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3"/>
    <sheet name="Stock_Prices" sheetId="2" state="visible" r:id="rId4"/>
    <sheet name="Transactions" sheetId="3" state="visible" r:id="rId5"/>
    <sheet name="Quarterly_Returns" sheetId="4" state="visible" r:id="rId6"/>
    <sheet name="Regression_Forecast_Analysis" sheetId="5" state="visible" r:id="rId7"/>
    <sheet name="Sector_Correlation_Matrix" sheetId="6" state="visible" r:id="rId8"/>
    <sheet name="PowerBI_Import_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<sst xmlns="http://schemas.openxmlformats.org/spreadsheetml/2006/main" count="82720" uniqueCount="591">
  <si>
    <t xml:space="preserve">company_id</t>
  </si>
  <si>
    <t xml:space="preserve">ticker</t>
  </si>
  <si>
    <t xml:space="preserve">company_name</t>
  </si>
  <si>
    <t xml:space="preserve">sector</t>
  </si>
  <si>
    <t xml:space="preserve">asset_class</t>
  </si>
  <si>
    <t xml:space="preserve">AAPL</t>
  </si>
  <si>
    <t xml:space="preserve">Apple Inc.</t>
  </si>
  <si>
    <t xml:space="preserve">Technology</t>
  </si>
  <si>
    <t xml:space="preserve">Equity</t>
  </si>
  <si>
    <t xml:space="preserve">MSFT</t>
  </si>
  <si>
    <t xml:space="preserve">Microsoft Corp.</t>
  </si>
  <si>
    <t xml:space="preserve">JNJ</t>
  </si>
  <si>
    <t xml:space="preserve">Johnson &amp; Johnson</t>
  </si>
  <si>
    <t xml:space="preserve">Healthcare</t>
  </si>
  <si>
    <t xml:space="preserve">PFE</t>
  </si>
  <si>
    <t xml:space="preserve">Pfizer Inc.</t>
  </si>
  <si>
    <t xml:space="preserve">JPM</t>
  </si>
  <si>
    <t xml:space="preserve">JPMorgan Chase &amp; Co.</t>
  </si>
  <si>
    <t xml:space="preserve">Financials</t>
  </si>
  <si>
    <t xml:space="preserve">GS</t>
  </si>
  <si>
    <t xml:space="preserve">Goldman Sachs Group</t>
  </si>
  <si>
    <t xml:space="preserve">XOM</t>
  </si>
  <si>
    <t xml:space="preserve">Exxon Mobil Corp.</t>
  </si>
  <si>
    <t xml:space="preserve">Energy</t>
  </si>
  <si>
    <t xml:space="preserve">CVX</t>
  </si>
  <si>
    <t xml:space="preserve">Chevron Corp.</t>
  </si>
  <si>
    <t xml:space="preserve">PG</t>
  </si>
  <si>
    <t xml:space="preserve">Procter &amp; Gamble</t>
  </si>
  <si>
    <t xml:space="preserve">Consumer Goods</t>
  </si>
  <si>
    <t xml:space="preserve">KO</t>
  </si>
  <si>
    <t xml:space="preserve">Coca-Cola Co.</t>
  </si>
  <si>
    <t xml:space="preserve">SPY</t>
  </si>
  <si>
    <t xml:space="preserve">SPDR S&amp;P 500 ETF</t>
  </si>
  <si>
    <t xml:space="preserve">Diversified</t>
  </si>
  <si>
    <t xml:space="preserve">ETF</t>
  </si>
  <si>
    <t xml:space="preserve">AGG</t>
  </si>
  <si>
    <t xml:space="preserve">iShares Core US Bond ETF</t>
  </si>
  <si>
    <t xml:space="preserve">Fixed Income</t>
  </si>
  <si>
    <t xml:space="preserve">Bond</t>
  </si>
  <si>
    <t xml:space="preserve">GLD</t>
  </si>
  <si>
    <t xml:space="preserve">SPDR Gold Shares</t>
  </si>
  <si>
    <t xml:space="preserve">Commodity</t>
  </si>
  <si>
    <t xml:space="preserve">USO</t>
  </si>
  <si>
    <t xml:space="preserve">United States Oil Fund</t>
  </si>
  <si>
    <t xml:space="preserve">UUP</t>
  </si>
  <si>
    <t xml:space="preserve">Invesco DB US Dollar Index</t>
  </si>
  <si>
    <t xml:space="preserve">Currency</t>
  </si>
  <si>
    <t xml:space="preserve">price_id</t>
  </si>
  <si>
    <t xml:space="preserve">trade_date</t>
  </si>
  <si>
    <t xml:space="preserve">open_price</t>
  </si>
  <si>
    <t xml:space="preserve">high_price</t>
  </si>
  <si>
    <t xml:space="preserve">low_price</t>
  </si>
  <si>
    <t xml:space="preserve">close_price</t>
  </si>
  <si>
    <t xml:space="preserve">volume</t>
  </si>
  <si>
    <t xml:space="preserve">prev_close_ref_row</t>
  </si>
  <si>
    <t xml:space="preserve">daily_return_pct</t>
  </si>
  <si>
    <t xml:space="preserve">key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</si>
  <si>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</si>
  <si>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</si>
  <si>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</si>
  <si>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</si>
  <si>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</si>
  <si>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</si>
  <si>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</si>
  <si>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</si>
  <si>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</si>
  <si>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</si>
  <si>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</si>
  <si>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</si>
  <si>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</si>
  <si>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</si>
  <si>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</si>
  <si>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</si>
  <si>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</si>
  <si>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</si>
  <si>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</si>
  <si>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</si>
  <si>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</si>
  <si>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</si>
  <si>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</si>
  <si>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</si>
  <si>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</si>
  <si>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</si>
  <si>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</si>
  <si>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</si>
  <si>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</si>
  <si>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</si>
  <si>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</si>
  <si>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</si>
  <si>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</si>
  <si>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</si>
  <si>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</si>
  <si>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</si>
  <si>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</si>
  <si>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</si>
  <si>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</si>
  <si>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</si>
  <si>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</si>
  <si>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</si>
  <si>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</si>
  <si>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</si>
  <si>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</si>
  <si>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</si>
  <si>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</si>
  <si>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</si>
  <si>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</si>
  <si>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</si>
  <si>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</si>
  <si>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</si>
  <si>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</si>
  <si>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</si>
  <si>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</si>
  <si>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</si>
  <si>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</si>
  <si>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</si>
  <si>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</si>
  <si>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</si>
  <si>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</si>
  <si>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</si>
  <si>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</si>
  <si>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</si>
  <si>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</si>
  <si>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</si>
  <si>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</si>
  <si>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</si>
  <si>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</si>
  <si>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</si>
  <si>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</si>
  <si>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</si>
  <si>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</si>
  <si>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</si>
  <si>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</si>
  <si>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</si>
  <si>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</si>
  <si>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</si>
  <si>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</si>
  <si>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</si>
  <si>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</si>
  <si>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</si>
  <si>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</si>
  <si>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</si>
  <si>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</si>
  <si>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</si>
  <si>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</si>
  <si>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</si>
  <si>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</si>
  <si>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</si>
  <si>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</si>
  <si>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</si>
  <si>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</si>
  <si>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</si>
  <si>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</si>
  <si>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</si>
  <si>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</si>
  <si>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</si>
  <si>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</si>
  <si>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</si>
  <si>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</si>
  <si>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</si>
  <si>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</si>
  <si>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</si>
  <si>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</si>
  <si>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</si>
  <si>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</si>
  <si>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</si>
  <si>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</si>
  <si>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</si>
  <si>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</si>
  <si>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</si>
  <si>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</si>
  <si>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</si>
  <si>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</si>
  <si>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</si>
  <si>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</si>
  <si>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</si>
  <si>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</si>
  <si>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</si>
  <si>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</si>
  <si>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</si>
  <si>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</si>
  <si>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</si>
  <si>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</si>
  <si>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</si>
  <si>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</si>
  <si>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</si>
  <si>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</si>
  <si>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</si>
  <si>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</si>
  <si>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</si>
  <si>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</si>
  <si>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</si>
  <si>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</si>
  <si>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</si>
  <si>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</si>
  <si>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</si>
  <si>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</si>
  <si>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</si>
  <si>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</si>
  <si>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</si>
  <si>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</si>
  <si>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</si>
  <si>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</si>
  <si>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</si>
  <si>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</si>
  <si>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</si>
  <si>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</si>
  <si>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</si>
  <si>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</si>
  <si>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</si>
  <si>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</si>
  <si>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</si>
  <si>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</si>
  <si>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</si>
  <si>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</si>
  <si>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</si>
  <si>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</si>
  <si>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</si>
  <si>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</si>
  <si>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</si>
  <si>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</si>
  <si>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</si>
  <si>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</si>
  <si>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</si>
  <si>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</si>
  <si>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</si>
  <si>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</si>
  <si>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</si>
  <si>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</si>
  <si>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</si>
  <si>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</si>
  <si>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</si>
  <si>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</si>
  <si>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</si>
  <si>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</si>
  <si>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</si>
  <si>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</si>
  <si>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</si>
  <si>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</si>
  <si>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</si>
  <si>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</si>
  <si>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</si>
  <si>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</si>
  <si>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</si>
  <si>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</si>
  <si>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</si>
  <si>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</si>
  <si>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</si>
  <si>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</si>
  <si>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</si>
  <si>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</si>
  <si>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</si>
  <si>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</si>
  <si>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</si>
  <si>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</si>
  <si>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</si>
  <si>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</si>
  <si>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</si>
  <si>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</si>
  <si>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</si>
  <si>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</si>
  <si>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</si>
  <si>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</si>
  <si>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</si>
  <si>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</si>
  <si>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</si>
  <si>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</si>
  <si>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</si>
  <si>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</si>
  <si>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</si>
  <si>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</si>
  <si>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</si>
  <si>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</si>
  <si>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</si>
  <si>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</si>
  <si>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</si>
  <si>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</si>
  <si>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</si>
  <si>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</si>
  <si>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</si>
  <si>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</si>
  <si>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</si>
  <si>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</si>
  <si>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</si>
  <si>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</si>
  <si>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</si>
  <si>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</si>
  <si>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</si>
  <si>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</si>
  <si>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</si>
  <si>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</si>
  <si>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</si>
  <si>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</si>
  <si>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</si>
  <si>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</si>
  <si>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</si>
  <si>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</si>
  <si>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</si>
  <si>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</si>
  <si>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</si>
  <si>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</si>
  <si>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</si>
  <si>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</si>
  <si>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</si>
  <si>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</si>
  <si>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</si>
  <si>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</si>
  <si>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</si>
  <si>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</si>
  <si>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</si>
  <si>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</si>
  <si>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</si>
  <si>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</si>
  <si>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</si>
  <si>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</si>
  <si>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</si>
  <si>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</si>
  <si>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</si>
  <si>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</si>
  <si>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</si>
  <si>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</si>
  <si>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</si>
  <si>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</si>
  <si>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</si>
  <si>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</si>
  <si>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</si>
  <si>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</si>
  <si>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</si>
  <si>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</si>
  <si>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</si>
  <si>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</si>
  <si>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</si>
  <si>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</si>
  <si>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</si>
  <si>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</si>
  <si>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</si>
  <si>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</si>
  <si>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</si>
  <si>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</si>
  <si>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</si>
  <si>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</si>
  <si>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</si>
  <si>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</si>
  <si>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</si>
  <si>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</si>
  <si>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</si>
  <si>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</si>
  <si>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</si>
  <si>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</si>
  <si>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</si>
  <si>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</si>
  <si>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</si>
  <si>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</si>
  <si>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</si>
  <si>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</si>
  <si>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</si>
  <si>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</si>
  <si>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</si>
  <si>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</si>
  <si>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</si>
  <si>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</si>
  <si>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</si>
  <si>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</si>
  <si>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</si>
  <si>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</si>
  <si>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</si>
  <si>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</si>
  <si>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</si>
  <si>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</si>
  <si>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</si>
  <si>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</si>
  <si>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</si>
  <si>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</si>
  <si>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</si>
  <si>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</si>
  <si>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</si>
  <si>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</si>
  <si>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</si>
  <si>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</si>
  <si>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</si>
  <si>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</si>
  <si>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</si>
  <si>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</si>
  <si>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</si>
  <si>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</si>
  <si>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</si>
  <si>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</si>
  <si>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</si>
  <si>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</si>
  <si>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</si>
  <si>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</si>
  <si>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</si>
  <si>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</si>
  <si>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</si>
  <si>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</si>
  <si>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</si>
  <si>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</si>
  <si>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</si>
  <si>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</si>
  <si>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</si>
  <si>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</si>
  <si>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</si>
  <si>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</si>
  <si>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</si>
  <si>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</si>
  <si>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</si>
  <si>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</si>
  <si>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</si>
  <si>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</si>
  <si>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</si>
  <si>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</si>
  <si>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</si>
  <si>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</si>
  <si>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</si>
  <si>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</si>
  <si>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</si>
  <si>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</si>
  <si>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</si>
  <si>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</si>
  <si>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</si>
  <si>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</si>
  <si>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</si>
  <si>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</si>
  <si>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</si>
  <si>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</si>
  <si>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</si>
  <si>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</si>
  <si>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</si>
  <si>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</si>
  <si>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</si>
  <si>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</si>
  <si>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</si>
  <si>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</si>
  <si>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</si>
  <si>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</si>
  <si>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</si>
  <si>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</si>
  <si>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</si>
  <si>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</si>
  <si>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</si>
  <si>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</si>
  <si>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</si>
  <si>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</si>
  <si>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</si>
  <si>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</si>
  <si>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</si>
  <si>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</si>
  <si>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</si>
  <si>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</si>
  <si>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</si>
  <si>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</si>
  <si>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</si>
  <si>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</si>
  <si>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</si>
  <si>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</si>
  <si>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</si>
  <si>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</si>
  <si>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</si>
  <si>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</si>
  <si>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</si>
  <si>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</si>
  <si>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</si>
  <si>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</si>
  <si>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</si>
  <si>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</si>
  <si>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</si>
  <si>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</si>
  <si>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</si>
  <si>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</si>
  <si>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</si>
  <si>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</si>
  <si>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</si>
  <si>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</si>
  <si>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</si>
  <si>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</si>
  <si>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</si>
  <si>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</si>
  <si>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</si>
  <si>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</si>
  <si>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</si>
  <si>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</si>
  <si>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</si>
  <si>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</si>
  <si>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</si>
  <si>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</si>
  <si>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</si>
  <si>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</si>
  <si>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</si>
  <si>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</si>
  <si>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</si>
  <si>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</si>
  <si>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</si>
  <si>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</si>
  <si>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</si>
  <si>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</si>
  <si>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</si>
  <si>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</si>
  <si>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</si>
  <si>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</si>
  <si>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</si>
  <si>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</si>
  <si>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</si>
  <si>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</si>
  <si>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</si>
  <si>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</si>
  <si>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</si>
  <si>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</si>
  <si>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</si>
  <si>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</si>
  <si>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</si>
  <si>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</si>
  <si>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</si>
  <si>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</si>
  <si>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</si>
  <si>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</si>
  <si>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</si>
  <si>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</si>
  <si>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</si>
  <si>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</si>
  <si>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</si>
  <si>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</si>
  <si>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</si>
  <si>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</si>
  <si>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</si>
  <si>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</si>
  <si>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</si>
  <si>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</si>
  <si>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</si>
  <si>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</si>
  <si>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</si>
  <si>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</si>
  <si>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</si>
  <si>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</si>
  <si>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</si>
  <si>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</si>
  <si>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</si>
  <si>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</si>
  <si>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</si>
  <si>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</si>
  <si>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</si>
  <si>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</si>
  <si>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</si>
  <si>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</si>
  <si>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</si>
  <si>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</si>
  <si>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</si>
  <si>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</si>
  <si>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</si>
  <si>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</si>
  <si>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</si>
  <si>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</si>
  <si>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</si>
  <si>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</si>
  <si>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</si>
  <si>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</si>
  <si>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</si>
  <si>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</si>
  <si>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</si>
  <si>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transaction_id</t>
  </si>
  <si>
    <t xml:space="preserve">transaction_type</t>
  </si>
  <si>
    <t xml:space="preserve">quantity</t>
  </si>
  <si>
    <t xml:space="preserve">price</t>
  </si>
  <si>
    <t xml:space="preserve">trade_value</t>
  </si>
  <si>
    <t xml:space="preserve">BUY</t>
  </si>
  <si>
    <t xml:space="preserve">SELL</t>
  </si>
  <si>
    <t xml:space="preserve">year</t>
  </si>
  <si>
    <t xml:space="preserve">quarter</t>
  </si>
  <si>
    <t xml:space="preserve">quarter_index</t>
  </si>
  <si>
    <t xml:space="preserve">start_date</t>
  </si>
  <si>
    <t xml:space="preserve">end_date</t>
  </si>
  <si>
    <t xml:space="preserve">start_price</t>
  </si>
  <si>
    <t xml:space="preserve">end_price</t>
  </si>
  <si>
    <t xml:space="preserve">quarterly_return_pct</t>
  </si>
  <si>
    <t xml:space="preserve">Quarterly Return Forecast — Linear Regression per Company</t>
  </si>
  <si>
    <t xml:space="preserve">Method: fit a linear trend (Excel SLOPE/INTERCEPT) on each company's quarterly returns for quarters 1–7, forecast quarter 8, and compare the forecast direction (up/down) against the actual result.</t>
  </si>
  <si>
    <t xml:space="preserve">slope</t>
  </si>
  <si>
    <t xml:space="preserve">intercept</t>
  </si>
  <si>
    <t xml:space="preserve">r_squared</t>
  </si>
  <si>
    <t xml:space="preserve">forecast_q8_return_pct</t>
  </si>
  <si>
    <t xml:space="preserve">actual_q8_return_pct</t>
  </si>
  <si>
    <t xml:space="preserve">forecast_direction</t>
  </si>
  <si>
    <t xml:space="preserve">actual_direction</t>
  </si>
  <si>
    <t xml:space="preserve">direction_match</t>
  </si>
  <si>
    <t xml:space="preserve">Overall Directional Forecast Accuracy:</t>
  </si>
  <si>
    <t xml:space="preserve">Note: accuracy = % of companies where the forecast direction (gain vs loss) matched the actual quarter's direction. Adjust the sample window or use R² as an alternate accuracy lens.</t>
  </si>
  <si>
    <t xml:space="preserve">Asset Class Correlation Matrix (based on quarterly returns)</t>
  </si>
  <si>
    <t xml:space="preserve">Avg Quarterly Return by Asset Class (%) — helper data</t>
  </si>
  <si>
    <t xml:space="preserve">Correlation Matrix</t>
  </si>
  <si>
    <t xml:space="preserve">This sheet is a flat, clean table — import THIS sheet directly into Power BI (Get Data &gt; Excel).</t>
  </si>
  <si>
    <t xml:space="preserve">daily_volume</t>
  </si>
  <si>
    <t xml:space="preserve">num_transactions</t>
  </si>
  <si>
    <t xml:space="preserve">total_transaction_value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</si>
</sst>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.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12</v>
      </c>
      <c r="D4" s="2" t="s">
        <v>13</v>
      </c>
      <c r="E4" s="2" t="s">
        <v>8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15</v>
      </c>
      <c r="D5" s="2" t="s">
        <v>13</v>
      </c>
      <c r="E5" s="2" t="s">
        <v>8</v>
      </c>
    </row>
    <row r="6" customFormat="false" ht="1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  <c r="E6" s="2" t="s">
        <v>8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18</v>
      </c>
      <c r="E7" s="2" t="s">
        <v>8</v>
      </c>
    </row>
    <row r="8" customFormat="false" ht="15" hidden="false" customHeight="false" outlineLevel="0" collapsed="false">
      <c r="A8" s="2" t="n">
        <v>7</v>
      </c>
      <c r="B8" s="2" t="s">
        <v>21</v>
      </c>
      <c r="C8" s="2" t="s">
        <v>22</v>
      </c>
      <c r="D8" s="2" t="s">
        <v>23</v>
      </c>
      <c r="E8" s="2" t="s">
        <v>8</v>
      </c>
    </row>
    <row r="9" customFormat="false" ht="15" hidden="false" customHeight="false" outlineLevel="0" collapsed="false">
      <c r="A9" s="2" t="n">
        <v>8</v>
      </c>
      <c r="B9" s="2" t="s">
        <v>24</v>
      </c>
      <c r="C9" s="2" t="s">
        <v>25</v>
      </c>
      <c r="D9" s="2" t="s">
        <v>23</v>
      </c>
      <c r="E9" s="2" t="s">
        <v>8</v>
      </c>
    </row>
    <row r="10" customFormat="false" ht="15" hidden="false" customHeight="false" outlineLevel="0" collapsed="false">
      <c r="A10" s="2" t="n">
        <v>9</v>
      </c>
      <c r="B10" s="2" t="s">
        <v>26</v>
      </c>
      <c r="C10" s="2" t="s">
        <v>27</v>
      </c>
      <c r="D10" s="2" t="s">
        <v>28</v>
      </c>
      <c r="E10" s="2" t="s">
        <v>8</v>
      </c>
    </row>
    <row r="11" customFormat="false" ht="15" hidden="false" customHeight="false" outlineLevel="0" collapsed="false">
      <c r="A11" s="2" t="n">
        <v>10</v>
      </c>
      <c r="B11" s="2" t="s">
        <v>29</v>
      </c>
      <c r="C11" s="2" t="s">
        <v>30</v>
      </c>
      <c r="D11" s="2" t="s">
        <v>28</v>
      </c>
      <c r="E11" s="2" t="s">
        <v>8</v>
      </c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32</v>
      </c>
      <c r="D12" s="2" t="s">
        <v>33</v>
      </c>
      <c r="E12" s="2" t="s">
        <v>34</v>
      </c>
    </row>
    <row r="13" customFormat="false" ht="15" hidden="false" customHeight="false" outlineLevel="0" collapsed="false">
      <c r="A13" s="2" t="n">
        <v>12</v>
      </c>
      <c r="B13" s="2" t="s">
        <v>35</v>
      </c>
      <c r="C13" s="2" t="s">
        <v>36</v>
      </c>
      <c r="D13" s="2" t="s">
        <v>37</v>
      </c>
      <c r="E13" s="2" t="s">
        <v>38</v>
      </c>
    </row>
    <row r="14" customFormat="false" ht="15" hidden="false" customHeight="false" outlineLevel="0" collapsed="false">
      <c r="A14" s="2" t="n">
        <v>13</v>
      </c>
      <c r="B14" s="2" t="s">
        <v>39</v>
      </c>
      <c r="C14" s="2" t="s">
        <v>40</v>
      </c>
      <c r="D14" s="2" t="s">
        <v>41</v>
      </c>
      <c r="E14" s="2" t="s">
        <v>41</v>
      </c>
    </row>
    <row r="15" customFormat="false" ht="15" hidden="false" customHeight="false" outlineLevel="0" collapsed="false">
      <c r="A15" s="2" t="n">
        <v>14</v>
      </c>
      <c r="B15" s="2" t="s">
        <v>42</v>
      </c>
      <c r="C15" s="2" t="s">
        <v>43</v>
      </c>
      <c r="D15" s="2" t="s">
        <v>41</v>
      </c>
      <c r="E15" s="2" t="s">
        <v>41</v>
      </c>
    </row>
    <row r="16" customFormat="false" ht="15" hidden="false" customHeight="false" outlineLevel="0" collapsed="false">
      <c r="A16" s="2" t="n">
        <v>15</v>
      </c>
      <c r="B16" s="2" t="s">
        <v>44</v>
      </c>
      <c r="C16" s="2" t="s">
        <v>45</v>
      </c>
      <c r="D16" s="2" t="s">
        <v>46</v>
      </c>
      <c r="E16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7" min="4" style="0" width="11"/>
    <col collapsed="false" customWidth="true" hidden="false" outlineLevel="0" max="8" min="8" style="0" width="12"/>
    <col collapsed="false" customWidth="true" hidden="true" outlineLevel="0" max="9" min="9" style="0" width="4"/>
    <col collapsed="false" customWidth="true" hidden="false" outlineLevel="0" max="10" min="10" style="0" width="15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47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s">
        <v>57</v>
      </c>
      <c r="D2" s="4" t="n">
        <v>272.13</v>
      </c>
      <c r="E2" s="4" t="n">
        <v>272.14</v>
      </c>
      <c r="F2" s="4" t="n">
        <v>270.14</v>
      </c>
      <c r="G2" s="4" t="n">
        <v>271.46</v>
      </c>
      <c r="H2" s="5" t="n">
        <v>5736045</v>
      </c>
      <c r="I2" s="3"/>
      <c r="J2" s="3"/>
      <c r="K2" s="3" t="str">
        <f aca="false">B2&amp;"_"&amp;C2</f>
        <v>1_2024-01-02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s">
        <v>58</v>
      </c>
      <c r="D3" s="4" t="n">
        <v>277.57</v>
      </c>
      <c r="E3" s="4" t="n">
        <v>278.19</v>
      </c>
      <c r="F3" s="4" t="n">
        <v>275.98</v>
      </c>
      <c r="G3" s="4" t="n">
        <v>277.93</v>
      </c>
      <c r="H3" s="5" t="n">
        <v>3024459</v>
      </c>
      <c r="I3" s="3"/>
      <c r="J3" s="3" t="n">
        <f aca="false">ROUND((G3-G2)/G2*100,2)</f>
        <v>2.38</v>
      </c>
      <c r="K3" s="3" t="str">
        <f aca="false">B3&amp;"_"&amp;C3</f>
        <v>1_2024-01-03</v>
      </c>
    </row>
    <row r="4" customFormat="false" ht="15" hidden="false" customHeight="false" outlineLevel="0" collapsed="false">
      <c r="A4" s="3" t="n">
        <v>3</v>
      </c>
      <c r="B4" s="3" t="n">
        <v>1</v>
      </c>
      <c r="C4" s="3" t="s">
        <v>59</v>
      </c>
      <c r="D4" s="4" t="n">
        <v>280.65</v>
      </c>
      <c r="E4" s="4" t="n">
        <v>281.67</v>
      </c>
      <c r="F4" s="4" t="n">
        <v>278.52</v>
      </c>
      <c r="G4" s="4" t="n">
        <v>279.88</v>
      </c>
      <c r="H4" s="5" t="n">
        <v>5972988</v>
      </c>
      <c r="I4" s="3"/>
      <c r="J4" s="3" t="n">
        <f aca="false">ROUND((G4-G3)/G3*100,2)</f>
        <v>0.7</v>
      </c>
      <c r="K4" s="3" t="str">
        <f aca="false">B4&amp;"_"&amp;C4</f>
        <v>1_2024-01-04</v>
      </c>
    </row>
    <row r="5" customFormat="false" ht="15" hidden="false" customHeight="false" outlineLevel="0" collapsed="false">
      <c r="A5" s="3" t="n">
        <v>4</v>
      </c>
      <c r="B5" s="3" t="n">
        <v>1</v>
      </c>
      <c r="C5" s="3" t="s">
        <v>60</v>
      </c>
      <c r="D5" s="4" t="n">
        <v>281.27</v>
      </c>
      <c r="E5" s="4" t="n">
        <v>282.92</v>
      </c>
      <c r="F5" s="4" t="n">
        <v>280.55</v>
      </c>
      <c r="G5" s="4" t="n">
        <v>281.19</v>
      </c>
      <c r="H5" s="5" t="n">
        <v>4640304</v>
      </c>
      <c r="I5" s="3"/>
      <c r="J5" s="3" t="n">
        <f aca="false">ROUND((G5-G4)/G4*100,2)</f>
        <v>0.47</v>
      </c>
      <c r="K5" s="3" t="str">
        <f aca="false">B5&amp;"_"&amp;C5</f>
        <v>1_2024-01-05</v>
      </c>
    </row>
    <row r="6" customFormat="false" ht="15" hidden="false" customHeight="false" outlineLevel="0" collapsed="false">
      <c r="A6" s="3" t="n">
        <v>5</v>
      </c>
      <c r="B6" s="3" t="n">
        <v>1</v>
      </c>
      <c r="C6" s="3" t="s">
        <v>61</v>
      </c>
      <c r="D6" s="4" t="n">
        <v>285.44</v>
      </c>
      <c r="E6" s="4" t="n">
        <v>286.43</v>
      </c>
      <c r="F6" s="4" t="n">
        <v>283.42</v>
      </c>
      <c r="G6" s="4" t="n">
        <v>284.62</v>
      </c>
      <c r="H6" s="5" t="n">
        <v>843682</v>
      </c>
      <c r="I6" s="3"/>
      <c r="J6" s="3" t="n">
        <f aca="false">ROUND((G6-G5)/G5*100,2)</f>
        <v>1.22</v>
      </c>
      <c r="K6" s="3" t="str">
        <f aca="false">B6&amp;"_"&amp;C6</f>
        <v>1_2024-01-08</v>
      </c>
    </row>
    <row r="7" customFormat="false" ht="15" hidden="false" customHeight="false" outlineLevel="0" collapsed="false">
      <c r="A7" s="3" t="n">
        <v>6</v>
      </c>
      <c r="B7" s="3" t="n">
        <v>1</v>
      </c>
      <c r="C7" s="3" t="s">
        <v>62</v>
      </c>
      <c r="D7" s="4" t="n">
        <v>277.84</v>
      </c>
      <c r="E7" s="4" t="n">
        <v>278.93</v>
      </c>
      <c r="F7" s="4" t="n">
        <v>277.7</v>
      </c>
      <c r="G7" s="4" t="n">
        <v>278.44</v>
      </c>
      <c r="H7" s="5" t="n">
        <v>2245931</v>
      </c>
      <c r="I7" s="3"/>
      <c r="J7" s="3" t="n">
        <f aca="false">ROUND((G7-G6)/G6*100,2)</f>
        <v>-2.17</v>
      </c>
      <c r="K7" s="3" t="str">
        <f aca="false">B7&amp;"_"&amp;C7</f>
        <v>1_2024-01-09</v>
      </c>
    </row>
    <row r="8" customFormat="false" ht="15" hidden="false" customHeight="false" outlineLevel="0" collapsed="false">
      <c r="A8" s="3" t="n">
        <v>7</v>
      </c>
      <c r="B8" s="3" t="n">
        <v>1</v>
      </c>
      <c r="C8" s="3" t="s">
        <v>63</v>
      </c>
      <c r="D8" s="4" t="n">
        <v>282.07</v>
      </c>
      <c r="E8" s="4" t="n">
        <v>282.69</v>
      </c>
      <c r="F8" s="4" t="n">
        <v>281.14</v>
      </c>
      <c r="G8" s="4" t="n">
        <v>281.77</v>
      </c>
      <c r="H8" s="5" t="n">
        <v>2071302</v>
      </c>
      <c r="I8" s="3"/>
      <c r="J8" s="3" t="n">
        <f aca="false">ROUND((G8-G7)/G7*100,2)</f>
        <v>1.2</v>
      </c>
      <c r="K8" s="3" t="str">
        <f aca="false">B8&amp;"_"&amp;C8</f>
        <v>1_2024-01-10</v>
      </c>
    </row>
    <row r="9" customFormat="false" ht="15" hidden="false" customHeight="false" outlineLevel="0" collapsed="false">
      <c r="A9" s="3" t="n">
        <v>8</v>
      </c>
      <c r="B9" s="3" t="n">
        <v>1</v>
      </c>
      <c r="C9" s="3" t="s">
        <v>64</v>
      </c>
      <c r="D9" s="4" t="n">
        <v>283.73</v>
      </c>
      <c r="E9" s="4" t="n">
        <v>285.86</v>
      </c>
      <c r="F9" s="4" t="n">
        <v>282.63</v>
      </c>
      <c r="G9" s="4" t="n">
        <v>284.26</v>
      </c>
      <c r="H9" s="5" t="n">
        <v>5068482</v>
      </c>
      <c r="I9" s="3"/>
      <c r="J9" s="3" t="n">
        <f aca="false">ROUND((G9-G8)/G8*100,2)</f>
        <v>0.88</v>
      </c>
      <c r="K9" s="3" t="str">
        <f aca="false">B9&amp;"_"&amp;C9</f>
        <v>1_2024-01-11</v>
      </c>
    </row>
    <row r="10" customFormat="false" ht="15" hidden="false" customHeight="false" outlineLevel="0" collapsed="false">
      <c r="A10" s="3" t="n">
        <v>9</v>
      </c>
      <c r="B10" s="3" t="n">
        <v>1</v>
      </c>
      <c r="C10" s="3" t="s">
        <v>65</v>
      </c>
      <c r="D10" s="4" t="n">
        <v>287.48</v>
      </c>
      <c r="E10" s="4" t="n">
        <v>288.91</v>
      </c>
      <c r="F10" s="4" t="n">
        <v>285.77</v>
      </c>
      <c r="G10" s="4" t="n">
        <v>288.26</v>
      </c>
      <c r="H10" s="5" t="n">
        <v>5299998</v>
      </c>
      <c r="I10" s="3"/>
      <c r="J10" s="3" t="n">
        <f aca="false">ROUND((G10-G9)/G9*100,2)</f>
        <v>1.41</v>
      </c>
      <c r="K10" s="3" t="str">
        <f aca="false">B10&amp;"_"&amp;C10</f>
        <v>1_2024-01-12</v>
      </c>
    </row>
    <row r="11" customFormat="false" ht="15" hidden="false" customHeight="false" outlineLevel="0" collapsed="false">
      <c r="A11" s="3" t="n">
        <v>10</v>
      </c>
      <c r="B11" s="3" t="n">
        <v>1</v>
      </c>
      <c r="C11" s="3" t="s">
        <v>66</v>
      </c>
      <c r="D11" s="4" t="n">
        <v>295.84</v>
      </c>
      <c r="E11" s="4" t="n">
        <v>297.05</v>
      </c>
      <c r="F11" s="4" t="n">
        <v>294.21</v>
      </c>
      <c r="G11" s="4" t="n">
        <v>295.7</v>
      </c>
      <c r="H11" s="5" t="n">
        <v>6319999</v>
      </c>
      <c r="I11" s="3"/>
      <c r="J11" s="3" t="n">
        <f aca="false">ROUND((G11-G10)/G10*100,2)</f>
        <v>2.58</v>
      </c>
      <c r="K11" s="3" t="str">
        <f aca="false">B11&amp;"_"&amp;C11</f>
        <v>1_2024-01-15</v>
      </c>
    </row>
    <row r="12" customFormat="false" ht="15" hidden="false" customHeight="false" outlineLevel="0" collapsed="false">
      <c r="A12" s="3" t="n">
        <v>11</v>
      </c>
      <c r="B12" s="3" t="n">
        <v>1</v>
      </c>
      <c r="C12" s="3" t="s">
        <v>67</v>
      </c>
      <c r="D12" s="4" t="n">
        <v>295.51</v>
      </c>
      <c r="E12" s="4" t="n">
        <v>296.43</v>
      </c>
      <c r="F12" s="4" t="n">
        <v>295.14</v>
      </c>
      <c r="G12" s="4" t="n">
        <v>295.95</v>
      </c>
      <c r="H12" s="5" t="n">
        <v>7571822</v>
      </c>
      <c r="I12" s="3"/>
      <c r="J12" s="3" t="n">
        <f aca="false">ROUND((G12-G11)/G11*100,2)</f>
        <v>0.08</v>
      </c>
      <c r="K12" s="3" t="str">
        <f aca="false">B12&amp;"_"&amp;C12</f>
        <v>1_2024-01-16</v>
      </c>
    </row>
    <row r="13" customFormat="false" ht="15" hidden="false" customHeight="false" outlineLevel="0" collapsed="false">
      <c r="A13" s="3" t="n">
        <v>12</v>
      </c>
      <c r="B13" s="3" t="n">
        <v>1</v>
      </c>
      <c r="C13" s="3" t="s">
        <v>68</v>
      </c>
      <c r="D13" s="4" t="n">
        <v>298.27</v>
      </c>
      <c r="E13" s="4" t="n">
        <v>298.83</v>
      </c>
      <c r="F13" s="4" t="n">
        <v>296.2</v>
      </c>
      <c r="G13" s="4" t="n">
        <v>297.37</v>
      </c>
      <c r="H13" s="5" t="n">
        <v>3467239</v>
      </c>
      <c r="I13" s="3"/>
      <c r="J13" s="3" t="n">
        <f aca="false">ROUND((G13-G12)/G12*100,2)</f>
        <v>0.48</v>
      </c>
      <c r="K13" s="3" t="str">
        <f aca="false">B13&amp;"_"&amp;C13</f>
        <v>1_2024-01-17</v>
      </c>
    </row>
    <row r="14" customFormat="false" ht="15" hidden="false" customHeight="false" outlineLevel="0" collapsed="false">
      <c r="A14" s="3" t="n">
        <v>13</v>
      </c>
      <c r="B14" s="3" t="n">
        <v>1</v>
      </c>
      <c r="C14" s="3" t="s">
        <v>69</v>
      </c>
      <c r="D14" s="4" t="n">
        <v>301.97</v>
      </c>
      <c r="E14" s="4" t="n">
        <v>302.99</v>
      </c>
      <c r="F14" s="4" t="n">
        <v>300.95</v>
      </c>
      <c r="G14" s="4" t="n">
        <v>302.54</v>
      </c>
      <c r="H14" s="5" t="n">
        <v>2470562</v>
      </c>
      <c r="I14" s="3"/>
      <c r="J14" s="3" t="n">
        <f aca="false">ROUND((G14-G13)/G13*100,2)</f>
        <v>1.74</v>
      </c>
      <c r="K14" s="3" t="str">
        <f aca="false">B14&amp;"_"&amp;C14</f>
        <v>1_2024-01-18</v>
      </c>
    </row>
    <row r="15" customFormat="false" ht="15" hidden="false" customHeight="false" outlineLevel="0" collapsed="false">
      <c r="A15" s="3" t="n">
        <v>14</v>
      </c>
      <c r="B15" s="3" t="n">
        <v>1</v>
      </c>
      <c r="C15" s="3" t="s">
        <v>70</v>
      </c>
      <c r="D15" s="4" t="n">
        <v>299.72</v>
      </c>
      <c r="E15" s="4" t="n">
        <v>301.34</v>
      </c>
      <c r="F15" s="4" t="n">
        <v>298.8</v>
      </c>
      <c r="G15" s="4" t="n">
        <v>299.52</v>
      </c>
      <c r="H15" s="5" t="n">
        <v>2144905</v>
      </c>
      <c r="I15" s="3"/>
      <c r="J15" s="3" t="n">
        <f aca="false">ROUND((G15-G14)/G14*100,2)</f>
        <v>-1</v>
      </c>
      <c r="K15" s="3" t="str">
        <f aca="false">B15&amp;"_"&amp;C15</f>
        <v>1_2024-01-19</v>
      </c>
    </row>
    <row r="16" customFormat="false" ht="15" hidden="false" customHeight="false" outlineLevel="0" collapsed="false">
      <c r="A16" s="3" t="n">
        <v>15</v>
      </c>
      <c r="B16" s="3" t="n">
        <v>1</v>
      </c>
      <c r="C16" s="3" t="s">
        <v>71</v>
      </c>
      <c r="D16" s="4" t="n">
        <v>305.03</v>
      </c>
      <c r="E16" s="4" t="n">
        <v>306.11</v>
      </c>
      <c r="F16" s="4" t="n">
        <v>304.83</v>
      </c>
      <c r="G16" s="4" t="n">
        <v>306.03</v>
      </c>
      <c r="H16" s="5" t="n">
        <v>5205845</v>
      </c>
      <c r="I16" s="3"/>
      <c r="J16" s="3" t="n">
        <f aca="false">ROUND((G16-G15)/G15*100,2)</f>
        <v>2.17</v>
      </c>
      <c r="K16" s="3" t="str">
        <f aca="false">B16&amp;"_"&amp;C16</f>
        <v>1_2024-01-22</v>
      </c>
    </row>
    <row r="17" customFormat="false" ht="15" hidden="false" customHeight="false" outlineLevel="0" collapsed="false">
      <c r="A17" s="3" t="n">
        <v>16</v>
      </c>
      <c r="B17" s="3" t="n">
        <v>1</v>
      </c>
      <c r="C17" s="3" t="s">
        <v>72</v>
      </c>
      <c r="D17" s="4" t="n">
        <v>306.71</v>
      </c>
      <c r="E17" s="4" t="n">
        <v>307.49</v>
      </c>
      <c r="F17" s="4" t="n">
        <v>305.88</v>
      </c>
      <c r="G17" s="4" t="n">
        <v>306</v>
      </c>
      <c r="H17" s="5" t="n">
        <v>3362144</v>
      </c>
      <c r="I17" s="3"/>
      <c r="J17" s="3" t="n">
        <f aca="false">ROUND((G17-G16)/G16*100,2)</f>
        <v>-0.01</v>
      </c>
      <c r="K17" s="3" t="str">
        <f aca="false">B17&amp;"_"&amp;C17</f>
        <v>1_2024-01-23</v>
      </c>
    </row>
    <row r="18" customFormat="false" ht="15" hidden="false" customHeight="false" outlineLevel="0" collapsed="false">
      <c r="A18" s="3" t="n">
        <v>17</v>
      </c>
      <c r="B18" s="3" t="n">
        <v>1</v>
      </c>
      <c r="C18" s="3" t="s">
        <v>73</v>
      </c>
      <c r="D18" s="4" t="n">
        <v>314.01</v>
      </c>
      <c r="E18" s="4" t="n">
        <v>315.63</v>
      </c>
      <c r="F18" s="4" t="n">
        <v>312.81</v>
      </c>
      <c r="G18" s="4" t="n">
        <v>312.83</v>
      </c>
      <c r="H18" s="5" t="n">
        <v>5905413</v>
      </c>
      <c r="I18" s="3"/>
      <c r="J18" s="3" t="n">
        <f aca="false">ROUND((G18-G17)/G17*100,2)</f>
        <v>2.23</v>
      </c>
      <c r="K18" s="3" t="str">
        <f aca="false">B18&amp;"_"&amp;C18</f>
        <v>1_2024-01-24</v>
      </c>
    </row>
    <row r="19" customFormat="false" ht="15" hidden="false" customHeight="false" outlineLevel="0" collapsed="false">
      <c r="A19" s="3" t="n">
        <v>18</v>
      </c>
      <c r="B19" s="3" t="n">
        <v>1</v>
      </c>
      <c r="C19" s="3" t="s">
        <v>74</v>
      </c>
      <c r="D19" s="4" t="n">
        <v>313.19</v>
      </c>
      <c r="E19" s="4" t="n">
        <v>314.2</v>
      </c>
      <c r="F19" s="4" t="n">
        <v>312.23</v>
      </c>
      <c r="G19" s="4" t="n">
        <v>312.73</v>
      </c>
      <c r="H19" s="5" t="n">
        <v>5307213</v>
      </c>
      <c r="I19" s="3"/>
      <c r="J19" s="3" t="n">
        <f aca="false">ROUND((G19-G18)/G18*100,2)</f>
        <v>-0.03</v>
      </c>
      <c r="K19" s="3" t="str">
        <f aca="false">B19&amp;"_"&amp;C19</f>
        <v>1_2024-01-25</v>
      </c>
    </row>
    <row r="20" customFormat="false" ht="15" hidden="false" customHeight="false" outlineLevel="0" collapsed="false">
      <c r="A20" s="3" t="n">
        <v>19</v>
      </c>
      <c r="B20" s="3" t="n">
        <v>1</v>
      </c>
      <c r="C20" s="3" t="s">
        <v>75</v>
      </c>
      <c r="D20" s="4" t="n">
        <v>317.29</v>
      </c>
      <c r="E20" s="4" t="n">
        <v>319.22</v>
      </c>
      <c r="F20" s="4" t="n">
        <v>315.62</v>
      </c>
      <c r="G20" s="4" t="n">
        <v>317.4</v>
      </c>
      <c r="H20" s="5" t="n">
        <v>2475417</v>
      </c>
      <c r="I20" s="3"/>
      <c r="J20" s="3" t="n">
        <f aca="false">ROUND((G20-G19)/G19*100,2)</f>
        <v>1.49</v>
      </c>
      <c r="K20" s="3" t="str">
        <f aca="false">B20&amp;"_"&amp;C20</f>
        <v>1_2024-01-26</v>
      </c>
    </row>
    <row r="21" customFormat="false" ht="15" hidden="false" customHeight="false" outlineLevel="0" collapsed="false">
      <c r="A21" s="3" t="n">
        <v>20</v>
      </c>
      <c r="B21" s="3" t="n">
        <v>1</v>
      </c>
      <c r="C21" s="3" t="s">
        <v>76</v>
      </c>
      <c r="D21" s="4" t="n">
        <v>321.41</v>
      </c>
      <c r="E21" s="4" t="n">
        <v>321.76</v>
      </c>
      <c r="F21" s="4" t="n">
        <v>319.65</v>
      </c>
      <c r="G21" s="4" t="n">
        <v>321.41</v>
      </c>
      <c r="H21" s="5" t="n">
        <v>7028889</v>
      </c>
      <c r="I21" s="3"/>
      <c r="J21" s="3" t="n">
        <f aca="false">ROUND((G21-G20)/G20*100,2)</f>
        <v>1.26</v>
      </c>
      <c r="K21" s="3" t="str">
        <f aca="false">B21&amp;"_"&amp;C21</f>
        <v>1_2024-01-29</v>
      </c>
    </row>
    <row r="22" customFormat="false" ht="15" hidden="false" customHeight="false" outlineLevel="0" collapsed="false">
      <c r="A22" s="3" t="n">
        <v>21</v>
      </c>
      <c r="B22" s="3" t="n">
        <v>1</v>
      </c>
      <c r="C22" s="3" t="s">
        <v>77</v>
      </c>
      <c r="D22" s="4" t="n">
        <v>319.29</v>
      </c>
      <c r="E22" s="4" t="n">
        <v>319.59</v>
      </c>
      <c r="F22" s="4" t="n">
        <v>317.55</v>
      </c>
      <c r="G22" s="4" t="n">
        <v>319.01</v>
      </c>
      <c r="H22" s="5" t="n">
        <v>4545342</v>
      </c>
      <c r="I22" s="3"/>
      <c r="J22" s="3" t="n">
        <f aca="false">ROUND((G22-G21)/G21*100,2)</f>
        <v>-0.75</v>
      </c>
      <c r="K22" s="3" t="str">
        <f aca="false">B22&amp;"_"&amp;C22</f>
        <v>1_2024-01-30</v>
      </c>
    </row>
    <row r="23" customFormat="false" ht="15" hidden="false" customHeight="false" outlineLevel="0" collapsed="false">
      <c r="A23" s="3" t="n">
        <v>22</v>
      </c>
      <c r="B23" s="3" t="n">
        <v>1</v>
      </c>
      <c r="C23" s="3" t="s">
        <v>78</v>
      </c>
      <c r="D23" s="4" t="n">
        <v>327.64</v>
      </c>
      <c r="E23" s="4" t="n">
        <v>328.68</v>
      </c>
      <c r="F23" s="4" t="n">
        <v>326.91</v>
      </c>
      <c r="G23" s="4" t="n">
        <v>326.91</v>
      </c>
      <c r="H23" s="5" t="n">
        <v>2931170</v>
      </c>
      <c r="I23" s="3"/>
      <c r="J23" s="3" t="n">
        <f aca="false">ROUND((G23-G22)/G22*100,2)</f>
        <v>2.48</v>
      </c>
      <c r="K23" s="3" t="str">
        <f aca="false">B23&amp;"_"&amp;C23</f>
        <v>1_2024-01-31</v>
      </c>
    </row>
    <row r="24" customFormat="false" ht="15" hidden="false" customHeight="false" outlineLevel="0" collapsed="false">
      <c r="A24" s="3" t="n">
        <v>23</v>
      </c>
      <c r="B24" s="3" t="n">
        <v>1</v>
      </c>
      <c r="C24" s="3" t="s">
        <v>79</v>
      </c>
      <c r="D24" s="4" t="n">
        <v>341.45</v>
      </c>
      <c r="E24" s="4" t="n">
        <v>343.16</v>
      </c>
      <c r="F24" s="4" t="n">
        <v>339.79</v>
      </c>
      <c r="G24" s="4" t="n">
        <v>340.42</v>
      </c>
      <c r="H24" s="5" t="n">
        <v>934438</v>
      </c>
      <c r="I24" s="3"/>
      <c r="J24" s="3" t="n">
        <f aca="false">ROUND((G24-G23)/G23*100,2)</f>
        <v>4.13</v>
      </c>
      <c r="K24" s="3" t="str">
        <f aca="false">B24&amp;"_"&amp;C24</f>
        <v>1_2024-02-01</v>
      </c>
    </row>
    <row r="25" customFormat="false" ht="15" hidden="false" customHeight="false" outlineLevel="0" collapsed="false">
      <c r="A25" s="3" t="n">
        <v>24</v>
      </c>
      <c r="B25" s="3" t="n">
        <v>1</v>
      </c>
      <c r="C25" s="3" t="s">
        <v>80</v>
      </c>
      <c r="D25" s="4" t="n">
        <v>343.26</v>
      </c>
      <c r="E25" s="4" t="n">
        <v>345.21</v>
      </c>
      <c r="F25" s="4" t="n">
        <v>342.05</v>
      </c>
      <c r="G25" s="4" t="n">
        <v>342.22</v>
      </c>
      <c r="H25" s="5" t="n">
        <v>4144928</v>
      </c>
      <c r="I25" s="3"/>
      <c r="J25" s="3" t="n">
        <f aca="false">ROUND((G25-G24)/G24*100,2)</f>
        <v>0.53</v>
      </c>
      <c r="K25" s="3" t="str">
        <f aca="false">B25&amp;"_"&amp;C25</f>
        <v>1_2024-02-02</v>
      </c>
    </row>
    <row r="26" customFormat="false" ht="15" hidden="false" customHeight="false" outlineLevel="0" collapsed="false">
      <c r="A26" s="3" t="n">
        <v>25</v>
      </c>
      <c r="B26" s="3" t="n">
        <v>1</v>
      </c>
      <c r="C26" s="3" t="s">
        <v>81</v>
      </c>
      <c r="D26" s="4" t="n">
        <v>352.5</v>
      </c>
      <c r="E26" s="4" t="n">
        <v>352.77</v>
      </c>
      <c r="F26" s="4" t="n">
        <v>350.75</v>
      </c>
      <c r="G26" s="4" t="n">
        <v>351.75</v>
      </c>
      <c r="H26" s="5" t="n">
        <v>4623526</v>
      </c>
      <c r="I26" s="3"/>
      <c r="J26" s="3" t="n">
        <f aca="false">ROUND((G26-G25)/G25*100,2)</f>
        <v>2.78</v>
      </c>
      <c r="K26" s="3" t="str">
        <f aca="false">B26&amp;"_"&amp;C26</f>
        <v>1_2024-02-05</v>
      </c>
    </row>
    <row r="27" customFormat="false" ht="15" hidden="false" customHeight="false" outlineLevel="0" collapsed="false">
      <c r="A27" s="3" t="n">
        <v>26</v>
      </c>
      <c r="B27" s="3" t="n">
        <v>1</v>
      </c>
      <c r="C27" s="3" t="s">
        <v>82</v>
      </c>
      <c r="D27" s="4" t="n">
        <v>355.68</v>
      </c>
      <c r="E27" s="4" t="n">
        <v>358.21</v>
      </c>
      <c r="F27" s="4" t="n">
        <v>354.77</v>
      </c>
      <c r="G27" s="4" t="n">
        <v>356.34</v>
      </c>
      <c r="H27" s="5" t="n">
        <v>2088486</v>
      </c>
      <c r="I27" s="3"/>
      <c r="J27" s="3" t="n">
        <f aca="false">ROUND((G27-G26)/G26*100,2)</f>
        <v>1.3</v>
      </c>
      <c r="K27" s="3" t="str">
        <f aca="false">B27&amp;"_"&amp;C27</f>
        <v>1_2024-02-06</v>
      </c>
    </row>
    <row r="28" customFormat="false" ht="15" hidden="false" customHeight="false" outlineLevel="0" collapsed="false">
      <c r="A28" s="3" t="n">
        <v>27</v>
      </c>
      <c r="B28" s="3" t="n">
        <v>1</v>
      </c>
      <c r="C28" s="3" t="s">
        <v>83</v>
      </c>
      <c r="D28" s="4" t="n">
        <v>345.54</v>
      </c>
      <c r="E28" s="4" t="n">
        <v>347.01</v>
      </c>
      <c r="F28" s="4" t="n">
        <v>343.47</v>
      </c>
      <c r="G28" s="4" t="n">
        <v>346.37</v>
      </c>
      <c r="H28" s="5" t="n">
        <v>5374085</v>
      </c>
      <c r="I28" s="3"/>
      <c r="J28" s="3" t="n">
        <f aca="false">ROUND((G28-G27)/G27*100,2)</f>
        <v>-2.8</v>
      </c>
      <c r="K28" s="3" t="str">
        <f aca="false">B28&amp;"_"&amp;C28</f>
        <v>1_2024-02-07</v>
      </c>
    </row>
    <row r="29" customFormat="false" ht="15" hidden="false" customHeight="false" outlineLevel="0" collapsed="false">
      <c r="A29" s="3" t="n">
        <v>28</v>
      </c>
      <c r="B29" s="3" t="n">
        <v>1</v>
      </c>
      <c r="C29" s="3" t="s">
        <v>84</v>
      </c>
      <c r="D29" s="4" t="n">
        <v>343.81</v>
      </c>
      <c r="E29" s="4" t="n">
        <v>345.05</v>
      </c>
      <c r="F29" s="4" t="n">
        <v>343.56</v>
      </c>
      <c r="G29" s="4" t="n">
        <v>343.98</v>
      </c>
      <c r="H29" s="5" t="n">
        <v>2185230</v>
      </c>
      <c r="I29" s="3"/>
      <c r="J29" s="3" t="n">
        <f aca="false">ROUND((G29-G28)/G28*100,2)</f>
        <v>-0.69</v>
      </c>
      <c r="K29" s="3" t="str">
        <f aca="false">B29&amp;"_"&amp;C29</f>
        <v>1_2024-02-08</v>
      </c>
    </row>
    <row r="30" customFormat="false" ht="15" hidden="false" customHeight="false" outlineLevel="0" collapsed="false">
      <c r="A30" s="3" t="n">
        <v>29</v>
      </c>
      <c r="B30" s="3" t="n">
        <v>1</v>
      </c>
      <c r="C30" s="3" t="s">
        <v>85</v>
      </c>
      <c r="D30" s="4" t="n">
        <v>338.99</v>
      </c>
      <c r="E30" s="4" t="n">
        <v>340.18</v>
      </c>
      <c r="F30" s="4" t="n">
        <v>338.85</v>
      </c>
      <c r="G30" s="4" t="n">
        <v>339.73</v>
      </c>
      <c r="H30" s="5" t="n">
        <v>5233272</v>
      </c>
      <c r="I30" s="3"/>
      <c r="J30" s="3" t="n">
        <f aca="false">ROUND((G30-G29)/G29*100,2)</f>
        <v>-1.24</v>
      </c>
      <c r="K30" s="3" t="str">
        <f aca="false">B30&amp;"_"&amp;C30</f>
        <v>1_2024-02-09</v>
      </c>
    </row>
    <row r="31" customFormat="false" ht="15" hidden="false" customHeight="false" outlineLevel="0" collapsed="false">
      <c r="A31" s="3" t="n">
        <v>30</v>
      </c>
      <c r="B31" s="3" t="n">
        <v>1</v>
      </c>
      <c r="C31" s="3" t="s">
        <v>86</v>
      </c>
      <c r="D31" s="4" t="n">
        <v>345.99</v>
      </c>
      <c r="E31" s="4" t="n">
        <v>348.62</v>
      </c>
      <c r="F31" s="4" t="n">
        <v>344.2</v>
      </c>
      <c r="G31" s="4" t="n">
        <v>346.74</v>
      </c>
      <c r="H31" s="5" t="n">
        <v>1031430</v>
      </c>
      <c r="I31" s="3"/>
      <c r="J31" s="3" t="n">
        <f aca="false">ROUND((G31-G30)/G30*100,2)</f>
        <v>2.06</v>
      </c>
      <c r="K31" s="3" t="str">
        <f aca="false">B31&amp;"_"&amp;C31</f>
        <v>1_2024-02-12</v>
      </c>
    </row>
    <row r="32" customFormat="false" ht="15" hidden="false" customHeight="false" outlineLevel="0" collapsed="false">
      <c r="A32" s="3" t="n">
        <v>31</v>
      </c>
      <c r="B32" s="3" t="n">
        <v>1</v>
      </c>
      <c r="C32" s="3" t="s">
        <v>87</v>
      </c>
      <c r="D32" s="4" t="n">
        <v>346.72</v>
      </c>
      <c r="E32" s="4" t="n">
        <v>347.79</v>
      </c>
      <c r="F32" s="4" t="n">
        <v>344.78</v>
      </c>
      <c r="G32" s="4" t="n">
        <v>347.52</v>
      </c>
      <c r="H32" s="5" t="n">
        <v>4782823</v>
      </c>
      <c r="I32" s="3"/>
      <c r="J32" s="3" t="n">
        <f aca="false">ROUND((G32-G31)/G31*100,2)</f>
        <v>0.22</v>
      </c>
      <c r="K32" s="3" t="str">
        <f aca="false">B32&amp;"_"&amp;C32</f>
        <v>1_2024-02-13</v>
      </c>
    </row>
    <row r="33" customFormat="false" ht="15" hidden="false" customHeight="false" outlineLevel="0" collapsed="false">
      <c r="A33" s="3" t="n">
        <v>32</v>
      </c>
      <c r="B33" s="3" t="n">
        <v>1</v>
      </c>
      <c r="C33" s="3" t="s">
        <v>88</v>
      </c>
      <c r="D33" s="4" t="n">
        <v>356.8</v>
      </c>
      <c r="E33" s="4" t="n">
        <v>358.56</v>
      </c>
      <c r="F33" s="4" t="n">
        <v>355.07</v>
      </c>
      <c r="G33" s="4" t="n">
        <v>356.88</v>
      </c>
      <c r="H33" s="5" t="n">
        <v>1928074</v>
      </c>
      <c r="I33" s="3"/>
      <c r="J33" s="3" t="n">
        <f aca="false">ROUND((G33-G32)/G32*100,2)</f>
        <v>2.69</v>
      </c>
      <c r="K33" s="3" t="str">
        <f aca="false">B33&amp;"_"&amp;C33</f>
        <v>1_2024-02-14</v>
      </c>
    </row>
    <row r="34" customFormat="false" ht="15" hidden="false" customHeight="false" outlineLevel="0" collapsed="false">
      <c r="A34" s="3" t="n">
        <v>33</v>
      </c>
      <c r="B34" s="3" t="n">
        <v>1</v>
      </c>
      <c r="C34" s="3" t="s">
        <v>89</v>
      </c>
      <c r="D34" s="4" t="n">
        <v>362.33</v>
      </c>
      <c r="E34" s="4" t="n">
        <v>363.57</v>
      </c>
      <c r="F34" s="4" t="n">
        <v>360.75</v>
      </c>
      <c r="G34" s="4" t="n">
        <v>362.56</v>
      </c>
      <c r="H34" s="5" t="n">
        <v>5550234</v>
      </c>
      <c r="I34" s="3"/>
      <c r="J34" s="3" t="n">
        <f aca="false">ROUND((G34-G33)/G33*100,2)</f>
        <v>1.59</v>
      </c>
      <c r="K34" s="3" t="str">
        <f aca="false">B34&amp;"_"&amp;C34</f>
        <v>1_2024-02-15</v>
      </c>
    </row>
    <row r="35" customFormat="false" ht="15" hidden="false" customHeight="false" outlineLevel="0" collapsed="false">
      <c r="A35" s="3" t="n">
        <v>34</v>
      </c>
      <c r="B35" s="3" t="n">
        <v>1</v>
      </c>
      <c r="C35" s="3" t="s">
        <v>90</v>
      </c>
      <c r="D35" s="4" t="n">
        <v>368.03</v>
      </c>
      <c r="E35" s="4" t="n">
        <v>368.24</v>
      </c>
      <c r="F35" s="4" t="n">
        <v>365.72</v>
      </c>
      <c r="G35" s="4" t="n">
        <v>366.61</v>
      </c>
      <c r="H35" s="5" t="n">
        <v>3044769</v>
      </c>
      <c r="I35" s="3"/>
      <c r="J35" s="3" t="n">
        <f aca="false">ROUND((G35-G34)/G34*100,2)</f>
        <v>1.12</v>
      </c>
      <c r="K35" s="3" t="str">
        <f aca="false">B35&amp;"_"&amp;C35</f>
        <v>1_2024-02-16</v>
      </c>
    </row>
    <row r="36" customFormat="false" ht="15" hidden="false" customHeight="false" outlineLevel="0" collapsed="false">
      <c r="A36" s="3" t="n">
        <v>35</v>
      </c>
      <c r="B36" s="3" t="n">
        <v>1</v>
      </c>
      <c r="C36" s="3" t="s">
        <v>91</v>
      </c>
      <c r="D36" s="4" t="n">
        <v>369</v>
      </c>
      <c r="E36" s="4" t="n">
        <v>370.91</v>
      </c>
      <c r="F36" s="4" t="n">
        <v>368.06</v>
      </c>
      <c r="G36" s="4" t="n">
        <v>369.91</v>
      </c>
      <c r="H36" s="5" t="n">
        <v>2589088</v>
      </c>
      <c r="I36" s="3"/>
      <c r="J36" s="3" t="n">
        <f aca="false">ROUND((G36-G35)/G35*100,2)</f>
        <v>0.9</v>
      </c>
      <c r="K36" s="3" t="str">
        <f aca="false">B36&amp;"_"&amp;C36</f>
        <v>1_2024-02-19</v>
      </c>
    </row>
    <row r="37" customFormat="false" ht="15" hidden="false" customHeight="false" outlineLevel="0" collapsed="false">
      <c r="A37" s="3" t="n">
        <v>36</v>
      </c>
      <c r="B37" s="3" t="n">
        <v>1</v>
      </c>
      <c r="C37" s="3" t="s">
        <v>92</v>
      </c>
      <c r="D37" s="4" t="n">
        <v>365.42</v>
      </c>
      <c r="E37" s="4" t="n">
        <v>368.18</v>
      </c>
      <c r="F37" s="4" t="n">
        <v>364.45</v>
      </c>
      <c r="G37" s="4" t="n">
        <v>366.15</v>
      </c>
      <c r="H37" s="5" t="n">
        <v>6960118</v>
      </c>
      <c r="I37" s="3"/>
      <c r="J37" s="3" t="n">
        <f aca="false">ROUND((G37-G36)/G36*100,2)</f>
        <v>-1.02</v>
      </c>
      <c r="K37" s="3" t="str">
        <f aca="false">B37&amp;"_"&amp;C37</f>
        <v>1_2024-02-20</v>
      </c>
    </row>
    <row r="38" customFormat="false" ht="15" hidden="false" customHeight="false" outlineLevel="0" collapsed="false">
      <c r="A38" s="3" t="n">
        <v>37</v>
      </c>
      <c r="B38" s="3" t="n">
        <v>1</v>
      </c>
      <c r="C38" s="3" t="s">
        <v>93</v>
      </c>
      <c r="D38" s="4" t="n">
        <v>365.68</v>
      </c>
      <c r="E38" s="4" t="n">
        <v>367.51</v>
      </c>
      <c r="F38" s="4" t="n">
        <v>362.11</v>
      </c>
      <c r="G38" s="4" t="n">
        <v>364.22</v>
      </c>
      <c r="H38" s="5" t="n">
        <v>7447752</v>
      </c>
      <c r="I38" s="3"/>
      <c r="J38" s="3" t="n">
        <f aca="false">ROUND((G38-G37)/G37*100,2)</f>
        <v>-0.53</v>
      </c>
      <c r="K38" s="3" t="str">
        <f aca="false">B38&amp;"_"&amp;C38</f>
        <v>1_2024-02-21</v>
      </c>
    </row>
    <row r="39" customFormat="false" ht="15" hidden="false" customHeight="false" outlineLevel="0" collapsed="false">
      <c r="A39" s="3" t="n">
        <v>38</v>
      </c>
      <c r="B39" s="3" t="n">
        <v>1</v>
      </c>
      <c r="C39" s="3" t="s">
        <v>94</v>
      </c>
      <c r="D39" s="4" t="n">
        <v>364.67</v>
      </c>
      <c r="E39" s="4" t="n">
        <v>365.03</v>
      </c>
      <c r="F39" s="4" t="n">
        <v>362.59</v>
      </c>
      <c r="G39" s="4" t="n">
        <v>363.65</v>
      </c>
      <c r="H39" s="5" t="n">
        <v>2103104</v>
      </c>
      <c r="I39" s="3"/>
      <c r="J39" s="3" t="n">
        <f aca="false">ROUND((G39-G38)/G38*100,2)</f>
        <v>-0.16</v>
      </c>
      <c r="K39" s="3" t="str">
        <f aca="false">B39&amp;"_"&amp;C39</f>
        <v>1_2024-02-22</v>
      </c>
    </row>
    <row r="40" customFormat="false" ht="15" hidden="false" customHeight="false" outlineLevel="0" collapsed="false">
      <c r="A40" s="3" t="n">
        <v>39</v>
      </c>
      <c r="B40" s="3" t="n">
        <v>1</v>
      </c>
      <c r="C40" s="3" t="s">
        <v>95</v>
      </c>
      <c r="D40" s="4" t="n">
        <v>361.54</v>
      </c>
      <c r="E40" s="4" t="n">
        <v>364.03</v>
      </c>
      <c r="F40" s="4" t="n">
        <v>360.96</v>
      </c>
      <c r="G40" s="4" t="n">
        <v>361.89</v>
      </c>
      <c r="H40" s="5" t="n">
        <v>6380529</v>
      </c>
      <c r="I40" s="3"/>
      <c r="J40" s="3" t="n">
        <f aca="false">ROUND((G40-G39)/G39*100,2)</f>
        <v>-0.48</v>
      </c>
      <c r="K40" s="3" t="str">
        <f aca="false">B40&amp;"_"&amp;C40</f>
        <v>1_2024-02-23</v>
      </c>
    </row>
    <row r="41" customFormat="false" ht="15" hidden="false" customHeight="false" outlineLevel="0" collapsed="false">
      <c r="A41" s="3" t="n">
        <v>40</v>
      </c>
      <c r="B41" s="3" t="n">
        <v>1</v>
      </c>
      <c r="C41" s="3" t="s">
        <v>96</v>
      </c>
      <c r="D41" s="4" t="n">
        <v>363.16</v>
      </c>
      <c r="E41" s="4" t="n">
        <v>364.21</v>
      </c>
      <c r="F41" s="4" t="n">
        <v>361.08</v>
      </c>
      <c r="G41" s="4" t="n">
        <v>363.29</v>
      </c>
      <c r="H41" s="5" t="n">
        <v>7965670</v>
      </c>
      <c r="I41" s="3"/>
      <c r="J41" s="3" t="n">
        <f aca="false">ROUND((G41-G40)/G40*100,2)</f>
        <v>0.39</v>
      </c>
      <c r="K41" s="3" t="str">
        <f aca="false">B41&amp;"_"&amp;C41</f>
        <v>1_2024-02-26</v>
      </c>
    </row>
    <row r="42" customFormat="false" ht="15" hidden="false" customHeight="false" outlineLevel="0" collapsed="false">
      <c r="A42" s="3" t="n">
        <v>41</v>
      </c>
      <c r="B42" s="3" t="n">
        <v>1</v>
      </c>
      <c r="C42" s="3" t="s">
        <v>97</v>
      </c>
      <c r="D42" s="4" t="n">
        <v>352.62</v>
      </c>
      <c r="E42" s="4" t="n">
        <v>354.23</v>
      </c>
      <c r="F42" s="4" t="n">
        <v>350.57</v>
      </c>
      <c r="G42" s="4" t="n">
        <v>353.6</v>
      </c>
      <c r="H42" s="5" t="n">
        <v>4843852</v>
      </c>
      <c r="I42" s="3"/>
      <c r="J42" s="3" t="n">
        <f aca="false">ROUND((G42-G41)/G41*100,2)</f>
        <v>-2.67</v>
      </c>
      <c r="K42" s="3" t="str">
        <f aca="false">B42&amp;"_"&amp;C42</f>
        <v>1_2024-02-27</v>
      </c>
    </row>
    <row r="43" customFormat="false" ht="15" hidden="false" customHeight="false" outlineLevel="0" collapsed="false">
      <c r="A43" s="3" t="n">
        <v>42</v>
      </c>
      <c r="B43" s="3" t="n">
        <v>1</v>
      </c>
      <c r="C43" s="3" t="s">
        <v>98</v>
      </c>
      <c r="D43" s="4" t="n">
        <v>350.32</v>
      </c>
      <c r="E43" s="4" t="n">
        <v>351.9</v>
      </c>
      <c r="F43" s="4" t="n">
        <v>350.08</v>
      </c>
      <c r="G43" s="4" t="n">
        <v>350.2</v>
      </c>
      <c r="H43" s="5" t="n">
        <v>4881331</v>
      </c>
      <c r="I43" s="3"/>
      <c r="J43" s="3" t="n">
        <f aca="false">ROUND((G43-G42)/G42*100,2)</f>
        <v>-0.96</v>
      </c>
      <c r="K43" s="3" t="str">
        <f aca="false">B43&amp;"_"&amp;C43</f>
        <v>1_2024-02-28</v>
      </c>
    </row>
    <row r="44" customFormat="false" ht="15" hidden="false" customHeight="false" outlineLevel="0" collapsed="false">
      <c r="A44" s="3" t="n">
        <v>43</v>
      </c>
      <c r="B44" s="3" t="n">
        <v>1</v>
      </c>
      <c r="C44" s="3" t="s">
        <v>99</v>
      </c>
      <c r="D44" s="4" t="n">
        <v>337.03</v>
      </c>
      <c r="E44" s="4" t="n">
        <v>339.9</v>
      </c>
      <c r="F44" s="4" t="n">
        <v>336.86</v>
      </c>
      <c r="G44" s="4" t="n">
        <v>337.95</v>
      </c>
      <c r="H44" s="5" t="n">
        <v>1893687</v>
      </c>
      <c r="I44" s="3"/>
      <c r="J44" s="3" t="n">
        <f aca="false">ROUND((G44-G43)/G43*100,2)</f>
        <v>-3.5</v>
      </c>
      <c r="K44" s="3" t="str">
        <f aca="false">B44&amp;"_"&amp;C44</f>
        <v>1_2024-02-29</v>
      </c>
    </row>
    <row r="45" customFormat="false" ht="15" hidden="false" customHeight="false" outlineLevel="0" collapsed="false">
      <c r="A45" s="3" t="n">
        <v>44</v>
      </c>
      <c r="B45" s="3" t="n">
        <v>1</v>
      </c>
      <c r="C45" s="3" t="s">
        <v>100</v>
      </c>
      <c r="D45" s="4" t="n">
        <v>338.08</v>
      </c>
      <c r="E45" s="4" t="n">
        <v>339.44</v>
      </c>
      <c r="F45" s="4" t="n">
        <v>337.34</v>
      </c>
      <c r="G45" s="4" t="n">
        <v>337.82</v>
      </c>
      <c r="H45" s="5" t="n">
        <v>1399149</v>
      </c>
      <c r="I45" s="3"/>
      <c r="J45" s="3" t="n">
        <f aca="false">ROUND((G45-G44)/G44*100,2)</f>
        <v>-0.04</v>
      </c>
      <c r="K45" s="3" t="str">
        <f aca="false">B45&amp;"_"&amp;C45</f>
        <v>1_2024-03-01</v>
      </c>
    </row>
    <row r="46" customFormat="false" ht="15" hidden="false" customHeight="false" outlineLevel="0" collapsed="false">
      <c r="A46" s="3" t="n">
        <v>45</v>
      </c>
      <c r="B46" s="3" t="n">
        <v>1</v>
      </c>
      <c r="C46" s="3" t="s">
        <v>101</v>
      </c>
      <c r="D46" s="4" t="n">
        <v>341.68</v>
      </c>
      <c r="E46" s="4" t="n">
        <v>342.95</v>
      </c>
      <c r="F46" s="4" t="n">
        <v>340.57</v>
      </c>
      <c r="G46" s="4" t="n">
        <v>341.43</v>
      </c>
      <c r="H46" s="5" t="n">
        <v>4877542</v>
      </c>
      <c r="I46" s="3"/>
      <c r="J46" s="3" t="n">
        <f aca="false">ROUND((G46-G45)/G45*100,2)</f>
        <v>1.07</v>
      </c>
      <c r="K46" s="3" t="str">
        <f aca="false">B46&amp;"_"&amp;C46</f>
        <v>1_2024-03-04</v>
      </c>
    </row>
    <row r="47" customFormat="false" ht="15" hidden="false" customHeight="false" outlineLevel="0" collapsed="false">
      <c r="A47" s="3" t="n">
        <v>46</v>
      </c>
      <c r="B47" s="3" t="n">
        <v>1</v>
      </c>
      <c r="C47" s="3" t="s">
        <v>102</v>
      </c>
      <c r="D47" s="4" t="n">
        <v>338.63</v>
      </c>
      <c r="E47" s="4" t="n">
        <v>340.53</v>
      </c>
      <c r="F47" s="4" t="n">
        <v>338.15</v>
      </c>
      <c r="G47" s="4" t="n">
        <v>338.57</v>
      </c>
      <c r="H47" s="5" t="n">
        <v>5871438</v>
      </c>
      <c r="I47" s="3"/>
      <c r="J47" s="3" t="n">
        <f aca="false">ROUND((G47-G46)/G46*100,2)</f>
        <v>-0.84</v>
      </c>
      <c r="K47" s="3" t="str">
        <f aca="false">B47&amp;"_"&amp;C47</f>
        <v>1_2024-03-05</v>
      </c>
    </row>
    <row r="48" customFormat="false" ht="15" hidden="false" customHeight="false" outlineLevel="0" collapsed="false">
      <c r="A48" s="3" t="n">
        <v>47</v>
      </c>
      <c r="B48" s="3" t="n">
        <v>1</v>
      </c>
      <c r="C48" s="3" t="s">
        <v>103</v>
      </c>
      <c r="D48" s="4" t="n">
        <v>339.55</v>
      </c>
      <c r="E48" s="4" t="n">
        <v>340.16</v>
      </c>
      <c r="F48" s="4" t="n">
        <v>338.44</v>
      </c>
      <c r="G48" s="4" t="n">
        <v>339.08</v>
      </c>
      <c r="H48" s="5" t="n">
        <v>6138983</v>
      </c>
      <c r="I48" s="3"/>
      <c r="J48" s="3" t="n">
        <f aca="false">ROUND((G48-G47)/G47*100,2)</f>
        <v>0.15</v>
      </c>
      <c r="K48" s="3" t="str">
        <f aca="false">B48&amp;"_"&amp;C48</f>
        <v>1_2024-03-06</v>
      </c>
    </row>
    <row r="49" customFormat="false" ht="15" hidden="false" customHeight="false" outlineLevel="0" collapsed="false">
      <c r="A49" s="3" t="n">
        <v>48</v>
      </c>
      <c r="B49" s="3" t="n">
        <v>1</v>
      </c>
      <c r="C49" s="3" t="s">
        <v>104</v>
      </c>
      <c r="D49" s="4" t="n">
        <v>344.09</v>
      </c>
      <c r="E49" s="4" t="n">
        <v>346.22</v>
      </c>
      <c r="F49" s="4" t="n">
        <v>342.03</v>
      </c>
      <c r="G49" s="4" t="n">
        <v>345.27</v>
      </c>
      <c r="H49" s="5" t="n">
        <v>7970723</v>
      </c>
      <c r="I49" s="3"/>
      <c r="J49" s="3" t="n">
        <f aca="false">ROUND((G49-G48)/G48*100,2)</f>
        <v>1.83</v>
      </c>
      <c r="K49" s="3" t="str">
        <f aca="false">B49&amp;"_"&amp;C49</f>
        <v>1_2024-03-07</v>
      </c>
    </row>
    <row r="50" customFormat="false" ht="15" hidden="false" customHeight="false" outlineLevel="0" collapsed="false">
      <c r="A50" s="3" t="n">
        <v>49</v>
      </c>
      <c r="B50" s="3" t="n">
        <v>1</v>
      </c>
      <c r="C50" s="3" t="s">
        <v>105</v>
      </c>
      <c r="D50" s="4" t="n">
        <v>348.55</v>
      </c>
      <c r="E50" s="4" t="n">
        <v>351.17</v>
      </c>
      <c r="F50" s="4" t="n">
        <v>346.71</v>
      </c>
      <c r="G50" s="4" t="n">
        <v>349.21</v>
      </c>
      <c r="H50" s="5" t="n">
        <v>7094526</v>
      </c>
      <c r="I50" s="3"/>
      <c r="J50" s="3" t="n">
        <f aca="false">ROUND((G50-G49)/G49*100,2)</f>
        <v>1.14</v>
      </c>
      <c r="K50" s="3" t="str">
        <f aca="false">B50&amp;"_"&amp;C50</f>
        <v>1_2024-03-08</v>
      </c>
    </row>
    <row r="51" customFormat="false" ht="15" hidden="false" customHeight="false" outlineLevel="0" collapsed="false">
      <c r="A51" s="3" t="n">
        <v>50</v>
      </c>
      <c r="B51" s="3" t="n">
        <v>1</v>
      </c>
      <c r="C51" s="3" t="s">
        <v>106</v>
      </c>
      <c r="D51" s="4" t="n">
        <v>350.86</v>
      </c>
      <c r="E51" s="4" t="n">
        <v>351.56</v>
      </c>
      <c r="F51" s="4" t="n">
        <v>349.1</v>
      </c>
      <c r="G51" s="4" t="n">
        <v>351.23</v>
      </c>
      <c r="H51" s="5" t="n">
        <v>5776549</v>
      </c>
      <c r="I51" s="3"/>
      <c r="J51" s="3" t="n">
        <f aca="false">ROUND((G51-G50)/G50*100,2)</f>
        <v>0.58</v>
      </c>
      <c r="K51" s="3" t="str">
        <f aca="false">B51&amp;"_"&amp;C51</f>
        <v>1_2024-03-11</v>
      </c>
    </row>
    <row r="52" customFormat="false" ht="15" hidden="false" customHeight="false" outlineLevel="0" collapsed="false">
      <c r="A52" s="3" t="n">
        <v>51</v>
      </c>
      <c r="B52" s="3" t="n">
        <v>1</v>
      </c>
      <c r="C52" s="3" t="s">
        <v>107</v>
      </c>
      <c r="D52" s="4" t="n">
        <v>337.46</v>
      </c>
      <c r="E52" s="4" t="n">
        <v>337.48</v>
      </c>
      <c r="F52" s="4" t="n">
        <v>335.4</v>
      </c>
      <c r="G52" s="4" t="n">
        <v>337.05</v>
      </c>
      <c r="H52" s="5" t="n">
        <v>2745340</v>
      </c>
      <c r="I52" s="3"/>
      <c r="J52" s="3" t="n">
        <f aca="false">ROUND((G52-G51)/G51*100,2)</f>
        <v>-4.04</v>
      </c>
      <c r="K52" s="3" t="str">
        <f aca="false">B52&amp;"_"&amp;C52</f>
        <v>1_2024-03-12</v>
      </c>
    </row>
    <row r="53" customFormat="false" ht="15" hidden="false" customHeight="false" outlineLevel="0" collapsed="false">
      <c r="A53" s="3" t="n">
        <v>52</v>
      </c>
      <c r="B53" s="3" t="n">
        <v>1</v>
      </c>
      <c r="C53" s="3" t="s">
        <v>108</v>
      </c>
      <c r="D53" s="4" t="n">
        <v>325.99</v>
      </c>
      <c r="E53" s="4" t="n">
        <v>327.82</v>
      </c>
      <c r="F53" s="4" t="n">
        <v>325.3</v>
      </c>
      <c r="G53" s="4" t="n">
        <v>325.56</v>
      </c>
      <c r="H53" s="5" t="n">
        <v>1365715</v>
      </c>
      <c r="I53" s="3"/>
      <c r="J53" s="3" t="n">
        <f aca="false">ROUND((G53-G52)/G52*100,2)</f>
        <v>-3.41</v>
      </c>
      <c r="K53" s="3" t="str">
        <f aca="false">B53&amp;"_"&amp;C53</f>
        <v>1_2024-03-13</v>
      </c>
    </row>
    <row r="54" customFormat="false" ht="15" hidden="false" customHeight="false" outlineLevel="0" collapsed="false">
      <c r="A54" s="3" t="n">
        <v>53</v>
      </c>
      <c r="B54" s="3" t="n">
        <v>1</v>
      </c>
      <c r="C54" s="3" t="s">
        <v>109</v>
      </c>
      <c r="D54" s="4" t="n">
        <v>330.86</v>
      </c>
      <c r="E54" s="4" t="n">
        <v>332.66</v>
      </c>
      <c r="F54" s="4" t="n">
        <v>329.43</v>
      </c>
      <c r="G54" s="4" t="n">
        <v>331.46</v>
      </c>
      <c r="H54" s="5" t="n">
        <v>2026979</v>
      </c>
      <c r="I54" s="3"/>
      <c r="J54" s="3" t="n">
        <f aca="false">ROUND((G54-G53)/G53*100,2)</f>
        <v>1.81</v>
      </c>
      <c r="K54" s="3" t="str">
        <f aca="false">B54&amp;"_"&amp;C54</f>
        <v>1_2024-03-14</v>
      </c>
    </row>
    <row r="55" customFormat="false" ht="15" hidden="false" customHeight="false" outlineLevel="0" collapsed="false">
      <c r="A55" s="3" t="n">
        <v>54</v>
      </c>
      <c r="B55" s="3" t="n">
        <v>1</v>
      </c>
      <c r="C55" s="3" t="s">
        <v>110</v>
      </c>
      <c r="D55" s="4" t="n">
        <v>336.62</v>
      </c>
      <c r="E55" s="4" t="n">
        <v>337.15</v>
      </c>
      <c r="F55" s="4" t="n">
        <v>335.27</v>
      </c>
      <c r="G55" s="4" t="n">
        <v>336.26</v>
      </c>
      <c r="H55" s="5" t="n">
        <v>7290023</v>
      </c>
      <c r="I55" s="3"/>
      <c r="J55" s="3" t="n">
        <f aca="false">ROUND((G55-G54)/G54*100,2)</f>
        <v>1.45</v>
      </c>
      <c r="K55" s="3" t="str">
        <f aca="false">B55&amp;"_"&amp;C55</f>
        <v>1_2024-03-15</v>
      </c>
    </row>
    <row r="56" customFormat="false" ht="15" hidden="false" customHeight="false" outlineLevel="0" collapsed="false">
      <c r="A56" s="3" t="n">
        <v>55</v>
      </c>
      <c r="B56" s="3" t="n">
        <v>1</v>
      </c>
      <c r="C56" s="3" t="s">
        <v>111</v>
      </c>
      <c r="D56" s="4" t="n">
        <v>337.64</v>
      </c>
      <c r="E56" s="4" t="n">
        <v>338.41</v>
      </c>
      <c r="F56" s="4" t="n">
        <v>337.63</v>
      </c>
      <c r="G56" s="4" t="n">
        <v>337.85</v>
      </c>
      <c r="H56" s="5" t="n">
        <v>6283394</v>
      </c>
      <c r="I56" s="3"/>
      <c r="J56" s="3" t="n">
        <f aca="false">ROUND((G56-G55)/G55*100,2)</f>
        <v>0.47</v>
      </c>
      <c r="K56" s="3" t="str">
        <f aca="false">B56&amp;"_"&amp;C56</f>
        <v>1_2024-03-18</v>
      </c>
    </row>
    <row r="57" customFormat="false" ht="15" hidden="false" customHeight="false" outlineLevel="0" collapsed="false">
      <c r="A57" s="3" t="n">
        <v>56</v>
      </c>
      <c r="B57" s="3" t="n">
        <v>1</v>
      </c>
      <c r="C57" s="3" t="s">
        <v>112</v>
      </c>
      <c r="D57" s="4" t="n">
        <v>336.09</v>
      </c>
      <c r="E57" s="4" t="n">
        <v>336.62</v>
      </c>
      <c r="F57" s="4" t="n">
        <v>334.23</v>
      </c>
      <c r="G57" s="4" t="n">
        <v>335.72</v>
      </c>
      <c r="H57" s="5" t="n">
        <v>4637603</v>
      </c>
      <c r="I57" s="3"/>
      <c r="J57" s="3" t="n">
        <f aca="false">ROUND((G57-G56)/G56*100,2)</f>
        <v>-0.63</v>
      </c>
      <c r="K57" s="3" t="str">
        <f aca="false">B57&amp;"_"&amp;C57</f>
        <v>1_2024-03-19</v>
      </c>
    </row>
    <row r="58" customFormat="false" ht="15" hidden="false" customHeight="false" outlineLevel="0" collapsed="false">
      <c r="A58" s="3" t="n">
        <v>57</v>
      </c>
      <c r="B58" s="3" t="n">
        <v>1</v>
      </c>
      <c r="C58" s="3" t="s">
        <v>113</v>
      </c>
      <c r="D58" s="4" t="n">
        <v>333.91</v>
      </c>
      <c r="E58" s="4" t="n">
        <v>336.82</v>
      </c>
      <c r="F58" s="4" t="n">
        <v>332.1</v>
      </c>
      <c r="G58" s="4" t="n">
        <v>335.05</v>
      </c>
      <c r="H58" s="5" t="n">
        <v>4591927</v>
      </c>
      <c r="I58" s="3"/>
      <c r="J58" s="3" t="n">
        <f aca="false">ROUND((G58-G57)/G57*100,2)</f>
        <v>-0.2</v>
      </c>
      <c r="K58" s="3" t="str">
        <f aca="false">B58&amp;"_"&amp;C58</f>
        <v>1_2024-03-20</v>
      </c>
    </row>
    <row r="59" customFormat="false" ht="15" hidden="false" customHeight="false" outlineLevel="0" collapsed="false">
      <c r="A59" s="3" t="n">
        <v>58</v>
      </c>
      <c r="B59" s="3" t="n">
        <v>1</v>
      </c>
      <c r="C59" s="3" t="s">
        <v>114</v>
      </c>
      <c r="D59" s="4" t="n">
        <v>336.39</v>
      </c>
      <c r="E59" s="4" t="n">
        <v>337.57</v>
      </c>
      <c r="F59" s="4" t="n">
        <v>335.2</v>
      </c>
      <c r="G59" s="4" t="n">
        <v>335.49</v>
      </c>
      <c r="H59" s="5" t="n">
        <v>1455841</v>
      </c>
      <c r="I59" s="3"/>
      <c r="J59" s="3" t="n">
        <f aca="false">ROUND((G59-G58)/G58*100,2)</f>
        <v>0.13</v>
      </c>
      <c r="K59" s="3" t="str">
        <f aca="false">B59&amp;"_"&amp;C59</f>
        <v>1_2024-03-21</v>
      </c>
    </row>
    <row r="60" customFormat="false" ht="15" hidden="false" customHeight="false" outlineLevel="0" collapsed="false">
      <c r="A60" s="3" t="n">
        <v>59</v>
      </c>
      <c r="B60" s="3" t="n">
        <v>1</v>
      </c>
      <c r="C60" s="3" t="s">
        <v>115</v>
      </c>
      <c r="D60" s="4" t="n">
        <v>331.73</v>
      </c>
      <c r="E60" s="4" t="n">
        <v>333.44</v>
      </c>
      <c r="F60" s="4" t="n">
        <v>329.16</v>
      </c>
      <c r="G60" s="4" t="n">
        <v>330.94</v>
      </c>
      <c r="H60" s="5" t="n">
        <v>2075574</v>
      </c>
      <c r="I60" s="3"/>
      <c r="J60" s="3" t="n">
        <f aca="false">ROUND((G60-G59)/G59*100,2)</f>
        <v>-1.36</v>
      </c>
      <c r="K60" s="3" t="str">
        <f aca="false">B60&amp;"_"&amp;C60</f>
        <v>1_2024-03-22</v>
      </c>
    </row>
    <row r="61" customFormat="false" ht="15" hidden="false" customHeight="false" outlineLevel="0" collapsed="false">
      <c r="A61" s="3" t="n">
        <v>60</v>
      </c>
      <c r="B61" s="3" t="n">
        <v>1</v>
      </c>
      <c r="C61" s="3" t="s">
        <v>116</v>
      </c>
      <c r="D61" s="4" t="n">
        <v>342.25</v>
      </c>
      <c r="E61" s="4" t="n">
        <v>343.14</v>
      </c>
      <c r="F61" s="4" t="n">
        <v>340.64</v>
      </c>
      <c r="G61" s="4" t="n">
        <v>342.93</v>
      </c>
      <c r="H61" s="5" t="n">
        <v>7131010</v>
      </c>
      <c r="I61" s="3"/>
      <c r="J61" s="3" t="n">
        <f aca="false">ROUND((G61-G60)/G60*100,2)</f>
        <v>3.62</v>
      </c>
      <c r="K61" s="3" t="str">
        <f aca="false">B61&amp;"_"&amp;C61</f>
        <v>1_2024-03-25</v>
      </c>
    </row>
    <row r="62" customFormat="false" ht="15" hidden="false" customHeight="false" outlineLevel="0" collapsed="false">
      <c r="A62" s="3" t="n">
        <v>61</v>
      </c>
      <c r="B62" s="3" t="n">
        <v>1</v>
      </c>
      <c r="C62" s="3" t="s">
        <v>117</v>
      </c>
      <c r="D62" s="4" t="n">
        <v>334.94</v>
      </c>
      <c r="E62" s="4" t="n">
        <v>337.74</v>
      </c>
      <c r="F62" s="4" t="n">
        <v>333.2</v>
      </c>
      <c r="G62" s="4" t="n">
        <v>335.86</v>
      </c>
      <c r="H62" s="5" t="n">
        <v>7821545</v>
      </c>
      <c r="I62" s="3"/>
      <c r="J62" s="3" t="n">
        <f aca="false">ROUND((G62-G61)/G61*100,2)</f>
        <v>-2.06</v>
      </c>
      <c r="K62" s="3" t="str">
        <f aca="false">B62&amp;"_"&amp;C62</f>
        <v>1_2024-03-26</v>
      </c>
    </row>
    <row r="63" customFormat="false" ht="15" hidden="false" customHeight="false" outlineLevel="0" collapsed="false">
      <c r="A63" s="3" t="n">
        <v>62</v>
      </c>
      <c r="B63" s="3" t="n">
        <v>1</v>
      </c>
      <c r="C63" s="3" t="s">
        <v>118</v>
      </c>
      <c r="D63" s="4" t="n">
        <v>341.46</v>
      </c>
      <c r="E63" s="4" t="n">
        <v>343.27</v>
      </c>
      <c r="F63" s="4" t="n">
        <v>340.56</v>
      </c>
      <c r="G63" s="4" t="n">
        <v>340.61</v>
      </c>
      <c r="H63" s="5" t="n">
        <v>6024233</v>
      </c>
      <c r="I63" s="3"/>
      <c r="J63" s="3" t="n">
        <f aca="false">ROUND((G63-G62)/G62*100,2)</f>
        <v>1.41</v>
      </c>
      <c r="K63" s="3" t="str">
        <f aca="false">B63&amp;"_"&amp;C63</f>
        <v>1_2024-03-27</v>
      </c>
    </row>
    <row r="64" customFormat="false" ht="15" hidden="false" customHeight="false" outlineLevel="0" collapsed="false">
      <c r="A64" s="3" t="n">
        <v>63</v>
      </c>
      <c r="B64" s="3" t="n">
        <v>1</v>
      </c>
      <c r="C64" s="3" t="s">
        <v>119</v>
      </c>
      <c r="D64" s="4" t="n">
        <v>334.5</v>
      </c>
      <c r="E64" s="4" t="n">
        <v>336.24</v>
      </c>
      <c r="F64" s="4" t="n">
        <v>332.07</v>
      </c>
      <c r="G64" s="4" t="n">
        <v>333.7</v>
      </c>
      <c r="H64" s="5" t="n">
        <v>2501042</v>
      </c>
      <c r="I64" s="3"/>
      <c r="J64" s="3" t="n">
        <f aca="false">ROUND((G64-G63)/G63*100,2)</f>
        <v>-2.03</v>
      </c>
      <c r="K64" s="3" t="str">
        <f aca="false">B64&amp;"_"&amp;C64</f>
        <v>1_2024-03-28</v>
      </c>
    </row>
    <row r="65" customFormat="false" ht="15" hidden="false" customHeight="false" outlineLevel="0" collapsed="false">
      <c r="A65" s="3" t="n">
        <v>64</v>
      </c>
      <c r="B65" s="3" t="n">
        <v>1</v>
      </c>
      <c r="C65" s="3" t="s">
        <v>120</v>
      </c>
      <c r="D65" s="4" t="n">
        <v>346.64</v>
      </c>
      <c r="E65" s="4" t="n">
        <v>346.87</v>
      </c>
      <c r="F65" s="4" t="n">
        <v>344.04</v>
      </c>
      <c r="G65" s="4" t="n">
        <v>345.85</v>
      </c>
      <c r="H65" s="5" t="n">
        <v>6939449</v>
      </c>
      <c r="I65" s="3"/>
      <c r="J65" s="3" t="n">
        <f aca="false">ROUND((G65-G64)/G64*100,2)</f>
        <v>3.64</v>
      </c>
      <c r="K65" s="3" t="str">
        <f aca="false">B65&amp;"_"&amp;C65</f>
        <v>1_2024-03-29</v>
      </c>
    </row>
    <row r="66" customFormat="false" ht="15" hidden="false" customHeight="false" outlineLevel="0" collapsed="false">
      <c r="A66" s="3" t="n">
        <v>65</v>
      </c>
      <c r="B66" s="3" t="n">
        <v>1</v>
      </c>
      <c r="C66" s="3" t="s">
        <v>121</v>
      </c>
      <c r="D66" s="4" t="n">
        <v>347.8</v>
      </c>
      <c r="E66" s="4" t="n">
        <v>348.54</v>
      </c>
      <c r="F66" s="4" t="n">
        <v>346.14</v>
      </c>
      <c r="G66" s="4" t="n">
        <v>347.91</v>
      </c>
      <c r="H66" s="5" t="n">
        <v>2206966</v>
      </c>
      <c r="I66" s="3"/>
      <c r="J66" s="3" t="n">
        <f aca="false">ROUND((G66-G65)/G65*100,2)</f>
        <v>0.6</v>
      </c>
      <c r="K66" s="3" t="str">
        <f aca="false">B66&amp;"_"&amp;C66</f>
        <v>1_2024-04-01</v>
      </c>
    </row>
    <row r="67" customFormat="false" ht="15" hidden="false" customHeight="false" outlineLevel="0" collapsed="false">
      <c r="A67" s="3" t="n">
        <v>66</v>
      </c>
      <c r="B67" s="3" t="n">
        <v>1</v>
      </c>
      <c r="C67" s="3" t="s">
        <v>122</v>
      </c>
      <c r="D67" s="4" t="n">
        <v>357.98</v>
      </c>
      <c r="E67" s="4" t="n">
        <v>359.77</v>
      </c>
      <c r="F67" s="4" t="n">
        <v>357.28</v>
      </c>
      <c r="G67" s="4" t="n">
        <v>359.35</v>
      </c>
      <c r="H67" s="5" t="n">
        <v>6982647</v>
      </c>
      <c r="I67" s="3"/>
      <c r="J67" s="3" t="n">
        <f aca="false">ROUND((G67-G66)/G66*100,2)</f>
        <v>3.29</v>
      </c>
      <c r="K67" s="3" t="str">
        <f aca="false">B67&amp;"_"&amp;C67</f>
        <v>1_2024-04-02</v>
      </c>
    </row>
    <row r="68" customFormat="false" ht="15" hidden="false" customHeight="false" outlineLevel="0" collapsed="false">
      <c r="A68" s="3" t="n">
        <v>67</v>
      </c>
      <c r="B68" s="3" t="n">
        <v>1</v>
      </c>
      <c r="C68" s="3" t="s">
        <v>123</v>
      </c>
      <c r="D68" s="4" t="n">
        <v>364.97</v>
      </c>
      <c r="E68" s="4" t="n">
        <v>365.84</v>
      </c>
      <c r="F68" s="4" t="n">
        <v>362.41</v>
      </c>
      <c r="G68" s="4" t="n">
        <v>364.56</v>
      </c>
      <c r="H68" s="5" t="n">
        <v>4521617</v>
      </c>
      <c r="I68" s="3"/>
      <c r="J68" s="3" t="n">
        <f aca="false">ROUND((G68-G67)/G67*100,2)</f>
        <v>1.45</v>
      </c>
      <c r="K68" s="3" t="str">
        <f aca="false">B68&amp;"_"&amp;C68</f>
        <v>1_2024-04-03</v>
      </c>
    </row>
    <row r="69" customFormat="false" ht="15" hidden="false" customHeight="false" outlineLevel="0" collapsed="false">
      <c r="A69" s="3" t="n">
        <v>68</v>
      </c>
      <c r="B69" s="3" t="n">
        <v>1</v>
      </c>
      <c r="C69" s="3" t="s">
        <v>124</v>
      </c>
      <c r="D69" s="4" t="n">
        <v>364.82</v>
      </c>
      <c r="E69" s="4" t="n">
        <v>365.07</v>
      </c>
      <c r="F69" s="4" t="n">
        <v>361.43</v>
      </c>
      <c r="G69" s="4" t="n">
        <v>363.54</v>
      </c>
      <c r="H69" s="5" t="n">
        <v>1839258</v>
      </c>
      <c r="I69" s="3"/>
      <c r="J69" s="3" t="n">
        <f aca="false">ROUND((G69-G68)/G68*100,2)</f>
        <v>-0.28</v>
      </c>
      <c r="K69" s="3" t="str">
        <f aca="false">B69&amp;"_"&amp;C69</f>
        <v>1_2024-04-04</v>
      </c>
    </row>
    <row r="70" customFormat="false" ht="15" hidden="false" customHeight="false" outlineLevel="0" collapsed="false">
      <c r="A70" s="3" t="n">
        <v>69</v>
      </c>
      <c r="B70" s="3" t="n">
        <v>1</v>
      </c>
      <c r="C70" s="3" t="s">
        <v>125</v>
      </c>
      <c r="D70" s="4" t="n">
        <v>367.47</v>
      </c>
      <c r="E70" s="4" t="n">
        <v>369.59</v>
      </c>
      <c r="F70" s="4" t="n">
        <v>365.87</v>
      </c>
      <c r="G70" s="4" t="n">
        <v>368.63</v>
      </c>
      <c r="H70" s="5" t="n">
        <v>2852579</v>
      </c>
      <c r="I70" s="3"/>
      <c r="J70" s="3" t="n">
        <f aca="false">ROUND((G70-G69)/G69*100,2)</f>
        <v>1.4</v>
      </c>
      <c r="K70" s="3" t="str">
        <f aca="false">B70&amp;"_"&amp;C70</f>
        <v>1_2024-04-05</v>
      </c>
    </row>
    <row r="71" customFormat="false" ht="15" hidden="false" customHeight="false" outlineLevel="0" collapsed="false">
      <c r="A71" s="3" t="n">
        <v>70</v>
      </c>
      <c r="B71" s="3" t="n">
        <v>1</v>
      </c>
      <c r="C71" s="3" t="s">
        <v>126</v>
      </c>
      <c r="D71" s="4" t="n">
        <v>367.81</v>
      </c>
      <c r="E71" s="4" t="n">
        <v>368.94</v>
      </c>
      <c r="F71" s="4" t="n">
        <v>366.65</v>
      </c>
      <c r="G71" s="4" t="n">
        <v>367.5</v>
      </c>
      <c r="H71" s="5" t="n">
        <v>4824410</v>
      </c>
      <c r="I71" s="3"/>
      <c r="J71" s="3" t="n">
        <f aca="false">ROUND((G71-G70)/G70*100,2)</f>
        <v>-0.31</v>
      </c>
      <c r="K71" s="3" t="str">
        <f aca="false">B71&amp;"_"&amp;C71</f>
        <v>1_2024-04-08</v>
      </c>
    </row>
    <row r="72" customFormat="false" ht="15" hidden="false" customHeight="false" outlineLevel="0" collapsed="false">
      <c r="A72" s="3" t="n">
        <v>71</v>
      </c>
      <c r="B72" s="3" t="n">
        <v>1</v>
      </c>
      <c r="C72" s="3" t="s">
        <v>127</v>
      </c>
      <c r="D72" s="4" t="n">
        <v>365.81</v>
      </c>
      <c r="E72" s="4" t="n">
        <v>369.32</v>
      </c>
      <c r="F72" s="4" t="n">
        <v>364.63</v>
      </c>
      <c r="G72" s="4" t="n">
        <v>367.28</v>
      </c>
      <c r="H72" s="5" t="n">
        <v>5895724</v>
      </c>
      <c r="I72" s="3"/>
      <c r="J72" s="3" t="n">
        <f aca="false">ROUND((G72-G71)/G71*100,2)</f>
        <v>-0.06</v>
      </c>
      <c r="K72" s="3" t="str">
        <f aca="false">B72&amp;"_"&amp;C72</f>
        <v>1_2024-04-09</v>
      </c>
    </row>
    <row r="73" customFormat="false" ht="15" hidden="false" customHeight="false" outlineLevel="0" collapsed="false">
      <c r="A73" s="3" t="n">
        <v>72</v>
      </c>
      <c r="B73" s="3" t="n">
        <v>1</v>
      </c>
      <c r="C73" s="3" t="s">
        <v>128</v>
      </c>
      <c r="D73" s="4" t="n">
        <v>378.48</v>
      </c>
      <c r="E73" s="4" t="n">
        <v>380</v>
      </c>
      <c r="F73" s="4" t="n">
        <v>376.92</v>
      </c>
      <c r="G73" s="4" t="n">
        <v>377.75</v>
      </c>
      <c r="H73" s="5" t="n">
        <v>1024803</v>
      </c>
      <c r="I73" s="3"/>
      <c r="J73" s="3" t="n">
        <f aca="false">ROUND((G73-G72)/G72*100,2)</f>
        <v>2.85</v>
      </c>
      <c r="K73" s="3" t="str">
        <f aca="false">B73&amp;"_"&amp;C73</f>
        <v>1_2024-04-10</v>
      </c>
    </row>
    <row r="74" customFormat="false" ht="15" hidden="false" customHeight="false" outlineLevel="0" collapsed="false">
      <c r="A74" s="3" t="n">
        <v>73</v>
      </c>
      <c r="B74" s="3" t="n">
        <v>1</v>
      </c>
      <c r="C74" s="3" t="s">
        <v>129</v>
      </c>
      <c r="D74" s="4" t="n">
        <v>374.15</v>
      </c>
      <c r="E74" s="4" t="n">
        <v>376.62</v>
      </c>
      <c r="F74" s="4" t="n">
        <v>372.54</v>
      </c>
      <c r="G74" s="4" t="n">
        <v>374.71</v>
      </c>
      <c r="H74" s="5" t="n">
        <v>2752417</v>
      </c>
      <c r="I74" s="3"/>
      <c r="J74" s="3" t="n">
        <f aca="false">ROUND((G74-G73)/G73*100,2)</f>
        <v>-0.8</v>
      </c>
      <c r="K74" s="3" t="str">
        <f aca="false">B74&amp;"_"&amp;C74</f>
        <v>1_2024-04-11</v>
      </c>
    </row>
    <row r="75" customFormat="false" ht="15" hidden="false" customHeight="false" outlineLevel="0" collapsed="false">
      <c r="A75" s="3" t="n">
        <v>74</v>
      </c>
      <c r="B75" s="3" t="n">
        <v>1</v>
      </c>
      <c r="C75" s="3" t="s">
        <v>130</v>
      </c>
      <c r="D75" s="4" t="n">
        <v>369.05</v>
      </c>
      <c r="E75" s="4" t="n">
        <v>370.52</v>
      </c>
      <c r="F75" s="4" t="n">
        <v>368.16</v>
      </c>
      <c r="G75" s="4" t="n">
        <v>369.62</v>
      </c>
      <c r="H75" s="5" t="n">
        <v>2717414</v>
      </c>
      <c r="I75" s="3"/>
      <c r="J75" s="3" t="n">
        <f aca="false">ROUND((G75-G74)/G74*100,2)</f>
        <v>-1.36</v>
      </c>
      <c r="K75" s="3" t="str">
        <f aca="false">B75&amp;"_"&amp;C75</f>
        <v>1_2024-04-12</v>
      </c>
    </row>
    <row r="76" customFormat="false" ht="15" hidden="false" customHeight="false" outlineLevel="0" collapsed="false">
      <c r="A76" s="3" t="n">
        <v>75</v>
      </c>
      <c r="B76" s="3" t="n">
        <v>1</v>
      </c>
      <c r="C76" s="3" t="s">
        <v>131</v>
      </c>
      <c r="D76" s="4" t="n">
        <v>375.87</v>
      </c>
      <c r="E76" s="4" t="n">
        <v>377.39</v>
      </c>
      <c r="F76" s="4" t="n">
        <v>372.52</v>
      </c>
      <c r="G76" s="4" t="n">
        <v>374.55</v>
      </c>
      <c r="H76" s="5" t="n">
        <v>5116361</v>
      </c>
      <c r="I76" s="3"/>
      <c r="J76" s="3" t="n">
        <f aca="false">ROUND((G76-G75)/G75*100,2)</f>
        <v>1.33</v>
      </c>
      <c r="K76" s="3" t="str">
        <f aca="false">B76&amp;"_"&amp;C76</f>
        <v>1_2024-04-15</v>
      </c>
    </row>
    <row r="77" customFormat="false" ht="15" hidden="false" customHeight="false" outlineLevel="0" collapsed="false">
      <c r="A77" s="3" t="n">
        <v>76</v>
      </c>
      <c r="B77" s="3" t="n">
        <v>1</v>
      </c>
      <c r="C77" s="3" t="s">
        <v>132</v>
      </c>
      <c r="D77" s="4" t="n">
        <v>379.08</v>
      </c>
      <c r="E77" s="4" t="n">
        <v>380.93</v>
      </c>
      <c r="F77" s="4" t="n">
        <v>379.08</v>
      </c>
      <c r="G77" s="4" t="n">
        <v>379.68</v>
      </c>
      <c r="H77" s="5" t="n">
        <v>2651852</v>
      </c>
      <c r="I77" s="3"/>
      <c r="J77" s="3" t="n">
        <f aca="false">ROUND((G77-G76)/G76*100,2)</f>
        <v>1.37</v>
      </c>
      <c r="K77" s="3" t="str">
        <f aca="false">B77&amp;"_"&amp;C77</f>
        <v>1_2024-04-16</v>
      </c>
    </row>
    <row r="78" customFormat="false" ht="15" hidden="false" customHeight="false" outlineLevel="0" collapsed="false">
      <c r="A78" s="3" t="n">
        <v>77</v>
      </c>
      <c r="B78" s="3" t="n">
        <v>1</v>
      </c>
      <c r="C78" s="3" t="s">
        <v>133</v>
      </c>
      <c r="D78" s="4" t="n">
        <v>372.09</v>
      </c>
      <c r="E78" s="4" t="n">
        <v>373.13</v>
      </c>
      <c r="F78" s="4" t="n">
        <v>370.65</v>
      </c>
      <c r="G78" s="4" t="n">
        <v>371.63</v>
      </c>
      <c r="H78" s="5" t="n">
        <v>2102760</v>
      </c>
      <c r="I78" s="3"/>
      <c r="J78" s="3" t="n">
        <f aca="false">ROUND((G78-G77)/G77*100,2)</f>
        <v>-2.12</v>
      </c>
      <c r="K78" s="3" t="str">
        <f aca="false">B78&amp;"_"&amp;C78</f>
        <v>1_2024-04-17</v>
      </c>
    </row>
    <row r="79" customFormat="false" ht="15" hidden="false" customHeight="false" outlineLevel="0" collapsed="false">
      <c r="A79" s="3" t="n">
        <v>78</v>
      </c>
      <c r="B79" s="3" t="n">
        <v>1</v>
      </c>
      <c r="C79" s="3" t="s">
        <v>134</v>
      </c>
      <c r="D79" s="4" t="n">
        <v>375.4</v>
      </c>
      <c r="E79" s="4" t="n">
        <v>377.51</v>
      </c>
      <c r="F79" s="4" t="n">
        <v>373.6</v>
      </c>
      <c r="G79" s="4" t="n">
        <v>375.48</v>
      </c>
      <c r="H79" s="5" t="n">
        <v>1772685</v>
      </c>
      <c r="I79" s="3"/>
      <c r="J79" s="3" t="n">
        <f aca="false">ROUND((G79-G78)/G78*100,2)</f>
        <v>1.04</v>
      </c>
      <c r="K79" s="3" t="str">
        <f aca="false">B79&amp;"_"&amp;C79</f>
        <v>1_2024-04-18</v>
      </c>
    </row>
    <row r="80" customFormat="false" ht="15" hidden="false" customHeight="false" outlineLevel="0" collapsed="false">
      <c r="A80" s="3" t="n">
        <v>79</v>
      </c>
      <c r="B80" s="3" t="n">
        <v>1</v>
      </c>
      <c r="C80" s="3" t="s">
        <v>135</v>
      </c>
      <c r="D80" s="4" t="n">
        <v>382.98</v>
      </c>
      <c r="E80" s="4" t="n">
        <v>383.75</v>
      </c>
      <c r="F80" s="4" t="n">
        <v>380.69</v>
      </c>
      <c r="G80" s="4" t="n">
        <v>382.57</v>
      </c>
      <c r="H80" s="5" t="n">
        <v>6133536</v>
      </c>
      <c r="I80" s="3"/>
      <c r="J80" s="3" t="n">
        <f aca="false">ROUND((G80-G79)/G79*100,2)</f>
        <v>1.89</v>
      </c>
      <c r="K80" s="3" t="str">
        <f aca="false">B80&amp;"_"&amp;C80</f>
        <v>1_2024-04-19</v>
      </c>
    </row>
    <row r="81" customFormat="false" ht="15" hidden="false" customHeight="false" outlineLevel="0" collapsed="false">
      <c r="A81" s="3" t="n">
        <v>80</v>
      </c>
      <c r="B81" s="3" t="n">
        <v>1</v>
      </c>
      <c r="C81" s="3" t="s">
        <v>136</v>
      </c>
      <c r="D81" s="4" t="n">
        <v>387.41</v>
      </c>
      <c r="E81" s="4" t="n">
        <v>387.93</v>
      </c>
      <c r="F81" s="4" t="n">
        <v>386.41</v>
      </c>
      <c r="G81" s="4" t="n">
        <v>386.87</v>
      </c>
      <c r="H81" s="5" t="n">
        <v>683190</v>
      </c>
      <c r="I81" s="3"/>
      <c r="J81" s="3" t="n">
        <f aca="false">ROUND((G81-G80)/G80*100,2)</f>
        <v>1.12</v>
      </c>
      <c r="K81" s="3" t="str">
        <f aca="false">B81&amp;"_"&amp;C81</f>
        <v>1_2024-04-22</v>
      </c>
    </row>
    <row r="82" customFormat="false" ht="15" hidden="false" customHeight="false" outlineLevel="0" collapsed="false">
      <c r="A82" s="3" t="n">
        <v>81</v>
      </c>
      <c r="B82" s="3" t="n">
        <v>1</v>
      </c>
      <c r="C82" s="3" t="s">
        <v>137</v>
      </c>
      <c r="D82" s="4" t="n">
        <v>388.31</v>
      </c>
      <c r="E82" s="4" t="n">
        <v>388.47</v>
      </c>
      <c r="F82" s="4" t="n">
        <v>386.26</v>
      </c>
      <c r="G82" s="4" t="n">
        <v>387.22</v>
      </c>
      <c r="H82" s="5" t="n">
        <v>5223240</v>
      </c>
      <c r="I82" s="3"/>
      <c r="J82" s="3" t="n">
        <f aca="false">ROUND((G82-G81)/G81*100,2)</f>
        <v>0.09</v>
      </c>
      <c r="K82" s="3" t="str">
        <f aca="false">B82&amp;"_"&amp;C82</f>
        <v>1_2024-04-23</v>
      </c>
    </row>
    <row r="83" customFormat="false" ht="15" hidden="false" customHeight="false" outlineLevel="0" collapsed="false">
      <c r="A83" s="3" t="n">
        <v>82</v>
      </c>
      <c r="B83" s="3" t="n">
        <v>1</v>
      </c>
      <c r="C83" s="3" t="s">
        <v>138</v>
      </c>
      <c r="D83" s="4" t="n">
        <v>394.26</v>
      </c>
      <c r="E83" s="4" t="n">
        <v>396.87</v>
      </c>
      <c r="F83" s="4" t="n">
        <v>393.09</v>
      </c>
      <c r="G83" s="4" t="n">
        <v>395.22</v>
      </c>
      <c r="H83" s="5" t="n">
        <v>2329883</v>
      </c>
      <c r="I83" s="3"/>
      <c r="J83" s="3" t="n">
        <f aca="false">ROUND((G83-G82)/G82*100,2)</f>
        <v>2.07</v>
      </c>
      <c r="K83" s="3" t="str">
        <f aca="false">B83&amp;"_"&amp;C83</f>
        <v>1_2024-04-24</v>
      </c>
    </row>
    <row r="84" customFormat="false" ht="15" hidden="false" customHeight="false" outlineLevel="0" collapsed="false">
      <c r="A84" s="3" t="n">
        <v>83</v>
      </c>
      <c r="B84" s="3" t="n">
        <v>1</v>
      </c>
      <c r="C84" s="3" t="s">
        <v>139</v>
      </c>
      <c r="D84" s="4" t="n">
        <v>395.69</v>
      </c>
      <c r="E84" s="4" t="n">
        <v>397.52</v>
      </c>
      <c r="F84" s="4" t="n">
        <v>394.65</v>
      </c>
      <c r="G84" s="4" t="n">
        <v>394.9</v>
      </c>
      <c r="H84" s="5" t="n">
        <v>3688596</v>
      </c>
      <c r="I84" s="3"/>
      <c r="J84" s="3" t="n">
        <f aca="false">ROUND((G84-G83)/G83*100,2)</f>
        <v>-0.08</v>
      </c>
      <c r="K84" s="3" t="str">
        <f aca="false">B84&amp;"_"&amp;C84</f>
        <v>1_2024-04-25</v>
      </c>
    </row>
    <row r="85" customFormat="false" ht="15" hidden="false" customHeight="false" outlineLevel="0" collapsed="false">
      <c r="A85" s="3" t="n">
        <v>84</v>
      </c>
      <c r="B85" s="3" t="n">
        <v>1</v>
      </c>
      <c r="C85" s="3" t="s">
        <v>140</v>
      </c>
      <c r="D85" s="4" t="n">
        <v>393.35</v>
      </c>
      <c r="E85" s="4" t="n">
        <v>396.64</v>
      </c>
      <c r="F85" s="4" t="n">
        <v>392.12</v>
      </c>
      <c r="G85" s="4" t="n">
        <v>394.37</v>
      </c>
      <c r="H85" s="5" t="n">
        <v>876637</v>
      </c>
      <c r="I85" s="3"/>
      <c r="J85" s="3" t="n">
        <f aca="false">ROUND((G85-G84)/G84*100,2)</f>
        <v>-0.13</v>
      </c>
      <c r="K85" s="3" t="str">
        <f aca="false">B85&amp;"_"&amp;C85</f>
        <v>1_2024-04-26</v>
      </c>
    </row>
    <row r="86" customFormat="false" ht="15" hidden="false" customHeight="false" outlineLevel="0" collapsed="false">
      <c r="A86" s="3" t="n">
        <v>85</v>
      </c>
      <c r="B86" s="3" t="n">
        <v>1</v>
      </c>
      <c r="C86" s="3" t="s">
        <v>141</v>
      </c>
      <c r="D86" s="4" t="n">
        <v>394.39</v>
      </c>
      <c r="E86" s="4" t="n">
        <v>396.43</v>
      </c>
      <c r="F86" s="4" t="n">
        <v>392.81</v>
      </c>
      <c r="G86" s="4" t="n">
        <v>394.53</v>
      </c>
      <c r="H86" s="5" t="n">
        <v>7909193</v>
      </c>
      <c r="I86" s="3"/>
      <c r="J86" s="3" t="n">
        <f aca="false">ROUND((G86-G85)/G85*100,2)</f>
        <v>0.04</v>
      </c>
      <c r="K86" s="3" t="str">
        <f aca="false">B86&amp;"_"&amp;C86</f>
        <v>1_2024-04-29</v>
      </c>
    </row>
    <row r="87" customFormat="false" ht="15" hidden="false" customHeight="false" outlineLevel="0" collapsed="false">
      <c r="A87" s="3" t="n">
        <v>86</v>
      </c>
      <c r="B87" s="3" t="n">
        <v>1</v>
      </c>
      <c r="C87" s="3" t="s">
        <v>142</v>
      </c>
      <c r="D87" s="4" t="n">
        <v>408.73</v>
      </c>
      <c r="E87" s="4" t="n">
        <v>411.06</v>
      </c>
      <c r="F87" s="4" t="n">
        <v>406.23</v>
      </c>
      <c r="G87" s="4" t="n">
        <v>408.42</v>
      </c>
      <c r="H87" s="5" t="n">
        <v>5094892</v>
      </c>
      <c r="I87" s="3"/>
      <c r="J87" s="3" t="n">
        <f aca="false">ROUND((G87-G86)/G86*100,2)</f>
        <v>3.52</v>
      </c>
      <c r="K87" s="3" t="str">
        <f aca="false">B87&amp;"_"&amp;C87</f>
        <v>1_2024-04-30</v>
      </c>
    </row>
    <row r="88" customFormat="false" ht="15" hidden="false" customHeight="false" outlineLevel="0" collapsed="false">
      <c r="A88" s="3" t="n">
        <v>87</v>
      </c>
      <c r="B88" s="3" t="n">
        <v>1</v>
      </c>
      <c r="C88" s="3" t="s">
        <v>143</v>
      </c>
      <c r="D88" s="4" t="n">
        <v>407.92</v>
      </c>
      <c r="E88" s="4" t="n">
        <v>409.26</v>
      </c>
      <c r="F88" s="4" t="n">
        <v>404.65</v>
      </c>
      <c r="G88" s="4" t="n">
        <v>406.84</v>
      </c>
      <c r="H88" s="5" t="n">
        <v>6077415</v>
      </c>
      <c r="I88" s="3"/>
      <c r="J88" s="3" t="n">
        <f aca="false">ROUND((G88-G87)/G87*100,2)</f>
        <v>-0.39</v>
      </c>
      <c r="K88" s="3" t="str">
        <f aca="false">B88&amp;"_"&amp;C88</f>
        <v>1_2024-05-01</v>
      </c>
    </row>
    <row r="89" customFormat="false" ht="15" hidden="false" customHeight="false" outlineLevel="0" collapsed="false">
      <c r="A89" s="3" t="n">
        <v>88</v>
      </c>
      <c r="B89" s="3" t="n">
        <v>1</v>
      </c>
      <c r="C89" s="3" t="s">
        <v>144</v>
      </c>
      <c r="D89" s="4" t="n">
        <v>398.34</v>
      </c>
      <c r="E89" s="4" t="n">
        <v>399.04</v>
      </c>
      <c r="F89" s="4" t="n">
        <v>397.75</v>
      </c>
      <c r="G89" s="4" t="n">
        <v>398.42</v>
      </c>
      <c r="H89" s="5" t="n">
        <v>5282460</v>
      </c>
      <c r="I89" s="3"/>
      <c r="J89" s="3" t="n">
        <f aca="false">ROUND((G89-G88)/G88*100,2)</f>
        <v>-2.07</v>
      </c>
      <c r="K89" s="3" t="str">
        <f aca="false">B89&amp;"_"&amp;C89</f>
        <v>1_2024-05-02</v>
      </c>
    </row>
    <row r="90" customFormat="false" ht="15" hidden="false" customHeight="false" outlineLevel="0" collapsed="false">
      <c r="A90" s="3" t="n">
        <v>89</v>
      </c>
      <c r="B90" s="3" t="n">
        <v>1</v>
      </c>
      <c r="C90" s="3" t="s">
        <v>145</v>
      </c>
      <c r="D90" s="4" t="n">
        <v>399.78</v>
      </c>
      <c r="E90" s="4" t="n">
        <v>400.44</v>
      </c>
      <c r="F90" s="4" t="n">
        <v>399.19</v>
      </c>
      <c r="G90" s="4" t="n">
        <v>399.37</v>
      </c>
      <c r="H90" s="5" t="n">
        <v>2642961</v>
      </c>
      <c r="I90" s="3"/>
      <c r="J90" s="3" t="n">
        <f aca="false">ROUND((G90-G89)/G89*100,2)</f>
        <v>0.24</v>
      </c>
      <c r="K90" s="3" t="str">
        <f aca="false">B90&amp;"_"&amp;C90</f>
        <v>1_2024-05-03</v>
      </c>
    </row>
    <row r="91" customFormat="false" ht="15" hidden="false" customHeight="false" outlineLevel="0" collapsed="false">
      <c r="A91" s="3" t="n">
        <v>90</v>
      </c>
      <c r="B91" s="3" t="n">
        <v>1</v>
      </c>
      <c r="C91" s="3" t="s">
        <v>146</v>
      </c>
      <c r="D91" s="4" t="n">
        <v>390.07</v>
      </c>
      <c r="E91" s="4" t="n">
        <v>391.54</v>
      </c>
      <c r="F91" s="4" t="n">
        <v>388.81</v>
      </c>
      <c r="G91" s="4" t="n">
        <v>390.79</v>
      </c>
      <c r="H91" s="5" t="n">
        <v>1537805</v>
      </c>
      <c r="I91" s="3"/>
      <c r="J91" s="3" t="n">
        <f aca="false">ROUND((G91-G90)/G90*100,2)</f>
        <v>-2.15</v>
      </c>
      <c r="K91" s="3" t="str">
        <f aca="false">B91&amp;"_"&amp;C91</f>
        <v>1_2024-05-06</v>
      </c>
    </row>
    <row r="92" customFormat="false" ht="15" hidden="false" customHeight="false" outlineLevel="0" collapsed="false">
      <c r="A92" s="3" t="n">
        <v>91</v>
      </c>
      <c r="B92" s="3" t="n">
        <v>1</v>
      </c>
      <c r="C92" s="3" t="s">
        <v>147</v>
      </c>
      <c r="D92" s="4" t="n">
        <v>392.8</v>
      </c>
      <c r="E92" s="4" t="n">
        <v>392.95</v>
      </c>
      <c r="F92" s="4" t="n">
        <v>391.19</v>
      </c>
      <c r="G92" s="4" t="n">
        <v>392.15</v>
      </c>
      <c r="H92" s="5" t="n">
        <v>4569583</v>
      </c>
      <c r="I92" s="3"/>
      <c r="J92" s="3" t="n">
        <f aca="false">ROUND((G92-G91)/G91*100,2)</f>
        <v>0.35</v>
      </c>
      <c r="K92" s="3" t="str">
        <f aca="false">B92&amp;"_"&amp;C92</f>
        <v>1_2024-05-07</v>
      </c>
    </row>
    <row r="93" customFormat="false" ht="15" hidden="false" customHeight="false" outlineLevel="0" collapsed="false">
      <c r="A93" s="3" t="n">
        <v>92</v>
      </c>
      <c r="B93" s="3" t="n">
        <v>1</v>
      </c>
      <c r="C93" s="3" t="s">
        <v>148</v>
      </c>
      <c r="D93" s="4" t="n">
        <v>402.76</v>
      </c>
      <c r="E93" s="4" t="n">
        <v>403.53</v>
      </c>
      <c r="F93" s="4" t="n">
        <v>401.74</v>
      </c>
      <c r="G93" s="4" t="n">
        <v>403.03</v>
      </c>
      <c r="H93" s="5" t="n">
        <v>7286288</v>
      </c>
      <c r="I93" s="3"/>
      <c r="J93" s="3" t="n">
        <f aca="false">ROUND((G93-G92)/G92*100,2)</f>
        <v>2.77</v>
      </c>
      <c r="K93" s="3" t="str">
        <f aca="false">B93&amp;"_"&amp;C93</f>
        <v>1_2024-05-08</v>
      </c>
    </row>
    <row r="94" customFormat="false" ht="15" hidden="false" customHeight="false" outlineLevel="0" collapsed="false">
      <c r="A94" s="3" t="n">
        <v>93</v>
      </c>
      <c r="B94" s="3" t="n">
        <v>1</v>
      </c>
      <c r="C94" s="3" t="s">
        <v>149</v>
      </c>
      <c r="D94" s="4" t="n">
        <v>394.58</v>
      </c>
      <c r="E94" s="4" t="n">
        <v>396.4</v>
      </c>
      <c r="F94" s="4" t="n">
        <v>392.56</v>
      </c>
      <c r="G94" s="4" t="n">
        <v>393.46</v>
      </c>
      <c r="H94" s="5" t="n">
        <v>544220</v>
      </c>
      <c r="I94" s="3"/>
      <c r="J94" s="3" t="n">
        <f aca="false">ROUND((G94-G93)/G93*100,2)</f>
        <v>-2.37</v>
      </c>
      <c r="K94" s="3" t="str">
        <f aca="false">B94&amp;"_"&amp;C94</f>
        <v>1_2024-05-09</v>
      </c>
    </row>
    <row r="95" customFormat="false" ht="15" hidden="false" customHeight="false" outlineLevel="0" collapsed="false">
      <c r="A95" s="3" t="n">
        <v>94</v>
      </c>
      <c r="B95" s="3" t="n">
        <v>1</v>
      </c>
      <c r="C95" s="3" t="s">
        <v>150</v>
      </c>
      <c r="D95" s="4" t="n">
        <v>387.59</v>
      </c>
      <c r="E95" s="4" t="n">
        <v>389.8</v>
      </c>
      <c r="F95" s="4" t="n">
        <v>385.6</v>
      </c>
      <c r="G95" s="4" t="n">
        <v>388.05</v>
      </c>
      <c r="H95" s="5" t="n">
        <v>7650727</v>
      </c>
      <c r="I95" s="3"/>
      <c r="J95" s="3" t="n">
        <f aca="false">ROUND((G95-G94)/G94*100,2)</f>
        <v>-1.37</v>
      </c>
      <c r="K95" s="3" t="str">
        <f aca="false">B95&amp;"_"&amp;C95</f>
        <v>1_2024-05-10</v>
      </c>
    </row>
    <row r="96" customFormat="false" ht="15" hidden="false" customHeight="false" outlineLevel="0" collapsed="false">
      <c r="A96" s="3" t="n">
        <v>95</v>
      </c>
      <c r="B96" s="3" t="n">
        <v>1</v>
      </c>
      <c r="C96" s="3" t="s">
        <v>151</v>
      </c>
      <c r="D96" s="4" t="n">
        <v>378.16</v>
      </c>
      <c r="E96" s="4" t="n">
        <v>379.53</v>
      </c>
      <c r="F96" s="4" t="n">
        <v>377.52</v>
      </c>
      <c r="G96" s="4" t="n">
        <v>378.02</v>
      </c>
      <c r="H96" s="5" t="n">
        <v>2145662</v>
      </c>
      <c r="I96" s="3"/>
      <c r="J96" s="3" t="n">
        <f aca="false">ROUND((G96-G95)/G95*100,2)</f>
        <v>-2.58</v>
      </c>
      <c r="K96" s="3" t="str">
        <f aca="false">B96&amp;"_"&amp;C96</f>
        <v>1_2024-05-13</v>
      </c>
    </row>
    <row r="97" customFormat="false" ht="15" hidden="false" customHeight="false" outlineLevel="0" collapsed="false">
      <c r="A97" s="3" t="n">
        <v>96</v>
      </c>
      <c r="B97" s="3" t="n">
        <v>1</v>
      </c>
      <c r="C97" s="3" t="s">
        <v>152</v>
      </c>
      <c r="D97" s="4" t="n">
        <v>383.41</v>
      </c>
      <c r="E97" s="4" t="n">
        <v>383.68</v>
      </c>
      <c r="F97" s="4" t="n">
        <v>382.64</v>
      </c>
      <c r="G97" s="4" t="n">
        <v>383.61</v>
      </c>
      <c r="H97" s="5" t="n">
        <v>5593564</v>
      </c>
      <c r="I97" s="3"/>
      <c r="J97" s="3" t="n">
        <f aca="false">ROUND((G97-G96)/G96*100,2)</f>
        <v>1.48</v>
      </c>
      <c r="K97" s="3" t="str">
        <f aca="false">B97&amp;"_"&amp;C97</f>
        <v>1_2024-05-14</v>
      </c>
    </row>
    <row r="98" customFormat="false" ht="15" hidden="false" customHeight="false" outlineLevel="0" collapsed="false">
      <c r="A98" s="3" t="n">
        <v>97</v>
      </c>
      <c r="B98" s="3" t="n">
        <v>1</v>
      </c>
      <c r="C98" s="3" t="s">
        <v>153</v>
      </c>
      <c r="D98" s="4" t="n">
        <v>380.18</v>
      </c>
      <c r="E98" s="4" t="n">
        <v>380.57</v>
      </c>
      <c r="F98" s="4" t="n">
        <v>378.76</v>
      </c>
      <c r="G98" s="4" t="n">
        <v>380.28</v>
      </c>
      <c r="H98" s="5" t="n">
        <v>702248</v>
      </c>
      <c r="I98" s="3"/>
      <c r="J98" s="3" t="n">
        <f aca="false">ROUND((G98-G97)/G97*100,2)</f>
        <v>-0.87</v>
      </c>
      <c r="K98" s="3" t="str">
        <f aca="false">B98&amp;"_"&amp;C98</f>
        <v>1_2024-05-15</v>
      </c>
    </row>
    <row r="99" customFormat="false" ht="15" hidden="false" customHeight="false" outlineLevel="0" collapsed="false">
      <c r="A99" s="3" t="n">
        <v>98</v>
      </c>
      <c r="B99" s="3" t="n">
        <v>1</v>
      </c>
      <c r="C99" s="3" t="s">
        <v>154</v>
      </c>
      <c r="D99" s="4" t="n">
        <v>382.37</v>
      </c>
      <c r="E99" s="4" t="n">
        <v>383.99</v>
      </c>
      <c r="F99" s="4" t="n">
        <v>382.31</v>
      </c>
      <c r="G99" s="4" t="n">
        <v>382.69</v>
      </c>
      <c r="H99" s="5" t="n">
        <v>5320622</v>
      </c>
      <c r="I99" s="3"/>
      <c r="J99" s="3" t="n">
        <f aca="false">ROUND((G99-G98)/G98*100,2)</f>
        <v>0.63</v>
      </c>
      <c r="K99" s="3" t="str">
        <f aca="false">B99&amp;"_"&amp;C99</f>
        <v>1_2024-05-16</v>
      </c>
    </row>
    <row r="100" customFormat="false" ht="15" hidden="false" customHeight="false" outlineLevel="0" collapsed="false">
      <c r="A100" s="3" t="n">
        <v>99</v>
      </c>
      <c r="B100" s="3" t="n">
        <v>1</v>
      </c>
      <c r="C100" s="3" t="s">
        <v>155</v>
      </c>
      <c r="D100" s="4" t="n">
        <v>386.43</v>
      </c>
      <c r="E100" s="4" t="n">
        <v>388.71</v>
      </c>
      <c r="F100" s="4" t="n">
        <v>385.94</v>
      </c>
      <c r="G100" s="4" t="n">
        <v>387.83</v>
      </c>
      <c r="H100" s="5" t="n">
        <v>2951343</v>
      </c>
      <c r="I100" s="3"/>
      <c r="J100" s="3" t="n">
        <f aca="false">ROUND((G100-G99)/G99*100,2)</f>
        <v>1.34</v>
      </c>
      <c r="K100" s="3" t="str">
        <f aca="false">B100&amp;"_"&amp;C100</f>
        <v>1_2024-05-17</v>
      </c>
    </row>
    <row r="101" customFormat="false" ht="15" hidden="false" customHeight="false" outlineLevel="0" collapsed="false">
      <c r="A101" s="3" t="n">
        <v>100</v>
      </c>
      <c r="B101" s="3" t="n">
        <v>1</v>
      </c>
      <c r="C101" s="3" t="s">
        <v>156</v>
      </c>
      <c r="D101" s="4" t="n">
        <v>394.59</v>
      </c>
      <c r="E101" s="4" t="n">
        <v>395.49</v>
      </c>
      <c r="F101" s="4" t="n">
        <v>391.99</v>
      </c>
      <c r="G101" s="4" t="n">
        <v>393.77</v>
      </c>
      <c r="H101" s="5" t="n">
        <v>6739432</v>
      </c>
      <c r="I101" s="3"/>
      <c r="J101" s="3" t="n">
        <f aca="false">ROUND((G101-G100)/G100*100,2)</f>
        <v>1.53</v>
      </c>
      <c r="K101" s="3" t="str">
        <f aca="false">B101&amp;"_"&amp;C101</f>
        <v>1_2024-05-20</v>
      </c>
    </row>
    <row r="102" customFormat="false" ht="15" hidden="false" customHeight="false" outlineLevel="0" collapsed="false">
      <c r="A102" s="3" t="n">
        <v>101</v>
      </c>
      <c r="B102" s="3" t="n">
        <v>1</v>
      </c>
      <c r="C102" s="3" t="s">
        <v>157</v>
      </c>
      <c r="D102" s="4" t="n">
        <v>392.31</v>
      </c>
      <c r="E102" s="4" t="n">
        <v>395.1</v>
      </c>
      <c r="F102" s="4" t="n">
        <v>389.95</v>
      </c>
      <c r="G102" s="4" t="n">
        <v>393.82</v>
      </c>
      <c r="H102" s="5" t="n">
        <v>3124702</v>
      </c>
      <c r="I102" s="3"/>
      <c r="J102" s="3" t="n">
        <f aca="false">ROUND((G102-G101)/G101*100,2)</f>
        <v>0.01</v>
      </c>
      <c r="K102" s="3" t="str">
        <f aca="false">B102&amp;"_"&amp;C102</f>
        <v>1_2024-05-21</v>
      </c>
    </row>
    <row r="103" customFormat="false" ht="15" hidden="false" customHeight="false" outlineLevel="0" collapsed="false">
      <c r="A103" s="3" t="n">
        <v>102</v>
      </c>
      <c r="B103" s="3" t="n">
        <v>1</v>
      </c>
      <c r="C103" s="3" t="s">
        <v>158</v>
      </c>
      <c r="D103" s="4" t="n">
        <v>397.32</v>
      </c>
      <c r="E103" s="4" t="n">
        <v>399.18</v>
      </c>
      <c r="F103" s="4" t="n">
        <v>395.29</v>
      </c>
      <c r="G103" s="4" t="n">
        <v>396.85</v>
      </c>
      <c r="H103" s="5" t="n">
        <v>6156749</v>
      </c>
      <c r="I103" s="3"/>
      <c r="J103" s="3" t="n">
        <f aca="false">ROUND((G103-G102)/G102*100,2)</f>
        <v>0.77</v>
      </c>
      <c r="K103" s="3" t="str">
        <f aca="false">B103&amp;"_"&amp;C103</f>
        <v>1_2024-05-22</v>
      </c>
    </row>
    <row r="104" customFormat="false" ht="15" hidden="false" customHeight="false" outlineLevel="0" collapsed="false">
      <c r="A104" s="3" t="n">
        <v>103</v>
      </c>
      <c r="B104" s="3" t="n">
        <v>1</v>
      </c>
      <c r="C104" s="3" t="s">
        <v>159</v>
      </c>
      <c r="D104" s="4" t="n">
        <v>399.93</v>
      </c>
      <c r="E104" s="4" t="n">
        <v>401.83</v>
      </c>
      <c r="F104" s="4" t="n">
        <v>399.62</v>
      </c>
      <c r="G104" s="4" t="n">
        <v>401.47</v>
      </c>
      <c r="H104" s="5" t="n">
        <v>5520941</v>
      </c>
      <c r="I104" s="3"/>
      <c r="J104" s="3" t="n">
        <f aca="false">ROUND((G104-G103)/G103*100,2)</f>
        <v>1.16</v>
      </c>
      <c r="K104" s="3" t="str">
        <f aca="false">B104&amp;"_"&amp;C104</f>
        <v>1_2024-05-23</v>
      </c>
    </row>
    <row r="105" customFormat="false" ht="15" hidden="false" customHeight="false" outlineLevel="0" collapsed="false">
      <c r="A105" s="3" t="n">
        <v>104</v>
      </c>
      <c r="B105" s="3" t="n">
        <v>1</v>
      </c>
      <c r="C105" s="3" t="s">
        <v>160</v>
      </c>
      <c r="D105" s="4" t="n">
        <v>400.26</v>
      </c>
      <c r="E105" s="4" t="n">
        <v>400.79</v>
      </c>
      <c r="F105" s="4" t="n">
        <v>398.38</v>
      </c>
      <c r="G105" s="4" t="n">
        <v>400.06</v>
      </c>
      <c r="H105" s="5" t="n">
        <v>6251735</v>
      </c>
      <c r="I105" s="3"/>
      <c r="J105" s="3" t="n">
        <f aca="false">ROUND((G105-G104)/G104*100,2)</f>
        <v>-0.35</v>
      </c>
      <c r="K105" s="3" t="str">
        <f aca="false">B105&amp;"_"&amp;C105</f>
        <v>1_2024-05-24</v>
      </c>
    </row>
    <row r="106" customFormat="false" ht="15" hidden="false" customHeight="false" outlineLevel="0" collapsed="false">
      <c r="A106" s="3" t="n">
        <v>105</v>
      </c>
      <c r="B106" s="3" t="n">
        <v>1</v>
      </c>
      <c r="C106" s="3" t="s">
        <v>161</v>
      </c>
      <c r="D106" s="4" t="n">
        <v>405.82</v>
      </c>
      <c r="E106" s="4" t="n">
        <v>406.1</v>
      </c>
      <c r="F106" s="4" t="n">
        <v>403.03</v>
      </c>
      <c r="G106" s="4" t="n">
        <v>405.02</v>
      </c>
      <c r="H106" s="5" t="n">
        <v>7735405</v>
      </c>
      <c r="I106" s="3"/>
      <c r="J106" s="3" t="n">
        <f aca="false">ROUND((G106-G105)/G105*100,2)</f>
        <v>1.24</v>
      </c>
      <c r="K106" s="3" t="str">
        <f aca="false">B106&amp;"_"&amp;C106</f>
        <v>1_2024-05-27</v>
      </c>
    </row>
    <row r="107" customFormat="false" ht="15" hidden="false" customHeight="false" outlineLevel="0" collapsed="false">
      <c r="A107" s="3" t="n">
        <v>106</v>
      </c>
      <c r="B107" s="3" t="n">
        <v>1</v>
      </c>
      <c r="C107" s="3" t="s">
        <v>162</v>
      </c>
      <c r="D107" s="4" t="n">
        <v>412.48</v>
      </c>
      <c r="E107" s="4" t="n">
        <v>413.84</v>
      </c>
      <c r="F107" s="4" t="n">
        <v>411.71</v>
      </c>
      <c r="G107" s="4" t="n">
        <v>413.78</v>
      </c>
      <c r="H107" s="5" t="n">
        <v>5580104</v>
      </c>
      <c r="I107" s="3"/>
      <c r="J107" s="3" t="n">
        <f aca="false">ROUND((G107-G106)/G106*100,2)</f>
        <v>2.16</v>
      </c>
      <c r="K107" s="3" t="str">
        <f aca="false">B107&amp;"_"&amp;C107</f>
        <v>1_2024-05-28</v>
      </c>
    </row>
    <row r="108" customFormat="false" ht="15" hidden="false" customHeight="false" outlineLevel="0" collapsed="false">
      <c r="A108" s="3" t="n">
        <v>107</v>
      </c>
      <c r="B108" s="3" t="n">
        <v>1</v>
      </c>
      <c r="C108" s="3" t="s">
        <v>163</v>
      </c>
      <c r="D108" s="4" t="n">
        <v>421.83</v>
      </c>
      <c r="E108" s="4" t="n">
        <v>422.02</v>
      </c>
      <c r="F108" s="4" t="n">
        <v>419.36</v>
      </c>
      <c r="G108" s="4" t="n">
        <v>421.11</v>
      </c>
      <c r="H108" s="5" t="n">
        <v>5204317</v>
      </c>
      <c r="I108" s="3"/>
      <c r="J108" s="3" t="n">
        <f aca="false">ROUND((G108-G107)/G107*100,2)</f>
        <v>1.77</v>
      </c>
      <c r="K108" s="3" t="str">
        <f aca="false">B108&amp;"_"&amp;C108</f>
        <v>1_2024-05-29</v>
      </c>
    </row>
    <row r="109" customFormat="false" ht="15" hidden="false" customHeight="false" outlineLevel="0" collapsed="false">
      <c r="A109" s="3" t="n">
        <v>108</v>
      </c>
      <c r="B109" s="3" t="n">
        <v>1</v>
      </c>
      <c r="C109" s="3" t="s">
        <v>164</v>
      </c>
      <c r="D109" s="4" t="n">
        <v>417.89</v>
      </c>
      <c r="E109" s="4" t="n">
        <v>421.17</v>
      </c>
      <c r="F109" s="4" t="n">
        <v>415.76</v>
      </c>
      <c r="G109" s="4" t="n">
        <v>419.23</v>
      </c>
      <c r="H109" s="5" t="n">
        <v>5003087</v>
      </c>
      <c r="I109" s="3"/>
      <c r="J109" s="3" t="n">
        <f aca="false">ROUND((G109-G108)/G108*100,2)</f>
        <v>-0.45</v>
      </c>
      <c r="K109" s="3" t="str">
        <f aca="false">B109&amp;"_"&amp;C109</f>
        <v>1_2024-05-30</v>
      </c>
    </row>
    <row r="110" customFormat="false" ht="15" hidden="false" customHeight="false" outlineLevel="0" collapsed="false">
      <c r="A110" s="3" t="n">
        <v>109</v>
      </c>
      <c r="B110" s="3" t="n">
        <v>1</v>
      </c>
      <c r="C110" s="3" t="s">
        <v>165</v>
      </c>
      <c r="D110" s="4" t="n">
        <v>436.01</v>
      </c>
      <c r="E110" s="4" t="n">
        <v>436.92</v>
      </c>
      <c r="F110" s="4" t="n">
        <v>433.91</v>
      </c>
      <c r="G110" s="4" t="n">
        <v>435.03</v>
      </c>
      <c r="H110" s="5" t="n">
        <v>3279281</v>
      </c>
      <c r="I110" s="3"/>
      <c r="J110" s="3" t="n">
        <f aca="false">ROUND((G110-G109)/G109*100,2)</f>
        <v>3.77</v>
      </c>
      <c r="K110" s="3" t="str">
        <f aca="false">B110&amp;"_"&amp;C110</f>
        <v>1_2024-05-31</v>
      </c>
    </row>
    <row r="111" customFormat="false" ht="15" hidden="false" customHeight="false" outlineLevel="0" collapsed="false">
      <c r="A111" s="3" t="n">
        <v>110</v>
      </c>
      <c r="B111" s="3" t="n">
        <v>1</v>
      </c>
      <c r="C111" s="3" t="s">
        <v>166</v>
      </c>
      <c r="D111" s="4" t="n">
        <v>450.66</v>
      </c>
      <c r="E111" s="4" t="n">
        <v>451.58</v>
      </c>
      <c r="F111" s="4" t="n">
        <v>448.34</v>
      </c>
      <c r="G111" s="4" t="n">
        <v>450.64</v>
      </c>
      <c r="H111" s="5" t="n">
        <v>6667481</v>
      </c>
      <c r="I111" s="3"/>
      <c r="J111" s="3" t="n">
        <f aca="false">ROUND((G111-G110)/G110*100,2)</f>
        <v>3.59</v>
      </c>
      <c r="K111" s="3" t="str">
        <f aca="false">B111&amp;"_"&amp;C111</f>
        <v>1_2024-06-03</v>
      </c>
    </row>
    <row r="112" customFormat="false" ht="15" hidden="false" customHeight="false" outlineLevel="0" collapsed="false">
      <c r="A112" s="3" t="n">
        <v>111</v>
      </c>
      <c r="B112" s="3" t="n">
        <v>1</v>
      </c>
      <c r="C112" s="3" t="s">
        <v>167</v>
      </c>
      <c r="D112" s="4" t="n">
        <v>467.52</v>
      </c>
      <c r="E112" s="4" t="n">
        <v>469.84</v>
      </c>
      <c r="F112" s="4" t="n">
        <v>465.03</v>
      </c>
      <c r="G112" s="4" t="n">
        <v>467.01</v>
      </c>
      <c r="H112" s="5" t="n">
        <v>3766153</v>
      </c>
      <c r="I112" s="3"/>
      <c r="J112" s="3" t="n">
        <f aca="false">ROUND((G112-G111)/G111*100,2)</f>
        <v>3.63</v>
      </c>
      <c r="K112" s="3" t="str">
        <f aca="false">B112&amp;"_"&amp;C112</f>
        <v>1_2024-06-04</v>
      </c>
    </row>
    <row r="113" customFormat="false" ht="15" hidden="false" customHeight="false" outlineLevel="0" collapsed="false">
      <c r="A113" s="3" t="n">
        <v>112</v>
      </c>
      <c r="B113" s="3" t="n">
        <v>1</v>
      </c>
      <c r="C113" s="3" t="s">
        <v>168</v>
      </c>
      <c r="D113" s="4" t="n">
        <v>481.19</v>
      </c>
      <c r="E113" s="4" t="n">
        <v>483.98</v>
      </c>
      <c r="F113" s="4" t="n">
        <v>479.51</v>
      </c>
      <c r="G113" s="4" t="n">
        <v>480.29</v>
      </c>
      <c r="H113" s="5" t="n">
        <v>6561494</v>
      </c>
      <c r="I113" s="3"/>
      <c r="J113" s="3" t="n">
        <f aca="false">ROUND((G113-G112)/G112*100,2)</f>
        <v>2.84</v>
      </c>
      <c r="K113" s="3" t="str">
        <f aca="false">B113&amp;"_"&amp;C113</f>
        <v>1_2024-06-05</v>
      </c>
    </row>
    <row r="114" customFormat="false" ht="15" hidden="false" customHeight="false" outlineLevel="0" collapsed="false">
      <c r="A114" s="3" t="n">
        <v>113</v>
      </c>
      <c r="B114" s="3" t="n">
        <v>1</v>
      </c>
      <c r="C114" s="3" t="s">
        <v>169</v>
      </c>
      <c r="D114" s="4" t="n">
        <v>470.51</v>
      </c>
      <c r="E114" s="4" t="n">
        <v>472.82</v>
      </c>
      <c r="F114" s="4" t="n">
        <v>469.75</v>
      </c>
      <c r="G114" s="4" t="n">
        <v>470.75</v>
      </c>
      <c r="H114" s="5" t="n">
        <v>6887848</v>
      </c>
      <c r="I114" s="3"/>
      <c r="J114" s="3" t="n">
        <f aca="false">ROUND((G114-G113)/G113*100,2)</f>
        <v>-1.99</v>
      </c>
      <c r="K114" s="3" t="str">
        <f aca="false">B114&amp;"_"&amp;C114</f>
        <v>1_2024-06-06</v>
      </c>
    </row>
    <row r="115" customFormat="false" ht="15" hidden="false" customHeight="false" outlineLevel="0" collapsed="false">
      <c r="A115" s="3" t="n">
        <v>114</v>
      </c>
      <c r="B115" s="3" t="n">
        <v>1</v>
      </c>
      <c r="C115" s="3" t="s">
        <v>170</v>
      </c>
      <c r="D115" s="4" t="n">
        <v>469.79</v>
      </c>
      <c r="E115" s="4" t="n">
        <v>470.03</v>
      </c>
      <c r="F115" s="4" t="n">
        <v>466.07</v>
      </c>
      <c r="G115" s="4" t="n">
        <v>468.55</v>
      </c>
      <c r="H115" s="5" t="n">
        <v>2328975</v>
      </c>
      <c r="I115" s="3"/>
      <c r="J115" s="3" t="n">
        <f aca="false">ROUND((G115-G114)/G114*100,2)</f>
        <v>-0.47</v>
      </c>
      <c r="K115" s="3" t="str">
        <f aca="false">B115&amp;"_"&amp;C115</f>
        <v>1_2024-06-07</v>
      </c>
    </row>
    <row r="116" customFormat="false" ht="15" hidden="false" customHeight="false" outlineLevel="0" collapsed="false">
      <c r="A116" s="3" t="n">
        <v>115</v>
      </c>
      <c r="B116" s="3" t="n">
        <v>1</v>
      </c>
      <c r="C116" s="3" t="s">
        <v>171</v>
      </c>
      <c r="D116" s="4" t="n">
        <v>456.92</v>
      </c>
      <c r="E116" s="4" t="n">
        <v>457.44</v>
      </c>
      <c r="F116" s="4" t="n">
        <v>454.59</v>
      </c>
      <c r="G116" s="4" t="n">
        <v>457.36</v>
      </c>
      <c r="H116" s="5" t="n">
        <v>1863798</v>
      </c>
      <c r="I116" s="3"/>
      <c r="J116" s="3" t="n">
        <f aca="false">ROUND((G116-G115)/G115*100,2)</f>
        <v>-2.39</v>
      </c>
      <c r="K116" s="3" t="str">
        <f aca="false">B116&amp;"_"&amp;C116</f>
        <v>1_2024-06-10</v>
      </c>
    </row>
    <row r="117" customFormat="false" ht="15" hidden="false" customHeight="false" outlineLevel="0" collapsed="false">
      <c r="A117" s="3" t="n">
        <v>116</v>
      </c>
      <c r="B117" s="3" t="n">
        <v>1</v>
      </c>
      <c r="C117" s="3" t="s">
        <v>172</v>
      </c>
      <c r="D117" s="4" t="n">
        <v>458.9</v>
      </c>
      <c r="E117" s="4" t="n">
        <v>462.16</v>
      </c>
      <c r="F117" s="4" t="n">
        <v>457.96</v>
      </c>
      <c r="G117" s="4" t="n">
        <v>459.96</v>
      </c>
      <c r="H117" s="5" t="n">
        <v>7102399</v>
      </c>
      <c r="I117" s="3"/>
      <c r="J117" s="3" t="n">
        <f aca="false">ROUND((G117-G116)/G116*100,2)</f>
        <v>0.57</v>
      </c>
      <c r="K117" s="3" t="str">
        <f aca="false">B117&amp;"_"&amp;C117</f>
        <v>1_2024-06-11</v>
      </c>
    </row>
    <row r="118" customFormat="false" ht="15" hidden="false" customHeight="false" outlineLevel="0" collapsed="false">
      <c r="A118" s="3" t="n">
        <v>117</v>
      </c>
      <c r="B118" s="3" t="n">
        <v>1</v>
      </c>
      <c r="C118" s="3" t="s">
        <v>173</v>
      </c>
      <c r="D118" s="4" t="n">
        <v>456.26</v>
      </c>
      <c r="E118" s="4" t="n">
        <v>460.66</v>
      </c>
      <c r="F118" s="4" t="n">
        <v>456.03</v>
      </c>
      <c r="G118" s="4" t="n">
        <v>458.06</v>
      </c>
      <c r="H118" s="5" t="n">
        <v>5900559</v>
      </c>
      <c r="I118" s="3"/>
      <c r="J118" s="3" t="n">
        <f aca="false">ROUND((G118-G117)/G117*100,2)</f>
        <v>-0.41</v>
      </c>
      <c r="K118" s="3" t="str">
        <f aca="false">B118&amp;"_"&amp;C118</f>
        <v>1_2024-06-12</v>
      </c>
    </row>
    <row r="119" customFormat="false" ht="15" hidden="false" customHeight="false" outlineLevel="0" collapsed="false">
      <c r="A119" s="3" t="n">
        <v>118</v>
      </c>
      <c r="B119" s="3" t="n">
        <v>1</v>
      </c>
      <c r="C119" s="3" t="s">
        <v>174</v>
      </c>
      <c r="D119" s="4" t="n">
        <v>451.8</v>
      </c>
      <c r="E119" s="4" t="n">
        <v>453.9</v>
      </c>
      <c r="F119" s="4" t="n">
        <v>449.93</v>
      </c>
      <c r="G119" s="4" t="n">
        <v>451.84</v>
      </c>
      <c r="H119" s="5" t="n">
        <v>5344271</v>
      </c>
      <c r="I119" s="3"/>
      <c r="J119" s="3" t="n">
        <f aca="false">ROUND((G119-G118)/G118*100,2)</f>
        <v>-1.36</v>
      </c>
      <c r="K119" s="3" t="str">
        <f aca="false">B119&amp;"_"&amp;C119</f>
        <v>1_2024-06-13</v>
      </c>
    </row>
    <row r="120" customFormat="false" ht="15" hidden="false" customHeight="false" outlineLevel="0" collapsed="false">
      <c r="A120" s="3" t="n">
        <v>119</v>
      </c>
      <c r="B120" s="3" t="n">
        <v>1</v>
      </c>
      <c r="C120" s="3" t="s">
        <v>175</v>
      </c>
      <c r="D120" s="4" t="n">
        <v>436.12</v>
      </c>
      <c r="E120" s="4" t="n">
        <v>438.12</v>
      </c>
      <c r="F120" s="4" t="n">
        <v>434.31</v>
      </c>
      <c r="G120" s="4" t="n">
        <v>437.54</v>
      </c>
      <c r="H120" s="5" t="n">
        <v>2796545</v>
      </c>
      <c r="I120" s="3"/>
      <c r="J120" s="3" t="n">
        <f aca="false">ROUND((G120-G119)/G119*100,2)</f>
        <v>-3.16</v>
      </c>
      <c r="K120" s="3" t="str">
        <f aca="false">B120&amp;"_"&amp;C120</f>
        <v>1_2024-06-14</v>
      </c>
    </row>
    <row r="121" customFormat="false" ht="15" hidden="false" customHeight="false" outlineLevel="0" collapsed="false">
      <c r="A121" s="3" t="n">
        <v>120</v>
      </c>
      <c r="B121" s="3" t="n">
        <v>1</v>
      </c>
      <c r="C121" s="3" t="s">
        <v>176</v>
      </c>
      <c r="D121" s="4" t="n">
        <v>438.74</v>
      </c>
      <c r="E121" s="4" t="n">
        <v>439.98</v>
      </c>
      <c r="F121" s="4" t="n">
        <v>437.05</v>
      </c>
      <c r="G121" s="4" t="n">
        <v>438.45</v>
      </c>
      <c r="H121" s="5" t="n">
        <v>3691278</v>
      </c>
      <c r="I121" s="3"/>
      <c r="J121" s="3" t="n">
        <f aca="false">ROUND((G121-G120)/G120*100,2)</f>
        <v>0.21</v>
      </c>
      <c r="K121" s="3" t="str">
        <f aca="false">B121&amp;"_"&amp;C121</f>
        <v>1_2024-06-17</v>
      </c>
    </row>
    <row r="122" customFormat="false" ht="15" hidden="false" customHeight="false" outlineLevel="0" collapsed="false">
      <c r="A122" s="3" t="n">
        <v>121</v>
      </c>
      <c r="B122" s="3" t="n">
        <v>1</v>
      </c>
      <c r="C122" s="3" t="s">
        <v>177</v>
      </c>
      <c r="D122" s="4" t="n">
        <v>439.08</v>
      </c>
      <c r="E122" s="4" t="n">
        <v>439.8</v>
      </c>
      <c r="F122" s="4" t="n">
        <v>437.71</v>
      </c>
      <c r="G122" s="4" t="n">
        <v>438.37</v>
      </c>
      <c r="H122" s="5" t="n">
        <v>1404919</v>
      </c>
      <c r="I122" s="3"/>
      <c r="J122" s="3" t="n">
        <f aca="false">ROUND((G122-G121)/G121*100,2)</f>
        <v>-0.02</v>
      </c>
      <c r="K122" s="3" t="str">
        <f aca="false">B122&amp;"_"&amp;C122</f>
        <v>1_2024-06-18</v>
      </c>
    </row>
    <row r="123" customFormat="false" ht="15" hidden="false" customHeight="false" outlineLevel="0" collapsed="false">
      <c r="A123" s="3" t="n">
        <v>122</v>
      </c>
      <c r="B123" s="3" t="n">
        <v>1</v>
      </c>
      <c r="C123" s="3" t="s">
        <v>178</v>
      </c>
      <c r="D123" s="4" t="n">
        <v>430.34</v>
      </c>
      <c r="E123" s="4" t="n">
        <v>431.71</v>
      </c>
      <c r="F123" s="4" t="n">
        <v>428.96</v>
      </c>
      <c r="G123" s="4" t="n">
        <v>431.41</v>
      </c>
      <c r="H123" s="5" t="n">
        <v>6216422</v>
      </c>
      <c r="I123" s="3"/>
      <c r="J123" s="3" t="n">
        <f aca="false">ROUND((G123-G122)/G122*100,2)</f>
        <v>-1.59</v>
      </c>
      <c r="K123" s="3" t="str">
        <f aca="false">B123&amp;"_"&amp;C123</f>
        <v>1_2024-06-19</v>
      </c>
    </row>
    <row r="124" customFormat="false" ht="15" hidden="false" customHeight="false" outlineLevel="0" collapsed="false">
      <c r="A124" s="3" t="n">
        <v>123</v>
      </c>
      <c r="B124" s="3" t="n">
        <v>1</v>
      </c>
      <c r="C124" s="3" t="s">
        <v>179</v>
      </c>
      <c r="D124" s="4" t="n">
        <v>433.6</v>
      </c>
      <c r="E124" s="4" t="n">
        <v>435.54</v>
      </c>
      <c r="F124" s="4" t="n">
        <v>431.06</v>
      </c>
      <c r="G124" s="4" t="n">
        <v>433.66</v>
      </c>
      <c r="H124" s="5" t="n">
        <v>4434776</v>
      </c>
      <c r="I124" s="3"/>
      <c r="J124" s="3" t="n">
        <f aca="false">ROUND((G124-G123)/G123*100,2)</f>
        <v>0.52</v>
      </c>
      <c r="K124" s="3" t="str">
        <f aca="false">B124&amp;"_"&amp;C124</f>
        <v>1_2024-06-20</v>
      </c>
    </row>
    <row r="125" customFormat="false" ht="15" hidden="false" customHeight="false" outlineLevel="0" collapsed="false">
      <c r="A125" s="3" t="n">
        <v>124</v>
      </c>
      <c r="B125" s="3" t="n">
        <v>1</v>
      </c>
      <c r="C125" s="3" t="s">
        <v>180</v>
      </c>
      <c r="D125" s="4" t="n">
        <v>438</v>
      </c>
      <c r="E125" s="4" t="n">
        <v>439.03</v>
      </c>
      <c r="F125" s="4" t="n">
        <v>437.49</v>
      </c>
      <c r="G125" s="4" t="n">
        <v>438.76</v>
      </c>
      <c r="H125" s="5" t="n">
        <v>2206123</v>
      </c>
      <c r="I125" s="3"/>
      <c r="J125" s="3" t="n">
        <f aca="false">ROUND((G125-G124)/G124*100,2)</f>
        <v>1.18</v>
      </c>
      <c r="K125" s="3" t="str">
        <f aca="false">B125&amp;"_"&amp;C125</f>
        <v>1_2024-06-21</v>
      </c>
    </row>
    <row r="126" customFormat="false" ht="15" hidden="false" customHeight="false" outlineLevel="0" collapsed="false">
      <c r="A126" s="3" t="n">
        <v>125</v>
      </c>
      <c r="B126" s="3" t="n">
        <v>1</v>
      </c>
      <c r="C126" s="3" t="s">
        <v>181</v>
      </c>
      <c r="D126" s="4" t="n">
        <v>439.56</v>
      </c>
      <c r="E126" s="4" t="n">
        <v>440.28</v>
      </c>
      <c r="F126" s="4" t="n">
        <v>436.87</v>
      </c>
      <c r="G126" s="4" t="n">
        <v>439.44</v>
      </c>
      <c r="H126" s="5" t="n">
        <v>4650192</v>
      </c>
      <c r="I126" s="3"/>
      <c r="J126" s="3" t="n">
        <f aca="false">ROUND((G126-G125)/G125*100,2)</f>
        <v>0.15</v>
      </c>
      <c r="K126" s="3" t="str">
        <f aca="false">B126&amp;"_"&amp;C126</f>
        <v>1_2024-06-24</v>
      </c>
    </row>
    <row r="127" customFormat="false" ht="15" hidden="false" customHeight="false" outlineLevel="0" collapsed="false">
      <c r="A127" s="3" t="n">
        <v>126</v>
      </c>
      <c r="B127" s="3" t="n">
        <v>1</v>
      </c>
      <c r="C127" s="3" t="s">
        <v>182</v>
      </c>
      <c r="D127" s="4" t="n">
        <v>441.44</v>
      </c>
      <c r="E127" s="4" t="n">
        <v>441.78</v>
      </c>
      <c r="F127" s="4" t="n">
        <v>438.45</v>
      </c>
      <c r="G127" s="4" t="n">
        <v>440.75</v>
      </c>
      <c r="H127" s="5" t="n">
        <v>4181590</v>
      </c>
      <c r="I127" s="3"/>
      <c r="J127" s="3" t="n">
        <f aca="false">ROUND((G127-G126)/G126*100,2)</f>
        <v>0.3</v>
      </c>
      <c r="K127" s="3" t="str">
        <f aca="false">B127&amp;"_"&amp;C127</f>
        <v>1_2024-06-25</v>
      </c>
    </row>
    <row r="128" customFormat="false" ht="15" hidden="false" customHeight="false" outlineLevel="0" collapsed="false">
      <c r="A128" s="3" t="n">
        <v>127</v>
      </c>
      <c r="B128" s="3" t="n">
        <v>1</v>
      </c>
      <c r="C128" s="3" t="s">
        <v>183</v>
      </c>
      <c r="D128" s="4" t="n">
        <v>447.97</v>
      </c>
      <c r="E128" s="4" t="n">
        <v>449.26</v>
      </c>
      <c r="F128" s="4" t="n">
        <v>447.47</v>
      </c>
      <c r="G128" s="4" t="n">
        <v>448.08</v>
      </c>
      <c r="H128" s="5" t="n">
        <v>885325</v>
      </c>
      <c r="I128" s="3"/>
      <c r="J128" s="3" t="n">
        <f aca="false">ROUND((G128-G127)/G127*100,2)</f>
        <v>1.66</v>
      </c>
      <c r="K128" s="3" t="str">
        <f aca="false">B128&amp;"_"&amp;C128</f>
        <v>1_2024-06-26</v>
      </c>
    </row>
    <row r="129" customFormat="false" ht="15" hidden="false" customHeight="false" outlineLevel="0" collapsed="false">
      <c r="A129" s="3" t="n">
        <v>128</v>
      </c>
      <c r="B129" s="3" t="n">
        <v>1</v>
      </c>
      <c r="C129" s="3" t="s">
        <v>184</v>
      </c>
      <c r="D129" s="4" t="n">
        <v>442.18</v>
      </c>
      <c r="E129" s="4" t="n">
        <v>443.45</v>
      </c>
      <c r="F129" s="4" t="n">
        <v>438.45</v>
      </c>
      <c r="G129" s="4" t="n">
        <v>440.62</v>
      </c>
      <c r="H129" s="5" t="n">
        <v>3505305</v>
      </c>
      <c r="I129" s="3"/>
      <c r="J129" s="3" t="n">
        <f aca="false">ROUND((G129-G128)/G128*100,2)</f>
        <v>-1.66</v>
      </c>
      <c r="K129" s="3" t="str">
        <f aca="false">B129&amp;"_"&amp;C129</f>
        <v>1_2024-06-27</v>
      </c>
    </row>
    <row r="130" customFormat="false" ht="15" hidden="false" customHeight="false" outlineLevel="0" collapsed="false">
      <c r="A130" s="3" t="n">
        <v>129</v>
      </c>
      <c r="B130" s="3" t="n">
        <v>1</v>
      </c>
      <c r="C130" s="3" t="s">
        <v>185</v>
      </c>
      <c r="D130" s="4" t="n">
        <v>449.11</v>
      </c>
      <c r="E130" s="4" t="n">
        <v>451.12</v>
      </c>
      <c r="F130" s="4" t="n">
        <v>447.59</v>
      </c>
      <c r="G130" s="4" t="n">
        <v>450.72</v>
      </c>
      <c r="H130" s="5" t="n">
        <v>2778766</v>
      </c>
      <c r="I130" s="3"/>
      <c r="J130" s="3" t="n">
        <f aca="false">ROUND((G130-G129)/G129*100,2)</f>
        <v>2.29</v>
      </c>
      <c r="K130" s="3" t="str">
        <f aca="false">B130&amp;"_"&amp;C130</f>
        <v>1_2024-06-28</v>
      </c>
    </row>
    <row r="131" customFormat="false" ht="15" hidden="false" customHeight="false" outlineLevel="0" collapsed="false">
      <c r="A131" s="3" t="n">
        <v>130</v>
      </c>
      <c r="B131" s="3" t="n">
        <v>1</v>
      </c>
      <c r="C131" s="3" t="s">
        <v>186</v>
      </c>
      <c r="D131" s="4" t="n">
        <v>457.75</v>
      </c>
      <c r="E131" s="4" t="n">
        <v>458.08</v>
      </c>
      <c r="F131" s="4" t="n">
        <v>453.86</v>
      </c>
      <c r="G131" s="4" t="n">
        <v>455.95</v>
      </c>
      <c r="H131" s="5" t="n">
        <v>5047382</v>
      </c>
      <c r="I131" s="3"/>
      <c r="J131" s="3" t="n">
        <f aca="false">ROUND((G131-G130)/G130*100,2)</f>
        <v>1.16</v>
      </c>
      <c r="K131" s="3" t="str">
        <f aca="false">B131&amp;"_"&amp;C131</f>
        <v>1_2024-07-01</v>
      </c>
    </row>
    <row r="132" customFormat="false" ht="15" hidden="false" customHeight="false" outlineLevel="0" collapsed="false">
      <c r="A132" s="3" t="n">
        <v>131</v>
      </c>
      <c r="B132" s="3" t="n">
        <v>1</v>
      </c>
      <c r="C132" s="3" t="s">
        <v>187</v>
      </c>
      <c r="D132" s="4" t="n">
        <v>457.63</v>
      </c>
      <c r="E132" s="4" t="n">
        <v>458.87</v>
      </c>
      <c r="F132" s="4" t="n">
        <v>456.33</v>
      </c>
      <c r="G132" s="4" t="n">
        <v>457.55</v>
      </c>
      <c r="H132" s="5" t="n">
        <v>6951249</v>
      </c>
      <c r="I132" s="3"/>
      <c r="J132" s="3" t="n">
        <f aca="false">ROUND((G132-G131)/G131*100,2)</f>
        <v>0.35</v>
      </c>
      <c r="K132" s="3" t="str">
        <f aca="false">B132&amp;"_"&amp;C132</f>
        <v>1_2024-07-02</v>
      </c>
    </row>
    <row r="133" customFormat="false" ht="15" hidden="false" customHeight="false" outlineLevel="0" collapsed="false">
      <c r="A133" s="3" t="n">
        <v>132</v>
      </c>
      <c r="B133" s="3" t="n">
        <v>1</v>
      </c>
      <c r="C133" s="3" t="s">
        <v>188</v>
      </c>
      <c r="D133" s="4" t="n">
        <v>453.73</v>
      </c>
      <c r="E133" s="4" t="n">
        <v>454.56</v>
      </c>
      <c r="F133" s="4" t="n">
        <v>450.27</v>
      </c>
      <c r="G133" s="4" t="n">
        <v>451.96</v>
      </c>
      <c r="H133" s="5" t="n">
        <v>5072231</v>
      </c>
      <c r="I133" s="3"/>
      <c r="J133" s="3" t="n">
        <f aca="false">ROUND((G133-G132)/G132*100,2)</f>
        <v>-1.22</v>
      </c>
      <c r="K133" s="3" t="str">
        <f aca="false">B133&amp;"_"&amp;C133</f>
        <v>1_2024-07-03</v>
      </c>
    </row>
    <row r="134" customFormat="false" ht="15" hidden="false" customHeight="false" outlineLevel="0" collapsed="false">
      <c r="A134" s="3" t="n">
        <v>133</v>
      </c>
      <c r="B134" s="3" t="n">
        <v>1</v>
      </c>
      <c r="C134" s="3" t="s">
        <v>189</v>
      </c>
      <c r="D134" s="4" t="n">
        <v>449.78</v>
      </c>
      <c r="E134" s="4" t="n">
        <v>451.4</v>
      </c>
      <c r="F134" s="4" t="n">
        <v>448</v>
      </c>
      <c r="G134" s="4" t="n">
        <v>450.83</v>
      </c>
      <c r="H134" s="5" t="n">
        <v>1677928</v>
      </c>
      <c r="I134" s="3"/>
      <c r="J134" s="3" t="n">
        <f aca="false">ROUND((G134-G133)/G133*100,2)</f>
        <v>-0.25</v>
      </c>
      <c r="K134" s="3" t="str">
        <f aca="false">B134&amp;"_"&amp;C134</f>
        <v>1_2024-07-04</v>
      </c>
    </row>
    <row r="135" customFormat="false" ht="15" hidden="false" customHeight="false" outlineLevel="0" collapsed="false">
      <c r="A135" s="3" t="n">
        <v>134</v>
      </c>
      <c r="B135" s="3" t="n">
        <v>1</v>
      </c>
      <c r="C135" s="3" t="s">
        <v>190</v>
      </c>
      <c r="D135" s="4" t="n">
        <v>430.15</v>
      </c>
      <c r="E135" s="4" t="n">
        <v>431.47</v>
      </c>
      <c r="F135" s="4" t="n">
        <v>430.14</v>
      </c>
      <c r="G135" s="4" t="n">
        <v>431.27</v>
      </c>
      <c r="H135" s="5" t="n">
        <v>3878777</v>
      </c>
      <c r="I135" s="3"/>
      <c r="J135" s="3" t="n">
        <f aca="false">ROUND((G135-G134)/G134*100,2)</f>
        <v>-4.34</v>
      </c>
      <c r="K135" s="3" t="str">
        <f aca="false">B135&amp;"_"&amp;C135</f>
        <v>1_2024-07-05</v>
      </c>
    </row>
    <row r="136" customFormat="false" ht="15" hidden="false" customHeight="false" outlineLevel="0" collapsed="false">
      <c r="A136" s="3" t="n">
        <v>135</v>
      </c>
      <c r="B136" s="3" t="n">
        <v>1</v>
      </c>
      <c r="C136" s="3" t="s">
        <v>191</v>
      </c>
      <c r="D136" s="4" t="n">
        <v>425.1</v>
      </c>
      <c r="E136" s="4" t="n">
        <v>427.83</v>
      </c>
      <c r="F136" s="4" t="n">
        <v>423.31</v>
      </c>
      <c r="G136" s="4" t="n">
        <v>426.02</v>
      </c>
      <c r="H136" s="5" t="n">
        <v>3905234</v>
      </c>
      <c r="I136" s="3"/>
      <c r="J136" s="3" t="n">
        <f aca="false">ROUND((G136-G135)/G135*100,2)</f>
        <v>-1.22</v>
      </c>
      <c r="K136" s="3" t="str">
        <f aca="false">B136&amp;"_"&amp;C136</f>
        <v>1_2024-07-08</v>
      </c>
    </row>
    <row r="137" customFormat="false" ht="15" hidden="false" customHeight="false" outlineLevel="0" collapsed="false">
      <c r="A137" s="3" t="n">
        <v>136</v>
      </c>
      <c r="B137" s="3" t="n">
        <v>1</v>
      </c>
      <c r="C137" s="3" t="s">
        <v>192</v>
      </c>
      <c r="D137" s="4" t="n">
        <v>423.22</v>
      </c>
      <c r="E137" s="4" t="n">
        <v>425.56</v>
      </c>
      <c r="F137" s="4" t="n">
        <v>420.58</v>
      </c>
      <c r="G137" s="4" t="n">
        <v>422.58</v>
      </c>
      <c r="H137" s="5" t="n">
        <v>5187935</v>
      </c>
      <c r="I137" s="3"/>
      <c r="J137" s="3" t="n">
        <f aca="false">ROUND((G137-G136)/G136*100,2)</f>
        <v>-0.81</v>
      </c>
      <c r="K137" s="3" t="str">
        <f aca="false">B137&amp;"_"&amp;C137</f>
        <v>1_2024-07-09</v>
      </c>
    </row>
    <row r="138" customFormat="false" ht="15" hidden="false" customHeight="false" outlineLevel="0" collapsed="false">
      <c r="A138" s="3" t="n">
        <v>137</v>
      </c>
      <c r="B138" s="3" t="n">
        <v>1</v>
      </c>
      <c r="C138" s="3" t="s">
        <v>193</v>
      </c>
      <c r="D138" s="4" t="n">
        <v>413.05</v>
      </c>
      <c r="E138" s="4" t="n">
        <v>414.65</v>
      </c>
      <c r="F138" s="4" t="n">
        <v>411.45</v>
      </c>
      <c r="G138" s="4" t="n">
        <v>413.3</v>
      </c>
      <c r="H138" s="5" t="n">
        <v>7313085</v>
      </c>
      <c r="I138" s="3"/>
      <c r="J138" s="3" t="n">
        <f aca="false">ROUND((G138-G137)/G137*100,2)</f>
        <v>-2.2</v>
      </c>
      <c r="K138" s="3" t="str">
        <f aca="false">B138&amp;"_"&amp;C138</f>
        <v>1_2024-07-10</v>
      </c>
    </row>
    <row r="139" customFormat="false" ht="15" hidden="false" customHeight="false" outlineLevel="0" collapsed="false">
      <c r="A139" s="3" t="n">
        <v>138</v>
      </c>
      <c r="B139" s="3" t="n">
        <v>1</v>
      </c>
      <c r="C139" s="3" t="s">
        <v>194</v>
      </c>
      <c r="D139" s="4" t="n">
        <v>399.74</v>
      </c>
      <c r="E139" s="4" t="n">
        <v>399.91</v>
      </c>
      <c r="F139" s="4" t="n">
        <v>398.3</v>
      </c>
      <c r="G139" s="4" t="n">
        <v>398.7</v>
      </c>
      <c r="H139" s="5" t="n">
        <v>2807088</v>
      </c>
      <c r="I139" s="3"/>
      <c r="J139" s="3" t="n">
        <f aca="false">ROUND((G139-G138)/G138*100,2)</f>
        <v>-3.53</v>
      </c>
      <c r="K139" s="3" t="str">
        <f aca="false">B139&amp;"_"&amp;C139</f>
        <v>1_2024-07-11</v>
      </c>
    </row>
    <row r="140" customFormat="false" ht="15" hidden="false" customHeight="false" outlineLevel="0" collapsed="false">
      <c r="A140" s="3" t="n">
        <v>139</v>
      </c>
      <c r="B140" s="3" t="n">
        <v>1</v>
      </c>
      <c r="C140" s="3" t="s">
        <v>195</v>
      </c>
      <c r="D140" s="4" t="n">
        <v>398.05</v>
      </c>
      <c r="E140" s="4" t="n">
        <v>399.03</v>
      </c>
      <c r="F140" s="4" t="n">
        <v>396.41</v>
      </c>
      <c r="G140" s="4" t="n">
        <v>398.73</v>
      </c>
      <c r="H140" s="5" t="n">
        <v>5748002</v>
      </c>
      <c r="I140" s="3"/>
      <c r="J140" s="3" t="n">
        <f aca="false">ROUND((G140-G139)/G139*100,2)</f>
        <v>0.01</v>
      </c>
      <c r="K140" s="3" t="str">
        <f aca="false">B140&amp;"_"&amp;C140</f>
        <v>1_2024-07-12</v>
      </c>
    </row>
    <row r="141" customFormat="false" ht="15" hidden="false" customHeight="false" outlineLevel="0" collapsed="false">
      <c r="A141" s="3" t="n">
        <v>140</v>
      </c>
      <c r="B141" s="3" t="n">
        <v>1</v>
      </c>
      <c r="C141" s="3" t="s">
        <v>196</v>
      </c>
      <c r="D141" s="4" t="n">
        <v>390.89</v>
      </c>
      <c r="E141" s="4" t="n">
        <v>392.06</v>
      </c>
      <c r="F141" s="4" t="n">
        <v>388.35</v>
      </c>
      <c r="G141" s="4" t="n">
        <v>389.51</v>
      </c>
      <c r="H141" s="5" t="n">
        <v>1103313</v>
      </c>
      <c r="I141" s="3"/>
      <c r="J141" s="3" t="n">
        <f aca="false">ROUND((G141-G140)/G140*100,2)</f>
        <v>-2.31</v>
      </c>
      <c r="K141" s="3" t="str">
        <f aca="false">B141&amp;"_"&amp;C141</f>
        <v>1_2024-07-15</v>
      </c>
    </row>
    <row r="142" customFormat="false" ht="15" hidden="false" customHeight="false" outlineLevel="0" collapsed="false">
      <c r="A142" s="3" t="n">
        <v>141</v>
      </c>
      <c r="B142" s="3" t="n">
        <v>1</v>
      </c>
      <c r="C142" s="3" t="s">
        <v>197</v>
      </c>
      <c r="D142" s="4" t="n">
        <v>396.26</v>
      </c>
      <c r="E142" s="4" t="n">
        <v>397.42</v>
      </c>
      <c r="F142" s="4" t="n">
        <v>396.04</v>
      </c>
      <c r="G142" s="4" t="n">
        <v>396.83</v>
      </c>
      <c r="H142" s="5" t="n">
        <v>7714333</v>
      </c>
      <c r="I142" s="3"/>
      <c r="J142" s="3" t="n">
        <f aca="false">ROUND((G142-G141)/G141*100,2)</f>
        <v>1.88</v>
      </c>
      <c r="K142" s="3" t="str">
        <f aca="false">B142&amp;"_"&amp;C142</f>
        <v>1_2024-07-16</v>
      </c>
    </row>
    <row r="143" customFormat="false" ht="15" hidden="false" customHeight="false" outlineLevel="0" collapsed="false">
      <c r="A143" s="3" t="n">
        <v>142</v>
      </c>
      <c r="B143" s="3" t="n">
        <v>1</v>
      </c>
      <c r="C143" s="3" t="s">
        <v>198</v>
      </c>
      <c r="D143" s="4" t="n">
        <v>399.87</v>
      </c>
      <c r="E143" s="4" t="n">
        <v>401.25</v>
      </c>
      <c r="F143" s="4" t="n">
        <v>396.53</v>
      </c>
      <c r="G143" s="4" t="n">
        <v>398.8</v>
      </c>
      <c r="H143" s="5" t="n">
        <v>7996793</v>
      </c>
      <c r="I143" s="3"/>
      <c r="J143" s="3" t="n">
        <f aca="false">ROUND((G143-G142)/G142*100,2)</f>
        <v>0.5</v>
      </c>
      <c r="K143" s="3" t="str">
        <f aca="false">B143&amp;"_"&amp;C143</f>
        <v>1_2024-07-17</v>
      </c>
    </row>
    <row r="144" customFormat="false" ht="15" hidden="false" customHeight="false" outlineLevel="0" collapsed="false">
      <c r="A144" s="3" t="n">
        <v>143</v>
      </c>
      <c r="B144" s="3" t="n">
        <v>1</v>
      </c>
      <c r="C144" s="3" t="s">
        <v>199</v>
      </c>
      <c r="D144" s="4" t="n">
        <v>394.77</v>
      </c>
      <c r="E144" s="4" t="n">
        <v>398.03</v>
      </c>
      <c r="F144" s="4" t="n">
        <v>393.66</v>
      </c>
      <c r="G144" s="4" t="n">
        <v>396.23</v>
      </c>
      <c r="H144" s="5" t="n">
        <v>5386321</v>
      </c>
      <c r="I144" s="3"/>
      <c r="J144" s="3" t="n">
        <f aca="false">ROUND((G144-G143)/G143*100,2)</f>
        <v>-0.64</v>
      </c>
      <c r="K144" s="3" t="str">
        <f aca="false">B144&amp;"_"&amp;C144</f>
        <v>1_2024-07-18</v>
      </c>
    </row>
    <row r="145" customFormat="false" ht="15" hidden="false" customHeight="false" outlineLevel="0" collapsed="false">
      <c r="A145" s="3" t="n">
        <v>144</v>
      </c>
      <c r="B145" s="3" t="n">
        <v>1</v>
      </c>
      <c r="C145" s="3" t="s">
        <v>200</v>
      </c>
      <c r="D145" s="4" t="n">
        <v>392.63</v>
      </c>
      <c r="E145" s="4" t="n">
        <v>393.06</v>
      </c>
      <c r="F145" s="4" t="n">
        <v>389.95</v>
      </c>
      <c r="G145" s="4" t="n">
        <v>391.33</v>
      </c>
      <c r="H145" s="5" t="n">
        <v>5260885</v>
      </c>
      <c r="I145" s="3"/>
      <c r="J145" s="3" t="n">
        <f aca="false">ROUND((G145-G144)/G144*100,2)</f>
        <v>-1.24</v>
      </c>
      <c r="K145" s="3" t="str">
        <f aca="false">B145&amp;"_"&amp;C145</f>
        <v>1_2024-07-19</v>
      </c>
    </row>
    <row r="146" customFormat="false" ht="15" hidden="false" customHeight="false" outlineLevel="0" collapsed="false">
      <c r="A146" s="3" t="n">
        <v>145</v>
      </c>
      <c r="B146" s="3" t="n">
        <v>1</v>
      </c>
      <c r="C146" s="3" t="s">
        <v>201</v>
      </c>
      <c r="D146" s="4" t="n">
        <v>387.87</v>
      </c>
      <c r="E146" s="4" t="n">
        <v>389.12</v>
      </c>
      <c r="F146" s="4" t="n">
        <v>386.31</v>
      </c>
      <c r="G146" s="4" t="n">
        <v>388.34</v>
      </c>
      <c r="H146" s="5" t="n">
        <v>6932998</v>
      </c>
      <c r="I146" s="3"/>
      <c r="J146" s="3" t="n">
        <f aca="false">ROUND((G146-G145)/G145*100,2)</f>
        <v>-0.76</v>
      </c>
      <c r="K146" s="3" t="str">
        <f aca="false">B146&amp;"_"&amp;C146</f>
        <v>1_2024-07-22</v>
      </c>
    </row>
    <row r="147" customFormat="false" ht="15" hidden="false" customHeight="false" outlineLevel="0" collapsed="false">
      <c r="A147" s="3" t="n">
        <v>146</v>
      </c>
      <c r="B147" s="3" t="n">
        <v>1</v>
      </c>
      <c r="C147" s="3" t="s">
        <v>202</v>
      </c>
      <c r="D147" s="4" t="n">
        <v>388.07</v>
      </c>
      <c r="E147" s="4" t="n">
        <v>390.21</v>
      </c>
      <c r="F147" s="4" t="n">
        <v>387.39</v>
      </c>
      <c r="G147" s="4" t="n">
        <v>388.6</v>
      </c>
      <c r="H147" s="5" t="n">
        <v>7588951</v>
      </c>
      <c r="I147" s="3"/>
      <c r="J147" s="3" t="n">
        <f aca="false">ROUND((G147-G146)/G146*100,2)</f>
        <v>0.07</v>
      </c>
      <c r="K147" s="3" t="str">
        <f aca="false">B147&amp;"_"&amp;C147</f>
        <v>1_2024-07-23</v>
      </c>
    </row>
    <row r="148" customFormat="false" ht="15" hidden="false" customHeight="false" outlineLevel="0" collapsed="false">
      <c r="A148" s="3" t="n">
        <v>147</v>
      </c>
      <c r="B148" s="3" t="n">
        <v>1</v>
      </c>
      <c r="C148" s="3" t="s">
        <v>203</v>
      </c>
      <c r="D148" s="4" t="n">
        <v>391.98</v>
      </c>
      <c r="E148" s="4" t="n">
        <v>392.86</v>
      </c>
      <c r="F148" s="4" t="n">
        <v>391.22</v>
      </c>
      <c r="G148" s="4" t="n">
        <v>392.12</v>
      </c>
      <c r="H148" s="5" t="n">
        <v>7776385</v>
      </c>
      <c r="I148" s="3"/>
      <c r="J148" s="3" t="n">
        <f aca="false">ROUND((G148-G147)/G147*100,2)</f>
        <v>0.91</v>
      </c>
      <c r="K148" s="3" t="str">
        <f aca="false">B148&amp;"_"&amp;C148</f>
        <v>1_2024-07-24</v>
      </c>
    </row>
    <row r="149" customFormat="false" ht="15" hidden="false" customHeight="false" outlineLevel="0" collapsed="false">
      <c r="A149" s="3" t="n">
        <v>148</v>
      </c>
      <c r="B149" s="3" t="n">
        <v>1</v>
      </c>
      <c r="C149" s="3" t="s">
        <v>204</v>
      </c>
      <c r="D149" s="4" t="n">
        <v>383.7</v>
      </c>
      <c r="E149" s="4" t="n">
        <v>385.18</v>
      </c>
      <c r="F149" s="4" t="n">
        <v>381.43</v>
      </c>
      <c r="G149" s="4" t="n">
        <v>384</v>
      </c>
      <c r="H149" s="5" t="n">
        <v>5432452</v>
      </c>
      <c r="I149" s="3"/>
      <c r="J149" s="3" t="n">
        <f aca="false">ROUND((G149-G148)/G148*100,2)</f>
        <v>-2.07</v>
      </c>
      <c r="K149" s="3" t="str">
        <f aca="false">B149&amp;"_"&amp;C149</f>
        <v>1_2024-07-25</v>
      </c>
    </row>
    <row r="150" customFormat="false" ht="15" hidden="false" customHeight="false" outlineLevel="0" collapsed="false">
      <c r="A150" s="3" t="n">
        <v>149</v>
      </c>
      <c r="B150" s="3" t="n">
        <v>1</v>
      </c>
      <c r="C150" s="3" t="s">
        <v>205</v>
      </c>
      <c r="D150" s="4" t="n">
        <v>376.26</v>
      </c>
      <c r="E150" s="4" t="n">
        <v>378.02</v>
      </c>
      <c r="F150" s="4" t="n">
        <v>374.55</v>
      </c>
      <c r="G150" s="4" t="n">
        <v>377.21</v>
      </c>
      <c r="H150" s="5" t="n">
        <v>5190565</v>
      </c>
      <c r="I150" s="3"/>
      <c r="J150" s="3" t="n">
        <f aca="false">ROUND((G150-G149)/G149*100,2)</f>
        <v>-1.77</v>
      </c>
      <c r="K150" s="3" t="str">
        <f aca="false">B150&amp;"_"&amp;C150</f>
        <v>1_2024-07-26</v>
      </c>
    </row>
    <row r="151" customFormat="false" ht="15" hidden="false" customHeight="false" outlineLevel="0" collapsed="false">
      <c r="A151" s="3" t="n">
        <v>150</v>
      </c>
      <c r="B151" s="3" t="n">
        <v>1</v>
      </c>
      <c r="C151" s="3" t="s">
        <v>206</v>
      </c>
      <c r="D151" s="4" t="n">
        <v>376.22</v>
      </c>
      <c r="E151" s="4" t="n">
        <v>376.68</v>
      </c>
      <c r="F151" s="4" t="n">
        <v>374.2</v>
      </c>
      <c r="G151" s="4" t="n">
        <v>375.44</v>
      </c>
      <c r="H151" s="5" t="n">
        <v>7457545</v>
      </c>
      <c r="I151" s="3"/>
      <c r="J151" s="3" t="n">
        <f aca="false">ROUND((G151-G150)/G150*100,2)</f>
        <v>-0.47</v>
      </c>
      <c r="K151" s="3" t="str">
        <f aca="false">B151&amp;"_"&amp;C151</f>
        <v>1_2024-07-29</v>
      </c>
    </row>
    <row r="152" customFormat="false" ht="15" hidden="false" customHeight="false" outlineLevel="0" collapsed="false">
      <c r="A152" s="3" t="n">
        <v>151</v>
      </c>
      <c r="B152" s="3" t="n">
        <v>1</v>
      </c>
      <c r="C152" s="3" t="s">
        <v>207</v>
      </c>
      <c r="D152" s="4" t="n">
        <v>364.74</v>
      </c>
      <c r="E152" s="4" t="n">
        <v>367.98</v>
      </c>
      <c r="F152" s="4" t="n">
        <v>363.41</v>
      </c>
      <c r="G152" s="4" t="n">
        <v>365.85</v>
      </c>
      <c r="H152" s="5" t="n">
        <v>2294730</v>
      </c>
      <c r="I152" s="3"/>
      <c r="J152" s="3" t="n">
        <f aca="false">ROUND((G152-G151)/G151*100,2)</f>
        <v>-2.55</v>
      </c>
      <c r="K152" s="3" t="str">
        <f aca="false">B152&amp;"_"&amp;C152</f>
        <v>1_2024-07-30</v>
      </c>
    </row>
    <row r="153" customFormat="false" ht="15" hidden="false" customHeight="false" outlineLevel="0" collapsed="false">
      <c r="A153" s="3" t="n">
        <v>152</v>
      </c>
      <c r="B153" s="3" t="n">
        <v>1</v>
      </c>
      <c r="C153" s="3" t="s">
        <v>208</v>
      </c>
      <c r="D153" s="4" t="n">
        <v>368.79</v>
      </c>
      <c r="E153" s="4" t="n">
        <v>371.02</v>
      </c>
      <c r="F153" s="4" t="n">
        <v>367.57</v>
      </c>
      <c r="G153" s="4" t="n">
        <v>369.8</v>
      </c>
      <c r="H153" s="5" t="n">
        <v>1199069</v>
      </c>
      <c r="I153" s="3"/>
      <c r="J153" s="3" t="n">
        <f aca="false">ROUND((G153-G152)/G152*100,2)</f>
        <v>1.08</v>
      </c>
      <c r="K153" s="3" t="str">
        <f aca="false">B153&amp;"_"&amp;C153</f>
        <v>1_2024-07-31</v>
      </c>
    </row>
    <row r="154" customFormat="false" ht="15" hidden="false" customHeight="false" outlineLevel="0" collapsed="false">
      <c r="A154" s="3" t="n">
        <v>153</v>
      </c>
      <c r="B154" s="3" t="n">
        <v>1</v>
      </c>
      <c r="C154" s="3" t="s">
        <v>209</v>
      </c>
      <c r="D154" s="4" t="n">
        <v>384.46</v>
      </c>
      <c r="E154" s="4" t="n">
        <v>384.85</v>
      </c>
      <c r="F154" s="4" t="n">
        <v>382.54</v>
      </c>
      <c r="G154" s="4" t="n">
        <v>384.58</v>
      </c>
      <c r="H154" s="5" t="n">
        <v>4237816</v>
      </c>
      <c r="I154" s="3"/>
      <c r="J154" s="3" t="n">
        <f aca="false">ROUND((G154-G153)/G153*100,2)</f>
        <v>4</v>
      </c>
      <c r="K154" s="3" t="str">
        <f aca="false">B154&amp;"_"&amp;C154</f>
        <v>1_2024-08-01</v>
      </c>
    </row>
    <row r="155" customFormat="false" ht="15" hidden="false" customHeight="false" outlineLevel="0" collapsed="false">
      <c r="A155" s="3" t="n">
        <v>154</v>
      </c>
      <c r="B155" s="3" t="n">
        <v>1</v>
      </c>
      <c r="C155" s="3" t="s">
        <v>210</v>
      </c>
      <c r="D155" s="4" t="n">
        <v>384.59</v>
      </c>
      <c r="E155" s="4" t="n">
        <v>385.76</v>
      </c>
      <c r="F155" s="4" t="n">
        <v>383.29</v>
      </c>
      <c r="G155" s="4" t="n">
        <v>383.92</v>
      </c>
      <c r="H155" s="5" t="n">
        <v>6760429</v>
      </c>
      <c r="I155" s="3"/>
      <c r="J155" s="3" t="n">
        <f aca="false">ROUND((G155-G154)/G154*100,2)</f>
        <v>-0.17</v>
      </c>
      <c r="K155" s="3" t="str">
        <f aca="false">B155&amp;"_"&amp;C155</f>
        <v>1_2024-08-02</v>
      </c>
    </row>
    <row r="156" customFormat="false" ht="15" hidden="false" customHeight="false" outlineLevel="0" collapsed="false">
      <c r="A156" s="3" t="n">
        <v>155</v>
      </c>
      <c r="B156" s="3" t="n">
        <v>1</v>
      </c>
      <c r="C156" s="3" t="s">
        <v>211</v>
      </c>
      <c r="D156" s="4" t="n">
        <v>389.3</v>
      </c>
      <c r="E156" s="4" t="n">
        <v>390.2</v>
      </c>
      <c r="F156" s="4" t="n">
        <v>386.99</v>
      </c>
      <c r="G156" s="4" t="n">
        <v>389.14</v>
      </c>
      <c r="H156" s="5" t="n">
        <v>4311806</v>
      </c>
      <c r="I156" s="3"/>
      <c r="J156" s="3" t="n">
        <f aca="false">ROUND((G156-G155)/G155*100,2)</f>
        <v>1.36</v>
      </c>
      <c r="K156" s="3" t="str">
        <f aca="false">B156&amp;"_"&amp;C156</f>
        <v>1_2024-08-05</v>
      </c>
    </row>
    <row r="157" customFormat="false" ht="15" hidden="false" customHeight="false" outlineLevel="0" collapsed="false">
      <c r="A157" s="3" t="n">
        <v>156</v>
      </c>
      <c r="B157" s="3" t="n">
        <v>1</v>
      </c>
      <c r="C157" s="3" t="s">
        <v>212</v>
      </c>
      <c r="D157" s="4" t="n">
        <v>389.76</v>
      </c>
      <c r="E157" s="4" t="n">
        <v>391.78</v>
      </c>
      <c r="F157" s="4" t="n">
        <v>387.94</v>
      </c>
      <c r="G157" s="4" t="n">
        <v>388.58</v>
      </c>
      <c r="H157" s="5" t="n">
        <v>6425046</v>
      </c>
      <c r="I157" s="3"/>
      <c r="J157" s="3" t="n">
        <f aca="false">ROUND((G157-G156)/G156*100,2)</f>
        <v>-0.14</v>
      </c>
      <c r="K157" s="3" t="str">
        <f aca="false">B157&amp;"_"&amp;C157</f>
        <v>1_2024-08-06</v>
      </c>
    </row>
    <row r="158" customFormat="false" ht="15" hidden="false" customHeight="false" outlineLevel="0" collapsed="false">
      <c r="A158" s="3" t="n">
        <v>157</v>
      </c>
      <c r="B158" s="3" t="n">
        <v>1</v>
      </c>
      <c r="C158" s="3" t="s">
        <v>213</v>
      </c>
      <c r="D158" s="4" t="n">
        <v>374.65</v>
      </c>
      <c r="E158" s="4" t="n">
        <v>376.5</v>
      </c>
      <c r="F158" s="4" t="n">
        <v>374</v>
      </c>
      <c r="G158" s="4" t="n">
        <v>374.63</v>
      </c>
      <c r="H158" s="5" t="n">
        <v>2739168</v>
      </c>
      <c r="I158" s="3"/>
      <c r="J158" s="3" t="n">
        <f aca="false">ROUND((G158-G157)/G157*100,2)</f>
        <v>-3.59</v>
      </c>
      <c r="K158" s="3" t="str">
        <f aca="false">B158&amp;"_"&amp;C158</f>
        <v>1_2024-08-07</v>
      </c>
    </row>
    <row r="159" customFormat="false" ht="15" hidden="false" customHeight="false" outlineLevel="0" collapsed="false">
      <c r="A159" s="3" t="n">
        <v>158</v>
      </c>
      <c r="B159" s="3" t="n">
        <v>1</v>
      </c>
      <c r="C159" s="3" t="s">
        <v>214</v>
      </c>
      <c r="D159" s="4" t="n">
        <v>383</v>
      </c>
      <c r="E159" s="4" t="n">
        <v>385.3</v>
      </c>
      <c r="F159" s="4" t="n">
        <v>381.61</v>
      </c>
      <c r="G159" s="4" t="n">
        <v>382.73</v>
      </c>
      <c r="H159" s="5" t="n">
        <v>1614465</v>
      </c>
      <c r="I159" s="3"/>
      <c r="J159" s="3" t="n">
        <f aca="false">ROUND((G159-G158)/G158*100,2)</f>
        <v>2.16</v>
      </c>
      <c r="K159" s="3" t="str">
        <f aca="false">B159&amp;"_"&amp;C159</f>
        <v>1_2024-08-08</v>
      </c>
    </row>
    <row r="160" customFormat="false" ht="15" hidden="false" customHeight="false" outlineLevel="0" collapsed="false">
      <c r="A160" s="3" t="n">
        <v>159</v>
      </c>
      <c r="B160" s="3" t="n">
        <v>1</v>
      </c>
      <c r="C160" s="3" t="s">
        <v>215</v>
      </c>
      <c r="D160" s="4" t="n">
        <v>376.83</v>
      </c>
      <c r="E160" s="4" t="n">
        <v>378.06</v>
      </c>
      <c r="F160" s="4" t="n">
        <v>375.64</v>
      </c>
      <c r="G160" s="4" t="n">
        <v>376.67</v>
      </c>
      <c r="H160" s="5" t="n">
        <v>2913330</v>
      </c>
      <c r="I160" s="3"/>
      <c r="J160" s="3" t="n">
        <f aca="false">ROUND((G160-G159)/G159*100,2)</f>
        <v>-1.58</v>
      </c>
      <c r="K160" s="3" t="str">
        <f aca="false">B160&amp;"_"&amp;C160</f>
        <v>1_2024-08-09</v>
      </c>
    </row>
    <row r="161" customFormat="false" ht="15" hidden="false" customHeight="false" outlineLevel="0" collapsed="false">
      <c r="A161" s="3" t="n">
        <v>160</v>
      </c>
      <c r="B161" s="3" t="n">
        <v>1</v>
      </c>
      <c r="C161" s="3" t="s">
        <v>216</v>
      </c>
      <c r="D161" s="4" t="n">
        <v>374.33</v>
      </c>
      <c r="E161" s="4" t="n">
        <v>376.83</v>
      </c>
      <c r="F161" s="4" t="n">
        <v>373.04</v>
      </c>
      <c r="G161" s="4" t="n">
        <v>375.26</v>
      </c>
      <c r="H161" s="5" t="n">
        <v>2251718</v>
      </c>
      <c r="I161" s="3"/>
      <c r="J161" s="3" t="n">
        <f aca="false">ROUND((G161-G160)/G160*100,2)</f>
        <v>-0.37</v>
      </c>
      <c r="K161" s="3" t="str">
        <f aca="false">B161&amp;"_"&amp;C161</f>
        <v>1_2024-08-12</v>
      </c>
    </row>
    <row r="162" customFormat="false" ht="15" hidden="false" customHeight="false" outlineLevel="0" collapsed="false">
      <c r="A162" s="3" t="n">
        <v>161</v>
      </c>
      <c r="B162" s="3" t="n">
        <v>1</v>
      </c>
      <c r="C162" s="3" t="s">
        <v>217</v>
      </c>
      <c r="D162" s="4" t="n">
        <v>376.41</v>
      </c>
      <c r="E162" s="4" t="n">
        <v>378</v>
      </c>
      <c r="F162" s="4" t="n">
        <v>373.84</v>
      </c>
      <c r="G162" s="4" t="n">
        <v>375.67</v>
      </c>
      <c r="H162" s="5" t="n">
        <v>3395590</v>
      </c>
      <c r="I162" s="3"/>
      <c r="J162" s="3" t="n">
        <f aca="false">ROUND((G162-G161)/G161*100,2)</f>
        <v>0.11</v>
      </c>
      <c r="K162" s="3" t="str">
        <f aca="false">B162&amp;"_"&amp;C162</f>
        <v>1_2024-08-13</v>
      </c>
    </row>
    <row r="163" customFormat="false" ht="15" hidden="false" customHeight="false" outlineLevel="0" collapsed="false">
      <c r="A163" s="3" t="n">
        <v>162</v>
      </c>
      <c r="B163" s="3" t="n">
        <v>1</v>
      </c>
      <c r="C163" s="3" t="s">
        <v>218</v>
      </c>
      <c r="D163" s="4" t="n">
        <v>374.26</v>
      </c>
      <c r="E163" s="4" t="n">
        <v>376.1</v>
      </c>
      <c r="F163" s="4" t="n">
        <v>371.57</v>
      </c>
      <c r="G163" s="4" t="n">
        <v>373.77</v>
      </c>
      <c r="H163" s="5" t="n">
        <v>4214964</v>
      </c>
      <c r="I163" s="3"/>
      <c r="J163" s="3" t="n">
        <f aca="false">ROUND((G163-G162)/G162*100,2)</f>
        <v>-0.51</v>
      </c>
      <c r="K163" s="3" t="str">
        <f aca="false">B163&amp;"_"&amp;C163</f>
        <v>1_2024-08-14</v>
      </c>
    </row>
    <row r="164" customFormat="false" ht="15" hidden="false" customHeight="false" outlineLevel="0" collapsed="false">
      <c r="A164" s="3" t="n">
        <v>163</v>
      </c>
      <c r="B164" s="3" t="n">
        <v>1</v>
      </c>
      <c r="C164" s="3" t="s">
        <v>219</v>
      </c>
      <c r="D164" s="4" t="n">
        <v>381.86</v>
      </c>
      <c r="E164" s="4" t="n">
        <v>383.86</v>
      </c>
      <c r="F164" s="4" t="n">
        <v>379.59</v>
      </c>
      <c r="G164" s="4" t="n">
        <v>381.59</v>
      </c>
      <c r="H164" s="5" t="n">
        <v>3802296</v>
      </c>
      <c r="I164" s="3"/>
      <c r="J164" s="3" t="n">
        <f aca="false">ROUND((G164-G163)/G163*100,2)</f>
        <v>2.09</v>
      </c>
      <c r="K164" s="3" t="str">
        <f aca="false">B164&amp;"_"&amp;C164</f>
        <v>1_2024-08-15</v>
      </c>
    </row>
    <row r="165" customFormat="false" ht="15" hidden="false" customHeight="false" outlineLevel="0" collapsed="false">
      <c r="A165" s="3" t="n">
        <v>164</v>
      </c>
      <c r="B165" s="3" t="n">
        <v>1</v>
      </c>
      <c r="C165" s="3" t="s">
        <v>220</v>
      </c>
      <c r="D165" s="4" t="n">
        <v>383.63</v>
      </c>
      <c r="E165" s="4" t="n">
        <v>384.68</v>
      </c>
      <c r="F165" s="4" t="n">
        <v>381.89</v>
      </c>
      <c r="G165" s="4" t="n">
        <v>383.55</v>
      </c>
      <c r="H165" s="5" t="n">
        <v>3574839</v>
      </c>
      <c r="I165" s="3"/>
      <c r="J165" s="3" t="n">
        <f aca="false">ROUND((G165-G164)/G164*100,2)</f>
        <v>0.51</v>
      </c>
      <c r="K165" s="3" t="str">
        <f aca="false">B165&amp;"_"&amp;C165</f>
        <v>1_2024-08-16</v>
      </c>
    </row>
    <row r="166" customFormat="false" ht="15" hidden="false" customHeight="false" outlineLevel="0" collapsed="false">
      <c r="A166" s="3" t="n">
        <v>165</v>
      </c>
      <c r="B166" s="3" t="n">
        <v>1</v>
      </c>
      <c r="C166" s="3" t="s">
        <v>221</v>
      </c>
      <c r="D166" s="4" t="n">
        <v>381.3</v>
      </c>
      <c r="E166" s="4" t="n">
        <v>383.61</v>
      </c>
      <c r="F166" s="4" t="n">
        <v>380.52</v>
      </c>
      <c r="G166" s="4" t="n">
        <v>381.39</v>
      </c>
      <c r="H166" s="5" t="n">
        <v>5695284</v>
      </c>
      <c r="I166" s="3"/>
      <c r="J166" s="3" t="n">
        <f aca="false">ROUND((G166-G165)/G165*100,2)</f>
        <v>-0.56</v>
      </c>
      <c r="K166" s="3" t="str">
        <f aca="false">B166&amp;"_"&amp;C166</f>
        <v>1_2024-08-19</v>
      </c>
    </row>
    <row r="167" customFormat="false" ht="15" hidden="false" customHeight="false" outlineLevel="0" collapsed="false">
      <c r="A167" s="3" t="n">
        <v>166</v>
      </c>
      <c r="B167" s="3" t="n">
        <v>1</v>
      </c>
      <c r="C167" s="3" t="s">
        <v>222</v>
      </c>
      <c r="D167" s="4" t="n">
        <v>378.65</v>
      </c>
      <c r="E167" s="4" t="n">
        <v>380.58</v>
      </c>
      <c r="F167" s="4" t="n">
        <v>376.26</v>
      </c>
      <c r="G167" s="4" t="n">
        <v>378.19</v>
      </c>
      <c r="H167" s="5" t="n">
        <v>6945066</v>
      </c>
      <c r="I167" s="3"/>
      <c r="J167" s="3" t="n">
        <f aca="false">ROUND((G167-G166)/G166*100,2)</f>
        <v>-0.84</v>
      </c>
      <c r="K167" s="3" t="str">
        <f aca="false">B167&amp;"_"&amp;C167</f>
        <v>1_2024-08-20</v>
      </c>
    </row>
    <row r="168" customFormat="false" ht="15" hidden="false" customHeight="false" outlineLevel="0" collapsed="false">
      <c r="A168" s="3" t="n">
        <v>167</v>
      </c>
      <c r="B168" s="3" t="n">
        <v>1</v>
      </c>
      <c r="C168" s="3" t="s">
        <v>223</v>
      </c>
      <c r="D168" s="4" t="n">
        <v>374.61</v>
      </c>
      <c r="E168" s="4" t="n">
        <v>376.31</v>
      </c>
      <c r="F168" s="4" t="n">
        <v>371.99</v>
      </c>
      <c r="G168" s="4" t="n">
        <v>373.95</v>
      </c>
      <c r="H168" s="5" t="n">
        <v>769243</v>
      </c>
      <c r="I168" s="3"/>
      <c r="J168" s="3" t="n">
        <f aca="false">ROUND((G168-G167)/G167*100,2)</f>
        <v>-1.12</v>
      </c>
      <c r="K168" s="3" t="str">
        <f aca="false">B168&amp;"_"&amp;C168</f>
        <v>1_2024-08-21</v>
      </c>
    </row>
    <row r="169" customFormat="false" ht="15" hidden="false" customHeight="false" outlineLevel="0" collapsed="false">
      <c r="A169" s="3" t="n">
        <v>168</v>
      </c>
      <c r="B169" s="3" t="n">
        <v>1</v>
      </c>
      <c r="C169" s="3" t="s">
        <v>224</v>
      </c>
      <c r="D169" s="4" t="n">
        <v>376.76</v>
      </c>
      <c r="E169" s="4" t="n">
        <v>379.49</v>
      </c>
      <c r="F169" s="4" t="n">
        <v>374.67</v>
      </c>
      <c r="G169" s="4" t="n">
        <v>378.06</v>
      </c>
      <c r="H169" s="5" t="n">
        <v>7980694</v>
      </c>
      <c r="I169" s="3"/>
      <c r="J169" s="3" t="n">
        <f aca="false">ROUND((G169-G168)/G168*100,2)</f>
        <v>1.1</v>
      </c>
      <c r="K169" s="3" t="str">
        <f aca="false">B169&amp;"_"&amp;C169</f>
        <v>1_2024-08-22</v>
      </c>
    </row>
    <row r="170" customFormat="false" ht="15" hidden="false" customHeight="false" outlineLevel="0" collapsed="false">
      <c r="A170" s="3" t="n">
        <v>169</v>
      </c>
      <c r="B170" s="3" t="n">
        <v>1</v>
      </c>
      <c r="C170" s="3" t="s">
        <v>225</v>
      </c>
      <c r="D170" s="4" t="n">
        <v>376.79</v>
      </c>
      <c r="E170" s="4" t="n">
        <v>379.44</v>
      </c>
      <c r="F170" s="4" t="n">
        <v>374.82</v>
      </c>
      <c r="G170" s="4" t="n">
        <v>378</v>
      </c>
      <c r="H170" s="5" t="n">
        <v>3827589</v>
      </c>
      <c r="I170" s="3"/>
      <c r="J170" s="3" t="n">
        <f aca="false">ROUND((G170-G169)/G169*100,2)</f>
        <v>-0.02</v>
      </c>
      <c r="K170" s="3" t="str">
        <f aca="false">B170&amp;"_"&amp;C170</f>
        <v>1_2024-08-23</v>
      </c>
    </row>
    <row r="171" customFormat="false" ht="15" hidden="false" customHeight="false" outlineLevel="0" collapsed="false">
      <c r="A171" s="3" t="n">
        <v>170</v>
      </c>
      <c r="B171" s="3" t="n">
        <v>1</v>
      </c>
      <c r="C171" s="3" t="s">
        <v>226</v>
      </c>
      <c r="D171" s="4" t="n">
        <v>371.41</v>
      </c>
      <c r="E171" s="4" t="n">
        <v>373.42</v>
      </c>
      <c r="F171" s="4" t="n">
        <v>370.73</v>
      </c>
      <c r="G171" s="4" t="n">
        <v>370.83</v>
      </c>
      <c r="H171" s="5" t="n">
        <v>6471075</v>
      </c>
      <c r="I171" s="3"/>
      <c r="J171" s="3" t="n">
        <f aca="false">ROUND((G171-G170)/G170*100,2)</f>
        <v>-1.9</v>
      </c>
      <c r="K171" s="3" t="str">
        <f aca="false">B171&amp;"_"&amp;C171</f>
        <v>1_2024-08-26</v>
      </c>
    </row>
    <row r="172" customFormat="false" ht="15" hidden="false" customHeight="false" outlineLevel="0" collapsed="false">
      <c r="A172" s="3" t="n">
        <v>171</v>
      </c>
      <c r="B172" s="3" t="n">
        <v>1</v>
      </c>
      <c r="C172" s="3" t="s">
        <v>227</v>
      </c>
      <c r="D172" s="4" t="n">
        <v>368.13</v>
      </c>
      <c r="E172" s="4" t="n">
        <v>370.36</v>
      </c>
      <c r="F172" s="4" t="n">
        <v>366.88</v>
      </c>
      <c r="G172" s="4" t="n">
        <v>369.18</v>
      </c>
      <c r="H172" s="5" t="n">
        <v>6443896</v>
      </c>
      <c r="I172" s="3"/>
      <c r="J172" s="3" t="n">
        <f aca="false">ROUND((G172-G171)/G171*100,2)</f>
        <v>-0.44</v>
      </c>
      <c r="K172" s="3" t="str">
        <f aca="false">B172&amp;"_"&amp;C172</f>
        <v>1_2024-08-27</v>
      </c>
    </row>
    <row r="173" customFormat="false" ht="15" hidden="false" customHeight="false" outlineLevel="0" collapsed="false">
      <c r="A173" s="3" t="n">
        <v>172</v>
      </c>
      <c r="B173" s="3" t="n">
        <v>1</v>
      </c>
      <c r="C173" s="3" t="s">
        <v>228</v>
      </c>
      <c r="D173" s="4" t="n">
        <v>374.48</v>
      </c>
      <c r="E173" s="4" t="n">
        <v>375.65</v>
      </c>
      <c r="F173" s="4" t="n">
        <v>372.52</v>
      </c>
      <c r="G173" s="4" t="n">
        <v>375.47</v>
      </c>
      <c r="H173" s="5" t="n">
        <v>5147827</v>
      </c>
      <c r="I173" s="3"/>
      <c r="J173" s="3" t="n">
        <f aca="false">ROUND((G173-G172)/G172*100,2)</f>
        <v>1.7</v>
      </c>
      <c r="K173" s="3" t="str">
        <f aca="false">B173&amp;"_"&amp;C173</f>
        <v>1_2024-08-28</v>
      </c>
    </row>
    <row r="174" customFormat="false" ht="15" hidden="false" customHeight="false" outlineLevel="0" collapsed="false">
      <c r="A174" s="3" t="n">
        <v>173</v>
      </c>
      <c r="B174" s="3" t="n">
        <v>1</v>
      </c>
      <c r="C174" s="3" t="s">
        <v>229</v>
      </c>
      <c r="D174" s="4" t="n">
        <v>375.34</v>
      </c>
      <c r="E174" s="4" t="n">
        <v>377.46</v>
      </c>
      <c r="F174" s="4" t="n">
        <v>374.77</v>
      </c>
      <c r="G174" s="4" t="n">
        <v>376.42</v>
      </c>
      <c r="H174" s="5" t="n">
        <v>2414950</v>
      </c>
      <c r="I174" s="3"/>
      <c r="J174" s="3" t="n">
        <f aca="false">ROUND((G174-G173)/G173*100,2)</f>
        <v>0.25</v>
      </c>
      <c r="K174" s="3" t="str">
        <f aca="false">B174&amp;"_"&amp;C174</f>
        <v>1_2024-08-29</v>
      </c>
    </row>
    <row r="175" customFormat="false" ht="15" hidden="false" customHeight="false" outlineLevel="0" collapsed="false">
      <c r="A175" s="3" t="n">
        <v>174</v>
      </c>
      <c r="B175" s="3" t="n">
        <v>1</v>
      </c>
      <c r="C175" s="3" t="s">
        <v>230</v>
      </c>
      <c r="D175" s="4" t="n">
        <v>389.91</v>
      </c>
      <c r="E175" s="4" t="n">
        <v>393.34</v>
      </c>
      <c r="F175" s="4" t="n">
        <v>387.81</v>
      </c>
      <c r="G175" s="4" t="n">
        <v>391.45</v>
      </c>
      <c r="H175" s="5" t="n">
        <v>5582081</v>
      </c>
      <c r="I175" s="3"/>
      <c r="J175" s="3" t="n">
        <f aca="false">ROUND((G175-G174)/G174*100,2)</f>
        <v>3.99</v>
      </c>
      <c r="K175" s="3" t="str">
        <f aca="false">B175&amp;"_"&amp;C175</f>
        <v>1_2024-08-30</v>
      </c>
    </row>
    <row r="176" customFormat="false" ht="15" hidden="false" customHeight="false" outlineLevel="0" collapsed="false">
      <c r="A176" s="3" t="n">
        <v>175</v>
      </c>
      <c r="B176" s="3" t="n">
        <v>1</v>
      </c>
      <c r="C176" s="3" t="s">
        <v>231</v>
      </c>
      <c r="D176" s="4" t="n">
        <v>395.21</v>
      </c>
      <c r="E176" s="4" t="n">
        <v>397.1</v>
      </c>
      <c r="F176" s="4" t="n">
        <v>393.7</v>
      </c>
      <c r="G176" s="4" t="n">
        <v>395.7</v>
      </c>
      <c r="H176" s="5" t="n">
        <v>3682317</v>
      </c>
      <c r="I176" s="3"/>
      <c r="J176" s="3" t="n">
        <f aca="false">ROUND((G176-G175)/G175*100,2)</f>
        <v>1.09</v>
      </c>
      <c r="K176" s="3" t="str">
        <f aca="false">B176&amp;"_"&amp;C176</f>
        <v>1_2024-09-02</v>
      </c>
    </row>
    <row r="177" customFormat="false" ht="15" hidden="false" customHeight="false" outlineLevel="0" collapsed="false">
      <c r="A177" s="3" t="n">
        <v>176</v>
      </c>
      <c r="B177" s="3" t="n">
        <v>1</v>
      </c>
      <c r="C177" s="3" t="s">
        <v>232</v>
      </c>
      <c r="D177" s="4" t="n">
        <v>401.43</v>
      </c>
      <c r="E177" s="4" t="n">
        <v>404.28</v>
      </c>
      <c r="F177" s="4" t="n">
        <v>400.95</v>
      </c>
      <c r="G177" s="4" t="n">
        <v>402.23</v>
      </c>
      <c r="H177" s="5" t="n">
        <v>3385199</v>
      </c>
      <c r="I177" s="3"/>
      <c r="J177" s="3" t="n">
        <f aca="false">ROUND((G177-G176)/G176*100,2)</f>
        <v>1.65</v>
      </c>
      <c r="K177" s="3" t="str">
        <f aca="false">B177&amp;"_"&amp;C177</f>
        <v>1_2024-09-03</v>
      </c>
    </row>
    <row r="178" customFormat="false" ht="15" hidden="false" customHeight="false" outlineLevel="0" collapsed="false">
      <c r="A178" s="3" t="n">
        <v>177</v>
      </c>
      <c r="B178" s="3" t="n">
        <v>1</v>
      </c>
      <c r="C178" s="3" t="s">
        <v>233</v>
      </c>
      <c r="D178" s="4" t="n">
        <v>397.26</v>
      </c>
      <c r="E178" s="4" t="n">
        <v>398.63</v>
      </c>
      <c r="F178" s="4" t="n">
        <v>394.67</v>
      </c>
      <c r="G178" s="4" t="n">
        <v>397.03</v>
      </c>
      <c r="H178" s="5" t="n">
        <v>2714230</v>
      </c>
      <c r="I178" s="3"/>
      <c r="J178" s="3" t="n">
        <f aca="false">ROUND((G178-G177)/G177*100,2)</f>
        <v>-1.29</v>
      </c>
      <c r="K178" s="3" t="str">
        <f aca="false">B178&amp;"_"&amp;C178</f>
        <v>1_2024-09-04</v>
      </c>
    </row>
    <row r="179" customFormat="false" ht="15" hidden="false" customHeight="false" outlineLevel="0" collapsed="false">
      <c r="A179" s="3" t="n">
        <v>178</v>
      </c>
      <c r="B179" s="3" t="n">
        <v>1</v>
      </c>
      <c r="C179" s="3" t="s">
        <v>234</v>
      </c>
      <c r="D179" s="4" t="n">
        <v>399.2</v>
      </c>
      <c r="E179" s="4" t="n">
        <v>400.78</v>
      </c>
      <c r="F179" s="4" t="n">
        <v>397.02</v>
      </c>
      <c r="G179" s="4" t="n">
        <v>397.68</v>
      </c>
      <c r="H179" s="5" t="n">
        <v>4744467</v>
      </c>
      <c r="I179" s="3"/>
      <c r="J179" s="3" t="n">
        <f aca="false">ROUND((G179-G178)/G178*100,2)</f>
        <v>0.16</v>
      </c>
      <c r="K179" s="3" t="str">
        <f aca="false">B179&amp;"_"&amp;C179</f>
        <v>1_2024-09-05</v>
      </c>
    </row>
    <row r="180" customFormat="false" ht="15" hidden="false" customHeight="false" outlineLevel="0" collapsed="false">
      <c r="A180" s="3" t="n">
        <v>179</v>
      </c>
      <c r="B180" s="3" t="n">
        <v>1</v>
      </c>
      <c r="C180" s="3" t="s">
        <v>235</v>
      </c>
      <c r="D180" s="4" t="n">
        <v>391.71</v>
      </c>
      <c r="E180" s="4" t="n">
        <v>394.56</v>
      </c>
      <c r="F180" s="4" t="n">
        <v>390.54</v>
      </c>
      <c r="G180" s="4" t="n">
        <v>393.13</v>
      </c>
      <c r="H180" s="5" t="n">
        <v>7281164</v>
      </c>
      <c r="I180" s="3"/>
      <c r="J180" s="3" t="n">
        <f aca="false">ROUND((G180-G179)/G179*100,2)</f>
        <v>-1.14</v>
      </c>
      <c r="K180" s="3" t="str">
        <f aca="false">B180&amp;"_"&amp;C180</f>
        <v>1_2024-09-06</v>
      </c>
    </row>
    <row r="181" customFormat="false" ht="15" hidden="false" customHeight="false" outlineLevel="0" collapsed="false">
      <c r="A181" s="3" t="n">
        <v>180</v>
      </c>
      <c r="B181" s="3" t="n">
        <v>1</v>
      </c>
      <c r="C181" s="3" t="s">
        <v>236</v>
      </c>
      <c r="D181" s="4" t="n">
        <v>381.81</v>
      </c>
      <c r="E181" s="4" t="n">
        <v>384.3</v>
      </c>
      <c r="F181" s="4" t="n">
        <v>380.42</v>
      </c>
      <c r="G181" s="4" t="n">
        <v>382.47</v>
      </c>
      <c r="H181" s="5" t="n">
        <v>3142407</v>
      </c>
      <c r="I181" s="3"/>
      <c r="J181" s="3" t="n">
        <f aca="false">ROUND((G181-G180)/G180*100,2)</f>
        <v>-2.71</v>
      </c>
      <c r="K181" s="3" t="str">
        <f aca="false">B181&amp;"_"&amp;C181</f>
        <v>1_2024-09-09</v>
      </c>
    </row>
    <row r="182" customFormat="false" ht="15" hidden="false" customHeight="false" outlineLevel="0" collapsed="false">
      <c r="A182" s="3" t="n">
        <v>181</v>
      </c>
      <c r="B182" s="3" t="n">
        <v>1</v>
      </c>
      <c r="C182" s="3" t="s">
        <v>237</v>
      </c>
      <c r="D182" s="4" t="n">
        <v>376.83</v>
      </c>
      <c r="E182" s="4" t="n">
        <v>378.46</v>
      </c>
      <c r="F182" s="4" t="n">
        <v>374.8</v>
      </c>
      <c r="G182" s="4" t="n">
        <v>376.29</v>
      </c>
      <c r="H182" s="5" t="n">
        <v>6787528</v>
      </c>
      <c r="I182" s="3"/>
      <c r="J182" s="3" t="n">
        <f aca="false">ROUND((G182-G181)/G181*100,2)</f>
        <v>-1.62</v>
      </c>
      <c r="K182" s="3" t="str">
        <f aca="false">B182&amp;"_"&amp;C182</f>
        <v>1_2024-09-10</v>
      </c>
    </row>
    <row r="183" customFormat="false" ht="15" hidden="false" customHeight="false" outlineLevel="0" collapsed="false">
      <c r="A183" s="3" t="n">
        <v>182</v>
      </c>
      <c r="B183" s="3" t="n">
        <v>1</v>
      </c>
      <c r="C183" s="3" t="s">
        <v>238</v>
      </c>
      <c r="D183" s="4" t="n">
        <v>369.62</v>
      </c>
      <c r="E183" s="4" t="n">
        <v>371.62</v>
      </c>
      <c r="F183" s="4" t="n">
        <v>367.81</v>
      </c>
      <c r="G183" s="4" t="n">
        <v>369.24</v>
      </c>
      <c r="H183" s="5" t="n">
        <v>2816996</v>
      </c>
      <c r="I183" s="3"/>
      <c r="J183" s="3" t="n">
        <f aca="false">ROUND((G183-G182)/G182*100,2)</f>
        <v>-1.87</v>
      </c>
      <c r="K183" s="3" t="str">
        <f aca="false">B183&amp;"_"&amp;C183</f>
        <v>1_2024-09-11</v>
      </c>
    </row>
    <row r="184" customFormat="false" ht="15" hidden="false" customHeight="false" outlineLevel="0" collapsed="false">
      <c r="A184" s="3" t="n">
        <v>183</v>
      </c>
      <c r="B184" s="3" t="n">
        <v>1</v>
      </c>
      <c r="C184" s="3" t="s">
        <v>239</v>
      </c>
      <c r="D184" s="4" t="n">
        <v>361.85</v>
      </c>
      <c r="E184" s="4" t="n">
        <v>362.04</v>
      </c>
      <c r="F184" s="4" t="n">
        <v>360.54</v>
      </c>
      <c r="G184" s="4" t="n">
        <v>361.18</v>
      </c>
      <c r="H184" s="5" t="n">
        <v>6106106</v>
      </c>
      <c r="I184" s="3"/>
      <c r="J184" s="3" t="n">
        <f aca="false">ROUND((G184-G183)/G183*100,2)</f>
        <v>-2.18</v>
      </c>
      <c r="K184" s="3" t="str">
        <f aca="false">B184&amp;"_"&amp;C184</f>
        <v>1_2024-09-12</v>
      </c>
    </row>
    <row r="185" customFormat="false" ht="15" hidden="false" customHeight="false" outlineLevel="0" collapsed="false">
      <c r="A185" s="3" t="n">
        <v>184</v>
      </c>
      <c r="B185" s="3" t="n">
        <v>1</v>
      </c>
      <c r="C185" s="3" t="s">
        <v>240</v>
      </c>
      <c r="D185" s="4" t="n">
        <v>363.43</v>
      </c>
      <c r="E185" s="4" t="n">
        <v>364.66</v>
      </c>
      <c r="F185" s="4" t="n">
        <v>362.25</v>
      </c>
      <c r="G185" s="4" t="n">
        <v>364.37</v>
      </c>
      <c r="H185" s="5" t="n">
        <v>7786171</v>
      </c>
      <c r="I185" s="3"/>
      <c r="J185" s="3" t="n">
        <f aca="false">ROUND((G185-G184)/G184*100,2)</f>
        <v>0.88</v>
      </c>
      <c r="K185" s="3" t="str">
        <f aca="false">B185&amp;"_"&amp;C185</f>
        <v>1_2024-09-13</v>
      </c>
    </row>
    <row r="186" customFormat="false" ht="15" hidden="false" customHeight="false" outlineLevel="0" collapsed="false">
      <c r="A186" s="3" t="n">
        <v>185</v>
      </c>
      <c r="B186" s="3" t="n">
        <v>1</v>
      </c>
      <c r="C186" s="3" t="s">
        <v>241</v>
      </c>
      <c r="D186" s="4" t="n">
        <v>351.14</v>
      </c>
      <c r="E186" s="4" t="n">
        <v>351.68</v>
      </c>
      <c r="F186" s="4" t="n">
        <v>348.48</v>
      </c>
      <c r="G186" s="4" t="n">
        <v>350.22</v>
      </c>
      <c r="H186" s="5" t="n">
        <v>4113858</v>
      </c>
      <c r="I186" s="3"/>
      <c r="J186" s="3" t="n">
        <f aca="false">ROUND((G186-G185)/G185*100,2)</f>
        <v>-3.88</v>
      </c>
      <c r="K186" s="3" t="str">
        <f aca="false">B186&amp;"_"&amp;C186</f>
        <v>1_2024-09-16</v>
      </c>
    </row>
    <row r="187" customFormat="false" ht="15" hidden="false" customHeight="false" outlineLevel="0" collapsed="false">
      <c r="A187" s="3" t="n">
        <v>186</v>
      </c>
      <c r="B187" s="3" t="n">
        <v>1</v>
      </c>
      <c r="C187" s="3" t="s">
        <v>242</v>
      </c>
      <c r="D187" s="4" t="n">
        <v>348.47</v>
      </c>
      <c r="E187" s="4" t="n">
        <v>350.03</v>
      </c>
      <c r="F187" s="4" t="n">
        <v>346.91</v>
      </c>
      <c r="G187" s="4" t="n">
        <v>347.61</v>
      </c>
      <c r="H187" s="5" t="n">
        <v>1363772</v>
      </c>
      <c r="I187" s="3"/>
      <c r="J187" s="3" t="n">
        <f aca="false">ROUND((G187-G186)/G186*100,2)</f>
        <v>-0.75</v>
      </c>
      <c r="K187" s="3" t="str">
        <f aca="false">B187&amp;"_"&amp;C187</f>
        <v>1_2024-09-17</v>
      </c>
    </row>
    <row r="188" customFormat="false" ht="15" hidden="false" customHeight="false" outlineLevel="0" collapsed="false">
      <c r="A188" s="3" t="n">
        <v>187</v>
      </c>
      <c r="B188" s="3" t="n">
        <v>1</v>
      </c>
      <c r="C188" s="3" t="s">
        <v>243</v>
      </c>
      <c r="D188" s="4" t="n">
        <v>352.36</v>
      </c>
      <c r="E188" s="4" t="n">
        <v>354.18</v>
      </c>
      <c r="F188" s="4" t="n">
        <v>349.52</v>
      </c>
      <c r="G188" s="4" t="n">
        <v>351.05</v>
      </c>
      <c r="H188" s="5" t="n">
        <v>7849566</v>
      </c>
      <c r="I188" s="3"/>
      <c r="J188" s="3" t="n">
        <f aca="false">ROUND((G188-G187)/G187*100,2)</f>
        <v>0.99</v>
      </c>
      <c r="K188" s="3" t="str">
        <f aca="false">B188&amp;"_"&amp;C188</f>
        <v>1_2024-09-18</v>
      </c>
    </row>
    <row r="189" customFormat="false" ht="15" hidden="false" customHeight="false" outlineLevel="0" collapsed="false">
      <c r="A189" s="3" t="n">
        <v>188</v>
      </c>
      <c r="B189" s="3" t="n">
        <v>1</v>
      </c>
      <c r="C189" s="3" t="s">
        <v>244</v>
      </c>
      <c r="D189" s="4" t="n">
        <v>351.64</v>
      </c>
      <c r="E189" s="4" t="n">
        <v>353.33</v>
      </c>
      <c r="F189" s="4" t="n">
        <v>349.56</v>
      </c>
      <c r="G189" s="4" t="n">
        <v>350.33</v>
      </c>
      <c r="H189" s="5" t="n">
        <v>6430114</v>
      </c>
      <c r="I189" s="3"/>
      <c r="J189" s="3" t="n">
        <f aca="false">ROUND((G189-G188)/G188*100,2)</f>
        <v>-0.21</v>
      </c>
      <c r="K189" s="3" t="str">
        <f aca="false">B189&amp;"_"&amp;C189</f>
        <v>1_2024-09-19</v>
      </c>
    </row>
    <row r="190" customFormat="false" ht="15" hidden="false" customHeight="false" outlineLevel="0" collapsed="false">
      <c r="A190" s="3" t="n">
        <v>189</v>
      </c>
      <c r="B190" s="3" t="n">
        <v>1</v>
      </c>
      <c r="C190" s="3" t="s">
        <v>245</v>
      </c>
      <c r="D190" s="4" t="n">
        <v>358.07</v>
      </c>
      <c r="E190" s="4" t="n">
        <v>359.65</v>
      </c>
      <c r="F190" s="4" t="n">
        <v>356.63</v>
      </c>
      <c r="G190" s="4" t="n">
        <v>358.2</v>
      </c>
      <c r="H190" s="5" t="n">
        <v>4884200</v>
      </c>
      <c r="I190" s="3"/>
      <c r="J190" s="3" t="n">
        <f aca="false">ROUND((G190-G189)/G189*100,2)</f>
        <v>2.25</v>
      </c>
      <c r="K190" s="3" t="str">
        <f aca="false">B190&amp;"_"&amp;C190</f>
        <v>1_2024-09-20</v>
      </c>
    </row>
    <row r="191" customFormat="false" ht="15" hidden="false" customHeight="false" outlineLevel="0" collapsed="false">
      <c r="A191" s="3" t="n">
        <v>190</v>
      </c>
      <c r="B191" s="3" t="n">
        <v>1</v>
      </c>
      <c r="C191" s="3" t="s">
        <v>246</v>
      </c>
      <c r="D191" s="4" t="n">
        <v>359.91</v>
      </c>
      <c r="E191" s="4" t="n">
        <v>361.94</v>
      </c>
      <c r="F191" s="4" t="n">
        <v>358.75</v>
      </c>
      <c r="G191" s="4" t="n">
        <v>358.98</v>
      </c>
      <c r="H191" s="5" t="n">
        <v>2253664</v>
      </c>
      <c r="I191" s="3"/>
      <c r="J191" s="3" t="n">
        <f aca="false">ROUND((G191-G190)/G190*100,2)</f>
        <v>0.22</v>
      </c>
      <c r="K191" s="3" t="str">
        <f aca="false">B191&amp;"_"&amp;C191</f>
        <v>1_2024-09-23</v>
      </c>
    </row>
    <row r="192" customFormat="false" ht="15" hidden="false" customHeight="false" outlineLevel="0" collapsed="false">
      <c r="A192" s="3" t="n">
        <v>191</v>
      </c>
      <c r="B192" s="3" t="n">
        <v>1</v>
      </c>
      <c r="C192" s="3" t="s">
        <v>247</v>
      </c>
      <c r="D192" s="4" t="n">
        <v>372.5</v>
      </c>
      <c r="E192" s="4" t="n">
        <v>374.55</v>
      </c>
      <c r="F192" s="4" t="n">
        <v>371.83</v>
      </c>
      <c r="G192" s="4" t="n">
        <v>372.32</v>
      </c>
      <c r="H192" s="5" t="n">
        <v>974127</v>
      </c>
      <c r="I192" s="3"/>
      <c r="J192" s="3" t="n">
        <f aca="false">ROUND((G192-G191)/G191*100,2)</f>
        <v>3.72</v>
      </c>
      <c r="K192" s="3" t="str">
        <f aca="false">B192&amp;"_"&amp;C192</f>
        <v>1_2024-09-24</v>
      </c>
    </row>
    <row r="193" customFormat="false" ht="15" hidden="false" customHeight="false" outlineLevel="0" collapsed="false">
      <c r="A193" s="3" t="n">
        <v>192</v>
      </c>
      <c r="B193" s="3" t="n">
        <v>1</v>
      </c>
      <c r="C193" s="3" t="s">
        <v>248</v>
      </c>
      <c r="D193" s="4" t="n">
        <v>375.56</v>
      </c>
      <c r="E193" s="4" t="n">
        <v>377.61</v>
      </c>
      <c r="F193" s="4" t="n">
        <v>373.91</v>
      </c>
      <c r="G193" s="4" t="n">
        <v>374.59</v>
      </c>
      <c r="H193" s="5" t="n">
        <v>3562218</v>
      </c>
      <c r="I193" s="3"/>
      <c r="J193" s="3" t="n">
        <f aca="false">ROUND((G193-G192)/G192*100,2)</f>
        <v>0.61</v>
      </c>
      <c r="K193" s="3" t="str">
        <f aca="false">B193&amp;"_"&amp;C193</f>
        <v>1_2024-09-25</v>
      </c>
    </row>
    <row r="194" customFormat="false" ht="15" hidden="false" customHeight="false" outlineLevel="0" collapsed="false">
      <c r="A194" s="3" t="n">
        <v>193</v>
      </c>
      <c r="B194" s="3" t="n">
        <v>1</v>
      </c>
      <c r="C194" s="3" t="s">
        <v>249</v>
      </c>
      <c r="D194" s="4" t="n">
        <v>384.48</v>
      </c>
      <c r="E194" s="4" t="n">
        <v>386.23</v>
      </c>
      <c r="F194" s="4" t="n">
        <v>384.26</v>
      </c>
      <c r="G194" s="4" t="n">
        <v>385.09</v>
      </c>
      <c r="H194" s="5" t="n">
        <v>7154444</v>
      </c>
      <c r="I194" s="3"/>
      <c r="J194" s="3" t="n">
        <f aca="false">ROUND((G194-G193)/G193*100,2)</f>
        <v>2.8</v>
      </c>
      <c r="K194" s="3" t="str">
        <f aca="false">B194&amp;"_"&amp;C194</f>
        <v>1_2024-09-26</v>
      </c>
    </row>
    <row r="195" customFormat="false" ht="15" hidden="false" customHeight="false" outlineLevel="0" collapsed="false">
      <c r="A195" s="3" t="n">
        <v>194</v>
      </c>
      <c r="B195" s="3" t="n">
        <v>1</v>
      </c>
      <c r="C195" s="3" t="s">
        <v>250</v>
      </c>
      <c r="D195" s="4" t="n">
        <v>396.92</v>
      </c>
      <c r="E195" s="4" t="n">
        <v>399.16</v>
      </c>
      <c r="F195" s="4" t="n">
        <v>395.32</v>
      </c>
      <c r="G195" s="4" t="n">
        <v>398.08</v>
      </c>
      <c r="H195" s="5" t="n">
        <v>6073550</v>
      </c>
      <c r="I195" s="3"/>
      <c r="J195" s="3" t="n">
        <f aca="false">ROUND((G195-G194)/G194*100,2)</f>
        <v>3.37</v>
      </c>
      <c r="K195" s="3" t="str">
        <f aca="false">B195&amp;"_"&amp;C195</f>
        <v>1_2024-09-27</v>
      </c>
    </row>
    <row r="196" customFormat="false" ht="15" hidden="false" customHeight="false" outlineLevel="0" collapsed="false">
      <c r="A196" s="3" t="n">
        <v>195</v>
      </c>
      <c r="B196" s="3" t="n">
        <v>1</v>
      </c>
      <c r="C196" s="3" t="s">
        <v>251</v>
      </c>
      <c r="D196" s="4" t="n">
        <v>406</v>
      </c>
      <c r="E196" s="4" t="n">
        <v>406.38</v>
      </c>
      <c r="F196" s="4" t="n">
        <v>404.21</v>
      </c>
      <c r="G196" s="4" t="n">
        <v>405.21</v>
      </c>
      <c r="H196" s="5" t="n">
        <v>1242662</v>
      </c>
      <c r="I196" s="3"/>
      <c r="J196" s="3" t="n">
        <f aca="false">ROUND((G196-G195)/G195*100,2)</f>
        <v>1.79</v>
      </c>
      <c r="K196" s="3" t="str">
        <f aca="false">B196&amp;"_"&amp;C196</f>
        <v>1_2024-09-30</v>
      </c>
    </row>
    <row r="197" customFormat="false" ht="15" hidden="false" customHeight="false" outlineLevel="0" collapsed="false">
      <c r="A197" s="3" t="n">
        <v>196</v>
      </c>
      <c r="B197" s="3" t="n">
        <v>1</v>
      </c>
      <c r="C197" s="3" t="s">
        <v>252</v>
      </c>
      <c r="D197" s="4" t="n">
        <v>402.74</v>
      </c>
      <c r="E197" s="4" t="n">
        <v>403.77</v>
      </c>
      <c r="F197" s="4" t="n">
        <v>400.45</v>
      </c>
      <c r="G197" s="4" t="n">
        <v>402.78</v>
      </c>
      <c r="H197" s="5" t="n">
        <v>745372</v>
      </c>
      <c r="I197" s="3"/>
      <c r="J197" s="3" t="n">
        <f aca="false">ROUND((G197-G196)/G196*100,2)</f>
        <v>-0.6</v>
      </c>
      <c r="K197" s="3" t="str">
        <f aca="false">B197&amp;"_"&amp;C197</f>
        <v>1_2024-10-01</v>
      </c>
    </row>
    <row r="198" customFormat="false" ht="15" hidden="false" customHeight="false" outlineLevel="0" collapsed="false">
      <c r="A198" s="3" t="n">
        <v>197</v>
      </c>
      <c r="B198" s="3" t="n">
        <v>1</v>
      </c>
      <c r="C198" s="3" t="s">
        <v>253</v>
      </c>
      <c r="D198" s="4" t="n">
        <v>398.92</v>
      </c>
      <c r="E198" s="4" t="n">
        <v>400.96</v>
      </c>
      <c r="F198" s="4" t="n">
        <v>397.25</v>
      </c>
      <c r="G198" s="4" t="n">
        <v>397.48</v>
      </c>
      <c r="H198" s="5" t="n">
        <v>5642601</v>
      </c>
      <c r="I198" s="3"/>
      <c r="J198" s="3" t="n">
        <f aca="false">ROUND((G198-G197)/G197*100,2)</f>
        <v>-1.32</v>
      </c>
      <c r="K198" s="3" t="str">
        <f aca="false">B198&amp;"_"&amp;C198</f>
        <v>1_2024-10-02</v>
      </c>
    </row>
    <row r="199" customFormat="false" ht="15" hidden="false" customHeight="false" outlineLevel="0" collapsed="false">
      <c r="A199" s="3" t="n">
        <v>198</v>
      </c>
      <c r="B199" s="3" t="n">
        <v>1</v>
      </c>
      <c r="C199" s="3" t="s">
        <v>254</v>
      </c>
      <c r="D199" s="4" t="n">
        <v>403.35</v>
      </c>
      <c r="E199" s="4" t="n">
        <v>405.71</v>
      </c>
      <c r="F199" s="4" t="n">
        <v>402.34</v>
      </c>
      <c r="G199" s="4" t="n">
        <v>403.2</v>
      </c>
      <c r="H199" s="5" t="n">
        <v>3486047</v>
      </c>
      <c r="I199" s="3"/>
      <c r="J199" s="3" t="n">
        <f aca="false">ROUND((G199-G198)/G198*100,2)</f>
        <v>1.44</v>
      </c>
      <c r="K199" s="3" t="str">
        <f aca="false">B199&amp;"_"&amp;C199</f>
        <v>1_2024-10-03</v>
      </c>
    </row>
    <row r="200" customFormat="false" ht="15" hidden="false" customHeight="false" outlineLevel="0" collapsed="false">
      <c r="A200" s="3" t="n">
        <v>199</v>
      </c>
      <c r="B200" s="3" t="n">
        <v>1</v>
      </c>
      <c r="C200" s="3" t="s">
        <v>255</v>
      </c>
      <c r="D200" s="4" t="n">
        <v>405.79</v>
      </c>
      <c r="E200" s="4" t="n">
        <v>406.9</v>
      </c>
      <c r="F200" s="4" t="n">
        <v>403.06</v>
      </c>
      <c r="G200" s="4" t="n">
        <v>404.67</v>
      </c>
      <c r="H200" s="5" t="n">
        <v>5312783</v>
      </c>
      <c r="I200" s="3"/>
      <c r="J200" s="3" t="n">
        <f aca="false">ROUND((G200-G199)/G199*100,2)</f>
        <v>0.36</v>
      </c>
      <c r="K200" s="3" t="str">
        <f aca="false">B200&amp;"_"&amp;C200</f>
        <v>1_2024-10-04</v>
      </c>
    </row>
    <row r="201" customFormat="false" ht="15" hidden="false" customHeight="false" outlineLevel="0" collapsed="false">
      <c r="A201" s="3" t="n">
        <v>200</v>
      </c>
      <c r="B201" s="3" t="n">
        <v>1</v>
      </c>
      <c r="C201" s="3" t="s">
        <v>256</v>
      </c>
      <c r="D201" s="4" t="n">
        <v>408.54</v>
      </c>
      <c r="E201" s="4" t="n">
        <v>408.59</v>
      </c>
      <c r="F201" s="4" t="n">
        <v>406.29</v>
      </c>
      <c r="G201" s="4" t="n">
        <v>408.22</v>
      </c>
      <c r="H201" s="5" t="n">
        <v>2326766</v>
      </c>
      <c r="I201" s="3"/>
      <c r="J201" s="3" t="n">
        <f aca="false">ROUND((G201-G200)/G200*100,2)</f>
        <v>0.88</v>
      </c>
      <c r="K201" s="3" t="str">
        <f aca="false">B201&amp;"_"&amp;C201</f>
        <v>1_2024-10-07</v>
      </c>
    </row>
    <row r="202" customFormat="false" ht="15" hidden="false" customHeight="false" outlineLevel="0" collapsed="false">
      <c r="A202" s="3" t="n">
        <v>201</v>
      </c>
      <c r="B202" s="3" t="n">
        <v>1</v>
      </c>
      <c r="C202" s="3" t="s">
        <v>257</v>
      </c>
      <c r="D202" s="4" t="n">
        <v>413.54</v>
      </c>
      <c r="E202" s="4" t="n">
        <v>416.88</v>
      </c>
      <c r="F202" s="4" t="n">
        <v>413.03</v>
      </c>
      <c r="G202" s="4" t="n">
        <v>414.98</v>
      </c>
      <c r="H202" s="5" t="n">
        <v>2119635</v>
      </c>
      <c r="I202" s="3"/>
      <c r="J202" s="3" t="n">
        <f aca="false">ROUND((G202-G201)/G201*100,2)</f>
        <v>1.66</v>
      </c>
      <c r="K202" s="3" t="str">
        <f aca="false">B202&amp;"_"&amp;C202</f>
        <v>1_2024-10-08</v>
      </c>
    </row>
    <row r="203" customFormat="false" ht="15" hidden="false" customHeight="false" outlineLevel="0" collapsed="false">
      <c r="A203" s="3" t="n">
        <v>202</v>
      </c>
      <c r="B203" s="3" t="n">
        <v>1</v>
      </c>
      <c r="C203" s="3" t="s">
        <v>258</v>
      </c>
      <c r="D203" s="4" t="n">
        <v>423.17</v>
      </c>
      <c r="E203" s="4" t="n">
        <v>424.01</v>
      </c>
      <c r="F203" s="4" t="n">
        <v>421.55</v>
      </c>
      <c r="G203" s="4" t="n">
        <v>421.92</v>
      </c>
      <c r="H203" s="5" t="n">
        <v>7253982</v>
      </c>
      <c r="I203" s="3"/>
      <c r="J203" s="3" t="n">
        <f aca="false">ROUND((G203-G202)/G202*100,2)</f>
        <v>1.67</v>
      </c>
      <c r="K203" s="3" t="str">
        <f aca="false">B203&amp;"_"&amp;C203</f>
        <v>1_2024-10-09</v>
      </c>
    </row>
    <row r="204" customFormat="false" ht="15" hidden="false" customHeight="false" outlineLevel="0" collapsed="false">
      <c r="A204" s="3" t="n">
        <v>203</v>
      </c>
      <c r="B204" s="3" t="n">
        <v>1</v>
      </c>
      <c r="C204" s="3" t="s">
        <v>259</v>
      </c>
      <c r="D204" s="4" t="n">
        <v>435.8</v>
      </c>
      <c r="E204" s="4" t="n">
        <v>437.38</v>
      </c>
      <c r="F204" s="4" t="n">
        <v>435.14</v>
      </c>
      <c r="G204" s="4" t="n">
        <v>437.04</v>
      </c>
      <c r="H204" s="5" t="n">
        <v>1808728</v>
      </c>
      <c r="I204" s="3"/>
      <c r="J204" s="3" t="n">
        <f aca="false">ROUND((G204-G203)/G203*100,2)</f>
        <v>3.58</v>
      </c>
      <c r="K204" s="3" t="str">
        <f aca="false">B204&amp;"_"&amp;C204</f>
        <v>1_2024-10-10</v>
      </c>
    </row>
    <row r="205" customFormat="false" ht="15" hidden="false" customHeight="false" outlineLevel="0" collapsed="false">
      <c r="A205" s="3" t="n">
        <v>204</v>
      </c>
      <c r="B205" s="3" t="n">
        <v>1</v>
      </c>
      <c r="C205" s="3" t="s">
        <v>260</v>
      </c>
      <c r="D205" s="4" t="n">
        <v>437.98</v>
      </c>
      <c r="E205" s="4" t="n">
        <v>438.05</v>
      </c>
      <c r="F205" s="4" t="n">
        <v>437.38</v>
      </c>
      <c r="G205" s="4" t="n">
        <v>437.42</v>
      </c>
      <c r="H205" s="5" t="n">
        <v>6424884</v>
      </c>
      <c r="I205" s="3"/>
      <c r="J205" s="3" t="n">
        <f aca="false">ROUND((G205-G204)/G204*100,2)</f>
        <v>0.09</v>
      </c>
      <c r="K205" s="3" t="str">
        <f aca="false">B205&amp;"_"&amp;C205</f>
        <v>1_2024-10-11</v>
      </c>
    </row>
    <row r="206" customFormat="false" ht="15" hidden="false" customHeight="false" outlineLevel="0" collapsed="false">
      <c r="A206" s="3" t="n">
        <v>205</v>
      </c>
      <c r="B206" s="3" t="n">
        <v>1</v>
      </c>
      <c r="C206" s="3" t="s">
        <v>261</v>
      </c>
      <c r="D206" s="4" t="n">
        <v>436.91</v>
      </c>
      <c r="E206" s="4" t="n">
        <v>438.19</v>
      </c>
      <c r="F206" s="4" t="n">
        <v>434.96</v>
      </c>
      <c r="G206" s="4" t="n">
        <v>438.05</v>
      </c>
      <c r="H206" s="5" t="n">
        <v>4445641</v>
      </c>
      <c r="I206" s="3"/>
      <c r="J206" s="3" t="n">
        <f aca="false">ROUND((G206-G205)/G205*100,2)</f>
        <v>0.14</v>
      </c>
      <c r="K206" s="3" t="str">
        <f aca="false">B206&amp;"_"&amp;C206</f>
        <v>1_2024-10-14</v>
      </c>
    </row>
    <row r="207" customFormat="false" ht="15" hidden="false" customHeight="false" outlineLevel="0" collapsed="false">
      <c r="A207" s="3" t="n">
        <v>206</v>
      </c>
      <c r="B207" s="3" t="n">
        <v>1</v>
      </c>
      <c r="C207" s="3" t="s">
        <v>262</v>
      </c>
      <c r="D207" s="4" t="n">
        <v>445.98</v>
      </c>
      <c r="E207" s="4" t="n">
        <v>447.26</v>
      </c>
      <c r="F207" s="4" t="n">
        <v>443.03</v>
      </c>
      <c r="G207" s="4" t="n">
        <v>445.11</v>
      </c>
      <c r="H207" s="5" t="n">
        <v>4349284</v>
      </c>
      <c r="I207" s="3"/>
      <c r="J207" s="3" t="n">
        <f aca="false">ROUND((G207-G206)/G206*100,2)</f>
        <v>1.61</v>
      </c>
      <c r="K207" s="3" t="str">
        <f aca="false">B207&amp;"_"&amp;C207</f>
        <v>1_2024-10-15</v>
      </c>
    </row>
    <row r="208" customFormat="false" ht="15" hidden="false" customHeight="false" outlineLevel="0" collapsed="false">
      <c r="A208" s="3" t="n">
        <v>207</v>
      </c>
      <c r="B208" s="3" t="n">
        <v>1</v>
      </c>
      <c r="C208" s="3" t="s">
        <v>263</v>
      </c>
      <c r="D208" s="4" t="n">
        <v>454.17</v>
      </c>
      <c r="E208" s="4" t="n">
        <v>454.29</v>
      </c>
      <c r="F208" s="4" t="n">
        <v>450.43</v>
      </c>
      <c r="G208" s="4" t="n">
        <v>452.56</v>
      </c>
      <c r="H208" s="5" t="n">
        <v>7002356</v>
      </c>
      <c r="I208" s="3"/>
      <c r="J208" s="3" t="n">
        <f aca="false">ROUND((G208-G207)/G207*100,2)</f>
        <v>1.67</v>
      </c>
      <c r="K208" s="3" t="str">
        <f aca="false">B208&amp;"_"&amp;C208</f>
        <v>1_2024-10-16</v>
      </c>
    </row>
    <row r="209" customFormat="false" ht="15" hidden="false" customHeight="false" outlineLevel="0" collapsed="false">
      <c r="A209" s="3" t="n">
        <v>208</v>
      </c>
      <c r="B209" s="3" t="n">
        <v>1</v>
      </c>
      <c r="C209" s="3" t="s">
        <v>264</v>
      </c>
      <c r="D209" s="4" t="n">
        <v>458.85</v>
      </c>
      <c r="E209" s="4" t="n">
        <v>460.11</v>
      </c>
      <c r="F209" s="4" t="n">
        <v>456.11</v>
      </c>
      <c r="G209" s="4" t="n">
        <v>458.77</v>
      </c>
      <c r="H209" s="5" t="n">
        <v>956190</v>
      </c>
      <c r="I209" s="3"/>
      <c r="J209" s="3" t="n">
        <f aca="false">ROUND((G209-G208)/G208*100,2)</f>
        <v>1.37</v>
      </c>
      <c r="K209" s="3" t="str">
        <f aca="false">B209&amp;"_"&amp;C209</f>
        <v>1_2024-10-17</v>
      </c>
    </row>
    <row r="210" customFormat="false" ht="15" hidden="false" customHeight="false" outlineLevel="0" collapsed="false">
      <c r="A210" s="3" t="n">
        <v>209</v>
      </c>
      <c r="B210" s="3" t="n">
        <v>1</v>
      </c>
      <c r="C210" s="3" t="s">
        <v>265</v>
      </c>
      <c r="D210" s="4" t="n">
        <v>451.25</v>
      </c>
      <c r="E210" s="4" t="n">
        <v>452.58</v>
      </c>
      <c r="F210" s="4" t="n">
        <v>448.12</v>
      </c>
      <c r="G210" s="4" t="n">
        <v>450.58</v>
      </c>
      <c r="H210" s="5" t="n">
        <v>1051180</v>
      </c>
      <c r="I210" s="3"/>
      <c r="J210" s="3" t="n">
        <f aca="false">ROUND((G210-G209)/G209*100,2)</f>
        <v>-1.79</v>
      </c>
      <c r="K210" s="3" t="str">
        <f aca="false">B210&amp;"_"&amp;C210</f>
        <v>1_2024-10-18</v>
      </c>
    </row>
    <row r="211" customFormat="false" ht="15" hidden="false" customHeight="false" outlineLevel="0" collapsed="false">
      <c r="A211" s="3" t="n">
        <v>210</v>
      </c>
      <c r="B211" s="3" t="n">
        <v>1</v>
      </c>
      <c r="C211" s="3" t="s">
        <v>266</v>
      </c>
      <c r="D211" s="4" t="n">
        <v>450.25</v>
      </c>
      <c r="E211" s="4" t="n">
        <v>453.42</v>
      </c>
      <c r="F211" s="4" t="n">
        <v>450.08</v>
      </c>
      <c r="G211" s="4" t="n">
        <v>451.77</v>
      </c>
      <c r="H211" s="5" t="n">
        <v>2562619</v>
      </c>
      <c r="I211" s="3"/>
      <c r="J211" s="3" t="n">
        <f aca="false">ROUND((G211-G210)/G210*100,2)</f>
        <v>0.26</v>
      </c>
      <c r="K211" s="3" t="str">
        <f aca="false">B211&amp;"_"&amp;C211</f>
        <v>1_2024-10-21</v>
      </c>
    </row>
    <row r="212" customFormat="false" ht="15" hidden="false" customHeight="false" outlineLevel="0" collapsed="false">
      <c r="A212" s="3" t="n">
        <v>211</v>
      </c>
      <c r="B212" s="3" t="n">
        <v>1</v>
      </c>
      <c r="C212" s="3" t="s">
        <v>267</v>
      </c>
      <c r="D212" s="4" t="n">
        <v>444.38</v>
      </c>
      <c r="E212" s="4" t="n">
        <v>447.66</v>
      </c>
      <c r="F212" s="4" t="n">
        <v>442.96</v>
      </c>
      <c r="G212" s="4" t="n">
        <v>445</v>
      </c>
      <c r="H212" s="5" t="n">
        <v>3902865</v>
      </c>
      <c r="I212" s="3"/>
      <c r="J212" s="3" t="n">
        <f aca="false">ROUND((G212-G211)/G211*100,2)</f>
        <v>-1.5</v>
      </c>
      <c r="K212" s="3" t="str">
        <f aca="false">B212&amp;"_"&amp;C212</f>
        <v>1_2024-10-22</v>
      </c>
    </row>
    <row r="213" customFormat="false" ht="15" hidden="false" customHeight="false" outlineLevel="0" collapsed="false">
      <c r="A213" s="3" t="n">
        <v>212</v>
      </c>
      <c r="B213" s="3" t="n">
        <v>1</v>
      </c>
      <c r="C213" s="3" t="s">
        <v>268</v>
      </c>
      <c r="D213" s="4" t="n">
        <v>437.98</v>
      </c>
      <c r="E213" s="4" t="n">
        <v>438.24</v>
      </c>
      <c r="F213" s="4" t="n">
        <v>435.77</v>
      </c>
      <c r="G213" s="4" t="n">
        <v>437.61</v>
      </c>
      <c r="H213" s="5" t="n">
        <v>6895945</v>
      </c>
      <c r="I213" s="3"/>
      <c r="J213" s="3" t="n">
        <f aca="false">ROUND((G213-G212)/G212*100,2)</f>
        <v>-1.66</v>
      </c>
      <c r="K213" s="3" t="str">
        <f aca="false">B213&amp;"_"&amp;C213</f>
        <v>1_2024-10-23</v>
      </c>
    </row>
    <row r="214" customFormat="false" ht="15" hidden="false" customHeight="false" outlineLevel="0" collapsed="false">
      <c r="A214" s="3" t="n">
        <v>213</v>
      </c>
      <c r="B214" s="3" t="n">
        <v>1</v>
      </c>
      <c r="C214" s="3" t="s">
        <v>269</v>
      </c>
      <c r="D214" s="4" t="n">
        <v>430.61</v>
      </c>
      <c r="E214" s="4" t="n">
        <v>431.17</v>
      </c>
      <c r="F214" s="4" t="n">
        <v>428.69</v>
      </c>
      <c r="G214" s="4" t="n">
        <v>429.85</v>
      </c>
      <c r="H214" s="5" t="n">
        <v>2213701</v>
      </c>
      <c r="I214" s="3"/>
      <c r="J214" s="3" t="n">
        <f aca="false">ROUND((G214-G213)/G213*100,2)</f>
        <v>-1.77</v>
      </c>
      <c r="K214" s="3" t="str">
        <f aca="false">B214&amp;"_"&amp;C214</f>
        <v>1_2024-10-24</v>
      </c>
    </row>
    <row r="215" customFormat="false" ht="15" hidden="false" customHeight="false" outlineLevel="0" collapsed="false">
      <c r="A215" s="3" t="n">
        <v>214</v>
      </c>
      <c r="B215" s="3" t="n">
        <v>1</v>
      </c>
      <c r="C215" s="3" t="s">
        <v>270</v>
      </c>
      <c r="D215" s="4" t="n">
        <v>418.65</v>
      </c>
      <c r="E215" s="4" t="n">
        <v>420.33</v>
      </c>
      <c r="F215" s="4" t="n">
        <v>417.61</v>
      </c>
      <c r="G215" s="4" t="n">
        <v>419.19</v>
      </c>
      <c r="H215" s="5" t="n">
        <v>1213143</v>
      </c>
      <c r="I215" s="3"/>
      <c r="J215" s="3" t="n">
        <f aca="false">ROUND((G215-G214)/G214*100,2)</f>
        <v>-2.48</v>
      </c>
      <c r="K215" s="3" t="str">
        <f aca="false">B215&amp;"_"&amp;C215</f>
        <v>1_2024-10-25</v>
      </c>
    </row>
    <row r="216" customFormat="false" ht="15" hidden="false" customHeight="false" outlineLevel="0" collapsed="false">
      <c r="A216" s="3" t="n">
        <v>215</v>
      </c>
      <c r="B216" s="3" t="n">
        <v>1</v>
      </c>
      <c r="C216" s="3" t="s">
        <v>271</v>
      </c>
      <c r="D216" s="4" t="n">
        <v>408.88</v>
      </c>
      <c r="E216" s="4" t="n">
        <v>409.67</v>
      </c>
      <c r="F216" s="4" t="n">
        <v>406.62</v>
      </c>
      <c r="G216" s="4" t="n">
        <v>409.29</v>
      </c>
      <c r="H216" s="5" t="n">
        <v>1003499</v>
      </c>
      <c r="I216" s="3"/>
      <c r="J216" s="3" t="n">
        <f aca="false">ROUND((G216-G215)/G215*100,2)</f>
        <v>-2.36</v>
      </c>
      <c r="K216" s="3" t="str">
        <f aca="false">B216&amp;"_"&amp;C216</f>
        <v>1_2024-10-28</v>
      </c>
    </row>
    <row r="217" customFormat="false" ht="15" hidden="false" customHeight="false" outlineLevel="0" collapsed="false">
      <c r="A217" s="3" t="n">
        <v>216</v>
      </c>
      <c r="B217" s="3" t="n">
        <v>1</v>
      </c>
      <c r="C217" s="3" t="s">
        <v>272</v>
      </c>
      <c r="D217" s="4" t="n">
        <v>415.33</v>
      </c>
      <c r="E217" s="4" t="n">
        <v>415.56</v>
      </c>
      <c r="F217" s="4" t="n">
        <v>413.99</v>
      </c>
      <c r="G217" s="4" t="n">
        <v>414.23</v>
      </c>
      <c r="H217" s="5" t="n">
        <v>6040969</v>
      </c>
      <c r="I217" s="3"/>
      <c r="J217" s="3" t="n">
        <f aca="false">ROUND((G217-G216)/G216*100,2)</f>
        <v>1.21</v>
      </c>
      <c r="K217" s="3" t="str">
        <f aca="false">B217&amp;"_"&amp;C217</f>
        <v>1_2024-10-29</v>
      </c>
    </row>
    <row r="218" customFormat="false" ht="15" hidden="false" customHeight="false" outlineLevel="0" collapsed="false">
      <c r="A218" s="3" t="n">
        <v>217</v>
      </c>
      <c r="B218" s="3" t="n">
        <v>1</v>
      </c>
      <c r="C218" s="3" t="s">
        <v>273</v>
      </c>
      <c r="D218" s="4" t="n">
        <v>418.21</v>
      </c>
      <c r="E218" s="4" t="n">
        <v>419.62</v>
      </c>
      <c r="F218" s="4" t="n">
        <v>417.1</v>
      </c>
      <c r="G218" s="4" t="n">
        <v>417.92</v>
      </c>
      <c r="H218" s="5" t="n">
        <v>1416734</v>
      </c>
      <c r="I218" s="3"/>
      <c r="J218" s="3" t="n">
        <f aca="false">ROUND((G218-G217)/G217*100,2)</f>
        <v>0.89</v>
      </c>
      <c r="K218" s="3" t="str">
        <f aca="false">B218&amp;"_"&amp;C218</f>
        <v>1_2024-10-30</v>
      </c>
    </row>
    <row r="219" customFormat="false" ht="15" hidden="false" customHeight="false" outlineLevel="0" collapsed="false">
      <c r="A219" s="3" t="n">
        <v>218</v>
      </c>
      <c r="B219" s="3" t="n">
        <v>1</v>
      </c>
      <c r="C219" s="3" t="s">
        <v>274</v>
      </c>
      <c r="D219" s="4" t="n">
        <v>408.67</v>
      </c>
      <c r="E219" s="4" t="n">
        <v>410.78</v>
      </c>
      <c r="F219" s="4" t="n">
        <v>406.83</v>
      </c>
      <c r="G219" s="4" t="n">
        <v>409.14</v>
      </c>
      <c r="H219" s="5" t="n">
        <v>7010691</v>
      </c>
      <c r="I219" s="3"/>
      <c r="J219" s="3" t="n">
        <f aca="false">ROUND((G219-G218)/G218*100,2)</f>
        <v>-2.1</v>
      </c>
      <c r="K219" s="3" t="str">
        <f aca="false">B219&amp;"_"&amp;C219</f>
        <v>1_2024-10-31</v>
      </c>
    </row>
    <row r="220" customFormat="false" ht="15" hidden="false" customHeight="false" outlineLevel="0" collapsed="false">
      <c r="A220" s="3" t="n">
        <v>219</v>
      </c>
      <c r="B220" s="3" t="n">
        <v>1</v>
      </c>
      <c r="C220" s="3" t="s">
        <v>275</v>
      </c>
      <c r="D220" s="4" t="n">
        <v>406.07</v>
      </c>
      <c r="E220" s="4" t="n">
        <v>406.92</v>
      </c>
      <c r="F220" s="4" t="n">
        <v>404.33</v>
      </c>
      <c r="G220" s="4" t="n">
        <v>405.74</v>
      </c>
      <c r="H220" s="5" t="n">
        <v>2095541</v>
      </c>
      <c r="I220" s="3"/>
      <c r="J220" s="3" t="n">
        <f aca="false">ROUND((G220-G219)/G219*100,2)</f>
        <v>-0.83</v>
      </c>
      <c r="K220" s="3" t="str">
        <f aca="false">B220&amp;"_"&amp;C220</f>
        <v>1_2024-11-01</v>
      </c>
    </row>
    <row r="221" customFormat="false" ht="15" hidden="false" customHeight="false" outlineLevel="0" collapsed="false">
      <c r="A221" s="3" t="n">
        <v>220</v>
      </c>
      <c r="B221" s="3" t="n">
        <v>1</v>
      </c>
      <c r="C221" s="3" t="s">
        <v>276</v>
      </c>
      <c r="D221" s="4" t="n">
        <v>387.44</v>
      </c>
      <c r="E221" s="4" t="n">
        <v>387.96</v>
      </c>
      <c r="F221" s="4" t="n">
        <v>386.7</v>
      </c>
      <c r="G221" s="4" t="n">
        <v>386.96</v>
      </c>
      <c r="H221" s="5" t="n">
        <v>6840300</v>
      </c>
      <c r="I221" s="3"/>
      <c r="J221" s="3" t="n">
        <f aca="false">ROUND((G221-G220)/G220*100,2)</f>
        <v>-4.63</v>
      </c>
      <c r="K221" s="3" t="str">
        <f aca="false">B221&amp;"_"&amp;C221</f>
        <v>1_2024-11-04</v>
      </c>
    </row>
    <row r="222" customFormat="false" ht="15" hidden="false" customHeight="false" outlineLevel="0" collapsed="false">
      <c r="A222" s="3" t="n">
        <v>221</v>
      </c>
      <c r="B222" s="3" t="n">
        <v>1</v>
      </c>
      <c r="C222" s="3" t="s">
        <v>277</v>
      </c>
      <c r="D222" s="4" t="n">
        <v>379.32</v>
      </c>
      <c r="E222" s="4" t="n">
        <v>381.16</v>
      </c>
      <c r="F222" s="4" t="n">
        <v>377.17</v>
      </c>
      <c r="G222" s="4" t="n">
        <v>379.09</v>
      </c>
      <c r="H222" s="5" t="n">
        <v>7809099</v>
      </c>
      <c r="I222" s="3"/>
      <c r="J222" s="3" t="n">
        <f aca="false">ROUND((G222-G221)/G221*100,2)</f>
        <v>-2.03</v>
      </c>
      <c r="K222" s="3" t="str">
        <f aca="false">B222&amp;"_"&amp;C222</f>
        <v>1_2024-11-05</v>
      </c>
    </row>
    <row r="223" customFormat="false" ht="15" hidden="false" customHeight="false" outlineLevel="0" collapsed="false">
      <c r="A223" s="3" t="n">
        <v>222</v>
      </c>
      <c r="B223" s="3" t="n">
        <v>1</v>
      </c>
      <c r="C223" s="3" t="s">
        <v>278</v>
      </c>
      <c r="D223" s="4" t="n">
        <v>388.73</v>
      </c>
      <c r="E223" s="4" t="n">
        <v>390.16</v>
      </c>
      <c r="F223" s="4" t="n">
        <v>386.24</v>
      </c>
      <c r="G223" s="4" t="n">
        <v>387.74</v>
      </c>
      <c r="H223" s="5" t="n">
        <v>696903</v>
      </c>
      <c r="I223" s="3"/>
      <c r="J223" s="3" t="n">
        <f aca="false">ROUND((G223-G222)/G222*100,2)</f>
        <v>2.28</v>
      </c>
      <c r="K223" s="3" t="str">
        <f aca="false">B223&amp;"_"&amp;C223</f>
        <v>1_2024-11-06</v>
      </c>
    </row>
    <row r="224" customFormat="false" ht="15" hidden="false" customHeight="false" outlineLevel="0" collapsed="false">
      <c r="A224" s="3" t="n">
        <v>223</v>
      </c>
      <c r="B224" s="3" t="n">
        <v>1</v>
      </c>
      <c r="C224" s="3" t="s">
        <v>279</v>
      </c>
      <c r="D224" s="4" t="n">
        <v>398.93</v>
      </c>
      <c r="E224" s="4" t="n">
        <v>400.11</v>
      </c>
      <c r="F224" s="4" t="n">
        <v>397.25</v>
      </c>
      <c r="G224" s="4" t="n">
        <v>399.68</v>
      </c>
      <c r="H224" s="5" t="n">
        <v>2817385</v>
      </c>
      <c r="I224" s="3"/>
      <c r="J224" s="3" t="n">
        <f aca="false">ROUND((G224-G223)/G223*100,2)</f>
        <v>3.08</v>
      </c>
      <c r="K224" s="3" t="str">
        <f aca="false">B224&amp;"_"&amp;C224</f>
        <v>1_2024-11-07</v>
      </c>
    </row>
    <row r="225" customFormat="false" ht="15" hidden="false" customHeight="false" outlineLevel="0" collapsed="false">
      <c r="A225" s="3" t="n">
        <v>224</v>
      </c>
      <c r="B225" s="3" t="n">
        <v>1</v>
      </c>
      <c r="C225" s="3" t="s">
        <v>280</v>
      </c>
      <c r="D225" s="4" t="n">
        <v>393.43</v>
      </c>
      <c r="E225" s="4" t="n">
        <v>393.95</v>
      </c>
      <c r="F225" s="4" t="n">
        <v>391.38</v>
      </c>
      <c r="G225" s="4" t="n">
        <v>393.94</v>
      </c>
      <c r="H225" s="5" t="n">
        <v>4747408</v>
      </c>
      <c r="I225" s="3"/>
      <c r="J225" s="3" t="n">
        <f aca="false">ROUND((G225-G224)/G224*100,2)</f>
        <v>-1.44</v>
      </c>
      <c r="K225" s="3" t="str">
        <f aca="false">B225&amp;"_"&amp;C225</f>
        <v>1_2024-11-08</v>
      </c>
    </row>
    <row r="226" customFormat="false" ht="15" hidden="false" customHeight="false" outlineLevel="0" collapsed="false">
      <c r="A226" s="3" t="n">
        <v>225</v>
      </c>
      <c r="B226" s="3" t="n">
        <v>1</v>
      </c>
      <c r="C226" s="3" t="s">
        <v>281</v>
      </c>
      <c r="D226" s="4" t="n">
        <v>391.26</v>
      </c>
      <c r="E226" s="4" t="n">
        <v>391.34</v>
      </c>
      <c r="F226" s="4" t="n">
        <v>389.1</v>
      </c>
      <c r="G226" s="4" t="n">
        <v>390.85</v>
      </c>
      <c r="H226" s="5" t="n">
        <v>2113496</v>
      </c>
      <c r="I226" s="3"/>
      <c r="J226" s="3" t="n">
        <f aca="false">ROUND((G226-G225)/G225*100,2)</f>
        <v>-0.78</v>
      </c>
      <c r="K226" s="3" t="str">
        <f aca="false">B226&amp;"_"&amp;C226</f>
        <v>1_2024-11-11</v>
      </c>
    </row>
    <row r="227" customFormat="false" ht="15" hidden="false" customHeight="false" outlineLevel="0" collapsed="false">
      <c r="A227" s="3" t="n">
        <v>226</v>
      </c>
      <c r="B227" s="3" t="n">
        <v>1</v>
      </c>
      <c r="C227" s="3" t="s">
        <v>282</v>
      </c>
      <c r="D227" s="4" t="n">
        <v>392.96</v>
      </c>
      <c r="E227" s="4" t="n">
        <v>394.02</v>
      </c>
      <c r="F227" s="4" t="n">
        <v>392.09</v>
      </c>
      <c r="G227" s="4" t="n">
        <v>393.21</v>
      </c>
      <c r="H227" s="5" t="n">
        <v>5911969</v>
      </c>
      <c r="I227" s="3"/>
      <c r="J227" s="3" t="n">
        <f aca="false">ROUND((G227-G226)/G226*100,2)</f>
        <v>0.6</v>
      </c>
      <c r="K227" s="3" t="str">
        <f aca="false">B227&amp;"_"&amp;C227</f>
        <v>1_2024-11-12</v>
      </c>
    </row>
    <row r="228" customFormat="false" ht="15" hidden="false" customHeight="false" outlineLevel="0" collapsed="false">
      <c r="A228" s="3" t="n">
        <v>227</v>
      </c>
      <c r="B228" s="3" t="n">
        <v>1</v>
      </c>
      <c r="C228" s="3" t="s">
        <v>283</v>
      </c>
      <c r="D228" s="4" t="n">
        <v>393.53</v>
      </c>
      <c r="E228" s="4" t="n">
        <v>394.97</v>
      </c>
      <c r="F228" s="4" t="n">
        <v>393.16</v>
      </c>
      <c r="G228" s="4" t="n">
        <v>394.84</v>
      </c>
      <c r="H228" s="5" t="n">
        <v>5133786</v>
      </c>
      <c r="I228" s="3"/>
      <c r="J228" s="3" t="n">
        <f aca="false">ROUND((G228-G227)/G227*100,2)</f>
        <v>0.41</v>
      </c>
      <c r="K228" s="3" t="str">
        <f aca="false">B228&amp;"_"&amp;C228</f>
        <v>1_2024-11-13</v>
      </c>
    </row>
    <row r="229" customFormat="false" ht="15" hidden="false" customHeight="false" outlineLevel="0" collapsed="false">
      <c r="A229" s="3" t="n">
        <v>228</v>
      </c>
      <c r="B229" s="3" t="n">
        <v>1</v>
      </c>
      <c r="C229" s="3" t="s">
        <v>284</v>
      </c>
      <c r="D229" s="4" t="n">
        <v>386.4</v>
      </c>
      <c r="E229" s="4" t="n">
        <v>387.03</v>
      </c>
      <c r="F229" s="4" t="n">
        <v>384.33</v>
      </c>
      <c r="G229" s="4" t="n">
        <v>385.86</v>
      </c>
      <c r="H229" s="5" t="n">
        <v>4142462</v>
      </c>
      <c r="I229" s="3"/>
      <c r="J229" s="3" t="n">
        <f aca="false">ROUND((G229-G228)/G228*100,2)</f>
        <v>-2.27</v>
      </c>
      <c r="K229" s="3" t="str">
        <f aca="false">B229&amp;"_"&amp;C229</f>
        <v>1_2024-11-14</v>
      </c>
    </row>
    <row r="230" customFormat="false" ht="15" hidden="false" customHeight="false" outlineLevel="0" collapsed="false">
      <c r="A230" s="3" t="n">
        <v>229</v>
      </c>
      <c r="B230" s="3" t="n">
        <v>1</v>
      </c>
      <c r="C230" s="3" t="s">
        <v>285</v>
      </c>
      <c r="D230" s="4" t="n">
        <v>381.55</v>
      </c>
      <c r="E230" s="4" t="n">
        <v>381.81</v>
      </c>
      <c r="F230" s="4" t="n">
        <v>379.79</v>
      </c>
      <c r="G230" s="4" t="n">
        <v>380.77</v>
      </c>
      <c r="H230" s="5" t="n">
        <v>2624348</v>
      </c>
      <c r="I230" s="3"/>
      <c r="J230" s="3" t="n">
        <f aca="false">ROUND((G230-G229)/G229*100,2)</f>
        <v>-1.32</v>
      </c>
      <c r="K230" s="3" t="str">
        <f aca="false">B230&amp;"_"&amp;C230</f>
        <v>1_2024-11-15</v>
      </c>
    </row>
    <row r="231" customFormat="false" ht="15" hidden="false" customHeight="false" outlineLevel="0" collapsed="false">
      <c r="A231" s="3" t="n">
        <v>230</v>
      </c>
      <c r="B231" s="3" t="n">
        <v>1</v>
      </c>
      <c r="C231" s="3" t="s">
        <v>286</v>
      </c>
      <c r="D231" s="4" t="n">
        <v>383.36</v>
      </c>
      <c r="E231" s="4" t="n">
        <v>384.48</v>
      </c>
      <c r="F231" s="4" t="n">
        <v>381.28</v>
      </c>
      <c r="G231" s="4" t="n">
        <v>382.81</v>
      </c>
      <c r="H231" s="5" t="n">
        <v>840630</v>
      </c>
      <c r="I231" s="3"/>
      <c r="J231" s="3" t="n">
        <f aca="false">ROUND((G231-G230)/G230*100,2)</f>
        <v>0.54</v>
      </c>
      <c r="K231" s="3" t="str">
        <f aca="false">B231&amp;"_"&amp;C231</f>
        <v>1_2024-11-18</v>
      </c>
    </row>
    <row r="232" customFormat="false" ht="15" hidden="false" customHeight="false" outlineLevel="0" collapsed="false">
      <c r="A232" s="3" t="n">
        <v>231</v>
      </c>
      <c r="B232" s="3" t="n">
        <v>1</v>
      </c>
      <c r="C232" s="3" t="s">
        <v>287</v>
      </c>
      <c r="D232" s="4" t="n">
        <v>374.05</v>
      </c>
      <c r="E232" s="4" t="n">
        <v>376.21</v>
      </c>
      <c r="F232" s="4" t="n">
        <v>373.57</v>
      </c>
      <c r="G232" s="4" t="n">
        <v>375.53</v>
      </c>
      <c r="H232" s="5" t="n">
        <v>1529261</v>
      </c>
      <c r="I232" s="3"/>
      <c r="J232" s="3" t="n">
        <f aca="false">ROUND((G232-G231)/G231*100,2)</f>
        <v>-1.9</v>
      </c>
      <c r="K232" s="3" t="str">
        <f aca="false">B232&amp;"_"&amp;C232</f>
        <v>1_2024-11-19</v>
      </c>
    </row>
    <row r="233" customFormat="false" ht="15" hidden="false" customHeight="false" outlineLevel="0" collapsed="false">
      <c r="A233" s="3" t="n">
        <v>232</v>
      </c>
      <c r="B233" s="3" t="n">
        <v>1</v>
      </c>
      <c r="C233" s="3" t="s">
        <v>288</v>
      </c>
      <c r="D233" s="4" t="n">
        <v>380.46</v>
      </c>
      <c r="E233" s="4" t="n">
        <v>381.96</v>
      </c>
      <c r="F233" s="4" t="n">
        <v>380.44</v>
      </c>
      <c r="G233" s="4" t="n">
        <v>381.21</v>
      </c>
      <c r="H233" s="5" t="n">
        <v>6102605</v>
      </c>
      <c r="I233" s="3"/>
      <c r="J233" s="3" t="n">
        <f aca="false">ROUND((G233-G232)/G232*100,2)</f>
        <v>1.51</v>
      </c>
      <c r="K233" s="3" t="str">
        <f aca="false">B233&amp;"_"&amp;C233</f>
        <v>1_2024-11-20</v>
      </c>
    </row>
    <row r="234" customFormat="false" ht="15" hidden="false" customHeight="false" outlineLevel="0" collapsed="false">
      <c r="A234" s="3" t="n">
        <v>233</v>
      </c>
      <c r="B234" s="3" t="n">
        <v>1</v>
      </c>
      <c r="C234" s="3" t="s">
        <v>289</v>
      </c>
      <c r="D234" s="4" t="n">
        <v>384.94</v>
      </c>
      <c r="E234" s="4" t="n">
        <v>386.1</v>
      </c>
      <c r="F234" s="4" t="n">
        <v>382.4</v>
      </c>
      <c r="G234" s="4" t="n">
        <v>384.32</v>
      </c>
      <c r="H234" s="5" t="n">
        <v>6546501</v>
      </c>
      <c r="I234" s="3"/>
      <c r="J234" s="3" t="n">
        <f aca="false">ROUND((G234-G233)/G233*100,2)</f>
        <v>0.82</v>
      </c>
      <c r="K234" s="3" t="str">
        <f aca="false">B234&amp;"_"&amp;C234</f>
        <v>1_2024-11-21</v>
      </c>
    </row>
    <row r="235" customFormat="false" ht="15" hidden="false" customHeight="false" outlineLevel="0" collapsed="false">
      <c r="A235" s="3" t="n">
        <v>234</v>
      </c>
      <c r="B235" s="3" t="n">
        <v>1</v>
      </c>
      <c r="C235" s="3" t="s">
        <v>290</v>
      </c>
      <c r="D235" s="4" t="n">
        <v>389.11</v>
      </c>
      <c r="E235" s="4" t="n">
        <v>392.47</v>
      </c>
      <c r="F235" s="4" t="n">
        <v>389.02</v>
      </c>
      <c r="G235" s="4" t="n">
        <v>390.45</v>
      </c>
      <c r="H235" s="5" t="n">
        <v>640561</v>
      </c>
      <c r="I235" s="3"/>
      <c r="J235" s="3" t="n">
        <f aca="false">ROUND((G235-G234)/G234*100,2)</f>
        <v>1.6</v>
      </c>
      <c r="K235" s="3" t="str">
        <f aca="false">B235&amp;"_"&amp;C235</f>
        <v>1_2024-11-22</v>
      </c>
    </row>
    <row r="236" customFormat="false" ht="15" hidden="false" customHeight="false" outlineLevel="0" collapsed="false">
      <c r="A236" s="3" t="n">
        <v>235</v>
      </c>
      <c r="B236" s="3" t="n">
        <v>1</v>
      </c>
      <c r="C236" s="3" t="s">
        <v>291</v>
      </c>
      <c r="D236" s="4" t="n">
        <v>403.1</v>
      </c>
      <c r="E236" s="4" t="n">
        <v>404.48</v>
      </c>
      <c r="F236" s="4" t="n">
        <v>401.14</v>
      </c>
      <c r="G236" s="4" t="n">
        <v>402.85</v>
      </c>
      <c r="H236" s="5" t="n">
        <v>3632704</v>
      </c>
      <c r="I236" s="3"/>
      <c r="J236" s="3" t="n">
        <f aca="false">ROUND((G236-G235)/G235*100,2)</f>
        <v>3.18</v>
      </c>
      <c r="K236" s="3" t="str">
        <f aca="false">B236&amp;"_"&amp;C236</f>
        <v>1_2024-11-25</v>
      </c>
    </row>
    <row r="237" customFormat="false" ht="15" hidden="false" customHeight="false" outlineLevel="0" collapsed="false">
      <c r="A237" s="3" t="n">
        <v>236</v>
      </c>
      <c r="B237" s="3" t="n">
        <v>1</v>
      </c>
      <c r="C237" s="3" t="s">
        <v>292</v>
      </c>
      <c r="D237" s="4" t="n">
        <v>394.87</v>
      </c>
      <c r="E237" s="4" t="n">
        <v>396.13</v>
      </c>
      <c r="F237" s="4" t="n">
        <v>394.1</v>
      </c>
      <c r="G237" s="4" t="n">
        <v>396.09</v>
      </c>
      <c r="H237" s="5" t="n">
        <v>6509916</v>
      </c>
      <c r="I237" s="3"/>
      <c r="J237" s="3" t="n">
        <f aca="false">ROUND((G237-G236)/G236*100,2)</f>
        <v>-1.68</v>
      </c>
      <c r="K237" s="3" t="str">
        <f aca="false">B237&amp;"_"&amp;C237</f>
        <v>1_2024-11-26</v>
      </c>
    </row>
    <row r="238" customFormat="false" ht="15" hidden="false" customHeight="false" outlineLevel="0" collapsed="false">
      <c r="A238" s="3" t="n">
        <v>237</v>
      </c>
      <c r="B238" s="3" t="n">
        <v>1</v>
      </c>
      <c r="C238" s="3" t="s">
        <v>293</v>
      </c>
      <c r="D238" s="4" t="n">
        <v>387.55</v>
      </c>
      <c r="E238" s="4" t="n">
        <v>387.76</v>
      </c>
      <c r="F238" s="4" t="n">
        <v>384.3</v>
      </c>
      <c r="G238" s="4" t="n">
        <v>386.25</v>
      </c>
      <c r="H238" s="5" t="n">
        <v>2324873</v>
      </c>
      <c r="I238" s="3"/>
      <c r="J238" s="3" t="n">
        <f aca="false">ROUND((G238-G237)/G237*100,2)</f>
        <v>-2.48</v>
      </c>
      <c r="K238" s="3" t="str">
        <f aca="false">B238&amp;"_"&amp;C238</f>
        <v>1_2024-11-27</v>
      </c>
    </row>
    <row r="239" customFormat="false" ht="15" hidden="false" customHeight="false" outlineLevel="0" collapsed="false">
      <c r="A239" s="3" t="n">
        <v>238</v>
      </c>
      <c r="B239" s="3" t="n">
        <v>1</v>
      </c>
      <c r="C239" s="3" t="s">
        <v>294</v>
      </c>
      <c r="D239" s="4" t="n">
        <v>377.74</v>
      </c>
      <c r="E239" s="4" t="n">
        <v>378.92</v>
      </c>
      <c r="F239" s="4" t="n">
        <v>376.57</v>
      </c>
      <c r="G239" s="4" t="n">
        <v>377.47</v>
      </c>
      <c r="H239" s="5" t="n">
        <v>2827059</v>
      </c>
      <c r="I239" s="3"/>
      <c r="J239" s="3" t="n">
        <f aca="false">ROUND((G239-G238)/G238*100,2)</f>
        <v>-2.27</v>
      </c>
      <c r="K239" s="3" t="str">
        <f aca="false">B239&amp;"_"&amp;C239</f>
        <v>1_2024-11-28</v>
      </c>
    </row>
    <row r="240" customFormat="false" ht="15" hidden="false" customHeight="false" outlineLevel="0" collapsed="false">
      <c r="A240" s="3" t="n">
        <v>239</v>
      </c>
      <c r="B240" s="3" t="n">
        <v>1</v>
      </c>
      <c r="C240" s="3" t="s">
        <v>295</v>
      </c>
      <c r="D240" s="4" t="n">
        <v>373.3</v>
      </c>
      <c r="E240" s="4" t="n">
        <v>375.44</v>
      </c>
      <c r="F240" s="4" t="n">
        <v>373.05</v>
      </c>
      <c r="G240" s="4" t="n">
        <v>374.3</v>
      </c>
      <c r="H240" s="5" t="n">
        <v>4324640</v>
      </c>
      <c r="I240" s="3"/>
      <c r="J240" s="3" t="n">
        <f aca="false">ROUND((G240-G239)/G239*100,2)</f>
        <v>-0.84</v>
      </c>
      <c r="K240" s="3" t="str">
        <f aca="false">B240&amp;"_"&amp;C240</f>
        <v>1_2024-11-29</v>
      </c>
    </row>
    <row r="241" customFormat="false" ht="15" hidden="false" customHeight="false" outlineLevel="0" collapsed="false">
      <c r="A241" s="3" t="n">
        <v>240</v>
      </c>
      <c r="B241" s="3" t="n">
        <v>1</v>
      </c>
      <c r="C241" s="3" t="s">
        <v>296</v>
      </c>
      <c r="D241" s="4" t="n">
        <v>380.75</v>
      </c>
      <c r="E241" s="4" t="n">
        <v>381.55</v>
      </c>
      <c r="F241" s="4" t="n">
        <v>377.86</v>
      </c>
      <c r="G241" s="4" t="n">
        <v>379.51</v>
      </c>
      <c r="H241" s="5" t="n">
        <v>6642114</v>
      </c>
      <c r="I241" s="3"/>
      <c r="J241" s="3" t="n">
        <f aca="false">ROUND((G241-G240)/G240*100,2)</f>
        <v>1.39</v>
      </c>
      <c r="K241" s="3" t="str">
        <f aca="false">B241&amp;"_"&amp;C241</f>
        <v>1_2024-12-02</v>
      </c>
    </row>
    <row r="242" customFormat="false" ht="15" hidden="false" customHeight="false" outlineLevel="0" collapsed="false">
      <c r="A242" s="3" t="n">
        <v>241</v>
      </c>
      <c r="B242" s="3" t="n">
        <v>1</v>
      </c>
      <c r="C242" s="3" t="s">
        <v>297</v>
      </c>
      <c r="D242" s="4" t="n">
        <v>380.52</v>
      </c>
      <c r="E242" s="4" t="n">
        <v>382.05</v>
      </c>
      <c r="F242" s="4" t="n">
        <v>379.14</v>
      </c>
      <c r="G242" s="4" t="n">
        <v>381.6</v>
      </c>
      <c r="H242" s="5" t="n">
        <v>6201614</v>
      </c>
      <c r="I242" s="3"/>
      <c r="J242" s="3" t="n">
        <f aca="false">ROUND((G242-G241)/G241*100,2)</f>
        <v>0.55</v>
      </c>
      <c r="K242" s="3" t="str">
        <f aca="false">B242&amp;"_"&amp;C242</f>
        <v>1_2024-12-03</v>
      </c>
    </row>
    <row r="243" customFormat="false" ht="15" hidden="false" customHeight="false" outlineLevel="0" collapsed="false">
      <c r="A243" s="3" t="n">
        <v>242</v>
      </c>
      <c r="B243" s="3" t="n">
        <v>1</v>
      </c>
      <c r="C243" s="3" t="s">
        <v>298</v>
      </c>
      <c r="D243" s="4" t="n">
        <v>377.53</v>
      </c>
      <c r="E243" s="4" t="n">
        <v>377.93</v>
      </c>
      <c r="F243" s="4" t="n">
        <v>375.31</v>
      </c>
      <c r="G243" s="4" t="n">
        <v>377.06</v>
      </c>
      <c r="H243" s="5" t="n">
        <v>4205877</v>
      </c>
      <c r="I243" s="3"/>
      <c r="J243" s="3" t="n">
        <f aca="false">ROUND((G243-G242)/G242*100,2)</f>
        <v>-1.19</v>
      </c>
      <c r="K243" s="3" t="str">
        <f aca="false">B243&amp;"_"&amp;C243</f>
        <v>1_2024-12-04</v>
      </c>
    </row>
    <row r="244" customFormat="false" ht="15" hidden="false" customHeight="false" outlineLevel="0" collapsed="false">
      <c r="A244" s="3" t="n">
        <v>243</v>
      </c>
      <c r="B244" s="3" t="n">
        <v>1</v>
      </c>
      <c r="C244" s="3" t="s">
        <v>299</v>
      </c>
      <c r="D244" s="4" t="n">
        <v>377.31</v>
      </c>
      <c r="E244" s="4" t="n">
        <v>379.56</v>
      </c>
      <c r="F244" s="4" t="n">
        <v>376.04</v>
      </c>
      <c r="G244" s="4" t="n">
        <v>377.47</v>
      </c>
      <c r="H244" s="5" t="n">
        <v>5264737</v>
      </c>
      <c r="I244" s="3"/>
      <c r="J244" s="3" t="n">
        <f aca="false">ROUND((G244-G243)/G243*100,2)</f>
        <v>0.11</v>
      </c>
      <c r="K244" s="3" t="str">
        <f aca="false">B244&amp;"_"&amp;C244</f>
        <v>1_2024-12-05</v>
      </c>
    </row>
    <row r="245" customFormat="false" ht="15" hidden="false" customHeight="false" outlineLevel="0" collapsed="false">
      <c r="A245" s="3" t="n">
        <v>244</v>
      </c>
      <c r="B245" s="3" t="n">
        <v>1</v>
      </c>
      <c r="C245" s="3" t="s">
        <v>300</v>
      </c>
      <c r="D245" s="4" t="n">
        <v>366.45</v>
      </c>
      <c r="E245" s="4" t="n">
        <v>368.35</v>
      </c>
      <c r="F245" s="4" t="n">
        <v>364.71</v>
      </c>
      <c r="G245" s="4" t="n">
        <v>366.09</v>
      </c>
      <c r="H245" s="5" t="n">
        <v>1632180</v>
      </c>
      <c r="I245" s="3"/>
      <c r="J245" s="3" t="n">
        <f aca="false">ROUND((G245-G244)/G244*100,2)</f>
        <v>-3.01</v>
      </c>
      <c r="K245" s="3" t="str">
        <f aca="false">B245&amp;"_"&amp;C245</f>
        <v>1_2024-12-06</v>
      </c>
    </row>
    <row r="246" customFormat="false" ht="15" hidden="false" customHeight="false" outlineLevel="0" collapsed="false">
      <c r="A246" s="3" t="n">
        <v>245</v>
      </c>
      <c r="B246" s="3" t="n">
        <v>1</v>
      </c>
      <c r="C246" s="3" t="s">
        <v>301</v>
      </c>
      <c r="D246" s="4" t="n">
        <v>372.06</v>
      </c>
      <c r="E246" s="4" t="n">
        <v>373.26</v>
      </c>
      <c r="F246" s="4" t="n">
        <v>371.93</v>
      </c>
      <c r="G246" s="4" t="n">
        <v>372.65</v>
      </c>
      <c r="H246" s="5" t="n">
        <v>4305026</v>
      </c>
      <c r="I246" s="3"/>
      <c r="J246" s="3" t="n">
        <f aca="false">ROUND((G246-G245)/G245*100,2)</f>
        <v>1.79</v>
      </c>
      <c r="K246" s="3" t="str">
        <f aca="false">B246&amp;"_"&amp;C246</f>
        <v>1_2024-12-09</v>
      </c>
    </row>
    <row r="247" customFormat="false" ht="15" hidden="false" customHeight="false" outlineLevel="0" collapsed="false">
      <c r="A247" s="3" t="n">
        <v>246</v>
      </c>
      <c r="B247" s="3" t="n">
        <v>1</v>
      </c>
      <c r="C247" s="3" t="s">
        <v>302</v>
      </c>
      <c r="D247" s="4" t="n">
        <v>375.18</v>
      </c>
      <c r="E247" s="4" t="n">
        <v>376.77</v>
      </c>
      <c r="F247" s="4" t="n">
        <v>375.05</v>
      </c>
      <c r="G247" s="4" t="n">
        <v>375.75</v>
      </c>
      <c r="H247" s="5" t="n">
        <v>6737724</v>
      </c>
      <c r="I247" s="3"/>
      <c r="J247" s="3" t="n">
        <f aca="false">ROUND((G247-G246)/G246*100,2)</f>
        <v>0.83</v>
      </c>
      <c r="K247" s="3" t="str">
        <f aca="false">B247&amp;"_"&amp;C247</f>
        <v>1_2024-12-10</v>
      </c>
    </row>
    <row r="248" customFormat="false" ht="15" hidden="false" customHeight="false" outlineLevel="0" collapsed="false">
      <c r="A248" s="3" t="n">
        <v>247</v>
      </c>
      <c r="B248" s="3" t="n">
        <v>1</v>
      </c>
      <c r="C248" s="3" t="s">
        <v>303</v>
      </c>
      <c r="D248" s="4" t="n">
        <v>388.92</v>
      </c>
      <c r="E248" s="4" t="n">
        <v>390.35</v>
      </c>
      <c r="F248" s="4" t="n">
        <v>386.63</v>
      </c>
      <c r="G248" s="4" t="n">
        <v>387.81</v>
      </c>
      <c r="H248" s="5" t="n">
        <v>3970337</v>
      </c>
      <c r="I248" s="3"/>
      <c r="J248" s="3" t="n">
        <f aca="false">ROUND((G248-G247)/G247*100,2)</f>
        <v>3.21</v>
      </c>
      <c r="K248" s="3" t="str">
        <f aca="false">B248&amp;"_"&amp;C248</f>
        <v>1_2024-12-11</v>
      </c>
    </row>
    <row r="249" customFormat="false" ht="15" hidden="false" customHeight="false" outlineLevel="0" collapsed="false">
      <c r="A249" s="3" t="n">
        <v>248</v>
      </c>
      <c r="B249" s="3" t="n">
        <v>1</v>
      </c>
      <c r="C249" s="3" t="s">
        <v>304</v>
      </c>
      <c r="D249" s="4" t="n">
        <v>394.55</v>
      </c>
      <c r="E249" s="4" t="n">
        <v>396.42</v>
      </c>
      <c r="F249" s="4" t="n">
        <v>392.25</v>
      </c>
      <c r="G249" s="4" t="n">
        <v>394.37</v>
      </c>
      <c r="H249" s="5" t="n">
        <v>3873002</v>
      </c>
      <c r="I249" s="3"/>
      <c r="J249" s="3" t="n">
        <f aca="false">ROUND((G249-G248)/G248*100,2)</f>
        <v>1.69</v>
      </c>
      <c r="K249" s="3" t="str">
        <f aca="false">B249&amp;"_"&amp;C249</f>
        <v>1_2024-12-12</v>
      </c>
    </row>
    <row r="250" customFormat="false" ht="15" hidden="false" customHeight="false" outlineLevel="0" collapsed="false">
      <c r="A250" s="3" t="n">
        <v>249</v>
      </c>
      <c r="B250" s="3" t="n">
        <v>1</v>
      </c>
      <c r="C250" s="3" t="s">
        <v>305</v>
      </c>
      <c r="D250" s="4" t="n">
        <v>397.68</v>
      </c>
      <c r="E250" s="4" t="n">
        <v>399.39</v>
      </c>
      <c r="F250" s="4" t="n">
        <v>397.32</v>
      </c>
      <c r="G250" s="4" t="n">
        <v>398.25</v>
      </c>
      <c r="H250" s="5" t="n">
        <v>964052</v>
      </c>
      <c r="I250" s="3"/>
      <c r="J250" s="3" t="n">
        <f aca="false">ROUND((G250-G249)/G249*100,2)</f>
        <v>0.98</v>
      </c>
      <c r="K250" s="3" t="str">
        <f aca="false">B250&amp;"_"&amp;C250</f>
        <v>1_2024-12-13</v>
      </c>
    </row>
    <row r="251" customFormat="false" ht="15" hidden="false" customHeight="false" outlineLevel="0" collapsed="false">
      <c r="A251" s="3" t="n">
        <v>250</v>
      </c>
      <c r="B251" s="3" t="n">
        <v>1</v>
      </c>
      <c r="C251" s="3" t="s">
        <v>306</v>
      </c>
      <c r="D251" s="4" t="n">
        <v>387.43</v>
      </c>
      <c r="E251" s="4" t="n">
        <v>390.76</v>
      </c>
      <c r="F251" s="4" t="n">
        <v>386.63</v>
      </c>
      <c r="G251" s="4" t="n">
        <v>388.66</v>
      </c>
      <c r="H251" s="5" t="n">
        <v>5857366</v>
      </c>
      <c r="I251" s="3"/>
      <c r="J251" s="3" t="n">
        <f aca="false">ROUND((G251-G250)/G250*100,2)</f>
        <v>-2.41</v>
      </c>
      <c r="K251" s="3" t="str">
        <f aca="false">B251&amp;"_"&amp;C251</f>
        <v>1_2024-12-16</v>
      </c>
    </row>
    <row r="252" customFormat="false" ht="15" hidden="false" customHeight="false" outlineLevel="0" collapsed="false">
      <c r="A252" s="3" t="n">
        <v>251</v>
      </c>
      <c r="B252" s="3" t="n">
        <v>1</v>
      </c>
      <c r="C252" s="3" t="s">
        <v>307</v>
      </c>
      <c r="D252" s="4" t="n">
        <v>383.67</v>
      </c>
      <c r="E252" s="4" t="n">
        <v>385.46</v>
      </c>
      <c r="F252" s="4" t="n">
        <v>382.66</v>
      </c>
      <c r="G252" s="4" t="n">
        <v>384.45</v>
      </c>
      <c r="H252" s="5" t="n">
        <v>4420610</v>
      </c>
      <c r="I252" s="3"/>
      <c r="J252" s="3" t="n">
        <f aca="false">ROUND((G252-G251)/G251*100,2)</f>
        <v>-1.08</v>
      </c>
      <c r="K252" s="3" t="str">
        <f aca="false">B252&amp;"_"&amp;C252</f>
        <v>1_2024-12-17</v>
      </c>
    </row>
    <row r="253" customFormat="false" ht="15" hidden="false" customHeight="false" outlineLevel="0" collapsed="false">
      <c r="A253" s="3" t="n">
        <v>252</v>
      </c>
      <c r="B253" s="3" t="n">
        <v>1</v>
      </c>
      <c r="C253" s="3" t="s">
        <v>308</v>
      </c>
      <c r="D253" s="4" t="n">
        <v>383.37</v>
      </c>
      <c r="E253" s="4" t="n">
        <v>385.28</v>
      </c>
      <c r="F253" s="4" t="n">
        <v>382.72</v>
      </c>
      <c r="G253" s="4" t="n">
        <v>384.42</v>
      </c>
      <c r="H253" s="5" t="n">
        <v>3565770</v>
      </c>
      <c r="I253" s="3"/>
      <c r="J253" s="3" t="n">
        <f aca="false">ROUND((G253-G252)/G252*100,2)</f>
        <v>-0.01</v>
      </c>
      <c r="K253" s="3" t="str">
        <f aca="false">B253&amp;"_"&amp;C253</f>
        <v>1_2024-12-18</v>
      </c>
    </row>
    <row r="254" customFormat="false" ht="15" hidden="false" customHeight="false" outlineLevel="0" collapsed="false">
      <c r="A254" s="3" t="n">
        <v>253</v>
      </c>
      <c r="B254" s="3" t="n">
        <v>1</v>
      </c>
      <c r="C254" s="3" t="s">
        <v>309</v>
      </c>
      <c r="D254" s="4" t="n">
        <v>380.46</v>
      </c>
      <c r="E254" s="4" t="n">
        <v>381.94</v>
      </c>
      <c r="F254" s="4" t="n">
        <v>379.43</v>
      </c>
      <c r="G254" s="4" t="n">
        <v>379.58</v>
      </c>
      <c r="H254" s="5" t="n">
        <v>1208794</v>
      </c>
      <c r="I254" s="3"/>
      <c r="J254" s="3" t="n">
        <f aca="false">ROUND((G254-G253)/G253*100,2)</f>
        <v>-1.26</v>
      </c>
      <c r="K254" s="3" t="str">
        <f aca="false">B254&amp;"_"&amp;C254</f>
        <v>1_2024-12-19</v>
      </c>
    </row>
    <row r="255" customFormat="false" ht="15" hidden="false" customHeight="false" outlineLevel="0" collapsed="false">
      <c r="A255" s="3" t="n">
        <v>254</v>
      </c>
      <c r="B255" s="3" t="n">
        <v>1</v>
      </c>
      <c r="C255" s="3" t="s">
        <v>310</v>
      </c>
      <c r="D255" s="4" t="n">
        <v>388.06</v>
      </c>
      <c r="E255" s="4" t="n">
        <v>388.72</v>
      </c>
      <c r="F255" s="4" t="n">
        <v>385.83</v>
      </c>
      <c r="G255" s="4" t="n">
        <v>387.51</v>
      </c>
      <c r="H255" s="5" t="n">
        <v>5424230</v>
      </c>
      <c r="I255" s="3"/>
      <c r="J255" s="3" t="n">
        <f aca="false">ROUND((G255-G254)/G254*100,2)</f>
        <v>2.09</v>
      </c>
      <c r="K255" s="3" t="str">
        <f aca="false">B255&amp;"_"&amp;C255</f>
        <v>1_2024-12-20</v>
      </c>
    </row>
    <row r="256" customFormat="false" ht="15" hidden="false" customHeight="false" outlineLevel="0" collapsed="false">
      <c r="A256" s="3" t="n">
        <v>255</v>
      </c>
      <c r="B256" s="3" t="n">
        <v>1</v>
      </c>
      <c r="C256" s="3" t="s">
        <v>311</v>
      </c>
      <c r="D256" s="4" t="n">
        <v>398.86</v>
      </c>
      <c r="E256" s="4" t="n">
        <v>400.79</v>
      </c>
      <c r="F256" s="4" t="n">
        <v>398.52</v>
      </c>
      <c r="G256" s="4" t="n">
        <v>399.39</v>
      </c>
      <c r="H256" s="5" t="n">
        <v>3123655</v>
      </c>
      <c r="I256" s="3"/>
      <c r="J256" s="3" t="n">
        <f aca="false">ROUND((G256-G255)/G255*100,2)</f>
        <v>3.07</v>
      </c>
      <c r="K256" s="3" t="str">
        <f aca="false">B256&amp;"_"&amp;C256</f>
        <v>1_2024-12-23</v>
      </c>
    </row>
    <row r="257" customFormat="false" ht="15" hidden="false" customHeight="false" outlineLevel="0" collapsed="false">
      <c r="A257" s="3" t="n">
        <v>256</v>
      </c>
      <c r="B257" s="3" t="n">
        <v>1</v>
      </c>
      <c r="C257" s="3" t="s">
        <v>312</v>
      </c>
      <c r="D257" s="4" t="n">
        <v>392.84</v>
      </c>
      <c r="E257" s="4" t="n">
        <v>394.49</v>
      </c>
      <c r="F257" s="4" t="n">
        <v>390.46</v>
      </c>
      <c r="G257" s="4" t="n">
        <v>391.38</v>
      </c>
      <c r="H257" s="5" t="n">
        <v>4962809</v>
      </c>
      <c r="I257" s="3"/>
      <c r="J257" s="3" t="n">
        <f aca="false">ROUND((G257-G256)/G256*100,2)</f>
        <v>-2.01</v>
      </c>
      <c r="K257" s="3" t="str">
        <f aca="false">B257&amp;"_"&amp;C257</f>
        <v>1_2024-12-24</v>
      </c>
    </row>
    <row r="258" customFormat="false" ht="15" hidden="false" customHeight="false" outlineLevel="0" collapsed="false">
      <c r="A258" s="3" t="n">
        <v>257</v>
      </c>
      <c r="B258" s="3" t="n">
        <v>1</v>
      </c>
      <c r="C258" s="3" t="s">
        <v>313</v>
      </c>
      <c r="D258" s="4" t="n">
        <v>396.69</v>
      </c>
      <c r="E258" s="4" t="n">
        <v>398.97</v>
      </c>
      <c r="F258" s="4" t="n">
        <v>394.75</v>
      </c>
      <c r="G258" s="4" t="n">
        <v>397.08</v>
      </c>
      <c r="H258" s="5" t="n">
        <v>5525872</v>
      </c>
      <c r="I258" s="3"/>
      <c r="J258" s="3" t="n">
        <f aca="false">ROUND((G258-G257)/G257*100,2)</f>
        <v>1.46</v>
      </c>
      <c r="K258" s="3" t="str">
        <f aca="false">B258&amp;"_"&amp;C258</f>
        <v>1_2024-12-25</v>
      </c>
    </row>
    <row r="259" customFormat="false" ht="15" hidden="false" customHeight="false" outlineLevel="0" collapsed="false">
      <c r="A259" s="3" t="n">
        <v>258</v>
      </c>
      <c r="B259" s="3" t="n">
        <v>1</v>
      </c>
      <c r="C259" s="3" t="s">
        <v>314</v>
      </c>
      <c r="D259" s="4" t="n">
        <v>395.88</v>
      </c>
      <c r="E259" s="4" t="n">
        <v>397.63</v>
      </c>
      <c r="F259" s="4" t="n">
        <v>393.21</v>
      </c>
      <c r="G259" s="4" t="n">
        <v>394.84</v>
      </c>
      <c r="H259" s="5" t="n">
        <v>4447950</v>
      </c>
      <c r="I259" s="3"/>
      <c r="J259" s="3" t="n">
        <f aca="false">ROUND((G259-G258)/G258*100,2)</f>
        <v>-0.56</v>
      </c>
      <c r="K259" s="3" t="str">
        <f aca="false">B259&amp;"_"&amp;C259</f>
        <v>1_2024-12-26</v>
      </c>
    </row>
    <row r="260" customFormat="false" ht="15" hidden="false" customHeight="false" outlineLevel="0" collapsed="false">
      <c r="A260" s="3" t="n">
        <v>259</v>
      </c>
      <c r="B260" s="3" t="n">
        <v>1</v>
      </c>
      <c r="C260" s="3" t="s">
        <v>315</v>
      </c>
      <c r="D260" s="4" t="n">
        <v>389.97</v>
      </c>
      <c r="E260" s="4" t="n">
        <v>391.25</v>
      </c>
      <c r="F260" s="4" t="n">
        <v>389.54</v>
      </c>
      <c r="G260" s="4" t="n">
        <v>390.4</v>
      </c>
      <c r="H260" s="5" t="n">
        <v>2106444</v>
      </c>
      <c r="I260" s="3"/>
      <c r="J260" s="3" t="n">
        <f aca="false">ROUND((G260-G259)/G259*100,2)</f>
        <v>-1.12</v>
      </c>
      <c r="K260" s="3" t="str">
        <f aca="false">B260&amp;"_"&amp;C260</f>
        <v>1_2024-12-27</v>
      </c>
    </row>
    <row r="261" customFormat="false" ht="15" hidden="false" customHeight="false" outlineLevel="0" collapsed="false">
      <c r="A261" s="3" t="n">
        <v>260</v>
      </c>
      <c r="B261" s="3" t="n">
        <v>1</v>
      </c>
      <c r="C261" s="3" t="s">
        <v>316</v>
      </c>
      <c r="D261" s="4" t="n">
        <v>386.01</v>
      </c>
      <c r="E261" s="4" t="n">
        <v>387.14</v>
      </c>
      <c r="F261" s="4" t="n">
        <v>384.11</v>
      </c>
      <c r="G261" s="4" t="n">
        <v>384.63</v>
      </c>
      <c r="H261" s="5" t="n">
        <v>1531740</v>
      </c>
      <c r="I261" s="3"/>
      <c r="J261" s="3" t="n">
        <f aca="false">ROUND((G261-G260)/G260*100,2)</f>
        <v>-1.48</v>
      </c>
      <c r="K261" s="3" t="str">
        <f aca="false">B261&amp;"_"&amp;C261</f>
        <v>1_2024-12-30</v>
      </c>
    </row>
    <row r="262" customFormat="false" ht="15" hidden="false" customHeight="false" outlineLevel="0" collapsed="false">
      <c r="A262" s="3" t="n">
        <v>261</v>
      </c>
      <c r="B262" s="3" t="n">
        <v>1</v>
      </c>
      <c r="C262" s="3" t="s">
        <v>317</v>
      </c>
      <c r="D262" s="4" t="n">
        <v>395.27</v>
      </c>
      <c r="E262" s="4" t="n">
        <v>398.37</v>
      </c>
      <c r="F262" s="4" t="n">
        <v>393.29</v>
      </c>
      <c r="G262" s="4" t="n">
        <v>396.54</v>
      </c>
      <c r="H262" s="5" t="n">
        <v>7127616</v>
      </c>
      <c r="I262" s="3"/>
      <c r="J262" s="3" t="n">
        <f aca="false">ROUND((G262-G261)/G261*100,2)</f>
        <v>3.1</v>
      </c>
      <c r="K262" s="3" t="str">
        <f aca="false">B262&amp;"_"&amp;C262</f>
        <v>1_2024-12-31</v>
      </c>
    </row>
    <row r="263" customFormat="false" ht="15" hidden="false" customHeight="false" outlineLevel="0" collapsed="false">
      <c r="A263" s="3" t="n">
        <v>262</v>
      </c>
      <c r="B263" s="3" t="n">
        <v>1</v>
      </c>
      <c r="C263" s="3" t="s">
        <v>318</v>
      </c>
      <c r="D263" s="4" t="n">
        <v>401.56</v>
      </c>
      <c r="E263" s="4" t="n">
        <v>403.87</v>
      </c>
      <c r="F263" s="4" t="n">
        <v>399.71</v>
      </c>
      <c r="G263" s="4" t="n">
        <v>403.05</v>
      </c>
      <c r="H263" s="5" t="n">
        <v>1482867</v>
      </c>
      <c r="I263" s="3"/>
      <c r="J263" s="3" t="n">
        <f aca="false">ROUND((G263-G262)/G262*100,2)</f>
        <v>1.64</v>
      </c>
      <c r="K263" s="3" t="str">
        <f aca="false">B263&amp;"_"&amp;C263</f>
        <v>1_2025-01-01</v>
      </c>
    </row>
    <row r="264" customFormat="false" ht="15" hidden="false" customHeight="false" outlineLevel="0" collapsed="false">
      <c r="A264" s="3" t="n">
        <v>263</v>
      </c>
      <c r="B264" s="3" t="n">
        <v>1</v>
      </c>
      <c r="C264" s="3" t="s">
        <v>319</v>
      </c>
      <c r="D264" s="4" t="n">
        <v>401.12</v>
      </c>
      <c r="E264" s="4" t="n">
        <v>402.98</v>
      </c>
      <c r="F264" s="4" t="n">
        <v>398.12</v>
      </c>
      <c r="G264" s="4" t="n">
        <v>400.06</v>
      </c>
      <c r="H264" s="5" t="n">
        <v>1741543</v>
      </c>
      <c r="I264" s="3"/>
      <c r="J264" s="3" t="n">
        <f aca="false">ROUND((G264-G263)/G263*100,2)</f>
        <v>-0.74</v>
      </c>
      <c r="K264" s="3" t="str">
        <f aca="false">B264&amp;"_"&amp;C264</f>
        <v>1_2025-01-02</v>
      </c>
    </row>
    <row r="265" customFormat="false" ht="15" hidden="false" customHeight="false" outlineLevel="0" collapsed="false">
      <c r="A265" s="3" t="n">
        <v>264</v>
      </c>
      <c r="B265" s="3" t="n">
        <v>1</v>
      </c>
      <c r="C265" s="3" t="s">
        <v>320</v>
      </c>
      <c r="D265" s="4" t="n">
        <v>402.95</v>
      </c>
      <c r="E265" s="4" t="n">
        <v>404.15</v>
      </c>
      <c r="F265" s="4" t="n">
        <v>401.32</v>
      </c>
      <c r="G265" s="4" t="n">
        <v>403.15</v>
      </c>
      <c r="H265" s="5" t="n">
        <v>2281476</v>
      </c>
      <c r="I265" s="3"/>
      <c r="J265" s="3" t="n">
        <f aca="false">ROUND((G265-G264)/G264*100,2)</f>
        <v>0.77</v>
      </c>
      <c r="K265" s="3" t="str">
        <f aca="false">B265&amp;"_"&amp;C265</f>
        <v>1_2025-01-03</v>
      </c>
    </row>
    <row r="266" customFormat="false" ht="15" hidden="false" customHeight="false" outlineLevel="0" collapsed="false">
      <c r="A266" s="3" t="n">
        <v>265</v>
      </c>
      <c r="B266" s="3" t="n">
        <v>1</v>
      </c>
      <c r="C266" s="3" t="s">
        <v>321</v>
      </c>
      <c r="D266" s="4" t="n">
        <v>398.46</v>
      </c>
      <c r="E266" s="4" t="n">
        <v>399.53</v>
      </c>
      <c r="F266" s="4" t="n">
        <v>396.39</v>
      </c>
      <c r="G266" s="4" t="n">
        <v>397.67</v>
      </c>
      <c r="H266" s="5" t="n">
        <v>2821009</v>
      </c>
      <c r="I266" s="3"/>
      <c r="J266" s="3" t="n">
        <f aca="false">ROUND((G266-G265)/G265*100,2)</f>
        <v>-1.36</v>
      </c>
      <c r="K266" s="3" t="str">
        <f aca="false">B266&amp;"_"&amp;C266</f>
        <v>1_2025-01-06</v>
      </c>
    </row>
    <row r="267" customFormat="false" ht="15" hidden="false" customHeight="false" outlineLevel="0" collapsed="false">
      <c r="A267" s="3" t="n">
        <v>266</v>
      </c>
      <c r="B267" s="3" t="n">
        <v>1</v>
      </c>
      <c r="C267" s="3" t="s">
        <v>322</v>
      </c>
      <c r="D267" s="4" t="n">
        <v>400.76</v>
      </c>
      <c r="E267" s="4" t="n">
        <v>401.89</v>
      </c>
      <c r="F267" s="4" t="n">
        <v>397.77</v>
      </c>
      <c r="G267" s="4" t="n">
        <v>399.77</v>
      </c>
      <c r="H267" s="5" t="n">
        <v>3258807</v>
      </c>
      <c r="I267" s="3"/>
      <c r="J267" s="3" t="n">
        <f aca="false">ROUND((G267-G266)/G266*100,2)</f>
        <v>0.53</v>
      </c>
      <c r="K267" s="3" t="str">
        <f aca="false">B267&amp;"_"&amp;C267</f>
        <v>1_2025-01-07</v>
      </c>
    </row>
    <row r="268" customFormat="false" ht="15" hidden="false" customHeight="false" outlineLevel="0" collapsed="false">
      <c r="A268" s="3" t="n">
        <v>267</v>
      </c>
      <c r="B268" s="3" t="n">
        <v>1</v>
      </c>
      <c r="C268" s="3" t="s">
        <v>323</v>
      </c>
      <c r="D268" s="4" t="n">
        <v>419.37</v>
      </c>
      <c r="E268" s="4" t="n">
        <v>420.21</v>
      </c>
      <c r="F268" s="4" t="n">
        <v>418.41</v>
      </c>
      <c r="G268" s="4" t="n">
        <v>419.5</v>
      </c>
      <c r="H268" s="5" t="n">
        <v>4455948</v>
      </c>
      <c r="I268" s="3"/>
      <c r="J268" s="3" t="n">
        <f aca="false">ROUND((G268-G267)/G267*100,2)</f>
        <v>4.94</v>
      </c>
      <c r="K268" s="3" t="str">
        <f aca="false">B268&amp;"_"&amp;C268</f>
        <v>1_2025-01-08</v>
      </c>
    </row>
    <row r="269" customFormat="false" ht="15" hidden="false" customHeight="false" outlineLevel="0" collapsed="false">
      <c r="A269" s="3" t="n">
        <v>268</v>
      </c>
      <c r="B269" s="3" t="n">
        <v>1</v>
      </c>
      <c r="C269" s="3" t="s">
        <v>324</v>
      </c>
      <c r="D269" s="4" t="n">
        <v>414.03</v>
      </c>
      <c r="E269" s="4" t="n">
        <v>416.06</v>
      </c>
      <c r="F269" s="4" t="n">
        <v>410.51</v>
      </c>
      <c r="G269" s="4" t="n">
        <v>412.49</v>
      </c>
      <c r="H269" s="5" t="n">
        <v>1537989</v>
      </c>
      <c r="I269" s="3"/>
      <c r="J269" s="3" t="n">
        <f aca="false">ROUND((G269-G268)/G268*100,2)</f>
        <v>-1.67</v>
      </c>
      <c r="K269" s="3" t="str">
        <f aca="false">B269&amp;"_"&amp;C269</f>
        <v>1_2025-01-09</v>
      </c>
    </row>
    <row r="270" customFormat="false" ht="15" hidden="false" customHeight="false" outlineLevel="0" collapsed="false">
      <c r="A270" s="3" t="n">
        <v>269</v>
      </c>
      <c r="B270" s="3" t="n">
        <v>1</v>
      </c>
      <c r="C270" s="3" t="s">
        <v>325</v>
      </c>
      <c r="D270" s="4" t="n">
        <v>413.82</v>
      </c>
      <c r="E270" s="4" t="n">
        <v>415.2</v>
      </c>
      <c r="F270" s="4" t="n">
        <v>412.33</v>
      </c>
      <c r="G270" s="4" t="n">
        <v>412.59</v>
      </c>
      <c r="H270" s="5" t="n">
        <v>6844192</v>
      </c>
      <c r="I270" s="3"/>
      <c r="J270" s="3" t="n">
        <f aca="false">ROUND((G270-G269)/G269*100,2)</f>
        <v>0.02</v>
      </c>
      <c r="K270" s="3" t="str">
        <f aca="false">B270&amp;"_"&amp;C270</f>
        <v>1_2025-01-10</v>
      </c>
    </row>
    <row r="271" customFormat="false" ht="15" hidden="false" customHeight="false" outlineLevel="0" collapsed="false">
      <c r="A271" s="3" t="n">
        <v>270</v>
      </c>
      <c r="B271" s="3" t="n">
        <v>1</v>
      </c>
      <c r="C271" s="3" t="s">
        <v>326</v>
      </c>
      <c r="D271" s="4" t="n">
        <v>424.51</v>
      </c>
      <c r="E271" s="4" t="n">
        <v>425.23</v>
      </c>
      <c r="F271" s="4" t="n">
        <v>421.38</v>
      </c>
      <c r="G271" s="4" t="n">
        <v>423.32</v>
      </c>
      <c r="H271" s="5" t="n">
        <v>2545934</v>
      </c>
      <c r="I271" s="3"/>
      <c r="J271" s="3" t="n">
        <f aca="false">ROUND((G271-G270)/G270*100,2)</f>
        <v>2.6</v>
      </c>
      <c r="K271" s="3" t="str">
        <f aca="false">B271&amp;"_"&amp;C271</f>
        <v>1_2025-01-13</v>
      </c>
    </row>
    <row r="272" customFormat="false" ht="15" hidden="false" customHeight="false" outlineLevel="0" collapsed="false">
      <c r="A272" s="3" t="n">
        <v>271</v>
      </c>
      <c r="B272" s="3" t="n">
        <v>1</v>
      </c>
      <c r="C272" s="3" t="s">
        <v>327</v>
      </c>
      <c r="D272" s="4" t="n">
        <v>426.77</v>
      </c>
      <c r="E272" s="4" t="n">
        <v>429.4</v>
      </c>
      <c r="F272" s="4" t="n">
        <v>426.2</v>
      </c>
      <c r="G272" s="4" t="n">
        <v>426.98</v>
      </c>
      <c r="H272" s="5" t="n">
        <v>3883459</v>
      </c>
      <c r="I272" s="3"/>
      <c r="J272" s="3" t="n">
        <f aca="false">ROUND((G272-G271)/G271*100,2)</f>
        <v>0.86</v>
      </c>
      <c r="K272" s="3" t="str">
        <f aca="false">B272&amp;"_"&amp;C272</f>
        <v>1_2025-01-14</v>
      </c>
    </row>
    <row r="273" customFormat="false" ht="15" hidden="false" customHeight="false" outlineLevel="0" collapsed="false">
      <c r="A273" s="3" t="n">
        <v>272</v>
      </c>
      <c r="B273" s="3" t="n">
        <v>1</v>
      </c>
      <c r="C273" s="3" t="s">
        <v>328</v>
      </c>
      <c r="D273" s="4" t="n">
        <v>424.14</v>
      </c>
      <c r="E273" s="4" t="n">
        <v>424.72</v>
      </c>
      <c r="F273" s="4" t="n">
        <v>424</v>
      </c>
      <c r="G273" s="4" t="n">
        <v>424.65</v>
      </c>
      <c r="H273" s="5" t="n">
        <v>4265053</v>
      </c>
      <c r="I273" s="3"/>
      <c r="J273" s="3" t="n">
        <f aca="false">ROUND((G273-G272)/G272*100,2)</f>
        <v>-0.55</v>
      </c>
      <c r="K273" s="3" t="str">
        <f aca="false">B273&amp;"_"&amp;C273</f>
        <v>1_2025-01-15</v>
      </c>
    </row>
    <row r="274" customFormat="false" ht="15" hidden="false" customHeight="false" outlineLevel="0" collapsed="false">
      <c r="A274" s="3" t="n">
        <v>273</v>
      </c>
      <c r="B274" s="3" t="n">
        <v>1</v>
      </c>
      <c r="C274" s="3" t="s">
        <v>329</v>
      </c>
      <c r="D274" s="4" t="n">
        <v>426.52</v>
      </c>
      <c r="E274" s="4" t="n">
        <v>427.02</v>
      </c>
      <c r="F274" s="4" t="n">
        <v>424.14</v>
      </c>
      <c r="G274" s="4" t="n">
        <v>426.95</v>
      </c>
      <c r="H274" s="5" t="n">
        <v>6793822</v>
      </c>
      <c r="I274" s="3"/>
      <c r="J274" s="3" t="n">
        <f aca="false">ROUND((G274-G273)/G273*100,2)</f>
        <v>0.54</v>
      </c>
      <c r="K274" s="3" t="str">
        <f aca="false">B274&amp;"_"&amp;C274</f>
        <v>1_2025-01-16</v>
      </c>
    </row>
    <row r="275" customFormat="false" ht="15" hidden="false" customHeight="false" outlineLevel="0" collapsed="false">
      <c r="A275" s="3" t="n">
        <v>274</v>
      </c>
      <c r="B275" s="3" t="n">
        <v>1</v>
      </c>
      <c r="C275" s="3" t="s">
        <v>330</v>
      </c>
      <c r="D275" s="4" t="n">
        <v>452.3</v>
      </c>
      <c r="E275" s="4" t="n">
        <v>454.44</v>
      </c>
      <c r="F275" s="4" t="n">
        <v>451.38</v>
      </c>
      <c r="G275" s="4" t="n">
        <v>451.75</v>
      </c>
      <c r="H275" s="5" t="n">
        <v>2651595</v>
      </c>
      <c r="I275" s="3"/>
      <c r="J275" s="3" t="n">
        <f aca="false">ROUND((G275-G274)/G274*100,2)</f>
        <v>5.81</v>
      </c>
      <c r="K275" s="3" t="str">
        <f aca="false">B275&amp;"_"&amp;C275</f>
        <v>1_2025-01-17</v>
      </c>
    </row>
    <row r="276" customFormat="false" ht="15" hidden="false" customHeight="false" outlineLevel="0" collapsed="false">
      <c r="A276" s="3" t="n">
        <v>275</v>
      </c>
      <c r="B276" s="3" t="n">
        <v>1</v>
      </c>
      <c r="C276" s="3" t="s">
        <v>331</v>
      </c>
      <c r="D276" s="4" t="n">
        <v>456.57</v>
      </c>
      <c r="E276" s="4" t="n">
        <v>459.83</v>
      </c>
      <c r="F276" s="4" t="n">
        <v>455.34</v>
      </c>
      <c r="G276" s="4" t="n">
        <v>457.89</v>
      </c>
      <c r="H276" s="5" t="n">
        <v>539383</v>
      </c>
      <c r="I276" s="3"/>
      <c r="J276" s="3" t="n">
        <f aca="false">ROUND((G276-G275)/G275*100,2)</f>
        <v>1.36</v>
      </c>
      <c r="K276" s="3" t="str">
        <f aca="false">B276&amp;"_"&amp;C276</f>
        <v>1_2025-01-20</v>
      </c>
    </row>
    <row r="277" customFormat="false" ht="15" hidden="false" customHeight="false" outlineLevel="0" collapsed="false">
      <c r="A277" s="3" t="n">
        <v>276</v>
      </c>
      <c r="B277" s="3" t="n">
        <v>1</v>
      </c>
      <c r="C277" s="3" t="s">
        <v>332</v>
      </c>
      <c r="D277" s="4" t="n">
        <v>445.34</v>
      </c>
      <c r="E277" s="4" t="n">
        <v>447.53</v>
      </c>
      <c r="F277" s="4" t="n">
        <v>443.11</v>
      </c>
      <c r="G277" s="4" t="n">
        <v>446.84</v>
      </c>
      <c r="H277" s="5" t="n">
        <v>4616031</v>
      </c>
      <c r="I277" s="3"/>
      <c r="J277" s="3" t="n">
        <f aca="false">ROUND((G277-G276)/G276*100,2)</f>
        <v>-2.41</v>
      </c>
      <c r="K277" s="3" t="str">
        <f aca="false">B277&amp;"_"&amp;C277</f>
        <v>1_2025-01-21</v>
      </c>
    </row>
    <row r="278" customFormat="false" ht="15" hidden="false" customHeight="false" outlineLevel="0" collapsed="false">
      <c r="A278" s="3" t="n">
        <v>277</v>
      </c>
      <c r="B278" s="3" t="n">
        <v>1</v>
      </c>
      <c r="C278" s="3" t="s">
        <v>333</v>
      </c>
      <c r="D278" s="4" t="n">
        <v>444.16</v>
      </c>
      <c r="E278" s="4" t="n">
        <v>446.31</v>
      </c>
      <c r="F278" s="4" t="n">
        <v>443.35</v>
      </c>
      <c r="G278" s="4" t="n">
        <v>445.54</v>
      </c>
      <c r="H278" s="5" t="n">
        <v>858120</v>
      </c>
      <c r="I278" s="3"/>
      <c r="J278" s="3" t="n">
        <f aca="false">ROUND((G278-G277)/G277*100,2)</f>
        <v>-0.29</v>
      </c>
      <c r="K278" s="3" t="str">
        <f aca="false">B278&amp;"_"&amp;C278</f>
        <v>1_2025-01-22</v>
      </c>
    </row>
    <row r="279" customFormat="false" ht="15" hidden="false" customHeight="false" outlineLevel="0" collapsed="false">
      <c r="A279" s="3" t="n">
        <v>278</v>
      </c>
      <c r="B279" s="3" t="n">
        <v>1</v>
      </c>
      <c r="C279" s="3" t="s">
        <v>334</v>
      </c>
      <c r="D279" s="4" t="n">
        <v>435.64</v>
      </c>
      <c r="E279" s="4" t="n">
        <v>438</v>
      </c>
      <c r="F279" s="4" t="n">
        <v>434.45</v>
      </c>
      <c r="G279" s="4" t="n">
        <v>435.92</v>
      </c>
      <c r="H279" s="5" t="n">
        <v>1331434</v>
      </c>
      <c r="I279" s="3"/>
      <c r="J279" s="3" t="n">
        <f aca="false">ROUND((G279-G278)/G278*100,2)</f>
        <v>-2.16</v>
      </c>
      <c r="K279" s="3" t="str">
        <f aca="false">B279&amp;"_"&amp;C279</f>
        <v>1_2025-01-23</v>
      </c>
    </row>
    <row r="280" customFormat="false" ht="15" hidden="false" customHeight="false" outlineLevel="0" collapsed="false">
      <c r="A280" s="3" t="n">
        <v>279</v>
      </c>
      <c r="B280" s="3" t="n">
        <v>1</v>
      </c>
      <c r="C280" s="3" t="s">
        <v>335</v>
      </c>
      <c r="D280" s="4" t="n">
        <v>443.06</v>
      </c>
      <c r="E280" s="4" t="n">
        <v>446.15</v>
      </c>
      <c r="F280" s="4" t="n">
        <v>442.41</v>
      </c>
      <c r="G280" s="4" t="n">
        <v>444.78</v>
      </c>
      <c r="H280" s="5" t="n">
        <v>1576826</v>
      </c>
      <c r="I280" s="3"/>
      <c r="J280" s="3" t="n">
        <f aca="false">ROUND((G280-G279)/G279*100,2)</f>
        <v>2.03</v>
      </c>
      <c r="K280" s="3" t="str">
        <f aca="false">B280&amp;"_"&amp;C280</f>
        <v>1_2025-01-24</v>
      </c>
    </row>
    <row r="281" customFormat="false" ht="15" hidden="false" customHeight="false" outlineLevel="0" collapsed="false">
      <c r="A281" s="3" t="n">
        <v>280</v>
      </c>
      <c r="B281" s="3" t="n">
        <v>1</v>
      </c>
      <c r="C281" s="3" t="s">
        <v>336</v>
      </c>
      <c r="D281" s="4" t="n">
        <v>438.58</v>
      </c>
      <c r="E281" s="4" t="n">
        <v>440.45</v>
      </c>
      <c r="F281" s="4" t="n">
        <v>437.95</v>
      </c>
      <c r="G281" s="4" t="n">
        <v>438.83</v>
      </c>
      <c r="H281" s="5" t="n">
        <v>3624256</v>
      </c>
      <c r="I281" s="3"/>
      <c r="J281" s="3" t="n">
        <f aca="false">ROUND((G281-G280)/G280*100,2)</f>
        <v>-1.34</v>
      </c>
      <c r="K281" s="3" t="str">
        <f aca="false">B281&amp;"_"&amp;C281</f>
        <v>1_2025-01-27</v>
      </c>
    </row>
    <row r="282" customFormat="false" ht="15" hidden="false" customHeight="false" outlineLevel="0" collapsed="false">
      <c r="A282" s="3" t="n">
        <v>281</v>
      </c>
      <c r="B282" s="3" t="n">
        <v>1</v>
      </c>
      <c r="C282" s="3" t="s">
        <v>337</v>
      </c>
      <c r="D282" s="4" t="n">
        <v>438.88</v>
      </c>
      <c r="E282" s="4" t="n">
        <v>439.06</v>
      </c>
      <c r="F282" s="4" t="n">
        <v>435.84</v>
      </c>
      <c r="G282" s="4" t="n">
        <v>437.22</v>
      </c>
      <c r="H282" s="5" t="n">
        <v>4304957</v>
      </c>
      <c r="I282" s="3"/>
      <c r="J282" s="3" t="n">
        <f aca="false">ROUND((G282-G281)/G281*100,2)</f>
        <v>-0.37</v>
      </c>
      <c r="K282" s="3" t="str">
        <f aca="false">B282&amp;"_"&amp;C282</f>
        <v>1_2025-01-28</v>
      </c>
    </row>
    <row r="283" customFormat="false" ht="15" hidden="false" customHeight="false" outlineLevel="0" collapsed="false">
      <c r="A283" s="3" t="n">
        <v>282</v>
      </c>
      <c r="B283" s="3" t="n">
        <v>1</v>
      </c>
      <c r="C283" s="3" t="s">
        <v>338</v>
      </c>
      <c r="D283" s="4" t="n">
        <v>436.16</v>
      </c>
      <c r="E283" s="4" t="n">
        <v>437.61</v>
      </c>
      <c r="F283" s="4" t="n">
        <v>433.44</v>
      </c>
      <c r="G283" s="4" t="n">
        <v>434.46</v>
      </c>
      <c r="H283" s="5" t="n">
        <v>4026013</v>
      </c>
      <c r="I283" s="3"/>
      <c r="J283" s="3" t="n">
        <f aca="false">ROUND((G283-G282)/G282*100,2)</f>
        <v>-0.63</v>
      </c>
      <c r="K283" s="3" t="str">
        <f aca="false">B283&amp;"_"&amp;C283</f>
        <v>1_2025-01-29</v>
      </c>
    </row>
    <row r="284" customFormat="false" ht="15" hidden="false" customHeight="false" outlineLevel="0" collapsed="false">
      <c r="A284" s="3" t="n">
        <v>283</v>
      </c>
      <c r="B284" s="3" t="n">
        <v>1</v>
      </c>
      <c r="C284" s="3" t="s">
        <v>339</v>
      </c>
      <c r="D284" s="4" t="n">
        <v>419.24</v>
      </c>
      <c r="E284" s="4" t="n">
        <v>420.11</v>
      </c>
      <c r="F284" s="4" t="n">
        <v>417.26</v>
      </c>
      <c r="G284" s="4" t="n">
        <v>420.07</v>
      </c>
      <c r="H284" s="5" t="n">
        <v>3086018</v>
      </c>
      <c r="I284" s="3"/>
      <c r="J284" s="3" t="n">
        <f aca="false">ROUND((G284-G283)/G283*100,2)</f>
        <v>-3.31</v>
      </c>
      <c r="K284" s="3" t="str">
        <f aca="false">B284&amp;"_"&amp;C284</f>
        <v>1_2025-01-30</v>
      </c>
    </row>
    <row r="285" customFormat="false" ht="15" hidden="false" customHeight="false" outlineLevel="0" collapsed="false">
      <c r="A285" s="3" t="n">
        <v>284</v>
      </c>
      <c r="B285" s="3" t="n">
        <v>1</v>
      </c>
      <c r="C285" s="3" t="s">
        <v>340</v>
      </c>
      <c r="D285" s="4" t="n">
        <v>404.89</v>
      </c>
      <c r="E285" s="4" t="n">
        <v>406.42</v>
      </c>
      <c r="F285" s="4" t="n">
        <v>402.27</v>
      </c>
      <c r="G285" s="4" t="n">
        <v>404.14</v>
      </c>
      <c r="H285" s="5" t="n">
        <v>6013902</v>
      </c>
      <c r="I285" s="3"/>
      <c r="J285" s="3" t="n">
        <f aca="false">ROUND((G285-G284)/G284*100,2)</f>
        <v>-3.79</v>
      </c>
      <c r="K285" s="3" t="str">
        <f aca="false">B285&amp;"_"&amp;C285</f>
        <v>1_2025-01-31</v>
      </c>
    </row>
    <row r="286" customFormat="false" ht="15" hidden="false" customHeight="false" outlineLevel="0" collapsed="false">
      <c r="A286" s="3" t="n">
        <v>285</v>
      </c>
      <c r="B286" s="3" t="n">
        <v>1</v>
      </c>
      <c r="C286" s="3" t="s">
        <v>341</v>
      </c>
      <c r="D286" s="4" t="n">
        <v>403.3</v>
      </c>
      <c r="E286" s="4" t="n">
        <v>405.26</v>
      </c>
      <c r="F286" s="4" t="n">
        <v>402.72</v>
      </c>
      <c r="G286" s="4" t="n">
        <v>403.15</v>
      </c>
      <c r="H286" s="5" t="n">
        <v>6343569</v>
      </c>
      <c r="I286" s="3"/>
      <c r="J286" s="3" t="n">
        <f aca="false">ROUND((G286-G285)/G285*100,2)</f>
        <v>-0.24</v>
      </c>
      <c r="K286" s="3" t="str">
        <f aca="false">B286&amp;"_"&amp;C286</f>
        <v>1_2025-02-03</v>
      </c>
    </row>
    <row r="287" customFormat="false" ht="15" hidden="false" customHeight="false" outlineLevel="0" collapsed="false">
      <c r="A287" s="3" t="n">
        <v>286</v>
      </c>
      <c r="B287" s="3" t="n">
        <v>1</v>
      </c>
      <c r="C287" s="3" t="s">
        <v>342</v>
      </c>
      <c r="D287" s="4" t="n">
        <v>405.03</v>
      </c>
      <c r="E287" s="4" t="n">
        <v>406.83</v>
      </c>
      <c r="F287" s="4" t="n">
        <v>403.49</v>
      </c>
      <c r="G287" s="4" t="n">
        <v>405.14</v>
      </c>
      <c r="H287" s="5" t="n">
        <v>6586232</v>
      </c>
      <c r="I287" s="3"/>
      <c r="J287" s="3" t="n">
        <f aca="false">ROUND((G287-G286)/G286*100,2)</f>
        <v>0.49</v>
      </c>
      <c r="K287" s="3" t="str">
        <f aca="false">B287&amp;"_"&amp;C287</f>
        <v>1_2025-02-04</v>
      </c>
    </row>
    <row r="288" customFormat="false" ht="15" hidden="false" customHeight="false" outlineLevel="0" collapsed="false">
      <c r="A288" s="3" t="n">
        <v>287</v>
      </c>
      <c r="B288" s="3" t="n">
        <v>1</v>
      </c>
      <c r="C288" s="3" t="s">
        <v>343</v>
      </c>
      <c r="D288" s="4" t="n">
        <v>416.73</v>
      </c>
      <c r="E288" s="4" t="n">
        <v>417.61</v>
      </c>
      <c r="F288" s="4" t="n">
        <v>416.62</v>
      </c>
      <c r="G288" s="4" t="n">
        <v>416.88</v>
      </c>
      <c r="H288" s="5" t="n">
        <v>1996023</v>
      </c>
      <c r="I288" s="3"/>
      <c r="J288" s="3" t="n">
        <f aca="false">ROUND((G288-G287)/G287*100,2)</f>
        <v>2.9</v>
      </c>
      <c r="K288" s="3" t="str">
        <f aca="false">B288&amp;"_"&amp;C288</f>
        <v>1_2025-02-05</v>
      </c>
    </row>
    <row r="289" customFormat="false" ht="15" hidden="false" customHeight="false" outlineLevel="0" collapsed="false">
      <c r="A289" s="3" t="n">
        <v>288</v>
      </c>
      <c r="B289" s="3" t="n">
        <v>1</v>
      </c>
      <c r="C289" s="3" t="s">
        <v>344</v>
      </c>
      <c r="D289" s="4" t="n">
        <v>420.44</v>
      </c>
      <c r="E289" s="4" t="n">
        <v>424.35</v>
      </c>
      <c r="F289" s="4" t="n">
        <v>419.14</v>
      </c>
      <c r="G289" s="4" t="n">
        <v>421.99</v>
      </c>
      <c r="H289" s="5" t="n">
        <v>7918420</v>
      </c>
      <c r="I289" s="3"/>
      <c r="J289" s="3" t="n">
        <f aca="false">ROUND((G289-G288)/G288*100,2)</f>
        <v>1.23</v>
      </c>
      <c r="K289" s="3" t="str">
        <f aca="false">B289&amp;"_"&amp;C289</f>
        <v>1_2025-02-06</v>
      </c>
    </row>
    <row r="290" customFormat="false" ht="15" hidden="false" customHeight="false" outlineLevel="0" collapsed="false">
      <c r="A290" s="3" t="n">
        <v>289</v>
      </c>
      <c r="B290" s="3" t="n">
        <v>1</v>
      </c>
      <c r="C290" s="3" t="s">
        <v>345</v>
      </c>
      <c r="D290" s="4" t="n">
        <v>417.34</v>
      </c>
      <c r="E290" s="4" t="n">
        <v>417.81</v>
      </c>
      <c r="F290" s="4" t="n">
        <v>415.6</v>
      </c>
      <c r="G290" s="4" t="n">
        <v>416.49</v>
      </c>
      <c r="H290" s="5" t="n">
        <v>6356311</v>
      </c>
      <c r="I290" s="3"/>
      <c r="J290" s="3" t="n">
        <f aca="false">ROUND((G290-G289)/G289*100,2)</f>
        <v>-1.3</v>
      </c>
      <c r="K290" s="3" t="str">
        <f aca="false">B290&amp;"_"&amp;C290</f>
        <v>1_2025-02-07</v>
      </c>
    </row>
    <row r="291" customFormat="false" ht="15" hidden="false" customHeight="false" outlineLevel="0" collapsed="false">
      <c r="A291" s="3" t="n">
        <v>290</v>
      </c>
      <c r="B291" s="3" t="n">
        <v>1</v>
      </c>
      <c r="C291" s="3" t="s">
        <v>346</v>
      </c>
      <c r="D291" s="4" t="n">
        <v>416.27</v>
      </c>
      <c r="E291" s="4" t="n">
        <v>417.1</v>
      </c>
      <c r="F291" s="4" t="n">
        <v>414.75</v>
      </c>
      <c r="G291" s="4" t="n">
        <v>415.06</v>
      </c>
      <c r="H291" s="5" t="n">
        <v>3260143</v>
      </c>
      <c r="I291" s="3"/>
      <c r="J291" s="3" t="n">
        <f aca="false">ROUND((G291-G290)/G290*100,2)</f>
        <v>-0.34</v>
      </c>
      <c r="K291" s="3" t="str">
        <f aca="false">B291&amp;"_"&amp;C291</f>
        <v>1_2025-02-10</v>
      </c>
    </row>
    <row r="292" customFormat="false" ht="15" hidden="false" customHeight="false" outlineLevel="0" collapsed="false">
      <c r="A292" s="3" t="n">
        <v>291</v>
      </c>
      <c r="B292" s="3" t="n">
        <v>1</v>
      </c>
      <c r="C292" s="3" t="s">
        <v>347</v>
      </c>
      <c r="D292" s="4" t="n">
        <v>425.97</v>
      </c>
      <c r="E292" s="4" t="n">
        <v>426.95</v>
      </c>
      <c r="F292" s="4" t="n">
        <v>422.15</v>
      </c>
      <c r="G292" s="4" t="n">
        <v>424.63</v>
      </c>
      <c r="H292" s="5" t="n">
        <v>4221524</v>
      </c>
      <c r="I292" s="3"/>
      <c r="J292" s="3" t="n">
        <f aca="false">ROUND((G292-G291)/G291*100,2)</f>
        <v>2.31</v>
      </c>
      <c r="K292" s="3" t="str">
        <f aca="false">B292&amp;"_"&amp;C292</f>
        <v>1_2025-02-11</v>
      </c>
    </row>
    <row r="293" customFormat="false" ht="15" hidden="false" customHeight="false" outlineLevel="0" collapsed="false">
      <c r="A293" s="3" t="n">
        <v>292</v>
      </c>
      <c r="B293" s="3" t="n">
        <v>1</v>
      </c>
      <c r="C293" s="3" t="s">
        <v>348</v>
      </c>
      <c r="D293" s="4" t="n">
        <v>416.65</v>
      </c>
      <c r="E293" s="4" t="n">
        <v>418.97</v>
      </c>
      <c r="F293" s="4" t="n">
        <v>415.35</v>
      </c>
      <c r="G293" s="4" t="n">
        <v>416.66</v>
      </c>
      <c r="H293" s="5" t="n">
        <v>6508610</v>
      </c>
      <c r="I293" s="3"/>
      <c r="J293" s="3" t="n">
        <f aca="false">ROUND((G293-G292)/G292*100,2)</f>
        <v>-1.88</v>
      </c>
      <c r="K293" s="3" t="str">
        <f aca="false">B293&amp;"_"&amp;C293</f>
        <v>1_2025-02-12</v>
      </c>
    </row>
    <row r="294" customFormat="false" ht="15" hidden="false" customHeight="false" outlineLevel="0" collapsed="false">
      <c r="A294" s="3" t="n">
        <v>293</v>
      </c>
      <c r="B294" s="3" t="n">
        <v>1</v>
      </c>
      <c r="C294" s="3" t="s">
        <v>349</v>
      </c>
      <c r="D294" s="4" t="n">
        <v>416.66</v>
      </c>
      <c r="E294" s="4" t="n">
        <v>418.72</v>
      </c>
      <c r="F294" s="4" t="n">
        <v>414.96</v>
      </c>
      <c r="G294" s="4" t="n">
        <v>416.32</v>
      </c>
      <c r="H294" s="5" t="n">
        <v>2909085</v>
      </c>
      <c r="I294" s="3"/>
      <c r="J294" s="3" t="n">
        <f aca="false">ROUND((G294-G293)/G293*100,2)</f>
        <v>-0.08</v>
      </c>
      <c r="K294" s="3" t="str">
        <f aca="false">B294&amp;"_"&amp;C294</f>
        <v>1_2025-02-13</v>
      </c>
    </row>
    <row r="295" customFormat="false" ht="15" hidden="false" customHeight="false" outlineLevel="0" collapsed="false">
      <c r="A295" s="3" t="n">
        <v>294</v>
      </c>
      <c r="B295" s="3" t="n">
        <v>1</v>
      </c>
      <c r="C295" s="3" t="s">
        <v>350</v>
      </c>
      <c r="D295" s="4" t="n">
        <v>412.02</v>
      </c>
      <c r="E295" s="4" t="n">
        <v>415.05</v>
      </c>
      <c r="F295" s="4" t="n">
        <v>411.27</v>
      </c>
      <c r="G295" s="4" t="n">
        <v>413.41</v>
      </c>
      <c r="H295" s="5" t="n">
        <v>5019662</v>
      </c>
      <c r="I295" s="3"/>
      <c r="J295" s="3" t="n">
        <f aca="false">ROUND((G295-G294)/G294*100,2)</f>
        <v>-0.7</v>
      </c>
      <c r="K295" s="3" t="str">
        <f aca="false">B295&amp;"_"&amp;C295</f>
        <v>1_2025-02-14</v>
      </c>
    </row>
    <row r="296" customFormat="false" ht="15" hidden="false" customHeight="false" outlineLevel="0" collapsed="false">
      <c r="A296" s="3" t="n">
        <v>295</v>
      </c>
      <c r="B296" s="3" t="n">
        <v>1</v>
      </c>
      <c r="C296" s="3" t="s">
        <v>351</v>
      </c>
      <c r="D296" s="4" t="n">
        <v>402.85</v>
      </c>
      <c r="E296" s="4" t="n">
        <v>403.43</v>
      </c>
      <c r="F296" s="4" t="n">
        <v>400.75</v>
      </c>
      <c r="G296" s="4" t="n">
        <v>403.33</v>
      </c>
      <c r="H296" s="5" t="n">
        <v>3144194</v>
      </c>
      <c r="I296" s="3"/>
      <c r="J296" s="3" t="n">
        <f aca="false">ROUND((G296-G295)/G295*100,2)</f>
        <v>-2.44</v>
      </c>
      <c r="K296" s="3" t="str">
        <f aca="false">B296&amp;"_"&amp;C296</f>
        <v>1_2025-02-17</v>
      </c>
    </row>
    <row r="297" customFormat="false" ht="15" hidden="false" customHeight="false" outlineLevel="0" collapsed="false">
      <c r="A297" s="3" t="n">
        <v>296</v>
      </c>
      <c r="B297" s="3" t="n">
        <v>1</v>
      </c>
      <c r="C297" s="3" t="s">
        <v>352</v>
      </c>
      <c r="D297" s="4" t="n">
        <v>410.03</v>
      </c>
      <c r="E297" s="4" t="n">
        <v>410.7</v>
      </c>
      <c r="F297" s="4" t="n">
        <v>406</v>
      </c>
      <c r="G297" s="4" t="n">
        <v>408.4</v>
      </c>
      <c r="H297" s="5" t="n">
        <v>7609282</v>
      </c>
      <c r="I297" s="3"/>
      <c r="J297" s="3" t="n">
        <f aca="false">ROUND((G297-G296)/G296*100,2)</f>
        <v>1.26</v>
      </c>
      <c r="K297" s="3" t="str">
        <f aca="false">B297&amp;"_"&amp;C297</f>
        <v>1_2025-02-18</v>
      </c>
    </row>
    <row r="298" customFormat="false" ht="15" hidden="false" customHeight="false" outlineLevel="0" collapsed="false">
      <c r="A298" s="3" t="n">
        <v>297</v>
      </c>
      <c r="B298" s="3" t="n">
        <v>1</v>
      </c>
      <c r="C298" s="3" t="s">
        <v>353</v>
      </c>
      <c r="D298" s="4" t="n">
        <v>417.37</v>
      </c>
      <c r="E298" s="4" t="n">
        <v>419.83</v>
      </c>
      <c r="F298" s="4" t="n">
        <v>415.67</v>
      </c>
      <c r="G298" s="4" t="n">
        <v>417.82</v>
      </c>
      <c r="H298" s="5" t="n">
        <v>7645920</v>
      </c>
      <c r="I298" s="3"/>
      <c r="J298" s="3" t="n">
        <f aca="false">ROUND((G298-G297)/G297*100,2)</f>
        <v>2.31</v>
      </c>
      <c r="K298" s="3" t="str">
        <f aca="false">B298&amp;"_"&amp;C298</f>
        <v>1_2025-02-19</v>
      </c>
    </row>
    <row r="299" customFormat="false" ht="15" hidden="false" customHeight="false" outlineLevel="0" collapsed="false">
      <c r="A299" s="3" t="n">
        <v>298</v>
      </c>
      <c r="B299" s="3" t="n">
        <v>1</v>
      </c>
      <c r="C299" s="3" t="s">
        <v>354</v>
      </c>
      <c r="D299" s="4" t="n">
        <v>421.58</v>
      </c>
      <c r="E299" s="4" t="n">
        <v>424.33</v>
      </c>
      <c r="F299" s="4" t="n">
        <v>419.61</v>
      </c>
      <c r="G299" s="4" t="n">
        <v>422.79</v>
      </c>
      <c r="H299" s="5" t="n">
        <v>760992</v>
      </c>
      <c r="I299" s="3"/>
      <c r="J299" s="3" t="n">
        <f aca="false">ROUND((G299-G298)/G298*100,2)</f>
        <v>1.19</v>
      </c>
      <c r="K299" s="3" t="str">
        <f aca="false">B299&amp;"_"&amp;C299</f>
        <v>1_2025-02-20</v>
      </c>
    </row>
    <row r="300" customFormat="false" ht="15" hidden="false" customHeight="false" outlineLevel="0" collapsed="false">
      <c r="A300" s="3" t="n">
        <v>299</v>
      </c>
      <c r="B300" s="3" t="n">
        <v>1</v>
      </c>
      <c r="C300" s="3" t="s">
        <v>355</v>
      </c>
      <c r="D300" s="4" t="n">
        <v>434.48</v>
      </c>
      <c r="E300" s="4" t="n">
        <v>435.94</v>
      </c>
      <c r="F300" s="4" t="n">
        <v>433</v>
      </c>
      <c r="G300" s="4" t="n">
        <v>434.94</v>
      </c>
      <c r="H300" s="5" t="n">
        <v>5038211</v>
      </c>
      <c r="I300" s="3"/>
      <c r="J300" s="3" t="n">
        <f aca="false">ROUND((G300-G299)/G299*100,2)</f>
        <v>2.87</v>
      </c>
      <c r="K300" s="3" t="str">
        <f aca="false">B300&amp;"_"&amp;C300</f>
        <v>1_2025-02-21</v>
      </c>
    </row>
    <row r="301" customFormat="false" ht="15" hidden="false" customHeight="false" outlineLevel="0" collapsed="false">
      <c r="A301" s="3" t="n">
        <v>300</v>
      </c>
      <c r="B301" s="3" t="n">
        <v>1</v>
      </c>
      <c r="C301" s="3" t="s">
        <v>356</v>
      </c>
      <c r="D301" s="4" t="n">
        <v>441.25</v>
      </c>
      <c r="E301" s="4" t="n">
        <v>443.76</v>
      </c>
      <c r="F301" s="4" t="n">
        <v>439.63</v>
      </c>
      <c r="G301" s="4" t="n">
        <v>440.62</v>
      </c>
      <c r="H301" s="5" t="n">
        <v>6223133</v>
      </c>
      <c r="I301" s="3"/>
      <c r="J301" s="3" t="n">
        <f aca="false">ROUND((G301-G300)/G300*100,2)</f>
        <v>1.31</v>
      </c>
      <c r="K301" s="3" t="str">
        <f aca="false">B301&amp;"_"&amp;C301</f>
        <v>1_2025-02-24</v>
      </c>
    </row>
    <row r="302" customFormat="false" ht="15" hidden="false" customHeight="false" outlineLevel="0" collapsed="false">
      <c r="A302" s="3" t="n">
        <v>301</v>
      </c>
      <c r="B302" s="3" t="n">
        <v>1</v>
      </c>
      <c r="C302" s="3" t="s">
        <v>357</v>
      </c>
      <c r="D302" s="4" t="n">
        <v>431.66</v>
      </c>
      <c r="E302" s="4" t="n">
        <v>433.7</v>
      </c>
      <c r="F302" s="4" t="n">
        <v>431.02</v>
      </c>
      <c r="G302" s="4" t="n">
        <v>432.01</v>
      </c>
      <c r="H302" s="5" t="n">
        <v>1350864</v>
      </c>
      <c r="I302" s="3"/>
      <c r="J302" s="3" t="n">
        <f aca="false">ROUND((G302-G301)/G301*100,2)</f>
        <v>-1.95</v>
      </c>
      <c r="K302" s="3" t="str">
        <f aca="false">B302&amp;"_"&amp;C302</f>
        <v>1_2025-02-25</v>
      </c>
    </row>
    <row r="303" customFormat="false" ht="15" hidden="false" customHeight="false" outlineLevel="0" collapsed="false">
      <c r="A303" s="3" t="n">
        <v>302</v>
      </c>
      <c r="B303" s="3" t="n">
        <v>1</v>
      </c>
      <c r="C303" s="3" t="s">
        <v>358</v>
      </c>
      <c r="D303" s="4" t="n">
        <v>428.65</v>
      </c>
      <c r="E303" s="4" t="n">
        <v>429.93</v>
      </c>
      <c r="F303" s="4" t="n">
        <v>426.85</v>
      </c>
      <c r="G303" s="4" t="n">
        <v>427.84</v>
      </c>
      <c r="H303" s="5" t="n">
        <v>4712545</v>
      </c>
      <c r="I303" s="3"/>
      <c r="J303" s="3" t="n">
        <f aca="false">ROUND((G303-G302)/G302*100,2)</f>
        <v>-0.97</v>
      </c>
      <c r="K303" s="3" t="str">
        <f aca="false">B303&amp;"_"&amp;C303</f>
        <v>1_2025-02-26</v>
      </c>
    </row>
    <row r="304" customFormat="false" ht="15" hidden="false" customHeight="false" outlineLevel="0" collapsed="false">
      <c r="A304" s="3" t="n">
        <v>303</v>
      </c>
      <c r="B304" s="3" t="n">
        <v>1</v>
      </c>
      <c r="C304" s="3" t="s">
        <v>359</v>
      </c>
      <c r="D304" s="4" t="n">
        <v>427.31</v>
      </c>
      <c r="E304" s="4" t="n">
        <v>430.05</v>
      </c>
      <c r="F304" s="4" t="n">
        <v>426.58</v>
      </c>
      <c r="G304" s="4" t="n">
        <v>427.5</v>
      </c>
      <c r="H304" s="5" t="n">
        <v>7373591</v>
      </c>
      <c r="I304" s="3"/>
      <c r="J304" s="3" t="n">
        <f aca="false">ROUND((G304-G303)/G303*100,2)</f>
        <v>-0.08</v>
      </c>
      <c r="K304" s="3" t="str">
        <f aca="false">B304&amp;"_"&amp;C304</f>
        <v>1_2025-02-27</v>
      </c>
    </row>
    <row r="305" customFormat="false" ht="15" hidden="false" customHeight="false" outlineLevel="0" collapsed="false">
      <c r="A305" s="3" t="n">
        <v>304</v>
      </c>
      <c r="B305" s="3" t="n">
        <v>1</v>
      </c>
      <c r="C305" s="3" t="s">
        <v>360</v>
      </c>
      <c r="D305" s="4" t="n">
        <v>433.53</v>
      </c>
      <c r="E305" s="4" t="n">
        <v>433.88</v>
      </c>
      <c r="F305" s="4" t="n">
        <v>431.31</v>
      </c>
      <c r="G305" s="4" t="n">
        <v>433.56</v>
      </c>
      <c r="H305" s="5" t="n">
        <v>3890320</v>
      </c>
      <c r="I305" s="3"/>
      <c r="J305" s="3" t="n">
        <f aca="false">ROUND((G305-G304)/G304*100,2)</f>
        <v>1.42</v>
      </c>
      <c r="K305" s="3" t="str">
        <f aca="false">B305&amp;"_"&amp;C305</f>
        <v>1_2025-02-28</v>
      </c>
    </row>
    <row r="306" customFormat="false" ht="15" hidden="false" customHeight="false" outlineLevel="0" collapsed="false">
      <c r="A306" s="3" t="n">
        <v>305</v>
      </c>
      <c r="B306" s="3" t="n">
        <v>1</v>
      </c>
      <c r="C306" s="3" t="s">
        <v>361</v>
      </c>
      <c r="D306" s="4" t="n">
        <v>439.02</v>
      </c>
      <c r="E306" s="4" t="n">
        <v>442.27</v>
      </c>
      <c r="F306" s="4" t="n">
        <v>436.79</v>
      </c>
      <c r="G306" s="4" t="n">
        <v>440.47</v>
      </c>
      <c r="H306" s="5" t="n">
        <v>2896908</v>
      </c>
      <c r="I306" s="3"/>
      <c r="J306" s="3" t="n">
        <f aca="false">ROUND((G306-G305)/G305*100,2)</f>
        <v>1.59</v>
      </c>
      <c r="K306" s="3" t="str">
        <f aca="false">B306&amp;"_"&amp;C306</f>
        <v>1_2025-03-03</v>
      </c>
    </row>
    <row r="307" customFormat="false" ht="15" hidden="false" customHeight="false" outlineLevel="0" collapsed="false">
      <c r="A307" s="3" t="n">
        <v>306</v>
      </c>
      <c r="B307" s="3" t="n">
        <v>1</v>
      </c>
      <c r="C307" s="3" t="s">
        <v>362</v>
      </c>
      <c r="D307" s="4" t="n">
        <v>434.93</v>
      </c>
      <c r="E307" s="4" t="n">
        <v>435.63</v>
      </c>
      <c r="F307" s="4" t="n">
        <v>433.51</v>
      </c>
      <c r="G307" s="4" t="n">
        <v>435.46</v>
      </c>
      <c r="H307" s="5" t="n">
        <v>7184987</v>
      </c>
      <c r="I307" s="3"/>
      <c r="J307" s="3" t="n">
        <f aca="false">ROUND((G307-G306)/G306*100,2)</f>
        <v>-1.14</v>
      </c>
      <c r="K307" s="3" t="str">
        <f aca="false">B307&amp;"_"&amp;C307</f>
        <v>1_2025-03-04</v>
      </c>
    </row>
    <row r="308" customFormat="false" ht="15" hidden="false" customHeight="false" outlineLevel="0" collapsed="false">
      <c r="A308" s="3" t="n">
        <v>307</v>
      </c>
      <c r="B308" s="3" t="n">
        <v>1</v>
      </c>
      <c r="C308" s="3" t="s">
        <v>363</v>
      </c>
      <c r="D308" s="4" t="n">
        <v>444.43</v>
      </c>
      <c r="E308" s="4" t="n">
        <v>446.13</v>
      </c>
      <c r="F308" s="4" t="n">
        <v>440.81</v>
      </c>
      <c r="G308" s="4" t="n">
        <v>442.92</v>
      </c>
      <c r="H308" s="5" t="n">
        <v>4315668</v>
      </c>
      <c r="I308" s="3"/>
      <c r="J308" s="3" t="n">
        <f aca="false">ROUND((G308-G307)/G307*100,2)</f>
        <v>1.71</v>
      </c>
      <c r="K308" s="3" t="str">
        <f aca="false">B308&amp;"_"&amp;C308</f>
        <v>1_2025-03-05</v>
      </c>
    </row>
    <row r="309" customFormat="false" ht="15" hidden="false" customHeight="false" outlineLevel="0" collapsed="false">
      <c r="A309" s="3" t="n">
        <v>308</v>
      </c>
      <c r="B309" s="3" t="n">
        <v>1</v>
      </c>
      <c r="C309" s="3" t="s">
        <v>364</v>
      </c>
      <c r="D309" s="4" t="n">
        <v>431.6</v>
      </c>
      <c r="E309" s="4" t="n">
        <v>433.43</v>
      </c>
      <c r="F309" s="4" t="n">
        <v>431.24</v>
      </c>
      <c r="G309" s="4" t="n">
        <v>432.91</v>
      </c>
      <c r="H309" s="5" t="n">
        <v>6427797</v>
      </c>
      <c r="I309" s="3"/>
      <c r="J309" s="3" t="n">
        <f aca="false">ROUND((G309-G308)/G308*100,2)</f>
        <v>-2.26</v>
      </c>
      <c r="K309" s="3" t="str">
        <f aca="false">B309&amp;"_"&amp;C309</f>
        <v>1_2025-03-06</v>
      </c>
    </row>
    <row r="310" customFormat="false" ht="15" hidden="false" customHeight="false" outlineLevel="0" collapsed="false">
      <c r="A310" s="3" t="n">
        <v>309</v>
      </c>
      <c r="B310" s="3" t="n">
        <v>1</v>
      </c>
      <c r="C310" s="3" t="s">
        <v>365</v>
      </c>
      <c r="D310" s="4" t="n">
        <v>442.32</v>
      </c>
      <c r="E310" s="4" t="n">
        <v>444.91</v>
      </c>
      <c r="F310" s="4" t="n">
        <v>440.85</v>
      </c>
      <c r="G310" s="4" t="n">
        <v>442.78</v>
      </c>
      <c r="H310" s="5" t="n">
        <v>5089612</v>
      </c>
      <c r="I310" s="3"/>
      <c r="J310" s="3" t="n">
        <f aca="false">ROUND((G310-G309)/G309*100,2)</f>
        <v>2.28</v>
      </c>
      <c r="K310" s="3" t="str">
        <f aca="false">B310&amp;"_"&amp;C310</f>
        <v>1_2025-03-07</v>
      </c>
    </row>
    <row r="311" customFormat="false" ht="15" hidden="false" customHeight="false" outlineLevel="0" collapsed="false">
      <c r="A311" s="3" t="n">
        <v>310</v>
      </c>
      <c r="B311" s="3" t="n">
        <v>1</v>
      </c>
      <c r="C311" s="3" t="s">
        <v>366</v>
      </c>
      <c r="D311" s="4" t="n">
        <v>443.08</v>
      </c>
      <c r="E311" s="4" t="n">
        <v>445.37</v>
      </c>
      <c r="F311" s="4" t="n">
        <v>440.42</v>
      </c>
      <c r="G311" s="4" t="n">
        <v>444.55</v>
      </c>
      <c r="H311" s="5" t="n">
        <v>5891522</v>
      </c>
      <c r="I311" s="3"/>
      <c r="J311" s="3" t="n">
        <f aca="false">ROUND((G311-G310)/G310*100,2)</f>
        <v>0.4</v>
      </c>
      <c r="K311" s="3" t="str">
        <f aca="false">B311&amp;"_"&amp;C311</f>
        <v>1_2025-03-10</v>
      </c>
    </row>
    <row r="312" customFormat="false" ht="15" hidden="false" customHeight="false" outlineLevel="0" collapsed="false">
      <c r="A312" s="3" t="n">
        <v>311</v>
      </c>
      <c r="B312" s="3" t="n">
        <v>1</v>
      </c>
      <c r="C312" s="3" t="s">
        <v>367</v>
      </c>
      <c r="D312" s="4" t="n">
        <v>432.25</v>
      </c>
      <c r="E312" s="4" t="n">
        <v>432.44</v>
      </c>
      <c r="F312" s="4" t="n">
        <v>428.61</v>
      </c>
      <c r="G312" s="4" t="n">
        <v>431.13</v>
      </c>
      <c r="H312" s="5" t="n">
        <v>5317539</v>
      </c>
      <c r="I312" s="3"/>
      <c r="J312" s="3" t="n">
        <f aca="false">ROUND((G312-G311)/G311*100,2)</f>
        <v>-3.02</v>
      </c>
      <c r="K312" s="3" t="str">
        <f aca="false">B312&amp;"_"&amp;C312</f>
        <v>1_2025-03-11</v>
      </c>
    </row>
    <row r="313" customFormat="false" ht="15" hidden="false" customHeight="false" outlineLevel="0" collapsed="false">
      <c r="A313" s="3" t="n">
        <v>312</v>
      </c>
      <c r="B313" s="3" t="n">
        <v>1</v>
      </c>
      <c r="C313" s="3" t="s">
        <v>368</v>
      </c>
      <c r="D313" s="4" t="n">
        <v>428.92</v>
      </c>
      <c r="E313" s="4" t="n">
        <v>430.85</v>
      </c>
      <c r="F313" s="4" t="n">
        <v>428.04</v>
      </c>
      <c r="G313" s="4" t="n">
        <v>429.1</v>
      </c>
      <c r="H313" s="5" t="n">
        <v>7084701</v>
      </c>
      <c r="I313" s="3"/>
      <c r="J313" s="3" t="n">
        <f aca="false">ROUND((G313-G312)/G312*100,2)</f>
        <v>-0.47</v>
      </c>
      <c r="K313" s="3" t="str">
        <f aca="false">B313&amp;"_"&amp;C313</f>
        <v>1_2025-03-12</v>
      </c>
    </row>
    <row r="314" customFormat="false" ht="15" hidden="false" customHeight="false" outlineLevel="0" collapsed="false">
      <c r="A314" s="3" t="n">
        <v>313</v>
      </c>
      <c r="B314" s="3" t="n">
        <v>1</v>
      </c>
      <c r="C314" s="3" t="s">
        <v>369</v>
      </c>
      <c r="D314" s="4" t="n">
        <v>430.19</v>
      </c>
      <c r="E314" s="4" t="n">
        <v>433.78</v>
      </c>
      <c r="F314" s="4" t="n">
        <v>429.07</v>
      </c>
      <c r="G314" s="4" t="n">
        <v>431.28</v>
      </c>
      <c r="H314" s="5" t="n">
        <v>7330342</v>
      </c>
      <c r="I314" s="3"/>
      <c r="J314" s="3" t="n">
        <f aca="false">ROUND((G314-G313)/G313*100,2)</f>
        <v>0.51</v>
      </c>
      <c r="K314" s="3" t="str">
        <f aca="false">B314&amp;"_"&amp;C314</f>
        <v>1_2025-03-13</v>
      </c>
    </row>
    <row r="315" customFormat="false" ht="15" hidden="false" customHeight="false" outlineLevel="0" collapsed="false">
      <c r="A315" s="3" t="n">
        <v>314</v>
      </c>
      <c r="B315" s="3" t="n">
        <v>1</v>
      </c>
      <c r="C315" s="3" t="s">
        <v>370</v>
      </c>
      <c r="D315" s="4" t="n">
        <v>419</v>
      </c>
      <c r="E315" s="4" t="n">
        <v>420.8</v>
      </c>
      <c r="F315" s="4" t="n">
        <v>418.61</v>
      </c>
      <c r="G315" s="4" t="n">
        <v>420.49</v>
      </c>
      <c r="H315" s="5" t="n">
        <v>1734928</v>
      </c>
      <c r="I315" s="3"/>
      <c r="J315" s="3" t="n">
        <f aca="false">ROUND((G315-G314)/G314*100,2)</f>
        <v>-2.5</v>
      </c>
      <c r="K315" s="3" t="str">
        <f aca="false">B315&amp;"_"&amp;C315</f>
        <v>1_2025-03-14</v>
      </c>
    </row>
    <row r="316" customFormat="false" ht="15" hidden="false" customHeight="false" outlineLevel="0" collapsed="false">
      <c r="A316" s="3" t="n">
        <v>315</v>
      </c>
      <c r="B316" s="3" t="n">
        <v>1</v>
      </c>
      <c r="C316" s="3" t="s">
        <v>371</v>
      </c>
      <c r="D316" s="4" t="n">
        <v>414.83</v>
      </c>
      <c r="E316" s="4" t="n">
        <v>417.69</v>
      </c>
      <c r="F316" s="4" t="n">
        <v>412.61</v>
      </c>
      <c r="G316" s="4" t="n">
        <v>415.35</v>
      </c>
      <c r="H316" s="5" t="n">
        <v>6844502</v>
      </c>
      <c r="I316" s="3"/>
      <c r="J316" s="3" t="n">
        <f aca="false">ROUND((G316-G315)/G315*100,2)</f>
        <v>-1.22</v>
      </c>
      <c r="K316" s="3" t="str">
        <f aca="false">B316&amp;"_"&amp;C316</f>
        <v>1_2025-03-17</v>
      </c>
    </row>
    <row r="317" customFormat="false" ht="15" hidden="false" customHeight="false" outlineLevel="0" collapsed="false">
      <c r="A317" s="3" t="n">
        <v>316</v>
      </c>
      <c r="B317" s="3" t="n">
        <v>1</v>
      </c>
      <c r="C317" s="3" t="s">
        <v>372</v>
      </c>
      <c r="D317" s="4" t="n">
        <v>425.14</v>
      </c>
      <c r="E317" s="4" t="n">
        <v>427.62</v>
      </c>
      <c r="F317" s="4" t="n">
        <v>423.74</v>
      </c>
      <c r="G317" s="4" t="n">
        <v>425.99</v>
      </c>
      <c r="H317" s="5" t="n">
        <v>1438777</v>
      </c>
      <c r="I317" s="3"/>
      <c r="J317" s="3" t="n">
        <f aca="false">ROUND((G317-G316)/G316*100,2)</f>
        <v>2.56</v>
      </c>
      <c r="K317" s="3" t="str">
        <f aca="false">B317&amp;"_"&amp;C317</f>
        <v>1_2025-03-18</v>
      </c>
    </row>
    <row r="318" customFormat="false" ht="15" hidden="false" customHeight="false" outlineLevel="0" collapsed="false">
      <c r="A318" s="3" t="n">
        <v>317</v>
      </c>
      <c r="B318" s="3" t="n">
        <v>1</v>
      </c>
      <c r="C318" s="3" t="s">
        <v>373</v>
      </c>
      <c r="D318" s="4" t="n">
        <v>423.02</v>
      </c>
      <c r="E318" s="4" t="n">
        <v>423.44</v>
      </c>
      <c r="F318" s="4" t="n">
        <v>420.62</v>
      </c>
      <c r="G318" s="4" t="n">
        <v>423.01</v>
      </c>
      <c r="H318" s="5" t="n">
        <v>1656457</v>
      </c>
      <c r="I318" s="3"/>
      <c r="J318" s="3" t="n">
        <f aca="false">ROUND((G318-G317)/G317*100,2)</f>
        <v>-0.7</v>
      </c>
      <c r="K318" s="3" t="str">
        <f aca="false">B318&amp;"_"&amp;C318</f>
        <v>1_2025-03-19</v>
      </c>
    </row>
    <row r="319" customFormat="false" ht="15" hidden="false" customHeight="false" outlineLevel="0" collapsed="false">
      <c r="A319" s="3" t="n">
        <v>318</v>
      </c>
      <c r="B319" s="3" t="n">
        <v>1</v>
      </c>
      <c r="C319" s="3" t="s">
        <v>374</v>
      </c>
      <c r="D319" s="4" t="n">
        <v>432.54</v>
      </c>
      <c r="E319" s="4" t="n">
        <v>434.42</v>
      </c>
      <c r="F319" s="4" t="n">
        <v>430.43</v>
      </c>
      <c r="G319" s="4" t="n">
        <v>432</v>
      </c>
      <c r="H319" s="5" t="n">
        <v>6818975</v>
      </c>
      <c r="I319" s="3"/>
      <c r="J319" s="3" t="n">
        <f aca="false">ROUND((G319-G318)/G318*100,2)</f>
        <v>2.13</v>
      </c>
      <c r="K319" s="3" t="str">
        <f aca="false">B319&amp;"_"&amp;C319</f>
        <v>1_2025-03-20</v>
      </c>
    </row>
    <row r="320" customFormat="false" ht="15" hidden="false" customHeight="false" outlineLevel="0" collapsed="false">
      <c r="A320" s="3" t="n">
        <v>319</v>
      </c>
      <c r="B320" s="3" t="n">
        <v>1</v>
      </c>
      <c r="C320" s="3" t="s">
        <v>375</v>
      </c>
      <c r="D320" s="4" t="n">
        <v>417.14</v>
      </c>
      <c r="E320" s="4" t="n">
        <v>418.83</v>
      </c>
      <c r="F320" s="4" t="n">
        <v>415.53</v>
      </c>
      <c r="G320" s="4" t="n">
        <v>418.72</v>
      </c>
      <c r="H320" s="5" t="n">
        <v>4825784</v>
      </c>
      <c r="I320" s="3"/>
      <c r="J320" s="3" t="n">
        <f aca="false">ROUND((G320-G319)/G319*100,2)</f>
        <v>-3.07</v>
      </c>
      <c r="K320" s="3" t="str">
        <f aca="false">B320&amp;"_"&amp;C320</f>
        <v>1_2025-03-21</v>
      </c>
    </row>
    <row r="321" customFormat="false" ht="15" hidden="false" customHeight="false" outlineLevel="0" collapsed="false">
      <c r="A321" s="3" t="n">
        <v>320</v>
      </c>
      <c r="B321" s="3" t="n">
        <v>1</v>
      </c>
      <c r="C321" s="3" t="s">
        <v>376</v>
      </c>
      <c r="D321" s="4" t="n">
        <v>413.84</v>
      </c>
      <c r="E321" s="4" t="n">
        <v>415.74</v>
      </c>
      <c r="F321" s="4" t="n">
        <v>412.31</v>
      </c>
      <c r="G321" s="4" t="n">
        <v>413.34</v>
      </c>
      <c r="H321" s="5" t="n">
        <v>5292433</v>
      </c>
      <c r="I321" s="3"/>
      <c r="J321" s="3" t="n">
        <f aca="false">ROUND((G321-G320)/G320*100,2)</f>
        <v>-1.28</v>
      </c>
      <c r="K321" s="3" t="str">
        <f aca="false">B321&amp;"_"&amp;C321</f>
        <v>1_2025-03-24</v>
      </c>
    </row>
    <row r="322" customFormat="false" ht="15" hidden="false" customHeight="false" outlineLevel="0" collapsed="false">
      <c r="A322" s="3" t="n">
        <v>321</v>
      </c>
      <c r="B322" s="3" t="n">
        <v>1</v>
      </c>
      <c r="C322" s="3" t="s">
        <v>377</v>
      </c>
      <c r="D322" s="4" t="n">
        <v>402.31</v>
      </c>
      <c r="E322" s="4" t="n">
        <v>405.3</v>
      </c>
      <c r="F322" s="4" t="n">
        <v>401.14</v>
      </c>
      <c r="G322" s="4" t="n">
        <v>402.99</v>
      </c>
      <c r="H322" s="5" t="n">
        <v>6535161</v>
      </c>
      <c r="I322" s="3"/>
      <c r="J322" s="3" t="n">
        <f aca="false">ROUND((G322-G321)/G321*100,2)</f>
        <v>-2.5</v>
      </c>
      <c r="K322" s="3" t="str">
        <f aca="false">B322&amp;"_"&amp;C322</f>
        <v>1_2025-03-25</v>
      </c>
    </row>
    <row r="323" customFormat="false" ht="15" hidden="false" customHeight="false" outlineLevel="0" collapsed="false">
      <c r="A323" s="3" t="n">
        <v>322</v>
      </c>
      <c r="B323" s="3" t="n">
        <v>1</v>
      </c>
      <c r="C323" s="3" t="s">
        <v>378</v>
      </c>
      <c r="D323" s="4" t="n">
        <v>403.8</v>
      </c>
      <c r="E323" s="4" t="n">
        <v>404.52</v>
      </c>
      <c r="F323" s="4" t="n">
        <v>403.03</v>
      </c>
      <c r="G323" s="4" t="n">
        <v>403.21</v>
      </c>
      <c r="H323" s="5" t="n">
        <v>949347</v>
      </c>
      <c r="I323" s="3"/>
      <c r="J323" s="3" t="n">
        <f aca="false">ROUND((G323-G322)/G322*100,2)</f>
        <v>0.05</v>
      </c>
      <c r="K323" s="3" t="str">
        <f aca="false">B323&amp;"_"&amp;C323</f>
        <v>1_2025-03-26</v>
      </c>
    </row>
    <row r="324" customFormat="false" ht="15" hidden="false" customHeight="false" outlineLevel="0" collapsed="false">
      <c r="A324" s="3" t="n">
        <v>323</v>
      </c>
      <c r="B324" s="3" t="n">
        <v>1</v>
      </c>
      <c r="C324" s="3" t="s">
        <v>379</v>
      </c>
      <c r="D324" s="4" t="n">
        <v>394.61</v>
      </c>
      <c r="E324" s="4" t="n">
        <v>396.98</v>
      </c>
      <c r="F324" s="4" t="n">
        <v>393.87</v>
      </c>
      <c r="G324" s="4" t="n">
        <v>395.54</v>
      </c>
      <c r="H324" s="5" t="n">
        <v>5887721</v>
      </c>
      <c r="I324" s="3"/>
      <c r="J324" s="3" t="n">
        <f aca="false">ROUND((G324-G323)/G323*100,2)</f>
        <v>-1.9</v>
      </c>
      <c r="K324" s="3" t="str">
        <f aca="false">B324&amp;"_"&amp;C324</f>
        <v>1_2025-03-27</v>
      </c>
    </row>
    <row r="325" customFormat="false" ht="15" hidden="false" customHeight="false" outlineLevel="0" collapsed="false">
      <c r="A325" s="3" t="n">
        <v>324</v>
      </c>
      <c r="B325" s="3" t="n">
        <v>1</v>
      </c>
      <c r="C325" s="3" t="s">
        <v>380</v>
      </c>
      <c r="D325" s="4" t="n">
        <v>399.42</v>
      </c>
      <c r="E325" s="4" t="n">
        <v>401.48</v>
      </c>
      <c r="F325" s="4" t="n">
        <v>396.34</v>
      </c>
      <c r="G325" s="4" t="n">
        <v>398.67</v>
      </c>
      <c r="H325" s="5" t="n">
        <v>1480746</v>
      </c>
      <c r="I325" s="3"/>
      <c r="J325" s="3" t="n">
        <f aca="false">ROUND((G325-G324)/G324*100,2)</f>
        <v>0.79</v>
      </c>
      <c r="K325" s="3" t="str">
        <f aca="false">B325&amp;"_"&amp;C325</f>
        <v>1_2025-03-28</v>
      </c>
    </row>
    <row r="326" customFormat="false" ht="15" hidden="false" customHeight="false" outlineLevel="0" collapsed="false">
      <c r="A326" s="3" t="n">
        <v>325</v>
      </c>
      <c r="B326" s="3" t="n">
        <v>1</v>
      </c>
      <c r="C326" s="3" t="s">
        <v>381</v>
      </c>
      <c r="D326" s="4" t="n">
        <v>391.87</v>
      </c>
      <c r="E326" s="4" t="n">
        <v>393.53</v>
      </c>
      <c r="F326" s="4" t="n">
        <v>391.24</v>
      </c>
      <c r="G326" s="4" t="n">
        <v>392.44</v>
      </c>
      <c r="H326" s="5" t="n">
        <v>2359391</v>
      </c>
      <c r="I326" s="3"/>
      <c r="J326" s="3" t="n">
        <f aca="false">ROUND((G326-G325)/G325*100,2)</f>
        <v>-1.56</v>
      </c>
      <c r="K326" s="3" t="str">
        <f aca="false">B326&amp;"_"&amp;C326</f>
        <v>1_2025-03-31</v>
      </c>
    </row>
    <row r="327" customFormat="false" ht="15" hidden="false" customHeight="false" outlineLevel="0" collapsed="false">
      <c r="A327" s="3" t="n">
        <v>326</v>
      </c>
      <c r="B327" s="3" t="n">
        <v>1</v>
      </c>
      <c r="C327" s="3" t="s">
        <v>382</v>
      </c>
      <c r="D327" s="4" t="n">
        <v>397.83</v>
      </c>
      <c r="E327" s="4" t="n">
        <v>399.82</v>
      </c>
      <c r="F327" s="4" t="n">
        <v>396.92</v>
      </c>
      <c r="G327" s="4" t="n">
        <v>399.12</v>
      </c>
      <c r="H327" s="5" t="n">
        <v>5115330</v>
      </c>
      <c r="I327" s="3"/>
      <c r="J327" s="3" t="n">
        <f aca="false">ROUND((G327-G326)/G326*100,2)</f>
        <v>1.7</v>
      </c>
      <c r="K327" s="3" t="str">
        <f aca="false">B327&amp;"_"&amp;C327</f>
        <v>1_2025-04-01</v>
      </c>
    </row>
    <row r="328" customFormat="false" ht="15" hidden="false" customHeight="false" outlineLevel="0" collapsed="false">
      <c r="A328" s="3" t="n">
        <v>327</v>
      </c>
      <c r="B328" s="3" t="n">
        <v>1</v>
      </c>
      <c r="C328" s="3" t="s">
        <v>383</v>
      </c>
      <c r="D328" s="4" t="n">
        <v>398.28</v>
      </c>
      <c r="E328" s="4" t="n">
        <v>400.16</v>
      </c>
      <c r="F328" s="4" t="n">
        <v>396.9</v>
      </c>
      <c r="G328" s="4" t="n">
        <v>399.37</v>
      </c>
      <c r="H328" s="5" t="n">
        <v>2845361</v>
      </c>
      <c r="I328" s="3"/>
      <c r="J328" s="3" t="n">
        <f aca="false">ROUND((G328-G327)/G327*100,2)</f>
        <v>0.06</v>
      </c>
      <c r="K328" s="3" t="str">
        <f aca="false">B328&amp;"_"&amp;C328</f>
        <v>1_2025-04-02</v>
      </c>
    </row>
    <row r="329" customFormat="false" ht="15" hidden="false" customHeight="false" outlineLevel="0" collapsed="false">
      <c r="A329" s="3" t="n">
        <v>328</v>
      </c>
      <c r="B329" s="3" t="n">
        <v>1</v>
      </c>
      <c r="C329" s="3" t="s">
        <v>384</v>
      </c>
      <c r="D329" s="4" t="n">
        <v>414.73</v>
      </c>
      <c r="E329" s="4" t="n">
        <v>415.97</v>
      </c>
      <c r="F329" s="4" t="n">
        <v>412.58</v>
      </c>
      <c r="G329" s="4" t="n">
        <v>413.86</v>
      </c>
      <c r="H329" s="5" t="n">
        <v>4240697</v>
      </c>
      <c r="I329" s="3"/>
      <c r="J329" s="3" t="n">
        <f aca="false">ROUND((G329-G328)/G328*100,2)</f>
        <v>3.63</v>
      </c>
      <c r="K329" s="3" t="str">
        <f aca="false">B329&amp;"_"&amp;C329</f>
        <v>1_2025-04-03</v>
      </c>
    </row>
    <row r="330" customFormat="false" ht="15" hidden="false" customHeight="false" outlineLevel="0" collapsed="false">
      <c r="A330" s="3" t="n">
        <v>329</v>
      </c>
      <c r="B330" s="3" t="n">
        <v>1</v>
      </c>
      <c r="C330" s="3" t="s">
        <v>385</v>
      </c>
      <c r="D330" s="4" t="n">
        <v>414.85</v>
      </c>
      <c r="E330" s="4" t="n">
        <v>416.11</v>
      </c>
      <c r="F330" s="4" t="n">
        <v>410.98</v>
      </c>
      <c r="G330" s="4" t="n">
        <v>413.38</v>
      </c>
      <c r="H330" s="5" t="n">
        <v>2113583</v>
      </c>
      <c r="I330" s="3"/>
      <c r="J330" s="3" t="n">
        <f aca="false">ROUND((G330-G329)/G329*100,2)</f>
        <v>-0.12</v>
      </c>
      <c r="K330" s="3" t="str">
        <f aca="false">B330&amp;"_"&amp;C330</f>
        <v>1_2025-04-04</v>
      </c>
    </row>
    <row r="331" customFormat="false" ht="15" hidden="false" customHeight="false" outlineLevel="0" collapsed="false">
      <c r="A331" s="3" t="n">
        <v>330</v>
      </c>
      <c r="B331" s="3" t="n">
        <v>1</v>
      </c>
      <c r="C331" s="3" t="s">
        <v>386</v>
      </c>
      <c r="D331" s="4" t="n">
        <v>414.49</v>
      </c>
      <c r="E331" s="4" t="n">
        <v>415.1</v>
      </c>
      <c r="F331" s="4" t="n">
        <v>413.26</v>
      </c>
      <c r="G331" s="4" t="n">
        <v>414.98</v>
      </c>
      <c r="H331" s="5" t="n">
        <v>7117546</v>
      </c>
      <c r="I331" s="3"/>
      <c r="J331" s="3" t="n">
        <f aca="false">ROUND((G331-G330)/G330*100,2)</f>
        <v>0.39</v>
      </c>
      <c r="K331" s="3" t="str">
        <f aca="false">B331&amp;"_"&amp;C331</f>
        <v>1_2025-04-07</v>
      </c>
    </row>
    <row r="332" customFormat="false" ht="15" hidden="false" customHeight="false" outlineLevel="0" collapsed="false">
      <c r="A332" s="3" t="n">
        <v>331</v>
      </c>
      <c r="B332" s="3" t="n">
        <v>1</v>
      </c>
      <c r="C332" s="3" t="s">
        <v>387</v>
      </c>
      <c r="D332" s="4" t="n">
        <v>410.43</v>
      </c>
      <c r="E332" s="4" t="n">
        <v>412.51</v>
      </c>
      <c r="F332" s="4" t="n">
        <v>409.25</v>
      </c>
      <c r="G332" s="4" t="n">
        <v>410.31</v>
      </c>
      <c r="H332" s="5" t="n">
        <v>7118417</v>
      </c>
      <c r="I332" s="3"/>
      <c r="J332" s="3" t="n">
        <f aca="false">ROUND((G332-G331)/G331*100,2)</f>
        <v>-1.13</v>
      </c>
      <c r="K332" s="3" t="str">
        <f aca="false">B332&amp;"_"&amp;C332</f>
        <v>1_2025-04-08</v>
      </c>
    </row>
    <row r="333" customFormat="false" ht="15" hidden="false" customHeight="false" outlineLevel="0" collapsed="false">
      <c r="A333" s="3" t="n">
        <v>332</v>
      </c>
      <c r="B333" s="3" t="n">
        <v>1</v>
      </c>
      <c r="C333" s="3" t="s">
        <v>388</v>
      </c>
      <c r="D333" s="4" t="n">
        <v>404.27</v>
      </c>
      <c r="E333" s="4" t="n">
        <v>406.12</v>
      </c>
      <c r="F333" s="4" t="n">
        <v>402.65</v>
      </c>
      <c r="G333" s="4" t="n">
        <v>403.54</v>
      </c>
      <c r="H333" s="5" t="n">
        <v>3504362</v>
      </c>
      <c r="I333" s="3"/>
      <c r="J333" s="3" t="n">
        <f aca="false">ROUND((G333-G332)/G332*100,2)</f>
        <v>-1.65</v>
      </c>
      <c r="K333" s="3" t="str">
        <f aca="false">B333&amp;"_"&amp;C333</f>
        <v>1_2025-04-09</v>
      </c>
    </row>
    <row r="334" customFormat="false" ht="15" hidden="false" customHeight="false" outlineLevel="0" collapsed="false">
      <c r="A334" s="3" t="n">
        <v>333</v>
      </c>
      <c r="B334" s="3" t="n">
        <v>1</v>
      </c>
      <c r="C334" s="3" t="s">
        <v>389</v>
      </c>
      <c r="D334" s="4" t="n">
        <v>399.48</v>
      </c>
      <c r="E334" s="4" t="n">
        <v>399.66</v>
      </c>
      <c r="F334" s="4" t="n">
        <v>398.1</v>
      </c>
      <c r="G334" s="4" t="n">
        <v>399.31</v>
      </c>
      <c r="H334" s="5" t="n">
        <v>6233030</v>
      </c>
      <c r="I334" s="3"/>
      <c r="J334" s="3" t="n">
        <f aca="false">ROUND((G334-G333)/G333*100,2)</f>
        <v>-1.05</v>
      </c>
      <c r="K334" s="3" t="str">
        <f aca="false">B334&amp;"_"&amp;C334</f>
        <v>1_2025-04-10</v>
      </c>
    </row>
    <row r="335" customFormat="false" ht="15" hidden="false" customHeight="false" outlineLevel="0" collapsed="false">
      <c r="A335" s="3" t="n">
        <v>334</v>
      </c>
      <c r="B335" s="3" t="n">
        <v>1</v>
      </c>
      <c r="C335" s="3" t="s">
        <v>390</v>
      </c>
      <c r="D335" s="4" t="n">
        <v>396.68</v>
      </c>
      <c r="E335" s="4" t="n">
        <v>399.74</v>
      </c>
      <c r="F335" s="4" t="n">
        <v>395.06</v>
      </c>
      <c r="G335" s="4" t="n">
        <v>397.38</v>
      </c>
      <c r="H335" s="5" t="n">
        <v>1391082</v>
      </c>
      <c r="I335" s="3"/>
      <c r="J335" s="3" t="n">
        <f aca="false">ROUND((G335-G334)/G334*100,2)</f>
        <v>-0.48</v>
      </c>
      <c r="K335" s="3" t="str">
        <f aca="false">B335&amp;"_"&amp;C335</f>
        <v>1_2025-04-11</v>
      </c>
    </row>
    <row r="336" customFormat="false" ht="15" hidden="false" customHeight="false" outlineLevel="0" collapsed="false">
      <c r="A336" s="3" t="n">
        <v>335</v>
      </c>
      <c r="B336" s="3" t="n">
        <v>1</v>
      </c>
      <c r="C336" s="3" t="s">
        <v>391</v>
      </c>
      <c r="D336" s="4" t="n">
        <v>405.5</v>
      </c>
      <c r="E336" s="4" t="n">
        <v>406.33</v>
      </c>
      <c r="F336" s="4" t="n">
        <v>402.27</v>
      </c>
      <c r="G336" s="4" t="n">
        <v>404.55</v>
      </c>
      <c r="H336" s="5" t="n">
        <v>6162238</v>
      </c>
      <c r="I336" s="3"/>
      <c r="J336" s="3" t="n">
        <f aca="false">ROUND((G336-G335)/G335*100,2)</f>
        <v>1.8</v>
      </c>
      <c r="K336" s="3" t="str">
        <f aca="false">B336&amp;"_"&amp;C336</f>
        <v>1_2025-04-14</v>
      </c>
    </row>
    <row r="337" customFormat="false" ht="15" hidden="false" customHeight="false" outlineLevel="0" collapsed="false">
      <c r="A337" s="3" t="n">
        <v>336</v>
      </c>
      <c r="B337" s="3" t="n">
        <v>1</v>
      </c>
      <c r="C337" s="3" t="s">
        <v>392</v>
      </c>
      <c r="D337" s="4" t="n">
        <v>402.54</v>
      </c>
      <c r="E337" s="4" t="n">
        <v>404.74</v>
      </c>
      <c r="F337" s="4" t="n">
        <v>401.33</v>
      </c>
      <c r="G337" s="4" t="n">
        <v>403.51</v>
      </c>
      <c r="H337" s="5" t="n">
        <v>839775</v>
      </c>
      <c r="I337" s="3"/>
      <c r="J337" s="3" t="n">
        <f aca="false">ROUND((G337-G336)/G336*100,2)</f>
        <v>-0.26</v>
      </c>
      <c r="K337" s="3" t="str">
        <f aca="false">B337&amp;"_"&amp;C337</f>
        <v>1_2025-04-15</v>
      </c>
    </row>
    <row r="338" customFormat="false" ht="15" hidden="false" customHeight="false" outlineLevel="0" collapsed="false">
      <c r="A338" s="3" t="n">
        <v>337</v>
      </c>
      <c r="B338" s="3" t="n">
        <v>1</v>
      </c>
      <c r="C338" s="3" t="s">
        <v>393</v>
      </c>
      <c r="D338" s="4" t="n">
        <v>407.78</v>
      </c>
      <c r="E338" s="4" t="n">
        <v>408.98</v>
      </c>
      <c r="F338" s="4" t="n">
        <v>406.29</v>
      </c>
      <c r="G338" s="4" t="n">
        <v>407.86</v>
      </c>
      <c r="H338" s="5" t="n">
        <v>4366292</v>
      </c>
      <c r="I338" s="3"/>
      <c r="J338" s="3" t="n">
        <f aca="false">ROUND((G338-G337)/G337*100,2)</f>
        <v>1.08</v>
      </c>
      <c r="K338" s="3" t="str">
        <f aca="false">B338&amp;"_"&amp;C338</f>
        <v>1_2025-04-16</v>
      </c>
    </row>
    <row r="339" customFormat="false" ht="15" hidden="false" customHeight="false" outlineLevel="0" collapsed="false">
      <c r="A339" s="3" t="n">
        <v>338</v>
      </c>
      <c r="B339" s="3" t="n">
        <v>1</v>
      </c>
      <c r="C339" s="3" t="s">
        <v>394</v>
      </c>
      <c r="D339" s="4" t="n">
        <v>412.4</v>
      </c>
      <c r="E339" s="4" t="n">
        <v>414.49</v>
      </c>
      <c r="F339" s="4" t="n">
        <v>412</v>
      </c>
      <c r="G339" s="4" t="n">
        <v>412.97</v>
      </c>
      <c r="H339" s="5" t="n">
        <v>7929618</v>
      </c>
      <c r="I339" s="3"/>
      <c r="J339" s="3" t="n">
        <f aca="false">ROUND((G339-G338)/G338*100,2)</f>
        <v>1.25</v>
      </c>
      <c r="K339" s="3" t="str">
        <f aca="false">B339&amp;"_"&amp;C339</f>
        <v>1_2025-04-17</v>
      </c>
    </row>
    <row r="340" customFormat="false" ht="15" hidden="false" customHeight="false" outlineLevel="0" collapsed="false">
      <c r="A340" s="3" t="n">
        <v>339</v>
      </c>
      <c r="B340" s="3" t="n">
        <v>1</v>
      </c>
      <c r="C340" s="3" t="s">
        <v>395</v>
      </c>
      <c r="D340" s="4" t="n">
        <v>412.11</v>
      </c>
      <c r="E340" s="4" t="n">
        <v>414.7</v>
      </c>
      <c r="F340" s="4" t="n">
        <v>410.79</v>
      </c>
      <c r="G340" s="4" t="n">
        <v>412.65</v>
      </c>
      <c r="H340" s="5" t="n">
        <v>5815548</v>
      </c>
      <c r="I340" s="3"/>
      <c r="J340" s="3" t="n">
        <f aca="false">ROUND((G340-G339)/G339*100,2)</f>
        <v>-0.08</v>
      </c>
      <c r="K340" s="3" t="str">
        <f aca="false">B340&amp;"_"&amp;C340</f>
        <v>1_2025-04-18</v>
      </c>
    </row>
    <row r="341" customFormat="false" ht="15" hidden="false" customHeight="false" outlineLevel="0" collapsed="false">
      <c r="A341" s="3" t="n">
        <v>340</v>
      </c>
      <c r="B341" s="3" t="n">
        <v>1</v>
      </c>
      <c r="C341" s="3" t="s">
        <v>396</v>
      </c>
      <c r="D341" s="4" t="n">
        <v>405.84</v>
      </c>
      <c r="E341" s="4" t="n">
        <v>408.49</v>
      </c>
      <c r="F341" s="4" t="n">
        <v>404.95</v>
      </c>
      <c r="G341" s="4" t="n">
        <v>406.5</v>
      </c>
      <c r="H341" s="5" t="n">
        <v>5553547</v>
      </c>
      <c r="I341" s="3"/>
      <c r="J341" s="3" t="n">
        <f aca="false">ROUND((G341-G340)/G340*100,2)</f>
        <v>-1.49</v>
      </c>
      <c r="K341" s="3" t="str">
        <f aca="false">B341&amp;"_"&amp;C341</f>
        <v>1_2025-04-21</v>
      </c>
    </row>
    <row r="342" customFormat="false" ht="15" hidden="false" customHeight="false" outlineLevel="0" collapsed="false">
      <c r="A342" s="3" t="n">
        <v>341</v>
      </c>
      <c r="B342" s="3" t="n">
        <v>1</v>
      </c>
      <c r="C342" s="3" t="s">
        <v>397</v>
      </c>
      <c r="D342" s="4" t="n">
        <v>417.19</v>
      </c>
      <c r="E342" s="4" t="n">
        <v>419</v>
      </c>
      <c r="F342" s="4" t="n">
        <v>414.48</v>
      </c>
      <c r="G342" s="4" t="n">
        <v>416.2</v>
      </c>
      <c r="H342" s="5" t="n">
        <v>699853</v>
      </c>
      <c r="I342" s="3"/>
      <c r="J342" s="3" t="n">
        <f aca="false">ROUND((G342-G341)/G341*100,2)</f>
        <v>2.39</v>
      </c>
      <c r="K342" s="3" t="str">
        <f aca="false">B342&amp;"_"&amp;C342</f>
        <v>1_2025-04-22</v>
      </c>
    </row>
    <row r="343" customFormat="false" ht="15" hidden="false" customHeight="false" outlineLevel="0" collapsed="false">
      <c r="A343" s="3" t="n">
        <v>342</v>
      </c>
      <c r="B343" s="3" t="n">
        <v>1</v>
      </c>
      <c r="C343" s="3" t="s">
        <v>398</v>
      </c>
      <c r="D343" s="4" t="n">
        <v>414.97</v>
      </c>
      <c r="E343" s="4" t="n">
        <v>417.46</v>
      </c>
      <c r="F343" s="4" t="n">
        <v>413.02</v>
      </c>
      <c r="G343" s="4" t="n">
        <v>415.05</v>
      </c>
      <c r="H343" s="5" t="n">
        <v>6321215</v>
      </c>
      <c r="I343" s="3"/>
      <c r="J343" s="3" t="n">
        <f aca="false">ROUND((G343-G342)/G342*100,2)</f>
        <v>-0.28</v>
      </c>
      <c r="K343" s="3" t="str">
        <f aca="false">B343&amp;"_"&amp;C343</f>
        <v>1_2025-04-23</v>
      </c>
    </row>
    <row r="344" customFormat="false" ht="15" hidden="false" customHeight="false" outlineLevel="0" collapsed="false">
      <c r="A344" s="3" t="n">
        <v>343</v>
      </c>
      <c r="B344" s="3" t="n">
        <v>1</v>
      </c>
      <c r="C344" s="3" t="s">
        <v>399</v>
      </c>
      <c r="D344" s="4" t="n">
        <v>404.87</v>
      </c>
      <c r="E344" s="4" t="n">
        <v>405.28</v>
      </c>
      <c r="F344" s="4" t="n">
        <v>403.07</v>
      </c>
      <c r="G344" s="4" t="n">
        <v>404.6</v>
      </c>
      <c r="H344" s="5" t="n">
        <v>5148018</v>
      </c>
      <c r="I344" s="3"/>
      <c r="J344" s="3" t="n">
        <f aca="false">ROUND((G344-G343)/G343*100,2)</f>
        <v>-2.52</v>
      </c>
      <c r="K344" s="3" t="str">
        <f aca="false">B344&amp;"_"&amp;C344</f>
        <v>1_2025-04-24</v>
      </c>
    </row>
    <row r="345" customFormat="false" ht="15" hidden="false" customHeight="false" outlineLevel="0" collapsed="false">
      <c r="A345" s="3" t="n">
        <v>344</v>
      </c>
      <c r="B345" s="3" t="n">
        <v>1</v>
      </c>
      <c r="C345" s="3" t="s">
        <v>400</v>
      </c>
      <c r="D345" s="4" t="n">
        <v>400.33</v>
      </c>
      <c r="E345" s="4" t="n">
        <v>400.68</v>
      </c>
      <c r="F345" s="4" t="n">
        <v>397.6</v>
      </c>
      <c r="G345" s="4" t="n">
        <v>399.24</v>
      </c>
      <c r="H345" s="5" t="n">
        <v>736778</v>
      </c>
      <c r="I345" s="3"/>
      <c r="J345" s="3" t="n">
        <f aca="false">ROUND((G345-G344)/G344*100,2)</f>
        <v>-1.32</v>
      </c>
      <c r="K345" s="3" t="str">
        <f aca="false">B345&amp;"_"&amp;C345</f>
        <v>1_2025-04-25</v>
      </c>
    </row>
    <row r="346" customFormat="false" ht="15" hidden="false" customHeight="false" outlineLevel="0" collapsed="false">
      <c r="A346" s="3" t="n">
        <v>345</v>
      </c>
      <c r="B346" s="3" t="n">
        <v>1</v>
      </c>
      <c r="C346" s="3" t="s">
        <v>401</v>
      </c>
      <c r="D346" s="4" t="n">
        <v>401.07</v>
      </c>
      <c r="E346" s="4" t="n">
        <v>403.37</v>
      </c>
      <c r="F346" s="4" t="n">
        <v>400.7</v>
      </c>
      <c r="G346" s="4" t="n">
        <v>402.62</v>
      </c>
      <c r="H346" s="5" t="n">
        <v>5678751</v>
      </c>
      <c r="I346" s="3"/>
      <c r="J346" s="3" t="n">
        <f aca="false">ROUND((G346-G345)/G345*100,2)</f>
        <v>0.85</v>
      </c>
      <c r="K346" s="3" t="str">
        <f aca="false">B346&amp;"_"&amp;C346</f>
        <v>1_2025-04-28</v>
      </c>
    </row>
    <row r="347" customFormat="false" ht="15" hidden="false" customHeight="false" outlineLevel="0" collapsed="false">
      <c r="A347" s="3" t="n">
        <v>346</v>
      </c>
      <c r="B347" s="3" t="n">
        <v>1</v>
      </c>
      <c r="C347" s="3" t="s">
        <v>402</v>
      </c>
      <c r="D347" s="4" t="n">
        <v>401.3</v>
      </c>
      <c r="E347" s="4" t="n">
        <v>403.46</v>
      </c>
      <c r="F347" s="4" t="n">
        <v>399.09</v>
      </c>
      <c r="G347" s="4" t="n">
        <v>401.59</v>
      </c>
      <c r="H347" s="5" t="n">
        <v>7046132</v>
      </c>
      <c r="I347" s="3"/>
      <c r="J347" s="3" t="n">
        <f aca="false">ROUND((G347-G346)/G346*100,2)</f>
        <v>-0.26</v>
      </c>
      <c r="K347" s="3" t="str">
        <f aca="false">B347&amp;"_"&amp;C347</f>
        <v>1_2025-04-29</v>
      </c>
    </row>
    <row r="348" customFormat="false" ht="15" hidden="false" customHeight="false" outlineLevel="0" collapsed="false">
      <c r="A348" s="3" t="n">
        <v>347</v>
      </c>
      <c r="B348" s="3" t="n">
        <v>1</v>
      </c>
      <c r="C348" s="3" t="s">
        <v>403</v>
      </c>
      <c r="D348" s="4" t="n">
        <v>400.29</v>
      </c>
      <c r="E348" s="4" t="n">
        <v>401.96</v>
      </c>
      <c r="F348" s="4" t="n">
        <v>399.51</v>
      </c>
      <c r="G348" s="4" t="n">
        <v>401.46</v>
      </c>
      <c r="H348" s="5" t="n">
        <v>5466700</v>
      </c>
      <c r="I348" s="3"/>
      <c r="J348" s="3" t="n">
        <f aca="false">ROUND((G348-G347)/G347*100,2)</f>
        <v>-0.03</v>
      </c>
      <c r="K348" s="3" t="str">
        <f aca="false">B348&amp;"_"&amp;C348</f>
        <v>1_2025-04-30</v>
      </c>
    </row>
    <row r="349" customFormat="false" ht="15" hidden="false" customHeight="false" outlineLevel="0" collapsed="false">
      <c r="A349" s="3" t="n">
        <v>348</v>
      </c>
      <c r="B349" s="3" t="n">
        <v>1</v>
      </c>
      <c r="C349" s="3" t="s">
        <v>404</v>
      </c>
      <c r="D349" s="4" t="n">
        <v>399.05</v>
      </c>
      <c r="E349" s="4" t="n">
        <v>399.8</v>
      </c>
      <c r="F349" s="4" t="n">
        <v>398.56</v>
      </c>
      <c r="G349" s="4" t="n">
        <v>398.97</v>
      </c>
      <c r="H349" s="5" t="n">
        <v>7340931</v>
      </c>
      <c r="I349" s="3"/>
      <c r="J349" s="3" t="n">
        <f aca="false">ROUND((G349-G348)/G348*100,2)</f>
        <v>-0.62</v>
      </c>
      <c r="K349" s="3" t="str">
        <f aca="false">B349&amp;"_"&amp;C349</f>
        <v>1_2025-05-01</v>
      </c>
    </row>
    <row r="350" customFormat="false" ht="15" hidden="false" customHeight="false" outlineLevel="0" collapsed="false">
      <c r="A350" s="3" t="n">
        <v>349</v>
      </c>
      <c r="B350" s="3" t="n">
        <v>1</v>
      </c>
      <c r="C350" s="3" t="s">
        <v>405</v>
      </c>
      <c r="D350" s="4" t="n">
        <v>396.24</v>
      </c>
      <c r="E350" s="4" t="n">
        <v>397.96</v>
      </c>
      <c r="F350" s="4" t="n">
        <v>393.86</v>
      </c>
      <c r="G350" s="4" t="n">
        <v>395.38</v>
      </c>
      <c r="H350" s="5" t="n">
        <v>5699849</v>
      </c>
      <c r="I350" s="3"/>
      <c r="J350" s="3" t="n">
        <f aca="false">ROUND((G350-G349)/G349*100,2)</f>
        <v>-0.9</v>
      </c>
      <c r="K350" s="3" t="str">
        <f aca="false">B350&amp;"_"&amp;C350</f>
        <v>1_2025-05-02</v>
      </c>
    </row>
    <row r="351" customFormat="false" ht="15" hidden="false" customHeight="false" outlineLevel="0" collapsed="false">
      <c r="A351" s="3" t="n">
        <v>350</v>
      </c>
      <c r="B351" s="3" t="n">
        <v>1</v>
      </c>
      <c r="C351" s="3" t="s">
        <v>406</v>
      </c>
      <c r="D351" s="4" t="n">
        <v>401.4</v>
      </c>
      <c r="E351" s="4" t="n">
        <v>401.86</v>
      </c>
      <c r="F351" s="4" t="n">
        <v>400.45</v>
      </c>
      <c r="G351" s="4" t="n">
        <v>401.04</v>
      </c>
      <c r="H351" s="5" t="n">
        <v>4685649</v>
      </c>
      <c r="I351" s="3"/>
      <c r="J351" s="3" t="n">
        <f aca="false">ROUND((G351-G350)/G350*100,2)</f>
        <v>1.43</v>
      </c>
      <c r="K351" s="3" t="str">
        <f aca="false">B351&amp;"_"&amp;C351</f>
        <v>1_2025-05-05</v>
      </c>
    </row>
    <row r="352" customFormat="false" ht="15" hidden="false" customHeight="false" outlineLevel="0" collapsed="false">
      <c r="A352" s="3" t="n">
        <v>351</v>
      </c>
      <c r="B352" s="3" t="n">
        <v>1</v>
      </c>
      <c r="C352" s="3" t="s">
        <v>407</v>
      </c>
      <c r="D352" s="4" t="n">
        <v>403.53</v>
      </c>
      <c r="E352" s="4" t="n">
        <v>404.89</v>
      </c>
      <c r="F352" s="4" t="n">
        <v>403.03</v>
      </c>
      <c r="G352" s="4" t="n">
        <v>404.19</v>
      </c>
      <c r="H352" s="5" t="n">
        <v>5787411</v>
      </c>
      <c r="I352" s="3"/>
      <c r="J352" s="3" t="n">
        <f aca="false">ROUND((G352-G351)/G351*100,2)</f>
        <v>0.79</v>
      </c>
      <c r="K352" s="3" t="str">
        <f aca="false">B352&amp;"_"&amp;C352</f>
        <v>1_2025-05-06</v>
      </c>
    </row>
    <row r="353" customFormat="false" ht="15" hidden="false" customHeight="false" outlineLevel="0" collapsed="false">
      <c r="A353" s="3" t="n">
        <v>352</v>
      </c>
      <c r="B353" s="3" t="n">
        <v>1</v>
      </c>
      <c r="C353" s="3" t="s">
        <v>408</v>
      </c>
      <c r="D353" s="4" t="n">
        <v>422.97</v>
      </c>
      <c r="E353" s="4" t="n">
        <v>424.47</v>
      </c>
      <c r="F353" s="4" t="n">
        <v>420.6</v>
      </c>
      <c r="G353" s="4" t="n">
        <v>423.59</v>
      </c>
      <c r="H353" s="5" t="n">
        <v>6465540</v>
      </c>
      <c r="I353" s="3"/>
      <c r="J353" s="3" t="n">
        <f aca="false">ROUND((G353-G352)/G352*100,2)</f>
        <v>4.8</v>
      </c>
      <c r="K353" s="3" t="str">
        <f aca="false">B353&amp;"_"&amp;C353</f>
        <v>1_2025-05-07</v>
      </c>
    </row>
    <row r="354" customFormat="false" ht="15" hidden="false" customHeight="false" outlineLevel="0" collapsed="false">
      <c r="A354" s="3" t="n">
        <v>353</v>
      </c>
      <c r="B354" s="3" t="n">
        <v>1</v>
      </c>
      <c r="C354" s="3" t="s">
        <v>409</v>
      </c>
      <c r="D354" s="4" t="n">
        <v>423.71</v>
      </c>
      <c r="E354" s="4" t="n">
        <v>424.68</v>
      </c>
      <c r="F354" s="4" t="n">
        <v>420.63</v>
      </c>
      <c r="G354" s="4" t="n">
        <v>423.11</v>
      </c>
      <c r="H354" s="5" t="n">
        <v>6637830</v>
      </c>
      <c r="I354" s="3"/>
      <c r="J354" s="3" t="n">
        <f aca="false">ROUND((G354-G353)/G353*100,2)</f>
        <v>-0.11</v>
      </c>
      <c r="K354" s="3" t="str">
        <f aca="false">B354&amp;"_"&amp;C354</f>
        <v>1_2025-05-08</v>
      </c>
    </row>
    <row r="355" customFormat="false" ht="15" hidden="false" customHeight="false" outlineLevel="0" collapsed="false">
      <c r="A355" s="3" t="n">
        <v>354</v>
      </c>
      <c r="B355" s="3" t="n">
        <v>1</v>
      </c>
      <c r="C355" s="3" t="s">
        <v>410</v>
      </c>
      <c r="D355" s="4" t="n">
        <v>428.61</v>
      </c>
      <c r="E355" s="4" t="n">
        <v>430.68</v>
      </c>
      <c r="F355" s="4" t="n">
        <v>426.31</v>
      </c>
      <c r="G355" s="4" t="n">
        <v>427.06</v>
      </c>
      <c r="H355" s="5" t="n">
        <v>2657227</v>
      </c>
      <c r="I355" s="3"/>
      <c r="J355" s="3" t="n">
        <f aca="false">ROUND((G355-G354)/G354*100,2)</f>
        <v>0.93</v>
      </c>
      <c r="K355" s="3" t="str">
        <f aca="false">B355&amp;"_"&amp;C355</f>
        <v>1_2025-05-09</v>
      </c>
    </row>
    <row r="356" customFormat="false" ht="15" hidden="false" customHeight="false" outlineLevel="0" collapsed="false">
      <c r="A356" s="3" t="n">
        <v>355</v>
      </c>
      <c r="B356" s="3" t="n">
        <v>1</v>
      </c>
      <c r="C356" s="3" t="s">
        <v>411</v>
      </c>
      <c r="D356" s="4" t="n">
        <v>425.38</v>
      </c>
      <c r="E356" s="4" t="n">
        <v>426.23</v>
      </c>
      <c r="F356" s="4" t="n">
        <v>424.15</v>
      </c>
      <c r="G356" s="4" t="n">
        <v>425.57</v>
      </c>
      <c r="H356" s="5" t="n">
        <v>2015510</v>
      </c>
      <c r="I356" s="3"/>
      <c r="J356" s="3" t="n">
        <f aca="false">ROUND((G356-G355)/G355*100,2)</f>
        <v>-0.35</v>
      </c>
      <c r="K356" s="3" t="str">
        <f aca="false">B356&amp;"_"&amp;C356</f>
        <v>1_2025-05-12</v>
      </c>
    </row>
    <row r="357" customFormat="false" ht="15" hidden="false" customHeight="false" outlineLevel="0" collapsed="false">
      <c r="A357" s="3" t="n">
        <v>356</v>
      </c>
      <c r="B357" s="3" t="n">
        <v>1</v>
      </c>
      <c r="C357" s="3" t="s">
        <v>412</v>
      </c>
      <c r="D357" s="4" t="n">
        <v>418.92</v>
      </c>
      <c r="E357" s="4" t="n">
        <v>421.26</v>
      </c>
      <c r="F357" s="4" t="n">
        <v>417.04</v>
      </c>
      <c r="G357" s="4" t="n">
        <v>418.79</v>
      </c>
      <c r="H357" s="5" t="n">
        <v>1529547</v>
      </c>
      <c r="I357" s="3"/>
      <c r="J357" s="3" t="n">
        <f aca="false">ROUND((G357-G356)/G356*100,2)</f>
        <v>-1.59</v>
      </c>
      <c r="K357" s="3" t="str">
        <f aca="false">B357&amp;"_"&amp;C357</f>
        <v>1_2025-05-13</v>
      </c>
    </row>
    <row r="358" customFormat="false" ht="15" hidden="false" customHeight="false" outlineLevel="0" collapsed="false">
      <c r="A358" s="3" t="n">
        <v>357</v>
      </c>
      <c r="B358" s="3" t="n">
        <v>1</v>
      </c>
      <c r="C358" s="3" t="s">
        <v>413</v>
      </c>
      <c r="D358" s="4" t="n">
        <v>410.55</v>
      </c>
      <c r="E358" s="4" t="n">
        <v>413.05</v>
      </c>
      <c r="F358" s="4" t="n">
        <v>409.24</v>
      </c>
      <c r="G358" s="4" t="n">
        <v>411.4</v>
      </c>
      <c r="H358" s="5" t="n">
        <v>5284584</v>
      </c>
      <c r="I358" s="3"/>
      <c r="J358" s="3" t="n">
        <f aca="false">ROUND((G358-G357)/G357*100,2)</f>
        <v>-1.76</v>
      </c>
      <c r="K358" s="3" t="str">
        <f aca="false">B358&amp;"_"&amp;C358</f>
        <v>1_2025-05-14</v>
      </c>
    </row>
    <row r="359" customFormat="false" ht="15" hidden="false" customHeight="false" outlineLevel="0" collapsed="false">
      <c r="A359" s="3" t="n">
        <v>358</v>
      </c>
      <c r="B359" s="3" t="n">
        <v>1</v>
      </c>
      <c r="C359" s="3" t="s">
        <v>414</v>
      </c>
      <c r="D359" s="4" t="n">
        <v>403.5</v>
      </c>
      <c r="E359" s="4" t="n">
        <v>405.95</v>
      </c>
      <c r="F359" s="4" t="n">
        <v>401.76</v>
      </c>
      <c r="G359" s="4" t="n">
        <v>404.95</v>
      </c>
      <c r="H359" s="5" t="n">
        <v>1254086</v>
      </c>
      <c r="I359" s="3"/>
      <c r="J359" s="3" t="n">
        <f aca="false">ROUND((G359-G358)/G358*100,2)</f>
        <v>-1.57</v>
      </c>
      <c r="K359" s="3" t="str">
        <f aca="false">B359&amp;"_"&amp;C359</f>
        <v>1_2025-05-15</v>
      </c>
    </row>
    <row r="360" customFormat="false" ht="15" hidden="false" customHeight="false" outlineLevel="0" collapsed="false">
      <c r="A360" s="3" t="n">
        <v>359</v>
      </c>
      <c r="B360" s="3" t="n">
        <v>1</v>
      </c>
      <c r="C360" s="3" t="s">
        <v>415</v>
      </c>
      <c r="D360" s="4" t="n">
        <v>405.31</v>
      </c>
      <c r="E360" s="4" t="n">
        <v>407.57</v>
      </c>
      <c r="F360" s="4" t="n">
        <v>404.15</v>
      </c>
      <c r="G360" s="4" t="n">
        <v>405.14</v>
      </c>
      <c r="H360" s="5" t="n">
        <v>7512740</v>
      </c>
      <c r="I360" s="3"/>
      <c r="J360" s="3" t="n">
        <f aca="false">ROUND((G360-G359)/G359*100,2)</f>
        <v>0.05</v>
      </c>
      <c r="K360" s="3" t="str">
        <f aca="false">B360&amp;"_"&amp;C360</f>
        <v>1_2025-05-16</v>
      </c>
    </row>
    <row r="361" customFormat="false" ht="15" hidden="false" customHeight="false" outlineLevel="0" collapsed="false">
      <c r="A361" s="3" t="n">
        <v>360</v>
      </c>
      <c r="B361" s="3" t="n">
        <v>1</v>
      </c>
      <c r="C361" s="3" t="s">
        <v>416</v>
      </c>
      <c r="D361" s="4" t="n">
        <v>405.73</v>
      </c>
      <c r="E361" s="4" t="n">
        <v>406.89</v>
      </c>
      <c r="F361" s="4" t="n">
        <v>404.02</v>
      </c>
      <c r="G361" s="4" t="n">
        <v>404.5</v>
      </c>
      <c r="H361" s="5" t="n">
        <v>7729355</v>
      </c>
      <c r="I361" s="3"/>
      <c r="J361" s="3" t="n">
        <f aca="false">ROUND((G361-G360)/G360*100,2)</f>
        <v>-0.16</v>
      </c>
      <c r="K361" s="3" t="str">
        <f aca="false">B361&amp;"_"&amp;C361</f>
        <v>1_2025-05-19</v>
      </c>
    </row>
    <row r="362" customFormat="false" ht="15" hidden="false" customHeight="false" outlineLevel="0" collapsed="false">
      <c r="A362" s="3" t="n">
        <v>361</v>
      </c>
      <c r="B362" s="3" t="n">
        <v>1</v>
      </c>
      <c r="C362" s="3" t="s">
        <v>417</v>
      </c>
      <c r="D362" s="4" t="n">
        <v>401.37</v>
      </c>
      <c r="E362" s="4" t="n">
        <v>401.58</v>
      </c>
      <c r="F362" s="4" t="n">
        <v>398.68</v>
      </c>
      <c r="G362" s="4" t="n">
        <v>400.06</v>
      </c>
      <c r="H362" s="5" t="n">
        <v>4513642</v>
      </c>
      <c r="I362" s="3"/>
      <c r="J362" s="3" t="n">
        <f aca="false">ROUND((G362-G361)/G361*100,2)</f>
        <v>-1.1</v>
      </c>
      <c r="K362" s="3" t="str">
        <f aca="false">B362&amp;"_"&amp;C362</f>
        <v>1_2025-05-20</v>
      </c>
    </row>
    <row r="363" customFormat="false" ht="15" hidden="false" customHeight="false" outlineLevel="0" collapsed="false">
      <c r="A363" s="3" t="n">
        <v>362</v>
      </c>
      <c r="B363" s="3" t="n">
        <v>1</v>
      </c>
      <c r="C363" s="3" t="s">
        <v>418</v>
      </c>
      <c r="D363" s="4" t="n">
        <v>410.24</v>
      </c>
      <c r="E363" s="4" t="n">
        <v>412.55</v>
      </c>
      <c r="F363" s="4" t="n">
        <v>407.27</v>
      </c>
      <c r="G363" s="4" t="n">
        <v>409.51</v>
      </c>
      <c r="H363" s="5" t="n">
        <v>1812985</v>
      </c>
      <c r="I363" s="3"/>
      <c r="J363" s="3" t="n">
        <f aca="false">ROUND((G363-G362)/G362*100,2)</f>
        <v>2.36</v>
      </c>
      <c r="K363" s="3" t="str">
        <f aca="false">B363&amp;"_"&amp;C363</f>
        <v>1_2025-05-21</v>
      </c>
    </row>
    <row r="364" customFormat="false" ht="15" hidden="false" customHeight="false" outlineLevel="0" collapsed="false">
      <c r="A364" s="3" t="n">
        <v>363</v>
      </c>
      <c r="B364" s="3" t="n">
        <v>1</v>
      </c>
      <c r="C364" s="3" t="s">
        <v>419</v>
      </c>
      <c r="D364" s="4" t="n">
        <v>414.38</v>
      </c>
      <c r="E364" s="4" t="n">
        <v>416.86</v>
      </c>
      <c r="F364" s="4" t="n">
        <v>412.01</v>
      </c>
      <c r="G364" s="4" t="n">
        <v>412.99</v>
      </c>
      <c r="H364" s="5" t="n">
        <v>4215379</v>
      </c>
      <c r="I364" s="3"/>
      <c r="J364" s="3" t="n">
        <f aca="false">ROUND((G364-G363)/G363*100,2)</f>
        <v>0.85</v>
      </c>
      <c r="K364" s="3" t="str">
        <f aca="false">B364&amp;"_"&amp;C364</f>
        <v>1_2025-05-22</v>
      </c>
    </row>
    <row r="365" customFormat="false" ht="15" hidden="false" customHeight="false" outlineLevel="0" collapsed="false">
      <c r="A365" s="3" t="n">
        <v>364</v>
      </c>
      <c r="B365" s="3" t="n">
        <v>1</v>
      </c>
      <c r="C365" s="3" t="s">
        <v>420</v>
      </c>
      <c r="D365" s="4" t="n">
        <v>411.41</v>
      </c>
      <c r="E365" s="4" t="n">
        <v>413.78</v>
      </c>
      <c r="F365" s="4" t="n">
        <v>407.7</v>
      </c>
      <c r="G365" s="4" t="n">
        <v>409.97</v>
      </c>
      <c r="H365" s="5" t="n">
        <v>7075573</v>
      </c>
      <c r="I365" s="3"/>
      <c r="J365" s="3" t="n">
        <f aca="false">ROUND((G365-G364)/G364*100,2)</f>
        <v>-0.73</v>
      </c>
      <c r="K365" s="3" t="str">
        <f aca="false">B365&amp;"_"&amp;C365</f>
        <v>1_2025-05-23</v>
      </c>
    </row>
    <row r="366" customFormat="false" ht="15" hidden="false" customHeight="false" outlineLevel="0" collapsed="false">
      <c r="A366" s="3" t="n">
        <v>365</v>
      </c>
      <c r="B366" s="3" t="n">
        <v>1</v>
      </c>
      <c r="C366" s="3" t="s">
        <v>421</v>
      </c>
      <c r="D366" s="4" t="n">
        <v>418.3</v>
      </c>
      <c r="E366" s="4" t="n">
        <v>422.09</v>
      </c>
      <c r="F366" s="4" t="n">
        <v>417.58</v>
      </c>
      <c r="G366" s="4" t="n">
        <v>419.61</v>
      </c>
      <c r="H366" s="5" t="n">
        <v>7918246</v>
      </c>
      <c r="I366" s="3"/>
      <c r="J366" s="3" t="n">
        <f aca="false">ROUND((G366-G365)/G365*100,2)</f>
        <v>2.35</v>
      </c>
      <c r="K366" s="3" t="str">
        <f aca="false">B366&amp;"_"&amp;C366</f>
        <v>1_2025-05-26</v>
      </c>
    </row>
    <row r="367" customFormat="false" ht="15" hidden="false" customHeight="false" outlineLevel="0" collapsed="false">
      <c r="A367" s="3" t="n">
        <v>366</v>
      </c>
      <c r="B367" s="3" t="n">
        <v>1</v>
      </c>
      <c r="C367" s="3" t="s">
        <v>422</v>
      </c>
      <c r="D367" s="4" t="n">
        <v>420.43</v>
      </c>
      <c r="E367" s="4" t="n">
        <v>421.67</v>
      </c>
      <c r="F367" s="4" t="n">
        <v>417.92</v>
      </c>
      <c r="G367" s="4" t="n">
        <v>420.28</v>
      </c>
      <c r="H367" s="5" t="n">
        <v>6882948</v>
      </c>
      <c r="I367" s="3"/>
      <c r="J367" s="3" t="n">
        <f aca="false">ROUND((G367-G366)/G366*100,2)</f>
        <v>0.16</v>
      </c>
      <c r="K367" s="3" t="str">
        <f aca="false">B367&amp;"_"&amp;C367</f>
        <v>1_2025-05-27</v>
      </c>
    </row>
    <row r="368" customFormat="false" ht="15" hidden="false" customHeight="false" outlineLevel="0" collapsed="false">
      <c r="A368" s="3" t="n">
        <v>367</v>
      </c>
      <c r="B368" s="3" t="n">
        <v>1</v>
      </c>
      <c r="C368" s="3" t="s">
        <v>423</v>
      </c>
      <c r="D368" s="4" t="n">
        <v>414.24</v>
      </c>
      <c r="E368" s="4" t="n">
        <v>415.94</v>
      </c>
      <c r="F368" s="4" t="n">
        <v>413.1</v>
      </c>
      <c r="G368" s="4" t="n">
        <v>415.53</v>
      </c>
      <c r="H368" s="5" t="n">
        <v>2429486</v>
      </c>
      <c r="I368" s="3"/>
      <c r="J368" s="3" t="n">
        <f aca="false">ROUND((G368-G367)/G367*100,2)</f>
        <v>-1.13</v>
      </c>
      <c r="K368" s="3" t="str">
        <f aca="false">B368&amp;"_"&amp;C368</f>
        <v>1_2025-05-28</v>
      </c>
    </row>
    <row r="369" customFormat="false" ht="15" hidden="false" customHeight="false" outlineLevel="0" collapsed="false">
      <c r="A369" s="3" t="n">
        <v>368</v>
      </c>
      <c r="B369" s="3" t="n">
        <v>1</v>
      </c>
      <c r="C369" s="3" t="s">
        <v>424</v>
      </c>
      <c r="D369" s="4" t="n">
        <v>415.56</v>
      </c>
      <c r="E369" s="4" t="n">
        <v>418.45</v>
      </c>
      <c r="F369" s="4" t="n">
        <v>413.59</v>
      </c>
      <c r="G369" s="4" t="n">
        <v>416.61</v>
      </c>
      <c r="H369" s="5" t="n">
        <v>4758359</v>
      </c>
      <c r="I369" s="3"/>
      <c r="J369" s="3" t="n">
        <f aca="false">ROUND((G369-G368)/G368*100,2)</f>
        <v>0.26</v>
      </c>
      <c r="K369" s="3" t="str">
        <f aca="false">B369&amp;"_"&amp;C369</f>
        <v>1_2025-05-29</v>
      </c>
    </row>
    <row r="370" customFormat="false" ht="15" hidden="false" customHeight="false" outlineLevel="0" collapsed="false">
      <c r="A370" s="3" t="n">
        <v>369</v>
      </c>
      <c r="B370" s="3" t="n">
        <v>1</v>
      </c>
      <c r="C370" s="3" t="s">
        <v>425</v>
      </c>
      <c r="D370" s="4" t="n">
        <v>418.1</v>
      </c>
      <c r="E370" s="4" t="n">
        <v>420.36</v>
      </c>
      <c r="F370" s="4" t="n">
        <v>414.85</v>
      </c>
      <c r="G370" s="4" t="n">
        <v>416.92</v>
      </c>
      <c r="H370" s="5" t="n">
        <v>4364604</v>
      </c>
      <c r="I370" s="3"/>
      <c r="J370" s="3" t="n">
        <f aca="false">ROUND((G370-G369)/G369*100,2)</f>
        <v>0.07</v>
      </c>
      <c r="K370" s="3" t="str">
        <f aca="false">B370&amp;"_"&amp;C370</f>
        <v>1_2025-05-30</v>
      </c>
    </row>
    <row r="371" customFormat="false" ht="15" hidden="false" customHeight="false" outlineLevel="0" collapsed="false">
      <c r="A371" s="3" t="n">
        <v>370</v>
      </c>
      <c r="B371" s="3" t="n">
        <v>1</v>
      </c>
      <c r="C371" s="3" t="s">
        <v>426</v>
      </c>
      <c r="D371" s="4" t="n">
        <v>410.99</v>
      </c>
      <c r="E371" s="4" t="n">
        <v>414.01</v>
      </c>
      <c r="F371" s="4" t="n">
        <v>410.54</v>
      </c>
      <c r="G371" s="4" t="n">
        <v>412.36</v>
      </c>
      <c r="H371" s="5" t="n">
        <v>1554589</v>
      </c>
      <c r="I371" s="3"/>
      <c r="J371" s="3" t="n">
        <f aca="false">ROUND((G371-G370)/G370*100,2)</f>
        <v>-1.09</v>
      </c>
      <c r="K371" s="3" t="str">
        <f aca="false">B371&amp;"_"&amp;C371</f>
        <v>1_2025-06-02</v>
      </c>
    </row>
    <row r="372" customFormat="false" ht="15" hidden="false" customHeight="false" outlineLevel="0" collapsed="false">
      <c r="A372" s="3" t="n">
        <v>371</v>
      </c>
      <c r="B372" s="3" t="n">
        <v>1</v>
      </c>
      <c r="C372" s="3" t="s">
        <v>427</v>
      </c>
      <c r="D372" s="4" t="n">
        <v>409.17</v>
      </c>
      <c r="E372" s="4" t="n">
        <v>410.53</v>
      </c>
      <c r="F372" s="4" t="n">
        <v>407.32</v>
      </c>
      <c r="G372" s="4" t="n">
        <v>409.95</v>
      </c>
      <c r="H372" s="5" t="n">
        <v>7655261</v>
      </c>
      <c r="I372" s="3"/>
      <c r="J372" s="3" t="n">
        <f aca="false">ROUND((G372-G371)/G371*100,2)</f>
        <v>-0.58</v>
      </c>
      <c r="K372" s="3" t="str">
        <f aca="false">B372&amp;"_"&amp;C372</f>
        <v>1_2025-06-03</v>
      </c>
    </row>
    <row r="373" customFormat="false" ht="15" hidden="false" customHeight="false" outlineLevel="0" collapsed="false">
      <c r="A373" s="3" t="n">
        <v>372</v>
      </c>
      <c r="B373" s="3" t="n">
        <v>1</v>
      </c>
      <c r="C373" s="3" t="s">
        <v>428</v>
      </c>
      <c r="D373" s="4" t="n">
        <v>414.38</v>
      </c>
      <c r="E373" s="4" t="n">
        <v>416.84</v>
      </c>
      <c r="F373" s="4" t="n">
        <v>414.35</v>
      </c>
      <c r="G373" s="4" t="n">
        <v>415.04</v>
      </c>
      <c r="H373" s="5" t="n">
        <v>5402625</v>
      </c>
      <c r="I373" s="3"/>
      <c r="J373" s="3" t="n">
        <f aca="false">ROUND((G373-G372)/G372*100,2)</f>
        <v>1.24</v>
      </c>
      <c r="K373" s="3" t="str">
        <f aca="false">B373&amp;"_"&amp;C373</f>
        <v>1_2025-06-04</v>
      </c>
    </row>
    <row r="374" customFormat="false" ht="15" hidden="false" customHeight="false" outlineLevel="0" collapsed="false">
      <c r="A374" s="3" t="n">
        <v>373</v>
      </c>
      <c r="B374" s="3" t="n">
        <v>1</v>
      </c>
      <c r="C374" s="3" t="s">
        <v>429</v>
      </c>
      <c r="D374" s="4" t="n">
        <v>412.93</v>
      </c>
      <c r="E374" s="4" t="n">
        <v>414.96</v>
      </c>
      <c r="F374" s="4" t="n">
        <v>411.93</v>
      </c>
      <c r="G374" s="4" t="n">
        <v>414.19</v>
      </c>
      <c r="H374" s="5" t="n">
        <v>4268903</v>
      </c>
      <c r="I374" s="3"/>
      <c r="J374" s="3" t="n">
        <f aca="false">ROUND((G374-G373)/G373*100,2)</f>
        <v>-0.2</v>
      </c>
      <c r="K374" s="3" t="str">
        <f aca="false">B374&amp;"_"&amp;C374</f>
        <v>1_2025-06-05</v>
      </c>
    </row>
    <row r="375" customFormat="false" ht="15" hidden="false" customHeight="false" outlineLevel="0" collapsed="false">
      <c r="A375" s="3" t="n">
        <v>374</v>
      </c>
      <c r="B375" s="3" t="n">
        <v>1</v>
      </c>
      <c r="C375" s="3" t="s">
        <v>430</v>
      </c>
      <c r="D375" s="4" t="n">
        <v>413.09</v>
      </c>
      <c r="E375" s="4" t="n">
        <v>414.84</v>
      </c>
      <c r="F375" s="4" t="n">
        <v>411.02</v>
      </c>
      <c r="G375" s="4" t="n">
        <v>411.79</v>
      </c>
      <c r="H375" s="5" t="n">
        <v>1380618</v>
      </c>
      <c r="I375" s="3"/>
      <c r="J375" s="3" t="n">
        <f aca="false">ROUND((G375-G374)/G374*100,2)</f>
        <v>-0.58</v>
      </c>
      <c r="K375" s="3" t="str">
        <f aca="false">B375&amp;"_"&amp;C375</f>
        <v>1_2025-06-06</v>
      </c>
    </row>
    <row r="376" customFormat="false" ht="15" hidden="false" customHeight="false" outlineLevel="0" collapsed="false">
      <c r="A376" s="3" t="n">
        <v>375</v>
      </c>
      <c r="B376" s="3" t="n">
        <v>1</v>
      </c>
      <c r="C376" s="3" t="s">
        <v>431</v>
      </c>
      <c r="D376" s="4" t="n">
        <v>417.63</v>
      </c>
      <c r="E376" s="4" t="n">
        <v>418.18</v>
      </c>
      <c r="F376" s="4" t="n">
        <v>416.91</v>
      </c>
      <c r="G376" s="4" t="n">
        <v>417.25</v>
      </c>
      <c r="H376" s="5" t="n">
        <v>1648891</v>
      </c>
      <c r="I376" s="3"/>
      <c r="J376" s="3" t="n">
        <f aca="false">ROUND((G376-G375)/G375*100,2)</f>
        <v>1.33</v>
      </c>
      <c r="K376" s="3" t="str">
        <f aca="false">B376&amp;"_"&amp;C376</f>
        <v>1_2025-06-09</v>
      </c>
    </row>
    <row r="377" customFormat="false" ht="15" hidden="false" customHeight="false" outlineLevel="0" collapsed="false">
      <c r="A377" s="3" t="n">
        <v>376</v>
      </c>
      <c r="B377" s="3" t="n">
        <v>1</v>
      </c>
      <c r="C377" s="3" t="s">
        <v>432</v>
      </c>
      <c r="D377" s="4" t="n">
        <v>415.01</v>
      </c>
      <c r="E377" s="4" t="n">
        <v>416.52</v>
      </c>
      <c r="F377" s="4" t="n">
        <v>413.15</v>
      </c>
      <c r="G377" s="4" t="n">
        <v>414.19</v>
      </c>
      <c r="H377" s="5" t="n">
        <v>4619258</v>
      </c>
      <c r="I377" s="3"/>
      <c r="J377" s="3" t="n">
        <f aca="false">ROUND((G377-G376)/G376*100,2)</f>
        <v>-0.73</v>
      </c>
      <c r="K377" s="3" t="str">
        <f aca="false">B377&amp;"_"&amp;C377</f>
        <v>1_2025-06-10</v>
      </c>
    </row>
    <row r="378" customFormat="false" ht="15" hidden="false" customHeight="false" outlineLevel="0" collapsed="false">
      <c r="A378" s="3" t="n">
        <v>377</v>
      </c>
      <c r="B378" s="3" t="n">
        <v>1</v>
      </c>
      <c r="C378" s="3" t="s">
        <v>433</v>
      </c>
      <c r="D378" s="4" t="n">
        <v>405.71</v>
      </c>
      <c r="E378" s="4" t="n">
        <v>406.25</v>
      </c>
      <c r="F378" s="4" t="n">
        <v>404.58</v>
      </c>
      <c r="G378" s="4" t="n">
        <v>405.18</v>
      </c>
      <c r="H378" s="5" t="n">
        <v>6160546</v>
      </c>
      <c r="I378" s="3"/>
      <c r="J378" s="3" t="n">
        <f aca="false">ROUND((G378-G377)/G377*100,2)</f>
        <v>-2.18</v>
      </c>
      <c r="K378" s="3" t="str">
        <f aca="false">B378&amp;"_"&amp;C378</f>
        <v>1_2025-06-11</v>
      </c>
    </row>
    <row r="379" customFormat="false" ht="15" hidden="false" customHeight="false" outlineLevel="0" collapsed="false">
      <c r="A379" s="3" t="n">
        <v>378</v>
      </c>
      <c r="B379" s="3" t="n">
        <v>1</v>
      </c>
      <c r="C379" s="3" t="s">
        <v>434</v>
      </c>
      <c r="D379" s="4" t="n">
        <v>408.14</v>
      </c>
      <c r="E379" s="4" t="n">
        <v>408.34</v>
      </c>
      <c r="F379" s="4" t="n">
        <v>405.84</v>
      </c>
      <c r="G379" s="4" t="n">
        <v>406.93</v>
      </c>
      <c r="H379" s="5" t="n">
        <v>5778245</v>
      </c>
      <c r="I379" s="3"/>
      <c r="J379" s="3" t="n">
        <f aca="false">ROUND((G379-G378)/G378*100,2)</f>
        <v>0.43</v>
      </c>
      <c r="K379" s="3" t="str">
        <f aca="false">B379&amp;"_"&amp;C379</f>
        <v>1_2025-06-12</v>
      </c>
    </row>
    <row r="380" customFormat="false" ht="15" hidden="false" customHeight="false" outlineLevel="0" collapsed="false">
      <c r="A380" s="3" t="n">
        <v>379</v>
      </c>
      <c r="B380" s="3" t="n">
        <v>1</v>
      </c>
      <c r="C380" s="3" t="s">
        <v>435</v>
      </c>
      <c r="D380" s="4" t="n">
        <v>413.89</v>
      </c>
      <c r="E380" s="4" t="n">
        <v>416.71</v>
      </c>
      <c r="F380" s="4" t="n">
        <v>412.64</v>
      </c>
      <c r="G380" s="4" t="n">
        <v>415.35</v>
      </c>
      <c r="H380" s="5" t="n">
        <v>4795262</v>
      </c>
      <c r="I380" s="3"/>
      <c r="J380" s="3" t="n">
        <f aca="false">ROUND((G380-G379)/G379*100,2)</f>
        <v>2.07</v>
      </c>
      <c r="K380" s="3" t="str">
        <f aca="false">B380&amp;"_"&amp;C380</f>
        <v>1_2025-06-13</v>
      </c>
    </row>
    <row r="381" customFormat="false" ht="15" hidden="false" customHeight="false" outlineLevel="0" collapsed="false">
      <c r="A381" s="3" t="n">
        <v>380</v>
      </c>
      <c r="B381" s="3" t="n">
        <v>1</v>
      </c>
      <c r="C381" s="3" t="s">
        <v>436</v>
      </c>
      <c r="D381" s="4" t="n">
        <v>418.81</v>
      </c>
      <c r="E381" s="4" t="n">
        <v>420.82</v>
      </c>
      <c r="F381" s="4" t="n">
        <v>417.5</v>
      </c>
      <c r="G381" s="4" t="n">
        <v>419.99</v>
      </c>
      <c r="H381" s="5" t="n">
        <v>1371800</v>
      </c>
      <c r="I381" s="3"/>
      <c r="J381" s="3" t="n">
        <f aca="false">ROUND((G381-G380)/G380*100,2)</f>
        <v>1.12</v>
      </c>
      <c r="K381" s="3" t="str">
        <f aca="false">B381&amp;"_"&amp;C381</f>
        <v>1_2025-06-16</v>
      </c>
    </row>
    <row r="382" customFormat="false" ht="15" hidden="false" customHeight="false" outlineLevel="0" collapsed="false">
      <c r="A382" s="3" t="n">
        <v>381</v>
      </c>
      <c r="B382" s="3" t="n">
        <v>1</v>
      </c>
      <c r="C382" s="3" t="s">
        <v>437</v>
      </c>
      <c r="D382" s="4" t="n">
        <v>421.47</v>
      </c>
      <c r="E382" s="4" t="n">
        <v>424.15</v>
      </c>
      <c r="F382" s="4" t="n">
        <v>419.43</v>
      </c>
      <c r="G382" s="4" t="n">
        <v>422.85</v>
      </c>
      <c r="H382" s="5" t="n">
        <v>3900742</v>
      </c>
      <c r="I382" s="3"/>
      <c r="J382" s="3" t="n">
        <f aca="false">ROUND((G382-G381)/G381*100,2)</f>
        <v>0.68</v>
      </c>
      <c r="K382" s="3" t="str">
        <f aca="false">B382&amp;"_"&amp;C382</f>
        <v>1_2025-06-17</v>
      </c>
    </row>
    <row r="383" customFormat="false" ht="15" hidden="false" customHeight="false" outlineLevel="0" collapsed="false">
      <c r="A383" s="3" t="n">
        <v>382</v>
      </c>
      <c r="B383" s="3" t="n">
        <v>1</v>
      </c>
      <c r="C383" s="3" t="s">
        <v>438</v>
      </c>
      <c r="D383" s="4" t="n">
        <v>432.68</v>
      </c>
      <c r="E383" s="4" t="n">
        <v>433.86</v>
      </c>
      <c r="F383" s="4" t="n">
        <v>432.48</v>
      </c>
      <c r="G383" s="4" t="n">
        <v>432.63</v>
      </c>
      <c r="H383" s="5" t="n">
        <v>3967837</v>
      </c>
      <c r="I383" s="3"/>
      <c r="J383" s="3" t="n">
        <f aca="false">ROUND((G383-G382)/G382*100,2)</f>
        <v>2.31</v>
      </c>
      <c r="K383" s="3" t="str">
        <f aca="false">B383&amp;"_"&amp;C383</f>
        <v>1_2025-06-18</v>
      </c>
    </row>
    <row r="384" customFormat="false" ht="15" hidden="false" customHeight="false" outlineLevel="0" collapsed="false">
      <c r="A384" s="3" t="n">
        <v>383</v>
      </c>
      <c r="B384" s="3" t="n">
        <v>1</v>
      </c>
      <c r="C384" s="3" t="s">
        <v>439</v>
      </c>
      <c r="D384" s="4" t="n">
        <v>436.74</v>
      </c>
      <c r="E384" s="4" t="n">
        <v>439.24</v>
      </c>
      <c r="F384" s="4" t="n">
        <v>434.78</v>
      </c>
      <c r="G384" s="4" t="n">
        <v>437.1</v>
      </c>
      <c r="H384" s="5" t="n">
        <v>4837334</v>
      </c>
      <c r="I384" s="3"/>
      <c r="J384" s="3" t="n">
        <f aca="false">ROUND((G384-G383)/G383*100,2)</f>
        <v>1.03</v>
      </c>
      <c r="K384" s="3" t="str">
        <f aca="false">B384&amp;"_"&amp;C384</f>
        <v>1_2025-06-19</v>
      </c>
    </row>
    <row r="385" customFormat="false" ht="15" hidden="false" customHeight="false" outlineLevel="0" collapsed="false">
      <c r="A385" s="3" t="n">
        <v>384</v>
      </c>
      <c r="B385" s="3" t="n">
        <v>1</v>
      </c>
      <c r="C385" s="3" t="s">
        <v>440</v>
      </c>
      <c r="D385" s="4" t="n">
        <v>423.84</v>
      </c>
      <c r="E385" s="4" t="n">
        <v>426.27</v>
      </c>
      <c r="F385" s="4" t="n">
        <v>423.68</v>
      </c>
      <c r="G385" s="4" t="n">
        <v>425.39</v>
      </c>
      <c r="H385" s="5" t="n">
        <v>7955927</v>
      </c>
      <c r="I385" s="3"/>
      <c r="J385" s="3" t="n">
        <f aca="false">ROUND((G385-G384)/G384*100,2)</f>
        <v>-2.68</v>
      </c>
      <c r="K385" s="3" t="str">
        <f aca="false">B385&amp;"_"&amp;C385</f>
        <v>1_2025-06-20</v>
      </c>
    </row>
    <row r="386" customFormat="false" ht="15" hidden="false" customHeight="false" outlineLevel="0" collapsed="false">
      <c r="A386" s="3" t="n">
        <v>385</v>
      </c>
      <c r="B386" s="3" t="n">
        <v>1</v>
      </c>
      <c r="C386" s="3" t="s">
        <v>441</v>
      </c>
      <c r="D386" s="4" t="n">
        <v>429.63</v>
      </c>
      <c r="E386" s="4" t="n">
        <v>429.71</v>
      </c>
      <c r="F386" s="4" t="n">
        <v>427.1</v>
      </c>
      <c r="G386" s="4" t="n">
        <v>428.15</v>
      </c>
      <c r="H386" s="5" t="n">
        <v>6267290</v>
      </c>
      <c r="I386" s="3"/>
      <c r="J386" s="3" t="n">
        <f aca="false">ROUND((G386-G385)/G385*100,2)</f>
        <v>0.65</v>
      </c>
      <c r="K386" s="3" t="str">
        <f aca="false">B386&amp;"_"&amp;C386</f>
        <v>1_2025-06-23</v>
      </c>
    </row>
    <row r="387" customFormat="false" ht="15" hidden="false" customHeight="false" outlineLevel="0" collapsed="false">
      <c r="A387" s="3" t="n">
        <v>386</v>
      </c>
      <c r="B387" s="3" t="n">
        <v>1</v>
      </c>
      <c r="C387" s="3" t="s">
        <v>442</v>
      </c>
      <c r="D387" s="4" t="n">
        <v>427.99</v>
      </c>
      <c r="E387" s="4" t="n">
        <v>430.5</v>
      </c>
      <c r="F387" s="4" t="n">
        <v>425.43</v>
      </c>
      <c r="G387" s="4" t="n">
        <v>427.08</v>
      </c>
      <c r="H387" s="5" t="n">
        <v>3652714</v>
      </c>
      <c r="I387" s="3"/>
      <c r="J387" s="3" t="n">
        <f aca="false">ROUND((G387-G386)/G386*100,2)</f>
        <v>-0.25</v>
      </c>
      <c r="K387" s="3" t="str">
        <f aca="false">B387&amp;"_"&amp;C387</f>
        <v>1_2025-06-24</v>
      </c>
    </row>
    <row r="388" customFormat="false" ht="15" hidden="false" customHeight="false" outlineLevel="0" collapsed="false">
      <c r="A388" s="3" t="n">
        <v>387</v>
      </c>
      <c r="B388" s="3" t="n">
        <v>1</v>
      </c>
      <c r="C388" s="3" t="s">
        <v>443</v>
      </c>
      <c r="D388" s="4" t="n">
        <v>436.01</v>
      </c>
      <c r="E388" s="4" t="n">
        <v>438.38</v>
      </c>
      <c r="F388" s="4" t="n">
        <v>433.74</v>
      </c>
      <c r="G388" s="4" t="n">
        <v>434.72</v>
      </c>
      <c r="H388" s="5" t="n">
        <v>5620477</v>
      </c>
      <c r="I388" s="3"/>
      <c r="J388" s="3" t="n">
        <f aca="false">ROUND((G388-G387)/G387*100,2)</f>
        <v>1.79</v>
      </c>
      <c r="K388" s="3" t="str">
        <f aca="false">B388&amp;"_"&amp;C388</f>
        <v>1_2025-06-25</v>
      </c>
    </row>
    <row r="389" customFormat="false" ht="15" hidden="false" customHeight="false" outlineLevel="0" collapsed="false">
      <c r="A389" s="3" t="n">
        <v>388</v>
      </c>
      <c r="B389" s="3" t="n">
        <v>1</v>
      </c>
      <c r="C389" s="3" t="s">
        <v>444</v>
      </c>
      <c r="D389" s="4" t="n">
        <v>435.04</v>
      </c>
      <c r="E389" s="4" t="n">
        <v>436.45</v>
      </c>
      <c r="F389" s="4" t="n">
        <v>432.78</v>
      </c>
      <c r="G389" s="4" t="n">
        <v>434.48</v>
      </c>
      <c r="H389" s="5" t="n">
        <v>3108274</v>
      </c>
      <c r="I389" s="3"/>
      <c r="J389" s="3" t="n">
        <f aca="false">ROUND((G389-G388)/G388*100,2)</f>
        <v>-0.06</v>
      </c>
      <c r="K389" s="3" t="str">
        <f aca="false">B389&amp;"_"&amp;C389</f>
        <v>1_2025-06-26</v>
      </c>
    </row>
    <row r="390" customFormat="false" ht="15" hidden="false" customHeight="false" outlineLevel="0" collapsed="false">
      <c r="A390" s="3" t="n">
        <v>389</v>
      </c>
      <c r="B390" s="3" t="n">
        <v>1</v>
      </c>
      <c r="C390" s="3" t="s">
        <v>445</v>
      </c>
      <c r="D390" s="4" t="n">
        <v>438.9</v>
      </c>
      <c r="E390" s="4" t="n">
        <v>440.82</v>
      </c>
      <c r="F390" s="4" t="n">
        <v>438.22</v>
      </c>
      <c r="G390" s="4" t="n">
        <v>438.8</v>
      </c>
      <c r="H390" s="5" t="n">
        <v>526049</v>
      </c>
      <c r="I390" s="3"/>
      <c r="J390" s="3" t="n">
        <f aca="false">ROUND((G390-G389)/G389*100,2)</f>
        <v>0.99</v>
      </c>
      <c r="K390" s="3" t="str">
        <f aca="false">B390&amp;"_"&amp;C390</f>
        <v>1_2025-06-27</v>
      </c>
    </row>
    <row r="391" customFormat="false" ht="15" hidden="false" customHeight="false" outlineLevel="0" collapsed="false">
      <c r="A391" s="3" t="n">
        <v>390</v>
      </c>
      <c r="B391" s="3" t="n">
        <v>1</v>
      </c>
      <c r="C391" s="3" t="s">
        <v>446</v>
      </c>
      <c r="D391" s="4" t="n">
        <v>446.03</v>
      </c>
      <c r="E391" s="4" t="n">
        <v>448.54</v>
      </c>
      <c r="F391" s="4" t="n">
        <v>444.23</v>
      </c>
      <c r="G391" s="4" t="n">
        <v>447.74</v>
      </c>
      <c r="H391" s="5" t="n">
        <v>4583340</v>
      </c>
      <c r="I391" s="3"/>
      <c r="J391" s="3" t="n">
        <f aca="false">ROUND((G391-G390)/G390*100,2)</f>
        <v>2.04</v>
      </c>
      <c r="K391" s="3" t="str">
        <f aca="false">B391&amp;"_"&amp;C391</f>
        <v>1_2025-06-30</v>
      </c>
    </row>
    <row r="392" customFormat="false" ht="15" hidden="false" customHeight="false" outlineLevel="0" collapsed="false">
      <c r="A392" s="3" t="n">
        <v>391</v>
      </c>
      <c r="B392" s="3" t="n">
        <v>1</v>
      </c>
      <c r="C392" s="3" t="s">
        <v>447</v>
      </c>
      <c r="D392" s="4" t="n">
        <v>432.26</v>
      </c>
      <c r="E392" s="4" t="n">
        <v>434.04</v>
      </c>
      <c r="F392" s="4" t="n">
        <v>431.55</v>
      </c>
      <c r="G392" s="4" t="n">
        <v>433.14</v>
      </c>
      <c r="H392" s="5" t="n">
        <v>7530577</v>
      </c>
      <c r="I392" s="3"/>
      <c r="J392" s="3" t="n">
        <f aca="false">ROUND((G392-G391)/G391*100,2)</f>
        <v>-3.26</v>
      </c>
      <c r="K392" s="3" t="str">
        <f aca="false">B392&amp;"_"&amp;C392</f>
        <v>1_2025-07-01</v>
      </c>
    </row>
    <row r="393" customFormat="false" ht="15" hidden="false" customHeight="false" outlineLevel="0" collapsed="false">
      <c r="A393" s="3" t="n">
        <v>392</v>
      </c>
      <c r="B393" s="3" t="n">
        <v>1</v>
      </c>
      <c r="C393" s="3" t="s">
        <v>448</v>
      </c>
      <c r="D393" s="4" t="n">
        <v>431.12</v>
      </c>
      <c r="E393" s="4" t="n">
        <v>431.41</v>
      </c>
      <c r="F393" s="4" t="n">
        <v>428.26</v>
      </c>
      <c r="G393" s="4" t="n">
        <v>430.35</v>
      </c>
      <c r="H393" s="5" t="n">
        <v>3644304</v>
      </c>
      <c r="I393" s="3"/>
      <c r="J393" s="3" t="n">
        <f aca="false">ROUND((G393-G392)/G392*100,2)</f>
        <v>-0.64</v>
      </c>
      <c r="K393" s="3" t="str">
        <f aca="false">B393&amp;"_"&amp;C393</f>
        <v>1_2025-07-02</v>
      </c>
    </row>
    <row r="394" customFormat="false" ht="15" hidden="false" customHeight="false" outlineLevel="0" collapsed="false">
      <c r="A394" s="3" t="n">
        <v>393</v>
      </c>
      <c r="B394" s="3" t="n">
        <v>1</v>
      </c>
      <c r="C394" s="3" t="s">
        <v>449</v>
      </c>
      <c r="D394" s="4" t="n">
        <v>430.39</v>
      </c>
      <c r="E394" s="4" t="n">
        <v>432.6</v>
      </c>
      <c r="F394" s="4" t="n">
        <v>430.13</v>
      </c>
      <c r="G394" s="4" t="n">
        <v>432.07</v>
      </c>
      <c r="H394" s="5" t="n">
        <v>751822</v>
      </c>
      <c r="I394" s="3"/>
      <c r="J394" s="3" t="n">
        <f aca="false">ROUND((G394-G393)/G393*100,2)</f>
        <v>0.4</v>
      </c>
      <c r="K394" s="3" t="str">
        <f aca="false">B394&amp;"_"&amp;C394</f>
        <v>1_2025-07-03</v>
      </c>
    </row>
    <row r="395" customFormat="false" ht="15" hidden="false" customHeight="false" outlineLevel="0" collapsed="false">
      <c r="A395" s="3" t="n">
        <v>394</v>
      </c>
      <c r="B395" s="3" t="n">
        <v>1</v>
      </c>
      <c r="C395" s="3" t="s">
        <v>450</v>
      </c>
      <c r="D395" s="4" t="n">
        <v>416.44</v>
      </c>
      <c r="E395" s="4" t="n">
        <v>418.2</v>
      </c>
      <c r="F395" s="4" t="n">
        <v>415.99</v>
      </c>
      <c r="G395" s="4" t="n">
        <v>416.11</v>
      </c>
      <c r="H395" s="5" t="n">
        <v>6054058</v>
      </c>
      <c r="I395" s="3"/>
      <c r="J395" s="3" t="n">
        <f aca="false">ROUND((G395-G394)/G394*100,2)</f>
        <v>-3.69</v>
      </c>
      <c r="K395" s="3" t="str">
        <f aca="false">B395&amp;"_"&amp;C395</f>
        <v>1_2025-07-04</v>
      </c>
    </row>
    <row r="396" customFormat="false" ht="15" hidden="false" customHeight="false" outlineLevel="0" collapsed="false">
      <c r="A396" s="3" t="n">
        <v>395</v>
      </c>
      <c r="B396" s="3" t="n">
        <v>1</v>
      </c>
      <c r="C396" s="3" t="s">
        <v>451</v>
      </c>
      <c r="D396" s="4" t="n">
        <v>410.81</v>
      </c>
      <c r="E396" s="4" t="n">
        <v>413.87</v>
      </c>
      <c r="F396" s="4" t="n">
        <v>410.67</v>
      </c>
      <c r="G396" s="4" t="n">
        <v>411.74</v>
      </c>
      <c r="H396" s="5" t="n">
        <v>4279218</v>
      </c>
      <c r="I396" s="3"/>
      <c r="J396" s="3" t="n">
        <f aca="false">ROUND((G396-G395)/G395*100,2)</f>
        <v>-1.05</v>
      </c>
      <c r="K396" s="3" t="str">
        <f aca="false">B396&amp;"_"&amp;C396</f>
        <v>1_2025-07-07</v>
      </c>
    </row>
    <row r="397" customFormat="false" ht="15" hidden="false" customHeight="false" outlineLevel="0" collapsed="false">
      <c r="A397" s="3" t="n">
        <v>396</v>
      </c>
      <c r="B397" s="3" t="n">
        <v>1</v>
      </c>
      <c r="C397" s="3" t="s">
        <v>452</v>
      </c>
      <c r="D397" s="4" t="n">
        <v>414.26</v>
      </c>
      <c r="E397" s="4" t="n">
        <v>416.99</v>
      </c>
      <c r="F397" s="4" t="n">
        <v>412.44</v>
      </c>
      <c r="G397" s="4" t="n">
        <v>414.96</v>
      </c>
      <c r="H397" s="5" t="n">
        <v>2891777</v>
      </c>
      <c r="I397" s="3"/>
      <c r="J397" s="3" t="n">
        <f aca="false">ROUND((G397-G396)/G396*100,2)</f>
        <v>0.78</v>
      </c>
      <c r="K397" s="3" t="str">
        <f aca="false">B397&amp;"_"&amp;C397</f>
        <v>1_2025-07-08</v>
      </c>
    </row>
    <row r="398" customFormat="false" ht="15" hidden="false" customHeight="false" outlineLevel="0" collapsed="false">
      <c r="A398" s="3" t="n">
        <v>397</v>
      </c>
      <c r="B398" s="3" t="n">
        <v>1</v>
      </c>
      <c r="C398" s="3" t="s">
        <v>453</v>
      </c>
      <c r="D398" s="4" t="n">
        <v>405.36</v>
      </c>
      <c r="E398" s="4" t="n">
        <v>406.68</v>
      </c>
      <c r="F398" s="4" t="n">
        <v>405.01</v>
      </c>
      <c r="G398" s="4" t="n">
        <v>405.94</v>
      </c>
      <c r="H398" s="5" t="n">
        <v>5451593</v>
      </c>
      <c r="I398" s="3"/>
      <c r="J398" s="3" t="n">
        <f aca="false">ROUND((G398-G397)/G397*100,2)</f>
        <v>-2.17</v>
      </c>
      <c r="K398" s="3" t="str">
        <f aca="false">B398&amp;"_"&amp;C398</f>
        <v>1_2025-07-09</v>
      </c>
    </row>
    <row r="399" customFormat="false" ht="15" hidden="false" customHeight="false" outlineLevel="0" collapsed="false">
      <c r="A399" s="3" t="n">
        <v>398</v>
      </c>
      <c r="B399" s="3" t="n">
        <v>1</v>
      </c>
      <c r="C399" s="3" t="s">
        <v>454</v>
      </c>
      <c r="D399" s="4" t="n">
        <v>398.84</v>
      </c>
      <c r="E399" s="4" t="n">
        <v>400.46</v>
      </c>
      <c r="F399" s="4" t="n">
        <v>398.7</v>
      </c>
      <c r="G399" s="4" t="n">
        <v>399.74</v>
      </c>
      <c r="H399" s="5" t="n">
        <v>7613901</v>
      </c>
      <c r="I399" s="3"/>
      <c r="J399" s="3" t="n">
        <f aca="false">ROUND((G399-G398)/G398*100,2)</f>
        <v>-1.53</v>
      </c>
      <c r="K399" s="3" t="str">
        <f aca="false">B399&amp;"_"&amp;C399</f>
        <v>1_2025-07-10</v>
      </c>
    </row>
    <row r="400" customFormat="false" ht="15" hidden="false" customHeight="false" outlineLevel="0" collapsed="false">
      <c r="A400" s="3" t="n">
        <v>399</v>
      </c>
      <c r="B400" s="3" t="n">
        <v>1</v>
      </c>
      <c r="C400" s="3" t="s">
        <v>455</v>
      </c>
      <c r="D400" s="4" t="n">
        <v>411.78</v>
      </c>
      <c r="E400" s="4" t="n">
        <v>412.83</v>
      </c>
      <c r="F400" s="4" t="n">
        <v>410.14</v>
      </c>
      <c r="G400" s="4" t="n">
        <v>411.36</v>
      </c>
      <c r="H400" s="5" t="n">
        <v>7792176</v>
      </c>
      <c r="I400" s="3"/>
      <c r="J400" s="3" t="n">
        <f aca="false">ROUND((G400-G399)/G399*100,2)</f>
        <v>2.91</v>
      </c>
      <c r="K400" s="3" t="str">
        <f aca="false">B400&amp;"_"&amp;C400</f>
        <v>1_2025-07-11</v>
      </c>
    </row>
    <row r="401" customFormat="false" ht="15" hidden="false" customHeight="false" outlineLevel="0" collapsed="false">
      <c r="A401" s="3" t="n">
        <v>400</v>
      </c>
      <c r="B401" s="3" t="n">
        <v>1</v>
      </c>
      <c r="C401" s="3" t="s">
        <v>456</v>
      </c>
      <c r="D401" s="4" t="n">
        <v>401.69</v>
      </c>
      <c r="E401" s="4" t="n">
        <v>403.31</v>
      </c>
      <c r="F401" s="4" t="n">
        <v>398.39</v>
      </c>
      <c r="G401" s="4" t="n">
        <v>400.27</v>
      </c>
      <c r="H401" s="5" t="n">
        <v>2890508</v>
      </c>
      <c r="I401" s="3"/>
      <c r="J401" s="3" t="n">
        <f aca="false">ROUND((G401-G400)/G400*100,2)</f>
        <v>-2.7</v>
      </c>
      <c r="K401" s="3" t="str">
        <f aca="false">B401&amp;"_"&amp;C401</f>
        <v>1_2025-07-14</v>
      </c>
    </row>
    <row r="402" customFormat="false" ht="15" hidden="false" customHeight="false" outlineLevel="0" collapsed="false">
      <c r="A402" s="3" t="n">
        <v>401</v>
      </c>
      <c r="B402" s="3" t="n">
        <v>1</v>
      </c>
      <c r="C402" s="3" t="s">
        <v>457</v>
      </c>
      <c r="D402" s="4" t="n">
        <v>396.43</v>
      </c>
      <c r="E402" s="4" t="n">
        <v>398.62</v>
      </c>
      <c r="F402" s="4" t="n">
        <v>395.31</v>
      </c>
      <c r="G402" s="4" t="n">
        <v>396.83</v>
      </c>
      <c r="H402" s="5" t="n">
        <v>6870056</v>
      </c>
      <c r="I402" s="3"/>
      <c r="J402" s="3" t="n">
        <f aca="false">ROUND((G402-G401)/G401*100,2)</f>
        <v>-0.86</v>
      </c>
      <c r="K402" s="3" t="str">
        <f aca="false">B402&amp;"_"&amp;C402</f>
        <v>1_2025-07-15</v>
      </c>
    </row>
    <row r="403" customFormat="false" ht="15" hidden="false" customHeight="false" outlineLevel="0" collapsed="false">
      <c r="A403" s="3" t="n">
        <v>402</v>
      </c>
      <c r="B403" s="3" t="n">
        <v>1</v>
      </c>
      <c r="C403" s="3" t="s">
        <v>458</v>
      </c>
      <c r="D403" s="4" t="n">
        <v>398.32</v>
      </c>
      <c r="E403" s="4" t="n">
        <v>400.65</v>
      </c>
      <c r="F403" s="4" t="n">
        <v>396.4</v>
      </c>
      <c r="G403" s="4" t="n">
        <v>398.96</v>
      </c>
      <c r="H403" s="5" t="n">
        <v>7360558</v>
      </c>
      <c r="I403" s="3"/>
      <c r="J403" s="3" t="n">
        <f aca="false">ROUND((G403-G402)/G402*100,2)</f>
        <v>0.54</v>
      </c>
      <c r="K403" s="3" t="str">
        <f aca="false">B403&amp;"_"&amp;C403</f>
        <v>1_2025-07-16</v>
      </c>
    </row>
    <row r="404" customFormat="false" ht="15" hidden="false" customHeight="false" outlineLevel="0" collapsed="false">
      <c r="A404" s="3" t="n">
        <v>403</v>
      </c>
      <c r="B404" s="3" t="n">
        <v>1</v>
      </c>
      <c r="C404" s="3" t="s">
        <v>459</v>
      </c>
      <c r="D404" s="4" t="n">
        <v>381.83</v>
      </c>
      <c r="E404" s="4" t="n">
        <v>382.14</v>
      </c>
      <c r="F404" s="4" t="n">
        <v>381.1</v>
      </c>
      <c r="G404" s="4" t="n">
        <v>381.66</v>
      </c>
      <c r="H404" s="5" t="n">
        <v>2025025</v>
      </c>
      <c r="I404" s="3"/>
      <c r="J404" s="3" t="n">
        <f aca="false">ROUND((G404-G403)/G403*100,2)</f>
        <v>-4.34</v>
      </c>
      <c r="K404" s="3" t="str">
        <f aca="false">B404&amp;"_"&amp;C404</f>
        <v>1_2025-07-17</v>
      </c>
    </row>
    <row r="405" customFormat="false" ht="15" hidden="false" customHeight="false" outlineLevel="0" collapsed="false">
      <c r="A405" s="3" t="n">
        <v>404</v>
      </c>
      <c r="B405" s="3" t="n">
        <v>1</v>
      </c>
      <c r="C405" s="3" t="s">
        <v>460</v>
      </c>
      <c r="D405" s="4" t="n">
        <v>375.31</v>
      </c>
      <c r="E405" s="4" t="n">
        <v>377.38</v>
      </c>
      <c r="F405" s="4" t="n">
        <v>372.96</v>
      </c>
      <c r="G405" s="4" t="n">
        <v>374.87</v>
      </c>
      <c r="H405" s="5" t="n">
        <v>1193479</v>
      </c>
      <c r="I405" s="3"/>
      <c r="J405" s="3" t="n">
        <f aca="false">ROUND((G405-G404)/G404*100,2)</f>
        <v>-1.78</v>
      </c>
      <c r="K405" s="3" t="str">
        <f aca="false">B405&amp;"_"&amp;C405</f>
        <v>1_2025-07-18</v>
      </c>
    </row>
    <row r="406" customFormat="false" ht="15" hidden="false" customHeight="false" outlineLevel="0" collapsed="false">
      <c r="A406" s="3" t="n">
        <v>405</v>
      </c>
      <c r="B406" s="3" t="n">
        <v>1</v>
      </c>
      <c r="C406" s="3" t="s">
        <v>461</v>
      </c>
      <c r="D406" s="4" t="n">
        <v>373.56</v>
      </c>
      <c r="E406" s="4" t="n">
        <v>375.77</v>
      </c>
      <c r="F406" s="4" t="n">
        <v>372.21</v>
      </c>
      <c r="G406" s="4" t="n">
        <v>374.26</v>
      </c>
      <c r="H406" s="5" t="n">
        <v>7052153</v>
      </c>
      <c r="I406" s="3"/>
      <c r="J406" s="3" t="n">
        <f aca="false">ROUND((G406-G405)/G405*100,2)</f>
        <v>-0.16</v>
      </c>
      <c r="K406" s="3" t="str">
        <f aca="false">B406&amp;"_"&amp;C406</f>
        <v>1_2025-07-21</v>
      </c>
    </row>
    <row r="407" customFormat="false" ht="15" hidden="false" customHeight="false" outlineLevel="0" collapsed="false">
      <c r="A407" s="3" t="n">
        <v>406</v>
      </c>
      <c r="B407" s="3" t="n">
        <v>1</v>
      </c>
      <c r="C407" s="3" t="s">
        <v>462</v>
      </c>
      <c r="D407" s="4" t="n">
        <v>369.1</v>
      </c>
      <c r="E407" s="4" t="n">
        <v>371.71</v>
      </c>
      <c r="F407" s="4" t="n">
        <v>367.49</v>
      </c>
      <c r="G407" s="4" t="n">
        <v>370.02</v>
      </c>
      <c r="H407" s="5" t="n">
        <v>4691378</v>
      </c>
      <c r="I407" s="3"/>
      <c r="J407" s="3" t="n">
        <f aca="false">ROUND((G407-G406)/G406*100,2)</f>
        <v>-1.13</v>
      </c>
      <c r="K407" s="3" t="str">
        <f aca="false">B407&amp;"_"&amp;C407</f>
        <v>1_2025-07-22</v>
      </c>
    </row>
    <row r="408" customFormat="false" ht="15" hidden="false" customHeight="false" outlineLevel="0" collapsed="false">
      <c r="A408" s="3" t="n">
        <v>407</v>
      </c>
      <c r="B408" s="3" t="n">
        <v>1</v>
      </c>
      <c r="C408" s="3" t="s">
        <v>463</v>
      </c>
      <c r="D408" s="4" t="n">
        <v>356.3</v>
      </c>
      <c r="E408" s="4" t="n">
        <v>358.83</v>
      </c>
      <c r="F408" s="4" t="n">
        <v>356.27</v>
      </c>
      <c r="G408" s="4" t="n">
        <v>356.78</v>
      </c>
      <c r="H408" s="5" t="n">
        <v>7528698</v>
      </c>
      <c r="I408" s="3"/>
      <c r="J408" s="3" t="n">
        <f aca="false">ROUND((G408-G407)/G407*100,2)</f>
        <v>-3.58</v>
      </c>
      <c r="K408" s="3" t="str">
        <f aca="false">B408&amp;"_"&amp;C408</f>
        <v>1_2025-07-23</v>
      </c>
    </row>
    <row r="409" customFormat="false" ht="15" hidden="false" customHeight="false" outlineLevel="0" collapsed="false">
      <c r="A409" s="3" t="n">
        <v>408</v>
      </c>
      <c r="B409" s="3" t="n">
        <v>1</v>
      </c>
      <c r="C409" s="3" t="s">
        <v>464</v>
      </c>
      <c r="D409" s="4" t="n">
        <v>359.86</v>
      </c>
      <c r="E409" s="4" t="n">
        <v>360.12</v>
      </c>
      <c r="F409" s="4" t="n">
        <v>356.39</v>
      </c>
      <c r="G409" s="4" t="n">
        <v>358.54</v>
      </c>
      <c r="H409" s="5" t="n">
        <v>4091906</v>
      </c>
      <c r="I409" s="3"/>
      <c r="J409" s="3" t="n">
        <f aca="false">ROUND((G409-G408)/G408*100,2)</f>
        <v>0.49</v>
      </c>
      <c r="K409" s="3" t="str">
        <f aca="false">B409&amp;"_"&amp;C409</f>
        <v>1_2025-07-24</v>
      </c>
    </row>
    <row r="410" customFormat="false" ht="15" hidden="false" customHeight="false" outlineLevel="0" collapsed="false">
      <c r="A410" s="3" t="n">
        <v>409</v>
      </c>
      <c r="B410" s="3" t="n">
        <v>1</v>
      </c>
      <c r="C410" s="3" t="s">
        <v>465</v>
      </c>
      <c r="D410" s="4" t="n">
        <v>358.18</v>
      </c>
      <c r="E410" s="4" t="n">
        <v>361</v>
      </c>
      <c r="F410" s="4" t="n">
        <v>357</v>
      </c>
      <c r="G410" s="4" t="n">
        <v>359.03</v>
      </c>
      <c r="H410" s="5" t="n">
        <v>6316354</v>
      </c>
      <c r="I410" s="3"/>
      <c r="J410" s="3" t="n">
        <f aca="false">ROUND((G410-G409)/G409*100,2)</f>
        <v>0.14</v>
      </c>
      <c r="K410" s="3" t="str">
        <f aca="false">B410&amp;"_"&amp;C410</f>
        <v>1_2025-07-25</v>
      </c>
    </row>
    <row r="411" customFormat="false" ht="15" hidden="false" customHeight="false" outlineLevel="0" collapsed="false">
      <c r="A411" s="3" t="n">
        <v>410</v>
      </c>
      <c r="B411" s="3" t="n">
        <v>1</v>
      </c>
      <c r="C411" s="3" t="s">
        <v>466</v>
      </c>
      <c r="D411" s="4" t="n">
        <v>367.56</v>
      </c>
      <c r="E411" s="4" t="n">
        <v>369.09</v>
      </c>
      <c r="F411" s="4" t="n">
        <v>366.76</v>
      </c>
      <c r="G411" s="4" t="n">
        <v>367.91</v>
      </c>
      <c r="H411" s="5" t="n">
        <v>2461712</v>
      </c>
      <c r="I411" s="3"/>
      <c r="J411" s="3" t="n">
        <f aca="false">ROUND((G411-G410)/G410*100,2)</f>
        <v>2.47</v>
      </c>
      <c r="K411" s="3" t="str">
        <f aca="false">B411&amp;"_"&amp;C411</f>
        <v>1_2025-07-28</v>
      </c>
    </row>
    <row r="412" customFormat="false" ht="15" hidden="false" customHeight="false" outlineLevel="0" collapsed="false">
      <c r="A412" s="3" t="n">
        <v>411</v>
      </c>
      <c r="B412" s="3" t="n">
        <v>1</v>
      </c>
      <c r="C412" s="3" t="s">
        <v>467</v>
      </c>
      <c r="D412" s="4" t="n">
        <v>359.1</v>
      </c>
      <c r="E412" s="4" t="n">
        <v>362.37</v>
      </c>
      <c r="F412" s="4" t="n">
        <v>358.09</v>
      </c>
      <c r="G412" s="4" t="n">
        <v>360.25</v>
      </c>
      <c r="H412" s="5" t="n">
        <v>6797983</v>
      </c>
      <c r="I412" s="3"/>
      <c r="J412" s="3" t="n">
        <f aca="false">ROUND((G412-G411)/G411*100,2)</f>
        <v>-2.08</v>
      </c>
      <c r="K412" s="3" t="str">
        <f aca="false">B412&amp;"_"&amp;C412</f>
        <v>1_2025-07-29</v>
      </c>
    </row>
    <row r="413" customFormat="false" ht="15" hidden="false" customHeight="false" outlineLevel="0" collapsed="false">
      <c r="A413" s="3" t="n">
        <v>412</v>
      </c>
      <c r="B413" s="3" t="n">
        <v>1</v>
      </c>
      <c r="C413" s="3" t="s">
        <v>468</v>
      </c>
      <c r="D413" s="4" t="n">
        <v>360.92</v>
      </c>
      <c r="E413" s="4" t="n">
        <v>361.72</v>
      </c>
      <c r="F413" s="4" t="n">
        <v>358.83</v>
      </c>
      <c r="G413" s="4" t="n">
        <v>359.73</v>
      </c>
      <c r="H413" s="5" t="n">
        <v>4718935</v>
      </c>
      <c r="I413" s="3"/>
      <c r="J413" s="3" t="n">
        <f aca="false">ROUND((G413-G412)/G412*100,2)</f>
        <v>-0.14</v>
      </c>
      <c r="K413" s="3" t="str">
        <f aca="false">B413&amp;"_"&amp;C413</f>
        <v>1_2025-07-30</v>
      </c>
    </row>
    <row r="414" customFormat="false" ht="15" hidden="false" customHeight="false" outlineLevel="0" collapsed="false">
      <c r="A414" s="3" t="n">
        <v>413</v>
      </c>
      <c r="B414" s="3" t="n">
        <v>1</v>
      </c>
      <c r="C414" s="3" t="s">
        <v>469</v>
      </c>
      <c r="D414" s="4" t="n">
        <v>359.77</v>
      </c>
      <c r="E414" s="4" t="n">
        <v>362.49</v>
      </c>
      <c r="F414" s="4" t="n">
        <v>358.52</v>
      </c>
      <c r="G414" s="4" t="n">
        <v>360.46</v>
      </c>
      <c r="H414" s="5" t="n">
        <v>3631835</v>
      </c>
      <c r="I414" s="3"/>
      <c r="J414" s="3" t="n">
        <f aca="false">ROUND((G414-G413)/G413*100,2)</f>
        <v>0.2</v>
      </c>
      <c r="K414" s="3" t="str">
        <f aca="false">B414&amp;"_"&amp;C414</f>
        <v>1_2025-07-31</v>
      </c>
    </row>
    <row r="415" customFormat="false" ht="15" hidden="false" customHeight="false" outlineLevel="0" collapsed="false">
      <c r="A415" s="3" t="n">
        <v>414</v>
      </c>
      <c r="B415" s="3" t="n">
        <v>1</v>
      </c>
      <c r="C415" s="3" t="s">
        <v>470</v>
      </c>
      <c r="D415" s="4" t="n">
        <v>363.12</v>
      </c>
      <c r="E415" s="4" t="n">
        <v>364.86</v>
      </c>
      <c r="F415" s="4" t="n">
        <v>362.29</v>
      </c>
      <c r="G415" s="4" t="n">
        <v>364.13</v>
      </c>
      <c r="H415" s="5" t="n">
        <v>6750220</v>
      </c>
      <c r="I415" s="3"/>
      <c r="J415" s="3" t="n">
        <f aca="false">ROUND((G415-G414)/G414*100,2)</f>
        <v>1.02</v>
      </c>
      <c r="K415" s="3" t="str">
        <f aca="false">B415&amp;"_"&amp;C415</f>
        <v>1_2025-08-01</v>
      </c>
    </row>
    <row r="416" customFormat="false" ht="15" hidden="false" customHeight="false" outlineLevel="0" collapsed="false">
      <c r="A416" s="3" t="n">
        <v>415</v>
      </c>
      <c r="B416" s="3" t="n">
        <v>1</v>
      </c>
      <c r="C416" s="3" t="s">
        <v>471</v>
      </c>
      <c r="D416" s="4" t="n">
        <v>355.19</v>
      </c>
      <c r="E416" s="4" t="n">
        <v>355.74</v>
      </c>
      <c r="F416" s="4" t="n">
        <v>352.92</v>
      </c>
      <c r="G416" s="4" t="n">
        <v>354.66</v>
      </c>
      <c r="H416" s="5" t="n">
        <v>7748812</v>
      </c>
      <c r="I416" s="3"/>
      <c r="J416" s="3" t="n">
        <f aca="false">ROUND((G416-G415)/G415*100,2)</f>
        <v>-2.6</v>
      </c>
      <c r="K416" s="3" t="str">
        <f aca="false">B416&amp;"_"&amp;C416</f>
        <v>1_2025-08-04</v>
      </c>
    </row>
    <row r="417" customFormat="false" ht="15" hidden="false" customHeight="false" outlineLevel="0" collapsed="false">
      <c r="A417" s="3" t="n">
        <v>416</v>
      </c>
      <c r="B417" s="3" t="n">
        <v>1</v>
      </c>
      <c r="C417" s="3" t="s">
        <v>472</v>
      </c>
      <c r="D417" s="4" t="n">
        <v>355.19</v>
      </c>
      <c r="E417" s="4" t="n">
        <v>356.24</v>
      </c>
      <c r="F417" s="4" t="n">
        <v>354.43</v>
      </c>
      <c r="G417" s="4" t="n">
        <v>354.79</v>
      </c>
      <c r="H417" s="5" t="n">
        <v>6462316</v>
      </c>
      <c r="I417" s="3"/>
      <c r="J417" s="3" t="n">
        <f aca="false">ROUND((G417-G416)/G416*100,2)</f>
        <v>0.04</v>
      </c>
      <c r="K417" s="3" t="str">
        <f aca="false">B417&amp;"_"&amp;C417</f>
        <v>1_2025-08-05</v>
      </c>
    </row>
    <row r="418" customFormat="false" ht="15" hidden="false" customHeight="false" outlineLevel="0" collapsed="false">
      <c r="A418" s="3" t="n">
        <v>417</v>
      </c>
      <c r="B418" s="3" t="n">
        <v>1</v>
      </c>
      <c r="C418" s="3" t="s">
        <v>473</v>
      </c>
      <c r="D418" s="4" t="n">
        <v>359.79</v>
      </c>
      <c r="E418" s="4" t="n">
        <v>361.8</v>
      </c>
      <c r="F418" s="4" t="n">
        <v>358.62</v>
      </c>
      <c r="G418" s="4" t="n">
        <v>359.82</v>
      </c>
      <c r="H418" s="5" t="n">
        <v>5313570</v>
      </c>
      <c r="I418" s="3"/>
      <c r="J418" s="3" t="n">
        <f aca="false">ROUND((G418-G417)/G417*100,2)</f>
        <v>1.42</v>
      </c>
      <c r="K418" s="3" t="str">
        <f aca="false">B418&amp;"_"&amp;C418</f>
        <v>1_2025-08-06</v>
      </c>
    </row>
    <row r="419" customFormat="false" ht="15" hidden="false" customHeight="false" outlineLevel="0" collapsed="false">
      <c r="A419" s="3" t="n">
        <v>418</v>
      </c>
      <c r="B419" s="3" t="n">
        <v>1</v>
      </c>
      <c r="C419" s="3" t="s">
        <v>474</v>
      </c>
      <c r="D419" s="4" t="n">
        <v>367.64</v>
      </c>
      <c r="E419" s="4" t="n">
        <v>369.02</v>
      </c>
      <c r="F419" s="4" t="n">
        <v>365.78</v>
      </c>
      <c r="G419" s="4" t="n">
        <v>368.95</v>
      </c>
      <c r="H419" s="5" t="n">
        <v>7588910</v>
      </c>
      <c r="I419" s="3"/>
      <c r="J419" s="3" t="n">
        <f aca="false">ROUND((G419-G418)/G418*100,2)</f>
        <v>2.54</v>
      </c>
      <c r="K419" s="3" t="str">
        <f aca="false">B419&amp;"_"&amp;C419</f>
        <v>1_2025-08-07</v>
      </c>
    </row>
    <row r="420" customFormat="false" ht="15" hidden="false" customHeight="false" outlineLevel="0" collapsed="false">
      <c r="A420" s="3" t="n">
        <v>419</v>
      </c>
      <c r="B420" s="3" t="n">
        <v>1</v>
      </c>
      <c r="C420" s="3" t="s">
        <v>475</v>
      </c>
      <c r="D420" s="4" t="n">
        <v>363.23</v>
      </c>
      <c r="E420" s="4" t="n">
        <v>365.32</v>
      </c>
      <c r="F420" s="4" t="n">
        <v>362.72</v>
      </c>
      <c r="G420" s="4" t="n">
        <v>363.48</v>
      </c>
      <c r="H420" s="5" t="n">
        <v>5803771</v>
      </c>
      <c r="I420" s="3"/>
      <c r="J420" s="3" t="n">
        <f aca="false">ROUND((G420-G419)/G419*100,2)</f>
        <v>-1.48</v>
      </c>
      <c r="K420" s="3" t="str">
        <f aca="false">B420&amp;"_"&amp;C420</f>
        <v>1_2025-08-08</v>
      </c>
    </row>
    <row r="421" customFormat="false" ht="15" hidden="false" customHeight="false" outlineLevel="0" collapsed="false">
      <c r="A421" s="3" t="n">
        <v>420</v>
      </c>
      <c r="B421" s="3" t="n">
        <v>1</v>
      </c>
      <c r="C421" s="3" t="s">
        <v>476</v>
      </c>
      <c r="D421" s="4" t="n">
        <v>352.49</v>
      </c>
      <c r="E421" s="4" t="n">
        <v>354.96</v>
      </c>
      <c r="F421" s="4" t="n">
        <v>351.7</v>
      </c>
      <c r="G421" s="4" t="n">
        <v>353.88</v>
      </c>
      <c r="H421" s="5" t="n">
        <v>5133764</v>
      </c>
      <c r="I421" s="3"/>
      <c r="J421" s="3" t="n">
        <f aca="false">ROUND((G421-G420)/G420*100,2)</f>
        <v>-2.64</v>
      </c>
      <c r="K421" s="3" t="str">
        <f aca="false">B421&amp;"_"&amp;C421</f>
        <v>1_2025-08-11</v>
      </c>
    </row>
    <row r="422" customFormat="false" ht="15" hidden="false" customHeight="false" outlineLevel="0" collapsed="false">
      <c r="A422" s="3" t="n">
        <v>421</v>
      </c>
      <c r="B422" s="3" t="n">
        <v>1</v>
      </c>
      <c r="C422" s="3" t="s">
        <v>477</v>
      </c>
      <c r="D422" s="4" t="n">
        <v>349.51</v>
      </c>
      <c r="E422" s="4" t="n">
        <v>350.58</v>
      </c>
      <c r="F422" s="4" t="n">
        <v>349.5</v>
      </c>
      <c r="G422" s="4" t="n">
        <v>349.56</v>
      </c>
      <c r="H422" s="5" t="n">
        <v>4637326</v>
      </c>
      <c r="I422" s="3"/>
      <c r="J422" s="3" t="n">
        <f aca="false">ROUND((G422-G421)/G421*100,2)</f>
        <v>-1.22</v>
      </c>
      <c r="K422" s="3" t="str">
        <f aca="false">B422&amp;"_"&amp;C422</f>
        <v>1_2025-08-12</v>
      </c>
    </row>
    <row r="423" customFormat="false" ht="15" hidden="false" customHeight="false" outlineLevel="0" collapsed="false">
      <c r="A423" s="3" t="n">
        <v>422</v>
      </c>
      <c r="B423" s="3" t="n">
        <v>1</v>
      </c>
      <c r="C423" s="3" t="s">
        <v>478</v>
      </c>
      <c r="D423" s="4" t="n">
        <v>340.76</v>
      </c>
      <c r="E423" s="4" t="n">
        <v>343.18</v>
      </c>
      <c r="F423" s="4" t="n">
        <v>340.2</v>
      </c>
      <c r="G423" s="4" t="n">
        <v>342.1</v>
      </c>
      <c r="H423" s="5" t="n">
        <v>7831095</v>
      </c>
      <c r="I423" s="3"/>
      <c r="J423" s="3" t="n">
        <f aca="false">ROUND((G423-G422)/G422*100,2)</f>
        <v>-2.13</v>
      </c>
      <c r="K423" s="3" t="str">
        <f aca="false">B423&amp;"_"&amp;C423</f>
        <v>1_2025-08-13</v>
      </c>
    </row>
    <row r="424" customFormat="false" ht="15" hidden="false" customHeight="false" outlineLevel="0" collapsed="false">
      <c r="A424" s="3" t="n">
        <v>423</v>
      </c>
      <c r="B424" s="3" t="n">
        <v>1</v>
      </c>
      <c r="C424" s="3" t="s">
        <v>479</v>
      </c>
      <c r="D424" s="4" t="n">
        <v>353.88</v>
      </c>
      <c r="E424" s="4" t="n">
        <v>355.59</v>
      </c>
      <c r="F424" s="4" t="n">
        <v>351.46</v>
      </c>
      <c r="G424" s="4" t="n">
        <v>353.39</v>
      </c>
      <c r="H424" s="5" t="n">
        <v>1302623</v>
      </c>
      <c r="I424" s="3"/>
      <c r="J424" s="3" t="n">
        <f aca="false">ROUND((G424-G423)/G423*100,2)</f>
        <v>3.3</v>
      </c>
      <c r="K424" s="3" t="str">
        <f aca="false">B424&amp;"_"&amp;C424</f>
        <v>1_2025-08-14</v>
      </c>
    </row>
    <row r="425" customFormat="false" ht="15" hidden="false" customHeight="false" outlineLevel="0" collapsed="false">
      <c r="A425" s="3" t="n">
        <v>424</v>
      </c>
      <c r="B425" s="3" t="n">
        <v>1</v>
      </c>
      <c r="C425" s="3" t="s">
        <v>480</v>
      </c>
      <c r="D425" s="4" t="n">
        <v>353.58</v>
      </c>
      <c r="E425" s="4" t="n">
        <v>355.04</v>
      </c>
      <c r="F425" s="4" t="n">
        <v>353.17</v>
      </c>
      <c r="G425" s="4" t="n">
        <v>354.73</v>
      </c>
      <c r="H425" s="5" t="n">
        <v>4448419</v>
      </c>
      <c r="I425" s="3"/>
      <c r="J425" s="3" t="n">
        <f aca="false">ROUND((G425-G424)/G424*100,2)</f>
        <v>0.38</v>
      </c>
      <c r="K425" s="3" t="str">
        <f aca="false">B425&amp;"_"&amp;C425</f>
        <v>1_2025-08-15</v>
      </c>
    </row>
    <row r="426" customFormat="false" ht="15" hidden="false" customHeight="false" outlineLevel="0" collapsed="false">
      <c r="A426" s="3" t="n">
        <v>425</v>
      </c>
      <c r="B426" s="3" t="n">
        <v>1</v>
      </c>
      <c r="C426" s="3" t="s">
        <v>481</v>
      </c>
      <c r="D426" s="4" t="n">
        <v>356.52</v>
      </c>
      <c r="E426" s="4" t="n">
        <v>357.61</v>
      </c>
      <c r="F426" s="4" t="n">
        <v>355.65</v>
      </c>
      <c r="G426" s="4" t="n">
        <v>356.82</v>
      </c>
      <c r="H426" s="5" t="n">
        <v>4737516</v>
      </c>
      <c r="I426" s="3"/>
      <c r="J426" s="3" t="n">
        <f aca="false">ROUND((G426-G425)/G425*100,2)</f>
        <v>0.59</v>
      </c>
      <c r="K426" s="3" t="str">
        <f aca="false">B426&amp;"_"&amp;C426</f>
        <v>1_2025-08-18</v>
      </c>
    </row>
    <row r="427" customFormat="false" ht="15" hidden="false" customHeight="false" outlineLevel="0" collapsed="false">
      <c r="A427" s="3" t="n">
        <v>426</v>
      </c>
      <c r="B427" s="3" t="n">
        <v>1</v>
      </c>
      <c r="C427" s="3" t="s">
        <v>482</v>
      </c>
      <c r="D427" s="4" t="n">
        <v>353.63</v>
      </c>
      <c r="E427" s="4" t="n">
        <v>354.11</v>
      </c>
      <c r="F427" s="4" t="n">
        <v>350.81</v>
      </c>
      <c r="G427" s="4" t="n">
        <v>352.25</v>
      </c>
      <c r="H427" s="5" t="n">
        <v>6859003</v>
      </c>
      <c r="I427" s="3"/>
      <c r="J427" s="3" t="n">
        <f aca="false">ROUND((G427-G426)/G426*100,2)</f>
        <v>-1.28</v>
      </c>
      <c r="K427" s="3" t="str">
        <f aca="false">B427&amp;"_"&amp;C427</f>
        <v>1_2025-08-19</v>
      </c>
    </row>
    <row r="428" customFormat="false" ht="15" hidden="false" customHeight="false" outlineLevel="0" collapsed="false">
      <c r="A428" s="3" t="n">
        <v>427</v>
      </c>
      <c r="B428" s="3" t="n">
        <v>1</v>
      </c>
      <c r="C428" s="3" t="s">
        <v>483</v>
      </c>
      <c r="D428" s="4" t="n">
        <v>345.93</v>
      </c>
      <c r="E428" s="4" t="n">
        <v>346.12</v>
      </c>
      <c r="F428" s="4" t="n">
        <v>344.42</v>
      </c>
      <c r="G428" s="4" t="n">
        <v>345.21</v>
      </c>
      <c r="H428" s="5" t="n">
        <v>4645260</v>
      </c>
      <c r="I428" s="3"/>
      <c r="J428" s="3" t="n">
        <f aca="false">ROUND((G428-G427)/G427*100,2)</f>
        <v>-2</v>
      </c>
      <c r="K428" s="3" t="str">
        <f aca="false">B428&amp;"_"&amp;C428</f>
        <v>1_2025-08-20</v>
      </c>
    </row>
    <row r="429" customFormat="false" ht="15" hidden="false" customHeight="false" outlineLevel="0" collapsed="false">
      <c r="A429" s="3" t="n">
        <v>428</v>
      </c>
      <c r="B429" s="3" t="n">
        <v>1</v>
      </c>
      <c r="C429" s="3" t="s">
        <v>484</v>
      </c>
      <c r="D429" s="4" t="n">
        <v>334</v>
      </c>
      <c r="E429" s="4" t="n">
        <v>335.21</v>
      </c>
      <c r="F429" s="4" t="n">
        <v>333.65</v>
      </c>
      <c r="G429" s="4" t="n">
        <v>335.19</v>
      </c>
      <c r="H429" s="5" t="n">
        <v>4248937</v>
      </c>
      <c r="I429" s="3"/>
      <c r="J429" s="3" t="n">
        <f aca="false">ROUND((G429-G428)/G428*100,2)</f>
        <v>-2.9</v>
      </c>
      <c r="K429" s="3" t="str">
        <f aca="false">B429&amp;"_"&amp;C429</f>
        <v>1_2025-08-21</v>
      </c>
    </row>
    <row r="430" customFormat="false" ht="15" hidden="false" customHeight="false" outlineLevel="0" collapsed="false">
      <c r="A430" s="3" t="n">
        <v>429</v>
      </c>
      <c r="B430" s="3" t="n">
        <v>1</v>
      </c>
      <c r="C430" s="3" t="s">
        <v>485</v>
      </c>
      <c r="D430" s="4" t="n">
        <v>325.77</v>
      </c>
      <c r="E430" s="4" t="n">
        <v>327.44</v>
      </c>
      <c r="F430" s="4" t="n">
        <v>325.41</v>
      </c>
      <c r="G430" s="4" t="n">
        <v>325.6</v>
      </c>
      <c r="H430" s="5" t="n">
        <v>4461193</v>
      </c>
      <c r="I430" s="3"/>
      <c r="J430" s="3" t="n">
        <f aca="false">ROUND((G430-G429)/G429*100,2)</f>
        <v>-2.86</v>
      </c>
      <c r="K430" s="3" t="str">
        <f aca="false">B430&amp;"_"&amp;C430</f>
        <v>1_2025-08-22</v>
      </c>
    </row>
    <row r="431" customFormat="false" ht="15" hidden="false" customHeight="false" outlineLevel="0" collapsed="false">
      <c r="A431" s="3" t="n">
        <v>430</v>
      </c>
      <c r="B431" s="3" t="n">
        <v>1</v>
      </c>
      <c r="C431" s="3" t="s">
        <v>486</v>
      </c>
      <c r="D431" s="4" t="n">
        <v>328.61</v>
      </c>
      <c r="E431" s="4" t="n">
        <v>330.23</v>
      </c>
      <c r="F431" s="4" t="n">
        <v>326.9</v>
      </c>
      <c r="G431" s="4" t="n">
        <v>329.81</v>
      </c>
      <c r="H431" s="5" t="n">
        <v>7156657</v>
      </c>
      <c r="I431" s="3"/>
      <c r="J431" s="3" t="n">
        <f aca="false">ROUND((G431-G430)/G430*100,2)</f>
        <v>1.29</v>
      </c>
      <c r="K431" s="3" t="str">
        <f aca="false">B431&amp;"_"&amp;C431</f>
        <v>1_2025-08-25</v>
      </c>
    </row>
    <row r="432" customFormat="false" ht="15" hidden="false" customHeight="false" outlineLevel="0" collapsed="false">
      <c r="A432" s="3" t="n">
        <v>431</v>
      </c>
      <c r="B432" s="3" t="n">
        <v>1</v>
      </c>
      <c r="C432" s="3" t="s">
        <v>487</v>
      </c>
      <c r="D432" s="4" t="n">
        <v>326.96</v>
      </c>
      <c r="E432" s="4" t="n">
        <v>329.9</v>
      </c>
      <c r="F432" s="4" t="n">
        <v>325.2</v>
      </c>
      <c r="G432" s="4" t="n">
        <v>328.08</v>
      </c>
      <c r="H432" s="5" t="n">
        <v>4726323</v>
      </c>
      <c r="I432" s="3"/>
      <c r="J432" s="3" t="n">
        <f aca="false">ROUND((G432-G431)/G431*100,2)</f>
        <v>-0.52</v>
      </c>
      <c r="K432" s="3" t="str">
        <f aca="false">B432&amp;"_"&amp;C432</f>
        <v>1_2025-08-26</v>
      </c>
    </row>
    <row r="433" customFormat="false" ht="15" hidden="false" customHeight="false" outlineLevel="0" collapsed="false">
      <c r="A433" s="3" t="n">
        <v>432</v>
      </c>
      <c r="B433" s="3" t="n">
        <v>1</v>
      </c>
      <c r="C433" s="3" t="s">
        <v>488</v>
      </c>
      <c r="D433" s="4" t="n">
        <v>327.21</v>
      </c>
      <c r="E433" s="4" t="n">
        <v>330.27</v>
      </c>
      <c r="F433" s="4" t="n">
        <v>326.59</v>
      </c>
      <c r="G433" s="4" t="n">
        <v>328.44</v>
      </c>
      <c r="H433" s="5" t="n">
        <v>7711018</v>
      </c>
      <c r="I433" s="3"/>
      <c r="J433" s="3" t="n">
        <f aca="false">ROUND((G433-G432)/G432*100,2)</f>
        <v>0.11</v>
      </c>
      <c r="K433" s="3" t="str">
        <f aca="false">B433&amp;"_"&amp;C433</f>
        <v>1_2025-08-27</v>
      </c>
    </row>
    <row r="434" customFormat="false" ht="15" hidden="false" customHeight="false" outlineLevel="0" collapsed="false">
      <c r="A434" s="3" t="n">
        <v>433</v>
      </c>
      <c r="B434" s="3" t="n">
        <v>1</v>
      </c>
      <c r="C434" s="3" t="s">
        <v>489</v>
      </c>
      <c r="D434" s="4" t="n">
        <v>320.62</v>
      </c>
      <c r="E434" s="4" t="n">
        <v>321.39</v>
      </c>
      <c r="F434" s="4" t="n">
        <v>319.93</v>
      </c>
      <c r="G434" s="4" t="n">
        <v>320.08</v>
      </c>
      <c r="H434" s="5" t="n">
        <v>1718376</v>
      </c>
      <c r="I434" s="3"/>
      <c r="J434" s="3" t="n">
        <f aca="false">ROUND((G434-G433)/G433*100,2)</f>
        <v>-2.55</v>
      </c>
      <c r="K434" s="3" t="str">
        <f aca="false">B434&amp;"_"&amp;C434</f>
        <v>1_2025-08-28</v>
      </c>
    </row>
    <row r="435" customFormat="false" ht="15" hidden="false" customHeight="false" outlineLevel="0" collapsed="false">
      <c r="A435" s="3" t="n">
        <v>434</v>
      </c>
      <c r="B435" s="3" t="n">
        <v>1</v>
      </c>
      <c r="C435" s="3" t="s">
        <v>490</v>
      </c>
      <c r="D435" s="4" t="n">
        <v>314.5</v>
      </c>
      <c r="E435" s="4" t="n">
        <v>316.73</v>
      </c>
      <c r="F435" s="4" t="n">
        <v>313.76</v>
      </c>
      <c r="G435" s="4" t="n">
        <v>315.15</v>
      </c>
      <c r="H435" s="5" t="n">
        <v>7223943</v>
      </c>
      <c r="I435" s="3"/>
      <c r="J435" s="3" t="n">
        <f aca="false">ROUND((G435-G434)/G434*100,2)</f>
        <v>-1.54</v>
      </c>
      <c r="K435" s="3" t="str">
        <f aca="false">B435&amp;"_"&amp;C435</f>
        <v>1_2025-08-29</v>
      </c>
    </row>
    <row r="436" customFormat="false" ht="15" hidden="false" customHeight="false" outlineLevel="0" collapsed="false">
      <c r="A436" s="3" t="n">
        <v>435</v>
      </c>
      <c r="B436" s="3" t="n">
        <v>1</v>
      </c>
      <c r="C436" s="3" t="s">
        <v>491</v>
      </c>
      <c r="D436" s="4" t="n">
        <v>309.65</v>
      </c>
      <c r="E436" s="4" t="n">
        <v>312.39</v>
      </c>
      <c r="F436" s="4" t="n">
        <v>308.31</v>
      </c>
      <c r="G436" s="4" t="n">
        <v>310.55</v>
      </c>
      <c r="H436" s="5" t="n">
        <v>4255946</v>
      </c>
      <c r="I436" s="3"/>
      <c r="J436" s="3" t="n">
        <f aca="false">ROUND((G436-G435)/G435*100,2)</f>
        <v>-1.46</v>
      </c>
      <c r="K436" s="3" t="str">
        <f aca="false">B436&amp;"_"&amp;C436</f>
        <v>1_2025-09-01</v>
      </c>
    </row>
    <row r="437" customFormat="false" ht="15" hidden="false" customHeight="false" outlineLevel="0" collapsed="false">
      <c r="A437" s="3" t="n">
        <v>436</v>
      </c>
      <c r="B437" s="3" t="n">
        <v>1</v>
      </c>
      <c r="C437" s="3" t="s">
        <v>492</v>
      </c>
      <c r="D437" s="4" t="n">
        <v>320</v>
      </c>
      <c r="E437" s="4" t="n">
        <v>320.11</v>
      </c>
      <c r="F437" s="4" t="n">
        <v>317.96</v>
      </c>
      <c r="G437" s="4" t="n">
        <v>318.79</v>
      </c>
      <c r="H437" s="5" t="n">
        <v>6790059</v>
      </c>
      <c r="I437" s="3"/>
      <c r="J437" s="3" t="n">
        <f aca="false">ROUND((G437-G436)/G436*100,2)</f>
        <v>2.65</v>
      </c>
      <c r="K437" s="3" t="str">
        <f aca="false">B437&amp;"_"&amp;C437</f>
        <v>1_2025-09-02</v>
      </c>
    </row>
    <row r="438" customFormat="false" ht="15" hidden="false" customHeight="false" outlineLevel="0" collapsed="false">
      <c r="A438" s="3" t="n">
        <v>437</v>
      </c>
      <c r="B438" s="3" t="n">
        <v>1</v>
      </c>
      <c r="C438" s="3" t="s">
        <v>493</v>
      </c>
      <c r="D438" s="4" t="n">
        <v>314.72</v>
      </c>
      <c r="E438" s="4" t="n">
        <v>315.46</v>
      </c>
      <c r="F438" s="4" t="n">
        <v>312.12</v>
      </c>
      <c r="G438" s="4" t="n">
        <v>313.57</v>
      </c>
      <c r="H438" s="5" t="n">
        <v>722192</v>
      </c>
      <c r="I438" s="3"/>
      <c r="J438" s="3" t="n">
        <f aca="false">ROUND((G438-G437)/G437*100,2)</f>
        <v>-1.64</v>
      </c>
      <c r="K438" s="3" t="str">
        <f aca="false">B438&amp;"_"&amp;C438</f>
        <v>1_2025-09-03</v>
      </c>
    </row>
    <row r="439" customFormat="false" ht="15" hidden="false" customHeight="false" outlineLevel="0" collapsed="false">
      <c r="A439" s="3" t="n">
        <v>438</v>
      </c>
      <c r="B439" s="3" t="n">
        <v>1</v>
      </c>
      <c r="C439" s="3" t="s">
        <v>494</v>
      </c>
      <c r="D439" s="4" t="n">
        <v>321.2</v>
      </c>
      <c r="E439" s="4" t="n">
        <v>323.7</v>
      </c>
      <c r="F439" s="4" t="n">
        <v>320.26</v>
      </c>
      <c r="G439" s="4" t="n">
        <v>321.79</v>
      </c>
      <c r="H439" s="5" t="n">
        <v>3168583</v>
      </c>
      <c r="I439" s="3"/>
      <c r="J439" s="3" t="n">
        <f aca="false">ROUND((G439-G438)/G438*100,2)</f>
        <v>2.62</v>
      </c>
      <c r="K439" s="3" t="str">
        <f aca="false">B439&amp;"_"&amp;C439</f>
        <v>1_2025-09-04</v>
      </c>
    </row>
    <row r="440" customFormat="false" ht="15" hidden="false" customHeight="false" outlineLevel="0" collapsed="false">
      <c r="A440" s="3" t="n">
        <v>439</v>
      </c>
      <c r="B440" s="3" t="n">
        <v>1</v>
      </c>
      <c r="C440" s="3" t="s">
        <v>495</v>
      </c>
      <c r="D440" s="4" t="n">
        <v>328.08</v>
      </c>
      <c r="E440" s="4" t="n">
        <v>329.38</v>
      </c>
      <c r="F440" s="4" t="n">
        <v>327.44</v>
      </c>
      <c r="G440" s="4" t="n">
        <v>327.61</v>
      </c>
      <c r="H440" s="5" t="n">
        <v>5139619</v>
      </c>
      <c r="I440" s="3"/>
      <c r="J440" s="3" t="n">
        <f aca="false">ROUND((G440-G439)/G439*100,2)</f>
        <v>1.81</v>
      </c>
      <c r="K440" s="3" t="str">
        <f aca="false">B440&amp;"_"&amp;C440</f>
        <v>1_2025-09-05</v>
      </c>
    </row>
    <row r="441" customFormat="false" ht="15" hidden="false" customHeight="false" outlineLevel="0" collapsed="false">
      <c r="A441" s="3" t="n">
        <v>440</v>
      </c>
      <c r="B441" s="3" t="n">
        <v>1</v>
      </c>
      <c r="C441" s="3" t="s">
        <v>496</v>
      </c>
      <c r="D441" s="4" t="n">
        <v>326.19</v>
      </c>
      <c r="E441" s="4" t="n">
        <v>327.59</v>
      </c>
      <c r="F441" s="4" t="n">
        <v>325.26</v>
      </c>
      <c r="G441" s="4" t="n">
        <v>325.42</v>
      </c>
      <c r="H441" s="5" t="n">
        <v>1656657</v>
      </c>
      <c r="I441" s="3"/>
      <c r="J441" s="3" t="n">
        <f aca="false">ROUND((G441-G440)/G440*100,2)</f>
        <v>-0.67</v>
      </c>
      <c r="K441" s="3" t="str">
        <f aca="false">B441&amp;"_"&amp;C441</f>
        <v>1_2025-09-08</v>
      </c>
    </row>
    <row r="442" customFormat="false" ht="15" hidden="false" customHeight="false" outlineLevel="0" collapsed="false">
      <c r="A442" s="3" t="n">
        <v>441</v>
      </c>
      <c r="B442" s="3" t="n">
        <v>1</v>
      </c>
      <c r="C442" s="3" t="s">
        <v>497</v>
      </c>
      <c r="D442" s="4" t="n">
        <v>324.13</v>
      </c>
      <c r="E442" s="4" t="n">
        <v>324.75</v>
      </c>
      <c r="F442" s="4" t="n">
        <v>323.31</v>
      </c>
      <c r="G442" s="4" t="n">
        <v>323.51</v>
      </c>
      <c r="H442" s="5" t="n">
        <v>538964</v>
      </c>
      <c r="I442" s="3"/>
      <c r="J442" s="3" t="n">
        <f aca="false">ROUND((G442-G441)/G441*100,2)</f>
        <v>-0.59</v>
      </c>
      <c r="K442" s="3" t="str">
        <f aca="false">B442&amp;"_"&amp;C442</f>
        <v>1_2025-09-09</v>
      </c>
    </row>
    <row r="443" customFormat="false" ht="15" hidden="false" customHeight="false" outlineLevel="0" collapsed="false">
      <c r="A443" s="3" t="n">
        <v>442</v>
      </c>
      <c r="B443" s="3" t="n">
        <v>1</v>
      </c>
      <c r="C443" s="3" t="s">
        <v>498</v>
      </c>
      <c r="D443" s="4" t="n">
        <v>315.09</v>
      </c>
      <c r="E443" s="4" t="n">
        <v>316.25</v>
      </c>
      <c r="F443" s="4" t="n">
        <v>314.58</v>
      </c>
      <c r="G443" s="4" t="n">
        <v>315.57</v>
      </c>
      <c r="H443" s="5" t="n">
        <v>1493802</v>
      </c>
      <c r="I443" s="3"/>
      <c r="J443" s="3" t="n">
        <f aca="false">ROUND((G443-G442)/G442*100,2)</f>
        <v>-2.45</v>
      </c>
      <c r="K443" s="3" t="str">
        <f aca="false">B443&amp;"_"&amp;C443</f>
        <v>1_2025-09-10</v>
      </c>
    </row>
    <row r="444" customFormat="false" ht="15" hidden="false" customHeight="false" outlineLevel="0" collapsed="false">
      <c r="A444" s="3" t="n">
        <v>443</v>
      </c>
      <c r="B444" s="3" t="n">
        <v>1</v>
      </c>
      <c r="C444" s="3" t="s">
        <v>499</v>
      </c>
      <c r="D444" s="4" t="n">
        <v>318.16</v>
      </c>
      <c r="E444" s="4" t="n">
        <v>318.94</v>
      </c>
      <c r="F444" s="4" t="n">
        <v>317.97</v>
      </c>
      <c r="G444" s="4" t="n">
        <v>318.02</v>
      </c>
      <c r="H444" s="5" t="n">
        <v>3154357</v>
      </c>
      <c r="I444" s="3"/>
      <c r="J444" s="3" t="n">
        <f aca="false">ROUND((G444-G443)/G443*100,2)</f>
        <v>0.78</v>
      </c>
      <c r="K444" s="3" t="str">
        <f aca="false">B444&amp;"_"&amp;C444</f>
        <v>1_2025-09-11</v>
      </c>
    </row>
    <row r="445" customFormat="false" ht="15" hidden="false" customHeight="false" outlineLevel="0" collapsed="false">
      <c r="A445" s="3" t="n">
        <v>444</v>
      </c>
      <c r="B445" s="3" t="n">
        <v>1</v>
      </c>
      <c r="C445" s="3" t="s">
        <v>500</v>
      </c>
      <c r="D445" s="4" t="n">
        <v>322.82</v>
      </c>
      <c r="E445" s="4" t="n">
        <v>325.03</v>
      </c>
      <c r="F445" s="4" t="n">
        <v>322.19</v>
      </c>
      <c r="G445" s="4" t="n">
        <v>323.87</v>
      </c>
      <c r="H445" s="5" t="n">
        <v>3389284</v>
      </c>
      <c r="I445" s="3"/>
      <c r="J445" s="3" t="n">
        <f aca="false">ROUND((G445-G444)/G444*100,2)</f>
        <v>1.84</v>
      </c>
      <c r="K445" s="3" t="str">
        <f aca="false">B445&amp;"_"&amp;C445</f>
        <v>1_2025-09-12</v>
      </c>
    </row>
    <row r="446" customFormat="false" ht="15" hidden="false" customHeight="false" outlineLevel="0" collapsed="false">
      <c r="A446" s="3" t="n">
        <v>445</v>
      </c>
      <c r="B446" s="3" t="n">
        <v>1</v>
      </c>
      <c r="C446" s="3" t="s">
        <v>501</v>
      </c>
      <c r="D446" s="4" t="n">
        <v>321.37</v>
      </c>
      <c r="E446" s="4" t="n">
        <v>324.19</v>
      </c>
      <c r="F446" s="4" t="n">
        <v>319.63</v>
      </c>
      <c r="G446" s="4" t="n">
        <v>322.45</v>
      </c>
      <c r="H446" s="5" t="n">
        <v>7836297</v>
      </c>
      <c r="I446" s="3"/>
      <c r="J446" s="3" t="n">
        <f aca="false">ROUND((G446-G445)/G445*100,2)</f>
        <v>-0.44</v>
      </c>
      <c r="K446" s="3" t="str">
        <f aca="false">B446&amp;"_"&amp;C446</f>
        <v>1_2025-09-15</v>
      </c>
    </row>
    <row r="447" customFormat="false" ht="15" hidden="false" customHeight="false" outlineLevel="0" collapsed="false">
      <c r="A447" s="3" t="n">
        <v>446</v>
      </c>
      <c r="B447" s="3" t="n">
        <v>1</v>
      </c>
      <c r="C447" s="3" t="s">
        <v>502</v>
      </c>
      <c r="D447" s="4" t="n">
        <v>328.26</v>
      </c>
      <c r="E447" s="4" t="n">
        <v>328.6</v>
      </c>
      <c r="F447" s="4" t="n">
        <v>327.32</v>
      </c>
      <c r="G447" s="4" t="n">
        <v>328.07</v>
      </c>
      <c r="H447" s="5" t="n">
        <v>1541300</v>
      </c>
      <c r="I447" s="3"/>
      <c r="J447" s="3" t="n">
        <f aca="false">ROUND((G447-G446)/G446*100,2)</f>
        <v>1.74</v>
      </c>
      <c r="K447" s="3" t="str">
        <f aca="false">B447&amp;"_"&amp;C447</f>
        <v>1_2025-09-16</v>
      </c>
    </row>
    <row r="448" customFormat="false" ht="15" hidden="false" customHeight="false" outlineLevel="0" collapsed="false">
      <c r="A448" s="3" t="n">
        <v>447</v>
      </c>
      <c r="B448" s="3" t="n">
        <v>1</v>
      </c>
      <c r="C448" s="3" t="s">
        <v>503</v>
      </c>
      <c r="D448" s="4" t="n">
        <v>324.84</v>
      </c>
      <c r="E448" s="4" t="n">
        <v>326.83</v>
      </c>
      <c r="F448" s="4" t="n">
        <v>324.02</v>
      </c>
      <c r="G448" s="4" t="n">
        <v>325.98</v>
      </c>
      <c r="H448" s="5" t="n">
        <v>4131734</v>
      </c>
      <c r="I448" s="3"/>
      <c r="J448" s="3" t="n">
        <f aca="false">ROUND((G448-G447)/G447*100,2)</f>
        <v>-0.64</v>
      </c>
      <c r="K448" s="3" t="str">
        <f aca="false">B448&amp;"_"&amp;C448</f>
        <v>1_2025-09-17</v>
      </c>
    </row>
    <row r="449" customFormat="false" ht="15" hidden="false" customHeight="false" outlineLevel="0" collapsed="false">
      <c r="A449" s="3" t="n">
        <v>448</v>
      </c>
      <c r="B449" s="3" t="n">
        <v>1</v>
      </c>
      <c r="C449" s="3" t="s">
        <v>504</v>
      </c>
      <c r="D449" s="4" t="n">
        <v>331.42</v>
      </c>
      <c r="E449" s="4" t="n">
        <v>333.05</v>
      </c>
      <c r="F449" s="4" t="n">
        <v>330.93</v>
      </c>
      <c r="G449" s="4" t="n">
        <v>332.54</v>
      </c>
      <c r="H449" s="5" t="n">
        <v>5187752</v>
      </c>
      <c r="I449" s="3"/>
      <c r="J449" s="3" t="n">
        <f aca="false">ROUND((G449-G448)/G448*100,2)</f>
        <v>2.01</v>
      </c>
      <c r="K449" s="3" t="str">
        <f aca="false">B449&amp;"_"&amp;C449</f>
        <v>1_2025-09-18</v>
      </c>
    </row>
    <row r="450" customFormat="false" ht="15" hidden="false" customHeight="false" outlineLevel="0" collapsed="false">
      <c r="A450" s="3" t="n">
        <v>449</v>
      </c>
      <c r="B450" s="3" t="n">
        <v>1</v>
      </c>
      <c r="C450" s="3" t="s">
        <v>505</v>
      </c>
      <c r="D450" s="4" t="n">
        <v>328.3</v>
      </c>
      <c r="E450" s="4" t="n">
        <v>329.94</v>
      </c>
      <c r="F450" s="4" t="n">
        <v>326.44</v>
      </c>
      <c r="G450" s="4" t="n">
        <v>329.34</v>
      </c>
      <c r="H450" s="5" t="n">
        <v>2991629</v>
      </c>
      <c r="I450" s="3"/>
      <c r="J450" s="3" t="n">
        <f aca="false">ROUND((G450-G449)/G449*100,2)</f>
        <v>-0.96</v>
      </c>
      <c r="K450" s="3" t="str">
        <f aca="false">B450&amp;"_"&amp;C450</f>
        <v>1_2025-09-19</v>
      </c>
    </row>
    <row r="451" customFormat="false" ht="15" hidden="false" customHeight="false" outlineLevel="0" collapsed="false">
      <c r="A451" s="3" t="n">
        <v>450</v>
      </c>
      <c r="B451" s="3" t="n">
        <v>1</v>
      </c>
      <c r="C451" s="3" t="s">
        <v>506</v>
      </c>
      <c r="D451" s="4" t="n">
        <v>327.56</v>
      </c>
      <c r="E451" s="4" t="n">
        <v>329.14</v>
      </c>
      <c r="F451" s="4" t="n">
        <v>326.6</v>
      </c>
      <c r="G451" s="4" t="n">
        <v>327.24</v>
      </c>
      <c r="H451" s="5" t="n">
        <v>3010521</v>
      </c>
      <c r="I451" s="3"/>
      <c r="J451" s="3" t="n">
        <f aca="false">ROUND((G451-G450)/G450*100,2)</f>
        <v>-0.64</v>
      </c>
      <c r="K451" s="3" t="str">
        <f aca="false">B451&amp;"_"&amp;C451</f>
        <v>1_2025-09-22</v>
      </c>
    </row>
    <row r="452" customFormat="false" ht="15" hidden="false" customHeight="false" outlineLevel="0" collapsed="false">
      <c r="A452" s="3" t="n">
        <v>451</v>
      </c>
      <c r="B452" s="3" t="n">
        <v>1</v>
      </c>
      <c r="C452" s="3" t="s">
        <v>507</v>
      </c>
      <c r="D452" s="4" t="n">
        <v>333.25</v>
      </c>
      <c r="E452" s="4" t="n">
        <v>333.52</v>
      </c>
      <c r="F452" s="4" t="n">
        <v>331.35</v>
      </c>
      <c r="G452" s="4" t="n">
        <v>331.99</v>
      </c>
      <c r="H452" s="5" t="n">
        <v>7604591</v>
      </c>
      <c r="I452" s="3"/>
      <c r="J452" s="3" t="n">
        <f aca="false">ROUND((G452-G451)/G451*100,2)</f>
        <v>1.45</v>
      </c>
      <c r="K452" s="3" t="str">
        <f aca="false">B452&amp;"_"&amp;C452</f>
        <v>1_2025-09-23</v>
      </c>
    </row>
    <row r="453" customFormat="false" ht="15" hidden="false" customHeight="false" outlineLevel="0" collapsed="false">
      <c r="A453" s="3" t="n">
        <v>452</v>
      </c>
      <c r="B453" s="3" t="n">
        <v>1</v>
      </c>
      <c r="C453" s="3" t="s">
        <v>508</v>
      </c>
      <c r="D453" s="4" t="n">
        <v>320.45</v>
      </c>
      <c r="E453" s="4" t="n">
        <v>321.82</v>
      </c>
      <c r="F453" s="4" t="n">
        <v>318.59</v>
      </c>
      <c r="G453" s="4" t="n">
        <v>321.21</v>
      </c>
      <c r="H453" s="5" t="n">
        <v>7765439</v>
      </c>
      <c r="I453" s="3"/>
      <c r="J453" s="3" t="n">
        <f aca="false">ROUND((G453-G452)/G452*100,2)</f>
        <v>-3.25</v>
      </c>
      <c r="K453" s="3" t="str">
        <f aca="false">B453&amp;"_"&amp;C453</f>
        <v>1_2025-09-24</v>
      </c>
    </row>
    <row r="454" customFormat="false" ht="15" hidden="false" customHeight="false" outlineLevel="0" collapsed="false">
      <c r="A454" s="3" t="n">
        <v>453</v>
      </c>
      <c r="B454" s="3" t="n">
        <v>1</v>
      </c>
      <c r="C454" s="3" t="s">
        <v>509</v>
      </c>
      <c r="D454" s="4" t="n">
        <v>318.97</v>
      </c>
      <c r="E454" s="4" t="n">
        <v>320.1</v>
      </c>
      <c r="F454" s="4" t="n">
        <v>318.51</v>
      </c>
      <c r="G454" s="4" t="n">
        <v>319</v>
      </c>
      <c r="H454" s="5" t="n">
        <v>3320414</v>
      </c>
      <c r="I454" s="3"/>
      <c r="J454" s="3" t="n">
        <f aca="false">ROUND((G454-G453)/G453*100,2)</f>
        <v>-0.69</v>
      </c>
      <c r="K454" s="3" t="str">
        <f aca="false">B454&amp;"_"&amp;C454</f>
        <v>1_2025-09-25</v>
      </c>
    </row>
    <row r="455" customFormat="false" ht="15" hidden="false" customHeight="false" outlineLevel="0" collapsed="false">
      <c r="A455" s="3" t="n">
        <v>454</v>
      </c>
      <c r="B455" s="3" t="n">
        <v>1</v>
      </c>
      <c r="C455" s="3" t="s">
        <v>510</v>
      </c>
      <c r="D455" s="4" t="n">
        <v>328.45</v>
      </c>
      <c r="E455" s="4" t="n">
        <v>329.23</v>
      </c>
      <c r="F455" s="4" t="n">
        <v>327.4</v>
      </c>
      <c r="G455" s="4" t="n">
        <v>327.62</v>
      </c>
      <c r="H455" s="5" t="n">
        <v>4728878</v>
      </c>
      <c r="I455" s="3"/>
      <c r="J455" s="3" t="n">
        <f aca="false">ROUND((G455-G454)/G454*100,2)</f>
        <v>2.7</v>
      </c>
      <c r="K455" s="3" t="str">
        <f aca="false">B455&amp;"_"&amp;C455</f>
        <v>1_2025-09-26</v>
      </c>
    </row>
    <row r="456" customFormat="false" ht="15" hidden="false" customHeight="false" outlineLevel="0" collapsed="false">
      <c r="A456" s="3" t="n">
        <v>455</v>
      </c>
      <c r="B456" s="3" t="n">
        <v>1</v>
      </c>
      <c r="C456" s="3" t="s">
        <v>511</v>
      </c>
      <c r="D456" s="4" t="n">
        <v>321.97</v>
      </c>
      <c r="E456" s="4" t="n">
        <v>323.03</v>
      </c>
      <c r="F456" s="4" t="n">
        <v>319.66</v>
      </c>
      <c r="G456" s="4" t="n">
        <v>321.5</v>
      </c>
      <c r="H456" s="5" t="n">
        <v>3962166</v>
      </c>
      <c r="I456" s="3"/>
      <c r="J456" s="3" t="n">
        <f aca="false">ROUND((G456-G455)/G455*100,2)</f>
        <v>-1.87</v>
      </c>
      <c r="K456" s="3" t="str">
        <f aca="false">B456&amp;"_"&amp;C456</f>
        <v>1_2025-09-29</v>
      </c>
    </row>
    <row r="457" customFormat="false" ht="15" hidden="false" customHeight="false" outlineLevel="0" collapsed="false">
      <c r="A457" s="3" t="n">
        <v>456</v>
      </c>
      <c r="B457" s="3" t="n">
        <v>1</v>
      </c>
      <c r="C457" s="3" t="s">
        <v>512</v>
      </c>
      <c r="D457" s="4" t="n">
        <v>318.13</v>
      </c>
      <c r="E457" s="4" t="n">
        <v>318.96</v>
      </c>
      <c r="F457" s="4" t="n">
        <v>317.04</v>
      </c>
      <c r="G457" s="4" t="n">
        <v>317.6</v>
      </c>
      <c r="H457" s="5" t="n">
        <v>5696264</v>
      </c>
      <c r="I457" s="3"/>
      <c r="J457" s="3" t="n">
        <f aca="false">ROUND((G457-G456)/G456*100,2)</f>
        <v>-1.21</v>
      </c>
      <c r="K457" s="3" t="str">
        <f aca="false">B457&amp;"_"&amp;C457</f>
        <v>1_2025-09-30</v>
      </c>
    </row>
    <row r="458" customFormat="false" ht="15" hidden="false" customHeight="false" outlineLevel="0" collapsed="false">
      <c r="A458" s="3" t="n">
        <v>457</v>
      </c>
      <c r="B458" s="3" t="n">
        <v>1</v>
      </c>
      <c r="C458" s="3" t="s">
        <v>513</v>
      </c>
      <c r="D458" s="4" t="n">
        <v>321.72</v>
      </c>
      <c r="E458" s="4" t="n">
        <v>322.91</v>
      </c>
      <c r="F458" s="4" t="n">
        <v>320.49</v>
      </c>
      <c r="G458" s="4" t="n">
        <v>321.95</v>
      </c>
      <c r="H458" s="5" t="n">
        <v>2315158</v>
      </c>
      <c r="I458" s="3"/>
      <c r="J458" s="3" t="n">
        <f aca="false">ROUND((G458-G457)/G457*100,2)</f>
        <v>1.37</v>
      </c>
      <c r="K458" s="3" t="str">
        <f aca="false">B458&amp;"_"&amp;C458</f>
        <v>1_2025-10-01</v>
      </c>
    </row>
    <row r="459" customFormat="false" ht="15" hidden="false" customHeight="false" outlineLevel="0" collapsed="false">
      <c r="A459" s="3" t="n">
        <v>458</v>
      </c>
      <c r="B459" s="3" t="n">
        <v>1</v>
      </c>
      <c r="C459" s="3" t="s">
        <v>514</v>
      </c>
      <c r="D459" s="4" t="n">
        <v>313.05</v>
      </c>
      <c r="E459" s="4" t="n">
        <v>314.39</v>
      </c>
      <c r="F459" s="4" t="n">
        <v>311.17</v>
      </c>
      <c r="G459" s="4" t="n">
        <v>312.65</v>
      </c>
      <c r="H459" s="5" t="n">
        <v>1054738</v>
      </c>
      <c r="I459" s="3"/>
      <c r="J459" s="3" t="n">
        <f aca="false">ROUND((G459-G458)/G458*100,2)</f>
        <v>-2.89</v>
      </c>
      <c r="K459" s="3" t="str">
        <f aca="false">B459&amp;"_"&amp;C459</f>
        <v>1_2025-10-02</v>
      </c>
    </row>
    <row r="460" customFormat="false" ht="15" hidden="false" customHeight="false" outlineLevel="0" collapsed="false">
      <c r="A460" s="3" t="n">
        <v>459</v>
      </c>
      <c r="B460" s="3" t="n">
        <v>1</v>
      </c>
      <c r="C460" s="3" t="s">
        <v>515</v>
      </c>
      <c r="D460" s="4" t="n">
        <v>318.89</v>
      </c>
      <c r="E460" s="4" t="n">
        <v>320.11</v>
      </c>
      <c r="F460" s="4" t="n">
        <v>317.13</v>
      </c>
      <c r="G460" s="4" t="n">
        <v>319.14</v>
      </c>
      <c r="H460" s="5" t="n">
        <v>5687816</v>
      </c>
      <c r="I460" s="3"/>
      <c r="J460" s="3" t="n">
        <f aca="false">ROUND((G460-G459)/G459*100,2)</f>
        <v>2.08</v>
      </c>
      <c r="K460" s="3" t="str">
        <f aca="false">B460&amp;"_"&amp;C460</f>
        <v>1_2025-10-03</v>
      </c>
    </row>
    <row r="461" customFormat="false" ht="15" hidden="false" customHeight="false" outlineLevel="0" collapsed="false">
      <c r="A461" s="3" t="n">
        <v>460</v>
      </c>
      <c r="B461" s="3" t="n">
        <v>1</v>
      </c>
      <c r="C461" s="3" t="s">
        <v>516</v>
      </c>
      <c r="D461" s="4" t="n">
        <v>318.95</v>
      </c>
      <c r="E461" s="4" t="n">
        <v>320.46</v>
      </c>
      <c r="F461" s="4" t="n">
        <v>318.15</v>
      </c>
      <c r="G461" s="4" t="n">
        <v>318.84</v>
      </c>
      <c r="H461" s="5" t="n">
        <v>7216261</v>
      </c>
      <c r="I461" s="3"/>
      <c r="J461" s="3" t="n">
        <f aca="false">ROUND((G461-G460)/G460*100,2)</f>
        <v>-0.09</v>
      </c>
      <c r="K461" s="3" t="str">
        <f aca="false">B461&amp;"_"&amp;C461</f>
        <v>1_2025-10-06</v>
      </c>
    </row>
    <row r="462" customFormat="false" ht="15" hidden="false" customHeight="false" outlineLevel="0" collapsed="false">
      <c r="A462" s="3" t="n">
        <v>461</v>
      </c>
      <c r="B462" s="3" t="n">
        <v>1</v>
      </c>
      <c r="C462" s="3" t="s">
        <v>517</v>
      </c>
      <c r="D462" s="4" t="n">
        <v>309.91</v>
      </c>
      <c r="E462" s="4" t="n">
        <v>312.38</v>
      </c>
      <c r="F462" s="4" t="n">
        <v>308.69</v>
      </c>
      <c r="G462" s="4" t="n">
        <v>310.95</v>
      </c>
      <c r="H462" s="5" t="n">
        <v>3162566</v>
      </c>
      <c r="I462" s="3"/>
      <c r="J462" s="3" t="n">
        <f aca="false">ROUND((G462-G461)/G461*100,2)</f>
        <v>-2.47</v>
      </c>
      <c r="K462" s="3" t="str">
        <f aca="false">B462&amp;"_"&amp;C462</f>
        <v>1_2025-10-07</v>
      </c>
    </row>
    <row r="463" customFormat="false" ht="15" hidden="false" customHeight="false" outlineLevel="0" collapsed="false">
      <c r="A463" s="3" t="n">
        <v>462</v>
      </c>
      <c r="B463" s="3" t="n">
        <v>1</v>
      </c>
      <c r="C463" s="3" t="s">
        <v>518</v>
      </c>
      <c r="D463" s="4" t="n">
        <v>309.55</v>
      </c>
      <c r="E463" s="4" t="n">
        <v>309.63</v>
      </c>
      <c r="F463" s="4" t="n">
        <v>307.36</v>
      </c>
      <c r="G463" s="4" t="n">
        <v>309.19</v>
      </c>
      <c r="H463" s="5" t="n">
        <v>5581039</v>
      </c>
      <c r="I463" s="3"/>
      <c r="J463" s="3" t="n">
        <f aca="false">ROUND((G463-G462)/G462*100,2)</f>
        <v>-0.57</v>
      </c>
      <c r="K463" s="3" t="str">
        <f aca="false">B463&amp;"_"&amp;C463</f>
        <v>1_2025-10-08</v>
      </c>
    </row>
    <row r="464" customFormat="false" ht="15" hidden="false" customHeight="false" outlineLevel="0" collapsed="false">
      <c r="A464" s="3" t="n">
        <v>463</v>
      </c>
      <c r="B464" s="3" t="n">
        <v>1</v>
      </c>
      <c r="C464" s="3" t="s">
        <v>519</v>
      </c>
      <c r="D464" s="4" t="n">
        <v>302.87</v>
      </c>
      <c r="E464" s="4" t="n">
        <v>303.65</v>
      </c>
      <c r="F464" s="4" t="n">
        <v>301.73</v>
      </c>
      <c r="G464" s="4" t="n">
        <v>301.75</v>
      </c>
      <c r="H464" s="5" t="n">
        <v>2440537</v>
      </c>
      <c r="I464" s="3"/>
      <c r="J464" s="3" t="n">
        <f aca="false">ROUND((G464-G463)/G463*100,2)</f>
        <v>-2.41</v>
      </c>
      <c r="K464" s="3" t="str">
        <f aca="false">B464&amp;"_"&amp;C464</f>
        <v>1_2025-10-09</v>
      </c>
    </row>
    <row r="465" customFormat="false" ht="15" hidden="false" customHeight="false" outlineLevel="0" collapsed="false">
      <c r="A465" s="3" t="n">
        <v>464</v>
      </c>
      <c r="B465" s="3" t="n">
        <v>1</v>
      </c>
      <c r="C465" s="3" t="s">
        <v>520</v>
      </c>
      <c r="D465" s="4" t="n">
        <v>307.2</v>
      </c>
      <c r="E465" s="4" t="n">
        <v>308.15</v>
      </c>
      <c r="F465" s="4" t="n">
        <v>306.1</v>
      </c>
      <c r="G465" s="4" t="n">
        <v>307.17</v>
      </c>
      <c r="H465" s="5" t="n">
        <v>4814265</v>
      </c>
      <c r="I465" s="3"/>
      <c r="J465" s="3" t="n">
        <f aca="false">ROUND((G465-G464)/G464*100,2)</f>
        <v>1.8</v>
      </c>
      <c r="K465" s="3" t="str">
        <f aca="false">B465&amp;"_"&amp;C465</f>
        <v>1_2025-10-10</v>
      </c>
    </row>
    <row r="466" customFormat="false" ht="15" hidden="false" customHeight="false" outlineLevel="0" collapsed="false">
      <c r="A466" s="3" t="n">
        <v>465</v>
      </c>
      <c r="B466" s="3" t="n">
        <v>1</v>
      </c>
      <c r="C466" s="3" t="s">
        <v>521</v>
      </c>
      <c r="D466" s="4" t="n">
        <v>302.71</v>
      </c>
      <c r="E466" s="4" t="n">
        <v>303.78</v>
      </c>
      <c r="F466" s="4" t="n">
        <v>301.15</v>
      </c>
      <c r="G466" s="4" t="n">
        <v>302.05</v>
      </c>
      <c r="H466" s="5" t="n">
        <v>3087255</v>
      </c>
      <c r="I466" s="3"/>
      <c r="J466" s="3" t="n">
        <f aca="false">ROUND((G466-G465)/G465*100,2)</f>
        <v>-1.67</v>
      </c>
      <c r="K466" s="3" t="str">
        <f aca="false">B466&amp;"_"&amp;C466</f>
        <v>1_2025-10-13</v>
      </c>
    </row>
    <row r="467" customFormat="false" ht="15" hidden="false" customHeight="false" outlineLevel="0" collapsed="false">
      <c r="A467" s="3" t="n">
        <v>466</v>
      </c>
      <c r="B467" s="3" t="n">
        <v>1</v>
      </c>
      <c r="C467" s="3" t="s">
        <v>522</v>
      </c>
      <c r="D467" s="4" t="n">
        <v>302.78</v>
      </c>
      <c r="E467" s="4" t="n">
        <v>304.12</v>
      </c>
      <c r="F467" s="4" t="n">
        <v>302.02</v>
      </c>
      <c r="G467" s="4" t="n">
        <v>303.93</v>
      </c>
      <c r="H467" s="5" t="n">
        <v>7712958</v>
      </c>
      <c r="I467" s="3"/>
      <c r="J467" s="3" t="n">
        <f aca="false">ROUND((G467-G466)/G466*100,2)</f>
        <v>0.62</v>
      </c>
      <c r="K467" s="3" t="str">
        <f aca="false">B467&amp;"_"&amp;C467</f>
        <v>1_2025-10-14</v>
      </c>
    </row>
    <row r="468" customFormat="false" ht="15" hidden="false" customHeight="false" outlineLevel="0" collapsed="false">
      <c r="A468" s="3" t="n">
        <v>467</v>
      </c>
      <c r="B468" s="3" t="n">
        <v>1</v>
      </c>
      <c r="C468" s="3" t="s">
        <v>523</v>
      </c>
      <c r="D468" s="4" t="n">
        <v>312.8</v>
      </c>
      <c r="E468" s="4" t="n">
        <v>314.29</v>
      </c>
      <c r="F468" s="4" t="n">
        <v>311.95</v>
      </c>
      <c r="G468" s="4" t="n">
        <v>313.7</v>
      </c>
      <c r="H468" s="5" t="n">
        <v>2051504</v>
      </c>
      <c r="I468" s="3"/>
      <c r="J468" s="3" t="n">
        <f aca="false">ROUND((G468-G467)/G467*100,2)</f>
        <v>3.21</v>
      </c>
      <c r="K468" s="3" t="str">
        <f aca="false">B468&amp;"_"&amp;C468</f>
        <v>1_2025-10-15</v>
      </c>
    </row>
    <row r="469" customFormat="false" ht="15" hidden="false" customHeight="false" outlineLevel="0" collapsed="false">
      <c r="A469" s="3" t="n">
        <v>468</v>
      </c>
      <c r="B469" s="3" t="n">
        <v>1</v>
      </c>
      <c r="C469" s="3" t="s">
        <v>524</v>
      </c>
      <c r="D469" s="4" t="n">
        <v>322.67</v>
      </c>
      <c r="E469" s="4" t="n">
        <v>323.64</v>
      </c>
      <c r="F469" s="4" t="n">
        <v>321.83</v>
      </c>
      <c r="G469" s="4" t="n">
        <v>322.72</v>
      </c>
      <c r="H469" s="5" t="n">
        <v>5725724</v>
      </c>
      <c r="I469" s="3"/>
      <c r="J469" s="3" t="n">
        <f aca="false">ROUND((G469-G468)/G468*100,2)</f>
        <v>2.88</v>
      </c>
      <c r="K469" s="3" t="str">
        <f aca="false">B469&amp;"_"&amp;C469</f>
        <v>1_2025-10-16</v>
      </c>
    </row>
    <row r="470" customFormat="false" ht="15" hidden="false" customHeight="false" outlineLevel="0" collapsed="false">
      <c r="A470" s="3" t="n">
        <v>469</v>
      </c>
      <c r="B470" s="3" t="n">
        <v>1</v>
      </c>
      <c r="C470" s="3" t="s">
        <v>525</v>
      </c>
      <c r="D470" s="4" t="n">
        <v>321.53</v>
      </c>
      <c r="E470" s="4" t="n">
        <v>321.75</v>
      </c>
      <c r="F470" s="4" t="n">
        <v>319.1</v>
      </c>
      <c r="G470" s="4" t="n">
        <v>320.73</v>
      </c>
      <c r="H470" s="5" t="n">
        <v>5359774</v>
      </c>
      <c r="I470" s="3"/>
      <c r="J470" s="3" t="n">
        <f aca="false">ROUND((G470-G469)/G469*100,2)</f>
        <v>-0.62</v>
      </c>
      <c r="K470" s="3" t="str">
        <f aca="false">B470&amp;"_"&amp;C470</f>
        <v>1_2025-10-17</v>
      </c>
    </row>
    <row r="471" customFormat="false" ht="15" hidden="false" customHeight="false" outlineLevel="0" collapsed="false">
      <c r="A471" s="3" t="n">
        <v>470</v>
      </c>
      <c r="B471" s="3" t="n">
        <v>1</v>
      </c>
      <c r="C471" s="3" t="s">
        <v>526</v>
      </c>
      <c r="D471" s="4" t="n">
        <v>325.7</v>
      </c>
      <c r="E471" s="4" t="n">
        <v>326.02</v>
      </c>
      <c r="F471" s="4" t="n">
        <v>323.32</v>
      </c>
      <c r="G471" s="4" t="n">
        <v>325.24</v>
      </c>
      <c r="H471" s="5" t="n">
        <v>2329347</v>
      </c>
      <c r="I471" s="3"/>
      <c r="J471" s="3" t="n">
        <f aca="false">ROUND((G471-G470)/G470*100,2)</f>
        <v>1.41</v>
      </c>
      <c r="K471" s="3" t="str">
        <f aca="false">B471&amp;"_"&amp;C471</f>
        <v>1_2025-10-20</v>
      </c>
    </row>
    <row r="472" customFormat="false" ht="15" hidden="false" customHeight="false" outlineLevel="0" collapsed="false">
      <c r="A472" s="3" t="n">
        <v>471</v>
      </c>
      <c r="B472" s="3" t="n">
        <v>1</v>
      </c>
      <c r="C472" s="3" t="s">
        <v>527</v>
      </c>
      <c r="D472" s="4" t="n">
        <v>327.05</v>
      </c>
      <c r="E472" s="4" t="n">
        <v>328.93</v>
      </c>
      <c r="F472" s="4" t="n">
        <v>326.44</v>
      </c>
      <c r="G472" s="4" t="n">
        <v>326.9</v>
      </c>
      <c r="H472" s="5" t="n">
        <v>3537855</v>
      </c>
      <c r="I472" s="3"/>
      <c r="J472" s="3" t="n">
        <f aca="false">ROUND((G472-G471)/G471*100,2)</f>
        <v>0.51</v>
      </c>
      <c r="K472" s="3" t="str">
        <f aca="false">B472&amp;"_"&amp;C472</f>
        <v>1_2025-10-21</v>
      </c>
    </row>
    <row r="473" customFormat="false" ht="15" hidden="false" customHeight="false" outlineLevel="0" collapsed="false">
      <c r="A473" s="3" t="n">
        <v>472</v>
      </c>
      <c r="B473" s="3" t="n">
        <v>1</v>
      </c>
      <c r="C473" s="3" t="s">
        <v>528</v>
      </c>
      <c r="D473" s="4" t="n">
        <v>329.23</v>
      </c>
      <c r="E473" s="4" t="n">
        <v>331.33</v>
      </c>
      <c r="F473" s="4" t="n">
        <v>328.38</v>
      </c>
      <c r="G473" s="4" t="n">
        <v>330.07</v>
      </c>
      <c r="H473" s="5" t="n">
        <v>718942</v>
      </c>
      <c r="I473" s="3"/>
      <c r="J473" s="3" t="n">
        <f aca="false">ROUND((G473-G472)/G472*100,2)</f>
        <v>0.97</v>
      </c>
      <c r="K473" s="3" t="str">
        <f aca="false">B473&amp;"_"&amp;C473</f>
        <v>1_2025-10-22</v>
      </c>
    </row>
    <row r="474" customFormat="false" ht="15" hidden="false" customHeight="false" outlineLevel="0" collapsed="false">
      <c r="A474" s="3" t="n">
        <v>473</v>
      </c>
      <c r="B474" s="3" t="n">
        <v>1</v>
      </c>
      <c r="C474" s="3" t="s">
        <v>529</v>
      </c>
      <c r="D474" s="4" t="n">
        <v>327.42</v>
      </c>
      <c r="E474" s="4" t="n">
        <v>328.18</v>
      </c>
      <c r="F474" s="4" t="n">
        <v>325.79</v>
      </c>
      <c r="G474" s="4" t="n">
        <v>327.17</v>
      </c>
      <c r="H474" s="5" t="n">
        <v>2043383</v>
      </c>
      <c r="I474" s="3"/>
      <c r="J474" s="3" t="n">
        <f aca="false">ROUND((G474-G473)/G473*100,2)</f>
        <v>-0.88</v>
      </c>
      <c r="K474" s="3" t="str">
        <f aca="false">B474&amp;"_"&amp;C474</f>
        <v>1_2025-10-23</v>
      </c>
    </row>
    <row r="475" customFormat="false" ht="15" hidden="false" customHeight="false" outlineLevel="0" collapsed="false">
      <c r="A475" s="3" t="n">
        <v>474</v>
      </c>
      <c r="B475" s="3" t="n">
        <v>1</v>
      </c>
      <c r="C475" s="3" t="s">
        <v>530</v>
      </c>
      <c r="D475" s="4" t="n">
        <v>325.34</v>
      </c>
      <c r="E475" s="4" t="n">
        <v>326.92</v>
      </c>
      <c r="F475" s="4" t="n">
        <v>324.56</v>
      </c>
      <c r="G475" s="4" t="n">
        <v>324.69</v>
      </c>
      <c r="H475" s="5" t="n">
        <v>1263140</v>
      </c>
      <c r="I475" s="3"/>
      <c r="J475" s="3" t="n">
        <f aca="false">ROUND((G475-G474)/G474*100,2)</f>
        <v>-0.76</v>
      </c>
      <c r="K475" s="3" t="str">
        <f aca="false">B475&amp;"_"&amp;C475</f>
        <v>1_2025-10-24</v>
      </c>
    </row>
    <row r="476" customFormat="false" ht="15" hidden="false" customHeight="false" outlineLevel="0" collapsed="false">
      <c r="A476" s="3" t="n">
        <v>475</v>
      </c>
      <c r="B476" s="3" t="n">
        <v>1</v>
      </c>
      <c r="C476" s="3" t="s">
        <v>531</v>
      </c>
      <c r="D476" s="4" t="n">
        <v>326.91</v>
      </c>
      <c r="E476" s="4" t="n">
        <v>328.27</v>
      </c>
      <c r="F476" s="4" t="n">
        <v>326.4</v>
      </c>
      <c r="G476" s="4" t="n">
        <v>327.37</v>
      </c>
      <c r="H476" s="5" t="n">
        <v>6969774</v>
      </c>
      <c r="I476" s="3"/>
      <c r="J476" s="3" t="n">
        <f aca="false">ROUND((G476-G475)/G475*100,2)</f>
        <v>0.83</v>
      </c>
      <c r="K476" s="3" t="str">
        <f aca="false">B476&amp;"_"&amp;C476</f>
        <v>1_2025-10-27</v>
      </c>
    </row>
    <row r="477" customFormat="false" ht="15" hidden="false" customHeight="false" outlineLevel="0" collapsed="false">
      <c r="A477" s="3" t="n">
        <v>476</v>
      </c>
      <c r="B477" s="3" t="n">
        <v>1</v>
      </c>
      <c r="C477" s="3" t="s">
        <v>532</v>
      </c>
      <c r="D477" s="4" t="n">
        <v>324.79</v>
      </c>
      <c r="E477" s="4" t="n">
        <v>326.03</v>
      </c>
      <c r="F477" s="4" t="n">
        <v>323.55</v>
      </c>
      <c r="G477" s="4" t="n">
        <v>324.72</v>
      </c>
      <c r="H477" s="5" t="n">
        <v>5084813</v>
      </c>
      <c r="I477" s="3"/>
      <c r="J477" s="3" t="n">
        <f aca="false">ROUND((G477-G476)/G476*100,2)</f>
        <v>-0.81</v>
      </c>
      <c r="K477" s="3" t="str">
        <f aca="false">B477&amp;"_"&amp;C477</f>
        <v>1_2025-10-28</v>
      </c>
    </row>
    <row r="478" customFormat="false" ht="15" hidden="false" customHeight="false" outlineLevel="0" collapsed="false">
      <c r="A478" s="3" t="n">
        <v>477</v>
      </c>
      <c r="B478" s="3" t="n">
        <v>1</v>
      </c>
      <c r="C478" s="3" t="s">
        <v>533</v>
      </c>
      <c r="D478" s="4" t="n">
        <v>321.06</v>
      </c>
      <c r="E478" s="4" t="n">
        <v>322.25</v>
      </c>
      <c r="F478" s="4" t="n">
        <v>318.61</v>
      </c>
      <c r="G478" s="4" t="n">
        <v>320.18</v>
      </c>
      <c r="H478" s="5" t="n">
        <v>5794912</v>
      </c>
      <c r="I478" s="3"/>
      <c r="J478" s="3" t="n">
        <f aca="false">ROUND((G478-G477)/G477*100,2)</f>
        <v>-1.4</v>
      </c>
      <c r="K478" s="3" t="str">
        <f aca="false">B478&amp;"_"&amp;C478</f>
        <v>1_2025-10-29</v>
      </c>
    </row>
    <row r="479" customFormat="false" ht="15" hidden="false" customHeight="false" outlineLevel="0" collapsed="false">
      <c r="A479" s="3" t="n">
        <v>478</v>
      </c>
      <c r="B479" s="3" t="n">
        <v>1</v>
      </c>
      <c r="C479" s="3" t="s">
        <v>534</v>
      </c>
      <c r="D479" s="4" t="n">
        <v>316.97</v>
      </c>
      <c r="E479" s="4" t="n">
        <v>318.65</v>
      </c>
      <c r="F479" s="4" t="n">
        <v>316.8</v>
      </c>
      <c r="G479" s="4" t="n">
        <v>317.48</v>
      </c>
      <c r="H479" s="5" t="n">
        <v>1504608</v>
      </c>
      <c r="I479" s="3"/>
      <c r="J479" s="3" t="n">
        <f aca="false">ROUND((G479-G478)/G478*100,2)</f>
        <v>-0.84</v>
      </c>
      <c r="K479" s="3" t="str">
        <f aca="false">B479&amp;"_"&amp;C479</f>
        <v>1_2025-10-30</v>
      </c>
    </row>
    <row r="480" customFormat="false" ht="15" hidden="false" customHeight="false" outlineLevel="0" collapsed="false">
      <c r="A480" s="3" t="n">
        <v>479</v>
      </c>
      <c r="B480" s="3" t="n">
        <v>1</v>
      </c>
      <c r="C480" s="3" t="s">
        <v>535</v>
      </c>
      <c r="D480" s="4" t="n">
        <v>320.34</v>
      </c>
      <c r="E480" s="4" t="n">
        <v>322.49</v>
      </c>
      <c r="F480" s="4" t="n">
        <v>319.36</v>
      </c>
      <c r="G480" s="4" t="n">
        <v>321.16</v>
      </c>
      <c r="H480" s="5" t="n">
        <v>3636793</v>
      </c>
      <c r="I480" s="3"/>
      <c r="J480" s="3" t="n">
        <f aca="false">ROUND((G480-G479)/G479*100,2)</f>
        <v>1.16</v>
      </c>
      <c r="K480" s="3" t="str">
        <f aca="false">B480&amp;"_"&amp;C480</f>
        <v>1_2025-10-31</v>
      </c>
    </row>
    <row r="481" customFormat="false" ht="15" hidden="false" customHeight="false" outlineLevel="0" collapsed="false">
      <c r="A481" s="3" t="n">
        <v>480</v>
      </c>
      <c r="B481" s="3" t="n">
        <v>1</v>
      </c>
      <c r="C481" s="3" t="s">
        <v>536</v>
      </c>
      <c r="D481" s="4" t="n">
        <v>323.62</v>
      </c>
      <c r="E481" s="4" t="n">
        <v>325.31</v>
      </c>
      <c r="F481" s="4" t="n">
        <v>323.26</v>
      </c>
      <c r="G481" s="4" t="n">
        <v>324.56</v>
      </c>
      <c r="H481" s="5" t="n">
        <v>5266262</v>
      </c>
      <c r="I481" s="3"/>
      <c r="J481" s="3" t="n">
        <f aca="false">ROUND((G481-G480)/G480*100,2)</f>
        <v>1.06</v>
      </c>
      <c r="K481" s="3" t="str">
        <f aca="false">B481&amp;"_"&amp;C481</f>
        <v>1_2025-11-03</v>
      </c>
    </row>
    <row r="482" customFormat="false" ht="15" hidden="false" customHeight="false" outlineLevel="0" collapsed="false">
      <c r="A482" s="3" t="n">
        <v>481</v>
      </c>
      <c r="B482" s="3" t="n">
        <v>1</v>
      </c>
      <c r="C482" s="3" t="s">
        <v>537</v>
      </c>
      <c r="D482" s="4" t="n">
        <v>323</v>
      </c>
      <c r="E482" s="4" t="n">
        <v>324.07</v>
      </c>
      <c r="F482" s="4" t="n">
        <v>320.77</v>
      </c>
      <c r="G482" s="4" t="n">
        <v>321.71</v>
      </c>
      <c r="H482" s="5" t="n">
        <v>1552224</v>
      </c>
      <c r="I482" s="3"/>
      <c r="J482" s="3" t="n">
        <f aca="false">ROUND((G482-G481)/G481*100,2)</f>
        <v>-0.88</v>
      </c>
      <c r="K482" s="3" t="str">
        <f aca="false">B482&amp;"_"&amp;C482</f>
        <v>1_2025-11-04</v>
      </c>
    </row>
    <row r="483" customFormat="false" ht="15" hidden="false" customHeight="false" outlineLevel="0" collapsed="false">
      <c r="A483" s="3" t="n">
        <v>482</v>
      </c>
      <c r="B483" s="3" t="n">
        <v>1</v>
      </c>
      <c r="C483" s="3" t="s">
        <v>538</v>
      </c>
      <c r="D483" s="4" t="n">
        <v>313.51</v>
      </c>
      <c r="E483" s="4" t="n">
        <v>314.82</v>
      </c>
      <c r="F483" s="4" t="n">
        <v>313.4</v>
      </c>
      <c r="G483" s="4" t="n">
        <v>313.97</v>
      </c>
      <c r="H483" s="5" t="n">
        <v>3192793</v>
      </c>
      <c r="I483" s="3"/>
      <c r="J483" s="3" t="n">
        <f aca="false">ROUND((G483-G482)/G482*100,2)</f>
        <v>-2.41</v>
      </c>
      <c r="K483" s="3" t="str">
        <f aca="false">B483&amp;"_"&amp;C483</f>
        <v>1_2025-11-05</v>
      </c>
    </row>
    <row r="484" customFormat="false" ht="15" hidden="false" customHeight="false" outlineLevel="0" collapsed="false">
      <c r="A484" s="3" t="n">
        <v>483</v>
      </c>
      <c r="B484" s="3" t="n">
        <v>1</v>
      </c>
      <c r="C484" s="3" t="s">
        <v>539</v>
      </c>
      <c r="D484" s="4" t="n">
        <v>317.9</v>
      </c>
      <c r="E484" s="4" t="n">
        <v>319.74</v>
      </c>
      <c r="F484" s="4" t="n">
        <v>316.14</v>
      </c>
      <c r="G484" s="4" t="n">
        <v>317.1</v>
      </c>
      <c r="H484" s="5" t="n">
        <v>4212273</v>
      </c>
      <c r="I484" s="3"/>
      <c r="J484" s="3" t="n">
        <f aca="false">ROUND((G484-G483)/G483*100,2)</f>
        <v>1</v>
      </c>
      <c r="K484" s="3" t="str">
        <f aca="false">B484&amp;"_"&amp;C484</f>
        <v>1_2025-11-06</v>
      </c>
    </row>
    <row r="485" customFormat="false" ht="15" hidden="false" customHeight="false" outlineLevel="0" collapsed="false">
      <c r="A485" s="3" t="n">
        <v>484</v>
      </c>
      <c r="B485" s="3" t="n">
        <v>1</v>
      </c>
      <c r="C485" s="3" t="s">
        <v>540</v>
      </c>
      <c r="D485" s="4" t="n">
        <v>317.83</v>
      </c>
      <c r="E485" s="4" t="n">
        <v>318.62</v>
      </c>
      <c r="F485" s="4" t="n">
        <v>315.76</v>
      </c>
      <c r="G485" s="4" t="n">
        <v>317.36</v>
      </c>
      <c r="H485" s="5" t="n">
        <v>4165246</v>
      </c>
      <c r="I485" s="3"/>
      <c r="J485" s="3" t="n">
        <f aca="false">ROUND((G485-G484)/G484*100,2)</f>
        <v>0.08</v>
      </c>
      <c r="K485" s="3" t="str">
        <f aca="false">B485&amp;"_"&amp;C485</f>
        <v>1_2025-11-07</v>
      </c>
    </row>
    <row r="486" customFormat="false" ht="15" hidden="false" customHeight="false" outlineLevel="0" collapsed="false">
      <c r="A486" s="3" t="n">
        <v>485</v>
      </c>
      <c r="B486" s="3" t="n">
        <v>1</v>
      </c>
      <c r="C486" s="3" t="s">
        <v>541</v>
      </c>
      <c r="D486" s="4" t="n">
        <v>319.34</v>
      </c>
      <c r="E486" s="4" t="n">
        <v>319.9</v>
      </c>
      <c r="F486" s="4" t="n">
        <v>318.15</v>
      </c>
      <c r="G486" s="4" t="n">
        <v>318.68</v>
      </c>
      <c r="H486" s="5" t="n">
        <v>4532064</v>
      </c>
      <c r="I486" s="3"/>
      <c r="J486" s="3" t="n">
        <f aca="false">ROUND((G486-G485)/G485*100,2)</f>
        <v>0.42</v>
      </c>
      <c r="K486" s="3" t="str">
        <f aca="false">B486&amp;"_"&amp;C486</f>
        <v>1_2025-11-10</v>
      </c>
    </row>
    <row r="487" customFormat="false" ht="15" hidden="false" customHeight="false" outlineLevel="0" collapsed="false">
      <c r="A487" s="3" t="n">
        <v>486</v>
      </c>
      <c r="B487" s="3" t="n">
        <v>1</v>
      </c>
      <c r="C487" s="3" t="s">
        <v>542</v>
      </c>
      <c r="D487" s="4" t="n">
        <v>318.62</v>
      </c>
      <c r="E487" s="4" t="n">
        <v>320.34</v>
      </c>
      <c r="F487" s="4" t="n">
        <v>317.2</v>
      </c>
      <c r="G487" s="4" t="n">
        <v>319.47</v>
      </c>
      <c r="H487" s="5" t="n">
        <v>6244396</v>
      </c>
      <c r="I487" s="3"/>
      <c r="J487" s="3" t="n">
        <f aca="false">ROUND((G487-G486)/G486*100,2)</f>
        <v>0.25</v>
      </c>
      <c r="K487" s="3" t="str">
        <f aca="false">B487&amp;"_"&amp;C487</f>
        <v>1_2025-11-11</v>
      </c>
    </row>
    <row r="488" customFormat="false" ht="15" hidden="false" customHeight="false" outlineLevel="0" collapsed="false">
      <c r="A488" s="3" t="n">
        <v>487</v>
      </c>
      <c r="B488" s="3" t="n">
        <v>1</v>
      </c>
      <c r="C488" s="3" t="s">
        <v>543</v>
      </c>
      <c r="D488" s="4" t="n">
        <v>315.88</v>
      </c>
      <c r="E488" s="4" t="n">
        <v>318.33</v>
      </c>
      <c r="F488" s="4" t="n">
        <v>314.32</v>
      </c>
      <c r="G488" s="4" t="n">
        <v>316.86</v>
      </c>
      <c r="H488" s="5" t="n">
        <v>3251463</v>
      </c>
      <c r="I488" s="3"/>
      <c r="J488" s="3" t="n">
        <f aca="false">ROUND((G488-G487)/G487*100,2)</f>
        <v>-0.82</v>
      </c>
      <c r="K488" s="3" t="str">
        <f aca="false">B488&amp;"_"&amp;C488</f>
        <v>1_2025-11-12</v>
      </c>
    </row>
    <row r="489" customFormat="false" ht="15" hidden="false" customHeight="false" outlineLevel="0" collapsed="false">
      <c r="A489" s="3" t="n">
        <v>488</v>
      </c>
      <c r="B489" s="3" t="n">
        <v>1</v>
      </c>
      <c r="C489" s="3" t="s">
        <v>544</v>
      </c>
      <c r="D489" s="4" t="n">
        <v>316.89</v>
      </c>
      <c r="E489" s="4" t="n">
        <v>316.97</v>
      </c>
      <c r="F489" s="4" t="n">
        <v>314.71</v>
      </c>
      <c r="G489" s="4" t="n">
        <v>316.08</v>
      </c>
      <c r="H489" s="5" t="n">
        <v>4597649</v>
      </c>
      <c r="I489" s="3"/>
      <c r="J489" s="3" t="n">
        <f aca="false">ROUND((G489-G488)/G488*100,2)</f>
        <v>-0.25</v>
      </c>
      <c r="K489" s="3" t="str">
        <f aca="false">B489&amp;"_"&amp;C489</f>
        <v>1_2025-11-13</v>
      </c>
    </row>
    <row r="490" customFormat="false" ht="15" hidden="false" customHeight="false" outlineLevel="0" collapsed="false">
      <c r="A490" s="3" t="n">
        <v>489</v>
      </c>
      <c r="B490" s="3" t="n">
        <v>1</v>
      </c>
      <c r="C490" s="3" t="s">
        <v>545</v>
      </c>
      <c r="D490" s="4" t="n">
        <v>319.63</v>
      </c>
      <c r="E490" s="4" t="n">
        <v>321.07</v>
      </c>
      <c r="F490" s="4" t="n">
        <v>318.22</v>
      </c>
      <c r="G490" s="4" t="n">
        <v>318.79</v>
      </c>
      <c r="H490" s="5" t="n">
        <v>7994845</v>
      </c>
      <c r="I490" s="3"/>
      <c r="J490" s="3" t="n">
        <f aca="false">ROUND((G490-G489)/G489*100,2)</f>
        <v>0.86</v>
      </c>
      <c r="K490" s="3" t="str">
        <f aca="false">B490&amp;"_"&amp;C490</f>
        <v>1_2025-11-14</v>
      </c>
    </row>
    <row r="491" customFormat="false" ht="15" hidden="false" customHeight="false" outlineLevel="0" collapsed="false">
      <c r="A491" s="3" t="n">
        <v>490</v>
      </c>
      <c r="B491" s="3" t="n">
        <v>1</v>
      </c>
      <c r="C491" s="3" t="s">
        <v>546</v>
      </c>
      <c r="D491" s="4" t="n">
        <v>318.57</v>
      </c>
      <c r="E491" s="4" t="n">
        <v>319.36</v>
      </c>
      <c r="F491" s="4" t="n">
        <v>317</v>
      </c>
      <c r="G491" s="4" t="n">
        <v>318.69</v>
      </c>
      <c r="H491" s="5" t="n">
        <v>3793024</v>
      </c>
      <c r="I491" s="3"/>
      <c r="J491" s="3" t="n">
        <f aca="false">ROUND((G491-G490)/G490*100,2)</f>
        <v>-0.03</v>
      </c>
      <c r="K491" s="3" t="str">
        <f aca="false">B491&amp;"_"&amp;C491</f>
        <v>1_2025-11-17</v>
      </c>
    </row>
    <row r="492" customFormat="false" ht="15" hidden="false" customHeight="false" outlineLevel="0" collapsed="false">
      <c r="A492" s="3" t="n">
        <v>491</v>
      </c>
      <c r="B492" s="3" t="n">
        <v>1</v>
      </c>
      <c r="C492" s="3" t="s">
        <v>547</v>
      </c>
      <c r="D492" s="4" t="n">
        <v>327.99</v>
      </c>
      <c r="E492" s="4" t="n">
        <v>330.28</v>
      </c>
      <c r="F492" s="4" t="n">
        <v>326.83</v>
      </c>
      <c r="G492" s="4" t="n">
        <v>328.68</v>
      </c>
      <c r="H492" s="5" t="n">
        <v>3129731</v>
      </c>
      <c r="I492" s="3"/>
      <c r="J492" s="3" t="n">
        <f aca="false">ROUND((G492-G491)/G491*100,2)</f>
        <v>3.13</v>
      </c>
      <c r="K492" s="3" t="str">
        <f aca="false">B492&amp;"_"&amp;C492</f>
        <v>1_2025-11-18</v>
      </c>
    </row>
    <row r="493" customFormat="false" ht="15" hidden="false" customHeight="false" outlineLevel="0" collapsed="false">
      <c r="A493" s="3" t="n">
        <v>492</v>
      </c>
      <c r="B493" s="3" t="n">
        <v>1</v>
      </c>
      <c r="C493" s="3" t="s">
        <v>548</v>
      </c>
      <c r="D493" s="4" t="n">
        <v>328.92</v>
      </c>
      <c r="E493" s="4" t="n">
        <v>330.17</v>
      </c>
      <c r="F493" s="4" t="n">
        <v>328.04</v>
      </c>
      <c r="G493" s="4" t="n">
        <v>328.37</v>
      </c>
      <c r="H493" s="5" t="n">
        <v>1544262</v>
      </c>
      <c r="I493" s="3"/>
      <c r="J493" s="3" t="n">
        <f aca="false">ROUND((G493-G492)/G492*100,2)</f>
        <v>-0.09</v>
      </c>
      <c r="K493" s="3" t="str">
        <f aca="false">B493&amp;"_"&amp;C493</f>
        <v>1_2025-11-19</v>
      </c>
    </row>
    <row r="494" customFormat="false" ht="15" hidden="false" customHeight="false" outlineLevel="0" collapsed="false">
      <c r="A494" s="3" t="n">
        <v>493</v>
      </c>
      <c r="B494" s="3" t="n">
        <v>1</v>
      </c>
      <c r="C494" s="3" t="s">
        <v>549</v>
      </c>
      <c r="D494" s="4" t="n">
        <v>328.37</v>
      </c>
      <c r="E494" s="4" t="n">
        <v>330.22</v>
      </c>
      <c r="F494" s="4" t="n">
        <v>327.81</v>
      </c>
      <c r="G494" s="4" t="n">
        <v>329.53</v>
      </c>
      <c r="H494" s="5" t="n">
        <v>4540764</v>
      </c>
      <c r="I494" s="3"/>
      <c r="J494" s="3" t="n">
        <f aca="false">ROUND((G494-G493)/G493*100,2)</f>
        <v>0.35</v>
      </c>
      <c r="K494" s="3" t="str">
        <f aca="false">B494&amp;"_"&amp;C494</f>
        <v>1_2025-11-20</v>
      </c>
    </row>
    <row r="495" customFormat="false" ht="15" hidden="false" customHeight="false" outlineLevel="0" collapsed="false">
      <c r="A495" s="3" t="n">
        <v>494</v>
      </c>
      <c r="B495" s="3" t="n">
        <v>1</v>
      </c>
      <c r="C495" s="3" t="s">
        <v>550</v>
      </c>
      <c r="D495" s="4" t="n">
        <v>333.03</v>
      </c>
      <c r="E495" s="4" t="n">
        <v>334.91</v>
      </c>
      <c r="F495" s="4" t="n">
        <v>332.45</v>
      </c>
      <c r="G495" s="4" t="n">
        <v>333.5</v>
      </c>
      <c r="H495" s="5" t="n">
        <v>2505072</v>
      </c>
      <c r="I495" s="3"/>
      <c r="J495" s="3" t="n">
        <f aca="false">ROUND((G495-G494)/G494*100,2)</f>
        <v>1.2</v>
      </c>
      <c r="K495" s="3" t="str">
        <f aca="false">B495&amp;"_"&amp;C495</f>
        <v>1_2025-11-21</v>
      </c>
    </row>
    <row r="496" customFormat="false" ht="15" hidden="false" customHeight="false" outlineLevel="0" collapsed="false">
      <c r="A496" s="3" t="n">
        <v>495</v>
      </c>
      <c r="B496" s="3" t="n">
        <v>1</v>
      </c>
      <c r="C496" s="3" t="s">
        <v>551</v>
      </c>
      <c r="D496" s="4" t="n">
        <v>345.04</v>
      </c>
      <c r="E496" s="4" t="n">
        <v>345.23</v>
      </c>
      <c r="F496" s="4" t="n">
        <v>342.55</v>
      </c>
      <c r="G496" s="4" t="n">
        <v>344.54</v>
      </c>
      <c r="H496" s="5" t="n">
        <v>6392682</v>
      </c>
      <c r="I496" s="3"/>
      <c r="J496" s="3" t="n">
        <f aca="false">ROUND((G496-G495)/G495*100,2)</f>
        <v>3.31</v>
      </c>
      <c r="K496" s="3" t="str">
        <f aca="false">B496&amp;"_"&amp;C496</f>
        <v>1_2025-11-24</v>
      </c>
    </row>
    <row r="497" customFormat="false" ht="15" hidden="false" customHeight="false" outlineLevel="0" collapsed="false">
      <c r="A497" s="3" t="n">
        <v>496</v>
      </c>
      <c r="B497" s="3" t="n">
        <v>1</v>
      </c>
      <c r="C497" s="3" t="s">
        <v>552</v>
      </c>
      <c r="D497" s="4" t="n">
        <v>331.68</v>
      </c>
      <c r="E497" s="4" t="n">
        <v>333.66</v>
      </c>
      <c r="F497" s="4" t="n">
        <v>328.86</v>
      </c>
      <c r="G497" s="4" t="n">
        <v>330.58</v>
      </c>
      <c r="H497" s="5" t="n">
        <v>1451661</v>
      </c>
      <c r="I497" s="3"/>
      <c r="J497" s="3" t="n">
        <f aca="false">ROUND((G497-G496)/G496*100,2)</f>
        <v>-4.05</v>
      </c>
      <c r="K497" s="3" t="str">
        <f aca="false">B497&amp;"_"&amp;C497</f>
        <v>1_2025-11-25</v>
      </c>
    </row>
    <row r="498" customFormat="false" ht="15" hidden="false" customHeight="false" outlineLevel="0" collapsed="false">
      <c r="A498" s="3" t="n">
        <v>497</v>
      </c>
      <c r="B498" s="3" t="n">
        <v>1</v>
      </c>
      <c r="C498" s="3" t="s">
        <v>553</v>
      </c>
      <c r="D498" s="4" t="n">
        <v>334.22</v>
      </c>
      <c r="E498" s="4" t="n">
        <v>335.89</v>
      </c>
      <c r="F498" s="4" t="n">
        <v>332.14</v>
      </c>
      <c r="G498" s="4" t="n">
        <v>333.66</v>
      </c>
      <c r="H498" s="5" t="n">
        <v>5571759</v>
      </c>
      <c r="I498" s="3"/>
      <c r="J498" s="3" t="n">
        <f aca="false">ROUND((G498-G497)/G497*100,2)</f>
        <v>0.93</v>
      </c>
      <c r="K498" s="3" t="str">
        <f aca="false">B498&amp;"_"&amp;C498</f>
        <v>1_2025-11-26</v>
      </c>
    </row>
    <row r="499" customFormat="false" ht="15" hidden="false" customHeight="false" outlineLevel="0" collapsed="false">
      <c r="A499" s="3" t="n">
        <v>498</v>
      </c>
      <c r="B499" s="3" t="n">
        <v>1</v>
      </c>
      <c r="C499" s="3" t="s">
        <v>554</v>
      </c>
      <c r="D499" s="4" t="n">
        <v>330.32</v>
      </c>
      <c r="E499" s="4" t="n">
        <v>331.49</v>
      </c>
      <c r="F499" s="4" t="n">
        <v>329.78</v>
      </c>
      <c r="G499" s="4" t="n">
        <v>330.34</v>
      </c>
      <c r="H499" s="5" t="n">
        <v>3606688</v>
      </c>
      <c r="I499" s="3"/>
      <c r="J499" s="3" t="n">
        <f aca="false">ROUND((G499-G498)/G498*100,2)</f>
        <v>-1</v>
      </c>
      <c r="K499" s="3" t="str">
        <f aca="false">B499&amp;"_"&amp;C499</f>
        <v>1_2025-11-27</v>
      </c>
    </row>
    <row r="500" customFormat="false" ht="15" hidden="false" customHeight="false" outlineLevel="0" collapsed="false">
      <c r="A500" s="3" t="n">
        <v>499</v>
      </c>
      <c r="B500" s="3" t="n">
        <v>1</v>
      </c>
      <c r="C500" s="3" t="s">
        <v>555</v>
      </c>
      <c r="D500" s="4" t="n">
        <v>323.36</v>
      </c>
      <c r="E500" s="4" t="n">
        <v>323.54</v>
      </c>
      <c r="F500" s="4" t="n">
        <v>321.38</v>
      </c>
      <c r="G500" s="4" t="n">
        <v>322.38</v>
      </c>
      <c r="H500" s="5" t="n">
        <v>2586692</v>
      </c>
      <c r="I500" s="3"/>
      <c r="J500" s="3" t="n">
        <f aca="false">ROUND((G500-G499)/G499*100,2)</f>
        <v>-2.41</v>
      </c>
      <c r="K500" s="3" t="str">
        <f aca="false">B500&amp;"_"&amp;C500</f>
        <v>1_2025-11-28</v>
      </c>
    </row>
    <row r="501" customFormat="false" ht="15" hidden="false" customHeight="false" outlineLevel="0" collapsed="false">
      <c r="A501" s="3" t="n">
        <v>500</v>
      </c>
      <c r="B501" s="3" t="n">
        <v>1</v>
      </c>
      <c r="C501" s="3" t="s">
        <v>556</v>
      </c>
      <c r="D501" s="4" t="n">
        <v>326.03</v>
      </c>
      <c r="E501" s="4" t="n">
        <v>326.75</v>
      </c>
      <c r="F501" s="4" t="n">
        <v>323.04</v>
      </c>
      <c r="G501" s="4" t="n">
        <v>324.9</v>
      </c>
      <c r="H501" s="5" t="n">
        <v>2954669</v>
      </c>
      <c r="I501" s="3"/>
      <c r="J501" s="3" t="n">
        <f aca="false">ROUND((G501-G500)/G500*100,2)</f>
        <v>0.78</v>
      </c>
      <c r="K501" s="3" t="str">
        <f aca="false">B501&amp;"_"&amp;C501</f>
        <v>1_2025-12-01</v>
      </c>
    </row>
    <row r="502" customFormat="false" ht="15" hidden="false" customHeight="false" outlineLevel="0" collapsed="false">
      <c r="A502" s="3" t="n">
        <v>501</v>
      </c>
      <c r="B502" s="3" t="n">
        <v>2</v>
      </c>
      <c r="C502" s="3" t="s">
        <v>57</v>
      </c>
      <c r="D502" s="4" t="n">
        <v>49.3</v>
      </c>
      <c r="E502" s="4" t="n">
        <v>49.44</v>
      </c>
      <c r="F502" s="4" t="n">
        <v>49.01</v>
      </c>
      <c r="G502" s="4" t="n">
        <v>49.21</v>
      </c>
      <c r="H502" s="5" t="n">
        <v>3186670</v>
      </c>
      <c r="I502" s="3"/>
      <c r="J502" s="3"/>
      <c r="K502" s="3" t="str">
        <f aca="false">B502&amp;"_"&amp;C502</f>
        <v>2_2024-01-02</v>
      </c>
    </row>
    <row r="503" customFormat="false" ht="15" hidden="false" customHeight="false" outlineLevel="0" collapsed="false">
      <c r="A503" s="3" t="n">
        <v>502</v>
      </c>
      <c r="B503" s="3" t="n">
        <v>2</v>
      </c>
      <c r="C503" s="3" t="s">
        <v>58</v>
      </c>
      <c r="D503" s="4" t="n">
        <v>47.61</v>
      </c>
      <c r="E503" s="4" t="n">
        <v>47.93</v>
      </c>
      <c r="F503" s="4" t="n">
        <v>47.55</v>
      </c>
      <c r="G503" s="4" t="n">
        <v>47.78</v>
      </c>
      <c r="H503" s="5" t="n">
        <v>3722323</v>
      </c>
      <c r="I503" s="3"/>
      <c r="J503" s="3" t="n">
        <f aca="false">ROUND((G503-G502)/G502*100,2)</f>
        <v>-2.91</v>
      </c>
      <c r="K503" s="3" t="str">
        <f aca="false">B503&amp;"_"&amp;C503</f>
        <v>2_2024-01-03</v>
      </c>
    </row>
    <row r="504" customFormat="false" ht="15" hidden="false" customHeight="false" outlineLevel="0" collapsed="false">
      <c r="A504" s="3" t="n">
        <v>503</v>
      </c>
      <c r="B504" s="3" t="n">
        <v>2</v>
      </c>
      <c r="C504" s="3" t="s">
        <v>59</v>
      </c>
      <c r="D504" s="4" t="n">
        <v>48.06</v>
      </c>
      <c r="E504" s="4" t="n">
        <v>48.15</v>
      </c>
      <c r="F504" s="4" t="n">
        <v>47.76</v>
      </c>
      <c r="G504" s="4" t="n">
        <v>47.93</v>
      </c>
      <c r="H504" s="5" t="n">
        <v>4746065</v>
      </c>
      <c r="I504" s="3"/>
      <c r="J504" s="3" t="n">
        <f aca="false">ROUND((G504-G503)/G503*100,2)</f>
        <v>0.31</v>
      </c>
      <c r="K504" s="3" t="str">
        <f aca="false">B504&amp;"_"&amp;C504</f>
        <v>2_2024-01-04</v>
      </c>
    </row>
    <row r="505" customFormat="false" ht="15" hidden="false" customHeight="false" outlineLevel="0" collapsed="false">
      <c r="A505" s="3" t="n">
        <v>504</v>
      </c>
      <c r="B505" s="3" t="n">
        <v>2</v>
      </c>
      <c r="C505" s="3" t="s">
        <v>60</v>
      </c>
      <c r="D505" s="4" t="n">
        <v>48.58</v>
      </c>
      <c r="E505" s="4" t="n">
        <v>48.68</v>
      </c>
      <c r="F505" s="4" t="n">
        <v>48.38</v>
      </c>
      <c r="G505" s="4" t="n">
        <v>48.58</v>
      </c>
      <c r="H505" s="5" t="n">
        <v>863069</v>
      </c>
      <c r="I505" s="3"/>
      <c r="J505" s="3" t="n">
        <f aca="false">ROUND((G505-G504)/G504*100,2)</f>
        <v>1.36</v>
      </c>
      <c r="K505" s="3" t="str">
        <f aca="false">B505&amp;"_"&amp;C505</f>
        <v>2_2024-01-05</v>
      </c>
    </row>
    <row r="506" customFormat="false" ht="15" hidden="false" customHeight="false" outlineLevel="0" collapsed="false">
      <c r="A506" s="3" t="n">
        <v>505</v>
      </c>
      <c r="B506" s="3" t="n">
        <v>2</v>
      </c>
      <c r="C506" s="3" t="s">
        <v>61</v>
      </c>
      <c r="D506" s="4" t="n">
        <v>49.8</v>
      </c>
      <c r="E506" s="4" t="n">
        <v>49.85</v>
      </c>
      <c r="F506" s="4" t="n">
        <v>49.54</v>
      </c>
      <c r="G506" s="4" t="n">
        <v>49.81</v>
      </c>
      <c r="H506" s="5" t="n">
        <v>3809644</v>
      </c>
      <c r="I506" s="3"/>
      <c r="J506" s="3" t="n">
        <f aca="false">ROUND((G506-G505)/G505*100,2)</f>
        <v>2.53</v>
      </c>
      <c r="K506" s="3" t="str">
        <f aca="false">B506&amp;"_"&amp;C506</f>
        <v>2_2024-01-08</v>
      </c>
    </row>
    <row r="507" customFormat="false" ht="15" hidden="false" customHeight="false" outlineLevel="0" collapsed="false">
      <c r="A507" s="3" t="n">
        <v>506</v>
      </c>
      <c r="B507" s="3" t="n">
        <v>2</v>
      </c>
      <c r="C507" s="3" t="s">
        <v>62</v>
      </c>
      <c r="D507" s="4" t="n">
        <v>50.52</v>
      </c>
      <c r="E507" s="4" t="n">
        <v>51.02</v>
      </c>
      <c r="F507" s="4" t="n">
        <v>50.46</v>
      </c>
      <c r="G507" s="4" t="n">
        <v>50.72</v>
      </c>
      <c r="H507" s="5" t="n">
        <v>5664439</v>
      </c>
      <c r="I507" s="3"/>
      <c r="J507" s="3" t="n">
        <f aca="false">ROUND((G507-G506)/G506*100,2)</f>
        <v>1.83</v>
      </c>
      <c r="K507" s="3" t="str">
        <f aca="false">B507&amp;"_"&amp;C507</f>
        <v>2_2024-01-09</v>
      </c>
    </row>
    <row r="508" customFormat="false" ht="15" hidden="false" customHeight="false" outlineLevel="0" collapsed="false">
      <c r="A508" s="3" t="n">
        <v>507</v>
      </c>
      <c r="B508" s="3" t="n">
        <v>2</v>
      </c>
      <c r="C508" s="3" t="s">
        <v>63</v>
      </c>
      <c r="D508" s="4" t="n">
        <v>51.47</v>
      </c>
      <c r="E508" s="4" t="n">
        <v>51.9</v>
      </c>
      <c r="F508" s="4" t="n">
        <v>51.38</v>
      </c>
      <c r="G508" s="4" t="n">
        <v>51.61</v>
      </c>
      <c r="H508" s="5" t="n">
        <v>5409409</v>
      </c>
      <c r="I508" s="3"/>
      <c r="J508" s="3" t="n">
        <f aca="false">ROUND((G508-G507)/G507*100,2)</f>
        <v>1.75</v>
      </c>
      <c r="K508" s="3" t="str">
        <f aca="false">B508&amp;"_"&amp;C508</f>
        <v>2_2024-01-10</v>
      </c>
    </row>
    <row r="509" customFormat="false" ht="15" hidden="false" customHeight="false" outlineLevel="0" collapsed="false">
      <c r="A509" s="3" t="n">
        <v>508</v>
      </c>
      <c r="B509" s="3" t="n">
        <v>2</v>
      </c>
      <c r="C509" s="3" t="s">
        <v>64</v>
      </c>
      <c r="D509" s="4" t="n">
        <v>52.49</v>
      </c>
      <c r="E509" s="4" t="n">
        <v>52.71</v>
      </c>
      <c r="F509" s="4" t="n">
        <v>52.2</v>
      </c>
      <c r="G509" s="4" t="n">
        <v>52.59</v>
      </c>
      <c r="H509" s="5" t="n">
        <v>1741438</v>
      </c>
      <c r="I509" s="3"/>
      <c r="J509" s="3" t="n">
        <f aca="false">ROUND((G509-G508)/G508*100,2)</f>
        <v>1.9</v>
      </c>
      <c r="K509" s="3" t="str">
        <f aca="false">B509&amp;"_"&amp;C509</f>
        <v>2_2024-01-11</v>
      </c>
    </row>
    <row r="510" customFormat="false" ht="15" hidden="false" customHeight="false" outlineLevel="0" collapsed="false">
      <c r="A510" s="3" t="n">
        <v>509</v>
      </c>
      <c r="B510" s="3" t="n">
        <v>2</v>
      </c>
      <c r="C510" s="3" t="s">
        <v>65</v>
      </c>
      <c r="D510" s="4" t="n">
        <v>52.02</v>
      </c>
      <c r="E510" s="4" t="n">
        <v>52.09</v>
      </c>
      <c r="F510" s="4" t="n">
        <v>51.73</v>
      </c>
      <c r="G510" s="4" t="n">
        <v>51.94</v>
      </c>
      <c r="H510" s="5" t="n">
        <v>5777735</v>
      </c>
      <c r="I510" s="3"/>
      <c r="J510" s="3" t="n">
        <f aca="false">ROUND((G510-G509)/G509*100,2)</f>
        <v>-1.24</v>
      </c>
      <c r="K510" s="3" t="str">
        <f aca="false">B510&amp;"_"&amp;C510</f>
        <v>2_2024-01-12</v>
      </c>
    </row>
    <row r="511" customFormat="false" ht="15" hidden="false" customHeight="false" outlineLevel="0" collapsed="false">
      <c r="A511" s="3" t="n">
        <v>510</v>
      </c>
      <c r="B511" s="3" t="n">
        <v>2</v>
      </c>
      <c r="C511" s="3" t="s">
        <v>66</v>
      </c>
      <c r="D511" s="4" t="n">
        <v>52.2</v>
      </c>
      <c r="E511" s="4" t="n">
        <v>52.56</v>
      </c>
      <c r="F511" s="4" t="n">
        <v>52.16</v>
      </c>
      <c r="G511" s="4" t="n">
        <v>52.41</v>
      </c>
      <c r="H511" s="5" t="n">
        <v>2196431</v>
      </c>
      <c r="I511" s="3"/>
      <c r="J511" s="3" t="n">
        <f aca="false">ROUND((G511-G510)/G510*100,2)</f>
        <v>0.9</v>
      </c>
      <c r="K511" s="3" t="str">
        <f aca="false">B511&amp;"_"&amp;C511</f>
        <v>2_2024-01-15</v>
      </c>
    </row>
    <row r="512" customFormat="false" ht="15" hidden="false" customHeight="false" outlineLevel="0" collapsed="false">
      <c r="A512" s="3" t="n">
        <v>511</v>
      </c>
      <c r="B512" s="3" t="n">
        <v>2</v>
      </c>
      <c r="C512" s="3" t="s">
        <v>67</v>
      </c>
      <c r="D512" s="4" t="n">
        <v>52.43</v>
      </c>
      <c r="E512" s="4" t="n">
        <v>52.68</v>
      </c>
      <c r="F512" s="4" t="n">
        <v>52.03</v>
      </c>
      <c r="G512" s="4" t="n">
        <v>52.35</v>
      </c>
      <c r="H512" s="5" t="n">
        <v>3667354</v>
      </c>
      <c r="I512" s="3"/>
      <c r="J512" s="3" t="n">
        <f aca="false">ROUND((G512-G511)/G511*100,2)</f>
        <v>-0.11</v>
      </c>
      <c r="K512" s="3" t="str">
        <f aca="false">B512&amp;"_"&amp;C512</f>
        <v>2_2024-01-16</v>
      </c>
    </row>
    <row r="513" customFormat="false" ht="15" hidden="false" customHeight="false" outlineLevel="0" collapsed="false">
      <c r="A513" s="3" t="n">
        <v>512</v>
      </c>
      <c r="B513" s="3" t="n">
        <v>2</v>
      </c>
      <c r="C513" s="3" t="s">
        <v>68</v>
      </c>
      <c r="D513" s="4" t="n">
        <v>52.06</v>
      </c>
      <c r="E513" s="4" t="n">
        <v>52.24</v>
      </c>
      <c r="F513" s="4" t="n">
        <v>51.95</v>
      </c>
      <c r="G513" s="4" t="n">
        <v>52.22</v>
      </c>
      <c r="H513" s="5" t="n">
        <v>5980725</v>
      </c>
      <c r="I513" s="3"/>
      <c r="J513" s="3" t="n">
        <f aca="false">ROUND((G513-G512)/G512*100,2)</f>
        <v>-0.25</v>
      </c>
      <c r="K513" s="3" t="str">
        <f aca="false">B513&amp;"_"&amp;C513</f>
        <v>2_2024-01-17</v>
      </c>
    </row>
    <row r="514" customFormat="false" ht="15" hidden="false" customHeight="false" outlineLevel="0" collapsed="false">
      <c r="A514" s="3" t="n">
        <v>513</v>
      </c>
      <c r="B514" s="3" t="n">
        <v>2</v>
      </c>
      <c r="C514" s="3" t="s">
        <v>69</v>
      </c>
      <c r="D514" s="4" t="n">
        <v>53.02</v>
      </c>
      <c r="E514" s="4" t="n">
        <v>53.06</v>
      </c>
      <c r="F514" s="4" t="n">
        <v>52.61</v>
      </c>
      <c r="G514" s="4" t="n">
        <v>52.86</v>
      </c>
      <c r="H514" s="5" t="n">
        <v>6148683</v>
      </c>
      <c r="I514" s="3"/>
      <c r="J514" s="3" t="n">
        <f aca="false">ROUND((G514-G513)/G513*100,2)</f>
        <v>1.23</v>
      </c>
      <c r="K514" s="3" t="str">
        <f aca="false">B514&amp;"_"&amp;C514</f>
        <v>2_2024-01-18</v>
      </c>
    </row>
    <row r="515" customFormat="false" ht="15" hidden="false" customHeight="false" outlineLevel="0" collapsed="false">
      <c r="A515" s="3" t="n">
        <v>514</v>
      </c>
      <c r="B515" s="3" t="n">
        <v>2</v>
      </c>
      <c r="C515" s="3" t="s">
        <v>70</v>
      </c>
      <c r="D515" s="4" t="n">
        <v>53.19</v>
      </c>
      <c r="E515" s="4" t="n">
        <v>53.66</v>
      </c>
      <c r="F515" s="4" t="n">
        <v>53.14</v>
      </c>
      <c r="G515" s="4" t="n">
        <v>53.34</v>
      </c>
      <c r="H515" s="5" t="n">
        <v>4478812</v>
      </c>
      <c r="I515" s="3"/>
      <c r="J515" s="3" t="n">
        <f aca="false">ROUND((G515-G514)/G514*100,2)</f>
        <v>0.91</v>
      </c>
      <c r="K515" s="3" t="str">
        <f aca="false">B515&amp;"_"&amp;C515</f>
        <v>2_2024-01-19</v>
      </c>
    </row>
    <row r="516" customFormat="false" ht="15" hidden="false" customHeight="false" outlineLevel="0" collapsed="false">
      <c r="A516" s="3" t="n">
        <v>515</v>
      </c>
      <c r="B516" s="3" t="n">
        <v>2</v>
      </c>
      <c r="C516" s="3" t="s">
        <v>71</v>
      </c>
      <c r="D516" s="4" t="n">
        <v>54.7</v>
      </c>
      <c r="E516" s="4" t="n">
        <v>54.96</v>
      </c>
      <c r="F516" s="4" t="n">
        <v>54.49</v>
      </c>
      <c r="G516" s="4" t="n">
        <v>54.72</v>
      </c>
      <c r="H516" s="5" t="n">
        <v>1635305</v>
      </c>
      <c r="I516" s="3"/>
      <c r="J516" s="3" t="n">
        <f aca="false">ROUND((G516-G515)/G515*100,2)</f>
        <v>2.59</v>
      </c>
      <c r="K516" s="3" t="str">
        <f aca="false">B516&amp;"_"&amp;C516</f>
        <v>2_2024-01-22</v>
      </c>
    </row>
    <row r="517" customFormat="false" ht="15" hidden="false" customHeight="false" outlineLevel="0" collapsed="false">
      <c r="A517" s="3" t="n">
        <v>516</v>
      </c>
      <c r="B517" s="3" t="n">
        <v>2</v>
      </c>
      <c r="C517" s="3" t="s">
        <v>72</v>
      </c>
      <c r="D517" s="4" t="n">
        <v>54.75</v>
      </c>
      <c r="E517" s="4" t="n">
        <v>55.01</v>
      </c>
      <c r="F517" s="4" t="n">
        <v>54.47</v>
      </c>
      <c r="G517" s="4" t="n">
        <v>54.79</v>
      </c>
      <c r="H517" s="5" t="n">
        <v>1150160</v>
      </c>
      <c r="I517" s="3"/>
      <c r="J517" s="3" t="n">
        <f aca="false">ROUND((G517-G516)/G516*100,2)</f>
        <v>0.13</v>
      </c>
      <c r="K517" s="3" t="str">
        <f aca="false">B517&amp;"_"&amp;C517</f>
        <v>2_2024-01-23</v>
      </c>
    </row>
    <row r="518" customFormat="false" ht="15" hidden="false" customHeight="false" outlineLevel="0" collapsed="false">
      <c r="A518" s="3" t="n">
        <v>517</v>
      </c>
      <c r="B518" s="3" t="n">
        <v>2</v>
      </c>
      <c r="C518" s="3" t="s">
        <v>73</v>
      </c>
      <c r="D518" s="4" t="n">
        <v>56.15</v>
      </c>
      <c r="E518" s="4" t="n">
        <v>56.28</v>
      </c>
      <c r="F518" s="4" t="n">
        <v>55.78</v>
      </c>
      <c r="G518" s="4" t="n">
        <v>56.11</v>
      </c>
      <c r="H518" s="5" t="n">
        <v>2858777</v>
      </c>
      <c r="I518" s="3"/>
      <c r="J518" s="3" t="n">
        <f aca="false">ROUND((G518-G517)/G517*100,2)</f>
        <v>2.41</v>
      </c>
      <c r="K518" s="3" t="str">
        <f aca="false">B518&amp;"_"&amp;C518</f>
        <v>2_2024-01-24</v>
      </c>
    </row>
    <row r="519" customFormat="false" ht="15" hidden="false" customHeight="false" outlineLevel="0" collapsed="false">
      <c r="A519" s="3" t="n">
        <v>518</v>
      </c>
      <c r="B519" s="3" t="n">
        <v>2</v>
      </c>
      <c r="C519" s="3" t="s">
        <v>74</v>
      </c>
      <c r="D519" s="4" t="n">
        <v>56.93</v>
      </c>
      <c r="E519" s="4" t="n">
        <v>57.19</v>
      </c>
      <c r="F519" s="4" t="n">
        <v>56.9</v>
      </c>
      <c r="G519" s="4" t="n">
        <v>57.09</v>
      </c>
      <c r="H519" s="5" t="n">
        <v>4650474</v>
      </c>
      <c r="I519" s="3"/>
      <c r="J519" s="3" t="n">
        <f aca="false">ROUND((G519-G518)/G518*100,2)</f>
        <v>1.75</v>
      </c>
      <c r="K519" s="3" t="str">
        <f aca="false">B519&amp;"_"&amp;C519</f>
        <v>2_2024-01-25</v>
      </c>
    </row>
    <row r="520" customFormat="false" ht="15" hidden="false" customHeight="false" outlineLevel="0" collapsed="false">
      <c r="A520" s="3" t="n">
        <v>519</v>
      </c>
      <c r="B520" s="3" t="n">
        <v>2</v>
      </c>
      <c r="C520" s="3" t="s">
        <v>75</v>
      </c>
      <c r="D520" s="4" t="n">
        <v>56.07</v>
      </c>
      <c r="E520" s="4" t="n">
        <v>56.3</v>
      </c>
      <c r="F520" s="4" t="n">
        <v>55.66</v>
      </c>
      <c r="G520" s="4" t="n">
        <v>55.94</v>
      </c>
      <c r="H520" s="5" t="n">
        <v>5438040</v>
      </c>
      <c r="I520" s="3"/>
      <c r="J520" s="3" t="n">
        <f aca="false">ROUND((G520-G519)/G519*100,2)</f>
        <v>-2.01</v>
      </c>
      <c r="K520" s="3" t="str">
        <f aca="false">B520&amp;"_"&amp;C520</f>
        <v>2_2024-01-26</v>
      </c>
    </row>
    <row r="521" customFormat="false" ht="15" hidden="false" customHeight="false" outlineLevel="0" collapsed="false">
      <c r="A521" s="3" t="n">
        <v>520</v>
      </c>
      <c r="B521" s="3" t="n">
        <v>2</v>
      </c>
      <c r="C521" s="3" t="s">
        <v>76</v>
      </c>
      <c r="D521" s="4" t="n">
        <v>55.04</v>
      </c>
      <c r="E521" s="4" t="n">
        <v>55.3</v>
      </c>
      <c r="F521" s="4" t="n">
        <v>54.87</v>
      </c>
      <c r="G521" s="4" t="n">
        <v>55.12</v>
      </c>
      <c r="H521" s="5" t="n">
        <v>6108827</v>
      </c>
      <c r="I521" s="3"/>
      <c r="J521" s="3" t="n">
        <f aca="false">ROUND((G521-G520)/G520*100,2)</f>
        <v>-1.47</v>
      </c>
      <c r="K521" s="3" t="str">
        <f aca="false">B521&amp;"_"&amp;C521</f>
        <v>2_2024-01-29</v>
      </c>
    </row>
    <row r="522" customFormat="false" ht="15" hidden="false" customHeight="false" outlineLevel="0" collapsed="false">
      <c r="A522" s="3" t="n">
        <v>521</v>
      </c>
      <c r="B522" s="3" t="n">
        <v>2</v>
      </c>
      <c r="C522" s="3" t="s">
        <v>77</v>
      </c>
      <c r="D522" s="4" t="n">
        <v>55.19</v>
      </c>
      <c r="E522" s="4" t="n">
        <v>55.51</v>
      </c>
      <c r="F522" s="4" t="n">
        <v>54.86</v>
      </c>
      <c r="G522" s="4" t="n">
        <v>55.02</v>
      </c>
      <c r="H522" s="5" t="n">
        <v>1345577</v>
      </c>
      <c r="I522" s="3"/>
      <c r="J522" s="3" t="n">
        <f aca="false">ROUND((G522-G521)/G521*100,2)</f>
        <v>-0.18</v>
      </c>
      <c r="K522" s="3" t="str">
        <f aca="false">B522&amp;"_"&amp;C522</f>
        <v>2_2024-01-30</v>
      </c>
    </row>
    <row r="523" customFormat="false" ht="15" hidden="false" customHeight="false" outlineLevel="0" collapsed="false">
      <c r="A523" s="3" t="n">
        <v>522</v>
      </c>
      <c r="B523" s="3" t="n">
        <v>2</v>
      </c>
      <c r="C523" s="3" t="s">
        <v>78</v>
      </c>
      <c r="D523" s="4" t="n">
        <v>55.33</v>
      </c>
      <c r="E523" s="4" t="n">
        <v>55.52</v>
      </c>
      <c r="F523" s="4" t="n">
        <v>55.15</v>
      </c>
      <c r="G523" s="4" t="n">
        <v>55.33</v>
      </c>
      <c r="H523" s="5" t="n">
        <v>7832727</v>
      </c>
      <c r="I523" s="3"/>
      <c r="J523" s="3" t="n">
        <f aca="false">ROUND((G523-G522)/G522*100,2)</f>
        <v>0.56</v>
      </c>
      <c r="K523" s="3" t="str">
        <f aca="false">B523&amp;"_"&amp;C523</f>
        <v>2_2024-01-31</v>
      </c>
    </row>
    <row r="524" customFormat="false" ht="15" hidden="false" customHeight="false" outlineLevel="0" collapsed="false">
      <c r="A524" s="3" t="n">
        <v>523</v>
      </c>
      <c r="B524" s="3" t="n">
        <v>2</v>
      </c>
      <c r="C524" s="3" t="s">
        <v>79</v>
      </c>
      <c r="D524" s="4" t="n">
        <v>57.46</v>
      </c>
      <c r="E524" s="4" t="n">
        <v>57.93</v>
      </c>
      <c r="F524" s="4" t="n">
        <v>57.26</v>
      </c>
      <c r="G524" s="4" t="n">
        <v>57.63</v>
      </c>
      <c r="H524" s="5" t="n">
        <v>3240593</v>
      </c>
      <c r="I524" s="3"/>
      <c r="J524" s="3" t="n">
        <f aca="false">ROUND((G524-G523)/G523*100,2)</f>
        <v>4.16</v>
      </c>
      <c r="K524" s="3" t="str">
        <f aca="false">B524&amp;"_"&amp;C524</f>
        <v>2_2024-02-01</v>
      </c>
    </row>
    <row r="525" customFormat="false" ht="15" hidden="false" customHeight="false" outlineLevel="0" collapsed="false">
      <c r="A525" s="3" t="n">
        <v>524</v>
      </c>
      <c r="B525" s="3" t="n">
        <v>2</v>
      </c>
      <c r="C525" s="3" t="s">
        <v>80</v>
      </c>
      <c r="D525" s="4" t="n">
        <v>57.5</v>
      </c>
      <c r="E525" s="4" t="n">
        <v>57.77</v>
      </c>
      <c r="F525" s="4" t="n">
        <v>57.09</v>
      </c>
      <c r="G525" s="4" t="n">
        <v>57.42</v>
      </c>
      <c r="H525" s="5" t="n">
        <v>6277752</v>
      </c>
      <c r="I525" s="3"/>
      <c r="J525" s="3" t="n">
        <f aca="false">ROUND((G525-G524)/G524*100,2)</f>
        <v>-0.36</v>
      </c>
      <c r="K525" s="3" t="str">
        <f aca="false">B525&amp;"_"&amp;C525</f>
        <v>2_2024-02-02</v>
      </c>
    </row>
    <row r="526" customFormat="false" ht="15" hidden="false" customHeight="false" outlineLevel="0" collapsed="false">
      <c r="A526" s="3" t="n">
        <v>525</v>
      </c>
      <c r="B526" s="3" t="n">
        <v>2</v>
      </c>
      <c r="C526" s="3" t="s">
        <v>81</v>
      </c>
      <c r="D526" s="4" t="n">
        <v>57.68</v>
      </c>
      <c r="E526" s="4" t="n">
        <v>57.81</v>
      </c>
      <c r="F526" s="4" t="n">
        <v>57.66</v>
      </c>
      <c r="G526" s="4" t="n">
        <v>57.79</v>
      </c>
      <c r="H526" s="5" t="n">
        <v>6419674</v>
      </c>
      <c r="I526" s="3"/>
      <c r="J526" s="3" t="n">
        <f aca="false">ROUND((G526-G525)/G525*100,2)</f>
        <v>0.64</v>
      </c>
      <c r="K526" s="3" t="str">
        <f aca="false">B526&amp;"_"&amp;C526</f>
        <v>2_2024-02-05</v>
      </c>
    </row>
    <row r="527" customFormat="false" ht="15" hidden="false" customHeight="false" outlineLevel="0" collapsed="false">
      <c r="A527" s="3" t="n">
        <v>526</v>
      </c>
      <c r="B527" s="3" t="n">
        <v>2</v>
      </c>
      <c r="C527" s="3" t="s">
        <v>82</v>
      </c>
      <c r="D527" s="4" t="n">
        <v>57.82</v>
      </c>
      <c r="E527" s="4" t="n">
        <v>58.04</v>
      </c>
      <c r="F527" s="4" t="n">
        <v>57.65</v>
      </c>
      <c r="G527" s="4" t="n">
        <v>57.82</v>
      </c>
      <c r="H527" s="5" t="n">
        <v>3615739</v>
      </c>
      <c r="I527" s="3"/>
      <c r="J527" s="3" t="n">
        <f aca="false">ROUND((G527-G526)/G526*100,2)</f>
        <v>0.05</v>
      </c>
      <c r="K527" s="3" t="str">
        <f aca="false">B527&amp;"_"&amp;C527</f>
        <v>2_2024-02-06</v>
      </c>
    </row>
    <row r="528" customFormat="false" ht="15" hidden="false" customHeight="false" outlineLevel="0" collapsed="false">
      <c r="A528" s="3" t="n">
        <v>527</v>
      </c>
      <c r="B528" s="3" t="n">
        <v>2</v>
      </c>
      <c r="C528" s="3" t="s">
        <v>83</v>
      </c>
      <c r="D528" s="4" t="n">
        <v>57.7</v>
      </c>
      <c r="E528" s="4" t="n">
        <v>57.91</v>
      </c>
      <c r="F528" s="4" t="n">
        <v>57.58</v>
      </c>
      <c r="G528" s="4" t="n">
        <v>57.68</v>
      </c>
      <c r="H528" s="5" t="n">
        <v>2824301</v>
      </c>
      <c r="I528" s="3"/>
      <c r="J528" s="3" t="n">
        <f aca="false">ROUND((G528-G527)/G527*100,2)</f>
        <v>-0.24</v>
      </c>
      <c r="K528" s="3" t="str">
        <f aca="false">B528&amp;"_"&amp;C528</f>
        <v>2_2024-02-07</v>
      </c>
    </row>
    <row r="529" customFormat="false" ht="15" hidden="false" customHeight="false" outlineLevel="0" collapsed="false">
      <c r="A529" s="3" t="n">
        <v>528</v>
      </c>
      <c r="B529" s="3" t="n">
        <v>2</v>
      </c>
      <c r="C529" s="3" t="s">
        <v>84</v>
      </c>
      <c r="D529" s="4" t="n">
        <v>57.26</v>
      </c>
      <c r="E529" s="4" t="n">
        <v>57.33</v>
      </c>
      <c r="F529" s="4" t="n">
        <v>56.98</v>
      </c>
      <c r="G529" s="4" t="n">
        <v>57.26</v>
      </c>
      <c r="H529" s="5" t="n">
        <v>4522926</v>
      </c>
      <c r="I529" s="3"/>
      <c r="J529" s="3" t="n">
        <f aca="false">ROUND((G529-G528)/G528*100,2)</f>
        <v>-0.73</v>
      </c>
      <c r="K529" s="3" t="str">
        <f aca="false">B529&amp;"_"&amp;C529</f>
        <v>2_2024-02-08</v>
      </c>
    </row>
    <row r="530" customFormat="false" ht="15" hidden="false" customHeight="false" outlineLevel="0" collapsed="false">
      <c r="A530" s="3" t="n">
        <v>529</v>
      </c>
      <c r="B530" s="3" t="n">
        <v>2</v>
      </c>
      <c r="C530" s="3" t="s">
        <v>85</v>
      </c>
      <c r="D530" s="4" t="n">
        <v>56.27</v>
      </c>
      <c r="E530" s="4" t="n">
        <v>56.5</v>
      </c>
      <c r="F530" s="4" t="n">
        <v>56.09</v>
      </c>
      <c r="G530" s="4" t="n">
        <v>56.12</v>
      </c>
      <c r="H530" s="5" t="n">
        <v>5740069</v>
      </c>
      <c r="I530" s="3"/>
      <c r="J530" s="3" t="n">
        <f aca="false">ROUND((G530-G529)/G529*100,2)</f>
        <v>-1.99</v>
      </c>
      <c r="K530" s="3" t="str">
        <f aca="false">B530&amp;"_"&amp;C530</f>
        <v>2_2024-02-09</v>
      </c>
    </row>
    <row r="531" customFormat="false" ht="15" hidden="false" customHeight="false" outlineLevel="0" collapsed="false">
      <c r="A531" s="3" t="n">
        <v>530</v>
      </c>
      <c r="B531" s="3" t="n">
        <v>2</v>
      </c>
      <c r="C531" s="3" t="s">
        <v>86</v>
      </c>
      <c r="D531" s="4" t="n">
        <v>57.12</v>
      </c>
      <c r="E531" s="4" t="n">
        <v>57.41</v>
      </c>
      <c r="F531" s="4" t="n">
        <v>56.99</v>
      </c>
      <c r="G531" s="4" t="n">
        <v>57.01</v>
      </c>
      <c r="H531" s="5" t="n">
        <v>1146595</v>
      </c>
      <c r="I531" s="3"/>
      <c r="J531" s="3" t="n">
        <f aca="false">ROUND((G531-G530)/G530*100,2)</f>
        <v>1.59</v>
      </c>
      <c r="K531" s="3" t="str">
        <f aca="false">B531&amp;"_"&amp;C531</f>
        <v>2_2024-02-12</v>
      </c>
    </row>
    <row r="532" customFormat="false" ht="15" hidden="false" customHeight="false" outlineLevel="0" collapsed="false">
      <c r="A532" s="3" t="n">
        <v>531</v>
      </c>
      <c r="B532" s="3" t="n">
        <v>2</v>
      </c>
      <c r="C532" s="3" t="s">
        <v>87</v>
      </c>
      <c r="D532" s="4" t="n">
        <v>56.02</v>
      </c>
      <c r="E532" s="4" t="n">
        <v>56.12</v>
      </c>
      <c r="F532" s="4" t="n">
        <v>55.72</v>
      </c>
      <c r="G532" s="4" t="n">
        <v>55.97</v>
      </c>
      <c r="H532" s="5" t="n">
        <v>6054936</v>
      </c>
      <c r="I532" s="3"/>
      <c r="J532" s="3" t="n">
        <f aca="false">ROUND((G532-G531)/G531*100,2)</f>
        <v>-1.82</v>
      </c>
      <c r="K532" s="3" t="str">
        <f aca="false">B532&amp;"_"&amp;C532</f>
        <v>2_2024-02-13</v>
      </c>
    </row>
    <row r="533" customFormat="false" ht="15" hidden="false" customHeight="false" outlineLevel="0" collapsed="false">
      <c r="A533" s="3" t="n">
        <v>532</v>
      </c>
      <c r="B533" s="3" t="n">
        <v>2</v>
      </c>
      <c r="C533" s="3" t="s">
        <v>88</v>
      </c>
      <c r="D533" s="4" t="n">
        <v>56.23</v>
      </c>
      <c r="E533" s="4" t="n">
        <v>56.64</v>
      </c>
      <c r="F533" s="4" t="n">
        <v>55.99</v>
      </c>
      <c r="G533" s="4" t="n">
        <v>56.4</v>
      </c>
      <c r="H533" s="5" t="n">
        <v>1728744</v>
      </c>
      <c r="I533" s="3"/>
      <c r="J533" s="3" t="n">
        <f aca="false">ROUND((G533-G532)/G532*100,2)</f>
        <v>0.77</v>
      </c>
      <c r="K533" s="3" t="str">
        <f aca="false">B533&amp;"_"&amp;C533</f>
        <v>2_2024-02-14</v>
      </c>
    </row>
    <row r="534" customFormat="false" ht="15" hidden="false" customHeight="false" outlineLevel="0" collapsed="false">
      <c r="A534" s="3" t="n">
        <v>533</v>
      </c>
      <c r="B534" s="3" t="n">
        <v>2</v>
      </c>
      <c r="C534" s="3" t="s">
        <v>89</v>
      </c>
      <c r="D534" s="4" t="n">
        <v>57.7</v>
      </c>
      <c r="E534" s="4" t="n">
        <v>57.95</v>
      </c>
      <c r="F534" s="4" t="n">
        <v>57.51</v>
      </c>
      <c r="G534" s="4" t="n">
        <v>57.57</v>
      </c>
      <c r="H534" s="5" t="n">
        <v>1451979</v>
      </c>
      <c r="I534" s="3"/>
      <c r="J534" s="3" t="n">
        <f aca="false">ROUND((G534-G533)/G533*100,2)</f>
        <v>2.07</v>
      </c>
      <c r="K534" s="3" t="str">
        <f aca="false">B534&amp;"_"&amp;C534</f>
        <v>2_2024-02-15</v>
      </c>
    </row>
    <row r="535" customFormat="false" ht="15" hidden="false" customHeight="false" outlineLevel="0" collapsed="false">
      <c r="A535" s="3" t="n">
        <v>534</v>
      </c>
      <c r="B535" s="3" t="n">
        <v>2</v>
      </c>
      <c r="C535" s="3" t="s">
        <v>90</v>
      </c>
      <c r="D535" s="4" t="n">
        <v>57.32</v>
      </c>
      <c r="E535" s="4" t="n">
        <v>57.41</v>
      </c>
      <c r="F535" s="4" t="n">
        <v>56.89</v>
      </c>
      <c r="G535" s="4" t="n">
        <v>57.19</v>
      </c>
      <c r="H535" s="5" t="n">
        <v>6285727</v>
      </c>
      <c r="I535" s="3"/>
      <c r="J535" s="3" t="n">
        <f aca="false">ROUND((G535-G534)/G534*100,2)</f>
        <v>-0.66</v>
      </c>
      <c r="K535" s="3" t="str">
        <f aca="false">B535&amp;"_"&amp;C535</f>
        <v>2_2024-02-16</v>
      </c>
    </row>
    <row r="536" customFormat="false" ht="15" hidden="false" customHeight="false" outlineLevel="0" collapsed="false">
      <c r="A536" s="3" t="n">
        <v>535</v>
      </c>
      <c r="B536" s="3" t="n">
        <v>2</v>
      </c>
      <c r="C536" s="3" t="s">
        <v>91</v>
      </c>
      <c r="D536" s="4" t="n">
        <v>58.91</v>
      </c>
      <c r="E536" s="4" t="n">
        <v>59.04</v>
      </c>
      <c r="F536" s="4" t="n">
        <v>58.66</v>
      </c>
      <c r="G536" s="4" t="n">
        <v>59.02</v>
      </c>
      <c r="H536" s="5" t="n">
        <v>4824887</v>
      </c>
      <c r="I536" s="3"/>
      <c r="J536" s="3" t="n">
        <f aca="false">ROUND((G536-G535)/G535*100,2)</f>
        <v>3.2</v>
      </c>
      <c r="K536" s="3" t="str">
        <f aca="false">B536&amp;"_"&amp;C536</f>
        <v>2_2024-02-19</v>
      </c>
    </row>
    <row r="537" customFormat="false" ht="15" hidden="false" customHeight="false" outlineLevel="0" collapsed="false">
      <c r="A537" s="3" t="n">
        <v>536</v>
      </c>
      <c r="B537" s="3" t="n">
        <v>2</v>
      </c>
      <c r="C537" s="3" t="s">
        <v>92</v>
      </c>
      <c r="D537" s="4" t="n">
        <v>59.16</v>
      </c>
      <c r="E537" s="4" t="n">
        <v>59.52</v>
      </c>
      <c r="F537" s="4" t="n">
        <v>59.03</v>
      </c>
      <c r="G537" s="4" t="n">
        <v>59.36</v>
      </c>
      <c r="H537" s="5" t="n">
        <v>4247075</v>
      </c>
      <c r="I537" s="3"/>
      <c r="J537" s="3" t="n">
        <f aca="false">ROUND((G537-G536)/G536*100,2)</f>
        <v>0.58</v>
      </c>
      <c r="K537" s="3" t="str">
        <f aca="false">B537&amp;"_"&amp;C537</f>
        <v>2_2024-02-20</v>
      </c>
    </row>
    <row r="538" customFormat="false" ht="15" hidden="false" customHeight="false" outlineLevel="0" collapsed="false">
      <c r="A538" s="3" t="n">
        <v>537</v>
      </c>
      <c r="B538" s="3" t="n">
        <v>2</v>
      </c>
      <c r="C538" s="3" t="s">
        <v>93</v>
      </c>
      <c r="D538" s="4" t="n">
        <v>58.3</v>
      </c>
      <c r="E538" s="4" t="n">
        <v>58.45</v>
      </c>
      <c r="F538" s="4" t="n">
        <v>58.1</v>
      </c>
      <c r="G538" s="4" t="n">
        <v>58.41</v>
      </c>
      <c r="H538" s="5" t="n">
        <v>5920837</v>
      </c>
      <c r="I538" s="3"/>
      <c r="J538" s="3" t="n">
        <f aca="false">ROUND((G538-G537)/G537*100,2)</f>
        <v>-1.6</v>
      </c>
      <c r="K538" s="3" t="str">
        <f aca="false">B538&amp;"_"&amp;C538</f>
        <v>2_2024-02-21</v>
      </c>
    </row>
    <row r="539" customFormat="false" ht="15" hidden="false" customHeight="false" outlineLevel="0" collapsed="false">
      <c r="A539" s="3" t="n">
        <v>538</v>
      </c>
      <c r="B539" s="3" t="n">
        <v>2</v>
      </c>
      <c r="C539" s="3" t="s">
        <v>94</v>
      </c>
      <c r="D539" s="4" t="n">
        <v>57.87</v>
      </c>
      <c r="E539" s="4" t="n">
        <v>58.17</v>
      </c>
      <c r="F539" s="4" t="n">
        <v>57.85</v>
      </c>
      <c r="G539" s="4" t="n">
        <v>57.99</v>
      </c>
      <c r="H539" s="5" t="n">
        <v>6971963</v>
      </c>
      <c r="I539" s="3"/>
      <c r="J539" s="3" t="n">
        <f aca="false">ROUND((G539-G538)/G538*100,2)</f>
        <v>-0.72</v>
      </c>
      <c r="K539" s="3" t="str">
        <f aca="false">B539&amp;"_"&amp;C539</f>
        <v>2_2024-02-22</v>
      </c>
    </row>
    <row r="540" customFormat="false" ht="15" hidden="false" customHeight="false" outlineLevel="0" collapsed="false">
      <c r="A540" s="3" t="n">
        <v>539</v>
      </c>
      <c r="B540" s="3" t="n">
        <v>2</v>
      </c>
      <c r="C540" s="3" t="s">
        <v>95</v>
      </c>
      <c r="D540" s="4" t="n">
        <v>57.97</v>
      </c>
      <c r="E540" s="4" t="n">
        <v>58.07</v>
      </c>
      <c r="F540" s="4" t="n">
        <v>57.64</v>
      </c>
      <c r="G540" s="4" t="n">
        <v>58.02</v>
      </c>
      <c r="H540" s="5" t="n">
        <v>6931138</v>
      </c>
      <c r="I540" s="3"/>
      <c r="J540" s="3" t="n">
        <f aca="false">ROUND((G540-G539)/G539*100,2)</f>
        <v>0.05</v>
      </c>
      <c r="K540" s="3" t="str">
        <f aca="false">B540&amp;"_"&amp;C540</f>
        <v>2_2024-02-23</v>
      </c>
    </row>
    <row r="541" customFormat="false" ht="15" hidden="false" customHeight="false" outlineLevel="0" collapsed="false">
      <c r="A541" s="3" t="n">
        <v>540</v>
      </c>
      <c r="B541" s="3" t="n">
        <v>2</v>
      </c>
      <c r="C541" s="3" t="s">
        <v>96</v>
      </c>
      <c r="D541" s="4" t="n">
        <v>59.21</v>
      </c>
      <c r="E541" s="4" t="n">
        <v>59.54</v>
      </c>
      <c r="F541" s="4" t="n">
        <v>58.92</v>
      </c>
      <c r="G541" s="4" t="n">
        <v>59.19</v>
      </c>
      <c r="H541" s="5" t="n">
        <v>3645269</v>
      </c>
      <c r="I541" s="3"/>
      <c r="J541" s="3" t="n">
        <f aca="false">ROUND((G541-G540)/G540*100,2)</f>
        <v>2.02</v>
      </c>
      <c r="K541" s="3" t="str">
        <f aca="false">B541&amp;"_"&amp;C541</f>
        <v>2_2024-02-26</v>
      </c>
    </row>
    <row r="542" customFormat="false" ht="15" hidden="false" customHeight="false" outlineLevel="0" collapsed="false">
      <c r="A542" s="3" t="n">
        <v>541</v>
      </c>
      <c r="B542" s="3" t="n">
        <v>2</v>
      </c>
      <c r="C542" s="3" t="s">
        <v>97</v>
      </c>
      <c r="D542" s="4" t="n">
        <v>58.8</v>
      </c>
      <c r="E542" s="4" t="n">
        <v>58.89</v>
      </c>
      <c r="F542" s="4" t="n">
        <v>58.67</v>
      </c>
      <c r="G542" s="4" t="n">
        <v>58.69</v>
      </c>
      <c r="H542" s="5" t="n">
        <v>3296061</v>
      </c>
      <c r="I542" s="3"/>
      <c r="J542" s="3" t="n">
        <f aca="false">ROUND((G542-G541)/G541*100,2)</f>
        <v>-0.84</v>
      </c>
      <c r="K542" s="3" t="str">
        <f aca="false">B542&amp;"_"&amp;C542</f>
        <v>2_2024-02-27</v>
      </c>
    </row>
    <row r="543" customFormat="false" ht="15" hidden="false" customHeight="false" outlineLevel="0" collapsed="false">
      <c r="A543" s="3" t="n">
        <v>542</v>
      </c>
      <c r="B543" s="3" t="n">
        <v>2</v>
      </c>
      <c r="C543" s="3" t="s">
        <v>98</v>
      </c>
      <c r="D543" s="4" t="n">
        <v>59.67</v>
      </c>
      <c r="E543" s="4" t="n">
        <v>59.99</v>
      </c>
      <c r="F543" s="4" t="n">
        <v>59.6</v>
      </c>
      <c r="G543" s="4" t="n">
        <v>59.67</v>
      </c>
      <c r="H543" s="5" t="n">
        <v>6532535</v>
      </c>
      <c r="I543" s="3"/>
      <c r="J543" s="3" t="n">
        <f aca="false">ROUND((G543-G542)/G542*100,2)</f>
        <v>1.67</v>
      </c>
      <c r="K543" s="3" t="str">
        <f aca="false">B543&amp;"_"&amp;C543</f>
        <v>2_2024-02-28</v>
      </c>
    </row>
    <row r="544" customFormat="false" ht="15" hidden="false" customHeight="false" outlineLevel="0" collapsed="false">
      <c r="A544" s="3" t="n">
        <v>543</v>
      </c>
      <c r="B544" s="3" t="n">
        <v>2</v>
      </c>
      <c r="C544" s="3" t="s">
        <v>99</v>
      </c>
      <c r="D544" s="4" t="n">
        <v>62.09</v>
      </c>
      <c r="E544" s="4" t="n">
        <v>62.48</v>
      </c>
      <c r="F544" s="4" t="n">
        <v>61.98</v>
      </c>
      <c r="G544" s="4" t="n">
        <v>62.3</v>
      </c>
      <c r="H544" s="5" t="n">
        <v>6836348</v>
      </c>
      <c r="I544" s="3"/>
      <c r="J544" s="3" t="n">
        <f aca="false">ROUND((G544-G543)/G543*100,2)</f>
        <v>4.41</v>
      </c>
      <c r="K544" s="3" t="str">
        <f aca="false">B544&amp;"_"&amp;C544</f>
        <v>2_2024-02-29</v>
      </c>
    </row>
    <row r="545" customFormat="false" ht="15" hidden="false" customHeight="false" outlineLevel="0" collapsed="false">
      <c r="A545" s="3" t="n">
        <v>544</v>
      </c>
      <c r="B545" s="3" t="n">
        <v>2</v>
      </c>
      <c r="C545" s="3" t="s">
        <v>100</v>
      </c>
      <c r="D545" s="4" t="n">
        <v>61.88</v>
      </c>
      <c r="E545" s="4" t="n">
        <v>62.17</v>
      </c>
      <c r="F545" s="4" t="n">
        <v>61.88</v>
      </c>
      <c r="G545" s="4" t="n">
        <v>61.97</v>
      </c>
      <c r="H545" s="5" t="n">
        <v>2005033</v>
      </c>
      <c r="I545" s="3"/>
      <c r="J545" s="3" t="n">
        <f aca="false">ROUND((G545-G544)/G544*100,2)</f>
        <v>-0.53</v>
      </c>
      <c r="K545" s="3" t="str">
        <f aca="false">B545&amp;"_"&amp;C545</f>
        <v>2_2024-03-01</v>
      </c>
    </row>
    <row r="546" customFormat="false" ht="15" hidden="false" customHeight="false" outlineLevel="0" collapsed="false">
      <c r="A546" s="3" t="n">
        <v>545</v>
      </c>
      <c r="B546" s="3" t="n">
        <v>2</v>
      </c>
      <c r="C546" s="3" t="s">
        <v>101</v>
      </c>
      <c r="D546" s="4" t="n">
        <v>61.14</v>
      </c>
      <c r="E546" s="4" t="n">
        <v>61.31</v>
      </c>
      <c r="F546" s="4" t="n">
        <v>60.86</v>
      </c>
      <c r="G546" s="4" t="n">
        <v>61.08</v>
      </c>
      <c r="H546" s="5" t="n">
        <v>4200205</v>
      </c>
      <c r="I546" s="3"/>
      <c r="J546" s="3" t="n">
        <f aca="false">ROUND((G546-G545)/G545*100,2)</f>
        <v>-1.44</v>
      </c>
      <c r="K546" s="3" t="str">
        <f aca="false">B546&amp;"_"&amp;C546</f>
        <v>2_2024-03-04</v>
      </c>
    </row>
    <row r="547" customFormat="false" ht="15" hidden="false" customHeight="false" outlineLevel="0" collapsed="false">
      <c r="A547" s="3" t="n">
        <v>546</v>
      </c>
      <c r="B547" s="3" t="n">
        <v>2</v>
      </c>
      <c r="C547" s="3" t="s">
        <v>102</v>
      </c>
      <c r="D547" s="4" t="n">
        <v>60.84</v>
      </c>
      <c r="E547" s="4" t="n">
        <v>60.91</v>
      </c>
      <c r="F547" s="4" t="n">
        <v>60.38</v>
      </c>
      <c r="G547" s="4" t="n">
        <v>60.7</v>
      </c>
      <c r="H547" s="5" t="n">
        <v>6203616</v>
      </c>
      <c r="I547" s="3"/>
      <c r="J547" s="3" t="n">
        <f aca="false">ROUND((G547-G546)/G546*100,2)</f>
        <v>-0.62</v>
      </c>
      <c r="K547" s="3" t="str">
        <f aca="false">B547&amp;"_"&amp;C547</f>
        <v>2_2024-03-05</v>
      </c>
    </row>
    <row r="548" customFormat="false" ht="15" hidden="false" customHeight="false" outlineLevel="0" collapsed="false">
      <c r="A548" s="3" t="n">
        <v>547</v>
      </c>
      <c r="B548" s="3" t="n">
        <v>2</v>
      </c>
      <c r="C548" s="3" t="s">
        <v>103</v>
      </c>
      <c r="D548" s="4" t="n">
        <v>60.65</v>
      </c>
      <c r="E548" s="4" t="n">
        <v>60.78</v>
      </c>
      <c r="F548" s="4" t="n">
        <v>60.53</v>
      </c>
      <c r="G548" s="4" t="n">
        <v>60.7</v>
      </c>
      <c r="H548" s="5" t="n">
        <v>6796805</v>
      </c>
      <c r="I548" s="3"/>
      <c r="J548" s="3" t="n">
        <f aca="false">ROUND((G548-G547)/G547*100,2)</f>
        <v>0</v>
      </c>
      <c r="K548" s="3" t="str">
        <f aca="false">B548&amp;"_"&amp;C548</f>
        <v>2_2024-03-06</v>
      </c>
    </row>
    <row r="549" customFormat="false" ht="15" hidden="false" customHeight="false" outlineLevel="0" collapsed="false">
      <c r="A549" s="3" t="n">
        <v>548</v>
      </c>
      <c r="B549" s="3" t="n">
        <v>2</v>
      </c>
      <c r="C549" s="3" t="s">
        <v>104</v>
      </c>
      <c r="D549" s="4" t="n">
        <v>60.99</v>
      </c>
      <c r="E549" s="4" t="n">
        <v>61.34</v>
      </c>
      <c r="F549" s="4" t="n">
        <v>60.81</v>
      </c>
      <c r="G549" s="4" t="n">
        <v>60.81</v>
      </c>
      <c r="H549" s="5" t="n">
        <v>5429778</v>
      </c>
      <c r="I549" s="3"/>
      <c r="J549" s="3" t="n">
        <f aca="false">ROUND((G549-G548)/G548*100,2)</f>
        <v>0.18</v>
      </c>
      <c r="K549" s="3" t="str">
        <f aca="false">B549&amp;"_"&amp;C549</f>
        <v>2_2024-03-07</v>
      </c>
    </row>
    <row r="550" customFormat="false" ht="15" hidden="false" customHeight="false" outlineLevel="0" collapsed="false">
      <c r="A550" s="3" t="n">
        <v>549</v>
      </c>
      <c r="B550" s="3" t="n">
        <v>2</v>
      </c>
      <c r="C550" s="3" t="s">
        <v>105</v>
      </c>
      <c r="D550" s="4" t="n">
        <v>61.63</v>
      </c>
      <c r="E550" s="4" t="n">
        <v>62.02</v>
      </c>
      <c r="F550" s="4" t="n">
        <v>61.54</v>
      </c>
      <c r="G550" s="4" t="n">
        <v>61.82</v>
      </c>
      <c r="H550" s="5" t="n">
        <v>4190216</v>
      </c>
      <c r="I550" s="3"/>
      <c r="J550" s="3" t="n">
        <f aca="false">ROUND((G550-G549)/G549*100,2)</f>
        <v>1.66</v>
      </c>
      <c r="K550" s="3" t="str">
        <f aca="false">B550&amp;"_"&amp;C550</f>
        <v>2_2024-03-08</v>
      </c>
    </row>
    <row r="551" customFormat="false" ht="15" hidden="false" customHeight="false" outlineLevel="0" collapsed="false">
      <c r="A551" s="3" t="n">
        <v>550</v>
      </c>
      <c r="B551" s="3" t="n">
        <v>2</v>
      </c>
      <c r="C551" s="3" t="s">
        <v>106</v>
      </c>
      <c r="D551" s="4" t="n">
        <v>60.14</v>
      </c>
      <c r="E551" s="4" t="n">
        <v>60.71</v>
      </c>
      <c r="F551" s="4" t="n">
        <v>59.88</v>
      </c>
      <c r="G551" s="4" t="n">
        <v>60.35</v>
      </c>
      <c r="H551" s="5" t="n">
        <v>1197699</v>
      </c>
      <c r="I551" s="3"/>
      <c r="J551" s="3" t="n">
        <f aca="false">ROUND((G551-G550)/G550*100,2)</f>
        <v>-2.38</v>
      </c>
      <c r="K551" s="3" t="str">
        <f aca="false">B551&amp;"_"&amp;C551</f>
        <v>2_2024-03-11</v>
      </c>
    </row>
    <row r="552" customFormat="false" ht="15" hidden="false" customHeight="false" outlineLevel="0" collapsed="false">
      <c r="A552" s="3" t="n">
        <v>551</v>
      </c>
      <c r="B552" s="3" t="n">
        <v>2</v>
      </c>
      <c r="C552" s="3" t="s">
        <v>107</v>
      </c>
      <c r="D552" s="4" t="n">
        <v>62.39</v>
      </c>
      <c r="E552" s="4" t="n">
        <v>62.65</v>
      </c>
      <c r="F552" s="4" t="n">
        <v>62.24</v>
      </c>
      <c r="G552" s="4" t="n">
        <v>62.38</v>
      </c>
      <c r="H552" s="5" t="n">
        <v>7809160</v>
      </c>
      <c r="I552" s="3"/>
      <c r="J552" s="3" t="n">
        <f aca="false">ROUND((G552-G551)/G551*100,2)</f>
        <v>3.36</v>
      </c>
      <c r="K552" s="3" t="str">
        <f aca="false">B552&amp;"_"&amp;C552</f>
        <v>2_2024-03-12</v>
      </c>
    </row>
    <row r="553" customFormat="false" ht="15" hidden="false" customHeight="false" outlineLevel="0" collapsed="false">
      <c r="A553" s="3" t="n">
        <v>552</v>
      </c>
      <c r="B553" s="3" t="n">
        <v>2</v>
      </c>
      <c r="C553" s="3" t="s">
        <v>108</v>
      </c>
      <c r="D553" s="4" t="n">
        <v>61.03</v>
      </c>
      <c r="E553" s="4" t="n">
        <v>61.27</v>
      </c>
      <c r="F553" s="4" t="n">
        <v>60.98</v>
      </c>
      <c r="G553" s="4" t="n">
        <v>61.23</v>
      </c>
      <c r="H553" s="5" t="n">
        <v>6649721</v>
      </c>
      <c r="I553" s="3"/>
      <c r="J553" s="3" t="n">
        <f aca="false">ROUND((G553-G552)/G552*100,2)</f>
        <v>-1.84</v>
      </c>
      <c r="K553" s="3" t="str">
        <f aca="false">B553&amp;"_"&amp;C553</f>
        <v>2_2024-03-13</v>
      </c>
    </row>
    <row r="554" customFormat="false" ht="15" hidden="false" customHeight="false" outlineLevel="0" collapsed="false">
      <c r="A554" s="3" t="n">
        <v>553</v>
      </c>
      <c r="B554" s="3" t="n">
        <v>2</v>
      </c>
      <c r="C554" s="3" t="s">
        <v>109</v>
      </c>
      <c r="D554" s="4" t="n">
        <v>62.46</v>
      </c>
      <c r="E554" s="4" t="n">
        <v>62.85</v>
      </c>
      <c r="F554" s="4" t="n">
        <v>62.37</v>
      </c>
      <c r="G554" s="4" t="n">
        <v>62.49</v>
      </c>
      <c r="H554" s="5" t="n">
        <v>2457432</v>
      </c>
      <c r="I554" s="3"/>
      <c r="J554" s="3" t="n">
        <f aca="false">ROUND((G554-G553)/G553*100,2)</f>
        <v>2.06</v>
      </c>
      <c r="K554" s="3" t="str">
        <f aca="false">B554&amp;"_"&amp;C554</f>
        <v>2_2024-03-14</v>
      </c>
    </row>
    <row r="555" customFormat="false" ht="15" hidden="false" customHeight="false" outlineLevel="0" collapsed="false">
      <c r="A555" s="3" t="n">
        <v>554</v>
      </c>
      <c r="B555" s="3" t="n">
        <v>2</v>
      </c>
      <c r="C555" s="3" t="s">
        <v>110</v>
      </c>
      <c r="D555" s="4" t="n">
        <v>63.05</v>
      </c>
      <c r="E555" s="4" t="n">
        <v>63.44</v>
      </c>
      <c r="F555" s="4" t="n">
        <v>62.78</v>
      </c>
      <c r="G555" s="4" t="n">
        <v>63.14</v>
      </c>
      <c r="H555" s="5" t="n">
        <v>6015146</v>
      </c>
      <c r="I555" s="3"/>
      <c r="J555" s="3" t="n">
        <f aca="false">ROUND((G555-G554)/G554*100,2)</f>
        <v>1.04</v>
      </c>
      <c r="K555" s="3" t="str">
        <f aca="false">B555&amp;"_"&amp;C555</f>
        <v>2_2024-03-15</v>
      </c>
    </row>
    <row r="556" customFormat="false" ht="15" hidden="false" customHeight="false" outlineLevel="0" collapsed="false">
      <c r="A556" s="3" t="n">
        <v>555</v>
      </c>
      <c r="B556" s="3" t="n">
        <v>2</v>
      </c>
      <c r="C556" s="3" t="s">
        <v>111</v>
      </c>
      <c r="D556" s="4" t="n">
        <v>62.54</v>
      </c>
      <c r="E556" s="4" t="n">
        <v>62.83</v>
      </c>
      <c r="F556" s="4" t="n">
        <v>62.25</v>
      </c>
      <c r="G556" s="4" t="n">
        <v>62.75</v>
      </c>
      <c r="H556" s="5" t="n">
        <v>4885310</v>
      </c>
      <c r="I556" s="3"/>
      <c r="J556" s="3" t="n">
        <f aca="false">ROUND((G556-G555)/G555*100,2)</f>
        <v>-0.62</v>
      </c>
      <c r="K556" s="3" t="str">
        <f aca="false">B556&amp;"_"&amp;C556</f>
        <v>2_2024-03-18</v>
      </c>
    </row>
    <row r="557" customFormat="false" ht="15" hidden="false" customHeight="false" outlineLevel="0" collapsed="false">
      <c r="A557" s="3" t="n">
        <v>556</v>
      </c>
      <c r="B557" s="3" t="n">
        <v>2</v>
      </c>
      <c r="C557" s="3" t="s">
        <v>112</v>
      </c>
      <c r="D557" s="4" t="n">
        <v>63.38</v>
      </c>
      <c r="E557" s="4" t="n">
        <v>63.62</v>
      </c>
      <c r="F557" s="4" t="n">
        <v>63.21</v>
      </c>
      <c r="G557" s="4" t="n">
        <v>63.56</v>
      </c>
      <c r="H557" s="5" t="n">
        <v>3548844</v>
      </c>
      <c r="I557" s="3"/>
      <c r="J557" s="3" t="n">
        <f aca="false">ROUND((G557-G556)/G556*100,2)</f>
        <v>1.29</v>
      </c>
      <c r="K557" s="3" t="str">
        <f aca="false">B557&amp;"_"&amp;C557</f>
        <v>2_2024-03-19</v>
      </c>
    </row>
    <row r="558" customFormat="false" ht="15" hidden="false" customHeight="false" outlineLevel="0" collapsed="false">
      <c r="A558" s="3" t="n">
        <v>557</v>
      </c>
      <c r="B558" s="3" t="n">
        <v>2</v>
      </c>
      <c r="C558" s="3" t="s">
        <v>113</v>
      </c>
      <c r="D558" s="4" t="n">
        <v>60.52</v>
      </c>
      <c r="E558" s="4" t="n">
        <v>60.78</v>
      </c>
      <c r="F558" s="4" t="n">
        <v>60.43</v>
      </c>
      <c r="G558" s="4" t="n">
        <v>60.66</v>
      </c>
      <c r="H558" s="5" t="n">
        <v>1399351</v>
      </c>
      <c r="I558" s="3"/>
      <c r="J558" s="3" t="n">
        <f aca="false">ROUND((G558-G557)/G557*100,2)</f>
        <v>-4.56</v>
      </c>
      <c r="K558" s="3" t="str">
        <f aca="false">B558&amp;"_"&amp;C558</f>
        <v>2_2024-03-20</v>
      </c>
    </row>
    <row r="559" customFormat="false" ht="15" hidden="false" customHeight="false" outlineLevel="0" collapsed="false">
      <c r="A559" s="3" t="n">
        <v>558</v>
      </c>
      <c r="B559" s="3" t="n">
        <v>2</v>
      </c>
      <c r="C559" s="3" t="s">
        <v>114</v>
      </c>
      <c r="D559" s="4" t="n">
        <v>59.86</v>
      </c>
      <c r="E559" s="4" t="n">
        <v>60.27</v>
      </c>
      <c r="F559" s="4" t="n">
        <v>59.56</v>
      </c>
      <c r="G559" s="4" t="n">
        <v>60.02</v>
      </c>
      <c r="H559" s="5" t="n">
        <v>5726584</v>
      </c>
      <c r="I559" s="3"/>
      <c r="J559" s="3" t="n">
        <f aca="false">ROUND((G559-G558)/G558*100,2)</f>
        <v>-1.06</v>
      </c>
      <c r="K559" s="3" t="str">
        <f aca="false">B559&amp;"_"&amp;C559</f>
        <v>2_2024-03-21</v>
      </c>
    </row>
    <row r="560" customFormat="false" ht="15" hidden="false" customHeight="false" outlineLevel="0" collapsed="false">
      <c r="A560" s="3" t="n">
        <v>559</v>
      </c>
      <c r="B560" s="3" t="n">
        <v>2</v>
      </c>
      <c r="C560" s="3" t="s">
        <v>115</v>
      </c>
      <c r="D560" s="4" t="n">
        <v>61.91</v>
      </c>
      <c r="E560" s="4" t="n">
        <v>62.03</v>
      </c>
      <c r="F560" s="4" t="n">
        <v>61.82</v>
      </c>
      <c r="G560" s="4" t="n">
        <v>62</v>
      </c>
      <c r="H560" s="5" t="n">
        <v>3168070</v>
      </c>
      <c r="I560" s="3"/>
      <c r="J560" s="3" t="n">
        <f aca="false">ROUND((G560-G559)/G559*100,2)</f>
        <v>3.3</v>
      </c>
      <c r="K560" s="3" t="str">
        <f aca="false">B560&amp;"_"&amp;C560</f>
        <v>2_2024-03-22</v>
      </c>
    </row>
    <row r="561" customFormat="false" ht="15" hidden="false" customHeight="false" outlineLevel="0" collapsed="false">
      <c r="A561" s="3" t="n">
        <v>560</v>
      </c>
      <c r="B561" s="3" t="n">
        <v>2</v>
      </c>
      <c r="C561" s="3" t="s">
        <v>116</v>
      </c>
      <c r="D561" s="4" t="n">
        <v>62.52</v>
      </c>
      <c r="E561" s="4" t="n">
        <v>62.78</v>
      </c>
      <c r="F561" s="4" t="n">
        <v>62.42</v>
      </c>
      <c r="G561" s="4" t="n">
        <v>62.52</v>
      </c>
      <c r="H561" s="5" t="n">
        <v>7930074</v>
      </c>
      <c r="I561" s="3"/>
      <c r="J561" s="3" t="n">
        <f aca="false">ROUND((G561-G560)/G560*100,2)</f>
        <v>0.84</v>
      </c>
      <c r="K561" s="3" t="str">
        <f aca="false">B561&amp;"_"&amp;C561</f>
        <v>2_2024-03-25</v>
      </c>
    </row>
    <row r="562" customFormat="false" ht="15" hidden="false" customHeight="false" outlineLevel="0" collapsed="false">
      <c r="A562" s="3" t="n">
        <v>561</v>
      </c>
      <c r="B562" s="3" t="n">
        <v>2</v>
      </c>
      <c r="C562" s="3" t="s">
        <v>117</v>
      </c>
      <c r="D562" s="4" t="n">
        <v>63.6</v>
      </c>
      <c r="E562" s="4" t="n">
        <v>63.91</v>
      </c>
      <c r="F562" s="4" t="n">
        <v>63.51</v>
      </c>
      <c r="G562" s="4" t="n">
        <v>63.63</v>
      </c>
      <c r="H562" s="5" t="n">
        <v>3965324</v>
      </c>
      <c r="I562" s="3"/>
      <c r="J562" s="3" t="n">
        <f aca="false">ROUND((G562-G561)/G561*100,2)</f>
        <v>1.78</v>
      </c>
      <c r="K562" s="3" t="str">
        <f aca="false">B562&amp;"_"&amp;C562</f>
        <v>2_2024-03-26</v>
      </c>
    </row>
    <row r="563" customFormat="false" ht="15" hidden="false" customHeight="false" outlineLevel="0" collapsed="false">
      <c r="A563" s="3" t="n">
        <v>562</v>
      </c>
      <c r="B563" s="3" t="n">
        <v>2</v>
      </c>
      <c r="C563" s="3" t="s">
        <v>118</v>
      </c>
      <c r="D563" s="4" t="n">
        <v>64</v>
      </c>
      <c r="E563" s="4" t="n">
        <v>64.05</v>
      </c>
      <c r="F563" s="4" t="n">
        <v>63.84</v>
      </c>
      <c r="G563" s="4" t="n">
        <v>63.84</v>
      </c>
      <c r="H563" s="5" t="n">
        <v>6727792</v>
      </c>
      <c r="I563" s="3"/>
      <c r="J563" s="3" t="n">
        <f aca="false">ROUND((G563-G562)/G562*100,2)</f>
        <v>0.33</v>
      </c>
      <c r="K563" s="3" t="str">
        <f aca="false">B563&amp;"_"&amp;C563</f>
        <v>2_2024-03-27</v>
      </c>
    </row>
    <row r="564" customFormat="false" ht="15" hidden="false" customHeight="false" outlineLevel="0" collapsed="false">
      <c r="A564" s="3" t="n">
        <v>563</v>
      </c>
      <c r="B564" s="3" t="n">
        <v>2</v>
      </c>
      <c r="C564" s="3" t="s">
        <v>119</v>
      </c>
      <c r="D564" s="4" t="n">
        <v>64.6</v>
      </c>
      <c r="E564" s="4" t="n">
        <v>64.74</v>
      </c>
      <c r="F564" s="4" t="n">
        <v>64.19</v>
      </c>
      <c r="G564" s="4" t="n">
        <v>64.43</v>
      </c>
      <c r="H564" s="5" t="n">
        <v>5335137</v>
      </c>
      <c r="I564" s="3"/>
      <c r="J564" s="3" t="n">
        <f aca="false">ROUND((G564-G563)/G563*100,2)</f>
        <v>0.92</v>
      </c>
      <c r="K564" s="3" t="str">
        <f aca="false">B564&amp;"_"&amp;C564</f>
        <v>2_2024-03-28</v>
      </c>
    </row>
    <row r="565" customFormat="false" ht="15" hidden="false" customHeight="false" outlineLevel="0" collapsed="false">
      <c r="A565" s="3" t="n">
        <v>564</v>
      </c>
      <c r="B565" s="3" t="n">
        <v>2</v>
      </c>
      <c r="C565" s="3" t="s">
        <v>120</v>
      </c>
      <c r="D565" s="4" t="n">
        <v>64.4</v>
      </c>
      <c r="E565" s="4" t="n">
        <v>64.5</v>
      </c>
      <c r="F565" s="4" t="n">
        <v>64.04</v>
      </c>
      <c r="G565" s="4" t="n">
        <v>64.35</v>
      </c>
      <c r="H565" s="5" t="n">
        <v>663501</v>
      </c>
      <c r="I565" s="3"/>
      <c r="J565" s="3" t="n">
        <f aca="false">ROUND((G565-G564)/G564*100,2)</f>
        <v>-0.12</v>
      </c>
      <c r="K565" s="3" t="str">
        <f aca="false">B565&amp;"_"&amp;C565</f>
        <v>2_2024-03-29</v>
      </c>
    </row>
    <row r="566" customFormat="false" ht="15" hidden="false" customHeight="false" outlineLevel="0" collapsed="false">
      <c r="A566" s="3" t="n">
        <v>565</v>
      </c>
      <c r="B566" s="3" t="n">
        <v>2</v>
      </c>
      <c r="C566" s="3" t="s">
        <v>121</v>
      </c>
      <c r="D566" s="4" t="n">
        <v>66.61</v>
      </c>
      <c r="E566" s="4" t="n">
        <v>66.69</v>
      </c>
      <c r="F566" s="4" t="n">
        <v>66.25</v>
      </c>
      <c r="G566" s="4" t="n">
        <v>66.64</v>
      </c>
      <c r="H566" s="5" t="n">
        <v>6720171</v>
      </c>
      <c r="I566" s="3"/>
      <c r="J566" s="3" t="n">
        <f aca="false">ROUND((G566-G565)/G565*100,2)</f>
        <v>3.56</v>
      </c>
      <c r="K566" s="3" t="str">
        <f aca="false">B566&amp;"_"&amp;C566</f>
        <v>2_2024-04-01</v>
      </c>
    </row>
    <row r="567" customFormat="false" ht="15" hidden="false" customHeight="false" outlineLevel="0" collapsed="false">
      <c r="A567" s="3" t="n">
        <v>566</v>
      </c>
      <c r="B567" s="3" t="n">
        <v>2</v>
      </c>
      <c r="C567" s="3" t="s">
        <v>122</v>
      </c>
      <c r="D567" s="4" t="n">
        <v>67.55</v>
      </c>
      <c r="E567" s="4" t="n">
        <v>67.66</v>
      </c>
      <c r="F567" s="4" t="n">
        <v>67.37</v>
      </c>
      <c r="G567" s="4" t="n">
        <v>67.64</v>
      </c>
      <c r="H567" s="5" t="n">
        <v>1759919</v>
      </c>
      <c r="I567" s="3"/>
      <c r="J567" s="3" t="n">
        <f aca="false">ROUND((G567-G566)/G566*100,2)</f>
        <v>1.5</v>
      </c>
      <c r="K567" s="3" t="str">
        <f aca="false">B567&amp;"_"&amp;C567</f>
        <v>2_2024-04-02</v>
      </c>
    </row>
    <row r="568" customFormat="false" ht="15" hidden="false" customHeight="false" outlineLevel="0" collapsed="false">
      <c r="A568" s="3" t="n">
        <v>567</v>
      </c>
      <c r="B568" s="3" t="n">
        <v>2</v>
      </c>
      <c r="C568" s="3" t="s">
        <v>123</v>
      </c>
      <c r="D568" s="4" t="n">
        <v>65.55</v>
      </c>
      <c r="E568" s="4" t="n">
        <v>65.62</v>
      </c>
      <c r="F568" s="4" t="n">
        <v>65.29</v>
      </c>
      <c r="G568" s="4" t="n">
        <v>65.61</v>
      </c>
      <c r="H568" s="5" t="n">
        <v>1796054</v>
      </c>
      <c r="I568" s="3"/>
      <c r="J568" s="3" t="n">
        <f aca="false">ROUND((G568-G567)/G567*100,2)</f>
        <v>-3</v>
      </c>
      <c r="K568" s="3" t="str">
        <f aca="false">B568&amp;"_"&amp;C568</f>
        <v>2_2024-04-03</v>
      </c>
    </row>
    <row r="569" customFormat="false" ht="15" hidden="false" customHeight="false" outlineLevel="0" collapsed="false">
      <c r="A569" s="3" t="n">
        <v>568</v>
      </c>
      <c r="B569" s="3" t="n">
        <v>2</v>
      </c>
      <c r="C569" s="3" t="s">
        <v>124</v>
      </c>
      <c r="D569" s="4" t="n">
        <v>64.47</v>
      </c>
      <c r="E569" s="4" t="n">
        <v>64.69</v>
      </c>
      <c r="F569" s="4" t="n">
        <v>64.36</v>
      </c>
      <c r="G569" s="4" t="n">
        <v>64.61</v>
      </c>
      <c r="H569" s="5" t="n">
        <v>7125678</v>
      </c>
      <c r="I569" s="3"/>
      <c r="J569" s="3" t="n">
        <f aca="false">ROUND((G569-G568)/G568*100,2)</f>
        <v>-1.52</v>
      </c>
      <c r="K569" s="3" t="str">
        <f aca="false">B569&amp;"_"&amp;C569</f>
        <v>2_2024-04-04</v>
      </c>
    </row>
    <row r="570" customFormat="false" ht="15" hidden="false" customHeight="false" outlineLevel="0" collapsed="false">
      <c r="A570" s="3" t="n">
        <v>569</v>
      </c>
      <c r="B570" s="3" t="n">
        <v>2</v>
      </c>
      <c r="C570" s="3" t="s">
        <v>125</v>
      </c>
      <c r="D570" s="4" t="n">
        <v>66.04</v>
      </c>
      <c r="E570" s="4" t="n">
        <v>66.3</v>
      </c>
      <c r="F570" s="4" t="n">
        <v>65.88</v>
      </c>
      <c r="G570" s="4" t="n">
        <v>66.18</v>
      </c>
      <c r="H570" s="5" t="n">
        <v>4630164</v>
      </c>
      <c r="I570" s="3"/>
      <c r="J570" s="3" t="n">
        <f aca="false">ROUND((G570-G569)/G569*100,2)</f>
        <v>2.43</v>
      </c>
      <c r="K570" s="3" t="str">
        <f aca="false">B570&amp;"_"&amp;C570</f>
        <v>2_2024-04-05</v>
      </c>
    </row>
    <row r="571" customFormat="false" ht="15" hidden="false" customHeight="false" outlineLevel="0" collapsed="false">
      <c r="A571" s="3" t="n">
        <v>570</v>
      </c>
      <c r="B571" s="3" t="n">
        <v>2</v>
      </c>
      <c r="C571" s="3" t="s">
        <v>126</v>
      </c>
      <c r="D571" s="4" t="n">
        <v>66.29</v>
      </c>
      <c r="E571" s="4" t="n">
        <v>66.64</v>
      </c>
      <c r="F571" s="4" t="n">
        <v>66.24</v>
      </c>
      <c r="G571" s="4" t="n">
        <v>66.52</v>
      </c>
      <c r="H571" s="5" t="n">
        <v>1995933</v>
      </c>
      <c r="I571" s="3"/>
      <c r="J571" s="3" t="n">
        <f aca="false">ROUND((G571-G570)/G570*100,2)</f>
        <v>0.51</v>
      </c>
      <c r="K571" s="3" t="str">
        <f aca="false">B571&amp;"_"&amp;C571</f>
        <v>2_2024-04-08</v>
      </c>
    </row>
    <row r="572" customFormat="false" ht="15" hidden="false" customHeight="false" outlineLevel="0" collapsed="false">
      <c r="A572" s="3" t="n">
        <v>571</v>
      </c>
      <c r="B572" s="3" t="n">
        <v>2</v>
      </c>
      <c r="C572" s="3" t="s">
        <v>127</v>
      </c>
      <c r="D572" s="4" t="n">
        <v>67.68</v>
      </c>
      <c r="E572" s="4" t="n">
        <v>68</v>
      </c>
      <c r="F572" s="4" t="n">
        <v>67.28</v>
      </c>
      <c r="G572" s="4" t="n">
        <v>67.61</v>
      </c>
      <c r="H572" s="5" t="n">
        <v>7920527</v>
      </c>
      <c r="I572" s="3"/>
      <c r="J572" s="3" t="n">
        <f aca="false">ROUND((G572-G571)/G571*100,2)</f>
        <v>1.64</v>
      </c>
      <c r="K572" s="3" t="str">
        <f aca="false">B572&amp;"_"&amp;C572</f>
        <v>2_2024-04-09</v>
      </c>
    </row>
    <row r="573" customFormat="false" ht="15" hidden="false" customHeight="false" outlineLevel="0" collapsed="false">
      <c r="A573" s="3" t="n">
        <v>572</v>
      </c>
      <c r="B573" s="3" t="n">
        <v>2</v>
      </c>
      <c r="C573" s="3" t="s">
        <v>128</v>
      </c>
      <c r="D573" s="4" t="n">
        <v>66.76</v>
      </c>
      <c r="E573" s="4" t="n">
        <v>66.9</v>
      </c>
      <c r="F573" s="4" t="n">
        <v>66.39</v>
      </c>
      <c r="G573" s="4" t="n">
        <v>66.61</v>
      </c>
      <c r="H573" s="5" t="n">
        <v>4135096</v>
      </c>
      <c r="I573" s="3"/>
      <c r="J573" s="3" t="n">
        <f aca="false">ROUND((G573-G572)/G572*100,2)</f>
        <v>-1.48</v>
      </c>
      <c r="K573" s="3" t="str">
        <f aca="false">B573&amp;"_"&amp;C573</f>
        <v>2_2024-04-10</v>
      </c>
    </row>
    <row r="574" customFormat="false" ht="15" hidden="false" customHeight="false" outlineLevel="0" collapsed="false">
      <c r="A574" s="3" t="n">
        <v>573</v>
      </c>
      <c r="B574" s="3" t="n">
        <v>2</v>
      </c>
      <c r="C574" s="3" t="s">
        <v>129</v>
      </c>
      <c r="D574" s="4" t="n">
        <v>67.74</v>
      </c>
      <c r="E574" s="4" t="n">
        <v>67.88</v>
      </c>
      <c r="F574" s="4" t="n">
        <v>67.61</v>
      </c>
      <c r="G574" s="4" t="n">
        <v>67.8</v>
      </c>
      <c r="H574" s="5" t="n">
        <v>2142651</v>
      </c>
      <c r="I574" s="3"/>
      <c r="J574" s="3" t="n">
        <f aca="false">ROUND((G574-G573)/G573*100,2)</f>
        <v>1.79</v>
      </c>
      <c r="K574" s="3" t="str">
        <f aca="false">B574&amp;"_"&amp;C574</f>
        <v>2_2024-04-11</v>
      </c>
    </row>
    <row r="575" customFormat="false" ht="15" hidden="false" customHeight="false" outlineLevel="0" collapsed="false">
      <c r="A575" s="3" t="n">
        <v>574</v>
      </c>
      <c r="B575" s="3" t="n">
        <v>2</v>
      </c>
      <c r="C575" s="3" t="s">
        <v>130</v>
      </c>
      <c r="D575" s="4" t="n">
        <v>67.25</v>
      </c>
      <c r="E575" s="4" t="n">
        <v>67.56</v>
      </c>
      <c r="F575" s="4" t="n">
        <v>67.01</v>
      </c>
      <c r="G575" s="4" t="n">
        <v>67.04</v>
      </c>
      <c r="H575" s="5" t="n">
        <v>7936484</v>
      </c>
      <c r="I575" s="3"/>
      <c r="J575" s="3" t="n">
        <f aca="false">ROUND((G575-G574)/G574*100,2)</f>
        <v>-1.12</v>
      </c>
      <c r="K575" s="3" t="str">
        <f aca="false">B575&amp;"_"&amp;C575</f>
        <v>2_2024-04-12</v>
      </c>
    </row>
    <row r="576" customFormat="false" ht="15" hidden="false" customHeight="false" outlineLevel="0" collapsed="false">
      <c r="A576" s="3" t="n">
        <v>575</v>
      </c>
      <c r="B576" s="3" t="n">
        <v>2</v>
      </c>
      <c r="C576" s="3" t="s">
        <v>131</v>
      </c>
      <c r="D576" s="4" t="n">
        <v>65.26</v>
      </c>
      <c r="E576" s="4" t="n">
        <v>65.64</v>
      </c>
      <c r="F576" s="4" t="n">
        <v>64.96</v>
      </c>
      <c r="G576" s="4" t="n">
        <v>65</v>
      </c>
      <c r="H576" s="5" t="n">
        <v>5426483</v>
      </c>
      <c r="I576" s="3"/>
      <c r="J576" s="3" t="n">
        <f aca="false">ROUND((G576-G575)/G575*100,2)</f>
        <v>-3.04</v>
      </c>
      <c r="K576" s="3" t="str">
        <f aca="false">B576&amp;"_"&amp;C576</f>
        <v>2_2024-04-15</v>
      </c>
    </row>
    <row r="577" customFormat="false" ht="15" hidden="false" customHeight="false" outlineLevel="0" collapsed="false">
      <c r="A577" s="3" t="n">
        <v>576</v>
      </c>
      <c r="B577" s="3" t="n">
        <v>2</v>
      </c>
      <c r="C577" s="3" t="s">
        <v>132</v>
      </c>
      <c r="D577" s="4" t="n">
        <v>64.5</v>
      </c>
      <c r="E577" s="4" t="n">
        <v>64.94</v>
      </c>
      <c r="F577" s="4" t="n">
        <v>64.14</v>
      </c>
      <c r="G577" s="4" t="n">
        <v>64.62</v>
      </c>
      <c r="H577" s="5" t="n">
        <v>919314</v>
      </c>
      <c r="I577" s="3"/>
      <c r="J577" s="3" t="n">
        <f aca="false">ROUND((G577-G576)/G576*100,2)</f>
        <v>-0.58</v>
      </c>
      <c r="K577" s="3" t="str">
        <f aca="false">B577&amp;"_"&amp;C577</f>
        <v>2_2024-04-16</v>
      </c>
    </row>
    <row r="578" customFormat="false" ht="15" hidden="false" customHeight="false" outlineLevel="0" collapsed="false">
      <c r="A578" s="3" t="n">
        <v>577</v>
      </c>
      <c r="B578" s="3" t="n">
        <v>2</v>
      </c>
      <c r="C578" s="3" t="s">
        <v>133</v>
      </c>
      <c r="D578" s="4" t="n">
        <v>65.61</v>
      </c>
      <c r="E578" s="4" t="n">
        <v>65.92</v>
      </c>
      <c r="F578" s="4" t="n">
        <v>65.29</v>
      </c>
      <c r="G578" s="4" t="n">
        <v>65.43</v>
      </c>
      <c r="H578" s="5" t="n">
        <v>6794166</v>
      </c>
      <c r="I578" s="3"/>
      <c r="J578" s="3" t="n">
        <f aca="false">ROUND((G578-G577)/G577*100,2)</f>
        <v>1.25</v>
      </c>
      <c r="K578" s="3" t="str">
        <f aca="false">B578&amp;"_"&amp;C578</f>
        <v>2_2024-04-17</v>
      </c>
    </row>
    <row r="579" customFormat="false" ht="15" hidden="false" customHeight="false" outlineLevel="0" collapsed="false">
      <c r="A579" s="3" t="n">
        <v>578</v>
      </c>
      <c r="B579" s="3" t="n">
        <v>2</v>
      </c>
      <c r="C579" s="3" t="s">
        <v>134</v>
      </c>
      <c r="D579" s="4" t="n">
        <v>65.57</v>
      </c>
      <c r="E579" s="4" t="n">
        <v>65.64</v>
      </c>
      <c r="F579" s="4" t="n">
        <v>65.16</v>
      </c>
      <c r="G579" s="4" t="n">
        <v>65.39</v>
      </c>
      <c r="H579" s="5" t="n">
        <v>6546576</v>
      </c>
      <c r="I579" s="3"/>
      <c r="J579" s="3" t="n">
        <f aca="false">ROUND((G579-G578)/G578*100,2)</f>
        <v>-0.06</v>
      </c>
      <c r="K579" s="3" t="str">
        <f aca="false">B579&amp;"_"&amp;C579</f>
        <v>2_2024-04-18</v>
      </c>
    </row>
    <row r="580" customFormat="false" ht="15" hidden="false" customHeight="false" outlineLevel="0" collapsed="false">
      <c r="A580" s="3" t="n">
        <v>579</v>
      </c>
      <c r="B580" s="3" t="n">
        <v>2</v>
      </c>
      <c r="C580" s="3" t="s">
        <v>135</v>
      </c>
      <c r="D580" s="4" t="n">
        <v>64.29</v>
      </c>
      <c r="E580" s="4" t="n">
        <v>64.81</v>
      </c>
      <c r="F580" s="4" t="n">
        <v>63.93</v>
      </c>
      <c r="G580" s="4" t="n">
        <v>64.54</v>
      </c>
      <c r="H580" s="5" t="n">
        <v>4727048</v>
      </c>
      <c r="I580" s="3"/>
      <c r="J580" s="3" t="n">
        <f aca="false">ROUND((G580-G579)/G579*100,2)</f>
        <v>-1.3</v>
      </c>
      <c r="K580" s="3" t="str">
        <f aca="false">B580&amp;"_"&amp;C580</f>
        <v>2_2024-04-19</v>
      </c>
    </row>
    <row r="581" customFormat="false" ht="15" hidden="false" customHeight="false" outlineLevel="0" collapsed="false">
      <c r="A581" s="3" t="n">
        <v>580</v>
      </c>
      <c r="B581" s="3" t="n">
        <v>2</v>
      </c>
      <c r="C581" s="3" t="s">
        <v>136</v>
      </c>
      <c r="D581" s="4" t="n">
        <v>62.12</v>
      </c>
      <c r="E581" s="4" t="n">
        <v>62.19</v>
      </c>
      <c r="F581" s="4" t="n">
        <v>61.72</v>
      </c>
      <c r="G581" s="4" t="n">
        <v>62.09</v>
      </c>
      <c r="H581" s="5" t="n">
        <v>7112197</v>
      </c>
      <c r="I581" s="3"/>
      <c r="J581" s="3" t="n">
        <f aca="false">ROUND((G581-G580)/G580*100,2)</f>
        <v>-3.8</v>
      </c>
      <c r="K581" s="3" t="str">
        <f aca="false">B581&amp;"_"&amp;C581</f>
        <v>2_2024-04-22</v>
      </c>
    </row>
    <row r="582" customFormat="false" ht="15" hidden="false" customHeight="false" outlineLevel="0" collapsed="false">
      <c r="A582" s="3" t="n">
        <v>581</v>
      </c>
      <c r="B582" s="3" t="n">
        <v>2</v>
      </c>
      <c r="C582" s="3" t="s">
        <v>137</v>
      </c>
      <c r="D582" s="4" t="n">
        <v>61.11</v>
      </c>
      <c r="E582" s="4" t="n">
        <v>61.15</v>
      </c>
      <c r="F582" s="4" t="n">
        <v>61.03</v>
      </c>
      <c r="G582" s="4" t="n">
        <v>61.12</v>
      </c>
      <c r="H582" s="5" t="n">
        <v>2141067</v>
      </c>
      <c r="I582" s="3"/>
      <c r="J582" s="3" t="n">
        <f aca="false">ROUND((G582-G581)/G581*100,2)</f>
        <v>-1.56</v>
      </c>
      <c r="K582" s="3" t="str">
        <f aca="false">B582&amp;"_"&amp;C582</f>
        <v>2_2024-04-23</v>
      </c>
    </row>
    <row r="583" customFormat="false" ht="15" hidden="false" customHeight="false" outlineLevel="0" collapsed="false">
      <c r="A583" s="3" t="n">
        <v>582</v>
      </c>
      <c r="B583" s="3" t="n">
        <v>2</v>
      </c>
      <c r="C583" s="3" t="s">
        <v>138</v>
      </c>
      <c r="D583" s="4" t="n">
        <v>61.16</v>
      </c>
      <c r="E583" s="4" t="n">
        <v>61.17</v>
      </c>
      <c r="F583" s="4" t="n">
        <v>60.82</v>
      </c>
      <c r="G583" s="4" t="n">
        <v>61.15</v>
      </c>
      <c r="H583" s="5" t="n">
        <v>2010982</v>
      </c>
      <c r="I583" s="3"/>
      <c r="J583" s="3" t="n">
        <f aca="false">ROUND((G583-G582)/G582*100,2)</f>
        <v>0.05</v>
      </c>
      <c r="K583" s="3" t="str">
        <f aca="false">B583&amp;"_"&amp;C583</f>
        <v>2_2024-04-24</v>
      </c>
    </row>
    <row r="584" customFormat="false" ht="15" hidden="false" customHeight="false" outlineLevel="0" collapsed="false">
      <c r="A584" s="3" t="n">
        <v>583</v>
      </c>
      <c r="B584" s="3" t="n">
        <v>2</v>
      </c>
      <c r="C584" s="3" t="s">
        <v>139</v>
      </c>
      <c r="D584" s="4" t="n">
        <v>62.54</v>
      </c>
      <c r="E584" s="4" t="n">
        <v>62.86</v>
      </c>
      <c r="F584" s="4" t="n">
        <v>62.21</v>
      </c>
      <c r="G584" s="4" t="n">
        <v>62.33</v>
      </c>
      <c r="H584" s="5" t="n">
        <v>664346</v>
      </c>
      <c r="I584" s="3"/>
      <c r="J584" s="3" t="n">
        <f aca="false">ROUND((G584-G583)/G583*100,2)</f>
        <v>1.93</v>
      </c>
      <c r="K584" s="3" t="str">
        <f aca="false">B584&amp;"_"&amp;C584</f>
        <v>2_2024-04-25</v>
      </c>
    </row>
    <row r="585" customFormat="false" ht="15" hidden="false" customHeight="false" outlineLevel="0" collapsed="false">
      <c r="A585" s="3" t="n">
        <v>584</v>
      </c>
      <c r="B585" s="3" t="n">
        <v>2</v>
      </c>
      <c r="C585" s="3" t="s">
        <v>140</v>
      </c>
      <c r="D585" s="4" t="n">
        <v>63.67</v>
      </c>
      <c r="E585" s="4" t="n">
        <v>64.02</v>
      </c>
      <c r="F585" s="4" t="n">
        <v>63.33</v>
      </c>
      <c r="G585" s="4" t="n">
        <v>63.62</v>
      </c>
      <c r="H585" s="5" t="n">
        <v>6848606</v>
      </c>
      <c r="I585" s="3"/>
      <c r="J585" s="3" t="n">
        <f aca="false">ROUND((G585-G584)/G584*100,2)</f>
        <v>2.07</v>
      </c>
      <c r="K585" s="3" t="str">
        <f aca="false">B585&amp;"_"&amp;C585</f>
        <v>2_2024-04-26</v>
      </c>
    </row>
    <row r="586" customFormat="false" ht="15" hidden="false" customHeight="false" outlineLevel="0" collapsed="false">
      <c r="A586" s="3" t="n">
        <v>585</v>
      </c>
      <c r="B586" s="3" t="n">
        <v>2</v>
      </c>
      <c r="C586" s="3" t="s">
        <v>141</v>
      </c>
      <c r="D586" s="4" t="n">
        <v>65.41</v>
      </c>
      <c r="E586" s="4" t="n">
        <v>65.85</v>
      </c>
      <c r="F586" s="4" t="n">
        <v>65.26</v>
      </c>
      <c r="G586" s="4" t="n">
        <v>65.48</v>
      </c>
      <c r="H586" s="5" t="n">
        <v>1257741</v>
      </c>
      <c r="I586" s="3"/>
      <c r="J586" s="3" t="n">
        <f aca="false">ROUND((G586-G585)/G585*100,2)</f>
        <v>2.92</v>
      </c>
      <c r="K586" s="3" t="str">
        <f aca="false">B586&amp;"_"&amp;C586</f>
        <v>2_2024-04-29</v>
      </c>
    </row>
    <row r="587" customFormat="false" ht="15" hidden="false" customHeight="false" outlineLevel="0" collapsed="false">
      <c r="A587" s="3" t="n">
        <v>586</v>
      </c>
      <c r="B587" s="3" t="n">
        <v>2</v>
      </c>
      <c r="C587" s="3" t="s">
        <v>142</v>
      </c>
      <c r="D587" s="4" t="n">
        <v>63.06</v>
      </c>
      <c r="E587" s="4" t="n">
        <v>63.21</v>
      </c>
      <c r="F587" s="4" t="n">
        <v>63</v>
      </c>
      <c r="G587" s="4" t="n">
        <v>63.16</v>
      </c>
      <c r="H587" s="5" t="n">
        <v>7615201</v>
      </c>
      <c r="I587" s="3"/>
      <c r="J587" s="3" t="n">
        <f aca="false">ROUND((G587-G586)/G586*100,2)</f>
        <v>-3.54</v>
      </c>
      <c r="K587" s="3" t="str">
        <f aca="false">B587&amp;"_"&amp;C587</f>
        <v>2_2024-04-30</v>
      </c>
    </row>
    <row r="588" customFormat="false" ht="15" hidden="false" customHeight="false" outlineLevel="0" collapsed="false">
      <c r="A588" s="3" t="n">
        <v>587</v>
      </c>
      <c r="B588" s="3" t="n">
        <v>2</v>
      </c>
      <c r="C588" s="3" t="s">
        <v>143</v>
      </c>
      <c r="D588" s="4" t="n">
        <v>63.98</v>
      </c>
      <c r="E588" s="4" t="n">
        <v>64.05</v>
      </c>
      <c r="F588" s="4" t="n">
        <v>63.53</v>
      </c>
      <c r="G588" s="4" t="n">
        <v>63.9</v>
      </c>
      <c r="H588" s="5" t="n">
        <v>5701702</v>
      </c>
      <c r="I588" s="3"/>
      <c r="J588" s="3" t="n">
        <f aca="false">ROUND((G588-G587)/G587*100,2)</f>
        <v>1.17</v>
      </c>
      <c r="K588" s="3" t="str">
        <f aca="false">B588&amp;"_"&amp;C588</f>
        <v>2_2024-05-01</v>
      </c>
    </row>
    <row r="589" customFormat="false" ht="15" hidden="false" customHeight="false" outlineLevel="0" collapsed="false">
      <c r="A589" s="3" t="n">
        <v>588</v>
      </c>
      <c r="B589" s="3" t="n">
        <v>2</v>
      </c>
      <c r="C589" s="3" t="s">
        <v>144</v>
      </c>
      <c r="D589" s="4" t="n">
        <v>61.27</v>
      </c>
      <c r="E589" s="4" t="n">
        <v>61.56</v>
      </c>
      <c r="F589" s="4" t="n">
        <v>60.98</v>
      </c>
      <c r="G589" s="4" t="n">
        <v>61.06</v>
      </c>
      <c r="H589" s="5" t="n">
        <v>4917126</v>
      </c>
      <c r="I589" s="3"/>
      <c r="J589" s="3" t="n">
        <f aca="false">ROUND((G589-G588)/G588*100,2)</f>
        <v>-4.44</v>
      </c>
      <c r="K589" s="3" t="str">
        <f aca="false">B589&amp;"_"&amp;C589</f>
        <v>2_2024-05-02</v>
      </c>
    </row>
    <row r="590" customFormat="false" ht="15" hidden="false" customHeight="false" outlineLevel="0" collapsed="false">
      <c r="A590" s="3" t="n">
        <v>589</v>
      </c>
      <c r="B590" s="3" t="n">
        <v>2</v>
      </c>
      <c r="C590" s="3" t="s">
        <v>145</v>
      </c>
      <c r="D590" s="4" t="n">
        <v>61.57</v>
      </c>
      <c r="E590" s="4" t="n">
        <v>61.62</v>
      </c>
      <c r="F590" s="4" t="n">
        <v>61.21</v>
      </c>
      <c r="G590" s="4" t="n">
        <v>61.48</v>
      </c>
      <c r="H590" s="5" t="n">
        <v>7615910</v>
      </c>
      <c r="I590" s="3"/>
      <c r="J590" s="3" t="n">
        <f aca="false">ROUND((G590-G589)/G589*100,2)</f>
        <v>0.69</v>
      </c>
      <c r="K590" s="3" t="str">
        <f aca="false">B590&amp;"_"&amp;C590</f>
        <v>2_2024-05-03</v>
      </c>
    </row>
    <row r="591" customFormat="false" ht="15" hidden="false" customHeight="false" outlineLevel="0" collapsed="false">
      <c r="A591" s="3" t="n">
        <v>590</v>
      </c>
      <c r="B591" s="3" t="n">
        <v>2</v>
      </c>
      <c r="C591" s="3" t="s">
        <v>146</v>
      </c>
      <c r="D591" s="4" t="n">
        <v>62.53</v>
      </c>
      <c r="E591" s="4" t="n">
        <v>62.68</v>
      </c>
      <c r="F591" s="4" t="n">
        <v>61.94</v>
      </c>
      <c r="G591" s="4" t="n">
        <v>62.31</v>
      </c>
      <c r="H591" s="5" t="n">
        <v>7738879</v>
      </c>
      <c r="I591" s="3"/>
      <c r="J591" s="3" t="n">
        <f aca="false">ROUND((G591-G590)/G590*100,2)</f>
        <v>1.35</v>
      </c>
      <c r="K591" s="3" t="str">
        <f aca="false">B591&amp;"_"&amp;C591</f>
        <v>2_2024-05-06</v>
      </c>
    </row>
    <row r="592" customFormat="false" ht="15" hidden="false" customHeight="false" outlineLevel="0" collapsed="false">
      <c r="A592" s="3" t="n">
        <v>591</v>
      </c>
      <c r="B592" s="3" t="n">
        <v>2</v>
      </c>
      <c r="C592" s="3" t="s">
        <v>147</v>
      </c>
      <c r="D592" s="4" t="n">
        <v>64</v>
      </c>
      <c r="E592" s="4" t="n">
        <v>64.38</v>
      </c>
      <c r="F592" s="4" t="n">
        <v>63.71</v>
      </c>
      <c r="G592" s="4" t="n">
        <v>63.79</v>
      </c>
      <c r="H592" s="5" t="n">
        <v>4741626</v>
      </c>
      <c r="I592" s="3"/>
      <c r="J592" s="3" t="n">
        <f aca="false">ROUND((G592-G591)/G591*100,2)</f>
        <v>2.38</v>
      </c>
      <c r="K592" s="3" t="str">
        <f aca="false">B592&amp;"_"&amp;C592</f>
        <v>2_2024-05-07</v>
      </c>
    </row>
    <row r="593" customFormat="false" ht="15" hidden="false" customHeight="false" outlineLevel="0" collapsed="false">
      <c r="A593" s="3" t="n">
        <v>592</v>
      </c>
      <c r="B593" s="3" t="n">
        <v>2</v>
      </c>
      <c r="C593" s="3" t="s">
        <v>148</v>
      </c>
      <c r="D593" s="4" t="n">
        <v>64.32</v>
      </c>
      <c r="E593" s="4" t="n">
        <v>64.37</v>
      </c>
      <c r="F593" s="4" t="n">
        <v>63.81</v>
      </c>
      <c r="G593" s="4" t="n">
        <v>64.09</v>
      </c>
      <c r="H593" s="5" t="n">
        <v>2284969</v>
      </c>
      <c r="I593" s="3"/>
      <c r="J593" s="3" t="n">
        <f aca="false">ROUND((G593-G592)/G592*100,2)</f>
        <v>0.47</v>
      </c>
      <c r="K593" s="3" t="str">
        <f aca="false">B593&amp;"_"&amp;C593</f>
        <v>2_2024-05-08</v>
      </c>
    </row>
    <row r="594" customFormat="false" ht="15" hidden="false" customHeight="false" outlineLevel="0" collapsed="false">
      <c r="A594" s="3" t="n">
        <v>593</v>
      </c>
      <c r="B594" s="3" t="n">
        <v>2</v>
      </c>
      <c r="C594" s="3" t="s">
        <v>149</v>
      </c>
      <c r="D594" s="4" t="n">
        <v>64.97</v>
      </c>
      <c r="E594" s="4" t="n">
        <v>65.01</v>
      </c>
      <c r="F594" s="4" t="n">
        <v>64.5</v>
      </c>
      <c r="G594" s="4" t="n">
        <v>64.77</v>
      </c>
      <c r="H594" s="5" t="n">
        <v>5293270</v>
      </c>
      <c r="I594" s="3"/>
      <c r="J594" s="3" t="n">
        <f aca="false">ROUND((G594-G593)/G593*100,2)</f>
        <v>1.06</v>
      </c>
      <c r="K594" s="3" t="str">
        <f aca="false">B594&amp;"_"&amp;C594</f>
        <v>2_2024-05-09</v>
      </c>
    </row>
    <row r="595" customFormat="false" ht="15" hidden="false" customHeight="false" outlineLevel="0" collapsed="false">
      <c r="A595" s="3" t="n">
        <v>594</v>
      </c>
      <c r="B595" s="3" t="n">
        <v>2</v>
      </c>
      <c r="C595" s="3" t="s">
        <v>150</v>
      </c>
      <c r="D595" s="4" t="n">
        <v>64.88</v>
      </c>
      <c r="E595" s="4" t="n">
        <v>65.06</v>
      </c>
      <c r="F595" s="4" t="n">
        <v>64.58</v>
      </c>
      <c r="G595" s="4" t="n">
        <v>64.68</v>
      </c>
      <c r="H595" s="5" t="n">
        <v>2371556</v>
      </c>
      <c r="I595" s="3"/>
      <c r="J595" s="3" t="n">
        <f aca="false">ROUND((G595-G594)/G594*100,2)</f>
        <v>-0.14</v>
      </c>
      <c r="K595" s="3" t="str">
        <f aca="false">B595&amp;"_"&amp;C595</f>
        <v>2_2024-05-10</v>
      </c>
    </row>
    <row r="596" customFormat="false" ht="15" hidden="false" customHeight="false" outlineLevel="0" collapsed="false">
      <c r="A596" s="3" t="n">
        <v>595</v>
      </c>
      <c r="B596" s="3" t="n">
        <v>2</v>
      </c>
      <c r="C596" s="3" t="s">
        <v>151</v>
      </c>
      <c r="D596" s="4" t="n">
        <v>65.28</v>
      </c>
      <c r="E596" s="4" t="n">
        <v>65.49</v>
      </c>
      <c r="F596" s="4" t="n">
        <v>65.13</v>
      </c>
      <c r="G596" s="4" t="n">
        <v>65.49</v>
      </c>
      <c r="H596" s="5" t="n">
        <v>5994383</v>
      </c>
      <c r="I596" s="3"/>
      <c r="J596" s="3" t="n">
        <f aca="false">ROUND((G596-G595)/G595*100,2)</f>
        <v>1.25</v>
      </c>
      <c r="K596" s="3" t="str">
        <f aca="false">B596&amp;"_"&amp;C596</f>
        <v>2_2024-05-13</v>
      </c>
    </row>
    <row r="597" customFormat="false" ht="15" hidden="false" customHeight="false" outlineLevel="0" collapsed="false">
      <c r="A597" s="3" t="n">
        <v>596</v>
      </c>
      <c r="B597" s="3" t="n">
        <v>2</v>
      </c>
      <c r="C597" s="3" t="s">
        <v>152</v>
      </c>
      <c r="D597" s="4" t="n">
        <v>66.1</v>
      </c>
      <c r="E597" s="4" t="n">
        <v>66.45</v>
      </c>
      <c r="F597" s="4" t="n">
        <v>65.65</v>
      </c>
      <c r="G597" s="4" t="n">
        <v>65.85</v>
      </c>
      <c r="H597" s="5" t="n">
        <v>3340344</v>
      </c>
      <c r="I597" s="3"/>
      <c r="J597" s="3" t="n">
        <f aca="false">ROUND((G597-G596)/G596*100,2)</f>
        <v>0.55</v>
      </c>
      <c r="K597" s="3" t="str">
        <f aca="false">B597&amp;"_"&amp;C597</f>
        <v>2_2024-05-14</v>
      </c>
    </row>
    <row r="598" customFormat="false" ht="15" hidden="false" customHeight="false" outlineLevel="0" collapsed="false">
      <c r="A598" s="3" t="n">
        <v>597</v>
      </c>
      <c r="B598" s="3" t="n">
        <v>2</v>
      </c>
      <c r="C598" s="3" t="s">
        <v>153</v>
      </c>
      <c r="D598" s="4" t="n">
        <v>65.3</v>
      </c>
      <c r="E598" s="4" t="n">
        <v>65.65</v>
      </c>
      <c r="F598" s="4" t="n">
        <v>65.05</v>
      </c>
      <c r="G598" s="4" t="n">
        <v>65.31</v>
      </c>
      <c r="H598" s="5" t="n">
        <v>5653703</v>
      </c>
      <c r="I598" s="3"/>
      <c r="J598" s="3" t="n">
        <f aca="false">ROUND((G598-G597)/G597*100,2)</f>
        <v>-0.82</v>
      </c>
      <c r="K598" s="3" t="str">
        <f aca="false">B598&amp;"_"&amp;C598</f>
        <v>2_2024-05-15</v>
      </c>
    </row>
    <row r="599" customFormat="false" ht="15" hidden="false" customHeight="false" outlineLevel="0" collapsed="false">
      <c r="A599" s="3" t="n">
        <v>598</v>
      </c>
      <c r="B599" s="3" t="n">
        <v>2</v>
      </c>
      <c r="C599" s="3" t="s">
        <v>154</v>
      </c>
      <c r="D599" s="4" t="n">
        <v>64.97</v>
      </c>
      <c r="E599" s="4" t="n">
        <v>65.17</v>
      </c>
      <c r="F599" s="4" t="n">
        <v>64.64</v>
      </c>
      <c r="G599" s="4" t="n">
        <v>65.14</v>
      </c>
      <c r="H599" s="5" t="n">
        <v>2711814</v>
      </c>
      <c r="I599" s="3"/>
      <c r="J599" s="3" t="n">
        <f aca="false">ROUND((G599-G598)/G598*100,2)</f>
        <v>-0.26</v>
      </c>
      <c r="K599" s="3" t="str">
        <f aca="false">B599&amp;"_"&amp;C599</f>
        <v>2_2024-05-16</v>
      </c>
    </row>
    <row r="600" customFormat="false" ht="15" hidden="false" customHeight="false" outlineLevel="0" collapsed="false">
      <c r="A600" s="3" t="n">
        <v>599</v>
      </c>
      <c r="B600" s="3" t="n">
        <v>2</v>
      </c>
      <c r="C600" s="3" t="s">
        <v>155</v>
      </c>
      <c r="D600" s="4" t="n">
        <v>63.7</v>
      </c>
      <c r="E600" s="4" t="n">
        <v>63.99</v>
      </c>
      <c r="F600" s="4" t="n">
        <v>63.56</v>
      </c>
      <c r="G600" s="4" t="n">
        <v>63.92</v>
      </c>
      <c r="H600" s="5" t="n">
        <v>5989888</v>
      </c>
      <c r="I600" s="3"/>
      <c r="J600" s="3" t="n">
        <f aca="false">ROUND((G600-G599)/G599*100,2)</f>
        <v>-1.87</v>
      </c>
      <c r="K600" s="3" t="str">
        <f aca="false">B600&amp;"_"&amp;C600</f>
        <v>2_2024-05-17</v>
      </c>
    </row>
    <row r="601" customFormat="false" ht="15" hidden="false" customHeight="false" outlineLevel="0" collapsed="false">
      <c r="A601" s="3" t="n">
        <v>600</v>
      </c>
      <c r="B601" s="3" t="n">
        <v>2</v>
      </c>
      <c r="C601" s="3" t="s">
        <v>156</v>
      </c>
      <c r="D601" s="4" t="n">
        <v>66.51</v>
      </c>
      <c r="E601" s="4" t="n">
        <v>66.87</v>
      </c>
      <c r="F601" s="4" t="n">
        <v>66.44</v>
      </c>
      <c r="G601" s="4" t="n">
        <v>66.48</v>
      </c>
      <c r="H601" s="5" t="n">
        <v>4955229</v>
      </c>
      <c r="I601" s="3"/>
      <c r="J601" s="3" t="n">
        <f aca="false">ROUND((G601-G600)/G600*100,2)</f>
        <v>4.01</v>
      </c>
      <c r="K601" s="3" t="str">
        <f aca="false">B601&amp;"_"&amp;C601</f>
        <v>2_2024-05-20</v>
      </c>
    </row>
    <row r="602" customFormat="false" ht="15" hidden="false" customHeight="false" outlineLevel="0" collapsed="false">
      <c r="A602" s="3" t="n">
        <v>601</v>
      </c>
      <c r="B602" s="3" t="n">
        <v>2</v>
      </c>
      <c r="C602" s="3" t="s">
        <v>157</v>
      </c>
      <c r="D602" s="4" t="n">
        <v>65.19</v>
      </c>
      <c r="E602" s="4" t="n">
        <v>65.8</v>
      </c>
      <c r="F602" s="4" t="n">
        <v>65.12</v>
      </c>
      <c r="G602" s="4" t="n">
        <v>65.43</v>
      </c>
      <c r="H602" s="5" t="n">
        <v>7173149</v>
      </c>
      <c r="I602" s="3"/>
      <c r="J602" s="3" t="n">
        <f aca="false">ROUND((G602-G601)/G601*100,2)</f>
        <v>-1.58</v>
      </c>
      <c r="K602" s="3" t="str">
        <f aca="false">B602&amp;"_"&amp;C602</f>
        <v>2_2024-05-21</v>
      </c>
    </row>
    <row r="603" customFormat="false" ht="15" hidden="false" customHeight="false" outlineLevel="0" collapsed="false">
      <c r="A603" s="3" t="n">
        <v>602</v>
      </c>
      <c r="B603" s="3" t="n">
        <v>2</v>
      </c>
      <c r="C603" s="3" t="s">
        <v>158</v>
      </c>
      <c r="D603" s="4" t="n">
        <v>64.35</v>
      </c>
      <c r="E603" s="4" t="n">
        <v>64.57</v>
      </c>
      <c r="F603" s="4" t="n">
        <v>64.28</v>
      </c>
      <c r="G603" s="4" t="n">
        <v>64.53</v>
      </c>
      <c r="H603" s="5" t="n">
        <v>1924881</v>
      </c>
      <c r="I603" s="3"/>
      <c r="J603" s="3" t="n">
        <f aca="false">ROUND((G603-G602)/G602*100,2)</f>
        <v>-1.38</v>
      </c>
      <c r="K603" s="3" t="str">
        <f aca="false">B603&amp;"_"&amp;C603</f>
        <v>2_2024-05-22</v>
      </c>
    </row>
    <row r="604" customFormat="false" ht="15" hidden="false" customHeight="false" outlineLevel="0" collapsed="false">
      <c r="A604" s="3" t="n">
        <v>603</v>
      </c>
      <c r="B604" s="3" t="n">
        <v>2</v>
      </c>
      <c r="C604" s="3" t="s">
        <v>159</v>
      </c>
      <c r="D604" s="4" t="n">
        <v>64.03</v>
      </c>
      <c r="E604" s="4" t="n">
        <v>64.13</v>
      </c>
      <c r="F604" s="4" t="n">
        <v>63.81</v>
      </c>
      <c r="G604" s="4" t="n">
        <v>63.91</v>
      </c>
      <c r="H604" s="5" t="n">
        <v>2281612</v>
      </c>
      <c r="I604" s="3"/>
      <c r="J604" s="3" t="n">
        <f aca="false">ROUND((G604-G603)/G603*100,2)</f>
        <v>-0.96</v>
      </c>
      <c r="K604" s="3" t="str">
        <f aca="false">B604&amp;"_"&amp;C604</f>
        <v>2_2024-05-23</v>
      </c>
    </row>
    <row r="605" customFormat="false" ht="15" hidden="false" customHeight="false" outlineLevel="0" collapsed="false">
      <c r="A605" s="3" t="n">
        <v>604</v>
      </c>
      <c r="B605" s="3" t="n">
        <v>2</v>
      </c>
      <c r="C605" s="3" t="s">
        <v>160</v>
      </c>
      <c r="D605" s="4" t="n">
        <v>61.94</v>
      </c>
      <c r="E605" s="4" t="n">
        <v>62.37</v>
      </c>
      <c r="F605" s="4" t="n">
        <v>61.62</v>
      </c>
      <c r="G605" s="4" t="n">
        <v>62.16</v>
      </c>
      <c r="H605" s="5" t="n">
        <v>1651924</v>
      </c>
      <c r="I605" s="3"/>
      <c r="J605" s="3" t="n">
        <f aca="false">ROUND((G605-G604)/G604*100,2)</f>
        <v>-2.74</v>
      </c>
      <c r="K605" s="3" t="str">
        <f aca="false">B605&amp;"_"&amp;C605</f>
        <v>2_2024-05-24</v>
      </c>
    </row>
    <row r="606" customFormat="false" ht="15" hidden="false" customHeight="false" outlineLevel="0" collapsed="false">
      <c r="A606" s="3" t="n">
        <v>605</v>
      </c>
      <c r="B606" s="3" t="n">
        <v>2</v>
      </c>
      <c r="C606" s="3" t="s">
        <v>161</v>
      </c>
      <c r="D606" s="4" t="n">
        <v>61.29</v>
      </c>
      <c r="E606" s="4" t="n">
        <v>61.63</v>
      </c>
      <c r="F606" s="4" t="n">
        <v>61.07</v>
      </c>
      <c r="G606" s="4" t="n">
        <v>61.39</v>
      </c>
      <c r="H606" s="5" t="n">
        <v>1997561</v>
      </c>
      <c r="I606" s="3"/>
      <c r="J606" s="3" t="n">
        <f aca="false">ROUND((G606-G605)/G605*100,2)</f>
        <v>-1.24</v>
      </c>
      <c r="K606" s="3" t="str">
        <f aca="false">B606&amp;"_"&amp;C606</f>
        <v>2_2024-05-27</v>
      </c>
    </row>
    <row r="607" customFormat="false" ht="15" hidden="false" customHeight="false" outlineLevel="0" collapsed="false">
      <c r="A607" s="3" t="n">
        <v>606</v>
      </c>
      <c r="B607" s="3" t="n">
        <v>2</v>
      </c>
      <c r="C607" s="3" t="s">
        <v>162</v>
      </c>
      <c r="D607" s="4" t="n">
        <v>62.04</v>
      </c>
      <c r="E607" s="4" t="n">
        <v>62.34</v>
      </c>
      <c r="F607" s="4" t="n">
        <v>61.93</v>
      </c>
      <c r="G607" s="4" t="n">
        <v>62.27</v>
      </c>
      <c r="H607" s="5" t="n">
        <v>1114520</v>
      </c>
      <c r="I607" s="3"/>
      <c r="J607" s="3" t="n">
        <f aca="false">ROUND((G607-G606)/G606*100,2)</f>
        <v>1.43</v>
      </c>
      <c r="K607" s="3" t="str">
        <f aca="false">B607&amp;"_"&amp;C607</f>
        <v>2_2024-05-28</v>
      </c>
    </row>
    <row r="608" customFormat="false" ht="15" hidden="false" customHeight="false" outlineLevel="0" collapsed="false">
      <c r="A608" s="3" t="n">
        <v>607</v>
      </c>
      <c r="B608" s="3" t="n">
        <v>2</v>
      </c>
      <c r="C608" s="3" t="s">
        <v>163</v>
      </c>
      <c r="D608" s="4" t="n">
        <v>62.74</v>
      </c>
      <c r="E608" s="4" t="n">
        <v>62.98</v>
      </c>
      <c r="F608" s="4" t="n">
        <v>62.5</v>
      </c>
      <c r="G608" s="4" t="n">
        <v>62.8</v>
      </c>
      <c r="H608" s="5" t="n">
        <v>1183526</v>
      </c>
      <c r="I608" s="3"/>
      <c r="J608" s="3" t="n">
        <f aca="false">ROUND((G608-G607)/G607*100,2)</f>
        <v>0.85</v>
      </c>
      <c r="K608" s="3" t="str">
        <f aca="false">B608&amp;"_"&amp;C608</f>
        <v>2_2024-05-29</v>
      </c>
    </row>
    <row r="609" customFormat="false" ht="15" hidden="false" customHeight="false" outlineLevel="0" collapsed="false">
      <c r="A609" s="3" t="n">
        <v>608</v>
      </c>
      <c r="B609" s="3" t="n">
        <v>2</v>
      </c>
      <c r="C609" s="3" t="s">
        <v>164</v>
      </c>
      <c r="D609" s="4" t="n">
        <v>62</v>
      </c>
      <c r="E609" s="4" t="n">
        <v>62.07</v>
      </c>
      <c r="F609" s="4" t="n">
        <v>61.65</v>
      </c>
      <c r="G609" s="4" t="n">
        <v>61.98</v>
      </c>
      <c r="H609" s="5" t="n">
        <v>3270512</v>
      </c>
      <c r="I609" s="3"/>
      <c r="J609" s="3" t="n">
        <f aca="false">ROUND((G609-G608)/G608*100,2)</f>
        <v>-1.31</v>
      </c>
      <c r="K609" s="3" t="str">
        <f aca="false">B609&amp;"_"&amp;C609</f>
        <v>2_2024-05-30</v>
      </c>
    </row>
    <row r="610" customFormat="false" ht="15" hidden="false" customHeight="false" outlineLevel="0" collapsed="false">
      <c r="A610" s="3" t="n">
        <v>609</v>
      </c>
      <c r="B610" s="3" t="n">
        <v>2</v>
      </c>
      <c r="C610" s="3" t="s">
        <v>165</v>
      </c>
      <c r="D610" s="4" t="n">
        <v>61.13</v>
      </c>
      <c r="E610" s="4" t="n">
        <v>61.23</v>
      </c>
      <c r="F610" s="4" t="n">
        <v>61.03</v>
      </c>
      <c r="G610" s="4" t="n">
        <v>61.14</v>
      </c>
      <c r="H610" s="5" t="n">
        <v>962295</v>
      </c>
      <c r="I610" s="3"/>
      <c r="J610" s="3" t="n">
        <f aca="false">ROUND((G610-G609)/G609*100,2)</f>
        <v>-1.36</v>
      </c>
      <c r="K610" s="3" t="str">
        <f aca="false">B610&amp;"_"&amp;C610</f>
        <v>2_2024-05-31</v>
      </c>
    </row>
    <row r="611" customFormat="false" ht="15" hidden="false" customHeight="false" outlineLevel="0" collapsed="false">
      <c r="A611" s="3" t="n">
        <v>610</v>
      </c>
      <c r="B611" s="3" t="n">
        <v>2</v>
      </c>
      <c r="C611" s="3" t="s">
        <v>166</v>
      </c>
      <c r="D611" s="4" t="n">
        <v>61.54</v>
      </c>
      <c r="E611" s="4" t="n">
        <v>61.79</v>
      </c>
      <c r="F611" s="4" t="n">
        <v>61.39</v>
      </c>
      <c r="G611" s="4" t="n">
        <v>61.42</v>
      </c>
      <c r="H611" s="5" t="n">
        <v>3078435</v>
      </c>
      <c r="I611" s="3"/>
      <c r="J611" s="3" t="n">
        <f aca="false">ROUND((G611-G610)/G610*100,2)</f>
        <v>0.46</v>
      </c>
      <c r="K611" s="3" t="str">
        <f aca="false">B611&amp;"_"&amp;C611</f>
        <v>2_2024-06-03</v>
      </c>
    </row>
    <row r="612" customFormat="false" ht="15" hidden="false" customHeight="false" outlineLevel="0" collapsed="false">
      <c r="A612" s="3" t="n">
        <v>611</v>
      </c>
      <c r="B612" s="3" t="n">
        <v>2</v>
      </c>
      <c r="C612" s="3" t="s">
        <v>167</v>
      </c>
      <c r="D612" s="4" t="n">
        <v>58.61</v>
      </c>
      <c r="E612" s="4" t="n">
        <v>58.8</v>
      </c>
      <c r="F612" s="4" t="n">
        <v>58.27</v>
      </c>
      <c r="G612" s="4" t="n">
        <v>58.57</v>
      </c>
      <c r="H612" s="5" t="n">
        <v>6638039</v>
      </c>
      <c r="I612" s="3"/>
      <c r="J612" s="3" t="n">
        <f aca="false">ROUND((G612-G611)/G611*100,2)</f>
        <v>-4.64</v>
      </c>
      <c r="K612" s="3" t="str">
        <f aca="false">B612&amp;"_"&amp;C612</f>
        <v>2_2024-06-04</v>
      </c>
    </row>
    <row r="613" customFormat="false" ht="15" hidden="false" customHeight="false" outlineLevel="0" collapsed="false">
      <c r="A613" s="3" t="n">
        <v>612</v>
      </c>
      <c r="B613" s="3" t="n">
        <v>2</v>
      </c>
      <c r="C613" s="3" t="s">
        <v>168</v>
      </c>
      <c r="D613" s="4" t="n">
        <v>57.8</v>
      </c>
      <c r="E613" s="4" t="n">
        <v>58.02</v>
      </c>
      <c r="F613" s="4" t="n">
        <v>57.5</v>
      </c>
      <c r="G613" s="4" t="n">
        <v>57.83</v>
      </c>
      <c r="H613" s="5" t="n">
        <v>4061182</v>
      </c>
      <c r="I613" s="3"/>
      <c r="J613" s="3" t="n">
        <f aca="false">ROUND((G613-G612)/G612*100,2)</f>
        <v>-1.26</v>
      </c>
      <c r="K613" s="3" t="str">
        <f aca="false">B613&amp;"_"&amp;C613</f>
        <v>2_2024-06-05</v>
      </c>
    </row>
    <row r="614" customFormat="false" ht="15" hidden="false" customHeight="false" outlineLevel="0" collapsed="false">
      <c r="A614" s="3" t="n">
        <v>613</v>
      </c>
      <c r="B614" s="3" t="n">
        <v>2</v>
      </c>
      <c r="C614" s="3" t="s">
        <v>169</v>
      </c>
      <c r="D614" s="4" t="n">
        <v>58.5</v>
      </c>
      <c r="E614" s="4" t="n">
        <v>59.01</v>
      </c>
      <c r="F614" s="4" t="n">
        <v>58.25</v>
      </c>
      <c r="G614" s="4" t="n">
        <v>58.69</v>
      </c>
      <c r="H614" s="5" t="n">
        <v>4265761</v>
      </c>
      <c r="I614" s="3"/>
      <c r="J614" s="3" t="n">
        <f aca="false">ROUND((G614-G613)/G613*100,2)</f>
        <v>1.49</v>
      </c>
      <c r="K614" s="3" t="str">
        <f aca="false">B614&amp;"_"&amp;C614</f>
        <v>2_2024-06-06</v>
      </c>
    </row>
    <row r="615" customFormat="false" ht="15" hidden="false" customHeight="false" outlineLevel="0" collapsed="false">
      <c r="A615" s="3" t="n">
        <v>614</v>
      </c>
      <c r="B615" s="3" t="n">
        <v>2</v>
      </c>
      <c r="C615" s="3" t="s">
        <v>170</v>
      </c>
      <c r="D615" s="4" t="n">
        <v>58.05</v>
      </c>
      <c r="E615" s="4" t="n">
        <v>58.33</v>
      </c>
      <c r="F615" s="4" t="n">
        <v>57.63</v>
      </c>
      <c r="G615" s="4" t="n">
        <v>57.87</v>
      </c>
      <c r="H615" s="5" t="n">
        <v>5152048</v>
      </c>
      <c r="I615" s="3"/>
      <c r="J615" s="3" t="n">
        <f aca="false">ROUND((G615-G614)/G614*100,2)</f>
        <v>-1.4</v>
      </c>
      <c r="K615" s="3" t="str">
        <f aca="false">B615&amp;"_"&amp;C615</f>
        <v>2_2024-06-07</v>
      </c>
    </row>
    <row r="616" customFormat="false" ht="15" hidden="false" customHeight="false" outlineLevel="0" collapsed="false">
      <c r="A616" s="3" t="n">
        <v>615</v>
      </c>
      <c r="B616" s="3" t="n">
        <v>2</v>
      </c>
      <c r="C616" s="3" t="s">
        <v>171</v>
      </c>
      <c r="D616" s="4" t="n">
        <v>58.98</v>
      </c>
      <c r="E616" s="4" t="n">
        <v>59.48</v>
      </c>
      <c r="F616" s="4" t="n">
        <v>58.63</v>
      </c>
      <c r="G616" s="4" t="n">
        <v>59.13</v>
      </c>
      <c r="H616" s="5" t="n">
        <v>6563455</v>
      </c>
      <c r="I616" s="3"/>
      <c r="J616" s="3" t="n">
        <f aca="false">ROUND((G616-G615)/G615*100,2)</f>
        <v>2.18</v>
      </c>
      <c r="K616" s="3" t="str">
        <f aca="false">B616&amp;"_"&amp;C616</f>
        <v>2_2024-06-10</v>
      </c>
    </row>
    <row r="617" customFormat="false" ht="15" hidden="false" customHeight="false" outlineLevel="0" collapsed="false">
      <c r="A617" s="3" t="n">
        <v>616</v>
      </c>
      <c r="B617" s="3" t="n">
        <v>2</v>
      </c>
      <c r="C617" s="3" t="s">
        <v>172</v>
      </c>
      <c r="D617" s="4" t="n">
        <v>60.17</v>
      </c>
      <c r="E617" s="4" t="n">
        <v>60.5</v>
      </c>
      <c r="F617" s="4" t="n">
        <v>59.81</v>
      </c>
      <c r="G617" s="4" t="n">
        <v>60.35</v>
      </c>
      <c r="H617" s="5" t="n">
        <v>3765449</v>
      </c>
      <c r="I617" s="3"/>
      <c r="J617" s="3" t="n">
        <f aca="false">ROUND((G617-G616)/G616*100,2)</f>
        <v>2.06</v>
      </c>
      <c r="K617" s="3" t="str">
        <f aca="false">B617&amp;"_"&amp;C617</f>
        <v>2_2024-06-11</v>
      </c>
    </row>
    <row r="618" customFormat="false" ht="15" hidden="false" customHeight="false" outlineLevel="0" collapsed="false">
      <c r="A618" s="3" t="n">
        <v>617</v>
      </c>
      <c r="B618" s="3" t="n">
        <v>2</v>
      </c>
      <c r="C618" s="3" t="s">
        <v>173</v>
      </c>
      <c r="D618" s="4" t="n">
        <v>62.03</v>
      </c>
      <c r="E618" s="4" t="n">
        <v>62.12</v>
      </c>
      <c r="F618" s="4" t="n">
        <v>61.53</v>
      </c>
      <c r="G618" s="4" t="n">
        <v>61.86</v>
      </c>
      <c r="H618" s="5" t="n">
        <v>7356304</v>
      </c>
      <c r="I618" s="3"/>
      <c r="J618" s="3" t="n">
        <f aca="false">ROUND((G618-G617)/G617*100,2)</f>
        <v>2.5</v>
      </c>
      <c r="K618" s="3" t="str">
        <f aca="false">B618&amp;"_"&amp;C618</f>
        <v>2_2024-06-12</v>
      </c>
    </row>
    <row r="619" customFormat="false" ht="15" hidden="false" customHeight="false" outlineLevel="0" collapsed="false">
      <c r="A619" s="3" t="n">
        <v>618</v>
      </c>
      <c r="B619" s="3" t="n">
        <v>2</v>
      </c>
      <c r="C619" s="3" t="s">
        <v>174</v>
      </c>
      <c r="D619" s="4" t="n">
        <v>61.61</v>
      </c>
      <c r="E619" s="4" t="n">
        <v>61.97</v>
      </c>
      <c r="F619" s="4" t="n">
        <v>61.46</v>
      </c>
      <c r="G619" s="4" t="n">
        <v>61.82</v>
      </c>
      <c r="H619" s="5" t="n">
        <v>2945951</v>
      </c>
      <c r="I619" s="3"/>
      <c r="J619" s="3" t="n">
        <f aca="false">ROUND((G619-G618)/G618*100,2)</f>
        <v>-0.06</v>
      </c>
      <c r="K619" s="3" t="str">
        <f aca="false">B619&amp;"_"&amp;C619</f>
        <v>2_2024-06-13</v>
      </c>
    </row>
    <row r="620" customFormat="false" ht="15" hidden="false" customHeight="false" outlineLevel="0" collapsed="false">
      <c r="A620" s="3" t="n">
        <v>619</v>
      </c>
      <c r="B620" s="3" t="n">
        <v>2</v>
      </c>
      <c r="C620" s="3" t="s">
        <v>175</v>
      </c>
      <c r="D620" s="4" t="n">
        <v>61.79</v>
      </c>
      <c r="E620" s="4" t="n">
        <v>62.09</v>
      </c>
      <c r="F620" s="4" t="n">
        <v>61.38</v>
      </c>
      <c r="G620" s="4" t="n">
        <v>61.61</v>
      </c>
      <c r="H620" s="5" t="n">
        <v>4419215</v>
      </c>
      <c r="I620" s="3"/>
      <c r="J620" s="3" t="n">
        <f aca="false">ROUND((G620-G619)/G619*100,2)</f>
        <v>-0.34</v>
      </c>
      <c r="K620" s="3" t="str">
        <f aca="false">B620&amp;"_"&amp;C620</f>
        <v>2_2024-06-14</v>
      </c>
    </row>
    <row r="621" customFormat="false" ht="15" hidden="false" customHeight="false" outlineLevel="0" collapsed="false">
      <c r="A621" s="3" t="n">
        <v>620</v>
      </c>
      <c r="B621" s="3" t="n">
        <v>2</v>
      </c>
      <c r="C621" s="3" t="s">
        <v>176</v>
      </c>
      <c r="D621" s="4" t="n">
        <v>62.77</v>
      </c>
      <c r="E621" s="4" t="n">
        <v>62.97</v>
      </c>
      <c r="F621" s="4" t="n">
        <v>62.71</v>
      </c>
      <c r="G621" s="4" t="n">
        <v>62.81</v>
      </c>
      <c r="H621" s="5" t="n">
        <v>4909505</v>
      </c>
      <c r="I621" s="3"/>
      <c r="J621" s="3" t="n">
        <f aca="false">ROUND((G621-G620)/G620*100,2)</f>
        <v>1.95</v>
      </c>
      <c r="K621" s="3" t="str">
        <f aca="false">B621&amp;"_"&amp;C621</f>
        <v>2_2024-06-17</v>
      </c>
    </row>
    <row r="622" customFormat="false" ht="15" hidden="false" customHeight="false" outlineLevel="0" collapsed="false">
      <c r="A622" s="3" t="n">
        <v>621</v>
      </c>
      <c r="B622" s="3" t="n">
        <v>2</v>
      </c>
      <c r="C622" s="3" t="s">
        <v>177</v>
      </c>
      <c r="D622" s="4" t="n">
        <v>63.15</v>
      </c>
      <c r="E622" s="4" t="n">
        <v>63.36</v>
      </c>
      <c r="F622" s="4" t="n">
        <v>62.9</v>
      </c>
      <c r="G622" s="4" t="n">
        <v>62.94</v>
      </c>
      <c r="H622" s="5" t="n">
        <v>2645696</v>
      </c>
      <c r="I622" s="3"/>
      <c r="J622" s="3" t="n">
        <f aca="false">ROUND((G622-G621)/G621*100,2)</f>
        <v>0.21</v>
      </c>
      <c r="K622" s="3" t="str">
        <f aca="false">B622&amp;"_"&amp;C622</f>
        <v>2_2024-06-18</v>
      </c>
    </row>
    <row r="623" customFormat="false" ht="15" hidden="false" customHeight="false" outlineLevel="0" collapsed="false">
      <c r="A623" s="3" t="n">
        <v>622</v>
      </c>
      <c r="B623" s="3" t="n">
        <v>2</v>
      </c>
      <c r="C623" s="3" t="s">
        <v>178</v>
      </c>
      <c r="D623" s="4" t="n">
        <v>60.26</v>
      </c>
      <c r="E623" s="4" t="n">
        <v>60.39</v>
      </c>
      <c r="F623" s="4" t="n">
        <v>60.1</v>
      </c>
      <c r="G623" s="4" t="n">
        <v>60.24</v>
      </c>
      <c r="H623" s="5" t="n">
        <v>3372826</v>
      </c>
      <c r="I623" s="3"/>
      <c r="J623" s="3" t="n">
        <f aca="false">ROUND((G623-G622)/G622*100,2)</f>
        <v>-4.29</v>
      </c>
      <c r="K623" s="3" t="str">
        <f aca="false">B623&amp;"_"&amp;C623</f>
        <v>2_2024-06-19</v>
      </c>
    </row>
    <row r="624" customFormat="false" ht="15" hidden="false" customHeight="false" outlineLevel="0" collapsed="false">
      <c r="A624" s="3" t="n">
        <v>623</v>
      </c>
      <c r="B624" s="3" t="n">
        <v>2</v>
      </c>
      <c r="C624" s="3" t="s">
        <v>179</v>
      </c>
      <c r="D624" s="4" t="n">
        <v>58.54</v>
      </c>
      <c r="E624" s="4" t="n">
        <v>58.85</v>
      </c>
      <c r="F624" s="4" t="n">
        <v>58.48</v>
      </c>
      <c r="G624" s="4" t="n">
        <v>58.75</v>
      </c>
      <c r="H624" s="5" t="n">
        <v>5064914</v>
      </c>
      <c r="I624" s="3"/>
      <c r="J624" s="3" t="n">
        <f aca="false">ROUND((G624-G623)/G623*100,2)</f>
        <v>-2.47</v>
      </c>
      <c r="K624" s="3" t="str">
        <f aca="false">B624&amp;"_"&amp;C624</f>
        <v>2_2024-06-20</v>
      </c>
    </row>
    <row r="625" customFormat="false" ht="15" hidden="false" customHeight="false" outlineLevel="0" collapsed="false">
      <c r="A625" s="3" t="n">
        <v>624</v>
      </c>
      <c r="B625" s="3" t="n">
        <v>2</v>
      </c>
      <c r="C625" s="3" t="s">
        <v>180</v>
      </c>
      <c r="D625" s="4" t="n">
        <v>58.96</v>
      </c>
      <c r="E625" s="4" t="n">
        <v>58.98</v>
      </c>
      <c r="F625" s="4" t="n">
        <v>58.56</v>
      </c>
      <c r="G625" s="4" t="n">
        <v>58.87</v>
      </c>
      <c r="H625" s="5" t="n">
        <v>2986205</v>
      </c>
      <c r="I625" s="3"/>
      <c r="J625" s="3" t="n">
        <f aca="false">ROUND((G625-G624)/G624*100,2)</f>
        <v>0.2</v>
      </c>
      <c r="K625" s="3" t="str">
        <f aca="false">B625&amp;"_"&amp;C625</f>
        <v>2_2024-06-21</v>
      </c>
    </row>
    <row r="626" customFormat="false" ht="15" hidden="false" customHeight="false" outlineLevel="0" collapsed="false">
      <c r="A626" s="3" t="n">
        <v>625</v>
      </c>
      <c r="B626" s="3" t="n">
        <v>2</v>
      </c>
      <c r="C626" s="3" t="s">
        <v>181</v>
      </c>
      <c r="D626" s="4" t="n">
        <v>59.2</v>
      </c>
      <c r="E626" s="4" t="n">
        <v>59.51</v>
      </c>
      <c r="F626" s="4" t="n">
        <v>58.99</v>
      </c>
      <c r="G626" s="4" t="n">
        <v>59</v>
      </c>
      <c r="H626" s="5" t="n">
        <v>6630394</v>
      </c>
      <c r="I626" s="3"/>
      <c r="J626" s="3" t="n">
        <f aca="false">ROUND((G626-G625)/G625*100,2)</f>
        <v>0.22</v>
      </c>
      <c r="K626" s="3" t="str">
        <f aca="false">B626&amp;"_"&amp;C626</f>
        <v>2_2024-06-24</v>
      </c>
    </row>
    <row r="627" customFormat="false" ht="15" hidden="false" customHeight="false" outlineLevel="0" collapsed="false">
      <c r="A627" s="3" t="n">
        <v>626</v>
      </c>
      <c r="B627" s="3" t="n">
        <v>2</v>
      </c>
      <c r="C627" s="3" t="s">
        <v>182</v>
      </c>
      <c r="D627" s="4" t="n">
        <v>60.64</v>
      </c>
      <c r="E627" s="4" t="n">
        <v>60.84</v>
      </c>
      <c r="F627" s="4" t="n">
        <v>60.46</v>
      </c>
      <c r="G627" s="4" t="n">
        <v>60.74</v>
      </c>
      <c r="H627" s="5" t="n">
        <v>5721371</v>
      </c>
      <c r="I627" s="3"/>
      <c r="J627" s="3" t="n">
        <f aca="false">ROUND((G627-G626)/G626*100,2)</f>
        <v>2.95</v>
      </c>
      <c r="K627" s="3" t="str">
        <f aca="false">B627&amp;"_"&amp;C627</f>
        <v>2_2024-06-25</v>
      </c>
    </row>
    <row r="628" customFormat="false" ht="15" hidden="false" customHeight="false" outlineLevel="0" collapsed="false">
      <c r="A628" s="3" t="n">
        <v>627</v>
      </c>
      <c r="B628" s="3" t="n">
        <v>2</v>
      </c>
      <c r="C628" s="3" t="s">
        <v>183</v>
      </c>
      <c r="D628" s="4" t="n">
        <v>62.34</v>
      </c>
      <c r="E628" s="4" t="n">
        <v>62.89</v>
      </c>
      <c r="F628" s="4" t="n">
        <v>62.17</v>
      </c>
      <c r="G628" s="4" t="n">
        <v>62.52</v>
      </c>
      <c r="H628" s="5" t="n">
        <v>6693674</v>
      </c>
      <c r="I628" s="3"/>
      <c r="J628" s="3" t="n">
        <f aca="false">ROUND((G628-G627)/G627*100,2)</f>
        <v>2.93</v>
      </c>
      <c r="K628" s="3" t="str">
        <f aca="false">B628&amp;"_"&amp;C628</f>
        <v>2_2024-06-26</v>
      </c>
    </row>
    <row r="629" customFormat="false" ht="15" hidden="false" customHeight="false" outlineLevel="0" collapsed="false">
      <c r="A629" s="3" t="n">
        <v>628</v>
      </c>
      <c r="B629" s="3" t="n">
        <v>2</v>
      </c>
      <c r="C629" s="3" t="s">
        <v>184</v>
      </c>
      <c r="D629" s="4" t="n">
        <v>63.71</v>
      </c>
      <c r="E629" s="4" t="n">
        <v>63.98</v>
      </c>
      <c r="F629" s="4" t="n">
        <v>63.46</v>
      </c>
      <c r="G629" s="4" t="n">
        <v>63.82</v>
      </c>
      <c r="H629" s="5" t="n">
        <v>1909517</v>
      </c>
      <c r="I629" s="3"/>
      <c r="J629" s="3" t="n">
        <f aca="false">ROUND((G629-G628)/G628*100,2)</f>
        <v>2.08</v>
      </c>
      <c r="K629" s="3" t="str">
        <f aca="false">B629&amp;"_"&amp;C629</f>
        <v>2_2024-06-27</v>
      </c>
    </row>
    <row r="630" customFormat="false" ht="15" hidden="false" customHeight="false" outlineLevel="0" collapsed="false">
      <c r="A630" s="3" t="n">
        <v>629</v>
      </c>
      <c r="B630" s="3" t="n">
        <v>2</v>
      </c>
      <c r="C630" s="3" t="s">
        <v>185</v>
      </c>
      <c r="D630" s="4" t="n">
        <v>64.45</v>
      </c>
      <c r="E630" s="4" t="n">
        <v>64.74</v>
      </c>
      <c r="F630" s="4" t="n">
        <v>63.99</v>
      </c>
      <c r="G630" s="4" t="n">
        <v>64.33</v>
      </c>
      <c r="H630" s="5" t="n">
        <v>6657630</v>
      </c>
      <c r="I630" s="3"/>
      <c r="J630" s="3" t="n">
        <f aca="false">ROUND((G630-G629)/G629*100,2)</f>
        <v>0.8</v>
      </c>
      <c r="K630" s="3" t="str">
        <f aca="false">B630&amp;"_"&amp;C630</f>
        <v>2_2024-06-28</v>
      </c>
    </row>
    <row r="631" customFormat="false" ht="15" hidden="false" customHeight="false" outlineLevel="0" collapsed="false">
      <c r="A631" s="3" t="n">
        <v>630</v>
      </c>
      <c r="B631" s="3" t="n">
        <v>2</v>
      </c>
      <c r="C631" s="3" t="s">
        <v>186</v>
      </c>
      <c r="D631" s="4" t="n">
        <v>66.42</v>
      </c>
      <c r="E631" s="4" t="n">
        <v>66.48</v>
      </c>
      <c r="F631" s="4" t="n">
        <v>66.28</v>
      </c>
      <c r="G631" s="4" t="n">
        <v>66.41</v>
      </c>
      <c r="H631" s="5" t="n">
        <v>4300964</v>
      </c>
      <c r="I631" s="3"/>
      <c r="J631" s="3" t="n">
        <f aca="false">ROUND((G631-G630)/G630*100,2)</f>
        <v>3.23</v>
      </c>
      <c r="K631" s="3" t="str">
        <f aca="false">B631&amp;"_"&amp;C631</f>
        <v>2_2024-07-01</v>
      </c>
    </row>
    <row r="632" customFormat="false" ht="15" hidden="false" customHeight="false" outlineLevel="0" collapsed="false">
      <c r="A632" s="3" t="n">
        <v>631</v>
      </c>
      <c r="B632" s="3" t="n">
        <v>2</v>
      </c>
      <c r="C632" s="3" t="s">
        <v>187</v>
      </c>
      <c r="D632" s="4" t="n">
        <v>68.14</v>
      </c>
      <c r="E632" s="4" t="n">
        <v>68.15</v>
      </c>
      <c r="F632" s="4" t="n">
        <v>67.85</v>
      </c>
      <c r="G632" s="4" t="n">
        <v>67.93</v>
      </c>
      <c r="H632" s="5" t="n">
        <v>6746974</v>
      </c>
      <c r="I632" s="3"/>
      <c r="J632" s="3" t="n">
        <f aca="false">ROUND((G632-G631)/G631*100,2)</f>
        <v>2.29</v>
      </c>
      <c r="K632" s="3" t="str">
        <f aca="false">B632&amp;"_"&amp;C632</f>
        <v>2_2024-07-02</v>
      </c>
    </row>
    <row r="633" customFormat="false" ht="15" hidden="false" customHeight="false" outlineLevel="0" collapsed="false">
      <c r="A633" s="3" t="n">
        <v>632</v>
      </c>
      <c r="B633" s="3" t="n">
        <v>2</v>
      </c>
      <c r="C633" s="3" t="s">
        <v>188</v>
      </c>
      <c r="D633" s="4" t="n">
        <v>69.9</v>
      </c>
      <c r="E633" s="4" t="n">
        <v>70.01</v>
      </c>
      <c r="F633" s="4" t="n">
        <v>69.52</v>
      </c>
      <c r="G633" s="4" t="n">
        <v>69.71</v>
      </c>
      <c r="H633" s="5" t="n">
        <v>7385233</v>
      </c>
      <c r="I633" s="3"/>
      <c r="J633" s="3" t="n">
        <f aca="false">ROUND((G633-G632)/G632*100,2)</f>
        <v>2.62</v>
      </c>
      <c r="K633" s="3" t="str">
        <f aca="false">B633&amp;"_"&amp;C633</f>
        <v>2_2024-07-03</v>
      </c>
    </row>
    <row r="634" customFormat="false" ht="15" hidden="false" customHeight="false" outlineLevel="0" collapsed="false">
      <c r="A634" s="3" t="n">
        <v>633</v>
      </c>
      <c r="B634" s="3" t="n">
        <v>2</v>
      </c>
      <c r="C634" s="3" t="s">
        <v>189</v>
      </c>
      <c r="D634" s="4" t="n">
        <v>69.6</v>
      </c>
      <c r="E634" s="4" t="n">
        <v>69.81</v>
      </c>
      <c r="F634" s="4" t="n">
        <v>69.15</v>
      </c>
      <c r="G634" s="4" t="n">
        <v>69.42</v>
      </c>
      <c r="H634" s="5" t="n">
        <v>1429046</v>
      </c>
      <c r="I634" s="3"/>
      <c r="J634" s="3" t="n">
        <f aca="false">ROUND((G634-G633)/G633*100,2)</f>
        <v>-0.42</v>
      </c>
      <c r="K634" s="3" t="str">
        <f aca="false">B634&amp;"_"&amp;C634</f>
        <v>2_2024-07-04</v>
      </c>
    </row>
    <row r="635" customFormat="false" ht="15" hidden="false" customHeight="false" outlineLevel="0" collapsed="false">
      <c r="A635" s="3" t="n">
        <v>634</v>
      </c>
      <c r="B635" s="3" t="n">
        <v>2</v>
      </c>
      <c r="C635" s="3" t="s">
        <v>190</v>
      </c>
      <c r="D635" s="4" t="n">
        <v>68.19</v>
      </c>
      <c r="E635" s="4" t="n">
        <v>68.6</v>
      </c>
      <c r="F635" s="4" t="n">
        <v>67.94</v>
      </c>
      <c r="G635" s="4" t="n">
        <v>68.44</v>
      </c>
      <c r="H635" s="5" t="n">
        <v>1831877</v>
      </c>
      <c r="I635" s="3"/>
      <c r="J635" s="3" t="n">
        <f aca="false">ROUND((G635-G634)/G634*100,2)</f>
        <v>-1.41</v>
      </c>
      <c r="K635" s="3" t="str">
        <f aca="false">B635&amp;"_"&amp;C635</f>
        <v>2_2024-07-05</v>
      </c>
    </row>
    <row r="636" customFormat="false" ht="15" hidden="false" customHeight="false" outlineLevel="0" collapsed="false">
      <c r="A636" s="3" t="n">
        <v>635</v>
      </c>
      <c r="B636" s="3" t="n">
        <v>2</v>
      </c>
      <c r="C636" s="3" t="s">
        <v>191</v>
      </c>
      <c r="D636" s="4" t="n">
        <v>69.47</v>
      </c>
      <c r="E636" s="4" t="n">
        <v>69.62</v>
      </c>
      <c r="F636" s="4" t="n">
        <v>69.1</v>
      </c>
      <c r="G636" s="4" t="n">
        <v>69.56</v>
      </c>
      <c r="H636" s="5" t="n">
        <v>6117208</v>
      </c>
      <c r="I636" s="3"/>
      <c r="J636" s="3" t="n">
        <f aca="false">ROUND((G636-G635)/G635*100,2)</f>
        <v>1.64</v>
      </c>
      <c r="K636" s="3" t="str">
        <f aca="false">B636&amp;"_"&amp;C636</f>
        <v>2_2024-07-08</v>
      </c>
    </row>
    <row r="637" customFormat="false" ht="15" hidden="false" customHeight="false" outlineLevel="0" collapsed="false">
      <c r="A637" s="3" t="n">
        <v>636</v>
      </c>
      <c r="B637" s="3" t="n">
        <v>2</v>
      </c>
      <c r="C637" s="3" t="s">
        <v>192</v>
      </c>
      <c r="D637" s="4" t="n">
        <v>68.44</v>
      </c>
      <c r="E637" s="4" t="n">
        <v>68.55</v>
      </c>
      <c r="F637" s="4" t="n">
        <v>68.17</v>
      </c>
      <c r="G637" s="4" t="n">
        <v>68.33</v>
      </c>
      <c r="H637" s="5" t="n">
        <v>1721805</v>
      </c>
      <c r="I637" s="3"/>
      <c r="J637" s="3" t="n">
        <f aca="false">ROUND((G637-G636)/G636*100,2)</f>
        <v>-1.77</v>
      </c>
      <c r="K637" s="3" t="str">
        <f aca="false">B637&amp;"_"&amp;C637</f>
        <v>2_2024-07-09</v>
      </c>
    </row>
    <row r="638" customFormat="false" ht="15" hidden="false" customHeight="false" outlineLevel="0" collapsed="false">
      <c r="A638" s="3" t="n">
        <v>637</v>
      </c>
      <c r="B638" s="3" t="n">
        <v>2</v>
      </c>
      <c r="C638" s="3" t="s">
        <v>193</v>
      </c>
      <c r="D638" s="4" t="n">
        <v>65.64</v>
      </c>
      <c r="E638" s="4" t="n">
        <v>65.9</v>
      </c>
      <c r="F638" s="4" t="n">
        <v>65.19</v>
      </c>
      <c r="G638" s="4" t="n">
        <v>65.46</v>
      </c>
      <c r="H638" s="5" t="n">
        <v>2518126</v>
      </c>
      <c r="I638" s="3"/>
      <c r="J638" s="3" t="n">
        <f aca="false">ROUND((G638-G637)/G637*100,2)</f>
        <v>-4.2</v>
      </c>
      <c r="K638" s="3" t="str">
        <f aca="false">B638&amp;"_"&amp;C638</f>
        <v>2_2024-07-10</v>
      </c>
    </row>
    <row r="639" customFormat="false" ht="15" hidden="false" customHeight="false" outlineLevel="0" collapsed="false">
      <c r="A639" s="3" t="n">
        <v>638</v>
      </c>
      <c r="B639" s="3" t="n">
        <v>2</v>
      </c>
      <c r="C639" s="3" t="s">
        <v>194</v>
      </c>
      <c r="D639" s="4" t="n">
        <v>64.06</v>
      </c>
      <c r="E639" s="4" t="n">
        <v>64.11</v>
      </c>
      <c r="F639" s="4" t="n">
        <v>63.76</v>
      </c>
      <c r="G639" s="4" t="n">
        <v>64.11</v>
      </c>
      <c r="H639" s="5" t="n">
        <v>6256795</v>
      </c>
      <c r="I639" s="3"/>
      <c r="J639" s="3" t="n">
        <f aca="false">ROUND((G639-G638)/G638*100,2)</f>
        <v>-2.06</v>
      </c>
      <c r="K639" s="3" t="str">
        <f aca="false">B639&amp;"_"&amp;C639</f>
        <v>2_2024-07-11</v>
      </c>
    </row>
    <row r="640" customFormat="false" ht="15" hidden="false" customHeight="false" outlineLevel="0" collapsed="false">
      <c r="A640" s="3" t="n">
        <v>639</v>
      </c>
      <c r="B640" s="3" t="n">
        <v>2</v>
      </c>
      <c r="C640" s="3" t="s">
        <v>195</v>
      </c>
      <c r="D640" s="4" t="n">
        <v>66.71</v>
      </c>
      <c r="E640" s="4" t="n">
        <v>66.95</v>
      </c>
      <c r="F640" s="4" t="n">
        <v>66.63</v>
      </c>
      <c r="G640" s="4" t="n">
        <v>66.63</v>
      </c>
      <c r="H640" s="5" t="n">
        <v>2392928</v>
      </c>
      <c r="I640" s="3"/>
      <c r="J640" s="3" t="n">
        <f aca="false">ROUND((G640-G639)/G639*100,2)</f>
        <v>3.93</v>
      </c>
      <c r="K640" s="3" t="str">
        <f aca="false">B640&amp;"_"&amp;C640</f>
        <v>2_2024-07-12</v>
      </c>
    </row>
    <row r="641" customFormat="false" ht="15" hidden="false" customHeight="false" outlineLevel="0" collapsed="false">
      <c r="A641" s="3" t="n">
        <v>640</v>
      </c>
      <c r="B641" s="3" t="n">
        <v>2</v>
      </c>
      <c r="C641" s="3" t="s">
        <v>196</v>
      </c>
      <c r="D641" s="4" t="n">
        <v>66.93</v>
      </c>
      <c r="E641" s="4" t="n">
        <v>67.05</v>
      </c>
      <c r="F641" s="4" t="n">
        <v>66.38</v>
      </c>
      <c r="G641" s="4" t="n">
        <v>66.77</v>
      </c>
      <c r="H641" s="5" t="n">
        <v>5320552</v>
      </c>
      <c r="I641" s="3"/>
      <c r="J641" s="3" t="n">
        <f aca="false">ROUND((G641-G640)/G640*100,2)</f>
        <v>0.21</v>
      </c>
      <c r="K641" s="3" t="str">
        <f aca="false">B641&amp;"_"&amp;C641</f>
        <v>2_2024-07-15</v>
      </c>
    </row>
    <row r="642" customFormat="false" ht="15" hidden="false" customHeight="false" outlineLevel="0" collapsed="false">
      <c r="A642" s="3" t="n">
        <v>641</v>
      </c>
      <c r="B642" s="3" t="n">
        <v>2</v>
      </c>
      <c r="C642" s="3" t="s">
        <v>197</v>
      </c>
      <c r="D642" s="4" t="n">
        <v>65.64</v>
      </c>
      <c r="E642" s="4" t="n">
        <v>65.82</v>
      </c>
      <c r="F642" s="4" t="n">
        <v>65.45</v>
      </c>
      <c r="G642" s="4" t="n">
        <v>65.72</v>
      </c>
      <c r="H642" s="5" t="n">
        <v>5578971</v>
      </c>
      <c r="I642" s="3"/>
      <c r="J642" s="3" t="n">
        <f aca="false">ROUND((G642-G641)/G641*100,2)</f>
        <v>-1.57</v>
      </c>
      <c r="K642" s="3" t="str">
        <f aca="false">B642&amp;"_"&amp;C642</f>
        <v>2_2024-07-16</v>
      </c>
    </row>
    <row r="643" customFormat="false" ht="15" hidden="false" customHeight="false" outlineLevel="0" collapsed="false">
      <c r="A643" s="3" t="n">
        <v>642</v>
      </c>
      <c r="B643" s="3" t="n">
        <v>2</v>
      </c>
      <c r="C643" s="3" t="s">
        <v>198</v>
      </c>
      <c r="D643" s="4" t="n">
        <v>66.4</v>
      </c>
      <c r="E643" s="4" t="n">
        <v>66.56</v>
      </c>
      <c r="F643" s="4" t="n">
        <v>66.19</v>
      </c>
      <c r="G643" s="4" t="n">
        <v>66.23</v>
      </c>
      <c r="H643" s="5" t="n">
        <v>4336352</v>
      </c>
      <c r="I643" s="3"/>
      <c r="J643" s="3" t="n">
        <f aca="false">ROUND((G643-G642)/G642*100,2)</f>
        <v>0.78</v>
      </c>
      <c r="K643" s="3" t="str">
        <f aca="false">B643&amp;"_"&amp;C643</f>
        <v>2_2024-07-17</v>
      </c>
    </row>
    <row r="644" customFormat="false" ht="15" hidden="false" customHeight="false" outlineLevel="0" collapsed="false">
      <c r="A644" s="3" t="n">
        <v>643</v>
      </c>
      <c r="B644" s="3" t="n">
        <v>2</v>
      </c>
      <c r="C644" s="3" t="s">
        <v>199</v>
      </c>
      <c r="D644" s="4" t="n">
        <v>64.95</v>
      </c>
      <c r="E644" s="4" t="n">
        <v>65.27</v>
      </c>
      <c r="F644" s="4" t="n">
        <v>64.72</v>
      </c>
      <c r="G644" s="4" t="n">
        <v>65.02</v>
      </c>
      <c r="H644" s="5" t="n">
        <v>2738569</v>
      </c>
      <c r="I644" s="3"/>
      <c r="J644" s="3" t="n">
        <f aca="false">ROUND((G644-G643)/G643*100,2)</f>
        <v>-1.83</v>
      </c>
      <c r="K644" s="3" t="str">
        <f aca="false">B644&amp;"_"&amp;C644</f>
        <v>2_2024-07-18</v>
      </c>
    </row>
    <row r="645" customFormat="false" ht="15" hidden="false" customHeight="false" outlineLevel="0" collapsed="false">
      <c r="A645" s="3" t="n">
        <v>644</v>
      </c>
      <c r="B645" s="3" t="n">
        <v>2</v>
      </c>
      <c r="C645" s="3" t="s">
        <v>200</v>
      </c>
      <c r="D645" s="4" t="n">
        <v>62.89</v>
      </c>
      <c r="E645" s="4" t="n">
        <v>63.11</v>
      </c>
      <c r="F645" s="4" t="n">
        <v>62.51</v>
      </c>
      <c r="G645" s="4" t="n">
        <v>63.09</v>
      </c>
      <c r="H645" s="5" t="n">
        <v>5304460</v>
      </c>
      <c r="I645" s="3"/>
      <c r="J645" s="3" t="n">
        <f aca="false">ROUND((G645-G644)/G644*100,2)</f>
        <v>-2.97</v>
      </c>
      <c r="K645" s="3" t="str">
        <f aca="false">B645&amp;"_"&amp;C645</f>
        <v>2_2024-07-19</v>
      </c>
    </row>
    <row r="646" customFormat="false" ht="15" hidden="false" customHeight="false" outlineLevel="0" collapsed="false">
      <c r="A646" s="3" t="n">
        <v>645</v>
      </c>
      <c r="B646" s="3" t="n">
        <v>2</v>
      </c>
      <c r="C646" s="3" t="s">
        <v>201</v>
      </c>
      <c r="D646" s="4" t="n">
        <v>63.75</v>
      </c>
      <c r="E646" s="4" t="n">
        <v>64.09</v>
      </c>
      <c r="F646" s="4" t="n">
        <v>63.53</v>
      </c>
      <c r="G646" s="4" t="n">
        <v>63.64</v>
      </c>
      <c r="H646" s="5" t="n">
        <v>1624469</v>
      </c>
      <c r="I646" s="3"/>
      <c r="J646" s="3" t="n">
        <f aca="false">ROUND((G646-G645)/G645*100,2)</f>
        <v>0.87</v>
      </c>
      <c r="K646" s="3" t="str">
        <f aca="false">B646&amp;"_"&amp;C646</f>
        <v>2_2024-07-22</v>
      </c>
    </row>
    <row r="647" customFormat="false" ht="15" hidden="false" customHeight="false" outlineLevel="0" collapsed="false">
      <c r="A647" s="3" t="n">
        <v>646</v>
      </c>
      <c r="B647" s="3" t="n">
        <v>2</v>
      </c>
      <c r="C647" s="3" t="s">
        <v>202</v>
      </c>
      <c r="D647" s="4" t="n">
        <v>63.08</v>
      </c>
      <c r="E647" s="4" t="n">
        <v>63.42</v>
      </c>
      <c r="F647" s="4" t="n">
        <v>62.64</v>
      </c>
      <c r="G647" s="4" t="n">
        <v>62.95</v>
      </c>
      <c r="H647" s="5" t="n">
        <v>6517728</v>
      </c>
      <c r="I647" s="3"/>
      <c r="J647" s="3" t="n">
        <f aca="false">ROUND((G647-G646)/G646*100,2)</f>
        <v>-1.08</v>
      </c>
      <c r="K647" s="3" t="str">
        <f aca="false">B647&amp;"_"&amp;C647</f>
        <v>2_2024-07-23</v>
      </c>
    </row>
    <row r="648" customFormat="false" ht="15" hidden="false" customHeight="false" outlineLevel="0" collapsed="false">
      <c r="A648" s="3" t="n">
        <v>647</v>
      </c>
      <c r="B648" s="3" t="n">
        <v>2</v>
      </c>
      <c r="C648" s="3" t="s">
        <v>203</v>
      </c>
      <c r="D648" s="4" t="n">
        <v>61.68</v>
      </c>
      <c r="E648" s="4" t="n">
        <v>61.94</v>
      </c>
      <c r="F648" s="4" t="n">
        <v>61.35</v>
      </c>
      <c r="G648" s="4" t="n">
        <v>61.59</v>
      </c>
      <c r="H648" s="5" t="n">
        <v>7981018</v>
      </c>
      <c r="I648" s="3"/>
      <c r="J648" s="3" t="n">
        <f aca="false">ROUND((G648-G647)/G647*100,2)</f>
        <v>-2.16</v>
      </c>
      <c r="K648" s="3" t="str">
        <f aca="false">B648&amp;"_"&amp;C648</f>
        <v>2_2024-07-24</v>
      </c>
    </row>
    <row r="649" customFormat="false" ht="15" hidden="false" customHeight="false" outlineLevel="0" collapsed="false">
      <c r="A649" s="3" t="n">
        <v>648</v>
      </c>
      <c r="B649" s="3" t="n">
        <v>2</v>
      </c>
      <c r="C649" s="3" t="s">
        <v>204</v>
      </c>
      <c r="D649" s="4" t="n">
        <v>60.5</v>
      </c>
      <c r="E649" s="4" t="n">
        <v>60.77</v>
      </c>
      <c r="F649" s="4" t="n">
        <v>60.36</v>
      </c>
      <c r="G649" s="4" t="n">
        <v>60.62</v>
      </c>
      <c r="H649" s="5" t="n">
        <v>764892</v>
      </c>
      <c r="I649" s="3"/>
      <c r="J649" s="3" t="n">
        <f aca="false">ROUND((G649-G648)/G648*100,2)</f>
        <v>-1.57</v>
      </c>
      <c r="K649" s="3" t="str">
        <f aca="false">B649&amp;"_"&amp;C649</f>
        <v>2_2024-07-25</v>
      </c>
    </row>
    <row r="650" customFormat="false" ht="15" hidden="false" customHeight="false" outlineLevel="0" collapsed="false">
      <c r="A650" s="3" t="n">
        <v>649</v>
      </c>
      <c r="B650" s="3" t="n">
        <v>2</v>
      </c>
      <c r="C650" s="3" t="s">
        <v>205</v>
      </c>
      <c r="D650" s="4" t="n">
        <v>60.09</v>
      </c>
      <c r="E650" s="4" t="n">
        <v>60.5</v>
      </c>
      <c r="F650" s="4" t="n">
        <v>60.01</v>
      </c>
      <c r="G650" s="4" t="n">
        <v>60.24</v>
      </c>
      <c r="H650" s="5" t="n">
        <v>4509763</v>
      </c>
      <c r="I650" s="3"/>
      <c r="J650" s="3" t="n">
        <f aca="false">ROUND((G650-G649)/G649*100,2)</f>
        <v>-0.63</v>
      </c>
      <c r="K650" s="3" t="str">
        <f aca="false">B650&amp;"_"&amp;C650</f>
        <v>2_2024-07-26</v>
      </c>
    </row>
    <row r="651" customFormat="false" ht="15" hidden="false" customHeight="false" outlineLevel="0" collapsed="false">
      <c r="A651" s="3" t="n">
        <v>650</v>
      </c>
      <c r="B651" s="3" t="n">
        <v>2</v>
      </c>
      <c r="C651" s="3" t="s">
        <v>206</v>
      </c>
      <c r="D651" s="4" t="n">
        <v>58.99</v>
      </c>
      <c r="E651" s="4" t="n">
        <v>59.32</v>
      </c>
      <c r="F651" s="4" t="n">
        <v>58.62</v>
      </c>
      <c r="G651" s="4" t="n">
        <v>58.86</v>
      </c>
      <c r="H651" s="5" t="n">
        <v>4304861</v>
      </c>
      <c r="I651" s="3"/>
      <c r="J651" s="3" t="n">
        <f aca="false">ROUND((G651-G650)/G650*100,2)</f>
        <v>-2.29</v>
      </c>
      <c r="K651" s="3" t="str">
        <f aca="false">B651&amp;"_"&amp;C651</f>
        <v>2_2024-07-29</v>
      </c>
    </row>
    <row r="652" customFormat="false" ht="15" hidden="false" customHeight="false" outlineLevel="0" collapsed="false">
      <c r="A652" s="3" t="n">
        <v>651</v>
      </c>
      <c r="B652" s="3" t="n">
        <v>2</v>
      </c>
      <c r="C652" s="3" t="s">
        <v>207</v>
      </c>
      <c r="D652" s="4" t="n">
        <v>60.18</v>
      </c>
      <c r="E652" s="4" t="n">
        <v>60.24</v>
      </c>
      <c r="F652" s="4" t="n">
        <v>59.96</v>
      </c>
      <c r="G652" s="4" t="n">
        <v>59.99</v>
      </c>
      <c r="H652" s="5" t="n">
        <v>1459581</v>
      </c>
      <c r="I652" s="3"/>
      <c r="J652" s="3" t="n">
        <f aca="false">ROUND((G652-G651)/G651*100,2)</f>
        <v>1.92</v>
      </c>
      <c r="K652" s="3" t="str">
        <f aca="false">B652&amp;"_"&amp;C652</f>
        <v>2_2024-07-30</v>
      </c>
    </row>
    <row r="653" customFormat="false" ht="15" hidden="false" customHeight="false" outlineLevel="0" collapsed="false">
      <c r="A653" s="3" t="n">
        <v>652</v>
      </c>
      <c r="B653" s="3" t="n">
        <v>2</v>
      </c>
      <c r="C653" s="3" t="s">
        <v>208</v>
      </c>
      <c r="D653" s="4" t="n">
        <v>58.16</v>
      </c>
      <c r="E653" s="4" t="n">
        <v>58.56</v>
      </c>
      <c r="F653" s="4" t="n">
        <v>57.89</v>
      </c>
      <c r="G653" s="4" t="n">
        <v>58.27</v>
      </c>
      <c r="H653" s="5" t="n">
        <v>1873012</v>
      </c>
      <c r="I653" s="3"/>
      <c r="J653" s="3" t="n">
        <f aca="false">ROUND((G653-G652)/G652*100,2)</f>
        <v>-2.87</v>
      </c>
      <c r="K653" s="3" t="str">
        <f aca="false">B653&amp;"_"&amp;C653</f>
        <v>2_2024-07-31</v>
      </c>
    </row>
    <row r="654" customFormat="false" ht="15" hidden="false" customHeight="false" outlineLevel="0" collapsed="false">
      <c r="A654" s="3" t="n">
        <v>653</v>
      </c>
      <c r="B654" s="3" t="n">
        <v>2</v>
      </c>
      <c r="C654" s="3" t="s">
        <v>209</v>
      </c>
      <c r="D654" s="4" t="n">
        <v>57.67</v>
      </c>
      <c r="E654" s="4" t="n">
        <v>57.98</v>
      </c>
      <c r="F654" s="4" t="n">
        <v>57.41</v>
      </c>
      <c r="G654" s="4" t="n">
        <v>57.86</v>
      </c>
      <c r="H654" s="5" t="n">
        <v>2803139</v>
      </c>
      <c r="I654" s="3"/>
      <c r="J654" s="3" t="n">
        <f aca="false">ROUND((G654-G653)/G653*100,2)</f>
        <v>-0.7</v>
      </c>
      <c r="K654" s="3" t="str">
        <f aca="false">B654&amp;"_"&amp;C654</f>
        <v>2_2024-08-01</v>
      </c>
    </row>
    <row r="655" customFormat="false" ht="15" hidden="false" customHeight="false" outlineLevel="0" collapsed="false">
      <c r="A655" s="3" t="n">
        <v>654</v>
      </c>
      <c r="B655" s="3" t="n">
        <v>2</v>
      </c>
      <c r="C655" s="3" t="s">
        <v>210</v>
      </c>
      <c r="D655" s="4" t="n">
        <v>57.13</v>
      </c>
      <c r="E655" s="4" t="n">
        <v>57.24</v>
      </c>
      <c r="F655" s="4" t="n">
        <v>56.9</v>
      </c>
      <c r="G655" s="4" t="n">
        <v>56.99</v>
      </c>
      <c r="H655" s="5" t="n">
        <v>2705383</v>
      </c>
      <c r="I655" s="3"/>
      <c r="J655" s="3" t="n">
        <f aca="false">ROUND((G655-G654)/G654*100,2)</f>
        <v>-1.5</v>
      </c>
      <c r="K655" s="3" t="str">
        <f aca="false">B655&amp;"_"&amp;C655</f>
        <v>2_2024-08-02</v>
      </c>
    </row>
    <row r="656" customFormat="false" ht="15" hidden="false" customHeight="false" outlineLevel="0" collapsed="false">
      <c r="A656" s="3" t="n">
        <v>655</v>
      </c>
      <c r="B656" s="3" t="n">
        <v>2</v>
      </c>
      <c r="C656" s="3" t="s">
        <v>211</v>
      </c>
      <c r="D656" s="4" t="n">
        <v>57.84</v>
      </c>
      <c r="E656" s="4" t="n">
        <v>58.04</v>
      </c>
      <c r="F656" s="4" t="n">
        <v>57.34</v>
      </c>
      <c r="G656" s="4" t="n">
        <v>57.67</v>
      </c>
      <c r="H656" s="5" t="n">
        <v>1034118</v>
      </c>
      <c r="I656" s="3"/>
      <c r="J656" s="3" t="n">
        <f aca="false">ROUND((G656-G655)/G655*100,2)</f>
        <v>1.19</v>
      </c>
      <c r="K656" s="3" t="str">
        <f aca="false">B656&amp;"_"&amp;C656</f>
        <v>2_2024-08-05</v>
      </c>
    </row>
    <row r="657" customFormat="false" ht="15" hidden="false" customHeight="false" outlineLevel="0" collapsed="false">
      <c r="A657" s="3" t="n">
        <v>656</v>
      </c>
      <c r="B657" s="3" t="n">
        <v>2</v>
      </c>
      <c r="C657" s="3" t="s">
        <v>212</v>
      </c>
      <c r="D657" s="4" t="n">
        <v>56.89</v>
      </c>
      <c r="E657" s="4" t="n">
        <v>57.06</v>
      </c>
      <c r="F657" s="4" t="n">
        <v>56.42</v>
      </c>
      <c r="G657" s="4" t="n">
        <v>56.72</v>
      </c>
      <c r="H657" s="5" t="n">
        <v>3362519</v>
      </c>
      <c r="I657" s="3"/>
      <c r="J657" s="3" t="n">
        <f aca="false">ROUND((G657-G656)/G656*100,2)</f>
        <v>-1.65</v>
      </c>
      <c r="K657" s="3" t="str">
        <f aca="false">B657&amp;"_"&amp;C657</f>
        <v>2_2024-08-06</v>
      </c>
    </row>
    <row r="658" customFormat="false" ht="15" hidden="false" customHeight="false" outlineLevel="0" collapsed="false">
      <c r="A658" s="3" t="n">
        <v>657</v>
      </c>
      <c r="B658" s="3" t="n">
        <v>2</v>
      </c>
      <c r="C658" s="3" t="s">
        <v>213</v>
      </c>
      <c r="D658" s="4" t="n">
        <v>56.76</v>
      </c>
      <c r="E658" s="4" t="n">
        <v>56.81</v>
      </c>
      <c r="F658" s="4" t="n">
        <v>56.54</v>
      </c>
      <c r="G658" s="4" t="n">
        <v>56.6</v>
      </c>
      <c r="H658" s="5" t="n">
        <v>3568938</v>
      </c>
      <c r="I658" s="3"/>
      <c r="J658" s="3" t="n">
        <f aca="false">ROUND((G658-G657)/G657*100,2)</f>
        <v>-0.21</v>
      </c>
      <c r="K658" s="3" t="str">
        <f aca="false">B658&amp;"_"&amp;C658</f>
        <v>2_2024-08-07</v>
      </c>
    </row>
    <row r="659" customFormat="false" ht="15" hidden="false" customHeight="false" outlineLevel="0" collapsed="false">
      <c r="A659" s="3" t="n">
        <v>658</v>
      </c>
      <c r="B659" s="3" t="n">
        <v>2</v>
      </c>
      <c r="C659" s="3" t="s">
        <v>214</v>
      </c>
      <c r="D659" s="4" t="n">
        <v>56.95</v>
      </c>
      <c r="E659" s="4" t="n">
        <v>57.26</v>
      </c>
      <c r="F659" s="4" t="n">
        <v>56.76</v>
      </c>
      <c r="G659" s="4" t="n">
        <v>56.92</v>
      </c>
      <c r="H659" s="5" t="n">
        <v>2872875</v>
      </c>
      <c r="I659" s="3"/>
      <c r="J659" s="3" t="n">
        <f aca="false">ROUND((G659-G658)/G658*100,2)</f>
        <v>0.57</v>
      </c>
      <c r="K659" s="3" t="str">
        <f aca="false">B659&amp;"_"&amp;C659</f>
        <v>2_2024-08-08</v>
      </c>
    </row>
    <row r="660" customFormat="false" ht="15" hidden="false" customHeight="false" outlineLevel="0" collapsed="false">
      <c r="A660" s="3" t="n">
        <v>659</v>
      </c>
      <c r="B660" s="3" t="n">
        <v>2</v>
      </c>
      <c r="C660" s="3" t="s">
        <v>215</v>
      </c>
      <c r="D660" s="4" t="n">
        <v>56.52</v>
      </c>
      <c r="E660" s="4" t="n">
        <v>56.74</v>
      </c>
      <c r="F660" s="4" t="n">
        <v>56.46</v>
      </c>
      <c r="G660" s="4" t="n">
        <v>56.52</v>
      </c>
      <c r="H660" s="5" t="n">
        <v>5258742</v>
      </c>
      <c r="I660" s="3"/>
      <c r="J660" s="3" t="n">
        <f aca="false">ROUND((G660-G659)/G659*100,2)</f>
        <v>-0.7</v>
      </c>
      <c r="K660" s="3" t="str">
        <f aca="false">B660&amp;"_"&amp;C660</f>
        <v>2_2024-08-09</v>
      </c>
    </row>
    <row r="661" customFormat="false" ht="15" hidden="false" customHeight="false" outlineLevel="0" collapsed="false">
      <c r="A661" s="3" t="n">
        <v>660</v>
      </c>
      <c r="B661" s="3" t="n">
        <v>2</v>
      </c>
      <c r="C661" s="3" t="s">
        <v>216</v>
      </c>
      <c r="D661" s="4" t="n">
        <v>54.57</v>
      </c>
      <c r="E661" s="4" t="n">
        <v>54.88</v>
      </c>
      <c r="F661" s="4" t="n">
        <v>54.32</v>
      </c>
      <c r="G661" s="4" t="n">
        <v>54.79</v>
      </c>
      <c r="H661" s="5" t="n">
        <v>1764543</v>
      </c>
      <c r="I661" s="3"/>
      <c r="J661" s="3" t="n">
        <f aca="false">ROUND((G661-G660)/G660*100,2)</f>
        <v>-3.06</v>
      </c>
      <c r="K661" s="3" t="str">
        <f aca="false">B661&amp;"_"&amp;C661</f>
        <v>2_2024-08-12</v>
      </c>
    </row>
    <row r="662" customFormat="false" ht="15" hidden="false" customHeight="false" outlineLevel="0" collapsed="false">
      <c r="A662" s="3" t="n">
        <v>661</v>
      </c>
      <c r="B662" s="3" t="n">
        <v>2</v>
      </c>
      <c r="C662" s="3" t="s">
        <v>217</v>
      </c>
      <c r="D662" s="4" t="n">
        <v>54.99</v>
      </c>
      <c r="E662" s="4" t="n">
        <v>55.02</v>
      </c>
      <c r="F662" s="4" t="n">
        <v>54.68</v>
      </c>
      <c r="G662" s="4" t="n">
        <v>54.88</v>
      </c>
      <c r="H662" s="5" t="n">
        <v>5251156</v>
      </c>
      <c r="I662" s="3"/>
      <c r="J662" s="3" t="n">
        <f aca="false">ROUND((G662-G661)/G661*100,2)</f>
        <v>0.16</v>
      </c>
      <c r="K662" s="3" t="str">
        <f aca="false">B662&amp;"_"&amp;C662</f>
        <v>2_2024-08-13</v>
      </c>
    </row>
    <row r="663" customFormat="false" ht="15" hidden="false" customHeight="false" outlineLevel="0" collapsed="false">
      <c r="A663" s="3" t="n">
        <v>662</v>
      </c>
      <c r="B663" s="3" t="n">
        <v>2</v>
      </c>
      <c r="C663" s="3" t="s">
        <v>218</v>
      </c>
      <c r="D663" s="4" t="n">
        <v>53.69</v>
      </c>
      <c r="E663" s="4" t="n">
        <v>54.04</v>
      </c>
      <c r="F663" s="4" t="n">
        <v>53.56</v>
      </c>
      <c r="G663" s="4" t="n">
        <v>53.73</v>
      </c>
      <c r="H663" s="5" t="n">
        <v>782939</v>
      </c>
      <c r="I663" s="3"/>
      <c r="J663" s="3" t="n">
        <f aca="false">ROUND((G663-G662)/G662*100,2)</f>
        <v>-2.1</v>
      </c>
      <c r="K663" s="3" t="str">
        <f aca="false">B663&amp;"_"&amp;C663</f>
        <v>2_2024-08-14</v>
      </c>
    </row>
    <row r="664" customFormat="false" ht="15" hidden="false" customHeight="false" outlineLevel="0" collapsed="false">
      <c r="A664" s="3" t="n">
        <v>663</v>
      </c>
      <c r="B664" s="3" t="n">
        <v>2</v>
      </c>
      <c r="C664" s="3" t="s">
        <v>219</v>
      </c>
      <c r="D664" s="4" t="n">
        <v>53.8</v>
      </c>
      <c r="E664" s="4" t="n">
        <v>54.11</v>
      </c>
      <c r="F664" s="4" t="n">
        <v>53.53</v>
      </c>
      <c r="G664" s="4" t="n">
        <v>54.01</v>
      </c>
      <c r="H664" s="5" t="n">
        <v>1929325</v>
      </c>
      <c r="I664" s="3"/>
      <c r="J664" s="3" t="n">
        <f aca="false">ROUND((G664-G663)/G663*100,2)</f>
        <v>0.52</v>
      </c>
      <c r="K664" s="3" t="str">
        <f aca="false">B664&amp;"_"&amp;C664</f>
        <v>2_2024-08-15</v>
      </c>
    </row>
    <row r="665" customFormat="false" ht="15" hidden="false" customHeight="false" outlineLevel="0" collapsed="false">
      <c r="A665" s="3" t="n">
        <v>664</v>
      </c>
      <c r="B665" s="3" t="n">
        <v>2</v>
      </c>
      <c r="C665" s="3" t="s">
        <v>220</v>
      </c>
      <c r="D665" s="4" t="n">
        <v>54.97</v>
      </c>
      <c r="E665" s="4" t="n">
        <v>55.17</v>
      </c>
      <c r="F665" s="4" t="n">
        <v>54.81</v>
      </c>
      <c r="G665" s="4" t="n">
        <v>54.89</v>
      </c>
      <c r="H665" s="5" t="n">
        <v>5701435</v>
      </c>
      <c r="I665" s="3"/>
      <c r="J665" s="3" t="n">
        <f aca="false">ROUND((G665-G664)/G664*100,2)</f>
        <v>1.63</v>
      </c>
      <c r="K665" s="3" t="str">
        <f aca="false">B665&amp;"_"&amp;C665</f>
        <v>2_2024-08-16</v>
      </c>
    </row>
    <row r="666" customFormat="false" ht="15" hidden="false" customHeight="false" outlineLevel="0" collapsed="false">
      <c r="A666" s="3" t="n">
        <v>665</v>
      </c>
      <c r="B666" s="3" t="n">
        <v>2</v>
      </c>
      <c r="C666" s="3" t="s">
        <v>221</v>
      </c>
      <c r="D666" s="4" t="n">
        <v>54.54</v>
      </c>
      <c r="E666" s="4" t="n">
        <v>54.78</v>
      </c>
      <c r="F666" s="4" t="n">
        <v>54.48</v>
      </c>
      <c r="G666" s="4" t="n">
        <v>54.59</v>
      </c>
      <c r="H666" s="5" t="n">
        <v>6678828</v>
      </c>
      <c r="I666" s="3"/>
      <c r="J666" s="3" t="n">
        <f aca="false">ROUND((G666-G665)/G665*100,2)</f>
        <v>-0.55</v>
      </c>
      <c r="K666" s="3" t="str">
        <f aca="false">B666&amp;"_"&amp;C666</f>
        <v>2_2024-08-19</v>
      </c>
    </row>
    <row r="667" customFormat="false" ht="15" hidden="false" customHeight="false" outlineLevel="0" collapsed="false">
      <c r="A667" s="3" t="n">
        <v>666</v>
      </c>
      <c r="B667" s="3" t="n">
        <v>2</v>
      </c>
      <c r="C667" s="3" t="s">
        <v>222</v>
      </c>
      <c r="D667" s="4" t="n">
        <v>54.92</v>
      </c>
      <c r="E667" s="4" t="n">
        <v>55.1</v>
      </c>
      <c r="F667" s="4" t="n">
        <v>54.68</v>
      </c>
      <c r="G667" s="4" t="n">
        <v>55.01</v>
      </c>
      <c r="H667" s="5" t="n">
        <v>4972774</v>
      </c>
      <c r="I667" s="3"/>
      <c r="J667" s="3" t="n">
        <f aca="false">ROUND((G667-G666)/G666*100,2)</f>
        <v>0.77</v>
      </c>
      <c r="K667" s="3" t="str">
        <f aca="false">B667&amp;"_"&amp;C667</f>
        <v>2_2024-08-20</v>
      </c>
    </row>
    <row r="668" customFormat="false" ht="15" hidden="false" customHeight="false" outlineLevel="0" collapsed="false">
      <c r="A668" s="3" t="n">
        <v>667</v>
      </c>
      <c r="B668" s="3" t="n">
        <v>2</v>
      </c>
      <c r="C668" s="3" t="s">
        <v>223</v>
      </c>
      <c r="D668" s="4" t="n">
        <v>54.12</v>
      </c>
      <c r="E668" s="4" t="n">
        <v>54.24</v>
      </c>
      <c r="F668" s="4" t="n">
        <v>53.62</v>
      </c>
      <c r="G668" s="4" t="n">
        <v>53.91</v>
      </c>
      <c r="H668" s="5" t="n">
        <v>3194381</v>
      </c>
      <c r="I668" s="3"/>
      <c r="J668" s="3" t="n">
        <f aca="false">ROUND((G668-G667)/G667*100,2)</f>
        <v>-2</v>
      </c>
      <c r="K668" s="3" t="str">
        <f aca="false">B668&amp;"_"&amp;C668</f>
        <v>2_2024-08-21</v>
      </c>
    </row>
    <row r="669" customFormat="false" ht="15" hidden="false" customHeight="false" outlineLevel="0" collapsed="false">
      <c r="A669" s="3" t="n">
        <v>668</v>
      </c>
      <c r="B669" s="3" t="n">
        <v>2</v>
      </c>
      <c r="C669" s="3" t="s">
        <v>224</v>
      </c>
      <c r="D669" s="4" t="n">
        <v>55.49</v>
      </c>
      <c r="E669" s="4" t="n">
        <v>55.94</v>
      </c>
      <c r="F669" s="4" t="n">
        <v>55.18</v>
      </c>
      <c r="G669" s="4" t="n">
        <v>55.63</v>
      </c>
      <c r="H669" s="5" t="n">
        <v>3525437</v>
      </c>
      <c r="I669" s="3"/>
      <c r="J669" s="3" t="n">
        <f aca="false">ROUND((G669-G668)/G668*100,2)</f>
        <v>3.19</v>
      </c>
      <c r="K669" s="3" t="str">
        <f aca="false">B669&amp;"_"&amp;C669</f>
        <v>2_2024-08-22</v>
      </c>
    </row>
    <row r="670" customFormat="false" ht="15" hidden="false" customHeight="false" outlineLevel="0" collapsed="false">
      <c r="A670" s="3" t="n">
        <v>669</v>
      </c>
      <c r="B670" s="3" t="n">
        <v>2</v>
      </c>
      <c r="C670" s="3" t="s">
        <v>225</v>
      </c>
      <c r="D670" s="4" t="n">
        <v>55.67</v>
      </c>
      <c r="E670" s="4" t="n">
        <v>56.08</v>
      </c>
      <c r="F670" s="4" t="n">
        <v>55.47</v>
      </c>
      <c r="G670" s="4" t="n">
        <v>55.84</v>
      </c>
      <c r="H670" s="5" t="n">
        <v>1767385</v>
      </c>
      <c r="I670" s="3"/>
      <c r="J670" s="3" t="n">
        <f aca="false">ROUND((G670-G669)/G669*100,2)</f>
        <v>0.38</v>
      </c>
      <c r="K670" s="3" t="str">
        <f aca="false">B670&amp;"_"&amp;C670</f>
        <v>2_2024-08-23</v>
      </c>
    </row>
    <row r="671" customFormat="false" ht="15" hidden="false" customHeight="false" outlineLevel="0" collapsed="false">
      <c r="A671" s="3" t="n">
        <v>670</v>
      </c>
      <c r="B671" s="3" t="n">
        <v>2</v>
      </c>
      <c r="C671" s="3" t="s">
        <v>226</v>
      </c>
      <c r="D671" s="4" t="n">
        <v>57.37</v>
      </c>
      <c r="E671" s="4" t="n">
        <v>57.65</v>
      </c>
      <c r="F671" s="4" t="n">
        <v>57.36</v>
      </c>
      <c r="G671" s="4" t="n">
        <v>57.43</v>
      </c>
      <c r="H671" s="5" t="n">
        <v>7074081</v>
      </c>
      <c r="I671" s="3"/>
      <c r="J671" s="3" t="n">
        <f aca="false">ROUND((G671-G670)/G670*100,2)</f>
        <v>2.85</v>
      </c>
      <c r="K671" s="3" t="str">
        <f aca="false">B671&amp;"_"&amp;C671</f>
        <v>2_2024-08-26</v>
      </c>
    </row>
    <row r="672" customFormat="false" ht="15" hidden="false" customHeight="false" outlineLevel="0" collapsed="false">
      <c r="A672" s="3" t="n">
        <v>671</v>
      </c>
      <c r="B672" s="3" t="n">
        <v>2</v>
      </c>
      <c r="C672" s="3" t="s">
        <v>227</v>
      </c>
      <c r="D672" s="4" t="n">
        <v>57.16</v>
      </c>
      <c r="E672" s="4" t="n">
        <v>57.71</v>
      </c>
      <c r="F672" s="4" t="n">
        <v>56.94</v>
      </c>
      <c r="G672" s="4" t="n">
        <v>57.37</v>
      </c>
      <c r="H672" s="5" t="n">
        <v>5401757</v>
      </c>
      <c r="I672" s="3"/>
      <c r="J672" s="3" t="n">
        <f aca="false">ROUND((G672-G671)/G671*100,2)</f>
        <v>-0.1</v>
      </c>
      <c r="K672" s="3" t="str">
        <f aca="false">B672&amp;"_"&amp;C672</f>
        <v>2_2024-08-27</v>
      </c>
    </row>
    <row r="673" customFormat="false" ht="15" hidden="false" customHeight="false" outlineLevel="0" collapsed="false">
      <c r="A673" s="3" t="n">
        <v>672</v>
      </c>
      <c r="B673" s="3" t="n">
        <v>2</v>
      </c>
      <c r="C673" s="3" t="s">
        <v>228</v>
      </c>
      <c r="D673" s="4" t="n">
        <v>58.41</v>
      </c>
      <c r="E673" s="4" t="n">
        <v>58.88</v>
      </c>
      <c r="F673" s="4" t="n">
        <v>58.27</v>
      </c>
      <c r="G673" s="4" t="n">
        <v>58.64</v>
      </c>
      <c r="H673" s="5" t="n">
        <v>3351903</v>
      </c>
      <c r="I673" s="3"/>
      <c r="J673" s="3" t="n">
        <f aca="false">ROUND((G673-G672)/G672*100,2)</f>
        <v>2.21</v>
      </c>
      <c r="K673" s="3" t="str">
        <f aca="false">B673&amp;"_"&amp;C673</f>
        <v>2_2024-08-28</v>
      </c>
    </row>
    <row r="674" customFormat="false" ht="15" hidden="false" customHeight="false" outlineLevel="0" collapsed="false">
      <c r="A674" s="3" t="n">
        <v>673</v>
      </c>
      <c r="B674" s="3" t="n">
        <v>2</v>
      </c>
      <c r="C674" s="3" t="s">
        <v>229</v>
      </c>
      <c r="D674" s="4" t="n">
        <v>57.32</v>
      </c>
      <c r="E674" s="4" t="n">
        <v>57.72</v>
      </c>
      <c r="F674" s="4" t="n">
        <v>57.1</v>
      </c>
      <c r="G674" s="4" t="n">
        <v>57.48</v>
      </c>
      <c r="H674" s="5" t="n">
        <v>2758373</v>
      </c>
      <c r="I674" s="3"/>
      <c r="J674" s="3" t="n">
        <f aca="false">ROUND((G674-G673)/G673*100,2)</f>
        <v>-1.98</v>
      </c>
      <c r="K674" s="3" t="str">
        <f aca="false">B674&amp;"_"&amp;C674</f>
        <v>2_2024-08-29</v>
      </c>
    </row>
    <row r="675" customFormat="false" ht="15" hidden="false" customHeight="false" outlineLevel="0" collapsed="false">
      <c r="A675" s="3" t="n">
        <v>674</v>
      </c>
      <c r="B675" s="3" t="n">
        <v>2</v>
      </c>
      <c r="C675" s="3" t="s">
        <v>230</v>
      </c>
      <c r="D675" s="4" t="n">
        <v>57.2</v>
      </c>
      <c r="E675" s="4" t="n">
        <v>57.43</v>
      </c>
      <c r="F675" s="4" t="n">
        <v>57.03</v>
      </c>
      <c r="G675" s="4" t="n">
        <v>57.13</v>
      </c>
      <c r="H675" s="5" t="n">
        <v>5042257</v>
      </c>
      <c r="I675" s="3"/>
      <c r="J675" s="3" t="n">
        <f aca="false">ROUND((G675-G674)/G674*100,2)</f>
        <v>-0.61</v>
      </c>
      <c r="K675" s="3" t="str">
        <f aca="false">B675&amp;"_"&amp;C675</f>
        <v>2_2024-08-30</v>
      </c>
    </row>
    <row r="676" customFormat="false" ht="15" hidden="false" customHeight="false" outlineLevel="0" collapsed="false">
      <c r="A676" s="3" t="n">
        <v>675</v>
      </c>
      <c r="B676" s="3" t="n">
        <v>2</v>
      </c>
      <c r="C676" s="3" t="s">
        <v>231</v>
      </c>
      <c r="D676" s="4" t="n">
        <v>58.19</v>
      </c>
      <c r="E676" s="4" t="n">
        <v>58.63</v>
      </c>
      <c r="F676" s="4" t="n">
        <v>58.15</v>
      </c>
      <c r="G676" s="4" t="n">
        <v>58.38</v>
      </c>
      <c r="H676" s="5" t="n">
        <v>1355094</v>
      </c>
      <c r="I676" s="3"/>
      <c r="J676" s="3" t="n">
        <f aca="false">ROUND((G676-G675)/G675*100,2)</f>
        <v>2.19</v>
      </c>
      <c r="K676" s="3" t="str">
        <f aca="false">B676&amp;"_"&amp;C676</f>
        <v>2_2024-09-02</v>
      </c>
    </row>
    <row r="677" customFormat="false" ht="15" hidden="false" customHeight="false" outlineLevel="0" collapsed="false">
      <c r="A677" s="3" t="n">
        <v>676</v>
      </c>
      <c r="B677" s="3" t="n">
        <v>2</v>
      </c>
      <c r="C677" s="3" t="s">
        <v>232</v>
      </c>
      <c r="D677" s="4" t="n">
        <v>59.68</v>
      </c>
      <c r="E677" s="4" t="n">
        <v>59.94</v>
      </c>
      <c r="F677" s="4" t="n">
        <v>59.61</v>
      </c>
      <c r="G677" s="4" t="n">
        <v>59.87</v>
      </c>
      <c r="H677" s="5" t="n">
        <v>2472454</v>
      </c>
      <c r="I677" s="3"/>
      <c r="J677" s="3" t="n">
        <f aca="false">ROUND((G677-G676)/G676*100,2)</f>
        <v>2.55</v>
      </c>
      <c r="K677" s="3" t="str">
        <f aca="false">B677&amp;"_"&amp;C677</f>
        <v>2_2024-09-03</v>
      </c>
    </row>
    <row r="678" customFormat="false" ht="15" hidden="false" customHeight="false" outlineLevel="0" collapsed="false">
      <c r="A678" s="3" t="n">
        <v>677</v>
      </c>
      <c r="B678" s="3" t="n">
        <v>2</v>
      </c>
      <c r="C678" s="3" t="s">
        <v>233</v>
      </c>
      <c r="D678" s="4" t="n">
        <v>59.24</v>
      </c>
      <c r="E678" s="4" t="n">
        <v>59.34</v>
      </c>
      <c r="F678" s="4" t="n">
        <v>59.13</v>
      </c>
      <c r="G678" s="4" t="n">
        <v>59.14</v>
      </c>
      <c r="H678" s="5" t="n">
        <v>4222660</v>
      </c>
      <c r="I678" s="3"/>
      <c r="J678" s="3" t="n">
        <f aca="false">ROUND((G678-G677)/G677*100,2)</f>
        <v>-1.22</v>
      </c>
      <c r="K678" s="3" t="str">
        <f aca="false">B678&amp;"_"&amp;C678</f>
        <v>2_2024-09-04</v>
      </c>
    </row>
    <row r="679" customFormat="false" ht="15" hidden="false" customHeight="false" outlineLevel="0" collapsed="false">
      <c r="A679" s="3" t="n">
        <v>678</v>
      </c>
      <c r="B679" s="3" t="n">
        <v>2</v>
      </c>
      <c r="C679" s="3" t="s">
        <v>234</v>
      </c>
      <c r="D679" s="4" t="n">
        <v>58.89</v>
      </c>
      <c r="E679" s="4" t="n">
        <v>59.36</v>
      </c>
      <c r="F679" s="4" t="n">
        <v>58.77</v>
      </c>
      <c r="G679" s="4" t="n">
        <v>59.02</v>
      </c>
      <c r="H679" s="5" t="n">
        <v>520534</v>
      </c>
      <c r="I679" s="3"/>
      <c r="J679" s="3" t="n">
        <f aca="false">ROUND((G679-G678)/G678*100,2)</f>
        <v>-0.2</v>
      </c>
      <c r="K679" s="3" t="str">
        <f aca="false">B679&amp;"_"&amp;C679</f>
        <v>2_2024-09-05</v>
      </c>
    </row>
    <row r="680" customFormat="false" ht="15" hidden="false" customHeight="false" outlineLevel="0" collapsed="false">
      <c r="A680" s="3" t="n">
        <v>679</v>
      </c>
      <c r="B680" s="3" t="n">
        <v>2</v>
      </c>
      <c r="C680" s="3" t="s">
        <v>235</v>
      </c>
      <c r="D680" s="4" t="n">
        <v>58.07</v>
      </c>
      <c r="E680" s="4" t="n">
        <v>58.31</v>
      </c>
      <c r="F680" s="4" t="n">
        <v>57.87</v>
      </c>
      <c r="G680" s="4" t="n">
        <v>57.92</v>
      </c>
      <c r="H680" s="5" t="n">
        <v>1175620</v>
      </c>
      <c r="I680" s="3"/>
      <c r="J680" s="3" t="n">
        <f aca="false">ROUND((G680-G679)/G679*100,2)</f>
        <v>-1.86</v>
      </c>
      <c r="K680" s="3" t="str">
        <f aca="false">B680&amp;"_"&amp;C680</f>
        <v>2_2024-09-06</v>
      </c>
    </row>
    <row r="681" customFormat="false" ht="15" hidden="false" customHeight="false" outlineLevel="0" collapsed="false">
      <c r="A681" s="3" t="n">
        <v>680</v>
      </c>
      <c r="B681" s="3" t="n">
        <v>2</v>
      </c>
      <c r="C681" s="3" t="s">
        <v>236</v>
      </c>
      <c r="D681" s="4" t="n">
        <v>55.91</v>
      </c>
      <c r="E681" s="4" t="n">
        <v>56.15</v>
      </c>
      <c r="F681" s="4" t="n">
        <v>55.87</v>
      </c>
      <c r="G681" s="4" t="n">
        <v>55.91</v>
      </c>
      <c r="H681" s="5" t="n">
        <v>2419190</v>
      </c>
      <c r="I681" s="3"/>
      <c r="J681" s="3" t="n">
        <f aca="false">ROUND((G681-G680)/G680*100,2)</f>
        <v>-3.47</v>
      </c>
      <c r="K681" s="3" t="str">
        <f aca="false">B681&amp;"_"&amp;C681</f>
        <v>2_2024-09-09</v>
      </c>
    </row>
    <row r="682" customFormat="false" ht="15" hidden="false" customHeight="false" outlineLevel="0" collapsed="false">
      <c r="A682" s="3" t="n">
        <v>681</v>
      </c>
      <c r="B682" s="3" t="n">
        <v>2</v>
      </c>
      <c r="C682" s="3" t="s">
        <v>237</v>
      </c>
      <c r="D682" s="4" t="n">
        <v>56.16</v>
      </c>
      <c r="E682" s="4" t="n">
        <v>56.41</v>
      </c>
      <c r="F682" s="4" t="n">
        <v>56.12</v>
      </c>
      <c r="G682" s="4" t="n">
        <v>56.25</v>
      </c>
      <c r="H682" s="5" t="n">
        <v>1810263</v>
      </c>
      <c r="I682" s="3"/>
      <c r="J682" s="3" t="n">
        <f aca="false">ROUND((G682-G681)/G681*100,2)</f>
        <v>0.61</v>
      </c>
      <c r="K682" s="3" t="str">
        <f aca="false">B682&amp;"_"&amp;C682</f>
        <v>2_2024-09-10</v>
      </c>
    </row>
    <row r="683" customFormat="false" ht="15" hidden="false" customHeight="false" outlineLevel="0" collapsed="false">
      <c r="A683" s="3" t="n">
        <v>682</v>
      </c>
      <c r="B683" s="3" t="n">
        <v>2</v>
      </c>
      <c r="C683" s="3" t="s">
        <v>238</v>
      </c>
      <c r="D683" s="4" t="n">
        <v>59.03</v>
      </c>
      <c r="E683" s="4" t="n">
        <v>59.35</v>
      </c>
      <c r="F683" s="4" t="n">
        <v>58.75</v>
      </c>
      <c r="G683" s="4" t="n">
        <v>59.25</v>
      </c>
      <c r="H683" s="5" t="n">
        <v>2845303</v>
      </c>
      <c r="I683" s="3"/>
      <c r="J683" s="3" t="n">
        <f aca="false">ROUND((G683-G682)/G682*100,2)</f>
        <v>5.33</v>
      </c>
      <c r="K683" s="3" t="str">
        <f aca="false">B683&amp;"_"&amp;C683</f>
        <v>2_2024-09-11</v>
      </c>
    </row>
    <row r="684" customFormat="false" ht="15" hidden="false" customHeight="false" outlineLevel="0" collapsed="false">
      <c r="A684" s="3" t="n">
        <v>683</v>
      </c>
      <c r="B684" s="3" t="n">
        <v>2</v>
      </c>
      <c r="C684" s="3" t="s">
        <v>239</v>
      </c>
      <c r="D684" s="4" t="n">
        <v>59.32</v>
      </c>
      <c r="E684" s="4" t="n">
        <v>59.34</v>
      </c>
      <c r="F684" s="4" t="n">
        <v>58.9</v>
      </c>
      <c r="G684" s="4" t="n">
        <v>59.2</v>
      </c>
      <c r="H684" s="5" t="n">
        <v>5475162</v>
      </c>
      <c r="I684" s="3"/>
      <c r="J684" s="3" t="n">
        <f aca="false">ROUND((G684-G683)/G683*100,2)</f>
        <v>-0.08</v>
      </c>
      <c r="K684" s="3" t="str">
        <f aca="false">B684&amp;"_"&amp;C684</f>
        <v>2_2024-09-12</v>
      </c>
    </row>
    <row r="685" customFormat="false" ht="15" hidden="false" customHeight="false" outlineLevel="0" collapsed="false">
      <c r="A685" s="3" t="n">
        <v>684</v>
      </c>
      <c r="B685" s="3" t="n">
        <v>2</v>
      </c>
      <c r="C685" s="3" t="s">
        <v>240</v>
      </c>
      <c r="D685" s="4" t="n">
        <v>58.56</v>
      </c>
      <c r="E685" s="4" t="n">
        <v>58.84</v>
      </c>
      <c r="F685" s="4" t="n">
        <v>58.41</v>
      </c>
      <c r="G685" s="4" t="n">
        <v>58.72</v>
      </c>
      <c r="H685" s="5" t="n">
        <v>5163552</v>
      </c>
      <c r="I685" s="3"/>
      <c r="J685" s="3" t="n">
        <f aca="false">ROUND((G685-G684)/G684*100,2)</f>
        <v>-0.81</v>
      </c>
      <c r="K685" s="3" t="str">
        <f aca="false">B685&amp;"_"&amp;C685</f>
        <v>2_2024-09-13</v>
      </c>
    </row>
    <row r="686" customFormat="false" ht="15" hidden="false" customHeight="false" outlineLevel="0" collapsed="false">
      <c r="A686" s="3" t="n">
        <v>685</v>
      </c>
      <c r="B686" s="3" t="n">
        <v>2</v>
      </c>
      <c r="C686" s="3" t="s">
        <v>241</v>
      </c>
      <c r="D686" s="4" t="n">
        <v>59.19</v>
      </c>
      <c r="E686" s="4" t="n">
        <v>59.26</v>
      </c>
      <c r="F686" s="4" t="n">
        <v>58.9</v>
      </c>
      <c r="G686" s="4" t="n">
        <v>59.04</v>
      </c>
      <c r="H686" s="5" t="n">
        <v>7717324</v>
      </c>
      <c r="I686" s="3"/>
      <c r="J686" s="3" t="n">
        <f aca="false">ROUND((G686-G685)/G685*100,2)</f>
        <v>0.54</v>
      </c>
      <c r="K686" s="3" t="str">
        <f aca="false">B686&amp;"_"&amp;C686</f>
        <v>2_2024-09-16</v>
      </c>
    </row>
    <row r="687" customFormat="false" ht="15" hidden="false" customHeight="false" outlineLevel="0" collapsed="false">
      <c r="A687" s="3" t="n">
        <v>686</v>
      </c>
      <c r="B687" s="3" t="n">
        <v>2</v>
      </c>
      <c r="C687" s="3" t="s">
        <v>242</v>
      </c>
      <c r="D687" s="4" t="n">
        <v>58.6</v>
      </c>
      <c r="E687" s="4" t="n">
        <v>58.84</v>
      </c>
      <c r="F687" s="4" t="n">
        <v>58.3</v>
      </c>
      <c r="G687" s="4" t="n">
        <v>58.71</v>
      </c>
      <c r="H687" s="5" t="n">
        <v>6499243</v>
      </c>
      <c r="I687" s="3"/>
      <c r="J687" s="3" t="n">
        <f aca="false">ROUND((G687-G686)/G686*100,2)</f>
        <v>-0.56</v>
      </c>
      <c r="K687" s="3" t="str">
        <f aca="false">B687&amp;"_"&amp;C687</f>
        <v>2_2024-09-17</v>
      </c>
    </row>
    <row r="688" customFormat="false" ht="15" hidden="false" customHeight="false" outlineLevel="0" collapsed="false">
      <c r="A688" s="3" t="n">
        <v>687</v>
      </c>
      <c r="B688" s="3" t="n">
        <v>2</v>
      </c>
      <c r="C688" s="3" t="s">
        <v>243</v>
      </c>
      <c r="D688" s="4" t="n">
        <v>57.4</v>
      </c>
      <c r="E688" s="4" t="n">
        <v>57.81</v>
      </c>
      <c r="F688" s="4" t="n">
        <v>57.38</v>
      </c>
      <c r="G688" s="4" t="n">
        <v>57.57</v>
      </c>
      <c r="H688" s="5" t="n">
        <v>7568502</v>
      </c>
      <c r="I688" s="3"/>
      <c r="J688" s="3" t="n">
        <f aca="false">ROUND((G688-G687)/G687*100,2)</f>
        <v>-1.94</v>
      </c>
      <c r="K688" s="3" t="str">
        <f aca="false">B688&amp;"_"&amp;C688</f>
        <v>2_2024-09-18</v>
      </c>
    </row>
    <row r="689" customFormat="false" ht="15" hidden="false" customHeight="false" outlineLevel="0" collapsed="false">
      <c r="A689" s="3" t="n">
        <v>688</v>
      </c>
      <c r="B689" s="3" t="n">
        <v>2</v>
      </c>
      <c r="C689" s="3" t="s">
        <v>244</v>
      </c>
      <c r="D689" s="4" t="n">
        <v>55.92</v>
      </c>
      <c r="E689" s="4" t="n">
        <v>56.21</v>
      </c>
      <c r="F689" s="4" t="n">
        <v>55.72</v>
      </c>
      <c r="G689" s="4" t="n">
        <v>56.07</v>
      </c>
      <c r="H689" s="5" t="n">
        <v>6516985</v>
      </c>
      <c r="I689" s="3"/>
      <c r="J689" s="3" t="n">
        <f aca="false">ROUND((G689-G688)/G688*100,2)</f>
        <v>-2.61</v>
      </c>
      <c r="K689" s="3" t="str">
        <f aca="false">B689&amp;"_"&amp;C689</f>
        <v>2_2024-09-19</v>
      </c>
    </row>
    <row r="690" customFormat="false" ht="15" hidden="false" customHeight="false" outlineLevel="0" collapsed="false">
      <c r="A690" s="3" t="n">
        <v>689</v>
      </c>
      <c r="B690" s="3" t="n">
        <v>2</v>
      </c>
      <c r="C690" s="3" t="s">
        <v>245</v>
      </c>
      <c r="D690" s="4" t="n">
        <v>55.73</v>
      </c>
      <c r="E690" s="4" t="n">
        <v>55.9</v>
      </c>
      <c r="F690" s="4" t="n">
        <v>55.72</v>
      </c>
      <c r="G690" s="4" t="n">
        <v>55.78</v>
      </c>
      <c r="H690" s="5" t="n">
        <v>5633481</v>
      </c>
      <c r="I690" s="3"/>
      <c r="J690" s="3" t="n">
        <f aca="false">ROUND((G690-G689)/G689*100,2)</f>
        <v>-0.52</v>
      </c>
      <c r="K690" s="3" t="str">
        <f aca="false">B690&amp;"_"&amp;C690</f>
        <v>2_2024-09-20</v>
      </c>
    </row>
    <row r="691" customFormat="false" ht="15" hidden="false" customHeight="false" outlineLevel="0" collapsed="false">
      <c r="A691" s="3" t="n">
        <v>690</v>
      </c>
      <c r="B691" s="3" t="n">
        <v>2</v>
      </c>
      <c r="C691" s="3" t="s">
        <v>246</v>
      </c>
      <c r="D691" s="4" t="n">
        <v>55.35</v>
      </c>
      <c r="E691" s="4" t="n">
        <v>55.67</v>
      </c>
      <c r="F691" s="4" t="n">
        <v>55.16</v>
      </c>
      <c r="G691" s="4" t="n">
        <v>55.2</v>
      </c>
      <c r="H691" s="5" t="n">
        <v>7402984</v>
      </c>
      <c r="I691" s="3"/>
      <c r="J691" s="3" t="n">
        <f aca="false">ROUND((G691-G690)/G690*100,2)</f>
        <v>-1.04</v>
      </c>
      <c r="K691" s="3" t="str">
        <f aca="false">B691&amp;"_"&amp;C691</f>
        <v>2_2024-09-23</v>
      </c>
    </row>
    <row r="692" customFormat="false" ht="15" hidden="false" customHeight="false" outlineLevel="0" collapsed="false">
      <c r="A692" s="3" t="n">
        <v>691</v>
      </c>
      <c r="B692" s="3" t="n">
        <v>2</v>
      </c>
      <c r="C692" s="3" t="s">
        <v>247</v>
      </c>
      <c r="D692" s="4" t="n">
        <v>55.76</v>
      </c>
      <c r="E692" s="4" t="n">
        <v>56.05</v>
      </c>
      <c r="F692" s="4" t="n">
        <v>55.66</v>
      </c>
      <c r="G692" s="4" t="n">
        <v>55.97</v>
      </c>
      <c r="H692" s="5" t="n">
        <v>5784261</v>
      </c>
      <c r="I692" s="3"/>
      <c r="J692" s="3" t="n">
        <f aca="false">ROUND((G692-G691)/G691*100,2)</f>
        <v>1.39</v>
      </c>
      <c r="K692" s="3" t="str">
        <f aca="false">B692&amp;"_"&amp;C692</f>
        <v>2_2024-09-24</v>
      </c>
    </row>
    <row r="693" customFormat="false" ht="15" hidden="false" customHeight="false" outlineLevel="0" collapsed="false">
      <c r="A693" s="3" t="n">
        <v>692</v>
      </c>
      <c r="B693" s="3" t="n">
        <v>2</v>
      </c>
      <c r="C693" s="3" t="s">
        <v>248</v>
      </c>
      <c r="D693" s="4" t="n">
        <v>56.71</v>
      </c>
      <c r="E693" s="4" t="n">
        <v>56.97</v>
      </c>
      <c r="F693" s="4" t="n">
        <v>56.44</v>
      </c>
      <c r="G693" s="4" t="n">
        <v>56.63</v>
      </c>
      <c r="H693" s="5" t="n">
        <v>4737591</v>
      </c>
      <c r="I693" s="3"/>
      <c r="J693" s="3" t="n">
        <f aca="false">ROUND((G693-G692)/G692*100,2)</f>
        <v>1.18</v>
      </c>
      <c r="K693" s="3" t="str">
        <f aca="false">B693&amp;"_"&amp;C693</f>
        <v>2_2024-09-25</v>
      </c>
    </row>
    <row r="694" customFormat="false" ht="15" hidden="false" customHeight="false" outlineLevel="0" collapsed="false">
      <c r="A694" s="3" t="n">
        <v>693</v>
      </c>
      <c r="B694" s="3" t="n">
        <v>2</v>
      </c>
      <c r="C694" s="3" t="s">
        <v>249</v>
      </c>
      <c r="D694" s="4" t="n">
        <v>58.05</v>
      </c>
      <c r="E694" s="4" t="n">
        <v>58.31</v>
      </c>
      <c r="F694" s="4" t="n">
        <v>57.8</v>
      </c>
      <c r="G694" s="4" t="n">
        <v>58.12</v>
      </c>
      <c r="H694" s="5" t="n">
        <v>1214316</v>
      </c>
      <c r="I694" s="3"/>
      <c r="J694" s="3" t="n">
        <f aca="false">ROUND((G694-G693)/G693*100,2)</f>
        <v>2.63</v>
      </c>
      <c r="K694" s="3" t="str">
        <f aca="false">B694&amp;"_"&amp;C694</f>
        <v>2_2024-09-26</v>
      </c>
    </row>
    <row r="695" customFormat="false" ht="15" hidden="false" customHeight="false" outlineLevel="0" collapsed="false">
      <c r="A695" s="3" t="n">
        <v>694</v>
      </c>
      <c r="B695" s="3" t="n">
        <v>2</v>
      </c>
      <c r="C695" s="3" t="s">
        <v>250</v>
      </c>
      <c r="D695" s="4" t="n">
        <v>57.97</v>
      </c>
      <c r="E695" s="4" t="n">
        <v>58.06</v>
      </c>
      <c r="F695" s="4" t="n">
        <v>57.78</v>
      </c>
      <c r="G695" s="4" t="n">
        <v>57.9</v>
      </c>
      <c r="H695" s="5" t="n">
        <v>5572216</v>
      </c>
      <c r="I695" s="3"/>
      <c r="J695" s="3" t="n">
        <f aca="false">ROUND((G695-G694)/G694*100,2)</f>
        <v>-0.38</v>
      </c>
      <c r="K695" s="3" t="str">
        <f aca="false">B695&amp;"_"&amp;C695</f>
        <v>2_2024-09-27</v>
      </c>
    </row>
    <row r="696" customFormat="false" ht="15" hidden="false" customHeight="false" outlineLevel="0" collapsed="false">
      <c r="A696" s="3" t="n">
        <v>695</v>
      </c>
      <c r="B696" s="3" t="n">
        <v>2</v>
      </c>
      <c r="C696" s="3" t="s">
        <v>251</v>
      </c>
      <c r="D696" s="4" t="n">
        <v>56.42</v>
      </c>
      <c r="E696" s="4" t="n">
        <v>56.75</v>
      </c>
      <c r="F696" s="4" t="n">
        <v>56.37</v>
      </c>
      <c r="G696" s="4" t="n">
        <v>56.39</v>
      </c>
      <c r="H696" s="5" t="n">
        <v>5325490</v>
      </c>
      <c r="I696" s="3"/>
      <c r="J696" s="3" t="n">
        <f aca="false">ROUND((G696-G695)/G695*100,2)</f>
        <v>-2.61</v>
      </c>
      <c r="K696" s="3" t="str">
        <f aca="false">B696&amp;"_"&amp;C696</f>
        <v>2_2024-09-30</v>
      </c>
    </row>
    <row r="697" customFormat="false" ht="15" hidden="false" customHeight="false" outlineLevel="0" collapsed="false">
      <c r="A697" s="3" t="n">
        <v>696</v>
      </c>
      <c r="B697" s="3" t="n">
        <v>2</v>
      </c>
      <c r="C697" s="3" t="s">
        <v>252</v>
      </c>
      <c r="D697" s="4" t="n">
        <v>57.51</v>
      </c>
      <c r="E697" s="4" t="n">
        <v>57.96</v>
      </c>
      <c r="F697" s="4" t="n">
        <v>57.21</v>
      </c>
      <c r="G697" s="4" t="n">
        <v>57.66</v>
      </c>
      <c r="H697" s="5" t="n">
        <v>7020617</v>
      </c>
      <c r="I697" s="3"/>
      <c r="J697" s="3" t="n">
        <f aca="false">ROUND((G697-G696)/G696*100,2)</f>
        <v>2.25</v>
      </c>
      <c r="K697" s="3" t="str">
        <f aca="false">B697&amp;"_"&amp;C697</f>
        <v>2_2024-10-01</v>
      </c>
    </row>
    <row r="698" customFormat="false" ht="15" hidden="false" customHeight="false" outlineLevel="0" collapsed="false">
      <c r="A698" s="3" t="n">
        <v>697</v>
      </c>
      <c r="B698" s="3" t="n">
        <v>2</v>
      </c>
      <c r="C698" s="3" t="s">
        <v>253</v>
      </c>
      <c r="D698" s="4" t="n">
        <v>58.61</v>
      </c>
      <c r="E698" s="4" t="n">
        <v>59.07</v>
      </c>
      <c r="F698" s="4" t="n">
        <v>58.59</v>
      </c>
      <c r="G698" s="4" t="n">
        <v>58.73</v>
      </c>
      <c r="H698" s="5" t="n">
        <v>2170298</v>
      </c>
      <c r="I698" s="3"/>
      <c r="J698" s="3" t="n">
        <f aca="false">ROUND((G698-G697)/G697*100,2)</f>
        <v>1.86</v>
      </c>
      <c r="K698" s="3" t="str">
        <f aca="false">B698&amp;"_"&amp;C698</f>
        <v>2_2024-10-02</v>
      </c>
    </row>
    <row r="699" customFormat="false" ht="15" hidden="false" customHeight="false" outlineLevel="0" collapsed="false">
      <c r="A699" s="3" t="n">
        <v>698</v>
      </c>
      <c r="B699" s="3" t="n">
        <v>2</v>
      </c>
      <c r="C699" s="3" t="s">
        <v>254</v>
      </c>
      <c r="D699" s="4" t="n">
        <v>59.34</v>
      </c>
      <c r="E699" s="4" t="n">
        <v>59.49</v>
      </c>
      <c r="F699" s="4" t="n">
        <v>59.19</v>
      </c>
      <c r="G699" s="4" t="n">
        <v>59.27</v>
      </c>
      <c r="H699" s="5" t="n">
        <v>3943209</v>
      </c>
      <c r="I699" s="3"/>
      <c r="J699" s="3" t="n">
        <f aca="false">ROUND((G699-G698)/G698*100,2)</f>
        <v>0.92</v>
      </c>
      <c r="K699" s="3" t="str">
        <f aca="false">B699&amp;"_"&amp;C699</f>
        <v>2_2024-10-03</v>
      </c>
    </row>
    <row r="700" customFormat="false" ht="15" hidden="false" customHeight="false" outlineLevel="0" collapsed="false">
      <c r="A700" s="3" t="n">
        <v>699</v>
      </c>
      <c r="B700" s="3" t="n">
        <v>2</v>
      </c>
      <c r="C700" s="3" t="s">
        <v>255</v>
      </c>
      <c r="D700" s="4" t="n">
        <v>59.8</v>
      </c>
      <c r="E700" s="4" t="n">
        <v>59.96</v>
      </c>
      <c r="F700" s="4" t="n">
        <v>59.59</v>
      </c>
      <c r="G700" s="4" t="n">
        <v>59.63</v>
      </c>
      <c r="H700" s="5" t="n">
        <v>4230300</v>
      </c>
      <c r="I700" s="3"/>
      <c r="J700" s="3" t="n">
        <f aca="false">ROUND((G700-G699)/G699*100,2)</f>
        <v>0.61</v>
      </c>
      <c r="K700" s="3" t="str">
        <f aca="false">B700&amp;"_"&amp;C700</f>
        <v>2_2024-10-04</v>
      </c>
    </row>
    <row r="701" customFormat="false" ht="15" hidden="false" customHeight="false" outlineLevel="0" collapsed="false">
      <c r="A701" s="3" t="n">
        <v>700</v>
      </c>
      <c r="B701" s="3" t="n">
        <v>2</v>
      </c>
      <c r="C701" s="3" t="s">
        <v>256</v>
      </c>
      <c r="D701" s="4" t="n">
        <v>58.58</v>
      </c>
      <c r="E701" s="4" t="n">
        <v>58.62</v>
      </c>
      <c r="F701" s="4" t="n">
        <v>58.36</v>
      </c>
      <c r="G701" s="4" t="n">
        <v>58.51</v>
      </c>
      <c r="H701" s="5" t="n">
        <v>4678482</v>
      </c>
      <c r="I701" s="3"/>
      <c r="J701" s="3" t="n">
        <f aca="false">ROUND((G701-G700)/G700*100,2)</f>
        <v>-1.88</v>
      </c>
      <c r="K701" s="3" t="str">
        <f aca="false">B701&amp;"_"&amp;C701</f>
        <v>2_2024-10-07</v>
      </c>
    </row>
    <row r="702" customFormat="false" ht="15" hidden="false" customHeight="false" outlineLevel="0" collapsed="false">
      <c r="A702" s="3" t="n">
        <v>701</v>
      </c>
      <c r="B702" s="3" t="n">
        <v>2</v>
      </c>
      <c r="C702" s="3" t="s">
        <v>257</v>
      </c>
      <c r="D702" s="4" t="n">
        <v>59.01</v>
      </c>
      <c r="E702" s="4" t="n">
        <v>59.23</v>
      </c>
      <c r="F702" s="4" t="n">
        <v>58.85</v>
      </c>
      <c r="G702" s="4" t="n">
        <v>58.96</v>
      </c>
      <c r="H702" s="5" t="n">
        <v>4312533</v>
      </c>
      <c r="I702" s="3"/>
      <c r="J702" s="3" t="n">
        <f aca="false">ROUND((G702-G701)/G701*100,2)</f>
        <v>0.77</v>
      </c>
      <c r="K702" s="3" t="str">
        <f aca="false">B702&amp;"_"&amp;C702</f>
        <v>2_2024-10-08</v>
      </c>
    </row>
    <row r="703" customFormat="false" ht="15" hidden="false" customHeight="false" outlineLevel="0" collapsed="false">
      <c r="A703" s="3" t="n">
        <v>702</v>
      </c>
      <c r="B703" s="3" t="n">
        <v>2</v>
      </c>
      <c r="C703" s="3" t="s">
        <v>258</v>
      </c>
      <c r="D703" s="4" t="n">
        <v>58.81</v>
      </c>
      <c r="E703" s="4" t="n">
        <v>59.18</v>
      </c>
      <c r="F703" s="4" t="n">
        <v>58.47</v>
      </c>
      <c r="G703" s="4" t="n">
        <v>58.95</v>
      </c>
      <c r="H703" s="5" t="n">
        <v>3225068</v>
      </c>
      <c r="I703" s="3"/>
      <c r="J703" s="3" t="n">
        <f aca="false">ROUND((G703-G702)/G702*100,2)</f>
        <v>-0.02</v>
      </c>
      <c r="K703" s="3" t="str">
        <f aca="false">B703&amp;"_"&amp;C703</f>
        <v>2_2024-10-09</v>
      </c>
    </row>
    <row r="704" customFormat="false" ht="15" hidden="false" customHeight="false" outlineLevel="0" collapsed="false">
      <c r="A704" s="3" t="n">
        <v>703</v>
      </c>
      <c r="B704" s="3" t="n">
        <v>2</v>
      </c>
      <c r="C704" s="3" t="s">
        <v>259</v>
      </c>
      <c r="D704" s="4" t="n">
        <v>59.62</v>
      </c>
      <c r="E704" s="4" t="n">
        <v>59.85</v>
      </c>
      <c r="F704" s="4" t="n">
        <v>59.4</v>
      </c>
      <c r="G704" s="4" t="n">
        <v>59.64</v>
      </c>
      <c r="H704" s="5" t="n">
        <v>4048502</v>
      </c>
      <c r="I704" s="3"/>
      <c r="J704" s="3" t="n">
        <f aca="false">ROUND((G704-G703)/G703*100,2)</f>
        <v>1.17</v>
      </c>
      <c r="K704" s="3" t="str">
        <f aca="false">B704&amp;"_"&amp;C704</f>
        <v>2_2024-10-10</v>
      </c>
    </row>
    <row r="705" customFormat="false" ht="15" hidden="false" customHeight="false" outlineLevel="0" collapsed="false">
      <c r="A705" s="3" t="n">
        <v>704</v>
      </c>
      <c r="B705" s="3" t="n">
        <v>2</v>
      </c>
      <c r="C705" s="3" t="s">
        <v>260</v>
      </c>
      <c r="D705" s="4" t="n">
        <v>59.96</v>
      </c>
      <c r="E705" s="4" t="n">
        <v>60.22</v>
      </c>
      <c r="F705" s="4" t="n">
        <v>59.85</v>
      </c>
      <c r="G705" s="4" t="n">
        <v>59.89</v>
      </c>
      <c r="H705" s="5" t="n">
        <v>6194899</v>
      </c>
      <c r="I705" s="3"/>
      <c r="J705" s="3" t="n">
        <f aca="false">ROUND((G705-G704)/G704*100,2)</f>
        <v>0.42</v>
      </c>
      <c r="K705" s="3" t="str">
        <f aca="false">B705&amp;"_"&amp;C705</f>
        <v>2_2024-10-11</v>
      </c>
    </row>
    <row r="706" customFormat="false" ht="15" hidden="false" customHeight="false" outlineLevel="0" collapsed="false">
      <c r="A706" s="3" t="n">
        <v>705</v>
      </c>
      <c r="B706" s="3" t="n">
        <v>2</v>
      </c>
      <c r="C706" s="3" t="s">
        <v>261</v>
      </c>
      <c r="D706" s="4" t="n">
        <v>60.21</v>
      </c>
      <c r="E706" s="4" t="n">
        <v>60.56</v>
      </c>
      <c r="F706" s="4" t="n">
        <v>59.94</v>
      </c>
      <c r="G706" s="4" t="n">
        <v>60.05</v>
      </c>
      <c r="H706" s="5" t="n">
        <v>4414888</v>
      </c>
      <c r="I706" s="3"/>
      <c r="J706" s="3" t="n">
        <f aca="false">ROUND((G706-G705)/G705*100,2)</f>
        <v>0.27</v>
      </c>
      <c r="K706" s="3" t="str">
        <f aca="false">B706&amp;"_"&amp;C706</f>
        <v>2_2024-10-14</v>
      </c>
    </row>
    <row r="707" customFormat="false" ht="15" hidden="false" customHeight="false" outlineLevel="0" collapsed="false">
      <c r="A707" s="3" t="n">
        <v>706</v>
      </c>
      <c r="B707" s="3" t="n">
        <v>2</v>
      </c>
      <c r="C707" s="3" t="s">
        <v>262</v>
      </c>
      <c r="D707" s="4" t="n">
        <v>61.11</v>
      </c>
      <c r="E707" s="4" t="n">
        <v>61.13</v>
      </c>
      <c r="F707" s="4" t="n">
        <v>60.95</v>
      </c>
      <c r="G707" s="4" t="n">
        <v>61.01</v>
      </c>
      <c r="H707" s="5" t="n">
        <v>1553368</v>
      </c>
      <c r="I707" s="3"/>
      <c r="J707" s="3" t="n">
        <f aca="false">ROUND((G707-G706)/G706*100,2)</f>
        <v>1.6</v>
      </c>
      <c r="K707" s="3" t="str">
        <f aca="false">B707&amp;"_"&amp;C707</f>
        <v>2_2024-10-15</v>
      </c>
    </row>
    <row r="708" customFormat="false" ht="15" hidden="false" customHeight="false" outlineLevel="0" collapsed="false">
      <c r="A708" s="3" t="n">
        <v>707</v>
      </c>
      <c r="B708" s="3" t="n">
        <v>2</v>
      </c>
      <c r="C708" s="3" t="s">
        <v>263</v>
      </c>
      <c r="D708" s="4" t="n">
        <v>60.44</v>
      </c>
      <c r="E708" s="4" t="n">
        <v>60.86</v>
      </c>
      <c r="F708" s="4" t="n">
        <v>60.38</v>
      </c>
      <c r="G708" s="4" t="n">
        <v>60.64</v>
      </c>
      <c r="H708" s="5" t="n">
        <v>7476621</v>
      </c>
      <c r="I708" s="3"/>
      <c r="J708" s="3" t="n">
        <f aca="false">ROUND((G708-G707)/G707*100,2)</f>
        <v>-0.61</v>
      </c>
      <c r="K708" s="3" t="str">
        <f aca="false">B708&amp;"_"&amp;C708</f>
        <v>2_2024-10-16</v>
      </c>
    </row>
    <row r="709" customFormat="false" ht="15" hidden="false" customHeight="false" outlineLevel="0" collapsed="false">
      <c r="A709" s="3" t="n">
        <v>708</v>
      </c>
      <c r="B709" s="3" t="n">
        <v>2</v>
      </c>
      <c r="C709" s="3" t="s">
        <v>264</v>
      </c>
      <c r="D709" s="4" t="n">
        <v>58.87</v>
      </c>
      <c r="E709" s="4" t="n">
        <v>59.08</v>
      </c>
      <c r="F709" s="4" t="n">
        <v>58.59</v>
      </c>
      <c r="G709" s="4" t="n">
        <v>58.92</v>
      </c>
      <c r="H709" s="5" t="n">
        <v>5875909</v>
      </c>
      <c r="I709" s="3"/>
      <c r="J709" s="3" t="n">
        <f aca="false">ROUND((G709-G708)/G708*100,2)</f>
        <v>-2.84</v>
      </c>
      <c r="K709" s="3" t="str">
        <f aca="false">B709&amp;"_"&amp;C709</f>
        <v>2_2024-10-17</v>
      </c>
    </row>
    <row r="710" customFormat="false" ht="15" hidden="false" customHeight="false" outlineLevel="0" collapsed="false">
      <c r="A710" s="3" t="n">
        <v>709</v>
      </c>
      <c r="B710" s="3" t="n">
        <v>2</v>
      </c>
      <c r="C710" s="3" t="s">
        <v>265</v>
      </c>
      <c r="D710" s="4" t="n">
        <v>59.96</v>
      </c>
      <c r="E710" s="4" t="n">
        <v>60.26</v>
      </c>
      <c r="F710" s="4" t="n">
        <v>59.55</v>
      </c>
      <c r="G710" s="4" t="n">
        <v>59.76</v>
      </c>
      <c r="H710" s="5" t="n">
        <v>6291088</v>
      </c>
      <c r="I710" s="3"/>
      <c r="J710" s="3" t="n">
        <f aca="false">ROUND((G710-G709)/G709*100,2)</f>
        <v>1.43</v>
      </c>
      <c r="K710" s="3" t="str">
        <f aca="false">B710&amp;"_"&amp;C710</f>
        <v>2_2024-10-18</v>
      </c>
    </row>
    <row r="711" customFormat="false" ht="15" hidden="false" customHeight="false" outlineLevel="0" collapsed="false">
      <c r="A711" s="3" t="n">
        <v>710</v>
      </c>
      <c r="B711" s="3" t="n">
        <v>2</v>
      </c>
      <c r="C711" s="3" t="s">
        <v>266</v>
      </c>
      <c r="D711" s="4" t="n">
        <v>60.42</v>
      </c>
      <c r="E711" s="4" t="n">
        <v>60.68</v>
      </c>
      <c r="F711" s="4" t="n">
        <v>60.07</v>
      </c>
      <c r="G711" s="4" t="n">
        <v>60.44</v>
      </c>
      <c r="H711" s="5" t="n">
        <v>1509770</v>
      </c>
      <c r="I711" s="3"/>
      <c r="J711" s="3" t="n">
        <f aca="false">ROUND((G711-G710)/G710*100,2)</f>
        <v>1.14</v>
      </c>
      <c r="K711" s="3" t="str">
        <f aca="false">B711&amp;"_"&amp;C711</f>
        <v>2_2024-10-21</v>
      </c>
    </row>
    <row r="712" customFormat="false" ht="15" hidden="false" customHeight="false" outlineLevel="0" collapsed="false">
      <c r="A712" s="3" t="n">
        <v>711</v>
      </c>
      <c r="B712" s="3" t="n">
        <v>2</v>
      </c>
      <c r="C712" s="3" t="s">
        <v>267</v>
      </c>
      <c r="D712" s="4" t="n">
        <v>58.88</v>
      </c>
      <c r="E712" s="4" t="n">
        <v>59.43</v>
      </c>
      <c r="F712" s="4" t="n">
        <v>58.59</v>
      </c>
      <c r="G712" s="4" t="n">
        <v>59.09</v>
      </c>
      <c r="H712" s="5" t="n">
        <v>4121989</v>
      </c>
      <c r="I712" s="3"/>
      <c r="J712" s="3" t="n">
        <f aca="false">ROUND((G712-G711)/G711*100,2)</f>
        <v>-2.23</v>
      </c>
      <c r="K712" s="3" t="str">
        <f aca="false">B712&amp;"_"&amp;C712</f>
        <v>2_2024-10-22</v>
      </c>
    </row>
    <row r="713" customFormat="false" ht="15" hidden="false" customHeight="false" outlineLevel="0" collapsed="false">
      <c r="A713" s="3" t="n">
        <v>712</v>
      </c>
      <c r="B713" s="3" t="n">
        <v>2</v>
      </c>
      <c r="C713" s="3" t="s">
        <v>268</v>
      </c>
      <c r="D713" s="4" t="n">
        <v>59.1</v>
      </c>
      <c r="E713" s="4" t="n">
        <v>59.42</v>
      </c>
      <c r="F713" s="4" t="n">
        <v>59.03</v>
      </c>
      <c r="G713" s="4" t="n">
        <v>59.09</v>
      </c>
      <c r="H713" s="5" t="n">
        <v>4839157</v>
      </c>
      <c r="I713" s="3"/>
      <c r="J713" s="3" t="n">
        <f aca="false">ROUND((G713-G712)/G712*100,2)</f>
        <v>0</v>
      </c>
      <c r="K713" s="3" t="str">
        <f aca="false">B713&amp;"_"&amp;C713</f>
        <v>2_2024-10-23</v>
      </c>
    </row>
    <row r="714" customFormat="false" ht="15" hidden="false" customHeight="false" outlineLevel="0" collapsed="false">
      <c r="A714" s="3" t="n">
        <v>713</v>
      </c>
      <c r="B714" s="3" t="n">
        <v>2</v>
      </c>
      <c r="C714" s="3" t="s">
        <v>269</v>
      </c>
      <c r="D714" s="4" t="n">
        <v>58.96</v>
      </c>
      <c r="E714" s="4" t="n">
        <v>59.23</v>
      </c>
      <c r="F714" s="4" t="n">
        <v>58.65</v>
      </c>
      <c r="G714" s="4" t="n">
        <v>59.01</v>
      </c>
      <c r="H714" s="5" t="n">
        <v>4280825</v>
      </c>
      <c r="I714" s="3"/>
      <c r="J714" s="3" t="n">
        <f aca="false">ROUND((G714-G713)/G713*100,2)</f>
        <v>-0.14</v>
      </c>
      <c r="K714" s="3" t="str">
        <f aca="false">B714&amp;"_"&amp;C714</f>
        <v>2_2024-10-24</v>
      </c>
    </row>
    <row r="715" customFormat="false" ht="15" hidden="false" customHeight="false" outlineLevel="0" collapsed="false">
      <c r="A715" s="3" t="n">
        <v>714</v>
      </c>
      <c r="B715" s="3" t="n">
        <v>2</v>
      </c>
      <c r="C715" s="3" t="s">
        <v>270</v>
      </c>
      <c r="D715" s="4" t="n">
        <v>58.39</v>
      </c>
      <c r="E715" s="4" t="n">
        <v>58.79</v>
      </c>
      <c r="F715" s="4" t="n">
        <v>58.07</v>
      </c>
      <c r="G715" s="4" t="n">
        <v>58.45</v>
      </c>
      <c r="H715" s="5" t="n">
        <v>6217809</v>
      </c>
      <c r="I715" s="3"/>
      <c r="J715" s="3" t="n">
        <f aca="false">ROUND((G715-G714)/G714*100,2)</f>
        <v>-0.95</v>
      </c>
      <c r="K715" s="3" t="str">
        <f aca="false">B715&amp;"_"&amp;C715</f>
        <v>2_2024-10-25</v>
      </c>
    </row>
    <row r="716" customFormat="false" ht="15" hidden="false" customHeight="false" outlineLevel="0" collapsed="false">
      <c r="A716" s="3" t="n">
        <v>715</v>
      </c>
      <c r="B716" s="3" t="n">
        <v>2</v>
      </c>
      <c r="C716" s="3" t="s">
        <v>271</v>
      </c>
      <c r="D716" s="4" t="n">
        <v>58.26</v>
      </c>
      <c r="E716" s="4" t="n">
        <v>58.41</v>
      </c>
      <c r="F716" s="4" t="n">
        <v>57.99</v>
      </c>
      <c r="G716" s="4" t="n">
        <v>58.04</v>
      </c>
      <c r="H716" s="5" t="n">
        <v>3595591</v>
      </c>
      <c r="I716" s="3"/>
      <c r="J716" s="3" t="n">
        <f aca="false">ROUND((G716-G715)/G715*100,2)</f>
        <v>-0.7</v>
      </c>
      <c r="K716" s="3" t="str">
        <f aca="false">B716&amp;"_"&amp;C716</f>
        <v>2_2024-10-28</v>
      </c>
    </row>
    <row r="717" customFormat="false" ht="15" hidden="false" customHeight="false" outlineLevel="0" collapsed="false">
      <c r="A717" s="3" t="n">
        <v>716</v>
      </c>
      <c r="B717" s="3" t="n">
        <v>2</v>
      </c>
      <c r="C717" s="3" t="s">
        <v>272</v>
      </c>
      <c r="D717" s="4" t="n">
        <v>60.78</v>
      </c>
      <c r="E717" s="4" t="n">
        <v>61.06</v>
      </c>
      <c r="F717" s="4" t="n">
        <v>60.58</v>
      </c>
      <c r="G717" s="4" t="n">
        <v>60.69</v>
      </c>
      <c r="H717" s="5" t="n">
        <v>5761207</v>
      </c>
      <c r="I717" s="3"/>
      <c r="J717" s="3" t="n">
        <f aca="false">ROUND((G717-G716)/G716*100,2)</f>
        <v>4.57</v>
      </c>
      <c r="K717" s="3" t="str">
        <f aca="false">B717&amp;"_"&amp;C717</f>
        <v>2_2024-10-29</v>
      </c>
    </row>
    <row r="718" customFormat="false" ht="15" hidden="false" customHeight="false" outlineLevel="0" collapsed="false">
      <c r="A718" s="3" t="n">
        <v>717</v>
      </c>
      <c r="B718" s="3" t="n">
        <v>2</v>
      </c>
      <c r="C718" s="3" t="s">
        <v>273</v>
      </c>
      <c r="D718" s="4" t="n">
        <v>61.99</v>
      </c>
      <c r="E718" s="4" t="n">
        <v>62.23</v>
      </c>
      <c r="F718" s="4" t="n">
        <v>61.7</v>
      </c>
      <c r="G718" s="4" t="n">
        <v>61.78</v>
      </c>
      <c r="H718" s="5" t="n">
        <v>5181256</v>
      </c>
      <c r="I718" s="3"/>
      <c r="J718" s="3" t="n">
        <f aca="false">ROUND((G718-G717)/G717*100,2)</f>
        <v>1.8</v>
      </c>
      <c r="K718" s="3" t="str">
        <f aca="false">B718&amp;"_"&amp;C718</f>
        <v>2_2024-10-30</v>
      </c>
    </row>
    <row r="719" customFormat="false" ht="15" hidden="false" customHeight="false" outlineLevel="0" collapsed="false">
      <c r="A719" s="3" t="n">
        <v>718</v>
      </c>
      <c r="B719" s="3" t="n">
        <v>2</v>
      </c>
      <c r="C719" s="3" t="s">
        <v>274</v>
      </c>
      <c r="D719" s="4" t="n">
        <v>60.32</v>
      </c>
      <c r="E719" s="4" t="n">
        <v>60.54</v>
      </c>
      <c r="F719" s="4" t="n">
        <v>60.07</v>
      </c>
      <c r="G719" s="4" t="n">
        <v>60.42</v>
      </c>
      <c r="H719" s="5" t="n">
        <v>7860016</v>
      </c>
      <c r="I719" s="3"/>
      <c r="J719" s="3" t="n">
        <f aca="false">ROUND((G719-G718)/G718*100,2)</f>
        <v>-2.2</v>
      </c>
      <c r="K719" s="3" t="str">
        <f aca="false">B719&amp;"_"&amp;C719</f>
        <v>2_2024-10-31</v>
      </c>
    </row>
    <row r="720" customFormat="false" ht="15" hidden="false" customHeight="false" outlineLevel="0" collapsed="false">
      <c r="A720" s="3" t="n">
        <v>719</v>
      </c>
      <c r="B720" s="3" t="n">
        <v>2</v>
      </c>
      <c r="C720" s="3" t="s">
        <v>275</v>
      </c>
      <c r="D720" s="4" t="n">
        <v>58.8</v>
      </c>
      <c r="E720" s="4" t="n">
        <v>59.04</v>
      </c>
      <c r="F720" s="4" t="n">
        <v>58.68</v>
      </c>
      <c r="G720" s="4" t="n">
        <v>58.8</v>
      </c>
      <c r="H720" s="5" t="n">
        <v>1365539</v>
      </c>
      <c r="I720" s="3"/>
      <c r="J720" s="3" t="n">
        <f aca="false">ROUND((G720-G719)/G719*100,2)</f>
        <v>-2.68</v>
      </c>
      <c r="K720" s="3" t="str">
        <f aca="false">B720&amp;"_"&amp;C720</f>
        <v>2_2024-11-01</v>
      </c>
    </row>
    <row r="721" customFormat="false" ht="15" hidden="false" customHeight="false" outlineLevel="0" collapsed="false">
      <c r="A721" s="3" t="n">
        <v>720</v>
      </c>
      <c r="B721" s="3" t="n">
        <v>2</v>
      </c>
      <c r="C721" s="3" t="s">
        <v>276</v>
      </c>
      <c r="D721" s="4" t="n">
        <v>56.56</v>
      </c>
      <c r="E721" s="4" t="n">
        <v>56.79</v>
      </c>
      <c r="F721" s="4" t="n">
        <v>56.36</v>
      </c>
      <c r="G721" s="4" t="n">
        <v>56.63</v>
      </c>
      <c r="H721" s="5" t="n">
        <v>5503679</v>
      </c>
      <c r="I721" s="3"/>
      <c r="J721" s="3" t="n">
        <f aca="false">ROUND((G721-G720)/G720*100,2)</f>
        <v>-3.69</v>
      </c>
      <c r="K721" s="3" t="str">
        <f aca="false">B721&amp;"_"&amp;C721</f>
        <v>2_2024-11-04</v>
      </c>
    </row>
    <row r="722" customFormat="false" ht="15" hidden="false" customHeight="false" outlineLevel="0" collapsed="false">
      <c r="A722" s="3" t="n">
        <v>721</v>
      </c>
      <c r="B722" s="3" t="n">
        <v>2</v>
      </c>
      <c r="C722" s="3" t="s">
        <v>277</v>
      </c>
      <c r="D722" s="4" t="n">
        <v>55.29</v>
      </c>
      <c r="E722" s="4" t="n">
        <v>55.39</v>
      </c>
      <c r="F722" s="4" t="n">
        <v>54.86</v>
      </c>
      <c r="G722" s="4" t="n">
        <v>55.14</v>
      </c>
      <c r="H722" s="5" t="n">
        <v>6562285</v>
      </c>
      <c r="I722" s="3"/>
      <c r="J722" s="3" t="n">
        <f aca="false">ROUND((G722-G721)/G721*100,2)</f>
        <v>-2.63</v>
      </c>
      <c r="K722" s="3" t="str">
        <f aca="false">B722&amp;"_"&amp;C722</f>
        <v>2_2024-11-05</v>
      </c>
    </row>
    <row r="723" customFormat="false" ht="15" hidden="false" customHeight="false" outlineLevel="0" collapsed="false">
      <c r="A723" s="3" t="n">
        <v>722</v>
      </c>
      <c r="B723" s="3" t="n">
        <v>2</v>
      </c>
      <c r="C723" s="3" t="s">
        <v>278</v>
      </c>
      <c r="D723" s="4" t="n">
        <v>55.96</v>
      </c>
      <c r="E723" s="4" t="n">
        <v>55.97</v>
      </c>
      <c r="F723" s="4" t="n">
        <v>55.9</v>
      </c>
      <c r="G723" s="4" t="n">
        <v>55.95</v>
      </c>
      <c r="H723" s="5" t="n">
        <v>5526906</v>
      </c>
      <c r="I723" s="3"/>
      <c r="J723" s="3" t="n">
        <f aca="false">ROUND((G723-G722)/G722*100,2)</f>
        <v>1.47</v>
      </c>
      <c r="K723" s="3" t="str">
        <f aca="false">B723&amp;"_"&amp;C723</f>
        <v>2_2024-11-06</v>
      </c>
    </row>
    <row r="724" customFormat="false" ht="15" hidden="false" customHeight="false" outlineLevel="0" collapsed="false">
      <c r="A724" s="3" t="n">
        <v>723</v>
      </c>
      <c r="B724" s="3" t="n">
        <v>2</v>
      </c>
      <c r="C724" s="3" t="s">
        <v>279</v>
      </c>
      <c r="D724" s="4" t="n">
        <v>56.31</v>
      </c>
      <c r="E724" s="4" t="n">
        <v>56.56</v>
      </c>
      <c r="F724" s="4" t="n">
        <v>56.22</v>
      </c>
      <c r="G724" s="4" t="n">
        <v>56.46</v>
      </c>
      <c r="H724" s="5" t="n">
        <v>6795363</v>
      </c>
      <c r="I724" s="3"/>
      <c r="J724" s="3" t="n">
        <f aca="false">ROUND((G724-G723)/G723*100,2)</f>
        <v>0.91</v>
      </c>
      <c r="K724" s="3" t="str">
        <f aca="false">B724&amp;"_"&amp;C724</f>
        <v>2_2024-11-07</v>
      </c>
    </row>
    <row r="725" customFormat="false" ht="15" hidden="false" customHeight="false" outlineLevel="0" collapsed="false">
      <c r="A725" s="3" t="n">
        <v>724</v>
      </c>
      <c r="B725" s="3" t="n">
        <v>2</v>
      </c>
      <c r="C725" s="3" t="s">
        <v>280</v>
      </c>
      <c r="D725" s="4" t="n">
        <v>58.15</v>
      </c>
      <c r="E725" s="4" t="n">
        <v>58.25</v>
      </c>
      <c r="F725" s="4" t="n">
        <v>57.79</v>
      </c>
      <c r="G725" s="4" t="n">
        <v>58.06</v>
      </c>
      <c r="H725" s="5" t="n">
        <v>742297</v>
      </c>
      <c r="I725" s="3"/>
      <c r="J725" s="3" t="n">
        <f aca="false">ROUND((G725-G724)/G724*100,2)</f>
        <v>2.83</v>
      </c>
      <c r="K725" s="3" t="str">
        <f aca="false">B725&amp;"_"&amp;C725</f>
        <v>2_2024-11-08</v>
      </c>
    </row>
    <row r="726" customFormat="false" ht="15" hidden="false" customHeight="false" outlineLevel="0" collapsed="false">
      <c r="A726" s="3" t="n">
        <v>725</v>
      </c>
      <c r="B726" s="3" t="n">
        <v>2</v>
      </c>
      <c r="C726" s="3" t="s">
        <v>281</v>
      </c>
      <c r="D726" s="4" t="n">
        <v>58.41</v>
      </c>
      <c r="E726" s="4" t="n">
        <v>58.67</v>
      </c>
      <c r="F726" s="4" t="n">
        <v>57.93</v>
      </c>
      <c r="G726" s="4" t="n">
        <v>58.24</v>
      </c>
      <c r="H726" s="5" t="n">
        <v>6068095</v>
      </c>
      <c r="I726" s="3"/>
      <c r="J726" s="3" t="n">
        <f aca="false">ROUND((G726-G725)/G725*100,2)</f>
        <v>0.31</v>
      </c>
      <c r="K726" s="3" t="str">
        <f aca="false">B726&amp;"_"&amp;C726</f>
        <v>2_2024-11-11</v>
      </c>
    </row>
    <row r="727" customFormat="false" ht="15" hidden="false" customHeight="false" outlineLevel="0" collapsed="false">
      <c r="A727" s="3" t="n">
        <v>726</v>
      </c>
      <c r="B727" s="3" t="n">
        <v>2</v>
      </c>
      <c r="C727" s="3" t="s">
        <v>282</v>
      </c>
      <c r="D727" s="4" t="n">
        <v>57.8</v>
      </c>
      <c r="E727" s="4" t="n">
        <v>57.89</v>
      </c>
      <c r="F727" s="4" t="n">
        <v>57.5</v>
      </c>
      <c r="G727" s="4" t="n">
        <v>57.78</v>
      </c>
      <c r="H727" s="5" t="n">
        <v>6491163</v>
      </c>
      <c r="I727" s="3"/>
      <c r="J727" s="3" t="n">
        <f aca="false">ROUND((G727-G726)/G726*100,2)</f>
        <v>-0.79</v>
      </c>
      <c r="K727" s="3" t="str">
        <f aca="false">B727&amp;"_"&amp;C727</f>
        <v>2_2024-11-12</v>
      </c>
    </row>
    <row r="728" customFormat="false" ht="15" hidden="false" customHeight="false" outlineLevel="0" collapsed="false">
      <c r="A728" s="3" t="n">
        <v>727</v>
      </c>
      <c r="B728" s="3" t="n">
        <v>2</v>
      </c>
      <c r="C728" s="3" t="s">
        <v>283</v>
      </c>
      <c r="D728" s="4" t="n">
        <v>57.6</v>
      </c>
      <c r="E728" s="4" t="n">
        <v>57.73</v>
      </c>
      <c r="F728" s="4" t="n">
        <v>57.07</v>
      </c>
      <c r="G728" s="4" t="n">
        <v>57.4</v>
      </c>
      <c r="H728" s="5" t="n">
        <v>7818670</v>
      </c>
      <c r="I728" s="3"/>
      <c r="J728" s="3" t="n">
        <f aca="false">ROUND((G728-G727)/G727*100,2)</f>
        <v>-0.66</v>
      </c>
      <c r="K728" s="3" t="str">
        <f aca="false">B728&amp;"_"&amp;C728</f>
        <v>2_2024-11-13</v>
      </c>
    </row>
    <row r="729" customFormat="false" ht="15" hidden="false" customHeight="false" outlineLevel="0" collapsed="false">
      <c r="A729" s="3" t="n">
        <v>728</v>
      </c>
      <c r="B729" s="3" t="n">
        <v>2</v>
      </c>
      <c r="C729" s="3" t="s">
        <v>284</v>
      </c>
      <c r="D729" s="4" t="n">
        <v>58.79</v>
      </c>
      <c r="E729" s="4" t="n">
        <v>59.07</v>
      </c>
      <c r="F729" s="4" t="n">
        <v>58.78</v>
      </c>
      <c r="G729" s="4" t="n">
        <v>58.88</v>
      </c>
      <c r="H729" s="5" t="n">
        <v>2385058</v>
      </c>
      <c r="I729" s="3"/>
      <c r="J729" s="3" t="n">
        <f aca="false">ROUND((G729-G728)/G728*100,2)</f>
        <v>2.58</v>
      </c>
      <c r="K729" s="3" t="str">
        <f aca="false">B729&amp;"_"&amp;C729</f>
        <v>2_2024-11-14</v>
      </c>
    </row>
    <row r="730" customFormat="false" ht="15" hidden="false" customHeight="false" outlineLevel="0" collapsed="false">
      <c r="A730" s="3" t="n">
        <v>729</v>
      </c>
      <c r="B730" s="3" t="n">
        <v>2</v>
      </c>
      <c r="C730" s="3" t="s">
        <v>285</v>
      </c>
      <c r="D730" s="4" t="n">
        <v>57.69</v>
      </c>
      <c r="E730" s="4" t="n">
        <v>57.98</v>
      </c>
      <c r="F730" s="4" t="n">
        <v>57.21</v>
      </c>
      <c r="G730" s="4" t="n">
        <v>57.52</v>
      </c>
      <c r="H730" s="5" t="n">
        <v>5784718</v>
      </c>
      <c r="I730" s="3"/>
      <c r="J730" s="3" t="n">
        <f aca="false">ROUND((G730-G729)/G729*100,2)</f>
        <v>-2.31</v>
      </c>
      <c r="K730" s="3" t="str">
        <f aca="false">B730&amp;"_"&amp;C730</f>
        <v>2_2024-11-15</v>
      </c>
    </row>
    <row r="731" customFormat="false" ht="15" hidden="false" customHeight="false" outlineLevel="0" collapsed="false">
      <c r="A731" s="3" t="n">
        <v>730</v>
      </c>
      <c r="B731" s="3" t="n">
        <v>2</v>
      </c>
      <c r="C731" s="3" t="s">
        <v>286</v>
      </c>
      <c r="D731" s="4" t="n">
        <v>56.34</v>
      </c>
      <c r="E731" s="4" t="n">
        <v>56.59</v>
      </c>
      <c r="F731" s="4" t="n">
        <v>56.09</v>
      </c>
      <c r="G731" s="4" t="n">
        <v>56.27</v>
      </c>
      <c r="H731" s="5" t="n">
        <v>5025402</v>
      </c>
      <c r="I731" s="3"/>
      <c r="J731" s="3" t="n">
        <f aca="false">ROUND((G731-G730)/G730*100,2)</f>
        <v>-2.17</v>
      </c>
      <c r="K731" s="3" t="str">
        <f aca="false">B731&amp;"_"&amp;C731</f>
        <v>2_2024-11-18</v>
      </c>
    </row>
    <row r="732" customFormat="false" ht="15" hidden="false" customHeight="false" outlineLevel="0" collapsed="false">
      <c r="A732" s="3" t="n">
        <v>731</v>
      </c>
      <c r="B732" s="3" t="n">
        <v>2</v>
      </c>
      <c r="C732" s="3" t="s">
        <v>287</v>
      </c>
      <c r="D732" s="4" t="n">
        <v>56.6</v>
      </c>
      <c r="E732" s="4" t="n">
        <v>56.75</v>
      </c>
      <c r="F732" s="4" t="n">
        <v>56.36</v>
      </c>
      <c r="G732" s="4" t="n">
        <v>56.69</v>
      </c>
      <c r="H732" s="5" t="n">
        <v>1902324</v>
      </c>
      <c r="I732" s="3"/>
      <c r="J732" s="3" t="n">
        <f aca="false">ROUND((G732-G731)/G731*100,2)</f>
        <v>0.75</v>
      </c>
      <c r="K732" s="3" t="str">
        <f aca="false">B732&amp;"_"&amp;C732</f>
        <v>2_2024-11-19</v>
      </c>
    </row>
    <row r="733" customFormat="false" ht="15" hidden="false" customHeight="false" outlineLevel="0" collapsed="false">
      <c r="A733" s="3" t="n">
        <v>732</v>
      </c>
      <c r="B733" s="3" t="n">
        <v>2</v>
      </c>
      <c r="C733" s="3" t="s">
        <v>288</v>
      </c>
      <c r="D733" s="4" t="n">
        <v>53.94</v>
      </c>
      <c r="E733" s="4" t="n">
        <v>54.25</v>
      </c>
      <c r="F733" s="4" t="n">
        <v>53.82</v>
      </c>
      <c r="G733" s="4" t="n">
        <v>54.08</v>
      </c>
      <c r="H733" s="5" t="n">
        <v>3713808</v>
      </c>
      <c r="I733" s="3"/>
      <c r="J733" s="3" t="n">
        <f aca="false">ROUND((G733-G732)/G732*100,2)</f>
        <v>-4.6</v>
      </c>
      <c r="K733" s="3" t="str">
        <f aca="false">B733&amp;"_"&amp;C733</f>
        <v>2_2024-11-20</v>
      </c>
    </row>
    <row r="734" customFormat="false" ht="15" hidden="false" customHeight="false" outlineLevel="0" collapsed="false">
      <c r="A734" s="3" t="n">
        <v>733</v>
      </c>
      <c r="B734" s="3" t="n">
        <v>2</v>
      </c>
      <c r="C734" s="3" t="s">
        <v>289</v>
      </c>
      <c r="D734" s="4" t="n">
        <v>53.62</v>
      </c>
      <c r="E734" s="4" t="n">
        <v>53.7</v>
      </c>
      <c r="F734" s="4" t="n">
        <v>53.48</v>
      </c>
      <c r="G734" s="4" t="n">
        <v>53.59</v>
      </c>
      <c r="H734" s="5" t="n">
        <v>5822669</v>
      </c>
      <c r="I734" s="3"/>
      <c r="J734" s="3" t="n">
        <f aca="false">ROUND((G734-G733)/G733*100,2)</f>
        <v>-0.91</v>
      </c>
      <c r="K734" s="3" t="str">
        <f aca="false">B734&amp;"_"&amp;C734</f>
        <v>2_2024-11-21</v>
      </c>
    </row>
    <row r="735" customFormat="false" ht="15" hidden="false" customHeight="false" outlineLevel="0" collapsed="false">
      <c r="A735" s="3" t="n">
        <v>734</v>
      </c>
      <c r="B735" s="3" t="n">
        <v>2</v>
      </c>
      <c r="C735" s="3" t="s">
        <v>290</v>
      </c>
      <c r="D735" s="4" t="n">
        <v>53.25</v>
      </c>
      <c r="E735" s="4" t="n">
        <v>53.45</v>
      </c>
      <c r="F735" s="4" t="n">
        <v>53.15</v>
      </c>
      <c r="G735" s="4" t="n">
        <v>53.4</v>
      </c>
      <c r="H735" s="5" t="n">
        <v>881415</v>
      </c>
      <c r="I735" s="3"/>
      <c r="J735" s="3" t="n">
        <f aca="false">ROUND((G735-G734)/G734*100,2)</f>
        <v>-0.35</v>
      </c>
      <c r="K735" s="3" t="str">
        <f aca="false">B735&amp;"_"&amp;C735</f>
        <v>2_2024-11-22</v>
      </c>
    </row>
    <row r="736" customFormat="false" ht="15" hidden="false" customHeight="false" outlineLevel="0" collapsed="false">
      <c r="A736" s="3" t="n">
        <v>735</v>
      </c>
      <c r="B736" s="3" t="n">
        <v>2</v>
      </c>
      <c r="C736" s="3" t="s">
        <v>291</v>
      </c>
      <c r="D736" s="4" t="n">
        <v>54.67</v>
      </c>
      <c r="E736" s="4" t="n">
        <v>54.83</v>
      </c>
      <c r="F736" s="4" t="n">
        <v>54.41</v>
      </c>
      <c r="G736" s="4" t="n">
        <v>54.6</v>
      </c>
      <c r="H736" s="5" t="n">
        <v>3185641</v>
      </c>
      <c r="I736" s="3"/>
      <c r="J736" s="3" t="n">
        <f aca="false">ROUND((G736-G735)/G735*100,2)</f>
        <v>2.25</v>
      </c>
      <c r="K736" s="3" t="str">
        <f aca="false">B736&amp;"_"&amp;C736</f>
        <v>2_2024-11-25</v>
      </c>
    </row>
    <row r="737" customFormat="false" ht="15" hidden="false" customHeight="false" outlineLevel="0" collapsed="false">
      <c r="A737" s="3" t="n">
        <v>736</v>
      </c>
      <c r="B737" s="3" t="n">
        <v>2</v>
      </c>
      <c r="C737" s="3" t="s">
        <v>292</v>
      </c>
      <c r="D737" s="4" t="n">
        <v>54.15</v>
      </c>
      <c r="E737" s="4" t="n">
        <v>54.25</v>
      </c>
      <c r="F737" s="4" t="n">
        <v>53.96</v>
      </c>
      <c r="G737" s="4" t="n">
        <v>54.03</v>
      </c>
      <c r="H737" s="5" t="n">
        <v>1879018</v>
      </c>
      <c r="I737" s="3"/>
      <c r="J737" s="3" t="n">
        <f aca="false">ROUND((G737-G736)/G736*100,2)</f>
        <v>-1.04</v>
      </c>
      <c r="K737" s="3" t="str">
        <f aca="false">B737&amp;"_"&amp;C737</f>
        <v>2_2024-11-26</v>
      </c>
    </row>
    <row r="738" customFormat="false" ht="15" hidden="false" customHeight="false" outlineLevel="0" collapsed="false">
      <c r="A738" s="3" t="n">
        <v>737</v>
      </c>
      <c r="B738" s="3" t="n">
        <v>2</v>
      </c>
      <c r="C738" s="3" t="s">
        <v>293</v>
      </c>
      <c r="D738" s="4" t="n">
        <v>55.03</v>
      </c>
      <c r="E738" s="4" t="n">
        <v>55.24</v>
      </c>
      <c r="F738" s="4" t="n">
        <v>55</v>
      </c>
      <c r="G738" s="4" t="n">
        <v>55.07</v>
      </c>
      <c r="H738" s="5" t="n">
        <v>2158985</v>
      </c>
      <c r="I738" s="3"/>
      <c r="J738" s="3" t="n">
        <f aca="false">ROUND((G738-G737)/G737*100,2)</f>
        <v>1.92</v>
      </c>
      <c r="K738" s="3" t="str">
        <f aca="false">B738&amp;"_"&amp;C738</f>
        <v>2_2024-11-27</v>
      </c>
    </row>
    <row r="739" customFormat="false" ht="15" hidden="false" customHeight="false" outlineLevel="0" collapsed="false">
      <c r="A739" s="3" t="n">
        <v>738</v>
      </c>
      <c r="B739" s="3" t="n">
        <v>2</v>
      </c>
      <c r="C739" s="3" t="s">
        <v>294</v>
      </c>
      <c r="D739" s="4" t="n">
        <v>55.42</v>
      </c>
      <c r="E739" s="4" t="n">
        <v>55.65</v>
      </c>
      <c r="F739" s="4" t="n">
        <v>55.3</v>
      </c>
      <c r="G739" s="4" t="n">
        <v>55.54</v>
      </c>
      <c r="H739" s="5" t="n">
        <v>2138339</v>
      </c>
      <c r="I739" s="3"/>
      <c r="J739" s="3" t="n">
        <f aca="false">ROUND((G739-G738)/G738*100,2)</f>
        <v>0.85</v>
      </c>
      <c r="K739" s="3" t="str">
        <f aca="false">B739&amp;"_"&amp;C739</f>
        <v>2_2024-11-28</v>
      </c>
    </row>
    <row r="740" customFormat="false" ht="15" hidden="false" customHeight="false" outlineLevel="0" collapsed="false">
      <c r="A740" s="3" t="n">
        <v>739</v>
      </c>
      <c r="B740" s="3" t="n">
        <v>2</v>
      </c>
      <c r="C740" s="3" t="s">
        <v>295</v>
      </c>
      <c r="D740" s="4" t="n">
        <v>55.77</v>
      </c>
      <c r="E740" s="4" t="n">
        <v>56.05</v>
      </c>
      <c r="F740" s="4" t="n">
        <v>55.23</v>
      </c>
      <c r="G740" s="4" t="n">
        <v>55.55</v>
      </c>
      <c r="H740" s="5" t="n">
        <v>566027</v>
      </c>
      <c r="I740" s="3"/>
      <c r="J740" s="3" t="n">
        <f aca="false">ROUND((G740-G739)/G739*100,2)</f>
        <v>0.02</v>
      </c>
      <c r="K740" s="3" t="str">
        <f aca="false">B740&amp;"_"&amp;C740</f>
        <v>2_2024-11-29</v>
      </c>
    </row>
    <row r="741" customFormat="false" ht="15" hidden="false" customHeight="false" outlineLevel="0" collapsed="false">
      <c r="A741" s="3" t="n">
        <v>740</v>
      </c>
      <c r="B741" s="3" t="n">
        <v>2</v>
      </c>
      <c r="C741" s="3" t="s">
        <v>296</v>
      </c>
      <c r="D741" s="4" t="n">
        <v>54.39</v>
      </c>
      <c r="E741" s="4" t="n">
        <v>54.53</v>
      </c>
      <c r="F741" s="4" t="n">
        <v>54.02</v>
      </c>
      <c r="G741" s="4" t="n">
        <v>54.31</v>
      </c>
      <c r="H741" s="5" t="n">
        <v>5102758</v>
      </c>
      <c r="I741" s="3"/>
      <c r="J741" s="3" t="n">
        <f aca="false">ROUND((G741-G740)/G740*100,2)</f>
        <v>-2.23</v>
      </c>
      <c r="K741" s="3" t="str">
        <f aca="false">B741&amp;"_"&amp;C741</f>
        <v>2_2024-12-02</v>
      </c>
    </row>
    <row r="742" customFormat="false" ht="15" hidden="false" customHeight="false" outlineLevel="0" collapsed="false">
      <c r="A742" s="3" t="n">
        <v>741</v>
      </c>
      <c r="B742" s="3" t="n">
        <v>2</v>
      </c>
      <c r="C742" s="3" t="s">
        <v>297</v>
      </c>
      <c r="D742" s="4" t="n">
        <v>52.59</v>
      </c>
      <c r="E742" s="4" t="n">
        <v>52.69</v>
      </c>
      <c r="F742" s="4" t="n">
        <v>52.23</v>
      </c>
      <c r="G742" s="4" t="n">
        <v>52.51</v>
      </c>
      <c r="H742" s="5" t="n">
        <v>7587407</v>
      </c>
      <c r="I742" s="3"/>
      <c r="J742" s="3" t="n">
        <f aca="false">ROUND((G742-G741)/G741*100,2)</f>
        <v>-3.31</v>
      </c>
      <c r="K742" s="3" t="str">
        <f aca="false">B742&amp;"_"&amp;C742</f>
        <v>2_2024-12-03</v>
      </c>
    </row>
    <row r="743" customFormat="false" ht="15" hidden="false" customHeight="false" outlineLevel="0" collapsed="false">
      <c r="A743" s="3" t="n">
        <v>742</v>
      </c>
      <c r="B743" s="3" t="n">
        <v>2</v>
      </c>
      <c r="C743" s="3" t="s">
        <v>298</v>
      </c>
      <c r="D743" s="4" t="n">
        <v>50.81</v>
      </c>
      <c r="E743" s="4" t="n">
        <v>51.02</v>
      </c>
      <c r="F743" s="4" t="n">
        <v>50.72</v>
      </c>
      <c r="G743" s="4" t="n">
        <v>50.86</v>
      </c>
      <c r="H743" s="5" t="n">
        <v>7335019</v>
      </c>
      <c r="I743" s="3"/>
      <c r="J743" s="3" t="n">
        <f aca="false">ROUND((G743-G742)/G742*100,2)</f>
        <v>-3.14</v>
      </c>
      <c r="K743" s="3" t="str">
        <f aca="false">B743&amp;"_"&amp;C743</f>
        <v>2_2024-12-04</v>
      </c>
    </row>
    <row r="744" customFormat="false" ht="15" hidden="false" customHeight="false" outlineLevel="0" collapsed="false">
      <c r="A744" s="3" t="n">
        <v>743</v>
      </c>
      <c r="B744" s="3" t="n">
        <v>2</v>
      </c>
      <c r="C744" s="3" t="s">
        <v>299</v>
      </c>
      <c r="D744" s="4" t="n">
        <v>51.36</v>
      </c>
      <c r="E744" s="4" t="n">
        <v>51.5</v>
      </c>
      <c r="F744" s="4" t="n">
        <v>51.22</v>
      </c>
      <c r="G744" s="4" t="n">
        <v>51.23</v>
      </c>
      <c r="H744" s="5" t="n">
        <v>7237112</v>
      </c>
      <c r="I744" s="3"/>
      <c r="J744" s="3" t="n">
        <f aca="false">ROUND((G744-G743)/G743*100,2)</f>
        <v>0.73</v>
      </c>
      <c r="K744" s="3" t="str">
        <f aca="false">B744&amp;"_"&amp;C744</f>
        <v>2_2024-12-05</v>
      </c>
    </row>
    <row r="745" customFormat="false" ht="15" hidden="false" customHeight="false" outlineLevel="0" collapsed="false">
      <c r="A745" s="3" t="n">
        <v>744</v>
      </c>
      <c r="B745" s="3" t="n">
        <v>2</v>
      </c>
      <c r="C745" s="3" t="s">
        <v>300</v>
      </c>
      <c r="D745" s="4" t="n">
        <v>50.3</v>
      </c>
      <c r="E745" s="4" t="n">
        <v>50.58</v>
      </c>
      <c r="F745" s="4" t="n">
        <v>50.01</v>
      </c>
      <c r="G745" s="4" t="n">
        <v>50.42</v>
      </c>
      <c r="H745" s="5" t="n">
        <v>1755461</v>
      </c>
      <c r="I745" s="3"/>
      <c r="J745" s="3" t="n">
        <f aca="false">ROUND((G745-G744)/G744*100,2)</f>
        <v>-1.58</v>
      </c>
      <c r="K745" s="3" t="str">
        <f aca="false">B745&amp;"_"&amp;C745</f>
        <v>2_2024-12-06</v>
      </c>
    </row>
    <row r="746" customFormat="false" ht="15" hidden="false" customHeight="false" outlineLevel="0" collapsed="false">
      <c r="A746" s="3" t="n">
        <v>745</v>
      </c>
      <c r="B746" s="3" t="n">
        <v>2</v>
      </c>
      <c r="C746" s="3" t="s">
        <v>301</v>
      </c>
      <c r="D746" s="4" t="n">
        <v>51.29</v>
      </c>
      <c r="E746" s="4" t="n">
        <v>51.52</v>
      </c>
      <c r="F746" s="4" t="n">
        <v>51.09</v>
      </c>
      <c r="G746" s="4" t="n">
        <v>51.5</v>
      </c>
      <c r="H746" s="5" t="n">
        <v>6301866</v>
      </c>
      <c r="I746" s="3"/>
      <c r="J746" s="3" t="n">
        <f aca="false">ROUND((G746-G745)/G745*100,2)</f>
        <v>2.14</v>
      </c>
      <c r="K746" s="3" t="str">
        <f aca="false">B746&amp;"_"&amp;C746</f>
        <v>2_2024-12-09</v>
      </c>
    </row>
    <row r="747" customFormat="false" ht="15" hidden="false" customHeight="false" outlineLevel="0" collapsed="false">
      <c r="A747" s="3" t="n">
        <v>746</v>
      </c>
      <c r="B747" s="3" t="n">
        <v>2</v>
      </c>
      <c r="C747" s="3" t="s">
        <v>302</v>
      </c>
      <c r="D747" s="4" t="n">
        <v>51.32</v>
      </c>
      <c r="E747" s="4" t="n">
        <v>51.45</v>
      </c>
      <c r="F747" s="4" t="n">
        <v>51.14</v>
      </c>
      <c r="G747" s="4" t="n">
        <v>51.17</v>
      </c>
      <c r="H747" s="5" t="n">
        <v>4533156</v>
      </c>
      <c r="I747" s="3"/>
      <c r="J747" s="3" t="n">
        <f aca="false">ROUND((G747-G746)/G746*100,2)</f>
        <v>-0.64</v>
      </c>
      <c r="K747" s="3" t="str">
        <f aca="false">B747&amp;"_"&amp;C747</f>
        <v>2_2024-12-10</v>
      </c>
    </row>
    <row r="748" customFormat="false" ht="15" hidden="false" customHeight="false" outlineLevel="0" collapsed="false">
      <c r="A748" s="3" t="n">
        <v>747</v>
      </c>
      <c r="B748" s="3" t="n">
        <v>2</v>
      </c>
      <c r="C748" s="3" t="s">
        <v>303</v>
      </c>
      <c r="D748" s="4" t="n">
        <v>50.54</v>
      </c>
      <c r="E748" s="4" t="n">
        <v>50.73</v>
      </c>
      <c r="F748" s="4" t="n">
        <v>50.14</v>
      </c>
      <c r="G748" s="4" t="n">
        <v>50.43</v>
      </c>
      <c r="H748" s="5" t="n">
        <v>6101681</v>
      </c>
      <c r="I748" s="3"/>
      <c r="J748" s="3" t="n">
        <f aca="false">ROUND((G748-G747)/G747*100,2)</f>
        <v>-1.45</v>
      </c>
      <c r="K748" s="3" t="str">
        <f aca="false">B748&amp;"_"&amp;C748</f>
        <v>2_2024-12-11</v>
      </c>
    </row>
    <row r="749" customFormat="false" ht="15" hidden="false" customHeight="false" outlineLevel="0" collapsed="false">
      <c r="A749" s="3" t="n">
        <v>748</v>
      </c>
      <c r="B749" s="3" t="n">
        <v>2</v>
      </c>
      <c r="C749" s="3" t="s">
        <v>304</v>
      </c>
      <c r="D749" s="4" t="n">
        <v>47.91</v>
      </c>
      <c r="E749" s="4" t="n">
        <v>48.18</v>
      </c>
      <c r="F749" s="4" t="n">
        <v>47.81</v>
      </c>
      <c r="G749" s="4" t="n">
        <v>48.04</v>
      </c>
      <c r="H749" s="5" t="n">
        <v>1156406</v>
      </c>
      <c r="I749" s="3"/>
      <c r="J749" s="3" t="n">
        <f aca="false">ROUND((G749-G748)/G748*100,2)</f>
        <v>-4.74</v>
      </c>
      <c r="K749" s="3" t="str">
        <f aca="false">B749&amp;"_"&amp;C749</f>
        <v>2_2024-12-12</v>
      </c>
    </row>
    <row r="750" customFormat="false" ht="15" hidden="false" customHeight="false" outlineLevel="0" collapsed="false">
      <c r="A750" s="3" t="n">
        <v>749</v>
      </c>
      <c r="B750" s="3" t="n">
        <v>2</v>
      </c>
      <c r="C750" s="3" t="s">
        <v>305</v>
      </c>
      <c r="D750" s="4" t="n">
        <v>49.51</v>
      </c>
      <c r="E750" s="4" t="n">
        <v>49.68</v>
      </c>
      <c r="F750" s="4" t="n">
        <v>49.41</v>
      </c>
      <c r="G750" s="4" t="n">
        <v>49.48</v>
      </c>
      <c r="H750" s="5" t="n">
        <v>2439859</v>
      </c>
      <c r="I750" s="3"/>
      <c r="J750" s="3" t="n">
        <f aca="false">ROUND((G750-G749)/G749*100,2)</f>
        <v>3</v>
      </c>
      <c r="K750" s="3" t="str">
        <f aca="false">B750&amp;"_"&amp;C750</f>
        <v>2_2024-12-13</v>
      </c>
    </row>
    <row r="751" customFormat="false" ht="15" hidden="false" customHeight="false" outlineLevel="0" collapsed="false">
      <c r="A751" s="3" t="n">
        <v>750</v>
      </c>
      <c r="B751" s="3" t="n">
        <v>2</v>
      </c>
      <c r="C751" s="3" t="s">
        <v>306</v>
      </c>
      <c r="D751" s="4" t="n">
        <v>49.96</v>
      </c>
      <c r="E751" s="4" t="n">
        <v>50.19</v>
      </c>
      <c r="F751" s="4" t="n">
        <v>49.83</v>
      </c>
      <c r="G751" s="4" t="n">
        <v>50</v>
      </c>
      <c r="H751" s="5" t="n">
        <v>626682</v>
      </c>
      <c r="I751" s="3"/>
      <c r="J751" s="3" t="n">
        <f aca="false">ROUND((G751-G750)/G750*100,2)</f>
        <v>1.05</v>
      </c>
      <c r="K751" s="3" t="str">
        <f aca="false">B751&amp;"_"&amp;C751</f>
        <v>2_2024-12-16</v>
      </c>
    </row>
    <row r="752" customFormat="false" ht="15" hidden="false" customHeight="false" outlineLevel="0" collapsed="false">
      <c r="A752" s="3" t="n">
        <v>751</v>
      </c>
      <c r="B752" s="3" t="n">
        <v>2</v>
      </c>
      <c r="C752" s="3" t="s">
        <v>307</v>
      </c>
      <c r="D752" s="4" t="n">
        <v>49.53</v>
      </c>
      <c r="E752" s="4" t="n">
        <v>49.72</v>
      </c>
      <c r="F752" s="4" t="n">
        <v>49.25</v>
      </c>
      <c r="G752" s="4" t="n">
        <v>49.48</v>
      </c>
      <c r="H752" s="5" t="n">
        <v>4892060</v>
      </c>
      <c r="I752" s="3"/>
      <c r="J752" s="3" t="n">
        <f aca="false">ROUND((G752-G751)/G751*100,2)</f>
        <v>-1.04</v>
      </c>
      <c r="K752" s="3" t="str">
        <f aca="false">B752&amp;"_"&amp;C752</f>
        <v>2_2024-12-17</v>
      </c>
    </row>
    <row r="753" customFormat="false" ht="15" hidden="false" customHeight="false" outlineLevel="0" collapsed="false">
      <c r="A753" s="3" t="n">
        <v>752</v>
      </c>
      <c r="B753" s="3" t="n">
        <v>2</v>
      </c>
      <c r="C753" s="3" t="s">
        <v>308</v>
      </c>
      <c r="D753" s="4" t="n">
        <v>48.57</v>
      </c>
      <c r="E753" s="4" t="n">
        <v>48.59</v>
      </c>
      <c r="F753" s="4" t="n">
        <v>48.22</v>
      </c>
      <c r="G753" s="4" t="n">
        <v>48.49</v>
      </c>
      <c r="H753" s="5" t="n">
        <v>1296016</v>
      </c>
      <c r="I753" s="3"/>
      <c r="J753" s="3" t="n">
        <f aca="false">ROUND((G753-G752)/G752*100,2)</f>
        <v>-2</v>
      </c>
      <c r="K753" s="3" t="str">
        <f aca="false">B753&amp;"_"&amp;C753</f>
        <v>2_2024-12-18</v>
      </c>
    </row>
    <row r="754" customFormat="false" ht="15" hidden="false" customHeight="false" outlineLevel="0" collapsed="false">
      <c r="A754" s="3" t="n">
        <v>753</v>
      </c>
      <c r="B754" s="3" t="n">
        <v>2</v>
      </c>
      <c r="C754" s="3" t="s">
        <v>309</v>
      </c>
      <c r="D754" s="4" t="n">
        <v>48.49</v>
      </c>
      <c r="E754" s="4" t="n">
        <v>48.87</v>
      </c>
      <c r="F754" s="4" t="n">
        <v>48.36</v>
      </c>
      <c r="G754" s="4" t="n">
        <v>48.65</v>
      </c>
      <c r="H754" s="5" t="n">
        <v>3463349</v>
      </c>
      <c r="I754" s="3"/>
      <c r="J754" s="3" t="n">
        <f aca="false">ROUND((G754-G753)/G753*100,2)</f>
        <v>0.33</v>
      </c>
      <c r="K754" s="3" t="str">
        <f aca="false">B754&amp;"_"&amp;C754</f>
        <v>2_2024-12-19</v>
      </c>
    </row>
    <row r="755" customFormat="false" ht="15" hidden="false" customHeight="false" outlineLevel="0" collapsed="false">
      <c r="A755" s="3" t="n">
        <v>754</v>
      </c>
      <c r="B755" s="3" t="n">
        <v>2</v>
      </c>
      <c r="C755" s="3" t="s">
        <v>310</v>
      </c>
      <c r="D755" s="4" t="n">
        <v>47.98</v>
      </c>
      <c r="E755" s="4" t="n">
        <v>48.12</v>
      </c>
      <c r="F755" s="4" t="n">
        <v>47.77</v>
      </c>
      <c r="G755" s="4" t="n">
        <v>47.92</v>
      </c>
      <c r="H755" s="5" t="n">
        <v>1522860</v>
      </c>
      <c r="I755" s="3"/>
      <c r="J755" s="3" t="n">
        <f aca="false">ROUND((G755-G754)/G754*100,2)</f>
        <v>-1.5</v>
      </c>
      <c r="K755" s="3" t="str">
        <f aca="false">B755&amp;"_"&amp;C755</f>
        <v>2_2024-12-20</v>
      </c>
    </row>
    <row r="756" customFormat="false" ht="15" hidden="false" customHeight="false" outlineLevel="0" collapsed="false">
      <c r="A756" s="3" t="n">
        <v>755</v>
      </c>
      <c r="B756" s="3" t="n">
        <v>2</v>
      </c>
      <c r="C756" s="3" t="s">
        <v>311</v>
      </c>
      <c r="D756" s="4" t="n">
        <v>46.73</v>
      </c>
      <c r="E756" s="4" t="n">
        <v>47</v>
      </c>
      <c r="F756" s="4" t="n">
        <v>46.68</v>
      </c>
      <c r="G756" s="4" t="n">
        <v>46.72</v>
      </c>
      <c r="H756" s="5" t="n">
        <v>5579667</v>
      </c>
      <c r="I756" s="3"/>
      <c r="J756" s="3" t="n">
        <f aca="false">ROUND((G756-G755)/G755*100,2)</f>
        <v>-2.5</v>
      </c>
      <c r="K756" s="3" t="str">
        <f aca="false">B756&amp;"_"&amp;C756</f>
        <v>2_2024-12-23</v>
      </c>
    </row>
    <row r="757" customFormat="false" ht="15" hidden="false" customHeight="false" outlineLevel="0" collapsed="false">
      <c r="A757" s="3" t="n">
        <v>756</v>
      </c>
      <c r="B757" s="3" t="n">
        <v>2</v>
      </c>
      <c r="C757" s="3" t="s">
        <v>312</v>
      </c>
      <c r="D757" s="4" t="n">
        <v>47.81</v>
      </c>
      <c r="E757" s="4" t="n">
        <v>48.04</v>
      </c>
      <c r="F757" s="4" t="n">
        <v>47.45</v>
      </c>
      <c r="G757" s="4" t="n">
        <v>47.66</v>
      </c>
      <c r="H757" s="5" t="n">
        <v>3298478</v>
      </c>
      <c r="I757" s="3"/>
      <c r="J757" s="3" t="n">
        <f aca="false">ROUND((G757-G756)/G756*100,2)</f>
        <v>2.01</v>
      </c>
      <c r="K757" s="3" t="str">
        <f aca="false">B757&amp;"_"&amp;C757</f>
        <v>2_2024-12-24</v>
      </c>
    </row>
    <row r="758" customFormat="false" ht="15" hidden="false" customHeight="false" outlineLevel="0" collapsed="false">
      <c r="A758" s="3" t="n">
        <v>757</v>
      </c>
      <c r="B758" s="3" t="n">
        <v>2</v>
      </c>
      <c r="C758" s="3" t="s">
        <v>313</v>
      </c>
      <c r="D758" s="4" t="n">
        <v>48.7</v>
      </c>
      <c r="E758" s="4" t="n">
        <v>48.74</v>
      </c>
      <c r="F758" s="4" t="n">
        <v>48.68</v>
      </c>
      <c r="G758" s="4" t="n">
        <v>48.68</v>
      </c>
      <c r="H758" s="5" t="n">
        <v>4974911</v>
      </c>
      <c r="I758" s="3"/>
      <c r="J758" s="3" t="n">
        <f aca="false">ROUND((G758-G757)/G757*100,2)</f>
        <v>2.14</v>
      </c>
      <c r="K758" s="3" t="str">
        <f aca="false">B758&amp;"_"&amp;C758</f>
        <v>2_2024-12-25</v>
      </c>
    </row>
    <row r="759" customFormat="false" ht="15" hidden="false" customHeight="false" outlineLevel="0" collapsed="false">
      <c r="A759" s="3" t="n">
        <v>758</v>
      </c>
      <c r="B759" s="3" t="n">
        <v>2</v>
      </c>
      <c r="C759" s="3" t="s">
        <v>314</v>
      </c>
      <c r="D759" s="4" t="n">
        <v>48.34</v>
      </c>
      <c r="E759" s="4" t="n">
        <v>48.61</v>
      </c>
      <c r="F759" s="4" t="n">
        <v>48.24</v>
      </c>
      <c r="G759" s="4" t="n">
        <v>48.33</v>
      </c>
      <c r="H759" s="5" t="n">
        <v>6112224</v>
      </c>
      <c r="I759" s="3"/>
      <c r="J759" s="3" t="n">
        <f aca="false">ROUND((G759-G758)/G758*100,2)</f>
        <v>-0.72</v>
      </c>
      <c r="K759" s="3" t="str">
        <f aca="false">B759&amp;"_"&amp;C759</f>
        <v>2_2024-12-26</v>
      </c>
    </row>
    <row r="760" customFormat="false" ht="15" hidden="false" customHeight="false" outlineLevel="0" collapsed="false">
      <c r="A760" s="3" t="n">
        <v>759</v>
      </c>
      <c r="B760" s="3" t="n">
        <v>2</v>
      </c>
      <c r="C760" s="3" t="s">
        <v>315</v>
      </c>
      <c r="D760" s="4" t="n">
        <v>48.94</v>
      </c>
      <c r="E760" s="4" t="n">
        <v>49.16</v>
      </c>
      <c r="F760" s="4" t="n">
        <v>48.79</v>
      </c>
      <c r="G760" s="4" t="n">
        <v>48.97</v>
      </c>
      <c r="H760" s="5" t="n">
        <v>1707157</v>
      </c>
      <c r="I760" s="3"/>
      <c r="J760" s="3" t="n">
        <f aca="false">ROUND((G760-G759)/G759*100,2)</f>
        <v>1.32</v>
      </c>
      <c r="K760" s="3" t="str">
        <f aca="false">B760&amp;"_"&amp;C760</f>
        <v>2_2024-12-27</v>
      </c>
    </row>
    <row r="761" customFormat="false" ht="15" hidden="false" customHeight="false" outlineLevel="0" collapsed="false">
      <c r="A761" s="3" t="n">
        <v>760</v>
      </c>
      <c r="B761" s="3" t="n">
        <v>2</v>
      </c>
      <c r="C761" s="3" t="s">
        <v>316</v>
      </c>
      <c r="D761" s="4" t="n">
        <v>48.39</v>
      </c>
      <c r="E761" s="4" t="n">
        <v>48.74</v>
      </c>
      <c r="F761" s="4" t="n">
        <v>48.34</v>
      </c>
      <c r="G761" s="4" t="n">
        <v>48.5</v>
      </c>
      <c r="H761" s="5" t="n">
        <v>1860184</v>
      </c>
      <c r="I761" s="3"/>
      <c r="J761" s="3" t="n">
        <f aca="false">ROUND((G761-G760)/G760*100,2)</f>
        <v>-0.96</v>
      </c>
      <c r="K761" s="3" t="str">
        <f aca="false">B761&amp;"_"&amp;C761</f>
        <v>2_2024-12-30</v>
      </c>
    </row>
    <row r="762" customFormat="false" ht="15" hidden="false" customHeight="false" outlineLevel="0" collapsed="false">
      <c r="A762" s="3" t="n">
        <v>761</v>
      </c>
      <c r="B762" s="3" t="n">
        <v>2</v>
      </c>
      <c r="C762" s="3" t="s">
        <v>317</v>
      </c>
      <c r="D762" s="4" t="n">
        <v>49.15</v>
      </c>
      <c r="E762" s="4" t="n">
        <v>49.43</v>
      </c>
      <c r="F762" s="4" t="n">
        <v>48.72</v>
      </c>
      <c r="G762" s="4" t="n">
        <v>49.02</v>
      </c>
      <c r="H762" s="5" t="n">
        <v>3959489</v>
      </c>
      <c r="I762" s="3"/>
      <c r="J762" s="3" t="n">
        <f aca="false">ROUND((G762-G761)/G761*100,2)</f>
        <v>1.07</v>
      </c>
      <c r="K762" s="3" t="str">
        <f aca="false">B762&amp;"_"&amp;C762</f>
        <v>2_2024-12-31</v>
      </c>
    </row>
    <row r="763" customFormat="false" ht="15" hidden="false" customHeight="false" outlineLevel="0" collapsed="false">
      <c r="A763" s="3" t="n">
        <v>762</v>
      </c>
      <c r="B763" s="3" t="n">
        <v>2</v>
      </c>
      <c r="C763" s="3" t="s">
        <v>318</v>
      </c>
      <c r="D763" s="4" t="n">
        <v>47.38</v>
      </c>
      <c r="E763" s="4" t="n">
        <v>47.47</v>
      </c>
      <c r="F763" s="4" t="n">
        <v>47.35</v>
      </c>
      <c r="G763" s="4" t="n">
        <v>47.36</v>
      </c>
      <c r="H763" s="5" t="n">
        <v>1236518</v>
      </c>
      <c r="I763" s="3"/>
      <c r="J763" s="3" t="n">
        <f aca="false">ROUND((G763-G762)/G762*100,2)</f>
        <v>-3.39</v>
      </c>
      <c r="K763" s="3" t="str">
        <f aca="false">B763&amp;"_"&amp;C763</f>
        <v>2_2025-01-01</v>
      </c>
    </row>
    <row r="764" customFormat="false" ht="15" hidden="false" customHeight="false" outlineLevel="0" collapsed="false">
      <c r="A764" s="3" t="n">
        <v>763</v>
      </c>
      <c r="B764" s="3" t="n">
        <v>2</v>
      </c>
      <c r="C764" s="3" t="s">
        <v>319</v>
      </c>
      <c r="D764" s="4" t="n">
        <v>47.14</v>
      </c>
      <c r="E764" s="4" t="n">
        <v>47.24</v>
      </c>
      <c r="F764" s="4" t="n">
        <v>46.95</v>
      </c>
      <c r="G764" s="4" t="n">
        <v>47.2</v>
      </c>
      <c r="H764" s="5" t="n">
        <v>1250337</v>
      </c>
      <c r="I764" s="3"/>
      <c r="J764" s="3" t="n">
        <f aca="false">ROUND((G764-G763)/G763*100,2)</f>
        <v>-0.34</v>
      </c>
      <c r="K764" s="3" t="str">
        <f aca="false">B764&amp;"_"&amp;C764</f>
        <v>2_2025-01-02</v>
      </c>
    </row>
    <row r="765" customFormat="false" ht="15" hidden="false" customHeight="false" outlineLevel="0" collapsed="false">
      <c r="A765" s="3" t="n">
        <v>764</v>
      </c>
      <c r="B765" s="3" t="n">
        <v>2</v>
      </c>
      <c r="C765" s="3" t="s">
        <v>320</v>
      </c>
      <c r="D765" s="4" t="n">
        <v>46.27</v>
      </c>
      <c r="E765" s="4" t="n">
        <v>46.52</v>
      </c>
      <c r="F765" s="4" t="n">
        <v>46.14</v>
      </c>
      <c r="G765" s="4" t="n">
        <v>46.22</v>
      </c>
      <c r="H765" s="5" t="n">
        <v>3879844</v>
      </c>
      <c r="I765" s="3"/>
      <c r="J765" s="3" t="n">
        <f aca="false">ROUND((G765-G764)/G764*100,2)</f>
        <v>-2.08</v>
      </c>
      <c r="K765" s="3" t="str">
        <f aca="false">B765&amp;"_"&amp;C765</f>
        <v>2_2025-01-03</v>
      </c>
    </row>
    <row r="766" customFormat="false" ht="15" hidden="false" customHeight="false" outlineLevel="0" collapsed="false">
      <c r="A766" s="3" t="n">
        <v>765</v>
      </c>
      <c r="B766" s="3" t="n">
        <v>2</v>
      </c>
      <c r="C766" s="3" t="s">
        <v>321</v>
      </c>
      <c r="D766" s="4" t="n">
        <v>45.72</v>
      </c>
      <c r="E766" s="4" t="n">
        <v>45.87</v>
      </c>
      <c r="F766" s="4" t="n">
        <v>45.59</v>
      </c>
      <c r="G766" s="4" t="n">
        <v>45.69</v>
      </c>
      <c r="H766" s="5" t="n">
        <v>2872498</v>
      </c>
      <c r="I766" s="3"/>
      <c r="J766" s="3" t="n">
        <f aca="false">ROUND((G766-G765)/G765*100,2)</f>
        <v>-1.15</v>
      </c>
      <c r="K766" s="3" t="str">
        <f aca="false">B766&amp;"_"&amp;C766</f>
        <v>2_2025-01-06</v>
      </c>
    </row>
    <row r="767" customFormat="false" ht="15" hidden="false" customHeight="false" outlineLevel="0" collapsed="false">
      <c r="A767" s="3" t="n">
        <v>766</v>
      </c>
      <c r="B767" s="3" t="n">
        <v>2</v>
      </c>
      <c r="C767" s="3" t="s">
        <v>322</v>
      </c>
      <c r="D767" s="4" t="n">
        <v>45.18</v>
      </c>
      <c r="E767" s="4" t="n">
        <v>45.21</v>
      </c>
      <c r="F767" s="4" t="n">
        <v>45.12</v>
      </c>
      <c r="G767" s="4" t="n">
        <v>45.21</v>
      </c>
      <c r="H767" s="5" t="n">
        <v>2161442</v>
      </c>
      <c r="I767" s="3"/>
      <c r="J767" s="3" t="n">
        <f aca="false">ROUND((G767-G766)/G766*100,2)</f>
        <v>-1.05</v>
      </c>
      <c r="K767" s="3" t="str">
        <f aca="false">B767&amp;"_"&amp;C767</f>
        <v>2_2025-01-07</v>
      </c>
    </row>
    <row r="768" customFormat="false" ht="15" hidden="false" customHeight="false" outlineLevel="0" collapsed="false">
      <c r="A768" s="3" t="n">
        <v>767</v>
      </c>
      <c r="B768" s="3" t="n">
        <v>2</v>
      </c>
      <c r="C768" s="3" t="s">
        <v>323</v>
      </c>
      <c r="D768" s="4" t="n">
        <v>45.27</v>
      </c>
      <c r="E768" s="4" t="n">
        <v>45.3</v>
      </c>
      <c r="F768" s="4" t="n">
        <v>44.94</v>
      </c>
      <c r="G768" s="4" t="n">
        <v>45.14</v>
      </c>
      <c r="H768" s="5" t="n">
        <v>7084143</v>
      </c>
      <c r="I768" s="3"/>
      <c r="J768" s="3" t="n">
        <f aca="false">ROUND((G768-G767)/G767*100,2)</f>
        <v>-0.15</v>
      </c>
      <c r="K768" s="3" t="str">
        <f aca="false">B768&amp;"_"&amp;C768</f>
        <v>2_2025-01-08</v>
      </c>
    </row>
    <row r="769" customFormat="false" ht="15" hidden="false" customHeight="false" outlineLevel="0" collapsed="false">
      <c r="A769" s="3" t="n">
        <v>768</v>
      </c>
      <c r="B769" s="3" t="n">
        <v>2</v>
      </c>
      <c r="C769" s="3" t="s">
        <v>324</v>
      </c>
      <c r="D769" s="4" t="n">
        <v>44.25</v>
      </c>
      <c r="E769" s="4" t="n">
        <v>44.36</v>
      </c>
      <c r="F769" s="4" t="n">
        <v>44.17</v>
      </c>
      <c r="G769" s="4" t="n">
        <v>44.27</v>
      </c>
      <c r="H769" s="5" t="n">
        <v>4637538</v>
      </c>
      <c r="I769" s="3"/>
      <c r="J769" s="3" t="n">
        <f aca="false">ROUND((G769-G768)/G768*100,2)</f>
        <v>-1.93</v>
      </c>
      <c r="K769" s="3" t="str">
        <f aca="false">B769&amp;"_"&amp;C769</f>
        <v>2_2025-01-09</v>
      </c>
    </row>
    <row r="770" customFormat="false" ht="15" hidden="false" customHeight="false" outlineLevel="0" collapsed="false">
      <c r="A770" s="3" t="n">
        <v>769</v>
      </c>
      <c r="B770" s="3" t="n">
        <v>2</v>
      </c>
      <c r="C770" s="3" t="s">
        <v>325</v>
      </c>
      <c r="D770" s="4" t="n">
        <v>44.87</v>
      </c>
      <c r="E770" s="4" t="n">
        <v>45.1</v>
      </c>
      <c r="F770" s="4" t="n">
        <v>44.71</v>
      </c>
      <c r="G770" s="4" t="n">
        <v>44.75</v>
      </c>
      <c r="H770" s="5" t="n">
        <v>4539635</v>
      </c>
      <c r="I770" s="3"/>
      <c r="J770" s="3" t="n">
        <f aca="false">ROUND((G770-G769)/G769*100,2)</f>
        <v>1.08</v>
      </c>
      <c r="K770" s="3" t="str">
        <f aca="false">B770&amp;"_"&amp;C770</f>
        <v>2_2025-01-10</v>
      </c>
    </row>
    <row r="771" customFormat="false" ht="15" hidden="false" customHeight="false" outlineLevel="0" collapsed="false">
      <c r="A771" s="3" t="n">
        <v>770</v>
      </c>
      <c r="B771" s="3" t="n">
        <v>2</v>
      </c>
      <c r="C771" s="3" t="s">
        <v>326</v>
      </c>
      <c r="D771" s="4" t="n">
        <v>45.63</v>
      </c>
      <c r="E771" s="4" t="n">
        <v>45.96</v>
      </c>
      <c r="F771" s="4" t="n">
        <v>45.61</v>
      </c>
      <c r="G771" s="4" t="n">
        <v>45.72</v>
      </c>
      <c r="H771" s="5" t="n">
        <v>1065499</v>
      </c>
      <c r="I771" s="3"/>
      <c r="J771" s="3" t="n">
        <f aca="false">ROUND((G771-G770)/G770*100,2)</f>
        <v>2.17</v>
      </c>
      <c r="K771" s="3" t="str">
        <f aca="false">B771&amp;"_"&amp;C771</f>
        <v>2_2025-01-13</v>
      </c>
    </row>
    <row r="772" customFormat="false" ht="15" hidden="false" customHeight="false" outlineLevel="0" collapsed="false">
      <c r="A772" s="3" t="n">
        <v>771</v>
      </c>
      <c r="B772" s="3" t="n">
        <v>2</v>
      </c>
      <c r="C772" s="3" t="s">
        <v>327</v>
      </c>
      <c r="D772" s="4" t="n">
        <v>46.51</v>
      </c>
      <c r="E772" s="4" t="n">
        <v>46.85</v>
      </c>
      <c r="F772" s="4" t="n">
        <v>46.4</v>
      </c>
      <c r="G772" s="4" t="n">
        <v>46.68</v>
      </c>
      <c r="H772" s="5" t="n">
        <v>4925272</v>
      </c>
      <c r="I772" s="3"/>
      <c r="J772" s="3" t="n">
        <f aca="false">ROUND((G772-G771)/G771*100,2)</f>
        <v>2.1</v>
      </c>
      <c r="K772" s="3" t="str">
        <f aca="false">B772&amp;"_"&amp;C772</f>
        <v>2_2025-01-14</v>
      </c>
    </row>
    <row r="773" customFormat="false" ht="15" hidden="false" customHeight="false" outlineLevel="0" collapsed="false">
      <c r="A773" s="3" t="n">
        <v>772</v>
      </c>
      <c r="B773" s="3" t="n">
        <v>2</v>
      </c>
      <c r="C773" s="3" t="s">
        <v>328</v>
      </c>
      <c r="D773" s="4" t="n">
        <v>46.94</v>
      </c>
      <c r="E773" s="4" t="n">
        <v>47.1</v>
      </c>
      <c r="F773" s="4" t="n">
        <v>46.64</v>
      </c>
      <c r="G773" s="4" t="n">
        <v>46.79</v>
      </c>
      <c r="H773" s="5" t="n">
        <v>7990461</v>
      </c>
      <c r="I773" s="3"/>
      <c r="J773" s="3" t="n">
        <f aca="false">ROUND((G773-G772)/G772*100,2)</f>
        <v>0.24</v>
      </c>
      <c r="K773" s="3" t="str">
        <f aca="false">B773&amp;"_"&amp;C773</f>
        <v>2_2025-01-15</v>
      </c>
    </row>
    <row r="774" customFormat="false" ht="15" hidden="false" customHeight="false" outlineLevel="0" collapsed="false">
      <c r="A774" s="3" t="n">
        <v>773</v>
      </c>
      <c r="B774" s="3" t="n">
        <v>2</v>
      </c>
      <c r="C774" s="3" t="s">
        <v>329</v>
      </c>
      <c r="D774" s="4" t="n">
        <v>45.3</v>
      </c>
      <c r="E774" s="4" t="n">
        <v>45.41</v>
      </c>
      <c r="F774" s="4" t="n">
        <v>45.09</v>
      </c>
      <c r="G774" s="4" t="n">
        <v>45.35</v>
      </c>
      <c r="H774" s="5" t="n">
        <v>5999201</v>
      </c>
      <c r="I774" s="3"/>
      <c r="J774" s="3" t="n">
        <f aca="false">ROUND((G774-G773)/G773*100,2)</f>
        <v>-3.08</v>
      </c>
      <c r="K774" s="3" t="str">
        <f aca="false">B774&amp;"_"&amp;C774</f>
        <v>2_2025-01-16</v>
      </c>
    </row>
    <row r="775" customFormat="false" ht="15" hidden="false" customHeight="false" outlineLevel="0" collapsed="false">
      <c r="A775" s="3" t="n">
        <v>774</v>
      </c>
      <c r="B775" s="3" t="n">
        <v>2</v>
      </c>
      <c r="C775" s="3" t="s">
        <v>330</v>
      </c>
      <c r="D775" s="4" t="n">
        <v>45.51</v>
      </c>
      <c r="E775" s="4" t="n">
        <v>45.71</v>
      </c>
      <c r="F775" s="4" t="n">
        <v>45.37</v>
      </c>
      <c r="G775" s="4" t="n">
        <v>45.59</v>
      </c>
      <c r="H775" s="5" t="n">
        <v>3475888</v>
      </c>
      <c r="I775" s="3"/>
      <c r="J775" s="3" t="n">
        <f aca="false">ROUND((G775-G774)/G774*100,2)</f>
        <v>0.53</v>
      </c>
      <c r="K775" s="3" t="str">
        <f aca="false">B775&amp;"_"&amp;C775</f>
        <v>2_2025-01-17</v>
      </c>
    </row>
    <row r="776" customFormat="false" ht="15" hidden="false" customHeight="false" outlineLevel="0" collapsed="false">
      <c r="A776" s="3" t="n">
        <v>775</v>
      </c>
      <c r="B776" s="3" t="n">
        <v>2</v>
      </c>
      <c r="C776" s="3" t="s">
        <v>331</v>
      </c>
      <c r="D776" s="4" t="n">
        <v>44.49</v>
      </c>
      <c r="E776" s="4" t="n">
        <v>44.71</v>
      </c>
      <c r="F776" s="4" t="n">
        <v>44.2</v>
      </c>
      <c r="G776" s="4" t="n">
        <v>44.37</v>
      </c>
      <c r="H776" s="5" t="n">
        <v>1743826</v>
      </c>
      <c r="I776" s="3"/>
      <c r="J776" s="3" t="n">
        <f aca="false">ROUND((G776-G775)/G775*100,2)</f>
        <v>-2.68</v>
      </c>
      <c r="K776" s="3" t="str">
        <f aca="false">B776&amp;"_"&amp;C776</f>
        <v>2_2025-01-20</v>
      </c>
    </row>
    <row r="777" customFormat="false" ht="15" hidden="false" customHeight="false" outlineLevel="0" collapsed="false">
      <c r="A777" s="3" t="n">
        <v>776</v>
      </c>
      <c r="B777" s="3" t="n">
        <v>2</v>
      </c>
      <c r="C777" s="3" t="s">
        <v>332</v>
      </c>
      <c r="D777" s="4" t="n">
        <v>44.35</v>
      </c>
      <c r="E777" s="4" t="n">
        <v>44.47</v>
      </c>
      <c r="F777" s="4" t="n">
        <v>44.3</v>
      </c>
      <c r="G777" s="4" t="n">
        <v>44.34</v>
      </c>
      <c r="H777" s="5" t="n">
        <v>7615338</v>
      </c>
      <c r="I777" s="3"/>
      <c r="J777" s="3" t="n">
        <f aca="false">ROUND((G777-G776)/G776*100,2)</f>
        <v>-0.07</v>
      </c>
      <c r="K777" s="3" t="str">
        <f aca="false">B777&amp;"_"&amp;C777</f>
        <v>2_2025-01-21</v>
      </c>
    </row>
    <row r="778" customFormat="false" ht="15" hidden="false" customHeight="false" outlineLevel="0" collapsed="false">
      <c r="A778" s="3" t="n">
        <v>777</v>
      </c>
      <c r="B778" s="3" t="n">
        <v>2</v>
      </c>
      <c r="C778" s="3" t="s">
        <v>333</v>
      </c>
      <c r="D778" s="4" t="n">
        <v>43.29</v>
      </c>
      <c r="E778" s="4" t="n">
        <v>43.41</v>
      </c>
      <c r="F778" s="4" t="n">
        <v>43.11</v>
      </c>
      <c r="G778" s="4" t="n">
        <v>43.21</v>
      </c>
      <c r="H778" s="5" t="n">
        <v>2141143</v>
      </c>
      <c r="I778" s="3"/>
      <c r="J778" s="3" t="n">
        <f aca="false">ROUND((G778-G777)/G777*100,2)</f>
        <v>-2.55</v>
      </c>
      <c r="K778" s="3" t="str">
        <f aca="false">B778&amp;"_"&amp;C778</f>
        <v>2_2025-01-22</v>
      </c>
    </row>
    <row r="779" customFormat="false" ht="15" hidden="false" customHeight="false" outlineLevel="0" collapsed="false">
      <c r="A779" s="3" t="n">
        <v>778</v>
      </c>
      <c r="B779" s="3" t="n">
        <v>2</v>
      </c>
      <c r="C779" s="3" t="s">
        <v>334</v>
      </c>
      <c r="D779" s="4" t="n">
        <v>41.48</v>
      </c>
      <c r="E779" s="4" t="n">
        <v>41.5</v>
      </c>
      <c r="F779" s="4" t="n">
        <v>41.39</v>
      </c>
      <c r="G779" s="4" t="n">
        <v>41.48</v>
      </c>
      <c r="H779" s="5" t="n">
        <v>821063</v>
      </c>
      <c r="I779" s="3"/>
      <c r="J779" s="3" t="n">
        <f aca="false">ROUND((G779-G778)/G778*100,2)</f>
        <v>-4</v>
      </c>
      <c r="K779" s="3" t="str">
        <f aca="false">B779&amp;"_"&amp;C779</f>
        <v>2_2025-01-23</v>
      </c>
    </row>
    <row r="780" customFormat="false" ht="15" hidden="false" customHeight="false" outlineLevel="0" collapsed="false">
      <c r="A780" s="3" t="n">
        <v>779</v>
      </c>
      <c r="B780" s="3" t="n">
        <v>2</v>
      </c>
      <c r="C780" s="3" t="s">
        <v>335</v>
      </c>
      <c r="D780" s="4" t="n">
        <v>41.86</v>
      </c>
      <c r="E780" s="4" t="n">
        <v>42.03</v>
      </c>
      <c r="F780" s="4" t="n">
        <v>41.75</v>
      </c>
      <c r="G780" s="4" t="n">
        <v>41.91</v>
      </c>
      <c r="H780" s="5" t="n">
        <v>848280</v>
      </c>
      <c r="I780" s="3"/>
      <c r="J780" s="3" t="n">
        <f aca="false">ROUND((G780-G779)/G779*100,2)</f>
        <v>1.04</v>
      </c>
      <c r="K780" s="3" t="str">
        <f aca="false">B780&amp;"_"&amp;C780</f>
        <v>2_2025-01-24</v>
      </c>
    </row>
    <row r="781" customFormat="false" ht="15" hidden="false" customHeight="false" outlineLevel="0" collapsed="false">
      <c r="A781" s="3" t="n">
        <v>780</v>
      </c>
      <c r="B781" s="3" t="n">
        <v>2</v>
      </c>
      <c r="C781" s="3" t="s">
        <v>336</v>
      </c>
      <c r="D781" s="4" t="n">
        <v>43.66</v>
      </c>
      <c r="E781" s="4" t="n">
        <v>43.74</v>
      </c>
      <c r="F781" s="4" t="n">
        <v>43.31</v>
      </c>
      <c r="G781" s="4" t="n">
        <v>43.49</v>
      </c>
      <c r="H781" s="5" t="n">
        <v>4410296</v>
      </c>
      <c r="I781" s="3"/>
      <c r="J781" s="3" t="n">
        <f aca="false">ROUND((G781-G780)/G780*100,2)</f>
        <v>3.77</v>
      </c>
      <c r="K781" s="3" t="str">
        <f aca="false">B781&amp;"_"&amp;C781</f>
        <v>2_2025-01-27</v>
      </c>
    </row>
    <row r="782" customFormat="false" ht="15" hidden="false" customHeight="false" outlineLevel="0" collapsed="false">
      <c r="A782" s="3" t="n">
        <v>781</v>
      </c>
      <c r="B782" s="3" t="n">
        <v>2</v>
      </c>
      <c r="C782" s="3" t="s">
        <v>337</v>
      </c>
      <c r="D782" s="4" t="n">
        <v>44.11</v>
      </c>
      <c r="E782" s="4" t="n">
        <v>44.34</v>
      </c>
      <c r="F782" s="4" t="n">
        <v>44.06</v>
      </c>
      <c r="G782" s="4" t="n">
        <v>44.19</v>
      </c>
      <c r="H782" s="5" t="n">
        <v>5402564</v>
      </c>
      <c r="I782" s="3"/>
      <c r="J782" s="3" t="n">
        <f aca="false">ROUND((G782-G781)/G781*100,2)</f>
        <v>1.61</v>
      </c>
      <c r="K782" s="3" t="str">
        <f aca="false">B782&amp;"_"&amp;C782</f>
        <v>2_2025-01-28</v>
      </c>
    </row>
    <row r="783" customFormat="false" ht="15" hidden="false" customHeight="false" outlineLevel="0" collapsed="false">
      <c r="A783" s="3" t="n">
        <v>782</v>
      </c>
      <c r="B783" s="3" t="n">
        <v>2</v>
      </c>
      <c r="C783" s="3" t="s">
        <v>338</v>
      </c>
      <c r="D783" s="4" t="n">
        <v>42.81</v>
      </c>
      <c r="E783" s="4" t="n">
        <v>43.03</v>
      </c>
      <c r="F783" s="4" t="n">
        <v>42.6</v>
      </c>
      <c r="G783" s="4" t="n">
        <v>42.86</v>
      </c>
      <c r="H783" s="5" t="n">
        <v>4374971</v>
      </c>
      <c r="I783" s="3"/>
      <c r="J783" s="3" t="n">
        <f aca="false">ROUND((G783-G782)/G782*100,2)</f>
        <v>-3.01</v>
      </c>
      <c r="K783" s="3" t="str">
        <f aca="false">B783&amp;"_"&amp;C783</f>
        <v>2_2025-01-29</v>
      </c>
    </row>
    <row r="784" customFormat="false" ht="15" hidden="false" customHeight="false" outlineLevel="0" collapsed="false">
      <c r="A784" s="3" t="n">
        <v>783</v>
      </c>
      <c r="B784" s="3" t="n">
        <v>2</v>
      </c>
      <c r="C784" s="3" t="s">
        <v>339</v>
      </c>
      <c r="D784" s="4" t="n">
        <v>41.66</v>
      </c>
      <c r="E784" s="4" t="n">
        <v>41.75</v>
      </c>
      <c r="F784" s="4" t="n">
        <v>41.44</v>
      </c>
      <c r="G784" s="4" t="n">
        <v>41.65</v>
      </c>
      <c r="H784" s="5" t="n">
        <v>4151461</v>
      </c>
      <c r="I784" s="3"/>
      <c r="J784" s="3" t="n">
        <f aca="false">ROUND((G784-G783)/G783*100,2)</f>
        <v>-2.82</v>
      </c>
      <c r="K784" s="3" t="str">
        <f aca="false">B784&amp;"_"&amp;C784</f>
        <v>2_2025-01-30</v>
      </c>
    </row>
    <row r="785" customFormat="false" ht="15" hidden="false" customHeight="false" outlineLevel="0" collapsed="false">
      <c r="A785" s="3" t="n">
        <v>784</v>
      </c>
      <c r="B785" s="3" t="n">
        <v>2</v>
      </c>
      <c r="C785" s="3" t="s">
        <v>340</v>
      </c>
      <c r="D785" s="4" t="n">
        <v>42.78</v>
      </c>
      <c r="E785" s="4" t="n">
        <v>42.95</v>
      </c>
      <c r="F785" s="4" t="n">
        <v>42.66</v>
      </c>
      <c r="G785" s="4" t="n">
        <v>42.79</v>
      </c>
      <c r="H785" s="5" t="n">
        <v>1542262</v>
      </c>
      <c r="I785" s="3"/>
      <c r="J785" s="3" t="n">
        <f aca="false">ROUND((G785-G784)/G784*100,2)</f>
        <v>2.74</v>
      </c>
      <c r="K785" s="3" t="str">
        <f aca="false">B785&amp;"_"&amp;C785</f>
        <v>2_2025-01-31</v>
      </c>
    </row>
    <row r="786" customFormat="false" ht="15" hidden="false" customHeight="false" outlineLevel="0" collapsed="false">
      <c r="A786" s="3" t="n">
        <v>785</v>
      </c>
      <c r="B786" s="3" t="n">
        <v>2</v>
      </c>
      <c r="C786" s="3" t="s">
        <v>341</v>
      </c>
      <c r="D786" s="4" t="n">
        <v>42.99</v>
      </c>
      <c r="E786" s="4" t="n">
        <v>43.04</v>
      </c>
      <c r="F786" s="4" t="n">
        <v>42.89</v>
      </c>
      <c r="G786" s="4" t="n">
        <v>42.94</v>
      </c>
      <c r="H786" s="5" t="n">
        <v>3216672</v>
      </c>
      <c r="I786" s="3"/>
      <c r="J786" s="3" t="n">
        <f aca="false">ROUND((G786-G785)/G785*100,2)</f>
        <v>0.35</v>
      </c>
      <c r="K786" s="3" t="str">
        <f aca="false">B786&amp;"_"&amp;C786</f>
        <v>2_2025-02-03</v>
      </c>
    </row>
    <row r="787" customFormat="false" ht="15" hidden="false" customHeight="false" outlineLevel="0" collapsed="false">
      <c r="A787" s="3" t="n">
        <v>786</v>
      </c>
      <c r="B787" s="3" t="n">
        <v>2</v>
      </c>
      <c r="C787" s="3" t="s">
        <v>342</v>
      </c>
      <c r="D787" s="4" t="n">
        <v>43.27</v>
      </c>
      <c r="E787" s="4" t="n">
        <v>43.3</v>
      </c>
      <c r="F787" s="4" t="n">
        <v>43.14</v>
      </c>
      <c r="G787" s="4" t="n">
        <v>43.2</v>
      </c>
      <c r="H787" s="5" t="n">
        <v>6583794</v>
      </c>
      <c r="I787" s="3"/>
      <c r="J787" s="3" t="n">
        <f aca="false">ROUND((G787-G786)/G786*100,2)</f>
        <v>0.61</v>
      </c>
      <c r="K787" s="3" t="str">
        <f aca="false">B787&amp;"_"&amp;C787</f>
        <v>2_2025-02-04</v>
      </c>
    </row>
    <row r="788" customFormat="false" ht="15" hidden="false" customHeight="false" outlineLevel="0" collapsed="false">
      <c r="A788" s="3" t="n">
        <v>787</v>
      </c>
      <c r="B788" s="3" t="n">
        <v>2</v>
      </c>
      <c r="C788" s="3" t="s">
        <v>343</v>
      </c>
      <c r="D788" s="4" t="n">
        <v>43.01</v>
      </c>
      <c r="E788" s="4" t="n">
        <v>43.08</v>
      </c>
      <c r="F788" s="4" t="n">
        <v>42.97</v>
      </c>
      <c r="G788" s="4" t="n">
        <v>43.02</v>
      </c>
      <c r="H788" s="5" t="n">
        <v>6750237</v>
      </c>
      <c r="I788" s="3"/>
      <c r="J788" s="3" t="n">
        <f aca="false">ROUND((G788-G787)/G787*100,2)</f>
        <v>-0.42</v>
      </c>
      <c r="K788" s="3" t="str">
        <f aca="false">B788&amp;"_"&amp;C788</f>
        <v>2_2025-02-05</v>
      </c>
    </row>
    <row r="789" customFormat="false" ht="15" hidden="false" customHeight="false" outlineLevel="0" collapsed="false">
      <c r="A789" s="3" t="n">
        <v>788</v>
      </c>
      <c r="B789" s="3" t="n">
        <v>2</v>
      </c>
      <c r="C789" s="3" t="s">
        <v>344</v>
      </c>
      <c r="D789" s="4" t="n">
        <v>41.98</v>
      </c>
      <c r="E789" s="4" t="n">
        <v>42.15</v>
      </c>
      <c r="F789" s="4" t="n">
        <v>41.84</v>
      </c>
      <c r="G789" s="4" t="n">
        <v>42.14</v>
      </c>
      <c r="H789" s="5" t="n">
        <v>1708468</v>
      </c>
      <c r="I789" s="3"/>
      <c r="J789" s="3" t="n">
        <f aca="false">ROUND((G789-G788)/G788*100,2)</f>
        <v>-2.05</v>
      </c>
      <c r="K789" s="3" t="str">
        <f aca="false">B789&amp;"_"&amp;C789</f>
        <v>2_2025-02-06</v>
      </c>
    </row>
    <row r="790" customFormat="false" ht="15" hidden="false" customHeight="false" outlineLevel="0" collapsed="false">
      <c r="A790" s="3" t="n">
        <v>789</v>
      </c>
      <c r="B790" s="3" t="n">
        <v>2</v>
      </c>
      <c r="C790" s="3" t="s">
        <v>345</v>
      </c>
      <c r="D790" s="4" t="n">
        <v>42.01</v>
      </c>
      <c r="E790" s="4" t="n">
        <v>42.02</v>
      </c>
      <c r="F790" s="4" t="n">
        <v>41.92</v>
      </c>
      <c r="G790" s="4" t="n">
        <v>41.99</v>
      </c>
      <c r="H790" s="5" t="n">
        <v>1850281</v>
      </c>
      <c r="I790" s="3"/>
      <c r="J790" s="3" t="n">
        <f aca="false">ROUND((G790-G789)/G789*100,2)</f>
        <v>-0.36</v>
      </c>
      <c r="K790" s="3" t="str">
        <f aca="false">B790&amp;"_"&amp;C790</f>
        <v>2_2025-02-07</v>
      </c>
    </row>
    <row r="791" customFormat="false" ht="15" hidden="false" customHeight="false" outlineLevel="0" collapsed="false">
      <c r="A791" s="3" t="n">
        <v>790</v>
      </c>
      <c r="B791" s="3" t="n">
        <v>2</v>
      </c>
      <c r="C791" s="3" t="s">
        <v>346</v>
      </c>
      <c r="D791" s="4" t="n">
        <v>41.98</v>
      </c>
      <c r="E791" s="4" t="n">
        <v>42.13</v>
      </c>
      <c r="F791" s="4" t="n">
        <v>41.68</v>
      </c>
      <c r="G791" s="4" t="n">
        <v>41.82</v>
      </c>
      <c r="H791" s="5" t="n">
        <v>639650</v>
      </c>
      <c r="I791" s="3"/>
      <c r="J791" s="3" t="n">
        <f aca="false">ROUND((G791-G790)/G790*100,2)</f>
        <v>-0.4</v>
      </c>
      <c r="K791" s="3" t="str">
        <f aca="false">B791&amp;"_"&amp;C791</f>
        <v>2_2025-02-10</v>
      </c>
    </row>
    <row r="792" customFormat="false" ht="15" hidden="false" customHeight="false" outlineLevel="0" collapsed="false">
      <c r="A792" s="3" t="n">
        <v>791</v>
      </c>
      <c r="B792" s="3" t="n">
        <v>2</v>
      </c>
      <c r="C792" s="3" t="s">
        <v>347</v>
      </c>
      <c r="D792" s="4" t="n">
        <v>41.53</v>
      </c>
      <c r="E792" s="4" t="n">
        <v>41.62</v>
      </c>
      <c r="F792" s="4" t="n">
        <v>41.42</v>
      </c>
      <c r="G792" s="4" t="n">
        <v>41.6</v>
      </c>
      <c r="H792" s="5" t="n">
        <v>7945818</v>
      </c>
      <c r="I792" s="3"/>
      <c r="J792" s="3" t="n">
        <f aca="false">ROUND((G792-G791)/G791*100,2)</f>
        <v>-0.53</v>
      </c>
      <c r="K792" s="3" t="str">
        <f aca="false">B792&amp;"_"&amp;C792</f>
        <v>2_2025-02-11</v>
      </c>
    </row>
    <row r="793" customFormat="false" ht="15" hidden="false" customHeight="false" outlineLevel="0" collapsed="false">
      <c r="A793" s="3" t="n">
        <v>792</v>
      </c>
      <c r="B793" s="3" t="n">
        <v>2</v>
      </c>
      <c r="C793" s="3" t="s">
        <v>348</v>
      </c>
      <c r="D793" s="4" t="n">
        <v>40.63</v>
      </c>
      <c r="E793" s="4" t="n">
        <v>40.67</v>
      </c>
      <c r="F793" s="4" t="n">
        <v>40.31</v>
      </c>
      <c r="G793" s="4" t="n">
        <v>40.51</v>
      </c>
      <c r="H793" s="5" t="n">
        <v>5006290</v>
      </c>
      <c r="I793" s="3"/>
      <c r="J793" s="3" t="n">
        <f aca="false">ROUND((G793-G792)/G792*100,2)</f>
        <v>-2.62</v>
      </c>
      <c r="K793" s="3" t="str">
        <f aca="false">B793&amp;"_"&amp;C793</f>
        <v>2_2025-02-12</v>
      </c>
    </row>
    <row r="794" customFormat="false" ht="15" hidden="false" customHeight="false" outlineLevel="0" collapsed="false">
      <c r="A794" s="3" t="n">
        <v>793</v>
      </c>
      <c r="B794" s="3" t="n">
        <v>2</v>
      </c>
      <c r="C794" s="3" t="s">
        <v>349</v>
      </c>
      <c r="D794" s="4" t="n">
        <v>40.77</v>
      </c>
      <c r="E794" s="4" t="n">
        <v>41.04</v>
      </c>
      <c r="F794" s="4" t="n">
        <v>40.71</v>
      </c>
      <c r="G794" s="4" t="n">
        <v>40.88</v>
      </c>
      <c r="H794" s="5" t="n">
        <v>5931400</v>
      </c>
      <c r="I794" s="3"/>
      <c r="J794" s="3" t="n">
        <f aca="false">ROUND((G794-G793)/G793*100,2)</f>
        <v>0.91</v>
      </c>
      <c r="K794" s="3" t="str">
        <f aca="false">B794&amp;"_"&amp;C794</f>
        <v>2_2025-02-13</v>
      </c>
    </row>
    <row r="795" customFormat="false" ht="15" hidden="false" customHeight="false" outlineLevel="0" collapsed="false">
      <c r="A795" s="3" t="n">
        <v>794</v>
      </c>
      <c r="B795" s="3" t="n">
        <v>2</v>
      </c>
      <c r="C795" s="3" t="s">
        <v>350</v>
      </c>
      <c r="D795" s="4" t="n">
        <v>39.51</v>
      </c>
      <c r="E795" s="4" t="n">
        <v>39.67</v>
      </c>
      <c r="F795" s="4" t="n">
        <v>39.37</v>
      </c>
      <c r="G795" s="4" t="n">
        <v>39.56</v>
      </c>
      <c r="H795" s="5" t="n">
        <v>2223603</v>
      </c>
      <c r="I795" s="3"/>
      <c r="J795" s="3" t="n">
        <f aca="false">ROUND((G795-G794)/G794*100,2)</f>
        <v>-3.23</v>
      </c>
      <c r="K795" s="3" t="str">
        <f aca="false">B795&amp;"_"&amp;C795</f>
        <v>2_2025-02-14</v>
      </c>
    </row>
    <row r="796" customFormat="false" ht="15" hidden="false" customHeight="false" outlineLevel="0" collapsed="false">
      <c r="A796" s="3" t="n">
        <v>795</v>
      </c>
      <c r="B796" s="3" t="n">
        <v>2</v>
      </c>
      <c r="C796" s="3" t="s">
        <v>351</v>
      </c>
      <c r="D796" s="4" t="n">
        <v>39.2</v>
      </c>
      <c r="E796" s="4" t="n">
        <v>39.5</v>
      </c>
      <c r="F796" s="4" t="n">
        <v>39.08</v>
      </c>
      <c r="G796" s="4" t="n">
        <v>39.3</v>
      </c>
      <c r="H796" s="5" t="n">
        <v>3648462</v>
      </c>
      <c r="I796" s="3"/>
      <c r="J796" s="3" t="n">
        <f aca="false">ROUND((G796-G795)/G795*100,2)</f>
        <v>-0.66</v>
      </c>
      <c r="K796" s="3" t="str">
        <f aca="false">B796&amp;"_"&amp;C796</f>
        <v>2_2025-02-17</v>
      </c>
    </row>
    <row r="797" customFormat="false" ht="15" hidden="false" customHeight="false" outlineLevel="0" collapsed="false">
      <c r="A797" s="3" t="n">
        <v>796</v>
      </c>
      <c r="B797" s="3" t="n">
        <v>2</v>
      </c>
      <c r="C797" s="3" t="s">
        <v>352</v>
      </c>
      <c r="D797" s="4" t="n">
        <v>39.4</v>
      </c>
      <c r="E797" s="4" t="n">
        <v>39.53</v>
      </c>
      <c r="F797" s="4" t="n">
        <v>39.29</v>
      </c>
      <c r="G797" s="4" t="n">
        <v>39.51</v>
      </c>
      <c r="H797" s="5" t="n">
        <v>5110611</v>
      </c>
      <c r="I797" s="3"/>
      <c r="J797" s="3" t="n">
        <f aca="false">ROUND((G797-G796)/G796*100,2)</f>
        <v>0.53</v>
      </c>
      <c r="K797" s="3" t="str">
        <f aca="false">B797&amp;"_"&amp;C797</f>
        <v>2_2025-02-18</v>
      </c>
    </row>
    <row r="798" customFormat="false" ht="15" hidden="false" customHeight="false" outlineLevel="0" collapsed="false">
      <c r="A798" s="3" t="n">
        <v>797</v>
      </c>
      <c r="B798" s="3" t="n">
        <v>2</v>
      </c>
      <c r="C798" s="3" t="s">
        <v>353</v>
      </c>
      <c r="D798" s="4" t="n">
        <v>40.71</v>
      </c>
      <c r="E798" s="4" t="n">
        <v>40.74</v>
      </c>
      <c r="F798" s="4" t="n">
        <v>40.59</v>
      </c>
      <c r="G798" s="4" t="n">
        <v>40.71</v>
      </c>
      <c r="H798" s="5" t="n">
        <v>1477466</v>
      </c>
      <c r="I798" s="3"/>
      <c r="J798" s="3" t="n">
        <f aca="false">ROUND((G798-G797)/G797*100,2)</f>
        <v>3.04</v>
      </c>
      <c r="K798" s="3" t="str">
        <f aca="false">B798&amp;"_"&amp;C798</f>
        <v>2_2025-02-19</v>
      </c>
    </row>
    <row r="799" customFormat="false" ht="15" hidden="false" customHeight="false" outlineLevel="0" collapsed="false">
      <c r="A799" s="3" t="n">
        <v>798</v>
      </c>
      <c r="B799" s="3" t="n">
        <v>2</v>
      </c>
      <c r="C799" s="3" t="s">
        <v>354</v>
      </c>
      <c r="D799" s="4" t="n">
        <v>41.05</v>
      </c>
      <c r="E799" s="4" t="n">
        <v>41.25</v>
      </c>
      <c r="F799" s="4" t="n">
        <v>40.79</v>
      </c>
      <c r="G799" s="4" t="n">
        <v>41.01</v>
      </c>
      <c r="H799" s="5" t="n">
        <v>6311528</v>
      </c>
      <c r="I799" s="3"/>
      <c r="J799" s="3" t="n">
        <f aca="false">ROUND((G799-G798)/G798*100,2)</f>
        <v>0.74</v>
      </c>
      <c r="K799" s="3" t="str">
        <f aca="false">B799&amp;"_"&amp;C799</f>
        <v>2_2025-02-20</v>
      </c>
    </row>
    <row r="800" customFormat="false" ht="15" hidden="false" customHeight="false" outlineLevel="0" collapsed="false">
      <c r="A800" s="3" t="n">
        <v>799</v>
      </c>
      <c r="B800" s="3" t="n">
        <v>2</v>
      </c>
      <c r="C800" s="3" t="s">
        <v>355</v>
      </c>
      <c r="D800" s="4" t="n">
        <v>40.43</v>
      </c>
      <c r="E800" s="4" t="n">
        <v>40.49</v>
      </c>
      <c r="F800" s="4" t="n">
        <v>40.3</v>
      </c>
      <c r="G800" s="4" t="n">
        <v>40.48</v>
      </c>
      <c r="H800" s="5" t="n">
        <v>2221146</v>
      </c>
      <c r="I800" s="3"/>
      <c r="J800" s="3" t="n">
        <f aca="false">ROUND((G800-G799)/G799*100,2)</f>
        <v>-1.29</v>
      </c>
      <c r="K800" s="3" t="str">
        <f aca="false">B800&amp;"_"&amp;C800</f>
        <v>2_2025-02-21</v>
      </c>
    </row>
    <row r="801" customFormat="false" ht="15" hidden="false" customHeight="false" outlineLevel="0" collapsed="false">
      <c r="A801" s="3" t="n">
        <v>800</v>
      </c>
      <c r="B801" s="3" t="n">
        <v>2</v>
      </c>
      <c r="C801" s="3" t="s">
        <v>356</v>
      </c>
      <c r="D801" s="4" t="n">
        <v>39.85</v>
      </c>
      <c r="E801" s="4" t="n">
        <v>40.04</v>
      </c>
      <c r="F801" s="4" t="n">
        <v>39.66</v>
      </c>
      <c r="G801" s="4" t="n">
        <v>39.75</v>
      </c>
      <c r="H801" s="5" t="n">
        <v>4917860</v>
      </c>
      <c r="I801" s="3"/>
      <c r="J801" s="3" t="n">
        <f aca="false">ROUND((G801-G800)/G800*100,2)</f>
        <v>-1.8</v>
      </c>
      <c r="K801" s="3" t="str">
        <f aca="false">B801&amp;"_"&amp;C801</f>
        <v>2_2025-02-24</v>
      </c>
    </row>
    <row r="802" customFormat="false" ht="15" hidden="false" customHeight="false" outlineLevel="0" collapsed="false">
      <c r="A802" s="3" t="n">
        <v>801</v>
      </c>
      <c r="B802" s="3" t="n">
        <v>2</v>
      </c>
      <c r="C802" s="3" t="s">
        <v>357</v>
      </c>
      <c r="D802" s="4" t="n">
        <v>39.74</v>
      </c>
      <c r="E802" s="4" t="n">
        <v>39.77</v>
      </c>
      <c r="F802" s="4" t="n">
        <v>39.65</v>
      </c>
      <c r="G802" s="4" t="n">
        <v>39.68</v>
      </c>
      <c r="H802" s="5" t="n">
        <v>4078559</v>
      </c>
      <c r="I802" s="3"/>
      <c r="J802" s="3" t="n">
        <f aca="false">ROUND((G802-G801)/G801*100,2)</f>
        <v>-0.18</v>
      </c>
      <c r="K802" s="3" t="str">
        <f aca="false">B802&amp;"_"&amp;C802</f>
        <v>2_2025-02-25</v>
      </c>
    </row>
    <row r="803" customFormat="false" ht="15" hidden="false" customHeight="false" outlineLevel="0" collapsed="false">
      <c r="A803" s="3" t="n">
        <v>802</v>
      </c>
      <c r="B803" s="3" t="n">
        <v>2</v>
      </c>
      <c r="C803" s="3" t="s">
        <v>358</v>
      </c>
      <c r="D803" s="4" t="n">
        <v>38.38</v>
      </c>
      <c r="E803" s="4" t="n">
        <v>38.66</v>
      </c>
      <c r="F803" s="4" t="n">
        <v>38.32</v>
      </c>
      <c r="G803" s="4" t="n">
        <v>38.46</v>
      </c>
      <c r="H803" s="5" t="n">
        <v>7075747</v>
      </c>
      <c r="I803" s="3"/>
      <c r="J803" s="3" t="n">
        <f aca="false">ROUND((G803-G802)/G802*100,2)</f>
        <v>-3.07</v>
      </c>
      <c r="K803" s="3" t="str">
        <f aca="false">B803&amp;"_"&amp;C803</f>
        <v>2_2025-02-26</v>
      </c>
    </row>
    <row r="804" customFormat="false" ht="15" hidden="false" customHeight="false" outlineLevel="0" collapsed="false">
      <c r="A804" s="3" t="n">
        <v>803</v>
      </c>
      <c r="B804" s="3" t="n">
        <v>2</v>
      </c>
      <c r="C804" s="3" t="s">
        <v>359</v>
      </c>
      <c r="D804" s="4" t="n">
        <v>38.14</v>
      </c>
      <c r="E804" s="4" t="n">
        <v>38.33</v>
      </c>
      <c r="F804" s="4" t="n">
        <v>37.95</v>
      </c>
      <c r="G804" s="4" t="n">
        <v>38.08</v>
      </c>
      <c r="H804" s="5" t="n">
        <v>1383714</v>
      </c>
      <c r="I804" s="3"/>
      <c r="J804" s="3" t="n">
        <f aca="false">ROUND((G804-G803)/G803*100,2)</f>
        <v>-0.99</v>
      </c>
      <c r="K804" s="3" t="str">
        <f aca="false">B804&amp;"_"&amp;C804</f>
        <v>2_2025-02-27</v>
      </c>
    </row>
    <row r="805" customFormat="false" ht="15" hidden="false" customHeight="false" outlineLevel="0" collapsed="false">
      <c r="A805" s="3" t="n">
        <v>804</v>
      </c>
      <c r="B805" s="3" t="n">
        <v>2</v>
      </c>
      <c r="C805" s="3" t="s">
        <v>360</v>
      </c>
      <c r="D805" s="4" t="n">
        <v>38.16</v>
      </c>
      <c r="E805" s="4" t="n">
        <v>38.46</v>
      </c>
      <c r="F805" s="4" t="n">
        <v>38.01</v>
      </c>
      <c r="G805" s="4" t="n">
        <v>38.31</v>
      </c>
      <c r="H805" s="5" t="n">
        <v>2869262</v>
      </c>
      <c r="I805" s="3"/>
      <c r="J805" s="3" t="n">
        <f aca="false">ROUND((G805-G804)/G804*100,2)</f>
        <v>0.6</v>
      </c>
      <c r="K805" s="3" t="str">
        <f aca="false">B805&amp;"_"&amp;C805</f>
        <v>2_2025-02-28</v>
      </c>
    </row>
    <row r="806" customFormat="false" ht="15" hidden="false" customHeight="false" outlineLevel="0" collapsed="false">
      <c r="A806" s="3" t="n">
        <v>805</v>
      </c>
      <c r="B806" s="3" t="n">
        <v>2</v>
      </c>
      <c r="C806" s="3" t="s">
        <v>361</v>
      </c>
      <c r="D806" s="4" t="n">
        <v>38.09</v>
      </c>
      <c r="E806" s="4" t="n">
        <v>38.15</v>
      </c>
      <c r="F806" s="4" t="n">
        <v>37.85</v>
      </c>
      <c r="G806" s="4" t="n">
        <v>38.05</v>
      </c>
      <c r="H806" s="5" t="n">
        <v>3676711</v>
      </c>
      <c r="I806" s="3"/>
      <c r="J806" s="3" t="n">
        <f aca="false">ROUND((G806-G805)/G805*100,2)</f>
        <v>-0.68</v>
      </c>
      <c r="K806" s="3" t="str">
        <f aca="false">B806&amp;"_"&amp;C806</f>
        <v>2_2025-03-03</v>
      </c>
    </row>
    <row r="807" customFormat="false" ht="15" hidden="false" customHeight="false" outlineLevel="0" collapsed="false">
      <c r="A807" s="3" t="n">
        <v>806</v>
      </c>
      <c r="B807" s="3" t="n">
        <v>2</v>
      </c>
      <c r="C807" s="3" t="s">
        <v>362</v>
      </c>
      <c r="D807" s="4" t="n">
        <v>38.3</v>
      </c>
      <c r="E807" s="4" t="n">
        <v>38.41</v>
      </c>
      <c r="F807" s="4" t="n">
        <v>38.14</v>
      </c>
      <c r="G807" s="4" t="n">
        <v>38.34</v>
      </c>
      <c r="H807" s="5" t="n">
        <v>6162289</v>
      </c>
      <c r="I807" s="3"/>
      <c r="J807" s="3" t="n">
        <f aca="false">ROUND((G807-G806)/G806*100,2)</f>
        <v>0.76</v>
      </c>
      <c r="K807" s="3" t="str">
        <f aca="false">B807&amp;"_"&amp;C807</f>
        <v>2_2025-03-04</v>
      </c>
    </row>
    <row r="808" customFormat="false" ht="15" hidden="false" customHeight="false" outlineLevel="0" collapsed="false">
      <c r="A808" s="3" t="n">
        <v>807</v>
      </c>
      <c r="B808" s="3" t="n">
        <v>2</v>
      </c>
      <c r="C808" s="3" t="s">
        <v>363</v>
      </c>
      <c r="D808" s="4" t="n">
        <v>37.3</v>
      </c>
      <c r="E808" s="4" t="n">
        <v>37.38</v>
      </c>
      <c r="F808" s="4" t="n">
        <v>37.17</v>
      </c>
      <c r="G808" s="4" t="n">
        <v>37.3</v>
      </c>
      <c r="H808" s="5" t="n">
        <v>2403332</v>
      </c>
      <c r="I808" s="3"/>
      <c r="J808" s="3" t="n">
        <f aca="false">ROUND((G808-G807)/G807*100,2)</f>
        <v>-2.71</v>
      </c>
      <c r="K808" s="3" t="str">
        <f aca="false">B808&amp;"_"&amp;C808</f>
        <v>2_2025-03-05</v>
      </c>
    </row>
    <row r="809" customFormat="false" ht="15" hidden="false" customHeight="false" outlineLevel="0" collapsed="false">
      <c r="A809" s="3" t="n">
        <v>808</v>
      </c>
      <c r="B809" s="3" t="n">
        <v>2</v>
      </c>
      <c r="C809" s="3" t="s">
        <v>364</v>
      </c>
      <c r="D809" s="4" t="n">
        <v>37.85</v>
      </c>
      <c r="E809" s="4" t="n">
        <v>37.98</v>
      </c>
      <c r="F809" s="4" t="n">
        <v>37.68</v>
      </c>
      <c r="G809" s="4" t="n">
        <v>37.9</v>
      </c>
      <c r="H809" s="5" t="n">
        <v>6018368</v>
      </c>
      <c r="I809" s="3"/>
      <c r="J809" s="3" t="n">
        <f aca="false">ROUND((G809-G808)/G808*100,2)</f>
        <v>1.61</v>
      </c>
      <c r="K809" s="3" t="str">
        <f aca="false">B809&amp;"_"&amp;C809</f>
        <v>2_2025-03-06</v>
      </c>
    </row>
    <row r="810" customFormat="false" ht="15" hidden="false" customHeight="false" outlineLevel="0" collapsed="false">
      <c r="A810" s="3" t="n">
        <v>809</v>
      </c>
      <c r="B810" s="3" t="n">
        <v>2</v>
      </c>
      <c r="C810" s="3" t="s">
        <v>365</v>
      </c>
      <c r="D810" s="4" t="n">
        <v>38.59</v>
      </c>
      <c r="E810" s="4" t="n">
        <v>38.69</v>
      </c>
      <c r="F810" s="4" t="n">
        <v>38.35</v>
      </c>
      <c r="G810" s="4" t="n">
        <v>38.51</v>
      </c>
      <c r="H810" s="5" t="n">
        <v>1713463</v>
      </c>
      <c r="I810" s="3"/>
      <c r="J810" s="3" t="n">
        <f aca="false">ROUND((G810-G809)/G809*100,2)</f>
        <v>1.61</v>
      </c>
      <c r="K810" s="3" t="str">
        <f aca="false">B810&amp;"_"&amp;C810</f>
        <v>2_2025-03-07</v>
      </c>
    </row>
    <row r="811" customFormat="false" ht="15" hidden="false" customHeight="false" outlineLevel="0" collapsed="false">
      <c r="A811" s="3" t="n">
        <v>810</v>
      </c>
      <c r="B811" s="3" t="n">
        <v>2</v>
      </c>
      <c r="C811" s="3" t="s">
        <v>366</v>
      </c>
      <c r="D811" s="4" t="n">
        <v>37.61</v>
      </c>
      <c r="E811" s="4" t="n">
        <v>37.79</v>
      </c>
      <c r="F811" s="4" t="n">
        <v>37.54</v>
      </c>
      <c r="G811" s="4" t="n">
        <v>37.7</v>
      </c>
      <c r="H811" s="5" t="n">
        <v>4629321</v>
      </c>
      <c r="I811" s="3"/>
      <c r="J811" s="3" t="n">
        <f aca="false">ROUND((G811-G810)/G810*100,2)</f>
        <v>-2.1</v>
      </c>
      <c r="K811" s="3" t="str">
        <f aca="false">B811&amp;"_"&amp;C811</f>
        <v>2_2025-03-10</v>
      </c>
    </row>
    <row r="812" customFormat="false" ht="15" hidden="false" customHeight="false" outlineLevel="0" collapsed="false">
      <c r="A812" s="3" t="n">
        <v>811</v>
      </c>
      <c r="B812" s="3" t="n">
        <v>2</v>
      </c>
      <c r="C812" s="3" t="s">
        <v>367</v>
      </c>
      <c r="D812" s="4" t="n">
        <v>37.24</v>
      </c>
      <c r="E812" s="4" t="n">
        <v>37.56</v>
      </c>
      <c r="F812" s="4" t="n">
        <v>37.24</v>
      </c>
      <c r="G812" s="4" t="n">
        <v>37.34</v>
      </c>
      <c r="H812" s="5" t="n">
        <v>1183164</v>
      </c>
      <c r="I812" s="3"/>
      <c r="J812" s="3" t="n">
        <f aca="false">ROUND((G812-G811)/G811*100,2)</f>
        <v>-0.95</v>
      </c>
      <c r="K812" s="3" t="str">
        <f aca="false">B812&amp;"_"&amp;C812</f>
        <v>2_2025-03-11</v>
      </c>
    </row>
    <row r="813" customFormat="false" ht="15" hidden="false" customHeight="false" outlineLevel="0" collapsed="false">
      <c r="A813" s="3" t="n">
        <v>812</v>
      </c>
      <c r="B813" s="3" t="n">
        <v>2</v>
      </c>
      <c r="C813" s="3" t="s">
        <v>368</v>
      </c>
      <c r="D813" s="4" t="n">
        <v>36.24</v>
      </c>
      <c r="E813" s="4" t="n">
        <v>36.54</v>
      </c>
      <c r="F813" s="4" t="n">
        <v>36.14</v>
      </c>
      <c r="G813" s="4" t="n">
        <v>36.34</v>
      </c>
      <c r="H813" s="5" t="n">
        <v>980603</v>
      </c>
      <c r="I813" s="3"/>
      <c r="J813" s="3" t="n">
        <f aca="false">ROUND((G813-G812)/G812*100,2)</f>
        <v>-2.68</v>
      </c>
      <c r="K813" s="3" t="str">
        <f aca="false">B813&amp;"_"&amp;C813</f>
        <v>2_2025-03-12</v>
      </c>
    </row>
    <row r="814" customFormat="false" ht="15" hidden="false" customHeight="false" outlineLevel="0" collapsed="false">
      <c r="A814" s="3" t="n">
        <v>813</v>
      </c>
      <c r="B814" s="3" t="n">
        <v>2</v>
      </c>
      <c r="C814" s="3" t="s">
        <v>369</v>
      </c>
      <c r="D814" s="4" t="n">
        <v>36.25</v>
      </c>
      <c r="E814" s="4" t="n">
        <v>36.47</v>
      </c>
      <c r="F814" s="4" t="n">
        <v>36.03</v>
      </c>
      <c r="G814" s="4" t="n">
        <v>36.38</v>
      </c>
      <c r="H814" s="5" t="n">
        <v>5104741</v>
      </c>
      <c r="I814" s="3"/>
      <c r="J814" s="3" t="n">
        <f aca="false">ROUND((G814-G813)/G813*100,2)</f>
        <v>0.11</v>
      </c>
      <c r="K814" s="3" t="str">
        <f aca="false">B814&amp;"_"&amp;C814</f>
        <v>2_2025-03-13</v>
      </c>
    </row>
    <row r="815" customFormat="false" ht="15" hidden="false" customHeight="false" outlineLevel="0" collapsed="false">
      <c r="A815" s="3" t="n">
        <v>814</v>
      </c>
      <c r="B815" s="3" t="n">
        <v>2</v>
      </c>
      <c r="C815" s="3" t="s">
        <v>370</v>
      </c>
      <c r="D815" s="4" t="n">
        <v>36.64</v>
      </c>
      <c r="E815" s="4" t="n">
        <v>36.8</v>
      </c>
      <c r="F815" s="4" t="n">
        <v>36.51</v>
      </c>
      <c r="G815" s="4" t="n">
        <v>36.64</v>
      </c>
      <c r="H815" s="5" t="n">
        <v>7592868</v>
      </c>
      <c r="I815" s="3"/>
      <c r="J815" s="3" t="n">
        <f aca="false">ROUND((G815-G814)/G814*100,2)</f>
        <v>0.71</v>
      </c>
      <c r="K815" s="3" t="str">
        <f aca="false">B815&amp;"_"&amp;C815</f>
        <v>2_2025-03-14</v>
      </c>
    </row>
    <row r="816" customFormat="false" ht="15" hidden="false" customHeight="false" outlineLevel="0" collapsed="false">
      <c r="A816" s="3" t="n">
        <v>815</v>
      </c>
      <c r="B816" s="3" t="n">
        <v>2</v>
      </c>
      <c r="C816" s="3" t="s">
        <v>371</v>
      </c>
      <c r="D816" s="4" t="n">
        <v>37.01</v>
      </c>
      <c r="E816" s="4" t="n">
        <v>37.08</v>
      </c>
      <c r="F816" s="4" t="n">
        <v>36.87</v>
      </c>
      <c r="G816" s="4" t="n">
        <v>37.03</v>
      </c>
      <c r="H816" s="5" t="n">
        <v>6529324</v>
      </c>
      <c r="I816" s="3"/>
      <c r="J816" s="3" t="n">
        <f aca="false">ROUND((G816-G815)/G815*100,2)</f>
        <v>1.06</v>
      </c>
      <c r="K816" s="3" t="str">
        <f aca="false">B816&amp;"_"&amp;C816</f>
        <v>2_2025-03-17</v>
      </c>
    </row>
    <row r="817" customFormat="false" ht="15" hidden="false" customHeight="false" outlineLevel="0" collapsed="false">
      <c r="A817" s="3" t="n">
        <v>816</v>
      </c>
      <c r="B817" s="3" t="n">
        <v>2</v>
      </c>
      <c r="C817" s="3" t="s">
        <v>372</v>
      </c>
      <c r="D817" s="4" t="n">
        <v>36.1</v>
      </c>
      <c r="E817" s="4" t="n">
        <v>36.17</v>
      </c>
      <c r="F817" s="4" t="n">
        <v>35.97</v>
      </c>
      <c r="G817" s="4" t="n">
        <v>36.16</v>
      </c>
      <c r="H817" s="5" t="n">
        <v>4368602</v>
      </c>
      <c r="I817" s="3"/>
      <c r="J817" s="3" t="n">
        <f aca="false">ROUND((G817-G816)/G816*100,2)</f>
        <v>-2.35</v>
      </c>
      <c r="K817" s="3" t="str">
        <f aca="false">B817&amp;"_"&amp;C817</f>
        <v>2_2025-03-18</v>
      </c>
    </row>
    <row r="818" customFormat="false" ht="15" hidden="false" customHeight="false" outlineLevel="0" collapsed="false">
      <c r="A818" s="3" t="n">
        <v>817</v>
      </c>
      <c r="B818" s="3" t="n">
        <v>2</v>
      </c>
      <c r="C818" s="3" t="s">
        <v>373</v>
      </c>
      <c r="D818" s="4" t="n">
        <v>36.07</v>
      </c>
      <c r="E818" s="4" t="n">
        <v>36.25</v>
      </c>
      <c r="F818" s="4" t="n">
        <v>36.07</v>
      </c>
      <c r="G818" s="4" t="n">
        <v>36.2</v>
      </c>
      <c r="H818" s="5" t="n">
        <v>1680835</v>
      </c>
      <c r="I818" s="3"/>
      <c r="J818" s="3" t="n">
        <f aca="false">ROUND((G818-G817)/G817*100,2)</f>
        <v>0.11</v>
      </c>
      <c r="K818" s="3" t="str">
        <f aca="false">B818&amp;"_"&amp;C818</f>
        <v>2_2025-03-19</v>
      </c>
    </row>
    <row r="819" customFormat="false" ht="15" hidden="false" customHeight="false" outlineLevel="0" collapsed="false">
      <c r="A819" s="3" t="n">
        <v>818</v>
      </c>
      <c r="B819" s="3" t="n">
        <v>2</v>
      </c>
      <c r="C819" s="3" t="s">
        <v>374</v>
      </c>
      <c r="D819" s="4" t="n">
        <v>36.73</v>
      </c>
      <c r="E819" s="4" t="n">
        <v>36.91</v>
      </c>
      <c r="F819" s="4" t="n">
        <v>36.51</v>
      </c>
      <c r="G819" s="4" t="n">
        <v>36.59</v>
      </c>
      <c r="H819" s="5" t="n">
        <v>3463573</v>
      </c>
      <c r="I819" s="3"/>
      <c r="J819" s="3" t="n">
        <f aca="false">ROUND((G819-G818)/G818*100,2)</f>
        <v>1.08</v>
      </c>
      <c r="K819" s="3" t="str">
        <f aca="false">B819&amp;"_"&amp;C819</f>
        <v>2_2025-03-20</v>
      </c>
    </row>
    <row r="820" customFormat="false" ht="15" hidden="false" customHeight="false" outlineLevel="0" collapsed="false">
      <c r="A820" s="3" t="n">
        <v>819</v>
      </c>
      <c r="B820" s="3" t="n">
        <v>2</v>
      </c>
      <c r="C820" s="3" t="s">
        <v>375</v>
      </c>
      <c r="D820" s="4" t="n">
        <v>35.97</v>
      </c>
      <c r="E820" s="4" t="n">
        <v>35.98</v>
      </c>
      <c r="F820" s="4" t="n">
        <v>35.88</v>
      </c>
      <c r="G820" s="4" t="n">
        <v>35.9</v>
      </c>
      <c r="H820" s="5" t="n">
        <v>2633703</v>
      </c>
      <c r="I820" s="3"/>
      <c r="J820" s="3" t="n">
        <f aca="false">ROUND((G820-G819)/G819*100,2)</f>
        <v>-1.89</v>
      </c>
      <c r="K820" s="3" t="str">
        <f aca="false">B820&amp;"_"&amp;C820</f>
        <v>2_2025-03-21</v>
      </c>
    </row>
    <row r="821" customFormat="false" ht="15" hidden="false" customHeight="false" outlineLevel="0" collapsed="false">
      <c r="A821" s="3" t="n">
        <v>820</v>
      </c>
      <c r="B821" s="3" t="n">
        <v>2</v>
      </c>
      <c r="C821" s="3" t="s">
        <v>376</v>
      </c>
      <c r="D821" s="4" t="n">
        <v>35.58</v>
      </c>
      <c r="E821" s="4" t="n">
        <v>35.78</v>
      </c>
      <c r="F821" s="4" t="n">
        <v>35.42</v>
      </c>
      <c r="G821" s="4" t="n">
        <v>35.49</v>
      </c>
      <c r="H821" s="5" t="n">
        <v>7724657</v>
      </c>
      <c r="I821" s="3"/>
      <c r="J821" s="3" t="n">
        <f aca="false">ROUND((G821-G820)/G820*100,2)</f>
        <v>-1.14</v>
      </c>
      <c r="K821" s="3" t="str">
        <f aca="false">B821&amp;"_"&amp;C821</f>
        <v>2_2025-03-24</v>
      </c>
    </row>
    <row r="822" customFormat="false" ht="15" hidden="false" customHeight="false" outlineLevel="0" collapsed="false">
      <c r="A822" s="3" t="n">
        <v>821</v>
      </c>
      <c r="B822" s="3" t="n">
        <v>2</v>
      </c>
      <c r="C822" s="3" t="s">
        <v>377</v>
      </c>
      <c r="D822" s="4" t="n">
        <v>35.25</v>
      </c>
      <c r="E822" s="4" t="n">
        <v>35.54</v>
      </c>
      <c r="F822" s="4" t="n">
        <v>35.13</v>
      </c>
      <c r="G822" s="4" t="n">
        <v>35.34</v>
      </c>
      <c r="H822" s="5" t="n">
        <v>2458306</v>
      </c>
      <c r="I822" s="3"/>
      <c r="J822" s="3" t="n">
        <f aca="false">ROUND((G822-G821)/G821*100,2)</f>
        <v>-0.42</v>
      </c>
      <c r="K822" s="3" t="str">
        <f aca="false">B822&amp;"_"&amp;C822</f>
        <v>2_2025-03-25</v>
      </c>
    </row>
    <row r="823" customFormat="false" ht="15" hidden="false" customHeight="false" outlineLevel="0" collapsed="false">
      <c r="A823" s="3" t="n">
        <v>822</v>
      </c>
      <c r="B823" s="3" t="n">
        <v>2</v>
      </c>
      <c r="C823" s="3" t="s">
        <v>378</v>
      </c>
      <c r="D823" s="4" t="n">
        <v>36.16</v>
      </c>
      <c r="E823" s="4" t="n">
        <v>36.21</v>
      </c>
      <c r="F823" s="4" t="n">
        <v>36.15</v>
      </c>
      <c r="G823" s="4" t="n">
        <v>36.19</v>
      </c>
      <c r="H823" s="5" t="n">
        <v>2706888</v>
      </c>
      <c r="I823" s="3"/>
      <c r="J823" s="3" t="n">
        <f aca="false">ROUND((G823-G822)/G822*100,2)</f>
        <v>2.41</v>
      </c>
      <c r="K823" s="3" t="str">
        <f aca="false">B823&amp;"_"&amp;C823</f>
        <v>2_2025-03-26</v>
      </c>
    </row>
    <row r="824" customFormat="false" ht="15" hidden="false" customHeight="false" outlineLevel="0" collapsed="false">
      <c r="A824" s="3" t="n">
        <v>823</v>
      </c>
      <c r="B824" s="3" t="n">
        <v>2</v>
      </c>
      <c r="C824" s="3" t="s">
        <v>379</v>
      </c>
      <c r="D824" s="4" t="n">
        <v>37.43</v>
      </c>
      <c r="E824" s="4" t="n">
        <v>37.62</v>
      </c>
      <c r="F824" s="4" t="n">
        <v>37.11</v>
      </c>
      <c r="G824" s="4" t="n">
        <v>37.29</v>
      </c>
      <c r="H824" s="5" t="n">
        <v>4811704</v>
      </c>
      <c r="I824" s="3"/>
      <c r="J824" s="3" t="n">
        <f aca="false">ROUND((G824-G823)/G823*100,2)</f>
        <v>3.04</v>
      </c>
      <c r="K824" s="3" t="str">
        <f aca="false">B824&amp;"_"&amp;C824</f>
        <v>2_2025-03-27</v>
      </c>
    </row>
    <row r="825" customFormat="false" ht="15" hidden="false" customHeight="false" outlineLevel="0" collapsed="false">
      <c r="A825" s="3" t="n">
        <v>824</v>
      </c>
      <c r="B825" s="3" t="n">
        <v>2</v>
      </c>
      <c r="C825" s="3" t="s">
        <v>380</v>
      </c>
      <c r="D825" s="4" t="n">
        <v>36.95</v>
      </c>
      <c r="E825" s="4" t="n">
        <v>37.16</v>
      </c>
      <c r="F825" s="4" t="n">
        <v>36.76</v>
      </c>
      <c r="G825" s="4" t="n">
        <v>36.89</v>
      </c>
      <c r="H825" s="5" t="n">
        <v>6274753</v>
      </c>
      <c r="I825" s="3"/>
      <c r="J825" s="3" t="n">
        <f aca="false">ROUND((G825-G824)/G824*100,2)</f>
        <v>-1.07</v>
      </c>
      <c r="K825" s="3" t="str">
        <f aca="false">B825&amp;"_"&amp;C825</f>
        <v>2_2025-03-28</v>
      </c>
    </row>
    <row r="826" customFormat="false" ht="15" hidden="false" customHeight="false" outlineLevel="0" collapsed="false">
      <c r="A826" s="3" t="n">
        <v>825</v>
      </c>
      <c r="B826" s="3" t="n">
        <v>2</v>
      </c>
      <c r="C826" s="3" t="s">
        <v>381</v>
      </c>
      <c r="D826" s="4" t="n">
        <v>36.95</v>
      </c>
      <c r="E826" s="4" t="n">
        <v>37.06</v>
      </c>
      <c r="F826" s="4" t="n">
        <v>36.82</v>
      </c>
      <c r="G826" s="4" t="n">
        <v>36.96</v>
      </c>
      <c r="H826" s="5" t="n">
        <v>705130</v>
      </c>
      <c r="I826" s="3"/>
      <c r="J826" s="3" t="n">
        <f aca="false">ROUND((G826-G825)/G825*100,2)</f>
        <v>0.19</v>
      </c>
      <c r="K826" s="3" t="str">
        <f aca="false">B826&amp;"_"&amp;C826</f>
        <v>2_2025-03-31</v>
      </c>
    </row>
    <row r="827" customFormat="false" ht="15" hidden="false" customHeight="false" outlineLevel="0" collapsed="false">
      <c r="A827" s="3" t="n">
        <v>826</v>
      </c>
      <c r="B827" s="3" t="n">
        <v>2</v>
      </c>
      <c r="C827" s="3" t="s">
        <v>382</v>
      </c>
      <c r="D827" s="4" t="n">
        <v>35.15</v>
      </c>
      <c r="E827" s="4" t="n">
        <v>35.27</v>
      </c>
      <c r="F827" s="4" t="n">
        <v>35.02</v>
      </c>
      <c r="G827" s="4" t="n">
        <v>35.26</v>
      </c>
      <c r="H827" s="5" t="n">
        <v>7956485</v>
      </c>
      <c r="I827" s="3"/>
      <c r="J827" s="3" t="n">
        <f aca="false">ROUND((G827-G826)/G826*100,2)</f>
        <v>-4.6</v>
      </c>
      <c r="K827" s="3" t="str">
        <f aca="false">B827&amp;"_"&amp;C827</f>
        <v>2_2025-04-01</v>
      </c>
    </row>
    <row r="828" customFormat="false" ht="15" hidden="false" customHeight="false" outlineLevel="0" collapsed="false">
      <c r="A828" s="3" t="n">
        <v>827</v>
      </c>
      <c r="B828" s="3" t="n">
        <v>2</v>
      </c>
      <c r="C828" s="3" t="s">
        <v>383</v>
      </c>
      <c r="D828" s="4" t="n">
        <v>35</v>
      </c>
      <c r="E828" s="4" t="n">
        <v>35.25</v>
      </c>
      <c r="F828" s="4" t="n">
        <v>34.89</v>
      </c>
      <c r="G828" s="4" t="n">
        <v>35.05</v>
      </c>
      <c r="H828" s="5" t="n">
        <v>572923</v>
      </c>
      <c r="I828" s="3"/>
      <c r="J828" s="3" t="n">
        <f aca="false">ROUND((G828-G827)/G827*100,2)</f>
        <v>-0.6</v>
      </c>
      <c r="K828" s="3" t="str">
        <f aca="false">B828&amp;"_"&amp;C828</f>
        <v>2_2025-04-02</v>
      </c>
    </row>
    <row r="829" customFormat="false" ht="15" hidden="false" customHeight="false" outlineLevel="0" collapsed="false">
      <c r="A829" s="3" t="n">
        <v>828</v>
      </c>
      <c r="B829" s="3" t="n">
        <v>2</v>
      </c>
      <c r="C829" s="3" t="s">
        <v>384</v>
      </c>
      <c r="D829" s="4" t="n">
        <v>34.73</v>
      </c>
      <c r="E829" s="4" t="n">
        <v>34.78</v>
      </c>
      <c r="F829" s="4" t="n">
        <v>34.61</v>
      </c>
      <c r="G829" s="4" t="n">
        <v>34.63</v>
      </c>
      <c r="H829" s="5" t="n">
        <v>5552734</v>
      </c>
      <c r="I829" s="3"/>
      <c r="J829" s="3" t="n">
        <f aca="false">ROUND((G829-G828)/G828*100,2)</f>
        <v>-1.2</v>
      </c>
      <c r="K829" s="3" t="str">
        <f aca="false">B829&amp;"_"&amp;C829</f>
        <v>2_2025-04-03</v>
      </c>
    </row>
    <row r="830" customFormat="false" ht="15" hidden="false" customHeight="false" outlineLevel="0" collapsed="false">
      <c r="A830" s="3" t="n">
        <v>829</v>
      </c>
      <c r="B830" s="3" t="n">
        <v>2</v>
      </c>
      <c r="C830" s="3" t="s">
        <v>385</v>
      </c>
      <c r="D830" s="4" t="n">
        <v>34.85</v>
      </c>
      <c r="E830" s="4" t="n">
        <v>34.95</v>
      </c>
      <c r="F830" s="4" t="n">
        <v>34.66</v>
      </c>
      <c r="G830" s="4" t="n">
        <v>34.73</v>
      </c>
      <c r="H830" s="5" t="n">
        <v>7207371</v>
      </c>
      <c r="I830" s="3"/>
      <c r="J830" s="3" t="n">
        <f aca="false">ROUND((G830-G829)/G829*100,2)</f>
        <v>0.29</v>
      </c>
      <c r="K830" s="3" t="str">
        <f aca="false">B830&amp;"_"&amp;C830</f>
        <v>2_2025-04-04</v>
      </c>
    </row>
    <row r="831" customFormat="false" ht="15" hidden="false" customHeight="false" outlineLevel="0" collapsed="false">
      <c r="A831" s="3" t="n">
        <v>830</v>
      </c>
      <c r="B831" s="3" t="n">
        <v>2</v>
      </c>
      <c r="C831" s="3" t="s">
        <v>386</v>
      </c>
      <c r="D831" s="4" t="n">
        <v>34.44</v>
      </c>
      <c r="E831" s="4" t="n">
        <v>34.7</v>
      </c>
      <c r="F831" s="4" t="n">
        <v>34.3</v>
      </c>
      <c r="G831" s="4" t="n">
        <v>34.5</v>
      </c>
      <c r="H831" s="5" t="n">
        <v>7324455</v>
      </c>
      <c r="I831" s="3"/>
      <c r="J831" s="3" t="n">
        <f aca="false">ROUND((G831-G830)/G830*100,2)</f>
        <v>-0.66</v>
      </c>
      <c r="K831" s="3" t="str">
        <f aca="false">B831&amp;"_"&amp;C831</f>
        <v>2_2025-04-07</v>
      </c>
    </row>
    <row r="832" customFormat="false" ht="15" hidden="false" customHeight="false" outlineLevel="0" collapsed="false">
      <c r="A832" s="3" t="n">
        <v>831</v>
      </c>
      <c r="B832" s="3" t="n">
        <v>2</v>
      </c>
      <c r="C832" s="3" t="s">
        <v>387</v>
      </c>
      <c r="D832" s="4" t="n">
        <v>34.15</v>
      </c>
      <c r="E832" s="4" t="n">
        <v>34.32</v>
      </c>
      <c r="F832" s="4" t="n">
        <v>34.04</v>
      </c>
      <c r="G832" s="4" t="n">
        <v>34.08</v>
      </c>
      <c r="H832" s="5" t="n">
        <v>2020749</v>
      </c>
      <c r="I832" s="3"/>
      <c r="J832" s="3" t="n">
        <f aca="false">ROUND((G832-G831)/G831*100,2)</f>
        <v>-1.22</v>
      </c>
      <c r="K832" s="3" t="str">
        <f aca="false">B832&amp;"_"&amp;C832</f>
        <v>2_2025-04-08</v>
      </c>
    </row>
    <row r="833" customFormat="false" ht="15" hidden="false" customHeight="false" outlineLevel="0" collapsed="false">
      <c r="A833" s="3" t="n">
        <v>832</v>
      </c>
      <c r="B833" s="3" t="n">
        <v>2</v>
      </c>
      <c r="C833" s="3" t="s">
        <v>388</v>
      </c>
      <c r="D833" s="4" t="n">
        <v>34.01</v>
      </c>
      <c r="E833" s="4" t="n">
        <v>34.2</v>
      </c>
      <c r="F833" s="4" t="n">
        <v>33.98</v>
      </c>
      <c r="G833" s="4" t="n">
        <v>34.08</v>
      </c>
      <c r="H833" s="5" t="n">
        <v>1300169</v>
      </c>
      <c r="I833" s="3"/>
      <c r="J833" s="3" t="n">
        <f aca="false">ROUND((G833-G832)/G832*100,2)</f>
        <v>0</v>
      </c>
      <c r="K833" s="3" t="str">
        <f aca="false">B833&amp;"_"&amp;C833</f>
        <v>2_2025-04-09</v>
      </c>
    </row>
    <row r="834" customFormat="false" ht="15" hidden="false" customHeight="false" outlineLevel="0" collapsed="false">
      <c r="A834" s="3" t="n">
        <v>833</v>
      </c>
      <c r="B834" s="3" t="n">
        <v>2</v>
      </c>
      <c r="C834" s="3" t="s">
        <v>389</v>
      </c>
      <c r="D834" s="4" t="n">
        <v>34.92</v>
      </c>
      <c r="E834" s="4" t="n">
        <v>35.05</v>
      </c>
      <c r="F834" s="4" t="n">
        <v>34.72</v>
      </c>
      <c r="G834" s="4" t="n">
        <v>34.88</v>
      </c>
      <c r="H834" s="5" t="n">
        <v>4561054</v>
      </c>
      <c r="I834" s="3"/>
      <c r="J834" s="3" t="n">
        <f aca="false">ROUND((G834-G833)/G833*100,2)</f>
        <v>2.35</v>
      </c>
      <c r="K834" s="3" t="str">
        <f aca="false">B834&amp;"_"&amp;C834</f>
        <v>2_2025-04-10</v>
      </c>
    </row>
    <row r="835" customFormat="false" ht="15" hidden="false" customHeight="false" outlineLevel="0" collapsed="false">
      <c r="A835" s="3" t="n">
        <v>834</v>
      </c>
      <c r="B835" s="3" t="n">
        <v>2</v>
      </c>
      <c r="C835" s="3" t="s">
        <v>390</v>
      </c>
      <c r="D835" s="4" t="n">
        <v>34.29</v>
      </c>
      <c r="E835" s="4" t="n">
        <v>34.52</v>
      </c>
      <c r="F835" s="4" t="n">
        <v>34.16</v>
      </c>
      <c r="G835" s="4" t="n">
        <v>34.42</v>
      </c>
      <c r="H835" s="5" t="n">
        <v>4192552</v>
      </c>
      <c r="I835" s="3"/>
      <c r="J835" s="3" t="n">
        <f aca="false">ROUND((G835-G834)/G834*100,2)</f>
        <v>-1.32</v>
      </c>
      <c r="K835" s="3" t="str">
        <f aca="false">B835&amp;"_"&amp;C835</f>
        <v>2_2025-04-11</v>
      </c>
    </row>
    <row r="836" customFormat="false" ht="15" hidden="false" customHeight="false" outlineLevel="0" collapsed="false">
      <c r="A836" s="3" t="n">
        <v>835</v>
      </c>
      <c r="B836" s="3" t="n">
        <v>2</v>
      </c>
      <c r="C836" s="3" t="s">
        <v>391</v>
      </c>
      <c r="D836" s="4" t="n">
        <v>35.83</v>
      </c>
      <c r="E836" s="4" t="n">
        <v>35.94</v>
      </c>
      <c r="F836" s="4" t="n">
        <v>35.52</v>
      </c>
      <c r="G836" s="4" t="n">
        <v>35.73</v>
      </c>
      <c r="H836" s="5" t="n">
        <v>7370051</v>
      </c>
      <c r="I836" s="3"/>
      <c r="J836" s="3" t="n">
        <f aca="false">ROUND((G836-G835)/G835*100,2)</f>
        <v>3.81</v>
      </c>
      <c r="K836" s="3" t="str">
        <f aca="false">B836&amp;"_"&amp;C836</f>
        <v>2_2025-04-14</v>
      </c>
    </row>
    <row r="837" customFormat="false" ht="15" hidden="false" customHeight="false" outlineLevel="0" collapsed="false">
      <c r="A837" s="3" t="n">
        <v>836</v>
      </c>
      <c r="B837" s="3" t="n">
        <v>2</v>
      </c>
      <c r="C837" s="3" t="s">
        <v>392</v>
      </c>
      <c r="D837" s="4" t="n">
        <v>35.53</v>
      </c>
      <c r="E837" s="4" t="n">
        <v>35.64</v>
      </c>
      <c r="F837" s="4" t="n">
        <v>35.41</v>
      </c>
      <c r="G837" s="4" t="n">
        <v>35.59</v>
      </c>
      <c r="H837" s="5" t="n">
        <v>906111</v>
      </c>
      <c r="I837" s="3"/>
      <c r="J837" s="3" t="n">
        <f aca="false">ROUND((G837-G836)/G836*100,2)</f>
        <v>-0.39</v>
      </c>
      <c r="K837" s="3" t="str">
        <f aca="false">B837&amp;"_"&amp;C837</f>
        <v>2_2025-04-15</v>
      </c>
    </row>
    <row r="838" customFormat="false" ht="15" hidden="false" customHeight="false" outlineLevel="0" collapsed="false">
      <c r="A838" s="3" t="n">
        <v>837</v>
      </c>
      <c r="B838" s="3" t="n">
        <v>2</v>
      </c>
      <c r="C838" s="3" t="s">
        <v>393</v>
      </c>
      <c r="D838" s="4" t="n">
        <v>35.82</v>
      </c>
      <c r="E838" s="4" t="n">
        <v>35.93</v>
      </c>
      <c r="F838" s="4" t="n">
        <v>35.72</v>
      </c>
      <c r="G838" s="4" t="n">
        <v>35.81</v>
      </c>
      <c r="H838" s="5" t="n">
        <v>5647539</v>
      </c>
      <c r="I838" s="3"/>
      <c r="J838" s="3" t="n">
        <f aca="false">ROUND((G838-G837)/G837*100,2)</f>
        <v>0.62</v>
      </c>
      <c r="K838" s="3" t="str">
        <f aca="false">B838&amp;"_"&amp;C838</f>
        <v>2_2025-04-16</v>
      </c>
    </row>
    <row r="839" customFormat="false" ht="15" hidden="false" customHeight="false" outlineLevel="0" collapsed="false">
      <c r="A839" s="3" t="n">
        <v>838</v>
      </c>
      <c r="B839" s="3" t="n">
        <v>2</v>
      </c>
      <c r="C839" s="3" t="s">
        <v>394</v>
      </c>
      <c r="D839" s="4" t="n">
        <v>35.01</v>
      </c>
      <c r="E839" s="4" t="n">
        <v>35.31</v>
      </c>
      <c r="F839" s="4" t="n">
        <v>34.86</v>
      </c>
      <c r="G839" s="4" t="n">
        <v>35.1</v>
      </c>
      <c r="H839" s="5" t="n">
        <v>3950529</v>
      </c>
      <c r="I839" s="3"/>
      <c r="J839" s="3" t="n">
        <f aca="false">ROUND((G839-G838)/G838*100,2)</f>
        <v>-1.98</v>
      </c>
      <c r="K839" s="3" t="str">
        <f aca="false">B839&amp;"_"&amp;C839</f>
        <v>2_2025-04-17</v>
      </c>
    </row>
    <row r="840" customFormat="false" ht="15" hidden="false" customHeight="false" outlineLevel="0" collapsed="false">
      <c r="A840" s="3" t="n">
        <v>839</v>
      </c>
      <c r="B840" s="3" t="n">
        <v>2</v>
      </c>
      <c r="C840" s="3" t="s">
        <v>395</v>
      </c>
      <c r="D840" s="4" t="n">
        <v>34.98</v>
      </c>
      <c r="E840" s="4" t="n">
        <v>35.18</v>
      </c>
      <c r="F840" s="4" t="n">
        <v>34.91</v>
      </c>
      <c r="G840" s="4" t="n">
        <v>35.06</v>
      </c>
      <c r="H840" s="5" t="n">
        <v>5095835</v>
      </c>
      <c r="I840" s="3"/>
      <c r="J840" s="3" t="n">
        <f aca="false">ROUND((G840-G839)/G839*100,2)</f>
        <v>-0.11</v>
      </c>
      <c r="K840" s="3" t="str">
        <f aca="false">B840&amp;"_"&amp;C840</f>
        <v>2_2025-04-18</v>
      </c>
    </row>
    <row r="841" customFormat="false" ht="15" hidden="false" customHeight="false" outlineLevel="0" collapsed="false">
      <c r="A841" s="3" t="n">
        <v>840</v>
      </c>
      <c r="B841" s="3" t="n">
        <v>2</v>
      </c>
      <c r="C841" s="3" t="s">
        <v>396</v>
      </c>
      <c r="D841" s="4" t="n">
        <v>34.89</v>
      </c>
      <c r="E841" s="4" t="n">
        <v>35.08</v>
      </c>
      <c r="F841" s="4" t="n">
        <v>34.84</v>
      </c>
      <c r="G841" s="4" t="n">
        <v>34.96</v>
      </c>
      <c r="H841" s="5" t="n">
        <v>4035090</v>
      </c>
      <c r="I841" s="3"/>
      <c r="J841" s="3" t="n">
        <f aca="false">ROUND((G841-G840)/G840*100,2)</f>
        <v>-0.29</v>
      </c>
      <c r="K841" s="3" t="str">
        <f aca="false">B841&amp;"_"&amp;C841</f>
        <v>2_2025-04-21</v>
      </c>
    </row>
    <row r="842" customFormat="false" ht="15" hidden="false" customHeight="false" outlineLevel="0" collapsed="false">
      <c r="A842" s="3" t="n">
        <v>841</v>
      </c>
      <c r="B842" s="3" t="n">
        <v>2</v>
      </c>
      <c r="C842" s="3" t="s">
        <v>397</v>
      </c>
      <c r="D842" s="4" t="n">
        <v>34.5</v>
      </c>
      <c r="E842" s="4" t="n">
        <v>34.54</v>
      </c>
      <c r="F842" s="4" t="n">
        <v>34.35</v>
      </c>
      <c r="G842" s="4" t="n">
        <v>34.5</v>
      </c>
      <c r="H842" s="5" t="n">
        <v>3292322</v>
      </c>
      <c r="I842" s="3"/>
      <c r="J842" s="3" t="n">
        <f aca="false">ROUND((G842-G841)/G841*100,2)</f>
        <v>-1.32</v>
      </c>
      <c r="K842" s="3" t="str">
        <f aca="false">B842&amp;"_"&amp;C842</f>
        <v>2_2025-04-22</v>
      </c>
    </row>
    <row r="843" customFormat="false" ht="15" hidden="false" customHeight="false" outlineLevel="0" collapsed="false">
      <c r="A843" s="3" t="n">
        <v>842</v>
      </c>
      <c r="B843" s="3" t="n">
        <v>2</v>
      </c>
      <c r="C843" s="3" t="s">
        <v>398</v>
      </c>
      <c r="D843" s="4" t="n">
        <v>34.2</v>
      </c>
      <c r="E843" s="4" t="n">
        <v>34.26</v>
      </c>
      <c r="F843" s="4" t="n">
        <v>34.07</v>
      </c>
      <c r="G843" s="4" t="n">
        <v>34.1</v>
      </c>
      <c r="H843" s="5" t="n">
        <v>1483543</v>
      </c>
      <c r="I843" s="3"/>
      <c r="J843" s="3" t="n">
        <f aca="false">ROUND((G843-G842)/G842*100,2)</f>
        <v>-1.16</v>
      </c>
      <c r="K843" s="3" t="str">
        <f aca="false">B843&amp;"_"&amp;C843</f>
        <v>2_2025-04-23</v>
      </c>
    </row>
    <row r="844" customFormat="false" ht="15" hidden="false" customHeight="false" outlineLevel="0" collapsed="false">
      <c r="A844" s="3" t="n">
        <v>843</v>
      </c>
      <c r="B844" s="3" t="n">
        <v>2</v>
      </c>
      <c r="C844" s="3" t="s">
        <v>399</v>
      </c>
      <c r="D844" s="4" t="n">
        <v>33.6</v>
      </c>
      <c r="E844" s="4" t="n">
        <v>33.76</v>
      </c>
      <c r="F844" s="4" t="n">
        <v>33.55</v>
      </c>
      <c r="G844" s="4" t="n">
        <v>33.71</v>
      </c>
      <c r="H844" s="5" t="n">
        <v>3741640</v>
      </c>
      <c r="I844" s="3"/>
      <c r="J844" s="3" t="n">
        <f aca="false">ROUND((G844-G843)/G843*100,2)</f>
        <v>-1.14</v>
      </c>
      <c r="K844" s="3" t="str">
        <f aca="false">B844&amp;"_"&amp;C844</f>
        <v>2_2025-04-24</v>
      </c>
    </row>
    <row r="845" customFormat="false" ht="15" hidden="false" customHeight="false" outlineLevel="0" collapsed="false">
      <c r="A845" s="3" t="n">
        <v>844</v>
      </c>
      <c r="B845" s="3" t="n">
        <v>2</v>
      </c>
      <c r="C845" s="3" t="s">
        <v>400</v>
      </c>
      <c r="D845" s="4" t="n">
        <v>33.47</v>
      </c>
      <c r="E845" s="4" t="n">
        <v>33.53</v>
      </c>
      <c r="F845" s="4" t="n">
        <v>33.27</v>
      </c>
      <c r="G845" s="4" t="n">
        <v>33.5</v>
      </c>
      <c r="H845" s="5" t="n">
        <v>1621610</v>
      </c>
      <c r="I845" s="3"/>
      <c r="J845" s="3" t="n">
        <f aca="false">ROUND((G845-G844)/G844*100,2)</f>
        <v>-0.62</v>
      </c>
      <c r="K845" s="3" t="str">
        <f aca="false">B845&amp;"_"&amp;C845</f>
        <v>2_2025-04-25</v>
      </c>
    </row>
    <row r="846" customFormat="false" ht="15" hidden="false" customHeight="false" outlineLevel="0" collapsed="false">
      <c r="A846" s="3" t="n">
        <v>845</v>
      </c>
      <c r="B846" s="3" t="n">
        <v>2</v>
      </c>
      <c r="C846" s="3" t="s">
        <v>401</v>
      </c>
      <c r="D846" s="4" t="n">
        <v>33.62</v>
      </c>
      <c r="E846" s="4" t="n">
        <v>33.82</v>
      </c>
      <c r="F846" s="4" t="n">
        <v>33.45</v>
      </c>
      <c r="G846" s="4" t="n">
        <v>33.62</v>
      </c>
      <c r="H846" s="5" t="n">
        <v>4377552</v>
      </c>
      <c r="I846" s="3"/>
      <c r="J846" s="3" t="n">
        <f aca="false">ROUND((G846-G845)/G845*100,2)</f>
        <v>0.36</v>
      </c>
      <c r="K846" s="3" t="str">
        <f aca="false">B846&amp;"_"&amp;C846</f>
        <v>2_2025-04-28</v>
      </c>
    </row>
    <row r="847" customFormat="false" ht="15" hidden="false" customHeight="false" outlineLevel="0" collapsed="false">
      <c r="A847" s="3" t="n">
        <v>846</v>
      </c>
      <c r="B847" s="3" t="n">
        <v>2</v>
      </c>
      <c r="C847" s="3" t="s">
        <v>402</v>
      </c>
      <c r="D847" s="4" t="n">
        <v>33.32</v>
      </c>
      <c r="E847" s="4" t="n">
        <v>33.47</v>
      </c>
      <c r="F847" s="4" t="n">
        <v>33.2</v>
      </c>
      <c r="G847" s="4" t="n">
        <v>33.26</v>
      </c>
      <c r="H847" s="5" t="n">
        <v>4716038</v>
      </c>
      <c r="I847" s="3"/>
      <c r="J847" s="3" t="n">
        <f aca="false">ROUND((G847-G846)/G846*100,2)</f>
        <v>-1.07</v>
      </c>
      <c r="K847" s="3" t="str">
        <f aca="false">B847&amp;"_"&amp;C847</f>
        <v>2_2025-04-29</v>
      </c>
    </row>
    <row r="848" customFormat="false" ht="15" hidden="false" customHeight="false" outlineLevel="0" collapsed="false">
      <c r="A848" s="3" t="n">
        <v>847</v>
      </c>
      <c r="B848" s="3" t="n">
        <v>2</v>
      </c>
      <c r="C848" s="3" t="s">
        <v>403</v>
      </c>
      <c r="D848" s="4" t="n">
        <v>32.75</v>
      </c>
      <c r="E848" s="4" t="n">
        <v>32.76</v>
      </c>
      <c r="F848" s="4" t="n">
        <v>32.54</v>
      </c>
      <c r="G848" s="4" t="n">
        <v>32.7</v>
      </c>
      <c r="H848" s="5" t="n">
        <v>4074045</v>
      </c>
      <c r="I848" s="3"/>
      <c r="J848" s="3" t="n">
        <f aca="false">ROUND((G848-G847)/G847*100,2)</f>
        <v>-1.68</v>
      </c>
      <c r="K848" s="3" t="str">
        <f aca="false">B848&amp;"_"&amp;C848</f>
        <v>2_2025-04-30</v>
      </c>
    </row>
    <row r="849" customFormat="false" ht="15" hidden="false" customHeight="false" outlineLevel="0" collapsed="false">
      <c r="A849" s="3" t="n">
        <v>848</v>
      </c>
      <c r="B849" s="3" t="n">
        <v>2</v>
      </c>
      <c r="C849" s="3" t="s">
        <v>404</v>
      </c>
      <c r="D849" s="4" t="n">
        <v>32.48</v>
      </c>
      <c r="E849" s="4" t="n">
        <v>32.57</v>
      </c>
      <c r="F849" s="4" t="n">
        <v>32.39</v>
      </c>
      <c r="G849" s="4" t="n">
        <v>32.45</v>
      </c>
      <c r="H849" s="5" t="n">
        <v>3207215</v>
      </c>
      <c r="I849" s="3"/>
      <c r="J849" s="3" t="n">
        <f aca="false">ROUND((G849-G848)/G848*100,2)</f>
        <v>-0.76</v>
      </c>
      <c r="K849" s="3" t="str">
        <f aca="false">B849&amp;"_"&amp;C849</f>
        <v>2_2025-05-01</v>
      </c>
    </row>
    <row r="850" customFormat="false" ht="15" hidden="false" customHeight="false" outlineLevel="0" collapsed="false">
      <c r="A850" s="3" t="n">
        <v>849</v>
      </c>
      <c r="B850" s="3" t="n">
        <v>2</v>
      </c>
      <c r="C850" s="3" t="s">
        <v>405</v>
      </c>
      <c r="D850" s="4" t="n">
        <v>31.13</v>
      </c>
      <c r="E850" s="4" t="n">
        <v>31.19</v>
      </c>
      <c r="F850" s="4" t="n">
        <v>31.1</v>
      </c>
      <c r="G850" s="4" t="n">
        <v>31.19</v>
      </c>
      <c r="H850" s="5" t="n">
        <v>7005264</v>
      </c>
      <c r="I850" s="3"/>
      <c r="J850" s="3" t="n">
        <f aca="false">ROUND((G850-G849)/G849*100,2)</f>
        <v>-3.88</v>
      </c>
      <c r="K850" s="3" t="str">
        <f aca="false">B850&amp;"_"&amp;C850</f>
        <v>2_2025-05-02</v>
      </c>
    </row>
    <row r="851" customFormat="false" ht="15" hidden="false" customHeight="false" outlineLevel="0" collapsed="false">
      <c r="A851" s="3" t="n">
        <v>850</v>
      </c>
      <c r="B851" s="3" t="n">
        <v>2</v>
      </c>
      <c r="C851" s="3" t="s">
        <v>406</v>
      </c>
      <c r="D851" s="4" t="n">
        <v>30.81</v>
      </c>
      <c r="E851" s="4" t="n">
        <v>30.85</v>
      </c>
      <c r="F851" s="4" t="n">
        <v>30.59</v>
      </c>
      <c r="G851" s="4" t="n">
        <v>30.7</v>
      </c>
      <c r="H851" s="5" t="n">
        <v>5368482</v>
      </c>
      <c r="I851" s="3"/>
      <c r="J851" s="3" t="n">
        <f aca="false">ROUND((G851-G850)/G850*100,2)</f>
        <v>-1.57</v>
      </c>
      <c r="K851" s="3" t="str">
        <f aca="false">B851&amp;"_"&amp;C851</f>
        <v>2_2025-05-05</v>
      </c>
    </row>
    <row r="852" customFormat="false" ht="15" hidden="false" customHeight="false" outlineLevel="0" collapsed="false">
      <c r="A852" s="3" t="n">
        <v>851</v>
      </c>
      <c r="B852" s="3" t="n">
        <v>2</v>
      </c>
      <c r="C852" s="3" t="s">
        <v>407</v>
      </c>
      <c r="D852" s="4" t="n">
        <v>31.1</v>
      </c>
      <c r="E852" s="4" t="n">
        <v>31.26</v>
      </c>
      <c r="F852" s="4" t="n">
        <v>31.01</v>
      </c>
      <c r="G852" s="4" t="n">
        <v>31.13</v>
      </c>
      <c r="H852" s="5" t="n">
        <v>6023946</v>
      </c>
      <c r="I852" s="3"/>
      <c r="J852" s="3" t="n">
        <f aca="false">ROUND((G852-G851)/G851*100,2)</f>
        <v>1.4</v>
      </c>
      <c r="K852" s="3" t="str">
        <f aca="false">B852&amp;"_"&amp;C852</f>
        <v>2_2025-05-06</v>
      </c>
    </row>
    <row r="853" customFormat="false" ht="15" hidden="false" customHeight="false" outlineLevel="0" collapsed="false">
      <c r="A853" s="3" t="n">
        <v>852</v>
      </c>
      <c r="B853" s="3" t="n">
        <v>2</v>
      </c>
      <c r="C853" s="3" t="s">
        <v>408</v>
      </c>
      <c r="D853" s="4" t="n">
        <v>32.09</v>
      </c>
      <c r="E853" s="4" t="n">
        <v>32.17</v>
      </c>
      <c r="F853" s="4" t="n">
        <v>31.94</v>
      </c>
      <c r="G853" s="4" t="n">
        <v>31.99</v>
      </c>
      <c r="H853" s="5" t="n">
        <v>5237841</v>
      </c>
      <c r="I853" s="3"/>
      <c r="J853" s="3" t="n">
        <f aca="false">ROUND((G853-G852)/G852*100,2)</f>
        <v>2.76</v>
      </c>
      <c r="K853" s="3" t="str">
        <f aca="false">B853&amp;"_"&amp;C853</f>
        <v>2_2025-05-07</v>
      </c>
    </row>
    <row r="854" customFormat="false" ht="15" hidden="false" customHeight="false" outlineLevel="0" collapsed="false">
      <c r="A854" s="3" t="n">
        <v>853</v>
      </c>
      <c r="B854" s="3" t="n">
        <v>2</v>
      </c>
      <c r="C854" s="3" t="s">
        <v>409</v>
      </c>
      <c r="D854" s="4" t="n">
        <v>32.28</v>
      </c>
      <c r="E854" s="4" t="n">
        <v>32.35</v>
      </c>
      <c r="F854" s="4" t="n">
        <v>32.08</v>
      </c>
      <c r="G854" s="4" t="n">
        <v>32.2</v>
      </c>
      <c r="H854" s="5" t="n">
        <v>4787281</v>
      </c>
      <c r="I854" s="3"/>
      <c r="J854" s="3" t="n">
        <f aca="false">ROUND((G854-G853)/G853*100,2)</f>
        <v>0.66</v>
      </c>
      <c r="K854" s="3" t="str">
        <f aca="false">B854&amp;"_"&amp;C854</f>
        <v>2_2025-05-08</v>
      </c>
    </row>
    <row r="855" customFormat="false" ht="15" hidden="false" customHeight="false" outlineLevel="0" collapsed="false">
      <c r="A855" s="3" t="n">
        <v>854</v>
      </c>
      <c r="B855" s="3" t="n">
        <v>2</v>
      </c>
      <c r="C855" s="3" t="s">
        <v>410</v>
      </c>
      <c r="D855" s="4" t="n">
        <v>32.56</v>
      </c>
      <c r="E855" s="4" t="n">
        <v>32.58</v>
      </c>
      <c r="F855" s="4" t="n">
        <v>32.44</v>
      </c>
      <c r="G855" s="4" t="n">
        <v>32.47</v>
      </c>
      <c r="H855" s="5" t="n">
        <v>2211634</v>
      </c>
      <c r="I855" s="3"/>
      <c r="J855" s="3" t="n">
        <f aca="false">ROUND((G855-G854)/G854*100,2)</f>
        <v>0.84</v>
      </c>
      <c r="K855" s="3" t="str">
        <f aca="false">B855&amp;"_"&amp;C855</f>
        <v>2_2025-05-09</v>
      </c>
    </row>
    <row r="856" customFormat="false" ht="15" hidden="false" customHeight="false" outlineLevel="0" collapsed="false">
      <c r="A856" s="3" t="n">
        <v>855</v>
      </c>
      <c r="B856" s="3" t="n">
        <v>2</v>
      </c>
      <c r="C856" s="3" t="s">
        <v>411</v>
      </c>
      <c r="D856" s="4" t="n">
        <v>32.21</v>
      </c>
      <c r="E856" s="4" t="n">
        <v>32.39</v>
      </c>
      <c r="F856" s="4" t="n">
        <v>32.16</v>
      </c>
      <c r="G856" s="4" t="n">
        <v>32.27</v>
      </c>
      <c r="H856" s="5" t="n">
        <v>3836737</v>
      </c>
      <c r="I856" s="3"/>
      <c r="J856" s="3" t="n">
        <f aca="false">ROUND((G856-G855)/G855*100,2)</f>
        <v>-0.62</v>
      </c>
      <c r="K856" s="3" t="str">
        <f aca="false">B856&amp;"_"&amp;C856</f>
        <v>2_2025-05-12</v>
      </c>
    </row>
    <row r="857" customFormat="false" ht="15" hidden="false" customHeight="false" outlineLevel="0" collapsed="false">
      <c r="A857" s="3" t="n">
        <v>856</v>
      </c>
      <c r="B857" s="3" t="n">
        <v>2</v>
      </c>
      <c r="C857" s="3" t="s">
        <v>412</v>
      </c>
      <c r="D857" s="4" t="n">
        <v>32.8</v>
      </c>
      <c r="E857" s="4" t="n">
        <v>32.87</v>
      </c>
      <c r="F857" s="4" t="n">
        <v>32.59</v>
      </c>
      <c r="G857" s="4" t="n">
        <v>32.7</v>
      </c>
      <c r="H857" s="5" t="n">
        <v>7741445</v>
      </c>
      <c r="I857" s="3"/>
      <c r="J857" s="3" t="n">
        <f aca="false">ROUND((G857-G856)/G856*100,2)</f>
        <v>1.33</v>
      </c>
      <c r="K857" s="3" t="str">
        <f aca="false">B857&amp;"_"&amp;C857</f>
        <v>2_2025-05-13</v>
      </c>
    </row>
    <row r="858" customFormat="false" ht="15" hidden="false" customHeight="false" outlineLevel="0" collapsed="false">
      <c r="A858" s="3" t="n">
        <v>857</v>
      </c>
      <c r="B858" s="3" t="n">
        <v>2</v>
      </c>
      <c r="C858" s="3" t="s">
        <v>413</v>
      </c>
      <c r="D858" s="4" t="n">
        <v>32.25</v>
      </c>
      <c r="E858" s="4" t="n">
        <v>32.52</v>
      </c>
      <c r="F858" s="4" t="n">
        <v>32.12</v>
      </c>
      <c r="G858" s="4" t="n">
        <v>32.37</v>
      </c>
      <c r="H858" s="5" t="n">
        <v>7553280</v>
      </c>
      <c r="I858" s="3"/>
      <c r="J858" s="3" t="n">
        <f aca="false">ROUND((G858-G857)/G857*100,2)</f>
        <v>-1.01</v>
      </c>
      <c r="K858" s="3" t="str">
        <f aca="false">B858&amp;"_"&amp;C858</f>
        <v>2_2025-05-14</v>
      </c>
    </row>
    <row r="859" customFormat="false" ht="15" hidden="false" customHeight="false" outlineLevel="0" collapsed="false">
      <c r="A859" s="3" t="n">
        <v>858</v>
      </c>
      <c r="B859" s="3" t="n">
        <v>2</v>
      </c>
      <c r="C859" s="3" t="s">
        <v>414</v>
      </c>
      <c r="D859" s="4" t="n">
        <v>32.61</v>
      </c>
      <c r="E859" s="4" t="n">
        <v>32.63</v>
      </c>
      <c r="F859" s="4" t="n">
        <v>32.53</v>
      </c>
      <c r="G859" s="4" t="n">
        <v>32.56</v>
      </c>
      <c r="H859" s="5" t="n">
        <v>1272569</v>
      </c>
      <c r="I859" s="3"/>
      <c r="J859" s="3" t="n">
        <f aca="false">ROUND((G859-G858)/G858*100,2)</f>
        <v>0.59</v>
      </c>
      <c r="K859" s="3" t="str">
        <f aca="false">B859&amp;"_"&amp;C859</f>
        <v>2_2025-05-15</v>
      </c>
    </row>
    <row r="860" customFormat="false" ht="15" hidden="false" customHeight="false" outlineLevel="0" collapsed="false">
      <c r="A860" s="3" t="n">
        <v>859</v>
      </c>
      <c r="B860" s="3" t="n">
        <v>2</v>
      </c>
      <c r="C860" s="3" t="s">
        <v>415</v>
      </c>
      <c r="D860" s="4" t="n">
        <v>33.67</v>
      </c>
      <c r="E860" s="4" t="n">
        <v>33.68</v>
      </c>
      <c r="F860" s="4" t="n">
        <v>33.58</v>
      </c>
      <c r="G860" s="4" t="n">
        <v>33.66</v>
      </c>
      <c r="H860" s="5" t="n">
        <v>6237472</v>
      </c>
      <c r="I860" s="3"/>
      <c r="J860" s="3" t="n">
        <f aca="false">ROUND((G860-G859)/G859*100,2)</f>
        <v>3.38</v>
      </c>
      <c r="K860" s="3" t="str">
        <f aca="false">B860&amp;"_"&amp;C860</f>
        <v>2_2025-05-16</v>
      </c>
    </row>
    <row r="861" customFormat="false" ht="15" hidden="false" customHeight="false" outlineLevel="0" collapsed="false">
      <c r="A861" s="3" t="n">
        <v>860</v>
      </c>
      <c r="B861" s="3" t="n">
        <v>2</v>
      </c>
      <c r="C861" s="3" t="s">
        <v>416</v>
      </c>
      <c r="D861" s="4" t="n">
        <v>34.03</v>
      </c>
      <c r="E861" s="4" t="n">
        <v>34.19</v>
      </c>
      <c r="F861" s="4" t="n">
        <v>33.99</v>
      </c>
      <c r="G861" s="4" t="n">
        <v>34.14</v>
      </c>
      <c r="H861" s="5" t="n">
        <v>5411245</v>
      </c>
      <c r="I861" s="3"/>
      <c r="J861" s="3" t="n">
        <f aca="false">ROUND((G861-G860)/G860*100,2)</f>
        <v>1.43</v>
      </c>
      <c r="K861" s="3" t="str">
        <f aca="false">B861&amp;"_"&amp;C861</f>
        <v>2_2025-05-19</v>
      </c>
    </row>
    <row r="862" customFormat="false" ht="15" hidden="false" customHeight="false" outlineLevel="0" collapsed="false">
      <c r="A862" s="3" t="n">
        <v>861</v>
      </c>
      <c r="B862" s="3" t="n">
        <v>2</v>
      </c>
      <c r="C862" s="3" t="s">
        <v>417</v>
      </c>
      <c r="D862" s="4" t="n">
        <v>34.46</v>
      </c>
      <c r="E862" s="4" t="n">
        <v>34.59</v>
      </c>
      <c r="F862" s="4" t="n">
        <v>34.33</v>
      </c>
      <c r="G862" s="4" t="n">
        <v>34.53</v>
      </c>
      <c r="H862" s="5" t="n">
        <v>1484578</v>
      </c>
      <c r="I862" s="3"/>
      <c r="J862" s="3" t="n">
        <f aca="false">ROUND((G862-G861)/G861*100,2)</f>
        <v>1.14</v>
      </c>
      <c r="K862" s="3" t="str">
        <f aca="false">B862&amp;"_"&amp;C862</f>
        <v>2_2025-05-20</v>
      </c>
    </row>
    <row r="863" customFormat="false" ht="15" hidden="false" customHeight="false" outlineLevel="0" collapsed="false">
      <c r="A863" s="3" t="n">
        <v>862</v>
      </c>
      <c r="B863" s="3" t="n">
        <v>2</v>
      </c>
      <c r="C863" s="3" t="s">
        <v>418</v>
      </c>
      <c r="D863" s="4" t="n">
        <v>34.26</v>
      </c>
      <c r="E863" s="4" t="n">
        <v>34.27</v>
      </c>
      <c r="F863" s="4" t="n">
        <v>34.03</v>
      </c>
      <c r="G863" s="4" t="n">
        <v>34.17</v>
      </c>
      <c r="H863" s="5" t="n">
        <v>6952766</v>
      </c>
      <c r="I863" s="3"/>
      <c r="J863" s="3" t="n">
        <f aca="false">ROUND((G863-G862)/G862*100,2)</f>
        <v>-1.04</v>
      </c>
      <c r="K863" s="3" t="str">
        <f aca="false">B863&amp;"_"&amp;C863</f>
        <v>2_2025-05-21</v>
      </c>
    </row>
    <row r="864" customFormat="false" ht="15" hidden="false" customHeight="false" outlineLevel="0" collapsed="false">
      <c r="A864" s="3" t="n">
        <v>863</v>
      </c>
      <c r="B864" s="3" t="n">
        <v>2</v>
      </c>
      <c r="C864" s="3" t="s">
        <v>419</v>
      </c>
      <c r="D864" s="4" t="n">
        <v>33.97</v>
      </c>
      <c r="E864" s="4" t="n">
        <v>34.08</v>
      </c>
      <c r="F864" s="4" t="n">
        <v>33.79</v>
      </c>
      <c r="G864" s="4" t="n">
        <v>33.85</v>
      </c>
      <c r="H864" s="5" t="n">
        <v>3836336</v>
      </c>
      <c r="I864" s="3"/>
      <c r="J864" s="3" t="n">
        <f aca="false">ROUND((G864-G863)/G863*100,2)</f>
        <v>-0.94</v>
      </c>
      <c r="K864" s="3" t="str">
        <f aca="false">B864&amp;"_"&amp;C864</f>
        <v>2_2025-05-22</v>
      </c>
    </row>
    <row r="865" customFormat="false" ht="15" hidden="false" customHeight="false" outlineLevel="0" collapsed="false">
      <c r="A865" s="3" t="n">
        <v>864</v>
      </c>
      <c r="B865" s="3" t="n">
        <v>2</v>
      </c>
      <c r="C865" s="3" t="s">
        <v>420</v>
      </c>
      <c r="D865" s="4" t="n">
        <v>34.59</v>
      </c>
      <c r="E865" s="4" t="n">
        <v>34.73</v>
      </c>
      <c r="F865" s="4" t="n">
        <v>34.42</v>
      </c>
      <c r="G865" s="4" t="n">
        <v>34.46</v>
      </c>
      <c r="H865" s="5" t="n">
        <v>4981881</v>
      </c>
      <c r="I865" s="3"/>
      <c r="J865" s="3" t="n">
        <f aca="false">ROUND((G865-G864)/G864*100,2)</f>
        <v>1.8</v>
      </c>
      <c r="K865" s="3" t="str">
        <f aca="false">B865&amp;"_"&amp;C865</f>
        <v>2_2025-05-23</v>
      </c>
    </row>
    <row r="866" customFormat="false" ht="15" hidden="false" customHeight="false" outlineLevel="0" collapsed="false">
      <c r="A866" s="3" t="n">
        <v>865</v>
      </c>
      <c r="B866" s="3" t="n">
        <v>2</v>
      </c>
      <c r="C866" s="3" t="s">
        <v>421</v>
      </c>
      <c r="D866" s="4" t="n">
        <v>33.87</v>
      </c>
      <c r="E866" s="4" t="n">
        <v>33.97</v>
      </c>
      <c r="F866" s="4" t="n">
        <v>33.72</v>
      </c>
      <c r="G866" s="4" t="n">
        <v>33.85</v>
      </c>
      <c r="H866" s="5" t="n">
        <v>2822459</v>
      </c>
      <c r="I866" s="3"/>
      <c r="J866" s="3" t="n">
        <f aca="false">ROUND((G866-G865)/G865*100,2)</f>
        <v>-1.77</v>
      </c>
      <c r="K866" s="3" t="str">
        <f aca="false">B866&amp;"_"&amp;C866</f>
        <v>2_2025-05-26</v>
      </c>
    </row>
    <row r="867" customFormat="false" ht="15" hidden="false" customHeight="false" outlineLevel="0" collapsed="false">
      <c r="A867" s="3" t="n">
        <v>866</v>
      </c>
      <c r="B867" s="3" t="n">
        <v>2</v>
      </c>
      <c r="C867" s="3" t="s">
        <v>422</v>
      </c>
      <c r="D867" s="4" t="n">
        <v>33.17</v>
      </c>
      <c r="E867" s="4" t="n">
        <v>33.32</v>
      </c>
      <c r="F867" s="4" t="n">
        <v>33.01</v>
      </c>
      <c r="G867" s="4" t="n">
        <v>33.21</v>
      </c>
      <c r="H867" s="5" t="n">
        <v>3813952</v>
      </c>
      <c r="I867" s="3"/>
      <c r="J867" s="3" t="n">
        <f aca="false">ROUND((G867-G866)/G866*100,2)</f>
        <v>-1.89</v>
      </c>
      <c r="K867" s="3" t="str">
        <f aca="false">B867&amp;"_"&amp;C867</f>
        <v>2_2025-05-27</v>
      </c>
    </row>
    <row r="868" customFormat="false" ht="15" hidden="false" customHeight="false" outlineLevel="0" collapsed="false">
      <c r="A868" s="3" t="n">
        <v>867</v>
      </c>
      <c r="B868" s="3" t="n">
        <v>2</v>
      </c>
      <c r="C868" s="3" t="s">
        <v>423</v>
      </c>
      <c r="D868" s="4" t="n">
        <v>32.84</v>
      </c>
      <c r="E868" s="4" t="n">
        <v>32.89</v>
      </c>
      <c r="F868" s="4" t="n">
        <v>32.68</v>
      </c>
      <c r="G868" s="4" t="n">
        <v>32.89</v>
      </c>
      <c r="H868" s="5" t="n">
        <v>6859598</v>
      </c>
      <c r="I868" s="3"/>
      <c r="J868" s="3" t="n">
        <f aca="false">ROUND((G868-G867)/G867*100,2)</f>
        <v>-0.96</v>
      </c>
      <c r="K868" s="3" t="str">
        <f aca="false">B868&amp;"_"&amp;C868</f>
        <v>2_2025-05-28</v>
      </c>
    </row>
    <row r="869" customFormat="false" ht="15" hidden="false" customHeight="false" outlineLevel="0" collapsed="false">
      <c r="A869" s="3" t="n">
        <v>868</v>
      </c>
      <c r="B869" s="3" t="n">
        <v>2</v>
      </c>
      <c r="C869" s="3" t="s">
        <v>424</v>
      </c>
      <c r="D869" s="4" t="n">
        <v>33.19</v>
      </c>
      <c r="E869" s="4" t="n">
        <v>33.32</v>
      </c>
      <c r="F869" s="4" t="n">
        <v>33.19</v>
      </c>
      <c r="G869" s="4" t="n">
        <v>33.23</v>
      </c>
      <c r="H869" s="5" t="n">
        <v>7415662</v>
      </c>
      <c r="I869" s="3"/>
      <c r="J869" s="3" t="n">
        <f aca="false">ROUND((G869-G868)/G868*100,2)</f>
        <v>1.03</v>
      </c>
      <c r="K869" s="3" t="str">
        <f aca="false">B869&amp;"_"&amp;C869</f>
        <v>2_2025-05-29</v>
      </c>
    </row>
    <row r="870" customFormat="false" ht="15" hidden="false" customHeight="false" outlineLevel="0" collapsed="false">
      <c r="A870" s="3" t="n">
        <v>869</v>
      </c>
      <c r="B870" s="3" t="n">
        <v>2</v>
      </c>
      <c r="C870" s="3" t="s">
        <v>425</v>
      </c>
      <c r="D870" s="4" t="n">
        <v>33.73</v>
      </c>
      <c r="E870" s="4" t="n">
        <v>33.95</v>
      </c>
      <c r="F870" s="4" t="n">
        <v>33.67</v>
      </c>
      <c r="G870" s="4" t="n">
        <v>33.87</v>
      </c>
      <c r="H870" s="5" t="n">
        <v>2234115</v>
      </c>
      <c r="I870" s="3"/>
      <c r="J870" s="3" t="n">
        <f aca="false">ROUND((G870-G869)/G869*100,2)</f>
        <v>1.93</v>
      </c>
      <c r="K870" s="3" t="str">
        <f aca="false">B870&amp;"_"&amp;C870</f>
        <v>2_2025-05-30</v>
      </c>
    </row>
    <row r="871" customFormat="false" ht="15" hidden="false" customHeight="false" outlineLevel="0" collapsed="false">
      <c r="A871" s="3" t="n">
        <v>870</v>
      </c>
      <c r="B871" s="3" t="n">
        <v>2</v>
      </c>
      <c r="C871" s="3" t="s">
        <v>426</v>
      </c>
      <c r="D871" s="4" t="n">
        <v>33.5</v>
      </c>
      <c r="E871" s="4" t="n">
        <v>33.71</v>
      </c>
      <c r="F871" s="4" t="n">
        <v>33.42</v>
      </c>
      <c r="G871" s="4" t="n">
        <v>33.63</v>
      </c>
      <c r="H871" s="5" t="n">
        <v>4704157</v>
      </c>
      <c r="I871" s="3"/>
      <c r="J871" s="3" t="n">
        <f aca="false">ROUND((G871-G870)/G870*100,2)</f>
        <v>-0.71</v>
      </c>
      <c r="K871" s="3" t="str">
        <f aca="false">B871&amp;"_"&amp;C871</f>
        <v>2_2025-06-02</v>
      </c>
    </row>
    <row r="872" customFormat="false" ht="15" hidden="false" customHeight="false" outlineLevel="0" collapsed="false">
      <c r="A872" s="3" t="n">
        <v>871</v>
      </c>
      <c r="B872" s="3" t="n">
        <v>2</v>
      </c>
      <c r="C872" s="3" t="s">
        <v>427</v>
      </c>
      <c r="D872" s="4" t="n">
        <v>33.4</v>
      </c>
      <c r="E872" s="4" t="n">
        <v>33.48</v>
      </c>
      <c r="F872" s="4" t="n">
        <v>33.27</v>
      </c>
      <c r="G872" s="4" t="n">
        <v>33.34</v>
      </c>
      <c r="H872" s="5" t="n">
        <v>2472352</v>
      </c>
      <c r="I872" s="3"/>
      <c r="J872" s="3" t="n">
        <f aca="false">ROUND((G872-G871)/G871*100,2)</f>
        <v>-0.86</v>
      </c>
      <c r="K872" s="3" t="str">
        <f aca="false">B872&amp;"_"&amp;C872</f>
        <v>2_2025-06-03</v>
      </c>
    </row>
    <row r="873" customFormat="false" ht="15" hidden="false" customHeight="false" outlineLevel="0" collapsed="false">
      <c r="A873" s="3" t="n">
        <v>872</v>
      </c>
      <c r="B873" s="3" t="n">
        <v>2</v>
      </c>
      <c r="C873" s="3" t="s">
        <v>428</v>
      </c>
      <c r="D873" s="4" t="n">
        <v>33.53</v>
      </c>
      <c r="E873" s="4" t="n">
        <v>33.6</v>
      </c>
      <c r="F873" s="4" t="n">
        <v>33.38</v>
      </c>
      <c r="G873" s="4" t="n">
        <v>33.55</v>
      </c>
      <c r="H873" s="5" t="n">
        <v>7324658</v>
      </c>
      <c r="I873" s="3"/>
      <c r="J873" s="3" t="n">
        <f aca="false">ROUND((G873-G872)/G872*100,2)</f>
        <v>0.63</v>
      </c>
      <c r="K873" s="3" t="str">
        <f aca="false">B873&amp;"_"&amp;C873</f>
        <v>2_2025-06-04</v>
      </c>
    </row>
    <row r="874" customFormat="false" ht="15" hidden="false" customHeight="false" outlineLevel="0" collapsed="false">
      <c r="A874" s="3" t="n">
        <v>873</v>
      </c>
      <c r="B874" s="3" t="n">
        <v>2</v>
      </c>
      <c r="C874" s="3" t="s">
        <v>429</v>
      </c>
      <c r="D874" s="4" t="n">
        <v>33.81</v>
      </c>
      <c r="E874" s="4" t="n">
        <v>34.02</v>
      </c>
      <c r="F874" s="4" t="n">
        <v>33.65</v>
      </c>
      <c r="G874" s="4" t="n">
        <v>33.87</v>
      </c>
      <c r="H874" s="5" t="n">
        <v>3596779</v>
      </c>
      <c r="I874" s="3"/>
      <c r="J874" s="3" t="n">
        <f aca="false">ROUND((G874-G873)/G873*100,2)</f>
        <v>0.95</v>
      </c>
      <c r="K874" s="3" t="str">
        <f aca="false">B874&amp;"_"&amp;C874</f>
        <v>2_2025-06-05</v>
      </c>
    </row>
    <row r="875" customFormat="false" ht="15" hidden="false" customHeight="false" outlineLevel="0" collapsed="false">
      <c r="A875" s="3" t="n">
        <v>874</v>
      </c>
      <c r="B875" s="3" t="n">
        <v>2</v>
      </c>
      <c r="C875" s="3" t="s">
        <v>430</v>
      </c>
      <c r="D875" s="4" t="n">
        <v>33.09</v>
      </c>
      <c r="E875" s="4" t="n">
        <v>33.13</v>
      </c>
      <c r="F875" s="4" t="n">
        <v>32.94</v>
      </c>
      <c r="G875" s="4" t="n">
        <v>33</v>
      </c>
      <c r="H875" s="5" t="n">
        <v>5276695</v>
      </c>
      <c r="I875" s="3"/>
      <c r="J875" s="3" t="n">
        <f aca="false">ROUND((G875-G874)/G874*100,2)</f>
        <v>-2.57</v>
      </c>
      <c r="K875" s="3" t="str">
        <f aca="false">B875&amp;"_"&amp;C875</f>
        <v>2_2025-06-06</v>
      </c>
    </row>
    <row r="876" customFormat="false" ht="15" hidden="false" customHeight="false" outlineLevel="0" collapsed="false">
      <c r="A876" s="3" t="n">
        <v>875</v>
      </c>
      <c r="B876" s="3" t="n">
        <v>2</v>
      </c>
      <c r="C876" s="3" t="s">
        <v>431</v>
      </c>
      <c r="D876" s="4" t="n">
        <v>32.68</v>
      </c>
      <c r="E876" s="4" t="n">
        <v>32.71</v>
      </c>
      <c r="F876" s="4" t="n">
        <v>32.64</v>
      </c>
      <c r="G876" s="4" t="n">
        <v>32.64</v>
      </c>
      <c r="H876" s="5" t="n">
        <v>872240</v>
      </c>
      <c r="I876" s="3"/>
      <c r="J876" s="3" t="n">
        <f aca="false">ROUND((G876-G875)/G875*100,2)</f>
        <v>-1.09</v>
      </c>
      <c r="K876" s="3" t="str">
        <f aca="false">B876&amp;"_"&amp;C876</f>
        <v>2_2025-06-09</v>
      </c>
    </row>
    <row r="877" customFormat="false" ht="15" hidden="false" customHeight="false" outlineLevel="0" collapsed="false">
      <c r="A877" s="3" t="n">
        <v>876</v>
      </c>
      <c r="B877" s="3" t="n">
        <v>2</v>
      </c>
      <c r="C877" s="3" t="s">
        <v>432</v>
      </c>
      <c r="D877" s="4" t="n">
        <v>32.33</v>
      </c>
      <c r="E877" s="4" t="n">
        <v>32.37</v>
      </c>
      <c r="F877" s="4" t="n">
        <v>32.3</v>
      </c>
      <c r="G877" s="4" t="n">
        <v>32.32</v>
      </c>
      <c r="H877" s="5" t="n">
        <v>2518963</v>
      </c>
      <c r="I877" s="3"/>
      <c r="J877" s="3" t="n">
        <f aca="false">ROUND((G877-G876)/G876*100,2)</f>
        <v>-0.98</v>
      </c>
      <c r="K877" s="3" t="str">
        <f aca="false">B877&amp;"_"&amp;C877</f>
        <v>2_2025-06-10</v>
      </c>
    </row>
    <row r="878" customFormat="false" ht="15" hidden="false" customHeight="false" outlineLevel="0" collapsed="false">
      <c r="A878" s="3" t="n">
        <v>877</v>
      </c>
      <c r="B878" s="3" t="n">
        <v>2</v>
      </c>
      <c r="C878" s="3" t="s">
        <v>433</v>
      </c>
      <c r="D878" s="4" t="n">
        <v>32.04</v>
      </c>
      <c r="E878" s="4" t="n">
        <v>32.14</v>
      </c>
      <c r="F878" s="4" t="n">
        <v>31.95</v>
      </c>
      <c r="G878" s="4" t="n">
        <v>32.11</v>
      </c>
      <c r="H878" s="5" t="n">
        <v>3064346</v>
      </c>
      <c r="I878" s="3"/>
      <c r="J878" s="3" t="n">
        <f aca="false">ROUND((G878-G877)/G877*100,2)</f>
        <v>-0.65</v>
      </c>
      <c r="K878" s="3" t="str">
        <f aca="false">B878&amp;"_"&amp;C878</f>
        <v>2_2025-06-11</v>
      </c>
    </row>
    <row r="879" customFormat="false" ht="15" hidden="false" customHeight="false" outlineLevel="0" collapsed="false">
      <c r="A879" s="3" t="n">
        <v>878</v>
      </c>
      <c r="B879" s="3" t="n">
        <v>2</v>
      </c>
      <c r="C879" s="3" t="s">
        <v>434</v>
      </c>
      <c r="D879" s="4" t="n">
        <v>31.15</v>
      </c>
      <c r="E879" s="4" t="n">
        <v>31.35</v>
      </c>
      <c r="F879" s="4" t="n">
        <v>30.96</v>
      </c>
      <c r="G879" s="4" t="n">
        <v>31.2</v>
      </c>
      <c r="H879" s="5" t="n">
        <v>3977633</v>
      </c>
      <c r="I879" s="3"/>
      <c r="J879" s="3" t="n">
        <f aca="false">ROUND((G879-G878)/G878*100,2)</f>
        <v>-2.83</v>
      </c>
      <c r="K879" s="3" t="str">
        <f aca="false">B879&amp;"_"&amp;C879</f>
        <v>2_2025-06-12</v>
      </c>
    </row>
    <row r="880" customFormat="false" ht="15" hidden="false" customHeight="false" outlineLevel="0" collapsed="false">
      <c r="A880" s="3" t="n">
        <v>879</v>
      </c>
      <c r="B880" s="3" t="n">
        <v>2</v>
      </c>
      <c r="C880" s="3" t="s">
        <v>435</v>
      </c>
      <c r="D880" s="4" t="n">
        <v>31.4</v>
      </c>
      <c r="E880" s="4" t="n">
        <v>31.58</v>
      </c>
      <c r="F880" s="4" t="n">
        <v>31.31</v>
      </c>
      <c r="G880" s="4" t="n">
        <v>31.32</v>
      </c>
      <c r="H880" s="5" t="n">
        <v>6317396</v>
      </c>
      <c r="I880" s="3"/>
      <c r="J880" s="3" t="n">
        <f aca="false">ROUND((G880-G879)/G879*100,2)</f>
        <v>0.38</v>
      </c>
      <c r="K880" s="3" t="str">
        <f aca="false">B880&amp;"_"&amp;C880</f>
        <v>2_2025-06-13</v>
      </c>
    </row>
    <row r="881" customFormat="false" ht="15" hidden="false" customHeight="false" outlineLevel="0" collapsed="false">
      <c r="A881" s="3" t="n">
        <v>880</v>
      </c>
      <c r="B881" s="3" t="n">
        <v>2</v>
      </c>
      <c r="C881" s="3" t="s">
        <v>436</v>
      </c>
      <c r="D881" s="4" t="n">
        <v>30.72</v>
      </c>
      <c r="E881" s="4" t="n">
        <v>30.91</v>
      </c>
      <c r="F881" s="4" t="n">
        <v>30.68</v>
      </c>
      <c r="G881" s="4" t="n">
        <v>30.82</v>
      </c>
      <c r="H881" s="5" t="n">
        <v>6811544</v>
      </c>
      <c r="I881" s="3"/>
      <c r="J881" s="3" t="n">
        <f aca="false">ROUND((G881-G880)/G880*100,2)</f>
        <v>-1.6</v>
      </c>
      <c r="K881" s="3" t="str">
        <f aca="false">B881&amp;"_"&amp;C881</f>
        <v>2_2025-06-16</v>
      </c>
    </row>
    <row r="882" customFormat="false" ht="15" hidden="false" customHeight="false" outlineLevel="0" collapsed="false">
      <c r="A882" s="3" t="n">
        <v>881</v>
      </c>
      <c r="B882" s="3" t="n">
        <v>2</v>
      </c>
      <c r="C882" s="3" t="s">
        <v>437</v>
      </c>
      <c r="D882" s="4" t="n">
        <v>31.15</v>
      </c>
      <c r="E882" s="4" t="n">
        <v>31.39</v>
      </c>
      <c r="F882" s="4" t="n">
        <v>31.1</v>
      </c>
      <c r="G882" s="4" t="n">
        <v>31.25</v>
      </c>
      <c r="H882" s="5" t="n">
        <v>6284189</v>
      </c>
      <c r="I882" s="3"/>
      <c r="J882" s="3" t="n">
        <f aca="false">ROUND((G882-G881)/G881*100,2)</f>
        <v>1.4</v>
      </c>
      <c r="K882" s="3" t="str">
        <f aca="false">B882&amp;"_"&amp;C882</f>
        <v>2_2025-06-17</v>
      </c>
    </row>
    <row r="883" customFormat="false" ht="15" hidden="false" customHeight="false" outlineLevel="0" collapsed="false">
      <c r="A883" s="3" t="n">
        <v>882</v>
      </c>
      <c r="B883" s="3" t="n">
        <v>2</v>
      </c>
      <c r="C883" s="3" t="s">
        <v>438</v>
      </c>
      <c r="D883" s="4" t="n">
        <v>30.26</v>
      </c>
      <c r="E883" s="4" t="n">
        <v>30.41</v>
      </c>
      <c r="F883" s="4" t="n">
        <v>30.26</v>
      </c>
      <c r="G883" s="4" t="n">
        <v>30.28</v>
      </c>
      <c r="H883" s="5" t="n">
        <v>3956259</v>
      </c>
      <c r="I883" s="3"/>
      <c r="J883" s="3" t="n">
        <f aca="false">ROUND((G883-G882)/G882*100,2)</f>
        <v>-3.1</v>
      </c>
      <c r="K883" s="3" t="str">
        <f aca="false">B883&amp;"_"&amp;C883</f>
        <v>2_2025-06-18</v>
      </c>
    </row>
    <row r="884" customFormat="false" ht="15" hidden="false" customHeight="false" outlineLevel="0" collapsed="false">
      <c r="A884" s="3" t="n">
        <v>883</v>
      </c>
      <c r="B884" s="3" t="n">
        <v>2</v>
      </c>
      <c r="C884" s="3" t="s">
        <v>439</v>
      </c>
      <c r="D884" s="4" t="n">
        <v>30.47</v>
      </c>
      <c r="E884" s="4" t="n">
        <v>30.56</v>
      </c>
      <c r="F884" s="4" t="n">
        <v>30.23</v>
      </c>
      <c r="G884" s="4" t="n">
        <v>30.36</v>
      </c>
      <c r="H884" s="5" t="n">
        <v>2840820</v>
      </c>
      <c r="I884" s="3"/>
      <c r="J884" s="3" t="n">
        <f aca="false">ROUND((G884-G883)/G883*100,2)</f>
        <v>0.26</v>
      </c>
      <c r="K884" s="3" t="str">
        <f aca="false">B884&amp;"_"&amp;C884</f>
        <v>2_2025-06-19</v>
      </c>
    </row>
    <row r="885" customFormat="false" ht="15" hidden="false" customHeight="false" outlineLevel="0" collapsed="false">
      <c r="A885" s="3" t="n">
        <v>884</v>
      </c>
      <c r="B885" s="3" t="n">
        <v>2</v>
      </c>
      <c r="C885" s="3" t="s">
        <v>440</v>
      </c>
      <c r="D885" s="4" t="n">
        <v>29.65</v>
      </c>
      <c r="E885" s="4" t="n">
        <v>29.81</v>
      </c>
      <c r="F885" s="4" t="n">
        <v>29.64</v>
      </c>
      <c r="G885" s="4" t="n">
        <v>29.69</v>
      </c>
      <c r="H885" s="5" t="n">
        <v>7530656</v>
      </c>
      <c r="I885" s="3"/>
      <c r="J885" s="3" t="n">
        <f aca="false">ROUND((G885-G884)/G884*100,2)</f>
        <v>-2.21</v>
      </c>
      <c r="K885" s="3" t="str">
        <f aca="false">B885&amp;"_"&amp;C885</f>
        <v>2_2025-06-20</v>
      </c>
    </row>
    <row r="886" customFormat="false" ht="15" hidden="false" customHeight="false" outlineLevel="0" collapsed="false">
      <c r="A886" s="3" t="n">
        <v>885</v>
      </c>
      <c r="B886" s="3" t="n">
        <v>2</v>
      </c>
      <c r="C886" s="3" t="s">
        <v>441</v>
      </c>
      <c r="D886" s="4" t="n">
        <v>29.32</v>
      </c>
      <c r="E886" s="4" t="n">
        <v>29.35</v>
      </c>
      <c r="F886" s="4" t="n">
        <v>29.13</v>
      </c>
      <c r="G886" s="4" t="n">
        <v>29.28</v>
      </c>
      <c r="H886" s="5" t="n">
        <v>6977432</v>
      </c>
      <c r="I886" s="3"/>
      <c r="J886" s="3" t="n">
        <f aca="false">ROUND((G886-G885)/G885*100,2)</f>
        <v>-1.38</v>
      </c>
      <c r="K886" s="3" t="str">
        <f aca="false">B886&amp;"_"&amp;C886</f>
        <v>2_2025-06-23</v>
      </c>
    </row>
    <row r="887" customFormat="false" ht="15" hidden="false" customHeight="false" outlineLevel="0" collapsed="false">
      <c r="A887" s="3" t="n">
        <v>886</v>
      </c>
      <c r="B887" s="3" t="n">
        <v>2</v>
      </c>
      <c r="C887" s="3" t="s">
        <v>442</v>
      </c>
      <c r="D887" s="4" t="n">
        <v>29.16</v>
      </c>
      <c r="E887" s="4" t="n">
        <v>29.24</v>
      </c>
      <c r="F887" s="4" t="n">
        <v>29.05</v>
      </c>
      <c r="G887" s="4" t="n">
        <v>29.22</v>
      </c>
      <c r="H887" s="5" t="n">
        <v>2933851</v>
      </c>
      <c r="I887" s="3"/>
      <c r="J887" s="3" t="n">
        <f aca="false">ROUND((G887-G886)/G886*100,2)</f>
        <v>-0.2</v>
      </c>
      <c r="K887" s="3" t="str">
        <f aca="false">B887&amp;"_"&amp;C887</f>
        <v>2_2025-06-24</v>
      </c>
    </row>
    <row r="888" customFormat="false" ht="15" hidden="false" customHeight="false" outlineLevel="0" collapsed="false">
      <c r="A888" s="3" t="n">
        <v>887</v>
      </c>
      <c r="B888" s="3" t="n">
        <v>2</v>
      </c>
      <c r="C888" s="3" t="s">
        <v>443</v>
      </c>
      <c r="D888" s="4" t="n">
        <v>29.34</v>
      </c>
      <c r="E888" s="4" t="n">
        <v>29.57</v>
      </c>
      <c r="F888" s="4" t="n">
        <v>29.34</v>
      </c>
      <c r="G888" s="4" t="n">
        <v>29.43</v>
      </c>
      <c r="H888" s="5" t="n">
        <v>814950</v>
      </c>
      <c r="I888" s="3"/>
      <c r="J888" s="3" t="n">
        <f aca="false">ROUND((G888-G887)/G887*100,2)</f>
        <v>0.72</v>
      </c>
      <c r="K888" s="3" t="str">
        <f aca="false">B888&amp;"_"&amp;C888</f>
        <v>2_2025-06-25</v>
      </c>
    </row>
    <row r="889" customFormat="false" ht="15" hidden="false" customHeight="false" outlineLevel="0" collapsed="false">
      <c r="A889" s="3" t="n">
        <v>888</v>
      </c>
      <c r="B889" s="3" t="n">
        <v>2</v>
      </c>
      <c r="C889" s="3" t="s">
        <v>444</v>
      </c>
      <c r="D889" s="4" t="n">
        <v>29.86</v>
      </c>
      <c r="E889" s="4" t="n">
        <v>29.95</v>
      </c>
      <c r="F889" s="4" t="n">
        <v>29.69</v>
      </c>
      <c r="G889" s="4" t="n">
        <v>29.79</v>
      </c>
      <c r="H889" s="5" t="n">
        <v>3285489</v>
      </c>
      <c r="I889" s="3"/>
      <c r="J889" s="3" t="n">
        <f aca="false">ROUND((G889-G888)/G888*100,2)</f>
        <v>1.22</v>
      </c>
      <c r="K889" s="3" t="str">
        <f aca="false">B889&amp;"_"&amp;C889</f>
        <v>2_2025-06-26</v>
      </c>
    </row>
    <row r="890" customFormat="false" ht="15" hidden="false" customHeight="false" outlineLevel="0" collapsed="false">
      <c r="A890" s="3" t="n">
        <v>889</v>
      </c>
      <c r="B890" s="3" t="n">
        <v>2</v>
      </c>
      <c r="C890" s="3" t="s">
        <v>445</v>
      </c>
      <c r="D890" s="4" t="n">
        <v>29.95</v>
      </c>
      <c r="E890" s="4" t="n">
        <v>30.16</v>
      </c>
      <c r="F890" s="4" t="n">
        <v>29.79</v>
      </c>
      <c r="G890" s="4" t="n">
        <v>30.05</v>
      </c>
      <c r="H890" s="5" t="n">
        <v>7977298</v>
      </c>
      <c r="I890" s="3"/>
      <c r="J890" s="3" t="n">
        <f aca="false">ROUND((G890-G889)/G889*100,2)</f>
        <v>0.87</v>
      </c>
      <c r="K890" s="3" t="str">
        <f aca="false">B890&amp;"_"&amp;C890</f>
        <v>2_2025-06-27</v>
      </c>
    </row>
    <row r="891" customFormat="false" ht="15" hidden="false" customHeight="false" outlineLevel="0" collapsed="false">
      <c r="A891" s="3" t="n">
        <v>890</v>
      </c>
      <c r="B891" s="3" t="n">
        <v>2</v>
      </c>
      <c r="C891" s="3" t="s">
        <v>446</v>
      </c>
      <c r="D891" s="4" t="n">
        <v>30.25</v>
      </c>
      <c r="E891" s="4" t="n">
        <v>30.26</v>
      </c>
      <c r="F891" s="4" t="n">
        <v>30.1</v>
      </c>
      <c r="G891" s="4" t="n">
        <v>30.22</v>
      </c>
      <c r="H891" s="5" t="n">
        <v>5759961</v>
      </c>
      <c r="I891" s="3"/>
      <c r="J891" s="3" t="n">
        <f aca="false">ROUND((G891-G890)/G890*100,2)</f>
        <v>0.57</v>
      </c>
      <c r="K891" s="3" t="str">
        <f aca="false">B891&amp;"_"&amp;C891</f>
        <v>2_2025-06-30</v>
      </c>
    </row>
    <row r="892" customFormat="false" ht="15" hidden="false" customHeight="false" outlineLevel="0" collapsed="false">
      <c r="A892" s="3" t="n">
        <v>891</v>
      </c>
      <c r="B892" s="3" t="n">
        <v>2</v>
      </c>
      <c r="C892" s="3" t="s">
        <v>447</v>
      </c>
      <c r="D892" s="4" t="n">
        <v>30.22</v>
      </c>
      <c r="E892" s="4" t="n">
        <v>30.46</v>
      </c>
      <c r="F892" s="4" t="n">
        <v>30.07</v>
      </c>
      <c r="G892" s="4" t="n">
        <v>30.28</v>
      </c>
      <c r="H892" s="5" t="n">
        <v>6175231</v>
      </c>
      <c r="I892" s="3"/>
      <c r="J892" s="3" t="n">
        <f aca="false">ROUND((G892-G891)/G891*100,2)</f>
        <v>0.2</v>
      </c>
      <c r="K892" s="3" t="str">
        <f aca="false">B892&amp;"_"&amp;C892</f>
        <v>2_2025-07-01</v>
      </c>
    </row>
    <row r="893" customFormat="false" ht="15" hidden="false" customHeight="false" outlineLevel="0" collapsed="false">
      <c r="A893" s="3" t="n">
        <v>892</v>
      </c>
      <c r="B893" s="3" t="n">
        <v>2</v>
      </c>
      <c r="C893" s="3" t="s">
        <v>448</v>
      </c>
      <c r="D893" s="4" t="n">
        <v>30.08</v>
      </c>
      <c r="E893" s="4" t="n">
        <v>30.16</v>
      </c>
      <c r="F893" s="4" t="n">
        <v>29.97</v>
      </c>
      <c r="G893" s="4" t="n">
        <v>30</v>
      </c>
      <c r="H893" s="5" t="n">
        <v>5669374</v>
      </c>
      <c r="I893" s="3"/>
      <c r="J893" s="3" t="n">
        <f aca="false">ROUND((G893-G892)/G892*100,2)</f>
        <v>-0.92</v>
      </c>
      <c r="K893" s="3" t="str">
        <f aca="false">B893&amp;"_"&amp;C893</f>
        <v>2_2025-07-02</v>
      </c>
    </row>
    <row r="894" customFormat="false" ht="15" hidden="false" customHeight="false" outlineLevel="0" collapsed="false">
      <c r="A894" s="3" t="n">
        <v>893</v>
      </c>
      <c r="B894" s="3" t="n">
        <v>2</v>
      </c>
      <c r="C894" s="3" t="s">
        <v>449</v>
      </c>
      <c r="D894" s="4" t="n">
        <v>29.91</v>
      </c>
      <c r="E894" s="4" t="n">
        <v>30</v>
      </c>
      <c r="F894" s="4" t="n">
        <v>29.74</v>
      </c>
      <c r="G894" s="4" t="n">
        <v>29.81</v>
      </c>
      <c r="H894" s="5" t="n">
        <v>2710359</v>
      </c>
      <c r="I894" s="3"/>
      <c r="J894" s="3" t="n">
        <f aca="false">ROUND((G894-G893)/G893*100,2)</f>
        <v>-0.63</v>
      </c>
      <c r="K894" s="3" t="str">
        <f aca="false">B894&amp;"_"&amp;C894</f>
        <v>2_2025-07-03</v>
      </c>
    </row>
    <row r="895" customFormat="false" ht="15" hidden="false" customHeight="false" outlineLevel="0" collapsed="false">
      <c r="A895" s="3" t="n">
        <v>894</v>
      </c>
      <c r="B895" s="3" t="n">
        <v>2</v>
      </c>
      <c r="C895" s="3" t="s">
        <v>450</v>
      </c>
      <c r="D895" s="4" t="n">
        <v>30.08</v>
      </c>
      <c r="E895" s="4" t="n">
        <v>30.11</v>
      </c>
      <c r="F895" s="4" t="n">
        <v>30</v>
      </c>
      <c r="G895" s="4" t="n">
        <v>30.03</v>
      </c>
      <c r="H895" s="5" t="n">
        <v>3107485</v>
      </c>
      <c r="I895" s="3"/>
      <c r="J895" s="3" t="n">
        <f aca="false">ROUND((G895-G894)/G894*100,2)</f>
        <v>0.74</v>
      </c>
      <c r="K895" s="3" t="str">
        <f aca="false">B895&amp;"_"&amp;C895</f>
        <v>2_2025-07-04</v>
      </c>
    </row>
    <row r="896" customFormat="false" ht="15" hidden="false" customHeight="false" outlineLevel="0" collapsed="false">
      <c r="A896" s="3" t="n">
        <v>895</v>
      </c>
      <c r="B896" s="3" t="n">
        <v>2</v>
      </c>
      <c r="C896" s="3" t="s">
        <v>451</v>
      </c>
      <c r="D896" s="4" t="n">
        <v>30.06</v>
      </c>
      <c r="E896" s="4" t="n">
        <v>30.22</v>
      </c>
      <c r="F896" s="4" t="n">
        <v>29.88</v>
      </c>
      <c r="G896" s="4" t="n">
        <v>29.98</v>
      </c>
      <c r="H896" s="5" t="n">
        <v>1016574</v>
      </c>
      <c r="I896" s="3"/>
      <c r="J896" s="3" t="n">
        <f aca="false">ROUND((G896-G895)/G895*100,2)</f>
        <v>-0.17</v>
      </c>
      <c r="K896" s="3" t="str">
        <f aca="false">B896&amp;"_"&amp;C896</f>
        <v>2_2025-07-07</v>
      </c>
    </row>
    <row r="897" customFormat="false" ht="15" hidden="false" customHeight="false" outlineLevel="0" collapsed="false">
      <c r="A897" s="3" t="n">
        <v>896</v>
      </c>
      <c r="B897" s="3" t="n">
        <v>2</v>
      </c>
      <c r="C897" s="3" t="s">
        <v>452</v>
      </c>
      <c r="D897" s="4" t="n">
        <v>29.46</v>
      </c>
      <c r="E897" s="4" t="n">
        <v>29.6</v>
      </c>
      <c r="F897" s="4" t="n">
        <v>29.42</v>
      </c>
      <c r="G897" s="4" t="n">
        <v>29.54</v>
      </c>
      <c r="H897" s="5" t="n">
        <v>3253345</v>
      </c>
      <c r="I897" s="3"/>
      <c r="J897" s="3" t="n">
        <f aca="false">ROUND((G897-G896)/G896*100,2)</f>
        <v>-1.47</v>
      </c>
      <c r="K897" s="3" t="str">
        <f aca="false">B897&amp;"_"&amp;C897</f>
        <v>2_2025-07-08</v>
      </c>
    </row>
    <row r="898" customFormat="false" ht="15" hidden="false" customHeight="false" outlineLevel="0" collapsed="false">
      <c r="A898" s="3" t="n">
        <v>897</v>
      </c>
      <c r="B898" s="3" t="n">
        <v>2</v>
      </c>
      <c r="C898" s="3" t="s">
        <v>453</v>
      </c>
      <c r="D898" s="4" t="n">
        <v>30.27</v>
      </c>
      <c r="E898" s="4" t="n">
        <v>30.33</v>
      </c>
      <c r="F898" s="4" t="n">
        <v>30.26</v>
      </c>
      <c r="G898" s="4" t="n">
        <v>30.3</v>
      </c>
      <c r="H898" s="5" t="n">
        <v>6926219</v>
      </c>
      <c r="I898" s="3"/>
      <c r="J898" s="3" t="n">
        <f aca="false">ROUND((G898-G897)/G897*100,2)</f>
        <v>2.57</v>
      </c>
      <c r="K898" s="3" t="str">
        <f aca="false">B898&amp;"_"&amp;C898</f>
        <v>2_2025-07-09</v>
      </c>
    </row>
    <row r="899" customFormat="false" ht="15" hidden="false" customHeight="false" outlineLevel="0" collapsed="false">
      <c r="A899" s="3" t="n">
        <v>898</v>
      </c>
      <c r="B899" s="3" t="n">
        <v>2</v>
      </c>
      <c r="C899" s="3" t="s">
        <v>454</v>
      </c>
      <c r="D899" s="4" t="n">
        <v>30.36</v>
      </c>
      <c r="E899" s="4" t="n">
        <v>30.4</v>
      </c>
      <c r="F899" s="4" t="n">
        <v>30.16</v>
      </c>
      <c r="G899" s="4" t="n">
        <v>30.29</v>
      </c>
      <c r="H899" s="5" t="n">
        <v>5437170</v>
      </c>
      <c r="I899" s="3"/>
      <c r="J899" s="3" t="n">
        <f aca="false">ROUND((G899-G898)/G898*100,2)</f>
        <v>-0.03</v>
      </c>
      <c r="K899" s="3" t="str">
        <f aca="false">B899&amp;"_"&amp;C899</f>
        <v>2_2025-07-10</v>
      </c>
    </row>
    <row r="900" customFormat="false" ht="15" hidden="false" customHeight="false" outlineLevel="0" collapsed="false">
      <c r="A900" s="3" t="n">
        <v>899</v>
      </c>
      <c r="B900" s="3" t="n">
        <v>2</v>
      </c>
      <c r="C900" s="3" t="s">
        <v>455</v>
      </c>
      <c r="D900" s="4" t="n">
        <v>29.77</v>
      </c>
      <c r="E900" s="4" t="n">
        <v>29.86</v>
      </c>
      <c r="F900" s="4" t="n">
        <v>29.66</v>
      </c>
      <c r="G900" s="4" t="n">
        <v>29.76</v>
      </c>
      <c r="H900" s="5" t="n">
        <v>5097794</v>
      </c>
      <c r="I900" s="3"/>
      <c r="J900" s="3" t="n">
        <f aca="false">ROUND((G900-G899)/G899*100,2)</f>
        <v>-1.75</v>
      </c>
      <c r="K900" s="3" t="str">
        <f aca="false">B900&amp;"_"&amp;C900</f>
        <v>2_2025-07-11</v>
      </c>
    </row>
    <row r="901" customFormat="false" ht="15" hidden="false" customHeight="false" outlineLevel="0" collapsed="false">
      <c r="A901" s="3" t="n">
        <v>900</v>
      </c>
      <c r="B901" s="3" t="n">
        <v>2</v>
      </c>
      <c r="C901" s="3" t="s">
        <v>456</v>
      </c>
      <c r="D901" s="4" t="n">
        <v>29.59</v>
      </c>
      <c r="E901" s="4" t="n">
        <v>29.74</v>
      </c>
      <c r="F901" s="4" t="n">
        <v>29.57</v>
      </c>
      <c r="G901" s="4" t="n">
        <v>29.63</v>
      </c>
      <c r="H901" s="5" t="n">
        <v>4424004</v>
      </c>
      <c r="I901" s="3"/>
      <c r="J901" s="3" t="n">
        <f aca="false">ROUND((G901-G900)/G900*100,2)</f>
        <v>-0.44</v>
      </c>
      <c r="K901" s="3" t="str">
        <f aca="false">B901&amp;"_"&amp;C901</f>
        <v>2_2025-07-14</v>
      </c>
    </row>
    <row r="902" customFormat="false" ht="15" hidden="false" customHeight="false" outlineLevel="0" collapsed="false">
      <c r="A902" s="3" t="n">
        <v>901</v>
      </c>
      <c r="B902" s="3" t="n">
        <v>2</v>
      </c>
      <c r="C902" s="3" t="s">
        <v>457</v>
      </c>
      <c r="D902" s="4" t="n">
        <v>30.46</v>
      </c>
      <c r="E902" s="4" t="n">
        <v>30.71</v>
      </c>
      <c r="F902" s="4" t="n">
        <v>30.42</v>
      </c>
      <c r="G902" s="4" t="n">
        <v>30.55</v>
      </c>
      <c r="H902" s="5" t="n">
        <v>4140277</v>
      </c>
      <c r="I902" s="3"/>
      <c r="J902" s="3" t="n">
        <f aca="false">ROUND((G902-G901)/G901*100,2)</f>
        <v>3.1</v>
      </c>
      <c r="K902" s="3" t="str">
        <f aca="false">B902&amp;"_"&amp;C902</f>
        <v>2_2025-07-15</v>
      </c>
    </row>
    <row r="903" customFormat="false" ht="15" hidden="false" customHeight="false" outlineLevel="0" collapsed="false">
      <c r="A903" s="3" t="n">
        <v>902</v>
      </c>
      <c r="B903" s="3" t="n">
        <v>2</v>
      </c>
      <c r="C903" s="3" t="s">
        <v>458</v>
      </c>
      <c r="D903" s="4" t="n">
        <v>30.87</v>
      </c>
      <c r="E903" s="4" t="n">
        <v>31.07</v>
      </c>
      <c r="F903" s="4" t="n">
        <v>30.71</v>
      </c>
      <c r="G903" s="4" t="n">
        <v>30.97</v>
      </c>
      <c r="H903" s="5" t="n">
        <v>5434409</v>
      </c>
      <c r="I903" s="3"/>
      <c r="J903" s="3" t="n">
        <f aca="false">ROUND((G903-G902)/G902*100,2)</f>
        <v>1.37</v>
      </c>
      <c r="K903" s="3" t="str">
        <f aca="false">B903&amp;"_"&amp;C903</f>
        <v>2_2025-07-16</v>
      </c>
    </row>
    <row r="904" customFormat="false" ht="15" hidden="false" customHeight="false" outlineLevel="0" collapsed="false">
      <c r="A904" s="3" t="n">
        <v>903</v>
      </c>
      <c r="B904" s="3" t="n">
        <v>2</v>
      </c>
      <c r="C904" s="3" t="s">
        <v>459</v>
      </c>
      <c r="D904" s="4" t="n">
        <v>30.05</v>
      </c>
      <c r="E904" s="4" t="n">
        <v>30.17</v>
      </c>
      <c r="F904" s="4" t="n">
        <v>29.94</v>
      </c>
      <c r="G904" s="4" t="n">
        <v>30.11</v>
      </c>
      <c r="H904" s="5" t="n">
        <v>1031554</v>
      </c>
      <c r="I904" s="3"/>
      <c r="J904" s="3" t="n">
        <f aca="false">ROUND((G904-G903)/G903*100,2)</f>
        <v>-2.78</v>
      </c>
      <c r="K904" s="3" t="str">
        <f aca="false">B904&amp;"_"&amp;C904</f>
        <v>2_2025-07-17</v>
      </c>
    </row>
    <row r="905" customFormat="false" ht="15" hidden="false" customHeight="false" outlineLevel="0" collapsed="false">
      <c r="A905" s="3" t="n">
        <v>904</v>
      </c>
      <c r="B905" s="3" t="n">
        <v>2</v>
      </c>
      <c r="C905" s="3" t="s">
        <v>460</v>
      </c>
      <c r="D905" s="4" t="n">
        <v>30.07</v>
      </c>
      <c r="E905" s="4" t="n">
        <v>30.1</v>
      </c>
      <c r="F905" s="4" t="n">
        <v>29.88</v>
      </c>
      <c r="G905" s="4" t="n">
        <v>29.96</v>
      </c>
      <c r="H905" s="5" t="n">
        <v>7173254</v>
      </c>
      <c r="I905" s="3"/>
      <c r="J905" s="3" t="n">
        <f aca="false">ROUND((G905-G904)/G904*100,2)</f>
        <v>-0.5</v>
      </c>
      <c r="K905" s="3" t="str">
        <f aca="false">B905&amp;"_"&amp;C905</f>
        <v>2_2025-07-18</v>
      </c>
    </row>
    <row r="906" customFormat="false" ht="15" hidden="false" customHeight="false" outlineLevel="0" collapsed="false">
      <c r="A906" s="3" t="n">
        <v>905</v>
      </c>
      <c r="B906" s="3" t="n">
        <v>2</v>
      </c>
      <c r="C906" s="3" t="s">
        <v>461</v>
      </c>
      <c r="D906" s="4" t="n">
        <v>30.7</v>
      </c>
      <c r="E906" s="4" t="n">
        <v>30.91</v>
      </c>
      <c r="F906" s="4" t="n">
        <v>30.53</v>
      </c>
      <c r="G906" s="4" t="n">
        <v>30.81</v>
      </c>
      <c r="H906" s="5" t="n">
        <v>3619649</v>
      </c>
      <c r="I906" s="3"/>
      <c r="J906" s="3" t="n">
        <f aca="false">ROUND((G906-G905)/G905*100,2)</f>
        <v>2.84</v>
      </c>
      <c r="K906" s="3" t="str">
        <f aca="false">B906&amp;"_"&amp;C906</f>
        <v>2_2025-07-21</v>
      </c>
    </row>
    <row r="907" customFormat="false" ht="15" hidden="false" customHeight="false" outlineLevel="0" collapsed="false">
      <c r="A907" s="3" t="n">
        <v>906</v>
      </c>
      <c r="B907" s="3" t="n">
        <v>2</v>
      </c>
      <c r="C907" s="3" t="s">
        <v>462</v>
      </c>
      <c r="D907" s="4" t="n">
        <v>31.25</v>
      </c>
      <c r="E907" s="4" t="n">
        <v>31.41</v>
      </c>
      <c r="F907" s="4" t="n">
        <v>31.09</v>
      </c>
      <c r="G907" s="4" t="n">
        <v>31.28</v>
      </c>
      <c r="H907" s="5" t="n">
        <v>2493617</v>
      </c>
      <c r="I907" s="3"/>
      <c r="J907" s="3" t="n">
        <f aca="false">ROUND((G907-G906)/G906*100,2)</f>
        <v>1.53</v>
      </c>
      <c r="K907" s="3" t="str">
        <f aca="false">B907&amp;"_"&amp;C907</f>
        <v>2_2025-07-22</v>
      </c>
    </row>
    <row r="908" customFormat="false" ht="15" hidden="false" customHeight="false" outlineLevel="0" collapsed="false">
      <c r="A908" s="3" t="n">
        <v>907</v>
      </c>
      <c r="B908" s="3" t="n">
        <v>2</v>
      </c>
      <c r="C908" s="3" t="s">
        <v>463</v>
      </c>
      <c r="D908" s="4" t="n">
        <v>31.43</v>
      </c>
      <c r="E908" s="4" t="n">
        <v>31.66</v>
      </c>
      <c r="F908" s="4" t="n">
        <v>31.25</v>
      </c>
      <c r="G908" s="4" t="n">
        <v>31.48</v>
      </c>
      <c r="H908" s="5" t="n">
        <v>1228394</v>
      </c>
      <c r="I908" s="3"/>
      <c r="J908" s="3" t="n">
        <f aca="false">ROUND((G908-G907)/G907*100,2)</f>
        <v>0.64</v>
      </c>
      <c r="K908" s="3" t="str">
        <f aca="false">B908&amp;"_"&amp;C908</f>
        <v>2_2025-07-23</v>
      </c>
    </row>
    <row r="909" customFormat="false" ht="15" hidden="false" customHeight="false" outlineLevel="0" collapsed="false">
      <c r="A909" s="3" t="n">
        <v>908</v>
      </c>
      <c r="B909" s="3" t="n">
        <v>2</v>
      </c>
      <c r="C909" s="3" t="s">
        <v>464</v>
      </c>
      <c r="D909" s="4" t="n">
        <v>31.59</v>
      </c>
      <c r="E909" s="4" t="n">
        <v>31.69</v>
      </c>
      <c r="F909" s="4" t="n">
        <v>31.5</v>
      </c>
      <c r="G909" s="4" t="n">
        <v>31.53</v>
      </c>
      <c r="H909" s="5" t="n">
        <v>4446440</v>
      </c>
      <c r="I909" s="3"/>
      <c r="J909" s="3" t="n">
        <f aca="false">ROUND((G909-G908)/G908*100,2)</f>
        <v>0.16</v>
      </c>
      <c r="K909" s="3" t="str">
        <f aca="false">B909&amp;"_"&amp;C909</f>
        <v>2_2025-07-24</v>
      </c>
    </row>
    <row r="910" customFormat="false" ht="15" hidden="false" customHeight="false" outlineLevel="0" collapsed="false">
      <c r="A910" s="3" t="n">
        <v>909</v>
      </c>
      <c r="B910" s="3" t="n">
        <v>2</v>
      </c>
      <c r="C910" s="3" t="s">
        <v>465</v>
      </c>
      <c r="D910" s="4" t="n">
        <v>31.45</v>
      </c>
      <c r="E910" s="4" t="n">
        <v>31.67</v>
      </c>
      <c r="F910" s="4" t="n">
        <v>31.37</v>
      </c>
      <c r="G910" s="4" t="n">
        <v>31.53</v>
      </c>
      <c r="H910" s="5" t="n">
        <v>1291356</v>
      </c>
      <c r="I910" s="3"/>
      <c r="J910" s="3" t="n">
        <f aca="false">ROUND((G910-G909)/G909*100,2)</f>
        <v>0</v>
      </c>
      <c r="K910" s="3" t="str">
        <f aca="false">B910&amp;"_"&amp;C910</f>
        <v>2_2025-07-25</v>
      </c>
    </row>
    <row r="911" customFormat="false" ht="15" hidden="false" customHeight="false" outlineLevel="0" collapsed="false">
      <c r="A911" s="3" t="n">
        <v>910</v>
      </c>
      <c r="B911" s="3" t="n">
        <v>2</v>
      </c>
      <c r="C911" s="3" t="s">
        <v>466</v>
      </c>
      <c r="D911" s="4" t="n">
        <v>32.36</v>
      </c>
      <c r="E911" s="4" t="n">
        <v>32.43</v>
      </c>
      <c r="F911" s="4" t="n">
        <v>32.23</v>
      </c>
      <c r="G911" s="4" t="n">
        <v>32.32</v>
      </c>
      <c r="H911" s="5" t="n">
        <v>5489317</v>
      </c>
      <c r="I911" s="3"/>
      <c r="J911" s="3" t="n">
        <f aca="false">ROUND((G911-G910)/G910*100,2)</f>
        <v>2.51</v>
      </c>
      <c r="K911" s="3" t="str">
        <f aca="false">B911&amp;"_"&amp;C911</f>
        <v>2_2025-07-28</v>
      </c>
    </row>
    <row r="912" customFormat="false" ht="15" hidden="false" customHeight="false" outlineLevel="0" collapsed="false">
      <c r="A912" s="3" t="n">
        <v>911</v>
      </c>
      <c r="B912" s="3" t="n">
        <v>2</v>
      </c>
      <c r="C912" s="3" t="s">
        <v>467</v>
      </c>
      <c r="D912" s="4" t="n">
        <v>32.49</v>
      </c>
      <c r="E912" s="4" t="n">
        <v>32.65</v>
      </c>
      <c r="F912" s="4" t="n">
        <v>32.42</v>
      </c>
      <c r="G912" s="4" t="n">
        <v>32.57</v>
      </c>
      <c r="H912" s="5" t="n">
        <v>1686323</v>
      </c>
      <c r="I912" s="3"/>
      <c r="J912" s="3" t="n">
        <f aca="false">ROUND((G912-G911)/G911*100,2)</f>
        <v>0.77</v>
      </c>
      <c r="K912" s="3" t="str">
        <f aca="false">B912&amp;"_"&amp;C912</f>
        <v>2_2025-07-29</v>
      </c>
    </row>
    <row r="913" customFormat="false" ht="15" hidden="false" customHeight="false" outlineLevel="0" collapsed="false">
      <c r="A913" s="3" t="n">
        <v>912</v>
      </c>
      <c r="B913" s="3" t="n">
        <v>2</v>
      </c>
      <c r="C913" s="3" t="s">
        <v>468</v>
      </c>
      <c r="D913" s="4" t="n">
        <v>32.46</v>
      </c>
      <c r="E913" s="4" t="n">
        <v>32.54</v>
      </c>
      <c r="F913" s="4" t="n">
        <v>32.26</v>
      </c>
      <c r="G913" s="4" t="n">
        <v>32.33</v>
      </c>
      <c r="H913" s="5" t="n">
        <v>2863662</v>
      </c>
      <c r="I913" s="3"/>
      <c r="J913" s="3" t="n">
        <f aca="false">ROUND((G913-G912)/G912*100,2)</f>
        <v>-0.74</v>
      </c>
      <c r="K913" s="3" t="str">
        <f aca="false">B913&amp;"_"&amp;C913</f>
        <v>2_2025-07-30</v>
      </c>
    </row>
    <row r="914" customFormat="false" ht="15" hidden="false" customHeight="false" outlineLevel="0" collapsed="false">
      <c r="A914" s="3" t="n">
        <v>913</v>
      </c>
      <c r="B914" s="3" t="n">
        <v>2</v>
      </c>
      <c r="C914" s="3" t="s">
        <v>469</v>
      </c>
      <c r="D914" s="4" t="n">
        <v>32.8</v>
      </c>
      <c r="E914" s="4" t="n">
        <v>32.99</v>
      </c>
      <c r="F914" s="4" t="n">
        <v>32.72</v>
      </c>
      <c r="G914" s="4" t="n">
        <v>32.84</v>
      </c>
      <c r="H914" s="5" t="n">
        <v>5944007</v>
      </c>
      <c r="I914" s="3"/>
      <c r="J914" s="3" t="n">
        <f aca="false">ROUND((G914-G913)/G913*100,2)</f>
        <v>1.58</v>
      </c>
      <c r="K914" s="3" t="str">
        <f aca="false">B914&amp;"_"&amp;C914</f>
        <v>2_2025-07-31</v>
      </c>
    </row>
    <row r="915" customFormat="false" ht="15" hidden="false" customHeight="false" outlineLevel="0" collapsed="false">
      <c r="A915" s="3" t="n">
        <v>914</v>
      </c>
      <c r="B915" s="3" t="n">
        <v>2</v>
      </c>
      <c r="C915" s="3" t="s">
        <v>470</v>
      </c>
      <c r="D915" s="4" t="n">
        <v>32.83</v>
      </c>
      <c r="E915" s="4" t="n">
        <v>32.94</v>
      </c>
      <c r="F915" s="4" t="n">
        <v>32.76</v>
      </c>
      <c r="G915" s="4" t="n">
        <v>32.8</v>
      </c>
      <c r="H915" s="5" t="n">
        <v>6242811</v>
      </c>
      <c r="I915" s="3"/>
      <c r="J915" s="3" t="n">
        <f aca="false">ROUND((G915-G914)/G914*100,2)</f>
        <v>-0.12</v>
      </c>
      <c r="K915" s="3" t="str">
        <f aca="false">B915&amp;"_"&amp;C915</f>
        <v>2_2025-08-01</v>
      </c>
    </row>
    <row r="916" customFormat="false" ht="15" hidden="false" customHeight="false" outlineLevel="0" collapsed="false">
      <c r="A916" s="3" t="n">
        <v>915</v>
      </c>
      <c r="B916" s="3" t="n">
        <v>2</v>
      </c>
      <c r="C916" s="3" t="s">
        <v>471</v>
      </c>
      <c r="D916" s="4" t="n">
        <v>33.32</v>
      </c>
      <c r="E916" s="4" t="n">
        <v>33.41</v>
      </c>
      <c r="F916" s="4" t="n">
        <v>33.12</v>
      </c>
      <c r="G916" s="4" t="n">
        <v>33.2</v>
      </c>
      <c r="H916" s="5" t="n">
        <v>5947349</v>
      </c>
      <c r="I916" s="3"/>
      <c r="J916" s="3" t="n">
        <f aca="false">ROUND((G916-G915)/G915*100,2)</f>
        <v>1.22</v>
      </c>
      <c r="K916" s="3" t="str">
        <f aca="false">B916&amp;"_"&amp;C916</f>
        <v>2_2025-08-04</v>
      </c>
    </row>
    <row r="917" customFormat="false" ht="15" hidden="false" customHeight="false" outlineLevel="0" collapsed="false">
      <c r="A917" s="3" t="n">
        <v>916</v>
      </c>
      <c r="B917" s="3" t="n">
        <v>2</v>
      </c>
      <c r="C917" s="3" t="s">
        <v>472</v>
      </c>
      <c r="D917" s="4" t="n">
        <v>33.12</v>
      </c>
      <c r="E917" s="4" t="n">
        <v>33.24</v>
      </c>
      <c r="F917" s="4" t="n">
        <v>32.89</v>
      </c>
      <c r="G917" s="4" t="n">
        <v>32.99</v>
      </c>
      <c r="H917" s="5" t="n">
        <v>7950590</v>
      </c>
      <c r="I917" s="3"/>
      <c r="J917" s="3" t="n">
        <f aca="false">ROUND((G917-G916)/G916*100,2)</f>
        <v>-0.63</v>
      </c>
      <c r="K917" s="3" t="str">
        <f aca="false">B917&amp;"_"&amp;C917</f>
        <v>2_2025-08-05</v>
      </c>
    </row>
    <row r="918" customFormat="false" ht="15" hidden="false" customHeight="false" outlineLevel="0" collapsed="false">
      <c r="A918" s="3" t="n">
        <v>917</v>
      </c>
      <c r="B918" s="3" t="n">
        <v>2</v>
      </c>
      <c r="C918" s="3" t="s">
        <v>473</v>
      </c>
      <c r="D918" s="4" t="n">
        <v>32.75</v>
      </c>
      <c r="E918" s="4" t="n">
        <v>32.99</v>
      </c>
      <c r="F918" s="4" t="n">
        <v>32.75</v>
      </c>
      <c r="G918" s="4" t="n">
        <v>32.82</v>
      </c>
      <c r="H918" s="5" t="n">
        <v>6664549</v>
      </c>
      <c r="I918" s="3"/>
      <c r="J918" s="3" t="n">
        <f aca="false">ROUND((G918-G917)/G917*100,2)</f>
        <v>-0.52</v>
      </c>
      <c r="K918" s="3" t="str">
        <f aca="false">B918&amp;"_"&amp;C918</f>
        <v>2_2025-08-06</v>
      </c>
    </row>
    <row r="919" customFormat="false" ht="15" hidden="false" customHeight="false" outlineLevel="0" collapsed="false">
      <c r="A919" s="3" t="n">
        <v>918</v>
      </c>
      <c r="B919" s="3" t="n">
        <v>2</v>
      </c>
      <c r="C919" s="3" t="s">
        <v>474</v>
      </c>
      <c r="D919" s="4" t="n">
        <v>33.34</v>
      </c>
      <c r="E919" s="4" t="n">
        <v>33.4</v>
      </c>
      <c r="F919" s="4" t="n">
        <v>33.18</v>
      </c>
      <c r="G919" s="4" t="n">
        <v>33.29</v>
      </c>
      <c r="H919" s="5" t="n">
        <v>4672423</v>
      </c>
      <c r="I919" s="3"/>
      <c r="J919" s="3" t="n">
        <f aca="false">ROUND((G919-G918)/G918*100,2)</f>
        <v>1.43</v>
      </c>
      <c r="K919" s="3" t="str">
        <f aca="false">B919&amp;"_"&amp;C919</f>
        <v>2_2025-08-07</v>
      </c>
    </row>
    <row r="920" customFormat="false" ht="15" hidden="false" customHeight="false" outlineLevel="0" collapsed="false">
      <c r="A920" s="3" t="n">
        <v>919</v>
      </c>
      <c r="B920" s="3" t="n">
        <v>2</v>
      </c>
      <c r="C920" s="3" t="s">
        <v>475</v>
      </c>
      <c r="D920" s="4" t="n">
        <v>33.47</v>
      </c>
      <c r="E920" s="4" t="n">
        <v>33.67</v>
      </c>
      <c r="F920" s="4" t="n">
        <v>33.44</v>
      </c>
      <c r="G920" s="4" t="n">
        <v>33.59</v>
      </c>
      <c r="H920" s="5" t="n">
        <v>3253121</v>
      </c>
      <c r="I920" s="3"/>
      <c r="J920" s="3" t="n">
        <f aca="false">ROUND((G920-G919)/G919*100,2)</f>
        <v>0.9</v>
      </c>
      <c r="K920" s="3" t="str">
        <f aca="false">B920&amp;"_"&amp;C920</f>
        <v>2_2025-08-08</v>
      </c>
    </row>
    <row r="921" customFormat="false" ht="15" hidden="false" customHeight="false" outlineLevel="0" collapsed="false">
      <c r="A921" s="3" t="n">
        <v>920</v>
      </c>
      <c r="B921" s="3" t="n">
        <v>2</v>
      </c>
      <c r="C921" s="3" t="s">
        <v>476</v>
      </c>
      <c r="D921" s="4" t="n">
        <v>33.45</v>
      </c>
      <c r="E921" s="4" t="n">
        <v>33.5</v>
      </c>
      <c r="F921" s="4" t="n">
        <v>33.27</v>
      </c>
      <c r="G921" s="4" t="n">
        <v>33.43</v>
      </c>
      <c r="H921" s="5" t="n">
        <v>1189288</v>
      </c>
      <c r="I921" s="3"/>
      <c r="J921" s="3" t="n">
        <f aca="false">ROUND((G921-G920)/G920*100,2)</f>
        <v>-0.48</v>
      </c>
      <c r="K921" s="3" t="str">
        <f aca="false">B921&amp;"_"&amp;C921</f>
        <v>2_2025-08-11</v>
      </c>
    </row>
    <row r="922" customFormat="false" ht="15" hidden="false" customHeight="false" outlineLevel="0" collapsed="false">
      <c r="A922" s="3" t="n">
        <v>921</v>
      </c>
      <c r="B922" s="3" t="n">
        <v>2</v>
      </c>
      <c r="C922" s="3" t="s">
        <v>477</v>
      </c>
      <c r="D922" s="4" t="n">
        <v>32.4</v>
      </c>
      <c r="E922" s="4" t="n">
        <v>32.54</v>
      </c>
      <c r="F922" s="4" t="n">
        <v>32.18</v>
      </c>
      <c r="G922" s="4" t="n">
        <v>32.34</v>
      </c>
      <c r="H922" s="5" t="n">
        <v>1796768</v>
      </c>
      <c r="I922" s="3"/>
      <c r="J922" s="3" t="n">
        <f aca="false">ROUND((G922-G921)/G921*100,2)</f>
        <v>-3.26</v>
      </c>
      <c r="K922" s="3" t="str">
        <f aca="false">B922&amp;"_"&amp;C922</f>
        <v>2_2025-08-12</v>
      </c>
    </row>
    <row r="923" customFormat="false" ht="15" hidden="false" customHeight="false" outlineLevel="0" collapsed="false">
      <c r="A923" s="3" t="n">
        <v>922</v>
      </c>
      <c r="B923" s="3" t="n">
        <v>2</v>
      </c>
      <c r="C923" s="3" t="s">
        <v>478</v>
      </c>
      <c r="D923" s="4" t="n">
        <v>33.18</v>
      </c>
      <c r="E923" s="4" t="n">
        <v>33.32</v>
      </c>
      <c r="F923" s="4" t="n">
        <v>32.98</v>
      </c>
      <c r="G923" s="4" t="n">
        <v>33.1</v>
      </c>
      <c r="H923" s="5" t="n">
        <v>7307417</v>
      </c>
      <c r="I923" s="3"/>
      <c r="J923" s="3" t="n">
        <f aca="false">ROUND((G923-G922)/G922*100,2)</f>
        <v>2.35</v>
      </c>
      <c r="K923" s="3" t="str">
        <f aca="false">B923&amp;"_"&amp;C923</f>
        <v>2_2025-08-13</v>
      </c>
    </row>
    <row r="924" customFormat="false" ht="15" hidden="false" customHeight="false" outlineLevel="0" collapsed="false">
      <c r="A924" s="3" t="n">
        <v>923</v>
      </c>
      <c r="B924" s="3" t="n">
        <v>2</v>
      </c>
      <c r="C924" s="3" t="s">
        <v>479</v>
      </c>
      <c r="D924" s="4" t="n">
        <v>32.73</v>
      </c>
      <c r="E924" s="4" t="n">
        <v>32.85</v>
      </c>
      <c r="F924" s="4" t="n">
        <v>32.66</v>
      </c>
      <c r="G924" s="4" t="n">
        <v>32.67</v>
      </c>
      <c r="H924" s="5" t="n">
        <v>919420</v>
      </c>
      <c r="I924" s="3"/>
      <c r="J924" s="3" t="n">
        <f aca="false">ROUND((G924-G923)/G923*100,2)</f>
        <v>-1.3</v>
      </c>
      <c r="K924" s="3" t="str">
        <f aca="false">B924&amp;"_"&amp;C924</f>
        <v>2_2025-08-14</v>
      </c>
    </row>
    <row r="925" customFormat="false" ht="15" hidden="false" customHeight="false" outlineLevel="0" collapsed="false">
      <c r="A925" s="3" t="n">
        <v>924</v>
      </c>
      <c r="B925" s="3" t="n">
        <v>2</v>
      </c>
      <c r="C925" s="3" t="s">
        <v>480</v>
      </c>
      <c r="D925" s="4" t="n">
        <v>32.46</v>
      </c>
      <c r="E925" s="4" t="n">
        <v>32.52</v>
      </c>
      <c r="F925" s="4" t="n">
        <v>32.23</v>
      </c>
      <c r="G925" s="4" t="n">
        <v>32.39</v>
      </c>
      <c r="H925" s="5" t="n">
        <v>3623912</v>
      </c>
      <c r="I925" s="3"/>
      <c r="J925" s="3" t="n">
        <f aca="false">ROUND((G925-G924)/G924*100,2)</f>
        <v>-0.86</v>
      </c>
      <c r="K925" s="3" t="str">
        <f aca="false">B925&amp;"_"&amp;C925</f>
        <v>2_2025-08-15</v>
      </c>
    </row>
    <row r="926" customFormat="false" ht="15" hidden="false" customHeight="false" outlineLevel="0" collapsed="false">
      <c r="A926" s="3" t="n">
        <v>925</v>
      </c>
      <c r="B926" s="3" t="n">
        <v>2</v>
      </c>
      <c r="C926" s="3" t="s">
        <v>481</v>
      </c>
      <c r="D926" s="4" t="n">
        <v>33.1</v>
      </c>
      <c r="E926" s="4" t="n">
        <v>33.3</v>
      </c>
      <c r="F926" s="4" t="n">
        <v>32.98</v>
      </c>
      <c r="G926" s="4" t="n">
        <v>33.17</v>
      </c>
      <c r="H926" s="5" t="n">
        <v>585757</v>
      </c>
      <c r="I926" s="3"/>
      <c r="J926" s="3" t="n">
        <f aca="false">ROUND((G926-G925)/G925*100,2)</f>
        <v>2.41</v>
      </c>
      <c r="K926" s="3" t="str">
        <f aca="false">B926&amp;"_"&amp;C926</f>
        <v>2_2025-08-18</v>
      </c>
    </row>
    <row r="927" customFormat="false" ht="15" hidden="false" customHeight="false" outlineLevel="0" collapsed="false">
      <c r="A927" s="3" t="n">
        <v>926</v>
      </c>
      <c r="B927" s="3" t="n">
        <v>2</v>
      </c>
      <c r="C927" s="3" t="s">
        <v>482</v>
      </c>
      <c r="D927" s="4" t="n">
        <v>32.35</v>
      </c>
      <c r="E927" s="4" t="n">
        <v>32.42</v>
      </c>
      <c r="F927" s="4" t="n">
        <v>32.22</v>
      </c>
      <c r="G927" s="4" t="n">
        <v>32.28</v>
      </c>
      <c r="H927" s="5" t="n">
        <v>808866</v>
      </c>
      <c r="I927" s="3"/>
      <c r="J927" s="3" t="n">
        <f aca="false">ROUND((G927-G926)/G926*100,2)</f>
        <v>-2.68</v>
      </c>
      <c r="K927" s="3" t="str">
        <f aca="false">B927&amp;"_"&amp;C927</f>
        <v>2_2025-08-19</v>
      </c>
    </row>
    <row r="928" customFormat="false" ht="15" hidden="false" customHeight="false" outlineLevel="0" collapsed="false">
      <c r="A928" s="3" t="n">
        <v>927</v>
      </c>
      <c r="B928" s="3" t="n">
        <v>2</v>
      </c>
      <c r="C928" s="3" t="s">
        <v>483</v>
      </c>
      <c r="D928" s="4" t="n">
        <v>31.95</v>
      </c>
      <c r="E928" s="4" t="n">
        <v>31.99</v>
      </c>
      <c r="F928" s="4" t="n">
        <v>31.94</v>
      </c>
      <c r="G928" s="4" t="n">
        <v>31.95</v>
      </c>
      <c r="H928" s="5" t="n">
        <v>5986839</v>
      </c>
      <c r="I928" s="3"/>
      <c r="J928" s="3" t="n">
        <f aca="false">ROUND((G928-G927)/G927*100,2)</f>
        <v>-1.02</v>
      </c>
      <c r="K928" s="3" t="str">
        <f aca="false">B928&amp;"_"&amp;C928</f>
        <v>2_2025-08-20</v>
      </c>
    </row>
    <row r="929" customFormat="false" ht="15" hidden="false" customHeight="false" outlineLevel="0" collapsed="false">
      <c r="A929" s="3" t="n">
        <v>928</v>
      </c>
      <c r="B929" s="3" t="n">
        <v>2</v>
      </c>
      <c r="C929" s="3" t="s">
        <v>484</v>
      </c>
      <c r="D929" s="4" t="n">
        <v>31.84</v>
      </c>
      <c r="E929" s="4" t="n">
        <v>31.95</v>
      </c>
      <c r="F929" s="4" t="n">
        <v>31.72</v>
      </c>
      <c r="G929" s="4" t="n">
        <v>31.86</v>
      </c>
      <c r="H929" s="5" t="n">
        <v>4285470</v>
      </c>
      <c r="I929" s="3"/>
      <c r="J929" s="3" t="n">
        <f aca="false">ROUND((G929-G928)/G928*100,2)</f>
        <v>-0.28</v>
      </c>
      <c r="K929" s="3" t="str">
        <f aca="false">B929&amp;"_"&amp;C929</f>
        <v>2_2025-08-21</v>
      </c>
    </row>
    <row r="930" customFormat="false" ht="15" hidden="false" customHeight="false" outlineLevel="0" collapsed="false">
      <c r="A930" s="3" t="n">
        <v>929</v>
      </c>
      <c r="B930" s="3" t="n">
        <v>2</v>
      </c>
      <c r="C930" s="3" t="s">
        <v>485</v>
      </c>
      <c r="D930" s="4" t="n">
        <v>31.91</v>
      </c>
      <c r="E930" s="4" t="n">
        <v>31.96</v>
      </c>
      <c r="F930" s="4" t="n">
        <v>31.9</v>
      </c>
      <c r="G930" s="4" t="n">
        <v>31.94</v>
      </c>
      <c r="H930" s="5" t="n">
        <v>4785804</v>
      </c>
      <c r="I930" s="3"/>
      <c r="J930" s="3" t="n">
        <f aca="false">ROUND((G930-G929)/G929*100,2)</f>
        <v>0.25</v>
      </c>
      <c r="K930" s="3" t="str">
        <f aca="false">B930&amp;"_"&amp;C930</f>
        <v>2_2025-08-22</v>
      </c>
    </row>
    <row r="931" customFormat="false" ht="15" hidden="false" customHeight="false" outlineLevel="0" collapsed="false">
      <c r="A931" s="3" t="n">
        <v>930</v>
      </c>
      <c r="B931" s="3" t="n">
        <v>2</v>
      </c>
      <c r="C931" s="3" t="s">
        <v>486</v>
      </c>
      <c r="D931" s="4" t="n">
        <v>32.28</v>
      </c>
      <c r="E931" s="4" t="n">
        <v>32.48</v>
      </c>
      <c r="F931" s="4" t="n">
        <v>32.27</v>
      </c>
      <c r="G931" s="4" t="n">
        <v>32.4</v>
      </c>
      <c r="H931" s="5" t="n">
        <v>4263673</v>
      </c>
      <c r="I931" s="3"/>
      <c r="J931" s="3" t="n">
        <f aca="false">ROUND((G931-G930)/G930*100,2)</f>
        <v>1.44</v>
      </c>
      <c r="K931" s="3" t="str">
        <f aca="false">B931&amp;"_"&amp;C931</f>
        <v>2_2025-08-25</v>
      </c>
    </row>
    <row r="932" customFormat="false" ht="15" hidden="false" customHeight="false" outlineLevel="0" collapsed="false">
      <c r="A932" s="3" t="n">
        <v>931</v>
      </c>
      <c r="B932" s="3" t="n">
        <v>2</v>
      </c>
      <c r="C932" s="3" t="s">
        <v>487</v>
      </c>
      <c r="D932" s="4" t="n">
        <v>32.35</v>
      </c>
      <c r="E932" s="4" t="n">
        <v>32.55</v>
      </c>
      <c r="F932" s="4" t="n">
        <v>32.25</v>
      </c>
      <c r="G932" s="4" t="n">
        <v>32.44</v>
      </c>
      <c r="H932" s="5" t="n">
        <v>5391863</v>
      </c>
      <c r="I932" s="3"/>
      <c r="J932" s="3" t="n">
        <f aca="false">ROUND((G932-G931)/G931*100,2)</f>
        <v>0.12</v>
      </c>
      <c r="K932" s="3" t="str">
        <f aca="false">B932&amp;"_"&amp;C932</f>
        <v>2_2025-08-26</v>
      </c>
    </row>
    <row r="933" customFormat="false" ht="15" hidden="false" customHeight="false" outlineLevel="0" collapsed="false">
      <c r="A933" s="3" t="n">
        <v>932</v>
      </c>
      <c r="B933" s="3" t="n">
        <v>2</v>
      </c>
      <c r="C933" s="3" t="s">
        <v>488</v>
      </c>
      <c r="D933" s="4" t="n">
        <v>32.05</v>
      </c>
      <c r="E933" s="4" t="n">
        <v>32.25</v>
      </c>
      <c r="F933" s="4" t="n">
        <v>31.91</v>
      </c>
      <c r="G933" s="4" t="n">
        <v>32.13</v>
      </c>
      <c r="H933" s="5" t="n">
        <v>2346843</v>
      </c>
      <c r="I933" s="3"/>
      <c r="J933" s="3" t="n">
        <f aca="false">ROUND((G933-G932)/G932*100,2)</f>
        <v>-0.96</v>
      </c>
      <c r="K933" s="3" t="str">
        <f aca="false">B933&amp;"_"&amp;C933</f>
        <v>2_2025-08-27</v>
      </c>
    </row>
    <row r="934" customFormat="false" ht="15" hidden="false" customHeight="false" outlineLevel="0" collapsed="false">
      <c r="A934" s="3" t="n">
        <v>933</v>
      </c>
      <c r="B934" s="3" t="n">
        <v>2</v>
      </c>
      <c r="C934" s="3" t="s">
        <v>489</v>
      </c>
      <c r="D934" s="4" t="n">
        <v>32.98</v>
      </c>
      <c r="E934" s="4" t="n">
        <v>33.21</v>
      </c>
      <c r="F934" s="4" t="n">
        <v>32.96</v>
      </c>
      <c r="G934" s="4" t="n">
        <v>33.02</v>
      </c>
      <c r="H934" s="5" t="n">
        <v>5538106</v>
      </c>
      <c r="I934" s="3"/>
      <c r="J934" s="3" t="n">
        <f aca="false">ROUND((G934-G933)/G933*100,2)</f>
        <v>2.77</v>
      </c>
      <c r="K934" s="3" t="str">
        <f aca="false">B934&amp;"_"&amp;C934</f>
        <v>2_2025-08-28</v>
      </c>
    </row>
    <row r="935" customFormat="false" ht="15" hidden="false" customHeight="false" outlineLevel="0" collapsed="false">
      <c r="A935" s="3" t="n">
        <v>934</v>
      </c>
      <c r="B935" s="3" t="n">
        <v>2</v>
      </c>
      <c r="C935" s="3" t="s">
        <v>490</v>
      </c>
      <c r="D935" s="4" t="n">
        <v>33.45</v>
      </c>
      <c r="E935" s="4" t="n">
        <v>33.54</v>
      </c>
      <c r="F935" s="4" t="n">
        <v>33.38</v>
      </c>
      <c r="G935" s="4" t="n">
        <v>33.47</v>
      </c>
      <c r="H935" s="5" t="n">
        <v>4954078</v>
      </c>
      <c r="I935" s="3"/>
      <c r="J935" s="3" t="n">
        <f aca="false">ROUND((G935-G934)/G934*100,2)</f>
        <v>1.36</v>
      </c>
      <c r="K935" s="3" t="str">
        <f aca="false">B935&amp;"_"&amp;C935</f>
        <v>2_2025-08-29</v>
      </c>
    </row>
    <row r="936" customFormat="false" ht="15" hidden="false" customHeight="false" outlineLevel="0" collapsed="false">
      <c r="A936" s="3" t="n">
        <v>935</v>
      </c>
      <c r="B936" s="3" t="n">
        <v>2</v>
      </c>
      <c r="C936" s="3" t="s">
        <v>491</v>
      </c>
      <c r="D936" s="4" t="n">
        <v>34.1</v>
      </c>
      <c r="E936" s="4" t="n">
        <v>34.23</v>
      </c>
      <c r="F936" s="4" t="n">
        <v>33.77</v>
      </c>
      <c r="G936" s="4" t="n">
        <v>33.97</v>
      </c>
      <c r="H936" s="5" t="n">
        <v>3816575</v>
      </c>
      <c r="I936" s="3"/>
      <c r="J936" s="3" t="n">
        <f aca="false">ROUND((G936-G935)/G935*100,2)</f>
        <v>1.49</v>
      </c>
      <c r="K936" s="3" t="str">
        <f aca="false">B936&amp;"_"&amp;C936</f>
        <v>2_2025-09-01</v>
      </c>
    </row>
    <row r="937" customFormat="false" ht="15" hidden="false" customHeight="false" outlineLevel="0" collapsed="false">
      <c r="A937" s="3" t="n">
        <v>936</v>
      </c>
      <c r="B937" s="3" t="n">
        <v>2</v>
      </c>
      <c r="C937" s="3" t="s">
        <v>492</v>
      </c>
      <c r="D937" s="4" t="n">
        <v>33.94</v>
      </c>
      <c r="E937" s="4" t="n">
        <v>34.05</v>
      </c>
      <c r="F937" s="4" t="n">
        <v>33.78</v>
      </c>
      <c r="G937" s="4" t="n">
        <v>34.04</v>
      </c>
      <c r="H937" s="5" t="n">
        <v>1997639</v>
      </c>
      <c r="I937" s="3"/>
      <c r="J937" s="3" t="n">
        <f aca="false">ROUND((G937-G936)/G936*100,2)</f>
        <v>0.21</v>
      </c>
      <c r="K937" s="3" t="str">
        <f aca="false">B937&amp;"_"&amp;C937</f>
        <v>2_2025-09-02</v>
      </c>
    </row>
    <row r="938" customFormat="false" ht="15" hidden="false" customHeight="false" outlineLevel="0" collapsed="false">
      <c r="A938" s="3" t="n">
        <v>937</v>
      </c>
      <c r="B938" s="3" t="n">
        <v>2</v>
      </c>
      <c r="C938" s="3" t="s">
        <v>493</v>
      </c>
      <c r="D938" s="4" t="n">
        <v>33.4</v>
      </c>
      <c r="E938" s="4" t="n">
        <v>33.42</v>
      </c>
      <c r="F938" s="4" t="n">
        <v>33.3</v>
      </c>
      <c r="G938" s="4" t="n">
        <v>33.31</v>
      </c>
      <c r="H938" s="5" t="n">
        <v>7617056</v>
      </c>
      <c r="I938" s="3"/>
      <c r="J938" s="3" t="n">
        <f aca="false">ROUND((G938-G937)/G937*100,2)</f>
        <v>-2.14</v>
      </c>
      <c r="K938" s="3" t="str">
        <f aca="false">B938&amp;"_"&amp;C938</f>
        <v>2_2025-09-03</v>
      </c>
    </row>
    <row r="939" customFormat="false" ht="15" hidden="false" customHeight="false" outlineLevel="0" collapsed="false">
      <c r="A939" s="3" t="n">
        <v>938</v>
      </c>
      <c r="B939" s="3" t="n">
        <v>2</v>
      </c>
      <c r="C939" s="3" t="s">
        <v>494</v>
      </c>
      <c r="D939" s="4" t="n">
        <v>34.14</v>
      </c>
      <c r="E939" s="4" t="n">
        <v>34.31</v>
      </c>
      <c r="F939" s="4" t="n">
        <v>33.85</v>
      </c>
      <c r="G939" s="4" t="n">
        <v>34.02</v>
      </c>
      <c r="H939" s="5" t="n">
        <v>602999</v>
      </c>
      <c r="I939" s="3"/>
      <c r="J939" s="3" t="n">
        <f aca="false">ROUND((G939-G938)/G938*100,2)</f>
        <v>2.13</v>
      </c>
      <c r="K939" s="3" t="str">
        <f aca="false">B939&amp;"_"&amp;C939</f>
        <v>2_2025-09-04</v>
      </c>
    </row>
    <row r="940" customFormat="false" ht="15" hidden="false" customHeight="false" outlineLevel="0" collapsed="false">
      <c r="A940" s="3" t="n">
        <v>939</v>
      </c>
      <c r="B940" s="3" t="n">
        <v>2</v>
      </c>
      <c r="C940" s="3" t="s">
        <v>495</v>
      </c>
      <c r="D940" s="4" t="n">
        <v>33.9</v>
      </c>
      <c r="E940" s="4" t="n">
        <v>33.92</v>
      </c>
      <c r="F940" s="4" t="n">
        <v>33.86</v>
      </c>
      <c r="G940" s="4" t="n">
        <v>33.91</v>
      </c>
      <c r="H940" s="5" t="n">
        <v>4535040</v>
      </c>
      <c r="I940" s="3"/>
      <c r="J940" s="3" t="n">
        <f aca="false">ROUND((G940-G939)/G939*100,2)</f>
        <v>-0.32</v>
      </c>
      <c r="K940" s="3" t="str">
        <f aca="false">B940&amp;"_"&amp;C940</f>
        <v>2_2025-09-05</v>
      </c>
    </row>
    <row r="941" customFormat="false" ht="15" hidden="false" customHeight="false" outlineLevel="0" collapsed="false">
      <c r="A941" s="3" t="n">
        <v>940</v>
      </c>
      <c r="B941" s="3" t="n">
        <v>2</v>
      </c>
      <c r="C941" s="3" t="s">
        <v>496</v>
      </c>
      <c r="D941" s="4" t="n">
        <v>33.55</v>
      </c>
      <c r="E941" s="4" t="n">
        <v>33.73</v>
      </c>
      <c r="F941" s="4" t="n">
        <v>33.49</v>
      </c>
      <c r="G941" s="4" t="n">
        <v>33.63</v>
      </c>
      <c r="H941" s="5" t="n">
        <v>4122697</v>
      </c>
      <c r="I941" s="3"/>
      <c r="J941" s="3" t="n">
        <f aca="false">ROUND((G941-G940)/G940*100,2)</f>
        <v>-0.83</v>
      </c>
      <c r="K941" s="3" t="str">
        <f aca="false">B941&amp;"_"&amp;C941</f>
        <v>2_2025-09-08</v>
      </c>
    </row>
    <row r="942" customFormat="false" ht="15" hidden="false" customHeight="false" outlineLevel="0" collapsed="false">
      <c r="A942" s="3" t="n">
        <v>941</v>
      </c>
      <c r="B942" s="3" t="n">
        <v>2</v>
      </c>
      <c r="C942" s="3" t="s">
        <v>497</v>
      </c>
      <c r="D942" s="4" t="n">
        <v>33.63</v>
      </c>
      <c r="E942" s="4" t="n">
        <v>33.63</v>
      </c>
      <c r="F942" s="4" t="n">
        <v>33.46</v>
      </c>
      <c r="G942" s="4" t="n">
        <v>33.58</v>
      </c>
      <c r="H942" s="5" t="n">
        <v>5476462</v>
      </c>
      <c r="I942" s="3"/>
      <c r="J942" s="3" t="n">
        <f aca="false">ROUND((G942-G941)/G941*100,2)</f>
        <v>-0.15</v>
      </c>
      <c r="K942" s="3" t="str">
        <f aca="false">B942&amp;"_"&amp;C942</f>
        <v>2_2025-09-09</v>
      </c>
    </row>
    <row r="943" customFormat="false" ht="15" hidden="false" customHeight="false" outlineLevel="0" collapsed="false">
      <c r="A943" s="3" t="n">
        <v>942</v>
      </c>
      <c r="B943" s="3" t="n">
        <v>2</v>
      </c>
      <c r="C943" s="3" t="s">
        <v>498</v>
      </c>
      <c r="D943" s="4" t="n">
        <v>33.12</v>
      </c>
      <c r="E943" s="4" t="n">
        <v>33.27</v>
      </c>
      <c r="F943" s="4" t="n">
        <v>33.06</v>
      </c>
      <c r="G943" s="4" t="n">
        <v>33.24</v>
      </c>
      <c r="H943" s="5" t="n">
        <v>6418913</v>
      </c>
      <c r="I943" s="3"/>
      <c r="J943" s="3" t="n">
        <f aca="false">ROUND((G943-G942)/G942*100,2)</f>
        <v>-1.01</v>
      </c>
      <c r="K943" s="3" t="str">
        <f aca="false">B943&amp;"_"&amp;C943</f>
        <v>2_2025-09-10</v>
      </c>
    </row>
    <row r="944" customFormat="false" ht="15" hidden="false" customHeight="false" outlineLevel="0" collapsed="false">
      <c r="A944" s="3" t="n">
        <v>943</v>
      </c>
      <c r="B944" s="3" t="n">
        <v>2</v>
      </c>
      <c r="C944" s="3" t="s">
        <v>499</v>
      </c>
      <c r="D944" s="4" t="n">
        <v>33.13</v>
      </c>
      <c r="E944" s="4" t="n">
        <v>33.13</v>
      </c>
      <c r="F944" s="4" t="n">
        <v>33.01</v>
      </c>
      <c r="G944" s="4" t="n">
        <v>33.09</v>
      </c>
      <c r="H944" s="5" t="n">
        <v>2534827</v>
      </c>
      <c r="I944" s="3"/>
      <c r="J944" s="3" t="n">
        <f aca="false">ROUND((G944-G943)/G943*100,2)</f>
        <v>-0.45</v>
      </c>
      <c r="K944" s="3" t="str">
        <f aca="false">B944&amp;"_"&amp;C944</f>
        <v>2_2025-09-11</v>
      </c>
    </row>
    <row r="945" customFormat="false" ht="15" hidden="false" customHeight="false" outlineLevel="0" collapsed="false">
      <c r="A945" s="3" t="n">
        <v>944</v>
      </c>
      <c r="B945" s="3" t="n">
        <v>2</v>
      </c>
      <c r="C945" s="3" t="s">
        <v>500</v>
      </c>
      <c r="D945" s="4" t="n">
        <v>33.04</v>
      </c>
      <c r="E945" s="4" t="n">
        <v>33.17</v>
      </c>
      <c r="F945" s="4" t="n">
        <v>32.78</v>
      </c>
      <c r="G945" s="4" t="n">
        <v>32.95</v>
      </c>
      <c r="H945" s="5" t="n">
        <v>643087</v>
      </c>
      <c r="I945" s="3"/>
      <c r="J945" s="3" t="n">
        <f aca="false">ROUND((G945-G944)/G944*100,2)</f>
        <v>-0.42</v>
      </c>
      <c r="K945" s="3" t="str">
        <f aca="false">B945&amp;"_"&amp;C945</f>
        <v>2_2025-09-12</v>
      </c>
    </row>
    <row r="946" customFormat="false" ht="15" hidden="false" customHeight="false" outlineLevel="0" collapsed="false">
      <c r="A946" s="3" t="n">
        <v>945</v>
      </c>
      <c r="B946" s="3" t="n">
        <v>2</v>
      </c>
      <c r="C946" s="3" t="s">
        <v>501</v>
      </c>
      <c r="D946" s="4" t="n">
        <v>33.45</v>
      </c>
      <c r="E946" s="4" t="n">
        <v>33.6</v>
      </c>
      <c r="F946" s="4" t="n">
        <v>33.25</v>
      </c>
      <c r="G946" s="4" t="n">
        <v>33.52</v>
      </c>
      <c r="H946" s="5" t="n">
        <v>1247027</v>
      </c>
      <c r="I946" s="3"/>
      <c r="J946" s="3" t="n">
        <f aca="false">ROUND((G946-G945)/G945*100,2)</f>
        <v>1.73</v>
      </c>
      <c r="K946" s="3" t="str">
        <f aca="false">B946&amp;"_"&amp;C946</f>
        <v>2_2025-09-15</v>
      </c>
    </row>
    <row r="947" customFormat="false" ht="15" hidden="false" customHeight="false" outlineLevel="0" collapsed="false">
      <c r="A947" s="3" t="n">
        <v>946</v>
      </c>
      <c r="B947" s="3" t="n">
        <v>2</v>
      </c>
      <c r="C947" s="3" t="s">
        <v>502</v>
      </c>
      <c r="D947" s="4" t="n">
        <v>32.82</v>
      </c>
      <c r="E947" s="4" t="n">
        <v>33.04</v>
      </c>
      <c r="F947" s="4" t="n">
        <v>32.71</v>
      </c>
      <c r="G947" s="4" t="n">
        <v>32.87</v>
      </c>
      <c r="H947" s="5" t="n">
        <v>1898130</v>
      </c>
      <c r="I947" s="3"/>
      <c r="J947" s="3" t="n">
        <f aca="false">ROUND((G947-G946)/G946*100,2)</f>
        <v>-1.94</v>
      </c>
      <c r="K947" s="3" t="str">
        <f aca="false">B947&amp;"_"&amp;C947</f>
        <v>2_2025-09-16</v>
      </c>
    </row>
    <row r="948" customFormat="false" ht="15" hidden="false" customHeight="false" outlineLevel="0" collapsed="false">
      <c r="A948" s="3" t="n">
        <v>947</v>
      </c>
      <c r="B948" s="3" t="n">
        <v>2</v>
      </c>
      <c r="C948" s="3" t="s">
        <v>503</v>
      </c>
      <c r="D948" s="4" t="n">
        <v>32.31</v>
      </c>
      <c r="E948" s="4" t="n">
        <v>32.32</v>
      </c>
      <c r="F948" s="4" t="n">
        <v>32.16</v>
      </c>
      <c r="G948" s="4" t="n">
        <v>32.2</v>
      </c>
      <c r="H948" s="5" t="n">
        <v>4470615</v>
      </c>
      <c r="I948" s="3"/>
      <c r="J948" s="3" t="n">
        <f aca="false">ROUND((G948-G947)/G947*100,2)</f>
        <v>-2.04</v>
      </c>
      <c r="K948" s="3" t="str">
        <f aca="false">B948&amp;"_"&amp;C948</f>
        <v>2_2025-09-17</v>
      </c>
    </row>
    <row r="949" customFormat="false" ht="15" hidden="false" customHeight="false" outlineLevel="0" collapsed="false">
      <c r="A949" s="3" t="n">
        <v>948</v>
      </c>
      <c r="B949" s="3" t="n">
        <v>2</v>
      </c>
      <c r="C949" s="3" t="s">
        <v>504</v>
      </c>
      <c r="D949" s="4" t="n">
        <v>32.15</v>
      </c>
      <c r="E949" s="4" t="n">
        <v>32.27</v>
      </c>
      <c r="F949" s="4" t="n">
        <v>32.12</v>
      </c>
      <c r="G949" s="4" t="n">
        <v>32.2</v>
      </c>
      <c r="H949" s="5" t="n">
        <v>3100849</v>
      </c>
      <c r="I949" s="3"/>
      <c r="J949" s="3" t="n">
        <f aca="false">ROUND((G949-G948)/G948*100,2)</f>
        <v>0</v>
      </c>
      <c r="K949" s="3" t="str">
        <f aca="false">B949&amp;"_"&amp;C949</f>
        <v>2_2025-09-18</v>
      </c>
    </row>
    <row r="950" customFormat="false" ht="15" hidden="false" customHeight="false" outlineLevel="0" collapsed="false">
      <c r="A950" s="3" t="n">
        <v>949</v>
      </c>
      <c r="B950" s="3" t="n">
        <v>2</v>
      </c>
      <c r="C950" s="3" t="s">
        <v>505</v>
      </c>
      <c r="D950" s="4" t="n">
        <v>31.64</v>
      </c>
      <c r="E950" s="4" t="n">
        <v>31.89</v>
      </c>
      <c r="F950" s="4" t="n">
        <v>31.54</v>
      </c>
      <c r="G950" s="4" t="n">
        <v>31.7</v>
      </c>
      <c r="H950" s="5" t="n">
        <v>6589196</v>
      </c>
      <c r="I950" s="3"/>
      <c r="J950" s="3" t="n">
        <f aca="false">ROUND((G950-G949)/G949*100,2)</f>
        <v>-1.55</v>
      </c>
      <c r="K950" s="3" t="str">
        <f aca="false">B950&amp;"_"&amp;C950</f>
        <v>2_2025-09-19</v>
      </c>
    </row>
    <row r="951" customFormat="false" ht="15" hidden="false" customHeight="false" outlineLevel="0" collapsed="false">
      <c r="A951" s="3" t="n">
        <v>950</v>
      </c>
      <c r="B951" s="3" t="n">
        <v>2</v>
      </c>
      <c r="C951" s="3" t="s">
        <v>506</v>
      </c>
      <c r="D951" s="4" t="n">
        <v>32.37</v>
      </c>
      <c r="E951" s="4" t="n">
        <v>32.54</v>
      </c>
      <c r="F951" s="4" t="n">
        <v>32.17</v>
      </c>
      <c r="G951" s="4" t="n">
        <v>32.34</v>
      </c>
      <c r="H951" s="5" t="n">
        <v>6611439</v>
      </c>
      <c r="I951" s="3"/>
      <c r="J951" s="3" t="n">
        <f aca="false">ROUND((G951-G950)/G950*100,2)</f>
        <v>2.02</v>
      </c>
      <c r="K951" s="3" t="str">
        <f aca="false">B951&amp;"_"&amp;C951</f>
        <v>2_2025-09-22</v>
      </c>
    </row>
    <row r="952" customFormat="false" ht="15" hidden="false" customHeight="false" outlineLevel="0" collapsed="false">
      <c r="A952" s="3" t="n">
        <v>951</v>
      </c>
      <c r="B952" s="3" t="n">
        <v>2</v>
      </c>
      <c r="C952" s="3" t="s">
        <v>507</v>
      </c>
      <c r="D952" s="4" t="n">
        <v>33</v>
      </c>
      <c r="E952" s="4" t="n">
        <v>33.09</v>
      </c>
      <c r="F952" s="4" t="n">
        <v>32.83</v>
      </c>
      <c r="G952" s="4" t="n">
        <v>33.06</v>
      </c>
      <c r="H952" s="5" t="n">
        <v>5426988</v>
      </c>
      <c r="I952" s="3"/>
      <c r="J952" s="3" t="n">
        <f aca="false">ROUND((G952-G951)/G951*100,2)</f>
        <v>2.23</v>
      </c>
      <c r="K952" s="3" t="str">
        <f aca="false">B952&amp;"_"&amp;C952</f>
        <v>2_2025-09-23</v>
      </c>
    </row>
    <row r="953" customFormat="false" ht="15" hidden="false" customHeight="false" outlineLevel="0" collapsed="false">
      <c r="A953" s="3" t="n">
        <v>952</v>
      </c>
      <c r="B953" s="3" t="n">
        <v>2</v>
      </c>
      <c r="C953" s="3" t="s">
        <v>508</v>
      </c>
      <c r="D953" s="4" t="n">
        <v>33.08</v>
      </c>
      <c r="E953" s="4" t="n">
        <v>33.27</v>
      </c>
      <c r="F953" s="4" t="n">
        <v>32.89</v>
      </c>
      <c r="G953" s="4" t="n">
        <v>33.19</v>
      </c>
      <c r="H953" s="5" t="n">
        <v>5093362</v>
      </c>
      <c r="I953" s="3"/>
      <c r="J953" s="3" t="n">
        <f aca="false">ROUND((G953-G952)/G952*100,2)</f>
        <v>0.39</v>
      </c>
      <c r="K953" s="3" t="str">
        <f aca="false">B953&amp;"_"&amp;C953</f>
        <v>2_2025-09-24</v>
      </c>
    </row>
    <row r="954" customFormat="false" ht="15" hidden="false" customHeight="false" outlineLevel="0" collapsed="false">
      <c r="A954" s="3" t="n">
        <v>953</v>
      </c>
      <c r="B954" s="3" t="n">
        <v>2</v>
      </c>
      <c r="C954" s="3" t="s">
        <v>509</v>
      </c>
      <c r="D954" s="4" t="n">
        <v>32.82</v>
      </c>
      <c r="E954" s="4" t="n">
        <v>32.91</v>
      </c>
      <c r="F954" s="4" t="n">
        <v>32.63</v>
      </c>
      <c r="G954" s="4" t="n">
        <v>32.88</v>
      </c>
      <c r="H954" s="5" t="n">
        <v>7323015</v>
      </c>
      <c r="I954" s="3"/>
      <c r="J954" s="3" t="n">
        <f aca="false">ROUND((G954-G953)/G953*100,2)</f>
        <v>-0.93</v>
      </c>
      <c r="K954" s="3" t="str">
        <f aca="false">B954&amp;"_"&amp;C954</f>
        <v>2_2025-09-25</v>
      </c>
    </row>
    <row r="955" customFormat="false" ht="15" hidden="false" customHeight="false" outlineLevel="0" collapsed="false">
      <c r="A955" s="3" t="n">
        <v>954</v>
      </c>
      <c r="B955" s="3" t="n">
        <v>2</v>
      </c>
      <c r="C955" s="3" t="s">
        <v>510</v>
      </c>
      <c r="D955" s="4" t="n">
        <v>32.53</v>
      </c>
      <c r="E955" s="4" t="n">
        <v>32.68</v>
      </c>
      <c r="F955" s="4" t="n">
        <v>32.49</v>
      </c>
      <c r="G955" s="4" t="n">
        <v>32.58</v>
      </c>
      <c r="H955" s="5" t="n">
        <v>1539323</v>
      </c>
      <c r="I955" s="3"/>
      <c r="J955" s="3" t="n">
        <f aca="false">ROUND((G955-G954)/G954*100,2)</f>
        <v>-0.91</v>
      </c>
      <c r="K955" s="3" t="str">
        <f aca="false">B955&amp;"_"&amp;C955</f>
        <v>2_2025-09-26</v>
      </c>
    </row>
    <row r="956" customFormat="false" ht="15" hidden="false" customHeight="false" outlineLevel="0" collapsed="false">
      <c r="A956" s="3" t="n">
        <v>955</v>
      </c>
      <c r="B956" s="3" t="n">
        <v>2</v>
      </c>
      <c r="C956" s="3" t="s">
        <v>511</v>
      </c>
      <c r="D956" s="4" t="n">
        <v>31.64</v>
      </c>
      <c r="E956" s="4" t="n">
        <v>31.7</v>
      </c>
      <c r="F956" s="4" t="n">
        <v>31.42</v>
      </c>
      <c r="G956" s="4" t="n">
        <v>31.55</v>
      </c>
      <c r="H956" s="5" t="n">
        <v>4428541</v>
      </c>
      <c r="I956" s="3"/>
      <c r="J956" s="3" t="n">
        <f aca="false">ROUND((G956-G955)/G955*100,2)</f>
        <v>-3.16</v>
      </c>
      <c r="K956" s="3" t="str">
        <f aca="false">B956&amp;"_"&amp;C956</f>
        <v>2_2025-09-29</v>
      </c>
    </row>
    <row r="957" customFormat="false" ht="15" hidden="false" customHeight="false" outlineLevel="0" collapsed="false">
      <c r="A957" s="3" t="n">
        <v>956</v>
      </c>
      <c r="B957" s="3" t="n">
        <v>2</v>
      </c>
      <c r="C957" s="3" t="s">
        <v>512</v>
      </c>
      <c r="D957" s="4" t="n">
        <v>31.19</v>
      </c>
      <c r="E957" s="4" t="n">
        <v>31.47</v>
      </c>
      <c r="F957" s="4" t="n">
        <v>31.01</v>
      </c>
      <c r="G957" s="4" t="n">
        <v>31.29</v>
      </c>
      <c r="H957" s="5" t="n">
        <v>1588642</v>
      </c>
      <c r="I957" s="3"/>
      <c r="J957" s="3" t="n">
        <f aca="false">ROUND((G957-G956)/G956*100,2)</f>
        <v>-0.82</v>
      </c>
      <c r="K957" s="3" t="str">
        <f aca="false">B957&amp;"_"&amp;C957</f>
        <v>2_2025-09-30</v>
      </c>
    </row>
    <row r="958" customFormat="false" ht="15" hidden="false" customHeight="false" outlineLevel="0" collapsed="false">
      <c r="A958" s="3" t="n">
        <v>957</v>
      </c>
      <c r="B958" s="3" t="n">
        <v>2</v>
      </c>
      <c r="C958" s="3" t="s">
        <v>513</v>
      </c>
      <c r="D958" s="4" t="n">
        <v>32.38</v>
      </c>
      <c r="E958" s="4" t="n">
        <v>32.53</v>
      </c>
      <c r="F958" s="4" t="n">
        <v>32.19</v>
      </c>
      <c r="G958" s="4" t="n">
        <v>32.43</v>
      </c>
      <c r="H958" s="5" t="n">
        <v>1387904</v>
      </c>
      <c r="I958" s="3"/>
      <c r="J958" s="3" t="n">
        <f aca="false">ROUND((G958-G957)/G957*100,2)</f>
        <v>3.64</v>
      </c>
      <c r="K958" s="3" t="str">
        <f aca="false">B958&amp;"_"&amp;C958</f>
        <v>2_2025-10-01</v>
      </c>
    </row>
    <row r="959" customFormat="false" ht="15" hidden="false" customHeight="false" outlineLevel="0" collapsed="false">
      <c r="A959" s="3" t="n">
        <v>958</v>
      </c>
      <c r="B959" s="3" t="n">
        <v>2</v>
      </c>
      <c r="C959" s="3" t="s">
        <v>514</v>
      </c>
      <c r="D959" s="4" t="n">
        <v>31.84</v>
      </c>
      <c r="E959" s="4" t="n">
        <v>32.06</v>
      </c>
      <c r="F959" s="4" t="n">
        <v>31.7</v>
      </c>
      <c r="G959" s="4" t="n">
        <v>31.89</v>
      </c>
      <c r="H959" s="5" t="n">
        <v>6240762</v>
      </c>
      <c r="I959" s="3"/>
      <c r="J959" s="3" t="n">
        <f aca="false">ROUND((G959-G958)/G958*100,2)</f>
        <v>-1.67</v>
      </c>
      <c r="K959" s="3" t="str">
        <f aca="false">B959&amp;"_"&amp;C959</f>
        <v>2_2025-10-02</v>
      </c>
    </row>
    <row r="960" customFormat="false" ht="15" hidden="false" customHeight="false" outlineLevel="0" collapsed="false">
      <c r="A960" s="3" t="n">
        <v>959</v>
      </c>
      <c r="B960" s="3" t="n">
        <v>2</v>
      </c>
      <c r="C960" s="3" t="s">
        <v>515</v>
      </c>
      <c r="D960" s="4" t="n">
        <v>32.29</v>
      </c>
      <c r="E960" s="4" t="n">
        <v>32.4</v>
      </c>
      <c r="F960" s="4" t="n">
        <v>32.11</v>
      </c>
      <c r="G960" s="4" t="n">
        <v>32.31</v>
      </c>
      <c r="H960" s="5" t="n">
        <v>7205975</v>
      </c>
      <c r="I960" s="3"/>
      <c r="J960" s="3" t="n">
        <f aca="false">ROUND((G960-G959)/G959*100,2)</f>
        <v>1.32</v>
      </c>
      <c r="K960" s="3" t="str">
        <f aca="false">B960&amp;"_"&amp;C960</f>
        <v>2_2025-10-03</v>
      </c>
    </row>
    <row r="961" customFormat="false" ht="15" hidden="false" customHeight="false" outlineLevel="0" collapsed="false">
      <c r="A961" s="3" t="n">
        <v>960</v>
      </c>
      <c r="B961" s="3" t="n">
        <v>2</v>
      </c>
      <c r="C961" s="3" t="s">
        <v>516</v>
      </c>
      <c r="D961" s="4" t="n">
        <v>32.01</v>
      </c>
      <c r="E961" s="4" t="n">
        <v>32.06</v>
      </c>
      <c r="F961" s="4" t="n">
        <v>31.75</v>
      </c>
      <c r="G961" s="4" t="n">
        <v>31.9</v>
      </c>
      <c r="H961" s="5" t="n">
        <v>1300785</v>
      </c>
      <c r="I961" s="3"/>
      <c r="J961" s="3" t="n">
        <f aca="false">ROUND((G961-G960)/G960*100,2)</f>
        <v>-1.27</v>
      </c>
      <c r="K961" s="3" t="str">
        <f aca="false">B961&amp;"_"&amp;C961</f>
        <v>2_2025-10-06</v>
      </c>
    </row>
    <row r="962" customFormat="false" ht="15" hidden="false" customHeight="false" outlineLevel="0" collapsed="false">
      <c r="A962" s="3" t="n">
        <v>961</v>
      </c>
      <c r="B962" s="3" t="n">
        <v>2</v>
      </c>
      <c r="C962" s="3" t="s">
        <v>517</v>
      </c>
      <c r="D962" s="4" t="n">
        <v>32.31</v>
      </c>
      <c r="E962" s="4" t="n">
        <v>32.36</v>
      </c>
      <c r="F962" s="4" t="n">
        <v>32.17</v>
      </c>
      <c r="G962" s="4" t="n">
        <v>32.28</v>
      </c>
      <c r="H962" s="5" t="n">
        <v>2231835</v>
      </c>
      <c r="I962" s="3"/>
      <c r="J962" s="3" t="n">
        <f aca="false">ROUND((G962-G961)/G961*100,2)</f>
        <v>1.19</v>
      </c>
      <c r="K962" s="3" t="str">
        <f aca="false">B962&amp;"_"&amp;C962</f>
        <v>2_2025-10-07</v>
      </c>
    </row>
    <row r="963" customFormat="false" ht="15" hidden="false" customHeight="false" outlineLevel="0" collapsed="false">
      <c r="A963" s="3" t="n">
        <v>962</v>
      </c>
      <c r="B963" s="3" t="n">
        <v>2</v>
      </c>
      <c r="C963" s="3" t="s">
        <v>518</v>
      </c>
      <c r="D963" s="4" t="n">
        <v>33.1</v>
      </c>
      <c r="E963" s="4" t="n">
        <v>33.31</v>
      </c>
      <c r="F963" s="4" t="n">
        <v>33.03</v>
      </c>
      <c r="G963" s="4" t="n">
        <v>33.18</v>
      </c>
      <c r="H963" s="5" t="n">
        <v>5661059</v>
      </c>
      <c r="I963" s="3"/>
      <c r="J963" s="3" t="n">
        <f aca="false">ROUND((G963-G962)/G962*100,2)</f>
        <v>2.79</v>
      </c>
      <c r="K963" s="3" t="str">
        <f aca="false">B963&amp;"_"&amp;C963</f>
        <v>2_2025-10-08</v>
      </c>
    </row>
    <row r="964" customFormat="false" ht="15" hidden="false" customHeight="false" outlineLevel="0" collapsed="false">
      <c r="A964" s="3" t="n">
        <v>963</v>
      </c>
      <c r="B964" s="3" t="n">
        <v>2</v>
      </c>
      <c r="C964" s="3" t="s">
        <v>519</v>
      </c>
      <c r="D964" s="4" t="n">
        <v>32.5</v>
      </c>
      <c r="E964" s="4" t="n">
        <v>32.64</v>
      </c>
      <c r="F964" s="4" t="n">
        <v>32.4</v>
      </c>
      <c r="G964" s="4" t="n">
        <v>32.47</v>
      </c>
      <c r="H964" s="5" t="n">
        <v>6890970</v>
      </c>
      <c r="I964" s="3"/>
      <c r="J964" s="3" t="n">
        <f aca="false">ROUND((G964-G963)/G963*100,2)</f>
        <v>-2.14</v>
      </c>
      <c r="K964" s="3" t="str">
        <f aca="false">B964&amp;"_"&amp;C964</f>
        <v>2_2025-10-09</v>
      </c>
    </row>
    <row r="965" customFormat="false" ht="15" hidden="false" customHeight="false" outlineLevel="0" collapsed="false">
      <c r="A965" s="3" t="n">
        <v>964</v>
      </c>
      <c r="B965" s="3" t="n">
        <v>2</v>
      </c>
      <c r="C965" s="3" t="s">
        <v>520</v>
      </c>
      <c r="D965" s="4" t="n">
        <v>32.56</v>
      </c>
      <c r="E965" s="4" t="n">
        <v>32.59</v>
      </c>
      <c r="F965" s="4" t="n">
        <v>32.53</v>
      </c>
      <c r="G965" s="4" t="n">
        <v>32.57</v>
      </c>
      <c r="H965" s="5" t="n">
        <v>741721</v>
      </c>
      <c r="I965" s="3"/>
      <c r="J965" s="3" t="n">
        <f aca="false">ROUND((G965-G964)/G964*100,2)</f>
        <v>0.31</v>
      </c>
      <c r="K965" s="3" t="str">
        <f aca="false">B965&amp;"_"&amp;C965</f>
        <v>2_2025-10-10</v>
      </c>
    </row>
    <row r="966" customFormat="false" ht="15" hidden="false" customHeight="false" outlineLevel="0" collapsed="false">
      <c r="A966" s="3" t="n">
        <v>965</v>
      </c>
      <c r="B966" s="3" t="n">
        <v>2</v>
      </c>
      <c r="C966" s="3" t="s">
        <v>521</v>
      </c>
      <c r="D966" s="4" t="n">
        <v>32.51</v>
      </c>
      <c r="E966" s="4" t="n">
        <v>32.65</v>
      </c>
      <c r="F966" s="4" t="n">
        <v>32.36</v>
      </c>
      <c r="G966" s="4" t="n">
        <v>32.57</v>
      </c>
      <c r="H966" s="5" t="n">
        <v>7911825</v>
      </c>
      <c r="I966" s="3"/>
      <c r="J966" s="3" t="n">
        <f aca="false">ROUND((G966-G965)/G965*100,2)</f>
        <v>0</v>
      </c>
      <c r="K966" s="3" t="str">
        <f aca="false">B966&amp;"_"&amp;C966</f>
        <v>2_2025-10-13</v>
      </c>
    </row>
    <row r="967" customFormat="false" ht="15" hidden="false" customHeight="false" outlineLevel="0" collapsed="false">
      <c r="A967" s="3" t="n">
        <v>966</v>
      </c>
      <c r="B967" s="3" t="n">
        <v>2</v>
      </c>
      <c r="C967" s="3" t="s">
        <v>522</v>
      </c>
      <c r="D967" s="4" t="n">
        <v>32.53</v>
      </c>
      <c r="E967" s="4" t="n">
        <v>32.54</v>
      </c>
      <c r="F967" s="4" t="n">
        <v>32.28</v>
      </c>
      <c r="G967" s="4" t="n">
        <v>32.46</v>
      </c>
      <c r="H967" s="5" t="n">
        <v>7892207</v>
      </c>
      <c r="I967" s="3"/>
      <c r="J967" s="3" t="n">
        <f aca="false">ROUND((G967-G966)/G966*100,2)</f>
        <v>-0.34</v>
      </c>
      <c r="K967" s="3" t="str">
        <f aca="false">B967&amp;"_"&amp;C967</f>
        <v>2_2025-10-14</v>
      </c>
    </row>
    <row r="968" customFormat="false" ht="15" hidden="false" customHeight="false" outlineLevel="0" collapsed="false">
      <c r="A968" s="3" t="n">
        <v>967</v>
      </c>
      <c r="B968" s="3" t="n">
        <v>2</v>
      </c>
      <c r="C968" s="3" t="s">
        <v>523</v>
      </c>
      <c r="D968" s="4" t="n">
        <v>32.86</v>
      </c>
      <c r="E968" s="4" t="n">
        <v>33</v>
      </c>
      <c r="F968" s="4" t="n">
        <v>32.81</v>
      </c>
      <c r="G968" s="4" t="n">
        <v>32.91</v>
      </c>
      <c r="H968" s="5" t="n">
        <v>3536500</v>
      </c>
      <c r="I968" s="3"/>
      <c r="J968" s="3" t="n">
        <f aca="false">ROUND((G968-G967)/G967*100,2)</f>
        <v>1.39</v>
      </c>
      <c r="K968" s="3" t="str">
        <f aca="false">B968&amp;"_"&amp;C968</f>
        <v>2_2025-10-15</v>
      </c>
    </row>
    <row r="969" customFormat="false" ht="15" hidden="false" customHeight="false" outlineLevel="0" collapsed="false">
      <c r="A969" s="3" t="n">
        <v>968</v>
      </c>
      <c r="B969" s="3" t="n">
        <v>2</v>
      </c>
      <c r="C969" s="3" t="s">
        <v>524</v>
      </c>
      <c r="D969" s="4" t="n">
        <v>32.27</v>
      </c>
      <c r="E969" s="4" t="n">
        <v>32.54</v>
      </c>
      <c r="F969" s="4" t="n">
        <v>32.2</v>
      </c>
      <c r="G969" s="4" t="n">
        <v>32.39</v>
      </c>
      <c r="H969" s="5" t="n">
        <v>2846731</v>
      </c>
      <c r="I969" s="3"/>
      <c r="J969" s="3" t="n">
        <f aca="false">ROUND((G969-G968)/G968*100,2)</f>
        <v>-1.58</v>
      </c>
      <c r="K969" s="3" t="str">
        <f aca="false">B969&amp;"_"&amp;C969</f>
        <v>2_2025-10-16</v>
      </c>
    </row>
    <row r="970" customFormat="false" ht="15" hidden="false" customHeight="false" outlineLevel="0" collapsed="false">
      <c r="A970" s="3" t="n">
        <v>969</v>
      </c>
      <c r="B970" s="3" t="n">
        <v>2</v>
      </c>
      <c r="C970" s="3" t="s">
        <v>525</v>
      </c>
      <c r="D970" s="4" t="n">
        <v>31.68</v>
      </c>
      <c r="E970" s="4" t="n">
        <v>31.78</v>
      </c>
      <c r="F970" s="4" t="n">
        <v>31.49</v>
      </c>
      <c r="G970" s="4" t="n">
        <v>31.65</v>
      </c>
      <c r="H970" s="5" t="n">
        <v>6401898</v>
      </c>
      <c r="I970" s="3"/>
      <c r="J970" s="3" t="n">
        <f aca="false">ROUND((G970-G969)/G969*100,2)</f>
        <v>-2.28</v>
      </c>
      <c r="K970" s="3" t="str">
        <f aca="false">B970&amp;"_"&amp;C970</f>
        <v>2_2025-10-17</v>
      </c>
    </row>
    <row r="971" customFormat="false" ht="15" hidden="false" customHeight="false" outlineLevel="0" collapsed="false">
      <c r="A971" s="3" t="n">
        <v>970</v>
      </c>
      <c r="B971" s="3" t="n">
        <v>2</v>
      </c>
      <c r="C971" s="3" t="s">
        <v>526</v>
      </c>
      <c r="D971" s="4" t="n">
        <v>31.05</v>
      </c>
      <c r="E971" s="4" t="n">
        <v>31.13</v>
      </c>
      <c r="F971" s="4" t="n">
        <v>30.89</v>
      </c>
      <c r="G971" s="4" t="n">
        <v>31.04</v>
      </c>
      <c r="H971" s="5" t="n">
        <v>818119</v>
      </c>
      <c r="I971" s="3"/>
      <c r="J971" s="3" t="n">
        <f aca="false">ROUND((G971-G970)/G970*100,2)</f>
        <v>-1.93</v>
      </c>
      <c r="K971" s="3" t="str">
        <f aca="false">B971&amp;"_"&amp;C971</f>
        <v>2_2025-10-20</v>
      </c>
    </row>
    <row r="972" customFormat="false" ht="15" hidden="false" customHeight="false" outlineLevel="0" collapsed="false">
      <c r="A972" s="3" t="n">
        <v>971</v>
      </c>
      <c r="B972" s="3" t="n">
        <v>2</v>
      </c>
      <c r="C972" s="3" t="s">
        <v>527</v>
      </c>
      <c r="D972" s="4" t="n">
        <v>31.68</v>
      </c>
      <c r="E972" s="4" t="n">
        <v>31.85</v>
      </c>
      <c r="F972" s="4" t="n">
        <v>31.58</v>
      </c>
      <c r="G972" s="4" t="n">
        <v>31.71</v>
      </c>
      <c r="H972" s="5" t="n">
        <v>4370950</v>
      </c>
      <c r="I972" s="3"/>
      <c r="J972" s="3" t="n">
        <f aca="false">ROUND((G972-G971)/G971*100,2)</f>
        <v>2.16</v>
      </c>
      <c r="K972" s="3" t="str">
        <f aca="false">B972&amp;"_"&amp;C972</f>
        <v>2_2025-10-21</v>
      </c>
    </row>
    <row r="973" customFormat="false" ht="15" hidden="false" customHeight="false" outlineLevel="0" collapsed="false">
      <c r="A973" s="3" t="n">
        <v>972</v>
      </c>
      <c r="B973" s="3" t="n">
        <v>2</v>
      </c>
      <c r="C973" s="3" t="s">
        <v>528</v>
      </c>
      <c r="D973" s="4" t="n">
        <v>31.72</v>
      </c>
      <c r="E973" s="4" t="n">
        <v>31.73</v>
      </c>
      <c r="F973" s="4" t="n">
        <v>31.63</v>
      </c>
      <c r="G973" s="4" t="n">
        <v>31.69</v>
      </c>
      <c r="H973" s="5" t="n">
        <v>3485299</v>
      </c>
      <c r="I973" s="3"/>
      <c r="J973" s="3" t="n">
        <f aca="false">ROUND((G973-G972)/G972*100,2)</f>
        <v>-0.06</v>
      </c>
      <c r="K973" s="3" t="str">
        <f aca="false">B973&amp;"_"&amp;C973</f>
        <v>2_2025-10-22</v>
      </c>
    </row>
    <row r="974" customFormat="false" ht="15" hidden="false" customHeight="false" outlineLevel="0" collapsed="false">
      <c r="A974" s="3" t="n">
        <v>973</v>
      </c>
      <c r="B974" s="3" t="n">
        <v>2</v>
      </c>
      <c r="C974" s="3" t="s">
        <v>529</v>
      </c>
      <c r="D974" s="4" t="n">
        <v>31.31</v>
      </c>
      <c r="E974" s="4" t="n">
        <v>31.4</v>
      </c>
      <c r="F974" s="4" t="n">
        <v>31.2</v>
      </c>
      <c r="G974" s="4" t="n">
        <v>31.32</v>
      </c>
      <c r="H974" s="5" t="n">
        <v>909100</v>
      </c>
      <c r="I974" s="3"/>
      <c r="J974" s="3" t="n">
        <f aca="false">ROUND((G974-G973)/G973*100,2)</f>
        <v>-1.17</v>
      </c>
      <c r="K974" s="3" t="str">
        <f aca="false">B974&amp;"_"&amp;C974</f>
        <v>2_2025-10-23</v>
      </c>
    </row>
    <row r="975" customFormat="false" ht="15" hidden="false" customHeight="false" outlineLevel="0" collapsed="false">
      <c r="A975" s="3" t="n">
        <v>974</v>
      </c>
      <c r="B975" s="3" t="n">
        <v>2</v>
      </c>
      <c r="C975" s="3" t="s">
        <v>530</v>
      </c>
      <c r="D975" s="4" t="n">
        <v>32.31</v>
      </c>
      <c r="E975" s="4" t="n">
        <v>32.34</v>
      </c>
      <c r="F975" s="4" t="n">
        <v>32.15</v>
      </c>
      <c r="G975" s="4" t="n">
        <v>32.31</v>
      </c>
      <c r="H975" s="5" t="n">
        <v>3887735</v>
      </c>
      <c r="I975" s="3"/>
      <c r="J975" s="3" t="n">
        <f aca="false">ROUND((G975-G974)/G974*100,2)</f>
        <v>3.16</v>
      </c>
      <c r="K975" s="3" t="str">
        <f aca="false">B975&amp;"_"&amp;C975</f>
        <v>2_2025-10-24</v>
      </c>
    </row>
    <row r="976" customFormat="false" ht="15" hidden="false" customHeight="false" outlineLevel="0" collapsed="false">
      <c r="A976" s="3" t="n">
        <v>975</v>
      </c>
      <c r="B976" s="3" t="n">
        <v>2</v>
      </c>
      <c r="C976" s="3" t="s">
        <v>531</v>
      </c>
      <c r="D976" s="4" t="n">
        <v>32.33</v>
      </c>
      <c r="E976" s="4" t="n">
        <v>32.51</v>
      </c>
      <c r="F976" s="4" t="n">
        <v>32.12</v>
      </c>
      <c r="G976" s="4" t="n">
        <v>32.25</v>
      </c>
      <c r="H976" s="5" t="n">
        <v>1514800</v>
      </c>
      <c r="I976" s="3"/>
      <c r="J976" s="3" t="n">
        <f aca="false">ROUND((G976-G975)/G975*100,2)</f>
        <v>-0.19</v>
      </c>
      <c r="K976" s="3" t="str">
        <f aca="false">B976&amp;"_"&amp;C976</f>
        <v>2_2025-10-27</v>
      </c>
    </row>
    <row r="977" customFormat="false" ht="15" hidden="false" customHeight="false" outlineLevel="0" collapsed="false">
      <c r="A977" s="3" t="n">
        <v>976</v>
      </c>
      <c r="B977" s="3" t="n">
        <v>2</v>
      </c>
      <c r="C977" s="3" t="s">
        <v>532</v>
      </c>
      <c r="D977" s="4" t="n">
        <v>31.95</v>
      </c>
      <c r="E977" s="4" t="n">
        <v>32.05</v>
      </c>
      <c r="F977" s="4" t="n">
        <v>31.91</v>
      </c>
      <c r="G977" s="4" t="n">
        <v>31.97</v>
      </c>
      <c r="H977" s="5" t="n">
        <v>4927366</v>
      </c>
      <c r="I977" s="3"/>
      <c r="J977" s="3" t="n">
        <f aca="false">ROUND((G977-G976)/G976*100,2)</f>
        <v>-0.87</v>
      </c>
      <c r="K977" s="3" t="str">
        <f aca="false">B977&amp;"_"&amp;C977</f>
        <v>2_2025-10-28</v>
      </c>
    </row>
    <row r="978" customFormat="false" ht="15" hidden="false" customHeight="false" outlineLevel="0" collapsed="false">
      <c r="A978" s="3" t="n">
        <v>977</v>
      </c>
      <c r="B978" s="3" t="n">
        <v>2</v>
      </c>
      <c r="C978" s="3" t="s">
        <v>533</v>
      </c>
      <c r="D978" s="4" t="n">
        <v>31.86</v>
      </c>
      <c r="E978" s="4" t="n">
        <v>31.92</v>
      </c>
      <c r="F978" s="4" t="n">
        <v>31.73</v>
      </c>
      <c r="G978" s="4" t="n">
        <v>31.87</v>
      </c>
      <c r="H978" s="5" t="n">
        <v>7303718</v>
      </c>
      <c r="I978" s="3"/>
      <c r="J978" s="3" t="n">
        <f aca="false">ROUND((G978-G977)/G977*100,2)</f>
        <v>-0.31</v>
      </c>
      <c r="K978" s="3" t="str">
        <f aca="false">B978&amp;"_"&amp;C978</f>
        <v>2_2025-10-29</v>
      </c>
    </row>
    <row r="979" customFormat="false" ht="15" hidden="false" customHeight="false" outlineLevel="0" collapsed="false">
      <c r="A979" s="3" t="n">
        <v>978</v>
      </c>
      <c r="B979" s="3" t="n">
        <v>2</v>
      </c>
      <c r="C979" s="3" t="s">
        <v>534</v>
      </c>
      <c r="D979" s="4" t="n">
        <v>31.57</v>
      </c>
      <c r="E979" s="4" t="n">
        <v>31.7</v>
      </c>
      <c r="F979" s="4" t="n">
        <v>31.47</v>
      </c>
      <c r="G979" s="4" t="n">
        <v>31.49</v>
      </c>
      <c r="H979" s="5" t="n">
        <v>1356237</v>
      </c>
      <c r="I979" s="3"/>
      <c r="J979" s="3" t="n">
        <f aca="false">ROUND((G979-G978)/G978*100,2)</f>
        <v>-1.19</v>
      </c>
      <c r="K979" s="3" t="str">
        <f aca="false">B979&amp;"_"&amp;C979</f>
        <v>2_2025-10-30</v>
      </c>
    </row>
    <row r="980" customFormat="false" ht="15" hidden="false" customHeight="false" outlineLevel="0" collapsed="false">
      <c r="A980" s="3" t="n">
        <v>979</v>
      </c>
      <c r="B980" s="3" t="n">
        <v>2</v>
      </c>
      <c r="C980" s="3" t="s">
        <v>535</v>
      </c>
      <c r="D980" s="4" t="n">
        <v>30.98</v>
      </c>
      <c r="E980" s="4" t="n">
        <v>31.05</v>
      </c>
      <c r="F980" s="4" t="n">
        <v>30.83</v>
      </c>
      <c r="G980" s="4" t="n">
        <v>30.97</v>
      </c>
      <c r="H980" s="5" t="n">
        <v>4337498</v>
      </c>
      <c r="I980" s="3"/>
      <c r="J980" s="3" t="n">
        <f aca="false">ROUND((G980-G979)/G979*100,2)</f>
        <v>-1.65</v>
      </c>
      <c r="K980" s="3" t="str">
        <f aca="false">B980&amp;"_"&amp;C980</f>
        <v>2_2025-10-31</v>
      </c>
    </row>
    <row r="981" customFormat="false" ht="15" hidden="false" customHeight="false" outlineLevel="0" collapsed="false">
      <c r="A981" s="3" t="n">
        <v>980</v>
      </c>
      <c r="B981" s="3" t="n">
        <v>2</v>
      </c>
      <c r="C981" s="3" t="s">
        <v>536</v>
      </c>
      <c r="D981" s="4" t="n">
        <v>31.24</v>
      </c>
      <c r="E981" s="4" t="n">
        <v>31.32</v>
      </c>
      <c r="F981" s="4" t="n">
        <v>31.06</v>
      </c>
      <c r="G981" s="4" t="n">
        <v>31.13</v>
      </c>
      <c r="H981" s="5" t="n">
        <v>6261952</v>
      </c>
      <c r="I981" s="3"/>
      <c r="J981" s="3" t="n">
        <f aca="false">ROUND((G981-G980)/G980*100,2)</f>
        <v>0.52</v>
      </c>
      <c r="K981" s="3" t="str">
        <f aca="false">B981&amp;"_"&amp;C981</f>
        <v>2_2025-11-03</v>
      </c>
    </row>
    <row r="982" customFormat="false" ht="15" hidden="false" customHeight="false" outlineLevel="0" collapsed="false">
      <c r="A982" s="3" t="n">
        <v>981</v>
      </c>
      <c r="B982" s="3" t="n">
        <v>2</v>
      </c>
      <c r="C982" s="3" t="s">
        <v>537</v>
      </c>
      <c r="D982" s="4" t="n">
        <v>31.78</v>
      </c>
      <c r="E982" s="4" t="n">
        <v>31.81</v>
      </c>
      <c r="F982" s="4" t="n">
        <v>31.58</v>
      </c>
      <c r="G982" s="4" t="n">
        <v>31.74</v>
      </c>
      <c r="H982" s="5" t="n">
        <v>1841500</v>
      </c>
      <c r="I982" s="3"/>
      <c r="J982" s="3" t="n">
        <f aca="false">ROUND((G982-G981)/G981*100,2)</f>
        <v>1.96</v>
      </c>
      <c r="K982" s="3" t="str">
        <f aca="false">B982&amp;"_"&amp;C982</f>
        <v>2_2025-11-04</v>
      </c>
    </row>
    <row r="983" customFormat="false" ht="15" hidden="false" customHeight="false" outlineLevel="0" collapsed="false">
      <c r="A983" s="3" t="n">
        <v>982</v>
      </c>
      <c r="B983" s="3" t="n">
        <v>2</v>
      </c>
      <c r="C983" s="3" t="s">
        <v>538</v>
      </c>
      <c r="D983" s="4" t="n">
        <v>31.4</v>
      </c>
      <c r="E983" s="4" t="n">
        <v>31.48</v>
      </c>
      <c r="F983" s="4" t="n">
        <v>31.29</v>
      </c>
      <c r="G983" s="4" t="n">
        <v>31.35</v>
      </c>
      <c r="H983" s="5" t="n">
        <v>6264728</v>
      </c>
      <c r="I983" s="3"/>
      <c r="J983" s="3" t="n">
        <f aca="false">ROUND((G983-G982)/G982*100,2)</f>
        <v>-1.23</v>
      </c>
      <c r="K983" s="3" t="str">
        <f aca="false">B983&amp;"_"&amp;C983</f>
        <v>2_2025-11-05</v>
      </c>
    </row>
    <row r="984" customFormat="false" ht="15" hidden="false" customHeight="false" outlineLevel="0" collapsed="false">
      <c r="A984" s="3" t="n">
        <v>983</v>
      </c>
      <c r="B984" s="3" t="n">
        <v>2</v>
      </c>
      <c r="C984" s="3" t="s">
        <v>539</v>
      </c>
      <c r="D984" s="4" t="n">
        <v>30.5</v>
      </c>
      <c r="E984" s="4" t="n">
        <v>30.62</v>
      </c>
      <c r="F984" s="4" t="n">
        <v>30.47</v>
      </c>
      <c r="G984" s="4" t="n">
        <v>30.6</v>
      </c>
      <c r="H984" s="5" t="n">
        <v>5169202</v>
      </c>
      <c r="I984" s="3"/>
      <c r="J984" s="3" t="n">
        <f aca="false">ROUND((G984-G983)/G983*100,2)</f>
        <v>-2.39</v>
      </c>
      <c r="K984" s="3" t="str">
        <f aca="false">B984&amp;"_"&amp;C984</f>
        <v>2_2025-11-06</v>
      </c>
    </row>
    <row r="985" customFormat="false" ht="15" hidden="false" customHeight="false" outlineLevel="0" collapsed="false">
      <c r="A985" s="3" t="n">
        <v>984</v>
      </c>
      <c r="B985" s="3" t="n">
        <v>2</v>
      </c>
      <c r="C985" s="3" t="s">
        <v>540</v>
      </c>
      <c r="D985" s="4" t="n">
        <v>30.79</v>
      </c>
      <c r="E985" s="4" t="n">
        <v>30.93</v>
      </c>
      <c r="F985" s="4" t="n">
        <v>30.63</v>
      </c>
      <c r="G985" s="4" t="n">
        <v>30.85</v>
      </c>
      <c r="H985" s="5" t="n">
        <v>4576258</v>
      </c>
      <c r="I985" s="3"/>
      <c r="J985" s="3" t="n">
        <f aca="false">ROUND((G985-G984)/G984*100,2)</f>
        <v>0.82</v>
      </c>
      <c r="K985" s="3" t="str">
        <f aca="false">B985&amp;"_"&amp;C985</f>
        <v>2_2025-11-07</v>
      </c>
    </row>
    <row r="986" customFormat="false" ht="15" hidden="false" customHeight="false" outlineLevel="0" collapsed="false">
      <c r="A986" s="3" t="n">
        <v>985</v>
      </c>
      <c r="B986" s="3" t="n">
        <v>2</v>
      </c>
      <c r="C986" s="3" t="s">
        <v>541</v>
      </c>
      <c r="D986" s="4" t="n">
        <v>31.92</v>
      </c>
      <c r="E986" s="4" t="n">
        <v>32.1</v>
      </c>
      <c r="F986" s="4" t="n">
        <v>31.83</v>
      </c>
      <c r="G986" s="4" t="n">
        <v>31.99</v>
      </c>
      <c r="H986" s="5" t="n">
        <v>3576135</v>
      </c>
      <c r="I986" s="3"/>
      <c r="J986" s="3" t="n">
        <f aca="false">ROUND((G986-G985)/G985*100,2)</f>
        <v>3.7</v>
      </c>
      <c r="K986" s="3" t="str">
        <f aca="false">B986&amp;"_"&amp;C986</f>
        <v>2_2025-11-10</v>
      </c>
    </row>
    <row r="987" customFormat="false" ht="15" hidden="false" customHeight="false" outlineLevel="0" collapsed="false">
      <c r="A987" s="3" t="n">
        <v>986</v>
      </c>
      <c r="B987" s="3" t="n">
        <v>2</v>
      </c>
      <c r="C987" s="3" t="s">
        <v>542</v>
      </c>
      <c r="D987" s="4" t="n">
        <v>31.92</v>
      </c>
      <c r="E987" s="4" t="n">
        <v>32.14</v>
      </c>
      <c r="F987" s="4" t="n">
        <v>31.87</v>
      </c>
      <c r="G987" s="4" t="n">
        <v>32.03</v>
      </c>
      <c r="H987" s="5" t="n">
        <v>4605062</v>
      </c>
      <c r="I987" s="3"/>
      <c r="J987" s="3" t="n">
        <f aca="false">ROUND((G987-G986)/G986*100,2)</f>
        <v>0.13</v>
      </c>
      <c r="K987" s="3" t="str">
        <f aca="false">B987&amp;"_"&amp;C987</f>
        <v>2_2025-11-11</v>
      </c>
    </row>
    <row r="988" customFormat="false" ht="15" hidden="false" customHeight="false" outlineLevel="0" collapsed="false">
      <c r="A988" s="3" t="n">
        <v>987</v>
      </c>
      <c r="B988" s="3" t="n">
        <v>2</v>
      </c>
      <c r="C988" s="3" t="s">
        <v>543</v>
      </c>
      <c r="D988" s="4" t="n">
        <v>31.56</v>
      </c>
      <c r="E988" s="4" t="n">
        <v>31.57</v>
      </c>
      <c r="F988" s="4" t="n">
        <v>31.45</v>
      </c>
      <c r="G988" s="4" t="n">
        <v>31.48</v>
      </c>
      <c r="H988" s="5" t="n">
        <v>5399576</v>
      </c>
      <c r="I988" s="3"/>
      <c r="J988" s="3" t="n">
        <f aca="false">ROUND((G988-G987)/G987*100,2)</f>
        <v>-1.72</v>
      </c>
      <c r="K988" s="3" t="str">
        <f aca="false">B988&amp;"_"&amp;C988</f>
        <v>2_2025-11-12</v>
      </c>
    </row>
    <row r="989" customFormat="false" ht="15" hidden="false" customHeight="false" outlineLevel="0" collapsed="false">
      <c r="A989" s="3" t="n">
        <v>988</v>
      </c>
      <c r="B989" s="3" t="n">
        <v>2</v>
      </c>
      <c r="C989" s="3" t="s">
        <v>544</v>
      </c>
      <c r="D989" s="4" t="n">
        <v>30.87</v>
      </c>
      <c r="E989" s="4" t="n">
        <v>31.14</v>
      </c>
      <c r="F989" s="4" t="n">
        <v>30.74</v>
      </c>
      <c r="G989" s="4" t="n">
        <v>30.98</v>
      </c>
      <c r="H989" s="5" t="n">
        <v>6785108</v>
      </c>
      <c r="I989" s="3"/>
      <c r="J989" s="3" t="n">
        <f aca="false">ROUND((G989-G988)/G988*100,2)</f>
        <v>-1.59</v>
      </c>
      <c r="K989" s="3" t="str">
        <f aca="false">B989&amp;"_"&amp;C989</f>
        <v>2_2025-11-13</v>
      </c>
    </row>
    <row r="990" customFormat="false" ht="15" hidden="false" customHeight="false" outlineLevel="0" collapsed="false">
      <c r="A990" s="3" t="n">
        <v>989</v>
      </c>
      <c r="B990" s="3" t="n">
        <v>2</v>
      </c>
      <c r="C990" s="3" t="s">
        <v>545</v>
      </c>
      <c r="D990" s="4" t="n">
        <v>30.49</v>
      </c>
      <c r="E990" s="4" t="n">
        <v>30.68</v>
      </c>
      <c r="F990" s="4" t="n">
        <v>30.46</v>
      </c>
      <c r="G990" s="4" t="n">
        <v>30.6</v>
      </c>
      <c r="H990" s="5" t="n">
        <v>5540678</v>
      </c>
      <c r="I990" s="3"/>
      <c r="J990" s="3" t="n">
        <f aca="false">ROUND((G990-G989)/G989*100,2)</f>
        <v>-1.23</v>
      </c>
      <c r="K990" s="3" t="str">
        <f aca="false">B990&amp;"_"&amp;C990</f>
        <v>2_2025-11-14</v>
      </c>
    </row>
    <row r="991" customFormat="false" ht="15" hidden="false" customHeight="false" outlineLevel="0" collapsed="false">
      <c r="A991" s="3" t="n">
        <v>990</v>
      </c>
      <c r="B991" s="3" t="n">
        <v>2</v>
      </c>
      <c r="C991" s="3" t="s">
        <v>546</v>
      </c>
      <c r="D991" s="4" t="n">
        <v>31.8</v>
      </c>
      <c r="E991" s="4" t="n">
        <v>31.94</v>
      </c>
      <c r="F991" s="4" t="n">
        <v>31.66</v>
      </c>
      <c r="G991" s="4" t="n">
        <v>31.78</v>
      </c>
      <c r="H991" s="5" t="n">
        <v>6404806</v>
      </c>
      <c r="I991" s="3"/>
      <c r="J991" s="3" t="n">
        <f aca="false">ROUND((G991-G990)/G990*100,2)</f>
        <v>3.86</v>
      </c>
      <c r="K991" s="3" t="str">
        <f aca="false">B991&amp;"_"&amp;C991</f>
        <v>2_2025-11-17</v>
      </c>
    </row>
    <row r="992" customFormat="false" ht="15" hidden="false" customHeight="false" outlineLevel="0" collapsed="false">
      <c r="A992" s="3" t="n">
        <v>991</v>
      </c>
      <c r="B992" s="3" t="n">
        <v>2</v>
      </c>
      <c r="C992" s="3" t="s">
        <v>547</v>
      </c>
      <c r="D992" s="4" t="n">
        <v>32.07</v>
      </c>
      <c r="E992" s="4" t="n">
        <v>32.25</v>
      </c>
      <c r="F992" s="4" t="n">
        <v>32.03</v>
      </c>
      <c r="G992" s="4" t="n">
        <v>32.05</v>
      </c>
      <c r="H992" s="5" t="n">
        <v>2744708</v>
      </c>
      <c r="I992" s="3"/>
      <c r="J992" s="3" t="n">
        <f aca="false">ROUND((G992-G991)/G991*100,2)</f>
        <v>0.85</v>
      </c>
      <c r="K992" s="3" t="str">
        <f aca="false">B992&amp;"_"&amp;C992</f>
        <v>2_2025-11-18</v>
      </c>
    </row>
    <row r="993" customFormat="false" ht="15" hidden="false" customHeight="false" outlineLevel="0" collapsed="false">
      <c r="A993" s="3" t="n">
        <v>992</v>
      </c>
      <c r="B993" s="3" t="n">
        <v>2</v>
      </c>
      <c r="C993" s="3" t="s">
        <v>548</v>
      </c>
      <c r="D993" s="4" t="n">
        <v>32.58</v>
      </c>
      <c r="E993" s="4" t="n">
        <v>32.69</v>
      </c>
      <c r="F993" s="4" t="n">
        <v>32.56</v>
      </c>
      <c r="G993" s="4" t="n">
        <v>32.61</v>
      </c>
      <c r="H993" s="5" t="n">
        <v>3704928</v>
      </c>
      <c r="I993" s="3"/>
      <c r="J993" s="3" t="n">
        <f aca="false">ROUND((G993-G992)/G992*100,2)</f>
        <v>1.75</v>
      </c>
      <c r="K993" s="3" t="str">
        <f aca="false">B993&amp;"_"&amp;C993</f>
        <v>2_2025-11-19</v>
      </c>
    </row>
    <row r="994" customFormat="false" ht="15" hidden="false" customHeight="false" outlineLevel="0" collapsed="false">
      <c r="A994" s="3" t="n">
        <v>993</v>
      </c>
      <c r="B994" s="3" t="n">
        <v>2</v>
      </c>
      <c r="C994" s="3" t="s">
        <v>549</v>
      </c>
      <c r="D994" s="4" t="n">
        <v>32.05</v>
      </c>
      <c r="E994" s="4" t="n">
        <v>32.27</v>
      </c>
      <c r="F994" s="4" t="n">
        <v>31.99</v>
      </c>
      <c r="G994" s="4" t="n">
        <v>32.14</v>
      </c>
      <c r="H994" s="5" t="n">
        <v>4452895</v>
      </c>
      <c r="I994" s="3"/>
      <c r="J994" s="3" t="n">
        <f aca="false">ROUND((G994-G993)/G993*100,2)</f>
        <v>-1.44</v>
      </c>
      <c r="K994" s="3" t="str">
        <f aca="false">B994&amp;"_"&amp;C994</f>
        <v>2_2025-11-20</v>
      </c>
    </row>
    <row r="995" customFormat="false" ht="15" hidden="false" customHeight="false" outlineLevel="0" collapsed="false">
      <c r="A995" s="3" t="n">
        <v>994</v>
      </c>
      <c r="B995" s="3" t="n">
        <v>2</v>
      </c>
      <c r="C995" s="3" t="s">
        <v>550</v>
      </c>
      <c r="D995" s="4" t="n">
        <v>31.99</v>
      </c>
      <c r="E995" s="4" t="n">
        <v>32.12</v>
      </c>
      <c r="F995" s="4" t="n">
        <v>31.87</v>
      </c>
      <c r="G995" s="4" t="n">
        <v>31.98</v>
      </c>
      <c r="H995" s="5" t="n">
        <v>1319766</v>
      </c>
      <c r="I995" s="3"/>
      <c r="J995" s="3" t="n">
        <f aca="false">ROUND((G995-G994)/G994*100,2)</f>
        <v>-0.5</v>
      </c>
      <c r="K995" s="3" t="str">
        <f aca="false">B995&amp;"_"&amp;C995</f>
        <v>2_2025-11-21</v>
      </c>
    </row>
    <row r="996" customFormat="false" ht="15" hidden="false" customHeight="false" outlineLevel="0" collapsed="false">
      <c r="A996" s="3" t="n">
        <v>995</v>
      </c>
      <c r="B996" s="3" t="n">
        <v>2</v>
      </c>
      <c r="C996" s="3" t="s">
        <v>551</v>
      </c>
      <c r="D996" s="4" t="n">
        <v>32</v>
      </c>
      <c r="E996" s="4" t="n">
        <v>32.09</v>
      </c>
      <c r="F996" s="4" t="n">
        <v>31.74</v>
      </c>
      <c r="G996" s="4" t="n">
        <v>31.87</v>
      </c>
      <c r="H996" s="5" t="n">
        <v>7504187</v>
      </c>
      <c r="I996" s="3"/>
      <c r="J996" s="3" t="n">
        <f aca="false">ROUND((G996-G995)/G995*100,2)</f>
        <v>-0.34</v>
      </c>
      <c r="K996" s="3" t="str">
        <f aca="false">B996&amp;"_"&amp;C996</f>
        <v>2_2025-11-24</v>
      </c>
    </row>
    <row r="997" customFormat="false" ht="15" hidden="false" customHeight="false" outlineLevel="0" collapsed="false">
      <c r="A997" s="3" t="n">
        <v>996</v>
      </c>
      <c r="B997" s="3" t="n">
        <v>2</v>
      </c>
      <c r="C997" s="3" t="s">
        <v>552</v>
      </c>
      <c r="D997" s="4" t="n">
        <v>31.19</v>
      </c>
      <c r="E997" s="4" t="n">
        <v>31.24</v>
      </c>
      <c r="F997" s="4" t="n">
        <v>30.95</v>
      </c>
      <c r="G997" s="4" t="n">
        <v>31.07</v>
      </c>
      <c r="H997" s="5" t="n">
        <v>2873664</v>
      </c>
      <c r="I997" s="3"/>
      <c r="J997" s="3" t="n">
        <f aca="false">ROUND((G997-G996)/G996*100,2)</f>
        <v>-2.51</v>
      </c>
      <c r="K997" s="3" t="str">
        <f aca="false">B997&amp;"_"&amp;C997</f>
        <v>2_2025-11-25</v>
      </c>
    </row>
    <row r="998" customFormat="false" ht="15" hidden="false" customHeight="false" outlineLevel="0" collapsed="false">
      <c r="A998" s="3" t="n">
        <v>997</v>
      </c>
      <c r="B998" s="3" t="n">
        <v>2</v>
      </c>
      <c r="C998" s="3" t="s">
        <v>553</v>
      </c>
      <c r="D998" s="4" t="n">
        <v>29.23</v>
      </c>
      <c r="E998" s="4" t="n">
        <v>29.29</v>
      </c>
      <c r="F998" s="4" t="n">
        <v>29.13</v>
      </c>
      <c r="G998" s="4" t="n">
        <v>29.26</v>
      </c>
      <c r="H998" s="5" t="n">
        <v>4397793</v>
      </c>
      <c r="I998" s="3"/>
      <c r="J998" s="3" t="n">
        <f aca="false">ROUND((G998-G997)/G997*100,2)</f>
        <v>-5.83</v>
      </c>
      <c r="K998" s="3" t="str">
        <f aca="false">B998&amp;"_"&amp;C998</f>
        <v>2_2025-11-26</v>
      </c>
    </row>
    <row r="999" customFormat="false" ht="15" hidden="false" customHeight="false" outlineLevel="0" collapsed="false">
      <c r="A999" s="3" t="n">
        <v>998</v>
      </c>
      <c r="B999" s="3" t="n">
        <v>2</v>
      </c>
      <c r="C999" s="3" t="s">
        <v>554</v>
      </c>
      <c r="D999" s="4" t="n">
        <v>29.02</v>
      </c>
      <c r="E999" s="4" t="n">
        <v>29.1</v>
      </c>
      <c r="F999" s="4" t="n">
        <v>28.95</v>
      </c>
      <c r="G999" s="4" t="n">
        <v>28.98</v>
      </c>
      <c r="H999" s="5" t="n">
        <v>5070543</v>
      </c>
      <c r="I999" s="3"/>
      <c r="J999" s="3" t="n">
        <f aca="false">ROUND((G999-G998)/G998*100,2)</f>
        <v>-0.96</v>
      </c>
      <c r="K999" s="3" t="str">
        <f aca="false">B999&amp;"_"&amp;C999</f>
        <v>2_2025-11-27</v>
      </c>
    </row>
    <row r="1000" customFormat="false" ht="15" hidden="false" customHeight="false" outlineLevel="0" collapsed="false">
      <c r="A1000" s="3" t="n">
        <v>999</v>
      </c>
      <c r="B1000" s="3" t="n">
        <v>2</v>
      </c>
      <c r="C1000" s="3" t="s">
        <v>555</v>
      </c>
      <c r="D1000" s="4" t="n">
        <v>28.49</v>
      </c>
      <c r="E1000" s="4" t="n">
        <v>28.61</v>
      </c>
      <c r="F1000" s="4" t="n">
        <v>28.38</v>
      </c>
      <c r="G1000" s="4" t="n">
        <v>28.6</v>
      </c>
      <c r="H1000" s="5" t="n">
        <v>1384442</v>
      </c>
      <c r="I1000" s="3"/>
      <c r="J1000" s="3" t="n">
        <f aca="false">ROUND((G1000-G999)/G999*100,2)</f>
        <v>-1.31</v>
      </c>
      <c r="K1000" s="3" t="str">
        <f aca="false">B1000&amp;"_"&amp;C1000</f>
        <v>2_2025-11-28</v>
      </c>
    </row>
    <row r="1001" customFormat="false" ht="15" hidden="false" customHeight="false" outlineLevel="0" collapsed="false">
      <c r="A1001" s="3" t="n">
        <v>1000</v>
      </c>
      <c r="B1001" s="3" t="n">
        <v>2</v>
      </c>
      <c r="C1001" s="3" t="s">
        <v>556</v>
      </c>
      <c r="D1001" s="4" t="n">
        <v>27.29</v>
      </c>
      <c r="E1001" s="4" t="n">
        <v>27.42</v>
      </c>
      <c r="F1001" s="4" t="n">
        <v>27.05</v>
      </c>
      <c r="G1001" s="4" t="n">
        <v>27.21</v>
      </c>
      <c r="H1001" s="5" t="n">
        <v>3605308</v>
      </c>
      <c r="I1001" s="3"/>
      <c r="J1001" s="3" t="n">
        <f aca="false">ROUND((G1001-G1000)/G1000*100,2)</f>
        <v>-4.86</v>
      </c>
      <c r="K1001" s="3" t="str">
        <f aca="false">B1001&amp;"_"&amp;C1001</f>
        <v>2_2025-12-01</v>
      </c>
    </row>
    <row r="1002" customFormat="false" ht="15" hidden="false" customHeight="false" outlineLevel="0" collapsed="false">
      <c r="A1002" s="3" t="n">
        <v>1001</v>
      </c>
      <c r="B1002" s="3" t="n">
        <v>3</v>
      </c>
      <c r="C1002" s="3" t="s">
        <v>57</v>
      </c>
      <c r="D1002" s="4" t="n">
        <v>135.18</v>
      </c>
      <c r="E1002" s="4" t="n">
        <v>135.87</v>
      </c>
      <c r="F1002" s="4" t="n">
        <v>134.95</v>
      </c>
      <c r="G1002" s="4" t="n">
        <v>135.71</v>
      </c>
      <c r="H1002" s="5" t="n">
        <v>6426466</v>
      </c>
      <c r="I1002" s="3"/>
      <c r="J1002" s="3"/>
      <c r="K1002" s="3" t="str">
        <f aca="false">B1002&amp;"_"&amp;C1002</f>
        <v>3_2024-01-02</v>
      </c>
    </row>
    <row r="1003" customFormat="false" ht="15" hidden="false" customHeight="false" outlineLevel="0" collapsed="false">
      <c r="A1003" s="3" t="n">
        <v>1002</v>
      </c>
      <c r="B1003" s="3" t="n">
        <v>3</v>
      </c>
      <c r="C1003" s="3" t="s">
        <v>58</v>
      </c>
      <c r="D1003" s="4" t="n">
        <v>134.22</v>
      </c>
      <c r="E1003" s="4" t="n">
        <v>134.84</v>
      </c>
      <c r="F1003" s="4" t="n">
        <v>133.96</v>
      </c>
      <c r="G1003" s="4" t="n">
        <v>134.43</v>
      </c>
      <c r="H1003" s="5" t="n">
        <v>545984</v>
      </c>
      <c r="I1003" s="3"/>
      <c r="J1003" s="3" t="n">
        <f aca="false">ROUND((G1003-G1002)/G1002*100,2)</f>
        <v>-0.94</v>
      </c>
      <c r="K1003" s="3" t="str">
        <f aca="false">B1003&amp;"_"&amp;C1003</f>
        <v>3_2024-01-03</v>
      </c>
    </row>
    <row r="1004" customFormat="false" ht="15" hidden="false" customHeight="false" outlineLevel="0" collapsed="false">
      <c r="A1004" s="3" t="n">
        <v>1003</v>
      </c>
      <c r="B1004" s="3" t="n">
        <v>3</v>
      </c>
      <c r="C1004" s="3" t="s">
        <v>59</v>
      </c>
      <c r="D1004" s="4" t="n">
        <v>133.81</v>
      </c>
      <c r="E1004" s="4" t="n">
        <v>134.3</v>
      </c>
      <c r="F1004" s="4" t="n">
        <v>133.55</v>
      </c>
      <c r="G1004" s="4" t="n">
        <v>133.57</v>
      </c>
      <c r="H1004" s="5" t="n">
        <v>1817218</v>
      </c>
      <c r="I1004" s="3"/>
      <c r="J1004" s="3" t="n">
        <f aca="false">ROUND((G1004-G1003)/G1003*100,2)</f>
        <v>-0.64</v>
      </c>
      <c r="K1004" s="3" t="str">
        <f aca="false">B1004&amp;"_"&amp;C1004</f>
        <v>3_2024-01-04</v>
      </c>
    </row>
    <row r="1005" customFormat="false" ht="15" hidden="false" customHeight="false" outlineLevel="0" collapsed="false">
      <c r="A1005" s="3" t="n">
        <v>1004</v>
      </c>
      <c r="B1005" s="3" t="n">
        <v>3</v>
      </c>
      <c r="C1005" s="3" t="s">
        <v>60</v>
      </c>
      <c r="D1005" s="4" t="n">
        <v>131.38</v>
      </c>
      <c r="E1005" s="4" t="n">
        <v>131.82</v>
      </c>
      <c r="F1005" s="4" t="n">
        <v>130.85</v>
      </c>
      <c r="G1005" s="4" t="n">
        <v>131.56</v>
      </c>
      <c r="H1005" s="5" t="n">
        <v>7371222</v>
      </c>
      <c r="I1005" s="3"/>
      <c r="J1005" s="3" t="n">
        <f aca="false">ROUND((G1005-G1004)/G1004*100,2)</f>
        <v>-1.5</v>
      </c>
      <c r="K1005" s="3" t="str">
        <f aca="false">B1005&amp;"_"&amp;C1005</f>
        <v>3_2024-01-05</v>
      </c>
    </row>
    <row r="1006" customFormat="false" ht="15" hidden="false" customHeight="false" outlineLevel="0" collapsed="false">
      <c r="A1006" s="3" t="n">
        <v>1005</v>
      </c>
      <c r="B1006" s="3" t="n">
        <v>3</v>
      </c>
      <c r="C1006" s="3" t="s">
        <v>61</v>
      </c>
      <c r="D1006" s="4" t="n">
        <v>132.55</v>
      </c>
      <c r="E1006" s="4" t="n">
        <v>133.06</v>
      </c>
      <c r="F1006" s="4" t="n">
        <v>131.84</v>
      </c>
      <c r="G1006" s="4" t="n">
        <v>132.56</v>
      </c>
      <c r="H1006" s="5" t="n">
        <v>4527256</v>
      </c>
      <c r="I1006" s="3"/>
      <c r="J1006" s="3" t="n">
        <f aca="false">ROUND((G1006-G1005)/G1005*100,2)</f>
        <v>0.76</v>
      </c>
      <c r="K1006" s="3" t="str">
        <f aca="false">B1006&amp;"_"&amp;C1006</f>
        <v>3_2024-01-08</v>
      </c>
    </row>
    <row r="1007" customFormat="false" ht="15" hidden="false" customHeight="false" outlineLevel="0" collapsed="false">
      <c r="A1007" s="3" t="n">
        <v>1006</v>
      </c>
      <c r="B1007" s="3" t="n">
        <v>3</v>
      </c>
      <c r="C1007" s="3" t="s">
        <v>62</v>
      </c>
      <c r="D1007" s="4" t="n">
        <v>129.12</v>
      </c>
      <c r="E1007" s="4" t="n">
        <v>129.9</v>
      </c>
      <c r="F1007" s="4" t="n">
        <v>128.8</v>
      </c>
      <c r="G1007" s="4" t="n">
        <v>129.29</v>
      </c>
      <c r="H1007" s="5" t="n">
        <v>6069384</v>
      </c>
      <c r="I1007" s="3"/>
      <c r="J1007" s="3" t="n">
        <f aca="false">ROUND((G1007-G1006)/G1006*100,2)</f>
        <v>-2.47</v>
      </c>
      <c r="K1007" s="3" t="str">
        <f aca="false">B1007&amp;"_"&amp;C1007</f>
        <v>3_2024-01-09</v>
      </c>
    </row>
    <row r="1008" customFormat="false" ht="15" hidden="false" customHeight="false" outlineLevel="0" collapsed="false">
      <c r="A1008" s="3" t="n">
        <v>1007</v>
      </c>
      <c r="B1008" s="3" t="n">
        <v>3</v>
      </c>
      <c r="C1008" s="3" t="s">
        <v>63</v>
      </c>
      <c r="D1008" s="4" t="n">
        <v>130.53</v>
      </c>
      <c r="E1008" s="4" t="n">
        <v>130.78</v>
      </c>
      <c r="F1008" s="4" t="n">
        <v>129.88</v>
      </c>
      <c r="G1008" s="4" t="n">
        <v>130.3</v>
      </c>
      <c r="H1008" s="5" t="n">
        <v>2061968</v>
      </c>
      <c r="I1008" s="3"/>
      <c r="J1008" s="3" t="n">
        <f aca="false">ROUND((G1008-G1007)/G1007*100,2)</f>
        <v>0.78</v>
      </c>
      <c r="K1008" s="3" t="str">
        <f aca="false">B1008&amp;"_"&amp;C1008</f>
        <v>3_2024-01-10</v>
      </c>
    </row>
    <row r="1009" customFormat="false" ht="15" hidden="false" customHeight="false" outlineLevel="0" collapsed="false">
      <c r="A1009" s="3" t="n">
        <v>1008</v>
      </c>
      <c r="B1009" s="3" t="n">
        <v>3</v>
      </c>
      <c r="C1009" s="3" t="s">
        <v>64</v>
      </c>
      <c r="D1009" s="4" t="n">
        <v>128.79</v>
      </c>
      <c r="E1009" s="4" t="n">
        <v>129.41</v>
      </c>
      <c r="F1009" s="4" t="n">
        <v>127.92</v>
      </c>
      <c r="G1009" s="4" t="n">
        <v>128.6</v>
      </c>
      <c r="H1009" s="5" t="n">
        <v>3151966</v>
      </c>
      <c r="I1009" s="3"/>
      <c r="J1009" s="3" t="n">
        <f aca="false">ROUND((G1009-G1008)/G1008*100,2)</f>
        <v>-1.3</v>
      </c>
      <c r="K1009" s="3" t="str">
        <f aca="false">B1009&amp;"_"&amp;C1009</f>
        <v>3_2024-01-11</v>
      </c>
    </row>
    <row r="1010" customFormat="false" ht="15" hidden="false" customHeight="false" outlineLevel="0" collapsed="false">
      <c r="A1010" s="3" t="n">
        <v>1009</v>
      </c>
      <c r="B1010" s="3" t="n">
        <v>3</v>
      </c>
      <c r="C1010" s="3" t="s">
        <v>65</v>
      </c>
      <c r="D1010" s="4" t="n">
        <v>129.97</v>
      </c>
      <c r="E1010" s="4" t="n">
        <v>131.23</v>
      </c>
      <c r="F1010" s="4" t="n">
        <v>129.48</v>
      </c>
      <c r="G1010" s="4" t="n">
        <v>130.46</v>
      </c>
      <c r="H1010" s="5" t="n">
        <v>6818043</v>
      </c>
      <c r="I1010" s="3"/>
      <c r="J1010" s="3" t="n">
        <f aca="false">ROUND((G1010-G1009)/G1009*100,2)</f>
        <v>1.45</v>
      </c>
      <c r="K1010" s="3" t="str">
        <f aca="false">B1010&amp;"_"&amp;C1010</f>
        <v>3_2024-01-12</v>
      </c>
    </row>
    <row r="1011" customFormat="false" ht="15" hidden="false" customHeight="false" outlineLevel="0" collapsed="false">
      <c r="A1011" s="3" t="n">
        <v>1010</v>
      </c>
      <c r="B1011" s="3" t="n">
        <v>3</v>
      </c>
      <c r="C1011" s="3" t="s">
        <v>66</v>
      </c>
      <c r="D1011" s="4" t="n">
        <v>130.18</v>
      </c>
      <c r="E1011" s="4" t="n">
        <v>130.48</v>
      </c>
      <c r="F1011" s="4" t="n">
        <v>129.64</v>
      </c>
      <c r="G1011" s="4" t="n">
        <v>130.1</v>
      </c>
      <c r="H1011" s="5" t="n">
        <v>6984452</v>
      </c>
      <c r="I1011" s="3"/>
      <c r="J1011" s="3" t="n">
        <f aca="false">ROUND((G1011-G1010)/G1010*100,2)</f>
        <v>-0.28</v>
      </c>
      <c r="K1011" s="3" t="str">
        <f aca="false">B1011&amp;"_"&amp;C1011</f>
        <v>3_2024-01-15</v>
      </c>
    </row>
    <row r="1012" customFormat="false" ht="15" hidden="false" customHeight="false" outlineLevel="0" collapsed="false">
      <c r="A1012" s="3" t="n">
        <v>1011</v>
      </c>
      <c r="B1012" s="3" t="n">
        <v>3</v>
      </c>
      <c r="C1012" s="3" t="s">
        <v>67</v>
      </c>
      <c r="D1012" s="4" t="n">
        <v>129.95</v>
      </c>
      <c r="E1012" s="4" t="n">
        <v>130.17</v>
      </c>
      <c r="F1012" s="4" t="n">
        <v>129.63</v>
      </c>
      <c r="G1012" s="4" t="n">
        <v>130.15</v>
      </c>
      <c r="H1012" s="5" t="n">
        <v>4227908</v>
      </c>
      <c r="I1012" s="3"/>
      <c r="J1012" s="3" t="n">
        <f aca="false">ROUND((G1012-G1011)/G1011*100,2)</f>
        <v>0.04</v>
      </c>
      <c r="K1012" s="3" t="str">
        <f aca="false">B1012&amp;"_"&amp;C1012</f>
        <v>3_2024-01-16</v>
      </c>
    </row>
    <row r="1013" customFormat="false" ht="15" hidden="false" customHeight="false" outlineLevel="0" collapsed="false">
      <c r="A1013" s="3" t="n">
        <v>1012</v>
      </c>
      <c r="B1013" s="3" t="n">
        <v>3</v>
      </c>
      <c r="C1013" s="3" t="s">
        <v>68</v>
      </c>
      <c r="D1013" s="4" t="n">
        <v>126.23</v>
      </c>
      <c r="E1013" s="4" t="n">
        <v>126.84</v>
      </c>
      <c r="F1013" s="4" t="n">
        <v>125.51</v>
      </c>
      <c r="G1013" s="4" t="n">
        <v>126.49</v>
      </c>
      <c r="H1013" s="5" t="n">
        <v>2121049</v>
      </c>
      <c r="I1013" s="3"/>
      <c r="J1013" s="3" t="n">
        <f aca="false">ROUND((G1013-G1012)/G1012*100,2)</f>
        <v>-2.81</v>
      </c>
      <c r="K1013" s="3" t="str">
        <f aca="false">B1013&amp;"_"&amp;C1013</f>
        <v>3_2024-01-17</v>
      </c>
    </row>
    <row r="1014" customFormat="false" ht="15" hidden="false" customHeight="false" outlineLevel="0" collapsed="false">
      <c r="A1014" s="3" t="n">
        <v>1013</v>
      </c>
      <c r="B1014" s="3" t="n">
        <v>3</v>
      </c>
      <c r="C1014" s="3" t="s">
        <v>69</v>
      </c>
      <c r="D1014" s="4" t="n">
        <v>126.43</v>
      </c>
      <c r="E1014" s="4" t="n">
        <v>127.02</v>
      </c>
      <c r="F1014" s="4" t="n">
        <v>125.45</v>
      </c>
      <c r="G1014" s="4" t="n">
        <v>126.14</v>
      </c>
      <c r="H1014" s="5" t="n">
        <v>3828305</v>
      </c>
      <c r="I1014" s="3"/>
      <c r="J1014" s="3" t="n">
        <f aca="false">ROUND((G1014-G1013)/G1013*100,2)</f>
        <v>-0.28</v>
      </c>
      <c r="K1014" s="3" t="str">
        <f aca="false">B1014&amp;"_"&amp;C1014</f>
        <v>3_2024-01-18</v>
      </c>
    </row>
    <row r="1015" customFormat="false" ht="15" hidden="false" customHeight="false" outlineLevel="0" collapsed="false">
      <c r="A1015" s="3" t="n">
        <v>1014</v>
      </c>
      <c r="B1015" s="3" t="n">
        <v>3</v>
      </c>
      <c r="C1015" s="3" t="s">
        <v>70</v>
      </c>
      <c r="D1015" s="4" t="n">
        <v>126.72</v>
      </c>
      <c r="E1015" s="4" t="n">
        <v>127.57</v>
      </c>
      <c r="F1015" s="4" t="n">
        <v>126.34</v>
      </c>
      <c r="G1015" s="4" t="n">
        <v>127.2</v>
      </c>
      <c r="H1015" s="5" t="n">
        <v>1926587</v>
      </c>
      <c r="I1015" s="3"/>
      <c r="J1015" s="3" t="n">
        <f aca="false">ROUND((G1015-G1014)/G1014*100,2)</f>
        <v>0.84</v>
      </c>
      <c r="K1015" s="3" t="str">
        <f aca="false">B1015&amp;"_"&amp;C1015</f>
        <v>3_2024-01-19</v>
      </c>
    </row>
    <row r="1016" customFormat="false" ht="15" hidden="false" customHeight="false" outlineLevel="0" collapsed="false">
      <c r="A1016" s="3" t="n">
        <v>1015</v>
      </c>
      <c r="B1016" s="3" t="n">
        <v>3</v>
      </c>
      <c r="C1016" s="3" t="s">
        <v>71</v>
      </c>
      <c r="D1016" s="4" t="n">
        <v>130.53</v>
      </c>
      <c r="E1016" s="4" t="n">
        <v>131.14</v>
      </c>
      <c r="F1016" s="4" t="n">
        <v>130.39</v>
      </c>
      <c r="G1016" s="4" t="n">
        <v>130.51</v>
      </c>
      <c r="H1016" s="5" t="n">
        <v>7038492</v>
      </c>
      <c r="I1016" s="3"/>
      <c r="J1016" s="3" t="n">
        <f aca="false">ROUND((G1016-G1015)/G1015*100,2)</f>
        <v>2.6</v>
      </c>
      <c r="K1016" s="3" t="str">
        <f aca="false">B1016&amp;"_"&amp;C1016</f>
        <v>3_2024-01-22</v>
      </c>
    </row>
    <row r="1017" customFormat="false" ht="15" hidden="false" customHeight="false" outlineLevel="0" collapsed="false">
      <c r="A1017" s="3" t="n">
        <v>1016</v>
      </c>
      <c r="B1017" s="3" t="n">
        <v>3</v>
      </c>
      <c r="C1017" s="3" t="s">
        <v>72</v>
      </c>
      <c r="D1017" s="4" t="n">
        <v>129.09</v>
      </c>
      <c r="E1017" s="4" t="n">
        <v>129.81</v>
      </c>
      <c r="F1017" s="4" t="n">
        <v>128.23</v>
      </c>
      <c r="G1017" s="4" t="n">
        <v>128.75</v>
      </c>
      <c r="H1017" s="5" t="n">
        <v>1495378</v>
      </c>
      <c r="I1017" s="3"/>
      <c r="J1017" s="3" t="n">
        <f aca="false">ROUND((G1017-G1016)/G1016*100,2)</f>
        <v>-1.35</v>
      </c>
      <c r="K1017" s="3" t="str">
        <f aca="false">B1017&amp;"_"&amp;C1017</f>
        <v>3_2024-01-23</v>
      </c>
    </row>
    <row r="1018" customFormat="false" ht="15" hidden="false" customHeight="false" outlineLevel="0" collapsed="false">
      <c r="A1018" s="3" t="n">
        <v>1017</v>
      </c>
      <c r="B1018" s="3" t="n">
        <v>3</v>
      </c>
      <c r="C1018" s="3" t="s">
        <v>73</v>
      </c>
      <c r="D1018" s="4" t="n">
        <v>128.57</v>
      </c>
      <c r="E1018" s="4" t="n">
        <v>128.98</v>
      </c>
      <c r="F1018" s="4" t="n">
        <v>128.35</v>
      </c>
      <c r="G1018" s="4" t="n">
        <v>128.35</v>
      </c>
      <c r="H1018" s="5" t="n">
        <v>7492530</v>
      </c>
      <c r="I1018" s="3"/>
      <c r="J1018" s="3" t="n">
        <f aca="false">ROUND((G1018-G1017)/G1017*100,2)</f>
        <v>-0.31</v>
      </c>
      <c r="K1018" s="3" t="str">
        <f aca="false">B1018&amp;"_"&amp;C1018</f>
        <v>3_2024-01-24</v>
      </c>
    </row>
    <row r="1019" customFormat="false" ht="15" hidden="false" customHeight="false" outlineLevel="0" collapsed="false">
      <c r="A1019" s="3" t="n">
        <v>1018</v>
      </c>
      <c r="B1019" s="3" t="n">
        <v>3</v>
      </c>
      <c r="C1019" s="3" t="s">
        <v>74</v>
      </c>
      <c r="D1019" s="4" t="n">
        <v>126.02</v>
      </c>
      <c r="E1019" s="4" t="n">
        <v>126.47</v>
      </c>
      <c r="F1019" s="4" t="n">
        <v>125.77</v>
      </c>
      <c r="G1019" s="4" t="n">
        <v>125.83</v>
      </c>
      <c r="H1019" s="5" t="n">
        <v>4001569</v>
      </c>
      <c r="I1019" s="3"/>
      <c r="J1019" s="3" t="n">
        <f aca="false">ROUND((G1019-G1018)/G1018*100,2)</f>
        <v>-1.96</v>
      </c>
      <c r="K1019" s="3" t="str">
        <f aca="false">B1019&amp;"_"&amp;C1019</f>
        <v>3_2024-01-25</v>
      </c>
    </row>
    <row r="1020" customFormat="false" ht="15" hidden="false" customHeight="false" outlineLevel="0" collapsed="false">
      <c r="A1020" s="3" t="n">
        <v>1019</v>
      </c>
      <c r="B1020" s="3" t="n">
        <v>3</v>
      </c>
      <c r="C1020" s="3" t="s">
        <v>75</v>
      </c>
      <c r="D1020" s="4" t="n">
        <v>128.64</v>
      </c>
      <c r="E1020" s="4" t="n">
        <v>128.88</v>
      </c>
      <c r="F1020" s="4" t="n">
        <v>128.03</v>
      </c>
      <c r="G1020" s="4" t="n">
        <v>128.47</v>
      </c>
      <c r="H1020" s="5" t="n">
        <v>2841071</v>
      </c>
      <c r="I1020" s="3"/>
      <c r="J1020" s="3" t="n">
        <f aca="false">ROUND((G1020-G1019)/G1019*100,2)</f>
        <v>2.1</v>
      </c>
      <c r="K1020" s="3" t="str">
        <f aca="false">B1020&amp;"_"&amp;C1020</f>
        <v>3_2024-01-26</v>
      </c>
    </row>
    <row r="1021" customFormat="false" ht="15" hidden="false" customHeight="false" outlineLevel="0" collapsed="false">
      <c r="A1021" s="3" t="n">
        <v>1020</v>
      </c>
      <c r="B1021" s="3" t="n">
        <v>3</v>
      </c>
      <c r="C1021" s="3" t="s">
        <v>76</v>
      </c>
      <c r="D1021" s="4" t="n">
        <v>129.69</v>
      </c>
      <c r="E1021" s="4" t="n">
        <v>129.94</v>
      </c>
      <c r="F1021" s="4" t="n">
        <v>129.13</v>
      </c>
      <c r="G1021" s="4" t="n">
        <v>129.28</v>
      </c>
      <c r="H1021" s="5" t="n">
        <v>2574871</v>
      </c>
      <c r="I1021" s="3"/>
      <c r="J1021" s="3" t="n">
        <f aca="false">ROUND((G1021-G1020)/G1020*100,2)</f>
        <v>0.63</v>
      </c>
      <c r="K1021" s="3" t="str">
        <f aca="false">B1021&amp;"_"&amp;C1021</f>
        <v>3_2024-01-29</v>
      </c>
    </row>
    <row r="1022" customFormat="false" ht="15" hidden="false" customHeight="false" outlineLevel="0" collapsed="false">
      <c r="A1022" s="3" t="n">
        <v>1021</v>
      </c>
      <c r="B1022" s="3" t="n">
        <v>3</v>
      </c>
      <c r="C1022" s="3" t="s">
        <v>77</v>
      </c>
      <c r="D1022" s="4" t="n">
        <v>127.84</v>
      </c>
      <c r="E1022" s="4" t="n">
        <v>128.35</v>
      </c>
      <c r="F1022" s="4" t="n">
        <v>127.63</v>
      </c>
      <c r="G1022" s="4" t="n">
        <v>128.24</v>
      </c>
      <c r="H1022" s="5" t="n">
        <v>614425</v>
      </c>
      <c r="I1022" s="3"/>
      <c r="J1022" s="3" t="n">
        <f aca="false">ROUND((G1022-G1021)/G1021*100,2)</f>
        <v>-0.8</v>
      </c>
      <c r="K1022" s="3" t="str">
        <f aca="false">B1022&amp;"_"&amp;C1022</f>
        <v>3_2024-01-30</v>
      </c>
    </row>
    <row r="1023" customFormat="false" ht="15" hidden="false" customHeight="false" outlineLevel="0" collapsed="false">
      <c r="A1023" s="3" t="n">
        <v>1022</v>
      </c>
      <c r="B1023" s="3" t="n">
        <v>3</v>
      </c>
      <c r="C1023" s="3" t="s">
        <v>78</v>
      </c>
      <c r="D1023" s="4" t="n">
        <v>130.63</v>
      </c>
      <c r="E1023" s="4" t="n">
        <v>131.03</v>
      </c>
      <c r="F1023" s="4" t="n">
        <v>130.34</v>
      </c>
      <c r="G1023" s="4" t="n">
        <v>130.5</v>
      </c>
      <c r="H1023" s="5" t="n">
        <v>3127386</v>
      </c>
      <c r="I1023" s="3"/>
      <c r="J1023" s="3" t="n">
        <f aca="false">ROUND((G1023-G1022)/G1022*100,2)</f>
        <v>1.76</v>
      </c>
      <c r="K1023" s="3" t="str">
        <f aca="false">B1023&amp;"_"&amp;C1023</f>
        <v>3_2024-01-31</v>
      </c>
    </row>
    <row r="1024" customFormat="false" ht="15" hidden="false" customHeight="false" outlineLevel="0" collapsed="false">
      <c r="A1024" s="3" t="n">
        <v>1023</v>
      </c>
      <c r="B1024" s="3" t="n">
        <v>3</v>
      </c>
      <c r="C1024" s="3" t="s">
        <v>79</v>
      </c>
      <c r="D1024" s="4" t="n">
        <v>130.18</v>
      </c>
      <c r="E1024" s="4" t="n">
        <v>130.4</v>
      </c>
      <c r="F1024" s="4" t="n">
        <v>129.78</v>
      </c>
      <c r="G1024" s="4" t="n">
        <v>129.97</v>
      </c>
      <c r="H1024" s="5" t="n">
        <v>1034321</v>
      </c>
      <c r="I1024" s="3"/>
      <c r="J1024" s="3" t="n">
        <f aca="false">ROUND((G1024-G1023)/G1023*100,2)</f>
        <v>-0.41</v>
      </c>
      <c r="K1024" s="3" t="str">
        <f aca="false">B1024&amp;"_"&amp;C1024</f>
        <v>3_2024-02-01</v>
      </c>
    </row>
    <row r="1025" customFormat="false" ht="15" hidden="false" customHeight="false" outlineLevel="0" collapsed="false">
      <c r="A1025" s="3" t="n">
        <v>1024</v>
      </c>
      <c r="B1025" s="3" t="n">
        <v>3</v>
      </c>
      <c r="C1025" s="3" t="s">
        <v>80</v>
      </c>
      <c r="D1025" s="4" t="n">
        <v>131.27</v>
      </c>
      <c r="E1025" s="4" t="n">
        <v>131.54</v>
      </c>
      <c r="F1025" s="4" t="n">
        <v>130.8</v>
      </c>
      <c r="G1025" s="4" t="n">
        <v>131.15</v>
      </c>
      <c r="H1025" s="5" t="n">
        <v>1475555</v>
      </c>
      <c r="I1025" s="3"/>
      <c r="J1025" s="3" t="n">
        <f aca="false">ROUND((G1025-G1024)/G1024*100,2)</f>
        <v>0.91</v>
      </c>
      <c r="K1025" s="3" t="str">
        <f aca="false">B1025&amp;"_"&amp;C1025</f>
        <v>3_2024-02-02</v>
      </c>
    </row>
    <row r="1026" customFormat="false" ht="15" hidden="false" customHeight="false" outlineLevel="0" collapsed="false">
      <c r="A1026" s="3" t="n">
        <v>1025</v>
      </c>
      <c r="B1026" s="3" t="n">
        <v>3</v>
      </c>
      <c r="C1026" s="3" t="s">
        <v>81</v>
      </c>
      <c r="D1026" s="4" t="n">
        <v>127.28</v>
      </c>
      <c r="E1026" s="4" t="n">
        <v>127.72</v>
      </c>
      <c r="F1026" s="4" t="n">
        <v>126.95</v>
      </c>
      <c r="G1026" s="4" t="n">
        <v>127.68</v>
      </c>
      <c r="H1026" s="5" t="n">
        <v>1842372</v>
      </c>
      <c r="I1026" s="3"/>
      <c r="J1026" s="3" t="n">
        <f aca="false">ROUND((G1026-G1025)/G1025*100,2)</f>
        <v>-2.65</v>
      </c>
      <c r="K1026" s="3" t="str">
        <f aca="false">B1026&amp;"_"&amp;C1026</f>
        <v>3_2024-02-05</v>
      </c>
    </row>
    <row r="1027" customFormat="false" ht="15" hidden="false" customHeight="false" outlineLevel="0" collapsed="false">
      <c r="A1027" s="3" t="n">
        <v>1026</v>
      </c>
      <c r="B1027" s="3" t="n">
        <v>3</v>
      </c>
      <c r="C1027" s="3" t="s">
        <v>82</v>
      </c>
      <c r="D1027" s="4" t="n">
        <v>128.42</v>
      </c>
      <c r="E1027" s="4" t="n">
        <v>128.88</v>
      </c>
      <c r="F1027" s="4" t="n">
        <v>127.68</v>
      </c>
      <c r="G1027" s="4" t="n">
        <v>128.32</v>
      </c>
      <c r="H1027" s="5" t="n">
        <v>5745241</v>
      </c>
      <c r="I1027" s="3"/>
      <c r="J1027" s="3" t="n">
        <f aca="false">ROUND((G1027-G1026)/G1026*100,2)</f>
        <v>0.5</v>
      </c>
      <c r="K1027" s="3" t="str">
        <f aca="false">B1027&amp;"_"&amp;C1027</f>
        <v>3_2024-02-06</v>
      </c>
    </row>
    <row r="1028" customFormat="false" ht="15" hidden="false" customHeight="false" outlineLevel="0" collapsed="false">
      <c r="A1028" s="3" t="n">
        <v>1027</v>
      </c>
      <c r="B1028" s="3" t="n">
        <v>3</v>
      </c>
      <c r="C1028" s="3" t="s">
        <v>83</v>
      </c>
      <c r="D1028" s="4" t="n">
        <v>127.16</v>
      </c>
      <c r="E1028" s="4" t="n">
        <v>127.71</v>
      </c>
      <c r="F1028" s="4" t="n">
        <v>126.33</v>
      </c>
      <c r="G1028" s="4" t="n">
        <v>126.84</v>
      </c>
      <c r="H1028" s="5" t="n">
        <v>4501136</v>
      </c>
      <c r="I1028" s="3"/>
      <c r="J1028" s="3" t="n">
        <f aca="false">ROUND((G1028-G1027)/G1027*100,2)</f>
        <v>-1.15</v>
      </c>
      <c r="K1028" s="3" t="str">
        <f aca="false">B1028&amp;"_"&amp;C1028</f>
        <v>3_2024-02-07</v>
      </c>
    </row>
    <row r="1029" customFormat="false" ht="15" hidden="false" customHeight="false" outlineLevel="0" collapsed="false">
      <c r="A1029" s="3" t="n">
        <v>1028</v>
      </c>
      <c r="B1029" s="3" t="n">
        <v>3</v>
      </c>
      <c r="C1029" s="3" t="s">
        <v>84</v>
      </c>
      <c r="D1029" s="4" t="n">
        <v>126</v>
      </c>
      <c r="E1029" s="4" t="n">
        <v>126.58</v>
      </c>
      <c r="F1029" s="4" t="n">
        <v>125.18</v>
      </c>
      <c r="G1029" s="4" t="n">
        <v>125.53</v>
      </c>
      <c r="H1029" s="5" t="n">
        <v>1488464</v>
      </c>
      <c r="I1029" s="3"/>
      <c r="J1029" s="3" t="n">
        <f aca="false">ROUND((G1029-G1028)/G1028*100,2)</f>
        <v>-1.03</v>
      </c>
      <c r="K1029" s="3" t="str">
        <f aca="false">B1029&amp;"_"&amp;C1029</f>
        <v>3_2024-02-08</v>
      </c>
    </row>
    <row r="1030" customFormat="false" ht="15" hidden="false" customHeight="false" outlineLevel="0" collapsed="false">
      <c r="A1030" s="3" t="n">
        <v>1029</v>
      </c>
      <c r="B1030" s="3" t="n">
        <v>3</v>
      </c>
      <c r="C1030" s="3" t="s">
        <v>85</v>
      </c>
      <c r="D1030" s="4" t="n">
        <v>127.46</v>
      </c>
      <c r="E1030" s="4" t="n">
        <v>127.84</v>
      </c>
      <c r="F1030" s="4" t="n">
        <v>126.93</v>
      </c>
      <c r="G1030" s="4" t="n">
        <v>127.49</v>
      </c>
      <c r="H1030" s="5" t="n">
        <v>5826619</v>
      </c>
      <c r="I1030" s="3"/>
      <c r="J1030" s="3" t="n">
        <f aca="false">ROUND((G1030-G1029)/G1029*100,2)</f>
        <v>1.56</v>
      </c>
      <c r="K1030" s="3" t="str">
        <f aca="false">B1030&amp;"_"&amp;C1030</f>
        <v>3_2024-02-09</v>
      </c>
    </row>
    <row r="1031" customFormat="false" ht="15" hidden="false" customHeight="false" outlineLevel="0" collapsed="false">
      <c r="A1031" s="3" t="n">
        <v>1030</v>
      </c>
      <c r="B1031" s="3" t="n">
        <v>3</v>
      </c>
      <c r="C1031" s="3" t="s">
        <v>86</v>
      </c>
      <c r="D1031" s="4" t="n">
        <v>122.71</v>
      </c>
      <c r="E1031" s="4" t="n">
        <v>122.91</v>
      </c>
      <c r="F1031" s="4" t="n">
        <v>122.54</v>
      </c>
      <c r="G1031" s="4" t="n">
        <v>122.74</v>
      </c>
      <c r="H1031" s="5" t="n">
        <v>6958222</v>
      </c>
      <c r="I1031" s="3"/>
      <c r="J1031" s="3" t="n">
        <f aca="false">ROUND((G1031-G1030)/G1030*100,2)</f>
        <v>-3.73</v>
      </c>
      <c r="K1031" s="3" t="str">
        <f aca="false">B1031&amp;"_"&amp;C1031</f>
        <v>3_2024-02-12</v>
      </c>
    </row>
    <row r="1032" customFormat="false" ht="15" hidden="false" customHeight="false" outlineLevel="0" collapsed="false">
      <c r="A1032" s="3" t="n">
        <v>1031</v>
      </c>
      <c r="B1032" s="3" t="n">
        <v>3</v>
      </c>
      <c r="C1032" s="3" t="s">
        <v>87</v>
      </c>
      <c r="D1032" s="4" t="n">
        <v>119.02</v>
      </c>
      <c r="E1032" s="4" t="n">
        <v>119.63</v>
      </c>
      <c r="F1032" s="4" t="n">
        <v>118.55</v>
      </c>
      <c r="G1032" s="4" t="n">
        <v>119.13</v>
      </c>
      <c r="H1032" s="5" t="n">
        <v>6415840</v>
      </c>
      <c r="I1032" s="3"/>
      <c r="J1032" s="3" t="n">
        <f aca="false">ROUND((G1032-G1031)/G1031*100,2)</f>
        <v>-2.94</v>
      </c>
      <c r="K1032" s="3" t="str">
        <f aca="false">B1032&amp;"_"&amp;C1032</f>
        <v>3_2024-02-13</v>
      </c>
    </row>
    <row r="1033" customFormat="false" ht="15" hidden="false" customHeight="false" outlineLevel="0" collapsed="false">
      <c r="A1033" s="3" t="n">
        <v>1032</v>
      </c>
      <c r="B1033" s="3" t="n">
        <v>3</v>
      </c>
      <c r="C1033" s="3" t="s">
        <v>88</v>
      </c>
      <c r="D1033" s="4" t="n">
        <v>116.31</v>
      </c>
      <c r="E1033" s="4" t="n">
        <v>116.63</v>
      </c>
      <c r="F1033" s="4" t="n">
        <v>115.94</v>
      </c>
      <c r="G1033" s="4" t="n">
        <v>115.96</v>
      </c>
      <c r="H1033" s="5" t="n">
        <v>4065007</v>
      </c>
      <c r="I1033" s="3"/>
      <c r="J1033" s="3" t="n">
        <f aca="false">ROUND((G1033-G1032)/G1032*100,2)</f>
        <v>-2.66</v>
      </c>
      <c r="K1033" s="3" t="str">
        <f aca="false">B1033&amp;"_"&amp;C1033</f>
        <v>3_2024-02-14</v>
      </c>
    </row>
    <row r="1034" customFormat="false" ht="15" hidden="false" customHeight="false" outlineLevel="0" collapsed="false">
      <c r="A1034" s="3" t="n">
        <v>1033</v>
      </c>
      <c r="B1034" s="3" t="n">
        <v>3</v>
      </c>
      <c r="C1034" s="3" t="s">
        <v>89</v>
      </c>
      <c r="D1034" s="4" t="n">
        <v>114.28</v>
      </c>
      <c r="E1034" s="4" t="n">
        <v>115.11</v>
      </c>
      <c r="F1034" s="4" t="n">
        <v>113.87</v>
      </c>
      <c r="G1034" s="4" t="n">
        <v>114.59</v>
      </c>
      <c r="H1034" s="5" t="n">
        <v>1455455</v>
      </c>
      <c r="I1034" s="3"/>
      <c r="J1034" s="3" t="n">
        <f aca="false">ROUND((G1034-G1033)/G1033*100,2)</f>
        <v>-1.18</v>
      </c>
      <c r="K1034" s="3" t="str">
        <f aca="false">B1034&amp;"_"&amp;C1034</f>
        <v>3_2024-02-15</v>
      </c>
    </row>
    <row r="1035" customFormat="false" ht="15" hidden="false" customHeight="false" outlineLevel="0" collapsed="false">
      <c r="A1035" s="3" t="n">
        <v>1034</v>
      </c>
      <c r="B1035" s="3" t="n">
        <v>3</v>
      </c>
      <c r="C1035" s="3" t="s">
        <v>90</v>
      </c>
      <c r="D1035" s="4" t="n">
        <v>116.07</v>
      </c>
      <c r="E1035" s="4" t="n">
        <v>117.01</v>
      </c>
      <c r="F1035" s="4" t="n">
        <v>115.51</v>
      </c>
      <c r="G1035" s="4" t="n">
        <v>116.44</v>
      </c>
      <c r="H1035" s="5" t="n">
        <v>2944022</v>
      </c>
      <c r="I1035" s="3"/>
      <c r="J1035" s="3" t="n">
        <f aca="false">ROUND((G1035-G1034)/G1034*100,2)</f>
        <v>1.61</v>
      </c>
      <c r="K1035" s="3" t="str">
        <f aca="false">B1035&amp;"_"&amp;C1035</f>
        <v>3_2024-02-16</v>
      </c>
    </row>
    <row r="1036" customFormat="false" ht="15" hidden="false" customHeight="false" outlineLevel="0" collapsed="false">
      <c r="A1036" s="3" t="n">
        <v>1035</v>
      </c>
      <c r="B1036" s="3" t="n">
        <v>3</v>
      </c>
      <c r="C1036" s="3" t="s">
        <v>91</v>
      </c>
      <c r="D1036" s="4" t="n">
        <v>114.28</v>
      </c>
      <c r="E1036" s="4" t="n">
        <v>114.56</v>
      </c>
      <c r="F1036" s="4" t="n">
        <v>113.97</v>
      </c>
      <c r="G1036" s="4" t="n">
        <v>114.25</v>
      </c>
      <c r="H1036" s="5" t="n">
        <v>5156561</v>
      </c>
      <c r="I1036" s="3"/>
      <c r="J1036" s="3" t="n">
        <f aca="false">ROUND((G1036-G1035)/G1035*100,2)</f>
        <v>-1.88</v>
      </c>
      <c r="K1036" s="3" t="str">
        <f aca="false">B1036&amp;"_"&amp;C1036</f>
        <v>3_2024-02-19</v>
      </c>
    </row>
    <row r="1037" customFormat="false" ht="15" hidden="false" customHeight="false" outlineLevel="0" collapsed="false">
      <c r="A1037" s="3" t="n">
        <v>1036</v>
      </c>
      <c r="B1037" s="3" t="n">
        <v>3</v>
      </c>
      <c r="C1037" s="3" t="s">
        <v>92</v>
      </c>
      <c r="D1037" s="4" t="n">
        <v>111.36</v>
      </c>
      <c r="E1037" s="4" t="n">
        <v>112.01</v>
      </c>
      <c r="F1037" s="4" t="n">
        <v>111.06</v>
      </c>
      <c r="G1037" s="4" t="n">
        <v>111.32</v>
      </c>
      <c r="H1037" s="5" t="n">
        <v>3055356</v>
      </c>
      <c r="I1037" s="3"/>
      <c r="J1037" s="3" t="n">
        <f aca="false">ROUND((G1037-G1036)/G1036*100,2)</f>
        <v>-2.56</v>
      </c>
      <c r="K1037" s="3" t="str">
        <f aca="false">B1037&amp;"_"&amp;C1037</f>
        <v>3_2024-02-20</v>
      </c>
    </row>
    <row r="1038" customFormat="false" ht="15" hidden="false" customHeight="false" outlineLevel="0" collapsed="false">
      <c r="A1038" s="3" t="n">
        <v>1037</v>
      </c>
      <c r="B1038" s="3" t="n">
        <v>3</v>
      </c>
      <c r="C1038" s="3" t="s">
        <v>93</v>
      </c>
      <c r="D1038" s="4" t="n">
        <v>112.63</v>
      </c>
      <c r="E1038" s="4" t="n">
        <v>112.92</v>
      </c>
      <c r="F1038" s="4" t="n">
        <v>111.84</v>
      </c>
      <c r="G1038" s="4" t="n">
        <v>112.37</v>
      </c>
      <c r="H1038" s="5" t="n">
        <v>4583951</v>
      </c>
      <c r="I1038" s="3"/>
      <c r="J1038" s="3" t="n">
        <f aca="false">ROUND((G1038-G1037)/G1037*100,2)</f>
        <v>0.94</v>
      </c>
      <c r="K1038" s="3" t="str">
        <f aca="false">B1038&amp;"_"&amp;C1038</f>
        <v>3_2024-02-21</v>
      </c>
    </row>
    <row r="1039" customFormat="false" ht="15" hidden="false" customHeight="false" outlineLevel="0" collapsed="false">
      <c r="A1039" s="3" t="n">
        <v>1038</v>
      </c>
      <c r="B1039" s="3" t="n">
        <v>3</v>
      </c>
      <c r="C1039" s="3" t="s">
        <v>94</v>
      </c>
      <c r="D1039" s="4" t="n">
        <v>109.66</v>
      </c>
      <c r="E1039" s="4" t="n">
        <v>110.32</v>
      </c>
      <c r="F1039" s="4" t="n">
        <v>109.6</v>
      </c>
      <c r="G1039" s="4" t="n">
        <v>109.89</v>
      </c>
      <c r="H1039" s="5" t="n">
        <v>7481474</v>
      </c>
      <c r="I1039" s="3"/>
      <c r="J1039" s="3" t="n">
        <f aca="false">ROUND((G1039-G1038)/G1038*100,2)</f>
        <v>-2.21</v>
      </c>
      <c r="K1039" s="3" t="str">
        <f aca="false">B1039&amp;"_"&amp;C1039</f>
        <v>3_2024-02-22</v>
      </c>
    </row>
    <row r="1040" customFormat="false" ht="15" hidden="false" customHeight="false" outlineLevel="0" collapsed="false">
      <c r="A1040" s="3" t="n">
        <v>1039</v>
      </c>
      <c r="B1040" s="3" t="n">
        <v>3</v>
      </c>
      <c r="C1040" s="3" t="s">
        <v>95</v>
      </c>
      <c r="D1040" s="4" t="n">
        <v>107.93</v>
      </c>
      <c r="E1040" s="4" t="n">
        <v>108.23</v>
      </c>
      <c r="F1040" s="4" t="n">
        <v>107.5</v>
      </c>
      <c r="G1040" s="4" t="n">
        <v>107.85</v>
      </c>
      <c r="H1040" s="5" t="n">
        <v>6665172</v>
      </c>
      <c r="I1040" s="3"/>
      <c r="J1040" s="3" t="n">
        <f aca="false">ROUND((G1040-G1039)/G1039*100,2)</f>
        <v>-1.86</v>
      </c>
      <c r="K1040" s="3" t="str">
        <f aca="false">B1040&amp;"_"&amp;C1040</f>
        <v>3_2024-02-23</v>
      </c>
    </row>
    <row r="1041" customFormat="false" ht="15" hidden="false" customHeight="false" outlineLevel="0" collapsed="false">
      <c r="A1041" s="3" t="n">
        <v>1040</v>
      </c>
      <c r="B1041" s="3" t="n">
        <v>3</v>
      </c>
      <c r="C1041" s="3" t="s">
        <v>96</v>
      </c>
      <c r="D1041" s="4" t="n">
        <v>106.58</v>
      </c>
      <c r="E1041" s="4" t="n">
        <v>107.47</v>
      </c>
      <c r="F1041" s="4" t="n">
        <v>106.53</v>
      </c>
      <c r="G1041" s="4" t="n">
        <v>106.85</v>
      </c>
      <c r="H1041" s="5" t="n">
        <v>1315584</v>
      </c>
      <c r="I1041" s="3"/>
      <c r="J1041" s="3" t="n">
        <f aca="false">ROUND((G1041-G1040)/G1040*100,2)</f>
        <v>-0.93</v>
      </c>
      <c r="K1041" s="3" t="str">
        <f aca="false">B1041&amp;"_"&amp;C1041</f>
        <v>3_2024-02-26</v>
      </c>
    </row>
    <row r="1042" customFormat="false" ht="15" hidden="false" customHeight="false" outlineLevel="0" collapsed="false">
      <c r="A1042" s="3" t="n">
        <v>1041</v>
      </c>
      <c r="B1042" s="3" t="n">
        <v>3</v>
      </c>
      <c r="C1042" s="3" t="s">
        <v>97</v>
      </c>
      <c r="D1042" s="4" t="n">
        <v>108.05</v>
      </c>
      <c r="E1042" s="4" t="n">
        <v>108.48</v>
      </c>
      <c r="F1042" s="4" t="n">
        <v>107.62</v>
      </c>
      <c r="G1042" s="4" t="n">
        <v>108.16</v>
      </c>
      <c r="H1042" s="5" t="n">
        <v>1178997</v>
      </c>
      <c r="I1042" s="3"/>
      <c r="J1042" s="3" t="n">
        <f aca="false">ROUND((G1042-G1041)/G1041*100,2)</f>
        <v>1.23</v>
      </c>
      <c r="K1042" s="3" t="str">
        <f aca="false">B1042&amp;"_"&amp;C1042</f>
        <v>3_2024-02-27</v>
      </c>
    </row>
    <row r="1043" customFormat="false" ht="15" hidden="false" customHeight="false" outlineLevel="0" collapsed="false">
      <c r="A1043" s="3" t="n">
        <v>1042</v>
      </c>
      <c r="B1043" s="3" t="n">
        <v>3</v>
      </c>
      <c r="C1043" s="3" t="s">
        <v>98</v>
      </c>
      <c r="D1043" s="4" t="n">
        <v>105.35</v>
      </c>
      <c r="E1043" s="4" t="n">
        <v>105.91</v>
      </c>
      <c r="F1043" s="4" t="n">
        <v>104.52</v>
      </c>
      <c r="G1043" s="4" t="n">
        <v>105.09</v>
      </c>
      <c r="H1043" s="5" t="n">
        <v>5270996</v>
      </c>
      <c r="I1043" s="3"/>
      <c r="J1043" s="3" t="n">
        <f aca="false">ROUND((G1043-G1042)/G1042*100,2)</f>
        <v>-2.84</v>
      </c>
      <c r="K1043" s="3" t="str">
        <f aca="false">B1043&amp;"_"&amp;C1043</f>
        <v>3_2024-02-28</v>
      </c>
    </row>
    <row r="1044" customFormat="false" ht="15" hidden="false" customHeight="false" outlineLevel="0" collapsed="false">
      <c r="A1044" s="3" t="n">
        <v>1043</v>
      </c>
      <c r="B1044" s="3" t="n">
        <v>3</v>
      </c>
      <c r="C1044" s="3" t="s">
        <v>99</v>
      </c>
      <c r="D1044" s="4" t="n">
        <v>105.86</v>
      </c>
      <c r="E1044" s="4" t="n">
        <v>106.5</v>
      </c>
      <c r="F1044" s="4" t="n">
        <v>105.61</v>
      </c>
      <c r="G1044" s="4" t="n">
        <v>106.16</v>
      </c>
      <c r="H1044" s="5" t="n">
        <v>4834485</v>
      </c>
      <c r="I1044" s="3"/>
      <c r="J1044" s="3" t="n">
        <f aca="false">ROUND((G1044-G1043)/G1043*100,2)</f>
        <v>1.02</v>
      </c>
      <c r="K1044" s="3" t="str">
        <f aca="false">B1044&amp;"_"&amp;C1044</f>
        <v>3_2024-02-29</v>
      </c>
    </row>
    <row r="1045" customFormat="false" ht="15" hidden="false" customHeight="false" outlineLevel="0" collapsed="false">
      <c r="A1045" s="3" t="n">
        <v>1044</v>
      </c>
      <c r="B1045" s="3" t="n">
        <v>3</v>
      </c>
      <c r="C1045" s="3" t="s">
        <v>100</v>
      </c>
      <c r="D1045" s="4" t="n">
        <v>105.91</v>
      </c>
      <c r="E1045" s="4" t="n">
        <v>106.6</v>
      </c>
      <c r="F1045" s="4" t="n">
        <v>105.71</v>
      </c>
      <c r="G1045" s="4" t="n">
        <v>106.17</v>
      </c>
      <c r="H1045" s="5" t="n">
        <v>4777073</v>
      </c>
      <c r="I1045" s="3"/>
      <c r="J1045" s="3" t="n">
        <f aca="false">ROUND((G1045-G1044)/G1044*100,2)</f>
        <v>0.01</v>
      </c>
      <c r="K1045" s="3" t="str">
        <f aca="false">B1045&amp;"_"&amp;C1045</f>
        <v>3_2024-03-01</v>
      </c>
    </row>
    <row r="1046" customFormat="false" ht="15" hidden="false" customHeight="false" outlineLevel="0" collapsed="false">
      <c r="A1046" s="3" t="n">
        <v>1045</v>
      </c>
      <c r="B1046" s="3" t="n">
        <v>3</v>
      </c>
      <c r="C1046" s="3" t="s">
        <v>101</v>
      </c>
      <c r="D1046" s="4" t="n">
        <v>107.95</v>
      </c>
      <c r="E1046" s="4" t="n">
        <v>108.23</v>
      </c>
      <c r="F1046" s="4" t="n">
        <v>106.93</v>
      </c>
      <c r="G1046" s="4" t="n">
        <v>107.57</v>
      </c>
      <c r="H1046" s="5" t="n">
        <v>3081984</v>
      </c>
      <c r="I1046" s="3"/>
      <c r="J1046" s="3" t="n">
        <f aca="false">ROUND((G1046-G1045)/G1045*100,2)</f>
        <v>1.32</v>
      </c>
      <c r="K1046" s="3" t="str">
        <f aca="false">B1046&amp;"_"&amp;C1046</f>
        <v>3_2024-03-04</v>
      </c>
    </row>
    <row r="1047" customFormat="false" ht="15" hidden="false" customHeight="false" outlineLevel="0" collapsed="false">
      <c r="A1047" s="3" t="n">
        <v>1046</v>
      </c>
      <c r="B1047" s="3" t="n">
        <v>3</v>
      </c>
      <c r="C1047" s="3" t="s">
        <v>102</v>
      </c>
      <c r="D1047" s="4" t="n">
        <v>106.37</v>
      </c>
      <c r="E1047" s="4" t="n">
        <v>106.72</v>
      </c>
      <c r="F1047" s="4" t="n">
        <v>105.74</v>
      </c>
      <c r="G1047" s="4" t="n">
        <v>106.72</v>
      </c>
      <c r="H1047" s="5" t="n">
        <v>3531480</v>
      </c>
      <c r="I1047" s="3"/>
      <c r="J1047" s="3" t="n">
        <f aca="false">ROUND((G1047-G1046)/G1046*100,2)</f>
        <v>-0.79</v>
      </c>
      <c r="K1047" s="3" t="str">
        <f aca="false">B1047&amp;"_"&amp;C1047</f>
        <v>3_2024-03-05</v>
      </c>
    </row>
    <row r="1048" customFormat="false" ht="15" hidden="false" customHeight="false" outlineLevel="0" collapsed="false">
      <c r="A1048" s="3" t="n">
        <v>1047</v>
      </c>
      <c r="B1048" s="3" t="n">
        <v>3</v>
      </c>
      <c r="C1048" s="3" t="s">
        <v>103</v>
      </c>
      <c r="D1048" s="4" t="n">
        <v>107.73</v>
      </c>
      <c r="E1048" s="4" t="n">
        <v>108.2</v>
      </c>
      <c r="F1048" s="4" t="n">
        <v>107.69</v>
      </c>
      <c r="G1048" s="4" t="n">
        <v>107.84</v>
      </c>
      <c r="H1048" s="5" t="n">
        <v>5775155</v>
      </c>
      <c r="I1048" s="3"/>
      <c r="J1048" s="3" t="n">
        <f aca="false">ROUND((G1048-G1047)/G1047*100,2)</f>
        <v>1.05</v>
      </c>
      <c r="K1048" s="3" t="str">
        <f aca="false">B1048&amp;"_"&amp;C1048</f>
        <v>3_2024-03-06</v>
      </c>
    </row>
    <row r="1049" customFormat="false" ht="15" hidden="false" customHeight="false" outlineLevel="0" collapsed="false">
      <c r="A1049" s="3" t="n">
        <v>1048</v>
      </c>
      <c r="B1049" s="3" t="n">
        <v>3</v>
      </c>
      <c r="C1049" s="3" t="s">
        <v>104</v>
      </c>
      <c r="D1049" s="4" t="n">
        <v>109.29</v>
      </c>
      <c r="E1049" s="4" t="n">
        <v>109.53</v>
      </c>
      <c r="F1049" s="4" t="n">
        <v>108.45</v>
      </c>
      <c r="G1049" s="4" t="n">
        <v>109.01</v>
      </c>
      <c r="H1049" s="5" t="n">
        <v>6992597</v>
      </c>
      <c r="I1049" s="3"/>
      <c r="J1049" s="3" t="n">
        <f aca="false">ROUND((G1049-G1048)/G1048*100,2)</f>
        <v>1.08</v>
      </c>
      <c r="K1049" s="3" t="str">
        <f aca="false">B1049&amp;"_"&amp;C1049</f>
        <v>3_2024-03-07</v>
      </c>
    </row>
    <row r="1050" customFormat="false" ht="15" hidden="false" customHeight="false" outlineLevel="0" collapsed="false">
      <c r="A1050" s="3" t="n">
        <v>1049</v>
      </c>
      <c r="B1050" s="3" t="n">
        <v>3</v>
      </c>
      <c r="C1050" s="3" t="s">
        <v>105</v>
      </c>
      <c r="D1050" s="4" t="n">
        <v>109.21</v>
      </c>
      <c r="E1050" s="4" t="n">
        <v>109.51</v>
      </c>
      <c r="F1050" s="4" t="n">
        <v>108.96</v>
      </c>
      <c r="G1050" s="4" t="n">
        <v>109.3</v>
      </c>
      <c r="H1050" s="5" t="n">
        <v>3361737</v>
      </c>
      <c r="I1050" s="3"/>
      <c r="J1050" s="3" t="n">
        <f aca="false">ROUND((G1050-G1049)/G1049*100,2)</f>
        <v>0.27</v>
      </c>
      <c r="K1050" s="3" t="str">
        <f aca="false">B1050&amp;"_"&amp;C1050</f>
        <v>3_2024-03-08</v>
      </c>
    </row>
    <row r="1051" customFormat="false" ht="15" hidden="false" customHeight="false" outlineLevel="0" collapsed="false">
      <c r="A1051" s="3" t="n">
        <v>1050</v>
      </c>
      <c r="B1051" s="3" t="n">
        <v>3</v>
      </c>
      <c r="C1051" s="3" t="s">
        <v>106</v>
      </c>
      <c r="D1051" s="4" t="n">
        <v>112.4</v>
      </c>
      <c r="E1051" s="4" t="n">
        <v>112.85</v>
      </c>
      <c r="F1051" s="4" t="n">
        <v>112.04</v>
      </c>
      <c r="G1051" s="4" t="n">
        <v>112.36</v>
      </c>
      <c r="H1051" s="5" t="n">
        <v>1911701</v>
      </c>
      <c r="I1051" s="3"/>
      <c r="J1051" s="3" t="n">
        <f aca="false">ROUND((G1051-G1050)/G1050*100,2)</f>
        <v>2.8</v>
      </c>
      <c r="K1051" s="3" t="str">
        <f aca="false">B1051&amp;"_"&amp;C1051</f>
        <v>3_2024-03-11</v>
      </c>
    </row>
    <row r="1052" customFormat="false" ht="15" hidden="false" customHeight="false" outlineLevel="0" collapsed="false">
      <c r="A1052" s="3" t="n">
        <v>1051</v>
      </c>
      <c r="B1052" s="3" t="n">
        <v>3</v>
      </c>
      <c r="C1052" s="3" t="s">
        <v>107</v>
      </c>
      <c r="D1052" s="4" t="n">
        <v>109.22</v>
      </c>
      <c r="E1052" s="4" t="n">
        <v>109.32</v>
      </c>
      <c r="F1052" s="4" t="n">
        <v>108.27</v>
      </c>
      <c r="G1052" s="4" t="n">
        <v>108.93</v>
      </c>
      <c r="H1052" s="5" t="n">
        <v>5525495</v>
      </c>
      <c r="I1052" s="3"/>
      <c r="J1052" s="3" t="n">
        <f aca="false">ROUND((G1052-G1051)/G1051*100,2)</f>
        <v>-3.05</v>
      </c>
      <c r="K1052" s="3" t="str">
        <f aca="false">B1052&amp;"_"&amp;C1052</f>
        <v>3_2024-03-12</v>
      </c>
    </row>
    <row r="1053" customFormat="false" ht="15" hidden="false" customHeight="false" outlineLevel="0" collapsed="false">
      <c r="A1053" s="3" t="n">
        <v>1052</v>
      </c>
      <c r="B1053" s="3" t="n">
        <v>3</v>
      </c>
      <c r="C1053" s="3" t="s">
        <v>108</v>
      </c>
      <c r="D1053" s="4" t="n">
        <v>111.56</v>
      </c>
      <c r="E1053" s="4" t="n">
        <v>111.94</v>
      </c>
      <c r="F1053" s="4" t="n">
        <v>111.55</v>
      </c>
      <c r="G1053" s="4" t="n">
        <v>111.89</v>
      </c>
      <c r="H1053" s="5" t="n">
        <v>5910044</v>
      </c>
      <c r="I1053" s="3"/>
      <c r="J1053" s="3" t="n">
        <f aca="false">ROUND((G1053-G1052)/G1052*100,2)</f>
        <v>2.72</v>
      </c>
      <c r="K1053" s="3" t="str">
        <f aca="false">B1053&amp;"_"&amp;C1053</f>
        <v>3_2024-03-13</v>
      </c>
    </row>
    <row r="1054" customFormat="false" ht="15" hidden="false" customHeight="false" outlineLevel="0" collapsed="false">
      <c r="A1054" s="3" t="n">
        <v>1053</v>
      </c>
      <c r="B1054" s="3" t="n">
        <v>3</v>
      </c>
      <c r="C1054" s="3" t="s">
        <v>109</v>
      </c>
      <c r="D1054" s="4" t="n">
        <v>110.18</v>
      </c>
      <c r="E1054" s="4" t="n">
        <v>110.23</v>
      </c>
      <c r="F1054" s="4" t="n">
        <v>109.32</v>
      </c>
      <c r="G1054" s="4" t="n">
        <v>109.75</v>
      </c>
      <c r="H1054" s="5" t="n">
        <v>3618915</v>
      </c>
      <c r="I1054" s="3"/>
      <c r="J1054" s="3" t="n">
        <f aca="false">ROUND((G1054-G1053)/G1053*100,2)</f>
        <v>-1.91</v>
      </c>
      <c r="K1054" s="3" t="str">
        <f aca="false">B1054&amp;"_"&amp;C1054</f>
        <v>3_2024-03-14</v>
      </c>
    </row>
    <row r="1055" customFormat="false" ht="15" hidden="false" customHeight="false" outlineLevel="0" collapsed="false">
      <c r="A1055" s="3" t="n">
        <v>1054</v>
      </c>
      <c r="B1055" s="3" t="n">
        <v>3</v>
      </c>
      <c r="C1055" s="3" t="s">
        <v>110</v>
      </c>
      <c r="D1055" s="4" t="n">
        <v>109.89</v>
      </c>
      <c r="E1055" s="4" t="n">
        <v>110.45</v>
      </c>
      <c r="F1055" s="4" t="n">
        <v>109.49</v>
      </c>
      <c r="G1055" s="4" t="n">
        <v>109.93</v>
      </c>
      <c r="H1055" s="5" t="n">
        <v>3692781</v>
      </c>
      <c r="I1055" s="3"/>
      <c r="J1055" s="3" t="n">
        <f aca="false">ROUND((G1055-G1054)/G1054*100,2)</f>
        <v>0.16</v>
      </c>
      <c r="K1055" s="3" t="str">
        <f aca="false">B1055&amp;"_"&amp;C1055</f>
        <v>3_2024-03-15</v>
      </c>
    </row>
    <row r="1056" customFormat="false" ht="15" hidden="false" customHeight="false" outlineLevel="0" collapsed="false">
      <c r="A1056" s="3" t="n">
        <v>1055</v>
      </c>
      <c r="B1056" s="3" t="n">
        <v>3</v>
      </c>
      <c r="C1056" s="3" t="s">
        <v>111</v>
      </c>
      <c r="D1056" s="4" t="n">
        <v>110.99</v>
      </c>
      <c r="E1056" s="4" t="n">
        <v>111.29</v>
      </c>
      <c r="F1056" s="4" t="n">
        <v>110.71</v>
      </c>
      <c r="G1056" s="4" t="n">
        <v>110.95</v>
      </c>
      <c r="H1056" s="5" t="n">
        <v>1893432</v>
      </c>
      <c r="I1056" s="3"/>
      <c r="J1056" s="3" t="n">
        <f aca="false">ROUND((G1056-G1055)/G1055*100,2)</f>
        <v>0.93</v>
      </c>
      <c r="K1056" s="3" t="str">
        <f aca="false">B1056&amp;"_"&amp;C1056</f>
        <v>3_2024-03-18</v>
      </c>
    </row>
    <row r="1057" customFormat="false" ht="15" hidden="false" customHeight="false" outlineLevel="0" collapsed="false">
      <c r="A1057" s="3" t="n">
        <v>1056</v>
      </c>
      <c r="B1057" s="3" t="n">
        <v>3</v>
      </c>
      <c r="C1057" s="3" t="s">
        <v>112</v>
      </c>
      <c r="D1057" s="4" t="n">
        <v>113.2</v>
      </c>
      <c r="E1057" s="4" t="n">
        <v>113.6</v>
      </c>
      <c r="F1057" s="4" t="n">
        <v>112.53</v>
      </c>
      <c r="G1057" s="4" t="n">
        <v>113.11</v>
      </c>
      <c r="H1057" s="5" t="n">
        <v>2275624</v>
      </c>
      <c r="I1057" s="3"/>
      <c r="J1057" s="3" t="n">
        <f aca="false">ROUND((G1057-G1056)/G1056*100,2)</f>
        <v>1.95</v>
      </c>
      <c r="K1057" s="3" t="str">
        <f aca="false">B1057&amp;"_"&amp;C1057</f>
        <v>3_2024-03-19</v>
      </c>
    </row>
    <row r="1058" customFormat="false" ht="15" hidden="false" customHeight="false" outlineLevel="0" collapsed="false">
      <c r="A1058" s="3" t="n">
        <v>1057</v>
      </c>
      <c r="B1058" s="3" t="n">
        <v>3</v>
      </c>
      <c r="C1058" s="3" t="s">
        <v>113</v>
      </c>
      <c r="D1058" s="4" t="n">
        <v>111.06</v>
      </c>
      <c r="E1058" s="4" t="n">
        <v>111.31</v>
      </c>
      <c r="F1058" s="4" t="n">
        <v>110.37</v>
      </c>
      <c r="G1058" s="4" t="n">
        <v>111.02</v>
      </c>
      <c r="H1058" s="5" t="n">
        <v>4761121</v>
      </c>
      <c r="I1058" s="3"/>
      <c r="J1058" s="3" t="n">
        <f aca="false">ROUND((G1058-G1057)/G1057*100,2)</f>
        <v>-1.85</v>
      </c>
      <c r="K1058" s="3" t="str">
        <f aca="false">B1058&amp;"_"&amp;C1058</f>
        <v>3_2024-03-20</v>
      </c>
    </row>
    <row r="1059" customFormat="false" ht="15" hidden="false" customHeight="false" outlineLevel="0" collapsed="false">
      <c r="A1059" s="3" t="n">
        <v>1058</v>
      </c>
      <c r="B1059" s="3" t="n">
        <v>3</v>
      </c>
      <c r="C1059" s="3" t="s">
        <v>114</v>
      </c>
      <c r="D1059" s="4" t="n">
        <v>111.19</v>
      </c>
      <c r="E1059" s="4" t="n">
        <v>111.26</v>
      </c>
      <c r="F1059" s="4" t="n">
        <v>110.69</v>
      </c>
      <c r="G1059" s="4" t="n">
        <v>111.01</v>
      </c>
      <c r="H1059" s="5" t="n">
        <v>5678729</v>
      </c>
      <c r="I1059" s="3"/>
      <c r="J1059" s="3" t="n">
        <f aca="false">ROUND((G1059-G1058)/G1058*100,2)</f>
        <v>-0.01</v>
      </c>
      <c r="K1059" s="3" t="str">
        <f aca="false">B1059&amp;"_"&amp;C1059</f>
        <v>3_2024-03-21</v>
      </c>
    </row>
    <row r="1060" customFormat="false" ht="15" hidden="false" customHeight="false" outlineLevel="0" collapsed="false">
      <c r="A1060" s="3" t="n">
        <v>1059</v>
      </c>
      <c r="B1060" s="3" t="n">
        <v>3</v>
      </c>
      <c r="C1060" s="3" t="s">
        <v>115</v>
      </c>
      <c r="D1060" s="4" t="n">
        <v>113.48</v>
      </c>
      <c r="E1060" s="4" t="n">
        <v>114.15</v>
      </c>
      <c r="F1060" s="4" t="n">
        <v>112.52</v>
      </c>
      <c r="G1060" s="4" t="n">
        <v>113.05</v>
      </c>
      <c r="H1060" s="5" t="n">
        <v>3987022</v>
      </c>
      <c r="I1060" s="3"/>
      <c r="J1060" s="3" t="n">
        <f aca="false">ROUND((G1060-G1059)/G1059*100,2)</f>
        <v>1.84</v>
      </c>
      <c r="K1060" s="3" t="str">
        <f aca="false">B1060&amp;"_"&amp;C1060</f>
        <v>3_2024-03-22</v>
      </c>
    </row>
    <row r="1061" customFormat="false" ht="15" hidden="false" customHeight="false" outlineLevel="0" collapsed="false">
      <c r="A1061" s="3" t="n">
        <v>1060</v>
      </c>
      <c r="B1061" s="3" t="n">
        <v>3</v>
      </c>
      <c r="C1061" s="3" t="s">
        <v>116</v>
      </c>
      <c r="D1061" s="4" t="n">
        <v>115.23</v>
      </c>
      <c r="E1061" s="4" t="n">
        <v>116.24</v>
      </c>
      <c r="F1061" s="4" t="n">
        <v>115.17</v>
      </c>
      <c r="G1061" s="4" t="n">
        <v>115.62</v>
      </c>
      <c r="H1061" s="5" t="n">
        <v>4043386</v>
      </c>
      <c r="I1061" s="3"/>
      <c r="J1061" s="3" t="n">
        <f aca="false">ROUND((G1061-G1060)/G1060*100,2)</f>
        <v>2.27</v>
      </c>
      <c r="K1061" s="3" t="str">
        <f aca="false">B1061&amp;"_"&amp;C1061</f>
        <v>3_2024-03-25</v>
      </c>
    </row>
    <row r="1062" customFormat="false" ht="15" hidden="false" customHeight="false" outlineLevel="0" collapsed="false">
      <c r="A1062" s="3" t="n">
        <v>1061</v>
      </c>
      <c r="B1062" s="3" t="n">
        <v>3</v>
      </c>
      <c r="C1062" s="3" t="s">
        <v>117</v>
      </c>
      <c r="D1062" s="4" t="n">
        <v>114.96</v>
      </c>
      <c r="E1062" s="4" t="n">
        <v>115.79</v>
      </c>
      <c r="F1062" s="4" t="n">
        <v>114.41</v>
      </c>
      <c r="G1062" s="4" t="n">
        <v>115.35</v>
      </c>
      <c r="H1062" s="5" t="n">
        <v>2843747</v>
      </c>
      <c r="I1062" s="3"/>
      <c r="J1062" s="3" t="n">
        <f aca="false">ROUND((G1062-G1061)/G1061*100,2)</f>
        <v>-0.23</v>
      </c>
      <c r="K1062" s="3" t="str">
        <f aca="false">B1062&amp;"_"&amp;C1062</f>
        <v>3_2024-03-26</v>
      </c>
    </row>
    <row r="1063" customFormat="false" ht="15" hidden="false" customHeight="false" outlineLevel="0" collapsed="false">
      <c r="A1063" s="3" t="n">
        <v>1062</v>
      </c>
      <c r="B1063" s="3" t="n">
        <v>3</v>
      </c>
      <c r="C1063" s="3" t="s">
        <v>118</v>
      </c>
      <c r="D1063" s="4" t="n">
        <v>109.7</v>
      </c>
      <c r="E1063" s="4" t="n">
        <v>110.32</v>
      </c>
      <c r="F1063" s="4" t="n">
        <v>109.19</v>
      </c>
      <c r="G1063" s="4" t="n">
        <v>110.09</v>
      </c>
      <c r="H1063" s="5" t="n">
        <v>4016516</v>
      </c>
      <c r="I1063" s="3"/>
      <c r="J1063" s="3" t="n">
        <f aca="false">ROUND((G1063-G1062)/G1062*100,2)</f>
        <v>-4.56</v>
      </c>
      <c r="K1063" s="3" t="str">
        <f aca="false">B1063&amp;"_"&amp;C1063</f>
        <v>3_2024-03-27</v>
      </c>
    </row>
    <row r="1064" customFormat="false" ht="15" hidden="false" customHeight="false" outlineLevel="0" collapsed="false">
      <c r="A1064" s="3" t="n">
        <v>1063</v>
      </c>
      <c r="B1064" s="3" t="n">
        <v>3</v>
      </c>
      <c r="C1064" s="3" t="s">
        <v>119</v>
      </c>
      <c r="D1064" s="4" t="n">
        <v>108.08</v>
      </c>
      <c r="E1064" s="4" t="n">
        <v>108.35</v>
      </c>
      <c r="F1064" s="4" t="n">
        <v>107.25</v>
      </c>
      <c r="G1064" s="4" t="n">
        <v>107.88</v>
      </c>
      <c r="H1064" s="5" t="n">
        <v>6486674</v>
      </c>
      <c r="I1064" s="3"/>
      <c r="J1064" s="3" t="n">
        <f aca="false">ROUND((G1064-G1063)/G1063*100,2)</f>
        <v>-2.01</v>
      </c>
      <c r="K1064" s="3" t="str">
        <f aca="false">B1064&amp;"_"&amp;C1064</f>
        <v>3_2024-03-28</v>
      </c>
    </row>
    <row r="1065" customFormat="false" ht="15" hidden="false" customHeight="false" outlineLevel="0" collapsed="false">
      <c r="A1065" s="3" t="n">
        <v>1064</v>
      </c>
      <c r="B1065" s="3" t="n">
        <v>3</v>
      </c>
      <c r="C1065" s="3" t="s">
        <v>120</v>
      </c>
      <c r="D1065" s="4" t="n">
        <v>107.53</v>
      </c>
      <c r="E1065" s="4" t="n">
        <v>107.73</v>
      </c>
      <c r="F1065" s="4" t="n">
        <v>106.93</v>
      </c>
      <c r="G1065" s="4" t="n">
        <v>107.71</v>
      </c>
      <c r="H1065" s="5" t="n">
        <v>6120689</v>
      </c>
      <c r="I1065" s="3"/>
      <c r="J1065" s="3" t="n">
        <f aca="false">ROUND((G1065-G1064)/G1064*100,2)</f>
        <v>-0.16</v>
      </c>
      <c r="K1065" s="3" t="str">
        <f aca="false">B1065&amp;"_"&amp;C1065</f>
        <v>3_2024-03-29</v>
      </c>
    </row>
    <row r="1066" customFormat="false" ht="15" hidden="false" customHeight="false" outlineLevel="0" collapsed="false">
      <c r="A1066" s="3" t="n">
        <v>1065</v>
      </c>
      <c r="B1066" s="3" t="n">
        <v>3</v>
      </c>
      <c r="C1066" s="3" t="s">
        <v>121</v>
      </c>
      <c r="D1066" s="4" t="n">
        <v>106.98</v>
      </c>
      <c r="E1066" s="4" t="n">
        <v>107.66</v>
      </c>
      <c r="F1066" s="4" t="n">
        <v>106.87</v>
      </c>
      <c r="G1066" s="4" t="n">
        <v>107.36</v>
      </c>
      <c r="H1066" s="5" t="n">
        <v>887149</v>
      </c>
      <c r="I1066" s="3"/>
      <c r="J1066" s="3" t="n">
        <f aca="false">ROUND((G1066-G1065)/G1065*100,2)</f>
        <v>-0.32</v>
      </c>
      <c r="K1066" s="3" t="str">
        <f aca="false">B1066&amp;"_"&amp;C1066</f>
        <v>3_2024-04-01</v>
      </c>
    </row>
    <row r="1067" customFormat="false" ht="15" hidden="false" customHeight="false" outlineLevel="0" collapsed="false">
      <c r="A1067" s="3" t="n">
        <v>1066</v>
      </c>
      <c r="B1067" s="3" t="n">
        <v>3</v>
      </c>
      <c r="C1067" s="3" t="s">
        <v>122</v>
      </c>
      <c r="D1067" s="4" t="n">
        <v>105.31</v>
      </c>
      <c r="E1067" s="4" t="n">
        <v>105.82</v>
      </c>
      <c r="F1067" s="4" t="n">
        <v>104.51</v>
      </c>
      <c r="G1067" s="4" t="n">
        <v>104.9</v>
      </c>
      <c r="H1067" s="5" t="n">
        <v>2651117</v>
      </c>
      <c r="I1067" s="3"/>
      <c r="J1067" s="3" t="n">
        <f aca="false">ROUND((G1067-G1066)/G1066*100,2)</f>
        <v>-2.29</v>
      </c>
      <c r="K1067" s="3" t="str">
        <f aca="false">B1067&amp;"_"&amp;C1067</f>
        <v>3_2024-04-02</v>
      </c>
    </row>
    <row r="1068" customFormat="false" ht="15" hidden="false" customHeight="false" outlineLevel="0" collapsed="false">
      <c r="A1068" s="3" t="n">
        <v>1067</v>
      </c>
      <c r="B1068" s="3" t="n">
        <v>3</v>
      </c>
      <c r="C1068" s="3" t="s">
        <v>123</v>
      </c>
      <c r="D1068" s="4" t="n">
        <v>107.16</v>
      </c>
      <c r="E1068" s="4" t="n">
        <v>107.33</v>
      </c>
      <c r="F1068" s="4" t="n">
        <v>106.77</v>
      </c>
      <c r="G1068" s="4" t="n">
        <v>106.86</v>
      </c>
      <c r="H1068" s="5" t="n">
        <v>2607289</v>
      </c>
      <c r="I1068" s="3"/>
      <c r="J1068" s="3" t="n">
        <f aca="false">ROUND((G1068-G1067)/G1067*100,2)</f>
        <v>1.87</v>
      </c>
      <c r="K1068" s="3" t="str">
        <f aca="false">B1068&amp;"_"&amp;C1068</f>
        <v>3_2024-04-03</v>
      </c>
    </row>
    <row r="1069" customFormat="false" ht="15" hidden="false" customHeight="false" outlineLevel="0" collapsed="false">
      <c r="A1069" s="3" t="n">
        <v>1068</v>
      </c>
      <c r="B1069" s="3" t="n">
        <v>3</v>
      </c>
      <c r="C1069" s="3" t="s">
        <v>124</v>
      </c>
      <c r="D1069" s="4" t="n">
        <v>108.3</v>
      </c>
      <c r="E1069" s="4" t="n">
        <v>108.31</v>
      </c>
      <c r="F1069" s="4" t="n">
        <v>107.92</v>
      </c>
      <c r="G1069" s="4" t="n">
        <v>107.99</v>
      </c>
      <c r="H1069" s="5" t="n">
        <v>1809603</v>
      </c>
      <c r="I1069" s="3"/>
      <c r="J1069" s="3" t="n">
        <f aca="false">ROUND((G1069-G1068)/G1068*100,2)</f>
        <v>1.06</v>
      </c>
      <c r="K1069" s="3" t="str">
        <f aca="false">B1069&amp;"_"&amp;C1069</f>
        <v>3_2024-04-04</v>
      </c>
    </row>
    <row r="1070" customFormat="false" ht="15" hidden="false" customHeight="false" outlineLevel="0" collapsed="false">
      <c r="A1070" s="3" t="n">
        <v>1069</v>
      </c>
      <c r="B1070" s="3" t="n">
        <v>3</v>
      </c>
      <c r="C1070" s="3" t="s">
        <v>125</v>
      </c>
      <c r="D1070" s="4" t="n">
        <v>107.02</v>
      </c>
      <c r="E1070" s="4" t="n">
        <v>107.59</v>
      </c>
      <c r="F1070" s="4" t="n">
        <v>106.85</v>
      </c>
      <c r="G1070" s="4" t="n">
        <v>107.07</v>
      </c>
      <c r="H1070" s="5" t="n">
        <v>5755811</v>
      </c>
      <c r="I1070" s="3"/>
      <c r="J1070" s="3" t="n">
        <f aca="false">ROUND((G1070-G1069)/G1069*100,2)</f>
        <v>-0.85</v>
      </c>
      <c r="K1070" s="3" t="str">
        <f aca="false">B1070&amp;"_"&amp;C1070</f>
        <v>3_2024-04-05</v>
      </c>
    </row>
    <row r="1071" customFormat="false" ht="15" hidden="false" customHeight="false" outlineLevel="0" collapsed="false">
      <c r="A1071" s="3" t="n">
        <v>1070</v>
      </c>
      <c r="B1071" s="3" t="n">
        <v>3</v>
      </c>
      <c r="C1071" s="3" t="s">
        <v>126</v>
      </c>
      <c r="D1071" s="4" t="n">
        <v>106.46</v>
      </c>
      <c r="E1071" s="4" t="n">
        <v>106.98</v>
      </c>
      <c r="F1071" s="4" t="n">
        <v>105.91</v>
      </c>
      <c r="G1071" s="4" t="n">
        <v>106.47</v>
      </c>
      <c r="H1071" s="5" t="n">
        <v>3071359</v>
      </c>
      <c r="I1071" s="3"/>
      <c r="J1071" s="3" t="n">
        <f aca="false">ROUND((G1071-G1070)/G1070*100,2)</f>
        <v>-0.56</v>
      </c>
      <c r="K1071" s="3" t="str">
        <f aca="false">B1071&amp;"_"&amp;C1071</f>
        <v>3_2024-04-08</v>
      </c>
    </row>
    <row r="1072" customFormat="false" ht="15" hidden="false" customHeight="false" outlineLevel="0" collapsed="false">
      <c r="A1072" s="3" t="n">
        <v>1071</v>
      </c>
      <c r="B1072" s="3" t="n">
        <v>3</v>
      </c>
      <c r="C1072" s="3" t="s">
        <v>127</v>
      </c>
      <c r="D1072" s="4" t="n">
        <v>107.78</v>
      </c>
      <c r="E1072" s="4" t="n">
        <v>107.88</v>
      </c>
      <c r="F1072" s="4" t="n">
        <v>107.09</v>
      </c>
      <c r="G1072" s="4" t="n">
        <v>107.41</v>
      </c>
      <c r="H1072" s="5" t="n">
        <v>7951891</v>
      </c>
      <c r="I1072" s="3"/>
      <c r="J1072" s="3" t="n">
        <f aca="false">ROUND((G1072-G1071)/G1071*100,2)</f>
        <v>0.88</v>
      </c>
      <c r="K1072" s="3" t="str">
        <f aca="false">B1072&amp;"_"&amp;C1072</f>
        <v>3_2024-04-09</v>
      </c>
    </row>
    <row r="1073" customFormat="false" ht="15" hidden="false" customHeight="false" outlineLevel="0" collapsed="false">
      <c r="A1073" s="3" t="n">
        <v>1072</v>
      </c>
      <c r="B1073" s="3" t="n">
        <v>3</v>
      </c>
      <c r="C1073" s="3" t="s">
        <v>128</v>
      </c>
      <c r="D1073" s="4" t="n">
        <v>108.19</v>
      </c>
      <c r="E1073" s="4" t="n">
        <v>108.35</v>
      </c>
      <c r="F1073" s="4" t="n">
        <v>107.68</v>
      </c>
      <c r="G1073" s="4" t="n">
        <v>107.96</v>
      </c>
      <c r="H1073" s="5" t="n">
        <v>5281809</v>
      </c>
      <c r="I1073" s="3"/>
      <c r="J1073" s="3" t="n">
        <f aca="false">ROUND((G1073-G1072)/G1072*100,2)</f>
        <v>0.51</v>
      </c>
      <c r="K1073" s="3" t="str">
        <f aca="false">B1073&amp;"_"&amp;C1073</f>
        <v>3_2024-04-10</v>
      </c>
    </row>
    <row r="1074" customFormat="false" ht="15" hidden="false" customHeight="false" outlineLevel="0" collapsed="false">
      <c r="A1074" s="3" t="n">
        <v>1073</v>
      </c>
      <c r="B1074" s="3" t="n">
        <v>3</v>
      </c>
      <c r="C1074" s="3" t="s">
        <v>129</v>
      </c>
      <c r="D1074" s="4" t="n">
        <v>108.6</v>
      </c>
      <c r="E1074" s="4" t="n">
        <v>109.16</v>
      </c>
      <c r="F1074" s="4" t="n">
        <v>108.11</v>
      </c>
      <c r="G1074" s="4" t="n">
        <v>108.74</v>
      </c>
      <c r="H1074" s="5" t="n">
        <v>1369957</v>
      </c>
      <c r="I1074" s="3"/>
      <c r="J1074" s="3" t="n">
        <f aca="false">ROUND((G1074-G1073)/G1073*100,2)</f>
        <v>0.72</v>
      </c>
      <c r="K1074" s="3" t="str">
        <f aca="false">B1074&amp;"_"&amp;C1074</f>
        <v>3_2024-04-11</v>
      </c>
    </row>
    <row r="1075" customFormat="false" ht="15" hidden="false" customHeight="false" outlineLevel="0" collapsed="false">
      <c r="A1075" s="3" t="n">
        <v>1074</v>
      </c>
      <c r="B1075" s="3" t="n">
        <v>3</v>
      </c>
      <c r="C1075" s="3" t="s">
        <v>130</v>
      </c>
      <c r="D1075" s="4" t="n">
        <v>111.54</v>
      </c>
      <c r="E1075" s="4" t="n">
        <v>112.1</v>
      </c>
      <c r="F1075" s="4" t="n">
        <v>111.34</v>
      </c>
      <c r="G1075" s="4" t="n">
        <v>111.84</v>
      </c>
      <c r="H1075" s="5" t="n">
        <v>6096129</v>
      </c>
      <c r="I1075" s="3"/>
      <c r="J1075" s="3" t="n">
        <f aca="false">ROUND((G1075-G1074)/G1074*100,2)</f>
        <v>2.85</v>
      </c>
      <c r="K1075" s="3" t="str">
        <f aca="false">B1075&amp;"_"&amp;C1075</f>
        <v>3_2024-04-12</v>
      </c>
    </row>
    <row r="1076" customFormat="false" ht="15" hidden="false" customHeight="false" outlineLevel="0" collapsed="false">
      <c r="A1076" s="3" t="n">
        <v>1075</v>
      </c>
      <c r="B1076" s="3" t="n">
        <v>3</v>
      </c>
      <c r="C1076" s="3" t="s">
        <v>131</v>
      </c>
      <c r="D1076" s="4" t="n">
        <v>111.77</v>
      </c>
      <c r="E1076" s="4" t="n">
        <v>112.36</v>
      </c>
      <c r="F1076" s="4" t="n">
        <v>111.46</v>
      </c>
      <c r="G1076" s="4" t="n">
        <v>111.88</v>
      </c>
      <c r="H1076" s="5" t="n">
        <v>1588623</v>
      </c>
      <c r="I1076" s="3"/>
      <c r="J1076" s="3" t="n">
        <f aca="false">ROUND((G1076-G1075)/G1075*100,2)</f>
        <v>0.04</v>
      </c>
      <c r="K1076" s="3" t="str">
        <f aca="false">B1076&amp;"_"&amp;C1076</f>
        <v>3_2024-04-15</v>
      </c>
    </row>
    <row r="1077" customFormat="false" ht="15" hidden="false" customHeight="false" outlineLevel="0" collapsed="false">
      <c r="A1077" s="3" t="n">
        <v>1076</v>
      </c>
      <c r="B1077" s="3" t="n">
        <v>3</v>
      </c>
      <c r="C1077" s="3" t="s">
        <v>132</v>
      </c>
      <c r="D1077" s="4" t="n">
        <v>109.73</v>
      </c>
      <c r="E1077" s="4" t="n">
        <v>109.74</v>
      </c>
      <c r="F1077" s="4" t="n">
        <v>108.8</v>
      </c>
      <c r="G1077" s="4" t="n">
        <v>109.41</v>
      </c>
      <c r="H1077" s="5" t="n">
        <v>3866154</v>
      </c>
      <c r="I1077" s="3"/>
      <c r="J1077" s="3" t="n">
        <f aca="false">ROUND((G1077-G1076)/G1076*100,2)</f>
        <v>-2.21</v>
      </c>
      <c r="K1077" s="3" t="str">
        <f aca="false">B1077&amp;"_"&amp;C1077</f>
        <v>3_2024-04-16</v>
      </c>
    </row>
    <row r="1078" customFormat="false" ht="15" hidden="false" customHeight="false" outlineLevel="0" collapsed="false">
      <c r="A1078" s="3" t="n">
        <v>1077</v>
      </c>
      <c r="B1078" s="3" t="n">
        <v>3</v>
      </c>
      <c r="C1078" s="3" t="s">
        <v>133</v>
      </c>
      <c r="D1078" s="4" t="n">
        <v>107.39</v>
      </c>
      <c r="E1078" s="4" t="n">
        <v>107.41</v>
      </c>
      <c r="F1078" s="4" t="n">
        <v>106.64</v>
      </c>
      <c r="G1078" s="4" t="n">
        <v>107.23</v>
      </c>
      <c r="H1078" s="5" t="n">
        <v>5280681</v>
      </c>
      <c r="I1078" s="3"/>
      <c r="J1078" s="3" t="n">
        <f aca="false">ROUND((G1078-G1077)/G1077*100,2)</f>
        <v>-1.99</v>
      </c>
      <c r="K1078" s="3" t="str">
        <f aca="false">B1078&amp;"_"&amp;C1078</f>
        <v>3_2024-04-17</v>
      </c>
    </row>
    <row r="1079" customFormat="false" ht="15" hidden="false" customHeight="false" outlineLevel="0" collapsed="false">
      <c r="A1079" s="3" t="n">
        <v>1078</v>
      </c>
      <c r="B1079" s="3" t="n">
        <v>3</v>
      </c>
      <c r="C1079" s="3" t="s">
        <v>134</v>
      </c>
      <c r="D1079" s="4" t="n">
        <v>103.17</v>
      </c>
      <c r="E1079" s="4" t="n">
        <v>103.44</v>
      </c>
      <c r="F1079" s="4" t="n">
        <v>102.23</v>
      </c>
      <c r="G1079" s="4" t="n">
        <v>102.79</v>
      </c>
      <c r="H1079" s="5" t="n">
        <v>6937667</v>
      </c>
      <c r="I1079" s="3"/>
      <c r="J1079" s="3" t="n">
        <f aca="false">ROUND((G1079-G1078)/G1078*100,2)</f>
        <v>-4.14</v>
      </c>
      <c r="K1079" s="3" t="str">
        <f aca="false">B1079&amp;"_"&amp;C1079</f>
        <v>3_2024-04-18</v>
      </c>
    </row>
    <row r="1080" customFormat="false" ht="15" hidden="false" customHeight="false" outlineLevel="0" collapsed="false">
      <c r="A1080" s="3" t="n">
        <v>1079</v>
      </c>
      <c r="B1080" s="3" t="n">
        <v>3</v>
      </c>
      <c r="C1080" s="3" t="s">
        <v>135</v>
      </c>
      <c r="D1080" s="4" t="n">
        <v>101.73</v>
      </c>
      <c r="E1080" s="4" t="n">
        <v>102.46</v>
      </c>
      <c r="F1080" s="4" t="n">
        <v>101.49</v>
      </c>
      <c r="G1080" s="4" t="n">
        <v>102.06</v>
      </c>
      <c r="H1080" s="5" t="n">
        <v>6298632</v>
      </c>
      <c r="I1080" s="3"/>
      <c r="J1080" s="3" t="n">
        <f aca="false">ROUND((G1080-G1079)/G1079*100,2)</f>
        <v>-0.71</v>
      </c>
      <c r="K1080" s="3" t="str">
        <f aca="false">B1080&amp;"_"&amp;C1080</f>
        <v>3_2024-04-19</v>
      </c>
    </row>
    <row r="1081" customFormat="false" ht="15" hidden="false" customHeight="false" outlineLevel="0" collapsed="false">
      <c r="A1081" s="3" t="n">
        <v>1080</v>
      </c>
      <c r="B1081" s="3" t="n">
        <v>3</v>
      </c>
      <c r="C1081" s="3" t="s">
        <v>136</v>
      </c>
      <c r="D1081" s="4" t="n">
        <v>103.52</v>
      </c>
      <c r="E1081" s="4" t="n">
        <v>103.97</v>
      </c>
      <c r="F1081" s="4" t="n">
        <v>102.95</v>
      </c>
      <c r="G1081" s="4" t="n">
        <v>103.31</v>
      </c>
      <c r="H1081" s="5" t="n">
        <v>1961942</v>
      </c>
      <c r="I1081" s="3"/>
      <c r="J1081" s="3" t="n">
        <f aca="false">ROUND((G1081-G1080)/G1080*100,2)</f>
        <v>1.22</v>
      </c>
      <c r="K1081" s="3" t="str">
        <f aca="false">B1081&amp;"_"&amp;C1081</f>
        <v>3_2024-04-22</v>
      </c>
    </row>
    <row r="1082" customFormat="false" ht="15" hidden="false" customHeight="false" outlineLevel="0" collapsed="false">
      <c r="A1082" s="3" t="n">
        <v>1081</v>
      </c>
      <c r="B1082" s="3" t="n">
        <v>3</v>
      </c>
      <c r="C1082" s="3" t="s">
        <v>137</v>
      </c>
      <c r="D1082" s="4" t="n">
        <v>101.57</v>
      </c>
      <c r="E1082" s="4" t="n">
        <v>102.17</v>
      </c>
      <c r="F1082" s="4" t="n">
        <v>101.16</v>
      </c>
      <c r="G1082" s="4" t="n">
        <v>101.83</v>
      </c>
      <c r="H1082" s="5" t="n">
        <v>6737671</v>
      </c>
      <c r="I1082" s="3"/>
      <c r="J1082" s="3" t="n">
        <f aca="false">ROUND((G1082-G1081)/G1081*100,2)</f>
        <v>-1.43</v>
      </c>
      <c r="K1082" s="3" t="str">
        <f aca="false">B1082&amp;"_"&amp;C1082</f>
        <v>3_2024-04-23</v>
      </c>
    </row>
    <row r="1083" customFormat="false" ht="15" hidden="false" customHeight="false" outlineLevel="0" collapsed="false">
      <c r="A1083" s="3" t="n">
        <v>1082</v>
      </c>
      <c r="B1083" s="3" t="n">
        <v>3</v>
      </c>
      <c r="C1083" s="3" t="s">
        <v>138</v>
      </c>
      <c r="D1083" s="4" t="n">
        <v>103.83</v>
      </c>
      <c r="E1083" s="4" t="n">
        <v>104.29</v>
      </c>
      <c r="F1083" s="4" t="n">
        <v>103.76</v>
      </c>
      <c r="G1083" s="4" t="n">
        <v>104.23</v>
      </c>
      <c r="H1083" s="5" t="n">
        <v>3844566</v>
      </c>
      <c r="I1083" s="3"/>
      <c r="J1083" s="3" t="n">
        <f aca="false">ROUND((G1083-G1082)/G1082*100,2)</f>
        <v>2.36</v>
      </c>
      <c r="K1083" s="3" t="str">
        <f aca="false">B1083&amp;"_"&amp;C1083</f>
        <v>3_2024-04-24</v>
      </c>
    </row>
    <row r="1084" customFormat="false" ht="15" hidden="false" customHeight="false" outlineLevel="0" collapsed="false">
      <c r="A1084" s="3" t="n">
        <v>1083</v>
      </c>
      <c r="B1084" s="3" t="n">
        <v>3</v>
      </c>
      <c r="C1084" s="3" t="s">
        <v>139</v>
      </c>
      <c r="D1084" s="4" t="n">
        <v>104.28</v>
      </c>
      <c r="E1084" s="4" t="n">
        <v>104.55</v>
      </c>
      <c r="F1084" s="4" t="n">
        <v>104.22</v>
      </c>
      <c r="G1084" s="4" t="n">
        <v>104.53</v>
      </c>
      <c r="H1084" s="5" t="n">
        <v>7538791</v>
      </c>
      <c r="I1084" s="3"/>
      <c r="J1084" s="3" t="n">
        <f aca="false">ROUND((G1084-G1083)/G1083*100,2)</f>
        <v>0.29</v>
      </c>
      <c r="K1084" s="3" t="str">
        <f aca="false">B1084&amp;"_"&amp;C1084</f>
        <v>3_2024-04-25</v>
      </c>
    </row>
    <row r="1085" customFormat="false" ht="15" hidden="false" customHeight="false" outlineLevel="0" collapsed="false">
      <c r="A1085" s="3" t="n">
        <v>1084</v>
      </c>
      <c r="B1085" s="3" t="n">
        <v>3</v>
      </c>
      <c r="C1085" s="3" t="s">
        <v>140</v>
      </c>
      <c r="D1085" s="4" t="n">
        <v>106.18</v>
      </c>
      <c r="E1085" s="4" t="n">
        <v>106.71</v>
      </c>
      <c r="F1085" s="4" t="n">
        <v>105.44</v>
      </c>
      <c r="G1085" s="4" t="n">
        <v>106.05</v>
      </c>
      <c r="H1085" s="5" t="n">
        <v>5285621</v>
      </c>
      <c r="I1085" s="3"/>
      <c r="J1085" s="3" t="n">
        <f aca="false">ROUND((G1085-G1084)/G1084*100,2)</f>
        <v>1.45</v>
      </c>
      <c r="K1085" s="3" t="str">
        <f aca="false">B1085&amp;"_"&amp;C1085</f>
        <v>3_2024-04-26</v>
      </c>
    </row>
    <row r="1086" customFormat="false" ht="15" hidden="false" customHeight="false" outlineLevel="0" collapsed="false">
      <c r="A1086" s="3" t="n">
        <v>1085</v>
      </c>
      <c r="B1086" s="3" t="n">
        <v>3</v>
      </c>
      <c r="C1086" s="3" t="s">
        <v>141</v>
      </c>
      <c r="D1086" s="4" t="n">
        <v>106.1</v>
      </c>
      <c r="E1086" s="4" t="n">
        <v>106.19</v>
      </c>
      <c r="F1086" s="4" t="n">
        <v>105.39</v>
      </c>
      <c r="G1086" s="4" t="n">
        <v>105.8</v>
      </c>
      <c r="H1086" s="5" t="n">
        <v>7249229</v>
      </c>
      <c r="I1086" s="3"/>
      <c r="J1086" s="3" t="n">
        <f aca="false">ROUND((G1086-G1085)/G1085*100,2)</f>
        <v>-0.24</v>
      </c>
      <c r="K1086" s="3" t="str">
        <f aca="false">B1086&amp;"_"&amp;C1086</f>
        <v>3_2024-04-29</v>
      </c>
    </row>
    <row r="1087" customFormat="false" ht="15" hidden="false" customHeight="false" outlineLevel="0" collapsed="false">
      <c r="A1087" s="3" t="n">
        <v>1086</v>
      </c>
      <c r="B1087" s="3" t="n">
        <v>3</v>
      </c>
      <c r="C1087" s="3" t="s">
        <v>142</v>
      </c>
      <c r="D1087" s="4" t="n">
        <v>104.94</v>
      </c>
      <c r="E1087" s="4" t="n">
        <v>105.54</v>
      </c>
      <c r="F1087" s="4" t="n">
        <v>104.32</v>
      </c>
      <c r="G1087" s="4" t="n">
        <v>104.88</v>
      </c>
      <c r="H1087" s="5" t="n">
        <v>5717402</v>
      </c>
      <c r="I1087" s="3"/>
      <c r="J1087" s="3" t="n">
        <f aca="false">ROUND((G1087-G1086)/G1086*100,2)</f>
        <v>-0.87</v>
      </c>
      <c r="K1087" s="3" t="str">
        <f aca="false">B1087&amp;"_"&amp;C1087</f>
        <v>3_2024-04-30</v>
      </c>
    </row>
    <row r="1088" customFormat="false" ht="15" hidden="false" customHeight="false" outlineLevel="0" collapsed="false">
      <c r="A1088" s="3" t="n">
        <v>1087</v>
      </c>
      <c r="B1088" s="3" t="n">
        <v>3</v>
      </c>
      <c r="C1088" s="3" t="s">
        <v>143</v>
      </c>
      <c r="D1088" s="4" t="n">
        <v>105.21</v>
      </c>
      <c r="E1088" s="4" t="n">
        <v>105.61</v>
      </c>
      <c r="F1088" s="4" t="n">
        <v>104.26</v>
      </c>
      <c r="G1088" s="4" t="n">
        <v>104.84</v>
      </c>
      <c r="H1088" s="5" t="n">
        <v>2572876</v>
      </c>
      <c r="I1088" s="3"/>
      <c r="J1088" s="3" t="n">
        <f aca="false">ROUND((G1088-G1087)/G1087*100,2)</f>
        <v>-0.04</v>
      </c>
      <c r="K1088" s="3" t="str">
        <f aca="false">B1088&amp;"_"&amp;C1088</f>
        <v>3_2024-05-01</v>
      </c>
    </row>
    <row r="1089" customFormat="false" ht="15" hidden="false" customHeight="false" outlineLevel="0" collapsed="false">
      <c r="A1089" s="3" t="n">
        <v>1088</v>
      </c>
      <c r="B1089" s="3" t="n">
        <v>3</v>
      </c>
      <c r="C1089" s="3" t="s">
        <v>144</v>
      </c>
      <c r="D1089" s="4" t="n">
        <v>106.9</v>
      </c>
      <c r="E1089" s="4" t="n">
        <v>107.55</v>
      </c>
      <c r="F1089" s="4" t="n">
        <v>106.41</v>
      </c>
      <c r="G1089" s="4" t="n">
        <v>106.97</v>
      </c>
      <c r="H1089" s="5" t="n">
        <v>2925530</v>
      </c>
      <c r="I1089" s="3"/>
      <c r="J1089" s="3" t="n">
        <f aca="false">ROUND((G1089-G1088)/G1088*100,2)</f>
        <v>2.03</v>
      </c>
      <c r="K1089" s="3" t="str">
        <f aca="false">B1089&amp;"_"&amp;C1089</f>
        <v>3_2024-05-02</v>
      </c>
    </row>
    <row r="1090" customFormat="false" ht="15" hidden="false" customHeight="false" outlineLevel="0" collapsed="false">
      <c r="A1090" s="3" t="n">
        <v>1089</v>
      </c>
      <c r="B1090" s="3" t="n">
        <v>3</v>
      </c>
      <c r="C1090" s="3" t="s">
        <v>145</v>
      </c>
      <c r="D1090" s="4" t="n">
        <v>107.61</v>
      </c>
      <c r="E1090" s="4" t="n">
        <v>107.86</v>
      </c>
      <c r="F1090" s="4" t="n">
        <v>107.16</v>
      </c>
      <c r="G1090" s="4" t="n">
        <v>107.37</v>
      </c>
      <c r="H1090" s="5" t="n">
        <v>950439</v>
      </c>
      <c r="I1090" s="3"/>
      <c r="J1090" s="3" t="n">
        <f aca="false">ROUND((G1090-G1089)/G1089*100,2)</f>
        <v>0.37</v>
      </c>
      <c r="K1090" s="3" t="str">
        <f aca="false">B1090&amp;"_"&amp;C1090</f>
        <v>3_2024-05-03</v>
      </c>
    </row>
    <row r="1091" customFormat="false" ht="15" hidden="false" customHeight="false" outlineLevel="0" collapsed="false">
      <c r="A1091" s="3" t="n">
        <v>1090</v>
      </c>
      <c r="B1091" s="3" t="n">
        <v>3</v>
      </c>
      <c r="C1091" s="3" t="s">
        <v>146</v>
      </c>
      <c r="D1091" s="4" t="n">
        <v>108.42</v>
      </c>
      <c r="E1091" s="4" t="n">
        <v>108.59</v>
      </c>
      <c r="F1091" s="4" t="n">
        <v>107.74</v>
      </c>
      <c r="G1091" s="4" t="n">
        <v>108.02</v>
      </c>
      <c r="H1091" s="5" t="n">
        <v>4187913</v>
      </c>
      <c r="I1091" s="3"/>
      <c r="J1091" s="3" t="n">
        <f aca="false">ROUND((G1091-G1090)/G1090*100,2)</f>
        <v>0.61</v>
      </c>
      <c r="K1091" s="3" t="str">
        <f aca="false">B1091&amp;"_"&amp;C1091</f>
        <v>3_2024-05-06</v>
      </c>
    </row>
    <row r="1092" customFormat="false" ht="15" hidden="false" customHeight="false" outlineLevel="0" collapsed="false">
      <c r="A1092" s="3" t="n">
        <v>1091</v>
      </c>
      <c r="B1092" s="3" t="n">
        <v>3</v>
      </c>
      <c r="C1092" s="3" t="s">
        <v>147</v>
      </c>
      <c r="D1092" s="4" t="n">
        <v>110.15</v>
      </c>
      <c r="E1092" s="4" t="n">
        <v>110.76</v>
      </c>
      <c r="F1092" s="4" t="n">
        <v>110.06</v>
      </c>
      <c r="G1092" s="4" t="n">
        <v>110.43</v>
      </c>
      <c r="H1092" s="5" t="n">
        <v>6265304</v>
      </c>
      <c r="I1092" s="3"/>
      <c r="J1092" s="3" t="n">
        <f aca="false">ROUND((G1092-G1091)/G1091*100,2)</f>
        <v>2.23</v>
      </c>
      <c r="K1092" s="3" t="str">
        <f aca="false">B1092&amp;"_"&amp;C1092</f>
        <v>3_2024-05-07</v>
      </c>
    </row>
    <row r="1093" customFormat="false" ht="15" hidden="false" customHeight="false" outlineLevel="0" collapsed="false">
      <c r="A1093" s="3" t="n">
        <v>1092</v>
      </c>
      <c r="B1093" s="3" t="n">
        <v>3</v>
      </c>
      <c r="C1093" s="3" t="s">
        <v>148</v>
      </c>
      <c r="D1093" s="4" t="n">
        <v>109.01</v>
      </c>
      <c r="E1093" s="4" t="n">
        <v>109.68</v>
      </c>
      <c r="F1093" s="4" t="n">
        <v>108.42</v>
      </c>
      <c r="G1093" s="4" t="n">
        <v>109.26</v>
      </c>
      <c r="H1093" s="5" t="n">
        <v>5865502</v>
      </c>
      <c r="I1093" s="3"/>
      <c r="J1093" s="3" t="n">
        <f aca="false">ROUND((G1093-G1092)/G1092*100,2)</f>
        <v>-1.06</v>
      </c>
      <c r="K1093" s="3" t="str">
        <f aca="false">B1093&amp;"_"&amp;C1093</f>
        <v>3_2024-05-08</v>
      </c>
    </row>
    <row r="1094" customFormat="false" ht="15" hidden="false" customHeight="false" outlineLevel="0" collapsed="false">
      <c r="A1094" s="3" t="n">
        <v>1093</v>
      </c>
      <c r="B1094" s="3" t="n">
        <v>3</v>
      </c>
      <c r="C1094" s="3" t="s">
        <v>149</v>
      </c>
      <c r="D1094" s="4" t="n">
        <v>109.94</v>
      </c>
      <c r="E1094" s="4" t="n">
        <v>110.1</v>
      </c>
      <c r="F1094" s="4" t="n">
        <v>109.58</v>
      </c>
      <c r="G1094" s="4" t="n">
        <v>109.88</v>
      </c>
      <c r="H1094" s="5" t="n">
        <v>7223842</v>
      </c>
      <c r="I1094" s="3"/>
      <c r="J1094" s="3" t="n">
        <f aca="false">ROUND((G1094-G1093)/G1093*100,2)</f>
        <v>0.57</v>
      </c>
      <c r="K1094" s="3" t="str">
        <f aca="false">B1094&amp;"_"&amp;C1094</f>
        <v>3_2024-05-09</v>
      </c>
    </row>
    <row r="1095" customFormat="false" ht="15" hidden="false" customHeight="false" outlineLevel="0" collapsed="false">
      <c r="A1095" s="3" t="n">
        <v>1094</v>
      </c>
      <c r="B1095" s="3" t="n">
        <v>3</v>
      </c>
      <c r="C1095" s="3" t="s">
        <v>150</v>
      </c>
      <c r="D1095" s="4" t="n">
        <v>110.04</v>
      </c>
      <c r="E1095" s="4" t="n">
        <v>110.77</v>
      </c>
      <c r="F1095" s="4" t="n">
        <v>109.42</v>
      </c>
      <c r="G1095" s="4" t="n">
        <v>110.35</v>
      </c>
      <c r="H1095" s="5" t="n">
        <v>5484543</v>
      </c>
      <c r="I1095" s="3"/>
      <c r="J1095" s="3" t="n">
        <f aca="false">ROUND((G1095-G1094)/G1094*100,2)</f>
        <v>0.43</v>
      </c>
      <c r="K1095" s="3" t="str">
        <f aca="false">B1095&amp;"_"&amp;C1095</f>
        <v>3_2024-05-10</v>
      </c>
    </row>
    <row r="1096" customFormat="false" ht="15" hidden="false" customHeight="false" outlineLevel="0" collapsed="false">
      <c r="A1096" s="3" t="n">
        <v>1095</v>
      </c>
      <c r="B1096" s="3" t="n">
        <v>3</v>
      </c>
      <c r="C1096" s="3" t="s">
        <v>151</v>
      </c>
      <c r="D1096" s="4" t="n">
        <v>110.39</v>
      </c>
      <c r="E1096" s="4" t="n">
        <v>110.77</v>
      </c>
      <c r="F1096" s="4" t="n">
        <v>109.7</v>
      </c>
      <c r="G1096" s="4" t="n">
        <v>110.04</v>
      </c>
      <c r="H1096" s="5" t="n">
        <v>7549333</v>
      </c>
      <c r="I1096" s="3"/>
      <c r="J1096" s="3" t="n">
        <f aca="false">ROUND((G1096-G1095)/G1095*100,2)</f>
        <v>-0.28</v>
      </c>
      <c r="K1096" s="3" t="str">
        <f aca="false">B1096&amp;"_"&amp;C1096</f>
        <v>3_2024-05-13</v>
      </c>
    </row>
    <row r="1097" customFormat="false" ht="15" hidden="false" customHeight="false" outlineLevel="0" collapsed="false">
      <c r="A1097" s="3" t="n">
        <v>1096</v>
      </c>
      <c r="B1097" s="3" t="n">
        <v>3</v>
      </c>
      <c r="C1097" s="3" t="s">
        <v>152</v>
      </c>
      <c r="D1097" s="4" t="n">
        <v>113.09</v>
      </c>
      <c r="E1097" s="4" t="n">
        <v>113.4</v>
      </c>
      <c r="F1097" s="4" t="n">
        <v>112.52</v>
      </c>
      <c r="G1097" s="4" t="n">
        <v>113.1</v>
      </c>
      <c r="H1097" s="5" t="n">
        <v>6357027</v>
      </c>
      <c r="I1097" s="3"/>
      <c r="J1097" s="3" t="n">
        <f aca="false">ROUND((G1097-G1096)/G1096*100,2)</f>
        <v>2.78</v>
      </c>
      <c r="K1097" s="3" t="str">
        <f aca="false">B1097&amp;"_"&amp;C1097</f>
        <v>3_2024-05-14</v>
      </c>
    </row>
    <row r="1098" customFormat="false" ht="15" hidden="false" customHeight="false" outlineLevel="0" collapsed="false">
      <c r="A1098" s="3" t="n">
        <v>1097</v>
      </c>
      <c r="B1098" s="3" t="n">
        <v>3</v>
      </c>
      <c r="C1098" s="3" t="s">
        <v>153</v>
      </c>
      <c r="D1098" s="4" t="n">
        <v>113.22</v>
      </c>
      <c r="E1098" s="4" t="n">
        <v>114.32</v>
      </c>
      <c r="F1098" s="4" t="n">
        <v>112.66</v>
      </c>
      <c r="G1098" s="4" t="n">
        <v>113.67</v>
      </c>
      <c r="H1098" s="5" t="n">
        <v>4115497</v>
      </c>
      <c r="I1098" s="3"/>
      <c r="J1098" s="3" t="n">
        <f aca="false">ROUND((G1098-G1097)/G1097*100,2)</f>
        <v>0.5</v>
      </c>
      <c r="K1098" s="3" t="str">
        <f aca="false">B1098&amp;"_"&amp;C1098</f>
        <v>3_2024-05-15</v>
      </c>
    </row>
    <row r="1099" customFormat="false" ht="15" hidden="false" customHeight="false" outlineLevel="0" collapsed="false">
      <c r="A1099" s="3" t="n">
        <v>1098</v>
      </c>
      <c r="B1099" s="3" t="n">
        <v>3</v>
      </c>
      <c r="C1099" s="3" t="s">
        <v>154</v>
      </c>
      <c r="D1099" s="4" t="n">
        <v>111.25</v>
      </c>
      <c r="E1099" s="4" t="n">
        <v>111.87</v>
      </c>
      <c r="F1099" s="4" t="n">
        <v>110.95</v>
      </c>
      <c r="G1099" s="4" t="n">
        <v>111.19</v>
      </c>
      <c r="H1099" s="5" t="n">
        <v>5613768</v>
      </c>
      <c r="I1099" s="3"/>
      <c r="J1099" s="3" t="n">
        <f aca="false">ROUND((G1099-G1098)/G1098*100,2)</f>
        <v>-2.18</v>
      </c>
      <c r="K1099" s="3" t="str">
        <f aca="false">B1099&amp;"_"&amp;C1099</f>
        <v>3_2024-05-16</v>
      </c>
    </row>
    <row r="1100" customFormat="false" ht="15" hidden="false" customHeight="false" outlineLevel="0" collapsed="false">
      <c r="A1100" s="3" t="n">
        <v>1099</v>
      </c>
      <c r="B1100" s="3" t="n">
        <v>3</v>
      </c>
      <c r="C1100" s="3" t="s">
        <v>155</v>
      </c>
      <c r="D1100" s="4" t="n">
        <v>109.3</v>
      </c>
      <c r="E1100" s="4" t="n">
        <v>109.36</v>
      </c>
      <c r="F1100" s="4" t="n">
        <v>108.55</v>
      </c>
      <c r="G1100" s="4" t="n">
        <v>108.9</v>
      </c>
      <c r="H1100" s="5" t="n">
        <v>7706941</v>
      </c>
      <c r="I1100" s="3"/>
      <c r="J1100" s="3" t="n">
        <f aca="false">ROUND((G1100-G1099)/G1099*100,2)</f>
        <v>-2.06</v>
      </c>
      <c r="K1100" s="3" t="str">
        <f aca="false">B1100&amp;"_"&amp;C1100</f>
        <v>3_2024-05-17</v>
      </c>
    </row>
    <row r="1101" customFormat="false" ht="15" hidden="false" customHeight="false" outlineLevel="0" collapsed="false">
      <c r="A1101" s="3" t="n">
        <v>1100</v>
      </c>
      <c r="B1101" s="3" t="n">
        <v>3</v>
      </c>
      <c r="C1101" s="3" t="s">
        <v>156</v>
      </c>
      <c r="D1101" s="4" t="n">
        <v>110.16</v>
      </c>
      <c r="E1101" s="4" t="n">
        <v>110.83</v>
      </c>
      <c r="F1101" s="4" t="n">
        <v>109.65</v>
      </c>
      <c r="G1101" s="4" t="n">
        <v>110.53</v>
      </c>
      <c r="H1101" s="5" t="n">
        <v>5358444</v>
      </c>
      <c r="I1101" s="3"/>
      <c r="J1101" s="3" t="n">
        <f aca="false">ROUND((G1101-G1100)/G1100*100,2)</f>
        <v>1.5</v>
      </c>
      <c r="K1101" s="3" t="str">
        <f aca="false">B1101&amp;"_"&amp;C1101</f>
        <v>3_2024-05-20</v>
      </c>
    </row>
    <row r="1102" customFormat="false" ht="15" hidden="false" customHeight="false" outlineLevel="0" collapsed="false">
      <c r="A1102" s="3" t="n">
        <v>1101</v>
      </c>
      <c r="B1102" s="3" t="n">
        <v>3</v>
      </c>
      <c r="C1102" s="3" t="s">
        <v>157</v>
      </c>
      <c r="D1102" s="4" t="n">
        <v>110.68</v>
      </c>
      <c r="E1102" s="4" t="n">
        <v>110.91</v>
      </c>
      <c r="F1102" s="4" t="n">
        <v>110.22</v>
      </c>
      <c r="G1102" s="4" t="n">
        <v>110.79</v>
      </c>
      <c r="H1102" s="5" t="n">
        <v>7223455</v>
      </c>
      <c r="I1102" s="3"/>
      <c r="J1102" s="3" t="n">
        <f aca="false">ROUND((G1102-G1101)/G1101*100,2)</f>
        <v>0.24</v>
      </c>
      <c r="K1102" s="3" t="str">
        <f aca="false">B1102&amp;"_"&amp;C1102</f>
        <v>3_2024-05-21</v>
      </c>
    </row>
    <row r="1103" customFormat="false" ht="15" hidden="false" customHeight="false" outlineLevel="0" collapsed="false">
      <c r="A1103" s="3" t="n">
        <v>1102</v>
      </c>
      <c r="B1103" s="3" t="n">
        <v>3</v>
      </c>
      <c r="C1103" s="3" t="s">
        <v>158</v>
      </c>
      <c r="D1103" s="4" t="n">
        <v>111.42</v>
      </c>
      <c r="E1103" s="4" t="n">
        <v>111.66</v>
      </c>
      <c r="F1103" s="4" t="n">
        <v>111.24</v>
      </c>
      <c r="G1103" s="4" t="n">
        <v>111.3</v>
      </c>
      <c r="H1103" s="5" t="n">
        <v>5245934</v>
      </c>
      <c r="I1103" s="3"/>
      <c r="J1103" s="3" t="n">
        <f aca="false">ROUND((G1103-G1102)/G1102*100,2)</f>
        <v>0.46</v>
      </c>
      <c r="K1103" s="3" t="str">
        <f aca="false">B1103&amp;"_"&amp;C1103</f>
        <v>3_2024-05-22</v>
      </c>
    </row>
    <row r="1104" customFormat="false" ht="15" hidden="false" customHeight="false" outlineLevel="0" collapsed="false">
      <c r="A1104" s="3" t="n">
        <v>1103</v>
      </c>
      <c r="B1104" s="3" t="n">
        <v>3</v>
      </c>
      <c r="C1104" s="3" t="s">
        <v>159</v>
      </c>
      <c r="D1104" s="4" t="n">
        <v>110.93</v>
      </c>
      <c r="E1104" s="4" t="n">
        <v>111.69</v>
      </c>
      <c r="F1104" s="4" t="n">
        <v>110.54</v>
      </c>
      <c r="G1104" s="4" t="n">
        <v>111.21</v>
      </c>
      <c r="H1104" s="5" t="n">
        <v>4169244</v>
      </c>
      <c r="I1104" s="3"/>
      <c r="J1104" s="3" t="n">
        <f aca="false">ROUND((G1104-G1103)/G1103*100,2)</f>
        <v>-0.08</v>
      </c>
      <c r="K1104" s="3" t="str">
        <f aca="false">B1104&amp;"_"&amp;C1104</f>
        <v>3_2024-05-23</v>
      </c>
    </row>
    <row r="1105" customFormat="false" ht="15" hidden="false" customHeight="false" outlineLevel="0" collapsed="false">
      <c r="A1105" s="3" t="n">
        <v>1104</v>
      </c>
      <c r="B1105" s="3" t="n">
        <v>3</v>
      </c>
      <c r="C1105" s="3" t="s">
        <v>160</v>
      </c>
      <c r="D1105" s="4" t="n">
        <v>109.73</v>
      </c>
      <c r="E1105" s="4" t="n">
        <v>110.48</v>
      </c>
      <c r="F1105" s="4" t="n">
        <v>109.53</v>
      </c>
      <c r="G1105" s="4" t="n">
        <v>110.12</v>
      </c>
      <c r="H1105" s="5" t="n">
        <v>4504550</v>
      </c>
      <c r="I1105" s="3"/>
      <c r="J1105" s="3" t="n">
        <f aca="false">ROUND((G1105-G1104)/G1104*100,2)</f>
        <v>-0.98</v>
      </c>
      <c r="K1105" s="3" t="str">
        <f aca="false">B1105&amp;"_"&amp;C1105</f>
        <v>3_2024-05-24</v>
      </c>
    </row>
    <row r="1106" customFormat="false" ht="15" hidden="false" customHeight="false" outlineLevel="0" collapsed="false">
      <c r="A1106" s="3" t="n">
        <v>1105</v>
      </c>
      <c r="B1106" s="3" t="n">
        <v>3</v>
      </c>
      <c r="C1106" s="3" t="s">
        <v>161</v>
      </c>
      <c r="D1106" s="4" t="n">
        <v>111.66</v>
      </c>
      <c r="E1106" s="4" t="n">
        <v>111.69</v>
      </c>
      <c r="F1106" s="4" t="n">
        <v>111.18</v>
      </c>
      <c r="G1106" s="4" t="n">
        <v>111.22</v>
      </c>
      <c r="H1106" s="5" t="n">
        <v>6408338</v>
      </c>
      <c r="I1106" s="3"/>
      <c r="J1106" s="3" t="n">
        <f aca="false">ROUND((G1106-G1105)/G1105*100,2)</f>
        <v>1</v>
      </c>
      <c r="K1106" s="3" t="str">
        <f aca="false">B1106&amp;"_"&amp;C1106</f>
        <v>3_2024-05-27</v>
      </c>
    </row>
    <row r="1107" customFormat="false" ht="15" hidden="false" customHeight="false" outlineLevel="0" collapsed="false">
      <c r="A1107" s="3" t="n">
        <v>1106</v>
      </c>
      <c r="B1107" s="3" t="n">
        <v>3</v>
      </c>
      <c r="C1107" s="3" t="s">
        <v>162</v>
      </c>
      <c r="D1107" s="4" t="n">
        <v>108.94</v>
      </c>
      <c r="E1107" s="4" t="n">
        <v>109.42</v>
      </c>
      <c r="F1107" s="4" t="n">
        <v>108.41</v>
      </c>
      <c r="G1107" s="4" t="n">
        <v>109.34</v>
      </c>
      <c r="H1107" s="5" t="n">
        <v>5504873</v>
      </c>
      <c r="I1107" s="3"/>
      <c r="J1107" s="3" t="n">
        <f aca="false">ROUND((G1107-G1106)/G1106*100,2)</f>
        <v>-1.69</v>
      </c>
      <c r="K1107" s="3" t="str">
        <f aca="false">B1107&amp;"_"&amp;C1107</f>
        <v>3_2024-05-28</v>
      </c>
    </row>
    <row r="1108" customFormat="false" ht="15" hidden="false" customHeight="false" outlineLevel="0" collapsed="false">
      <c r="A1108" s="3" t="n">
        <v>1107</v>
      </c>
      <c r="B1108" s="3" t="n">
        <v>3</v>
      </c>
      <c r="C1108" s="3" t="s">
        <v>163</v>
      </c>
      <c r="D1108" s="4" t="n">
        <v>106.8</v>
      </c>
      <c r="E1108" s="4" t="n">
        <v>106.9</v>
      </c>
      <c r="F1108" s="4" t="n">
        <v>106.11</v>
      </c>
      <c r="G1108" s="4" t="n">
        <v>106.48</v>
      </c>
      <c r="H1108" s="5" t="n">
        <v>7436118</v>
      </c>
      <c r="I1108" s="3"/>
      <c r="J1108" s="3" t="n">
        <f aca="false">ROUND((G1108-G1107)/G1107*100,2)</f>
        <v>-2.62</v>
      </c>
      <c r="K1108" s="3" t="str">
        <f aca="false">B1108&amp;"_"&amp;C1108</f>
        <v>3_2024-05-29</v>
      </c>
    </row>
    <row r="1109" customFormat="false" ht="15" hidden="false" customHeight="false" outlineLevel="0" collapsed="false">
      <c r="A1109" s="3" t="n">
        <v>1108</v>
      </c>
      <c r="B1109" s="3" t="n">
        <v>3</v>
      </c>
      <c r="C1109" s="3" t="s">
        <v>164</v>
      </c>
      <c r="D1109" s="4" t="n">
        <v>106.84</v>
      </c>
      <c r="E1109" s="4" t="n">
        <v>107.33</v>
      </c>
      <c r="F1109" s="4" t="n">
        <v>106.42</v>
      </c>
      <c r="G1109" s="4" t="n">
        <v>107.24</v>
      </c>
      <c r="H1109" s="5" t="n">
        <v>4034147</v>
      </c>
      <c r="I1109" s="3"/>
      <c r="J1109" s="3" t="n">
        <f aca="false">ROUND((G1109-G1108)/G1108*100,2)</f>
        <v>0.71</v>
      </c>
      <c r="K1109" s="3" t="str">
        <f aca="false">B1109&amp;"_"&amp;C1109</f>
        <v>3_2024-05-30</v>
      </c>
    </row>
    <row r="1110" customFormat="false" ht="15" hidden="false" customHeight="false" outlineLevel="0" collapsed="false">
      <c r="A1110" s="3" t="n">
        <v>1109</v>
      </c>
      <c r="B1110" s="3" t="n">
        <v>3</v>
      </c>
      <c r="C1110" s="3" t="s">
        <v>165</v>
      </c>
      <c r="D1110" s="4" t="n">
        <v>107.93</v>
      </c>
      <c r="E1110" s="4" t="n">
        <v>108.02</v>
      </c>
      <c r="F1110" s="4" t="n">
        <v>107.65</v>
      </c>
      <c r="G1110" s="4" t="n">
        <v>107.76</v>
      </c>
      <c r="H1110" s="5" t="n">
        <v>874684</v>
      </c>
      <c r="I1110" s="3"/>
      <c r="J1110" s="3" t="n">
        <f aca="false">ROUND((G1110-G1109)/G1109*100,2)</f>
        <v>0.48</v>
      </c>
      <c r="K1110" s="3" t="str">
        <f aca="false">B1110&amp;"_"&amp;C1110</f>
        <v>3_2024-05-31</v>
      </c>
    </row>
    <row r="1111" customFormat="false" ht="15" hidden="false" customHeight="false" outlineLevel="0" collapsed="false">
      <c r="A1111" s="3" t="n">
        <v>1110</v>
      </c>
      <c r="B1111" s="3" t="n">
        <v>3</v>
      </c>
      <c r="C1111" s="3" t="s">
        <v>166</v>
      </c>
      <c r="D1111" s="4" t="n">
        <v>107.31</v>
      </c>
      <c r="E1111" s="4" t="n">
        <v>107.99</v>
      </c>
      <c r="F1111" s="4" t="n">
        <v>107.02</v>
      </c>
      <c r="G1111" s="4" t="n">
        <v>107.47</v>
      </c>
      <c r="H1111" s="5" t="n">
        <v>1780170</v>
      </c>
      <c r="I1111" s="3"/>
      <c r="J1111" s="3" t="n">
        <f aca="false">ROUND((G1111-G1110)/G1110*100,2)</f>
        <v>-0.27</v>
      </c>
      <c r="K1111" s="3" t="str">
        <f aca="false">B1111&amp;"_"&amp;C1111</f>
        <v>3_2024-06-03</v>
      </c>
    </row>
    <row r="1112" customFormat="false" ht="15" hidden="false" customHeight="false" outlineLevel="0" collapsed="false">
      <c r="A1112" s="3" t="n">
        <v>1111</v>
      </c>
      <c r="B1112" s="3" t="n">
        <v>3</v>
      </c>
      <c r="C1112" s="3" t="s">
        <v>167</v>
      </c>
      <c r="D1112" s="4" t="n">
        <v>104.15</v>
      </c>
      <c r="E1112" s="4" t="n">
        <v>104.79</v>
      </c>
      <c r="F1112" s="4" t="n">
        <v>103.65</v>
      </c>
      <c r="G1112" s="4" t="n">
        <v>104.48</v>
      </c>
      <c r="H1112" s="5" t="n">
        <v>2154293</v>
      </c>
      <c r="I1112" s="3"/>
      <c r="J1112" s="3" t="n">
        <f aca="false">ROUND((G1112-G1111)/G1111*100,2)</f>
        <v>-2.78</v>
      </c>
      <c r="K1112" s="3" t="str">
        <f aca="false">B1112&amp;"_"&amp;C1112</f>
        <v>3_2024-06-04</v>
      </c>
    </row>
    <row r="1113" customFormat="false" ht="15" hidden="false" customHeight="false" outlineLevel="0" collapsed="false">
      <c r="A1113" s="3" t="n">
        <v>1112</v>
      </c>
      <c r="B1113" s="3" t="n">
        <v>3</v>
      </c>
      <c r="C1113" s="3" t="s">
        <v>168</v>
      </c>
      <c r="D1113" s="4" t="n">
        <v>102.86</v>
      </c>
      <c r="E1113" s="4" t="n">
        <v>103.12</v>
      </c>
      <c r="F1113" s="4" t="n">
        <v>102.11</v>
      </c>
      <c r="G1113" s="4" t="n">
        <v>102.61</v>
      </c>
      <c r="H1113" s="5" t="n">
        <v>7866445</v>
      </c>
      <c r="I1113" s="3"/>
      <c r="J1113" s="3" t="n">
        <f aca="false">ROUND((G1113-G1112)/G1112*100,2)</f>
        <v>-1.79</v>
      </c>
      <c r="K1113" s="3" t="str">
        <f aca="false">B1113&amp;"_"&amp;C1113</f>
        <v>3_2024-06-05</v>
      </c>
    </row>
    <row r="1114" customFormat="false" ht="15" hidden="false" customHeight="false" outlineLevel="0" collapsed="false">
      <c r="A1114" s="3" t="n">
        <v>1113</v>
      </c>
      <c r="B1114" s="3" t="n">
        <v>3</v>
      </c>
      <c r="C1114" s="3" t="s">
        <v>169</v>
      </c>
      <c r="D1114" s="4" t="n">
        <v>102.29</v>
      </c>
      <c r="E1114" s="4" t="n">
        <v>102.65</v>
      </c>
      <c r="F1114" s="4" t="n">
        <v>101.82</v>
      </c>
      <c r="G1114" s="4" t="n">
        <v>101.9</v>
      </c>
      <c r="H1114" s="5" t="n">
        <v>6773203</v>
      </c>
      <c r="I1114" s="3"/>
      <c r="J1114" s="3" t="n">
        <f aca="false">ROUND((G1114-G1113)/G1113*100,2)</f>
        <v>-0.69</v>
      </c>
      <c r="K1114" s="3" t="str">
        <f aca="false">B1114&amp;"_"&amp;C1114</f>
        <v>3_2024-06-06</v>
      </c>
    </row>
    <row r="1115" customFormat="false" ht="15" hidden="false" customHeight="false" outlineLevel="0" collapsed="false">
      <c r="A1115" s="3" t="n">
        <v>1114</v>
      </c>
      <c r="B1115" s="3" t="n">
        <v>3</v>
      </c>
      <c r="C1115" s="3" t="s">
        <v>170</v>
      </c>
      <c r="D1115" s="4" t="n">
        <v>100.68</v>
      </c>
      <c r="E1115" s="4" t="n">
        <v>101.15</v>
      </c>
      <c r="F1115" s="4" t="n">
        <v>100.09</v>
      </c>
      <c r="G1115" s="4" t="n">
        <v>100.45</v>
      </c>
      <c r="H1115" s="5" t="n">
        <v>3016277</v>
      </c>
      <c r="I1115" s="3"/>
      <c r="J1115" s="3" t="n">
        <f aca="false">ROUND((G1115-G1114)/G1114*100,2)</f>
        <v>-1.42</v>
      </c>
      <c r="K1115" s="3" t="str">
        <f aca="false">B1115&amp;"_"&amp;C1115</f>
        <v>3_2024-06-07</v>
      </c>
    </row>
    <row r="1116" customFormat="false" ht="15" hidden="false" customHeight="false" outlineLevel="0" collapsed="false">
      <c r="A1116" s="3" t="n">
        <v>1115</v>
      </c>
      <c r="B1116" s="3" t="n">
        <v>3</v>
      </c>
      <c r="C1116" s="3" t="s">
        <v>171</v>
      </c>
      <c r="D1116" s="4" t="n">
        <v>101.11</v>
      </c>
      <c r="E1116" s="4" t="n">
        <v>101.6</v>
      </c>
      <c r="F1116" s="4" t="n">
        <v>100.78</v>
      </c>
      <c r="G1116" s="4" t="n">
        <v>101.18</v>
      </c>
      <c r="H1116" s="5" t="n">
        <v>3789959</v>
      </c>
      <c r="I1116" s="3"/>
      <c r="J1116" s="3" t="n">
        <f aca="false">ROUND((G1116-G1115)/G1115*100,2)</f>
        <v>0.73</v>
      </c>
      <c r="K1116" s="3" t="str">
        <f aca="false">B1116&amp;"_"&amp;C1116</f>
        <v>3_2024-06-10</v>
      </c>
    </row>
    <row r="1117" customFormat="false" ht="15" hidden="false" customHeight="false" outlineLevel="0" collapsed="false">
      <c r="A1117" s="3" t="n">
        <v>1116</v>
      </c>
      <c r="B1117" s="3" t="n">
        <v>3</v>
      </c>
      <c r="C1117" s="3" t="s">
        <v>172</v>
      </c>
      <c r="D1117" s="4" t="n">
        <v>102.22</v>
      </c>
      <c r="E1117" s="4" t="n">
        <v>102.25</v>
      </c>
      <c r="F1117" s="4" t="n">
        <v>101.82</v>
      </c>
      <c r="G1117" s="4" t="n">
        <v>101.88</v>
      </c>
      <c r="H1117" s="5" t="n">
        <v>6855250</v>
      </c>
      <c r="I1117" s="3"/>
      <c r="J1117" s="3" t="n">
        <f aca="false">ROUND((G1117-G1116)/G1116*100,2)</f>
        <v>0.69</v>
      </c>
      <c r="K1117" s="3" t="str">
        <f aca="false">B1117&amp;"_"&amp;C1117</f>
        <v>3_2024-06-11</v>
      </c>
    </row>
    <row r="1118" customFormat="false" ht="15" hidden="false" customHeight="false" outlineLevel="0" collapsed="false">
      <c r="A1118" s="3" t="n">
        <v>1117</v>
      </c>
      <c r="B1118" s="3" t="n">
        <v>3</v>
      </c>
      <c r="C1118" s="3" t="s">
        <v>173</v>
      </c>
      <c r="D1118" s="4" t="n">
        <v>99.08</v>
      </c>
      <c r="E1118" s="4" t="n">
        <v>99.76</v>
      </c>
      <c r="F1118" s="4" t="n">
        <v>99.08</v>
      </c>
      <c r="G1118" s="4" t="n">
        <v>99.47</v>
      </c>
      <c r="H1118" s="5" t="n">
        <v>1845596</v>
      </c>
      <c r="I1118" s="3"/>
      <c r="J1118" s="3" t="n">
        <f aca="false">ROUND((G1118-G1117)/G1117*100,2)</f>
        <v>-2.37</v>
      </c>
      <c r="K1118" s="3" t="str">
        <f aca="false">B1118&amp;"_"&amp;C1118</f>
        <v>3_2024-06-12</v>
      </c>
    </row>
    <row r="1119" customFormat="false" ht="15" hidden="false" customHeight="false" outlineLevel="0" collapsed="false">
      <c r="A1119" s="3" t="n">
        <v>1118</v>
      </c>
      <c r="B1119" s="3" t="n">
        <v>3</v>
      </c>
      <c r="C1119" s="3" t="s">
        <v>174</v>
      </c>
      <c r="D1119" s="4" t="n">
        <v>97.14</v>
      </c>
      <c r="E1119" s="4" t="n">
        <v>97.84</v>
      </c>
      <c r="F1119" s="4" t="n">
        <v>96.62</v>
      </c>
      <c r="G1119" s="4" t="n">
        <v>97.46</v>
      </c>
      <c r="H1119" s="5" t="n">
        <v>3621666</v>
      </c>
      <c r="I1119" s="3"/>
      <c r="J1119" s="3" t="n">
        <f aca="false">ROUND((G1119-G1118)/G1118*100,2)</f>
        <v>-2.02</v>
      </c>
      <c r="K1119" s="3" t="str">
        <f aca="false">B1119&amp;"_"&amp;C1119</f>
        <v>3_2024-06-13</v>
      </c>
    </row>
    <row r="1120" customFormat="false" ht="15" hidden="false" customHeight="false" outlineLevel="0" collapsed="false">
      <c r="A1120" s="3" t="n">
        <v>1119</v>
      </c>
      <c r="B1120" s="3" t="n">
        <v>3</v>
      </c>
      <c r="C1120" s="3" t="s">
        <v>175</v>
      </c>
      <c r="D1120" s="4" t="n">
        <v>98.68</v>
      </c>
      <c r="E1120" s="4" t="n">
        <v>98.8</v>
      </c>
      <c r="F1120" s="4" t="n">
        <v>98.15</v>
      </c>
      <c r="G1120" s="4" t="n">
        <v>98.53</v>
      </c>
      <c r="H1120" s="5" t="n">
        <v>4423151</v>
      </c>
      <c r="I1120" s="3"/>
      <c r="J1120" s="3" t="n">
        <f aca="false">ROUND((G1120-G1119)/G1119*100,2)</f>
        <v>1.1</v>
      </c>
      <c r="K1120" s="3" t="str">
        <f aca="false">B1120&amp;"_"&amp;C1120</f>
        <v>3_2024-06-14</v>
      </c>
    </row>
    <row r="1121" customFormat="false" ht="15" hidden="false" customHeight="false" outlineLevel="0" collapsed="false">
      <c r="A1121" s="3" t="n">
        <v>1120</v>
      </c>
      <c r="B1121" s="3" t="n">
        <v>3</v>
      </c>
      <c r="C1121" s="3" t="s">
        <v>176</v>
      </c>
      <c r="D1121" s="4" t="n">
        <v>95.61</v>
      </c>
      <c r="E1121" s="4" t="n">
        <v>96.22</v>
      </c>
      <c r="F1121" s="4" t="n">
        <v>95.26</v>
      </c>
      <c r="G1121" s="4" t="n">
        <v>95.68</v>
      </c>
      <c r="H1121" s="5" t="n">
        <v>782159</v>
      </c>
      <c r="I1121" s="3"/>
      <c r="J1121" s="3" t="n">
        <f aca="false">ROUND((G1121-G1120)/G1120*100,2)</f>
        <v>-2.89</v>
      </c>
      <c r="K1121" s="3" t="str">
        <f aca="false">B1121&amp;"_"&amp;C1121</f>
        <v>3_2024-06-17</v>
      </c>
    </row>
    <row r="1122" customFormat="false" ht="15" hidden="false" customHeight="false" outlineLevel="0" collapsed="false">
      <c r="A1122" s="3" t="n">
        <v>1121</v>
      </c>
      <c r="B1122" s="3" t="n">
        <v>3</v>
      </c>
      <c r="C1122" s="3" t="s">
        <v>177</v>
      </c>
      <c r="D1122" s="4" t="n">
        <v>96.9</v>
      </c>
      <c r="E1122" s="4" t="n">
        <v>97.26</v>
      </c>
      <c r="F1122" s="4" t="n">
        <v>96.1</v>
      </c>
      <c r="G1122" s="4" t="n">
        <v>96.55</v>
      </c>
      <c r="H1122" s="5" t="n">
        <v>3108901</v>
      </c>
      <c r="I1122" s="3"/>
      <c r="J1122" s="3" t="n">
        <f aca="false">ROUND((G1122-G1121)/G1121*100,2)</f>
        <v>0.91</v>
      </c>
      <c r="K1122" s="3" t="str">
        <f aca="false">B1122&amp;"_"&amp;C1122</f>
        <v>3_2024-06-18</v>
      </c>
    </row>
    <row r="1123" customFormat="false" ht="15" hidden="false" customHeight="false" outlineLevel="0" collapsed="false">
      <c r="A1123" s="3" t="n">
        <v>1122</v>
      </c>
      <c r="B1123" s="3" t="n">
        <v>3</v>
      </c>
      <c r="C1123" s="3" t="s">
        <v>178</v>
      </c>
      <c r="D1123" s="4" t="n">
        <v>98.02</v>
      </c>
      <c r="E1123" s="4" t="n">
        <v>98.55</v>
      </c>
      <c r="F1123" s="4" t="n">
        <v>97.95</v>
      </c>
      <c r="G1123" s="4" t="n">
        <v>98.41</v>
      </c>
      <c r="H1123" s="5" t="n">
        <v>4476492</v>
      </c>
      <c r="I1123" s="3"/>
      <c r="J1123" s="3" t="n">
        <f aca="false">ROUND((G1123-G1122)/G1122*100,2)</f>
        <v>1.93</v>
      </c>
      <c r="K1123" s="3" t="str">
        <f aca="false">B1123&amp;"_"&amp;C1123</f>
        <v>3_2024-06-19</v>
      </c>
    </row>
    <row r="1124" customFormat="false" ht="15" hidden="false" customHeight="false" outlineLevel="0" collapsed="false">
      <c r="A1124" s="3" t="n">
        <v>1123</v>
      </c>
      <c r="B1124" s="3" t="n">
        <v>3</v>
      </c>
      <c r="C1124" s="3" t="s">
        <v>179</v>
      </c>
      <c r="D1124" s="4" t="n">
        <v>100.01</v>
      </c>
      <c r="E1124" s="4" t="n">
        <v>100.33</v>
      </c>
      <c r="F1124" s="4" t="n">
        <v>99.67</v>
      </c>
      <c r="G1124" s="4" t="n">
        <v>99.8</v>
      </c>
      <c r="H1124" s="5" t="n">
        <v>6277484</v>
      </c>
      <c r="I1124" s="3"/>
      <c r="J1124" s="3" t="n">
        <f aca="false">ROUND((G1124-G1123)/G1123*100,2)</f>
        <v>1.41</v>
      </c>
      <c r="K1124" s="3" t="str">
        <f aca="false">B1124&amp;"_"&amp;C1124</f>
        <v>3_2024-06-20</v>
      </c>
    </row>
    <row r="1125" customFormat="false" ht="15" hidden="false" customHeight="false" outlineLevel="0" collapsed="false">
      <c r="A1125" s="3" t="n">
        <v>1124</v>
      </c>
      <c r="B1125" s="3" t="n">
        <v>3</v>
      </c>
      <c r="C1125" s="3" t="s">
        <v>180</v>
      </c>
      <c r="D1125" s="4" t="n">
        <v>100.9</v>
      </c>
      <c r="E1125" s="4" t="n">
        <v>101.06</v>
      </c>
      <c r="F1125" s="4" t="n">
        <v>100.65</v>
      </c>
      <c r="G1125" s="4" t="n">
        <v>100.77</v>
      </c>
      <c r="H1125" s="5" t="n">
        <v>6474597</v>
      </c>
      <c r="I1125" s="3"/>
      <c r="J1125" s="3" t="n">
        <f aca="false">ROUND((G1125-G1124)/G1124*100,2)</f>
        <v>0.97</v>
      </c>
      <c r="K1125" s="3" t="str">
        <f aca="false">B1125&amp;"_"&amp;C1125</f>
        <v>3_2024-06-21</v>
      </c>
    </row>
    <row r="1126" customFormat="false" ht="15" hidden="false" customHeight="false" outlineLevel="0" collapsed="false">
      <c r="A1126" s="3" t="n">
        <v>1125</v>
      </c>
      <c r="B1126" s="3" t="n">
        <v>3</v>
      </c>
      <c r="C1126" s="3" t="s">
        <v>181</v>
      </c>
      <c r="D1126" s="4" t="n">
        <v>98.87</v>
      </c>
      <c r="E1126" s="4" t="n">
        <v>98.99</v>
      </c>
      <c r="F1126" s="4" t="n">
        <v>98.47</v>
      </c>
      <c r="G1126" s="4" t="n">
        <v>98.89</v>
      </c>
      <c r="H1126" s="5" t="n">
        <v>823367</v>
      </c>
      <c r="I1126" s="3"/>
      <c r="J1126" s="3" t="n">
        <f aca="false">ROUND((G1126-G1125)/G1125*100,2)</f>
        <v>-1.87</v>
      </c>
      <c r="K1126" s="3" t="str">
        <f aca="false">B1126&amp;"_"&amp;C1126</f>
        <v>3_2024-06-24</v>
      </c>
    </row>
    <row r="1127" customFormat="false" ht="15" hidden="false" customHeight="false" outlineLevel="0" collapsed="false">
      <c r="A1127" s="3" t="n">
        <v>1126</v>
      </c>
      <c r="B1127" s="3" t="n">
        <v>3</v>
      </c>
      <c r="C1127" s="3" t="s">
        <v>182</v>
      </c>
      <c r="D1127" s="4" t="n">
        <v>94.7</v>
      </c>
      <c r="E1127" s="4" t="n">
        <v>94.86</v>
      </c>
      <c r="F1127" s="4" t="n">
        <v>94.35</v>
      </c>
      <c r="G1127" s="4" t="n">
        <v>94.59</v>
      </c>
      <c r="H1127" s="5" t="n">
        <v>3007209</v>
      </c>
      <c r="I1127" s="3"/>
      <c r="J1127" s="3" t="n">
        <f aca="false">ROUND((G1127-G1126)/G1126*100,2)</f>
        <v>-4.35</v>
      </c>
      <c r="K1127" s="3" t="str">
        <f aca="false">B1127&amp;"_"&amp;C1127</f>
        <v>3_2024-06-25</v>
      </c>
    </row>
    <row r="1128" customFormat="false" ht="15" hidden="false" customHeight="false" outlineLevel="0" collapsed="false">
      <c r="A1128" s="3" t="n">
        <v>1127</v>
      </c>
      <c r="B1128" s="3" t="n">
        <v>3</v>
      </c>
      <c r="C1128" s="3" t="s">
        <v>183</v>
      </c>
      <c r="D1128" s="4" t="n">
        <v>95.23</v>
      </c>
      <c r="E1128" s="4" t="n">
        <v>96</v>
      </c>
      <c r="F1128" s="4" t="n">
        <v>94.7</v>
      </c>
      <c r="G1128" s="4" t="n">
        <v>95.57</v>
      </c>
      <c r="H1128" s="5" t="n">
        <v>1819157</v>
      </c>
      <c r="I1128" s="3"/>
      <c r="J1128" s="3" t="n">
        <f aca="false">ROUND((G1128-G1127)/G1127*100,2)</f>
        <v>1.04</v>
      </c>
      <c r="K1128" s="3" t="str">
        <f aca="false">B1128&amp;"_"&amp;C1128</f>
        <v>3_2024-06-26</v>
      </c>
    </row>
    <row r="1129" customFormat="false" ht="15" hidden="false" customHeight="false" outlineLevel="0" collapsed="false">
      <c r="A1129" s="3" t="n">
        <v>1128</v>
      </c>
      <c r="B1129" s="3" t="n">
        <v>3</v>
      </c>
      <c r="C1129" s="3" t="s">
        <v>184</v>
      </c>
      <c r="D1129" s="4" t="n">
        <v>93.07</v>
      </c>
      <c r="E1129" s="4" t="n">
        <v>93.34</v>
      </c>
      <c r="F1129" s="4" t="n">
        <v>92.79</v>
      </c>
      <c r="G1129" s="4" t="n">
        <v>92.85</v>
      </c>
      <c r="H1129" s="5" t="n">
        <v>7213093</v>
      </c>
      <c r="I1129" s="3"/>
      <c r="J1129" s="3" t="n">
        <f aca="false">ROUND((G1129-G1128)/G1128*100,2)</f>
        <v>-2.85</v>
      </c>
      <c r="K1129" s="3" t="str">
        <f aca="false">B1129&amp;"_"&amp;C1129</f>
        <v>3_2024-06-27</v>
      </c>
    </row>
    <row r="1130" customFormat="false" ht="15" hidden="false" customHeight="false" outlineLevel="0" collapsed="false">
      <c r="A1130" s="3" t="n">
        <v>1129</v>
      </c>
      <c r="B1130" s="3" t="n">
        <v>3</v>
      </c>
      <c r="C1130" s="3" t="s">
        <v>185</v>
      </c>
      <c r="D1130" s="4" t="n">
        <v>92.33</v>
      </c>
      <c r="E1130" s="4" t="n">
        <v>92.57</v>
      </c>
      <c r="F1130" s="4" t="n">
        <v>91.96</v>
      </c>
      <c r="G1130" s="4" t="n">
        <v>92.46</v>
      </c>
      <c r="H1130" s="5" t="n">
        <v>2942637</v>
      </c>
      <c r="I1130" s="3"/>
      <c r="J1130" s="3" t="n">
        <f aca="false">ROUND((G1130-G1129)/G1129*100,2)</f>
        <v>-0.42</v>
      </c>
      <c r="K1130" s="3" t="str">
        <f aca="false">B1130&amp;"_"&amp;C1130</f>
        <v>3_2024-06-28</v>
      </c>
    </row>
    <row r="1131" customFormat="false" ht="15" hidden="false" customHeight="false" outlineLevel="0" collapsed="false">
      <c r="A1131" s="3" t="n">
        <v>1130</v>
      </c>
      <c r="B1131" s="3" t="n">
        <v>3</v>
      </c>
      <c r="C1131" s="3" t="s">
        <v>186</v>
      </c>
      <c r="D1131" s="4" t="n">
        <v>90.47</v>
      </c>
      <c r="E1131" s="4" t="n">
        <v>90.65</v>
      </c>
      <c r="F1131" s="4" t="n">
        <v>90.22</v>
      </c>
      <c r="G1131" s="4" t="n">
        <v>90.27</v>
      </c>
      <c r="H1131" s="5" t="n">
        <v>6033108</v>
      </c>
      <c r="I1131" s="3"/>
      <c r="J1131" s="3" t="n">
        <f aca="false">ROUND((G1131-G1130)/G1130*100,2)</f>
        <v>-2.37</v>
      </c>
      <c r="K1131" s="3" t="str">
        <f aca="false">B1131&amp;"_"&amp;C1131</f>
        <v>3_2024-07-01</v>
      </c>
    </row>
    <row r="1132" customFormat="false" ht="15" hidden="false" customHeight="false" outlineLevel="0" collapsed="false">
      <c r="A1132" s="3" t="n">
        <v>1131</v>
      </c>
      <c r="B1132" s="3" t="n">
        <v>3</v>
      </c>
      <c r="C1132" s="3" t="s">
        <v>187</v>
      </c>
      <c r="D1132" s="4" t="n">
        <v>91.15</v>
      </c>
      <c r="E1132" s="4" t="n">
        <v>91.61</v>
      </c>
      <c r="F1132" s="4" t="n">
        <v>90.89</v>
      </c>
      <c r="G1132" s="4" t="n">
        <v>91.36</v>
      </c>
      <c r="H1132" s="5" t="n">
        <v>7178666</v>
      </c>
      <c r="I1132" s="3"/>
      <c r="J1132" s="3" t="n">
        <f aca="false">ROUND((G1132-G1131)/G1131*100,2)</f>
        <v>1.21</v>
      </c>
      <c r="K1132" s="3" t="str">
        <f aca="false">B1132&amp;"_"&amp;C1132</f>
        <v>3_2024-07-02</v>
      </c>
    </row>
    <row r="1133" customFormat="false" ht="15" hidden="false" customHeight="false" outlineLevel="0" collapsed="false">
      <c r="A1133" s="3" t="n">
        <v>1132</v>
      </c>
      <c r="B1133" s="3" t="n">
        <v>3</v>
      </c>
      <c r="C1133" s="3" t="s">
        <v>188</v>
      </c>
      <c r="D1133" s="4" t="n">
        <v>89.94</v>
      </c>
      <c r="E1133" s="4" t="n">
        <v>90.7</v>
      </c>
      <c r="F1133" s="4" t="n">
        <v>89.7</v>
      </c>
      <c r="G1133" s="4" t="n">
        <v>90.2</v>
      </c>
      <c r="H1133" s="5" t="n">
        <v>3404977</v>
      </c>
      <c r="I1133" s="3"/>
      <c r="J1133" s="3" t="n">
        <f aca="false">ROUND((G1133-G1132)/G1132*100,2)</f>
        <v>-1.27</v>
      </c>
      <c r="K1133" s="3" t="str">
        <f aca="false">B1133&amp;"_"&amp;C1133</f>
        <v>3_2024-07-03</v>
      </c>
    </row>
    <row r="1134" customFormat="false" ht="15" hidden="false" customHeight="false" outlineLevel="0" collapsed="false">
      <c r="A1134" s="3" t="n">
        <v>1133</v>
      </c>
      <c r="B1134" s="3" t="n">
        <v>3</v>
      </c>
      <c r="C1134" s="3" t="s">
        <v>189</v>
      </c>
      <c r="D1134" s="4" t="n">
        <v>92</v>
      </c>
      <c r="E1134" s="4" t="n">
        <v>92.53</v>
      </c>
      <c r="F1134" s="4" t="n">
        <v>91.79</v>
      </c>
      <c r="G1134" s="4" t="n">
        <v>91.9</v>
      </c>
      <c r="H1134" s="5" t="n">
        <v>1454088</v>
      </c>
      <c r="I1134" s="3"/>
      <c r="J1134" s="3" t="n">
        <f aca="false">ROUND((G1134-G1133)/G1133*100,2)</f>
        <v>1.88</v>
      </c>
      <c r="K1134" s="3" t="str">
        <f aca="false">B1134&amp;"_"&amp;C1134</f>
        <v>3_2024-07-04</v>
      </c>
    </row>
    <row r="1135" customFormat="false" ht="15" hidden="false" customHeight="false" outlineLevel="0" collapsed="false">
      <c r="A1135" s="3" t="n">
        <v>1134</v>
      </c>
      <c r="B1135" s="3" t="n">
        <v>3</v>
      </c>
      <c r="C1135" s="3" t="s">
        <v>190</v>
      </c>
      <c r="D1135" s="4" t="n">
        <v>94.04</v>
      </c>
      <c r="E1135" s="4" t="n">
        <v>94.08</v>
      </c>
      <c r="F1135" s="4" t="n">
        <v>93.82</v>
      </c>
      <c r="G1135" s="4" t="n">
        <v>93.9</v>
      </c>
      <c r="H1135" s="5" t="n">
        <v>6887385</v>
      </c>
      <c r="I1135" s="3"/>
      <c r="J1135" s="3" t="n">
        <f aca="false">ROUND((G1135-G1134)/G1134*100,2)</f>
        <v>2.18</v>
      </c>
      <c r="K1135" s="3" t="str">
        <f aca="false">B1135&amp;"_"&amp;C1135</f>
        <v>3_2024-07-05</v>
      </c>
    </row>
    <row r="1136" customFormat="false" ht="15" hidden="false" customHeight="false" outlineLevel="0" collapsed="false">
      <c r="A1136" s="3" t="n">
        <v>1135</v>
      </c>
      <c r="B1136" s="3" t="n">
        <v>3</v>
      </c>
      <c r="C1136" s="3" t="s">
        <v>191</v>
      </c>
      <c r="D1136" s="4" t="n">
        <v>92.79</v>
      </c>
      <c r="E1136" s="4" t="n">
        <v>93.4</v>
      </c>
      <c r="F1136" s="4" t="n">
        <v>92.45</v>
      </c>
      <c r="G1136" s="4" t="n">
        <v>92.91</v>
      </c>
      <c r="H1136" s="5" t="n">
        <v>6421602</v>
      </c>
      <c r="I1136" s="3"/>
      <c r="J1136" s="3" t="n">
        <f aca="false">ROUND((G1136-G1135)/G1135*100,2)</f>
        <v>-1.05</v>
      </c>
      <c r="K1136" s="3" t="str">
        <f aca="false">B1136&amp;"_"&amp;C1136</f>
        <v>3_2024-07-08</v>
      </c>
    </row>
    <row r="1137" customFormat="false" ht="15" hidden="false" customHeight="false" outlineLevel="0" collapsed="false">
      <c r="A1137" s="3" t="n">
        <v>1136</v>
      </c>
      <c r="B1137" s="3" t="n">
        <v>3</v>
      </c>
      <c r="C1137" s="3" t="s">
        <v>192</v>
      </c>
      <c r="D1137" s="4" t="n">
        <v>93.28</v>
      </c>
      <c r="E1137" s="4" t="n">
        <v>93.62</v>
      </c>
      <c r="F1137" s="4" t="n">
        <v>93.08</v>
      </c>
      <c r="G1137" s="4" t="n">
        <v>93.18</v>
      </c>
      <c r="H1137" s="5" t="n">
        <v>7776018</v>
      </c>
      <c r="I1137" s="3"/>
      <c r="J1137" s="3" t="n">
        <f aca="false">ROUND((G1137-G1136)/G1136*100,2)</f>
        <v>0.29</v>
      </c>
      <c r="K1137" s="3" t="str">
        <f aca="false">B1137&amp;"_"&amp;C1137</f>
        <v>3_2024-07-09</v>
      </c>
    </row>
    <row r="1138" customFormat="false" ht="15" hidden="false" customHeight="false" outlineLevel="0" collapsed="false">
      <c r="A1138" s="3" t="n">
        <v>1137</v>
      </c>
      <c r="B1138" s="3" t="n">
        <v>3</v>
      </c>
      <c r="C1138" s="3" t="s">
        <v>193</v>
      </c>
      <c r="D1138" s="4" t="n">
        <v>93.89</v>
      </c>
      <c r="E1138" s="4" t="n">
        <v>94.16</v>
      </c>
      <c r="F1138" s="4" t="n">
        <v>93.06</v>
      </c>
      <c r="G1138" s="4" t="n">
        <v>93.62</v>
      </c>
      <c r="H1138" s="5" t="n">
        <v>4936856</v>
      </c>
      <c r="I1138" s="3"/>
      <c r="J1138" s="3" t="n">
        <f aca="false">ROUND((G1138-G1137)/G1137*100,2)</f>
        <v>0.47</v>
      </c>
      <c r="K1138" s="3" t="str">
        <f aca="false">B1138&amp;"_"&amp;C1138</f>
        <v>3_2024-07-10</v>
      </c>
    </row>
    <row r="1139" customFormat="false" ht="15" hidden="false" customHeight="false" outlineLevel="0" collapsed="false">
      <c r="A1139" s="3" t="n">
        <v>1138</v>
      </c>
      <c r="B1139" s="3" t="n">
        <v>3</v>
      </c>
      <c r="C1139" s="3" t="s">
        <v>194</v>
      </c>
      <c r="D1139" s="4" t="n">
        <v>93.31</v>
      </c>
      <c r="E1139" s="4" t="n">
        <v>93.47</v>
      </c>
      <c r="F1139" s="4" t="n">
        <v>92.65</v>
      </c>
      <c r="G1139" s="4" t="n">
        <v>93.06</v>
      </c>
      <c r="H1139" s="5" t="n">
        <v>6021341</v>
      </c>
      <c r="I1139" s="3"/>
      <c r="J1139" s="3" t="n">
        <f aca="false">ROUND((G1139-G1138)/G1138*100,2)</f>
        <v>-0.6</v>
      </c>
      <c r="K1139" s="3" t="str">
        <f aca="false">B1139&amp;"_"&amp;C1139</f>
        <v>3_2024-07-11</v>
      </c>
    </row>
    <row r="1140" customFormat="false" ht="15" hidden="false" customHeight="false" outlineLevel="0" collapsed="false">
      <c r="A1140" s="3" t="n">
        <v>1139</v>
      </c>
      <c r="B1140" s="3" t="n">
        <v>3</v>
      </c>
      <c r="C1140" s="3" t="s">
        <v>195</v>
      </c>
      <c r="D1140" s="4" t="n">
        <v>93.16</v>
      </c>
      <c r="E1140" s="4" t="n">
        <v>93.65</v>
      </c>
      <c r="F1140" s="4" t="n">
        <v>92.77</v>
      </c>
      <c r="G1140" s="4" t="n">
        <v>93.1</v>
      </c>
      <c r="H1140" s="5" t="n">
        <v>1617272</v>
      </c>
      <c r="I1140" s="3"/>
      <c r="J1140" s="3" t="n">
        <f aca="false">ROUND((G1140-G1139)/G1139*100,2)</f>
        <v>0.04</v>
      </c>
      <c r="K1140" s="3" t="str">
        <f aca="false">B1140&amp;"_"&amp;C1140</f>
        <v>3_2024-07-12</v>
      </c>
    </row>
    <row r="1141" customFormat="false" ht="15" hidden="false" customHeight="false" outlineLevel="0" collapsed="false">
      <c r="A1141" s="3" t="n">
        <v>1140</v>
      </c>
      <c r="B1141" s="3" t="n">
        <v>3</v>
      </c>
      <c r="C1141" s="3" t="s">
        <v>196</v>
      </c>
      <c r="D1141" s="4" t="n">
        <v>94.65</v>
      </c>
      <c r="E1141" s="4" t="n">
        <v>94.65</v>
      </c>
      <c r="F1141" s="4" t="n">
        <v>94.04</v>
      </c>
      <c r="G1141" s="4" t="n">
        <v>94.59</v>
      </c>
      <c r="H1141" s="5" t="n">
        <v>800440</v>
      </c>
      <c r="I1141" s="3"/>
      <c r="J1141" s="3" t="n">
        <f aca="false">ROUND((G1141-G1140)/G1140*100,2)</f>
        <v>1.6</v>
      </c>
      <c r="K1141" s="3" t="str">
        <f aca="false">B1141&amp;"_"&amp;C1141</f>
        <v>3_2024-07-15</v>
      </c>
    </row>
    <row r="1142" customFormat="false" ht="15" hidden="false" customHeight="false" outlineLevel="0" collapsed="false">
      <c r="A1142" s="3" t="n">
        <v>1141</v>
      </c>
      <c r="B1142" s="3" t="n">
        <v>3</v>
      </c>
      <c r="C1142" s="3" t="s">
        <v>197</v>
      </c>
      <c r="D1142" s="4" t="n">
        <v>91.39</v>
      </c>
      <c r="E1142" s="4" t="n">
        <v>92.03</v>
      </c>
      <c r="F1142" s="4" t="n">
        <v>91.13</v>
      </c>
      <c r="G1142" s="4" t="n">
        <v>91.74</v>
      </c>
      <c r="H1142" s="5" t="n">
        <v>6485131</v>
      </c>
      <c r="I1142" s="3"/>
      <c r="J1142" s="3" t="n">
        <f aca="false">ROUND((G1142-G1141)/G1141*100,2)</f>
        <v>-3.01</v>
      </c>
      <c r="K1142" s="3" t="str">
        <f aca="false">B1142&amp;"_"&amp;C1142</f>
        <v>3_2024-07-16</v>
      </c>
    </row>
    <row r="1143" customFormat="false" ht="15" hidden="false" customHeight="false" outlineLevel="0" collapsed="false">
      <c r="A1143" s="3" t="n">
        <v>1142</v>
      </c>
      <c r="B1143" s="3" t="n">
        <v>3</v>
      </c>
      <c r="C1143" s="3" t="s">
        <v>198</v>
      </c>
      <c r="D1143" s="4" t="n">
        <v>92.5</v>
      </c>
      <c r="E1143" s="4" t="n">
        <v>92.75</v>
      </c>
      <c r="F1143" s="4" t="n">
        <v>92.13</v>
      </c>
      <c r="G1143" s="4" t="n">
        <v>92.26</v>
      </c>
      <c r="H1143" s="5" t="n">
        <v>4688652</v>
      </c>
      <c r="I1143" s="3"/>
      <c r="J1143" s="3" t="n">
        <f aca="false">ROUND((G1143-G1142)/G1142*100,2)</f>
        <v>0.57</v>
      </c>
      <c r="K1143" s="3" t="str">
        <f aca="false">B1143&amp;"_"&amp;C1143</f>
        <v>3_2024-07-17</v>
      </c>
    </row>
    <row r="1144" customFormat="false" ht="15" hidden="false" customHeight="false" outlineLevel="0" collapsed="false">
      <c r="A1144" s="3" t="n">
        <v>1143</v>
      </c>
      <c r="B1144" s="3" t="n">
        <v>3</v>
      </c>
      <c r="C1144" s="3" t="s">
        <v>199</v>
      </c>
      <c r="D1144" s="4" t="n">
        <v>95.29</v>
      </c>
      <c r="E1144" s="4" t="n">
        <v>95.37</v>
      </c>
      <c r="F1144" s="4" t="n">
        <v>94.78</v>
      </c>
      <c r="G1144" s="4" t="n">
        <v>94.95</v>
      </c>
      <c r="H1144" s="5" t="n">
        <v>5357301</v>
      </c>
      <c r="I1144" s="3"/>
      <c r="J1144" s="3" t="n">
        <f aca="false">ROUND((G1144-G1143)/G1143*100,2)</f>
        <v>2.92</v>
      </c>
      <c r="K1144" s="3" t="str">
        <f aca="false">B1144&amp;"_"&amp;C1144</f>
        <v>3_2024-07-18</v>
      </c>
    </row>
    <row r="1145" customFormat="false" ht="15" hidden="false" customHeight="false" outlineLevel="0" collapsed="false">
      <c r="A1145" s="3" t="n">
        <v>1144</v>
      </c>
      <c r="B1145" s="3" t="n">
        <v>3</v>
      </c>
      <c r="C1145" s="3" t="s">
        <v>200</v>
      </c>
      <c r="D1145" s="4" t="n">
        <v>94.86</v>
      </c>
      <c r="E1145" s="4" t="n">
        <v>95.45</v>
      </c>
      <c r="F1145" s="4" t="n">
        <v>94.69</v>
      </c>
      <c r="G1145" s="4" t="n">
        <v>95.18</v>
      </c>
      <c r="H1145" s="5" t="n">
        <v>5774783</v>
      </c>
      <c r="I1145" s="3"/>
      <c r="J1145" s="3" t="n">
        <f aca="false">ROUND((G1145-G1144)/G1144*100,2)</f>
        <v>0.24</v>
      </c>
      <c r="K1145" s="3" t="str">
        <f aca="false">B1145&amp;"_"&amp;C1145</f>
        <v>3_2024-07-19</v>
      </c>
    </row>
    <row r="1146" customFormat="false" ht="15" hidden="false" customHeight="false" outlineLevel="0" collapsed="false">
      <c r="A1146" s="3" t="n">
        <v>1145</v>
      </c>
      <c r="B1146" s="3" t="n">
        <v>3</v>
      </c>
      <c r="C1146" s="3" t="s">
        <v>201</v>
      </c>
      <c r="D1146" s="4" t="n">
        <v>96.6</v>
      </c>
      <c r="E1146" s="4" t="n">
        <v>97.23</v>
      </c>
      <c r="F1146" s="4" t="n">
        <v>96.15</v>
      </c>
      <c r="G1146" s="4" t="n">
        <v>96.96</v>
      </c>
      <c r="H1146" s="5" t="n">
        <v>7056492</v>
      </c>
      <c r="I1146" s="3"/>
      <c r="J1146" s="3" t="n">
        <f aca="false">ROUND((G1146-G1145)/G1145*100,2)</f>
        <v>1.87</v>
      </c>
      <c r="K1146" s="3" t="str">
        <f aca="false">B1146&amp;"_"&amp;C1146</f>
        <v>3_2024-07-22</v>
      </c>
    </row>
    <row r="1147" customFormat="false" ht="15" hidden="false" customHeight="false" outlineLevel="0" collapsed="false">
      <c r="A1147" s="3" t="n">
        <v>1146</v>
      </c>
      <c r="B1147" s="3" t="n">
        <v>3</v>
      </c>
      <c r="C1147" s="3" t="s">
        <v>202</v>
      </c>
      <c r="D1147" s="4" t="n">
        <v>94.64</v>
      </c>
      <c r="E1147" s="4" t="n">
        <v>95.17</v>
      </c>
      <c r="F1147" s="4" t="n">
        <v>94.43</v>
      </c>
      <c r="G1147" s="4" t="n">
        <v>94.72</v>
      </c>
      <c r="H1147" s="5" t="n">
        <v>3982218</v>
      </c>
      <c r="I1147" s="3"/>
      <c r="J1147" s="3" t="n">
        <f aca="false">ROUND((G1147-G1146)/G1146*100,2)</f>
        <v>-2.31</v>
      </c>
      <c r="K1147" s="3" t="str">
        <f aca="false">B1147&amp;"_"&amp;C1147</f>
        <v>3_2024-07-23</v>
      </c>
    </row>
    <row r="1148" customFormat="false" ht="15" hidden="false" customHeight="false" outlineLevel="0" collapsed="false">
      <c r="A1148" s="3" t="n">
        <v>1147</v>
      </c>
      <c r="B1148" s="3" t="n">
        <v>3</v>
      </c>
      <c r="C1148" s="3" t="s">
        <v>203</v>
      </c>
      <c r="D1148" s="4" t="n">
        <v>92.14</v>
      </c>
      <c r="E1148" s="4" t="n">
        <v>92.96</v>
      </c>
      <c r="F1148" s="4" t="n">
        <v>91.96</v>
      </c>
      <c r="G1148" s="4" t="n">
        <v>92.46</v>
      </c>
      <c r="H1148" s="5" t="n">
        <v>745356</v>
      </c>
      <c r="I1148" s="3"/>
      <c r="J1148" s="3" t="n">
        <f aca="false">ROUND((G1148-G1147)/G1147*100,2)</f>
        <v>-2.39</v>
      </c>
      <c r="K1148" s="3" t="str">
        <f aca="false">B1148&amp;"_"&amp;C1148</f>
        <v>3_2024-07-24</v>
      </c>
    </row>
    <row r="1149" customFormat="false" ht="15" hidden="false" customHeight="false" outlineLevel="0" collapsed="false">
      <c r="A1149" s="3" t="n">
        <v>1148</v>
      </c>
      <c r="B1149" s="3" t="n">
        <v>3</v>
      </c>
      <c r="C1149" s="3" t="s">
        <v>204</v>
      </c>
      <c r="D1149" s="4" t="n">
        <v>89.96</v>
      </c>
      <c r="E1149" s="4" t="n">
        <v>90.16</v>
      </c>
      <c r="F1149" s="4" t="n">
        <v>89.45</v>
      </c>
      <c r="G1149" s="4" t="n">
        <v>90.01</v>
      </c>
      <c r="H1149" s="5" t="n">
        <v>4568263</v>
      </c>
      <c r="I1149" s="3"/>
      <c r="J1149" s="3" t="n">
        <f aca="false">ROUND((G1149-G1148)/G1148*100,2)</f>
        <v>-2.65</v>
      </c>
      <c r="K1149" s="3" t="str">
        <f aca="false">B1149&amp;"_"&amp;C1149</f>
        <v>3_2024-07-25</v>
      </c>
    </row>
    <row r="1150" customFormat="false" ht="15" hidden="false" customHeight="false" outlineLevel="0" collapsed="false">
      <c r="A1150" s="3" t="n">
        <v>1149</v>
      </c>
      <c r="B1150" s="3" t="n">
        <v>3</v>
      </c>
      <c r="C1150" s="3" t="s">
        <v>205</v>
      </c>
      <c r="D1150" s="4" t="n">
        <v>90.5</v>
      </c>
      <c r="E1150" s="4" t="n">
        <v>91.28</v>
      </c>
      <c r="F1150" s="4" t="n">
        <v>90.1</v>
      </c>
      <c r="G1150" s="4" t="n">
        <v>90.8</v>
      </c>
      <c r="H1150" s="5" t="n">
        <v>911087</v>
      </c>
      <c r="I1150" s="3"/>
      <c r="J1150" s="3" t="n">
        <f aca="false">ROUND((G1150-G1149)/G1149*100,2)</f>
        <v>0.88</v>
      </c>
      <c r="K1150" s="3" t="str">
        <f aca="false">B1150&amp;"_"&amp;C1150</f>
        <v>3_2024-07-26</v>
      </c>
    </row>
    <row r="1151" customFormat="false" ht="15" hidden="false" customHeight="false" outlineLevel="0" collapsed="false">
      <c r="A1151" s="3" t="n">
        <v>1150</v>
      </c>
      <c r="B1151" s="3" t="n">
        <v>3</v>
      </c>
      <c r="C1151" s="3" t="s">
        <v>206</v>
      </c>
      <c r="D1151" s="4" t="n">
        <v>88.36</v>
      </c>
      <c r="E1151" s="4" t="n">
        <v>88.72</v>
      </c>
      <c r="F1151" s="4" t="n">
        <v>87.58</v>
      </c>
      <c r="G1151" s="4" t="n">
        <v>88.04</v>
      </c>
      <c r="H1151" s="5" t="n">
        <v>1332249</v>
      </c>
      <c r="I1151" s="3"/>
      <c r="J1151" s="3" t="n">
        <f aca="false">ROUND((G1151-G1150)/G1150*100,2)</f>
        <v>-3.04</v>
      </c>
      <c r="K1151" s="3" t="str">
        <f aca="false">B1151&amp;"_"&amp;C1151</f>
        <v>3_2024-07-29</v>
      </c>
    </row>
    <row r="1152" customFormat="false" ht="15" hidden="false" customHeight="false" outlineLevel="0" collapsed="false">
      <c r="A1152" s="3" t="n">
        <v>1151</v>
      </c>
      <c r="B1152" s="3" t="n">
        <v>3</v>
      </c>
      <c r="C1152" s="3" t="s">
        <v>207</v>
      </c>
      <c r="D1152" s="4" t="n">
        <v>86.49</v>
      </c>
      <c r="E1152" s="4" t="n">
        <v>86.68</v>
      </c>
      <c r="F1152" s="4" t="n">
        <v>86.2</v>
      </c>
      <c r="G1152" s="4" t="n">
        <v>86.59</v>
      </c>
      <c r="H1152" s="5" t="n">
        <v>1002544</v>
      </c>
      <c r="I1152" s="3"/>
      <c r="J1152" s="3" t="n">
        <f aca="false">ROUND((G1152-G1151)/G1151*100,2)</f>
        <v>-1.65</v>
      </c>
      <c r="K1152" s="3" t="str">
        <f aca="false">B1152&amp;"_"&amp;C1152</f>
        <v>3_2024-07-30</v>
      </c>
    </row>
    <row r="1153" customFormat="false" ht="15" hidden="false" customHeight="false" outlineLevel="0" collapsed="false">
      <c r="A1153" s="3" t="n">
        <v>1152</v>
      </c>
      <c r="B1153" s="3" t="n">
        <v>3</v>
      </c>
      <c r="C1153" s="3" t="s">
        <v>208</v>
      </c>
      <c r="D1153" s="4" t="n">
        <v>88.36</v>
      </c>
      <c r="E1153" s="4" t="n">
        <v>88.47</v>
      </c>
      <c r="F1153" s="4" t="n">
        <v>87.69</v>
      </c>
      <c r="G1153" s="4" t="n">
        <v>88.21</v>
      </c>
      <c r="H1153" s="5" t="n">
        <v>2289745</v>
      </c>
      <c r="I1153" s="3"/>
      <c r="J1153" s="3" t="n">
        <f aca="false">ROUND((G1153-G1152)/G1152*100,2)</f>
        <v>1.87</v>
      </c>
      <c r="K1153" s="3" t="str">
        <f aca="false">B1153&amp;"_"&amp;C1153</f>
        <v>3_2024-07-31</v>
      </c>
    </row>
    <row r="1154" customFormat="false" ht="15" hidden="false" customHeight="false" outlineLevel="0" collapsed="false">
      <c r="A1154" s="3" t="n">
        <v>1153</v>
      </c>
      <c r="B1154" s="3" t="n">
        <v>3</v>
      </c>
      <c r="C1154" s="3" t="s">
        <v>209</v>
      </c>
      <c r="D1154" s="4" t="n">
        <v>89.9</v>
      </c>
      <c r="E1154" s="4" t="n">
        <v>90.22</v>
      </c>
      <c r="F1154" s="4" t="n">
        <v>89.07</v>
      </c>
      <c r="G1154" s="4" t="n">
        <v>89.59</v>
      </c>
      <c r="H1154" s="5" t="n">
        <v>2073454</v>
      </c>
      <c r="I1154" s="3"/>
      <c r="J1154" s="3" t="n">
        <f aca="false">ROUND((G1154-G1153)/G1153*100,2)</f>
        <v>1.56</v>
      </c>
      <c r="K1154" s="3" t="str">
        <f aca="false">B1154&amp;"_"&amp;C1154</f>
        <v>3_2024-08-01</v>
      </c>
    </row>
    <row r="1155" customFormat="false" ht="15" hidden="false" customHeight="false" outlineLevel="0" collapsed="false">
      <c r="A1155" s="3" t="n">
        <v>1154</v>
      </c>
      <c r="B1155" s="3" t="n">
        <v>3</v>
      </c>
      <c r="C1155" s="3" t="s">
        <v>210</v>
      </c>
      <c r="D1155" s="4" t="n">
        <v>90.98</v>
      </c>
      <c r="E1155" s="4" t="n">
        <v>91.1</v>
      </c>
      <c r="F1155" s="4" t="n">
        <v>90.61</v>
      </c>
      <c r="G1155" s="4" t="n">
        <v>90.8</v>
      </c>
      <c r="H1155" s="5" t="n">
        <v>2505183</v>
      </c>
      <c r="I1155" s="3"/>
      <c r="J1155" s="3" t="n">
        <f aca="false">ROUND((G1155-G1154)/G1154*100,2)</f>
        <v>1.35</v>
      </c>
      <c r="K1155" s="3" t="str">
        <f aca="false">B1155&amp;"_"&amp;C1155</f>
        <v>3_2024-08-02</v>
      </c>
    </row>
    <row r="1156" customFormat="false" ht="15" hidden="false" customHeight="false" outlineLevel="0" collapsed="false">
      <c r="A1156" s="3" t="n">
        <v>1155</v>
      </c>
      <c r="B1156" s="3" t="n">
        <v>3</v>
      </c>
      <c r="C1156" s="3" t="s">
        <v>211</v>
      </c>
      <c r="D1156" s="4" t="n">
        <v>89.93</v>
      </c>
      <c r="E1156" s="4" t="n">
        <v>90.43</v>
      </c>
      <c r="F1156" s="4" t="n">
        <v>89.67</v>
      </c>
      <c r="G1156" s="4" t="n">
        <v>90.25</v>
      </c>
      <c r="H1156" s="5" t="n">
        <v>4450119</v>
      </c>
      <c r="I1156" s="3"/>
      <c r="J1156" s="3" t="n">
        <f aca="false">ROUND((G1156-G1155)/G1155*100,2)</f>
        <v>-0.61</v>
      </c>
      <c r="K1156" s="3" t="str">
        <f aca="false">B1156&amp;"_"&amp;C1156</f>
        <v>3_2024-08-05</v>
      </c>
    </row>
    <row r="1157" customFormat="false" ht="15" hidden="false" customHeight="false" outlineLevel="0" collapsed="false">
      <c r="A1157" s="3" t="n">
        <v>1156</v>
      </c>
      <c r="B1157" s="3" t="n">
        <v>3</v>
      </c>
      <c r="C1157" s="3" t="s">
        <v>212</v>
      </c>
      <c r="D1157" s="4" t="n">
        <v>88.8</v>
      </c>
      <c r="E1157" s="4" t="n">
        <v>89.45</v>
      </c>
      <c r="F1157" s="4" t="n">
        <v>88.44</v>
      </c>
      <c r="G1157" s="4" t="n">
        <v>89.07</v>
      </c>
      <c r="H1157" s="5" t="n">
        <v>4496415</v>
      </c>
      <c r="I1157" s="3"/>
      <c r="J1157" s="3" t="n">
        <f aca="false">ROUND((G1157-G1156)/G1156*100,2)</f>
        <v>-1.31</v>
      </c>
      <c r="K1157" s="3" t="str">
        <f aca="false">B1157&amp;"_"&amp;C1157</f>
        <v>3_2024-08-06</v>
      </c>
    </row>
    <row r="1158" customFormat="false" ht="15" hidden="false" customHeight="false" outlineLevel="0" collapsed="false">
      <c r="A1158" s="3" t="n">
        <v>1157</v>
      </c>
      <c r="B1158" s="3" t="n">
        <v>3</v>
      </c>
      <c r="C1158" s="3" t="s">
        <v>213</v>
      </c>
      <c r="D1158" s="4" t="n">
        <v>88.7</v>
      </c>
      <c r="E1158" s="4" t="n">
        <v>89.2</v>
      </c>
      <c r="F1158" s="4" t="n">
        <v>88.06</v>
      </c>
      <c r="G1158" s="4" t="n">
        <v>88.49</v>
      </c>
      <c r="H1158" s="5" t="n">
        <v>7556569</v>
      </c>
      <c r="I1158" s="3"/>
      <c r="J1158" s="3" t="n">
        <f aca="false">ROUND((G1158-G1157)/G1157*100,2)</f>
        <v>-0.65</v>
      </c>
      <c r="K1158" s="3" t="str">
        <f aca="false">B1158&amp;"_"&amp;C1158</f>
        <v>3_2024-08-07</v>
      </c>
    </row>
    <row r="1159" customFormat="false" ht="15" hidden="false" customHeight="false" outlineLevel="0" collapsed="false">
      <c r="A1159" s="3" t="n">
        <v>1158</v>
      </c>
      <c r="B1159" s="3" t="n">
        <v>3</v>
      </c>
      <c r="C1159" s="3" t="s">
        <v>214</v>
      </c>
      <c r="D1159" s="4" t="n">
        <v>90.32</v>
      </c>
      <c r="E1159" s="4" t="n">
        <v>91.12</v>
      </c>
      <c r="F1159" s="4" t="n">
        <v>90.07</v>
      </c>
      <c r="G1159" s="4" t="n">
        <v>90.63</v>
      </c>
      <c r="H1159" s="5" t="n">
        <v>1101278</v>
      </c>
      <c r="I1159" s="3"/>
      <c r="J1159" s="3" t="n">
        <f aca="false">ROUND((G1159-G1158)/G1158*100,2)</f>
        <v>2.42</v>
      </c>
      <c r="K1159" s="3" t="str">
        <f aca="false">B1159&amp;"_"&amp;C1159</f>
        <v>3_2024-08-08</v>
      </c>
    </row>
    <row r="1160" customFormat="false" ht="15" hidden="false" customHeight="false" outlineLevel="0" collapsed="false">
      <c r="A1160" s="3" t="n">
        <v>1159</v>
      </c>
      <c r="B1160" s="3" t="n">
        <v>3</v>
      </c>
      <c r="C1160" s="3" t="s">
        <v>215</v>
      </c>
      <c r="D1160" s="4" t="n">
        <v>92.05</v>
      </c>
      <c r="E1160" s="4" t="n">
        <v>92.11</v>
      </c>
      <c r="F1160" s="4" t="n">
        <v>91.57</v>
      </c>
      <c r="G1160" s="4" t="n">
        <v>91.72</v>
      </c>
      <c r="H1160" s="5" t="n">
        <v>5728115</v>
      </c>
      <c r="I1160" s="3"/>
      <c r="J1160" s="3" t="n">
        <f aca="false">ROUND((G1160-G1159)/G1159*100,2)</f>
        <v>1.2</v>
      </c>
      <c r="K1160" s="3" t="str">
        <f aca="false">B1160&amp;"_"&amp;C1160</f>
        <v>3_2024-08-09</v>
      </c>
    </row>
    <row r="1161" customFormat="false" ht="15" hidden="false" customHeight="false" outlineLevel="0" collapsed="false">
      <c r="A1161" s="3" t="n">
        <v>1160</v>
      </c>
      <c r="B1161" s="3" t="n">
        <v>3</v>
      </c>
      <c r="C1161" s="3" t="s">
        <v>216</v>
      </c>
      <c r="D1161" s="4" t="n">
        <v>90.91</v>
      </c>
      <c r="E1161" s="4" t="n">
        <v>91.39</v>
      </c>
      <c r="F1161" s="4" t="n">
        <v>90.62</v>
      </c>
      <c r="G1161" s="4" t="n">
        <v>90.91</v>
      </c>
      <c r="H1161" s="5" t="n">
        <v>5204571</v>
      </c>
      <c r="I1161" s="3"/>
      <c r="J1161" s="3" t="n">
        <f aca="false">ROUND((G1161-G1160)/G1160*100,2)</f>
        <v>-0.88</v>
      </c>
      <c r="K1161" s="3" t="str">
        <f aca="false">B1161&amp;"_"&amp;C1161</f>
        <v>3_2024-08-12</v>
      </c>
    </row>
    <row r="1162" customFormat="false" ht="15" hidden="false" customHeight="false" outlineLevel="0" collapsed="false">
      <c r="A1162" s="3" t="n">
        <v>1161</v>
      </c>
      <c r="B1162" s="3" t="n">
        <v>3</v>
      </c>
      <c r="C1162" s="3" t="s">
        <v>217</v>
      </c>
      <c r="D1162" s="4" t="n">
        <v>89.79</v>
      </c>
      <c r="E1162" s="4" t="n">
        <v>89.86</v>
      </c>
      <c r="F1162" s="4" t="n">
        <v>89.57</v>
      </c>
      <c r="G1162" s="4" t="n">
        <v>89.76</v>
      </c>
      <c r="H1162" s="5" t="n">
        <v>3828950</v>
      </c>
      <c r="I1162" s="3"/>
      <c r="J1162" s="3" t="n">
        <f aca="false">ROUND((G1162-G1161)/G1161*100,2)</f>
        <v>-1.26</v>
      </c>
      <c r="K1162" s="3" t="str">
        <f aca="false">B1162&amp;"_"&amp;C1162</f>
        <v>3_2024-08-13</v>
      </c>
    </row>
    <row r="1163" customFormat="false" ht="15" hidden="false" customHeight="false" outlineLevel="0" collapsed="false">
      <c r="A1163" s="3" t="n">
        <v>1162</v>
      </c>
      <c r="B1163" s="3" t="n">
        <v>3</v>
      </c>
      <c r="C1163" s="3" t="s">
        <v>218</v>
      </c>
      <c r="D1163" s="4" t="n">
        <v>93.99</v>
      </c>
      <c r="E1163" s="4" t="n">
        <v>94.15</v>
      </c>
      <c r="F1163" s="4" t="n">
        <v>93.84</v>
      </c>
      <c r="G1163" s="4" t="n">
        <v>93.88</v>
      </c>
      <c r="H1163" s="5" t="n">
        <v>7038452</v>
      </c>
      <c r="I1163" s="3"/>
      <c r="J1163" s="3" t="n">
        <f aca="false">ROUND((G1163-G1162)/G1162*100,2)</f>
        <v>4.59</v>
      </c>
      <c r="K1163" s="3" t="str">
        <f aca="false">B1163&amp;"_"&amp;C1163</f>
        <v>3_2024-08-14</v>
      </c>
    </row>
    <row r="1164" customFormat="false" ht="15" hidden="false" customHeight="false" outlineLevel="0" collapsed="false">
      <c r="A1164" s="3" t="n">
        <v>1163</v>
      </c>
      <c r="B1164" s="3" t="n">
        <v>3</v>
      </c>
      <c r="C1164" s="3" t="s">
        <v>219</v>
      </c>
      <c r="D1164" s="4" t="n">
        <v>94.45</v>
      </c>
      <c r="E1164" s="4" t="n">
        <v>94.68</v>
      </c>
      <c r="F1164" s="4" t="n">
        <v>94.14</v>
      </c>
      <c r="G1164" s="4" t="n">
        <v>94.34</v>
      </c>
      <c r="H1164" s="5" t="n">
        <v>5345384</v>
      </c>
      <c r="I1164" s="3"/>
      <c r="J1164" s="3" t="n">
        <f aca="false">ROUND((G1164-G1163)/G1163*100,2)</f>
        <v>0.49</v>
      </c>
      <c r="K1164" s="3" t="str">
        <f aca="false">B1164&amp;"_"&amp;C1164</f>
        <v>3_2024-08-15</v>
      </c>
    </row>
    <row r="1165" customFormat="false" ht="15" hidden="false" customHeight="false" outlineLevel="0" collapsed="false">
      <c r="A1165" s="3" t="n">
        <v>1164</v>
      </c>
      <c r="B1165" s="3" t="n">
        <v>3</v>
      </c>
      <c r="C1165" s="3" t="s">
        <v>220</v>
      </c>
      <c r="D1165" s="4" t="n">
        <v>98.3</v>
      </c>
      <c r="E1165" s="4" t="n">
        <v>98.79</v>
      </c>
      <c r="F1165" s="4" t="n">
        <v>97.89</v>
      </c>
      <c r="G1165" s="4" t="n">
        <v>98.44</v>
      </c>
      <c r="H1165" s="5" t="n">
        <v>6814309</v>
      </c>
      <c r="I1165" s="3"/>
      <c r="J1165" s="3" t="n">
        <f aca="false">ROUND((G1165-G1164)/G1164*100,2)</f>
        <v>4.35</v>
      </c>
      <c r="K1165" s="3" t="str">
        <f aca="false">B1165&amp;"_"&amp;C1165</f>
        <v>3_2024-08-16</v>
      </c>
    </row>
    <row r="1166" customFormat="false" ht="15" hidden="false" customHeight="false" outlineLevel="0" collapsed="false">
      <c r="A1166" s="3" t="n">
        <v>1165</v>
      </c>
      <c r="B1166" s="3" t="n">
        <v>3</v>
      </c>
      <c r="C1166" s="3" t="s">
        <v>221</v>
      </c>
      <c r="D1166" s="4" t="n">
        <v>96.74</v>
      </c>
      <c r="E1166" s="4" t="n">
        <v>97.49</v>
      </c>
      <c r="F1166" s="4" t="n">
        <v>96.64</v>
      </c>
      <c r="G1166" s="4" t="n">
        <v>97.03</v>
      </c>
      <c r="H1166" s="5" t="n">
        <v>2450055</v>
      </c>
      <c r="I1166" s="3"/>
      <c r="J1166" s="3" t="n">
        <f aca="false">ROUND((G1166-G1165)/G1165*100,2)</f>
        <v>-1.43</v>
      </c>
      <c r="K1166" s="3" t="str">
        <f aca="false">B1166&amp;"_"&amp;C1166</f>
        <v>3_2024-08-19</v>
      </c>
    </row>
    <row r="1167" customFormat="false" ht="15" hidden="false" customHeight="false" outlineLevel="0" collapsed="false">
      <c r="A1167" s="3" t="n">
        <v>1166</v>
      </c>
      <c r="B1167" s="3" t="n">
        <v>3</v>
      </c>
      <c r="C1167" s="3" t="s">
        <v>222</v>
      </c>
      <c r="D1167" s="4" t="n">
        <v>97.52</v>
      </c>
      <c r="E1167" s="4" t="n">
        <v>98.1</v>
      </c>
      <c r="F1167" s="4" t="n">
        <v>97.07</v>
      </c>
      <c r="G1167" s="4" t="n">
        <v>97.53</v>
      </c>
      <c r="H1167" s="5" t="n">
        <v>854892</v>
      </c>
      <c r="I1167" s="3"/>
      <c r="J1167" s="3" t="n">
        <f aca="false">ROUND((G1167-G1166)/G1166*100,2)</f>
        <v>0.52</v>
      </c>
      <c r="K1167" s="3" t="str">
        <f aca="false">B1167&amp;"_"&amp;C1167</f>
        <v>3_2024-08-20</v>
      </c>
    </row>
    <row r="1168" customFormat="false" ht="15" hidden="false" customHeight="false" outlineLevel="0" collapsed="false">
      <c r="A1168" s="3" t="n">
        <v>1167</v>
      </c>
      <c r="B1168" s="3" t="n">
        <v>3</v>
      </c>
      <c r="C1168" s="3" t="s">
        <v>223</v>
      </c>
      <c r="D1168" s="4" t="n">
        <v>96.11</v>
      </c>
      <c r="E1168" s="4" t="n">
        <v>96.91</v>
      </c>
      <c r="F1168" s="4" t="n">
        <v>95.7</v>
      </c>
      <c r="G1168" s="4" t="n">
        <v>96.37</v>
      </c>
      <c r="H1168" s="5" t="n">
        <v>2639349</v>
      </c>
      <c r="I1168" s="3"/>
      <c r="J1168" s="3" t="n">
        <f aca="false">ROUND((G1168-G1167)/G1167*100,2)</f>
        <v>-1.19</v>
      </c>
      <c r="K1168" s="3" t="str">
        <f aca="false">B1168&amp;"_"&amp;C1168</f>
        <v>3_2024-08-21</v>
      </c>
    </row>
    <row r="1169" customFormat="false" ht="15" hidden="false" customHeight="false" outlineLevel="0" collapsed="false">
      <c r="A1169" s="3" t="n">
        <v>1168</v>
      </c>
      <c r="B1169" s="3" t="n">
        <v>3</v>
      </c>
      <c r="C1169" s="3" t="s">
        <v>224</v>
      </c>
      <c r="D1169" s="4" t="n">
        <v>98.28</v>
      </c>
      <c r="E1169" s="4" t="n">
        <v>98.77</v>
      </c>
      <c r="F1169" s="4" t="n">
        <v>97.5</v>
      </c>
      <c r="G1169" s="4" t="n">
        <v>97.9</v>
      </c>
      <c r="H1169" s="5" t="n">
        <v>5497669</v>
      </c>
      <c r="I1169" s="3"/>
      <c r="J1169" s="3" t="n">
        <f aca="false">ROUND((G1169-G1168)/G1168*100,2)</f>
        <v>1.59</v>
      </c>
      <c r="K1169" s="3" t="str">
        <f aca="false">B1169&amp;"_"&amp;C1169</f>
        <v>3_2024-08-22</v>
      </c>
    </row>
    <row r="1170" customFormat="false" ht="15" hidden="false" customHeight="false" outlineLevel="0" collapsed="false">
      <c r="A1170" s="3" t="n">
        <v>1169</v>
      </c>
      <c r="B1170" s="3" t="n">
        <v>3</v>
      </c>
      <c r="C1170" s="3" t="s">
        <v>225</v>
      </c>
      <c r="D1170" s="4" t="n">
        <v>98.29</v>
      </c>
      <c r="E1170" s="4" t="n">
        <v>98.84</v>
      </c>
      <c r="F1170" s="4" t="n">
        <v>98.21</v>
      </c>
      <c r="G1170" s="4" t="n">
        <v>98.65</v>
      </c>
      <c r="H1170" s="5" t="n">
        <v>2453053</v>
      </c>
      <c r="I1170" s="3"/>
      <c r="J1170" s="3" t="n">
        <f aca="false">ROUND((G1170-G1169)/G1169*100,2)</f>
        <v>0.77</v>
      </c>
      <c r="K1170" s="3" t="str">
        <f aca="false">B1170&amp;"_"&amp;C1170</f>
        <v>3_2024-08-23</v>
      </c>
    </row>
    <row r="1171" customFormat="false" ht="15" hidden="false" customHeight="false" outlineLevel="0" collapsed="false">
      <c r="A1171" s="3" t="n">
        <v>1170</v>
      </c>
      <c r="B1171" s="3" t="n">
        <v>3</v>
      </c>
      <c r="C1171" s="3" t="s">
        <v>226</v>
      </c>
      <c r="D1171" s="4" t="n">
        <v>99.48</v>
      </c>
      <c r="E1171" s="4" t="n">
        <v>100.07</v>
      </c>
      <c r="F1171" s="4" t="n">
        <v>99.46</v>
      </c>
      <c r="G1171" s="4" t="n">
        <v>99.73</v>
      </c>
      <c r="H1171" s="5" t="n">
        <v>2877078</v>
      </c>
      <c r="I1171" s="3"/>
      <c r="J1171" s="3" t="n">
        <f aca="false">ROUND((G1171-G1170)/G1170*100,2)</f>
        <v>1.09</v>
      </c>
      <c r="K1171" s="3" t="str">
        <f aca="false">B1171&amp;"_"&amp;C1171</f>
        <v>3_2024-08-26</v>
      </c>
    </row>
    <row r="1172" customFormat="false" ht="15" hidden="false" customHeight="false" outlineLevel="0" collapsed="false">
      <c r="A1172" s="3" t="n">
        <v>1171</v>
      </c>
      <c r="B1172" s="3" t="n">
        <v>3</v>
      </c>
      <c r="C1172" s="3" t="s">
        <v>227</v>
      </c>
      <c r="D1172" s="4" t="n">
        <v>98.81</v>
      </c>
      <c r="E1172" s="4" t="n">
        <v>98.9</v>
      </c>
      <c r="F1172" s="4" t="n">
        <v>98.6</v>
      </c>
      <c r="G1172" s="4" t="n">
        <v>98.78</v>
      </c>
      <c r="H1172" s="5" t="n">
        <v>7403254</v>
      </c>
      <c r="I1172" s="3"/>
      <c r="J1172" s="3" t="n">
        <f aca="false">ROUND((G1172-G1171)/G1171*100,2)</f>
        <v>-0.95</v>
      </c>
      <c r="K1172" s="3" t="str">
        <f aca="false">B1172&amp;"_"&amp;C1172</f>
        <v>3_2024-08-27</v>
      </c>
    </row>
    <row r="1173" customFormat="false" ht="15" hidden="false" customHeight="false" outlineLevel="0" collapsed="false">
      <c r="A1173" s="3" t="n">
        <v>1172</v>
      </c>
      <c r="B1173" s="3" t="n">
        <v>3</v>
      </c>
      <c r="C1173" s="3" t="s">
        <v>228</v>
      </c>
      <c r="D1173" s="4" t="n">
        <v>100.13</v>
      </c>
      <c r="E1173" s="4" t="n">
        <v>100.51</v>
      </c>
      <c r="F1173" s="4" t="n">
        <v>100.05</v>
      </c>
      <c r="G1173" s="4" t="n">
        <v>100.21</v>
      </c>
      <c r="H1173" s="5" t="n">
        <v>3935305</v>
      </c>
      <c r="I1173" s="3"/>
      <c r="J1173" s="3" t="n">
        <f aca="false">ROUND((G1173-G1172)/G1172*100,2)</f>
        <v>1.45</v>
      </c>
      <c r="K1173" s="3" t="str">
        <f aca="false">B1173&amp;"_"&amp;C1173</f>
        <v>3_2024-08-28</v>
      </c>
    </row>
    <row r="1174" customFormat="false" ht="15" hidden="false" customHeight="false" outlineLevel="0" collapsed="false">
      <c r="A1174" s="3" t="n">
        <v>1173</v>
      </c>
      <c r="B1174" s="3" t="n">
        <v>3</v>
      </c>
      <c r="C1174" s="3" t="s">
        <v>229</v>
      </c>
      <c r="D1174" s="4" t="n">
        <v>100.34</v>
      </c>
      <c r="E1174" s="4" t="n">
        <v>100.92</v>
      </c>
      <c r="F1174" s="4" t="n">
        <v>99.95</v>
      </c>
      <c r="G1174" s="4" t="n">
        <v>100.15</v>
      </c>
      <c r="H1174" s="5" t="n">
        <v>5790885</v>
      </c>
      <c r="I1174" s="3"/>
      <c r="J1174" s="3" t="n">
        <f aca="false">ROUND((G1174-G1173)/G1173*100,2)</f>
        <v>-0.06</v>
      </c>
      <c r="K1174" s="3" t="str">
        <f aca="false">B1174&amp;"_"&amp;C1174</f>
        <v>3_2024-08-29</v>
      </c>
    </row>
    <row r="1175" customFormat="false" ht="15" hidden="false" customHeight="false" outlineLevel="0" collapsed="false">
      <c r="A1175" s="3" t="n">
        <v>1174</v>
      </c>
      <c r="B1175" s="3" t="n">
        <v>3</v>
      </c>
      <c r="C1175" s="3" t="s">
        <v>230</v>
      </c>
      <c r="D1175" s="4" t="n">
        <v>100.28</v>
      </c>
      <c r="E1175" s="4" t="n">
        <v>100.48</v>
      </c>
      <c r="F1175" s="4" t="n">
        <v>99.71</v>
      </c>
      <c r="G1175" s="4" t="n">
        <v>100.3</v>
      </c>
      <c r="H1175" s="5" t="n">
        <v>7855173</v>
      </c>
      <c r="I1175" s="3"/>
      <c r="J1175" s="3" t="n">
        <f aca="false">ROUND((G1175-G1174)/G1174*100,2)</f>
        <v>0.15</v>
      </c>
      <c r="K1175" s="3" t="str">
        <f aca="false">B1175&amp;"_"&amp;C1175</f>
        <v>3_2024-08-30</v>
      </c>
    </row>
    <row r="1176" customFormat="false" ht="15" hidden="false" customHeight="false" outlineLevel="0" collapsed="false">
      <c r="A1176" s="3" t="n">
        <v>1175</v>
      </c>
      <c r="B1176" s="3" t="n">
        <v>3</v>
      </c>
      <c r="C1176" s="3" t="s">
        <v>231</v>
      </c>
      <c r="D1176" s="4" t="n">
        <v>99.45</v>
      </c>
      <c r="E1176" s="4" t="n">
        <v>99.99</v>
      </c>
      <c r="F1176" s="4" t="n">
        <v>99.14</v>
      </c>
      <c r="G1176" s="4" t="n">
        <v>99.4</v>
      </c>
      <c r="H1176" s="5" t="n">
        <v>5668602</v>
      </c>
      <c r="I1176" s="3"/>
      <c r="J1176" s="3" t="n">
        <f aca="false">ROUND((G1176-G1175)/G1175*100,2)</f>
        <v>-0.9</v>
      </c>
      <c r="K1176" s="3" t="str">
        <f aca="false">B1176&amp;"_"&amp;C1176</f>
        <v>3_2024-09-02</v>
      </c>
    </row>
    <row r="1177" customFormat="false" ht="15" hidden="false" customHeight="false" outlineLevel="0" collapsed="false">
      <c r="A1177" s="3" t="n">
        <v>1176</v>
      </c>
      <c r="B1177" s="3" t="n">
        <v>3</v>
      </c>
      <c r="C1177" s="3" t="s">
        <v>232</v>
      </c>
      <c r="D1177" s="4" t="n">
        <v>99.14</v>
      </c>
      <c r="E1177" s="4" t="n">
        <v>99.67</v>
      </c>
      <c r="F1177" s="4" t="n">
        <v>98.87</v>
      </c>
      <c r="G1177" s="4" t="n">
        <v>98.95</v>
      </c>
      <c r="H1177" s="5" t="n">
        <v>4632199</v>
      </c>
      <c r="I1177" s="3"/>
      <c r="J1177" s="3" t="n">
        <f aca="false">ROUND((G1177-G1176)/G1176*100,2)</f>
        <v>-0.45</v>
      </c>
      <c r="K1177" s="3" t="str">
        <f aca="false">B1177&amp;"_"&amp;C1177</f>
        <v>3_2024-09-03</v>
      </c>
    </row>
    <row r="1178" customFormat="false" ht="15" hidden="false" customHeight="false" outlineLevel="0" collapsed="false">
      <c r="A1178" s="3" t="n">
        <v>1177</v>
      </c>
      <c r="B1178" s="3" t="n">
        <v>3</v>
      </c>
      <c r="C1178" s="3" t="s">
        <v>233</v>
      </c>
      <c r="D1178" s="4" t="n">
        <v>98.59</v>
      </c>
      <c r="E1178" s="4" t="n">
        <v>98.85</v>
      </c>
      <c r="F1178" s="4" t="n">
        <v>98.26</v>
      </c>
      <c r="G1178" s="4" t="n">
        <v>98.32</v>
      </c>
      <c r="H1178" s="5" t="n">
        <v>912752</v>
      </c>
      <c r="I1178" s="3"/>
      <c r="J1178" s="3" t="n">
        <f aca="false">ROUND((G1178-G1177)/G1177*100,2)</f>
        <v>-0.64</v>
      </c>
      <c r="K1178" s="3" t="str">
        <f aca="false">B1178&amp;"_"&amp;C1178</f>
        <v>3_2024-09-04</v>
      </c>
    </row>
    <row r="1179" customFormat="false" ht="15" hidden="false" customHeight="false" outlineLevel="0" collapsed="false">
      <c r="A1179" s="3" t="n">
        <v>1178</v>
      </c>
      <c r="B1179" s="3" t="n">
        <v>3</v>
      </c>
      <c r="C1179" s="3" t="s">
        <v>234</v>
      </c>
      <c r="D1179" s="4" t="n">
        <v>100.11</v>
      </c>
      <c r="E1179" s="4" t="n">
        <v>100.46</v>
      </c>
      <c r="F1179" s="4" t="n">
        <v>99.87</v>
      </c>
      <c r="G1179" s="4" t="n">
        <v>100</v>
      </c>
      <c r="H1179" s="5" t="n">
        <v>7517488</v>
      </c>
      <c r="I1179" s="3"/>
      <c r="J1179" s="3" t="n">
        <f aca="false">ROUND((G1179-G1178)/G1178*100,2)</f>
        <v>1.71</v>
      </c>
      <c r="K1179" s="3" t="str">
        <f aca="false">B1179&amp;"_"&amp;C1179</f>
        <v>3_2024-09-05</v>
      </c>
    </row>
    <row r="1180" customFormat="false" ht="15" hidden="false" customHeight="false" outlineLevel="0" collapsed="false">
      <c r="A1180" s="3" t="n">
        <v>1179</v>
      </c>
      <c r="B1180" s="3" t="n">
        <v>3</v>
      </c>
      <c r="C1180" s="3" t="s">
        <v>235</v>
      </c>
      <c r="D1180" s="4" t="n">
        <v>99.97</v>
      </c>
      <c r="E1180" s="4" t="n">
        <v>100.24</v>
      </c>
      <c r="F1180" s="4" t="n">
        <v>99.54</v>
      </c>
      <c r="G1180" s="4" t="n">
        <v>99.94</v>
      </c>
      <c r="H1180" s="5" t="n">
        <v>1155327</v>
      </c>
      <c r="I1180" s="3"/>
      <c r="J1180" s="3" t="n">
        <f aca="false">ROUND((G1180-G1179)/G1179*100,2)</f>
        <v>-0.06</v>
      </c>
      <c r="K1180" s="3" t="str">
        <f aca="false">B1180&amp;"_"&amp;C1180</f>
        <v>3_2024-09-06</v>
      </c>
    </row>
    <row r="1181" customFormat="false" ht="15" hidden="false" customHeight="false" outlineLevel="0" collapsed="false">
      <c r="A1181" s="3" t="n">
        <v>1180</v>
      </c>
      <c r="B1181" s="3" t="n">
        <v>3</v>
      </c>
      <c r="C1181" s="3" t="s">
        <v>236</v>
      </c>
      <c r="D1181" s="4" t="n">
        <v>100.33</v>
      </c>
      <c r="E1181" s="4" t="n">
        <v>100.45</v>
      </c>
      <c r="F1181" s="4" t="n">
        <v>100.13</v>
      </c>
      <c r="G1181" s="4" t="n">
        <v>100.32</v>
      </c>
      <c r="H1181" s="5" t="n">
        <v>5038083</v>
      </c>
      <c r="I1181" s="3"/>
      <c r="J1181" s="3" t="n">
        <f aca="false">ROUND((G1181-G1180)/G1180*100,2)</f>
        <v>0.38</v>
      </c>
      <c r="K1181" s="3" t="str">
        <f aca="false">B1181&amp;"_"&amp;C1181</f>
        <v>3_2024-09-09</v>
      </c>
    </row>
    <row r="1182" customFormat="false" ht="15" hidden="false" customHeight="false" outlineLevel="0" collapsed="false">
      <c r="A1182" s="3" t="n">
        <v>1181</v>
      </c>
      <c r="B1182" s="3" t="n">
        <v>3</v>
      </c>
      <c r="C1182" s="3" t="s">
        <v>237</v>
      </c>
      <c r="D1182" s="4" t="n">
        <v>103.92</v>
      </c>
      <c r="E1182" s="4" t="n">
        <v>104.12</v>
      </c>
      <c r="F1182" s="4" t="n">
        <v>103.38</v>
      </c>
      <c r="G1182" s="4" t="n">
        <v>104.03</v>
      </c>
      <c r="H1182" s="5" t="n">
        <v>3272224</v>
      </c>
      <c r="I1182" s="3"/>
      <c r="J1182" s="3" t="n">
        <f aca="false">ROUND((G1182-G1181)/G1181*100,2)</f>
        <v>3.7</v>
      </c>
      <c r="K1182" s="3" t="str">
        <f aca="false">B1182&amp;"_"&amp;C1182</f>
        <v>3_2024-09-10</v>
      </c>
    </row>
    <row r="1183" customFormat="false" ht="15" hidden="false" customHeight="false" outlineLevel="0" collapsed="false">
      <c r="A1183" s="3" t="n">
        <v>1182</v>
      </c>
      <c r="B1183" s="3" t="n">
        <v>3</v>
      </c>
      <c r="C1183" s="3" t="s">
        <v>238</v>
      </c>
      <c r="D1183" s="4" t="n">
        <v>102.51</v>
      </c>
      <c r="E1183" s="4" t="n">
        <v>102.79</v>
      </c>
      <c r="F1183" s="4" t="n">
        <v>102.29</v>
      </c>
      <c r="G1183" s="4" t="n">
        <v>102.61</v>
      </c>
      <c r="H1183" s="5" t="n">
        <v>7831427</v>
      </c>
      <c r="I1183" s="3"/>
      <c r="J1183" s="3" t="n">
        <f aca="false">ROUND((G1183-G1182)/G1182*100,2)</f>
        <v>-1.36</v>
      </c>
      <c r="K1183" s="3" t="str">
        <f aca="false">B1183&amp;"_"&amp;C1183</f>
        <v>3_2024-09-11</v>
      </c>
    </row>
    <row r="1184" customFormat="false" ht="15" hidden="false" customHeight="false" outlineLevel="0" collapsed="false">
      <c r="A1184" s="3" t="n">
        <v>1183</v>
      </c>
      <c r="B1184" s="3" t="n">
        <v>3</v>
      </c>
      <c r="C1184" s="3" t="s">
        <v>239</v>
      </c>
      <c r="D1184" s="4" t="n">
        <v>103.37</v>
      </c>
      <c r="E1184" s="4" t="n">
        <v>103.64</v>
      </c>
      <c r="F1184" s="4" t="n">
        <v>102.56</v>
      </c>
      <c r="G1184" s="4" t="n">
        <v>103.18</v>
      </c>
      <c r="H1184" s="5" t="n">
        <v>6527641</v>
      </c>
      <c r="I1184" s="3"/>
      <c r="J1184" s="3" t="n">
        <f aca="false">ROUND((G1184-G1183)/G1183*100,2)</f>
        <v>0.56</v>
      </c>
      <c r="K1184" s="3" t="str">
        <f aca="false">B1184&amp;"_"&amp;C1184</f>
        <v>3_2024-09-12</v>
      </c>
    </row>
    <row r="1185" customFormat="false" ht="15" hidden="false" customHeight="false" outlineLevel="0" collapsed="false">
      <c r="A1185" s="3" t="n">
        <v>1184</v>
      </c>
      <c r="B1185" s="3" t="n">
        <v>3</v>
      </c>
      <c r="C1185" s="3" t="s">
        <v>240</v>
      </c>
      <c r="D1185" s="4" t="n">
        <v>102.45</v>
      </c>
      <c r="E1185" s="4" t="n">
        <v>103.12</v>
      </c>
      <c r="F1185" s="4" t="n">
        <v>101.85</v>
      </c>
      <c r="G1185" s="4" t="n">
        <v>102.62</v>
      </c>
      <c r="H1185" s="5" t="n">
        <v>3678741</v>
      </c>
      <c r="I1185" s="3"/>
      <c r="J1185" s="3" t="n">
        <f aca="false">ROUND((G1185-G1184)/G1184*100,2)</f>
        <v>-0.54</v>
      </c>
      <c r="K1185" s="3" t="str">
        <f aca="false">B1185&amp;"_"&amp;C1185</f>
        <v>3_2024-09-13</v>
      </c>
    </row>
    <row r="1186" customFormat="false" ht="15" hidden="false" customHeight="false" outlineLevel="0" collapsed="false">
      <c r="A1186" s="3" t="n">
        <v>1185</v>
      </c>
      <c r="B1186" s="3" t="n">
        <v>3</v>
      </c>
      <c r="C1186" s="3" t="s">
        <v>241</v>
      </c>
      <c r="D1186" s="4" t="n">
        <v>103.5</v>
      </c>
      <c r="E1186" s="4" t="n">
        <v>103.56</v>
      </c>
      <c r="F1186" s="4" t="n">
        <v>103.3</v>
      </c>
      <c r="G1186" s="4" t="n">
        <v>103.43</v>
      </c>
      <c r="H1186" s="5" t="n">
        <v>4059598</v>
      </c>
      <c r="I1186" s="3"/>
      <c r="J1186" s="3" t="n">
        <f aca="false">ROUND((G1186-G1185)/G1185*100,2)</f>
        <v>0.79</v>
      </c>
      <c r="K1186" s="3" t="str">
        <f aca="false">B1186&amp;"_"&amp;C1186</f>
        <v>3_2024-09-16</v>
      </c>
    </row>
    <row r="1187" customFormat="false" ht="15" hidden="false" customHeight="false" outlineLevel="0" collapsed="false">
      <c r="A1187" s="3" t="n">
        <v>1186</v>
      </c>
      <c r="B1187" s="3" t="n">
        <v>3</v>
      </c>
      <c r="C1187" s="3" t="s">
        <v>242</v>
      </c>
      <c r="D1187" s="4" t="n">
        <v>103.12</v>
      </c>
      <c r="E1187" s="4" t="n">
        <v>103.73</v>
      </c>
      <c r="F1187" s="4" t="n">
        <v>102.78</v>
      </c>
      <c r="G1187" s="4" t="n">
        <v>102.82</v>
      </c>
      <c r="H1187" s="5" t="n">
        <v>7700714</v>
      </c>
      <c r="I1187" s="3"/>
      <c r="J1187" s="3" t="n">
        <f aca="false">ROUND((G1187-G1186)/G1186*100,2)</f>
        <v>-0.59</v>
      </c>
      <c r="K1187" s="3" t="str">
        <f aca="false">B1187&amp;"_"&amp;C1187</f>
        <v>3_2024-09-17</v>
      </c>
    </row>
    <row r="1188" customFormat="false" ht="15" hidden="false" customHeight="false" outlineLevel="0" collapsed="false">
      <c r="A1188" s="3" t="n">
        <v>1187</v>
      </c>
      <c r="B1188" s="3" t="n">
        <v>3</v>
      </c>
      <c r="C1188" s="3" t="s">
        <v>243</v>
      </c>
      <c r="D1188" s="4" t="n">
        <v>102.78</v>
      </c>
      <c r="E1188" s="4" t="n">
        <v>103.42</v>
      </c>
      <c r="F1188" s="4" t="n">
        <v>102.53</v>
      </c>
      <c r="G1188" s="4" t="n">
        <v>102.86</v>
      </c>
      <c r="H1188" s="5" t="n">
        <v>4668603</v>
      </c>
      <c r="I1188" s="3"/>
      <c r="J1188" s="3" t="n">
        <f aca="false">ROUND((G1188-G1187)/G1187*100,2)</f>
        <v>0.04</v>
      </c>
      <c r="K1188" s="3" t="str">
        <f aca="false">B1188&amp;"_"&amp;C1188</f>
        <v>3_2024-09-18</v>
      </c>
    </row>
    <row r="1189" customFormat="false" ht="15" hidden="false" customHeight="false" outlineLevel="0" collapsed="false">
      <c r="A1189" s="3" t="n">
        <v>1188</v>
      </c>
      <c r="B1189" s="3" t="n">
        <v>3</v>
      </c>
      <c r="C1189" s="3" t="s">
        <v>244</v>
      </c>
      <c r="D1189" s="4" t="n">
        <v>102.24</v>
      </c>
      <c r="E1189" s="4" t="n">
        <v>102.7</v>
      </c>
      <c r="F1189" s="4" t="n">
        <v>101.98</v>
      </c>
      <c r="G1189" s="4" t="n">
        <v>102.07</v>
      </c>
      <c r="H1189" s="5" t="n">
        <v>1895048</v>
      </c>
      <c r="I1189" s="3"/>
      <c r="J1189" s="3" t="n">
        <f aca="false">ROUND((G1189-G1188)/G1188*100,2)</f>
        <v>-0.77</v>
      </c>
      <c r="K1189" s="3" t="str">
        <f aca="false">B1189&amp;"_"&amp;C1189</f>
        <v>3_2024-09-19</v>
      </c>
    </row>
    <row r="1190" customFormat="false" ht="15" hidden="false" customHeight="false" outlineLevel="0" collapsed="false">
      <c r="A1190" s="3" t="n">
        <v>1189</v>
      </c>
      <c r="B1190" s="3" t="n">
        <v>3</v>
      </c>
      <c r="C1190" s="3" t="s">
        <v>245</v>
      </c>
      <c r="D1190" s="4" t="n">
        <v>99.99</v>
      </c>
      <c r="E1190" s="4" t="n">
        <v>100.85</v>
      </c>
      <c r="F1190" s="4" t="n">
        <v>99.49</v>
      </c>
      <c r="G1190" s="4" t="n">
        <v>100.36</v>
      </c>
      <c r="H1190" s="5" t="n">
        <v>2779357</v>
      </c>
      <c r="I1190" s="3"/>
      <c r="J1190" s="3" t="n">
        <f aca="false">ROUND((G1190-G1189)/G1189*100,2)</f>
        <v>-1.68</v>
      </c>
      <c r="K1190" s="3" t="str">
        <f aca="false">B1190&amp;"_"&amp;C1190</f>
        <v>3_2024-09-20</v>
      </c>
    </row>
    <row r="1191" customFormat="false" ht="15" hidden="false" customHeight="false" outlineLevel="0" collapsed="false">
      <c r="A1191" s="3" t="n">
        <v>1190</v>
      </c>
      <c r="B1191" s="3" t="n">
        <v>3</v>
      </c>
      <c r="C1191" s="3" t="s">
        <v>246</v>
      </c>
      <c r="D1191" s="4" t="n">
        <v>101.96</v>
      </c>
      <c r="E1191" s="4" t="n">
        <v>102.25</v>
      </c>
      <c r="F1191" s="4" t="n">
        <v>101.9</v>
      </c>
      <c r="G1191" s="4" t="n">
        <v>101.92</v>
      </c>
      <c r="H1191" s="5" t="n">
        <v>518350</v>
      </c>
      <c r="I1191" s="3"/>
      <c r="J1191" s="3" t="n">
        <f aca="false">ROUND((G1191-G1190)/G1190*100,2)</f>
        <v>1.55</v>
      </c>
      <c r="K1191" s="3" t="str">
        <f aca="false">B1191&amp;"_"&amp;C1191</f>
        <v>3_2024-09-23</v>
      </c>
    </row>
    <row r="1192" customFormat="false" ht="15" hidden="false" customHeight="false" outlineLevel="0" collapsed="false">
      <c r="A1192" s="3" t="n">
        <v>1191</v>
      </c>
      <c r="B1192" s="3" t="n">
        <v>3</v>
      </c>
      <c r="C1192" s="3" t="s">
        <v>247</v>
      </c>
      <c r="D1192" s="4" t="n">
        <v>101.83</v>
      </c>
      <c r="E1192" s="4" t="n">
        <v>102.12</v>
      </c>
      <c r="F1192" s="4" t="n">
        <v>101.16</v>
      </c>
      <c r="G1192" s="4" t="n">
        <v>101.56</v>
      </c>
      <c r="H1192" s="5" t="n">
        <v>7195148</v>
      </c>
      <c r="I1192" s="3"/>
      <c r="J1192" s="3" t="n">
        <f aca="false">ROUND((G1192-G1191)/G1191*100,2)</f>
        <v>-0.35</v>
      </c>
      <c r="K1192" s="3" t="str">
        <f aca="false">B1192&amp;"_"&amp;C1192</f>
        <v>3_2024-09-24</v>
      </c>
    </row>
    <row r="1193" customFormat="false" ht="15" hidden="false" customHeight="false" outlineLevel="0" collapsed="false">
      <c r="A1193" s="3" t="n">
        <v>1192</v>
      </c>
      <c r="B1193" s="3" t="n">
        <v>3</v>
      </c>
      <c r="C1193" s="3" t="s">
        <v>248</v>
      </c>
      <c r="D1193" s="4" t="n">
        <v>106.05</v>
      </c>
      <c r="E1193" s="4" t="n">
        <v>106.43</v>
      </c>
      <c r="F1193" s="4" t="n">
        <v>105.61</v>
      </c>
      <c r="G1193" s="4" t="n">
        <v>106.12</v>
      </c>
      <c r="H1193" s="5" t="n">
        <v>2335626</v>
      </c>
      <c r="I1193" s="3"/>
      <c r="J1193" s="3" t="n">
        <f aca="false">ROUND((G1193-G1192)/G1192*100,2)</f>
        <v>4.49</v>
      </c>
      <c r="K1193" s="3" t="str">
        <f aca="false">B1193&amp;"_"&amp;C1193</f>
        <v>3_2024-09-25</v>
      </c>
    </row>
    <row r="1194" customFormat="false" ht="15" hidden="false" customHeight="false" outlineLevel="0" collapsed="false">
      <c r="A1194" s="3" t="n">
        <v>1193</v>
      </c>
      <c r="B1194" s="3" t="n">
        <v>3</v>
      </c>
      <c r="C1194" s="3" t="s">
        <v>249</v>
      </c>
      <c r="D1194" s="4" t="n">
        <v>107.68</v>
      </c>
      <c r="E1194" s="4" t="n">
        <v>107.72</v>
      </c>
      <c r="F1194" s="4" t="n">
        <v>106.77</v>
      </c>
      <c r="G1194" s="4" t="n">
        <v>107.25</v>
      </c>
      <c r="H1194" s="5" t="n">
        <v>4857993</v>
      </c>
      <c r="I1194" s="3"/>
      <c r="J1194" s="3" t="n">
        <f aca="false">ROUND((G1194-G1193)/G1193*100,2)</f>
        <v>1.06</v>
      </c>
      <c r="K1194" s="3" t="str">
        <f aca="false">B1194&amp;"_"&amp;C1194</f>
        <v>3_2024-09-26</v>
      </c>
    </row>
    <row r="1195" customFormat="false" ht="15" hidden="false" customHeight="false" outlineLevel="0" collapsed="false">
      <c r="A1195" s="3" t="n">
        <v>1194</v>
      </c>
      <c r="B1195" s="3" t="n">
        <v>3</v>
      </c>
      <c r="C1195" s="3" t="s">
        <v>250</v>
      </c>
      <c r="D1195" s="4" t="n">
        <v>108.38</v>
      </c>
      <c r="E1195" s="4" t="n">
        <v>108.94</v>
      </c>
      <c r="F1195" s="4" t="n">
        <v>107.91</v>
      </c>
      <c r="G1195" s="4" t="n">
        <v>108.32</v>
      </c>
      <c r="H1195" s="5" t="n">
        <v>4070305</v>
      </c>
      <c r="I1195" s="3"/>
      <c r="J1195" s="3" t="n">
        <f aca="false">ROUND((G1195-G1194)/G1194*100,2)</f>
        <v>1</v>
      </c>
      <c r="K1195" s="3" t="str">
        <f aca="false">B1195&amp;"_"&amp;C1195</f>
        <v>3_2024-09-27</v>
      </c>
    </row>
    <row r="1196" customFormat="false" ht="15" hidden="false" customHeight="false" outlineLevel="0" collapsed="false">
      <c r="A1196" s="3" t="n">
        <v>1195</v>
      </c>
      <c r="B1196" s="3" t="n">
        <v>3</v>
      </c>
      <c r="C1196" s="3" t="s">
        <v>251</v>
      </c>
      <c r="D1196" s="4" t="n">
        <v>108</v>
      </c>
      <c r="E1196" s="4" t="n">
        <v>108.37</v>
      </c>
      <c r="F1196" s="4" t="n">
        <v>107.44</v>
      </c>
      <c r="G1196" s="4" t="n">
        <v>107.99</v>
      </c>
      <c r="H1196" s="5" t="n">
        <v>1721354</v>
      </c>
      <c r="I1196" s="3"/>
      <c r="J1196" s="3" t="n">
        <f aca="false">ROUND((G1196-G1195)/G1195*100,2)</f>
        <v>-0.3</v>
      </c>
      <c r="K1196" s="3" t="str">
        <f aca="false">B1196&amp;"_"&amp;C1196</f>
        <v>3_2024-09-30</v>
      </c>
    </row>
    <row r="1197" customFormat="false" ht="15" hidden="false" customHeight="false" outlineLevel="0" collapsed="false">
      <c r="A1197" s="3" t="n">
        <v>1196</v>
      </c>
      <c r="B1197" s="3" t="n">
        <v>3</v>
      </c>
      <c r="C1197" s="3" t="s">
        <v>252</v>
      </c>
      <c r="D1197" s="4" t="n">
        <v>106.7</v>
      </c>
      <c r="E1197" s="4" t="n">
        <v>107.28</v>
      </c>
      <c r="F1197" s="4" t="n">
        <v>106.13</v>
      </c>
      <c r="G1197" s="4" t="n">
        <v>107.08</v>
      </c>
      <c r="H1197" s="5" t="n">
        <v>1516230</v>
      </c>
      <c r="I1197" s="3"/>
      <c r="J1197" s="3" t="n">
        <f aca="false">ROUND((G1197-G1196)/G1196*100,2)</f>
        <v>-0.84</v>
      </c>
      <c r="K1197" s="3" t="str">
        <f aca="false">B1197&amp;"_"&amp;C1197</f>
        <v>3_2024-10-01</v>
      </c>
    </row>
    <row r="1198" customFormat="false" ht="15" hidden="false" customHeight="false" outlineLevel="0" collapsed="false">
      <c r="A1198" s="3" t="n">
        <v>1197</v>
      </c>
      <c r="B1198" s="3" t="n">
        <v>3</v>
      </c>
      <c r="C1198" s="3" t="s">
        <v>253</v>
      </c>
      <c r="D1198" s="4" t="n">
        <v>107.81</v>
      </c>
      <c r="E1198" s="4" t="n">
        <v>108.47</v>
      </c>
      <c r="F1198" s="4" t="n">
        <v>107.58</v>
      </c>
      <c r="G1198" s="4" t="n">
        <v>107.88</v>
      </c>
      <c r="H1198" s="5" t="n">
        <v>2673921</v>
      </c>
      <c r="I1198" s="3"/>
      <c r="J1198" s="3" t="n">
        <f aca="false">ROUND((G1198-G1197)/G1197*100,2)</f>
        <v>0.75</v>
      </c>
      <c r="K1198" s="3" t="str">
        <f aca="false">B1198&amp;"_"&amp;C1198</f>
        <v>3_2024-10-02</v>
      </c>
    </row>
    <row r="1199" customFormat="false" ht="15" hidden="false" customHeight="false" outlineLevel="0" collapsed="false">
      <c r="A1199" s="3" t="n">
        <v>1198</v>
      </c>
      <c r="B1199" s="3" t="n">
        <v>3</v>
      </c>
      <c r="C1199" s="3" t="s">
        <v>254</v>
      </c>
      <c r="D1199" s="4" t="n">
        <v>109.24</v>
      </c>
      <c r="E1199" s="4" t="n">
        <v>109.85</v>
      </c>
      <c r="F1199" s="4" t="n">
        <v>108.88</v>
      </c>
      <c r="G1199" s="4" t="n">
        <v>109.21</v>
      </c>
      <c r="H1199" s="5" t="n">
        <v>6248318</v>
      </c>
      <c r="I1199" s="3"/>
      <c r="J1199" s="3" t="n">
        <f aca="false">ROUND((G1199-G1198)/G1198*100,2)</f>
        <v>1.23</v>
      </c>
      <c r="K1199" s="3" t="str">
        <f aca="false">B1199&amp;"_"&amp;C1199</f>
        <v>3_2024-10-03</v>
      </c>
    </row>
    <row r="1200" customFormat="false" ht="15" hidden="false" customHeight="false" outlineLevel="0" collapsed="false">
      <c r="A1200" s="3" t="n">
        <v>1199</v>
      </c>
      <c r="B1200" s="3" t="n">
        <v>3</v>
      </c>
      <c r="C1200" s="3" t="s">
        <v>255</v>
      </c>
      <c r="D1200" s="4" t="n">
        <v>109.8</v>
      </c>
      <c r="E1200" s="4" t="n">
        <v>110.16</v>
      </c>
      <c r="F1200" s="4" t="n">
        <v>109</v>
      </c>
      <c r="G1200" s="4" t="n">
        <v>109.58</v>
      </c>
      <c r="H1200" s="5" t="n">
        <v>6701164</v>
      </c>
      <c r="I1200" s="3"/>
      <c r="J1200" s="3" t="n">
        <f aca="false">ROUND((G1200-G1199)/G1199*100,2)</f>
        <v>0.34</v>
      </c>
      <c r="K1200" s="3" t="str">
        <f aca="false">B1200&amp;"_"&amp;C1200</f>
        <v>3_2024-10-04</v>
      </c>
    </row>
    <row r="1201" customFormat="false" ht="15" hidden="false" customHeight="false" outlineLevel="0" collapsed="false">
      <c r="A1201" s="3" t="n">
        <v>1200</v>
      </c>
      <c r="B1201" s="3" t="n">
        <v>3</v>
      </c>
      <c r="C1201" s="3" t="s">
        <v>256</v>
      </c>
      <c r="D1201" s="4" t="n">
        <v>110.55</v>
      </c>
      <c r="E1201" s="4" t="n">
        <v>110.75</v>
      </c>
      <c r="F1201" s="4" t="n">
        <v>109.93</v>
      </c>
      <c r="G1201" s="4" t="n">
        <v>110.39</v>
      </c>
      <c r="H1201" s="5" t="n">
        <v>5662599</v>
      </c>
      <c r="I1201" s="3"/>
      <c r="J1201" s="3" t="n">
        <f aca="false">ROUND((G1201-G1200)/G1200*100,2)</f>
        <v>0.74</v>
      </c>
      <c r="K1201" s="3" t="str">
        <f aca="false">B1201&amp;"_"&amp;C1201</f>
        <v>3_2024-10-07</v>
      </c>
    </row>
    <row r="1202" customFormat="false" ht="15" hidden="false" customHeight="false" outlineLevel="0" collapsed="false">
      <c r="A1202" s="3" t="n">
        <v>1201</v>
      </c>
      <c r="B1202" s="3" t="n">
        <v>3</v>
      </c>
      <c r="C1202" s="3" t="s">
        <v>257</v>
      </c>
      <c r="D1202" s="4" t="n">
        <v>112.84</v>
      </c>
      <c r="E1202" s="4" t="n">
        <v>112.85</v>
      </c>
      <c r="F1202" s="4" t="n">
        <v>112.2</v>
      </c>
      <c r="G1202" s="4" t="n">
        <v>112.55</v>
      </c>
      <c r="H1202" s="5" t="n">
        <v>3297606</v>
      </c>
      <c r="I1202" s="3"/>
      <c r="J1202" s="3" t="n">
        <f aca="false">ROUND((G1202-G1201)/G1201*100,2)</f>
        <v>1.96</v>
      </c>
      <c r="K1202" s="3" t="str">
        <f aca="false">B1202&amp;"_"&amp;C1202</f>
        <v>3_2024-10-08</v>
      </c>
    </row>
    <row r="1203" customFormat="false" ht="15" hidden="false" customHeight="false" outlineLevel="0" collapsed="false">
      <c r="A1203" s="3" t="n">
        <v>1202</v>
      </c>
      <c r="B1203" s="3" t="n">
        <v>3</v>
      </c>
      <c r="C1203" s="3" t="s">
        <v>258</v>
      </c>
      <c r="D1203" s="4" t="n">
        <v>114.06</v>
      </c>
      <c r="E1203" s="4" t="n">
        <v>114.3</v>
      </c>
      <c r="F1203" s="4" t="n">
        <v>113.43</v>
      </c>
      <c r="G1203" s="4" t="n">
        <v>114.07</v>
      </c>
      <c r="H1203" s="5" t="n">
        <v>1268133</v>
      </c>
      <c r="I1203" s="3"/>
      <c r="J1203" s="3" t="n">
        <f aca="false">ROUND((G1203-G1202)/G1202*100,2)</f>
        <v>1.35</v>
      </c>
      <c r="K1203" s="3" t="str">
        <f aca="false">B1203&amp;"_"&amp;C1203</f>
        <v>3_2024-10-09</v>
      </c>
    </row>
    <row r="1204" customFormat="false" ht="15" hidden="false" customHeight="false" outlineLevel="0" collapsed="false">
      <c r="A1204" s="3" t="n">
        <v>1203</v>
      </c>
      <c r="B1204" s="3" t="n">
        <v>3</v>
      </c>
      <c r="C1204" s="3" t="s">
        <v>259</v>
      </c>
      <c r="D1204" s="4" t="n">
        <v>114.61</v>
      </c>
      <c r="E1204" s="4" t="n">
        <v>115.51</v>
      </c>
      <c r="F1204" s="4" t="n">
        <v>114.19</v>
      </c>
      <c r="G1204" s="4" t="n">
        <v>114.9</v>
      </c>
      <c r="H1204" s="5" t="n">
        <v>6735621</v>
      </c>
      <c r="I1204" s="3"/>
      <c r="J1204" s="3" t="n">
        <f aca="false">ROUND((G1204-G1203)/G1203*100,2)</f>
        <v>0.73</v>
      </c>
      <c r="K1204" s="3" t="str">
        <f aca="false">B1204&amp;"_"&amp;C1204</f>
        <v>3_2024-10-10</v>
      </c>
    </row>
    <row r="1205" customFormat="false" ht="15" hidden="false" customHeight="false" outlineLevel="0" collapsed="false">
      <c r="A1205" s="3" t="n">
        <v>1204</v>
      </c>
      <c r="B1205" s="3" t="n">
        <v>3</v>
      </c>
      <c r="C1205" s="3" t="s">
        <v>260</v>
      </c>
      <c r="D1205" s="4" t="n">
        <v>116.14</v>
      </c>
      <c r="E1205" s="4" t="n">
        <v>116.51</v>
      </c>
      <c r="F1205" s="4" t="n">
        <v>115.73</v>
      </c>
      <c r="G1205" s="4" t="n">
        <v>116.11</v>
      </c>
      <c r="H1205" s="5" t="n">
        <v>6172300</v>
      </c>
      <c r="I1205" s="3"/>
      <c r="J1205" s="3" t="n">
        <f aca="false">ROUND((G1205-G1204)/G1204*100,2)</f>
        <v>1.05</v>
      </c>
      <c r="K1205" s="3" t="str">
        <f aca="false">B1205&amp;"_"&amp;C1205</f>
        <v>3_2024-10-11</v>
      </c>
    </row>
    <row r="1206" customFormat="false" ht="15" hidden="false" customHeight="false" outlineLevel="0" collapsed="false">
      <c r="A1206" s="3" t="n">
        <v>1205</v>
      </c>
      <c r="B1206" s="3" t="n">
        <v>3</v>
      </c>
      <c r="C1206" s="3" t="s">
        <v>261</v>
      </c>
      <c r="D1206" s="4" t="n">
        <v>117.47</v>
      </c>
      <c r="E1206" s="4" t="n">
        <v>118.45</v>
      </c>
      <c r="F1206" s="4" t="n">
        <v>116.82</v>
      </c>
      <c r="G1206" s="4" t="n">
        <v>117.87</v>
      </c>
      <c r="H1206" s="5" t="n">
        <v>4096386</v>
      </c>
      <c r="I1206" s="3"/>
      <c r="J1206" s="3" t="n">
        <f aca="false">ROUND((G1206-G1205)/G1205*100,2)</f>
        <v>1.52</v>
      </c>
      <c r="K1206" s="3" t="str">
        <f aca="false">B1206&amp;"_"&amp;C1206</f>
        <v>3_2024-10-14</v>
      </c>
    </row>
    <row r="1207" customFormat="false" ht="15" hidden="false" customHeight="false" outlineLevel="0" collapsed="false">
      <c r="A1207" s="3" t="n">
        <v>1206</v>
      </c>
      <c r="B1207" s="3" t="n">
        <v>3</v>
      </c>
      <c r="C1207" s="3" t="s">
        <v>262</v>
      </c>
      <c r="D1207" s="4" t="n">
        <v>119.25</v>
      </c>
      <c r="E1207" s="4" t="n">
        <v>119.69</v>
      </c>
      <c r="F1207" s="4" t="n">
        <v>118.66</v>
      </c>
      <c r="G1207" s="4" t="n">
        <v>119.43</v>
      </c>
      <c r="H1207" s="5" t="n">
        <v>7172947</v>
      </c>
      <c r="I1207" s="3"/>
      <c r="J1207" s="3" t="n">
        <f aca="false">ROUND((G1207-G1206)/G1206*100,2)</f>
        <v>1.32</v>
      </c>
      <c r="K1207" s="3" t="str">
        <f aca="false">B1207&amp;"_"&amp;C1207</f>
        <v>3_2024-10-15</v>
      </c>
    </row>
    <row r="1208" customFormat="false" ht="15" hidden="false" customHeight="false" outlineLevel="0" collapsed="false">
      <c r="A1208" s="3" t="n">
        <v>1207</v>
      </c>
      <c r="B1208" s="3" t="n">
        <v>3</v>
      </c>
      <c r="C1208" s="3" t="s">
        <v>263</v>
      </c>
      <c r="D1208" s="4" t="n">
        <v>116.3</v>
      </c>
      <c r="E1208" s="4" t="n">
        <v>116.94</v>
      </c>
      <c r="F1208" s="4" t="n">
        <v>116.28</v>
      </c>
      <c r="G1208" s="4" t="n">
        <v>116.45</v>
      </c>
      <c r="H1208" s="5" t="n">
        <v>6609305</v>
      </c>
      <c r="I1208" s="3"/>
      <c r="J1208" s="3" t="n">
        <f aca="false">ROUND((G1208-G1207)/G1207*100,2)</f>
        <v>-2.5</v>
      </c>
      <c r="K1208" s="3" t="str">
        <f aca="false">B1208&amp;"_"&amp;C1208</f>
        <v>3_2024-10-16</v>
      </c>
    </row>
    <row r="1209" customFormat="false" ht="15" hidden="false" customHeight="false" outlineLevel="0" collapsed="false">
      <c r="A1209" s="3" t="n">
        <v>1208</v>
      </c>
      <c r="B1209" s="3" t="n">
        <v>3</v>
      </c>
      <c r="C1209" s="3" t="s">
        <v>264</v>
      </c>
      <c r="D1209" s="4" t="n">
        <v>114.15</v>
      </c>
      <c r="E1209" s="4" t="n">
        <v>115</v>
      </c>
      <c r="F1209" s="4" t="n">
        <v>114.06</v>
      </c>
      <c r="G1209" s="4" t="n">
        <v>114.41</v>
      </c>
      <c r="H1209" s="5" t="n">
        <v>2199308</v>
      </c>
      <c r="I1209" s="3"/>
      <c r="J1209" s="3" t="n">
        <f aca="false">ROUND((G1209-G1208)/G1208*100,2)</f>
        <v>-1.75</v>
      </c>
      <c r="K1209" s="3" t="str">
        <f aca="false">B1209&amp;"_"&amp;C1209</f>
        <v>3_2024-10-17</v>
      </c>
    </row>
    <row r="1210" customFormat="false" ht="15" hidden="false" customHeight="false" outlineLevel="0" collapsed="false">
      <c r="A1210" s="3" t="n">
        <v>1209</v>
      </c>
      <c r="B1210" s="3" t="n">
        <v>3</v>
      </c>
      <c r="C1210" s="3" t="s">
        <v>265</v>
      </c>
      <c r="D1210" s="4" t="n">
        <v>114.79</v>
      </c>
      <c r="E1210" s="4" t="n">
        <v>115.66</v>
      </c>
      <c r="F1210" s="4" t="n">
        <v>114.25</v>
      </c>
      <c r="G1210" s="4" t="n">
        <v>115.18</v>
      </c>
      <c r="H1210" s="5" t="n">
        <v>1083014</v>
      </c>
      <c r="I1210" s="3"/>
      <c r="J1210" s="3" t="n">
        <f aca="false">ROUND((G1210-G1209)/G1209*100,2)</f>
        <v>0.67</v>
      </c>
      <c r="K1210" s="3" t="str">
        <f aca="false">B1210&amp;"_"&amp;C1210</f>
        <v>3_2024-10-18</v>
      </c>
    </row>
    <row r="1211" customFormat="false" ht="15" hidden="false" customHeight="false" outlineLevel="0" collapsed="false">
      <c r="A1211" s="3" t="n">
        <v>1210</v>
      </c>
      <c r="B1211" s="3" t="n">
        <v>3</v>
      </c>
      <c r="C1211" s="3" t="s">
        <v>266</v>
      </c>
      <c r="D1211" s="4" t="n">
        <v>116.22</v>
      </c>
      <c r="E1211" s="4" t="n">
        <v>116.75</v>
      </c>
      <c r="F1211" s="4" t="n">
        <v>115.94</v>
      </c>
      <c r="G1211" s="4" t="n">
        <v>115.97</v>
      </c>
      <c r="H1211" s="5" t="n">
        <v>1308630</v>
      </c>
      <c r="I1211" s="3"/>
      <c r="J1211" s="3" t="n">
        <f aca="false">ROUND((G1211-G1210)/G1210*100,2)</f>
        <v>0.69</v>
      </c>
      <c r="K1211" s="3" t="str">
        <f aca="false">B1211&amp;"_"&amp;C1211</f>
        <v>3_2024-10-21</v>
      </c>
    </row>
    <row r="1212" customFormat="false" ht="15" hidden="false" customHeight="false" outlineLevel="0" collapsed="false">
      <c r="A1212" s="3" t="n">
        <v>1211</v>
      </c>
      <c r="B1212" s="3" t="n">
        <v>3</v>
      </c>
      <c r="C1212" s="3" t="s">
        <v>267</v>
      </c>
      <c r="D1212" s="4" t="n">
        <v>116.23</v>
      </c>
      <c r="E1212" s="4" t="n">
        <v>116.73</v>
      </c>
      <c r="F1212" s="4" t="n">
        <v>116.06</v>
      </c>
      <c r="G1212" s="4" t="n">
        <v>116.64</v>
      </c>
      <c r="H1212" s="5" t="n">
        <v>996855</v>
      </c>
      <c r="I1212" s="3"/>
      <c r="J1212" s="3" t="n">
        <f aca="false">ROUND((G1212-G1211)/G1211*100,2)</f>
        <v>0.58</v>
      </c>
      <c r="K1212" s="3" t="str">
        <f aca="false">B1212&amp;"_"&amp;C1212</f>
        <v>3_2024-10-22</v>
      </c>
    </row>
    <row r="1213" customFormat="false" ht="15" hidden="false" customHeight="false" outlineLevel="0" collapsed="false">
      <c r="A1213" s="3" t="n">
        <v>1212</v>
      </c>
      <c r="B1213" s="3" t="n">
        <v>3</v>
      </c>
      <c r="C1213" s="3" t="s">
        <v>268</v>
      </c>
      <c r="D1213" s="4" t="n">
        <v>114.38</v>
      </c>
      <c r="E1213" s="4" t="n">
        <v>114.89</v>
      </c>
      <c r="F1213" s="4" t="n">
        <v>113.69</v>
      </c>
      <c r="G1213" s="4" t="n">
        <v>114.22</v>
      </c>
      <c r="H1213" s="5" t="n">
        <v>7400735</v>
      </c>
      <c r="I1213" s="3"/>
      <c r="J1213" s="3" t="n">
        <f aca="false">ROUND((G1213-G1212)/G1212*100,2)</f>
        <v>-2.07</v>
      </c>
      <c r="K1213" s="3" t="str">
        <f aca="false">B1213&amp;"_"&amp;C1213</f>
        <v>3_2024-10-23</v>
      </c>
    </row>
    <row r="1214" customFormat="false" ht="15" hidden="false" customHeight="false" outlineLevel="0" collapsed="false">
      <c r="A1214" s="3" t="n">
        <v>1213</v>
      </c>
      <c r="B1214" s="3" t="n">
        <v>3</v>
      </c>
      <c r="C1214" s="3" t="s">
        <v>269</v>
      </c>
      <c r="D1214" s="4" t="n">
        <v>115.16</v>
      </c>
      <c r="E1214" s="4" t="n">
        <v>115.7</v>
      </c>
      <c r="F1214" s="4" t="n">
        <v>115.1</v>
      </c>
      <c r="G1214" s="4" t="n">
        <v>115.45</v>
      </c>
      <c r="H1214" s="5" t="n">
        <v>6843961</v>
      </c>
      <c r="I1214" s="3"/>
      <c r="J1214" s="3" t="n">
        <f aca="false">ROUND((G1214-G1213)/G1213*100,2)</f>
        <v>1.08</v>
      </c>
      <c r="K1214" s="3" t="str">
        <f aca="false">B1214&amp;"_"&amp;C1214</f>
        <v>3_2024-10-24</v>
      </c>
    </row>
    <row r="1215" customFormat="false" ht="15" hidden="false" customHeight="false" outlineLevel="0" collapsed="false">
      <c r="A1215" s="3" t="n">
        <v>1214</v>
      </c>
      <c r="B1215" s="3" t="n">
        <v>3</v>
      </c>
      <c r="C1215" s="3" t="s">
        <v>270</v>
      </c>
      <c r="D1215" s="4" t="n">
        <v>120.18</v>
      </c>
      <c r="E1215" s="4" t="n">
        <v>120.87</v>
      </c>
      <c r="F1215" s="4" t="n">
        <v>119.51</v>
      </c>
      <c r="G1215" s="4" t="n">
        <v>119.76</v>
      </c>
      <c r="H1215" s="5" t="n">
        <v>1704180</v>
      </c>
      <c r="I1215" s="3"/>
      <c r="J1215" s="3" t="n">
        <f aca="false">ROUND((G1215-G1214)/G1214*100,2)</f>
        <v>3.73</v>
      </c>
      <c r="K1215" s="3" t="str">
        <f aca="false">B1215&amp;"_"&amp;C1215</f>
        <v>3_2024-10-25</v>
      </c>
    </row>
    <row r="1216" customFormat="false" ht="15" hidden="false" customHeight="false" outlineLevel="0" collapsed="false">
      <c r="A1216" s="3" t="n">
        <v>1215</v>
      </c>
      <c r="B1216" s="3" t="n">
        <v>3</v>
      </c>
      <c r="C1216" s="3" t="s">
        <v>271</v>
      </c>
      <c r="D1216" s="4" t="n">
        <v>116.04</v>
      </c>
      <c r="E1216" s="4" t="n">
        <v>116.68</v>
      </c>
      <c r="F1216" s="4" t="n">
        <v>115.98</v>
      </c>
      <c r="G1216" s="4" t="n">
        <v>116.28</v>
      </c>
      <c r="H1216" s="5" t="n">
        <v>4836002</v>
      </c>
      <c r="I1216" s="3"/>
      <c r="J1216" s="3" t="n">
        <f aca="false">ROUND((G1216-G1215)/G1215*100,2)</f>
        <v>-2.91</v>
      </c>
      <c r="K1216" s="3" t="str">
        <f aca="false">B1216&amp;"_"&amp;C1216</f>
        <v>3_2024-10-28</v>
      </c>
    </row>
    <row r="1217" customFormat="false" ht="15" hidden="false" customHeight="false" outlineLevel="0" collapsed="false">
      <c r="A1217" s="3" t="n">
        <v>1216</v>
      </c>
      <c r="B1217" s="3" t="n">
        <v>3</v>
      </c>
      <c r="C1217" s="3" t="s">
        <v>272</v>
      </c>
      <c r="D1217" s="4" t="n">
        <v>115.83</v>
      </c>
      <c r="E1217" s="4" t="n">
        <v>116.43</v>
      </c>
      <c r="F1217" s="4" t="n">
        <v>115.69</v>
      </c>
      <c r="G1217" s="4" t="n">
        <v>116.28</v>
      </c>
      <c r="H1217" s="5" t="n">
        <v>2613925</v>
      </c>
      <c r="I1217" s="3"/>
      <c r="J1217" s="3" t="n">
        <f aca="false">ROUND((G1217-G1216)/G1216*100,2)</f>
        <v>0</v>
      </c>
      <c r="K1217" s="3" t="str">
        <f aca="false">B1217&amp;"_"&amp;C1217</f>
        <v>3_2024-10-29</v>
      </c>
    </row>
    <row r="1218" customFormat="false" ht="15" hidden="false" customHeight="false" outlineLevel="0" collapsed="false">
      <c r="A1218" s="3" t="n">
        <v>1217</v>
      </c>
      <c r="B1218" s="3" t="n">
        <v>3</v>
      </c>
      <c r="C1218" s="3" t="s">
        <v>273</v>
      </c>
      <c r="D1218" s="4" t="n">
        <v>118.85</v>
      </c>
      <c r="E1218" s="4" t="n">
        <v>118.92</v>
      </c>
      <c r="F1218" s="4" t="n">
        <v>118.25</v>
      </c>
      <c r="G1218" s="4" t="n">
        <v>118.4</v>
      </c>
      <c r="H1218" s="5" t="n">
        <v>4281464</v>
      </c>
      <c r="I1218" s="3"/>
      <c r="J1218" s="3" t="n">
        <f aca="false">ROUND((G1218-G1217)/G1217*100,2)</f>
        <v>1.82</v>
      </c>
      <c r="K1218" s="3" t="str">
        <f aca="false">B1218&amp;"_"&amp;C1218</f>
        <v>3_2024-10-30</v>
      </c>
    </row>
    <row r="1219" customFormat="false" ht="15" hidden="false" customHeight="false" outlineLevel="0" collapsed="false">
      <c r="A1219" s="3" t="n">
        <v>1218</v>
      </c>
      <c r="B1219" s="3" t="n">
        <v>3</v>
      </c>
      <c r="C1219" s="3" t="s">
        <v>274</v>
      </c>
      <c r="D1219" s="4" t="n">
        <v>117.07</v>
      </c>
      <c r="E1219" s="4" t="n">
        <v>117.33</v>
      </c>
      <c r="F1219" s="4" t="n">
        <v>116.47</v>
      </c>
      <c r="G1219" s="4" t="n">
        <v>116.88</v>
      </c>
      <c r="H1219" s="5" t="n">
        <v>3797493</v>
      </c>
      <c r="I1219" s="3"/>
      <c r="J1219" s="3" t="n">
        <f aca="false">ROUND((G1219-G1218)/G1218*100,2)</f>
        <v>-1.28</v>
      </c>
      <c r="K1219" s="3" t="str">
        <f aca="false">B1219&amp;"_"&amp;C1219</f>
        <v>3_2024-10-31</v>
      </c>
    </row>
    <row r="1220" customFormat="false" ht="15" hidden="false" customHeight="false" outlineLevel="0" collapsed="false">
      <c r="A1220" s="3" t="n">
        <v>1219</v>
      </c>
      <c r="B1220" s="3" t="n">
        <v>3</v>
      </c>
      <c r="C1220" s="3" t="s">
        <v>275</v>
      </c>
      <c r="D1220" s="4" t="n">
        <v>118.03</v>
      </c>
      <c r="E1220" s="4" t="n">
        <v>118.44</v>
      </c>
      <c r="F1220" s="4" t="n">
        <v>117.88</v>
      </c>
      <c r="G1220" s="4" t="n">
        <v>118.17</v>
      </c>
      <c r="H1220" s="5" t="n">
        <v>2206656</v>
      </c>
      <c r="I1220" s="3"/>
      <c r="J1220" s="3" t="n">
        <f aca="false">ROUND((G1220-G1219)/G1219*100,2)</f>
        <v>1.1</v>
      </c>
      <c r="K1220" s="3" t="str">
        <f aca="false">B1220&amp;"_"&amp;C1220</f>
        <v>3_2024-11-01</v>
      </c>
    </row>
    <row r="1221" customFormat="false" ht="15" hidden="false" customHeight="false" outlineLevel="0" collapsed="false">
      <c r="A1221" s="3" t="n">
        <v>1220</v>
      </c>
      <c r="B1221" s="3" t="n">
        <v>3</v>
      </c>
      <c r="C1221" s="3" t="s">
        <v>276</v>
      </c>
      <c r="D1221" s="4" t="n">
        <v>117.46</v>
      </c>
      <c r="E1221" s="4" t="n">
        <v>118.52</v>
      </c>
      <c r="F1221" s="4" t="n">
        <v>117.37</v>
      </c>
      <c r="G1221" s="4" t="n">
        <v>117.83</v>
      </c>
      <c r="H1221" s="5" t="n">
        <v>1327371</v>
      </c>
      <c r="I1221" s="3"/>
      <c r="J1221" s="3" t="n">
        <f aca="false">ROUND((G1221-G1220)/G1220*100,2)</f>
        <v>-0.29</v>
      </c>
      <c r="K1221" s="3" t="str">
        <f aca="false">B1221&amp;"_"&amp;C1221</f>
        <v>3_2024-11-04</v>
      </c>
    </row>
    <row r="1222" customFormat="false" ht="15" hidden="false" customHeight="false" outlineLevel="0" collapsed="false">
      <c r="A1222" s="3" t="n">
        <v>1221</v>
      </c>
      <c r="B1222" s="3" t="n">
        <v>3</v>
      </c>
      <c r="C1222" s="3" t="s">
        <v>277</v>
      </c>
      <c r="D1222" s="4" t="n">
        <v>120.39</v>
      </c>
      <c r="E1222" s="4" t="n">
        <v>120.79</v>
      </c>
      <c r="F1222" s="4" t="n">
        <v>120.17</v>
      </c>
      <c r="G1222" s="4" t="n">
        <v>120.2</v>
      </c>
      <c r="H1222" s="5" t="n">
        <v>2960865</v>
      </c>
      <c r="I1222" s="3"/>
      <c r="J1222" s="3" t="n">
        <f aca="false">ROUND((G1222-G1221)/G1221*100,2)</f>
        <v>2.01</v>
      </c>
      <c r="K1222" s="3" t="str">
        <f aca="false">B1222&amp;"_"&amp;C1222</f>
        <v>3_2024-11-05</v>
      </c>
    </row>
    <row r="1223" customFormat="false" ht="15" hidden="false" customHeight="false" outlineLevel="0" collapsed="false">
      <c r="A1223" s="3" t="n">
        <v>1222</v>
      </c>
      <c r="B1223" s="3" t="n">
        <v>3</v>
      </c>
      <c r="C1223" s="3" t="s">
        <v>278</v>
      </c>
      <c r="D1223" s="4" t="n">
        <v>122.59</v>
      </c>
      <c r="E1223" s="4" t="n">
        <v>123.18</v>
      </c>
      <c r="F1223" s="4" t="n">
        <v>122.15</v>
      </c>
      <c r="G1223" s="4" t="n">
        <v>122.97</v>
      </c>
      <c r="H1223" s="5" t="n">
        <v>2840051</v>
      </c>
      <c r="I1223" s="3"/>
      <c r="J1223" s="3" t="n">
        <f aca="false">ROUND((G1223-G1222)/G1222*100,2)</f>
        <v>2.3</v>
      </c>
      <c r="K1223" s="3" t="str">
        <f aca="false">B1223&amp;"_"&amp;C1223</f>
        <v>3_2024-11-06</v>
      </c>
    </row>
    <row r="1224" customFormat="false" ht="15" hidden="false" customHeight="false" outlineLevel="0" collapsed="false">
      <c r="A1224" s="3" t="n">
        <v>1223</v>
      </c>
      <c r="B1224" s="3" t="n">
        <v>3</v>
      </c>
      <c r="C1224" s="3" t="s">
        <v>279</v>
      </c>
      <c r="D1224" s="4" t="n">
        <v>125.4</v>
      </c>
      <c r="E1224" s="4" t="n">
        <v>125.62</v>
      </c>
      <c r="F1224" s="4" t="n">
        <v>124.7</v>
      </c>
      <c r="G1224" s="4" t="n">
        <v>125.35</v>
      </c>
      <c r="H1224" s="5" t="n">
        <v>1915887</v>
      </c>
      <c r="I1224" s="3"/>
      <c r="J1224" s="3" t="n">
        <f aca="false">ROUND((G1224-G1223)/G1223*100,2)</f>
        <v>1.94</v>
      </c>
      <c r="K1224" s="3" t="str">
        <f aca="false">B1224&amp;"_"&amp;C1224</f>
        <v>3_2024-11-07</v>
      </c>
    </row>
    <row r="1225" customFormat="false" ht="15" hidden="false" customHeight="false" outlineLevel="0" collapsed="false">
      <c r="A1225" s="3" t="n">
        <v>1224</v>
      </c>
      <c r="B1225" s="3" t="n">
        <v>3</v>
      </c>
      <c r="C1225" s="3" t="s">
        <v>280</v>
      </c>
      <c r="D1225" s="4" t="n">
        <v>124.56</v>
      </c>
      <c r="E1225" s="4" t="n">
        <v>125.62</v>
      </c>
      <c r="F1225" s="4" t="n">
        <v>124.21</v>
      </c>
      <c r="G1225" s="4" t="n">
        <v>124.99</v>
      </c>
      <c r="H1225" s="5" t="n">
        <v>5593483</v>
      </c>
      <c r="I1225" s="3"/>
      <c r="J1225" s="3" t="n">
        <f aca="false">ROUND((G1225-G1224)/G1224*100,2)</f>
        <v>-0.29</v>
      </c>
      <c r="K1225" s="3" t="str">
        <f aca="false">B1225&amp;"_"&amp;C1225</f>
        <v>3_2024-11-08</v>
      </c>
    </row>
    <row r="1226" customFormat="false" ht="15" hidden="false" customHeight="false" outlineLevel="0" collapsed="false">
      <c r="A1226" s="3" t="n">
        <v>1225</v>
      </c>
      <c r="B1226" s="3" t="n">
        <v>3</v>
      </c>
      <c r="C1226" s="3" t="s">
        <v>281</v>
      </c>
      <c r="D1226" s="4" t="n">
        <v>128.52</v>
      </c>
      <c r="E1226" s="4" t="n">
        <v>128.61</v>
      </c>
      <c r="F1226" s="4" t="n">
        <v>128.18</v>
      </c>
      <c r="G1226" s="4" t="n">
        <v>128.53</v>
      </c>
      <c r="H1226" s="5" t="n">
        <v>5439111</v>
      </c>
      <c r="I1226" s="3"/>
      <c r="J1226" s="3" t="n">
        <f aca="false">ROUND((G1226-G1225)/G1225*100,2)</f>
        <v>2.83</v>
      </c>
      <c r="K1226" s="3" t="str">
        <f aca="false">B1226&amp;"_"&amp;C1226</f>
        <v>3_2024-11-11</v>
      </c>
    </row>
    <row r="1227" customFormat="false" ht="15" hidden="false" customHeight="false" outlineLevel="0" collapsed="false">
      <c r="A1227" s="3" t="n">
        <v>1226</v>
      </c>
      <c r="B1227" s="3" t="n">
        <v>3</v>
      </c>
      <c r="C1227" s="3" t="s">
        <v>282</v>
      </c>
      <c r="D1227" s="4" t="n">
        <v>135.71</v>
      </c>
      <c r="E1227" s="4" t="n">
        <v>136.28</v>
      </c>
      <c r="F1227" s="4" t="n">
        <v>135.39</v>
      </c>
      <c r="G1227" s="4" t="n">
        <v>136.16</v>
      </c>
      <c r="H1227" s="5" t="n">
        <v>4929179</v>
      </c>
      <c r="I1227" s="3"/>
      <c r="J1227" s="3" t="n">
        <f aca="false">ROUND((G1227-G1226)/G1226*100,2)</f>
        <v>5.94</v>
      </c>
      <c r="K1227" s="3" t="str">
        <f aca="false">B1227&amp;"_"&amp;C1227</f>
        <v>3_2024-11-12</v>
      </c>
    </row>
    <row r="1228" customFormat="false" ht="15" hidden="false" customHeight="false" outlineLevel="0" collapsed="false">
      <c r="A1228" s="3" t="n">
        <v>1227</v>
      </c>
      <c r="B1228" s="3" t="n">
        <v>3</v>
      </c>
      <c r="C1228" s="3" t="s">
        <v>283</v>
      </c>
      <c r="D1228" s="4" t="n">
        <v>141.19</v>
      </c>
      <c r="E1228" s="4" t="n">
        <v>141.25</v>
      </c>
      <c r="F1228" s="4" t="n">
        <v>139.83</v>
      </c>
      <c r="G1228" s="4" t="n">
        <v>140.65</v>
      </c>
      <c r="H1228" s="5" t="n">
        <v>3039737</v>
      </c>
      <c r="I1228" s="3"/>
      <c r="J1228" s="3" t="n">
        <f aca="false">ROUND((G1228-G1227)/G1227*100,2)</f>
        <v>3.3</v>
      </c>
      <c r="K1228" s="3" t="str">
        <f aca="false">B1228&amp;"_"&amp;C1228</f>
        <v>3_2024-11-13</v>
      </c>
    </row>
    <row r="1229" customFormat="false" ht="15" hidden="false" customHeight="false" outlineLevel="0" collapsed="false">
      <c r="A1229" s="3" t="n">
        <v>1228</v>
      </c>
      <c r="B1229" s="3" t="n">
        <v>3</v>
      </c>
      <c r="C1229" s="3" t="s">
        <v>284</v>
      </c>
      <c r="D1229" s="4" t="n">
        <v>144.21</v>
      </c>
      <c r="E1229" s="4" t="n">
        <v>145.07</v>
      </c>
      <c r="F1229" s="4" t="n">
        <v>144</v>
      </c>
      <c r="G1229" s="4" t="n">
        <v>144.1</v>
      </c>
      <c r="H1229" s="5" t="n">
        <v>6785818</v>
      </c>
      <c r="I1229" s="3"/>
      <c r="J1229" s="3" t="n">
        <f aca="false">ROUND((G1229-G1228)/G1228*100,2)</f>
        <v>2.45</v>
      </c>
      <c r="K1229" s="3" t="str">
        <f aca="false">B1229&amp;"_"&amp;C1229</f>
        <v>3_2024-11-14</v>
      </c>
    </row>
    <row r="1230" customFormat="false" ht="15" hidden="false" customHeight="false" outlineLevel="0" collapsed="false">
      <c r="A1230" s="3" t="n">
        <v>1229</v>
      </c>
      <c r="B1230" s="3" t="n">
        <v>3</v>
      </c>
      <c r="C1230" s="3" t="s">
        <v>285</v>
      </c>
      <c r="D1230" s="4" t="n">
        <v>144.03</v>
      </c>
      <c r="E1230" s="4" t="n">
        <v>144.54</v>
      </c>
      <c r="F1230" s="4" t="n">
        <v>143.55</v>
      </c>
      <c r="G1230" s="4" t="n">
        <v>143.79</v>
      </c>
      <c r="H1230" s="5" t="n">
        <v>6421195</v>
      </c>
      <c r="I1230" s="3"/>
      <c r="J1230" s="3" t="n">
        <f aca="false">ROUND((G1230-G1229)/G1229*100,2)</f>
        <v>-0.22</v>
      </c>
      <c r="K1230" s="3" t="str">
        <f aca="false">B1230&amp;"_"&amp;C1230</f>
        <v>3_2024-11-15</v>
      </c>
    </row>
    <row r="1231" customFormat="false" ht="15" hidden="false" customHeight="false" outlineLevel="0" collapsed="false">
      <c r="A1231" s="3" t="n">
        <v>1230</v>
      </c>
      <c r="B1231" s="3" t="n">
        <v>3</v>
      </c>
      <c r="C1231" s="3" t="s">
        <v>286</v>
      </c>
      <c r="D1231" s="4" t="n">
        <v>141.89</v>
      </c>
      <c r="E1231" s="4" t="n">
        <v>142.24</v>
      </c>
      <c r="F1231" s="4" t="n">
        <v>141.33</v>
      </c>
      <c r="G1231" s="4" t="n">
        <v>141.73</v>
      </c>
      <c r="H1231" s="5" t="n">
        <v>5023740</v>
      </c>
      <c r="I1231" s="3"/>
      <c r="J1231" s="3" t="n">
        <f aca="false">ROUND((G1231-G1230)/G1230*100,2)</f>
        <v>-1.43</v>
      </c>
      <c r="K1231" s="3" t="str">
        <f aca="false">B1231&amp;"_"&amp;C1231</f>
        <v>3_2024-11-18</v>
      </c>
    </row>
    <row r="1232" customFormat="false" ht="15" hidden="false" customHeight="false" outlineLevel="0" collapsed="false">
      <c r="A1232" s="3" t="n">
        <v>1231</v>
      </c>
      <c r="B1232" s="3" t="n">
        <v>3</v>
      </c>
      <c r="C1232" s="3" t="s">
        <v>287</v>
      </c>
      <c r="D1232" s="4" t="n">
        <v>139.07</v>
      </c>
      <c r="E1232" s="4" t="n">
        <v>139.96</v>
      </c>
      <c r="F1232" s="4" t="n">
        <v>138.98</v>
      </c>
      <c r="G1232" s="4" t="n">
        <v>139.32</v>
      </c>
      <c r="H1232" s="5" t="n">
        <v>2380173</v>
      </c>
      <c r="I1232" s="3"/>
      <c r="J1232" s="3" t="n">
        <f aca="false">ROUND((G1232-G1231)/G1231*100,2)</f>
        <v>-1.7</v>
      </c>
      <c r="K1232" s="3" t="str">
        <f aca="false">B1232&amp;"_"&amp;C1232</f>
        <v>3_2024-11-19</v>
      </c>
    </row>
    <row r="1233" customFormat="false" ht="15" hidden="false" customHeight="false" outlineLevel="0" collapsed="false">
      <c r="A1233" s="3" t="n">
        <v>1232</v>
      </c>
      <c r="B1233" s="3" t="n">
        <v>3</v>
      </c>
      <c r="C1233" s="3" t="s">
        <v>288</v>
      </c>
      <c r="D1233" s="4" t="n">
        <v>140.96</v>
      </c>
      <c r="E1233" s="4" t="n">
        <v>141.49</v>
      </c>
      <c r="F1233" s="4" t="n">
        <v>140.84</v>
      </c>
      <c r="G1233" s="4" t="n">
        <v>140.96</v>
      </c>
      <c r="H1233" s="5" t="n">
        <v>1247025</v>
      </c>
      <c r="I1233" s="3"/>
      <c r="J1233" s="3" t="n">
        <f aca="false">ROUND((G1233-G1232)/G1232*100,2)</f>
        <v>1.18</v>
      </c>
      <c r="K1233" s="3" t="str">
        <f aca="false">B1233&amp;"_"&amp;C1233</f>
        <v>3_2024-11-20</v>
      </c>
    </row>
    <row r="1234" customFormat="false" ht="15" hidden="false" customHeight="false" outlineLevel="0" collapsed="false">
      <c r="A1234" s="3" t="n">
        <v>1233</v>
      </c>
      <c r="B1234" s="3" t="n">
        <v>3</v>
      </c>
      <c r="C1234" s="3" t="s">
        <v>289</v>
      </c>
      <c r="D1234" s="4" t="n">
        <v>142.07</v>
      </c>
      <c r="E1234" s="4" t="n">
        <v>142.9</v>
      </c>
      <c r="F1234" s="4" t="n">
        <v>141.54</v>
      </c>
      <c r="G1234" s="4" t="n">
        <v>141.87</v>
      </c>
      <c r="H1234" s="5" t="n">
        <v>5594032</v>
      </c>
      <c r="I1234" s="3"/>
      <c r="J1234" s="3" t="n">
        <f aca="false">ROUND((G1234-G1233)/G1233*100,2)</f>
        <v>0.65</v>
      </c>
      <c r="K1234" s="3" t="str">
        <f aca="false">B1234&amp;"_"&amp;C1234</f>
        <v>3_2024-11-21</v>
      </c>
    </row>
    <row r="1235" customFormat="false" ht="15" hidden="false" customHeight="false" outlineLevel="0" collapsed="false">
      <c r="A1235" s="3" t="n">
        <v>1234</v>
      </c>
      <c r="B1235" s="3" t="n">
        <v>3</v>
      </c>
      <c r="C1235" s="3" t="s">
        <v>290</v>
      </c>
      <c r="D1235" s="4" t="n">
        <v>141.8</v>
      </c>
      <c r="E1235" s="4" t="n">
        <v>142.72</v>
      </c>
      <c r="F1235" s="4" t="n">
        <v>141.71</v>
      </c>
      <c r="G1235" s="4" t="n">
        <v>142.19</v>
      </c>
      <c r="H1235" s="5" t="n">
        <v>1073879</v>
      </c>
      <c r="I1235" s="3"/>
      <c r="J1235" s="3" t="n">
        <f aca="false">ROUND((G1235-G1234)/G1234*100,2)</f>
        <v>0.23</v>
      </c>
      <c r="K1235" s="3" t="str">
        <f aca="false">B1235&amp;"_"&amp;C1235</f>
        <v>3_2024-11-22</v>
      </c>
    </row>
    <row r="1236" customFormat="false" ht="15" hidden="false" customHeight="false" outlineLevel="0" collapsed="false">
      <c r="A1236" s="3" t="n">
        <v>1235</v>
      </c>
      <c r="B1236" s="3" t="n">
        <v>3</v>
      </c>
      <c r="C1236" s="3" t="s">
        <v>291</v>
      </c>
      <c r="D1236" s="4" t="n">
        <v>142.58</v>
      </c>
      <c r="E1236" s="4" t="n">
        <v>142.75</v>
      </c>
      <c r="F1236" s="4" t="n">
        <v>141.68</v>
      </c>
      <c r="G1236" s="4" t="n">
        <v>142.25</v>
      </c>
      <c r="H1236" s="5" t="n">
        <v>4176877</v>
      </c>
      <c r="I1236" s="3"/>
      <c r="J1236" s="3" t="n">
        <f aca="false">ROUND((G1236-G1235)/G1235*100,2)</f>
        <v>0.04</v>
      </c>
      <c r="K1236" s="3" t="str">
        <f aca="false">B1236&amp;"_"&amp;C1236</f>
        <v>3_2024-11-25</v>
      </c>
    </row>
    <row r="1237" customFormat="false" ht="15" hidden="false" customHeight="false" outlineLevel="0" collapsed="false">
      <c r="A1237" s="3" t="n">
        <v>1236</v>
      </c>
      <c r="B1237" s="3" t="n">
        <v>3</v>
      </c>
      <c r="C1237" s="3" t="s">
        <v>292</v>
      </c>
      <c r="D1237" s="4" t="n">
        <v>137.62</v>
      </c>
      <c r="E1237" s="4" t="n">
        <v>138.17</v>
      </c>
      <c r="F1237" s="4" t="n">
        <v>136.91</v>
      </c>
      <c r="G1237" s="4" t="n">
        <v>137.88</v>
      </c>
      <c r="H1237" s="5" t="n">
        <v>4599650</v>
      </c>
      <c r="I1237" s="3"/>
      <c r="J1237" s="3" t="n">
        <f aca="false">ROUND((G1237-G1236)/G1236*100,2)</f>
        <v>-3.07</v>
      </c>
      <c r="K1237" s="3" t="str">
        <f aca="false">B1237&amp;"_"&amp;C1237</f>
        <v>3_2024-11-26</v>
      </c>
    </row>
    <row r="1238" customFormat="false" ht="15" hidden="false" customHeight="false" outlineLevel="0" collapsed="false">
      <c r="A1238" s="3" t="n">
        <v>1237</v>
      </c>
      <c r="B1238" s="3" t="n">
        <v>3</v>
      </c>
      <c r="C1238" s="3" t="s">
        <v>293</v>
      </c>
      <c r="D1238" s="4" t="n">
        <v>138.41</v>
      </c>
      <c r="E1238" s="4" t="n">
        <v>139.25</v>
      </c>
      <c r="F1238" s="4" t="n">
        <v>138.1</v>
      </c>
      <c r="G1238" s="4" t="n">
        <v>138.49</v>
      </c>
      <c r="H1238" s="5" t="n">
        <v>2859193</v>
      </c>
      <c r="I1238" s="3"/>
      <c r="J1238" s="3" t="n">
        <f aca="false">ROUND((G1238-G1237)/G1237*100,2)</f>
        <v>0.44</v>
      </c>
      <c r="K1238" s="3" t="str">
        <f aca="false">B1238&amp;"_"&amp;C1238</f>
        <v>3_2024-11-27</v>
      </c>
    </row>
    <row r="1239" customFormat="false" ht="15" hidden="false" customHeight="false" outlineLevel="0" collapsed="false">
      <c r="A1239" s="3" t="n">
        <v>1238</v>
      </c>
      <c r="B1239" s="3" t="n">
        <v>3</v>
      </c>
      <c r="C1239" s="3" t="s">
        <v>294</v>
      </c>
      <c r="D1239" s="4" t="n">
        <v>138.18</v>
      </c>
      <c r="E1239" s="4" t="n">
        <v>138.7</v>
      </c>
      <c r="F1239" s="4" t="n">
        <v>138.15</v>
      </c>
      <c r="G1239" s="4" t="n">
        <v>138.32</v>
      </c>
      <c r="H1239" s="5" t="n">
        <v>4674999</v>
      </c>
      <c r="I1239" s="3"/>
      <c r="J1239" s="3" t="n">
        <f aca="false">ROUND((G1239-G1238)/G1238*100,2)</f>
        <v>-0.12</v>
      </c>
      <c r="K1239" s="3" t="str">
        <f aca="false">B1239&amp;"_"&amp;C1239</f>
        <v>3_2024-11-28</v>
      </c>
    </row>
    <row r="1240" customFormat="false" ht="15" hidden="false" customHeight="false" outlineLevel="0" collapsed="false">
      <c r="A1240" s="3" t="n">
        <v>1239</v>
      </c>
      <c r="B1240" s="3" t="n">
        <v>3</v>
      </c>
      <c r="C1240" s="3" t="s">
        <v>295</v>
      </c>
      <c r="D1240" s="4" t="n">
        <v>139.91</v>
      </c>
      <c r="E1240" s="4" t="n">
        <v>140.32</v>
      </c>
      <c r="F1240" s="4" t="n">
        <v>139.56</v>
      </c>
      <c r="G1240" s="4" t="n">
        <v>139.68</v>
      </c>
      <c r="H1240" s="5" t="n">
        <v>5867923</v>
      </c>
      <c r="I1240" s="3"/>
      <c r="J1240" s="3" t="n">
        <f aca="false">ROUND((G1240-G1239)/G1239*100,2)</f>
        <v>0.98</v>
      </c>
      <c r="K1240" s="3" t="str">
        <f aca="false">B1240&amp;"_"&amp;C1240</f>
        <v>3_2024-11-29</v>
      </c>
    </row>
    <row r="1241" customFormat="false" ht="15" hidden="false" customHeight="false" outlineLevel="0" collapsed="false">
      <c r="A1241" s="3" t="n">
        <v>1240</v>
      </c>
      <c r="B1241" s="3" t="n">
        <v>3</v>
      </c>
      <c r="C1241" s="3" t="s">
        <v>296</v>
      </c>
      <c r="D1241" s="4" t="n">
        <v>138.03</v>
      </c>
      <c r="E1241" s="4" t="n">
        <v>138.13</v>
      </c>
      <c r="F1241" s="4" t="n">
        <v>137.47</v>
      </c>
      <c r="G1241" s="4" t="n">
        <v>138.04</v>
      </c>
      <c r="H1241" s="5" t="n">
        <v>5450589</v>
      </c>
      <c r="I1241" s="3"/>
      <c r="J1241" s="3" t="n">
        <f aca="false">ROUND((G1241-G1240)/G1240*100,2)</f>
        <v>-1.17</v>
      </c>
      <c r="K1241" s="3" t="str">
        <f aca="false">B1241&amp;"_"&amp;C1241</f>
        <v>3_2024-12-02</v>
      </c>
    </row>
    <row r="1242" customFormat="false" ht="15" hidden="false" customHeight="false" outlineLevel="0" collapsed="false">
      <c r="A1242" s="3" t="n">
        <v>1241</v>
      </c>
      <c r="B1242" s="3" t="n">
        <v>3</v>
      </c>
      <c r="C1242" s="3" t="s">
        <v>297</v>
      </c>
      <c r="D1242" s="4" t="n">
        <v>136.75</v>
      </c>
      <c r="E1242" s="4" t="n">
        <v>137.47</v>
      </c>
      <c r="F1242" s="4" t="n">
        <v>136.33</v>
      </c>
      <c r="G1242" s="4" t="n">
        <v>136.77</v>
      </c>
      <c r="H1242" s="5" t="n">
        <v>3435386</v>
      </c>
      <c r="I1242" s="3"/>
      <c r="J1242" s="3" t="n">
        <f aca="false">ROUND((G1242-G1241)/G1241*100,2)</f>
        <v>-0.92</v>
      </c>
      <c r="K1242" s="3" t="str">
        <f aca="false">B1242&amp;"_"&amp;C1242</f>
        <v>3_2024-12-03</v>
      </c>
    </row>
    <row r="1243" customFormat="false" ht="15" hidden="false" customHeight="false" outlineLevel="0" collapsed="false">
      <c r="A1243" s="3" t="n">
        <v>1242</v>
      </c>
      <c r="B1243" s="3" t="n">
        <v>3</v>
      </c>
      <c r="C1243" s="3" t="s">
        <v>298</v>
      </c>
      <c r="D1243" s="4" t="n">
        <v>133.83</v>
      </c>
      <c r="E1243" s="4" t="n">
        <v>134.62</v>
      </c>
      <c r="F1243" s="4" t="n">
        <v>133.33</v>
      </c>
      <c r="G1243" s="4" t="n">
        <v>133.84</v>
      </c>
      <c r="H1243" s="5" t="n">
        <v>3145728</v>
      </c>
      <c r="I1243" s="3"/>
      <c r="J1243" s="3" t="n">
        <f aca="false">ROUND((G1243-G1242)/G1242*100,2)</f>
        <v>-2.14</v>
      </c>
      <c r="K1243" s="3" t="str">
        <f aca="false">B1243&amp;"_"&amp;C1243</f>
        <v>3_2024-12-04</v>
      </c>
    </row>
    <row r="1244" customFormat="false" ht="15" hidden="false" customHeight="false" outlineLevel="0" collapsed="false">
      <c r="A1244" s="3" t="n">
        <v>1243</v>
      </c>
      <c r="B1244" s="3" t="n">
        <v>3</v>
      </c>
      <c r="C1244" s="3" t="s">
        <v>299</v>
      </c>
      <c r="D1244" s="4" t="n">
        <v>135.43</v>
      </c>
      <c r="E1244" s="4" t="n">
        <v>135.98</v>
      </c>
      <c r="F1244" s="4" t="n">
        <v>134.75</v>
      </c>
      <c r="G1244" s="4" t="n">
        <v>135.94</v>
      </c>
      <c r="H1244" s="5" t="n">
        <v>3116575</v>
      </c>
      <c r="I1244" s="3"/>
      <c r="J1244" s="3" t="n">
        <f aca="false">ROUND((G1244-G1243)/G1243*100,2)</f>
        <v>1.57</v>
      </c>
      <c r="K1244" s="3" t="str">
        <f aca="false">B1244&amp;"_"&amp;C1244</f>
        <v>3_2024-12-05</v>
      </c>
    </row>
    <row r="1245" customFormat="false" ht="15" hidden="false" customHeight="false" outlineLevel="0" collapsed="false">
      <c r="A1245" s="3" t="n">
        <v>1244</v>
      </c>
      <c r="B1245" s="3" t="n">
        <v>3</v>
      </c>
      <c r="C1245" s="3" t="s">
        <v>300</v>
      </c>
      <c r="D1245" s="4" t="n">
        <v>135.91</v>
      </c>
      <c r="E1245" s="4" t="n">
        <v>135.94</v>
      </c>
      <c r="F1245" s="4" t="n">
        <v>134.93</v>
      </c>
      <c r="G1245" s="4" t="n">
        <v>135.65</v>
      </c>
      <c r="H1245" s="5" t="n">
        <v>3059423</v>
      </c>
      <c r="I1245" s="3"/>
      <c r="J1245" s="3" t="n">
        <f aca="false">ROUND((G1245-G1244)/G1244*100,2)</f>
        <v>-0.21</v>
      </c>
      <c r="K1245" s="3" t="str">
        <f aca="false">B1245&amp;"_"&amp;C1245</f>
        <v>3_2024-12-06</v>
      </c>
    </row>
    <row r="1246" customFormat="false" ht="15" hidden="false" customHeight="false" outlineLevel="0" collapsed="false">
      <c r="A1246" s="3" t="n">
        <v>1245</v>
      </c>
      <c r="B1246" s="3" t="n">
        <v>3</v>
      </c>
      <c r="C1246" s="3" t="s">
        <v>301</v>
      </c>
      <c r="D1246" s="4" t="n">
        <v>137.34</v>
      </c>
      <c r="E1246" s="4" t="n">
        <v>137.79</v>
      </c>
      <c r="F1246" s="4" t="n">
        <v>136.8</v>
      </c>
      <c r="G1246" s="4" t="n">
        <v>137.5</v>
      </c>
      <c r="H1246" s="5" t="n">
        <v>2357104</v>
      </c>
      <c r="I1246" s="3"/>
      <c r="J1246" s="3" t="n">
        <f aca="false">ROUND((G1246-G1245)/G1245*100,2)</f>
        <v>1.36</v>
      </c>
      <c r="K1246" s="3" t="str">
        <f aca="false">B1246&amp;"_"&amp;C1246</f>
        <v>3_2024-12-09</v>
      </c>
    </row>
    <row r="1247" customFormat="false" ht="15" hidden="false" customHeight="false" outlineLevel="0" collapsed="false">
      <c r="A1247" s="3" t="n">
        <v>1246</v>
      </c>
      <c r="B1247" s="3" t="n">
        <v>3</v>
      </c>
      <c r="C1247" s="3" t="s">
        <v>302</v>
      </c>
      <c r="D1247" s="4" t="n">
        <v>138.98</v>
      </c>
      <c r="E1247" s="4" t="n">
        <v>139.48</v>
      </c>
      <c r="F1247" s="4" t="n">
        <v>138.06</v>
      </c>
      <c r="G1247" s="4" t="n">
        <v>138.82</v>
      </c>
      <c r="H1247" s="5" t="n">
        <v>991251</v>
      </c>
      <c r="I1247" s="3"/>
      <c r="J1247" s="3" t="n">
        <f aca="false">ROUND((G1247-G1246)/G1246*100,2)</f>
        <v>0.96</v>
      </c>
      <c r="K1247" s="3" t="str">
        <f aca="false">B1247&amp;"_"&amp;C1247</f>
        <v>3_2024-12-10</v>
      </c>
    </row>
    <row r="1248" customFormat="false" ht="15" hidden="false" customHeight="false" outlineLevel="0" collapsed="false">
      <c r="A1248" s="3" t="n">
        <v>1247</v>
      </c>
      <c r="B1248" s="3" t="n">
        <v>3</v>
      </c>
      <c r="C1248" s="3" t="s">
        <v>303</v>
      </c>
      <c r="D1248" s="4" t="n">
        <v>137.53</v>
      </c>
      <c r="E1248" s="4" t="n">
        <v>138.33</v>
      </c>
      <c r="F1248" s="4" t="n">
        <v>137.15</v>
      </c>
      <c r="G1248" s="4" t="n">
        <v>138.06</v>
      </c>
      <c r="H1248" s="5" t="n">
        <v>6975263</v>
      </c>
      <c r="I1248" s="3"/>
      <c r="J1248" s="3" t="n">
        <f aca="false">ROUND((G1248-G1247)/G1247*100,2)</f>
        <v>-0.55</v>
      </c>
      <c r="K1248" s="3" t="str">
        <f aca="false">B1248&amp;"_"&amp;C1248</f>
        <v>3_2024-12-11</v>
      </c>
    </row>
    <row r="1249" customFormat="false" ht="15" hidden="false" customHeight="false" outlineLevel="0" collapsed="false">
      <c r="A1249" s="3" t="n">
        <v>1248</v>
      </c>
      <c r="B1249" s="3" t="n">
        <v>3</v>
      </c>
      <c r="C1249" s="3" t="s">
        <v>304</v>
      </c>
      <c r="D1249" s="4" t="n">
        <v>140.27</v>
      </c>
      <c r="E1249" s="4" t="n">
        <v>141.03</v>
      </c>
      <c r="F1249" s="4" t="n">
        <v>139.97</v>
      </c>
      <c r="G1249" s="4" t="n">
        <v>140.19</v>
      </c>
      <c r="H1249" s="5" t="n">
        <v>5719688</v>
      </c>
      <c r="I1249" s="3"/>
      <c r="J1249" s="3" t="n">
        <f aca="false">ROUND((G1249-G1248)/G1248*100,2)</f>
        <v>1.54</v>
      </c>
      <c r="K1249" s="3" t="str">
        <f aca="false">B1249&amp;"_"&amp;C1249</f>
        <v>3_2024-12-12</v>
      </c>
    </row>
    <row r="1250" customFormat="false" ht="15" hidden="false" customHeight="false" outlineLevel="0" collapsed="false">
      <c r="A1250" s="3" t="n">
        <v>1249</v>
      </c>
      <c r="B1250" s="3" t="n">
        <v>3</v>
      </c>
      <c r="C1250" s="3" t="s">
        <v>305</v>
      </c>
      <c r="D1250" s="4" t="n">
        <v>133.81</v>
      </c>
      <c r="E1250" s="4" t="n">
        <v>134.25</v>
      </c>
      <c r="F1250" s="4" t="n">
        <v>133.35</v>
      </c>
      <c r="G1250" s="4" t="n">
        <v>133.94</v>
      </c>
      <c r="H1250" s="5" t="n">
        <v>6562449</v>
      </c>
      <c r="I1250" s="3"/>
      <c r="J1250" s="3" t="n">
        <f aca="false">ROUND((G1250-G1249)/G1249*100,2)</f>
        <v>-4.46</v>
      </c>
      <c r="K1250" s="3" t="str">
        <f aca="false">B1250&amp;"_"&amp;C1250</f>
        <v>3_2024-12-13</v>
      </c>
    </row>
    <row r="1251" customFormat="false" ht="15" hidden="false" customHeight="false" outlineLevel="0" collapsed="false">
      <c r="A1251" s="3" t="n">
        <v>1250</v>
      </c>
      <c r="B1251" s="3" t="n">
        <v>3</v>
      </c>
      <c r="C1251" s="3" t="s">
        <v>306</v>
      </c>
      <c r="D1251" s="4" t="n">
        <v>129.84</v>
      </c>
      <c r="E1251" s="4" t="n">
        <v>130.78</v>
      </c>
      <c r="F1251" s="4" t="n">
        <v>129.58</v>
      </c>
      <c r="G1251" s="4" t="n">
        <v>130.25</v>
      </c>
      <c r="H1251" s="5" t="n">
        <v>4270763</v>
      </c>
      <c r="I1251" s="3"/>
      <c r="J1251" s="3" t="n">
        <f aca="false">ROUND((G1251-G1250)/G1250*100,2)</f>
        <v>-2.75</v>
      </c>
      <c r="K1251" s="3" t="str">
        <f aca="false">B1251&amp;"_"&amp;C1251</f>
        <v>3_2024-12-16</v>
      </c>
    </row>
    <row r="1252" customFormat="false" ht="15" hidden="false" customHeight="false" outlineLevel="0" collapsed="false">
      <c r="A1252" s="3" t="n">
        <v>1251</v>
      </c>
      <c r="B1252" s="3" t="n">
        <v>3</v>
      </c>
      <c r="C1252" s="3" t="s">
        <v>307</v>
      </c>
      <c r="D1252" s="4" t="n">
        <v>130.58</v>
      </c>
      <c r="E1252" s="4" t="n">
        <v>130.87</v>
      </c>
      <c r="F1252" s="4" t="n">
        <v>130.12</v>
      </c>
      <c r="G1252" s="4" t="n">
        <v>130.46</v>
      </c>
      <c r="H1252" s="5" t="n">
        <v>4227137</v>
      </c>
      <c r="I1252" s="3"/>
      <c r="J1252" s="3" t="n">
        <f aca="false">ROUND((G1252-G1251)/G1251*100,2)</f>
        <v>0.16</v>
      </c>
      <c r="K1252" s="3" t="str">
        <f aca="false">B1252&amp;"_"&amp;C1252</f>
        <v>3_2024-12-17</v>
      </c>
    </row>
    <row r="1253" customFormat="false" ht="15" hidden="false" customHeight="false" outlineLevel="0" collapsed="false">
      <c r="A1253" s="3" t="n">
        <v>1252</v>
      </c>
      <c r="B1253" s="3" t="n">
        <v>3</v>
      </c>
      <c r="C1253" s="3" t="s">
        <v>308</v>
      </c>
      <c r="D1253" s="4" t="n">
        <v>128.7</v>
      </c>
      <c r="E1253" s="4" t="n">
        <v>129.31</v>
      </c>
      <c r="F1253" s="4" t="n">
        <v>127.7</v>
      </c>
      <c r="G1253" s="4" t="n">
        <v>128.34</v>
      </c>
      <c r="H1253" s="5" t="n">
        <v>4518755</v>
      </c>
      <c r="I1253" s="3"/>
      <c r="J1253" s="3" t="n">
        <f aca="false">ROUND((G1253-G1252)/G1252*100,2)</f>
        <v>-1.63</v>
      </c>
      <c r="K1253" s="3" t="str">
        <f aca="false">B1253&amp;"_"&amp;C1253</f>
        <v>3_2024-12-18</v>
      </c>
    </row>
    <row r="1254" customFormat="false" ht="15" hidden="false" customHeight="false" outlineLevel="0" collapsed="false">
      <c r="A1254" s="3" t="n">
        <v>1253</v>
      </c>
      <c r="B1254" s="3" t="n">
        <v>3</v>
      </c>
      <c r="C1254" s="3" t="s">
        <v>309</v>
      </c>
      <c r="D1254" s="4" t="n">
        <v>128.69</v>
      </c>
      <c r="E1254" s="4" t="n">
        <v>129</v>
      </c>
      <c r="F1254" s="4" t="n">
        <v>128.01</v>
      </c>
      <c r="G1254" s="4" t="n">
        <v>128.18</v>
      </c>
      <c r="H1254" s="5" t="n">
        <v>6071660</v>
      </c>
      <c r="I1254" s="3"/>
      <c r="J1254" s="3" t="n">
        <f aca="false">ROUND((G1254-G1253)/G1253*100,2)</f>
        <v>-0.12</v>
      </c>
      <c r="K1254" s="3" t="str">
        <f aca="false">B1254&amp;"_"&amp;C1254</f>
        <v>3_2024-12-19</v>
      </c>
    </row>
    <row r="1255" customFormat="false" ht="15" hidden="false" customHeight="false" outlineLevel="0" collapsed="false">
      <c r="A1255" s="3" t="n">
        <v>1254</v>
      </c>
      <c r="B1255" s="3" t="n">
        <v>3</v>
      </c>
      <c r="C1255" s="3" t="s">
        <v>310</v>
      </c>
      <c r="D1255" s="4" t="n">
        <v>128.47</v>
      </c>
      <c r="E1255" s="4" t="n">
        <v>129.55</v>
      </c>
      <c r="F1255" s="4" t="n">
        <v>128.4</v>
      </c>
      <c r="G1255" s="4" t="n">
        <v>128.89</v>
      </c>
      <c r="H1255" s="5" t="n">
        <v>3026285</v>
      </c>
      <c r="I1255" s="3"/>
      <c r="J1255" s="3" t="n">
        <f aca="false">ROUND((G1255-G1254)/G1254*100,2)</f>
        <v>0.55</v>
      </c>
      <c r="K1255" s="3" t="str">
        <f aca="false">B1255&amp;"_"&amp;C1255</f>
        <v>3_2024-12-20</v>
      </c>
    </row>
    <row r="1256" customFormat="false" ht="15" hidden="false" customHeight="false" outlineLevel="0" collapsed="false">
      <c r="A1256" s="3" t="n">
        <v>1255</v>
      </c>
      <c r="B1256" s="3" t="n">
        <v>3</v>
      </c>
      <c r="C1256" s="3" t="s">
        <v>311</v>
      </c>
      <c r="D1256" s="4" t="n">
        <v>132.68</v>
      </c>
      <c r="E1256" s="4" t="n">
        <v>132.87</v>
      </c>
      <c r="F1256" s="4" t="n">
        <v>132.04</v>
      </c>
      <c r="G1256" s="4" t="n">
        <v>132.7</v>
      </c>
      <c r="H1256" s="5" t="n">
        <v>5386526</v>
      </c>
      <c r="I1256" s="3"/>
      <c r="J1256" s="3" t="n">
        <f aca="false">ROUND((G1256-G1255)/G1255*100,2)</f>
        <v>2.96</v>
      </c>
      <c r="K1256" s="3" t="str">
        <f aca="false">B1256&amp;"_"&amp;C1256</f>
        <v>3_2024-12-23</v>
      </c>
    </row>
    <row r="1257" customFormat="false" ht="15" hidden="false" customHeight="false" outlineLevel="0" collapsed="false">
      <c r="A1257" s="3" t="n">
        <v>1256</v>
      </c>
      <c r="B1257" s="3" t="n">
        <v>3</v>
      </c>
      <c r="C1257" s="3" t="s">
        <v>312</v>
      </c>
      <c r="D1257" s="4" t="n">
        <v>134.26</v>
      </c>
      <c r="E1257" s="4" t="n">
        <v>135.12</v>
      </c>
      <c r="F1257" s="4" t="n">
        <v>133.91</v>
      </c>
      <c r="G1257" s="4" t="n">
        <v>134.47</v>
      </c>
      <c r="H1257" s="5" t="n">
        <v>4549606</v>
      </c>
      <c r="I1257" s="3"/>
      <c r="J1257" s="3" t="n">
        <f aca="false">ROUND((G1257-G1256)/G1256*100,2)</f>
        <v>1.33</v>
      </c>
      <c r="K1257" s="3" t="str">
        <f aca="false">B1257&amp;"_"&amp;C1257</f>
        <v>3_2024-12-24</v>
      </c>
    </row>
    <row r="1258" customFormat="false" ht="15" hidden="false" customHeight="false" outlineLevel="0" collapsed="false">
      <c r="A1258" s="3" t="n">
        <v>1257</v>
      </c>
      <c r="B1258" s="3" t="n">
        <v>3</v>
      </c>
      <c r="C1258" s="3" t="s">
        <v>313</v>
      </c>
      <c r="D1258" s="4" t="n">
        <v>135.38</v>
      </c>
      <c r="E1258" s="4" t="n">
        <v>135.74</v>
      </c>
      <c r="F1258" s="4" t="n">
        <v>134.62</v>
      </c>
      <c r="G1258" s="4" t="n">
        <v>135.24</v>
      </c>
      <c r="H1258" s="5" t="n">
        <v>1854506</v>
      </c>
      <c r="I1258" s="3"/>
      <c r="J1258" s="3" t="n">
        <f aca="false">ROUND((G1258-G1257)/G1257*100,2)</f>
        <v>0.57</v>
      </c>
      <c r="K1258" s="3" t="str">
        <f aca="false">B1258&amp;"_"&amp;C1258</f>
        <v>3_2024-12-25</v>
      </c>
    </row>
    <row r="1259" customFormat="false" ht="15" hidden="false" customHeight="false" outlineLevel="0" collapsed="false">
      <c r="A1259" s="3" t="n">
        <v>1258</v>
      </c>
      <c r="B1259" s="3" t="n">
        <v>3</v>
      </c>
      <c r="C1259" s="3" t="s">
        <v>314</v>
      </c>
      <c r="D1259" s="4" t="n">
        <v>137.07</v>
      </c>
      <c r="E1259" s="4" t="n">
        <v>138.18</v>
      </c>
      <c r="F1259" s="4" t="n">
        <v>136.36</v>
      </c>
      <c r="G1259" s="4" t="n">
        <v>137.6</v>
      </c>
      <c r="H1259" s="5" t="n">
        <v>4826324</v>
      </c>
      <c r="I1259" s="3"/>
      <c r="J1259" s="3" t="n">
        <f aca="false">ROUND((G1259-G1258)/G1258*100,2)</f>
        <v>1.75</v>
      </c>
      <c r="K1259" s="3" t="str">
        <f aca="false">B1259&amp;"_"&amp;C1259</f>
        <v>3_2024-12-26</v>
      </c>
    </row>
    <row r="1260" customFormat="false" ht="15" hidden="false" customHeight="false" outlineLevel="0" collapsed="false">
      <c r="A1260" s="3" t="n">
        <v>1259</v>
      </c>
      <c r="B1260" s="3" t="n">
        <v>3</v>
      </c>
      <c r="C1260" s="3" t="s">
        <v>315</v>
      </c>
      <c r="D1260" s="4" t="n">
        <v>139.34</v>
      </c>
      <c r="E1260" s="4" t="n">
        <v>139.73</v>
      </c>
      <c r="F1260" s="4" t="n">
        <v>138.29</v>
      </c>
      <c r="G1260" s="4" t="n">
        <v>139.07</v>
      </c>
      <c r="H1260" s="5" t="n">
        <v>4495395</v>
      </c>
      <c r="I1260" s="3"/>
      <c r="J1260" s="3" t="n">
        <f aca="false">ROUND((G1260-G1259)/G1259*100,2)</f>
        <v>1.07</v>
      </c>
      <c r="K1260" s="3" t="str">
        <f aca="false">B1260&amp;"_"&amp;C1260</f>
        <v>3_2024-12-27</v>
      </c>
    </row>
    <row r="1261" customFormat="false" ht="15" hidden="false" customHeight="false" outlineLevel="0" collapsed="false">
      <c r="A1261" s="3" t="n">
        <v>1260</v>
      </c>
      <c r="B1261" s="3" t="n">
        <v>3</v>
      </c>
      <c r="C1261" s="3" t="s">
        <v>316</v>
      </c>
      <c r="D1261" s="4" t="n">
        <v>145.44</v>
      </c>
      <c r="E1261" s="4" t="n">
        <v>146.12</v>
      </c>
      <c r="F1261" s="4" t="n">
        <v>144.93</v>
      </c>
      <c r="G1261" s="4" t="n">
        <v>145.31</v>
      </c>
      <c r="H1261" s="5" t="n">
        <v>4745873</v>
      </c>
      <c r="I1261" s="3"/>
      <c r="J1261" s="3" t="n">
        <f aca="false">ROUND((G1261-G1260)/G1260*100,2)</f>
        <v>4.49</v>
      </c>
      <c r="K1261" s="3" t="str">
        <f aca="false">B1261&amp;"_"&amp;C1261</f>
        <v>3_2024-12-30</v>
      </c>
    </row>
    <row r="1262" customFormat="false" ht="15" hidden="false" customHeight="false" outlineLevel="0" collapsed="false">
      <c r="A1262" s="3" t="n">
        <v>1261</v>
      </c>
      <c r="B1262" s="3" t="n">
        <v>3</v>
      </c>
      <c r="C1262" s="3" t="s">
        <v>317</v>
      </c>
      <c r="D1262" s="4" t="n">
        <v>142.94</v>
      </c>
      <c r="E1262" s="4" t="n">
        <v>143.23</v>
      </c>
      <c r="F1262" s="4" t="n">
        <v>142.81</v>
      </c>
      <c r="G1262" s="4" t="n">
        <v>143.1</v>
      </c>
      <c r="H1262" s="5" t="n">
        <v>5639799</v>
      </c>
      <c r="I1262" s="3"/>
      <c r="J1262" s="3" t="n">
        <f aca="false">ROUND((G1262-G1261)/G1261*100,2)</f>
        <v>-1.52</v>
      </c>
      <c r="K1262" s="3" t="str">
        <f aca="false">B1262&amp;"_"&amp;C1262</f>
        <v>3_2024-12-31</v>
      </c>
    </row>
    <row r="1263" customFormat="false" ht="15" hidden="false" customHeight="false" outlineLevel="0" collapsed="false">
      <c r="A1263" s="3" t="n">
        <v>1262</v>
      </c>
      <c r="B1263" s="3" t="n">
        <v>3</v>
      </c>
      <c r="C1263" s="3" t="s">
        <v>318</v>
      </c>
      <c r="D1263" s="4" t="n">
        <v>140.64</v>
      </c>
      <c r="E1263" s="4" t="n">
        <v>141.24</v>
      </c>
      <c r="F1263" s="4" t="n">
        <v>140.38</v>
      </c>
      <c r="G1263" s="4" t="n">
        <v>140.87</v>
      </c>
      <c r="H1263" s="5" t="n">
        <v>6726607</v>
      </c>
      <c r="I1263" s="3"/>
      <c r="J1263" s="3" t="n">
        <f aca="false">ROUND((G1263-G1262)/G1262*100,2)</f>
        <v>-1.56</v>
      </c>
      <c r="K1263" s="3" t="str">
        <f aca="false">B1263&amp;"_"&amp;C1263</f>
        <v>3_2025-01-01</v>
      </c>
    </row>
    <row r="1264" customFormat="false" ht="15" hidden="false" customHeight="false" outlineLevel="0" collapsed="false">
      <c r="A1264" s="3" t="n">
        <v>1263</v>
      </c>
      <c r="B1264" s="3" t="n">
        <v>3</v>
      </c>
      <c r="C1264" s="3" t="s">
        <v>319</v>
      </c>
      <c r="D1264" s="4" t="n">
        <v>142.35</v>
      </c>
      <c r="E1264" s="4" t="n">
        <v>143.16</v>
      </c>
      <c r="F1264" s="4" t="n">
        <v>141.8</v>
      </c>
      <c r="G1264" s="4" t="n">
        <v>142.45</v>
      </c>
      <c r="H1264" s="5" t="n">
        <v>2423349</v>
      </c>
      <c r="I1264" s="3"/>
      <c r="J1264" s="3" t="n">
        <f aca="false">ROUND((G1264-G1263)/G1263*100,2)</f>
        <v>1.12</v>
      </c>
      <c r="K1264" s="3" t="str">
        <f aca="false">B1264&amp;"_"&amp;C1264</f>
        <v>3_2025-01-02</v>
      </c>
    </row>
    <row r="1265" customFormat="false" ht="15" hidden="false" customHeight="false" outlineLevel="0" collapsed="false">
      <c r="A1265" s="3" t="n">
        <v>1264</v>
      </c>
      <c r="B1265" s="3" t="n">
        <v>3</v>
      </c>
      <c r="C1265" s="3" t="s">
        <v>320</v>
      </c>
      <c r="D1265" s="4" t="n">
        <v>143.26</v>
      </c>
      <c r="E1265" s="4" t="n">
        <v>143.61</v>
      </c>
      <c r="F1265" s="4" t="n">
        <v>143.05</v>
      </c>
      <c r="G1265" s="4" t="n">
        <v>143.14</v>
      </c>
      <c r="H1265" s="5" t="n">
        <v>1939370</v>
      </c>
      <c r="I1265" s="3"/>
      <c r="J1265" s="3" t="n">
        <f aca="false">ROUND((G1265-G1264)/G1264*100,2)</f>
        <v>0.48</v>
      </c>
      <c r="K1265" s="3" t="str">
        <f aca="false">B1265&amp;"_"&amp;C1265</f>
        <v>3_2025-01-03</v>
      </c>
    </row>
    <row r="1266" customFormat="false" ht="15" hidden="false" customHeight="false" outlineLevel="0" collapsed="false">
      <c r="A1266" s="3" t="n">
        <v>1265</v>
      </c>
      <c r="B1266" s="3" t="n">
        <v>3</v>
      </c>
      <c r="C1266" s="3" t="s">
        <v>321</v>
      </c>
      <c r="D1266" s="4" t="n">
        <v>143.25</v>
      </c>
      <c r="E1266" s="4" t="n">
        <v>143.77</v>
      </c>
      <c r="F1266" s="4" t="n">
        <v>142.87</v>
      </c>
      <c r="G1266" s="4" t="n">
        <v>143.29</v>
      </c>
      <c r="H1266" s="5" t="n">
        <v>5351915</v>
      </c>
      <c r="I1266" s="3"/>
      <c r="J1266" s="3" t="n">
        <f aca="false">ROUND((G1266-G1265)/G1265*100,2)</f>
        <v>0.1</v>
      </c>
      <c r="K1266" s="3" t="str">
        <f aca="false">B1266&amp;"_"&amp;C1266</f>
        <v>3_2025-01-06</v>
      </c>
    </row>
    <row r="1267" customFormat="false" ht="15" hidden="false" customHeight="false" outlineLevel="0" collapsed="false">
      <c r="A1267" s="3" t="n">
        <v>1266</v>
      </c>
      <c r="B1267" s="3" t="n">
        <v>3</v>
      </c>
      <c r="C1267" s="3" t="s">
        <v>322</v>
      </c>
      <c r="D1267" s="4" t="n">
        <v>147.58</v>
      </c>
      <c r="E1267" s="4" t="n">
        <v>148.27</v>
      </c>
      <c r="F1267" s="4" t="n">
        <v>147.46</v>
      </c>
      <c r="G1267" s="4" t="n">
        <v>148.13</v>
      </c>
      <c r="H1267" s="5" t="n">
        <v>2437976</v>
      </c>
      <c r="I1267" s="3"/>
      <c r="J1267" s="3" t="n">
        <f aca="false">ROUND((G1267-G1266)/G1266*100,2)</f>
        <v>3.38</v>
      </c>
      <c r="K1267" s="3" t="str">
        <f aca="false">B1267&amp;"_"&amp;C1267</f>
        <v>3_2025-01-07</v>
      </c>
    </row>
    <row r="1268" customFormat="false" ht="15" hidden="false" customHeight="false" outlineLevel="0" collapsed="false">
      <c r="A1268" s="3" t="n">
        <v>1267</v>
      </c>
      <c r="B1268" s="3" t="n">
        <v>3</v>
      </c>
      <c r="C1268" s="3" t="s">
        <v>323</v>
      </c>
      <c r="D1268" s="4" t="n">
        <v>149.04</v>
      </c>
      <c r="E1268" s="4" t="n">
        <v>150.19</v>
      </c>
      <c r="F1268" s="4" t="n">
        <v>148.18</v>
      </c>
      <c r="G1268" s="4" t="n">
        <v>149.43</v>
      </c>
      <c r="H1268" s="5" t="n">
        <v>4143814</v>
      </c>
      <c r="I1268" s="3"/>
      <c r="J1268" s="3" t="n">
        <f aca="false">ROUND((G1268-G1267)/G1267*100,2)</f>
        <v>0.88</v>
      </c>
      <c r="K1268" s="3" t="str">
        <f aca="false">B1268&amp;"_"&amp;C1268</f>
        <v>3_2025-01-08</v>
      </c>
    </row>
    <row r="1269" customFormat="false" ht="15" hidden="false" customHeight="false" outlineLevel="0" collapsed="false">
      <c r="A1269" s="3" t="n">
        <v>1268</v>
      </c>
      <c r="B1269" s="3" t="n">
        <v>3</v>
      </c>
      <c r="C1269" s="3" t="s">
        <v>324</v>
      </c>
      <c r="D1269" s="4" t="n">
        <v>145.16</v>
      </c>
      <c r="E1269" s="4" t="n">
        <v>146.47</v>
      </c>
      <c r="F1269" s="4" t="n">
        <v>145.08</v>
      </c>
      <c r="G1269" s="4" t="n">
        <v>145.71</v>
      </c>
      <c r="H1269" s="5" t="n">
        <v>5011998</v>
      </c>
      <c r="I1269" s="3"/>
      <c r="J1269" s="3" t="n">
        <f aca="false">ROUND((G1269-G1268)/G1268*100,2)</f>
        <v>-2.49</v>
      </c>
      <c r="K1269" s="3" t="str">
        <f aca="false">B1269&amp;"_"&amp;C1269</f>
        <v>3_2025-01-09</v>
      </c>
    </row>
    <row r="1270" customFormat="false" ht="15" hidden="false" customHeight="false" outlineLevel="0" collapsed="false">
      <c r="A1270" s="3" t="n">
        <v>1269</v>
      </c>
      <c r="B1270" s="3" t="n">
        <v>3</v>
      </c>
      <c r="C1270" s="3" t="s">
        <v>325</v>
      </c>
      <c r="D1270" s="4" t="n">
        <v>149.4</v>
      </c>
      <c r="E1270" s="4" t="n">
        <v>149.83</v>
      </c>
      <c r="F1270" s="4" t="n">
        <v>148.81</v>
      </c>
      <c r="G1270" s="4" t="n">
        <v>149.51</v>
      </c>
      <c r="H1270" s="5" t="n">
        <v>1177297</v>
      </c>
      <c r="I1270" s="3"/>
      <c r="J1270" s="3" t="n">
        <f aca="false">ROUND((G1270-G1269)/G1269*100,2)</f>
        <v>2.61</v>
      </c>
      <c r="K1270" s="3" t="str">
        <f aca="false">B1270&amp;"_"&amp;C1270</f>
        <v>3_2025-01-10</v>
      </c>
    </row>
    <row r="1271" customFormat="false" ht="15" hidden="false" customHeight="false" outlineLevel="0" collapsed="false">
      <c r="A1271" s="3" t="n">
        <v>1270</v>
      </c>
      <c r="B1271" s="3" t="n">
        <v>3</v>
      </c>
      <c r="C1271" s="3" t="s">
        <v>326</v>
      </c>
      <c r="D1271" s="4" t="n">
        <v>145.75</v>
      </c>
      <c r="E1271" s="4" t="n">
        <v>146.38</v>
      </c>
      <c r="F1271" s="4" t="n">
        <v>145.11</v>
      </c>
      <c r="G1271" s="4" t="n">
        <v>145.23</v>
      </c>
      <c r="H1271" s="5" t="n">
        <v>1339492</v>
      </c>
      <c r="I1271" s="3"/>
      <c r="J1271" s="3" t="n">
        <f aca="false">ROUND((G1271-G1270)/G1270*100,2)</f>
        <v>-2.86</v>
      </c>
      <c r="K1271" s="3" t="str">
        <f aca="false">B1271&amp;"_"&amp;C1271</f>
        <v>3_2025-01-13</v>
      </c>
    </row>
    <row r="1272" customFormat="false" ht="15" hidden="false" customHeight="false" outlineLevel="0" collapsed="false">
      <c r="A1272" s="3" t="n">
        <v>1271</v>
      </c>
      <c r="B1272" s="3" t="n">
        <v>3</v>
      </c>
      <c r="C1272" s="3" t="s">
        <v>327</v>
      </c>
      <c r="D1272" s="4" t="n">
        <v>144.68</v>
      </c>
      <c r="E1272" s="4" t="n">
        <v>145.4</v>
      </c>
      <c r="F1272" s="4" t="n">
        <v>143.83</v>
      </c>
      <c r="G1272" s="4" t="n">
        <v>144.65</v>
      </c>
      <c r="H1272" s="5" t="n">
        <v>7486667</v>
      </c>
      <c r="I1272" s="3"/>
      <c r="J1272" s="3" t="n">
        <f aca="false">ROUND((G1272-G1271)/G1271*100,2)</f>
        <v>-0.4</v>
      </c>
      <c r="K1272" s="3" t="str">
        <f aca="false">B1272&amp;"_"&amp;C1272</f>
        <v>3_2025-01-14</v>
      </c>
    </row>
    <row r="1273" customFormat="false" ht="15" hidden="false" customHeight="false" outlineLevel="0" collapsed="false">
      <c r="A1273" s="3" t="n">
        <v>1272</v>
      </c>
      <c r="B1273" s="3" t="n">
        <v>3</v>
      </c>
      <c r="C1273" s="3" t="s">
        <v>328</v>
      </c>
      <c r="D1273" s="4" t="n">
        <v>138.36</v>
      </c>
      <c r="E1273" s="4" t="n">
        <v>139.37</v>
      </c>
      <c r="F1273" s="4" t="n">
        <v>138.16</v>
      </c>
      <c r="G1273" s="4" t="n">
        <v>138.64</v>
      </c>
      <c r="H1273" s="5" t="n">
        <v>1417076</v>
      </c>
      <c r="I1273" s="3"/>
      <c r="J1273" s="3" t="n">
        <f aca="false">ROUND((G1273-G1272)/G1272*100,2)</f>
        <v>-4.15</v>
      </c>
      <c r="K1273" s="3" t="str">
        <f aca="false">B1273&amp;"_"&amp;C1273</f>
        <v>3_2025-01-15</v>
      </c>
    </row>
    <row r="1274" customFormat="false" ht="15" hidden="false" customHeight="false" outlineLevel="0" collapsed="false">
      <c r="A1274" s="3" t="n">
        <v>1273</v>
      </c>
      <c r="B1274" s="3" t="n">
        <v>3</v>
      </c>
      <c r="C1274" s="3" t="s">
        <v>329</v>
      </c>
      <c r="D1274" s="4" t="n">
        <v>139.52</v>
      </c>
      <c r="E1274" s="4" t="n">
        <v>139.85</v>
      </c>
      <c r="F1274" s="4" t="n">
        <v>138.8</v>
      </c>
      <c r="G1274" s="4" t="n">
        <v>139.42</v>
      </c>
      <c r="H1274" s="5" t="n">
        <v>2269535</v>
      </c>
      <c r="I1274" s="3"/>
      <c r="J1274" s="3" t="n">
        <f aca="false">ROUND((G1274-G1273)/G1273*100,2)</f>
        <v>0.56</v>
      </c>
      <c r="K1274" s="3" t="str">
        <f aca="false">B1274&amp;"_"&amp;C1274</f>
        <v>3_2025-01-16</v>
      </c>
    </row>
    <row r="1275" customFormat="false" ht="15" hidden="false" customHeight="false" outlineLevel="0" collapsed="false">
      <c r="A1275" s="3" t="n">
        <v>1274</v>
      </c>
      <c r="B1275" s="3" t="n">
        <v>3</v>
      </c>
      <c r="C1275" s="3" t="s">
        <v>330</v>
      </c>
      <c r="D1275" s="4" t="n">
        <v>137.25</v>
      </c>
      <c r="E1275" s="4" t="n">
        <v>137.45</v>
      </c>
      <c r="F1275" s="4" t="n">
        <v>137.1</v>
      </c>
      <c r="G1275" s="4" t="n">
        <v>137.33</v>
      </c>
      <c r="H1275" s="5" t="n">
        <v>7774426</v>
      </c>
      <c r="I1275" s="3"/>
      <c r="J1275" s="3" t="n">
        <f aca="false">ROUND((G1275-G1274)/G1274*100,2)</f>
        <v>-1.5</v>
      </c>
      <c r="K1275" s="3" t="str">
        <f aca="false">B1275&amp;"_"&amp;C1275</f>
        <v>3_2025-01-17</v>
      </c>
    </row>
    <row r="1276" customFormat="false" ht="15" hidden="false" customHeight="false" outlineLevel="0" collapsed="false">
      <c r="A1276" s="3" t="n">
        <v>1275</v>
      </c>
      <c r="B1276" s="3" t="n">
        <v>3</v>
      </c>
      <c r="C1276" s="3" t="s">
        <v>331</v>
      </c>
      <c r="D1276" s="4" t="n">
        <v>135.68</v>
      </c>
      <c r="E1276" s="4" t="n">
        <v>136.08</v>
      </c>
      <c r="F1276" s="4" t="n">
        <v>135.28</v>
      </c>
      <c r="G1276" s="4" t="n">
        <v>135.58</v>
      </c>
      <c r="H1276" s="5" t="n">
        <v>7615331</v>
      </c>
      <c r="I1276" s="3"/>
      <c r="J1276" s="3" t="n">
        <f aca="false">ROUND((G1276-G1275)/G1275*100,2)</f>
        <v>-1.27</v>
      </c>
      <c r="K1276" s="3" t="str">
        <f aca="false">B1276&amp;"_"&amp;C1276</f>
        <v>3_2025-01-20</v>
      </c>
    </row>
    <row r="1277" customFormat="false" ht="15" hidden="false" customHeight="false" outlineLevel="0" collapsed="false">
      <c r="A1277" s="3" t="n">
        <v>1276</v>
      </c>
      <c r="B1277" s="3" t="n">
        <v>3</v>
      </c>
      <c r="C1277" s="3" t="s">
        <v>332</v>
      </c>
      <c r="D1277" s="4" t="n">
        <v>136.09</v>
      </c>
      <c r="E1277" s="4" t="n">
        <v>136.63</v>
      </c>
      <c r="F1277" s="4" t="n">
        <v>135.53</v>
      </c>
      <c r="G1277" s="4" t="n">
        <v>136.29</v>
      </c>
      <c r="H1277" s="5" t="n">
        <v>7724865</v>
      </c>
      <c r="I1277" s="3"/>
      <c r="J1277" s="3" t="n">
        <f aca="false">ROUND((G1277-G1276)/G1276*100,2)</f>
        <v>0.52</v>
      </c>
      <c r="K1277" s="3" t="str">
        <f aca="false">B1277&amp;"_"&amp;C1277</f>
        <v>3_2025-01-21</v>
      </c>
    </row>
    <row r="1278" customFormat="false" ht="15" hidden="false" customHeight="false" outlineLevel="0" collapsed="false">
      <c r="A1278" s="3" t="n">
        <v>1277</v>
      </c>
      <c r="B1278" s="3" t="n">
        <v>3</v>
      </c>
      <c r="C1278" s="3" t="s">
        <v>333</v>
      </c>
      <c r="D1278" s="4" t="n">
        <v>140.33</v>
      </c>
      <c r="E1278" s="4" t="n">
        <v>141.09</v>
      </c>
      <c r="F1278" s="4" t="n">
        <v>139.64</v>
      </c>
      <c r="G1278" s="4" t="n">
        <v>140.49</v>
      </c>
      <c r="H1278" s="5" t="n">
        <v>658056</v>
      </c>
      <c r="I1278" s="3"/>
      <c r="J1278" s="3" t="n">
        <f aca="false">ROUND((G1278-G1277)/G1277*100,2)</f>
        <v>3.08</v>
      </c>
      <c r="K1278" s="3" t="str">
        <f aca="false">B1278&amp;"_"&amp;C1278</f>
        <v>3_2025-01-22</v>
      </c>
    </row>
    <row r="1279" customFormat="false" ht="15" hidden="false" customHeight="false" outlineLevel="0" collapsed="false">
      <c r="A1279" s="3" t="n">
        <v>1278</v>
      </c>
      <c r="B1279" s="3" t="n">
        <v>3</v>
      </c>
      <c r="C1279" s="3" t="s">
        <v>334</v>
      </c>
      <c r="D1279" s="4" t="n">
        <v>136.92</v>
      </c>
      <c r="E1279" s="4" t="n">
        <v>137.42</v>
      </c>
      <c r="F1279" s="4" t="n">
        <v>135.72</v>
      </c>
      <c r="G1279" s="4" t="n">
        <v>136.41</v>
      </c>
      <c r="H1279" s="5" t="n">
        <v>5466675</v>
      </c>
      <c r="I1279" s="3"/>
      <c r="J1279" s="3" t="n">
        <f aca="false">ROUND((G1279-G1278)/G1278*100,2)</f>
        <v>-2.9</v>
      </c>
      <c r="K1279" s="3" t="str">
        <f aca="false">B1279&amp;"_"&amp;C1279</f>
        <v>3_2025-01-23</v>
      </c>
    </row>
    <row r="1280" customFormat="false" ht="15" hidden="false" customHeight="false" outlineLevel="0" collapsed="false">
      <c r="A1280" s="3" t="n">
        <v>1279</v>
      </c>
      <c r="B1280" s="3" t="n">
        <v>3</v>
      </c>
      <c r="C1280" s="3" t="s">
        <v>335</v>
      </c>
      <c r="D1280" s="4" t="n">
        <v>140.25</v>
      </c>
      <c r="E1280" s="4" t="n">
        <v>140.45</v>
      </c>
      <c r="F1280" s="4" t="n">
        <v>139.46</v>
      </c>
      <c r="G1280" s="4" t="n">
        <v>139.92</v>
      </c>
      <c r="H1280" s="5" t="n">
        <v>2819513</v>
      </c>
      <c r="I1280" s="3"/>
      <c r="J1280" s="3" t="n">
        <f aca="false">ROUND((G1280-G1279)/G1279*100,2)</f>
        <v>2.57</v>
      </c>
      <c r="K1280" s="3" t="str">
        <f aca="false">B1280&amp;"_"&amp;C1280</f>
        <v>3_2025-01-24</v>
      </c>
    </row>
    <row r="1281" customFormat="false" ht="15" hidden="false" customHeight="false" outlineLevel="0" collapsed="false">
      <c r="A1281" s="3" t="n">
        <v>1280</v>
      </c>
      <c r="B1281" s="3" t="n">
        <v>3</v>
      </c>
      <c r="C1281" s="3" t="s">
        <v>336</v>
      </c>
      <c r="D1281" s="4" t="n">
        <v>139.04</v>
      </c>
      <c r="E1281" s="4" t="n">
        <v>139.34</v>
      </c>
      <c r="F1281" s="4" t="n">
        <v>137.86</v>
      </c>
      <c r="G1281" s="4" t="n">
        <v>138.53</v>
      </c>
      <c r="H1281" s="5" t="n">
        <v>1415403</v>
      </c>
      <c r="I1281" s="3"/>
      <c r="J1281" s="3" t="n">
        <f aca="false">ROUND((G1281-G1280)/G1280*100,2)</f>
        <v>-0.99</v>
      </c>
      <c r="K1281" s="3" t="str">
        <f aca="false">B1281&amp;"_"&amp;C1281</f>
        <v>3_2025-01-27</v>
      </c>
    </row>
    <row r="1282" customFormat="false" ht="15" hidden="false" customHeight="false" outlineLevel="0" collapsed="false">
      <c r="A1282" s="3" t="n">
        <v>1281</v>
      </c>
      <c r="B1282" s="3" t="n">
        <v>3</v>
      </c>
      <c r="C1282" s="3" t="s">
        <v>337</v>
      </c>
      <c r="D1282" s="4" t="n">
        <v>141.71</v>
      </c>
      <c r="E1282" s="4" t="n">
        <v>142.62</v>
      </c>
      <c r="F1282" s="4" t="n">
        <v>141.38</v>
      </c>
      <c r="G1282" s="4" t="n">
        <v>141.84</v>
      </c>
      <c r="H1282" s="5" t="n">
        <v>7834946</v>
      </c>
      <c r="I1282" s="3"/>
      <c r="J1282" s="3" t="n">
        <f aca="false">ROUND((G1282-G1281)/G1281*100,2)</f>
        <v>2.39</v>
      </c>
      <c r="K1282" s="3" t="str">
        <f aca="false">B1282&amp;"_"&amp;C1282</f>
        <v>3_2025-01-28</v>
      </c>
    </row>
    <row r="1283" customFormat="false" ht="15" hidden="false" customHeight="false" outlineLevel="0" collapsed="false">
      <c r="A1283" s="3" t="n">
        <v>1282</v>
      </c>
      <c r="B1283" s="3" t="n">
        <v>3</v>
      </c>
      <c r="C1283" s="3" t="s">
        <v>338</v>
      </c>
      <c r="D1283" s="4" t="n">
        <v>137.84</v>
      </c>
      <c r="E1283" s="4" t="n">
        <v>138.19</v>
      </c>
      <c r="F1283" s="4" t="n">
        <v>137.16</v>
      </c>
      <c r="G1283" s="4" t="n">
        <v>138.11</v>
      </c>
      <c r="H1283" s="5" t="n">
        <v>2265953</v>
      </c>
      <c r="I1283" s="3"/>
      <c r="J1283" s="3" t="n">
        <f aca="false">ROUND((G1283-G1282)/G1282*100,2)</f>
        <v>-2.63</v>
      </c>
      <c r="K1283" s="3" t="str">
        <f aca="false">B1283&amp;"_"&amp;C1283</f>
        <v>3_2025-01-29</v>
      </c>
    </row>
    <row r="1284" customFormat="false" ht="15" hidden="false" customHeight="false" outlineLevel="0" collapsed="false">
      <c r="A1284" s="3" t="n">
        <v>1283</v>
      </c>
      <c r="B1284" s="3" t="n">
        <v>3</v>
      </c>
      <c r="C1284" s="3" t="s">
        <v>339</v>
      </c>
      <c r="D1284" s="4" t="n">
        <v>139.87</v>
      </c>
      <c r="E1284" s="4" t="n">
        <v>140.4</v>
      </c>
      <c r="F1284" s="4" t="n">
        <v>138.67</v>
      </c>
      <c r="G1284" s="4" t="n">
        <v>139.41</v>
      </c>
      <c r="H1284" s="5" t="n">
        <v>6250556</v>
      </c>
      <c r="I1284" s="3"/>
      <c r="J1284" s="3" t="n">
        <f aca="false">ROUND((G1284-G1283)/G1283*100,2)</f>
        <v>0.94</v>
      </c>
      <c r="K1284" s="3" t="str">
        <f aca="false">B1284&amp;"_"&amp;C1284</f>
        <v>3_2025-01-30</v>
      </c>
    </row>
    <row r="1285" customFormat="false" ht="15" hidden="false" customHeight="false" outlineLevel="0" collapsed="false">
      <c r="A1285" s="3" t="n">
        <v>1284</v>
      </c>
      <c r="B1285" s="3" t="n">
        <v>3</v>
      </c>
      <c r="C1285" s="3" t="s">
        <v>340</v>
      </c>
      <c r="D1285" s="4" t="n">
        <v>144.42</v>
      </c>
      <c r="E1285" s="4" t="n">
        <v>144.56</v>
      </c>
      <c r="F1285" s="4" t="n">
        <v>143.67</v>
      </c>
      <c r="G1285" s="4" t="n">
        <v>144.53</v>
      </c>
      <c r="H1285" s="5" t="n">
        <v>6673983</v>
      </c>
      <c r="I1285" s="3"/>
      <c r="J1285" s="3" t="n">
        <f aca="false">ROUND((G1285-G1284)/G1284*100,2)</f>
        <v>3.67</v>
      </c>
      <c r="K1285" s="3" t="str">
        <f aca="false">B1285&amp;"_"&amp;C1285</f>
        <v>3_2025-01-31</v>
      </c>
    </row>
    <row r="1286" customFormat="false" ht="15" hidden="false" customHeight="false" outlineLevel="0" collapsed="false">
      <c r="A1286" s="3" t="n">
        <v>1285</v>
      </c>
      <c r="B1286" s="3" t="n">
        <v>3</v>
      </c>
      <c r="C1286" s="3" t="s">
        <v>341</v>
      </c>
      <c r="D1286" s="4" t="n">
        <v>147.17</v>
      </c>
      <c r="E1286" s="4" t="n">
        <v>148.02</v>
      </c>
      <c r="F1286" s="4" t="n">
        <v>146.54</v>
      </c>
      <c r="G1286" s="4" t="n">
        <v>147.27</v>
      </c>
      <c r="H1286" s="5" t="n">
        <v>7075709</v>
      </c>
      <c r="I1286" s="3"/>
      <c r="J1286" s="3" t="n">
        <f aca="false">ROUND((G1286-G1285)/G1285*100,2)</f>
        <v>1.9</v>
      </c>
      <c r="K1286" s="3" t="str">
        <f aca="false">B1286&amp;"_"&amp;C1286</f>
        <v>3_2025-02-03</v>
      </c>
    </row>
    <row r="1287" customFormat="false" ht="15" hidden="false" customHeight="false" outlineLevel="0" collapsed="false">
      <c r="A1287" s="3" t="n">
        <v>1286</v>
      </c>
      <c r="B1287" s="3" t="n">
        <v>3</v>
      </c>
      <c r="C1287" s="3" t="s">
        <v>342</v>
      </c>
      <c r="D1287" s="4" t="n">
        <v>146.56</v>
      </c>
      <c r="E1287" s="4" t="n">
        <v>147.29</v>
      </c>
      <c r="F1287" s="4" t="n">
        <v>145.58</v>
      </c>
      <c r="G1287" s="4" t="n">
        <v>146.19</v>
      </c>
      <c r="H1287" s="5" t="n">
        <v>4297508</v>
      </c>
      <c r="I1287" s="3"/>
      <c r="J1287" s="3" t="n">
        <f aca="false">ROUND((G1287-G1286)/G1286*100,2)</f>
        <v>-0.73</v>
      </c>
      <c r="K1287" s="3" t="str">
        <f aca="false">B1287&amp;"_"&amp;C1287</f>
        <v>3_2025-02-04</v>
      </c>
    </row>
    <row r="1288" customFormat="false" ht="15" hidden="false" customHeight="false" outlineLevel="0" collapsed="false">
      <c r="A1288" s="3" t="n">
        <v>1287</v>
      </c>
      <c r="B1288" s="3" t="n">
        <v>3</v>
      </c>
      <c r="C1288" s="3" t="s">
        <v>343</v>
      </c>
      <c r="D1288" s="4" t="n">
        <v>144.43</v>
      </c>
      <c r="E1288" s="4" t="n">
        <v>145.07</v>
      </c>
      <c r="F1288" s="4" t="n">
        <v>143.67</v>
      </c>
      <c r="G1288" s="4" t="n">
        <v>144.07</v>
      </c>
      <c r="H1288" s="5" t="n">
        <v>705131</v>
      </c>
      <c r="I1288" s="3"/>
      <c r="J1288" s="3" t="n">
        <f aca="false">ROUND((G1288-G1287)/G1287*100,2)</f>
        <v>-1.45</v>
      </c>
      <c r="K1288" s="3" t="str">
        <f aca="false">B1288&amp;"_"&amp;C1288</f>
        <v>3_2025-02-05</v>
      </c>
    </row>
    <row r="1289" customFormat="false" ht="15" hidden="false" customHeight="false" outlineLevel="0" collapsed="false">
      <c r="A1289" s="3" t="n">
        <v>1288</v>
      </c>
      <c r="B1289" s="3" t="n">
        <v>3</v>
      </c>
      <c r="C1289" s="3" t="s">
        <v>344</v>
      </c>
      <c r="D1289" s="4" t="n">
        <v>146.37</v>
      </c>
      <c r="E1289" s="4" t="n">
        <v>147.46</v>
      </c>
      <c r="F1289" s="4" t="n">
        <v>145.82</v>
      </c>
      <c r="G1289" s="4" t="n">
        <v>146.9</v>
      </c>
      <c r="H1289" s="5" t="n">
        <v>6432644</v>
      </c>
      <c r="I1289" s="3"/>
      <c r="J1289" s="3" t="n">
        <f aca="false">ROUND((G1289-G1288)/G1288*100,2)</f>
        <v>1.96</v>
      </c>
      <c r="K1289" s="3" t="str">
        <f aca="false">B1289&amp;"_"&amp;C1289</f>
        <v>3_2025-02-06</v>
      </c>
    </row>
    <row r="1290" customFormat="false" ht="15" hidden="false" customHeight="false" outlineLevel="0" collapsed="false">
      <c r="A1290" s="3" t="n">
        <v>1289</v>
      </c>
      <c r="B1290" s="3" t="n">
        <v>3</v>
      </c>
      <c r="C1290" s="3" t="s">
        <v>345</v>
      </c>
      <c r="D1290" s="4" t="n">
        <v>148.82</v>
      </c>
      <c r="E1290" s="4" t="n">
        <v>149.1</v>
      </c>
      <c r="F1290" s="4" t="n">
        <v>148.59</v>
      </c>
      <c r="G1290" s="4" t="n">
        <v>148.66</v>
      </c>
      <c r="H1290" s="5" t="n">
        <v>1683668</v>
      </c>
      <c r="I1290" s="3"/>
      <c r="J1290" s="3" t="n">
        <f aca="false">ROUND((G1290-G1289)/G1289*100,2)</f>
        <v>1.2</v>
      </c>
      <c r="K1290" s="3" t="str">
        <f aca="false">B1290&amp;"_"&amp;C1290</f>
        <v>3_2025-02-07</v>
      </c>
    </row>
    <row r="1291" customFormat="false" ht="15" hidden="false" customHeight="false" outlineLevel="0" collapsed="false">
      <c r="A1291" s="3" t="n">
        <v>1290</v>
      </c>
      <c r="B1291" s="3" t="n">
        <v>3</v>
      </c>
      <c r="C1291" s="3" t="s">
        <v>346</v>
      </c>
      <c r="D1291" s="4" t="n">
        <v>150.74</v>
      </c>
      <c r="E1291" s="4" t="n">
        <v>151.61</v>
      </c>
      <c r="F1291" s="4" t="n">
        <v>149.97</v>
      </c>
      <c r="G1291" s="4" t="n">
        <v>150.72</v>
      </c>
      <c r="H1291" s="5" t="n">
        <v>6223720</v>
      </c>
      <c r="I1291" s="3"/>
      <c r="J1291" s="3" t="n">
        <f aca="false">ROUND((G1291-G1290)/G1290*100,2)</f>
        <v>1.39</v>
      </c>
      <c r="K1291" s="3" t="str">
        <f aca="false">B1291&amp;"_"&amp;C1291</f>
        <v>3_2025-02-10</v>
      </c>
    </row>
    <row r="1292" customFormat="false" ht="15" hidden="false" customHeight="false" outlineLevel="0" collapsed="false">
      <c r="A1292" s="3" t="n">
        <v>1291</v>
      </c>
      <c r="B1292" s="3" t="n">
        <v>3</v>
      </c>
      <c r="C1292" s="3" t="s">
        <v>347</v>
      </c>
      <c r="D1292" s="4" t="n">
        <v>153.45</v>
      </c>
      <c r="E1292" s="4" t="n">
        <v>153.74</v>
      </c>
      <c r="F1292" s="4" t="n">
        <v>152.65</v>
      </c>
      <c r="G1292" s="4" t="n">
        <v>153.09</v>
      </c>
      <c r="H1292" s="5" t="n">
        <v>6013790</v>
      </c>
      <c r="I1292" s="3"/>
      <c r="J1292" s="3" t="n">
        <f aca="false">ROUND((G1292-G1291)/G1291*100,2)</f>
        <v>1.57</v>
      </c>
      <c r="K1292" s="3" t="str">
        <f aca="false">B1292&amp;"_"&amp;C1292</f>
        <v>3_2025-02-11</v>
      </c>
    </row>
    <row r="1293" customFormat="false" ht="15" hidden="false" customHeight="false" outlineLevel="0" collapsed="false">
      <c r="A1293" s="3" t="n">
        <v>1292</v>
      </c>
      <c r="B1293" s="3" t="n">
        <v>3</v>
      </c>
      <c r="C1293" s="3" t="s">
        <v>348</v>
      </c>
      <c r="D1293" s="4" t="n">
        <v>149.38</v>
      </c>
      <c r="E1293" s="4" t="n">
        <v>150.28</v>
      </c>
      <c r="F1293" s="4" t="n">
        <v>148.63</v>
      </c>
      <c r="G1293" s="4" t="n">
        <v>149.66</v>
      </c>
      <c r="H1293" s="5" t="n">
        <v>6496465</v>
      </c>
      <c r="I1293" s="3"/>
      <c r="J1293" s="3" t="n">
        <f aca="false">ROUND((G1293-G1292)/G1292*100,2)</f>
        <v>-2.24</v>
      </c>
      <c r="K1293" s="3" t="str">
        <f aca="false">B1293&amp;"_"&amp;C1293</f>
        <v>3_2025-02-12</v>
      </c>
    </row>
    <row r="1294" customFormat="false" ht="15" hidden="false" customHeight="false" outlineLevel="0" collapsed="false">
      <c r="A1294" s="3" t="n">
        <v>1293</v>
      </c>
      <c r="B1294" s="3" t="n">
        <v>3</v>
      </c>
      <c r="C1294" s="3" t="s">
        <v>349</v>
      </c>
      <c r="D1294" s="4" t="n">
        <v>150.17</v>
      </c>
      <c r="E1294" s="4" t="n">
        <v>151.35</v>
      </c>
      <c r="F1294" s="4" t="n">
        <v>149.32</v>
      </c>
      <c r="G1294" s="4" t="n">
        <v>150.56</v>
      </c>
      <c r="H1294" s="5" t="n">
        <v>7132560</v>
      </c>
      <c r="I1294" s="3"/>
      <c r="J1294" s="3" t="n">
        <f aca="false">ROUND((G1294-G1293)/G1293*100,2)</f>
        <v>0.6</v>
      </c>
      <c r="K1294" s="3" t="str">
        <f aca="false">B1294&amp;"_"&amp;C1294</f>
        <v>3_2025-02-13</v>
      </c>
    </row>
    <row r="1295" customFormat="false" ht="15" hidden="false" customHeight="false" outlineLevel="0" collapsed="false">
      <c r="A1295" s="3" t="n">
        <v>1294</v>
      </c>
      <c r="B1295" s="3" t="n">
        <v>3</v>
      </c>
      <c r="C1295" s="3" t="s">
        <v>350</v>
      </c>
      <c r="D1295" s="4" t="n">
        <v>152.89</v>
      </c>
      <c r="E1295" s="4" t="n">
        <v>154.1</v>
      </c>
      <c r="F1295" s="4" t="n">
        <v>152.04</v>
      </c>
      <c r="G1295" s="4" t="n">
        <v>153.22</v>
      </c>
      <c r="H1295" s="5" t="n">
        <v>5353300</v>
      </c>
      <c r="I1295" s="3"/>
      <c r="J1295" s="3" t="n">
        <f aca="false">ROUND((G1295-G1294)/G1294*100,2)</f>
        <v>1.77</v>
      </c>
      <c r="K1295" s="3" t="str">
        <f aca="false">B1295&amp;"_"&amp;C1295</f>
        <v>3_2025-02-14</v>
      </c>
    </row>
    <row r="1296" customFormat="false" ht="15" hidden="false" customHeight="false" outlineLevel="0" collapsed="false">
      <c r="A1296" s="3" t="n">
        <v>1295</v>
      </c>
      <c r="B1296" s="3" t="n">
        <v>3</v>
      </c>
      <c r="C1296" s="3" t="s">
        <v>351</v>
      </c>
      <c r="D1296" s="4" t="n">
        <v>149.59</v>
      </c>
      <c r="E1296" s="4" t="n">
        <v>149.77</v>
      </c>
      <c r="F1296" s="4" t="n">
        <v>148.4</v>
      </c>
      <c r="G1296" s="4" t="n">
        <v>149.03</v>
      </c>
      <c r="H1296" s="5" t="n">
        <v>1765669</v>
      </c>
      <c r="I1296" s="3"/>
      <c r="J1296" s="3" t="n">
        <f aca="false">ROUND((G1296-G1295)/G1295*100,2)</f>
        <v>-2.73</v>
      </c>
      <c r="K1296" s="3" t="str">
        <f aca="false">B1296&amp;"_"&amp;C1296</f>
        <v>3_2025-02-17</v>
      </c>
    </row>
    <row r="1297" customFormat="false" ht="15" hidden="false" customHeight="false" outlineLevel="0" collapsed="false">
      <c r="A1297" s="3" t="n">
        <v>1296</v>
      </c>
      <c r="B1297" s="3" t="n">
        <v>3</v>
      </c>
      <c r="C1297" s="3" t="s">
        <v>352</v>
      </c>
      <c r="D1297" s="4" t="n">
        <v>144.75</v>
      </c>
      <c r="E1297" s="4" t="n">
        <v>145.24</v>
      </c>
      <c r="F1297" s="4" t="n">
        <v>144.52</v>
      </c>
      <c r="G1297" s="4" t="n">
        <v>144.86</v>
      </c>
      <c r="H1297" s="5" t="n">
        <v>1167959</v>
      </c>
      <c r="I1297" s="3"/>
      <c r="J1297" s="3" t="n">
        <f aca="false">ROUND((G1297-G1296)/G1296*100,2)</f>
        <v>-2.8</v>
      </c>
      <c r="K1297" s="3" t="str">
        <f aca="false">B1297&amp;"_"&amp;C1297</f>
        <v>3_2025-02-18</v>
      </c>
    </row>
    <row r="1298" customFormat="false" ht="15" hidden="false" customHeight="false" outlineLevel="0" collapsed="false">
      <c r="A1298" s="3" t="n">
        <v>1297</v>
      </c>
      <c r="B1298" s="3" t="n">
        <v>3</v>
      </c>
      <c r="C1298" s="3" t="s">
        <v>353</v>
      </c>
      <c r="D1298" s="4" t="n">
        <v>140.17</v>
      </c>
      <c r="E1298" s="4" t="n">
        <v>141.21</v>
      </c>
      <c r="F1298" s="4" t="n">
        <v>139.81</v>
      </c>
      <c r="G1298" s="4" t="n">
        <v>140.61</v>
      </c>
      <c r="H1298" s="5" t="n">
        <v>7399917</v>
      </c>
      <c r="I1298" s="3"/>
      <c r="J1298" s="3" t="n">
        <f aca="false">ROUND((G1298-G1297)/G1297*100,2)</f>
        <v>-2.93</v>
      </c>
      <c r="K1298" s="3" t="str">
        <f aca="false">B1298&amp;"_"&amp;C1298</f>
        <v>3_2025-02-19</v>
      </c>
    </row>
    <row r="1299" customFormat="false" ht="15" hidden="false" customHeight="false" outlineLevel="0" collapsed="false">
      <c r="A1299" s="3" t="n">
        <v>1298</v>
      </c>
      <c r="B1299" s="3" t="n">
        <v>3</v>
      </c>
      <c r="C1299" s="3" t="s">
        <v>354</v>
      </c>
      <c r="D1299" s="4" t="n">
        <v>145.09</v>
      </c>
      <c r="E1299" s="4" t="n">
        <v>145.73</v>
      </c>
      <c r="F1299" s="4" t="n">
        <v>144.99</v>
      </c>
      <c r="G1299" s="4" t="n">
        <v>145.14</v>
      </c>
      <c r="H1299" s="5" t="n">
        <v>5851727</v>
      </c>
      <c r="I1299" s="3"/>
      <c r="J1299" s="3" t="n">
        <f aca="false">ROUND((G1299-G1298)/G1298*100,2)</f>
        <v>3.22</v>
      </c>
      <c r="K1299" s="3" t="str">
        <f aca="false">B1299&amp;"_"&amp;C1299</f>
        <v>3_2025-02-20</v>
      </c>
    </row>
    <row r="1300" customFormat="false" ht="15" hidden="false" customHeight="false" outlineLevel="0" collapsed="false">
      <c r="A1300" s="3" t="n">
        <v>1299</v>
      </c>
      <c r="B1300" s="3" t="n">
        <v>3</v>
      </c>
      <c r="C1300" s="3" t="s">
        <v>355</v>
      </c>
      <c r="D1300" s="4" t="n">
        <v>147.38</v>
      </c>
      <c r="E1300" s="4" t="n">
        <v>147.64</v>
      </c>
      <c r="F1300" s="4" t="n">
        <v>146.62</v>
      </c>
      <c r="G1300" s="4" t="n">
        <v>147.05</v>
      </c>
      <c r="H1300" s="5" t="n">
        <v>1476494</v>
      </c>
      <c r="I1300" s="3"/>
      <c r="J1300" s="3" t="n">
        <f aca="false">ROUND((G1300-G1299)/G1299*100,2)</f>
        <v>1.32</v>
      </c>
      <c r="K1300" s="3" t="str">
        <f aca="false">B1300&amp;"_"&amp;C1300</f>
        <v>3_2025-02-21</v>
      </c>
    </row>
    <row r="1301" customFormat="false" ht="15" hidden="false" customHeight="false" outlineLevel="0" collapsed="false">
      <c r="A1301" s="3" t="n">
        <v>1300</v>
      </c>
      <c r="B1301" s="3" t="n">
        <v>3</v>
      </c>
      <c r="C1301" s="3" t="s">
        <v>356</v>
      </c>
      <c r="D1301" s="4" t="n">
        <v>152.4</v>
      </c>
      <c r="E1301" s="4" t="n">
        <v>152.95</v>
      </c>
      <c r="F1301" s="4" t="n">
        <v>151.06</v>
      </c>
      <c r="G1301" s="4" t="n">
        <v>151.97</v>
      </c>
      <c r="H1301" s="5" t="n">
        <v>2622254</v>
      </c>
      <c r="I1301" s="3"/>
      <c r="J1301" s="3" t="n">
        <f aca="false">ROUND((G1301-G1300)/G1300*100,2)</f>
        <v>3.35</v>
      </c>
      <c r="K1301" s="3" t="str">
        <f aca="false">B1301&amp;"_"&amp;C1301</f>
        <v>3_2025-02-24</v>
      </c>
    </row>
    <row r="1302" customFormat="false" ht="15" hidden="false" customHeight="false" outlineLevel="0" collapsed="false">
      <c r="A1302" s="3" t="n">
        <v>1301</v>
      </c>
      <c r="B1302" s="3" t="n">
        <v>3</v>
      </c>
      <c r="C1302" s="3" t="s">
        <v>357</v>
      </c>
      <c r="D1302" s="4" t="n">
        <v>150.61</v>
      </c>
      <c r="E1302" s="4" t="n">
        <v>150.85</v>
      </c>
      <c r="F1302" s="4" t="n">
        <v>150.35</v>
      </c>
      <c r="G1302" s="4" t="n">
        <v>150.72</v>
      </c>
      <c r="H1302" s="5" t="n">
        <v>2463495</v>
      </c>
      <c r="I1302" s="3"/>
      <c r="J1302" s="3" t="n">
        <f aca="false">ROUND((G1302-G1301)/G1301*100,2)</f>
        <v>-0.82</v>
      </c>
      <c r="K1302" s="3" t="str">
        <f aca="false">B1302&amp;"_"&amp;C1302</f>
        <v>3_2025-02-25</v>
      </c>
    </row>
    <row r="1303" customFormat="false" ht="15" hidden="false" customHeight="false" outlineLevel="0" collapsed="false">
      <c r="A1303" s="3" t="n">
        <v>1302</v>
      </c>
      <c r="B1303" s="3" t="n">
        <v>3</v>
      </c>
      <c r="C1303" s="3" t="s">
        <v>358</v>
      </c>
      <c r="D1303" s="4" t="n">
        <v>148.33</v>
      </c>
      <c r="E1303" s="4" t="n">
        <v>149.14</v>
      </c>
      <c r="F1303" s="4" t="n">
        <v>147.87</v>
      </c>
      <c r="G1303" s="4" t="n">
        <v>148.19</v>
      </c>
      <c r="H1303" s="5" t="n">
        <v>5632003</v>
      </c>
      <c r="I1303" s="3"/>
      <c r="J1303" s="3" t="n">
        <f aca="false">ROUND((G1303-G1302)/G1302*100,2)</f>
        <v>-1.68</v>
      </c>
      <c r="K1303" s="3" t="str">
        <f aca="false">B1303&amp;"_"&amp;C1303</f>
        <v>3_2025-02-26</v>
      </c>
    </row>
    <row r="1304" customFormat="false" ht="15" hidden="false" customHeight="false" outlineLevel="0" collapsed="false">
      <c r="A1304" s="3" t="n">
        <v>1303</v>
      </c>
      <c r="B1304" s="3" t="n">
        <v>3</v>
      </c>
      <c r="C1304" s="3" t="s">
        <v>359</v>
      </c>
      <c r="D1304" s="4" t="n">
        <v>147.4</v>
      </c>
      <c r="E1304" s="4" t="n">
        <v>148.12</v>
      </c>
      <c r="F1304" s="4" t="n">
        <v>146.79</v>
      </c>
      <c r="G1304" s="4" t="n">
        <v>147.83</v>
      </c>
      <c r="H1304" s="5" t="n">
        <v>5651393</v>
      </c>
      <c r="I1304" s="3"/>
      <c r="J1304" s="3" t="n">
        <f aca="false">ROUND((G1304-G1303)/G1303*100,2)</f>
        <v>-0.24</v>
      </c>
      <c r="K1304" s="3" t="str">
        <f aca="false">B1304&amp;"_"&amp;C1304</f>
        <v>3_2025-02-27</v>
      </c>
    </row>
    <row r="1305" customFormat="false" ht="15" hidden="false" customHeight="false" outlineLevel="0" collapsed="false">
      <c r="A1305" s="3" t="n">
        <v>1304</v>
      </c>
      <c r="B1305" s="3" t="n">
        <v>3</v>
      </c>
      <c r="C1305" s="3" t="s">
        <v>360</v>
      </c>
      <c r="D1305" s="4" t="n">
        <v>148.2</v>
      </c>
      <c r="E1305" s="4" t="n">
        <v>148.83</v>
      </c>
      <c r="F1305" s="4" t="n">
        <v>147.29</v>
      </c>
      <c r="G1305" s="4" t="n">
        <v>147.94</v>
      </c>
      <c r="H1305" s="5" t="n">
        <v>2421691</v>
      </c>
      <c r="I1305" s="3"/>
      <c r="J1305" s="3" t="n">
        <f aca="false">ROUND((G1305-G1304)/G1304*100,2)</f>
        <v>0.07</v>
      </c>
      <c r="K1305" s="3" t="str">
        <f aca="false">B1305&amp;"_"&amp;C1305</f>
        <v>3_2025-02-28</v>
      </c>
    </row>
    <row r="1306" customFormat="false" ht="15" hidden="false" customHeight="false" outlineLevel="0" collapsed="false">
      <c r="A1306" s="3" t="n">
        <v>1305</v>
      </c>
      <c r="B1306" s="3" t="n">
        <v>3</v>
      </c>
      <c r="C1306" s="3" t="s">
        <v>361</v>
      </c>
      <c r="D1306" s="4" t="n">
        <v>148.52</v>
      </c>
      <c r="E1306" s="4" t="n">
        <v>148.93</v>
      </c>
      <c r="F1306" s="4" t="n">
        <v>147.71</v>
      </c>
      <c r="G1306" s="4" t="n">
        <v>148.72</v>
      </c>
      <c r="H1306" s="5" t="n">
        <v>7975545</v>
      </c>
      <c r="I1306" s="3"/>
      <c r="J1306" s="3" t="n">
        <f aca="false">ROUND((G1306-G1305)/G1305*100,2)</f>
        <v>0.53</v>
      </c>
      <c r="K1306" s="3" t="str">
        <f aca="false">B1306&amp;"_"&amp;C1306</f>
        <v>3_2025-03-03</v>
      </c>
    </row>
    <row r="1307" customFormat="false" ht="15" hidden="false" customHeight="false" outlineLevel="0" collapsed="false">
      <c r="A1307" s="3" t="n">
        <v>1306</v>
      </c>
      <c r="B1307" s="3" t="n">
        <v>3</v>
      </c>
      <c r="C1307" s="3" t="s">
        <v>362</v>
      </c>
      <c r="D1307" s="4" t="n">
        <v>149.78</v>
      </c>
      <c r="E1307" s="4" t="n">
        <v>150.65</v>
      </c>
      <c r="F1307" s="4" t="n">
        <v>148.72</v>
      </c>
      <c r="G1307" s="4" t="n">
        <v>149.25</v>
      </c>
      <c r="H1307" s="5" t="n">
        <v>6111813</v>
      </c>
      <c r="I1307" s="3"/>
      <c r="J1307" s="3" t="n">
        <f aca="false">ROUND((G1307-G1306)/G1306*100,2)</f>
        <v>0.36</v>
      </c>
      <c r="K1307" s="3" t="str">
        <f aca="false">B1307&amp;"_"&amp;C1307</f>
        <v>3_2025-03-04</v>
      </c>
    </row>
    <row r="1308" customFormat="false" ht="15" hidden="false" customHeight="false" outlineLevel="0" collapsed="false">
      <c r="A1308" s="3" t="n">
        <v>1307</v>
      </c>
      <c r="B1308" s="3" t="n">
        <v>3</v>
      </c>
      <c r="C1308" s="3" t="s">
        <v>363</v>
      </c>
      <c r="D1308" s="4" t="n">
        <v>151.38</v>
      </c>
      <c r="E1308" s="4" t="n">
        <v>151.65</v>
      </c>
      <c r="F1308" s="4" t="n">
        <v>150.88</v>
      </c>
      <c r="G1308" s="4" t="n">
        <v>151.23</v>
      </c>
      <c r="H1308" s="5" t="n">
        <v>3281759</v>
      </c>
      <c r="I1308" s="3"/>
      <c r="J1308" s="3" t="n">
        <f aca="false">ROUND((G1308-G1307)/G1307*100,2)</f>
        <v>1.33</v>
      </c>
      <c r="K1308" s="3" t="str">
        <f aca="false">B1308&amp;"_"&amp;C1308</f>
        <v>3_2025-03-05</v>
      </c>
    </row>
    <row r="1309" customFormat="false" ht="15" hidden="false" customHeight="false" outlineLevel="0" collapsed="false">
      <c r="A1309" s="3" t="n">
        <v>1308</v>
      </c>
      <c r="B1309" s="3" t="n">
        <v>3</v>
      </c>
      <c r="C1309" s="3" t="s">
        <v>364</v>
      </c>
      <c r="D1309" s="4" t="n">
        <v>152.4</v>
      </c>
      <c r="E1309" s="4" t="n">
        <v>152.91</v>
      </c>
      <c r="F1309" s="4" t="n">
        <v>151.3</v>
      </c>
      <c r="G1309" s="4" t="n">
        <v>151.83</v>
      </c>
      <c r="H1309" s="5" t="n">
        <v>2452187</v>
      </c>
      <c r="I1309" s="3"/>
      <c r="J1309" s="3" t="n">
        <f aca="false">ROUND((G1309-G1308)/G1308*100,2)</f>
        <v>0.4</v>
      </c>
      <c r="K1309" s="3" t="str">
        <f aca="false">B1309&amp;"_"&amp;C1309</f>
        <v>3_2025-03-06</v>
      </c>
    </row>
    <row r="1310" customFormat="false" ht="15" hidden="false" customHeight="false" outlineLevel="0" collapsed="false">
      <c r="A1310" s="3" t="n">
        <v>1309</v>
      </c>
      <c r="B1310" s="3" t="n">
        <v>3</v>
      </c>
      <c r="C1310" s="3" t="s">
        <v>365</v>
      </c>
      <c r="D1310" s="4" t="n">
        <v>145.98</v>
      </c>
      <c r="E1310" s="4" t="n">
        <v>146.09</v>
      </c>
      <c r="F1310" s="4" t="n">
        <v>145.26</v>
      </c>
      <c r="G1310" s="4" t="n">
        <v>145.54</v>
      </c>
      <c r="H1310" s="5" t="n">
        <v>4478178</v>
      </c>
      <c r="I1310" s="3"/>
      <c r="J1310" s="3" t="n">
        <f aca="false">ROUND((G1310-G1309)/G1309*100,2)</f>
        <v>-4.14</v>
      </c>
      <c r="K1310" s="3" t="str">
        <f aca="false">B1310&amp;"_"&amp;C1310</f>
        <v>3_2025-03-07</v>
      </c>
    </row>
    <row r="1311" customFormat="false" ht="15" hidden="false" customHeight="false" outlineLevel="0" collapsed="false">
      <c r="A1311" s="3" t="n">
        <v>1310</v>
      </c>
      <c r="B1311" s="3" t="n">
        <v>3</v>
      </c>
      <c r="C1311" s="3" t="s">
        <v>366</v>
      </c>
      <c r="D1311" s="4" t="n">
        <v>144.99</v>
      </c>
      <c r="E1311" s="4" t="n">
        <v>145.51</v>
      </c>
      <c r="F1311" s="4" t="n">
        <v>144.95</v>
      </c>
      <c r="G1311" s="4" t="n">
        <v>145.4</v>
      </c>
      <c r="H1311" s="5" t="n">
        <v>1459036</v>
      </c>
      <c r="I1311" s="3"/>
      <c r="J1311" s="3" t="n">
        <f aca="false">ROUND((G1311-G1310)/G1310*100,2)</f>
        <v>-0.1</v>
      </c>
      <c r="K1311" s="3" t="str">
        <f aca="false">B1311&amp;"_"&amp;C1311</f>
        <v>3_2025-03-10</v>
      </c>
    </row>
    <row r="1312" customFormat="false" ht="15" hidden="false" customHeight="false" outlineLevel="0" collapsed="false">
      <c r="A1312" s="3" t="n">
        <v>1311</v>
      </c>
      <c r="B1312" s="3" t="n">
        <v>3</v>
      </c>
      <c r="C1312" s="3" t="s">
        <v>367</v>
      </c>
      <c r="D1312" s="4" t="n">
        <v>149.15</v>
      </c>
      <c r="E1312" s="4" t="n">
        <v>149.98</v>
      </c>
      <c r="F1312" s="4" t="n">
        <v>148.6</v>
      </c>
      <c r="G1312" s="4" t="n">
        <v>148.85</v>
      </c>
      <c r="H1312" s="5" t="n">
        <v>7077022</v>
      </c>
      <c r="I1312" s="3"/>
      <c r="J1312" s="3" t="n">
        <f aca="false">ROUND((G1312-G1311)/G1311*100,2)</f>
        <v>2.37</v>
      </c>
      <c r="K1312" s="3" t="str">
        <f aca="false">B1312&amp;"_"&amp;C1312</f>
        <v>3_2025-03-11</v>
      </c>
    </row>
    <row r="1313" customFormat="false" ht="15" hidden="false" customHeight="false" outlineLevel="0" collapsed="false">
      <c r="A1313" s="3" t="n">
        <v>1312</v>
      </c>
      <c r="B1313" s="3" t="n">
        <v>3</v>
      </c>
      <c r="C1313" s="3" t="s">
        <v>368</v>
      </c>
      <c r="D1313" s="4" t="n">
        <v>145.32</v>
      </c>
      <c r="E1313" s="4" t="n">
        <v>145.99</v>
      </c>
      <c r="F1313" s="4" t="n">
        <v>144.96</v>
      </c>
      <c r="G1313" s="4" t="n">
        <v>145.19</v>
      </c>
      <c r="H1313" s="5" t="n">
        <v>2847577</v>
      </c>
      <c r="I1313" s="3"/>
      <c r="J1313" s="3" t="n">
        <f aca="false">ROUND((G1313-G1312)/G1312*100,2)</f>
        <v>-2.46</v>
      </c>
      <c r="K1313" s="3" t="str">
        <f aca="false">B1313&amp;"_"&amp;C1313</f>
        <v>3_2025-03-12</v>
      </c>
    </row>
    <row r="1314" customFormat="false" ht="15" hidden="false" customHeight="false" outlineLevel="0" collapsed="false">
      <c r="A1314" s="3" t="n">
        <v>1313</v>
      </c>
      <c r="B1314" s="3" t="n">
        <v>3</v>
      </c>
      <c r="C1314" s="3" t="s">
        <v>369</v>
      </c>
      <c r="D1314" s="4" t="n">
        <v>147.56</v>
      </c>
      <c r="E1314" s="4" t="n">
        <v>148.24</v>
      </c>
      <c r="F1314" s="4" t="n">
        <v>146.85</v>
      </c>
      <c r="G1314" s="4" t="n">
        <v>146.98</v>
      </c>
      <c r="H1314" s="5" t="n">
        <v>6897752</v>
      </c>
      <c r="I1314" s="3"/>
      <c r="J1314" s="3" t="n">
        <f aca="false">ROUND((G1314-G1313)/G1313*100,2)</f>
        <v>1.23</v>
      </c>
      <c r="K1314" s="3" t="str">
        <f aca="false">B1314&amp;"_"&amp;C1314</f>
        <v>3_2025-03-13</v>
      </c>
    </row>
    <row r="1315" customFormat="false" ht="15" hidden="false" customHeight="false" outlineLevel="0" collapsed="false">
      <c r="A1315" s="3" t="n">
        <v>1314</v>
      </c>
      <c r="B1315" s="3" t="n">
        <v>3</v>
      </c>
      <c r="C1315" s="3" t="s">
        <v>370</v>
      </c>
      <c r="D1315" s="4" t="n">
        <v>145.73</v>
      </c>
      <c r="E1315" s="4" t="n">
        <v>146.43</v>
      </c>
      <c r="F1315" s="4" t="n">
        <v>145.5</v>
      </c>
      <c r="G1315" s="4" t="n">
        <v>145.55</v>
      </c>
      <c r="H1315" s="5" t="n">
        <v>1614656</v>
      </c>
      <c r="I1315" s="3"/>
      <c r="J1315" s="3" t="n">
        <f aca="false">ROUND((G1315-G1314)/G1314*100,2)</f>
        <v>-0.97</v>
      </c>
      <c r="K1315" s="3" t="str">
        <f aca="false">B1315&amp;"_"&amp;C1315</f>
        <v>3_2025-03-14</v>
      </c>
    </row>
    <row r="1316" customFormat="false" ht="15" hidden="false" customHeight="false" outlineLevel="0" collapsed="false">
      <c r="A1316" s="3" t="n">
        <v>1315</v>
      </c>
      <c r="B1316" s="3" t="n">
        <v>3</v>
      </c>
      <c r="C1316" s="3" t="s">
        <v>371</v>
      </c>
      <c r="D1316" s="4" t="n">
        <v>145.37</v>
      </c>
      <c r="E1316" s="4" t="n">
        <v>146.27</v>
      </c>
      <c r="F1316" s="4" t="n">
        <v>144.99</v>
      </c>
      <c r="G1316" s="4" t="n">
        <v>145.65</v>
      </c>
      <c r="H1316" s="5" t="n">
        <v>7964013</v>
      </c>
      <c r="I1316" s="3"/>
      <c r="J1316" s="3" t="n">
        <f aca="false">ROUND((G1316-G1315)/G1315*100,2)</f>
        <v>0.07</v>
      </c>
      <c r="K1316" s="3" t="str">
        <f aca="false">B1316&amp;"_"&amp;C1316</f>
        <v>3_2025-03-17</v>
      </c>
    </row>
    <row r="1317" customFormat="false" ht="15" hidden="false" customHeight="false" outlineLevel="0" collapsed="false">
      <c r="A1317" s="3" t="n">
        <v>1316</v>
      </c>
      <c r="B1317" s="3" t="n">
        <v>3</v>
      </c>
      <c r="C1317" s="3" t="s">
        <v>372</v>
      </c>
      <c r="D1317" s="4" t="n">
        <v>146.86</v>
      </c>
      <c r="E1317" s="4" t="n">
        <v>146.9</v>
      </c>
      <c r="F1317" s="4" t="n">
        <v>146.05</v>
      </c>
      <c r="G1317" s="4" t="n">
        <v>146.36</v>
      </c>
      <c r="H1317" s="5" t="n">
        <v>5817718</v>
      </c>
      <c r="I1317" s="3"/>
      <c r="J1317" s="3" t="n">
        <f aca="false">ROUND((G1317-G1316)/G1316*100,2)</f>
        <v>0.49</v>
      </c>
      <c r="K1317" s="3" t="str">
        <f aca="false">B1317&amp;"_"&amp;C1317</f>
        <v>3_2025-03-18</v>
      </c>
    </row>
    <row r="1318" customFormat="false" ht="15" hidden="false" customHeight="false" outlineLevel="0" collapsed="false">
      <c r="A1318" s="3" t="n">
        <v>1317</v>
      </c>
      <c r="B1318" s="3" t="n">
        <v>3</v>
      </c>
      <c r="C1318" s="3" t="s">
        <v>373</v>
      </c>
      <c r="D1318" s="4" t="n">
        <v>143.71</v>
      </c>
      <c r="E1318" s="4" t="n">
        <v>144.46</v>
      </c>
      <c r="F1318" s="4" t="n">
        <v>143.21</v>
      </c>
      <c r="G1318" s="4" t="n">
        <v>143.31</v>
      </c>
      <c r="H1318" s="5" t="n">
        <v>1201834</v>
      </c>
      <c r="I1318" s="3"/>
      <c r="J1318" s="3" t="n">
        <f aca="false">ROUND((G1318-G1317)/G1317*100,2)</f>
        <v>-2.08</v>
      </c>
      <c r="K1318" s="3" t="str">
        <f aca="false">B1318&amp;"_"&amp;C1318</f>
        <v>3_2025-03-19</v>
      </c>
    </row>
    <row r="1319" customFormat="false" ht="15" hidden="false" customHeight="false" outlineLevel="0" collapsed="false">
      <c r="A1319" s="3" t="n">
        <v>1318</v>
      </c>
      <c r="B1319" s="3" t="n">
        <v>3</v>
      </c>
      <c r="C1319" s="3" t="s">
        <v>374</v>
      </c>
      <c r="D1319" s="4" t="n">
        <v>144.03</v>
      </c>
      <c r="E1319" s="4" t="n">
        <v>144.18</v>
      </c>
      <c r="F1319" s="4" t="n">
        <v>143.46</v>
      </c>
      <c r="G1319" s="4" t="n">
        <v>143.6</v>
      </c>
      <c r="H1319" s="5" t="n">
        <v>4315533</v>
      </c>
      <c r="I1319" s="3"/>
      <c r="J1319" s="3" t="n">
        <f aca="false">ROUND((G1319-G1318)/G1318*100,2)</f>
        <v>0.2</v>
      </c>
      <c r="K1319" s="3" t="str">
        <f aca="false">B1319&amp;"_"&amp;C1319</f>
        <v>3_2025-03-20</v>
      </c>
    </row>
    <row r="1320" customFormat="false" ht="15" hidden="false" customHeight="false" outlineLevel="0" collapsed="false">
      <c r="A1320" s="3" t="n">
        <v>1319</v>
      </c>
      <c r="B1320" s="3" t="n">
        <v>3</v>
      </c>
      <c r="C1320" s="3" t="s">
        <v>375</v>
      </c>
      <c r="D1320" s="4" t="n">
        <v>142.93</v>
      </c>
      <c r="E1320" s="4" t="n">
        <v>143.43</v>
      </c>
      <c r="F1320" s="4" t="n">
        <v>142</v>
      </c>
      <c r="G1320" s="4" t="n">
        <v>142.84</v>
      </c>
      <c r="H1320" s="5" t="n">
        <v>4445115</v>
      </c>
      <c r="I1320" s="3"/>
      <c r="J1320" s="3" t="n">
        <f aca="false">ROUND((G1320-G1319)/G1319*100,2)</f>
        <v>-0.53</v>
      </c>
      <c r="K1320" s="3" t="str">
        <f aca="false">B1320&amp;"_"&amp;C1320</f>
        <v>3_2025-03-21</v>
      </c>
    </row>
    <row r="1321" customFormat="false" ht="15" hidden="false" customHeight="false" outlineLevel="0" collapsed="false">
      <c r="A1321" s="3" t="n">
        <v>1320</v>
      </c>
      <c r="B1321" s="3" t="n">
        <v>3</v>
      </c>
      <c r="C1321" s="3" t="s">
        <v>376</v>
      </c>
      <c r="D1321" s="4" t="n">
        <v>148.29</v>
      </c>
      <c r="E1321" s="4" t="n">
        <v>148.66</v>
      </c>
      <c r="F1321" s="4" t="n">
        <v>148.13</v>
      </c>
      <c r="G1321" s="4" t="n">
        <v>148.2</v>
      </c>
      <c r="H1321" s="5" t="n">
        <v>6261900</v>
      </c>
      <c r="I1321" s="3"/>
      <c r="J1321" s="3" t="n">
        <f aca="false">ROUND((G1321-G1320)/G1320*100,2)</f>
        <v>3.75</v>
      </c>
      <c r="K1321" s="3" t="str">
        <f aca="false">B1321&amp;"_"&amp;C1321</f>
        <v>3_2025-03-24</v>
      </c>
    </row>
    <row r="1322" customFormat="false" ht="15" hidden="false" customHeight="false" outlineLevel="0" collapsed="false">
      <c r="A1322" s="3" t="n">
        <v>1321</v>
      </c>
      <c r="B1322" s="3" t="n">
        <v>3</v>
      </c>
      <c r="C1322" s="3" t="s">
        <v>377</v>
      </c>
      <c r="D1322" s="4" t="n">
        <v>145.19</v>
      </c>
      <c r="E1322" s="4" t="n">
        <v>146.34</v>
      </c>
      <c r="F1322" s="4" t="n">
        <v>144.6</v>
      </c>
      <c r="G1322" s="4" t="n">
        <v>145.74</v>
      </c>
      <c r="H1322" s="5" t="n">
        <v>3456273</v>
      </c>
      <c r="I1322" s="3"/>
      <c r="J1322" s="3" t="n">
        <f aca="false">ROUND((G1322-G1321)/G1321*100,2)</f>
        <v>-1.66</v>
      </c>
      <c r="K1322" s="3" t="str">
        <f aca="false">B1322&amp;"_"&amp;C1322</f>
        <v>3_2025-03-25</v>
      </c>
    </row>
    <row r="1323" customFormat="false" ht="15" hidden="false" customHeight="false" outlineLevel="0" collapsed="false">
      <c r="A1323" s="3" t="n">
        <v>1322</v>
      </c>
      <c r="B1323" s="3" t="n">
        <v>3</v>
      </c>
      <c r="C1323" s="3" t="s">
        <v>378</v>
      </c>
      <c r="D1323" s="4" t="n">
        <v>140.94</v>
      </c>
      <c r="E1323" s="4" t="n">
        <v>141.74</v>
      </c>
      <c r="F1323" s="4" t="n">
        <v>140.13</v>
      </c>
      <c r="G1323" s="4" t="n">
        <v>140.84</v>
      </c>
      <c r="H1323" s="5" t="n">
        <v>1653316</v>
      </c>
      <c r="I1323" s="3"/>
      <c r="J1323" s="3" t="n">
        <f aca="false">ROUND((G1323-G1322)/G1322*100,2)</f>
        <v>-3.36</v>
      </c>
      <c r="K1323" s="3" t="str">
        <f aca="false">B1323&amp;"_"&amp;C1323</f>
        <v>3_2025-03-26</v>
      </c>
    </row>
    <row r="1324" customFormat="false" ht="15" hidden="false" customHeight="false" outlineLevel="0" collapsed="false">
      <c r="A1324" s="3" t="n">
        <v>1323</v>
      </c>
      <c r="B1324" s="3" t="n">
        <v>3</v>
      </c>
      <c r="C1324" s="3" t="s">
        <v>379</v>
      </c>
      <c r="D1324" s="4" t="n">
        <v>145.2</v>
      </c>
      <c r="E1324" s="4" t="n">
        <v>145.6</v>
      </c>
      <c r="F1324" s="4" t="n">
        <v>144.19</v>
      </c>
      <c r="G1324" s="4" t="n">
        <v>145.02</v>
      </c>
      <c r="H1324" s="5" t="n">
        <v>4956531</v>
      </c>
      <c r="I1324" s="3"/>
      <c r="J1324" s="3" t="n">
        <f aca="false">ROUND((G1324-G1323)/G1323*100,2)</f>
        <v>2.97</v>
      </c>
      <c r="K1324" s="3" t="str">
        <f aca="false">B1324&amp;"_"&amp;C1324</f>
        <v>3_2025-03-27</v>
      </c>
    </row>
    <row r="1325" customFormat="false" ht="15" hidden="false" customHeight="false" outlineLevel="0" collapsed="false">
      <c r="A1325" s="3" t="n">
        <v>1324</v>
      </c>
      <c r="B1325" s="3" t="n">
        <v>3</v>
      </c>
      <c r="C1325" s="3" t="s">
        <v>380</v>
      </c>
      <c r="D1325" s="4" t="n">
        <v>146.84</v>
      </c>
      <c r="E1325" s="4" t="n">
        <v>148.28</v>
      </c>
      <c r="F1325" s="4" t="n">
        <v>146.27</v>
      </c>
      <c r="G1325" s="4" t="n">
        <v>147.43</v>
      </c>
      <c r="H1325" s="5" t="n">
        <v>7631719</v>
      </c>
      <c r="I1325" s="3"/>
      <c r="J1325" s="3" t="n">
        <f aca="false">ROUND((G1325-G1324)/G1324*100,2)</f>
        <v>1.66</v>
      </c>
      <c r="K1325" s="3" t="str">
        <f aca="false">B1325&amp;"_"&amp;C1325</f>
        <v>3_2025-03-28</v>
      </c>
    </row>
    <row r="1326" customFormat="false" ht="15" hidden="false" customHeight="false" outlineLevel="0" collapsed="false">
      <c r="A1326" s="3" t="n">
        <v>1325</v>
      </c>
      <c r="B1326" s="3" t="n">
        <v>3</v>
      </c>
      <c r="C1326" s="3" t="s">
        <v>381</v>
      </c>
      <c r="D1326" s="4" t="n">
        <v>145.76</v>
      </c>
      <c r="E1326" s="4" t="n">
        <v>146.59</v>
      </c>
      <c r="F1326" s="4" t="n">
        <v>144.99</v>
      </c>
      <c r="G1326" s="4" t="n">
        <v>145.48</v>
      </c>
      <c r="H1326" s="5" t="n">
        <v>2085251</v>
      </c>
      <c r="I1326" s="3"/>
      <c r="J1326" s="3" t="n">
        <f aca="false">ROUND((G1326-G1325)/G1325*100,2)</f>
        <v>-1.32</v>
      </c>
      <c r="K1326" s="3" t="str">
        <f aca="false">B1326&amp;"_"&amp;C1326</f>
        <v>3_2025-03-31</v>
      </c>
    </row>
    <row r="1327" customFormat="false" ht="15" hidden="false" customHeight="false" outlineLevel="0" collapsed="false">
      <c r="A1327" s="3" t="n">
        <v>1326</v>
      </c>
      <c r="B1327" s="3" t="n">
        <v>3</v>
      </c>
      <c r="C1327" s="3" t="s">
        <v>382</v>
      </c>
      <c r="D1327" s="4" t="n">
        <v>148.74</v>
      </c>
      <c r="E1327" s="4" t="n">
        <v>149.86</v>
      </c>
      <c r="F1327" s="4" t="n">
        <v>148.45</v>
      </c>
      <c r="G1327" s="4" t="n">
        <v>149.28</v>
      </c>
      <c r="H1327" s="5" t="n">
        <v>916512</v>
      </c>
      <c r="I1327" s="3"/>
      <c r="J1327" s="3" t="n">
        <f aca="false">ROUND((G1327-G1326)/G1326*100,2)</f>
        <v>2.61</v>
      </c>
      <c r="K1327" s="3" t="str">
        <f aca="false">B1327&amp;"_"&amp;C1327</f>
        <v>3_2025-04-01</v>
      </c>
    </row>
    <row r="1328" customFormat="false" ht="15" hidden="false" customHeight="false" outlineLevel="0" collapsed="false">
      <c r="A1328" s="3" t="n">
        <v>1327</v>
      </c>
      <c r="B1328" s="3" t="n">
        <v>3</v>
      </c>
      <c r="C1328" s="3" t="s">
        <v>383</v>
      </c>
      <c r="D1328" s="4" t="n">
        <v>155.12</v>
      </c>
      <c r="E1328" s="4" t="n">
        <v>155.64</v>
      </c>
      <c r="F1328" s="4" t="n">
        <v>154.95</v>
      </c>
      <c r="G1328" s="4" t="n">
        <v>155.27</v>
      </c>
      <c r="H1328" s="5" t="n">
        <v>7737869</v>
      </c>
      <c r="I1328" s="3"/>
      <c r="J1328" s="3" t="n">
        <f aca="false">ROUND((G1328-G1327)/G1327*100,2)</f>
        <v>4.01</v>
      </c>
      <c r="K1328" s="3" t="str">
        <f aca="false">B1328&amp;"_"&amp;C1328</f>
        <v>3_2025-04-02</v>
      </c>
    </row>
    <row r="1329" customFormat="false" ht="15" hidden="false" customHeight="false" outlineLevel="0" collapsed="false">
      <c r="A1329" s="3" t="n">
        <v>1328</v>
      </c>
      <c r="B1329" s="3" t="n">
        <v>3</v>
      </c>
      <c r="C1329" s="3" t="s">
        <v>384</v>
      </c>
      <c r="D1329" s="4" t="n">
        <v>158.7</v>
      </c>
      <c r="E1329" s="4" t="n">
        <v>158.78</v>
      </c>
      <c r="F1329" s="4" t="n">
        <v>157.43</v>
      </c>
      <c r="G1329" s="4" t="n">
        <v>158.24</v>
      </c>
      <c r="H1329" s="5" t="n">
        <v>1722055</v>
      </c>
      <c r="I1329" s="3"/>
      <c r="J1329" s="3" t="n">
        <f aca="false">ROUND((G1329-G1328)/G1328*100,2)</f>
        <v>1.91</v>
      </c>
      <c r="K1329" s="3" t="str">
        <f aca="false">B1329&amp;"_"&amp;C1329</f>
        <v>3_2025-04-03</v>
      </c>
    </row>
    <row r="1330" customFormat="false" ht="15" hidden="false" customHeight="false" outlineLevel="0" collapsed="false">
      <c r="A1330" s="3" t="n">
        <v>1329</v>
      </c>
      <c r="B1330" s="3" t="n">
        <v>3</v>
      </c>
      <c r="C1330" s="3" t="s">
        <v>385</v>
      </c>
      <c r="D1330" s="4" t="n">
        <v>159</v>
      </c>
      <c r="E1330" s="4" t="n">
        <v>159.62</v>
      </c>
      <c r="F1330" s="4" t="n">
        <v>158.56</v>
      </c>
      <c r="G1330" s="4" t="n">
        <v>158.68</v>
      </c>
      <c r="H1330" s="5" t="n">
        <v>4181338</v>
      </c>
      <c r="I1330" s="3"/>
      <c r="J1330" s="3" t="n">
        <f aca="false">ROUND((G1330-G1329)/G1329*100,2)</f>
        <v>0.28</v>
      </c>
      <c r="K1330" s="3" t="str">
        <f aca="false">B1330&amp;"_"&amp;C1330</f>
        <v>3_2025-04-04</v>
      </c>
    </row>
    <row r="1331" customFormat="false" ht="15" hidden="false" customHeight="false" outlineLevel="0" collapsed="false">
      <c r="A1331" s="3" t="n">
        <v>1330</v>
      </c>
      <c r="B1331" s="3" t="n">
        <v>3</v>
      </c>
      <c r="C1331" s="3" t="s">
        <v>386</v>
      </c>
      <c r="D1331" s="4" t="n">
        <v>156.3</v>
      </c>
      <c r="E1331" s="4" t="n">
        <v>157.14</v>
      </c>
      <c r="F1331" s="4" t="n">
        <v>156.01</v>
      </c>
      <c r="G1331" s="4" t="n">
        <v>156.39</v>
      </c>
      <c r="H1331" s="5" t="n">
        <v>5637214</v>
      </c>
      <c r="I1331" s="3"/>
      <c r="J1331" s="3" t="n">
        <f aca="false">ROUND((G1331-G1330)/G1330*100,2)</f>
        <v>-1.44</v>
      </c>
      <c r="K1331" s="3" t="str">
        <f aca="false">B1331&amp;"_"&amp;C1331</f>
        <v>3_2025-04-07</v>
      </c>
    </row>
    <row r="1332" customFormat="false" ht="15" hidden="false" customHeight="false" outlineLevel="0" collapsed="false">
      <c r="A1332" s="3" t="n">
        <v>1331</v>
      </c>
      <c r="B1332" s="3" t="n">
        <v>3</v>
      </c>
      <c r="C1332" s="3" t="s">
        <v>387</v>
      </c>
      <c r="D1332" s="4" t="n">
        <v>159.65</v>
      </c>
      <c r="E1332" s="4" t="n">
        <v>160.14</v>
      </c>
      <c r="F1332" s="4" t="n">
        <v>158.76</v>
      </c>
      <c r="G1332" s="4" t="n">
        <v>159.23</v>
      </c>
      <c r="H1332" s="5" t="n">
        <v>7140597</v>
      </c>
      <c r="I1332" s="3"/>
      <c r="J1332" s="3" t="n">
        <f aca="false">ROUND((G1332-G1331)/G1331*100,2)</f>
        <v>1.82</v>
      </c>
      <c r="K1332" s="3" t="str">
        <f aca="false">B1332&amp;"_"&amp;C1332</f>
        <v>3_2025-04-08</v>
      </c>
    </row>
    <row r="1333" customFormat="false" ht="15" hidden="false" customHeight="false" outlineLevel="0" collapsed="false">
      <c r="A1333" s="3" t="n">
        <v>1332</v>
      </c>
      <c r="B1333" s="3" t="n">
        <v>3</v>
      </c>
      <c r="C1333" s="3" t="s">
        <v>388</v>
      </c>
      <c r="D1333" s="4" t="n">
        <v>162.32</v>
      </c>
      <c r="E1333" s="4" t="n">
        <v>162.9</v>
      </c>
      <c r="F1333" s="4" t="n">
        <v>161.91</v>
      </c>
      <c r="G1333" s="4" t="n">
        <v>162.35</v>
      </c>
      <c r="H1333" s="5" t="n">
        <v>6173679</v>
      </c>
      <c r="I1333" s="3"/>
      <c r="J1333" s="3" t="n">
        <f aca="false">ROUND((G1333-G1332)/G1332*100,2)</f>
        <v>1.96</v>
      </c>
      <c r="K1333" s="3" t="str">
        <f aca="false">B1333&amp;"_"&amp;C1333</f>
        <v>3_2025-04-09</v>
      </c>
    </row>
    <row r="1334" customFormat="false" ht="15" hidden="false" customHeight="false" outlineLevel="0" collapsed="false">
      <c r="A1334" s="3" t="n">
        <v>1333</v>
      </c>
      <c r="B1334" s="3" t="n">
        <v>3</v>
      </c>
      <c r="C1334" s="3" t="s">
        <v>389</v>
      </c>
      <c r="D1334" s="4" t="n">
        <v>163.78</v>
      </c>
      <c r="E1334" s="4" t="n">
        <v>164.29</v>
      </c>
      <c r="F1334" s="4" t="n">
        <v>163.74</v>
      </c>
      <c r="G1334" s="4" t="n">
        <v>163.87</v>
      </c>
      <c r="H1334" s="5" t="n">
        <v>3063086</v>
      </c>
      <c r="I1334" s="3"/>
      <c r="J1334" s="3" t="n">
        <f aca="false">ROUND((G1334-G1333)/G1333*100,2)</f>
        <v>0.94</v>
      </c>
      <c r="K1334" s="3" t="str">
        <f aca="false">B1334&amp;"_"&amp;C1334</f>
        <v>3_2025-04-10</v>
      </c>
    </row>
    <row r="1335" customFormat="false" ht="15" hidden="false" customHeight="false" outlineLevel="0" collapsed="false">
      <c r="A1335" s="3" t="n">
        <v>1334</v>
      </c>
      <c r="B1335" s="3" t="n">
        <v>3</v>
      </c>
      <c r="C1335" s="3" t="s">
        <v>390</v>
      </c>
      <c r="D1335" s="4" t="n">
        <v>160.06</v>
      </c>
      <c r="E1335" s="4" t="n">
        <v>160.32</v>
      </c>
      <c r="F1335" s="4" t="n">
        <v>159.4</v>
      </c>
      <c r="G1335" s="4" t="n">
        <v>160.11</v>
      </c>
      <c r="H1335" s="5" t="n">
        <v>1663022</v>
      </c>
      <c r="I1335" s="3"/>
      <c r="J1335" s="3" t="n">
        <f aca="false">ROUND((G1335-G1334)/G1334*100,2)</f>
        <v>-2.29</v>
      </c>
      <c r="K1335" s="3" t="str">
        <f aca="false">B1335&amp;"_"&amp;C1335</f>
        <v>3_2025-04-11</v>
      </c>
    </row>
    <row r="1336" customFormat="false" ht="15" hidden="false" customHeight="false" outlineLevel="0" collapsed="false">
      <c r="A1336" s="3" t="n">
        <v>1335</v>
      </c>
      <c r="B1336" s="3" t="n">
        <v>3</v>
      </c>
      <c r="C1336" s="3" t="s">
        <v>391</v>
      </c>
      <c r="D1336" s="4" t="n">
        <v>156.09</v>
      </c>
      <c r="E1336" s="4" t="n">
        <v>156.36</v>
      </c>
      <c r="F1336" s="4" t="n">
        <v>155.65</v>
      </c>
      <c r="G1336" s="4" t="n">
        <v>156.06</v>
      </c>
      <c r="H1336" s="5" t="n">
        <v>7304057</v>
      </c>
      <c r="I1336" s="3"/>
      <c r="J1336" s="3" t="n">
        <f aca="false">ROUND((G1336-G1335)/G1335*100,2)</f>
        <v>-2.53</v>
      </c>
      <c r="K1336" s="3" t="str">
        <f aca="false">B1336&amp;"_"&amp;C1336</f>
        <v>3_2025-04-14</v>
      </c>
    </row>
    <row r="1337" customFormat="false" ht="15" hidden="false" customHeight="false" outlineLevel="0" collapsed="false">
      <c r="A1337" s="3" t="n">
        <v>1336</v>
      </c>
      <c r="B1337" s="3" t="n">
        <v>3</v>
      </c>
      <c r="C1337" s="3" t="s">
        <v>392</v>
      </c>
      <c r="D1337" s="4" t="n">
        <v>156.16</v>
      </c>
      <c r="E1337" s="4" t="n">
        <v>156.32</v>
      </c>
      <c r="F1337" s="4" t="n">
        <v>156.04</v>
      </c>
      <c r="G1337" s="4" t="n">
        <v>156.19</v>
      </c>
      <c r="H1337" s="5" t="n">
        <v>7271777</v>
      </c>
      <c r="I1337" s="3"/>
      <c r="J1337" s="3" t="n">
        <f aca="false">ROUND((G1337-G1336)/G1336*100,2)</f>
        <v>0.08</v>
      </c>
      <c r="K1337" s="3" t="str">
        <f aca="false">B1337&amp;"_"&amp;C1337</f>
        <v>3_2025-04-15</v>
      </c>
    </row>
    <row r="1338" customFormat="false" ht="15" hidden="false" customHeight="false" outlineLevel="0" collapsed="false">
      <c r="A1338" s="3" t="n">
        <v>1337</v>
      </c>
      <c r="B1338" s="3" t="n">
        <v>3</v>
      </c>
      <c r="C1338" s="3" t="s">
        <v>393</v>
      </c>
      <c r="D1338" s="4" t="n">
        <v>157.8</v>
      </c>
      <c r="E1338" s="4" t="n">
        <v>158.1</v>
      </c>
      <c r="F1338" s="4" t="n">
        <v>157.73</v>
      </c>
      <c r="G1338" s="4" t="n">
        <v>158.06</v>
      </c>
      <c r="H1338" s="5" t="n">
        <v>838211</v>
      </c>
      <c r="I1338" s="3"/>
      <c r="J1338" s="3" t="n">
        <f aca="false">ROUND((G1338-G1337)/G1337*100,2)</f>
        <v>1.2</v>
      </c>
      <c r="K1338" s="3" t="str">
        <f aca="false">B1338&amp;"_"&amp;C1338</f>
        <v>3_2025-04-16</v>
      </c>
    </row>
    <row r="1339" customFormat="false" ht="15" hidden="false" customHeight="false" outlineLevel="0" collapsed="false">
      <c r="A1339" s="3" t="n">
        <v>1338</v>
      </c>
      <c r="B1339" s="3" t="n">
        <v>3</v>
      </c>
      <c r="C1339" s="3" t="s">
        <v>394</v>
      </c>
      <c r="D1339" s="4" t="n">
        <v>154.67</v>
      </c>
      <c r="E1339" s="4" t="n">
        <v>155.56</v>
      </c>
      <c r="F1339" s="4" t="n">
        <v>154.59</v>
      </c>
      <c r="G1339" s="4" t="n">
        <v>155.16</v>
      </c>
      <c r="H1339" s="5" t="n">
        <v>5456414</v>
      </c>
      <c r="I1339" s="3"/>
      <c r="J1339" s="3" t="n">
        <f aca="false">ROUND((G1339-G1338)/G1338*100,2)</f>
        <v>-1.83</v>
      </c>
      <c r="K1339" s="3" t="str">
        <f aca="false">B1339&amp;"_"&amp;C1339</f>
        <v>3_2025-04-17</v>
      </c>
    </row>
    <row r="1340" customFormat="false" ht="15" hidden="false" customHeight="false" outlineLevel="0" collapsed="false">
      <c r="A1340" s="3" t="n">
        <v>1339</v>
      </c>
      <c r="B1340" s="3" t="n">
        <v>3</v>
      </c>
      <c r="C1340" s="3" t="s">
        <v>395</v>
      </c>
      <c r="D1340" s="4" t="n">
        <v>152.93</v>
      </c>
      <c r="E1340" s="4" t="n">
        <v>153.31</v>
      </c>
      <c r="F1340" s="4" t="n">
        <v>152.47</v>
      </c>
      <c r="G1340" s="4" t="n">
        <v>153.23</v>
      </c>
      <c r="H1340" s="5" t="n">
        <v>1354516</v>
      </c>
      <c r="I1340" s="3"/>
      <c r="J1340" s="3" t="n">
        <f aca="false">ROUND((G1340-G1339)/G1339*100,2)</f>
        <v>-1.24</v>
      </c>
      <c r="K1340" s="3" t="str">
        <f aca="false">B1340&amp;"_"&amp;C1340</f>
        <v>3_2025-04-18</v>
      </c>
    </row>
    <row r="1341" customFormat="false" ht="15" hidden="false" customHeight="false" outlineLevel="0" collapsed="false">
      <c r="A1341" s="3" t="n">
        <v>1340</v>
      </c>
      <c r="B1341" s="3" t="n">
        <v>3</v>
      </c>
      <c r="C1341" s="3" t="s">
        <v>396</v>
      </c>
      <c r="D1341" s="4" t="n">
        <v>152.56</v>
      </c>
      <c r="E1341" s="4" t="n">
        <v>152.72</v>
      </c>
      <c r="F1341" s="4" t="n">
        <v>152.2</v>
      </c>
      <c r="G1341" s="4" t="n">
        <v>152.36</v>
      </c>
      <c r="H1341" s="5" t="n">
        <v>3447180</v>
      </c>
      <c r="I1341" s="3"/>
      <c r="J1341" s="3" t="n">
        <f aca="false">ROUND((G1341-G1340)/G1340*100,2)</f>
        <v>-0.57</v>
      </c>
      <c r="K1341" s="3" t="str">
        <f aca="false">B1341&amp;"_"&amp;C1341</f>
        <v>3_2025-04-21</v>
      </c>
    </row>
    <row r="1342" customFormat="false" ht="15" hidden="false" customHeight="false" outlineLevel="0" collapsed="false">
      <c r="A1342" s="3" t="n">
        <v>1341</v>
      </c>
      <c r="B1342" s="3" t="n">
        <v>3</v>
      </c>
      <c r="C1342" s="3" t="s">
        <v>397</v>
      </c>
      <c r="D1342" s="4" t="n">
        <v>156.98</v>
      </c>
      <c r="E1342" s="4" t="n">
        <v>157.79</v>
      </c>
      <c r="F1342" s="4" t="n">
        <v>156.55</v>
      </c>
      <c r="G1342" s="4" t="n">
        <v>157.23</v>
      </c>
      <c r="H1342" s="5" t="n">
        <v>5526948</v>
      </c>
      <c r="I1342" s="3"/>
      <c r="J1342" s="3" t="n">
        <f aca="false">ROUND((G1342-G1341)/G1341*100,2)</f>
        <v>3.2</v>
      </c>
      <c r="K1342" s="3" t="str">
        <f aca="false">B1342&amp;"_"&amp;C1342</f>
        <v>3_2025-04-22</v>
      </c>
    </row>
    <row r="1343" customFormat="false" ht="15" hidden="false" customHeight="false" outlineLevel="0" collapsed="false">
      <c r="A1343" s="3" t="n">
        <v>1342</v>
      </c>
      <c r="B1343" s="3" t="n">
        <v>3</v>
      </c>
      <c r="C1343" s="3" t="s">
        <v>398</v>
      </c>
      <c r="D1343" s="4" t="n">
        <v>160.3</v>
      </c>
      <c r="E1343" s="4" t="n">
        <v>160.55</v>
      </c>
      <c r="F1343" s="4" t="n">
        <v>159.21</v>
      </c>
      <c r="G1343" s="4" t="n">
        <v>160.14</v>
      </c>
      <c r="H1343" s="5" t="n">
        <v>7035086</v>
      </c>
      <c r="I1343" s="3"/>
      <c r="J1343" s="3" t="n">
        <f aca="false">ROUND((G1343-G1342)/G1342*100,2)</f>
        <v>1.85</v>
      </c>
      <c r="K1343" s="3" t="str">
        <f aca="false">B1343&amp;"_"&amp;C1343</f>
        <v>3_2025-04-23</v>
      </c>
    </row>
    <row r="1344" customFormat="false" ht="15" hidden="false" customHeight="false" outlineLevel="0" collapsed="false">
      <c r="A1344" s="3" t="n">
        <v>1343</v>
      </c>
      <c r="B1344" s="3" t="n">
        <v>3</v>
      </c>
      <c r="C1344" s="3" t="s">
        <v>399</v>
      </c>
      <c r="D1344" s="4" t="n">
        <v>161.18</v>
      </c>
      <c r="E1344" s="4" t="n">
        <v>161.76</v>
      </c>
      <c r="F1344" s="4" t="n">
        <v>160.02</v>
      </c>
      <c r="G1344" s="4" t="n">
        <v>160.86</v>
      </c>
      <c r="H1344" s="5" t="n">
        <v>1297479</v>
      </c>
      <c r="I1344" s="3"/>
      <c r="J1344" s="3" t="n">
        <f aca="false">ROUND((G1344-G1343)/G1343*100,2)</f>
        <v>0.45</v>
      </c>
      <c r="K1344" s="3" t="str">
        <f aca="false">B1344&amp;"_"&amp;C1344</f>
        <v>3_2025-04-24</v>
      </c>
    </row>
    <row r="1345" customFormat="false" ht="15" hidden="false" customHeight="false" outlineLevel="0" collapsed="false">
      <c r="A1345" s="3" t="n">
        <v>1344</v>
      </c>
      <c r="B1345" s="3" t="n">
        <v>3</v>
      </c>
      <c r="C1345" s="3" t="s">
        <v>400</v>
      </c>
      <c r="D1345" s="4" t="n">
        <v>162.62</v>
      </c>
      <c r="E1345" s="4" t="n">
        <v>162.63</v>
      </c>
      <c r="F1345" s="4" t="n">
        <v>162.47</v>
      </c>
      <c r="G1345" s="4" t="n">
        <v>162.58</v>
      </c>
      <c r="H1345" s="5" t="n">
        <v>1788015</v>
      </c>
      <c r="I1345" s="3"/>
      <c r="J1345" s="3" t="n">
        <f aca="false">ROUND((G1345-G1344)/G1344*100,2)</f>
        <v>1.07</v>
      </c>
      <c r="K1345" s="3" t="str">
        <f aca="false">B1345&amp;"_"&amp;C1345</f>
        <v>3_2025-04-25</v>
      </c>
    </row>
    <row r="1346" customFormat="false" ht="15" hidden="false" customHeight="false" outlineLevel="0" collapsed="false">
      <c r="A1346" s="3" t="n">
        <v>1345</v>
      </c>
      <c r="B1346" s="3" t="n">
        <v>3</v>
      </c>
      <c r="C1346" s="3" t="s">
        <v>401</v>
      </c>
      <c r="D1346" s="4" t="n">
        <v>158.61</v>
      </c>
      <c r="E1346" s="4" t="n">
        <v>159.53</v>
      </c>
      <c r="F1346" s="4" t="n">
        <v>157.58</v>
      </c>
      <c r="G1346" s="4" t="n">
        <v>158.15</v>
      </c>
      <c r="H1346" s="5" t="n">
        <v>4150418</v>
      </c>
      <c r="I1346" s="3"/>
      <c r="J1346" s="3" t="n">
        <f aca="false">ROUND((G1346-G1345)/G1345*100,2)</f>
        <v>-2.72</v>
      </c>
      <c r="K1346" s="3" t="str">
        <f aca="false">B1346&amp;"_"&amp;C1346</f>
        <v>3_2025-04-28</v>
      </c>
    </row>
    <row r="1347" customFormat="false" ht="15" hidden="false" customHeight="false" outlineLevel="0" collapsed="false">
      <c r="A1347" s="3" t="n">
        <v>1346</v>
      </c>
      <c r="B1347" s="3" t="n">
        <v>3</v>
      </c>
      <c r="C1347" s="3" t="s">
        <v>402</v>
      </c>
      <c r="D1347" s="4" t="n">
        <v>158.93</v>
      </c>
      <c r="E1347" s="4" t="n">
        <v>159.86</v>
      </c>
      <c r="F1347" s="4" t="n">
        <v>158.44</v>
      </c>
      <c r="G1347" s="4" t="n">
        <v>158.78</v>
      </c>
      <c r="H1347" s="5" t="n">
        <v>5553523</v>
      </c>
      <c r="I1347" s="3"/>
      <c r="J1347" s="3" t="n">
        <f aca="false">ROUND((G1347-G1346)/G1346*100,2)</f>
        <v>0.4</v>
      </c>
      <c r="K1347" s="3" t="str">
        <f aca="false">B1347&amp;"_"&amp;C1347</f>
        <v>3_2025-04-29</v>
      </c>
    </row>
    <row r="1348" customFormat="false" ht="15" hidden="false" customHeight="false" outlineLevel="0" collapsed="false">
      <c r="A1348" s="3" t="n">
        <v>1347</v>
      </c>
      <c r="B1348" s="3" t="n">
        <v>3</v>
      </c>
      <c r="C1348" s="3" t="s">
        <v>403</v>
      </c>
      <c r="D1348" s="4" t="n">
        <v>157.49</v>
      </c>
      <c r="E1348" s="4" t="n">
        <v>157.86</v>
      </c>
      <c r="F1348" s="4" t="n">
        <v>157.48</v>
      </c>
      <c r="G1348" s="4" t="n">
        <v>157.74</v>
      </c>
      <c r="H1348" s="5" t="n">
        <v>1339343</v>
      </c>
      <c r="I1348" s="3"/>
      <c r="J1348" s="3" t="n">
        <f aca="false">ROUND((G1348-G1347)/G1347*100,2)</f>
        <v>-0.65</v>
      </c>
      <c r="K1348" s="3" t="str">
        <f aca="false">B1348&amp;"_"&amp;C1348</f>
        <v>3_2025-04-30</v>
      </c>
    </row>
    <row r="1349" customFormat="false" ht="15" hidden="false" customHeight="false" outlineLevel="0" collapsed="false">
      <c r="A1349" s="3" t="n">
        <v>1348</v>
      </c>
      <c r="B1349" s="3" t="n">
        <v>3</v>
      </c>
      <c r="C1349" s="3" t="s">
        <v>404</v>
      </c>
      <c r="D1349" s="4" t="n">
        <v>154.5</v>
      </c>
      <c r="E1349" s="4" t="n">
        <v>156.01</v>
      </c>
      <c r="F1349" s="4" t="n">
        <v>153.71</v>
      </c>
      <c r="G1349" s="4" t="n">
        <v>155.11</v>
      </c>
      <c r="H1349" s="5" t="n">
        <v>2069221</v>
      </c>
      <c r="I1349" s="3"/>
      <c r="J1349" s="3" t="n">
        <f aca="false">ROUND((G1349-G1348)/G1348*100,2)</f>
        <v>-1.67</v>
      </c>
      <c r="K1349" s="3" t="str">
        <f aca="false">B1349&amp;"_"&amp;C1349</f>
        <v>3_2025-05-01</v>
      </c>
    </row>
    <row r="1350" customFormat="false" ht="15" hidden="false" customHeight="false" outlineLevel="0" collapsed="false">
      <c r="A1350" s="3" t="n">
        <v>1349</v>
      </c>
      <c r="B1350" s="3" t="n">
        <v>3</v>
      </c>
      <c r="C1350" s="3" t="s">
        <v>405</v>
      </c>
      <c r="D1350" s="4" t="n">
        <v>152.63</v>
      </c>
      <c r="E1350" s="4" t="n">
        <v>153.28</v>
      </c>
      <c r="F1350" s="4" t="n">
        <v>151.91</v>
      </c>
      <c r="G1350" s="4" t="n">
        <v>152.71</v>
      </c>
      <c r="H1350" s="5" t="n">
        <v>1931858</v>
      </c>
      <c r="I1350" s="3"/>
      <c r="J1350" s="3" t="n">
        <f aca="false">ROUND((G1350-G1349)/G1349*100,2)</f>
        <v>-1.55</v>
      </c>
      <c r="K1350" s="3" t="str">
        <f aca="false">B1350&amp;"_"&amp;C1350</f>
        <v>3_2025-05-02</v>
      </c>
    </row>
    <row r="1351" customFormat="false" ht="15" hidden="false" customHeight="false" outlineLevel="0" collapsed="false">
      <c r="A1351" s="3" t="n">
        <v>1350</v>
      </c>
      <c r="B1351" s="3" t="n">
        <v>3</v>
      </c>
      <c r="C1351" s="3" t="s">
        <v>406</v>
      </c>
      <c r="D1351" s="4" t="n">
        <v>149.28</v>
      </c>
      <c r="E1351" s="4" t="n">
        <v>149.94</v>
      </c>
      <c r="F1351" s="4" t="n">
        <v>148.86</v>
      </c>
      <c r="G1351" s="4" t="n">
        <v>149.52</v>
      </c>
      <c r="H1351" s="5" t="n">
        <v>663626</v>
      </c>
      <c r="I1351" s="3"/>
      <c r="J1351" s="3" t="n">
        <f aca="false">ROUND((G1351-G1350)/G1350*100,2)</f>
        <v>-2.09</v>
      </c>
      <c r="K1351" s="3" t="str">
        <f aca="false">B1351&amp;"_"&amp;C1351</f>
        <v>3_2025-05-05</v>
      </c>
    </row>
    <row r="1352" customFormat="false" ht="15" hidden="false" customHeight="false" outlineLevel="0" collapsed="false">
      <c r="A1352" s="3" t="n">
        <v>1351</v>
      </c>
      <c r="B1352" s="3" t="n">
        <v>3</v>
      </c>
      <c r="C1352" s="3" t="s">
        <v>407</v>
      </c>
      <c r="D1352" s="4" t="n">
        <v>150.55</v>
      </c>
      <c r="E1352" s="4" t="n">
        <v>151.42</v>
      </c>
      <c r="F1352" s="4" t="n">
        <v>149.88</v>
      </c>
      <c r="G1352" s="4" t="n">
        <v>150.31</v>
      </c>
      <c r="H1352" s="5" t="n">
        <v>6948473</v>
      </c>
      <c r="I1352" s="3"/>
      <c r="J1352" s="3" t="n">
        <f aca="false">ROUND((G1352-G1351)/G1351*100,2)</f>
        <v>0.53</v>
      </c>
      <c r="K1352" s="3" t="str">
        <f aca="false">B1352&amp;"_"&amp;C1352</f>
        <v>3_2025-05-06</v>
      </c>
    </row>
    <row r="1353" customFormat="false" ht="15" hidden="false" customHeight="false" outlineLevel="0" collapsed="false">
      <c r="A1353" s="3" t="n">
        <v>1352</v>
      </c>
      <c r="B1353" s="3" t="n">
        <v>3</v>
      </c>
      <c r="C1353" s="3" t="s">
        <v>408</v>
      </c>
      <c r="D1353" s="4" t="n">
        <v>151.77</v>
      </c>
      <c r="E1353" s="4" t="n">
        <v>151.95</v>
      </c>
      <c r="F1353" s="4" t="n">
        <v>151.15</v>
      </c>
      <c r="G1353" s="4" t="n">
        <v>151.66</v>
      </c>
      <c r="H1353" s="5" t="n">
        <v>6753788</v>
      </c>
      <c r="I1353" s="3"/>
      <c r="J1353" s="3" t="n">
        <f aca="false">ROUND((G1353-G1352)/G1352*100,2)</f>
        <v>0.9</v>
      </c>
      <c r="K1353" s="3" t="str">
        <f aca="false">B1353&amp;"_"&amp;C1353</f>
        <v>3_2025-05-07</v>
      </c>
    </row>
    <row r="1354" customFormat="false" ht="15" hidden="false" customHeight="false" outlineLevel="0" collapsed="false">
      <c r="A1354" s="3" t="n">
        <v>1353</v>
      </c>
      <c r="B1354" s="3" t="n">
        <v>3</v>
      </c>
      <c r="C1354" s="3" t="s">
        <v>409</v>
      </c>
      <c r="D1354" s="4" t="n">
        <v>152.16</v>
      </c>
      <c r="E1354" s="4" t="n">
        <v>152.81</v>
      </c>
      <c r="F1354" s="4" t="n">
        <v>151.11</v>
      </c>
      <c r="G1354" s="4" t="n">
        <v>152</v>
      </c>
      <c r="H1354" s="5" t="n">
        <v>6864621</v>
      </c>
      <c r="I1354" s="3"/>
      <c r="J1354" s="3" t="n">
        <f aca="false">ROUND((G1354-G1353)/G1353*100,2)</f>
        <v>0.22</v>
      </c>
      <c r="K1354" s="3" t="str">
        <f aca="false">B1354&amp;"_"&amp;C1354</f>
        <v>3_2025-05-08</v>
      </c>
    </row>
    <row r="1355" customFormat="false" ht="15" hidden="false" customHeight="false" outlineLevel="0" collapsed="false">
      <c r="A1355" s="3" t="n">
        <v>1354</v>
      </c>
      <c r="B1355" s="3" t="n">
        <v>3</v>
      </c>
      <c r="C1355" s="3" t="s">
        <v>410</v>
      </c>
      <c r="D1355" s="4" t="n">
        <v>152.41</v>
      </c>
      <c r="E1355" s="4" t="n">
        <v>152.95</v>
      </c>
      <c r="F1355" s="4" t="n">
        <v>151.61</v>
      </c>
      <c r="G1355" s="4" t="n">
        <v>152.12</v>
      </c>
      <c r="H1355" s="5" t="n">
        <v>2680808</v>
      </c>
      <c r="I1355" s="3"/>
      <c r="J1355" s="3" t="n">
        <f aca="false">ROUND((G1355-G1354)/G1354*100,2)</f>
        <v>0.08</v>
      </c>
      <c r="K1355" s="3" t="str">
        <f aca="false">B1355&amp;"_"&amp;C1355</f>
        <v>3_2025-05-09</v>
      </c>
    </row>
    <row r="1356" customFormat="false" ht="15" hidden="false" customHeight="false" outlineLevel="0" collapsed="false">
      <c r="A1356" s="3" t="n">
        <v>1355</v>
      </c>
      <c r="B1356" s="3" t="n">
        <v>3</v>
      </c>
      <c r="C1356" s="3" t="s">
        <v>411</v>
      </c>
      <c r="D1356" s="4" t="n">
        <v>149.09</v>
      </c>
      <c r="E1356" s="4" t="n">
        <v>149.63</v>
      </c>
      <c r="F1356" s="4" t="n">
        <v>148.37</v>
      </c>
      <c r="G1356" s="4" t="n">
        <v>148.98</v>
      </c>
      <c r="H1356" s="5" t="n">
        <v>6625169</v>
      </c>
      <c r="I1356" s="3"/>
      <c r="J1356" s="3" t="n">
        <f aca="false">ROUND((G1356-G1355)/G1355*100,2)</f>
        <v>-2.06</v>
      </c>
      <c r="K1356" s="3" t="str">
        <f aca="false">B1356&amp;"_"&amp;C1356</f>
        <v>3_2025-05-12</v>
      </c>
    </row>
    <row r="1357" customFormat="false" ht="15" hidden="false" customHeight="false" outlineLevel="0" collapsed="false">
      <c r="A1357" s="3" t="n">
        <v>1356</v>
      </c>
      <c r="B1357" s="3" t="n">
        <v>3</v>
      </c>
      <c r="C1357" s="3" t="s">
        <v>412</v>
      </c>
      <c r="D1357" s="4" t="n">
        <v>149.22</v>
      </c>
      <c r="E1357" s="4" t="n">
        <v>149.87</v>
      </c>
      <c r="F1357" s="4" t="n">
        <v>148.74</v>
      </c>
      <c r="G1357" s="4" t="n">
        <v>149.23</v>
      </c>
      <c r="H1357" s="5" t="n">
        <v>3665034</v>
      </c>
      <c r="I1357" s="3"/>
      <c r="J1357" s="3" t="n">
        <f aca="false">ROUND((G1357-G1356)/G1356*100,2)</f>
        <v>0.17</v>
      </c>
      <c r="K1357" s="3" t="str">
        <f aca="false">B1357&amp;"_"&amp;C1357</f>
        <v>3_2025-05-13</v>
      </c>
    </row>
    <row r="1358" customFormat="false" ht="15" hidden="false" customHeight="false" outlineLevel="0" collapsed="false">
      <c r="A1358" s="3" t="n">
        <v>1357</v>
      </c>
      <c r="B1358" s="3" t="n">
        <v>3</v>
      </c>
      <c r="C1358" s="3" t="s">
        <v>413</v>
      </c>
      <c r="D1358" s="4" t="n">
        <v>149.32</v>
      </c>
      <c r="E1358" s="4" t="n">
        <v>149.69</v>
      </c>
      <c r="F1358" s="4" t="n">
        <v>148.43</v>
      </c>
      <c r="G1358" s="4" t="n">
        <v>148.85</v>
      </c>
      <c r="H1358" s="5" t="n">
        <v>4210916</v>
      </c>
      <c r="I1358" s="3"/>
      <c r="J1358" s="3" t="n">
        <f aca="false">ROUND((G1358-G1357)/G1357*100,2)</f>
        <v>-0.25</v>
      </c>
      <c r="K1358" s="3" t="str">
        <f aca="false">B1358&amp;"_"&amp;C1358</f>
        <v>3_2025-05-14</v>
      </c>
    </row>
    <row r="1359" customFormat="false" ht="15" hidden="false" customHeight="false" outlineLevel="0" collapsed="false">
      <c r="A1359" s="3" t="n">
        <v>1358</v>
      </c>
      <c r="B1359" s="3" t="n">
        <v>3</v>
      </c>
      <c r="C1359" s="3" t="s">
        <v>414</v>
      </c>
      <c r="D1359" s="4" t="n">
        <v>150.27</v>
      </c>
      <c r="E1359" s="4" t="n">
        <v>150.59</v>
      </c>
      <c r="F1359" s="4" t="n">
        <v>149.12</v>
      </c>
      <c r="G1359" s="4" t="n">
        <v>149.75</v>
      </c>
      <c r="H1359" s="5" t="n">
        <v>656051</v>
      </c>
      <c r="I1359" s="3"/>
      <c r="J1359" s="3" t="n">
        <f aca="false">ROUND((G1359-G1358)/G1358*100,2)</f>
        <v>0.6</v>
      </c>
      <c r="K1359" s="3" t="str">
        <f aca="false">B1359&amp;"_"&amp;C1359</f>
        <v>3_2025-05-15</v>
      </c>
    </row>
    <row r="1360" customFormat="false" ht="15" hidden="false" customHeight="false" outlineLevel="0" collapsed="false">
      <c r="A1360" s="3" t="n">
        <v>1359</v>
      </c>
      <c r="B1360" s="3" t="n">
        <v>3</v>
      </c>
      <c r="C1360" s="3" t="s">
        <v>415</v>
      </c>
      <c r="D1360" s="4" t="n">
        <v>149.16</v>
      </c>
      <c r="E1360" s="4" t="n">
        <v>149.55</v>
      </c>
      <c r="F1360" s="4" t="n">
        <v>148.96</v>
      </c>
      <c r="G1360" s="4" t="n">
        <v>149.34</v>
      </c>
      <c r="H1360" s="5" t="n">
        <v>7318026</v>
      </c>
      <c r="I1360" s="3"/>
      <c r="J1360" s="3" t="n">
        <f aca="false">ROUND((G1360-G1359)/G1359*100,2)</f>
        <v>-0.27</v>
      </c>
      <c r="K1360" s="3" t="str">
        <f aca="false">B1360&amp;"_"&amp;C1360</f>
        <v>3_2025-05-16</v>
      </c>
    </row>
    <row r="1361" customFormat="false" ht="15" hidden="false" customHeight="false" outlineLevel="0" collapsed="false">
      <c r="A1361" s="3" t="n">
        <v>1360</v>
      </c>
      <c r="B1361" s="3" t="n">
        <v>3</v>
      </c>
      <c r="C1361" s="3" t="s">
        <v>416</v>
      </c>
      <c r="D1361" s="4" t="n">
        <v>150.86</v>
      </c>
      <c r="E1361" s="4" t="n">
        <v>151.6</v>
      </c>
      <c r="F1361" s="4" t="n">
        <v>150.1</v>
      </c>
      <c r="G1361" s="4" t="n">
        <v>151.06</v>
      </c>
      <c r="H1361" s="5" t="n">
        <v>5427186</v>
      </c>
      <c r="I1361" s="3"/>
      <c r="J1361" s="3" t="n">
        <f aca="false">ROUND((G1361-G1360)/G1360*100,2)</f>
        <v>1.15</v>
      </c>
      <c r="K1361" s="3" t="str">
        <f aca="false">B1361&amp;"_"&amp;C1361</f>
        <v>3_2025-05-19</v>
      </c>
    </row>
    <row r="1362" customFormat="false" ht="15" hidden="false" customHeight="false" outlineLevel="0" collapsed="false">
      <c r="A1362" s="3" t="n">
        <v>1361</v>
      </c>
      <c r="B1362" s="3" t="n">
        <v>3</v>
      </c>
      <c r="C1362" s="3" t="s">
        <v>417</v>
      </c>
      <c r="D1362" s="4" t="n">
        <v>152.87</v>
      </c>
      <c r="E1362" s="4" t="n">
        <v>153.75</v>
      </c>
      <c r="F1362" s="4" t="n">
        <v>151.85</v>
      </c>
      <c r="G1362" s="4" t="n">
        <v>152.61</v>
      </c>
      <c r="H1362" s="5" t="n">
        <v>5548304</v>
      </c>
      <c r="I1362" s="3"/>
      <c r="J1362" s="3" t="n">
        <f aca="false">ROUND((G1362-G1361)/G1361*100,2)</f>
        <v>1.03</v>
      </c>
      <c r="K1362" s="3" t="str">
        <f aca="false">B1362&amp;"_"&amp;C1362</f>
        <v>3_2025-05-20</v>
      </c>
    </row>
    <row r="1363" customFormat="false" ht="15" hidden="false" customHeight="false" outlineLevel="0" collapsed="false">
      <c r="A1363" s="3" t="n">
        <v>1362</v>
      </c>
      <c r="B1363" s="3" t="n">
        <v>3</v>
      </c>
      <c r="C1363" s="3" t="s">
        <v>418</v>
      </c>
      <c r="D1363" s="4" t="n">
        <v>154.59</v>
      </c>
      <c r="E1363" s="4" t="n">
        <v>155.33</v>
      </c>
      <c r="F1363" s="4" t="n">
        <v>153.56</v>
      </c>
      <c r="G1363" s="4" t="n">
        <v>154.3</v>
      </c>
      <c r="H1363" s="5" t="n">
        <v>6833984</v>
      </c>
      <c r="I1363" s="3"/>
      <c r="J1363" s="3" t="n">
        <f aca="false">ROUND((G1363-G1362)/G1362*100,2)</f>
        <v>1.11</v>
      </c>
      <c r="K1363" s="3" t="str">
        <f aca="false">B1363&amp;"_"&amp;C1363</f>
        <v>3_2025-05-21</v>
      </c>
    </row>
    <row r="1364" customFormat="false" ht="15" hidden="false" customHeight="false" outlineLevel="0" collapsed="false">
      <c r="A1364" s="3" t="n">
        <v>1363</v>
      </c>
      <c r="B1364" s="3" t="n">
        <v>3</v>
      </c>
      <c r="C1364" s="3" t="s">
        <v>419</v>
      </c>
      <c r="D1364" s="4" t="n">
        <v>152.98</v>
      </c>
      <c r="E1364" s="4" t="n">
        <v>153.59</v>
      </c>
      <c r="F1364" s="4" t="n">
        <v>152.56</v>
      </c>
      <c r="G1364" s="4" t="n">
        <v>152.68</v>
      </c>
      <c r="H1364" s="5" t="n">
        <v>1996131</v>
      </c>
      <c r="I1364" s="3"/>
      <c r="J1364" s="3" t="n">
        <f aca="false">ROUND((G1364-G1363)/G1363*100,2)</f>
        <v>-1.05</v>
      </c>
      <c r="K1364" s="3" t="str">
        <f aca="false">B1364&amp;"_"&amp;C1364</f>
        <v>3_2025-05-22</v>
      </c>
    </row>
    <row r="1365" customFormat="false" ht="15" hidden="false" customHeight="false" outlineLevel="0" collapsed="false">
      <c r="A1365" s="3" t="n">
        <v>1364</v>
      </c>
      <c r="B1365" s="3" t="n">
        <v>3</v>
      </c>
      <c r="C1365" s="3" t="s">
        <v>420</v>
      </c>
      <c r="D1365" s="4" t="n">
        <v>151.26</v>
      </c>
      <c r="E1365" s="4" t="n">
        <v>151.36</v>
      </c>
      <c r="F1365" s="4" t="n">
        <v>150.76</v>
      </c>
      <c r="G1365" s="4" t="n">
        <v>151.14</v>
      </c>
      <c r="H1365" s="5" t="n">
        <v>7953254</v>
      </c>
      <c r="I1365" s="3"/>
      <c r="J1365" s="3" t="n">
        <f aca="false">ROUND((G1365-G1364)/G1364*100,2)</f>
        <v>-1.01</v>
      </c>
      <c r="K1365" s="3" t="str">
        <f aca="false">B1365&amp;"_"&amp;C1365</f>
        <v>3_2025-05-23</v>
      </c>
    </row>
    <row r="1366" customFormat="false" ht="15" hidden="false" customHeight="false" outlineLevel="0" collapsed="false">
      <c r="A1366" s="3" t="n">
        <v>1365</v>
      </c>
      <c r="B1366" s="3" t="n">
        <v>3</v>
      </c>
      <c r="C1366" s="3" t="s">
        <v>421</v>
      </c>
      <c r="D1366" s="4" t="n">
        <v>149.98</v>
      </c>
      <c r="E1366" s="4" t="n">
        <v>150.55</v>
      </c>
      <c r="F1366" s="4" t="n">
        <v>149.19</v>
      </c>
      <c r="G1366" s="4" t="n">
        <v>150.53</v>
      </c>
      <c r="H1366" s="5" t="n">
        <v>3177829</v>
      </c>
      <c r="I1366" s="3"/>
      <c r="J1366" s="3" t="n">
        <f aca="false">ROUND((G1366-G1365)/G1365*100,2)</f>
        <v>-0.4</v>
      </c>
      <c r="K1366" s="3" t="str">
        <f aca="false">B1366&amp;"_"&amp;C1366</f>
        <v>3_2025-05-26</v>
      </c>
    </row>
    <row r="1367" customFormat="false" ht="15" hidden="false" customHeight="false" outlineLevel="0" collapsed="false">
      <c r="A1367" s="3" t="n">
        <v>1366</v>
      </c>
      <c r="B1367" s="3" t="n">
        <v>3</v>
      </c>
      <c r="C1367" s="3" t="s">
        <v>422</v>
      </c>
      <c r="D1367" s="4" t="n">
        <v>151.88</v>
      </c>
      <c r="E1367" s="4" t="n">
        <v>153.05</v>
      </c>
      <c r="F1367" s="4" t="n">
        <v>151.06</v>
      </c>
      <c r="G1367" s="4" t="n">
        <v>152.29</v>
      </c>
      <c r="H1367" s="5" t="n">
        <v>739775</v>
      </c>
      <c r="I1367" s="3"/>
      <c r="J1367" s="3" t="n">
        <f aca="false">ROUND((G1367-G1366)/G1366*100,2)</f>
        <v>1.17</v>
      </c>
      <c r="K1367" s="3" t="str">
        <f aca="false">B1367&amp;"_"&amp;C1367</f>
        <v>3_2025-05-27</v>
      </c>
    </row>
    <row r="1368" customFormat="false" ht="15" hidden="false" customHeight="false" outlineLevel="0" collapsed="false">
      <c r="A1368" s="3" t="n">
        <v>1367</v>
      </c>
      <c r="B1368" s="3" t="n">
        <v>3</v>
      </c>
      <c r="C1368" s="3" t="s">
        <v>423</v>
      </c>
      <c r="D1368" s="4" t="n">
        <v>155.13</v>
      </c>
      <c r="E1368" s="4" t="n">
        <v>155.24</v>
      </c>
      <c r="F1368" s="4" t="n">
        <v>154.77</v>
      </c>
      <c r="G1368" s="4" t="n">
        <v>154.98</v>
      </c>
      <c r="H1368" s="5" t="n">
        <v>2433666</v>
      </c>
      <c r="I1368" s="3"/>
      <c r="J1368" s="3" t="n">
        <f aca="false">ROUND((G1368-G1367)/G1367*100,2)</f>
        <v>1.77</v>
      </c>
      <c r="K1368" s="3" t="str">
        <f aca="false">B1368&amp;"_"&amp;C1368</f>
        <v>3_2025-05-28</v>
      </c>
    </row>
    <row r="1369" customFormat="false" ht="15" hidden="false" customHeight="false" outlineLevel="0" collapsed="false">
      <c r="A1369" s="3" t="n">
        <v>1368</v>
      </c>
      <c r="B1369" s="3" t="n">
        <v>3</v>
      </c>
      <c r="C1369" s="3" t="s">
        <v>424</v>
      </c>
      <c r="D1369" s="4" t="n">
        <v>155.95</v>
      </c>
      <c r="E1369" s="4" t="n">
        <v>156.48</v>
      </c>
      <c r="F1369" s="4" t="n">
        <v>155.9</v>
      </c>
      <c r="G1369" s="4" t="n">
        <v>156.15</v>
      </c>
      <c r="H1369" s="5" t="n">
        <v>7082852</v>
      </c>
      <c r="I1369" s="3"/>
      <c r="J1369" s="3" t="n">
        <f aca="false">ROUND((G1369-G1368)/G1368*100,2)</f>
        <v>0.75</v>
      </c>
      <c r="K1369" s="3" t="str">
        <f aca="false">B1369&amp;"_"&amp;C1369</f>
        <v>3_2025-05-29</v>
      </c>
    </row>
    <row r="1370" customFormat="false" ht="15" hidden="false" customHeight="false" outlineLevel="0" collapsed="false">
      <c r="A1370" s="3" t="n">
        <v>1369</v>
      </c>
      <c r="B1370" s="3" t="n">
        <v>3</v>
      </c>
      <c r="C1370" s="3" t="s">
        <v>425</v>
      </c>
      <c r="D1370" s="4" t="n">
        <v>156.22</v>
      </c>
      <c r="E1370" s="4" t="n">
        <v>156.7</v>
      </c>
      <c r="F1370" s="4" t="n">
        <v>155.35</v>
      </c>
      <c r="G1370" s="4" t="n">
        <v>155.98</v>
      </c>
      <c r="H1370" s="5" t="n">
        <v>5798036</v>
      </c>
      <c r="I1370" s="3"/>
      <c r="J1370" s="3" t="n">
        <f aca="false">ROUND((G1370-G1369)/G1369*100,2)</f>
        <v>-0.11</v>
      </c>
      <c r="K1370" s="3" t="str">
        <f aca="false">B1370&amp;"_"&amp;C1370</f>
        <v>3_2025-05-30</v>
      </c>
    </row>
    <row r="1371" customFormat="false" ht="15" hidden="false" customHeight="false" outlineLevel="0" collapsed="false">
      <c r="A1371" s="3" t="n">
        <v>1370</v>
      </c>
      <c r="B1371" s="3" t="n">
        <v>3</v>
      </c>
      <c r="C1371" s="3" t="s">
        <v>426</v>
      </c>
      <c r="D1371" s="4" t="n">
        <v>158.13</v>
      </c>
      <c r="E1371" s="4" t="n">
        <v>158.54</v>
      </c>
      <c r="F1371" s="4" t="n">
        <v>157.16</v>
      </c>
      <c r="G1371" s="4" t="n">
        <v>157.59</v>
      </c>
      <c r="H1371" s="5" t="n">
        <v>6811977</v>
      </c>
      <c r="I1371" s="3"/>
      <c r="J1371" s="3" t="n">
        <f aca="false">ROUND((G1371-G1370)/G1370*100,2)</f>
        <v>1.03</v>
      </c>
      <c r="K1371" s="3" t="str">
        <f aca="false">B1371&amp;"_"&amp;C1371</f>
        <v>3_2025-06-02</v>
      </c>
    </row>
    <row r="1372" customFormat="false" ht="15" hidden="false" customHeight="false" outlineLevel="0" collapsed="false">
      <c r="A1372" s="3" t="n">
        <v>1371</v>
      </c>
      <c r="B1372" s="3" t="n">
        <v>3</v>
      </c>
      <c r="C1372" s="3" t="s">
        <v>427</v>
      </c>
      <c r="D1372" s="4" t="n">
        <v>158.77</v>
      </c>
      <c r="E1372" s="4" t="n">
        <v>159.51</v>
      </c>
      <c r="F1372" s="4" t="n">
        <v>157.73</v>
      </c>
      <c r="G1372" s="4" t="n">
        <v>158.63</v>
      </c>
      <c r="H1372" s="5" t="n">
        <v>6677076</v>
      </c>
      <c r="I1372" s="3"/>
      <c r="J1372" s="3" t="n">
        <f aca="false">ROUND((G1372-G1371)/G1371*100,2)</f>
        <v>0.66</v>
      </c>
      <c r="K1372" s="3" t="str">
        <f aca="false">B1372&amp;"_"&amp;C1372</f>
        <v>3_2025-06-03</v>
      </c>
    </row>
    <row r="1373" customFormat="false" ht="15" hidden="false" customHeight="false" outlineLevel="0" collapsed="false">
      <c r="A1373" s="3" t="n">
        <v>1372</v>
      </c>
      <c r="B1373" s="3" t="n">
        <v>3</v>
      </c>
      <c r="C1373" s="3" t="s">
        <v>428</v>
      </c>
      <c r="D1373" s="4" t="n">
        <v>158.92</v>
      </c>
      <c r="E1373" s="4" t="n">
        <v>159.61</v>
      </c>
      <c r="F1373" s="4" t="n">
        <v>158.32</v>
      </c>
      <c r="G1373" s="4" t="n">
        <v>159.51</v>
      </c>
      <c r="H1373" s="5" t="n">
        <v>7031521</v>
      </c>
      <c r="I1373" s="3"/>
      <c r="J1373" s="3" t="n">
        <f aca="false">ROUND((G1373-G1372)/G1372*100,2)</f>
        <v>0.55</v>
      </c>
      <c r="K1373" s="3" t="str">
        <f aca="false">B1373&amp;"_"&amp;C1373</f>
        <v>3_2025-06-04</v>
      </c>
    </row>
    <row r="1374" customFormat="false" ht="15" hidden="false" customHeight="false" outlineLevel="0" collapsed="false">
      <c r="A1374" s="3" t="n">
        <v>1373</v>
      </c>
      <c r="B1374" s="3" t="n">
        <v>3</v>
      </c>
      <c r="C1374" s="3" t="s">
        <v>429</v>
      </c>
      <c r="D1374" s="4" t="n">
        <v>160.67</v>
      </c>
      <c r="E1374" s="4" t="n">
        <v>161.36</v>
      </c>
      <c r="F1374" s="4" t="n">
        <v>160.18</v>
      </c>
      <c r="G1374" s="4" t="n">
        <v>160.94</v>
      </c>
      <c r="H1374" s="5" t="n">
        <v>5994139</v>
      </c>
      <c r="I1374" s="3"/>
      <c r="J1374" s="3" t="n">
        <f aca="false">ROUND((G1374-G1373)/G1373*100,2)</f>
        <v>0.9</v>
      </c>
      <c r="K1374" s="3" t="str">
        <f aca="false">B1374&amp;"_"&amp;C1374</f>
        <v>3_2025-06-05</v>
      </c>
    </row>
    <row r="1375" customFormat="false" ht="15" hidden="false" customHeight="false" outlineLevel="0" collapsed="false">
      <c r="A1375" s="3" t="n">
        <v>1374</v>
      </c>
      <c r="B1375" s="3" t="n">
        <v>3</v>
      </c>
      <c r="C1375" s="3" t="s">
        <v>430</v>
      </c>
      <c r="D1375" s="4" t="n">
        <v>159.54</v>
      </c>
      <c r="E1375" s="4" t="n">
        <v>160.67</v>
      </c>
      <c r="F1375" s="4" t="n">
        <v>159.22</v>
      </c>
      <c r="G1375" s="4" t="n">
        <v>160.05</v>
      </c>
      <c r="H1375" s="5" t="n">
        <v>1533293</v>
      </c>
      <c r="I1375" s="3"/>
      <c r="J1375" s="3" t="n">
        <f aca="false">ROUND((G1375-G1374)/G1374*100,2)</f>
        <v>-0.55</v>
      </c>
      <c r="K1375" s="3" t="str">
        <f aca="false">B1375&amp;"_"&amp;C1375</f>
        <v>3_2025-06-06</v>
      </c>
    </row>
    <row r="1376" customFormat="false" ht="15" hidden="false" customHeight="false" outlineLevel="0" collapsed="false">
      <c r="A1376" s="3" t="n">
        <v>1375</v>
      </c>
      <c r="B1376" s="3" t="n">
        <v>3</v>
      </c>
      <c r="C1376" s="3" t="s">
        <v>431</v>
      </c>
      <c r="D1376" s="4" t="n">
        <v>161.75</v>
      </c>
      <c r="E1376" s="4" t="n">
        <v>162.61</v>
      </c>
      <c r="F1376" s="4" t="n">
        <v>161.51</v>
      </c>
      <c r="G1376" s="4" t="n">
        <v>161.86</v>
      </c>
      <c r="H1376" s="5" t="n">
        <v>6568589</v>
      </c>
      <c r="I1376" s="3"/>
      <c r="J1376" s="3" t="n">
        <f aca="false">ROUND((G1376-G1375)/G1375*100,2)</f>
        <v>1.13</v>
      </c>
      <c r="K1376" s="3" t="str">
        <f aca="false">B1376&amp;"_"&amp;C1376</f>
        <v>3_2025-06-09</v>
      </c>
    </row>
    <row r="1377" customFormat="false" ht="15" hidden="false" customHeight="false" outlineLevel="0" collapsed="false">
      <c r="A1377" s="3" t="n">
        <v>1376</v>
      </c>
      <c r="B1377" s="3" t="n">
        <v>3</v>
      </c>
      <c r="C1377" s="3" t="s">
        <v>432</v>
      </c>
      <c r="D1377" s="4" t="n">
        <v>159.12</v>
      </c>
      <c r="E1377" s="4" t="n">
        <v>159.8</v>
      </c>
      <c r="F1377" s="4" t="n">
        <v>159.04</v>
      </c>
      <c r="G1377" s="4" t="n">
        <v>159.32</v>
      </c>
      <c r="H1377" s="5" t="n">
        <v>3293272</v>
      </c>
      <c r="I1377" s="3"/>
      <c r="J1377" s="3" t="n">
        <f aca="false">ROUND((G1377-G1376)/G1376*100,2)</f>
        <v>-1.57</v>
      </c>
      <c r="K1377" s="3" t="str">
        <f aca="false">B1377&amp;"_"&amp;C1377</f>
        <v>3_2025-06-10</v>
      </c>
    </row>
    <row r="1378" customFormat="false" ht="15" hidden="false" customHeight="false" outlineLevel="0" collapsed="false">
      <c r="A1378" s="3" t="n">
        <v>1377</v>
      </c>
      <c r="B1378" s="3" t="n">
        <v>3</v>
      </c>
      <c r="C1378" s="3" t="s">
        <v>433</v>
      </c>
      <c r="D1378" s="4" t="n">
        <v>159.62</v>
      </c>
      <c r="E1378" s="4" t="n">
        <v>159.77</v>
      </c>
      <c r="F1378" s="4" t="n">
        <v>158.69</v>
      </c>
      <c r="G1378" s="4" t="n">
        <v>159.41</v>
      </c>
      <c r="H1378" s="5" t="n">
        <v>3662916</v>
      </c>
      <c r="I1378" s="3"/>
      <c r="J1378" s="3" t="n">
        <f aca="false">ROUND((G1378-G1377)/G1377*100,2)</f>
        <v>0.06</v>
      </c>
      <c r="K1378" s="3" t="str">
        <f aca="false">B1378&amp;"_"&amp;C1378</f>
        <v>3_2025-06-11</v>
      </c>
    </row>
    <row r="1379" customFormat="false" ht="15" hidden="false" customHeight="false" outlineLevel="0" collapsed="false">
      <c r="A1379" s="3" t="n">
        <v>1378</v>
      </c>
      <c r="B1379" s="3" t="n">
        <v>3</v>
      </c>
      <c r="C1379" s="3" t="s">
        <v>434</v>
      </c>
      <c r="D1379" s="4" t="n">
        <v>156.37</v>
      </c>
      <c r="E1379" s="4" t="n">
        <v>157.47</v>
      </c>
      <c r="F1379" s="4" t="n">
        <v>155.98</v>
      </c>
      <c r="G1379" s="4" t="n">
        <v>156.71</v>
      </c>
      <c r="H1379" s="5" t="n">
        <v>3569819</v>
      </c>
      <c r="I1379" s="3"/>
      <c r="J1379" s="3" t="n">
        <f aca="false">ROUND((G1379-G1378)/G1378*100,2)</f>
        <v>-1.69</v>
      </c>
      <c r="K1379" s="3" t="str">
        <f aca="false">B1379&amp;"_"&amp;C1379</f>
        <v>3_2025-06-12</v>
      </c>
    </row>
    <row r="1380" customFormat="false" ht="15" hidden="false" customHeight="false" outlineLevel="0" collapsed="false">
      <c r="A1380" s="3" t="n">
        <v>1379</v>
      </c>
      <c r="B1380" s="3" t="n">
        <v>3</v>
      </c>
      <c r="C1380" s="3" t="s">
        <v>435</v>
      </c>
      <c r="D1380" s="4" t="n">
        <v>151.75</v>
      </c>
      <c r="E1380" s="4" t="n">
        <v>152.07</v>
      </c>
      <c r="F1380" s="4" t="n">
        <v>151.36</v>
      </c>
      <c r="G1380" s="4" t="n">
        <v>151.39</v>
      </c>
      <c r="H1380" s="5" t="n">
        <v>1591882</v>
      </c>
      <c r="I1380" s="3"/>
      <c r="J1380" s="3" t="n">
        <f aca="false">ROUND((G1380-G1379)/G1379*100,2)</f>
        <v>-3.39</v>
      </c>
      <c r="K1380" s="3" t="str">
        <f aca="false">B1380&amp;"_"&amp;C1380</f>
        <v>3_2025-06-13</v>
      </c>
    </row>
    <row r="1381" customFormat="false" ht="15" hidden="false" customHeight="false" outlineLevel="0" collapsed="false">
      <c r="A1381" s="3" t="n">
        <v>1380</v>
      </c>
      <c r="B1381" s="3" t="n">
        <v>3</v>
      </c>
      <c r="C1381" s="3" t="s">
        <v>436</v>
      </c>
      <c r="D1381" s="4" t="n">
        <v>152.17</v>
      </c>
      <c r="E1381" s="4" t="n">
        <v>153.5</v>
      </c>
      <c r="F1381" s="4" t="n">
        <v>151.3</v>
      </c>
      <c r="G1381" s="4" t="n">
        <v>152.76</v>
      </c>
      <c r="H1381" s="5" t="n">
        <v>1135836</v>
      </c>
      <c r="I1381" s="3"/>
      <c r="J1381" s="3" t="n">
        <f aca="false">ROUND((G1381-G1380)/G1380*100,2)</f>
        <v>0.9</v>
      </c>
      <c r="K1381" s="3" t="str">
        <f aca="false">B1381&amp;"_"&amp;C1381</f>
        <v>3_2025-06-16</v>
      </c>
    </row>
    <row r="1382" customFormat="false" ht="15" hidden="false" customHeight="false" outlineLevel="0" collapsed="false">
      <c r="A1382" s="3" t="n">
        <v>1381</v>
      </c>
      <c r="B1382" s="3" t="n">
        <v>3</v>
      </c>
      <c r="C1382" s="3" t="s">
        <v>437</v>
      </c>
      <c r="D1382" s="4" t="n">
        <v>149.29</v>
      </c>
      <c r="E1382" s="4" t="n">
        <v>149.74</v>
      </c>
      <c r="F1382" s="4" t="n">
        <v>148.61</v>
      </c>
      <c r="G1382" s="4" t="n">
        <v>149.69</v>
      </c>
      <c r="H1382" s="5" t="n">
        <v>5451321</v>
      </c>
      <c r="I1382" s="3"/>
      <c r="J1382" s="3" t="n">
        <f aca="false">ROUND((G1382-G1381)/G1381*100,2)</f>
        <v>-2.01</v>
      </c>
      <c r="K1382" s="3" t="str">
        <f aca="false">B1382&amp;"_"&amp;C1382</f>
        <v>3_2025-06-17</v>
      </c>
    </row>
    <row r="1383" customFormat="false" ht="15" hidden="false" customHeight="false" outlineLevel="0" collapsed="false">
      <c r="A1383" s="3" t="n">
        <v>1382</v>
      </c>
      <c r="B1383" s="3" t="n">
        <v>3</v>
      </c>
      <c r="C1383" s="3" t="s">
        <v>438</v>
      </c>
      <c r="D1383" s="4" t="n">
        <v>156.89</v>
      </c>
      <c r="E1383" s="4" t="n">
        <v>157.74</v>
      </c>
      <c r="F1383" s="4" t="n">
        <v>156.66</v>
      </c>
      <c r="G1383" s="4" t="n">
        <v>156.71</v>
      </c>
      <c r="H1383" s="5" t="n">
        <v>5237056</v>
      </c>
      <c r="I1383" s="3"/>
      <c r="J1383" s="3" t="n">
        <f aca="false">ROUND((G1383-G1382)/G1382*100,2)</f>
        <v>4.69</v>
      </c>
      <c r="K1383" s="3" t="str">
        <f aca="false">B1383&amp;"_"&amp;C1383</f>
        <v>3_2025-06-18</v>
      </c>
    </row>
    <row r="1384" customFormat="false" ht="15" hidden="false" customHeight="false" outlineLevel="0" collapsed="false">
      <c r="A1384" s="3" t="n">
        <v>1383</v>
      </c>
      <c r="B1384" s="3" t="n">
        <v>3</v>
      </c>
      <c r="C1384" s="3" t="s">
        <v>439</v>
      </c>
      <c r="D1384" s="4" t="n">
        <v>155.8</v>
      </c>
      <c r="E1384" s="4" t="n">
        <v>156.08</v>
      </c>
      <c r="F1384" s="4" t="n">
        <v>155.4</v>
      </c>
      <c r="G1384" s="4" t="n">
        <v>155.77</v>
      </c>
      <c r="H1384" s="5" t="n">
        <v>5606529</v>
      </c>
      <c r="I1384" s="3"/>
      <c r="J1384" s="3" t="n">
        <f aca="false">ROUND((G1384-G1383)/G1383*100,2)</f>
        <v>-0.6</v>
      </c>
      <c r="K1384" s="3" t="str">
        <f aca="false">B1384&amp;"_"&amp;C1384</f>
        <v>3_2025-06-19</v>
      </c>
    </row>
    <row r="1385" customFormat="false" ht="15" hidden="false" customHeight="false" outlineLevel="0" collapsed="false">
      <c r="A1385" s="3" t="n">
        <v>1384</v>
      </c>
      <c r="B1385" s="3" t="n">
        <v>3</v>
      </c>
      <c r="C1385" s="3" t="s">
        <v>440</v>
      </c>
      <c r="D1385" s="4" t="n">
        <v>151.84</v>
      </c>
      <c r="E1385" s="4" t="n">
        <v>152.12</v>
      </c>
      <c r="F1385" s="4" t="n">
        <v>151.1</v>
      </c>
      <c r="G1385" s="4" t="n">
        <v>151.77</v>
      </c>
      <c r="H1385" s="5" t="n">
        <v>7319231</v>
      </c>
      <c r="I1385" s="3"/>
      <c r="J1385" s="3" t="n">
        <f aca="false">ROUND((G1385-G1384)/G1384*100,2)</f>
        <v>-2.57</v>
      </c>
      <c r="K1385" s="3" t="str">
        <f aca="false">B1385&amp;"_"&amp;C1385</f>
        <v>3_2025-06-20</v>
      </c>
    </row>
    <row r="1386" customFormat="false" ht="15" hidden="false" customHeight="false" outlineLevel="0" collapsed="false">
      <c r="A1386" s="3" t="n">
        <v>1385</v>
      </c>
      <c r="B1386" s="3" t="n">
        <v>3</v>
      </c>
      <c r="C1386" s="3" t="s">
        <v>441</v>
      </c>
      <c r="D1386" s="4" t="n">
        <v>154.03</v>
      </c>
      <c r="E1386" s="4" t="n">
        <v>154.88</v>
      </c>
      <c r="F1386" s="4" t="n">
        <v>153.35</v>
      </c>
      <c r="G1386" s="4" t="n">
        <v>153.99</v>
      </c>
      <c r="H1386" s="5" t="n">
        <v>3846417</v>
      </c>
      <c r="I1386" s="3"/>
      <c r="J1386" s="3" t="n">
        <f aca="false">ROUND((G1386-G1385)/G1385*100,2)</f>
        <v>1.46</v>
      </c>
      <c r="K1386" s="3" t="str">
        <f aca="false">B1386&amp;"_"&amp;C1386</f>
        <v>3_2025-06-23</v>
      </c>
    </row>
    <row r="1387" customFormat="false" ht="15" hidden="false" customHeight="false" outlineLevel="0" collapsed="false">
      <c r="A1387" s="3" t="n">
        <v>1386</v>
      </c>
      <c r="B1387" s="3" t="n">
        <v>3</v>
      </c>
      <c r="C1387" s="3" t="s">
        <v>442</v>
      </c>
      <c r="D1387" s="4" t="n">
        <v>153.75</v>
      </c>
      <c r="E1387" s="4" t="n">
        <v>154.62</v>
      </c>
      <c r="F1387" s="4" t="n">
        <v>153.02</v>
      </c>
      <c r="G1387" s="4" t="n">
        <v>154.12</v>
      </c>
      <c r="H1387" s="5" t="n">
        <v>5390278</v>
      </c>
      <c r="I1387" s="3"/>
      <c r="J1387" s="3" t="n">
        <f aca="false">ROUND((G1387-G1386)/G1386*100,2)</f>
        <v>0.08</v>
      </c>
      <c r="K1387" s="3" t="str">
        <f aca="false">B1387&amp;"_"&amp;C1387</f>
        <v>3_2025-06-24</v>
      </c>
    </row>
    <row r="1388" customFormat="false" ht="15" hidden="false" customHeight="false" outlineLevel="0" collapsed="false">
      <c r="A1388" s="3" t="n">
        <v>1387</v>
      </c>
      <c r="B1388" s="3" t="n">
        <v>3</v>
      </c>
      <c r="C1388" s="3" t="s">
        <v>443</v>
      </c>
      <c r="D1388" s="4" t="n">
        <v>152.59</v>
      </c>
      <c r="E1388" s="4" t="n">
        <v>152.96</v>
      </c>
      <c r="F1388" s="4" t="n">
        <v>152.07</v>
      </c>
      <c r="G1388" s="4" t="n">
        <v>152.25</v>
      </c>
      <c r="H1388" s="5" t="n">
        <v>2761485</v>
      </c>
      <c r="I1388" s="3"/>
      <c r="J1388" s="3" t="n">
        <f aca="false">ROUND((G1388-G1387)/G1387*100,2)</f>
        <v>-1.21</v>
      </c>
      <c r="K1388" s="3" t="str">
        <f aca="false">B1388&amp;"_"&amp;C1388</f>
        <v>3_2025-06-25</v>
      </c>
    </row>
    <row r="1389" customFormat="false" ht="15" hidden="false" customHeight="false" outlineLevel="0" collapsed="false">
      <c r="A1389" s="3" t="n">
        <v>1388</v>
      </c>
      <c r="B1389" s="3" t="n">
        <v>3</v>
      </c>
      <c r="C1389" s="3" t="s">
        <v>444</v>
      </c>
      <c r="D1389" s="4" t="n">
        <v>146.29</v>
      </c>
      <c r="E1389" s="4" t="n">
        <v>147.13</v>
      </c>
      <c r="F1389" s="4" t="n">
        <v>145.65</v>
      </c>
      <c r="G1389" s="4" t="n">
        <v>146.83</v>
      </c>
      <c r="H1389" s="5" t="n">
        <v>6050391</v>
      </c>
      <c r="I1389" s="3"/>
      <c r="J1389" s="3" t="n">
        <f aca="false">ROUND((G1389-G1388)/G1388*100,2)</f>
        <v>-3.56</v>
      </c>
      <c r="K1389" s="3" t="str">
        <f aca="false">B1389&amp;"_"&amp;C1389</f>
        <v>3_2025-06-26</v>
      </c>
    </row>
    <row r="1390" customFormat="false" ht="15" hidden="false" customHeight="false" outlineLevel="0" collapsed="false">
      <c r="A1390" s="3" t="n">
        <v>1389</v>
      </c>
      <c r="B1390" s="3" t="n">
        <v>3</v>
      </c>
      <c r="C1390" s="3" t="s">
        <v>445</v>
      </c>
      <c r="D1390" s="4" t="n">
        <v>152.35</v>
      </c>
      <c r="E1390" s="4" t="n">
        <v>152.69</v>
      </c>
      <c r="F1390" s="4" t="n">
        <v>151.84</v>
      </c>
      <c r="G1390" s="4" t="n">
        <v>152.61</v>
      </c>
      <c r="H1390" s="5" t="n">
        <v>4410018</v>
      </c>
      <c r="I1390" s="3"/>
      <c r="J1390" s="3" t="n">
        <f aca="false">ROUND((G1390-G1389)/G1389*100,2)</f>
        <v>3.94</v>
      </c>
      <c r="K1390" s="3" t="str">
        <f aca="false">B1390&amp;"_"&amp;C1390</f>
        <v>3_2025-06-27</v>
      </c>
    </row>
    <row r="1391" customFormat="false" ht="15" hidden="false" customHeight="false" outlineLevel="0" collapsed="false">
      <c r="A1391" s="3" t="n">
        <v>1390</v>
      </c>
      <c r="B1391" s="3" t="n">
        <v>3</v>
      </c>
      <c r="C1391" s="3" t="s">
        <v>446</v>
      </c>
      <c r="D1391" s="4" t="n">
        <v>159.01</v>
      </c>
      <c r="E1391" s="4" t="n">
        <v>159.17</v>
      </c>
      <c r="F1391" s="4" t="n">
        <v>158.66</v>
      </c>
      <c r="G1391" s="4" t="n">
        <v>158.69</v>
      </c>
      <c r="H1391" s="5" t="n">
        <v>6474490</v>
      </c>
      <c r="I1391" s="3"/>
      <c r="J1391" s="3" t="n">
        <f aca="false">ROUND((G1391-G1390)/G1390*100,2)</f>
        <v>3.98</v>
      </c>
      <c r="K1391" s="3" t="str">
        <f aca="false">B1391&amp;"_"&amp;C1391</f>
        <v>3_2025-06-30</v>
      </c>
    </row>
    <row r="1392" customFormat="false" ht="15" hidden="false" customHeight="false" outlineLevel="0" collapsed="false">
      <c r="A1392" s="3" t="n">
        <v>1391</v>
      </c>
      <c r="B1392" s="3" t="n">
        <v>3</v>
      </c>
      <c r="C1392" s="3" t="s">
        <v>447</v>
      </c>
      <c r="D1392" s="4" t="n">
        <v>157.27</v>
      </c>
      <c r="E1392" s="4" t="n">
        <v>157.95</v>
      </c>
      <c r="F1392" s="4" t="n">
        <v>156</v>
      </c>
      <c r="G1392" s="4" t="n">
        <v>156.92</v>
      </c>
      <c r="H1392" s="5" t="n">
        <v>1328314</v>
      </c>
      <c r="I1392" s="3"/>
      <c r="J1392" s="3" t="n">
        <f aca="false">ROUND((G1392-G1391)/G1391*100,2)</f>
        <v>-1.12</v>
      </c>
      <c r="K1392" s="3" t="str">
        <f aca="false">B1392&amp;"_"&amp;C1392</f>
        <v>3_2025-07-01</v>
      </c>
    </row>
    <row r="1393" customFormat="false" ht="15" hidden="false" customHeight="false" outlineLevel="0" collapsed="false">
      <c r="A1393" s="3" t="n">
        <v>1392</v>
      </c>
      <c r="B1393" s="3" t="n">
        <v>3</v>
      </c>
      <c r="C1393" s="3" t="s">
        <v>448</v>
      </c>
      <c r="D1393" s="4" t="n">
        <v>155.23</v>
      </c>
      <c r="E1393" s="4" t="n">
        <v>156.13</v>
      </c>
      <c r="F1393" s="4" t="n">
        <v>154.65</v>
      </c>
      <c r="G1393" s="4" t="n">
        <v>155.78</v>
      </c>
      <c r="H1393" s="5" t="n">
        <v>3158550</v>
      </c>
      <c r="I1393" s="3"/>
      <c r="J1393" s="3" t="n">
        <f aca="false">ROUND((G1393-G1392)/G1392*100,2)</f>
        <v>-0.73</v>
      </c>
      <c r="K1393" s="3" t="str">
        <f aca="false">B1393&amp;"_"&amp;C1393</f>
        <v>3_2025-07-02</v>
      </c>
    </row>
    <row r="1394" customFormat="false" ht="15" hidden="false" customHeight="false" outlineLevel="0" collapsed="false">
      <c r="A1394" s="3" t="n">
        <v>1393</v>
      </c>
      <c r="B1394" s="3" t="n">
        <v>3</v>
      </c>
      <c r="C1394" s="3" t="s">
        <v>449</v>
      </c>
      <c r="D1394" s="4" t="n">
        <v>159.2</v>
      </c>
      <c r="E1394" s="4" t="n">
        <v>159.97</v>
      </c>
      <c r="F1394" s="4" t="n">
        <v>158.5</v>
      </c>
      <c r="G1394" s="4" t="n">
        <v>159.68</v>
      </c>
      <c r="H1394" s="5" t="n">
        <v>3898603</v>
      </c>
      <c r="I1394" s="3"/>
      <c r="J1394" s="3" t="n">
        <f aca="false">ROUND((G1394-G1393)/G1393*100,2)</f>
        <v>2.5</v>
      </c>
      <c r="K1394" s="3" t="str">
        <f aca="false">B1394&amp;"_"&amp;C1394</f>
        <v>3_2025-07-03</v>
      </c>
    </row>
    <row r="1395" customFormat="false" ht="15" hidden="false" customHeight="false" outlineLevel="0" collapsed="false">
      <c r="A1395" s="3" t="n">
        <v>1394</v>
      </c>
      <c r="B1395" s="3" t="n">
        <v>3</v>
      </c>
      <c r="C1395" s="3" t="s">
        <v>450</v>
      </c>
      <c r="D1395" s="4" t="n">
        <v>161.54</v>
      </c>
      <c r="E1395" s="4" t="n">
        <v>162.32</v>
      </c>
      <c r="F1395" s="4" t="n">
        <v>159.97</v>
      </c>
      <c r="G1395" s="4" t="n">
        <v>160.92</v>
      </c>
      <c r="H1395" s="5" t="n">
        <v>4741979</v>
      </c>
      <c r="I1395" s="3"/>
      <c r="J1395" s="3" t="n">
        <f aca="false">ROUND((G1395-G1394)/G1394*100,2)</f>
        <v>0.78</v>
      </c>
      <c r="K1395" s="3" t="str">
        <f aca="false">B1395&amp;"_"&amp;C1395</f>
        <v>3_2025-07-04</v>
      </c>
    </row>
    <row r="1396" customFormat="false" ht="15" hidden="false" customHeight="false" outlineLevel="0" collapsed="false">
      <c r="A1396" s="3" t="n">
        <v>1395</v>
      </c>
      <c r="B1396" s="3" t="n">
        <v>3</v>
      </c>
      <c r="C1396" s="3" t="s">
        <v>451</v>
      </c>
      <c r="D1396" s="4" t="n">
        <v>164.18</v>
      </c>
      <c r="E1396" s="4" t="n">
        <v>164.77</v>
      </c>
      <c r="F1396" s="4" t="n">
        <v>163.8</v>
      </c>
      <c r="G1396" s="4" t="n">
        <v>164.14</v>
      </c>
      <c r="H1396" s="5" t="n">
        <v>2634016</v>
      </c>
      <c r="I1396" s="3"/>
      <c r="J1396" s="3" t="n">
        <f aca="false">ROUND((G1396-G1395)/G1395*100,2)</f>
        <v>2</v>
      </c>
      <c r="K1396" s="3" t="str">
        <f aca="false">B1396&amp;"_"&amp;C1396</f>
        <v>3_2025-07-07</v>
      </c>
    </row>
    <row r="1397" customFormat="false" ht="15" hidden="false" customHeight="false" outlineLevel="0" collapsed="false">
      <c r="A1397" s="3" t="n">
        <v>1396</v>
      </c>
      <c r="B1397" s="3" t="n">
        <v>3</v>
      </c>
      <c r="C1397" s="3" t="s">
        <v>452</v>
      </c>
      <c r="D1397" s="4" t="n">
        <v>161.96</v>
      </c>
      <c r="E1397" s="4" t="n">
        <v>162.65</v>
      </c>
      <c r="F1397" s="4" t="n">
        <v>160.94</v>
      </c>
      <c r="G1397" s="4" t="n">
        <v>161.59</v>
      </c>
      <c r="H1397" s="5" t="n">
        <v>5857632</v>
      </c>
      <c r="I1397" s="3"/>
      <c r="J1397" s="3" t="n">
        <f aca="false">ROUND((G1397-G1396)/G1396*100,2)</f>
        <v>-1.55</v>
      </c>
      <c r="K1397" s="3" t="str">
        <f aca="false">B1397&amp;"_"&amp;C1397</f>
        <v>3_2025-07-08</v>
      </c>
    </row>
    <row r="1398" customFormat="false" ht="15" hidden="false" customHeight="false" outlineLevel="0" collapsed="false">
      <c r="A1398" s="3" t="n">
        <v>1397</v>
      </c>
      <c r="B1398" s="3" t="n">
        <v>3</v>
      </c>
      <c r="C1398" s="3" t="s">
        <v>453</v>
      </c>
      <c r="D1398" s="4" t="n">
        <v>159.21</v>
      </c>
      <c r="E1398" s="4" t="n">
        <v>159.98</v>
      </c>
      <c r="F1398" s="4" t="n">
        <v>158.42</v>
      </c>
      <c r="G1398" s="4" t="n">
        <v>159.43</v>
      </c>
      <c r="H1398" s="5" t="n">
        <v>3209506</v>
      </c>
      <c r="I1398" s="3"/>
      <c r="J1398" s="3" t="n">
        <f aca="false">ROUND((G1398-G1397)/G1397*100,2)</f>
        <v>-1.34</v>
      </c>
      <c r="K1398" s="3" t="str">
        <f aca="false">B1398&amp;"_"&amp;C1398</f>
        <v>3_2025-07-09</v>
      </c>
    </row>
    <row r="1399" customFormat="false" ht="15" hidden="false" customHeight="false" outlineLevel="0" collapsed="false">
      <c r="A1399" s="3" t="n">
        <v>1398</v>
      </c>
      <c r="B1399" s="3" t="n">
        <v>3</v>
      </c>
      <c r="C1399" s="3" t="s">
        <v>454</v>
      </c>
      <c r="D1399" s="4" t="n">
        <v>158.66</v>
      </c>
      <c r="E1399" s="4" t="n">
        <v>159.85</v>
      </c>
      <c r="F1399" s="4" t="n">
        <v>157.87</v>
      </c>
      <c r="G1399" s="4" t="n">
        <v>159.17</v>
      </c>
      <c r="H1399" s="5" t="n">
        <v>1114603</v>
      </c>
      <c r="I1399" s="3"/>
      <c r="J1399" s="3" t="n">
        <f aca="false">ROUND((G1399-G1398)/G1398*100,2)</f>
        <v>-0.16</v>
      </c>
      <c r="K1399" s="3" t="str">
        <f aca="false">B1399&amp;"_"&amp;C1399</f>
        <v>3_2025-07-10</v>
      </c>
    </row>
    <row r="1400" customFormat="false" ht="15" hidden="false" customHeight="false" outlineLevel="0" collapsed="false">
      <c r="A1400" s="3" t="n">
        <v>1399</v>
      </c>
      <c r="B1400" s="3" t="n">
        <v>3</v>
      </c>
      <c r="C1400" s="3" t="s">
        <v>455</v>
      </c>
      <c r="D1400" s="4" t="n">
        <v>164.7</v>
      </c>
      <c r="E1400" s="4" t="n">
        <v>165.17</v>
      </c>
      <c r="F1400" s="4" t="n">
        <v>164.33</v>
      </c>
      <c r="G1400" s="4" t="n">
        <v>164.73</v>
      </c>
      <c r="H1400" s="5" t="n">
        <v>4446917</v>
      </c>
      <c r="I1400" s="3"/>
      <c r="J1400" s="3" t="n">
        <f aca="false">ROUND((G1400-G1399)/G1399*100,2)</f>
        <v>3.49</v>
      </c>
      <c r="K1400" s="3" t="str">
        <f aca="false">B1400&amp;"_"&amp;C1400</f>
        <v>3_2025-07-11</v>
      </c>
    </row>
    <row r="1401" customFormat="false" ht="15" hidden="false" customHeight="false" outlineLevel="0" collapsed="false">
      <c r="A1401" s="3" t="n">
        <v>1400</v>
      </c>
      <c r="B1401" s="3" t="n">
        <v>3</v>
      </c>
      <c r="C1401" s="3" t="s">
        <v>456</v>
      </c>
      <c r="D1401" s="4" t="n">
        <v>167.22</v>
      </c>
      <c r="E1401" s="4" t="n">
        <v>167.74</v>
      </c>
      <c r="F1401" s="4" t="n">
        <v>166.71</v>
      </c>
      <c r="G1401" s="4" t="n">
        <v>167.11</v>
      </c>
      <c r="H1401" s="5" t="n">
        <v>2477702</v>
      </c>
      <c r="I1401" s="3"/>
      <c r="J1401" s="3" t="n">
        <f aca="false">ROUND((G1401-G1400)/G1400*100,2)</f>
        <v>1.44</v>
      </c>
      <c r="K1401" s="3" t="str">
        <f aca="false">B1401&amp;"_"&amp;C1401</f>
        <v>3_2025-07-14</v>
      </c>
    </row>
    <row r="1402" customFormat="false" ht="15" hidden="false" customHeight="false" outlineLevel="0" collapsed="false">
      <c r="A1402" s="3" t="n">
        <v>1401</v>
      </c>
      <c r="B1402" s="3" t="n">
        <v>3</v>
      </c>
      <c r="C1402" s="3" t="s">
        <v>457</v>
      </c>
      <c r="D1402" s="4" t="n">
        <v>163.88</v>
      </c>
      <c r="E1402" s="4" t="n">
        <v>164.88</v>
      </c>
      <c r="F1402" s="4" t="n">
        <v>163.4</v>
      </c>
      <c r="G1402" s="4" t="n">
        <v>163.96</v>
      </c>
      <c r="H1402" s="5" t="n">
        <v>7799543</v>
      </c>
      <c r="I1402" s="3"/>
      <c r="J1402" s="3" t="n">
        <f aca="false">ROUND((G1402-G1401)/G1401*100,2)</f>
        <v>-1.88</v>
      </c>
      <c r="K1402" s="3" t="str">
        <f aca="false">B1402&amp;"_"&amp;C1402</f>
        <v>3_2025-07-15</v>
      </c>
    </row>
    <row r="1403" customFormat="false" ht="15" hidden="false" customHeight="false" outlineLevel="0" collapsed="false">
      <c r="A1403" s="3" t="n">
        <v>1402</v>
      </c>
      <c r="B1403" s="3" t="n">
        <v>3</v>
      </c>
      <c r="C1403" s="3" t="s">
        <v>458</v>
      </c>
      <c r="D1403" s="4" t="n">
        <v>164.42</v>
      </c>
      <c r="E1403" s="4" t="n">
        <v>164.56</v>
      </c>
      <c r="F1403" s="4" t="n">
        <v>163.87</v>
      </c>
      <c r="G1403" s="4" t="n">
        <v>163.99</v>
      </c>
      <c r="H1403" s="5" t="n">
        <v>5833629</v>
      </c>
      <c r="I1403" s="3"/>
      <c r="J1403" s="3" t="n">
        <f aca="false">ROUND((G1403-G1402)/G1402*100,2)</f>
        <v>0.02</v>
      </c>
      <c r="K1403" s="3" t="str">
        <f aca="false">B1403&amp;"_"&amp;C1403</f>
        <v>3_2025-07-16</v>
      </c>
    </row>
    <row r="1404" customFormat="false" ht="15" hidden="false" customHeight="false" outlineLevel="0" collapsed="false">
      <c r="A1404" s="3" t="n">
        <v>1403</v>
      </c>
      <c r="B1404" s="3" t="n">
        <v>3</v>
      </c>
      <c r="C1404" s="3" t="s">
        <v>459</v>
      </c>
      <c r="D1404" s="4" t="n">
        <v>167.66</v>
      </c>
      <c r="E1404" s="4" t="n">
        <v>167.78</v>
      </c>
      <c r="F1404" s="4" t="n">
        <v>166.96</v>
      </c>
      <c r="G1404" s="4" t="n">
        <v>167.17</v>
      </c>
      <c r="H1404" s="5" t="n">
        <v>4050166</v>
      </c>
      <c r="I1404" s="3"/>
      <c r="J1404" s="3" t="n">
        <f aca="false">ROUND((G1404-G1403)/G1403*100,2)</f>
        <v>1.94</v>
      </c>
      <c r="K1404" s="3" t="str">
        <f aca="false">B1404&amp;"_"&amp;C1404</f>
        <v>3_2025-07-17</v>
      </c>
    </row>
    <row r="1405" customFormat="false" ht="15" hidden="false" customHeight="false" outlineLevel="0" collapsed="false">
      <c r="A1405" s="3" t="n">
        <v>1404</v>
      </c>
      <c r="B1405" s="3" t="n">
        <v>3</v>
      </c>
      <c r="C1405" s="3" t="s">
        <v>460</v>
      </c>
      <c r="D1405" s="4" t="n">
        <v>170.93</v>
      </c>
      <c r="E1405" s="4" t="n">
        <v>171.9</v>
      </c>
      <c r="F1405" s="4" t="n">
        <v>170.22</v>
      </c>
      <c r="G1405" s="4" t="n">
        <v>170.6</v>
      </c>
      <c r="H1405" s="5" t="n">
        <v>7638663</v>
      </c>
      <c r="I1405" s="3"/>
      <c r="J1405" s="3" t="n">
        <f aca="false">ROUND((G1405-G1404)/G1404*100,2)</f>
        <v>2.05</v>
      </c>
      <c r="K1405" s="3" t="str">
        <f aca="false">B1405&amp;"_"&amp;C1405</f>
        <v>3_2025-07-18</v>
      </c>
    </row>
    <row r="1406" customFormat="false" ht="15" hidden="false" customHeight="false" outlineLevel="0" collapsed="false">
      <c r="A1406" s="3" t="n">
        <v>1405</v>
      </c>
      <c r="B1406" s="3" t="n">
        <v>3</v>
      </c>
      <c r="C1406" s="3" t="s">
        <v>461</v>
      </c>
      <c r="D1406" s="4" t="n">
        <v>167.57</v>
      </c>
      <c r="E1406" s="4" t="n">
        <v>168.66</v>
      </c>
      <c r="F1406" s="4" t="n">
        <v>167.53</v>
      </c>
      <c r="G1406" s="4" t="n">
        <v>168.08</v>
      </c>
      <c r="H1406" s="5" t="n">
        <v>1649783</v>
      </c>
      <c r="I1406" s="3"/>
      <c r="J1406" s="3" t="n">
        <f aca="false">ROUND((G1406-G1405)/G1405*100,2)</f>
        <v>-1.48</v>
      </c>
      <c r="K1406" s="3" t="str">
        <f aca="false">B1406&amp;"_"&amp;C1406</f>
        <v>3_2025-07-21</v>
      </c>
    </row>
    <row r="1407" customFormat="false" ht="15" hidden="false" customHeight="false" outlineLevel="0" collapsed="false">
      <c r="A1407" s="3" t="n">
        <v>1406</v>
      </c>
      <c r="B1407" s="3" t="n">
        <v>3</v>
      </c>
      <c r="C1407" s="3" t="s">
        <v>462</v>
      </c>
      <c r="D1407" s="4" t="n">
        <v>166.07</v>
      </c>
      <c r="E1407" s="4" t="n">
        <v>167.23</v>
      </c>
      <c r="F1407" s="4" t="n">
        <v>165.77</v>
      </c>
      <c r="G1407" s="4" t="n">
        <v>166.24</v>
      </c>
      <c r="H1407" s="5" t="n">
        <v>4144441</v>
      </c>
      <c r="I1407" s="3"/>
      <c r="J1407" s="3" t="n">
        <f aca="false">ROUND((G1407-G1406)/G1406*100,2)</f>
        <v>-1.09</v>
      </c>
      <c r="K1407" s="3" t="str">
        <f aca="false">B1407&amp;"_"&amp;C1407</f>
        <v>3_2025-07-22</v>
      </c>
    </row>
    <row r="1408" customFormat="false" ht="15" hidden="false" customHeight="false" outlineLevel="0" collapsed="false">
      <c r="A1408" s="3" t="n">
        <v>1407</v>
      </c>
      <c r="B1408" s="3" t="n">
        <v>3</v>
      </c>
      <c r="C1408" s="3" t="s">
        <v>463</v>
      </c>
      <c r="D1408" s="4" t="n">
        <v>166.8</v>
      </c>
      <c r="E1408" s="4" t="n">
        <v>166.85</v>
      </c>
      <c r="F1408" s="4" t="n">
        <v>165.79</v>
      </c>
      <c r="G1408" s="4" t="n">
        <v>166.68</v>
      </c>
      <c r="H1408" s="5" t="n">
        <v>7167929</v>
      </c>
      <c r="I1408" s="3"/>
      <c r="J1408" s="3" t="n">
        <f aca="false">ROUND((G1408-G1407)/G1407*100,2)</f>
        <v>0.26</v>
      </c>
      <c r="K1408" s="3" t="str">
        <f aca="false">B1408&amp;"_"&amp;C1408</f>
        <v>3_2025-07-23</v>
      </c>
    </row>
    <row r="1409" customFormat="false" ht="15" hidden="false" customHeight="false" outlineLevel="0" collapsed="false">
      <c r="A1409" s="3" t="n">
        <v>1408</v>
      </c>
      <c r="B1409" s="3" t="n">
        <v>3</v>
      </c>
      <c r="C1409" s="3" t="s">
        <v>464</v>
      </c>
      <c r="D1409" s="4" t="n">
        <v>164.71</v>
      </c>
      <c r="E1409" s="4" t="n">
        <v>165.9</v>
      </c>
      <c r="F1409" s="4" t="n">
        <v>164.23</v>
      </c>
      <c r="G1409" s="4" t="n">
        <v>165.09</v>
      </c>
      <c r="H1409" s="5" t="n">
        <v>1417459</v>
      </c>
      <c r="I1409" s="3"/>
      <c r="J1409" s="3" t="n">
        <f aca="false">ROUND((G1409-G1408)/G1408*100,2)</f>
        <v>-0.95</v>
      </c>
      <c r="K1409" s="3" t="str">
        <f aca="false">B1409&amp;"_"&amp;C1409</f>
        <v>3_2025-07-24</v>
      </c>
    </row>
    <row r="1410" customFormat="false" ht="15" hidden="false" customHeight="false" outlineLevel="0" collapsed="false">
      <c r="A1410" s="3" t="n">
        <v>1409</v>
      </c>
      <c r="B1410" s="3" t="n">
        <v>3</v>
      </c>
      <c r="C1410" s="3" t="s">
        <v>465</v>
      </c>
      <c r="D1410" s="4" t="n">
        <v>161.5</v>
      </c>
      <c r="E1410" s="4" t="n">
        <v>162.16</v>
      </c>
      <c r="F1410" s="4" t="n">
        <v>160.95</v>
      </c>
      <c r="G1410" s="4" t="n">
        <v>161.61</v>
      </c>
      <c r="H1410" s="5" t="n">
        <v>7252154</v>
      </c>
      <c r="I1410" s="3"/>
      <c r="J1410" s="3" t="n">
        <f aca="false">ROUND((G1410-G1409)/G1409*100,2)</f>
        <v>-2.11</v>
      </c>
      <c r="K1410" s="3" t="str">
        <f aca="false">B1410&amp;"_"&amp;C1410</f>
        <v>3_2025-07-25</v>
      </c>
    </row>
    <row r="1411" customFormat="false" ht="15" hidden="false" customHeight="false" outlineLevel="0" collapsed="false">
      <c r="A1411" s="3" t="n">
        <v>1410</v>
      </c>
      <c r="B1411" s="3" t="n">
        <v>3</v>
      </c>
      <c r="C1411" s="3" t="s">
        <v>466</v>
      </c>
      <c r="D1411" s="4" t="n">
        <v>166.78</v>
      </c>
      <c r="E1411" s="4" t="n">
        <v>167.25</v>
      </c>
      <c r="F1411" s="4" t="n">
        <v>165.69</v>
      </c>
      <c r="G1411" s="4" t="n">
        <v>166.4</v>
      </c>
      <c r="H1411" s="5" t="n">
        <v>5042822</v>
      </c>
      <c r="I1411" s="3"/>
      <c r="J1411" s="3" t="n">
        <f aca="false">ROUND((G1411-G1410)/G1410*100,2)</f>
        <v>2.96</v>
      </c>
      <c r="K1411" s="3" t="str">
        <f aca="false">B1411&amp;"_"&amp;C1411</f>
        <v>3_2025-07-28</v>
      </c>
    </row>
    <row r="1412" customFormat="false" ht="15" hidden="false" customHeight="false" outlineLevel="0" collapsed="false">
      <c r="A1412" s="3" t="n">
        <v>1411</v>
      </c>
      <c r="B1412" s="3" t="n">
        <v>3</v>
      </c>
      <c r="C1412" s="3" t="s">
        <v>467</v>
      </c>
      <c r="D1412" s="4" t="n">
        <v>166.63</v>
      </c>
      <c r="E1412" s="4" t="n">
        <v>167.13</v>
      </c>
      <c r="F1412" s="4" t="n">
        <v>166.18</v>
      </c>
      <c r="G1412" s="4" t="n">
        <v>166.68</v>
      </c>
      <c r="H1412" s="5" t="n">
        <v>6997591</v>
      </c>
      <c r="I1412" s="3"/>
      <c r="J1412" s="3" t="n">
        <f aca="false">ROUND((G1412-G1411)/G1411*100,2)</f>
        <v>0.17</v>
      </c>
      <c r="K1412" s="3" t="str">
        <f aca="false">B1412&amp;"_"&amp;C1412</f>
        <v>3_2025-07-29</v>
      </c>
    </row>
    <row r="1413" customFormat="false" ht="15" hidden="false" customHeight="false" outlineLevel="0" collapsed="false">
      <c r="A1413" s="3" t="n">
        <v>1412</v>
      </c>
      <c r="B1413" s="3" t="n">
        <v>3</v>
      </c>
      <c r="C1413" s="3" t="s">
        <v>468</v>
      </c>
      <c r="D1413" s="4" t="n">
        <v>162.92</v>
      </c>
      <c r="E1413" s="4" t="n">
        <v>163.93</v>
      </c>
      <c r="F1413" s="4" t="n">
        <v>162.27</v>
      </c>
      <c r="G1413" s="4" t="n">
        <v>163.15</v>
      </c>
      <c r="H1413" s="5" t="n">
        <v>3572212</v>
      </c>
      <c r="I1413" s="3"/>
      <c r="J1413" s="3" t="n">
        <f aca="false">ROUND((G1413-G1412)/G1412*100,2)</f>
        <v>-2.12</v>
      </c>
      <c r="K1413" s="3" t="str">
        <f aca="false">B1413&amp;"_"&amp;C1413</f>
        <v>3_2025-07-30</v>
      </c>
    </row>
    <row r="1414" customFormat="false" ht="15" hidden="false" customHeight="false" outlineLevel="0" collapsed="false">
      <c r="A1414" s="3" t="n">
        <v>1413</v>
      </c>
      <c r="B1414" s="3" t="n">
        <v>3</v>
      </c>
      <c r="C1414" s="3" t="s">
        <v>469</v>
      </c>
      <c r="D1414" s="4" t="n">
        <v>163.53</v>
      </c>
      <c r="E1414" s="4" t="n">
        <v>164.47</v>
      </c>
      <c r="F1414" s="4" t="n">
        <v>162.6</v>
      </c>
      <c r="G1414" s="4" t="n">
        <v>163.47</v>
      </c>
      <c r="H1414" s="5" t="n">
        <v>6019345</v>
      </c>
      <c r="I1414" s="3"/>
      <c r="J1414" s="3" t="n">
        <f aca="false">ROUND((G1414-G1413)/G1413*100,2)</f>
        <v>0.2</v>
      </c>
      <c r="K1414" s="3" t="str">
        <f aca="false">B1414&amp;"_"&amp;C1414</f>
        <v>3_2025-07-31</v>
      </c>
    </row>
    <row r="1415" customFormat="false" ht="15" hidden="false" customHeight="false" outlineLevel="0" collapsed="false">
      <c r="A1415" s="3" t="n">
        <v>1414</v>
      </c>
      <c r="B1415" s="3" t="n">
        <v>3</v>
      </c>
      <c r="C1415" s="3" t="s">
        <v>470</v>
      </c>
      <c r="D1415" s="4" t="n">
        <v>166.61</v>
      </c>
      <c r="E1415" s="4" t="n">
        <v>167.48</v>
      </c>
      <c r="F1415" s="4" t="n">
        <v>165.71</v>
      </c>
      <c r="G1415" s="4" t="n">
        <v>166.42</v>
      </c>
      <c r="H1415" s="5" t="n">
        <v>4789960</v>
      </c>
      <c r="I1415" s="3"/>
      <c r="J1415" s="3" t="n">
        <f aca="false">ROUND((G1415-G1414)/G1414*100,2)</f>
        <v>1.8</v>
      </c>
      <c r="K1415" s="3" t="str">
        <f aca="false">B1415&amp;"_"&amp;C1415</f>
        <v>3_2025-08-01</v>
      </c>
    </row>
    <row r="1416" customFormat="false" ht="15" hidden="false" customHeight="false" outlineLevel="0" collapsed="false">
      <c r="A1416" s="3" t="n">
        <v>1415</v>
      </c>
      <c r="B1416" s="3" t="n">
        <v>3</v>
      </c>
      <c r="C1416" s="3" t="s">
        <v>471</v>
      </c>
      <c r="D1416" s="4" t="n">
        <v>167.86</v>
      </c>
      <c r="E1416" s="4" t="n">
        <v>167.98</v>
      </c>
      <c r="F1416" s="4" t="n">
        <v>167.21</v>
      </c>
      <c r="G1416" s="4" t="n">
        <v>167.77</v>
      </c>
      <c r="H1416" s="5" t="n">
        <v>1943200</v>
      </c>
      <c r="I1416" s="3"/>
      <c r="J1416" s="3" t="n">
        <f aca="false">ROUND((G1416-G1415)/G1415*100,2)</f>
        <v>0.81</v>
      </c>
      <c r="K1416" s="3" t="str">
        <f aca="false">B1416&amp;"_"&amp;C1416</f>
        <v>3_2025-08-04</v>
      </c>
    </row>
    <row r="1417" customFormat="false" ht="15" hidden="false" customHeight="false" outlineLevel="0" collapsed="false">
      <c r="A1417" s="3" t="n">
        <v>1416</v>
      </c>
      <c r="B1417" s="3" t="n">
        <v>3</v>
      </c>
      <c r="C1417" s="3" t="s">
        <v>472</v>
      </c>
      <c r="D1417" s="4" t="n">
        <v>163.4</v>
      </c>
      <c r="E1417" s="4" t="n">
        <v>163.97</v>
      </c>
      <c r="F1417" s="4" t="n">
        <v>163.2</v>
      </c>
      <c r="G1417" s="4" t="n">
        <v>163.25</v>
      </c>
      <c r="H1417" s="5" t="n">
        <v>4776832</v>
      </c>
      <c r="I1417" s="3"/>
      <c r="J1417" s="3" t="n">
        <f aca="false">ROUND((G1417-G1416)/G1416*100,2)</f>
        <v>-2.69</v>
      </c>
      <c r="K1417" s="3" t="str">
        <f aca="false">B1417&amp;"_"&amp;C1417</f>
        <v>3_2025-08-05</v>
      </c>
    </row>
    <row r="1418" customFormat="false" ht="15" hidden="false" customHeight="false" outlineLevel="0" collapsed="false">
      <c r="A1418" s="3" t="n">
        <v>1417</v>
      </c>
      <c r="B1418" s="3" t="n">
        <v>3</v>
      </c>
      <c r="C1418" s="3" t="s">
        <v>473</v>
      </c>
      <c r="D1418" s="4" t="n">
        <v>165.02</v>
      </c>
      <c r="E1418" s="4" t="n">
        <v>165.14</v>
      </c>
      <c r="F1418" s="4" t="n">
        <v>163.58</v>
      </c>
      <c r="G1418" s="4" t="n">
        <v>164.5</v>
      </c>
      <c r="H1418" s="5" t="n">
        <v>1848075</v>
      </c>
      <c r="I1418" s="3"/>
      <c r="J1418" s="3" t="n">
        <f aca="false">ROUND((G1418-G1417)/G1417*100,2)</f>
        <v>0.77</v>
      </c>
      <c r="K1418" s="3" t="str">
        <f aca="false">B1418&amp;"_"&amp;C1418</f>
        <v>3_2025-08-06</v>
      </c>
    </row>
    <row r="1419" customFormat="false" ht="15" hidden="false" customHeight="false" outlineLevel="0" collapsed="false">
      <c r="A1419" s="3" t="n">
        <v>1418</v>
      </c>
      <c r="B1419" s="3" t="n">
        <v>3</v>
      </c>
      <c r="C1419" s="3" t="s">
        <v>474</v>
      </c>
      <c r="D1419" s="4" t="n">
        <v>166.99</v>
      </c>
      <c r="E1419" s="4" t="n">
        <v>168.43</v>
      </c>
      <c r="F1419" s="4" t="n">
        <v>166.75</v>
      </c>
      <c r="G1419" s="4" t="n">
        <v>167.64</v>
      </c>
      <c r="H1419" s="5" t="n">
        <v>5792132</v>
      </c>
      <c r="I1419" s="3"/>
      <c r="J1419" s="3" t="n">
        <f aca="false">ROUND((G1419-G1418)/G1418*100,2)</f>
        <v>1.91</v>
      </c>
      <c r="K1419" s="3" t="str">
        <f aca="false">B1419&amp;"_"&amp;C1419</f>
        <v>3_2025-08-07</v>
      </c>
    </row>
    <row r="1420" customFormat="false" ht="15" hidden="false" customHeight="false" outlineLevel="0" collapsed="false">
      <c r="A1420" s="3" t="n">
        <v>1419</v>
      </c>
      <c r="B1420" s="3" t="n">
        <v>3</v>
      </c>
      <c r="C1420" s="3" t="s">
        <v>475</v>
      </c>
      <c r="D1420" s="4" t="n">
        <v>170.55</v>
      </c>
      <c r="E1420" s="4" t="n">
        <v>171.18</v>
      </c>
      <c r="F1420" s="4" t="n">
        <v>169.73</v>
      </c>
      <c r="G1420" s="4" t="n">
        <v>170.14</v>
      </c>
      <c r="H1420" s="5" t="n">
        <v>837377</v>
      </c>
      <c r="I1420" s="3"/>
      <c r="J1420" s="3" t="n">
        <f aca="false">ROUND((G1420-G1419)/G1419*100,2)</f>
        <v>1.49</v>
      </c>
      <c r="K1420" s="3" t="str">
        <f aca="false">B1420&amp;"_"&amp;C1420</f>
        <v>3_2025-08-08</v>
      </c>
    </row>
    <row r="1421" customFormat="false" ht="15" hidden="false" customHeight="false" outlineLevel="0" collapsed="false">
      <c r="A1421" s="3" t="n">
        <v>1420</v>
      </c>
      <c r="B1421" s="3" t="n">
        <v>3</v>
      </c>
      <c r="C1421" s="3" t="s">
        <v>476</v>
      </c>
      <c r="D1421" s="4" t="n">
        <v>168.48</v>
      </c>
      <c r="E1421" s="4" t="n">
        <v>168.5</v>
      </c>
      <c r="F1421" s="4" t="n">
        <v>167.55</v>
      </c>
      <c r="G1421" s="4" t="n">
        <v>167.99</v>
      </c>
      <c r="H1421" s="5" t="n">
        <v>3612023</v>
      </c>
      <c r="I1421" s="3"/>
      <c r="J1421" s="3" t="n">
        <f aca="false">ROUND((G1421-G1420)/G1420*100,2)</f>
        <v>-1.26</v>
      </c>
      <c r="K1421" s="3" t="str">
        <f aca="false">B1421&amp;"_"&amp;C1421</f>
        <v>3_2025-08-11</v>
      </c>
    </row>
    <row r="1422" customFormat="false" ht="15" hidden="false" customHeight="false" outlineLevel="0" collapsed="false">
      <c r="A1422" s="3" t="n">
        <v>1421</v>
      </c>
      <c r="B1422" s="3" t="n">
        <v>3</v>
      </c>
      <c r="C1422" s="3" t="s">
        <v>477</v>
      </c>
      <c r="D1422" s="4" t="n">
        <v>169.36</v>
      </c>
      <c r="E1422" s="4" t="n">
        <v>169.8</v>
      </c>
      <c r="F1422" s="4" t="n">
        <v>169.26</v>
      </c>
      <c r="G1422" s="4" t="n">
        <v>169.69</v>
      </c>
      <c r="H1422" s="5" t="n">
        <v>1761169</v>
      </c>
      <c r="I1422" s="3"/>
      <c r="J1422" s="3" t="n">
        <f aca="false">ROUND((G1422-G1421)/G1421*100,2)</f>
        <v>1.01</v>
      </c>
      <c r="K1422" s="3" t="str">
        <f aca="false">B1422&amp;"_"&amp;C1422</f>
        <v>3_2025-08-12</v>
      </c>
    </row>
    <row r="1423" customFormat="false" ht="15" hidden="false" customHeight="false" outlineLevel="0" collapsed="false">
      <c r="A1423" s="3" t="n">
        <v>1422</v>
      </c>
      <c r="B1423" s="3" t="n">
        <v>3</v>
      </c>
      <c r="C1423" s="3" t="s">
        <v>478</v>
      </c>
      <c r="D1423" s="4" t="n">
        <v>167.16</v>
      </c>
      <c r="E1423" s="4" t="n">
        <v>167.89</v>
      </c>
      <c r="F1423" s="4" t="n">
        <v>167.07</v>
      </c>
      <c r="G1423" s="4" t="n">
        <v>167.64</v>
      </c>
      <c r="H1423" s="5" t="n">
        <v>2800956</v>
      </c>
      <c r="I1423" s="3"/>
      <c r="J1423" s="3" t="n">
        <f aca="false">ROUND((G1423-G1422)/G1422*100,2)</f>
        <v>-1.21</v>
      </c>
      <c r="K1423" s="3" t="str">
        <f aca="false">B1423&amp;"_"&amp;C1423</f>
        <v>3_2025-08-13</v>
      </c>
    </row>
    <row r="1424" customFormat="false" ht="15" hidden="false" customHeight="false" outlineLevel="0" collapsed="false">
      <c r="A1424" s="3" t="n">
        <v>1423</v>
      </c>
      <c r="B1424" s="3" t="n">
        <v>3</v>
      </c>
      <c r="C1424" s="3" t="s">
        <v>479</v>
      </c>
      <c r="D1424" s="4" t="n">
        <v>166.27</v>
      </c>
      <c r="E1424" s="4" t="n">
        <v>166.59</v>
      </c>
      <c r="F1424" s="4" t="n">
        <v>166.09</v>
      </c>
      <c r="G1424" s="4" t="n">
        <v>166.11</v>
      </c>
      <c r="H1424" s="5" t="n">
        <v>938763</v>
      </c>
      <c r="I1424" s="3"/>
      <c r="J1424" s="3" t="n">
        <f aca="false">ROUND((G1424-G1423)/G1423*100,2)</f>
        <v>-0.91</v>
      </c>
      <c r="K1424" s="3" t="str">
        <f aca="false">B1424&amp;"_"&amp;C1424</f>
        <v>3_2025-08-14</v>
      </c>
    </row>
    <row r="1425" customFormat="false" ht="15" hidden="false" customHeight="false" outlineLevel="0" collapsed="false">
      <c r="A1425" s="3" t="n">
        <v>1424</v>
      </c>
      <c r="B1425" s="3" t="n">
        <v>3</v>
      </c>
      <c r="C1425" s="3" t="s">
        <v>480</v>
      </c>
      <c r="D1425" s="4" t="n">
        <v>166.98</v>
      </c>
      <c r="E1425" s="4" t="n">
        <v>167.45</v>
      </c>
      <c r="F1425" s="4" t="n">
        <v>166.57</v>
      </c>
      <c r="G1425" s="4" t="n">
        <v>167.13</v>
      </c>
      <c r="H1425" s="5" t="n">
        <v>2931633</v>
      </c>
      <c r="I1425" s="3"/>
      <c r="J1425" s="3" t="n">
        <f aca="false">ROUND((G1425-G1424)/G1424*100,2)</f>
        <v>0.61</v>
      </c>
      <c r="K1425" s="3" t="str">
        <f aca="false">B1425&amp;"_"&amp;C1425</f>
        <v>3_2025-08-15</v>
      </c>
    </row>
    <row r="1426" customFormat="false" ht="15" hidden="false" customHeight="false" outlineLevel="0" collapsed="false">
      <c r="A1426" s="3" t="n">
        <v>1425</v>
      </c>
      <c r="B1426" s="3" t="n">
        <v>3</v>
      </c>
      <c r="C1426" s="3" t="s">
        <v>481</v>
      </c>
      <c r="D1426" s="4" t="n">
        <v>162.64</v>
      </c>
      <c r="E1426" s="4" t="n">
        <v>163.33</v>
      </c>
      <c r="F1426" s="4" t="n">
        <v>161.91</v>
      </c>
      <c r="G1426" s="4" t="n">
        <v>163.14</v>
      </c>
      <c r="H1426" s="5" t="n">
        <v>4895218</v>
      </c>
      <c r="I1426" s="3"/>
      <c r="J1426" s="3" t="n">
        <f aca="false">ROUND((G1426-G1425)/G1425*100,2)</f>
        <v>-2.39</v>
      </c>
      <c r="K1426" s="3" t="str">
        <f aca="false">B1426&amp;"_"&amp;C1426</f>
        <v>3_2025-08-18</v>
      </c>
    </row>
    <row r="1427" customFormat="false" ht="15" hidden="false" customHeight="false" outlineLevel="0" collapsed="false">
      <c r="A1427" s="3" t="n">
        <v>1426</v>
      </c>
      <c r="B1427" s="3" t="n">
        <v>3</v>
      </c>
      <c r="C1427" s="3" t="s">
        <v>482</v>
      </c>
      <c r="D1427" s="4" t="n">
        <v>167.02</v>
      </c>
      <c r="E1427" s="4" t="n">
        <v>167.78</v>
      </c>
      <c r="F1427" s="4" t="n">
        <v>166.63</v>
      </c>
      <c r="G1427" s="4" t="n">
        <v>167.03</v>
      </c>
      <c r="H1427" s="5" t="n">
        <v>1363110</v>
      </c>
      <c r="I1427" s="3"/>
      <c r="J1427" s="3" t="n">
        <f aca="false">ROUND((G1427-G1426)/G1426*100,2)</f>
        <v>2.38</v>
      </c>
      <c r="K1427" s="3" t="str">
        <f aca="false">B1427&amp;"_"&amp;C1427</f>
        <v>3_2025-08-19</v>
      </c>
    </row>
    <row r="1428" customFormat="false" ht="15" hidden="false" customHeight="false" outlineLevel="0" collapsed="false">
      <c r="A1428" s="3" t="n">
        <v>1427</v>
      </c>
      <c r="B1428" s="3" t="n">
        <v>3</v>
      </c>
      <c r="C1428" s="3" t="s">
        <v>483</v>
      </c>
      <c r="D1428" s="4" t="n">
        <v>170.03</v>
      </c>
      <c r="E1428" s="4" t="n">
        <v>170.65</v>
      </c>
      <c r="F1428" s="4" t="n">
        <v>169.62</v>
      </c>
      <c r="G1428" s="4" t="n">
        <v>170.16</v>
      </c>
      <c r="H1428" s="5" t="n">
        <v>2253053</v>
      </c>
      <c r="I1428" s="3"/>
      <c r="J1428" s="3" t="n">
        <f aca="false">ROUND((G1428-G1427)/G1427*100,2)</f>
        <v>1.87</v>
      </c>
      <c r="K1428" s="3" t="str">
        <f aca="false">B1428&amp;"_"&amp;C1428</f>
        <v>3_2025-08-20</v>
      </c>
    </row>
    <row r="1429" customFormat="false" ht="15" hidden="false" customHeight="false" outlineLevel="0" collapsed="false">
      <c r="A1429" s="3" t="n">
        <v>1428</v>
      </c>
      <c r="B1429" s="3" t="n">
        <v>3</v>
      </c>
      <c r="C1429" s="3" t="s">
        <v>484</v>
      </c>
      <c r="D1429" s="4" t="n">
        <v>171.97</v>
      </c>
      <c r="E1429" s="4" t="n">
        <v>172.25</v>
      </c>
      <c r="F1429" s="4" t="n">
        <v>170.45</v>
      </c>
      <c r="G1429" s="4" t="n">
        <v>171.45</v>
      </c>
      <c r="H1429" s="5" t="n">
        <v>5563230</v>
      </c>
      <c r="I1429" s="3"/>
      <c r="J1429" s="3" t="n">
        <f aca="false">ROUND((G1429-G1428)/G1428*100,2)</f>
        <v>0.76</v>
      </c>
      <c r="K1429" s="3" t="str">
        <f aca="false">B1429&amp;"_"&amp;C1429</f>
        <v>3_2025-08-21</v>
      </c>
    </row>
    <row r="1430" customFormat="false" ht="15" hidden="false" customHeight="false" outlineLevel="0" collapsed="false">
      <c r="A1430" s="3" t="n">
        <v>1429</v>
      </c>
      <c r="B1430" s="3" t="n">
        <v>3</v>
      </c>
      <c r="C1430" s="3" t="s">
        <v>485</v>
      </c>
      <c r="D1430" s="4" t="n">
        <v>171.94</v>
      </c>
      <c r="E1430" s="4" t="n">
        <v>172.25</v>
      </c>
      <c r="F1430" s="4" t="n">
        <v>171.13</v>
      </c>
      <c r="G1430" s="4" t="n">
        <v>171.55</v>
      </c>
      <c r="H1430" s="5" t="n">
        <v>1129312</v>
      </c>
      <c r="I1430" s="3"/>
      <c r="J1430" s="3" t="n">
        <f aca="false">ROUND((G1430-G1429)/G1429*100,2)</f>
        <v>0.06</v>
      </c>
      <c r="K1430" s="3" t="str">
        <f aca="false">B1430&amp;"_"&amp;C1430</f>
        <v>3_2025-08-22</v>
      </c>
    </row>
    <row r="1431" customFormat="false" ht="15" hidden="false" customHeight="false" outlineLevel="0" collapsed="false">
      <c r="A1431" s="3" t="n">
        <v>1430</v>
      </c>
      <c r="B1431" s="3" t="n">
        <v>3</v>
      </c>
      <c r="C1431" s="3" t="s">
        <v>486</v>
      </c>
      <c r="D1431" s="4" t="n">
        <v>175.68</v>
      </c>
      <c r="E1431" s="4" t="n">
        <v>175.89</v>
      </c>
      <c r="F1431" s="4" t="n">
        <v>174.47</v>
      </c>
      <c r="G1431" s="4" t="n">
        <v>175.49</v>
      </c>
      <c r="H1431" s="5" t="n">
        <v>3299789</v>
      </c>
      <c r="I1431" s="3"/>
      <c r="J1431" s="3" t="n">
        <f aca="false">ROUND((G1431-G1430)/G1430*100,2)</f>
        <v>2.3</v>
      </c>
      <c r="K1431" s="3" t="str">
        <f aca="false">B1431&amp;"_"&amp;C1431</f>
        <v>3_2025-08-25</v>
      </c>
    </row>
    <row r="1432" customFormat="false" ht="15" hidden="false" customHeight="false" outlineLevel="0" collapsed="false">
      <c r="A1432" s="3" t="n">
        <v>1431</v>
      </c>
      <c r="B1432" s="3" t="n">
        <v>3</v>
      </c>
      <c r="C1432" s="3" t="s">
        <v>487</v>
      </c>
      <c r="D1432" s="4" t="n">
        <v>181.04</v>
      </c>
      <c r="E1432" s="4" t="n">
        <v>181.5</v>
      </c>
      <c r="F1432" s="4" t="n">
        <v>180</v>
      </c>
      <c r="G1432" s="4" t="n">
        <v>180.99</v>
      </c>
      <c r="H1432" s="5" t="n">
        <v>3888065</v>
      </c>
      <c r="I1432" s="3"/>
      <c r="J1432" s="3" t="n">
        <f aca="false">ROUND((G1432-G1431)/G1431*100,2)</f>
        <v>3.13</v>
      </c>
      <c r="K1432" s="3" t="str">
        <f aca="false">B1432&amp;"_"&amp;C1432</f>
        <v>3_2025-08-26</v>
      </c>
    </row>
    <row r="1433" customFormat="false" ht="15" hidden="false" customHeight="false" outlineLevel="0" collapsed="false">
      <c r="A1433" s="3" t="n">
        <v>1432</v>
      </c>
      <c r="B1433" s="3" t="n">
        <v>3</v>
      </c>
      <c r="C1433" s="3" t="s">
        <v>488</v>
      </c>
      <c r="D1433" s="4" t="n">
        <v>179.76</v>
      </c>
      <c r="E1433" s="4" t="n">
        <v>180.98</v>
      </c>
      <c r="F1433" s="4" t="n">
        <v>178.86</v>
      </c>
      <c r="G1433" s="4" t="n">
        <v>180.48</v>
      </c>
      <c r="H1433" s="5" t="n">
        <v>2669370</v>
      </c>
      <c r="I1433" s="3"/>
      <c r="J1433" s="3" t="n">
        <f aca="false">ROUND((G1433-G1432)/G1432*100,2)</f>
        <v>-0.28</v>
      </c>
      <c r="K1433" s="3" t="str">
        <f aca="false">B1433&amp;"_"&amp;C1433</f>
        <v>3_2025-08-27</v>
      </c>
    </row>
    <row r="1434" customFormat="false" ht="15" hidden="false" customHeight="false" outlineLevel="0" collapsed="false">
      <c r="A1434" s="3" t="n">
        <v>1433</v>
      </c>
      <c r="B1434" s="3" t="n">
        <v>3</v>
      </c>
      <c r="C1434" s="3" t="s">
        <v>489</v>
      </c>
      <c r="D1434" s="4" t="n">
        <v>181.22</v>
      </c>
      <c r="E1434" s="4" t="n">
        <v>181.74</v>
      </c>
      <c r="F1434" s="4" t="n">
        <v>179.95</v>
      </c>
      <c r="G1434" s="4" t="n">
        <v>180.59</v>
      </c>
      <c r="H1434" s="5" t="n">
        <v>6796157</v>
      </c>
      <c r="I1434" s="3"/>
      <c r="J1434" s="3" t="n">
        <f aca="false">ROUND((G1434-G1433)/G1433*100,2)</f>
        <v>0.06</v>
      </c>
      <c r="K1434" s="3" t="str">
        <f aca="false">B1434&amp;"_"&amp;C1434</f>
        <v>3_2025-08-28</v>
      </c>
    </row>
    <row r="1435" customFormat="false" ht="15" hidden="false" customHeight="false" outlineLevel="0" collapsed="false">
      <c r="A1435" s="3" t="n">
        <v>1434</v>
      </c>
      <c r="B1435" s="3" t="n">
        <v>3</v>
      </c>
      <c r="C1435" s="3" t="s">
        <v>490</v>
      </c>
      <c r="D1435" s="4" t="n">
        <v>180.41</v>
      </c>
      <c r="E1435" s="4" t="n">
        <v>180.97</v>
      </c>
      <c r="F1435" s="4" t="n">
        <v>179.73</v>
      </c>
      <c r="G1435" s="4" t="n">
        <v>180.59</v>
      </c>
      <c r="H1435" s="5" t="n">
        <v>4888693</v>
      </c>
      <c r="I1435" s="3"/>
      <c r="J1435" s="3" t="n">
        <f aca="false">ROUND((G1435-G1434)/G1434*100,2)</f>
        <v>0</v>
      </c>
      <c r="K1435" s="3" t="str">
        <f aca="false">B1435&amp;"_"&amp;C1435</f>
        <v>3_2025-08-29</v>
      </c>
    </row>
    <row r="1436" customFormat="false" ht="15" hidden="false" customHeight="false" outlineLevel="0" collapsed="false">
      <c r="A1436" s="3" t="n">
        <v>1435</v>
      </c>
      <c r="B1436" s="3" t="n">
        <v>3</v>
      </c>
      <c r="C1436" s="3" t="s">
        <v>491</v>
      </c>
      <c r="D1436" s="4" t="n">
        <v>179.95</v>
      </c>
      <c r="E1436" s="4" t="n">
        <v>180.56</v>
      </c>
      <c r="F1436" s="4" t="n">
        <v>179.29</v>
      </c>
      <c r="G1436" s="4" t="n">
        <v>179.61</v>
      </c>
      <c r="H1436" s="5" t="n">
        <v>3464786</v>
      </c>
      <c r="I1436" s="3"/>
      <c r="J1436" s="3" t="n">
        <f aca="false">ROUND((G1436-G1435)/G1435*100,2)</f>
        <v>-0.54</v>
      </c>
      <c r="K1436" s="3" t="str">
        <f aca="false">B1436&amp;"_"&amp;C1436</f>
        <v>3_2025-09-01</v>
      </c>
    </row>
    <row r="1437" customFormat="false" ht="15" hidden="false" customHeight="false" outlineLevel="0" collapsed="false">
      <c r="A1437" s="3" t="n">
        <v>1436</v>
      </c>
      <c r="B1437" s="3" t="n">
        <v>3</v>
      </c>
      <c r="C1437" s="3" t="s">
        <v>492</v>
      </c>
      <c r="D1437" s="4" t="n">
        <v>179.02</v>
      </c>
      <c r="E1437" s="4" t="n">
        <v>179.71</v>
      </c>
      <c r="F1437" s="4" t="n">
        <v>178.42</v>
      </c>
      <c r="G1437" s="4" t="n">
        <v>179.56</v>
      </c>
      <c r="H1437" s="5" t="n">
        <v>2595937</v>
      </c>
      <c r="I1437" s="3"/>
      <c r="J1437" s="3" t="n">
        <f aca="false">ROUND((G1437-G1436)/G1436*100,2)</f>
        <v>-0.03</v>
      </c>
      <c r="K1437" s="3" t="str">
        <f aca="false">B1437&amp;"_"&amp;C1437</f>
        <v>3_2025-09-02</v>
      </c>
    </row>
    <row r="1438" customFormat="false" ht="15" hidden="false" customHeight="false" outlineLevel="0" collapsed="false">
      <c r="A1438" s="3" t="n">
        <v>1437</v>
      </c>
      <c r="B1438" s="3" t="n">
        <v>3</v>
      </c>
      <c r="C1438" s="3" t="s">
        <v>493</v>
      </c>
      <c r="D1438" s="4" t="n">
        <v>176.17</v>
      </c>
      <c r="E1438" s="4" t="n">
        <v>176.51</v>
      </c>
      <c r="F1438" s="4" t="n">
        <v>174.81</v>
      </c>
      <c r="G1438" s="4" t="n">
        <v>175.53</v>
      </c>
      <c r="H1438" s="5" t="n">
        <v>3069764</v>
      </c>
      <c r="I1438" s="3"/>
      <c r="J1438" s="3" t="n">
        <f aca="false">ROUND((G1438-G1437)/G1437*100,2)</f>
        <v>-2.24</v>
      </c>
      <c r="K1438" s="3" t="str">
        <f aca="false">B1438&amp;"_"&amp;C1438</f>
        <v>3_2025-09-03</v>
      </c>
    </row>
    <row r="1439" customFormat="false" ht="15" hidden="false" customHeight="false" outlineLevel="0" collapsed="false">
      <c r="A1439" s="3" t="n">
        <v>1438</v>
      </c>
      <c r="B1439" s="3" t="n">
        <v>3</v>
      </c>
      <c r="C1439" s="3" t="s">
        <v>494</v>
      </c>
      <c r="D1439" s="4" t="n">
        <v>177</v>
      </c>
      <c r="E1439" s="4" t="n">
        <v>178.14</v>
      </c>
      <c r="F1439" s="4" t="n">
        <v>176.52</v>
      </c>
      <c r="G1439" s="4" t="n">
        <v>177.34</v>
      </c>
      <c r="H1439" s="5" t="n">
        <v>2344462</v>
      </c>
      <c r="I1439" s="3"/>
      <c r="J1439" s="3" t="n">
        <f aca="false">ROUND((G1439-G1438)/G1438*100,2)</f>
        <v>1.03</v>
      </c>
      <c r="K1439" s="3" t="str">
        <f aca="false">B1439&amp;"_"&amp;C1439</f>
        <v>3_2025-09-04</v>
      </c>
    </row>
    <row r="1440" customFormat="false" ht="15" hidden="false" customHeight="false" outlineLevel="0" collapsed="false">
      <c r="A1440" s="3" t="n">
        <v>1439</v>
      </c>
      <c r="B1440" s="3" t="n">
        <v>3</v>
      </c>
      <c r="C1440" s="3" t="s">
        <v>495</v>
      </c>
      <c r="D1440" s="4" t="n">
        <v>180.2</v>
      </c>
      <c r="E1440" s="4" t="n">
        <v>180.9</v>
      </c>
      <c r="F1440" s="4" t="n">
        <v>180.18</v>
      </c>
      <c r="G1440" s="4" t="n">
        <v>180.25</v>
      </c>
      <c r="H1440" s="5" t="n">
        <v>5688837</v>
      </c>
      <c r="I1440" s="3"/>
      <c r="J1440" s="3" t="n">
        <f aca="false">ROUND((G1440-G1439)/G1439*100,2)</f>
        <v>1.64</v>
      </c>
      <c r="K1440" s="3" t="str">
        <f aca="false">B1440&amp;"_"&amp;C1440</f>
        <v>3_2025-09-05</v>
      </c>
    </row>
    <row r="1441" customFormat="false" ht="15" hidden="false" customHeight="false" outlineLevel="0" collapsed="false">
      <c r="A1441" s="3" t="n">
        <v>1440</v>
      </c>
      <c r="B1441" s="3" t="n">
        <v>3</v>
      </c>
      <c r="C1441" s="3" t="s">
        <v>496</v>
      </c>
      <c r="D1441" s="4" t="n">
        <v>180.16</v>
      </c>
      <c r="E1441" s="4" t="n">
        <v>180.16</v>
      </c>
      <c r="F1441" s="4" t="n">
        <v>179.44</v>
      </c>
      <c r="G1441" s="4" t="n">
        <v>179.95</v>
      </c>
      <c r="H1441" s="5" t="n">
        <v>7260837</v>
      </c>
      <c r="I1441" s="3"/>
      <c r="J1441" s="3" t="n">
        <f aca="false">ROUND((G1441-G1440)/G1440*100,2)</f>
        <v>-0.17</v>
      </c>
      <c r="K1441" s="3" t="str">
        <f aca="false">B1441&amp;"_"&amp;C1441</f>
        <v>3_2025-09-08</v>
      </c>
    </row>
    <row r="1442" customFormat="false" ht="15" hidden="false" customHeight="false" outlineLevel="0" collapsed="false">
      <c r="A1442" s="3" t="n">
        <v>1441</v>
      </c>
      <c r="B1442" s="3" t="n">
        <v>3</v>
      </c>
      <c r="C1442" s="3" t="s">
        <v>497</v>
      </c>
      <c r="D1442" s="4" t="n">
        <v>178.97</v>
      </c>
      <c r="E1442" s="4" t="n">
        <v>179.72</v>
      </c>
      <c r="F1442" s="4" t="n">
        <v>177.59</v>
      </c>
      <c r="G1442" s="4" t="n">
        <v>178.4</v>
      </c>
      <c r="H1442" s="5" t="n">
        <v>4535985</v>
      </c>
      <c r="I1442" s="3"/>
      <c r="J1442" s="3" t="n">
        <f aca="false">ROUND((G1442-G1441)/G1441*100,2)</f>
        <v>-0.86</v>
      </c>
      <c r="K1442" s="3" t="str">
        <f aca="false">B1442&amp;"_"&amp;C1442</f>
        <v>3_2025-09-09</v>
      </c>
    </row>
    <row r="1443" customFormat="false" ht="15" hidden="false" customHeight="false" outlineLevel="0" collapsed="false">
      <c r="A1443" s="3" t="n">
        <v>1442</v>
      </c>
      <c r="B1443" s="3" t="n">
        <v>3</v>
      </c>
      <c r="C1443" s="3" t="s">
        <v>498</v>
      </c>
      <c r="D1443" s="4" t="n">
        <v>175.89</v>
      </c>
      <c r="E1443" s="4" t="n">
        <v>176.57</v>
      </c>
      <c r="F1443" s="4" t="n">
        <v>175.4</v>
      </c>
      <c r="G1443" s="4" t="n">
        <v>175.48</v>
      </c>
      <c r="H1443" s="5" t="n">
        <v>732106</v>
      </c>
      <c r="I1443" s="3"/>
      <c r="J1443" s="3" t="n">
        <f aca="false">ROUND((G1443-G1442)/G1442*100,2)</f>
        <v>-1.64</v>
      </c>
      <c r="K1443" s="3" t="str">
        <f aca="false">B1443&amp;"_"&amp;C1443</f>
        <v>3_2025-09-10</v>
      </c>
    </row>
    <row r="1444" customFormat="false" ht="15" hidden="false" customHeight="false" outlineLevel="0" collapsed="false">
      <c r="A1444" s="3" t="n">
        <v>1443</v>
      </c>
      <c r="B1444" s="3" t="n">
        <v>3</v>
      </c>
      <c r="C1444" s="3" t="s">
        <v>499</v>
      </c>
      <c r="D1444" s="4" t="n">
        <v>178.06</v>
      </c>
      <c r="E1444" s="4" t="n">
        <v>178.44</v>
      </c>
      <c r="F1444" s="4" t="n">
        <v>176.95</v>
      </c>
      <c r="G1444" s="4" t="n">
        <v>177.82</v>
      </c>
      <c r="H1444" s="5" t="n">
        <v>6706001</v>
      </c>
      <c r="I1444" s="3"/>
      <c r="J1444" s="3" t="n">
        <f aca="false">ROUND((G1444-G1443)/G1443*100,2)</f>
        <v>1.33</v>
      </c>
      <c r="K1444" s="3" t="str">
        <f aca="false">B1444&amp;"_"&amp;C1444</f>
        <v>3_2025-09-11</v>
      </c>
    </row>
    <row r="1445" customFormat="false" ht="15" hidden="false" customHeight="false" outlineLevel="0" collapsed="false">
      <c r="A1445" s="3" t="n">
        <v>1444</v>
      </c>
      <c r="B1445" s="3" t="n">
        <v>3</v>
      </c>
      <c r="C1445" s="3" t="s">
        <v>500</v>
      </c>
      <c r="D1445" s="4" t="n">
        <v>173.48</v>
      </c>
      <c r="E1445" s="4" t="n">
        <v>173.86</v>
      </c>
      <c r="F1445" s="4" t="n">
        <v>172.68</v>
      </c>
      <c r="G1445" s="4" t="n">
        <v>173.68</v>
      </c>
      <c r="H1445" s="5" t="n">
        <v>5727726</v>
      </c>
      <c r="I1445" s="3"/>
      <c r="J1445" s="3" t="n">
        <f aca="false">ROUND((G1445-G1444)/G1444*100,2)</f>
        <v>-2.33</v>
      </c>
      <c r="K1445" s="3" t="str">
        <f aca="false">B1445&amp;"_"&amp;C1445</f>
        <v>3_2025-09-12</v>
      </c>
    </row>
    <row r="1446" customFormat="false" ht="15" hidden="false" customHeight="false" outlineLevel="0" collapsed="false">
      <c r="A1446" s="3" t="n">
        <v>1445</v>
      </c>
      <c r="B1446" s="3" t="n">
        <v>3</v>
      </c>
      <c r="C1446" s="3" t="s">
        <v>501</v>
      </c>
      <c r="D1446" s="4" t="n">
        <v>177.78</v>
      </c>
      <c r="E1446" s="4" t="n">
        <v>178.26</v>
      </c>
      <c r="F1446" s="4" t="n">
        <v>176.93</v>
      </c>
      <c r="G1446" s="4" t="n">
        <v>177.17</v>
      </c>
      <c r="H1446" s="5" t="n">
        <v>648362</v>
      </c>
      <c r="I1446" s="3"/>
      <c r="J1446" s="3" t="n">
        <f aca="false">ROUND((G1446-G1445)/G1445*100,2)</f>
        <v>2.01</v>
      </c>
      <c r="K1446" s="3" t="str">
        <f aca="false">B1446&amp;"_"&amp;C1446</f>
        <v>3_2025-09-15</v>
      </c>
    </row>
    <row r="1447" customFormat="false" ht="15" hidden="false" customHeight="false" outlineLevel="0" collapsed="false">
      <c r="A1447" s="3" t="n">
        <v>1446</v>
      </c>
      <c r="B1447" s="3" t="n">
        <v>3</v>
      </c>
      <c r="C1447" s="3" t="s">
        <v>502</v>
      </c>
      <c r="D1447" s="4" t="n">
        <v>177.06</v>
      </c>
      <c r="E1447" s="4" t="n">
        <v>178.35</v>
      </c>
      <c r="F1447" s="4" t="n">
        <v>176.68</v>
      </c>
      <c r="G1447" s="4" t="n">
        <v>177.37</v>
      </c>
      <c r="H1447" s="5" t="n">
        <v>1174748</v>
      </c>
      <c r="I1447" s="3"/>
      <c r="J1447" s="3" t="n">
        <f aca="false">ROUND((G1447-G1446)/G1446*100,2)</f>
        <v>0.11</v>
      </c>
      <c r="K1447" s="3" t="str">
        <f aca="false">B1447&amp;"_"&amp;C1447</f>
        <v>3_2025-09-16</v>
      </c>
    </row>
    <row r="1448" customFormat="false" ht="15" hidden="false" customHeight="false" outlineLevel="0" collapsed="false">
      <c r="A1448" s="3" t="n">
        <v>1447</v>
      </c>
      <c r="B1448" s="3" t="n">
        <v>3</v>
      </c>
      <c r="C1448" s="3" t="s">
        <v>503</v>
      </c>
      <c r="D1448" s="4" t="n">
        <v>175.63</v>
      </c>
      <c r="E1448" s="4" t="n">
        <v>175.88</v>
      </c>
      <c r="F1448" s="4" t="n">
        <v>174.81</v>
      </c>
      <c r="G1448" s="4" t="n">
        <v>175.33</v>
      </c>
      <c r="H1448" s="5" t="n">
        <v>3222493</v>
      </c>
      <c r="I1448" s="3"/>
      <c r="J1448" s="3" t="n">
        <f aca="false">ROUND((G1448-G1447)/G1447*100,2)</f>
        <v>-1.15</v>
      </c>
      <c r="K1448" s="3" t="str">
        <f aca="false">B1448&amp;"_"&amp;C1448</f>
        <v>3_2025-09-17</v>
      </c>
    </row>
    <row r="1449" customFormat="false" ht="15" hidden="false" customHeight="false" outlineLevel="0" collapsed="false">
      <c r="A1449" s="3" t="n">
        <v>1448</v>
      </c>
      <c r="B1449" s="3" t="n">
        <v>3</v>
      </c>
      <c r="C1449" s="3" t="s">
        <v>504</v>
      </c>
      <c r="D1449" s="4" t="n">
        <v>173.28</v>
      </c>
      <c r="E1449" s="4" t="n">
        <v>174.52</v>
      </c>
      <c r="F1449" s="4" t="n">
        <v>172.54</v>
      </c>
      <c r="G1449" s="4" t="n">
        <v>173.58</v>
      </c>
      <c r="H1449" s="5" t="n">
        <v>2068147</v>
      </c>
      <c r="I1449" s="3"/>
      <c r="J1449" s="3" t="n">
        <f aca="false">ROUND((G1449-G1448)/G1448*100,2)</f>
        <v>-1</v>
      </c>
      <c r="K1449" s="3" t="str">
        <f aca="false">B1449&amp;"_"&amp;C1449</f>
        <v>3_2025-09-18</v>
      </c>
    </row>
    <row r="1450" customFormat="false" ht="15" hidden="false" customHeight="false" outlineLevel="0" collapsed="false">
      <c r="A1450" s="3" t="n">
        <v>1449</v>
      </c>
      <c r="B1450" s="3" t="n">
        <v>3</v>
      </c>
      <c r="C1450" s="3" t="s">
        <v>505</v>
      </c>
      <c r="D1450" s="4" t="n">
        <v>175.37</v>
      </c>
      <c r="E1450" s="4" t="n">
        <v>176.44</v>
      </c>
      <c r="F1450" s="4" t="n">
        <v>174.78</v>
      </c>
      <c r="G1450" s="4" t="n">
        <v>175.52</v>
      </c>
      <c r="H1450" s="5" t="n">
        <v>4205084</v>
      </c>
      <c r="I1450" s="3"/>
      <c r="J1450" s="3" t="n">
        <f aca="false">ROUND((G1450-G1449)/G1449*100,2)</f>
        <v>1.12</v>
      </c>
      <c r="K1450" s="3" t="str">
        <f aca="false">B1450&amp;"_"&amp;C1450</f>
        <v>3_2025-09-19</v>
      </c>
    </row>
    <row r="1451" customFormat="false" ht="15" hidden="false" customHeight="false" outlineLevel="0" collapsed="false">
      <c r="A1451" s="3" t="n">
        <v>1450</v>
      </c>
      <c r="B1451" s="3" t="n">
        <v>3</v>
      </c>
      <c r="C1451" s="3" t="s">
        <v>506</v>
      </c>
      <c r="D1451" s="4" t="n">
        <v>181.14</v>
      </c>
      <c r="E1451" s="4" t="n">
        <v>181.85</v>
      </c>
      <c r="F1451" s="4" t="n">
        <v>180.45</v>
      </c>
      <c r="G1451" s="4" t="n">
        <v>181.06</v>
      </c>
      <c r="H1451" s="5" t="n">
        <v>5617877</v>
      </c>
      <c r="I1451" s="3"/>
      <c r="J1451" s="3" t="n">
        <f aca="false">ROUND((G1451-G1450)/G1450*100,2)</f>
        <v>3.16</v>
      </c>
      <c r="K1451" s="3" t="str">
        <f aca="false">B1451&amp;"_"&amp;C1451</f>
        <v>3_2025-09-22</v>
      </c>
    </row>
    <row r="1452" customFormat="false" ht="15" hidden="false" customHeight="false" outlineLevel="0" collapsed="false">
      <c r="A1452" s="3" t="n">
        <v>1451</v>
      </c>
      <c r="B1452" s="3" t="n">
        <v>3</v>
      </c>
      <c r="C1452" s="3" t="s">
        <v>507</v>
      </c>
      <c r="D1452" s="4" t="n">
        <v>179.44</v>
      </c>
      <c r="E1452" s="4" t="n">
        <v>180.04</v>
      </c>
      <c r="F1452" s="4" t="n">
        <v>179.16</v>
      </c>
      <c r="G1452" s="4" t="n">
        <v>179.97</v>
      </c>
      <c r="H1452" s="5" t="n">
        <v>4774274</v>
      </c>
      <c r="I1452" s="3"/>
      <c r="J1452" s="3" t="n">
        <f aca="false">ROUND((G1452-G1451)/G1451*100,2)</f>
        <v>-0.6</v>
      </c>
      <c r="K1452" s="3" t="str">
        <f aca="false">B1452&amp;"_"&amp;C1452</f>
        <v>3_2025-09-23</v>
      </c>
    </row>
    <row r="1453" customFormat="false" ht="15" hidden="false" customHeight="false" outlineLevel="0" collapsed="false">
      <c r="A1453" s="3" t="n">
        <v>1452</v>
      </c>
      <c r="B1453" s="3" t="n">
        <v>3</v>
      </c>
      <c r="C1453" s="3" t="s">
        <v>508</v>
      </c>
      <c r="D1453" s="4" t="n">
        <v>179.12</v>
      </c>
      <c r="E1453" s="4" t="n">
        <v>180.08</v>
      </c>
      <c r="F1453" s="4" t="n">
        <v>178.28</v>
      </c>
      <c r="G1453" s="4" t="n">
        <v>179.51</v>
      </c>
      <c r="H1453" s="5" t="n">
        <v>1938886</v>
      </c>
      <c r="I1453" s="3"/>
      <c r="J1453" s="3" t="n">
        <f aca="false">ROUND((G1453-G1452)/G1452*100,2)</f>
        <v>-0.26</v>
      </c>
      <c r="K1453" s="3" t="str">
        <f aca="false">B1453&amp;"_"&amp;C1453</f>
        <v>3_2025-09-24</v>
      </c>
    </row>
    <row r="1454" customFormat="false" ht="15" hidden="false" customHeight="false" outlineLevel="0" collapsed="false">
      <c r="A1454" s="3" t="n">
        <v>1453</v>
      </c>
      <c r="B1454" s="3" t="n">
        <v>3</v>
      </c>
      <c r="C1454" s="3" t="s">
        <v>509</v>
      </c>
      <c r="D1454" s="4" t="n">
        <v>175.41</v>
      </c>
      <c r="E1454" s="4" t="n">
        <v>175.97</v>
      </c>
      <c r="F1454" s="4" t="n">
        <v>174.87</v>
      </c>
      <c r="G1454" s="4" t="n">
        <v>175.14</v>
      </c>
      <c r="H1454" s="5" t="n">
        <v>4700869</v>
      </c>
      <c r="I1454" s="3"/>
      <c r="J1454" s="3" t="n">
        <f aca="false">ROUND((G1454-G1453)/G1453*100,2)</f>
        <v>-2.43</v>
      </c>
      <c r="K1454" s="3" t="str">
        <f aca="false">B1454&amp;"_"&amp;C1454</f>
        <v>3_2025-09-25</v>
      </c>
    </row>
    <row r="1455" customFormat="false" ht="15" hidden="false" customHeight="false" outlineLevel="0" collapsed="false">
      <c r="A1455" s="3" t="n">
        <v>1454</v>
      </c>
      <c r="B1455" s="3" t="n">
        <v>3</v>
      </c>
      <c r="C1455" s="3" t="s">
        <v>510</v>
      </c>
      <c r="D1455" s="4" t="n">
        <v>166.28</v>
      </c>
      <c r="E1455" s="4" t="n">
        <v>167.28</v>
      </c>
      <c r="F1455" s="4" t="n">
        <v>165.64</v>
      </c>
      <c r="G1455" s="4" t="n">
        <v>166.34</v>
      </c>
      <c r="H1455" s="5" t="n">
        <v>7573056</v>
      </c>
      <c r="I1455" s="3"/>
      <c r="J1455" s="3" t="n">
        <f aca="false">ROUND((G1455-G1454)/G1454*100,2)</f>
        <v>-5.02</v>
      </c>
      <c r="K1455" s="3" t="str">
        <f aca="false">B1455&amp;"_"&amp;C1455</f>
        <v>3_2025-09-26</v>
      </c>
    </row>
    <row r="1456" customFormat="false" ht="15" hidden="false" customHeight="false" outlineLevel="0" collapsed="false">
      <c r="A1456" s="3" t="n">
        <v>1455</v>
      </c>
      <c r="B1456" s="3" t="n">
        <v>3</v>
      </c>
      <c r="C1456" s="3" t="s">
        <v>511</v>
      </c>
      <c r="D1456" s="4" t="n">
        <v>172.97</v>
      </c>
      <c r="E1456" s="4" t="n">
        <v>174.09</v>
      </c>
      <c r="F1456" s="4" t="n">
        <v>172.68</v>
      </c>
      <c r="G1456" s="4" t="n">
        <v>173.06</v>
      </c>
      <c r="H1456" s="5" t="n">
        <v>5601301</v>
      </c>
      <c r="I1456" s="3"/>
      <c r="J1456" s="3" t="n">
        <f aca="false">ROUND((G1456-G1455)/G1455*100,2)</f>
        <v>4.04</v>
      </c>
      <c r="K1456" s="3" t="str">
        <f aca="false">B1456&amp;"_"&amp;C1456</f>
        <v>3_2025-09-29</v>
      </c>
    </row>
    <row r="1457" customFormat="false" ht="15" hidden="false" customHeight="false" outlineLevel="0" collapsed="false">
      <c r="A1457" s="3" t="n">
        <v>1456</v>
      </c>
      <c r="B1457" s="3" t="n">
        <v>3</v>
      </c>
      <c r="C1457" s="3" t="s">
        <v>512</v>
      </c>
      <c r="D1457" s="4" t="n">
        <v>175.38</v>
      </c>
      <c r="E1457" s="4" t="n">
        <v>175.81</v>
      </c>
      <c r="F1457" s="4" t="n">
        <v>174.58</v>
      </c>
      <c r="G1457" s="4" t="n">
        <v>175.43</v>
      </c>
      <c r="H1457" s="5" t="n">
        <v>7128518</v>
      </c>
      <c r="I1457" s="3"/>
      <c r="J1457" s="3" t="n">
        <f aca="false">ROUND((G1457-G1456)/G1456*100,2)</f>
        <v>1.37</v>
      </c>
      <c r="K1457" s="3" t="str">
        <f aca="false">B1457&amp;"_"&amp;C1457</f>
        <v>3_2025-09-30</v>
      </c>
    </row>
    <row r="1458" customFormat="false" ht="15" hidden="false" customHeight="false" outlineLevel="0" collapsed="false">
      <c r="A1458" s="3" t="n">
        <v>1457</v>
      </c>
      <c r="B1458" s="3" t="n">
        <v>3</v>
      </c>
      <c r="C1458" s="3" t="s">
        <v>513</v>
      </c>
      <c r="D1458" s="4" t="n">
        <v>175.73</v>
      </c>
      <c r="E1458" s="4" t="n">
        <v>176.32</v>
      </c>
      <c r="F1458" s="4" t="n">
        <v>175.73</v>
      </c>
      <c r="G1458" s="4" t="n">
        <v>175.84</v>
      </c>
      <c r="H1458" s="5" t="n">
        <v>1959561</v>
      </c>
      <c r="I1458" s="3"/>
      <c r="J1458" s="3" t="n">
        <f aca="false">ROUND((G1458-G1457)/G1457*100,2)</f>
        <v>0.23</v>
      </c>
      <c r="K1458" s="3" t="str">
        <f aca="false">B1458&amp;"_"&amp;C1458</f>
        <v>3_2025-10-01</v>
      </c>
    </row>
    <row r="1459" customFormat="false" ht="15" hidden="false" customHeight="false" outlineLevel="0" collapsed="false">
      <c r="A1459" s="3" t="n">
        <v>1458</v>
      </c>
      <c r="B1459" s="3" t="n">
        <v>3</v>
      </c>
      <c r="C1459" s="3" t="s">
        <v>514</v>
      </c>
      <c r="D1459" s="4" t="n">
        <v>177.78</v>
      </c>
      <c r="E1459" s="4" t="n">
        <v>178.99</v>
      </c>
      <c r="F1459" s="4" t="n">
        <v>177.75</v>
      </c>
      <c r="G1459" s="4" t="n">
        <v>178.38</v>
      </c>
      <c r="H1459" s="5" t="n">
        <v>6030831</v>
      </c>
      <c r="I1459" s="3"/>
      <c r="J1459" s="3" t="n">
        <f aca="false">ROUND((G1459-G1458)/G1458*100,2)</f>
        <v>1.44</v>
      </c>
      <c r="K1459" s="3" t="str">
        <f aca="false">B1459&amp;"_"&amp;C1459</f>
        <v>3_2025-10-02</v>
      </c>
    </row>
    <row r="1460" customFormat="false" ht="15" hidden="false" customHeight="false" outlineLevel="0" collapsed="false">
      <c r="A1460" s="3" t="n">
        <v>1459</v>
      </c>
      <c r="B1460" s="3" t="n">
        <v>3</v>
      </c>
      <c r="C1460" s="3" t="s">
        <v>515</v>
      </c>
      <c r="D1460" s="4" t="n">
        <v>181.11</v>
      </c>
      <c r="E1460" s="4" t="n">
        <v>182</v>
      </c>
      <c r="F1460" s="4" t="n">
        <v>180.93</v>
      </c>
      <c r="G1460" s="4" t="n">
        <v>181.73</v>
      </c>
      <c r="H1460" s="5" t="n">
        <v>2831043</v>
      </c>
      <c r="I1460" s="3"/>
      <c r="J1460" s="3" t="n">
        <f aca="false">ROUND((G1460-G1459)/G1459*100,2)</f>
        <v>1.88</v>
      </c>
      <c r="K1460" s="3" t="str">
        <f aca="false">B1460&amp;"_"&amp;C1460</f>
        <v>3_2025-10-03</v>
      </c>
    </row>
    <row r="1461" customFormat="false" ht="15" hidden="false" customHeight="false" outlineLevel="0" collapsed="false">
      <c r="A1461" s="3" t="n">
        <v>1460</v>
      </c>
      <c r="B1461" s="3" t="n">
        <v>3</v>
      </c>
      <c r="C1461" s="3" t="s">
        <v>516</v>
      </c>
      <c r="D1461" s="4" t="n">
        <v>181.45</v>
      </c>
      <c r="E1461" s="4" t="n">
        <v>181.56</v>
      </c>
      <c r="F1461" s="4" t="n">
        <v>180.75</v>
      </c>
      <c r="G1461" s="4" t="n">
        <v>181.27</v>
      </c>
      <c r="H1461" s="5" t="n">
        <v>6560443</v>
      </c>
      <c r="I1461" s="3"/>
      <c r="J1461" s="3" t="n">
        <f aca="false">ROUND((G1461-G1460)/G1460*100,2)</f>
        <v>-0.25</v>
      </c>
      <c r="K1461" s="3" t="str">
        <f aca="false">B1461&amp;"_"&amp;C1461</f>
        <v>3_2025-10-06</v>
      </c>
    </row>
    <row r="1462" customFormat="false" ht="15" hidden="false" customHeight="false" outlineLevel="0" collapsed="false">
      <c r="A1462" s="3" t="n">
        <v>1461</v>
      </c>
      <c r="B1462" s="3" t="n">
        <v>3</v>
      </c>
      <c r="C1462" s="3" t="s">
        <v>517</v>
      </c>
      <c r="D1462" s="4" t="n">
        <v>177.22</v>
      </c>
      <c r="E1462" s="4" t="n">
        <v>177.72</v>
      </c>
      <c r="F1462" s="4" t="n">
        <v>177.11</v>
      </c>
      <c r="G1462" s="4" t="n">
        <v>177.46</v>
      </c>
      <c r="H1462" s="5" t="n">
        <v>2287694</v>
      </c>
      <c r="I1462" s="3"/>
      <c r="J1462" s="3" t="n">
        <f aca="false">ROUND((G1462-G1461)/G1461*100,2)</f>
        <v>-2.1</v>
      </c>
      <c r="K1462" s="3" t="str">
        <f aca="false">B1462&amp;"_"&amp;C1462</f>
        <v>3_2025-10-07</v>
      </c>
    </row>
    <row r="1463" customFormat="false" ht="15" hidden="false" customHeight="false" outlineLevel="0" collapsed="false">
      <c r="A1463" s="3" t="n">
        <v>1462</v>
      </c>
      <c r="B1463" s="3" t="n">
        <v>3</v>
      </c>
      <c r="C1463" s="3" t="s">
        <v>518</v>
      </c>
      <c r="D1463" s="4" t="n">
        <v>174.79</v>
      </c>
      <c r="E1463" s="4" t="n">
        <v>175.07</v>
      </c>
      <c r="F1463" s="4" t="n">
        <v>174.44</v>
      </c>
      <c r="G1463" s="4" t="n">
        <v>175.01</v>
      </c>
      <c r="H1463" s="5" t="n">
        <v>6455833</v>
      </c>
      <c r="I1463" s="3"/>
      <c r="J1463" s="3" t="n">
        <f aca="false">ROUND((G1463-G1462)/G1462*100,2)</f>
        <v>-1.38</v>
      </c>
      <c r="K1463" s="3" t="str">
        <f aca="false">B1463&amp;"_"&amp;C1463</f>
        <v>3_2025-10-08</v>
      </c>
    </row>
    <row r="1464" customFormat="false" ht="15" hidden="false" customHeight="false" outlineLevel="0" collapsed="false">
      <c r="A1464" s="3" t="n">
        <v>1463</v>
      </c>
      <c r="B1464" s="3" t="n">
        <v>3</v>
      </c>
      <c r="C1464" s="3" t="s">
        <v>519</v>
      </c>
      <c r="D1464" s="4" t="n">
        <v>180.3</v>
      </c>
      <c r="E1464" s="4" t="n">
        <v>181.13</v>
      </c>
      <c r="F1464" s="4" t="n">
        <v>179.45</v>
      </c>
      <c r="G1464" s="4" t="n">
        <v>180.13</v>
      </c>
      <c r="H1464" s="5" t="n">
        <v>4842008</v>
      </c>
      <c r="I1464" s="3"/>
      <c r="J1464" s="3" t="n">
        <f aca="false">ROUND((G1464-G1463)/G1463*100,2)</f>
        <v>2.93</v>
      </c>
      <c r="K1464" s="3" t="str">
        <f aca="false">B1464&amp;"_"&amp;C1464</f>
        <v>3_2025-10-09</v>
      </c>
    </row>
    <row r="1465" customFormat="false" ht="15" hidden="false" customHeight="false" outlineLevel="0" collapsed="false">
      <c r="A1465" s="3" t="n">
        <v>1464</v>
      </c>
      <c r="B1465" s="3" t="n">
        <v>3</v>
      </c>
      <c r="C1465" s="3" t="s">
        <v>520</v>
      </c>
      <c r="D1465" s="4" t="n">
        <v>177.6</v>
      </c>
      <c r="E1465" s="4" t="n">
        <v>178.26</v>
      </c>
      <c r="F1465" s="4" t="n">
        <v>177.57</v>
      </c>
      <c r="G1465" s="4" t="n">
        <v>178.19</v>
      </c>
      <c r="H1465" s="5" t="n">
        <v>2849595</v>
      </c>
      <c r="I1465" s="3"/>
      <c r="J1465" s="3" t="n">
        <f aca="false">ROUND((G1465-G1464)/G1464*100,2)</f>
        <v>-1.08</v>
      </c>
      <c r="K1465" s="3" t="str">
        <f aca="false">B1465&amp;"_"&amp;C1465</f>
        <v>3_2025-10-10</v>
      </c>
    </row>
    <row r="1466" customFormat="false" ht="15" hidden="false" customHeight="false" outlineLevel="0" collapsed="false">
      <c r="A1466" s="3" t="n">
        <v>1465</v>
      </c>
      <c r="B1466" s="3" t="n">
        <v>3</v>
      </c>
      <c r="C1466" s="3" t="s">
        <v>521</v>
      </c>
      <c r="D1466" s="4" t="n">
        <v>178.35</v>
      </c>
      <c r="E1466" s="4" t="n">
        <v>179.87</v>
      </c>
      <c r="F1466" s="4" t="n">
        <v>177.88</v>
      </c>
      <c r="G1466" s="4" t="n">
        <v>178.88</v>
      </c>
      <c r="H1466" s="5" t="n">
        <v>2761033</v>
      </c>
      <c r="I1466" s="3"/>
      <c r="J1466" s="3" t="n">
        <f aca="false">ROUND((G1466-G1465)/G1465*100,2)</f>
        <v>0.39</v>
      </c>
      <c r="K1466" s="3" t="str">
        <f aca="false">B1466&amp;"_"&amp;C1466</f>
        <v>3_2025-10-13</v>
      </c>
    </row>
    <row r="1467" customFormat="false" ht="15" hidden="false" customHeight="false" outlineLevel="0" collapsed="false">
      <c r="A1467" s="3" t="n">
        <v>1466</v>
      </c>
      <c r="B1467" s="3" t="n">
        <v>3</v>
      </c>
      <c r="C1467" s="3" t="s">
        <v>522</v>
      </c>
      <c r="D1467" s="4" t="n">
        <v>178.11</v>
      </c>
      <c r="E1467" s="4" t="n">
        <v>178.18</v>
      </c>
      <c r="F1467" s="4" t="n">
        <v>177.21</v>
      </c>
      <c r="G1467" s="4" t="n">
        <v>177.93</v>
      </c>
      <c r="H1467" s="5" t="n">
        <v>4694435</v>
      </c>
      <c r="I1467" s="3"/>
      <c r="J1467" s="3" t="n">
        <f aca="false">ROUND((G1467-G1466)/G1466*100,2)</f>
        <v>-0.53</v>
      </c>
      <c r="K1467" s="3" t="str">
        <f aca="false">B1467&amp;"_"&amp;C1467</f>
        <v>3_2025-10-14</v>
      </c>
    </row>
    <row r="1468" customFormat="false" ht="15" hidden="false" customHeight="false" outlineLevel="0" collapsed="false">
      <c r="A1468" s="3" t="n">
        <v>1467</v>
      </c>
      <c r="B1468" s="3" t="n">
        <v>3</v>
      </c>
      <c r="C1468" s="3" t="s">
        <v>523</v>
      </c>
      <c r="D1468" s="4" t="n">
        <v>176.49</v>
      </c>
      <c r="E1468" s="4" t="n">
        <v>177.87</v>
      </c>
      <c r="F1468" s="4" t="n">
        <v>176.25</v>
      </c>
      <c r="G1468" s="4" t="n">
        <v>177.07</v>
      </c>
      <c r="H1468" s="5" t="n">
        <v>4996818</v>
      </c>
      <c r="I1468" s="3"/>
      <c r="J1468" s="3" t="n">
        <f aca="false">ROUND((G1468-G1467)/G1467*100,2)</f>
        <v>-0.48</v>
      </c>
      <c r="K1468" s="3" t="str">
        <f aca="false">B1468&amp;"_"&amp;C1468</f>
        <v>3_2025-10-15</v>
      </c>
    </row>
    <row r="1469" customFormat="false" ht="15" hidden="false" customHeight="false" outlineLevel="0" collapsed="false">
      <c r="A1469" s="3" t="n">
        <v>1468</v>
      </c>
      <c r="B1469" s="3" t="n">
        <v>3</v>
      </c>
      <c r="C1469" s="3" t="s">
        <v>524</v>
      </c>
      <c r="D1469" s="4" t="n">
        <v>180.31</v>
      </c>
      <c r="E1469" s="4" t="n">
        <v>180.32</v>
      </c>
      <c r="F1469" s="4" t="n">
        <v>179.66</v>
      </c>
      <c r="G1469" s="4" t="n">
        <v>180.08</v>
      </c>
      <c r="H1469" s="5" t="n">
        <v>6463735</v>
      </c>
      <c r="I1469" s="3"/>
      <c r="J1469" s="3" t="n">
        <f aca="false">ROUND((G1469-G1468)/G1468*100,2)</f>
        <v>1.7</v>
      </c>
      <c r="K1469" s="3" t="str">
        <f aca="false">B1469&amp;"_"&amp;C1469</f>
        <v>3_2025-10-16</v>
      </c>
    </row>
    <row r="1470" customFormat="false" ht="15" hidden="false" customHeight="false" outlineLevel="0" collapsed="false">
      <c r="A1470" s="3" t="n">
        <v>1469</v>
      </c>
      <c r="B1470" s="3" t="n">
        <v>3</v>
      </c>
      <c r="C1470" s="3" t="s">
        <v>525</v>
      </c>
      <c r="D1470" s="4" t="n">
        <v>183.14</v>
      </c>
      <c r="E1470" s="4" t="n">
        <v>184.4</v>
      </c>
      <c r="F1470" s="4" t="n">
        <v>182.28</v>
      </c>
      <c r="G1470" s="4" t="n">
        <v>183.37</v>
      </c>
      <c r="H1470" s="5" t="n">
        <v>3905575</v>
      </c>
      <c r="I1470" s="3"/>
      <c r="J1470" s="3" t="n">
        <f aca="false">ROUND((G1470-G1469)/G1469*100,2)</f>
        <v>1.83</v>
      </c>
      <c r="K1470" s="3" t="str">
        <f aca="false">B1470&amp;"_"&amp;C1470</f>
        <v>3_2025-10-17</v>
      </c>
    </row>
    <row r="1471" customFormat="false" ht="15" hidden="false" customHeight="false" outlineLevel="0" collapsed="false">
      <c r="A1471" s="3" t="n">
        <v>1470</v>
      </c>
      <c r="B1471" s="3" t="n">
        <v>3</v>
      </c>
      <c r="C1471" s="3" t="s">
        <v>526</v>
      </c>
      <c r="D1471" s="4" t="n">
        <v>180</v>
      </c>
      <c r="E1471" s="4" t="n">
        <v>180.45</v>
      </c>
      <c r="F1471" s="4" t="n">
        <v>179.89</v>
      </c>
      <c r="G1471" s="4" t="n">
        <v>180.24</v>
      </c>
      <c r="H1471" s="5" t="n">
        <v>4963813</v>
      </c>
      <c r="I1471" s="3"/>
      <c r="J1471" s="3" t="n">
        <f aca="false">ROUND((G1471-G1470)/G1470*100,2)</f>
        <v>-1.71</v>
      </c>
      <c r="K1471" s="3" t="str">
        <f aca="false">B1471&amp;"_"&amp;C1471</f>
        <v>3_2025-10-20</v>
      </c>
    </row>
    <row r="1472" customFormat="false" ht="15" hidden="false" customHeight="false" outlineLevel="0" collapsed="false">
      <c r="A1472" s="3" t="n">
        <v>1471</v>
      </c>
      <c r="B1472" s="3" t="n">
        <v>3</v>
      </c>
      <c r="C1472" s="3" t="s">
        <v>527</v>
      </c>
      <c r="D1472" s="4" t="n">
        <v>185.02</v>
      </c>
      <c r="E1472" s="4" t="n">
        <v>186.11</v>
      </c>
      <c r="F1472" s="4" t="n">
        <v>184.31</v>
      </c>
      <c r="G1472" s="4" t="n">
        <v>185.48</v>
      </c>
      <c r="H1472" s="5" t="n">
        <v>2422145</v>
      </c>
      <c r="I1472" s="3"/>
      <c r="J1472" s="3" t="n">
        <f aca="false">ROUND((G1472-G1471)/G1471*100,2)</f>
        <v>2.91</v>
      </c>
      <c r="K1472" s="3" t="str">
        <f aca="false">B1472&amp;"_"&amp;C1472</f>
        <v>3_2025-10-21</v>
      </c>
    </row>
    <row r="1473" customFormat="false" ht="15" hidden="false" customHeight="false" outlineLevel="0" collapsed="false">
      <c r="A1473" s="3" t="n">
        <v>1472</v>
      </c>
      <c r="B1473" s="3" t="n">
        <v>3</v>
      </c>
      <c r="C1473" s="3" t="s">
        <v>528</v>
      </c>
      <c r="D1473" s="4" t="n">
        <v>187.8</v>
      </c>
      <c r="E1473" s="4" t="n">
        <v>188.73</v>
      </c>
      <c r="F1473" s="4" t="n">
        <v>187.29</v>
      </c>
      <c r="G1473" s="4" t="n">
        <v>187.91</v>
      </c>
      <c r="H1473" s="5" t="n">
        <v>2323643</v>
      </c>
      <c r="I1473" s="3"/>
      <c r="J1473" s="3" t="n">
        <f aca="false">ROUND((G1473-G1472)/G1472*100,2)</f>
        <v>1.31</v>
      </c>
      <c r="K1473" s="3" t="str">
        <f aca="false">B1473&amp;"_"&amp;C1473</f>
        <v>3_2025-10-22</v>
      </c>
    </row>
    <row r="1474" customFormat="false" ht="15" hidden="false" customHeight="false" outlineLevel="0" collapsed="false">
      <c r="A1474" s="3" t="n">
        <v>1473</v>
      </c>
      <c r="B1474" s="3" t="n">
        <v>3</v>
      </c>
      <c r="C1474" s="3" t="s">
        <v>529</v>
      </c>
      <c r="D1474" s="4" t="n">
        <v>187.99</v>
      </c>
      <c r="E1474" s="4" t="n">
        <v>188.77</v>
      </c>
      <c r="F1474" s="4" t="n">
        <v>186.91</v>
      </c>
      <c r="G1474" s="4" t="n">
        <v>188.27</v>
      </c>
      <c r="H1474" s="5" t="n">
        <v>6157802</v>
      </c>
      <c r="I1474" s="3"/>
      <c r="J1474" s="3" t="n">
        <f aca="false">ROUND((G1474-G1473)/G1473*100,2)</f>
        <v>0.19</v>
      </c>
      <c r="K1474" s="3" t="str">
        <f aca="false">B1474&amp;"_"&amp;C1474</f>
        <v>3_2025-10-23</v>
      </c>
    </row>
    <row r="1475" customFormat="false" ht="15" hidden="false" customHeight="false" outlineLevel="0" collapsed="false">
      <c r="A1475" s="3" t="n">
        <v>1474</v>
      </c>
      <c r="B1475" s="3" t="n">
        <v>3</v>
      </c>
      <c r="C1475" s="3" t="s">
        <v>530</v>
      </c>
      <c r="D1475" s="4" t="n">
        <v>186.86</v>
      </c>
      <c r="E1475" s="4" t="n">
        <v>188.14</v>
      </c>
      <c r="F1475" s="4" t="n">
        <v>185.99</v>
      </c>
      <c r="G1475" s="4" t="n">
        <v>187.14</v>
      </c>
      <c r="H1475" s="5" t="n">
        <v>1605567</v>
      </c>
      <c r="I1475" s="3"/>
      <c r="J1475" s="3" t="n">
        <f aca="false">ROUND((G1475-G1474)/G1474*100,2)</f>
        <v>-0.6</v>
      </c>
      <c r="K1475" s="3" t="str">
        <f aca="false">B1475&amp;"_"&amp;C1475</f>
        <v>3_2025-10-24</v>
      </c>
    </row>
    <row r="1476" customFormat="false" ht="15" hidden="false" customHeight="false" outlineLevel="0" collapsed="false">
      <c r="A1476" s="3" t="n">
        <v>1475</v>
      </c>
      <c r="B1476" s="3" t="n">
        <v>3</v>
      </c>
      <c r="C1476" s="3" t="s">
        <v>531</v>
      </c>
      <c r="D1476" s="4" t="n">
        <v>185.85</v>
      </c>
      <c r="E1476" s="4" t="n">
        <v>186.05</v>
      </c>
      <c r="F1476" s="4" t="n">
        <v>185.19</v>
      </c>
      <c r="G1476" s="4" t="n">
        <v>186.04</v>
      </c>
      <c r="H1476" s="5" t="n">
        <v>5587252</v>
      </c>
      <c r="I1476" s="3"/>
      <c r="J1476" s="3" t="n">
        <f aca="false">ROUND((G1476-G1475)/G1475*100,2)</f>
        <v>-0.59</v>
      </c>
      <c r="K1476" s="3" t="str">
        <f aca="false">B1476&amp;"_"&amp;C1476</f>
        <v>3_2025-10-27</v>
      </c>
    </row>
    <row r="1477" customFormat="false" ht="15" hidden="false" customHeight="false" outlineLevel="0" collapsed="false">
      <c r="A1477" s="3" t="n">
        <v>1476</v>
      </c>
      <c r="B1477" s="3" t="n">
        <v>3</v>
      </c>
      <c r="C1477" s="3" t="s">
        <v>532</v>
      </c>
      <c r="D1477" s="4" t="n">
        <v>188.25</v>
      </c>
      <c r="E1477" s="4" t="n">
        <v>189.49</v>
      </c>
      <c r="F1477" s="4" t="n">
        <v>187.3</v>
      </c>
      <c r="G1477" s="4" t="n">
        <v>188.92</v>
      </c>
      <c r="H1477" s="5" t="n">
        <v>6940266</v>
      </c>
      <c r="I1477" s="3"/>
      <c r="J1477" s="3" t="n">
        <f aca="false">ROUND((G1477-G1476)/G1476*100,2)</f>
        <v>1.55</v>
      </c>
      <c r="K1477" s="3" t="str">
        <f aca="false">B1477&amp;"_"&amp;C1477</f>
        <v>3_2025-10-28</v>
      </c>
    </row>
    <row r="1478" customFormat="false" ht="15" hidden="false" customHeight="false" outlineLevel="0" collapsed="false">
      <c r="A1478" s="3" t="n">
        <v>1477</v>
      </c>
      <c r="B1478" s="3" t="n">
        <v>3</v>
      </c>
      <c r="C1478" s="3" t="s">
        <v>533</v>
      </c>
      <c r="D1478" s="4" t="n">
        <v>186.5</v>
      </c>
      <c r="E1478" s="4" t="n">
        <v>187.97</v>
      </c>
      <c r="F1478" s="4" t="n">
        <v>185.62</v>
      </c>
      <c r="G1478" s="4" t="n">
        <v>186.95</v>
      </c>
      <c r="H1478" s="5" t="n">
        <v>3061639</v>
      </c>
      <c r="I1478" s="3"/>
      <c r="J1478" s="3" t="n">
        <f aca="false">ROUND((G1478-G1477)/G1477*100,2)</f>
        <v>-1.04</v>
      </c>
      <c r="K1478" s="3" t="str">
        <f aca="false">B1478&amp;"_"&amp;C1478</f>
        <v>3_2025-10-29</v>
      </c>
    </row>
    <row r="1479" customFormat="false" ht="15" hidden="false" customHeight="false" outlineLevel="0" collapsed="false">
      <c r="A1479" s="3" t="n">
        <v>1478</v>
      </c>
      <c r="B1479" s="3" t="n">
        <v>3</v>
      </c>
      <c r="C1479" s="3" t="s">
        <v>534</v>
      </c>
      <c r="D1479" s="4" t="n">
        <v>188.26</v>
      </c>
      <c r="E1479" s="4" t="n">
        <v>189.04</v>
      </c>
      <c r="F1479" s="4" t="n">
        <v>186.9</v>
      </c>
      <c r="G1479" s="4" t="n">
        <v>188.01</v>
      </c>
      <c r="H1479" s="5" t="n">
        <v>4998217</v>
      </c>
      <c r="I1479" s="3"/>
      <c r="J1479" s="3" t="n">
        <f aca="false">ROUND((G1479-G1478)/G1478*100,2)</f>
        <v>0.57</v>
      </c>
      <c r="K1479" s="3" t="str">
        <f aca="false">B1479&amp;"_"&amp;C1479</f>
        <v>3_2025-10-30</v>
      </c>
    </row>
    <row r="1480" customFormat="false" ht="15" hidden="false" customHeight="false" outlineLevel="0" collapsed="false">
      <c r="A1480" s="3" t="n">
        <v>1479</v>
      </c>
      <c r="B1480" s="3" t="n">
        <v>3</v>
      </c>
      <c r="C1480" s="3" t="s">
        <v>535</v>
      </c>
      <c r="D1480" s="4" t="n">
        <v>186.54</v>
      </c>
      <c r="E1480" s="4" t="n">
        <v>187.23</v>
      </c>
      <c r="F1480" s="4" t="n">
        <v>185.38</v>
      </c>
      <c r="G1480" s="4" t="n">
        <v>185.85</v>
      </c>
      <c r="H1480" s="5" t="n">
        <v>1717099</v>
      </c>
      <c r="I1480" s="3"/>
      <c r="J1480" s="3" t="n">
        <f aca="false">ROUND((G1480-G1479)/G1479*100,2)</f>
        <v>-1.15</v>
      </c>
      <c r="K1480" s="3" t="str">
        <f aca="false">B1480&amp;"_"&amp;C1480</f>
        <v>3_2025-10-31</v>
      </c>
    </row>
    <row r="1481" customFormat="false" ht="15" hidden="false" customHeight="false" outlineLevel="0" collapsed="false">
      <c r="A1481" s="3" t="n">
        <v>1480</v>
      </c>
      <c r="B1481" s="3" t="n">
        <v>3</v>
      </c>
      <c r="C1481" s="3" t="s">
        <v>536</v>
      </c>
      <c r="D1481" s="4" t="n">
        <v>189.63</v>
      </c>
      <c r="E1481" s="4" t="n">
        <v>190.6</v>
      </c>
      <c r="F1481" s="4" t="n">
        <v>189.58</v>
      </c>
      <c r="G1481" s="4" t="n">
        <v>189.7</v>
      </c>
      <c r="H1481" s="5" t="n">
        <v>2145544</v>
      </c>
      <c r="I1481" s="3"/>
      <c r="J1481" s="3" t="n">
        <f aca="false">ROUND((G1481-G1480)/G1480*100,2)</f>
        <v>2.07</v>
      </c>
      <c r="K1481" s="3" t="str">
        <f aca="false">B1481&amp;"_"&amp;C1481</f>
        <v>3_2025-11-03</v>
      </c>
    </row>
    <row r="1482" customFormat="false" ht="15" hidden="false" customHeight="false" outlineLevel="0" collapsed="false">
      <c r="A1482" s="3" t="n">
        <v>1481</v>
      </c>
      <c r="B1482" s="3" t="n">
        <v>3</v>
      </c>
      <c r="C1482" s="3" t="s">
        <v>537</v>
      </c>
      <c r="D1482" s="4" t="n">
        <v>191.72</v>
      </c>
      <c r="E1482" s="4" t="n">
        <v>192.86</v>
      </c>
      <c r="F1482" s="4" t="n">
        <v>191.45</v>
      </c>
      <c r="G1482" s="4" t="n">
        <v>192.14</v>
      </c>
      <c r="H1482" s="5" t="n">
        <v>6009396</v>
      </c>
      <c r="I1482" s="3"/>
      <c r="J1482" s="3" t="n">
        <f aca="false">ROUND((G1482-G1481)/G1481*100,2)</f>
        <v>1.29</v>
      </c>
      <c r="K1482" s="3" t="str">
        <f aca="false">B1482&amp;"_"&amp;C1482</f>
        <v>3_2025-11-04</v>
      </c>
    </row>
    <row r="1483" customFormat="false" ht="15" hidden="false" customHeight="false" outlineLevel="0" collapsed="false">
      <c r="A1483" s="3" t="n">
        <v>1482</v>
      </c>
      <c r="B1483" s="3" t="n">
        <v>3</v>
      </c>
      <c r="C1483" s="3" t="s">
        <v>538</v>
      </c>
      <c r="D1483" s="4" t="n">
        <v>192.9</v>
      </c>
      <c r="E1483" s="4" t="n">
        <v>193.29</v>
      </c>
      <c r="F1483" s="4" t="n">
        <v>191.35</v>
      </c>
      <c r="G1483" s="4" t="n">
        <v>192.21</v>
      </c>
      <c r="H1483" s="5" t="n">
        <v>2039872</v>
      </c>
      <c r="I1483" s="3"/>
      <c r="J1483" s="3" t="n">
        <f aca="false">ROUND((G1483-G1482)/G1482*100,2)</f>
        <v>0.04</v>
      </c>
      <c r="K1483" s="3" t="str">
        <f aca="false">B1483&amp;"_"&amp;C1483</f>
        <v>3_2025-11-05</v>
      </c>
    </row>
    <row r="1484" customFormat="false" ht="15" hidden="false" customHeight="false" outlineLevel="0" collapsed="false">
      <c r="A1484" s="3" t="n">
        <v>1483</v>
      </c>
      <c r="B1484" s="3" t="n">
        <v>3</v>
      </c>
      <c r="C1484" s="3" t="s">
        <v>539</v>
      </c>
      <c r="D1484" s="4" t="n">
        <v>196.21</v>
      </c>
      <c r="E1484" s="4" t="n">
        <v>196.52</v>
      </c>
      <c r="F1484" s="4" t="n">
        <v>196.18</v>
      </c>
      <c r="G1484" s="4" t="n">
        <v>196.43</v>
      </c>
      <c r="H1484" s="5" t="n">
        <v>1363919</v>
      </c>
      <c r="I1484" s="3"/>
      <c r="J1484" s="3" t="n">
        <f aca="false">ROUND((G1484-G1483)/G1483*100,2)</f>
        <v>2.2</v>
      </c>
      <c r="K1484" s="3" t="str">
        <f aca="false">B1484&amp;"_"&amp;C1484</f>
        <v>3_2025-11-06</v>
      </c>
    </row>
    <row r="1485" customFormat="false" ht="15" hidden="false" customHeight="false" outlineLevel="0" collapsed="false">
      <c r="A1485" s="3" t="n">
        <v>1484</v>
      </c>
      <c r="B1485" s="3" t="n">
        <v>3</v>
      </c>
      <c r="C1485" s="3" t="s">
        <v>540</v>
      </c>
      <c r="D1485" s="4" t="n">
        <v>205.91</v>
      </c>
      <c r="E1485" s="4" t="n">
        <v>206.5</v>
      </c>
      <c r="F1485" s="4" t="n">
        <v>205.19</v>
      </c>
      <c r="G1485" s="4" t="n">
        <v>206.26</v>
      </c>
      <c r="H1485" s="5" t="n">
        <v>6241495</v>
      </c>
      <c r="I1485" s="3"/>
      <c r="J1485" s="3" t="n">
        <f aca="false">ROUND((G1485-G1484)/G1484*100,2)</f>
        <v>5</v>
      </c>
      <c r="K1485" s="3" t="str">
        <f aca="false">B1485&amp;"_"&amp;C1485</f>
        <v>3_2025-11-07</v>
      </c>
    </row>
    <row r="1486" customFormat="false" ht="15" hidden="false" customHeight="false" outlineLevel="0" collapsed="false">
      <c r="A1486" s="3" t="n">
        <v>1485</v>
      </c>
      <c r="B1486" s="3" t="n">
        <v>3</v>
      </c>
      <c r="C1486" s="3" t="s">
        <v>541</v>
      </c>
      <c r="D1486" s="4" t="n">
        <v>206.65</v>
      </c>
      <c r="E1486" s="4" t="n">
        <v>207.37</v>
      </c>
      <c r="F1486" s="4" t="n">
        <v>205.55</v>
      </c>
      <c r="G1486" s="4" t="n">
        <v>207.15</v>
      </c>
      <c r="H1486" s="5" t="n">
        <v>5891275</v>
      </c>
      <c r="I1486" s="3"/>
      <c r="J1486" s="3" t="n">
        <f aca="false">ROUND((G1486-G1485)/G1485*100,2)</f>
        <v>0.43</v>
      </c>
      <c r="K1486" s="3" t="str">
        <f aca="false">B1486&amp;"_"&amp;C1486</f>
        <v>3_2025-11-10</v>
      </c>
    </row>
    <row r="1487" customFormat="false" ht="15" hidden="false" customHeight="false" outlineLevel="0" collapsed="false">
      <c r="A1487" s="3" t="n">
        <v>1486</v>
      </c>
      <c r="B1487" s="3" t="n">
        <v>3</v>
      </c>
      <c r="C1487" s="3" t="s">
        <v>542</v>
      </c>
      <c r="D1487" s="4" t="n">
        <v>207.15</v>
      </c>
      <c r="E1487" s="4" t="n">
        <v>208.1</v>
      </c>
      <c r="F1487" s="4" t="n">
        <v>206.92</v>
      </c>
      <c r="G1487" s="4" t="n">
        <v>207.41</v>
      </c>
      <c r="H1487" s="5" t="n">
        <v>661190</v>
      </c>
      <c r="I1487" s="3"/>
      <c r="J1487" s="3" t="n">
        <f aca="false">ROUND((G1487-G1486)/G1486*100,2)</f>
        <v>0.13</v>
      </c>
      <c r="K1487" s="3" t="str">
        <f aca="false">B1487&amp;"_"&amp;C1487</f>
        <v>3_2025-11-11</v>
      </c>
    </row>
    <row r="1488" customFormat="false" ht="15" hidden="false" customHeight="false" outlineLevel="0" collapsed="false">
      <c r="A1488" s="3" t="n">
        <v>1487</v>
      </c>
      <c r="B1488" s="3" t="n">
        <v>3</v>
      </c>
      <c r="C1488" s="3" t="s">
        <v>543</v>
      </c>
      <c r="D1488" s="4" t="n">
        <v>211.13</v>
      </c>
      <c r="E1488" s="4" t="n">
        <v>212.81</v>
      </c>
      <c r="F1488" s="4" t="n">
        <v>210.65</v>
      </c>
      <c r="G1488" s="4" t="n">
        <v>211.95</v>
      </c>
      <c r="H1488" s="5" t="n">
        <v>6405605</v>
      </c>
      <c r="I1488" s="3"/>
      <c r="J1488" s="3" t="n">
        <f aca="false">ROUND((G1488-G1487)/G1487*100,2)</f>
        <v>2.19</v>
      </c>
      <c r="K1488" s="3" t="str">
        <f aca="false">B1488&amp;"_"&amp;C1488</f>
        <v>3_2025-11-12</v>
      </c>
    </row>
    <row r="1489" customFormat="false" ht="15" hidden="false" customHeight="false" outlineLevel="0" collapsed="false">
      <c r="A1489" s="3" t="n">
        <v>1488</v>
      </c>
      <c r="B1489" s="3" t="n">
        <v>3</v>
      </c>
      <c r="C1489" s="3" t="s">
        <v>544</v>
      </c>
      <c r="D1489" s="4" t="n">
        <v>204.33</v>
      </c>
      <c r="E1489" s="4" t="n">
        <v>206.12</v>
      </c>
      <c r="F1489" s="4" t="n">
        <v>203.95</v>
      </c>
      <c r="G1489" s="4" t="n">
        <v>204.96</v>
      </c>
      <c r="H1489" s="5" t="n">
        <v>2301124</v>
      </c>
      <c r="I1489" s="3"/>
      <c r="J1489" s="3" t="n">
        <f aca="false">ROUND((G1489-G1488)/G1488*100,2)</f>
        <v>-3.3</v>
      </c>
      <c r="K1489" s="3" t="str">
        <f aca="false">B1489&amp;"_"&amp;C1489</f>
        <v>3_2025-11-13</v>
      </c>
    </row>
    <row r="1490" customFormat="false" ht="15" hidden="false" customHeight="false" outlineLevel="0" collapsed="false">
      <c r="A1490" s="3" t="n">
        <v>1489</v>
      </c>
      <c r="B1490" s="3" t="n">
        <v>3</v>
      </c>
      <c r="C1490" s="3" t="s">
        <v>545</v>
      </c>
      <c r="D1490" s="4" t="n">
        <v>207.69</v>
      </c>
      <c r="E1490" s="4" t="n">
        <v>208.91</v>
      </c>
      <c r="F1490" s="4" t="n">
        <v>205.72</v>
      </c>
      <c r="G1490" s="4" t="n">
        <v>206.96</v>
      </c>
      <c r="H1490" s="5" t="n">
        <v>7112478</v>
      </c>
      <c r="I1490" s="3"/>
      <c r="J1490" s="3" t="n">
        <f aca="false">ROUND((G1490-G1489)/G1489*100,2)</f>
        <v>0.98</v>
      </c>
      <c r="K1490" s="3" t="str">
        <f aca="false">B1490&amp;"_"&amp;C1490</f>
        <v>3_2025-11-14</v>
      </c>
    </row>
    <row r="1491" customFormat="false" ht="15" hidden="false" customHeight="false" outlineLevel="0" collapsed="false">
      <c r="A1491" s="3" t="n">
        <v>1490</v>
      </c>
      <c r="B1491" s="3" t="n">
        <v>3</v>
      </c>
      <c r="C1491" s="3" t="s">
        <v>546</v>
      </c>
      <c r="D1491" s="4" t="n">
        <v>202.48</v>
      </c>
      <c r="E1491" s="4" t="n">
        <v>202.56</v>
      </c>
      <c r="F1491" s="4" t="n">
        <v>201.7</v>
      </c>
      <c r="G1491" s="4" t="n">
        <v>201.87</v>
      </c>
      <c r="H1491" s="5" t="n">
        <v>7431166</v>
      </c>
      <c r="I1491" s="3"/>
      <c r="J1491" s="3" t="n">
        <f aca="false">ROUND((G1491-G1490)/G1490*100,2)</f>
        <v>-2.46</v>
      </c>
      <c r="K1491" s="3" t="str">
        <f aca="false">B1491&amp;"_"&amp;C1491</f>
        <v>3_2025-11-17</v>
      </c>
    </row>
    <row r="1492" customFormat="false" ht="15" hidden="false" customHeight="false" outlineLevel="0" collapsed="false">
      <c r="A1492" s="3" t="n">
        <v>1491</v>
      </c>
      <c r="B1492" s="3" t="n">
        <v>3</v>
      </c>
      <c r="C1492" s="3" t="s">
        <v>547</v>
      </c>
      <c r="D1492" s="4" t="n">
        <v>202.35</v>
      </c>
      <c r="E1492" s="4" t="n">
        <v>203</v>
      </c>
      <c r="F1492" s="4" t="n">
        <v>201.62</v>
      </c>
      <c r="G1492" s="4" t="n">
        <v>202.55</v>
      </c>
      <c r="H1492" s="5" t="n">
        <v>7827361</v>
      </c>
      <c r="I1492" s="3"/>
      <c r="J1492" s="3" t="n">
        <f aca="false">ROUND((G1492-G1491)/G1491*100,2)</f>
        <v>0.34</v>
      </c>
      <c r="K1492" s="3" t="str">
        <f aca="false">B1492&amp;"_"&amp;C1492</f>
        <v>3_2025-11-18</v>
      </c>
    </row>
    <row r="1493" customFormat="false" ht="15" hidden="false" customHeight="false" outlineLevel="0" collapsed="false">
      <c r="A1493" s="3" t="n">
        <v>1492</v>
      </c>
      <c r="B1493" s="3" t="n">
        <v>3</v>
      </c>
      <c r="C1493" s="3" t="s">
        <v>548</v>
      </c>
      <c r="D1493" s="4" t="n">
        <v>199.87</v>
      </c>
      <c r="E1493" s="4" t="n">
        <v>200.33</v>
      </c>
      <c r="F1493" s="4" t="n">
        <v>199.13</v>
      </c>
      <c r="G1493" s="4" t="n">
        <v>200.28</v>
      </c>
      <c r="H1493" s="5" t="n">
        <v>1918266</v>
      </c>
      <c r="I1493" s="3"/>
      <c r="J1493" s="3" t="n">
        <f aca="false">ROUND((G1493-G1492)/G1492*100,2)</f>
        <v>-1.12</v>
      </c>
      <c r="K1493" s="3" t="str">
        <f aca="false">B1493&amp;"_"&amp;C1493</f>
        <v>3_2025-11-19</v>
      </c>
    </row>
    <row r="1494" customFormat="false" ht="15" hidden="false" customHeight="false" outlineLevel="0" collapsed="false">
      <c r="A1494" s="3" t="n">
        <v>1493</v>
      </c>
      <c r="B1494" s="3" t="n">
        <v>3</v>
      </c>
      <c r="C1494" s="3" t="s">
        <v>549</v>
      </c>
      <c r="D1494" s="4" t="n">
        <v>193.81</v>
      </c>
      <c r="E1494" s="4" t="n">
        <v>194.14</v>
      </c>
      <c r="F1494" s="4" t="n">
        <v>192.89</v>
      </c>
      <c r="G1494" s="4" t="n">
        <v>194.08</v>
      </c>
      <c r="H1494" s="5" t="n">
        <v>7046386</v>
      </c>
      <c r="I1494" s="3"/>
      <c r="J1494" s="3" t="n">
        <f aca="false">ROUND((G1494-G1493)/G1493*100,2)</f>
        <v>-3.1</v>
      </c>
      <c r="K1494" s="3" t="str">
        <f aca="false">B1494&amp;"_"&amp;C1494</f>
        <v>3_2025-11-20</v>
      </c>
    </row>
    <row r="1495" customFormat="false" ht="15" hidden="false" customHeight="false" outlineLevel="0" collapsed="false">
      <c r="A1495" s="3" t="n">
        <v>1494</v>
      </c>
      <c r="B1495" s="3" t="n">
        <v>3</v>
      </c>
      <c r="C1495" s="3" t="s">
        <v>550</v>
      </c>
      <c r="D1495" s="4" t="n">
        <v>193.27</v>
      </c>
      <c r="E1495" s="4" t="n">
        <v>194.4</v>
      </c>
      <c r="F1495" s="4" t="n">
        <v>191.71</v>
      </c>
      <c r="G1495" s="4" t="n">
        <v>192.73</v>
      </c>
      <c r="H1495" s="5" t="n">
        <v>2069281</v>
      </c>
      <c r="I1495" s="3"/>
      <c r="J1495" s="3" t="n">
        <f aca="false">ROUND((G1495-G1494)/G1494*100,2)</f>
        <v>-0.7</v>
      </c>
      <c r="K1495" s="3" t="str">
        <f aca="false">B1495&amp;"_"&amp;C1495</f>
        <v>3_2025-11-21</v>
      </c>
    </row>
    <row r="1496" customFormat="false" ht="15" hidden="false" customHeight="false" outlineLevel="0" collapsed="false">
      <c r="A1496" s="3" t="n">
        <v>1495</v>
      </c>
      <c r="B1496" s="3" t="n">
        <v>3</v>
      </c>
      <c r="C1496" s="3" t="s">
        <v>551</v>
      </c>
      <c r="D1496" s="4" t="n">
        <v>196.41</v>
      </c>
      <c r="E1496" s="4" t="n">
        <v>196.49</v>
      </c>
      <c r="F1496" s="4" t="n">
        <v>195.56</v>
      </c>
      <c r="G1496" s="4" t="n">
        <v>196.16</v>
      </c>
      <c r="H1496" s="5" t="n">
        <v>6134810</v>
      </c>
      <c r="I1496" s="3"/>
      <c r="J1496" s="3" t="n">
        <f aca="false">ROUND((G1496-G1495)/G1495*100,2)</f>
        <v>1.78</v>
      </c>
      <c r="K1496" s="3" t="str">
        <f aca="false">B1496&amp;"_"&amp;C1496</f>
        <v>3_2025-11-24</v>
      </c>
    </row>
    <row r="1497" customFormat="false" ht="15" hidden="false" customHeight="false" outlineLevel="0" collapsed="false">
      <c r="A1497" s="3" t="n">
        <v>1496</v>
      </c>
      <c r="B1497" s="3" t="n">
        <v>3</v>
      </c>
      <c r="C1497" s="3" t="s">
        <v>552</v>
      </c>
      <c r="D1497" s="4" t="n">
        <v>198.35</v>
      </c>
      <c r="E1497" s="4" t="n">
        <v>198.95</v>
      </c>
      <c r="F1497" s="4" t="n">
        <v>197.53</v>
      </c>
      <c r="G1497" s="4" t="n">
        <v>198.12</v>
      </c>
      <c r="H1497" s="5" t="n">
        <v>3982004</v>
      </c>
      <c r="I1497" s="3"/>
      <c r="J1497" s="3" t="n">
        <f aca="false">ROUND((G1497-G1496)/G1496*100,2)</f>
        <v>1</v>
      </c>
      <c r="K1497" s="3" t="str">
        <f aca="false">B1497&amp;"_"&amp;C1497</f>
        <v>3_2025-11-25</v>
      </c>
    </row>
    <row r="1498" customFormat="false" ht="15" hidden="false" customHeight="false" outlineLevel="0" collapsed="false">
      <c r="A1498" s="3" t="n">
        <v>1497</v>
      </c>
      <c r="B1498" s="3" t="n">
        <v>3</v>
      </c>
      <c r="C1498" s="3" t="s">
        <v>553</v>
      </c>
      <c r="D1498" s="4" t="n">
        <v>196.93</v>
      </c>
      <c r="E1498" s="4" t="n">
        <v>197.78</v>
      </c>
      <c r="F1498" s="4" t="n">
        <v>196.04</v>
      </c>
      <c r="G1498" s="4" t="n">
        <v>196.63</v>
      </c>
      <c r="H1498" s="5" t="n">
        <v>2512515</v>
      </c>
      <c r="I1498" s="3"/>
      <c r="J1498" s="3" t="n">
        <f aca="false">ROUND((G1498-G1497)/G1497*100,2)</f>
        <v>-0.75</v>
      </c>
      <c r="K1498" s="3" t="str">
        <f aca="false">B1498&amp;"_"&amp;C1498</f>
        <v>3_2025-11-26</v>
      </c>
    </row>
    <row r="1499" customFormat="false" ht="15" hidden="false" customHeight="false" outlineLevel="0" collapsed="false">
      <c r="A1499" s="3" t="n">
        <v>1498</v>
      </c>
      <c r="B1499" s="3" t="n">
        <v>3</v>
      </c>
      <c r="C1499" s="3" t="s">
        <v>554</v>
      </c>
      <c r="D1499" s="4" t="n">
        <v>199.56</v>
      </c>
      <c r="E1499" s="4" t="n">
        <v>200.83</v>
      </c>
      <c r="F1499" s="4" t="n">
        <v>198.86</v>
      </c>
      <c r="G1499" s="4" t="n">
        <v>199.72</v>
      </c>
      <c r="H1499" s="5" t="n">
        <v>774533</v>
      </c>
      <c r="I1499" s="3"/>
      <c r="J1499" s="3" t="n">
        <f aca="false">ROUND((G1499-G1498)/G1498*100,2)</f>
        <v>1.57</v>
      </c>
      <c r="K1499" s="3" t="str">
        <f aca="false">B1499&amp;"_"&amp;C1499</f>
        <v>3_2025-11-27</v>
      </c>
    </row>
    <row r="1500" customFormat="false" ht="15" hidden="false" customHeight="false" outlineLevel="0" collapsed="false">
      <c r="A1500" s="3" t="n">
        <v>1499</v>
      </c>
      <c r="B1500" s="3" t="n">
        <v>3</v>
      </c>
      <c r="C1500" s="3" t="s">
        <v>555</v>
      </c>
      <c r="D1500" s="4" t="n">
        <v>200.78</v>
      </c>
      <c r="E1500" s="4" t="n">
        <v>201.25</v>
      </c>
      <c r="F1500" s="4" t="n">
        <v>199.83</v>
      </c>
      <c r="G1500" s="4" t="n">
        <v>200.2</v>
      </c>
      <c r="H1500" s="5" t="n">
        <v>7165316</v>
      </c>
      <c r="I1500" s="3"/>
      <c r="J1500" s="3" t="n">
        <f aca="false">ROUND((G1500-G1499)/G1499*100,2)</f>
        <v>0.24</v>
      </c>
      <c r="K1500" s="3" t="str">
        <f aca="false">B1500&amp;"_"&amp;C1500</f>
        <v>3_2025-11-28</v>
      </c>
    </row>
    <row r="1501" customFormat="false" ht="15" hidden="false" customHeight="false" outlineLevel="0" collapsed="false">
      <c r="A1501" s="3" t="n">
        <v>1500</v>
      </c>
      <c r="B1501" s="3" t="n">
        <v>3</v>
      </c>
      <c r="C1501" s="3" t="s">
        <v>556</v>
      </c>
      <c r="D1501" s="4" t="n">
        <v>202.71</v>
      </c>
      <c r="E1501" s="4" t="n">
        <v>203.85</v>
      </c>
      <c r="F1501" s="4" t="n">
        <v>202.14</v>
      </c>
      <c r="G1501" s="4" t="n">
        <v>202.59</v>
      </c>
      <c r="H1501" s="5" t="n">
        <v>4629139</v>
      </c>
      <c r="I1501" s="3"/>
      <c r="J1501" s="3" t="n">
        <f aca="false">ROUND((G1501-G1500)/G1500*100,2)</f>
        <v>1.19</v>
      </c>
      <c r="K1501" s="3" t="str">
        <f aca="false">B1501&amp;"_"&amp;C1501</f>
        <v>3_2025-12-01</v>
      </c>
    </row>
    <row r="1502" customFormat="false" ht="15" hidden="false" customHeight="false" outlineLevel="0" collapsed="false">
      <c r="A1502" s="3" t="n">
        <v>1501</v>
      </c>
      <c r="B1502" s="3" t="n">
        <v>4</v>
      </c>
      <c r="C1502" s="3" t="s">
        <v>57</v>
      </c>
      <c r="D1502" s="4" t="n">
        <v>122.23</v>
      </c>
      <c r="E1502" s="4" t="n">
        <v>122.8</v>
      </c>
      <c r="F1502" s="4" t="n">
        <v>121.89</v>
      </c>
      <c r="G1502" s="4" t="n">
        <v>122.37</v>
      </c>
      <c r="H1502" s="5" t="n">
        <v>5158443</v>
      </c>
      <c r="I1502" s="3"/>
      <c r="J1502" s="3"/>
      <c r="K1502" s="3" t="str">
        <f aca="false">B1502&amp;"_"&amp;C1502</f>
        <v>4_2024-01-02</v>
      </c>
    </row>
    <row r="1503" customFormat="false" ht="15" hidden="false" customHeight="false" outlineLevel="0" collapsed="false">
      <c r="A1503" s="3" t="n">
        <v>1502</v>
      </c>
      <c r="B1503" s="3" t="n">
        <v>4</v>
      </c>
      <c r="C1503" s="3" t="s">
        <v>58</v>
      </c>
      <c r="D1503" s="4" t="n">
        <v>123.49</v>
      </c>
      <c r="E1503" s="4" t="n">
        <v>123.91</v>
      </c>
      <c r="F1503" s="4" t="n">
        <v>123.19</v>
      </c>
      <c r="G1503" s="4" t="n">
        <v>123.57</v>
      </c>
      <c r="H1503" s="5" t="n">
        <v>6533783</v>
      </c>
      <c r="I1503" s="3"/>
      <c r="J1503" s="3" t="n">
        <f aca="false">ROUND((G1503-G1502)/G1502*100,2)</f>
        <v>0.98</v>
      </c>
      <c r="K1503" s="3" t="str">
        <f aca="false">B1503&amp;"_"&amp;C1503</f>
        <v>4_2024-01-03</v>
      </c>
    </row>
    <row r="1504" customFormat="false" ht="15" hidden="false" customHeight="false" outlineLevel="0" collapsed="false">
      <c r="A1504" s="3" t="n">
        <v>1503</v>
      </c>
      <c r="B1504" s="3" t="n">
        <v>4</v>
      </c>
      <c r="C1504" s="3" t="s">
        <v>59</v>
      </c>
      <c r="D1504" s="4" t="n">
        <v>122.35</v>
      </c>
      <c r="E1504" s="4" t="n">
        <v>122.83</v>
      </c>
      <c r="F1504" s="4" t="n">
        <v>121.87</v>
      </c>
      <c r="G1504" s="4" t="n">
        <v>122.66</v>
      </c>
      <c r="H1504" s="5" t="n">
        <v>3193197</v>
      </c>
      <c r="I1504" s="3"/>
      <c r="J1504" s="3" t="n">
        <f aca="false">ROUND((G1504-G1503)/G1503*100,2)</f>
        <v>-0.74</v>
      </c>
      <c r="K1504" s="3" t="str">
        <f aca="false">B1504&amp;"_"&amp;C1504</f>
        <v>4_2024-01-04</v>
      </c>
    </row>
    <row r="1505" customFormat="false" ht="15" hidden="false" customHeight="false" outlineLevel="0" collapsed="false">
      <c r="A1505" s="3" t="n">
        <v>1504</v>
      </c>
      <c r="B1505" s="3" t="n">
        <v>4</v>
      </c>
      <c r="C1505" s="3" t="s">
        <v>60</v>
      </c>
      <c r="D1505" s="4" t="n">
        <v>124.21</v>
      </c>
      <c r="E1505" s="4" t="n">
        <v>125.26</v>
      </c>
      <c r="F1505" s="4" t="n">
        <v>123.83</v>
      </c>
      <c r="G1505" s="4" t="n">
        <v>124.63</v>
      </c>
      <c r="H1505" s="5" t="n">
        <v>5327407</v>
      </c>
      <c r="I1505" s="3"/>
      <c r="J1505" s="3" t="n">
        <f aca="false">ROUND((G1505-G1504)/G1504*100,2)</f>
        <v>1.61</v>
      </c>
      <c r="K1505" s="3" t="str">
        <f aca="false">B1505&amp;"_"&amp;C1505</f>
        <v>4_2024-01-05</v>
      </c>
    </row>
    <row r="1506" customFormat="false" ht="15" hidden="false" customHeight="false" outlineLevel="0" collapsed="false">
      <c r="A1506" s="3" t="n">
        <v>1505</v>
      </c>
      <c r="B1506" s="3" t="n">
        <v>4</v>
      </c>
      <c r="C1506" s="3" t="s">
        <v>61</v>
      </c>
      <c r="D1506" s="4" t="n">
        <v>125.36</v>
      </c>
      <c r="E1506" s="4" t="n">
        <v>125.82</v>
      </c>
      <c r="F1506" s="4" t="n">
        <v>125.33</v>
      </c>
      <c r="G1506" s="4" t="n">
        <v>125.76</v>
      </c>
      <c r="H1506" s="5" t="n">
        <v>2002299</v>
      </c>
      <c r="I1506" s="3"/>
      <c r="J1506" s="3" t="n">
        <f aca="false">ROUND((G1506-G1505)/G1505*100,2)</f>
        <v>0.91</v>
      </c>
      <c r="K1506" s="3" t="str">
        <f aca="false">B1506&amp;"_"&amp;C1506</f>
        <v>4_2024-01-08</v>
      </c>
    </row>
    <row r="1507" customFormat="false" ht="15" hidden="false" customHeight="false" outlineLevel="0" collapsed="false">
      <c r="A1507" s="3" t="n">
        <v>1506</v>
      </c>
      <c r="B1507" s="3" t="n">
        <v>4</v>
      </c>
      <c r="C1507" s="3" t="s">
        <v>62</v>
      </c>
      <c r="D1507" s="4" t="n">
        <v>120.42</v>
      </c>
      <c r="E1507" s="4" t="n">
        <v>120.95</v>
      </c>
      <c r="F1507" s="4" t="n">
        <v>120.2</v>
      </c>
      <c r="G1507" s="4" t="n">
        <v>120.71</v>
      </c>
      <c r="H1507" s="5" t="n">
        <v>6616735</v>
      </c>
      <c r="I1507" s="3"/>
      <c r="J1507" s="3" t="n">
        <f aca="false">ROUND((G1507-G1506)/G1506*100,2)</f>
        <v>-4.02</v>
      </c>
      <c r="K1507" s="3" t="str">
        <f aca="false">B1507&amp;"_"&amp;C1507</f>
        <v>4_2024-01-09</v>
      </c>
    </row>
    <row r="1508" customFormat="false" ht="15" hidden="false" customHeight="false" outlineLevel="0" collapsed="false">
      <c r="A1508" s="3" t="n">
        <v>1507</v>
      </c>
      <c r="B1508" s="3" t="n">
        <v>4</v>
      </c>
      <c r="C1508" s="3" t="s">
        <v>63</v>
      </c>
      <c r="D1508" s="4" t="n">
        <v>120.19</v>
      </c>
      <c r="E1508" s="4" t="n">
        <v>120.91</v>
      </c>
      <c r="F1508" s="4" t="n">
        <v>119.27</v>
      </c>
      <c r="G1508" s="4" t="n">
        <v>119.99</v>
      </c>
      <c r="H1508" s="5" t="n">
        <v>6142875</v>
      </c>
      <c r="I1508" s="3"/>
      <c r="J1508" s="3" t="n">
        <f aca="false">ROUND((G1508-G1507)/G1507*100,2)</f>
        <v>-0.6</v>
      </c>
      <c r="K1508" s="3" t="str">
        <f aca="false">B1508&amp;"_"&amp;C1508</f>
        <v>4_2024-01-10</v>
      </c>
    </row>
    <row r="1509" customFormat="false" ht="15" hidden="false" customHeight="false" outlineLevel="0" collapsed="false">
      <c r="A1509" s="3" t="n">
        <v>1508</v>
      </c>
      <c r="B1509" s="3" t="n">
        <v>4</v>
      </c>
      <c r="C1509" s="3" t="s">
        <v>64</v>
      </c>
      <c r="D1509" s="4" t="n">
        <v>118.63</v>
      </c>
      <c r="E1509" s="4" t="n">
        <v>119.28</v>
      </c>
      <c r="F1509" s="4" t="n">
        <v>118.39</v>
      </c>
      <c r="G1509" s="4" t="n">
        <v>118.4</v>
      </c>
      <c r="H1509" s="5" t="n">
        <v>2746056</v>
      </c>
      <c r="I1509" s="3"/>
      <c r="J1509" s="3" t="n">
        <f aca="false">ROUND((G1509-G1508)/G1508*100,2)</f>
        <v>-1.33</v>
      </c>
      <c r="K1509" s="3" t="str">
        <f aca="false">B1509&amp;"_"&amp;C1509</f>
        <v>4_2024-01-11</v>
      </c>
    </row>
    <row r="1510" customFormat="false" ht="15" hidden="false" customHeight="false" outlineLevel="0" collapsed="false">
      <c r="A1510" s="3" t="n">
        <v>1509</v>
      </c>
      <c r="B1510" s="3" t="n">
        <v>4</v>
      </c>
      <c r="C1510" s="3" t="s">
        <v>65</v>
      </c>
      <c r="D1510" s="4" t="n">
        <v>119.93</v>
      </c>
      <c r="E1510" s="4" t="n">
        <v>120.32</v>
      </c>
      <c r="F1510" s="4" t="n">
        <v>119.51</v>
      </c>
      <c r="G1510" s="4" t="n">
        <v>120.02</v>
      </c>
      <c r="H1510" s="5" t="n">
        <v>5414813</v>
      </c>
      <c r="I1510" s="3"/>
      <c r="J1510" s="3" t="n">
        <f aca="false">ROUND((G1510-G1509)/G1509*100,2)</f>
        <v>1.37</v>
      </c>
      <c r="K1510" s="3" t="str">
        <f aca="false">B1510&amp;"_"&amp;C1510</f>
        <v>4_2024-01-12</v>
      </c>
    </row>
    <row r="1511" customFormat="false" ht="15" hidden="false" customHeight="false" outlineLevel="0" collapsed="false">
      <c r="A1511" s="3" t="n">
        <v>1510</v>
      </c>
      <c r="B1511" s="3" t="n">
        <v>4</v>
      </c>
      <c r="C1511" s="3" t="s">
        <v>66</v>
      </c>
      <c r="D1511" s="4" t="n">
        <v>116.59</v>
      </c>
      <c r="E1511" s="4" t="n">
        <v>116.98</v>
      </c>
      <c r="F1511" s="4" t="n">
        <v>116.06</v>
      </c>
      <c r="G1511" s="4" t="n">
        <v>116.62</v>
      </c>
      <c r="H1511" s="5" t="n">
        <v>1619608</v>
      </c>
      <c r="I1511" s="3"/>
      <c r="J1511" s="3" t="n">
        <f aca="false">ROUND((G1511-G1510)/G1510*100,2)</f>
        <v>-2.83</v>
      </c>
      <c r="K1511" s="3" t="str">
        <f aca="false">B1511&amp;"_"&amp;C1511</f>
        <v>4_2024-01-15</v>
      </c>
    </row>
    <row r="1512" customFormat="false" ht="15" hidden="false" customHeight="false" outlineLevel="0" collapsed="false">
      <c r="A1512" s="3" t="n">
        <v>1511</v>
      </c>
      <c r="B1512" s="3" t="n">
        <v>4</v>
      </c>
      <c r="C1512" s="3" t="s">
        <v>67</v>
      </c>
      <c r="D1512" s="4" t="n">
        <v>115.63</v>
      </c>
      <c r="E1512" s="4" t="n">
        <v>115.96</v>
      </c>
      <c r="F1512" s="4" t="n">
        <v>115.05</v>
      </c>
      <c r="G1512" s="4" t="n">
        <v>115.4</v>
      </c>
      <c r="H1512" s="5" t="n">
        <v>6394809</v>
      </c>
      <c r="I1512" s="3"/>
      <c r="J1512" s="3" t="n">
        <f aca="false">ROUND((G1512-G1511)/G1511*100,2)</f>
        <v>-1.05</v>
      </c>
      <c r="K1512" s="3" t="str">
        <f aca="false">B1512&amp;"_"&amp;C1512</f>
        <v>4_2024-01-16</v>
      </c>
    </row>
    <row r="1513" customFormat="false" ht="15" hidden="false" customHeight="false" outlineLevel="0" collapsed="false">
      <c r="A1513" s="3" t="n">
        <v>1512</v>
      </c>
      <c r="B1513" s="3" t="n">
        <v>4</v>
      </c>
      <c r="C1513" s="3" t="s">
        <v>68</v>
      </c>
      <c r="D1513" s="4" t="n">
        <v>116.53</v>
      </c>
      <c r="E1513" s="4" t="n">
        <v>117.03</v>
      </c>
      <c r="F1513" s="4" t="n">
        <v>115.96</v>
      </c>
      <c r="G1513" s="4" t="n">
        <v>116.29</v>
      </c>
      <c r="H1513" s="5" t="n">
        <v>6439361</v>
      </c>
      <c r="I1513" s="3"/>
      <c r="J1513" s="3" t="n">
        <f aca="false">ROUND((G1513-G1512)/G1512*100,2)</f>
        <v>0.77</v>
      </c>
      <c r="K1513" s="3" t="str">
        <f aca="false">B1513&amp;"_"&amp;C1513</f>
        <v>4_2024-01-17</v>
      </c>
    </row>
    <row r="1514" customFormat="false" ht="15" hidden="false" customHeight="false" outlineLevel="0" collapsed="false">
      <c r="A1514" s="3" t="n">
        <v>1513</v>
      </c>
      <c r="B1514" s="3" t="n">
        <v>4</v>
      </c>
      <c r="C1514" s="3" t="s">
        <v>69</v>
      </c>
      <c r="D1514" s="4" t="n">
        <v>116.01</v>
      </c>
      <c r="E1514" s="4" t="n">
        <v>116.49</v>
      </c>
      <c r="F1514" s="4" t="n">
        <v>115.61</v>
      </c>
      <c r="G1514" s="4" t="n">
        <v>115.75</v>
      </c>
      <c r="H1514" s="5" t="n">
        <v>3874789</v>
      </c>
      <c r="I1514" s="3"/>
      <c r="J1514" s="3" t="n">
        <f aca="false">ROUND((G1514-G1513)/G1513*100,2)</f>
        <v>-0.46</v>
      </c>
      <c r="K1514" s="3" t="str">
        <f aca="false">B1514&amp;"_"&amp;C1514</f>
        <v>4_2024-01-18</v>
      </c>
    </row>
    <row r="1515" customFormat="false" ht="15" hidden="false" customHeight="false" outlineLevel="0" collapsed="false">
      <c r="A1515" s="3" t="n">
        <v>1514</v>
      </c>
      <c r="B1515" s="3" t="n">
        <v>4</v>
      </c>
      <c r="C1515" s="3" t="s">
        <v>70</v>
      </c>
      <c r="D1515" s="4" t="n">
        <v>117.04</v>
      </c>
      <c r="E1515" s="4" t="n">
        <v>117.3</v>
      </c>
      <c r="F1515" s="4" t="n">
        <v>116.58</v>
      </c>
      <c r="G1515" s="4" t="n">
        <v>116.98</v>
      </c>
      <c r="H1515" s="5" t="n">
        <v>1462592</v>
      </c>
      <c r="I1515" s="3"/>
      <c r="J1515" s="3" t="n">
        <f aca="false">ROUND((G1515-G1514)/G1514*100,2)</f>
        <v>1.06</v>
      </c>
      <c r="K1515" s="3" t="str">
        <f aca="false">B1515&amp;"_"&amp;C1515</f>
        <v>4_2024-01-19</v>
      </c>
    </row>
    <row r="1516" customFormat="false" ht="15" hidden="false" customHeight="false" outlineLevel="0" collapsed="false">
      <c r="A1516" s="3" t="n">
        <v>1515</v>
      </c>
      <c r="B1516" s="3" t="n">
        <v>4</v>
      </c>
      <c r="C1516" s="3" t="s">
        <v>71</v>
      </c>
      <c r="D1516" s="4" t="n">
        <v>117.54</v>
      </c>
      <c r="E1516" s="4" t="n">
        <v>118.13</v>
      </c>
      <c r="F1516" s="4" t="n">
        <v>117.01</v>
      </c>
      <c r="G1516" s="4" t="n">
        <v>117.25</v>
      </c>
      <c r="H1516" s="5" t="n">
        <v>3643604</v>
      </c>
      <c r="I1516" s="3"/>
      <c r="J1516" s="3" t="n">
        <f aca="false">ROUND((G1516-G1515)/G1515*100,2)</f>
        <v>0.23</v>
      </c>
      <c r="K1516" s="3" t="str">
        <f aca="false">B1516&amp;"_"&amp;C1516</f>
        <v>4_2024-01-22</v>
      </c>
    </row>
    <row r="1517" customFormat="false" ht="15" hidden="false" customHeight="false" outlineLevel="0" collapsed="false">
      <c r="A1517" s="3" t="n">
        <v>1516</v>
      </c>
      <c r="B1517" s="3" t="n">
        <v>4</v>
      </c>
      <c r="C1517" s="3" t="s">
        <v>72</v>
      </c>
      <c r="D1517" s="4" t="n">
        <v>117.31</v>
      </c>
      <c r="E1517" s="4" t="n">
        <v>117.59</v>
      </c>
      <c r="F1517" s="4" t="n">
        <v>116.59</v>
      </c>
      <c r="G1517" s="4" t="n">
        <v>117.14</v>
      </c>
      <c r="H1517" s="5" t="n">
        <v>4532030</v>
      </c>
      <c r="I1517" s="3"/>
      <c r="J1517" s="3" t="n">
        <f aca="false">ROUND((G1517-G1516)/G1516*100,2)</f>
        <v>-0.09</v>
      </c>
      <c r="K1517" s="3" t="str">
        <f aca="false">B1517&amp;"_"&amp;C1517</f>
        <v>4_2024-01-23</v>
      </c>
    </row>
    <row r="1518" customFormat="false" ht="15" hidden="false" customHeight="false" outlineLevel="0" collapsed="false">
      <c r="A1518" s="3" t="n">
        <v>1517</v>
      </c>
      <c r="B1518" s="3" t="n">
        <v>4</v>
      </c>
      <c r="C1518" s="3" t="s">
        <v>73</v>
      </c>
      <c r="D1518" s="4" t="n">
        <v>117.18</v>
      </c>
      <c r="E1518" s="4" t="n">
        <v>117.83</v>
      </c>
      <c r="F1518" s="4" t="n">
        <v>116.81</v>
      </c>
      <c r="G1518" s="4" t="n">
        <v>116.91</v>
      </c>
      <c r="H1518" s="5" t="n">
        <v>7644781</v>
      </c>
      <c r="I1518" s="3"/>
      <c r="J1518" s="3" t="n">
        <f aca="false">ROUND((G1518-G1517)/G1517*100,2)</f>
        <v>-0.2</v>
      </c>
      <c r="K1518" s="3" t="str">
        <f aca="false">B1518&amp;"_"&amp;C1518</f>
        <v>4_2024-01-24</v>
      </c>
    </row>
    <row r="1519" customFormat="false" ht="15" hidden="false" customHeight="false" outlineLevel="0" collapsed="false">
      <c r="A1519" s="3" t="n">
        <v>1518</v>
      </c>
      <c r="B1519" s="3" t="n">
        <v>4</v>
      </c>
      <c r="C1519" s="3" t="s">
        <v>74</v>
      </c>
      <c r="D1519" s="4" t="n">
        <v>117.15</v>
      </c>
      <c r="E1519" s="4" t="n">
        <v>117.75</v>
      </c>
      <c r="F1519" s="4" t="n">
        <v>116.73</v>
      </c>
      <c r="G1519" s="4" t="n">
        <v>117.31</v>
      </c>
      <c r="H1519" s="5" t="n">
        <v>5058779</v>
      </c>
      <c r="I1519" s="3"/>
      <c r="J1519" s="3" t="n">
        <f aca="false">ROUND((G1519-G1518)/G1518*100,2)</f>
        <v>0.34</v>
      </c>
      <c r="K1519" s="3" t="str">
        <f aca="false">B1519&amp;"_"&amp;C1519</f>
        <v>4_2024-01-25</v>
      </c>
    </row>
    <row r="1520" customFormat="false" ht="15" hidden="false" customHeight="false" outlineLevel="0" collapsed="false">
      <c r="A1520" s="3" t="n">
        <v>1519</v>
      </c>
      <c r="B1520" s="3" t="n">
        <v>4</v>
      </c>
      <c r="C1520" s="3" t="s">
        <v>75</v>
      </c>
      <c r="D1520" s="4" t="n">
        <v>120.97</v>
      </c>
      <c r="E1520" s="4" t="n">
        <v>121.55</v>
      </c>
      <c r="F1520" s="4" t="n">
        <v>120.59</v>
      </c>
      <c r="G1520" s="4" t="n">
        <v>121.26</v>
      </c>
      <c r="H1520" s="5" t="n">
        <v>1912540</v>
      </c>
      <c r="I1520" s="3"/>
      <c r="J1520" s="3" t="n">
        <f aca="false">ROUND((G1520-G1519)/G1519*100,2)</f>
        <v>3.37</v>
      </c>
      <c r="K1520" s="3" t="str">
        <f aca="false">B1520&amp;"_"&amp;C1520</f>
        <v>4_2024-01-26</v>
      </c>
    </row>
    <row r="1521" customFormat="false" ht="15" hidden="false" customHeight="false" outlineLevel="0" collapsed="false">
      <c r="A1521" s="3" t="n">
        <v>1520</v>
      </c>
      <c r="B1521" s="3" t="n">
        <v>4</v>
      </c>
      <c r="C1521" s="3" t="s">
        <v>76</v>
      </c>
      <c r="D1521" s="4" t="n">
        <v>116.35</v>
      </c>
      <c r="E1521" s="4" t="n">
        <v>117.11</v>
      </c>
      <c r="F1521" s="4" t="n">
        <v>116.03</v>
      </c>
      <c r="G1521" s="4" t="n">
        <v>116.72</v>
      </c>
      <c r="H1521" s="5" t="n">
        <v>7210578</v>
      </c>
      <c r="I1521" s="3"/>
      <c r="J1521" s="3" t="n">
        <f aca="false">ROUND((G1521-G1520)/G1520*100,2)</f>
        <v>-3.74</v>
      </c>
      <c r="K1521" s="3" t="str">
        <f aca="false">B1521&amp;"_"&amp;C1521</f>
        <v>4_2024-01-29</v>
      </c>
    </row>
    <row r="1522" customFormat="false" ht="15" hidden="false" customHeight="false" outlineLevel="0" collapsed="false">
      <c r="A1522" s="3" t="n">
        <v>1521</v>
      </c>
      <c r="B1522" s="3" t="n">
        <v>4</v>
      </c>
      <c r="C1522" s="3" t="s">
        <v>77</v>
      </c>
      <c r="D1522" s="4" t="n">
        <v>117.58</v>
      </c>
      <c r="E1522" s="4" t="n">
        <v>117.6</v>
      </c>
      <c r="F1522" s="4" t="n">
        <v>117.04</v>
      </c>
      <c r="G1522" s="4" t="n">
        <v>117.53</v>
      </c>
      <c r="H1522" s="5" t="n">
        <v>4164599</v>
      </c>
      <c r="I1522" s="3"/>
      <c r="J1522" s="3" t="n">
        <f aca="false">ROUND((G1522-G1521)/G1521*100,2)</f>
        <v>0.69</v>
      </c>
      <c r="K1522" s="3" t="str">
        <f aca="false">B1522&amp;"_"&amp;C1522</f>
        <v>4_2024-01-30</v>
      </c>
    </row>
    <row r="1523" customFormat="false" ht="15" hidden="false" customHeight="false" outlineLevel="0" collapsed="false">
      <c r="A1523" s="3" t="n">
        <v>1522</v>
      </c>
      <c r="B1523" s="3" t="n">
        <v>4</v>
      </c>
      <c r="C1523" s="3" t="s">
        <v>78</v>
      </c>
      <c r="D1523" s="4" t="n">
        <v>117.77</v>
      </c>
      <c r="E1523" s="4" t="n">
        <v>118.11</v>
      </c>
      <c r="F1523" s="4" t="n">
        <v>117.09</v>
      </c>
      <c r="G1523" s="4" t="n">
        <v>118.06</v>
      </c>
      <c r="H1523" s="5" t="n">
        <v>2628632</v>
      </c>
      <c r="I1523" s="3"/>
      <c r="J1523" s="3" t="n">
        <f aca="false">ROUND((G1523-G1522)/G1522*100,2)</f>
        <v>0.45</v>
      </c>
      <c r="K1523" s="3" t="str">
        <f aca="false">B1523&amp;"_"&amp;C1523</f>
        <v>4_2024-01-31</v>
      </c>
    </row>
    <row r="1524" customFormat="false" ht="15" hidden="false" customHeight="false" outlineLevel="0" collapsed="false">
      <c r="A1524" s="3" t="n">
        <v>1523</v>
      </c>
      <c r="B1524" s="3" t="n">
        <v>4</v>
      </c>
      <c r="C1524" s="3" t="s">
        <v>79</v>
      </c>
      <c r="D1524" s="4" t="n">
        <v>117.98</v>
      </c>
      <c r="E1524" s="4" t="n">
        <v>118.43</v>
      </c>
      <c r="F1524" s="4" t="n">
        <v>117.61</v>
      </c>
      <c r="G1524" s="4" t="n">
        <v>118.39</v>
      </c>
      <c r="H1524" s="5" t="n">
        <v>1788692</v>
      </c>
      <c r="I1524" s="3"/>
      <c r="J1524" s="3" t="n">
        <f aca="false">ROUND((G1524-G1523)/G1523*100,2)</f>
        <v>0.28</v>
      </c>
      <c r="K1524" s="3" t="str">
        <f aca="false">B1524&amp;"_"&amp;C1524</f>
        <v>4_2024-02-01</v>
      </c>
    </row>
    <row r="1525" customFormat="false" ht="15" hidden="false" customHeight="false" outlineLevel="0" collapsed="false">
      <c r="A1525" s="3" t="n">
        <v>1524</v>
      </c>
      <c r="B1525" s="3" t="n">
        <v>4</v>
      </c>
      <c r="C1525" s="3" t="s">
        <v>80</v>
      </c>
      <c r="D1525" s="4" t="n">
        <v>121.83</v>
      </c>
      <c r="E1525" s="4" t="n">
        <v>122.13</v>
      </c>
      <c r="F1525" s="4" t="n">
        <v>121.37</v>
      </c>
      <c r="G1525" s="4" t="n">
        <v>121.48</v>
      </c>
      <c r="H1525" s="5" t="n">
        <v>1330579</v>
      </c>
      <c r="I1525" s="3"/>
      <c r="J1525" s="3" t="n">
        <f aca="false">ROUND((G1525-G1524)/G1524*100,2)</f>
        <v>2.61</v>
      </c>
      <c r="K1525" s="3" t="str">
        <f aca="false">B1525&amp;"_"&amp;C1525</f>
        <v>4_2024-02-02</v>
      </c>
    </row>
    <row r="1526" customFormat="false" ht="15" hidden="false" customHeight="false" outlineLevel="0" collapsed="false">
      <c r="A1526" s="3" t="n">
        <v>1525</v>
      </c>
      <c r="B1526" s="3" t="n">
        <v>4</v>
      </c>
      <c r="C1526" s="3" t="s">
        <v>81</v>
      </c>
      <c r="D1526" s="4" t="n">
        <v>118.63</v>
      </c>
      <c r="E1526" s="4" t="n">
        <v>119.73</v>
      </c>
      <c r="F1526" s="4" t="n">
        <v>118.02</v>
      </c>
      <c r="G1526" s="4" t="n">
        <v>119.04</v>
      </c>
      <c r="H1526" s="5" t="n">
        <v>1474492</v>
      </c>
      <c r="I1526" s="3"/>
      <c r="J1526" s="3" t="n">
        <f aca="false">ROUND((G1526-G1525)/G1525*100,2)</f>
        <v>-2.01</v>
      </c>
      <c r="K1526" s="3" t="str">
        <f aca="false">B1526&amp;"_"&amp;C1526</f>
        <v>4_2024-02-05</v>
      </c>
    </row>
    <row r="1527" customFormat="false" ht="15" hidden="false" customHeight="false" outlineLevel="0" collapsed="false">
      <c r="A1527" s="3" t="n">
        <v>1526</v>
      </c>
      <c r="B1527" s="3" t="n">
        <v>4</v>
      </c>
      <c r="C1527" s="3" t="s">
        <v>82</v>
      </c>
      <c r="D1527" s="4" t="n">
        <v>118.2</v>
      </c>
      <c r="E1527" s="4" t="n">
        <v>118.79</v>
      </c>
      <c r="F1527" s="4" t="n">
        <v>117.7</v>
      </c>
      <c r="G1527" s="4" t="n">
        <v>118.48</v>
      </c>
      <c r="H1527" s="5" t="n">
        <v>4060850</v>
      </c>
      <c r="I1527" s="3"/>
      <c r="J1527" s="3" t="n">
        <f aca="false">ROUND((G1527-G1526)/G1526*100,2)</f>
        <v>-0.47</v>
      </c>
      <c r="K1527" s="3" t="str">
        <f aca="false">B1527&amp;"_"&amp;C1527</f>
        <v>4_2024-02-06</v>
      </c>
    </row>
    <row r="1528" customFormat="false" ht="15" hidden="false" customHeight="false" outlineLevel="0" collapsed="false">
      <c r="A1528" s="3" t="n">
        <v>1527</v>
      </c>
      <c r="B1528" s="3" t="n">
        <v>4</v>
      </c>
      <c r="C1528" s="3" t="s">
        <v>83</v>
      </c>
      <c r="D1528" s="4" t="n">
        <v>114.54</v>
      </c>
      <c r="E1528" s="4" t="n">
        <v>114.88</v>
      </c>
      <c r="F1528" s="4" t="n">
        <v>113.99</v>
      </c>
      <c r="G1528" s="4" t="n">
        <v>114.46</v>
      </c>
      <c r="H1528" s="5" t="n">
        <v>2565807</v>
      </c>
      <c r="I1528" s="3"/>
      <c r="J1528" s="3" t="n">
        <f aca="false">ROUND((G1528-G1527)/G1527*100,2)</f>
        <v>-3.39</v>
      </c>
      <c r="K1528" s="3" t="str">
        <f aca="false">B1528&amp;"_"&amp;C1528</f>
        <v>4_2024-02-07</v>
      </c>
    </row>
    <row r="1529" customFormat="false" ht="15" hidden="false" customHeight="false" outlineLevel="0" collapsed="false">
      <c r="A1529" s="3" t="n">
        <v>1528</v>
      </c>
      <c r="B1529" s="3" t="n">
        <v>4</v>
      </c>
      <c r="C1529" s="3" t="s">
        <v>84</v>
      </c>
      <c r="D1529" s="4" t="n">
        <v>111.05</v>
      </c>
      <c r="E1529" s="4" t="n">
        <v>111.58</v>
      </c>
      <c r="F1529" s="4" t="n">
        <v>111.01</v>
      </c>
      <c r="G1529" s="4" t="n">
        <v>111.49</v>
      </c>
      <c r="H1529" s="5" t="n">
        <v>3494276</v>
      </c>
      <c r="I1529" s="3"/>
      <c r="J1529" s="3" t="n">
        <f aca="false">ROUND((G1529-G1528)/G1528*100,2)</f>
        <v>-2.59</v>
      </c>
      <c r="K1529" s="3" t="str">
        <f aca="false">B1529&amp;"_"&amp;C1529</f>
        <v>4_2024-02-08</v>
      </c>
    </row>
    <row r="1530" customFormat="false" ht="15" hidden="false" customHeight="false" outlineLevel="0" collapsed="false">
      <c r="A1530" s="3" t="n">
        <v>1529</v>
      </c>
      <c r="B1530" s="3" t="n">
        <v>4</v>
      </c>
      <c r="C1530" s="3" t="s">
        <v>85</v>
      </c>
      <c r="D1530" s="4" t="n">
        <v>112.71</v>
      </c>
      <c r="E1530" s="4" t="n">
        <v>113.31</v>
      </c>
      <c r="F1530" s="4" t="n">
        <v>112.04</v>
      </c>
      <c r="G1530" s="4" t="n">
        <v>112.35</v>
      </c>
      <c r="H1530" s="5" t="n">
        <v>4820995</v>
      </c>
      <c r="I1530" s="3"/>
      <c r="J1530" s="3" t="n">
        <f aca="false">ROUND((G1530-G1529)/G1529*100,2)</f>
        <v>0.77</v>
      </c>
      <c r="K1530" s="3" t="str">
        <f aca="false">B1530&amp;"_"&amp;C1530</f>
        <v>4_2024-02-09</v>
      </c>
    </row>
    <row r="1531" customFormat="false" ht="15" hidden="false" customHeight="false" outlineLevel="0" collapsed="false">
      <c r="A1531" s="3" t="n">
        <v>1530</v>
      </c>
      <c r="B1531" s="3" t="n">
        <v>4</v>
      </c>
      <c r="C1531" s="3" t="s">
        <v>86</v>
      </c>
      <c r="D1531" s="4" t="n">
        <v>110.23</v>
      </c>
      <c r="E1531" s="4" t="n">
        <v>110.42</v>
      </c>
      <c r="F1531" s="4" t="n">
        <v>109.44</v>
      </c>
      <c r="G1531" s="4" t="n">
        <v>110.02</v>
      </c>
      <c r="H1531" s="5" t="n">
        <v>3922299</v>
      </c>
      <c r="I1531" s="3"/>
      <c r="J1531" s="3" t="n">
        <f aca="false">ROUND((G1531-G1530)/G1530*100,2)</f>
        <v>-2.07</v>
      </c>
      <c r="K1531" s="3" t="str">
        <f aca="false">B1531&amp;"_"&amp;C1531</f>
        <v>4_2024-02-12</v>
      </c>
    </row>
    <row r="1532" customFormat="false" ht="15" hidden="false" customHeight="false" outlineLevel="0" collapsed="false">
      <c r="A1532" s="3" t="n">
        <v>1531</v>
      </c>
      <c r="B1532" s="3" t="n">
        <v>4</v>
      </c>
      <c r="C1532" s="3" t="s">
        <v>87</v>
      </c>
      <c r="D1532" s="4" t="n">
        <v>108.88</v>
      </c>
      <c r="E1532" s="4" t="n">
        <v>109.46</v>
      </c>
      <c r="F1532" s="4" t="n">
        <v>108.35</v>
      </c>
      <c r="G1532" s="4" t="n">
        <v>109.06</v>
      </c>
      <c r="H1532" s="5" t="n">
        <v>1813447</v>
      </c>
      <c r="I1532" s="3"/>
      <c r="J1532" s="3" t="n">
        <f aca="false">ROUND((G1532-G1531)/G1531*100,2)</f>
        <v>-0.87</v>
      </c>
      <c r="K1532" s="3" t="str">
        <f aca="false">B1532&amp;"_"&amp;C1532</f>
        <v>4_2024-02-13</v>
      </c>
    </row>
    <row r="1533" customFormat="false" ht="15" hidden="false" customHeight="false" outlineLevel="0" collapsed="false">
      <c r="A1533" s="3" t="n">
        <v>1532</v>
      </c>
      <c r="B1533" s="3" t="n">
        <v>4</v>
      </c>
      <c r="C1533" s="3" t="s">
        <v>88</v>
      </c>
      <c r="D1533" s="4" t="n">
        <v>105.89</v>
      </c>
      <c r="E1533" s="4" t="n">
        <v>106.67</v>
      </c>
      <c r="F1533" s="4" t="n">
        <v>105.42</v>
      </c>
      <c r="G1533" s="4" t="n">
        <v>106.1</v>
      </c>
      <c r="H1533" s="5" t="n">
        <v>3933711</v>
      </c>
      <c r="I1533" s="3"/>
      <c r="J1533" s="3" t="n">
        <f aca="false">ROUND((G1533-G1532)/G1532*100,2)</f>
        <v>-2.71</v>
      </c>
      <c r="K1533" s="3" t="str">
        <f aca="false">B1533&amp;"_"&amp;C1533</f>
        <v>4_2024-02-14</v>
      </c>
    </row>
    <row r="1534" customFormat="false" ht="15" hidden="false" customHeight="false" outlineLevel="0" collapsed="false">
      <c r="A1534" s="3" t="n">
        <v>1533</v>
      </c>
      <c r="B1534" s="3" t="n">
        <v>4</v>
      </c>
      <c r="C1534" s="3" t="s">
        <v>89</v>
      </c>
      <c r="D1534" s="4" t="n">
        <v>107.18</v>
      </c>
      <c r="E1534" s="4" t="n">
        <v>107.43</v>
      </c>
      <c r="F1534" s="4" t="n">
        <v>106.51</v>
      </c>
      <c r="G1534" s="4" t="n">
        <v>107.12</v>
      </c>
      <c r="H1534" s="5" t="n">
        <v>2297714</v>
      </c>
      <c r="I1534" s="3"/>
      <c r="J1534" s="3" t="n">
        <f aca="false">ROUND((G1534-G1533)/G1533*100,2)</f>
        <v>0.96</v>
      </c>
      <c r="K1534" s="3" t="str">
        <f aca="false">B1534&amp;"_"&amp;C1534</f>
        <v>4_2024-02-15</v>
      </c>
    </row>
    <row r="1535" customFormat="false" ht="15" hidden="false" customHeight="false" outlineLevel="0" collapsed="false">
      <c r="A1535" s="3" t="n">
        <v>1534</v>
      </c>
      <c r="B1535" s="3" t="n">
        <v>4</v>
      </c>
      <c r="C1535" s="3" t="s">
        <v>90</v>
      </c>
      <c r="D1535" s="4" t="n">
        <v>106.77</v>
      </c>
      <c r="E1535" s="4" t="n">
        <v>106.95</v>
      </c>
      <c r="F1535" s="4" t="n">
        <v>106.06</v>
      </c>
      <c r="G1535" s="4" t="n">
        <v>106.46</v>
      </c>
      <c r="H1535" s="5" t="n">
        <v>2689171</v>
      </c>
      <c r="I1535" s="3"/>
      <c r="J1535" s="3" t="n">
        <f aca="false">ROUND((G1535-G1534)/G1534*100,2)</f>
        <v>-0.62</v>
      </c>
      <c r="K1535" s="3" t="str">
        <f aca="false">B1535&amp;"_"&amp;C1535</f>
        <v>4_2024-02-16</v>
      </c>
    </row>
    <row r="1536" customFormat="false" ht="15" hidden="false" customHeight="false" outlineLevel="0" collapsed="false">
      <c r="A1536" s="3" t="n">
        <v>1535</v>
      </c>
      <c r="B1536" s="3" t="n">
        <v>4</v>
      </c>
      <c r="C1536" s="3" t="s">
        <v>91</v>
      </c>
      <c r="D1536" s="4" t="n">
        <v>109.21</v>
      </c>
      <c r="E1536" s="4" t="n">
        <v>109.35</v>
      </c>
      <c r="F1536" s="4" t="n">
        <v>108.69</v>
      </c>
      <c r="G1536" s="4" t="n">
        <v>109.01</v>
      </c>
      <c r="H1536" s="5" t="n">
        <v>7942922</v>
      </c>
      <c r="I1536" s="3"/>
      <c r="J1536" s="3" t="n">
        <f aca="false">ROUND((G1536-G1535)/G1535*100,2)</f>
        <v>2.4</v>
      </c>
      <c r="K1536" s="3" t="str">
        <f aca="false">B1536&amp;"_"&amp;C1536</f>
        <v>4_2024-02-19</v>
      </c>
    </row>
    <row r="1537" customFormat="false" ht="15" hidden="false" customHeight="false" outlineLevel="0" collapsed="false">
      <c r="A1537" s="3" t="n">
        <v>1536</v>
      </c>
      <c r="B1537" s="3" t="n">
        <v>4</v>
      </c>
      <c r="C1537" s="3" t="s">
        <v>92</v>
      </c>
      <c r="D1537" s="4" t="n">
        <v>107.52</v>
      </c>
      <c r="E1537" s="4" t="n">
        <v>108.16</v>
      </c>
      <c r="F1537" s="4" t="n">
        <v>107.43</v>
      </c>
      <c r="G1537" s="4" t="n">
        <v>107.48</v>
      </c>
      <c r="H1537" s="5" t="n">
        <v>1289184</v>
      </c>
      <c r="I1537" s="3"/>
      <c r="J1537" s="3" t="n">
        <f aca="false">ROUND((G1537-G1536)/G1536*100,2)</f>
        <v>-1.4</v>
      </c>
      <c r="K1537" s="3" t="str">
        <f aca="false">B1537&amp;"_"&amp;C1537</f>
        <v>4_2024-02-20</v>
      </c>
    </row>
    <row r="1538" customFormat="false" ht="15" hidden="false" customHeight="false" outlineLevel="0" collapsed="false">
      <c r="A1538" s="3" t="n">
        <v>1537</v>
      </c>
      <c r="B1538" s="3" t="n">
        <v>4</v>
      </c>
      <c r="C1538" s="3" t="s">
        <v>93</v>
      </c>
      <c r="D1538" s="4" t="n">
        <v>107.6</v>
      </c>
      <c r="E1538" s="4" t="n">
        <v>107.81</v>
      </c>
      <c r="F1538" s="4" t="n">
        <v>107.28</v>
      </c>
      <c r="G1538" s="4" t="n">
        <v>107.65</v>
      </c>
      <c r="H1538" s="5" t="n">
        <v>3966256</v>
      </c>
      <c r="I1538" s="3"/>
      <c r="J1538" s="3" t="n">
        <f aca="false">ROUND((G1538-G1537)/G1537*100,2)</f>
        <v>0.16</v>
      </c>
      <c r="K1538" s="3" t="str">
        <f aca="false">B1538&amp;"_"&amp;C1538</f>
        <v>4_2024-02-21</v>
      </c>
    </row>
    <row r="1539" customFormat="false" ht="15" hidden="false" customHeight="false" outlineLevel="0" collapsed="false">
      <c r="A1539" s="3" t="n">
        <v>1538</v>
      </c>
      <c r="B1539" s="3" t="n">
        <v>4</v>
      </c>
      <c r="C1539" s="3" t="s">
        <v>94</v>
      </c>
      <c r="D1539" s="4" t="n">
        <v>105.56</v>
      </c>
      <c r="E1539" s="4" t="n">
        <v>106.36</v>
      </c>
      <c r="F1539" s="4" t="n">
        <v>105.09</v>
      </c>
      <c r="G1539" s="4" t="n">
        <v>105.92</v>
      </c>
      <c r="H1539" s="5" t="n">
        <v>3358666</v>
      </c>
      <c r="I1539" s="3"/>
      <c r="J1539" s="3" t="n">
        <f aca="false">ROUND((G1539-G1538)/G1538*100,2)</f>
        <v>-1.61</v>
      </c>
      <c r="K1539" s="3" t="str">
        <f aca="false">B1539&amp;"_"&amp;C1539</f>
        <v>4_2024-02-22</v>
      </c>
    </row>
    <row r="1540" customFormat="false" ht="15" hidden="false" customHeight="false" outlineLevel="0" collapsed="false">
      <c r="A1540" s="3" t="n">
        <v>1539</v>
      </c>
      <c r="B1540" s="3" t="n">
        <v>4</v>
      </c>
      <c r="C1540" s="3" t="s">
        <v>95</v>
      </c>
      <c r="D1540" s="4" t="n">
        <v>105.73</v>
      </c>
      <c r="E1540" s="4" t="n">
        <v>105.83</v>
      </c>
      <c r="F1540" s="4" t="n">
        <v>105.66</v>
      </c>
      <c r="G1540" s="4" t="n">
        <v>105.82</v>
      </c>
      <c r="H1540" s="5" t="n">
        <v>7378527</v>
      </c>
      <c r="I1540" s="3"/>
      <c r="J1540" s="3" t="n">
        <f aca="false">ROUND((G1540-G1539)/G1539*100,2)</f>
        <v>-0.09</v>
      </c>
      <c r="K1540" s="3" t="str">
        <f aca="false">B1540&amp;"_"&amp;C1540</f>
        <v>4_2024-02-23</v>
      </c>
    </row>
    <row r="1541" customFormat="false" ht="15" hidden="false" customHeight="false" outlineLevel="0" collapsed="false">
      <c r="A1541" s="3" t="n">
        <v>1540</v>
      </c>
      <c r="B1541" s="3" t="n">
        <v>4</v>
      </c>
      <c r="C1541" s="3" t="s">
        <v>96</v>
      </c>
      <c r="D1541" s="4" t="n">
        <v>101.92</v>
      </c>
      <c r="E1541" s="4" t="n">
        <v>102.52</v>
      </c>
      <c r="F1541" s="4" t="n">
        <v>101.62</v>
      </c>
      <c r="G1541" s="4" t="n">
        <v>102.06</v>
      </c>
      <c r="H1541" s="5" t="n">
        <v>1011778</v>
      </c>
      <c r="I1541" s="3"/>
      <c r="J1541" s="3" t="n">
        <f aca="false">ROUND((G1541-G1540)/G1540*100,2)</f>
        <v>-3.55</v>
      </c>
      <c r="K1541" s="3" t="str">
        <f aca="false">B1541&amp;"_"&amp;C1541</f>
        <v>4_2024-02-26</v>
      </c>
    </row>
    <row r="1542" customFormat="false" ht="15" hidden="false" customHeight="false" outlineLevel="0" collapsed="false">
      <c r="A1542" s="3" t="n">
        <v>1541</v>
      </c>
      <c r="B1542" s="3" t="n">
        <v>4</v>
      </c>
      <c r="C1542" s="3" t="s">
        <v>97</v>
      </c>
      <c r="D1542" s="4" t="n">
        <v>101.11</v>
      </c>
      <c r="E1542" s="4" t="n">
        <v>101.19</v>
      </c>
      <c r="F1542" s="4" t="n">
        <v>100.25</v>
      </c>
      <c r="G1542" s="4" t="n">
        <v>100.75</v>
      </c>
      <c r="H1542" s="5" t="n">
        <v>6811718</v>
      </c>
      <c r="I1542" s="3"/>
      <c r="J1542" s="3" t="n">
        <f aca="false">ROUND((G1542-G1541)/G1541*100,2)</f>
        <v>-1.28</v>
      </c>
      <c r="K1542" s="3" t="str">
        <f aca="false">B1542&amp;"_"&amp;C1542</f>
        <v>4_2024-02-27</v>
      </c>
    </row>
    <row r="1543" customFormat="false" ht="15" hidden="false" customHeight="false" outlineLevel="0" collapsed="false">
      <c r="A1543" s="3" t="n">
        <v>1542</v>
      </c>
      <c r="B1543" s="3" t="n">
        <v>4</v>
      </c>
      <c r="C1543" s="3" t="s">
        <v>98</v>
      </c>
      <c r="D1543" s="4" t="n">
        <v>100.07</v>
      </c>
      <c r="E1543" s="4" t="n">
        <v>100.34</v>
      </c>
      <c r="F1543" s="4" t="n">
        <v>100.01</v>
      </c>
      <c r="G1543" s="4" t="n">
        <v>100.33</v>
      </c>
      <c r="H1543" s="5" t="n">
        <v>2706084</v>
      </c>
      <c r="I1543" s="3"/>
      <c r="J1543" s="3" t="n">
        <f aca="false">ROUND((G1543-G1542)/G1542*100,2)</f>
        <v>-0.42</v>
      </c>
      <c r="K1543" s="3" t="str">
        <f aca="false">B1543&amp;"_"&amp;C1543</f>
        <v>4_2024-02-28</v>
      </c>
    </row>
    <row r="1544" customFormat="false" ht="15" hidden="false" customHeight="false" outlineLevel="0" collapsed="false">
      <c r="A1544" s="3" t="n">
        <v>1543</v>
      </c>
      <c r="B1544" s="3" t="n">
        <v>4</v>
      </c>
      <c r="C1544" s="3" t="s">
        <v>99</v>
      </c>
      <c r="D1544" s="4" t="n">
        <v>98.23</v>
      </c>
      <c r="E1544" s="4" t="n">
        <v>99.02</v>
      </c>
      <c r="F1544" s="4" t="n">
        <v>97.83</v>
      </c>
      <c r="G1544" s="4" t="n">
        <v>98.57</v>
      </c>
      <c r="H1544" s="5" t="n">
        <v>1651223</v>
      </c>
      <c r="I1544" s="3"/>
      <c r="J1544" s="3" t="n">
        <f aca="false">ROUND((G1544-G1543)/G1543*100,2)</f>
        <v>-1.75</v>
      </c>
      <c r="K1544" s="3" t="str">
        <f aca="false">B1544&amp;"_"&amp;C1544</f>
        <v>4_2024-02-29</v>
      </c>
    </row>
    <row r="1545" customFormat="false" ht="15" hidden="false" customHeight="false" outlineLevel="0" collapsed="false">
      <c r="A1545" s="3" t="n">
        <v>1544</v>
      </c>
      <c r="B1545" s="3" t="n">
        <v>4</v>
      </c>
      <c r="C1545" s="3" t="s">
        <v>100</v>
      </c>
      <c r="D1545" s="4" t="n">
        <v>98.07</v>
      </c>
      <c r="E1545" s="4" t="n">
        <v>98.3</v>
      </c>
      <c r="F1545" s="4" t="n">
        <v>98.04</v>
      </c>
      <c r="G1545" s="4" t="n">
        <v>98.18</v>
      </c>
      <c r="H1545" s="5" t="n">
        <v>5562830</v>
      </c>
      <c r="I1545" s="3"/>
      <c r="J1545" s="3" t="n">
        <f aca="false">ROUND((G1545-G1544)/G1544*100,2)</f>
        <v>-0.4</v>
      </c>
      <c r="K1545" s="3" t="str">
        <f aca="false">B1545&amp;"_"&amp;C1545</f>
        <v>4_2024-03-01</v>
      </c>
    </row>
    <row r="1546" customFormat="false" ht="15" hidden="false" customHeight="false" outlineLevel="0" collapsed="false">
      <c r="A1546" s="3" t="n">
        <v>1545</v>
      </c>
      <c r="B1546" s="3" t="n">
        <v>4</v>
      </c>
      <c r="C1546" s="3" t="s">
        <v>101</v>
      </c>
      <c r="D1546" s="4" t="n">
        <v>99.01</v>
      </c>
      <c r="E1546" s="4" t="n">
        <v>99.49</v>
      </c>
      <c r="F1546" s="4" t="n">
        <v>98.36</v>
      </c>
      <c r="G1546" s="4" t="n">
        <v>98.74</v>
      </c>
      <c r="H1546" s="5" t="n">
        <v>5873078</v>
      </c>
      <c r="I1546" s="3"/>
      <c r="J1546" s="3" t="n">
        <f aca="false">ROUND((G1546-G1545)/G1545*100,2)</f>
        <v>0.57</v>
      </c>
      <c r="K1546" s="3" t="str">
        <f aca="false">B1546&amp;"_"&amp;C1546</f>
        <v>4_2024-03-04</v>
      </c>
    </row>
    <row r="1547" customFormat="false" ht="15" hidden="false" customHeight="false" outlineLevel="0" collapsed="false">
      <c r="A1547" s="3" t="n">
        <v>1546</v>
      </c>
      <c r="B1547" s="3" t="n">
        <v>4</v>
      </c>
      <c r="C1547" s="3" t="s">
        <v>102</v>
      </c>
      <c r="D1547" s="4" t="n">
        <v>101.74</v>
      </c>
      <c r="E1547" s="4" t="n">
        <v>101.98</v>
      </c>
      <c r="F1547" s="4" t="n">
        <v>101.23</v>
      </c>
      <c r="G1547" s="4" t="n">
        <v>101.42</v>
      </c>
      <c r="H1547" s="5" t="n">
        <v>893114</v>
      </c>
      <c r="I1547" s="3"/>
      <c r="J1547" s="3" t="n">
        <f aca="false">ROUND((G1547-G1546)/G1546*100,2)</f>
        <v>2.71</v>
      </c>
      <c r="K1547" s="3" t="str">
        <f aca="false">B1547&amp;"_"&amp;C1547</f>
        <v>4_2024-03-05</v>
      </c>
    </row>
    <row r="1548" customFormat="false" ht="15" hidden="false" customHeight="false" outlineLevel="0" collapsed="false">
      <c r="A1548" s="3" t="n">
        <v>1547</v>
      </c>
      <c r="B1548" s="3" t="n">
        <v>4</v>
      </c>
      <c r="C1548" s="3" t="s">
        <v>103</v>
      </c>
      <c r="D1548" s="4" t="n">
        <v>104.77</v>
      </c>
      <c r="E1548" s="4" t="n">
        <v>105.36</v>
      </c>
      <c r="F1548" s="4" t="n">
        <v>104.31</v>
      </c>
      <c r="G1548" s="4" t="n">
        <v>104.55</v>
      </c>
      <c r="H1548" s="5" t="n">
        <v>2289052</v>
      </c>
      <c r="I1548" s="3"/>
      <c r="J1548" s="3" t="n">
        <f aca="false">ROUND((G1548-G1547)/G1547*100,2)</f>
        <v>3.09</v>
      </c>
      <c r="K1548" s="3" t="str">
        <f aca="false">B1548&amp;"_"&amp;C1548</f>
        <v>4_2024-03-06</v>
      </c>
    </row>
    <row r="1549" customFormat="false" ht="15" hidden="false" customHeight="false" outlineLevel="0" collapsed="false">
      <c r="A1549" s="3" t="n">
        <v>1548</v>
      </c>
      <c r="B1549" s="3" t="n">
        <v>4</v>
      </c>
      <c r="C1549" s="3" t="s">
        <v>104</v>
      </c>
      <c r="D1549" s="4" t="n">
        <v>104.29</v>
      </c>
      <c r="E1549" s="4" t="n">
        <v>104.9</v>
      </c>
      <c r="F1549" s="4" t="n">
        <v>103.67</v>
      </c>
      <c r="G1549" s="4" t="n">
        <v>104.63</v>
      </c>
      <c r="H1549" s="5" t="n">
        <v>3028374</v>
      </c>
      <c r="I1549" s="3"/>
      <c r="J1549" s="3" t="n">
        <f aca="false">ROUND((G1549-G1548)/G1548*100,2)</f>
        <v>0.08</v>
      </c>
      <c r="K1549" s="3" t="str">
        <f aca="false">B1549&amp;"_"&amp;C1549</f>
        <v>4_2024-03-07</v>
      </c>
    </row>
    <row r="1550" customFormat="false" ht="15" hidden="false" customHeight="false" outlineLevel="0" collapsed="false">
      <c r="A1550" s="3" t="n">
        <v>1549</v>
      </c>
      <c r="B1550" s="3" t="n">
        <v>4</v>
      </c>
      <c r="C1550" s="3" t="s">
        <v>105</v>
      </c>
      <c r="D1550" s="4" t="n">
        <v>105.38</v>
      </c>
      <c r="E1550" s="4" t="n">
        <v>106.18</v>
      </c>
      <c r="F1550" s="4" t="n">
        <v>104.88</v>
      </c>
      <c r="G1550" s="4" t="n">
        <v>105.62</v>
      </c>
      <c r="H1550" s="5" t="n">
        <v>6728379</v>
      </c>
      <c r="I1550" s="3"/>
      <c r="J1550" s="3" t="n">
        <f aca="false">ROUND((G1550-G1549)/G1549*100,2)</f>
        <v>0.95</v>
      </c>
      <c r="K1550" s="3" t="str">
        <f aca="false">B1550&amp;"_"&amp;C1550</f>
        <v>4_2024-03-08</v>
      </c>
    </row>
    <row r="1551" customFormat="false" ht="15" hidden="false" customHeight="false" outlineLevel="0" collapsed="false">
      <c r="A1551" s="3" t="n">
        <v>1550</v>
      </c>
      <c r="B1551" s="3" t="n">
        <v>4</v>
      </c>
      <c r="C1551" s="3" t="s">
        <v>106</v>
      </c>
      <c r="D1551" s="4" t="n">
        <v>107.96</v>
      </c>
      <c r="E1551" s="4" t="n">
        <v>108.36</v>
      </c>
      <c r="F1551" s="4" t="n">
        <v>107.7</v>
      </c>
      <c r="G1551" s="4" t="n">
        <v>108.25</v>
      </c>
      <c r="H1551" s="5" t="n">
        <v>1307628</v>
      </c>
      <c r="I1551" s="3"/>
      <c r="J1551" s="3" t="n">
        <f aca="false">ROUND((G1551-G1550)/G1550*100,2)</f>
        <v>2.49</v>
      </c>
      <c r="K1551" s="3" t="str">
        <f aca="false">B1551&amp;"_"&amp;C1551</f>
        <v>4_2024-03-11</v>
      </c>
    </row>
    <row r="1552" customFormat="false" ht="15" hidden="false" customHeight="false" outlineLevel="0" collapsed="false">
      <c r="A1552" s="3" t="n">
        <v>1551</v>
      </c>
      <c r="B1552" s="3" t="n">
        <v>4</v>
      </c>
      <c r="C1552" s="3" t="s">
        <v>107</v>
      </c>
      <c r="D1552" s="4" t="n">
        <v>106.81</v>
      </c>
      <c r="E1552" s="4" t="n">
        <v>107.21</v>
      </c>
      <c r="F1552" s="4" t="n">
        <v>106.46</v>
      </c>
      <c r="G1552" s="4" t="n">
        <v>107.08</v>
      </c>
      <c r="H1552" s="5" t="n">
        <v>7541924</v>
      </c>
      <c r="I1552" s="3"/>
      <c r="J1552" s="3" t="n">
        <f aca="false">ROUND((G1552-G1551)/G1551*100,2)</f>
        <v>-1.08</v>
      </c>
      <c r="K1552" s="3" t="str">
        <f aca="false">B1552&amp;"_"&amp;C1552</f>
        <v>4_2024-03-12</v>
      </c>
    </row>
    <row r="1553" customFormat="false" ht="15" hidden="false" customHeight="false" outlineLevel="0" collapsed="false">
      <c r="A1553" s="3" t="n">
        <v>1552</v>
      </c>
      <c r="B1553" s="3" t="n">
        <v>4</v>
      </c>
      <c r="C1553" s="3" t="s">
        <v>108</v>
      </c>
      <c r="D1553" s="4" t="n">
        <v>108.93</v>
      </c>
      <c r="E1553" s="4" t="n">
        <v>109.4</v>
      </c>
      <c r="F1553" s="4" t="n">
        <v>108.69</v>
      </c>
      <c r="G1553" s="4" t="n">
        <v>109.26</v>
      </c>
      <c r="H1553" s="5" t="n">
        <v>1802161</v>
      </c>
      <c r="I1553" s="3"/>
      <c r="J1553" s="3" t="n">
        <f aca="false">ROUND((G1553-G1552)/G1552*100,2)</f>
        <v>2.04</v>
      </c>
      <c r="K1553" s="3" t="str">
        <f aca="false">B1553&amp;"_"&amp;C1553</f>
        <v>4_2024-03-13</v>
      </c>
    </row>
    <row r="1554" customFormat="false" ht="15" hidden="false" customHeight="false" outlineLevel="0" collapsed="false">
      <c r="A1554" s="3" t="n">
        <v>1553</v>
      </c>
      <c r="B1554" s="3" t="n">
        <v>4</v>
      </c>
      <c r="C1554" s="3" t="s">
        <v>109</v>
      </c>
      <c r="D1554" s="4" t="n">
        <v>107.75</v>
      </c>
      <c r="E1554" s="4" t="n">
        <v>108.14</v>
      </c>
      <c r="F1554" s="4" t="n">
        <v>107.71</v>
      </c>
      <c r="G1554" s="4" t="n">
        <v>107.85</v>
      </c>
      <c r="H1554" s="5" t="n">
        <v>6613136</v>
      </c>
      <c r="I1554" s="3"/>
      <c r="J1554" s="3" t="n">
        <f aca="false">ROUND((G1554-G1553)/G1553*100,2)</f>
        <v>-1.29</v>
      </c>
      <c r="K1554" s="3" t="str">
        <f aca="false">B1554&amp;"_"&amp;C1554</f>
        <v>4_2024-03-14</v>
      </c>
    </row>
    <row r="1555" customFormat="false" ht="15" hidden="false" customHeight="false" outlineLevel="0" collapsed="false">
      <c r="A1555" s="3" t="n">
        <v>1554</v>
      </c>
      <c r="B1555" s="3" t="n">
        <v>4</v>
      </c>
      <c r="C1555" s="3" t="s">
        <v>110</v>
      </c>
      <c r="D1555" s="4" t="n">
        <v>108.94</v>
      </c>
      <c r="E1555" s="4" t="n">
        <v>109.18</v>
      </c>
      <c r="F1555" s="4" t="n">
        <v>108.77</v>
      </c>
      <c r="G1555" s="4" t="n">
        <v>108.81</v>
      </c>
      <c r="H1555" s="5" t="n">
        <v>2139206</v>
      </c>
      <c r="I1555" s="3"/>
      <c r="J1555" s="3" t="n">
        <f aca="false">ROUND((G1555-G1554)/G1554*100,2)</f>
        <v>0.89</v>
      </c>
      <c r="K1555" s="3" t="str">
        <f aca="false">B1555&amp;"_"&amp;C1555</f>
        <v>4_2024-03-15</v>
      </c>
    </row>
    <row r="1556" customFormat="false" ht="15" hidden="false" customHeight="false" outlineLevel="0" collapsed="false">
      <c r="A1556" s="3" t="n">
        <v>1555</v>
      </c>
      <c r="B1556" s="3" t="n">
        <v>4</v>
      </c>
      <c r="C1556" s="3" t="s">
        <v>111</v>
      </c>
      <c r="D1556" s="4" t="n">
        <v>108.38</v>
      </c>
      <c r="E1556" s="4" t="n">
        <v>108.44</v>
      </c>
      <c r="F1556" s="4" t="n">
        <v>107.61</v>
      </c>
      <c r="G1556" s="4" t="n">
        <v>107.96</v>
      </c>
      <c r="H1556" s="5" t="n">
        <v>7928984</v>
      </c>
      <c r="I1556" s="3"/>
      <c r="J1556" s="3" t="n">
        <f aca="false">ROUND((G1556-G1555)/G1555*100,2)</f>
        <v>-0.78</v>
      </c>
      <c r="K1556" s="3" t="str">
        <f aca="false">B1556&amp;"_"&amp;C1556</f>
        <v>4_2024-03-18</v>
      </c>
    </row>
    <row r="1557" customFormat="false" ht="15" hidden="false" customHeight="false" outlineLevel="0" collapsed="false">
      <c r="A1557" s="3" t="n">
        <v>1556</v>
      </c>
      <c r="B1557" s="3" t="n">
        <v>4</v>
      </c>
      <c r="C1557" s="3" t="s">
        <v>112</v>
      </c>
      <c r="D1557" s="4" t="n">
        <v>110.75</v>
      </c>
      <c r="E1557" s="4" t="n">
        <v>110.86</v>
      </c>
      <c r="F1557" s="4" t="n">
        <v>109.8</v>
      </c>
      <c r="G1557" s="4" t="n">
        <v>110.44</v>
      </c>
      <c r="H1557" s="5" t="n">
        <v>4999003</v>
      </c>
      <c r="I1557" s="3"/>
      <c r="J1557" s="3" t="n">
        <f aca="false">ROUND((G1557-G1556)/G1556*100,2)</f>
        <v>2.3</v>
      </c>
      <c r="K1557" s="3" t="str">
        <f aca="false">B1557&amp;"_"&amp;C1557</f>
        <v>4_2024-03-19</v>
      </c>
    </row>
    <row r="1558" customFormat="false" ht="15" hidden="false" customHeight="false" outlineLevel="0" collapsed="false">
      <c r="A1558" s="3" t="n">
        <v>1557</v>
      </c>
      <c r="B1558" s="3" t="n">
        <v>4</v>
      </c>
      <c r="C1558" s="3" t="s">
        <v>113</v>
      </c>
      <c r="D1558" s="4" t="n">
        <v>113.64</v>
      </c>
      <c r="E1558" s="4" t="n">
        <v>114.3</v>
      </c>
      <c r="F1558" s="4" t="n">
        <v>113.01</v>
      </c>
      <c r="G1558" s="4" t="n">
        <v>113.48</v>
      </c>
      <c r="H1558" s="5" t="n">
        <v>2990349</v>
      </c>
      <c r="I1558" s="3"/>
      <c r="J1558" s="3" t="n">
        <f aca="false">ROUND((G1558-G1557)/G1557*100,2)</f>
        <v>2.75</v>
      </c>
      <c r="K1558" s="3" t="str">
        <f aca="false">B1558&amp;"_"&amp;C1558</f>
        <v>4_2024-03-20</v>
      </c>
    </row>
    <row r="1559" customFormat="false" ht="15" hidden="false" customHeight="false" outlineLevel="0" collapsed="false">
      <c r="A1559" s="3" t="n">
        <v>1558</v>
      </c>
      <c r="B1559" s="3" t="n">
        <v>4</v>
      </c>
      <c r="C1559" s="3" t="s">
        <v>114</v>
      </c>
      <c r="D1559" s="4" t="n">
        <v>113.22</v>
      </c>
      <c r="E1559" s="4" t="n">
        <v>113.82</v>
      </c>
      <c r="F1559" s="4" t="n">
        <v>112.88</v>
      </c>
      <c r="G1559" s="4" t="n">
        <v>113.1</v>
      </c>
      <c r="H1559" s="5" t="n">
        <v>6886656</v>
      </c>
      <c r="I1559" s="3"/>
      <c r="J1559" s="3" t="n">
        <f aca="false">ROUND((G1559-G1558)/G1558*100,2)</f>
        <v>-0.33</v>
      </c>
      <c r="K1559" s="3" t="str">
        <f aca="false">B1559&amp;"_"&amp;C1559</f>
        <v>4_2024-03-21</v>
      </c>
    </row>
    <row r="1560" customFormat="false" ht="15" hidden="false" customHeight="false" outlineLevel="0" collapsed="false">
      <c r="A1560" s="3" t="n">
        <v>1559</v>
      </c>
      <c r="B1560" s="3" t="n">
        <v>4</v>
      </c>
      <c r="C1560" s="3" t="s">
        <v>115</v>
      </c>
      <c r="D1560" s="4" t="n">
        <v>111.36</v>
      </c>
      <c r="E1560" s="4" t="n">
        <v>111.75</v>
      </c>
      <c r="F1560" s="4" t="n">
        <v>111.01</v>
      </c>
      <c r="G1560" s="4" t="n">
        <v>111.26</v>
      </c>
      <c r="H1560" s="5" t="n">
        <v>5304439</v>
      </c>
      <c r="I1560" s="3"/>
      <c r="J1560" s="3" t="n">
        <f aca="false">ROUND((G1560-G1559)/G1559*100,2)</f>
        <v>-1.63</v>
      </c>
      <c r="K1560" s="3" t="str">
        <f aca="false">B1560&amp;"_"&amp;C1560</f>
        <v>4_2024-03-22</v>
      </c>
    </row>
    <row r="1561" customFormat="false" ht="15" hidden="false" customHeight="false" outlineLevel="0" collapsed="false">
      <c r="A1561" s="3" t="n">
        <v>1560</v>
      </c>
      <c r="B1561" s="3" t="n">
        <v>4</v>
      </c>
      <c r="C1561" s="3" t="s">
        <v>116</v>
      </c>
      <c r="D1561" s="4" t="n">
        <v>111.22</v>
      </c>
      <c r="E1561" s="4" t="n">
        <v>111.85</v>
      </c>
      <c r="F1561" s="4" t="n">
        <v>110.56</v>
      </c>
      <c r="G1561" s="4" t="n">
        <v>111.45</v>
      </c>
      <c r="H1561" s="5" t="n">
        <v>2244544</v>
      </c>
      <c r="I1561" s="3"/>
      <c r="J1561" s="3" t="n">
        <f aca="false">ROUND((G1561-G1560)/G1560*100,2)</f>
        <v>0.17</v>
      </c>
      <c r="K1561" s="3" t="str">
        <f aca="false">B1561&amp;"_"&amp;C1561</f>
        <v>4_2024-03-25</v>
      </c>
    </row>
    <row r="1562" customFormat="false" ht="15" hidden="false" customHeight="false" outlineLevel="0" collapsed="false">
      <c r="A1562" s="3" t="n">
        <v>1561</v>
      </c>
      <c r="B1562" s="3" t="n">
        <v>4</v>
      </c>
      <c r="C1562" s="3" t="s">
        <v>117</v>
      </c>
      <c r="D1562" s="4" t="n">
        <v>108.1</v>
      </c>
      <c r="E1562" s="4" t="n">
        <v>108.74</v>
      </c>
      <c r="F1562" s="4" t="n">
        <v>107.6</v>
      </c>
      <c r="G1562" s="4" t="n">
        <v>108.26</v>
      </c>
      <c r="H1562" s="5" t="n">
        <v>5148246</v>
      </c>
      <c r="I1562" s="3"/>
      <c r="J1562" s="3" t="n">
        <f aca="false">ROUND((G1562-G1561)/G1561*100,2)</f>
        <v>-2.86</v>
      </c>
      <c r="K1562" s="3" t="str">
        <f aca="false">B1562&amp;"_"&amp;C1562</f>
        <v>4_2024-03-26</v>
      </c>
    </row>
    <row r="1563" customFormat="false" ht="15" hidden="false" customHeight="false" outlineLevel="0" collapsed="false">
      <c r="A1563" s="3" t="n">
        <v>1562</v>
      </c>
      <c r="B1563" s="3" t="n">
        <v>4</v>
      </c>
      <c r="C1563" s="3" t="s">
        <v>118</v>
      </c>
      <c r="D1563" s="4" t="n">
        <v>105.11</v>
      </c>
      <c r="E1563" s="4" t="n">
        <v>105.72</v>
      </c>
      <c r="F1563" s="4" t="n">
        <v>104.92</v>
      </c>
      <c r="G1563" s="4" t="n">
        <v>105.48</v>
      </c>
      <c r="H1563" s="5" t="n">
        <v>1637529</v>
      </c>
      <c r="I1563" s="3"/>
      <c r="J1563" s="3" t="n">
        <f aca="false">ROUND((G1563-G1562)/G1562*100,2)</f>
        <v>-2.57</v>
      </c>
      <c r="K1563" s="3" t="str">
        <f aca="false">B1563&amp;"_"&amp;C1563</f>
        <v>4_2024-03-27</v>
      </c>
    </row>
    <row r="1564" customFormat="false" ht="15" hidden="false" customHeight="false" outlineLevel="0" collapsed="false">
      <c r="A1564" s="3" t="n">
        <v>1563</v>
      </c>
      <c r="B1564" s="3" t="n">
        <v>4</v>
      </c>
      <c r="C1564" s="3" t="s">
        <v>119</v>
      </c>
      <c r="D1564" s="4" t="n">
        <v>105.98</v>
      </c>
      <c r="E1564" s="4" t="n">
        <v>106.36</v>
      </c>
      <c r="F1564" s="4" t="n">
        <v>105.02</v>
      </c>
      <c r="G1564" s="4" t="n">
        <v>105.62</v>
      </c>
      <c r="H1564" s="5" t="n">
        <v>6044417</v>
      </c>
      <c r="I1564" s="3"/>
      <c r="J1564" s="3" t="n">
        <f aca="false">ROUND((G1564-G1563)/G1563*100,2)</f>
        <v>0.13</v>
      </c>
      <c r="K1564" s="3" t="str">
        <f aca="false">B1564&amp;"_"&amp;C1564</f>
        <v>4_2024-03-28</v>
      </c>
    </row>
    <row r="1565" customFormat="false" ht="15" hidden="false" customHeight="false" outlineLevel="0" collapsed="false">
      <c r="A1565" s="3" t="n">
        <v>1564</v>
      </c>
      <c r="B1565" s="3" t="n">
        <v>4</v>
      </c>
      <c r="C1565" s="3" t="s">
        <v>120</v>
      </c>
      <c r="D1565" s="4" t="n">
        <v>105.97</v>
      </c>
      <c r="E1565" s="4" t="n">
        <v>106.29</v>
      </c>
      <c r="F1565" s="4" t="n">
        <v>105.56</v>
      </c>
      <c r="G1565" s="4" t="n">
        <v>106.12</v>
      </c>
      <c r="H1565" s="5" t="n">
        <v>6203704</v>
      </c>
      <c r="I1565" s="3"/>
      <c r="J1565" s="3" t="n">
        <f aca="false">ROUND((G1565-G1564)/G1564*100,2)</f>
        <v>0.47</v>
      </c>
      <c r="K1565" s="3" t="str">
        <f aca="false">B1565&amp;"_"&amp;C1565</f>
        <v>4_2024-03-29</v>
      </c>
    </row>
    <row r="1566" customFormat="false" ht="15" hidden="false" customHeight="false" outlineLevel="0" collapsed="false">
      <c r="A1566" s="3" t="n">
        <v>1565</v>
      </c>
      <c r="B1566" s="3" t="n">
        <v>4</v>
      </c>
      <c r="C1566" s="3" t="s">
        <v>121</v>
      </c>
      <c r="D1566" s="4" t="n">
        <v>101.01</v>
      </c>
      <c r="E1566" s="4" t="n">
        <v>101.18</v>
      </c>
      <c r="F1566" s="4" t="n">
        <v>100.87</v>
      </c>
      <c r="G1566" s="4" t="n">
        <v>100.89</v>
      </c>
      <c r="H1566" s="5" t="n">
        <v>6852011</v>
      </c>
      <c r="I1566" s="3"/>
      <c r="J1566" s="3" t="n">
        <f aca="false">ROUND((G1566-G1565)/G1565*100,2)</f>
        <v>-4.93</v>
      </c>
      <c r="K1566" s="3" t="str">
        <f aca="false">B1566&amp;"_"&amp;C1566</f>
        <v>4_2024-04-01</v>
      </c>
    </row>
    <row r="1567" customFormat="false" ht="15" hidden="false" customHeight="false" outlineLevel="0" collapsed="false">
      <c r="A1567" s="3" t="n">
        <v>1566</v>
      </c>
      <c r="B1567" s="3" t="n">
        <v>4</v>
      </c>
      <c r="C1567" s="3" t="s">
        <v>122</v>
      </c>
      <c r="D1567" s="4" t="n">
        <v>100.09</v>
      </c>
      <c r="E1567" s="4" t="n">
        <v>100.37</v>
      </c>
      <c r="F1567" s="4" t="n">
        <v>99.76</v>
      </c>
      <c r="G1567" s="4" t="n">
        <v>100.22</v>
      </c>
      <c r="H1567" s="5" t="n">
        <v>7299740</v>
      </c>
      <c r="I1567" s="3"/>
      <c r="J1567" s="3" t="n">
        <f aca="false">ROUND((G1567-G1566)/G1566*100,2)</f>
        <v>-0.66</v>
      </c>
      <c r="K1567" s="3" t="str">
        <f aca="false">B1567&amp;"_"&amp;C1567</f>
        <v>4_2024-04-02</v>
      </c>
    </row>
    <row r="1568" customFormat="false" ht="15" hidden="false" customHeight="false" outlineLevel="0" collapsed="false">
      <c r="A1568" s="3" t="n">
        <v>1567</v>
      </c>
      <c r="B1568" s="3" t="n">
        <v>4</v>
      </c>
      <c r="C1568" s="3" t="s">
        <v>123</v>
      </c>
      <c r="D1568" s="4" t="n">
        <v>99.67</v>
      </c>
      <c r="E1568" s="4" t="n">
        <v>100.1</v>
      </c>
      <c r="F1568" s="4" t="n">
        <v>99.16</v>
      </c>
      <c r="G1568" s="4" t="n">
        <v>99.52</v>
      </c>
      <c r="H1568" s="5" t="n">
        <v>3361144</v>
      </c>
      <c r="I1568" s="3"/>
      <c r="J1568" s="3" t="n">
        <f aca="false">ROUND((G1568-G1567)/G1567*100,2)</f>
        <v>-0.7</v>
      </c>
      <c r="K1568" s="3" t="str">
        <f aca="false">B1568&amp;"_"&amp;C1568</f>
        <v>4_2024-04-03</v>
      </c>
    </row>
    <row r="1569" customFormat="false" ht="15" hidden="false" customHeight="false" outlineLevel="0" collapsed="false">
      <c r="A1569" s="3" t="n">
        <v>1568</v>
      </c>
      <c r="B1569" s="3" t="n">
        <v>4</v>
      </c>
      <c r="C1569" s="3" t="s">
        <v>124</v>
      </c>
      <c r="D1569" s="4" t="n">
        <v>98.21</v>
      </c>
      <c r="E1569" s="4" t="n">
        <v>98.61</v>
      </c>
      <c r="F1569" s="4" t="n">
        <v>98.2</v>
      </c>
      <c r="G1569" s="4" t="n">
        <v>98.35</v>
      </c>
      <c r="H1569" s="5" t="n">
        <v>7024000</v>
      </c>
      <c r="I1569" s="3"/>
      <c r="J1569" s="3" t="n">
        <f aca="false">ROUND((G1569-G1568)/G1568*100,2)</f>
        <v>-1.18</v>
      </c>
      <c r="K1569" s="3" t="str">
        <f aca="false">B1569&amp;"_"&amp;C1569</f>
        <v>4_2024-04-04</v>
      </c>
    </row>
    <row r="1570" customFormat="false" ht="15" hidden="false" customHeight="false" outlineLevel="0" collapsed="false">
      <c r="A1570" s="3" t="n">
        <v>1569</v>
      </c>
      <c r="B1570" s="3" t="n">
        <v>4</v>
      </c>
      <c r="C1570" s="3" t="s">
        <v>125</v>
      </c>
      <c r="D1570" s="4" t="n">
        <v>99.49</v>
      </c>
      <c r="E1570" s="4" t="n">
        <v>99.58</v>
      </c>
      <c r="F1570" s="4" t="n">
        <v>99.26</v>
      </c>
      <c r="G1570" s="4" t="n">
        <v>99.38</v>
      </c>
      <c r="H1570" s="5" t="n">
        <v>1188195</v>
      </c>
      <c r="I1570" s="3"/>
      <c r="J1570" s="3" t="n">
        <f aca="false">ROUND((G1570-G1569)/G1569*100,2)</f>
        <v>1.05</v>
      </c>
      <c r="K1570" s="3" t="str">
        <f aca="false">B1570&amp;"_"&amp;C1570</f>
        <v>4_2024-04-05</v>
      </c>
    </row>
    <row r="1571" customFormat="false" ht="15" hidden="false" customHeight="false" outlineLevel="0" collapsed="false">
      <c r="A1571" s="3" t="n">
        <v>1570</v>
      </c>
      <c r="B1571" s="3" t="n">
        <v>4</v>
      </c>
      <c r="C1571" s="3" t="s">
        <v>126</v>
      </c>
      <c r="D1571" s="4" t="n">
        <v>99.95</v>
      </c>
      <c r="E1571" s="4" t="n">
        <v>100.45</v>
      </c>
      <c r="F1571" s="4" t="n">
        <v>99.31</v>
      </c>
      <c r="G1571" s="4" t="n">
        <v>99.87</v>
      </c>
      <c r="H1571" s="5" t="n">
        <v>2272325</v>
      </c>
      <c r="I1571" s="3"/>
      <c r="J1571" s="3" t="n">
        <f aca="false">ROUND((G1571-G1570)/G1570*100,2)</f>
        <v>0.49</v>
      </c>
      <c r="K1571" s="3" t="str">
        <f aca="false">B1571&amp;"_"&amp;C1571</f>
        <v>4_2024-04-08</v>
      </c>
    </row>
    <row r="1572" customFormat="false" ht="15" hidden="false" customHeight="false" outlineLevel="0" collapsed="false">
      <c r="A1572" s="3" t="n">
        <v>1571</v>
      </c>
      <c r="B1572" s="3" t="n">
        <v>4</v>
      </c>
      <c r="C1572" s="3" t="s">
        <v>127</v>
      </c>
      <c r="D1572" s="4" t="n">
        <v>102.26</v>
      </c>
      <c r="E1572" s="4" t="n">
        <v>102.85</v>
      </c>
      <c r="F1572" s="4" t="n">
        <v>102.11</v>
      </c>
      <c r="G1572" s="4" t="n">
        <v>102.41</v>
      </c>
      <c r="H1572" s="5" t="n">
        <v>1823266</v>
      </c>
      <c r="I1572" s="3"/>
      <c r="J1572" s="3" t="n">
        <f aca="false">ROUND((G1572-G1571)/G1571*100,2)</f>
        <v>2.54</v>
      </c>
      <c r="K1572" s="3" t="str">
        <f aca="false">B1572&amp;"_"&amp;C1572</f>
        <v>4_2024-04-09</v>
      </c>
    </row>
    <row r="1573" customFormat="false" ht="15" hidden="false" customHeight="false" outlineLevel="0" collapsed="false">
      <c r="A1573" s="3" t="n">
        <v>1572</v>
      </c>
      <c r="B1573" s="3" t="n">
        <v>4</v>
      </c>
      <c r="C1573" s="3" t="s">
        <v>128</v>
      </c>
      <c r="D1573" s="4" t="n">
        <v>103.59</v>
      </c>
      <c r="E1573" s="4" t="n">
        <v>103.98</v>
      </c>
      <c r="F1573" s="4" t="n">
        <v>103.31</v>
      </c>
      <c r="G1573" s="4" t="n">
        <v>103.8</v>
      </c>
      <c r="H1573" s="5" t="n">
        <v>5267028</v>
      </c>
      <c r="I1573" s="3"/>
      <c r="J1573" s="3" t="n">
        <f aca="false">ROUND((G1573-G1572)/G1572*100,2)</f>
        <v>1.36</v>
      </c>
      <c r="K1573" s="3" t="str">
        <f aca="false">B1573&amp;"_"&amp;C1573</f>
        <v>4_2024-04-10</v>
      </c>
    </row>
    <row r="1574" customFormat="false" ht="15" hidden="false" customHeight="false" outlineLevel="0" collapsed="false">
      <c r="A1574" s="3" t="n">
        <v>1573</v>
      </c>
      <c r="B1574" s="3" t="n">
        <v>4</v>
      </c>
      <c r="C1574" s="3" t="s">
        <v>129</v>
      </c>
      <c r="D1574" s="4" t="n">
        <v>103</v>
      </c>
      <c r="E1574" s="4" t="n">
        <v>103.95</v>
      </c>
      <c r="F1574" s="4" t="n">
        <v>102.75</v>
      </c>
      <c r="G1574" s="4" t="n">
        <v>103.34</v>
      </c>
      <c r="H1574" s="5" t="n">
        <v>1758245</v>
      </c>
      <c r="I1574" s="3"/>
      <c r="J1574" s="3" t="n">
        <f aca="false">ROUND((G1574-G1573)/G1573*100,2)</f>
        <v>-0.44</v>
      </c>
      <c r="K1574" s="3" t="str">
        <f aca="false">B1574&amp;"_"&amp;C1574</f>
        <v>4_2024-04-11</v>
      </c>
    </row>
    <row r="1575" customFormat="false" ht="15" hidden="false" customHeight="false" outlineLevel="0" collapsed="false">
      <c r="A1575" s="3" t="n">
        <v>1574</v>
      </c>
      <c r="B1575" s="3" t="n">
        <v>4</v>
      </c>
      <c r="C1575" s="3" t="s">
        <v>130</v>
      </c>
      <c r="D1575" s="4" t="n">
        <v>106.5</v>
      </c>
      <c r="E1575" s="4" t="n">
        <v>106.87</v>
      </c>
      <c r="F1575" s="4" t="n">
        <v>106.03</v>
      </c>
      <c r="G1575" s="4" t="n">
        <v>106.55</v>
      </c>
      <c r="H1575" s="5" t="n">
        <v>6202433</v>
      </c>
      <c r="I1575" s="3"/>
      <c r="J1575" s="3" t="n">
        <f aca="false">ROUND((G1575-G1574)/G1574*100,2)</f>
        <v>3.11</v>
      </c>
      <c r="K1575" s="3" t="str">
        <f aca="false">B1575&amp;"_"&amp;C1575</f>
        <v>4_2024-04-12</v>
      </c>
    </row>
    <row r="1576" customFormat="false" ht="15" hidden="false" customHeight="false" outlineLevel="0" collapsed="false">
      <c r="A1576" s="3" t="n">
        <v>1575</v>
      </c>
      <c r="B1576" s="3" t="n">
        <v>4</v>
      </c>
      <c r="C1576" s="3" t="s">
        <v>131</v>
      </c>
      <c r="D1576" s="4" t="n">
        <v>107.56</v>
      </c>
      <c r="E1576" s="4" t="n">
        <v>108.23</v>
      </c>
      <c r="F1576" s="4" t="n">
        <v>107.01</v>
      </c>
      <c r="G1576" s="4" t="n">
        <v>107.98</v>
      </c>
      <c r="H1576" s="5" t="n">
        <v>6191437</v>
      </c>
      <c r="I1576" s="3"/>
      <c r="J1576" s="3" t="n">
        <f aca="false">ROUND((G1576-G1575)/G1575*100,2)</f>
        <v>1.34</v>
      </c>
      <c r="K1576" s="3" t="str">
        <f aca="false">B1576&amp;"_"&amp;C1576</f>
        <v>4_2024-04-15</v>
      </c>
    </row>
    <row r="1577" customFormat="false" ht="15" hidden="false" customHeight="false" outlineLevel="0" collapsed="false">
      <c r="A1577" s="3" t="n">
        <v>1576</v>
      </c>
      <c r="B1577" s="3" t="n">
        <v>4</v>
      </c>
      <c r="C1577" s="3" t="s">
        <v>132</v>
      </c>
      <c r="D1577" s="4" t="n">
        <v>105.19</v>
      </c>
      <c r="E1577" s="4" t="n">
        <v>105.57</v>
      </c>
      <c r="F1577" s="4" t="n">
        <v>104.74</v>
      </c>
      <c r="G1577" s="4" t="n">
        <v>104.84</v>
      </c>
      <c r="H1577" s="5" t="n">
        <v>5949861</v>
      </c>
      <c r="I1577" s="3"/>
      <c r="J1577" s="3" t="n">
        <f aca="false">ROUND((G1577-G1576)/G1576*100,2)</f>
        <v>-2.91</v>
      </c>
      <c r="K1577" s="3" t="str">
        <f aca="false">B1577&amp;"_"&amp;C1577</f>
        <v>4_2024-04-16</v>
      </c>
    </row>
    <row r="1578" customFormat="false" ht="15" hidden="false" customHeight="false" outlineLevel="0" collapsed="false">
      <c r="A1578" s="3" t="n">
        <v>1577</v>
      </c>
      <c r="B1578" s="3" t="n">
        <v>4</v>
      </c>
      <c r="C1578" s="3" t="s">
        <v>133</v>
      </c>
      <c r="D1578" s="4" t="n">
        <v>104.7</v>
      </c>
      <c r="E1578" s="4" t="n">
        <v>104.97</v>
      </c>
      <c r="F1578" s="4" t="n">
        <v>104.32</v>
      </c>
      <c r="G1578" s="4" t="n">
        <v>104.73</v>
      </c>
      <c r="H1578" s="5" t="n">
        <v>1039547</v>
      </c>
      <c r="I1578" s="3"/>
      <c r="J1578" s="3" t="n">
        <f aca="false">ROUND((G1578-G1577)/G1577*100,2)</f>
        <v>-0.1</v>
      </c>
      <c r="K1578" s="3" t="str">
        <f aca="false">B1578&amp;"_"&amp;C1578</f>
        <v>4_2024-04-17</v>
      </c>
    </row>
    <row r="1579" customFormat="false" ht="15" hidden="false" customHeight="false" outlineLevel="0" collapsed="false">
      <c r="A1579" s="3" t="n">
        <v>1578</v>
      </c>
      <c r="B1579" s="3" t="n">
        <v>4</v>
      </c>
      <c r="C1579" s="3" t="s">
        <v>134</v>
      </c>
      <c r="D1579" s="4" t="n">
        <v>106.52</v>
      </c>
      <c r="E1579" s="4" t="n">
        <v>107.13</v>
      </c>
      <c r="F1579" s="4" t="n">
        <v>106.42</v>
      </c>
      <c r="G1579" s="4" t="n">
        <v>106.83</v>
      </c>
      <c r="H1579" s="5" t="n">
        <v>1922193</v>
      </c>
      <c r="I1579" s="3"/>
      <c r="J1579" s="3" t="n">
        <f aca="false">ROUND((G1579-G1578)/G1578*100,2)</f>
        <v>2.01</v>
      </c>
      <c r="K1579" s="3" t="str">
        <f aca="false">B1579&amp;"_"&amp;C1579</f>
        <v>4_2024-04-18</v>
      </c>
    </row>
    <row r="1580" customFormat="false" ht="15" hidden="false" customHeight="false" outlineLevel="0" collapsed="false">
      <c r="A1580" s="3" t="n">
        <v>1579</v>
      </c>
      <c r="B1580" s="3" t="n">
        <v>4</v>
      </c>
      <c r="C1580" s="3" t="s">
        <v>135</v>
      </c>
      <c r="D1580" s="4" t="n">
        <v>109.27</v>
      </c>
      <c r="E1580" s="4" t="n">
        <v>109.6</v>
      </c>
      <c r="F1580" s="4" t="n">
        <v>108.47</v>
      </c>
      <c r="G1580" s="4" t="n">
        <v>109.08</v>
      </c>
      <c r="H1580" s="5" t="n">
        <v>7552137</v>
      </c>
      <c r="I1580" s="3"/>
      <c r="J1580" s="3" t="n">
        <f aca="false">ROUND((G1580-G1579)/G1579*100,2)</f>
        <v>2.11</v>
      </c>
      <c r="K1580" s="3" t="str">
        <f aca="false">B1580&amp;"_"&amp;C1580</f>
        <v>4_2024-04-19</v>
      </c>
    </row>
    <row r="1581" customFormat="false" ht="15" hidden="false" customHeight="false" outlineLevel="0" collapsed="false">
      <c r="A1581" s="3" t="n">
        <v>1580</v>
      </c>
      <c r="B1581" s="3" t="n">
        <v>4</v>
      </c>
      <c r="C1581" s="3" t="s">
        <v>136</v>
      </c>
      <c r="D1581" s="4" t="n">
        <v>109.66</v>
      </c>
      <c r="E1581" s="4" t="n">
        <v>109.91</v>
      </c>
      <c r="F1581" s="4" t="n">
        <v>108.93</v>
      </c>
      <c r="G1581" s="4" t="n">
        <v>109.25</v>
      </c>
      <c r="H1581" s="5" t="n">
        <v>5307865</v>
      </c>
      <c r="I1581" s="3"/>
      <c r="J1581" s="3" t="n">
        <f aca="false">ROUND((G1581-G1580)/G1580*100,2)</f>
        <v>0.16</v>
      </c>
      <c r="K1581" s="3" t="str">
        <f aca="false">B1581&amp;"_"&amp;C1581</f>
        <v>4_2024-04-22</v>
      </c>
    </row>
    <row r="1582" customFormat="false" ht="15" hidden="false" customHeight="false" outlineLevel="0" collapsed="false">
      <c r="A1582" s="3" t="n">
        <v>1581</v>
      </c>
      <c r="B1582" s="3" t="n">
        <v>4</v>
      </c>
      <c r="C1582" s="3" t="s">
        <v>137</v>
      </c>
      <c r="D1582" s="4" t="n">
        <v>107.13</v>
      </c>
      <c r="E1582" s="4" t="n">
        <v>108.12</v>
      </c>
      <c r="F1582" s="4" t="n">
        <v>106.88</v>
      </c>
      <c r="G1582" s="4" t="n">
        <v>107.53</v>
      </c>
      <c r="H1582" s="5" t="n">
        <v>4742064</v>
      </c>
      <c r="I1582" s="3"/>
      <c r="J1582" s="3" t="n">
        <f aca="false">ROUND((G1582-G1581)/G1581*100,2)</f>
        <v>-1.57</v>
      </c>
      <c r="K1582" s="3" t="str">
        <f aca="false">B1582&amp;"_"&amp;C1582</f>
        <v>4_2024-04-23</v>
      </c>
    </row>
    <row r="1583" customFormat="false" ht="15" hidden="false" customHeight="false" outlineLevel="0" collapsed="false">
      <c r="A1583" s="3" t="n">
        <v>1582</v>
      </c>
      <c r="B1583" s="3" t="n">
        <v>4</v>
      </c>
      <c r="C1583" s="3" t="s">
        <v>138</v>
      </c>
      <c r="D1583" s="4" t="n">
        <v>106.21</v>
      </c>
      <c r="E1583" s="4" t="n">
        <v>106.75</v>
      </c>
      <c r="F1583" s="4" t="n">
        <v>106.05</v>
      </c>
      <c r="G1583" s="4" t="n">
        <v>106.47</v>
      </c>
      <c r="H1583" s="5" t="n">
        <v>7348144</v>
      </c>
      <c r="I1583" s="3"/>
      <c r="J1583" s="3" t="n">
        <f aca="false">ROUND((G1583-G1582)/G1582*100,2)</f>
        <v>-0.99</v>
      </c>
      <c r="K1583" s="3" t="str">
        <f aca="false">B1583&amp;"_"&amp;C1583</f>
        <v>4_2024-04-24</v>
      </c>
    </row>
    <row r="1584" customFormat="false" ht="15" hidden="false" customHeight="false" outlineLevel="0" collapsed="false">
      <c r="A1584" s="3" t="n">
        <v>1583</v>
      </c>
      <c r="B1584" s="3" t="n">
        <v>4</v>
      </c>
      <c r="C1584" s="3" t="s">
        <v>139</v>
      </c>
      <c r="D1584" s="4" t="n">
        <v>106.06</v>
      </c>
      <c r="E1584" s="4" t="n">
        <v>106.5</v>
      </c>
      <c r="F1584" s="4" t="n">
        <v>105.61</v>
      </c>
      <c r="G1584" s="4" t="n">
        <v>106.07</v>
      </c>
      <c r="H1584" s="5" t="n">
        <v>5381797</v>
      </c>
      <c r="I1584" s="3"/>
      <c r="J1584" s="3" t="n">
        <f aca="false">ROUND((G1584-G1583)/G1583*100,2)</f>
        <v>-0.38</v>
      </c>
      <c r="K1584" s="3" t="str">
        <f aca="false">B1584&amp;"_"&amp;C1584</f>
        <v>4_2024-04-25</v>
      </c>
    </row>
    <row r="1585" customFormat="false" ht="15" hidden="false" customHeight="false" outlineLevel="0" collapsed="false">
      <c r="A1585" s="3" t="n">
        <v>1584</v>
      </c>
      <c r="B1585" s="3" t="n">
        <v>4</v>
      </c>
      <c r="C1585" s="3" t="s">
        <v>140</v>
      </c>
      <c r="D1585" s="4" t="n">
        <v>104.17</v>
      </c>
      <c r="E1585" s="4" t="n">
        <v>104.63</v>
      </c>
      <c r="F1585" s="4" t="n">
        <v>103.66</v>
      </c>
      <c r="G1585" s="4" t="n">
        <v>103.81</v>
      </c>
      <c r="H1585" s="5" t="n">
        <v>758806</v>
      </c>
      <c r="I1585" s="3"/>
      <c r="J1585" s="3" t="n">
        <f aca="false">ROUND((G1585-G1584)/G1584*100,2)</f>
        <v>-2.13</v>
      </c>
      <c r="K1585" s="3" t="str">
        <f aca="false">B1585&amp;"_"&amp;C1585</f>
        <v>4_2024-04-26</v>
      </c>
    </row>
    <row r="1586" customFormat="false" ht="15" hidden="false" customHeight="false" outlineLevel="0" collapsed="false">
      <c r="A1586" s="3" t="n">
        <v>1585</v>
      </c>
      <c r="B1586" s="3" t="n">
        <v>4</v>
      </c>
      <c r="C1586" s="3" t="s">
        <v>141</v>
      </c>
      <c r="D1586" s="4" t="n">
        <v>104.97</v>
      </c>
      <c r="E1586" s="4" t="n">
        <v>105.41</v>
      </c>
      <c r="F1586" s="4" t="n">
        <v>104.42</v>
      </c>
      <c r="G1586" s="4" t="n">
        <v>104.82</v>
      </c>
      <c r="H1586" s="5" t="n">
        <v>2459980</v>
      </c>
      <c r="I1586" s="3"/>
      <c r="J1586" s="3" t="n">
        <f aca="false">ROUND((G1586-G1585)/G1585*100,2)</f>
        <v>0.97</v>
      </c>
      <c r="K1586" s="3" t="str">
        <f aca="false">B1586&amp;"_"&amp;C1586</f>
        <v>4_2024-04-29</v>
      </c>
    </row>
    <row r="1587" customFormat="false" ht="15" hidden="false" customHeight="false" outlineLevel="0" collapsed="false">
      <c r="A1587" s="3" t="n">
        <v>1586</v>
      </c>
      <c r="B1587" s="3" t="n">
        <v>4</v>
      </c>
      <c r="C1587" s="3" t="s">
        <v>142</v>
      </c>
      <c r="D1587" s="4" t="n">
        <v>102.32</v>
      </c>
      <c r="E1587" s="4" t="n">
        <v>102.77</v>
      </c>
      <c r="F1587" s="4" t="n">
        <v>102.16</v>
      </c>
      <c r="G1587" s="4" t="n">
        <v>102.35</v>
      </c>
      <c r="H1587" s="5" t="n">
        <v>5016119</v>
      </c>
      <c r="I1587" s="3"/>
      <c r="J1587" s="3" t="n">
        <f aca="false">ROUND((G1587-G1586)/G1586*100,2)</f>
        <v>-2.36</v>
      </c>
      <c r="K1587" s="3" t="str">
        <f aca="false">B1587&amp;"_"&amp;C1587</f>
        <v>4_2024-04-30</v>
      </c>
    </row>
    <row r="1588" customFormat="false" ht="15" hidden="false" customHeight="false" outlineLevel="0" collapsed="false">
      <c r="A1588" s="3" t="n">
        <v>1587</v>
      </c>
      <c r="B1588" s="3" t="n">
        <v>4</v>
      </c>
      <c r="C1588" s="3" t="s">
        <v>143</v>
      </c>
      <c r="D1588" s="4" t="n">
        <v>105.31</v>
      </c>
      <c r="E1588" s="4" t="n">
        <v>106.21</v>
      </c>
      <c r="F1588" s="4" t="n">
        <v>104.9</v>
      </c>
      <c r="G1588" s="4" t="n">
        <v>105.72</v>
      </c>
      <c r="H1588" s="5" t="n">
        <v>7376621</v>
      </c>
      <c r="I1588" s="3"/>
      <c r="J1588" s="3" t="n">
        <f aca="false">ROUND((G1588-G1587)/G1587*100,2)</f>
        <v>3.29</v>
      </c>
      <c r="K1588" s="3" t="str">
        <f aca="false">B1588&amp;"_"&amp;C1588</f>
        <v>4_2024-05-01</v>
      </c>
    </row>
    <row r="1589" customFormat="false" ht="15" hidden="false" customHeight="false" outlineLevel="0" collapsed="false">
      <c r="A1589" s="3" t="n">
        <v>1588</v>
      </c>
      <c r="B1589" s="3" t="n">
        <v>4</v>
      </c>
      <c r="C1589" s="3" t="s">
        <v>144</v>
      </c>
      <c r="D1589" s="4" t="n">
        <v>104.54</v>
      </c>
      <c r="E1589" s="4" t="n">
        <v>104.99</v>
      </c>
      <c r="F1589" s="4" t="n">
        <v>103.97</v>
      </c>
      <c r="G1589" s="4" t="n">
        <v>104.62</v>
      </c>
      <c r="H1589" s="5" t="n">
        <v>4389027</v>
      </c>
      <c r="I1589" s="3"/>
      <c r="J1589" s="3" t="n">
        <f aca="false">ROUND((G1589-G1588)/G1588*100,2)</f>
        <v>-1.04</v>
      </c>
      <c r="K1589" s="3" t="str">
        <f aca="false">B1589&amp;"_"&amp;C1589</f>
        <v>4_2024-05-02</v>
      </c>
    </row>
    <row r="1590" customFormat="false" ht="15" hidden="false" customHeight="false" outlineLevel="0" collapsed="false">
      <c r="A1590" s="3" t="n">
        <v>1589</v>
      </c>
      <c r="B1590" s="3" t="n">
        <v>4</v>
      </c>
      <c r="C1590" s="3" t="s">
        <v>145</v>
      </c>
      <c r="D1590" s="4" t="n">
        <v>105.63</v>
      </c>
      <c r="E1590" s="4" t="n">
        <v>105.79</v>
      </c>
      <c r="F1590" s="4" t="n">
        <v>105.16</v>
      </c>
      <c r="G1590" s="4" t="n">
        <v>105.35</v>
      </c>
      <c r="H1590" s="5" t="n">
        <v>7757625</v>
      </c>
      <c r="I1590" s="3"/>
      <c r="J1590" s="3" t="n">
        <f aca="false">ROUND((G1590-G1589)/G1589*100,2)</f>
        <v>0.7</v>
      </c>
      <c r="K1590" s="3" t="str">
        <f aca="false">B1590&amp;"_"&amp;C1590</f>
        <v>4_2024-05-03</v>
      </c>
    </row>
    <row r="1591" customFormat="false" ht="15" hidden="false" customHeight="false" outlineLevel="0" collapsed="false">
      <c r="A1591" s="3" t="n">
        <v>1590</v>
      </c>
      <c r="B1591" s="3" t="n">
        <v>4</v>
      </c>
      <c r="C1591" s="3" t="s">
        <v>146</v>
      </c>
      <c r="D1591" s="4" t="n">
        <v>107.32</v>
      </c>
      <c r="E1591" s="4" t="n">
        <v>107.57</v>
      </c>
      <c r="F1591" s="4" t="n">
        <v>106.99</v>
      </c>
      <c r="G1591" s="4" t="n">
        <v>107.19</v>
      </c>
      <c r="H1591" s="5" t="n">
        <v>3587067</v>
      </c>
      <c r="I1591" s="3"/>
      <c r="J1591" s="3" t="n">
        <f aca="false">ROUND((G1591-G1590)/G1590*100,2)</f>
        <v>1.75</v>
      </c>
      <c r="K1591" s="3" t="str">
        <f aca="false">B1591&amp;"_"&amp;C1591</f>
        <v>4_2024-05-06</v>
      </c>
    </row>
    <row r="1592" customFormat="false" ht="15" hidden="false" customHeight="false" outlineLevel="0" collapsed="false">
      <c r="A1592" s="3" t="n">
        <v>1591</v>
      </c>
      <c r="B1592" s="3" t="n">
        <v>4</v>
      </c>
      <c r="C1592" s="3" t="s">
        <v>147</v>
      </c>
      <c r="D1592" s="4" t="n">
        <v>109.04</v>
      </c>
      <c r="E1592" s="4" t="n">
        <v>109.81</v>
      </c>
      <c r="F1592" s="4" t="n">
        <v>108.53</v>
      </c>
      <c r="G1592" s="4" t="n">
        <v>109.4</v>
      </c>
      <c r="H1592" s="5" t="n">
        <v>3082946</v>
      </c>
      <c r="I1592" s="3"/>
      <c r="J1592" s="3" t="n">
        <f aca="false">ROUND((G1592-G1591)/G1591*100,2)</f>
        <v>2.06</v>
      </c>
      <c r="K1592" s="3" t="str">
        <f aca="false">B1592&amp;"_"&amp;C1592</f>
        <v>4_2024-05-07</v>
      </c>
    </row>
    <row r="1593" customFormat="false" ht="15" hidden="false" customHeight="false" outlineLevel="0" collapsed="false">
      <c r="A1593" s="3" t="n">
        <v>1592</v>
      </c>
      <c r="B1593" s="3" t="n">
        <v>4</v>
      </c>
      <c r="C1593" s="3" t="s">
        <v>148</v>
      </c>
      <c r="D1593" s="4" t="n">
        <v>106.85</v>
      </c>
      <c r="E1593" s="4" t="n">
        <v>107.64</v>
      </c>
      <c r="F1593" s="4" t="n">
        <v>106.26</v>
      </c>
      <c r="G1593" s="4" t="n">
        <v>107.16</v>
      </c>
      <c r="H1593" s="5" t="n">
        <v>3484776</v>
      </c>
      <c r="I1593" s="3"/>
      <c r="J1593" s="3" t="n">
        <f aca="false">ROUND((G1593-G1592)/G1592*100,2)</f>
        <v>-2.05</v>
      </c>
      <c r="K1593" s="3" t="str">
        <f aca="false">B1593&amp;"_"&amp;C1593</f>
        <v>4_2024-05-08</v>
      </c>
    </row>
    <row r="1594" customFormat="false" ht="15" hidden="false" customHeight="false" outlineLevel="0" collapsed="false">
      <c r="A1594" s="3" t="n">
        <v>1593</v>
      </c>
      <c r="B1594" s="3" t="n">
        <v>4</v>
      </c>
      <c r="C1594" s="3" t="s">
        <v>149</v>
      </c>
      <c r="D1594" s="4" t="n">
        <v>105.39</v>
      </c>
      <c r="E1594" s="4" t="n">
        <v>105.39</v>
      </c>
      <c r="F1594" s="4" t="n">
        <v>105.08</v>
      </c>
      <c r="G1594" s="4" t="n">
        <v>105.12</v>
      </c>
      <c r="H1594" s="5" t="n">
        <v>5722375</v>
      </c>
      <c r="I1594" s="3"/>
      <c r="J1594" s="3" t="n">
        <f aca="false">ROUND((G1594-G1593)/G1593*100,2)</f>
        <v>-1.9</v>
      </c>
      <c r="K1594" s="3" t="str">
        <f aca="false">B1594&amp;"_"&amp;C1594</f>
        <v>4_2024-05-09</v>
      </c>
    </row>
    <row r="1595" customFormat="false" ht="15" hidden="false" customHeight="false" outlineLevel="0" collapsed="false">
      <c r="A1595" s="3" t="n">
        <v>1594</v>
      </c>
      <c r="B1595" s="3" t="n">
        <v>4</v>
      </c>
      <c r="C1595" s="3" t="s">
        <v>150</v>
      </c>
      <c r="D1595" s="4" t="n">
        <v>110.34</v>
      </c>
      <c r="E1595" s="4" t="n">
        <v>110.78</v>
      </c>
      <c r="F1595" s="4" t="n">
        <v>109.83</v>
      </c>
      <c r="G1595" s="4" t="n">
        <v>110.32</v>
      </c>
      <c r="H1595" s="5" t="n">
        <v>1779756</v>
      </c>
      <c r="I1595" s="3"/>
      <c r="J1595" s="3" t="n">
        <f aca="false">ROUND((G1595-G1594)/G1594*100,2)</f>
        <v>4.95</v>
      </c>
      <c r="K1595" s="3" t="str">
        <f aca="false">B1595&amp;"_"&amp;C1595</f>
        <v>4_2024-05-10</v>
      </c>
    </row>
    <row r="1596" customFormat="false" ht="15" hidden="false" customHeight="false" outlineLevel="0" collapsed="false">
      <c r="A1596" s="3" t="n">
        <v>1595</v>
      </c>
      <c r="B1596" s="3" t="n">
        <v>4</v>
      </c>
      <c r="C1596" s="3" t="s">
        <v>151</v>
      </c>
      <c r="D1596" s="4" t="n">
        <v>107.86</v>
      </c>
      <c r="E1596" s="4" t="n">
        <v>108.24</v>
      </c>
      <c r="F1596" s="4" t="n">
        <v>107.25</v>
      </c>
      <c r="G1596" s="4" t="n">
        <v>108.12</v>
      </c>
      <c r="H1596" s="5" t="n">
        <v>3879955</v>
      </c>
      <c r="I1596" s="3"/>
      <c r="J1596" s="3" t="n">
        <f aca="false">ROUND((G1596-G1595)/G1595*100,2)</f>
        <v>-1.99</v>
      </c>
      <c r="K1596" s="3" t="str">
        <f aca="false">B1596&amp;"_"&amp;C1596</f>
        <v>4_2024-05-13</v>
      </c>
    </row>
    <row r="1597" customFormat="false" ht="15" hidden="false" customHeight="false" outlineLevel="0" collapsed="false">
      <c r="A1597" s="3" t="n">
        <v>1596</v>
      </c>
      <c r="B1597" s="3" t="n">
        <v>4</v>
      </c>
      <c r="C1597" s="3" t="s">
        <v>152</v>
      </c>
      <c r="D1597" s="4" t="n">
        <v>110.54</v>
      </c>
      <c r="E1597" s="4" t="n">
        <v>110.67</v>
      </c>
      <c r="F1597" s="4" t="n">
        <v>110.23</v>
      </c>
      <c r="G1597" s="4" t="n">
        <v>110.27</v>
      </c>
      <c r="H1597" s="5" t="n">
        <v>1870470</v>
      </c>
      <c r="I1597" s="3"/>
      <c r="J1597" s="3" t="n">
        <f aca="false">ROUND((G1597-G1596)/G1596*100,2)</f>
        <v>1.99</v>
      </c>
      <c r="K1597" s="3" t="str">
        <f aca="false">B1597&amp;"_"&amp;C1597</f>
        <v>4_2024-05-14</v>
      </c>
    </row>
    <row r="1598" customFormat="false" ht="15" hidden="false" customHeight="false" outlineLevel="0" collapsed="false">
      <c r="A1598" s="3" t="n">
        <v>1597</v>
      </c>
      <c r="B1598" s="3" t="n">
        <v>4</v>
      </c>
      <c r="C1598" s="3" t="s">
        <v>153</v>
      </c>
      <c r="D1598" s="4" t="n">
        <v>110.7</v>
      </c>
      <c r="E1598" s="4" t="n">
        <v>110.97</v>
      </c>
      <c r="F1598" s="4" t="n">
        <v>109.93</v>
      </c>
      <c r="G1598" s="4" t="n">
        <v>110.34</v>
      </c>
      <c r="H1598" s="5" t="n">
        <v>5183160</v>
      </c>
      <c r="I1598" s="3"/>
      <c r="J1598" s="3" t="n">
        <f aca="false">ROUND((G1598-G1597)/G1597*100,2)</f>
        <v>0.06</v>
      </c>
      <c r="K1598" s="3" t="str">
        <f aca="false">B1598&amp;"_"&amp;C1598</f>
        <v>4_2024-05-15</v>
      </c>
    </row>
    <row r="1599" customFormat="false" ht="15" hidden="false" customHeight="false" outlineLevel="0" collapsed="false">
      <c r="A1599" s="3" t="n">
        <v>1598</v>
      </c>
      <c r="B1599" s="3" t="n">
        <v>4</v>
      </c>
      <c r="C1599" s="3" t="s">
        <v>154</v>
      </c>
      <c r="D1599" s="4" t="n">
        <v>109.12</v>
      </c>
      <c r="E1599" s="4" t="n">
        <v>109.23</v>
      </c>
      <c r="F1599" s="4" t="n">
        <v>108.61</v>
      </c>
      <c r="G1599" s="4" t="n">
        <v>108.8</v>
      </c>
      <c r="H1599" s="5" t="n">
        <v>3332964</v>
      </c>
      <c r="I1599" s="3"/>
      <c r="J1599" s="3" t="n">
        <f aca="false">ROUND((G1599-G1598)/G1598*100,2)</f>
        <v>-1.4</v>
      </c>
      <c r="K1599" s="3" t="str">
        <f aca="false">B1599&amp;"_"&amp;C1599</f>
        <v>4_2024-05-16</v>
      </c>
    </row>
    <row r="1600" customFormat="false" ht="15" hidden="false" customHeight="false" outlineLevel="0" collapsed="false">
      <c r="A1600" s="3" t="n">
        <v>1599</v>
      </c>
      <c r="B1600" s="3" t="n">
        <v>4</v>
      </c>
      <c r="C1600" s="3" t="s">
        <v>155</v>
      </c>
      <c r="D1600" s="4" t="n">
        <v>108.56</v>
      </c>
      <c r="E1600" s="4" t="n">
        <v>108.87</v>
      </c>
      <c r="F1600" s="4" t="n">
        <v>108.05</v>
      </c>
      <c r="G1600" s="4" t="n">
        <v>108.49</v>
      </c>
      <c r="H1600" s="5" t="n">
        <v>1256068</v>
      </c>
      <c r="I1600" s="3"/>
      <c r="J1600" s="3" t="n">
        <f aca="false">ROUND((G1600-G1599)/G1599*100,2)</f>
        <v>-0.28</v>
      </c>
      <c r="K1600" s="3" t="str">
        <f aca="false">B1600&amp;"_"&amp;C1600</f>
        <v>4_2024-05-17</v>
      </c>
    </row>
    <row r="1601" customFormat="false" ht="15" hidden="false" customHeight="false" outlineLevel="0" collapsed="false">
      <c r="A1601" s="3" t="n">
        <v>1600</v>
      </c>
      <c r="B1601" s="3" t="n">
        <v>4</v>
      </c>
      <c r="C1601" s="3" t="s">
        <v>156</v>
      </c>
      <c r="D1601" s="4" t="n">
        <v>109.85</v>
      </c>
      <c r="E1601" s="4" t="n">
        <v>110.74</v>
      </c>
      <c r="F1601" s="4" t="n">
        <v>109.85</v>
      </c>
      <c r="G1601" s="4" t="n">
        <v>110.24</v>
      </c>
      <c r="H1601" s="5" t="n">
        <v>4868340</v>
      </c>
      <c r="I1601" s="3"/>
      <c r="J1601" s="3" t="n">
        <f aca="false">ROUND((G1601-G1600)/G1600*100,2)</f>
        <v>1.61</v>
      </c>
      <c r="K1601" s="3" t="str">
        <f aca="false">B1601&amp;"_"&amp;C1601</f>
        <v>4_2024-05-20</v>
      </c>
    </row>
    <row r="1602" customFormat="false" ht="15" hidden="false" customHeight="false" outlineLevel="0" collapsed="false">
      <c r="A1602" s="3" t="n">
        <v>1601</v>
      </c>
      <c r="B1602" s="3" t="n">
        <v>4</v>
      </c>
      <c r="C1602" s="3" t="s">
        <v>157</v>
      </c>
      <c r="D1602" s="4" t="n">
        <v>111.14</v>
      </c>
      <c r="E1602" s="4" t="n">
        <v>111.15</v>
      </c>
      <c r="F1602" s="4" t="n">
        <v>110.72</v>
      </c>
      <c r="G1602" s="4" t="n">
        <v>111.12</v>
      </c>
      <c r="H1602" s="5" t="n">
        <v>7901726</v>
      </c>
      <c r="I1602" s="3"/>
      <c r="J1602" s="3" t="n">
        <f aca="false">ROUND((G1602-G1601)/G1601*100,2)</f>
        <v>0.8</v>
      </c>
      <c r="K1602" s="3" t="str">
        <f aca="false">B1602&amp;"_"&amp;C1602</f>
        <v>4_2024-05-21</v>
      </c>
    </row>
    <row r="1603" customFormat="false" ht="15" hidden="false" customHeight="false" outlineLevel="0" collapsed="false">
      <c r="A1603" s="3" t="n">
        <v>1602</v>
      </c>
      <c r="B1603" s="3" t="n">
        <v>4</v>
      </c>
      <c r="C1603" s="3" t="s">
        <v>158</v>
      </c>
      <c r="D1603" s="4" t="n">
        <v>111.27</v>
      </c>
      <c r="E1603" s="4" t="n">
        <v>111.9</v>
      </c>
      <c r="F1603" s="4" t="n">
        <v>110.73</v>
      </c>
      <c r="G1603" s="4" t="n">
        <v>111.04</v>
      </c>
      <c r="H1603" s="5" t="n">
        <v>3027724</v>
      </c>
      <c r="I1603" s="3"/>
      <c r="J1603" s="3" t="n">
        <f aca="false">ROUND((G1603-G1602)/G1602*100,2)</f>
        <v>-0.07</v>
      </c>
      <c r="K1603" s="3" t="str">
        <f aca="false">B1603&amp;"_"&amp;C1603</f>
        <v>4_2024-05-22</v>
      </c>
    </row>
    <row r="1604" customFormat="false" ht="15" hidden="false" customHeight="false" outlineLevel="0" collapsed="false">
      <c r="A1604" s="3" t="n">
        <v>1603</v>
      </c>
      <c r="B1604" s="3" t="n">
        <v>4</v>
      </c>
      <c r="C1604" s="3" t="s">
        <v>159</v>
      </c>
      <c r="D1604" s="4" t="n">
        <v>109.63</v>
      </c>
      <c r="E1604" s="4" t="n">
        <v>110.29</v>
      </c>
      <c r="F1604" s="4" t="n">
        <v>108.76</v>
      </c>
      <c r="G1604" s="4" t="n">
        <v>109.29</v>
      </c>
      <c r="H1604" s="5" t="n">
        <v>7557432</v>
      </c>
      <c r="I1604" s="3"/>
      <c r="J1604" s="3" t="n">
        <f aca="false">ROUND((G1604-G1603)/G1603*100,2)</f>
        <v>-1.58</v>
      </c>
      <c r="K1604" s="3" t="str">
        <f aca="false">B1604&amp;"_"&amp;C1604</f>
        <v>4_2024-05-23</v>
      </c>
    </row>
    <row r="1605" customFormat="false" ht="15" hidden="false" customHeight="false" outlineLevel="0" collapsed="false">
      <c r="A1605" s="3" t="n">
        <v>1604</v>
      </c>
      <c r="B1605" s="3" t="n">
        <v>4</v>
      </c>
      <c r="C1605" s="3" t="s">
        <v>160</v>
      </c>
      <c r="D1605" s="4" t="n">
        <v>110.24</v>
      </c>
      <c r="E1605" s="4" t="n">
        <v>110.49</v>
      </c>
      <c r="F1605" s="4" t="n">
        <v>110.06</v>
      </c>
      <c r="G1605" s="4" t="n">
        <v>110.09</v>
      </c>
      <c r="H1605" s="5" t="n">
        <v>3170219</v>
      </c>
      <c r="I1605" s="3"/>
      <c r="J1605" s="3" t="n">
        <f aca="false">ROUND((G1605-G1604)/G1604*100,2)</f>
        <v>0.73</v>
      </c>
      <c r="K1605" s="3" t="str">
        <f aca="false">B1605&amp;"_"&amp;C1605</f>
        <v>4_2024-05-24</v>
      </c>
    </row>
    <row r="1606" customFormat="false" ht="15" hidden="false" customHeight="false" outlineLevel="0" collapsed="false">
      <c r="A1606" s="3" t="n">
        <v>1605</v>
      </c>
      <c r="B1606" s="3" t="n">
        <v>4</v>
      </c>
      <c r="C1606" s="3" t="s">
        <v>161</v>
      </c>
      <c r="D1606" s="4" t="n">
        <v>109.61</v>
      </c>
      <c r="E1606" s="4" t="n">
        <v>110.1</v>
      </c>
      <c r="F1606" s="4" t="n">
        <v>109.13</v>
      </c>
      <c r="G1606" s="4" t="n">
        <v>109.64</v>
      </c>
      <c r="H1606" s="5" t="n">
        <v>7159779</v>
      </c>
      <c r="I1606" s="3"/>
      <c r="J1606" s="3" t="n">
        <f aca="false">ROUND((G1606-G1605)/G1605*100,2)</f>
        <v>-0.41</v>
      </c>
      <c r="K1606" s="3" t="str">
        <f aca="false">B1606&amp;"_"&amp;C1606</f>
        <v>4_2024-05-27</v>
      </c>
    </row>
    <row r="1607" customFormat="false" ht="15" hidden="false" customHeight="false" outlineLevel="0" collapsed="false">
      <c r="A1607" s="3" t="n">
        <v>1606</v>
      </c>
      <c r="B1607" s="3" t="n">
        <v>4</v>
      </c>
      <c r="C1607" s="3" t="s">
        <v>162</v>
      </c>
      <c r="D1607" s="4" t="n">
        <v>110.11</v>
      </c>
      <c r="E1607" s="4" t="n">
        <v>110.83</v>
      </c>
      <c r="F1607" s="4" t="n">
        <v>109.54</v>
      </c>
      <c r="G1607" s="4" t="n">
        <v>110.43</v>
      </c>
      <c r="H1607" s="5" t="n">
        <v>2596006</v>
      </c>
      <c r="I1607" s="3"/>
      <c r="J1607" s="3" t="n">
        <f aca="false">ROUND((G1607-G1606)/G1606*100,2)</f>
        <v>0.72</v>
      </c>
      <c r="K1607" s="3" t="str">
        <f aca="false">B1607&amp;"_"&amp;C1607</f>
        <v>4_2024-05-28</v>
      </c>
    </row>
    <row r="1608" customFormat="false" ht="15" hidden="false" customHeight="false" outlineLevel="0" collapsed="false">
      <c r="A1608" s="3" t="n">
        <v>1607</v>
      </c>
      <c r="B1608" s="3" t="n">
        <v>4</v>
      </c>
      <c r="C1608" s="3" t="s">
        <v>163</v>
      </c>
      <c r="D1608" s="4" t="n">
        <v>109.16</v>
      </c>
      <c r="E1608" s="4" t="n">
        <v>109.68</v>
      </c>
      <c r="F1608" s="4" t="n">
        <v>108.73</v>
      </c>
      <c r="G1608" s="4" t="n">
        <v>109.27</v>
      </c>
      <c r="H1608" s="5" t="n">
        <v>4063995</v>
      </c>
      <c r="I1608" s="3"/>
      <c r="J1608" s="3" t="n">
        <f aca="false">ROUND((G1608-G1607)/G1607*100,2)</f>
        <v>-1.05</v>
      </c>
      <c r="K1608" s="3" t="str">
        <f aca="false">B1608&amp;"_"&amp;C1608</f>
        <v>4_2024-05-29</v>
      </c>
    </row>
    <row r="1609" customFormat="false" ht="15" hidden="false" customHeight="false" outlineLevel="0" collapsed="false">
      <c r="A1609" s="3" t="n">
        <v>1608</v>
      </c>
      <c r="B1609" s="3" t="n">
        <v>4</v>
      </c>
      <c r="C1609" s="3" t="s">
        <v>164</v>
      </c>
      <c r="D1609" s="4" t="n">
        <v>105.76</v>
      </c>
      <c r="E1609" s="4" t="n">
        <v>105.95</v>
      </c>
      <c r="F1609" s="4" t="n">
        <v>105.13</v>
      </c>
      <c r="G1609" s="4" t="n">
        <v>105.83</v>
      </c>
      <c r="H1609" s="5" t="n">
        <v>7681603</v>
      </c>
      <c r="I1609" s="3"/>
      <c r="J1609" s="3" t="n">
        <f aca="false">ROUND((G1609-G1608)/G1608*100,2)</f>
        <v>-3.15</v>
      </c>
      <c r="K1609" s="3" t="str">
        <f aca="false">B1609&amp;"_"&amp;C1609</f>
        <v>4_2024-05-30</v>
      </c>
    </row>
    <row r="1610" customFormat="false" ht="15" hidden="false" customHeight="false" outlineLevel="0" collapsed="false">
      <c r="A1610" s="3" t="n">
        <v>1609</v>
      </c>
      <c r="B1610" s="3" t="n">
        <v>4</v>
      </c>
      <c r="C1610" s="3" t="s">
        <v>165</v>
      </c>
      <c r="D1610" s="4" t="n">
        <v>105.84</v>
      </c>
      <c r="E1610" s="4" t="n">
        <v>105.99</v>
      </c>
      <c r="F1610" s="4" t="n">
        <v>105.32</v>
      </c>
      <c r="G1610" s="4" t="n">
        <v>105.96</v>
      </c>
      <c r="H1610" s="5" t="n">
        <v>2941438</v>
      </c>
      <c r="I1610" s="3"/>
      <c r="J1610" s="3" t="n">
        <f aca="false">ROUND((G1610-G1609)/G1609*100,2)</f>
        <v>0.12</v>
      </c>
      <c r="K1610" s="3" t="str">
        <f aca="false">B1610&amp;"_"&amp;C1610</f>
        <v>4_2024-05-31</v>
      </c>
    </row>
    <row r="1611" customFormat="false" ht="15" hidden="false" customHeight="false" outlineLevel="0" collapsed="false">
      <c r="A1611" s="3" t="n">
        <v>1610</v>
      </c>
      <c r="B1611" s="3" t="n">
        <v>4</v>
      </c>
      <c r="C1611" s="3" t="s">
        <v>166</v>
      </c>
      <c r="D1611" s="4" t="n">
        <v>105.58</v>
      </c>
      <c r="E1611" s="4" t="n">
        <v>106.01</v>
      </c>
      <c r="F1611" s="4" t="n">
        <v>105.32</v>
      </c>
      <c r="G1611" s="4" t="n">
        <v>105.62</v>
      </c>
      <c r="H1611" s="5" t="n">
        <v>5094442</v>
      </c>
      <c r="I1611" s="3"/>
      <c r="J1611" s="3" t="n">
        <f aca="false">ROUND((G1611-G1610)/G1610*100,2)</f>
        <v>-0.32</v>
      </c>
      <c r="K1611" s="3" t="str">
        <f aca="false">B1611&amp;"_"&amp;C1611</f>
        <v>4_2024-06-03</v>
      </c>
    </row>
    <row r="1612" customFormat="false" ht="15" hidden="false" customHeight="false" outlineLevel="0" collapsed="false">
      <c r="A1612" s="3" t="n">
        <v>1611</v>
      </c>
      <c r="B1612" s="3" t="n">
        <v>4</v>
      </c>
      <c r="C1612" s="3" t="s">
        <v>167</v>
      </c>
      <c r="D1612" s="4" t="n">
        <v>107.74</v>
      </c>
      <c r="E1612" s="4" t="n">
        <v>108.34</v>
      </c>
      <c r="F1612" s="4" t="n">
        <v>106.73</v>
      </c>
      <c r="G1612" s="4" t="n">
        <v>107.37</v>
      </c>
      <c r="H1612" s="5" t="n">
        <v>6928250</v>
      </c>
      <c r="I1612" s="3"/>
      <c r="J1612" s="3" t="n">
        <f aca="false">ROUND((G1612-G1611)/G1611*100,2)</f>
        <v>1.66</v>
      </c>
      <c r="K1612" s="3" t="str">
        <f aca="false">B1612&amp;"_"&amp;C1612</f>
        <v>4_2024-06-04</v>
      </c>
    </row>
    <row r="1613" customFormat="false" ht="15" hidden="false" customHeight="false" outlineLevel="0" collapsed="false">
      <c r="A1613" s="3" t="n">
        <v>1612</v>
      </c>
      <c r="B1613" s="3" t="n">
        <v>4</v>
      </c>
      <c r="C1613" s="3" t="s">
        <v>168</v>
      </c>
      <c r="D1613" s="4" t="n">
        <v>108.71</v>
      </c>
      <c r="E1613" s="4" t="n">
        <v>109.19</v>
      </c>
      <c r="F1613" s="4" t="n">
        <v>108.16</v>
      </c>
      <c r="G1613" s="4" t="n">
        <v>108.36</v>
      </c>
      <c r="H1613" s="5" t="n">
        <v>1963077</v>
      </c>
      <c r="I1613" s="3"/>
      <c r="J1613" s="3" t="n">
        <f aca="false">ROUND((G1613-G1612)/G1612*100,2)</f>
        <v>0.92</v>
      </c>
      <c r="K1613" s="3" t="str">
        <f aca="false">B1613&amp;"_"&amp;C1613</f>
        <v>4_2024-06-05</v>
      </c>
    </row>
    <row r="1614" customFormat="false" ht="15" hidden="false" customHeight="false" outlineLevel="0" collapsed="false">
      <c r="A1614" s="3" t="n">
        <v>1613</v>
      </c>
      <c r="B1614" s="3" t="n">
        <v>4</v>
      </c>
      <c r="C1614" s="3" t="s">
        <v>169</v>
      </c>
      <c r="D1614" s="4" t="n">
        <v>109.88</v>
      </c>
      <c r="E1614" s="4" t="n">
        <v>110.44</v>
      </c>
      <c r="F1614" s="4" t="n">
        <v>109.48</v>
      </c>
      <c r="G1614" s="4" t="n">
        <v>109.82</v>
      </c>
      <c r="H1614" s="5" t="n">
        <v>1458960</v>
      </c>
      <c r="I1614" s="3"/>
      <c r="J1614" s="3" t="n">
        <f aca="false">ROUND((G1614-G1613)/G1613*100,2)</f>
        <v>1.35</v>
      </c>
      <c r="K1614" s="3" t="str">
        <f aca="false">B1614&amp;"_"&amp;C1614</f>
        <v>4_2024-06-06</v>
      </c>
    </row>
    <row r="1615" customFormat="false" ht="15" hidden="false" customHeight="false" outlineLevel="0" collapsed="false">
      <c r="A1615" s="3" t="n">
        <v>1614</v>
      </c>
      <c r="B1615" s="3" t="n">
        <v>4</v>
      </c>
      <c r="C1615" s="3" t="s">
        <v>170</v>
      </c>
      <c r="D1615" s="4" t="n">
        <v>111.95</v>
      </c>
      <c r="E1615" s="4" t="n">
        <v>112.15</v>
      </c>
      <c r="F1615" s="4" t="n">
        <v>111.23</v>
      </c>
      <c r="G1615" s="4" t="n">
        <v>111.68</v>
      </c>
      <c r="H1615" s="5" t="n">
        <v>4615599</v>
      </c>
      <c r="I1615" s="3"/>
      <c r="J1615" s="3" t="n">
        <f aca="false">ROUND((G1615-G1614)/G1614*100,2)</f>
        <v>1.69</v>
      </c>
      <c r="K1615" s="3" t="str">
        <f aca="false">B1615&amp;"_"&amp;C1615</f>
        <v>4_2024-06-07</v>
      </c>
    </row>
    <row r="1616" customFormat="false" ht="15" hidden="false" customHeight="false" outlineLevel="0" collapsed="false">
      <c r="A1616" s="3" t="n">
        <v>1615</v>
      </c>
      <c r="B1616" s="3" t="n">
        <v>4</v>
      </c>
      <c r="C1616" s="3" t="s">
        <v>171</v>
      </c>
      <c r="D1616" s="4" t="n">
        <v>112.48</v>
      </c>
      <c r="E1616" s="4" t="n">
        <v>112.61</v>
      </c>
      <c r="F1616" s="4" t="n">
        <v>112.04</v>
      </c>
      <c r="G1616" s="4" t="n">
        <v>112.53</v>
      </c>
      <c r="H1616" s="5" t="n">
        <v>2306762</v>
      </c>
      <c r="I1616" s="3"/>
      <c r="J1616" s="3" t="n">
        <f aca="false">ROUND((G1616-G1615)/G1615*100,2)</f>
        <v>0.76</v>
      </c>
      <c r="K1616" s="3" t="str">
        <f aca="false">B1616&amp;"_"&amp;C1616</f>
        <v>4_2024-06-10</v>
      </c>
    </row>
    <row r="1617" customFormat="false" ht="15" hidden="false" customHeight="false" outlineLevel="0" collapsed="false">
      <c r="A1617" s="3" t="n">
        <v>1616</v>
      </c>
      <c r="B1617" s="3" t="n">
        <v>4</v>
      </c>
      <c r="C1617" s="3" t="s">
        <v>172</v>
      </c>
      <c r="D1617" s="4" t="n">
        <v>111.39</v>
      </c>
      <c r="E1617" s="4" t="n">
        <v>112.16</v>
      </c>
      <c r="F1617" s="4" t="n">
        <v>110.95</v>
      </c>
      <c r="G1617" s="4" t="n">
        <v>111.65</v>
      </c>
      <c r="H1617" s="5" t="n">
        <v>1170738</v>
      </c>
      <c r="I1617" s="3"/>
      <c r="J1617" s="3" t="n">
        <f aca="false">ROUND((G1617-G1616)/G1616*100,2)</f>
        <v>-0.78</v>
      </c>
      <c r="K1617" s="3" t="str">
        <f aca="false">B1617&amp;"_"&amp;C1617</f>
        <v>4_2024-06-11</v>
      </c>
    </row>
    <row r="1618" customFormat="false" ht="15" hidden="false" customHeight="false" outlineLevel="0" collapsed="false">
      <c r="A1618" s="3" t="n">
        <v>1617</v>
      </c>
      <c r="B1618" s="3" t="n">
        <v>4</v>
      </c>
      <c r="C1618" s="3" t="s">
        <v>173</v>
      </c>
      <c r="D1618" s="4" t="n">
        <v>108.42</v>
      </c>
      <c r="E1618" s="4" t="n">
        <v>109.32</v>
      </c>
      <c r="F1618" s="4" t="n">
        <v>107.83</v>
      </c>
      <c r="G1618" s="4" t="n">
        <v>108.72</v>
      </c>
      <c r="H1618" s="5" t="n">
        <v>6247316</v>
      </c>
      <c r="I1618" s="3"/>
      <c r="J1618" s="3" t="n">
        <f aca="false">ROUND((G1618-G1617)/G1617*100,2)</f>
        <v>-2.62</v>
      </c>
      <c r="K1618" s="3" t="str">
        <f aca="false">B1618&amp;"_"&amp;C1618</f>
        <v>4_2024-06-12</v>
      </c>
    </row>
    <row r="1619" customFormat="false" ht="15" hidden="false" customHeight="false" outlineLevel="0" collapsed="false">
      <c r="A1619" s="3" t="n">
        <v>1618</v>
      </c>
      <c r="B1619" s="3" t="n">
        <v>4</v>
      </c>
      <c r="C1619" s="3" t="s">
        <v>174</v>
      </c>
      <c r="D1619" s="4" t="n">
        <v>109.69</v>
      </c>
      <c r="E1619" s="4" t="n">
        <v>110.11</v>
      </c>
      <c r="F1619" s="4" t="n">
        <v>109.38</v>
      </c>
      <c r="G1619" s="4" t="n">
        <v>109.94</v>
      </c>
      <c r="H1619" s="5" t="n">
        <v>7231331</v>
      </c>
      <c r="I1619" s="3"/>
      <c r="J1619" s="3" t="n">
        <f aca="false">ROUND((G1619-G1618)/G1618*100,2)</f>
        <v>1.12</v>
      </c>
      <c r="K1619" s="3" t="str">
        <f aca="false">B1619&amp;"_"&amp;C1619</f>
        <v>4_2024-06-13</v>
      </c>
    </row>
    <row r="1620" customFormat="false" ht="15" hidden="false" customHeight="false" outlineLevel="0" collapsed="false">
      <c r="A1620" s="3" t="n">
        <v>1619</v>
      </c>
      <c r="B1620" s="3" t="n">
        <v>4</v>
      </c>
      <c r="C1620" s="3" t="s">
        <v>175</v>
      </c>
      <c r="D1620" s="4" t="n">
        <v>110.73</v>
      </c>
      <c r="E1620" s="4" t="n">
        <v>111.21</v>
      </c>
      <c r="F1620" s="4" t="n">
        <v>110.64</v>
      </c>
      <c r="G1620" s="4" t="n">
        <v>110.7</v>
      </c>
      <c r="H1620" s="5" t="n">
        <v>5688384</v>
      </c>
      <c r="I1620" s="3"/>
      <c r="J1620" s="3" t="n">
        <f aca="false">ROUND((G1620-G1619)/G1619*100,2)</f>
        <v>0.69</v>
      </c>
      <c r="K1620" s="3" t="str">
        <f aca="false">B1620&amp;"_"&amp;C1620</f>
        <v>4_2024-06-14</v>
      </c>
    </row>
    <row r="1621" customFormat="false" ht="15" hidden="false" customHeight="false" outlineLevel="0" collapsed="false">
      <c r="A1621" s="3" t="n">
        <v>1620</v>
      </c>
      <c r="B1621" s="3" t="n">
        <v>4</v>
      </c>
      <c r="C1621" s="3" t="s">
        <v>176</v>
      </c>
      <c r="D1621" s="4" t="n">
        <v>111.77</v>
      </c>
      <c r="E1621" s="4" t="n">
        <v>112.39</v>
      </c>
      <c r="F1621" s="4" t="n">
        <v>110.92</v>
      </c>
      <c r="G1621" s="4" t="n">
        <v>111.44</v>
      </c>
      <c r="H1621" s="5" t="n">
        <v>5005095</v>
      </c>
      <c r="I1621" s="3"/>
      <c r="J1621" s="3" t="n">
        <f aca="false">ROUND((G1621-G1620)/G1620*100,2)</f>
        <v>0.67</v>
      </c>
      <c r="K1621" s="3" t="str">
        <f aca="false">B1621&amp;"_"&amp;C1621</f>
        <v>4_2024-06-17</v>
      </c>
    </row>
    <row r="1622" customFormat="false" ht="15" hidden="false" customHeight="false" outlineLevel="0" collapsed="false">
      <c r="A1622" s="3" t="n">
        <v>1621</v>
      </c>
      <c r="B1622" s="3" t="n">
        <v>4</v>
      </c>
      <c r="C1622" s="3" t="s">
        <v>177</v>
      </c>
      <c r="D1622" s="4" t="n">
        <v>110.41</v>
      </c>
      <c r="E1622" s="4" t="n">
        <v>110.9</v>
      </c>
      <c r="F1622" s="4" t="n">
        <v>109.97</v>
      </c>
      <c r="G1622" s="4" t="n">
        <v>110.22</v>
      </c>
      <c r="H1622" s="5" t="n">
        <v>5315766</v>
      </c>
      <c r="I1622" s="3"/>
      <c r="J1622" s="3" t="n">
        <f aca="false">ROUND((G1622-G1621)/G1621*100,2)</f>
        <v>-1.09</v>
      </c>
      <c r="K1622" s="3" t="str">
        <f aca="false">B1622&amp;"_"&amp;C1622</f>
        <v>4_2024-06-18</v>
      </c>
    </row>
    <row r="1623" customFormat="false" ht="15" hidden="false" customHeight="false" outlineLevel="0" collapsed="false">
      <c r="A1623" s="3" t="n">
        <v>1622</v>
      </c>
      <c r="B1623" s="3" t="n">
        <v>4</v>
      </c>
      <c r="C1623" s="3" t="s">
        <v>178</v>
      </c>
      <c r="D1623" s="4" t="n">
        <v>108.75</v>
      </c>
      <c r="E1623" s="4" t="n">
        <v>109.31</v>
      </c>
      <c r="F1623" s="4" t="n">
        <v>108.17</v>
      </c>
      <c r="G1623" s="4" t="n">
        <v>108.69</v>
      </c>
      <c r="H1623" s="5" t="n">
        <v>2176631</v>
      </c>
      <c r="I1623" s="3"/>
      <c r="J1623" s="3" t="n">
        <f aca="false">ROUND((G1623-G1622)/G1622*100,2)</f>
        <v>-1.39</v>
      </c>
      <c r="K1623" s="3" t="str">
        <f aca="false">B1623&amp;"_"&amp;C1623</f>
        <v>4_2024-06-19</v>
      </c>
    </row>
    <row r="1624" customFormat="false" ht="15" hidden="false" customHeight="false" outlineLevel="0" collapsed="false">
      <c r="A1624" s="3" t="n">
        <v>1623</v>
      </c>
      <c r="B1624" s="3" t="n">
        <v>4</v>
      </c>
      <c r="C1624" s="3" t="s">
        <v>179</v>
      </c>
      <c r="D1624" s="4" t="n">
        <v>108.95</v>
      </c>
      <c r="E1624" s="4" t="n">
        <v>109.8</v>
      </c>
      <c r="F1624" s="4" t="n">
        <v>108.34</v>
      </c>
      <c r="G1624" s="4" t="n">
        <v>109.31</v>
      </c>
      <c r="H1624" s="5" t="n">
        <v>6084633</v>
      </c>
      <c r="I1624" s="3"/>
      <c r="J1624" s="3" t="n">
        <f aca="false">ROUND((G1624-G1623)/G1623*100,2)</f>
        <v>0.57</v>
      </c>
      <c r="K1624" s="3" t="str">
        <f aca="false">B1624&amp;"_"&amp;C1624</f>
        <v>4_2024-06-20</v>
      </c>
    </row>
    <row r="1625" customFormat="false" ht="15" hidden="false" customHeight="false" outlineLevel="0" collapsed="false">
      <c r="A1625" s="3" t="n">
        <v>1624</v>
      </c>
      <c r="B1625" s="3" t="n">
        <v>4</v>
      </c>
      <c r="C1625" s="3" t="s">
        <v>180</v>
      </c>
      <c r="D1625" s="4" t="n">
        <v>109.52</v>
      </c>
      <c r="E1625" s="4" t="n">
        <v>110.1</v>
      </c>
      <c r="F1625" s="4" t="n">
        <v>108.96</v>
      </c>
      <c r="G1625" s="4" t="n">
        <v>109.86</v>
      </c>
      <c r="H1625" s="5" t="n">
        <v>7655514</v>
      </c>
      <c r="I1625" s="3"/>
      <c r="J1625" s="3" t="n">
        <f aca="false">ROUND((G1625-G1624)/G1624*100,2)</f>
        <v>0.5</v>
      </c>
      <c r="K1625" s="3" t="str">
        <f aca="false">B1625&amp;"_"&amp;C1625</f>
        <v>4_2024-06-21</v>
      </c>
    </row>
    <row r="1626" customFormat="false" ht="15" hidden="false" customHeight="false" outlineLevel="0" collapsed="false">
      <c r="A1626" s="3" t="n">
        <v>1625</v>
      </c>
      <c r="B1626" s="3" t="n">
        <v>4</v>
      </c>
      <c r="C1626" s="3" t="s">
        <v>181</v>
      </c>
      <c r="D1626" s="4" t="n">
        <v>109.36</v>
      </c>
      <c r="E1626" s="4" t="n">
        <v>110.1</v>
      </c>
      <c r="F1626" s="4" t="n">
        <v>108.81</v>
      </c>
      <c r="G1626" s="4" t="n">
        <v>109.75</v>
      </c>
      <c r="H1626" s="5" t="n">
        <v>7848871</v>
      </c>
      <c r="I1626" s="3"/>
      <c r="J1626" s="3" t="n">
        <f aca="false">ROUND((G1626-G1625)/G1625*100,2)</f>
        <v>-0.1</v>
      </c>
      <c r="K1626" s="3" t="str">
        <f aca="false">B1626&amp;"_"&amp;C1626</f>
        <v>4_2024-06-24</v>
      </c>
    </row>
    <row r="1627" customFormat="false" ht="15" hidden="false" customHeight="false" outlineLevel="0" collapsed="false">
      <c r="A1627" s="3" t="n">
        <v>1626</v>
      </c>
      <c r="B1627" s="3" t="n">
        <v>4</v>
      </c>
      <c r="C1627" s="3" t="s">
        <v>182</v>
      </c>
      <c r="D1627" s="4" t="n">
        <v>109.53</v>
      </c>
      <c r="E1627" s="4" t="n">
        <v>109.92</v>
      </c>
      <c r="F1627" s="4" t="n">
        <v>109.08</v>
      </c>
      <c r="G1627" s="4" t="n">
        <v>109.68</v>
      </c>
      <c r="H1627" s="5" t="n">
        <v>6474239</v>
      </c>
      <c r="I1627" s="3"/>
      <c r="J1627" s="3" t="n">
        <f aca="false">ROUND((G1627-G1626)/G1626*100,2)</f>
        <v>-0.06</v>
      </c>
      <c r="K1627" s="3" t="str">
        <f aca="false">B1627&amp;"_"&amp;C1627</f>
        <v>4_2024-06-25</v>
      </c>
    </row>
    <row r="1628" customFormat="false" ht="15" hidden="false" customHeight="false" outlineLevel="0" collapsed="false">
      <c r="A1628" s="3" t="n">
        <v>1627</v>
      </c>
      <c r="B1628" s="3" t="n">
        <v>4</v>
      </c>
      <c r="C1628" s="3" t="s">
        <v>183</v>
      </c>
      <c r="D1628" s="4" t="n">
        <v>106.78</v>
      </c>
      <c r="E1628" s="4" t="n">
        <v>107.27</v>
      </c>
      <c r="F1628" s="4" t="n">
        <v>106.43</v>
      </c>
      <c r="G1628" s="4" t="n">
        <v>107.02</v>
      </c>
      <c r="H1628" s="5" t="n">
        <v>3954520</v>
      </c>
      <c r="I1628" s="3"/>
      <c r="J1628" s="3" t="n">
        <f aca="false">ROUND((G1628-G1627)/G1627*100,2)</f>
        <v>-2.43</v>
      </c>
      <c r="K1628" s="3" t="str">
        <f aca="false">B1628&amp;"_"&amp;C1628</f>
        <v>4_2024-06-26</v>
      </c>
    </row>
    <row r="1629" customFormat="false" ht="15" hidden="false" customHeight="false" outlineLevel="0" collapsed="false">
      <c r="A1629" s="3" t="n">
        <v>1628</v>
      </c>
      <c r="B1629" s="3" t="n">
        <v>4</v>
      </c>
      <c r="C1629" s="3" t="s">
        <v>184</v>
      </c>
      <c r="D1629" s="4" t="n">
        <v>106.38</v>
      </c>
      <c r="E1629" s="4" t="n">
        <v>107.29</v>
      </c>
      <c r="F1629" s="4" t="n">
        <v>105.85</v>
      </c>
      <c r="G1629" s="4" t="n">
        <v>106.68</v>
      </c>
      <c r="H1629" s="5" t="n">
        <v>4248744</v>
      </c>
      <c r="I1629" s="3"/>
      <c r="J1629" s="3" t="n">
        <f aca="false">ROUND((G1629-G1628)/G1628*100,2)</f>
        <v>-0.32</v>
      </c>
      <c r="K1629" s="3" t="str">
        <f aca="false">B1629&amp;"_"&amp;C1629</f>
        <v>4_2024-06-27</v>
      </c>
    </row>
    <row r="1630" customFormat="false" ht="15" hidden="false" customHeight="false" outlineLevel="0" collapsed="false">
      <c r="A1630" s="3" t="n">
        <v>1629</v>
      </c>
      <c r="B1630" s="3" t="n">
        <v>4</v>
      </c>
      <c r="C1630" s="3" t="s">
        <v>185</v>
      </c>
      <c r="D1630" s="4" t="n">
        <v>103.87</v>
      </c>
      <c r="E1630" s="4" t="n">
        <v>104.58</v>
      </c>
      <c r="F1630" s="4" t="n">
        <v>103.37</v>
      </c>
      <c r="G1630" s="4" t="n">
        <v>104.17</v>
      </c>
      <c r="H1630" s="5" t="n">
        <v>5772251</v>
      </c>
      <c r="I1630" s="3"/>
      <c r="J1630" s="3" t="n">
        <f aca="false">ROUND((G1630-G1629)/G1629*100,2)</f>
        <v>-2.35</v>
      </c>
      <c r="K1630" s="3" t="str">
        <f aca="false">B1630&amp;"_"&amp;C1630</f>
        <v>4_2024-06-28</v>
      </c>
    </row>
    <row r="1631" customFormat="false" ht="15" hidden="false" customHeight="false" outlineLevel="0" collapsed="false">
      <c r="A1631" s="3" t="n">
        <v>1630</v>
      </c>
      <c r="B1631" s="3" t="n">
        <v>4</v>
      </c>
      <c r="C1631" s="3" t="s">
        <v>186</v>
      </c>
      <c r="D1631" s="4" t="n">
        <v>104.94</v>
      </c>
      <c r="E1631" s="4" t="n">
        <v>105.13</v>
      </c>
      <c r="F1631" s="4" t="n">
        <v>104.23</v>
      </c>
      <c r="G1631" s="4" t="n">
        <v>104.86</v>
      </c>
      <c r="H1631" s="5" t="n">
        <v>1425980</v>
      </c>
      <c r="I1631" s="3"/>
      <c r="J1631" s="3" t="n">
        <f aca="false">ROUND((G1631-G1630)/G1630*100,2)</f>
        <v>0.66</v>
      </c>
      <c r="K1631" s="3" t="str">
        <f aca="false">B1631&amp;"_"&amp;C1631</f>
        <v>4_2024-07-01</v>
      </c>
    </row>
    <row r="1632" customFormat="false" ht="15" hidden="false" customHeight="false" outlineLevel="0" collapsed="false">
      <c r="A1632" s="3" t="n">
        <v>1631</v>
      </c>
      <c r="B1632" s="3" t="n">
        <v>4</v>
      </c>
      <c r="C1632" s="3" t="s">
        <v>187</v>
      </c>
      <c r="D1632" s="4" t="n">
        <v>107.78</v>
      </c>
      <c r="E1632" s="4" t="n">
        <v>108.34</v>
      </c>
      <c r="F1632" s="4" t="n">
        <v>107.46</v>
      </c>
      <c r="G1632" s="4" t="n">
        <v>107.8</v>
      </c>
      <c r="H1632" s="5" t="n">
        <v>5781053</v>
      </c>
      <c r="I1632" s="3"/>
      <c r="J1632" s="3" t="n">
        <f aca="false">ROUND((G1632-G1631)/G1631*100,2)</f>
        <v>2.8</v>
      </c>
      <c r="K1632" s="3" t="str">
        <f aca="false">B1632&amp;"_"&amp;C1632</f>
        <v>4_2024-07-02</v>
      </c>
    </row>
    <row r="1633" customFormat="false" ht="15" hidden="false" customHeight="false" outlineLevel="0" collapsed="false">
      <c r="A1633" s="3" t="n">
        <v>1632</v>
      </c>
      <c r="B1633" s="3" t="n">
        <v>4</v>
      </c>
      <c r="C1633" s="3" t="s">
        <v>188</v>
      </c>
      <c r="D1633" s="4" t="n">
        <v>107.62</v>
      </c>
      <c r="E1633" s="4" t="n">
        <v>108.37</v>
      </c>
      <c r="F1633" s="4" t="n">
        <v>107.41</v>
      </c>
      <c r="G1633" s="4" t="n">
        <v>107.73</v>
      </c>
      <c r="H1633" s="5" t="n">
        <v>6709135</v>
      </c>
      <c r="I1633" s="3"/>
      <c r="J1633" s="3" t="n">
        <f aca="false">ROUND((G1633-G1632)/G1632*100,2)</f>
        <v>-0.06</v>
      </c>
      <c r="K1633" s="3" t="str">
        <f aca="false">B1633&amp;"_"&amp;C1633</f>
        <v>4_2024-07-03</v>
      </c>
    </row>
    <row r="1634" customFormat="false" ht="15" hidden="false" customHeight="false" outlineLevel="0" collapsed="false">
      <c r="A1634" s="3" t="n">
        <v>1633</v>
      </c>
      <c r="B1634" s="3" t="n">
        <v>4</v>
      </c>
      <c r="C1634" s="3" t="s">
        <v>189</v>
      </c>
      <c r="D1634" s="4" t="n">
        <v>108.76</v>
      </c>
      <c r="E1634" s="4" t="n">
        <v>109.22</v>
      </c>
      <c r="F1634" s="4" t="n">
        <v>108.46</v>
      </c>
      <c r="G1634" s="4" t="n">
        <v>108.49</v>
      </c>
      <c r="H1634" s="5" t="n">
        <v>6990739</v>
      </c>
      <c r="I1634" s="3"/>
      <c r="J1634" s="3" t="n">
        <f aca="false">ROUND((G1634-G1633)/G1633*100,2)</f>
        <v>0.71</v>
      </c>
      <c r="K1634" s="3" t="str">
        <f aca="false">B1634&amp;"_"&amp;C1634</f>
        <v>4_2024-07-04</v>
      </c>
    </row>
    <row r="1635" customFormat="false" ht="15" hidden="false" customHeight="false" outlineLevel="0" collapsed="false">
      <c r="A1635" s="3" t="n">
        <v>1634</v>
      </c>
      <c r="B1635" s="3" t="n">
        <v>4</v>
      </c>
      <c r="C1635" s="3" t="s">
        <v>190</v>
      </c>
      <c r="D1635" s="4" t="n">
        <v>111.27</v>
      </c>
      <c r="E1635" s="4" t="n">
        <v>111.88</v>
      </c>
      <c r="F1635" s="4" t="n">
        <v>111.01</v>
      </c>
      <c r="G1635" s="4" t="n">
        <v>111.56</v>
      </c>
      <c r="H1635" s="5" t="n">
        <v>7882921</v>
      </c>
      <c r="I1635" s="3"/>
      <c r="J1635" s="3" t="n">
        <f aca="false">ROUND((G1635-G1634)/G1634*100,2)</f>
        <v>2.83</v>
      </c>
      <c r="K1635" s="3" t="str">
        <f aca="false">B1635&amp;"_"&amp;C1635</f>
        <v>4_2024-07-05</v>
      </c>
    </row>
    <row r="1636" customFormat="false" ht="15" hidden="false" customHeight="false" outlineLevel="0" collapsed="false">
      <c r="A1636" s="3" t="n">
        <v>1635</v>
      </c>
      <c r="B1636" s="3" t="n">
        <v>4</v>
      </c>
      <c r="C1636" s="3" t="s">
        <v>191</v>
      </c>
      <c r="D1636" s="4" t="n">
        <v>109.87</v>
      </c>
      <c r="E1636" s="4" t="n">
        <v>110.23</v>
      </c>
      <c r="F1636" s="4" t="n">
        <v>109.22</v>
      </c>
      <c r="G1636" s="4" t="n">
        <v>109.44</v>
      </c>
      <c r="H1636" s="5" t="n">
        <v>5584240</v>
      </c>
      <c r="I1636" s="3"/>
      <c r="J1636" s="3" t="n">
        <f aca="false">ROUND((G1636-G1635)/G1635*100,2)</f>
        <v>-1.9</v>
      </c>
      <c r="K1636" s="3" t="str">
        <f aca="false">B1636&amp;"_"&amp;C1636</f>
        <v>4_2024-07-08</v>
      </c>
    </row>
    <row r="1637" customFormat="false" ht="15" hidden="false" customHeight="false" outlineLevel="0" collapsed="false">
      <c r="A1637" s="3" t="n">
        <v>1636</v>
      </c>
      <c r="B1637" s="3" t="n">
        <v>4</v>
      </c>
      <c r="C1637" s="3" t="s">
        <v>192</v>
      </c>
      <c r="D1637" s="4" t="n">
        <v>106.63</v>
      </c>
      <c r="E1637" s="4" t="n">
        <v>107.11</v>
      </c>
      <c r="F1637" s="4" t="n">
        <v>105.96</v>
      </c>
      <c r="G1637" s="4" t="n">
        <v>106.21</v>
      </c>
      <c r="H1637" s="5" t="n">
        <v>4458833</v>
      </c>
      <c r="I1637" s="3"/>
      <c r="J1637" s="3" t="n">
        <f aca="false">ROUND((G1637-G1636)/G1636*100,2)</f>
        <v>-2.95</v>
      </c>
      <c r="K1637" s="3" t="str">
        <f aca="false">B1637&amp;"_"&amp;C1637</f>
        <v>4_2024-07-09</v>
      </c>
    </row>
    <row r="1638" customFormat="false" ht="15" hidden="false" customHeight="false" outlineLevel="0" collapsed="false">
      <c r="A1638" s="3" t="n">
        <v>1637</v>
      </c>
      <c r="B1638" s="3" t="n">
        <v>4</v>
      </c>
      <c r="C1638" s="3" t="s">
        <v>193</v>
      </c>
      <c r="D1638" s="4" t="n">
        <v>105.33</v>
      </c>
      <c r="E1638" s="4" t="n">
        <v>106.13</v>
      </c>
      <c r="F1638" s="4" t="n">
        <v>105.09</v>
      </c>
      <c r="G1638" s="4" t="n">
        <v>105.59</v>
      </c>
      <c r="H1638" s="5" t="n">
        <v>1481755</v>
      </c>
      <c r="I1638" s="3"/>
      <c r="J1638" s="3" t="n">
        <f aca="false">ROUND((G1638-G1637)/G1637*100,2)</f>
        <v>-0.58</v>
      </c>
      <c r="K1638" s="3" t="str">
        <f aca="false">B1638&amp;"_"&amp;C1638</f>
        <v>4_2024-07-10</v>
      </c>
    </row>
    <row r="1639" customFormat="false" ht="15" hidden="false" customHeight="false" outlineLevel="0" collapsed="false">
      <c r="A1639" s="3" t="n">
        <v>1638</v>
      </c>
      <c r="B1639" s="3" t="n">
        <v>4</v>
      </c>
      <c r="C1639" s="3" t="s">
        <v>194</v>
      </c>
      <c r="D1639" s="4" t="n">
        <v>108.67</v>
      </c>
      <c r="E1639" s="4" t="n">
        <v>109.05</v>
      </c>
      <c r="F1639" s="4" t="n">
        <v>107.93</v>
      </c>
      <c r="G1639" s="4" t="n">
        <v>108.45</v>
      </c>
      <c r="H1639" s="5" t="n">
        <v>6873572</v>
      </c>
      <c r="I1639" s="3"/>
      <c r="J1639" s="3" t="n">
        <f aca="false">ROUND((G1639-G1638)/G1638*100,2)</f>
        <v>2.71</v>
      </c>
      <c r="K1639" s="3" t="str">
        <f aca="false">B1639&amp;"_"&amp;C1639</f>
        <v>4_2024-07-11</v>
      </c>
    </row>
    <row r="1640" customFormat="false" ht="15" hidden="false" customHeight="false" outlineLevel="0" collapsed="false">
      <c r="A1640" s="3" t="n">
        <v>1639</v>
      </c>
      <c r="B1640" s="3" t="n">
        <v>4</v>
      </c>
      <c r="C1640" s="3" t="s">
        <v>195</v>
      </c>
      <c r="D1640" s="4" t="n">
        <v>107.61</v>
      </c>
      <c r="E1640" s="4" t="n">
        <v>107.99</v>
      </c>
      <c r="F1640" s="4" t="n">
        <v>107.16</v>
      </c>
      <c r="G1640" s="4" t="n">
        <v>107.9</v>
      </c>
      <c r="H1640" s="5" t="n">
        <v>2683111</v>
      </c>
      <c r="I1640" s="3"/>
      <c r="J1640" s="3" t="n">
        <f aca="false">ROUND((G1640-G1639)/G1639*100,2)</f>
        <v>-0.51</v>
      </c>
      <c r="K1640" s="3" t="str">
        <f aca="false">B1640&amp;"_"&amp;C1640</f>
        <v>4_2024-07-12</v>
      </c>
    </row>
    <row r="1641" customFormat="false" ht="15" hidden="false" customHeight="false" outlineLevel="0" collapsed="false">
      <c r="A1641" s="3" t="n">
        <v>1640</v>
      </c>
      <c r="B1641" s="3" t="n">
        <v>4</v>
      </c>
      <c r="C1641" s="3" t="s">
        <v>196</v>
      </c>
      <c r="D1641" s="4" t="n">
        <v>105.51</v>
      </c>
      <c r="E1641" s="4" t="n">
        <v>105.95</v>
      </c>
      <c r="F1641" s="4" t="n">
        <v>105.04</v>
      </c>
      <c r="G1641" s="4" t="n">
        <v>105.81</v>
      </c>
      <c r="H1641" s="5" t="n">
        <v>6014891</v>
      </c>
      <c r="I1641" s="3"/>
      <c r="J1641" s="3" t="n">
        <f aca="false">ROUND((G1641-G1640)/G1640*100,2)</f>
        <v>-1.94</v>
      </c>
      <c r="K1641" s="3" t="str">
        <f aca="false">B1641&amp;"_"&amp;C1641</f>
        <v>4_2024-07-15</v>
      </c>
    </row>
    <row r="1642" customFormat="false" ht="15" hidden="false" customHeight="false" outlineLevel="0" collapsed="false">
      <c r="A1642" s="3" t="n">
        <v>1641</v>
      </c>
      <c r="B1642" s="3" t="n">
        <v>4</v>
      </c>
      <c r="C1642" s="3" t="s">
        <v>197</v>
      </c>
      <c r="D1642" s="4" t="n">
        <v>108.93</v>
      </c>
      <c r="E1642" s="4" t="n">
        <v>109.37</v>
      </c>
      <c r="F1642" s="4" t="n">
        <v>108.22</v>
      </c>
      <c r="G1642" s="4" t="n">
        <v>108.86</v>
      </c>
      <c r="H1642" s="5" t="n">
        <v>1607040</v>
      </c>
      <c r="I1642" s="3"/>
      <c r="J1642" s="3" t="n">
        <f aca="false">ROUND((G1642-G1641)/G1641*100,2)</f>
        <v>2.88</v>
      </c>
      <c r="K1642" s="3" t="str">
        <f aca="false">B1642&amp;"_"&amp;C1642</f>
        <v>4_2024-07-16</v>
      </c>
    </row>
    <row r="1643" customFormat="false" ht="15" hidden="false" customHeight="false" outlineLevel="0" collapsed="false">
      <c r="A1643" s="3" t="n">
        <v>1642</v>
      </c>
      <c r="B1643" s="3" t="n">
        <v>4</v>
      </c>
      <c r="C1643" s="3" t="s">
        <v>198</v>
      </c>
      <c r="D1643" s="4" t="n">
        <v>109.43</v>
      </c>
      <c r="E1643" s="4" t="n">
        <v>109.71</v>
      </c>
      <c r="F1643" s="4" t="n">
        <v>108.48</v>
      </c>
      <c r="G1643" s="4" t="n">
        <v>109.03</v>
      </c>
      <c r="H1643" s="5" t="n">
        <v>7444890</v>
      </c>
      <c r="I1643" s="3"/>
      <c r="J1643" s="3" t="n">
        <f aca="false">ROUND((G1643-G1642)/G1642*100,2)</f>
        <v>0.16</v>
      </c>
      <c r="K1643" s="3" t="str">
        <f aca="false">B1643&amp;"_"&amp;C1643</f>
        <v>4_2024-07-17</v>
      </c>
    </row>
    <row r="1644" customFormat="false" ht="15" hidden="false" customHeight="false" outlineLevel="0" collapsed="false">
      <c r="A1644" s="3" t="n">
        <v>1643</v>
      </c>
      <c r="B1644" s="3" t="n">
        <v>4</v>
      </c>
      <c r="C1644" s="3" t="s">
        <v>199</v>
      </c>
      <c r="D1644" s="4" t="n">
        <v>113.1</v>
      </c>
      <c r="E1644" s="4" t="n">
        <v>113.43</v>
      </c>
      <c r="F1644" s="4" t="n">
        <v>112.44</v>
      </c>
      <c r="G1644" s="4" t="n">
        <v>113.39</v>
      </c>
      <c r="H1644" s="5" t="n">
        <v>5375733</v>
      </c>
      <c r="I1644" s="3"/>
      <c r="J1644" s="3" t="n">
        <f aca="false">ROUND((G1644-G1643)/G1643*100,2)</f>
        <v>4</v>
      </c>
      <c r="K1644" s="3" t="str">
        <f aca="false">B1644&amp;"_"&amp;C1644</f>
        <v>4_2024-07-18</v>
      </c>
    </row>
    <row r="1645" customFormat="false" ht="15" hidden="false" customHeight="false" outlineLevel="0" collapsed="false">
      <c r="A1645" s="3" t="n">
        <v>1644</v>
      </c>
      <c r="B1645" s="3" t="n">
        <v>4</v>
      </c>
      <c r="C1645" s="3" t="s">
        <v>200</v>
      </c>
      <c r="D1645" s="4" t="n">
        <v>116.6</v>
      </c>
      <c r="E1645" s="4" t="n">
        <v>117.28</v>
      </c>
      <c r="F1645" s="4" t="n">
        <v>116.08</v>
      </c>
      <c r="G1645" s="4" t="n">
        <v>116.51</v>
      </c>
      <c r="H1645" s="5" t="n">
        <v>3529954</v>
      </c>
      <c r="I1645" s="3"/>
      <c r="J1645" s="3" t="n">
        <f aca="false">ROUND((G1645-G1644)/G1644*100,2)</f>
        <v>2.75</v>
      </c>
      <c r="K1645" s="3" t="str">
        <f aca="false">B1645&amp;"_"&amp;C1645</f>
        <v>4_2024-07-19</v>
      </c>
    </row>
    <row r="1646" customFormat="false" ht="15" hidden="false" customHeight="false" outlineLevel="0" collapsed="false">
      <c r="A1646" s="3" t="n">
        <v>1645</v>
      </c>
      <c r="B1646" s="3" t="n">
        <v>4</v>
      </c>
      <c r="C1646" s="3" t="s">
        <v>201</v>
      </c>
      <c r="D1646" s="4" t="n">
        <v>118.01</v>
      </c>
      <c r="E1646" s="4" t="n">
        <v>118.51</v>
      </c>
      <c r="F1646" s="4" t="n">
        <v>117.34</v>
      </c>
      <c r="G1646" s="4" t="n">
        <v>118.02</v>
      </c>
      <c r="H1646" s="5" t="n">
        <v>5395977</v>
      </c>
      <c r="I1646" s="3"/>
      <c r="J1646" s="3" t="n">
        <f aca="false">ROUND((G1646-G1645)/G1645*100,2)</f>
        <v>1.3</v>
      </c>
      <c r="K1646" s="3" t="str">
        <f aca="false">B1646&amp;"_"&amp;C1646</f>
        <v>4_2024-07-22</v>
      </c>
    </row>
    <row r="1647" customFormat="false" ht="15" hidden="false" customHeight="false" outlineLevel="0" collapsed="false">
      <c r="A1647" s="3" t="n">
        <v>1646</v>
      </c>
      <c r="B1647" s="3" t="n">
        <v>4</v>
      </c>
      <c r="C1647" s="3" t="s">
        <v>202</v>
      </c>
      <c r="D1647" s="4" t="n">
        <v>118.23</v>
      </c>
      <c r="E1647" s="4" t="n">
        <v>118.84</v>
      </c>
      <c r="F1647" s="4" t="n">
        <v>117.67</v>
      </c>
      <c r="G1647" s="4" t="n">
        <v>118.35</v>
      </c>
      <c r="H1647" s="5" t="n">
        <v>5438891</v>
      </c>
      <c r="I1647" s="3"/>
      <c r="J1647" s="3" t="n">
        <f aca="false">ROUND((G1647-G1646)/G1646*100,2)</f>
        <v>0.28</v>
      </c>
      <c r="K1647" s="3" t="str">
        <f aca="false">B1647&amp;"_"&amp;C1647</f>
        <v>4_2024-07-23</v>
      </c>
    </row>
    <row r="1648" customFormat="false" ht="15" hidden="false" customHeight="false" outlineLevel="0" collapsed="false">
      <c r="A1648" s="3" t="n">
        <v>1647</v>
      </c>
      <c r="B1648" s="3" t="n">
        <v>4</v>
      </c>
      <c r="C1648" s="3" t="s">
        <v>203</v>
      </c>
      <c r="D1648" s="4" t="n">
        <v>119.22</v>
      </c>
      <c r="E1648" s="4" t="n">
        <v>119.42</v>
      </c>
      <c r="F1648" s="4" t="n">
        <v>118.61</v>
      </c>
      <c r="G1648" s="4" t="n">
        <v>119.08</v>
      </c>
      <c r="H1648" s="5" t="n">
        <v>3254922</v>
      </c>
      <c r="I1648" s="3"/>
      <c r="J1648" s="3" t="n">
        <f aca="false">ROUND((G1648-G1647)/G1647*100,2)</f>
        <v>0.62</v>
      </c>
      <c r="K1648" s="3" t="str">
        <f aca="false">B1648&amp;"_"&amp;C1648</f>
        <v>4_2024-07-24</v>
      </c>
    </row>
    <row r="1649" customFormat="false" ht="15" hidden="false" customHeight="false" outlineLevel="0" collapsed="false">
      <c r="A1649" s="3" t="n">
        <v>1648</v>
      </c>
      <c r="B1649" s="3" t="n">
        <v>4</v>
      </c>
      <c r="C1649" s="3" t="s">
        <v>204</v>
      </c>
      <c r="D1649" s="4" t="n">
        <v>114.49</v>
      </c>
      <c r="E1649" s="4" t="n">
        <v>114.9</v>
      </c>
      <c r="F1649" s="4" t="n">
        <v>114.16</v>
      </c>
      <c r="G1649" s="4" t="n">
        <v>114.84</v>
      </c>
      <c r="H1649" s="5" t="n">
        <v>5515941</v>
      </c>
      <c r="I1649" s="3"/>
      <c r="J1649" s="3" t="n">
        <f aca="false">ROUND((G1649-G1648)/G1648*100,2)</f>
        <v>-3.56</v>
      </c>
      <c r="K1649" s="3" t="str">
        <f aca="false">B1649&amp;"_"&amp;C1649</f>
        <v>4_2024-07-25</v>
      </c>
    </row>
    <row r="1650" customFormat="false" ht="15" hidden="false" customHeight="false" outlineLevel="0" collapsed="false">
      <c r="A1650" s="3" t="n">
        <v>1649</v>
      </c>
      <c r="B1650" s="3" t="n">
        <v>4</v>
      </c>
      <c r="C1650" s="3" t="s">
        <v>205</v>
      </c>
      <c r="D1650" s="4" t="n">
        <v>114.45</v>
      </c>
      <c r="E1650" s="4" t="n">
        <v>114.84</v>
      </c>
      <c r="F1650" s="4" t="n">
        <v>114.2</v>
      </c>
      <c r="G1650" s="4" t="n">
        <v>114.38</v>
      </c>
      <c r="H1650" s="5" t="n">
        <v>6090194</v>
      </c>
      <c r="I1650" s="3"/>
      <c r="J1650" s="3" t="n">
        <f aca="false">ROUND((G1650-G1649)/G1649*100,2)</f>
        <v>-0.4</v>
      </c>
      <c r="K1650" s="3" t="str">
        <f aca="false">B1650&amp;"_"&amp;C1650</f>
        <v>4_2024-07-26</v>
      </c>
    </row>
    <row r="1651" customFormat="false" ht="15" hidden="false" customHeight="false" outlineLevel="0" collapsed="false">
      <c r="A1651" s="3" t="n">
        <v>1650</v>
      </c>
      <c r="B1651" s="3" t="n">
        <v>4</v>
      </c>
      <c r="C1651" s="3" t="s">
        <v>206</v>
      </c>
      <c r="D1651" s="4" t="n">
        <v>114.62</v>
      </c>
      <c r="E1651" s="4" t="n">
        <v>114.74</v>
      </c>
      <c r="F1651" s="4" t="n">
        <v>114.01</v>
      </c>
      <c r="G1651" s="4" t="n">
        <v>114.35</v>
      </c>
      <c r="H1651" s="5" t="n">
        <v>5334474</v>
      </c>
      <c r="I1651" s="3"/>
      <c r="J1651" s="3" t="n">
        <f aca="false">ROUND((G1651-G1650)/G1650*100,2)</f>
        <v>-0.03</v>
      </c>
      <c r="K1651" s="3" t="str">
        <f aca="false">B1651&amp;"_"&amp;C1651</f>
        <v>4_2024-07-29</v>
      </c>
    </row>
    <row r="1652" customFormat="false" ht="15" hidden="false" customHeight="false" outlineLevel="0" collapsed="false">
      <c r="A1652" s="3" t="n">
        <v>1651</v>
      </c>
      <c r="B1652" s="3" t="n">
        <v>4</v>
      </c>
      <c r="C1652" s="3" t="s">
        <v>207</v>
      </c>
      <c r="D1652" s="4" t="n">
        <v>111.53</v>
      </c>
      <c r="E1652" s="4" t="n">
        <v>111.93</v>
      </c>
      <c r="F1652" s="4" t="n">
        <v>110.92</v>
      </c>
      <c r="G1652" s="4" t="n">
        <v>111.89</v>
      </c>
      <c r="H1652" s="5" t="n">
        <v>6464186</v>
      </c>
      <c r="I1652" s="3"/>
      <c r="J1652" s="3" t="n">
        <f aca="false">ROUND((G1652-G1651)/G1651*100,2)</f>
        <v>-2.15</v>
      </c>
      <c r="K1652" s="3" t="str">
        <f aca="false">B1652&amp;"_"&amp;C1652</f>
        <v>4_2024-07-30</v>
      </c>
    </row>
    <row r="1653" customFormat="false" ht="15" hidden="false" customHeight="false" outlineLevel="0" collapsed="false">
      <c r="A1653" s="3" t="n">
        <v>1652</v>
      </c>
      <c r="B1653" s="3" t="n">
        <v>4</v>
      </c>
      <c r="C1653" s="3" t="s">
        <v>208</v>
      </c>
      <c r="D1653" s="4" t="n">
        <v>112.65</v>
      </c>
      <c r="E1653" s="4" t="n">
        <v>113.49</v>
      </c>
      <c r="F1653" s="4" t="n">
        <v>112.64</v>
      </c>
      <c r="G1653" s="4" t="n">
        <v>112.94</v>
      </c>
      <c r="H1653" s="5" t="n">
        <v>4670451</v>
      </c>
      <c r="I1653" s="3"/>
      <c r="J1653" s="3" t="n">
        <f aca="false">ROUND((G1653-G1652)/G1652*100,2)</f>
        <v>0.94</v>
      </c>
      <c r="K1653" s="3" t="str">
        <f aca="false">B1653&amp;"_"&amp;C1653</f>
        <v>4_2024-07-31</v>
      </c>
    </row>
    <row r="1654" customFormat="false" ht="15" hidden="false" customHeight="false" outlineLevel="0" collapsed="false">
      <c r="A1654" s="3" t="n">
        <v>1653</v>
      </c>
      <c r="B1654" s="3" t="n">
        <v>4</v>
      </c>
      <c r="C1654" s="3" t="s">
        <v>209</v>
      </c>
      <c r="D1654" s="4" t="n">
        <v>109.3</v>
      </c>
      <c r="E1654" s="4" t="n">
        <v>109.65</v>
      </c>
      <c r="F1654" s="4" t="n">
        <v>108.91</v>
      </c>
      <c r="G1654" s="4" t="n">
        <v>109.31</v>
      </c>
      <c r="H1654" s="5" t="n">
        <v>5853118</v>
      </c>
      <c r="I1654" s="3"/>
      <c r="J1654" s="3" t="n">
        <f aca="false">ROUND((G1654-G1653)/G1653*100,2)</f>
        <v>-3.21</v>
      </c>
      <c r="K1654" s="3" t="str">
        <f aca="false">B1654&amp;"_"&amp;C1654</f>
        <v>4_2024-08-01</v>
      </c>
    </row>
    <row r="1655" customFormat="false" ht="15" hidden="false" customHeight="false" outlineLevel="0" collapsed="false">
      <c r="A1655" s="3" t="n">
        <v>1654</v>
      </c>
      <c r="B1655" s="3" t="n">
        <v>4</v>
      </c>
      <c r="C1655" s="3" t="s">
        <v>210</v>
      </c>
      <c r="D1655" s="4" t="n">
        <v>108.73</v>
      </c>
      <c r="E1655" s="4" t="n">
        <v>108.81</v>
      </c>
      <c r="F1655" s="4" t="n">
        <v>107.99</v>
      </c>
      <c r="G1655" s="4" t="n">
        <v>108.48</v>
      </c>
      <c r="H1655" s="5" t="n">
        <v>7742607</v>
      </c>
      <c r="I1655" s="3"/>
      <c r="J1655" s="3" t="n">
        <f aca="false">ROUND((G1655-G1654)/G1654*100,2)</f>
        <v>-0.76</v>
      </c>
      <c r="K1655" s="3" t="str">
        <f aca="false">B1655&amp;"_"&amp;C1655</f>
        <v>4_2024-08-02</v>
      </c>
    </row>
    <row r="1656" customFormat="false" ht="15" hidden="false" customHeight="false" outlineLevel="0" collapsed="false">
      <c r="A1656" s="3" t="n">
        <v>1655</v>
      </c>
      <c r="B1656" s="3" t="n">
        <v>4</v>
      </c>
      <c r="C1656" s="3" t="s">
        <v>211</v>
      </c>
      <c r="D1656" s="4" t="n">
        <v>109.54</v>
      </c>
      <c r="E1656" s="4" t="n">
        <v>109.66</v>
      </c>
      <c r="F1656" s="4" t="n">
        <v>109.09</v>
      </c>
      <c r="G1656" s="4" t="n">
        <v>109.46</v>
      </c>
      <c r="H1656" s="5" t="n">
        <v>6503847</v>
      </c>
      <c r="I1656" s="3"/>
      <c r="J1656" s="3" t="n">
        <f aca="false">ROUND((G1656-G1655)/G1655*100,2)</f>
        <v>0.9</v>
      </c>
      <c r="K1656" s="3" t="str">
        <f aca="false">B1656&amp;"_"&amp;C1656</f>
        <v>4_2024-08-05</v>
      </c>
    </row>
    <row r="1657" customFormat="false" ht="15" hidden="false" customHeight="false" outlineLevel="0" collapsed="false">
      <c r="A1657" s="3" t="n">
        <v>1656</v>
      </c>
      <c r="B1657" s="3" t="n">
        <v>4</v>
      </c>
      <c r="C1657" s="3" t="s">
        <v>212</v>
      </c>
      <c r="D1657" s="4" t="n">
        <v>108.37</v>
      </c>
      <c r="E1657" s="4" t="n">
        <v>108.78</v>
      </c>
      <c r="F1657" s="4" t="n">
        <v>108.24</v>
      </c>
      <c r="G1657" s="4" t="n">
        <v>108.7</v>
      </c>
      <c r="H1657" s="5" t="n">
        <v>1709076</v>
      </c>
      <c r="I1657" s="3"/>
      <c r="J1657" s="3" t="n">
        <f aca="false">ROUND((G1657-G1656)/G1656*100,2)</f>
        <v>-0.69</v>
      </c>
      <c r="K1657" s="3" t="str">
        <f aca="false">B1657&amp;"_"&amp;C1657</f>
        <v>4_2024-08-06</v>
      </c>
    </row>
    <row r="1658" customFormat="false" ht="15" hidden="false" customHeight="false" outlineLevel="0" collapsed="false">
      <c r="A1658" s="3" t="n">
        <v>1657</v>
      </c>
      <c r="B1658" s="3" t="n">
        <v>4</v>
      </c>
      <c r="C1658" s="3" t="s">
        <v>213</v>
      </c>
      <c r="D1658" s="4" t="n">
        <v>104.77</v>
      </c>
      <c r="E1658" s="4" t="n">
        <v>105.78</v>
      </c>
      <c r="F1658" s="4" t="n">
        <v>104.45</v>
      </c>
      <c r="G1658" s="4" t="n">
        <v>105.16</v>
      </c>
      <c r="H1658" s="5" t="n">
        <v>3226697</v>
      </c>
      <c r="I1658" s="3"/>
      <c r="J1658" s="3" t="n">
        <f aca="false">ROUND((G1658-G1657)/G1657*100,2)</f>
        <v>-3.26</v>
      </c>
      <c r="K1658" s="3" t="str">
        <f aca="false">B1658&amp;"_"&amp;C1658</f>
        <v>4_2024-08-07</v>
      </c>
    </row>
    <row r="1659" customFormat="false" ht="15" hidden="false" customHeight="false" outlineLevel="0" collapsed="false">
      <c r="A1659" s="3" t="n">
        <v>1658</v>
      </c>
      <c r="B1659" s="3" t="n">
        <v>4</v>
      </c>
      <c r="C1659" s="3" t="s">
        <v>214</v>
      </c>
      <c r="D1659" s="4" t="n">
        <v>103.77</v>
      </c>
      <c r="E1659" s="4" t="n">
        <v>104.04</v>
      </c>
      <c r="F1659" s="4" t="n">
        <v>103.15</v>
      </c>
      <c r="G1659" s="4" t="n">
        <v>103.74</v>
      </c>
      <c r="H1659" s="5" t="n">
        <v>500641</v>
      </c>
      <c r="I1659" s="3"/>
      <c r="J1659" s="3" t="n">
        <f aca="false">ROUND((G1659-G1658)/G1658*100,2)</f>
        <v>-1.35</v>
      </c>
      <c r="K1659" s="3" t="str">
        <f aca="false">B1659&amp;"_"&amp;C1659</f>
        <v>4_2024-08-08</v>
      </c>
    </row>
    <row r="1660" customFormat="false" ht="15" hidden="false" customHeight="false" outlineLevel="0" collapsed="false">
      <c r="A1660" s="3" t="n">
        <v>1659</v>
      </c>
      <c r="B1660" s="3" t="n">
        <v>4</v>
      </c>
      <c r="C1660" s="3" t="s">
        <v>215</v>
      </c>
      <c r="D1660" s="4" t="n">
        <v>102.33</v>
      </c>
      <c r="E1660" s="4" t="n">
        <v>102.81</v>
      </c>
      <c r="F1660" s="4" t="n">
        <v>101.91</v>
      </c>
      <c r="G1660" s="4" t="n">
        <v>102.31</v>
      </c>
      <c r="H1660" s="5" t="n">
        <v>3836902</v>
      </c>
      <c r="I1660" s="3"/>
      <c r="J1660" s="3" t="n">
        <f aca="false">ROUND((G1660-G1659)/G1659*100,2)</f>
        <v>-1.38</v>
      </c>
      <c r="K1660" s="3" t="str">
        <f aca="false">B1660&amp;"_"&amp;C1660</f>
        <v>4_2024-08-09</v>
      </c>
    </row>
    <row r="1661" customFormat="false" ht="15" hidden="false" customHeight="false" outlineLevel="0" collapsed="false">
      <c r="A1661" s="3" t="n">
        <v>1660</v>
      </c>
      <c r="B1661" s="3" t="n">
        <v>4</v>
      </c>
      <c r="C1661" s="3" t="s">
        <v>216</v>
      </c>
      <c r="D1661" s="4" t="n">
        <v>106.6</v>
      </c>
      <c r="E1661" s="4" t="n">
        <v>107.05</v>
      </c>
      <c r="F1661" s="4" t="n">
        <v>106.2</v>
      </c>
      <c r="G1661" s="4" t="n">
        <v>106.53</v>
      </c>
      <c r="H1661" s="5" t="n">
        <v>7895146</v>
      </c>
      <c r="I1661" s="3"/>
      <c r="J1661" s="3" t="n">
        <f aca="false">ROUND((G1661-G1660)/G1660*100,2)</f>
        <v>4.12</v>
      </c>
      <c r="K1661" s="3" t="str">
        <f aca="false">B1661&amp;"_"&amp;C1661</f>
        <v>4_2024-08-12</v>
      </c>
    </row>
    <row r="1662" customFormat="false" ht="15" hidden="false" customHeight="false" outlineLevel="0" collapsed="false">
      <c r="A1662" s="3" t="n">
        <v>1661</v>
      </c>
      <c r="B1662" s="3" t="n">
        <v>4</v>
      </c>
      <c r="C1662" s="3" t="s">
        <v>217</v>
      </c>
      <c r="D1662" s="4" t="n">
        <v>104.85</v>
      </c>
      <c r="E1662" s="4" t="n">
        <v>105.16</v>
      </c>
      <c r="F1662" s="4" t="n">
        <v>104.34</v>
      </c>
      <c r="G1662" s="4" t="n">
        <v>105.1</v>
      </c>
      <c r="H1662" s="5" t="n">
        <v>2278252</v>
      </c>
      <c r="I1662" s="3"/>
      <c r="J1662" s="3" t="n">
        <f aca="false">ROUND((G1662-G1661)/G1661*100,2)</f>
        <v>-1.34</v>
      </c>
      <c r="K1662" s="3" t="str">
        <f aca="false">B1662&amp;"_"&amp;C1662</f>
        <v>4_2024-08-13</v>
      </c>
    </row>
    <row r="1663" customFormat="false" ht="15" hidden="false" customHeight="false" outlineLevel="0" collapsed="false">
      <c r="A1663" s="3" t="n">
        <v>1662</v>
      </c>
      <c r="B1663" s="3" t="n">
        <v>4</v>
      </c>
      <c r="C1663" s="3" t="s">
        <v>218</v>
      </c>
      <c r="D1663" s="4" t="n">
        <v>106.71</v>
      </c>
      <c r="E1663" s="4" t="n">
        <v>107.16</v>
      </c>
      <c r="F1663" s="4" t="n">
        <v>106.17</v>
      </c>
      <c r="G1663" s="4" t="n">
        <v>106.97</v>
      </c>
      <c r="H1663" s="5" t="n">
        <v>7680671</v>
      </c>
      <c r="I1663" s="3"/>
      <c r="J1663" s="3" t="n">
        <f aca="false">ROUND((G1663-G1662)/G1662*100,2)</f>
        <v>1.78</v>
      </c>
      <c r="K1663" s="3" t="str">
        <f aca="false">B1663&amp;"_"&amp;C1663</f>
        <v>4_2024-08-14</v>
      </c>
    </row>
    <row r="1664" customFormat="false" ht="15" hidden="false" customHeight="false" outlineLevel="0" collapsed="false">
      <c r="A1664" s="3" t="n">
        <v>1663</v>
      </c>
      <c r="B1664" s="3" t="n">
        <v>4</v>
      </c>
      <c r="C1664" s="3" t="s">
        <v>219</v>
      </c>
      <c r="D1664" s="4" t="n">
        <v>105.77</v>
      </c>
      <c r="E1664" s="4" t="n">
        <v>105.97</v>
      </c>
      <c r="F1664" s="4" t="n">
        <v>105.37</v>
      </c>
      <c r="G1664" s="4" t="n">
        <v>105.89</v>
      </c>
      <c r="H1664" s="5" t="n">
        <v>1057697</v>
      </c>
      <c r="I1664" s="3"/>
      <c r="J1664" s="3" t="n">
        <f aca="false">ROUND((G1664-G1663)/G1663*100,2)</f>
        <v>-1.01</v>
      </c>
      <c r="K1664" s="3" t="str">
        <f aca="false">B1664&amp;"_"&amp;C1664</f>
        <v>4_2024-08-15</v>
      </c>
    </row>
    <row r="1665" customFormat="false" ht="15" hidden="false" customHeight="false" outlineLevel="0" collapsed="false">
      <c r="A1665" s="3" t="n">
        <v>1664</v>
      </c>
      <c r="B1665" s="3" t="n">
        <v>4</v>
      </c>
      <c r="C1665" s="3" t="s">
        <v>220</v>
      </c>
      <c r="D1665" s="4" t="n">
        <v>104.87</v>
      </c>
      <c r="E1665" s="4" t="n">
        <v>105.32</v>
      </c>
      <c r="F1665" s="4" t="n">
        <v>104.31</v>
      </c>
      <c r="G1665" s="4" t="n">
        <v>105.08</v>
      </c>
      <c r="H1665" s="5" t="n">
        <v>3500445</v>
      </c>
      <c r="I1665" s="3"/>
      <c r="J1665" s="3" t="n">
        <f aca="false">ROUND((G1665-G1664)/G1664*100,2)</f>
        <v>-0.76</v>
      </c>
      <c r="K1665" s="3" t="str">
        <f aca="false">B1665&amp;"_"&amp;C1665</f>
        <v>4_2024-08-16</v>
      </c>
    </row>
    <row r="1666" customFormat="false" ht="15" hidden="false" customHeight="false" outlineLevel="0" collapsed="false">
      <c r="A1666" s="3" t="n">
        <v>1665</v>
      </c>
      <c r="B1666" s="3" t="n">
        <v>4</v>
      </c>
      <c r="C1666" s="3" t="s">
        <v>221</v>
      </c>
      <c r="D1666" s="4" t="n">
        <v>106.26</v>
      </c>
      <c r="E1666" s="4" t="n">
        <v>106.77</v>
      </c>
      <c r="F1666" s="4" t="n">
        <v>105.92</v>
      </c>
      <c r="G1666" s="4" t="n">
        <v>106.33</v>
      </c>
      <c r="H1666" s="5" t="n">
        <v>1029185</v>
      </c>
      <c r="I1666" s="3"/>
      <c r="J1666" s="3" t="n">
        <f aca="false">ROUND((G1666-G1665)/G1665*100,2)</f>
        <v>1.19</v>
      </c>
      <c r="K1666" s="3" t="str">
        <f aca="false">B1666&amp;"_"&amp;C1666</f>
        <v>4_2024-08-19</v>
      </c>
    </row>
    <row r="1667" customFormat="false" ht="15" hidden="false" customHeight="false" outlineLevel="0" collapsed="false">
      <c r="A1667" s="3" t="n">
        <v>1666</v>
      </c>
      <c r="B1667" s="3" t="n">
        <v>4</v>
      </c>
      <c r="C1667" s="3" t="s">
        <v>222</v>
      </c>
      <c r="D1667" s="4" t="n">
        <v>107.25</v>
      </c>
      <c r="E1667" s="4" t="n">
        <v>107.89</v>
      </c>
      <c r="F1667" s="4" t="n">
        <v>106.6</v>
      </c>
      <c r="G1667" s="4" t="n">
        <v>107.05</v>
      </c>
      <c r="H1667" s="5" t="n">
        <v>1944705</v>
      </c>
      <c r="I1667" s="3"/>
      <c r="J1667" s="3" t="n">
        <f aca="false">ROUND((G1667-G1666)/G1666*100,2)</f>
        <v>0.68</v>
      </c>
      <c r="K1667" s="3" t="str">
        <f aca="false">B1667&amp;"_"&amp;C1667</f>
        <v>4_2024-08-20</v>
      </c>
    </row>
    <row r="1668" customFormat="false" ht="15" hidden="false" customHeight="false" outlineLevel="0" collapsed="false">
      <c r="A1668" s="3" t="n">
        <v>1667</v>
      </c>
      <c r="B1668" s="3" t="n">
        <v>4</v>
      </c>
      <c r="C1668" s="3" t="s">
        <v>223</v>
      </c>
      <c r="D1668" s="4" t="n">
        <v>105.35</v>
      </c>
      <c r="E1668" s="4" t="n">
        <v>105.73</v>
      </c>
      <c r="F1668" s="4" t="n">
        <v>104.82</v>
      </c>
      <c r="G1668" s="4" t="n">
        <v>105.08</v>
      </c>
      <c r="H1668" s="5" t="n">
        <v>1651185</v>
      </c>
      <c r="I1668" s="3"/>
      <c r="J1668" s="3" t="n">
        <f aca="false">ROUND((G1668-G1667)/G1667*100,2)</f>
        <v>-1.84</v>
      </c>
      <c r="K1668" s="3" t="str">
        <f aca="false">B1668&amp;"_"&amp;C1668</f>
        <v>4_2024-08-21</v>
      </c>
    </row>
    <row r="1669" customFormat="false" ht="15" hidden="false" customHeight="false" outlineLevel="0" collapsed="false">
      <c r="A1669" s="3" t="n">
        <v>1668</v>
      </c>
      <c r="B1669" s="3" t="n">
        <v>4</v>
      </c>
      <c r="C1669" s="3" t="s">
        <v>224</v>
      </c>
      <c r="D1669" s="4" t="n">
        <v>107.48</v>
      </c>
      <c r="E1669" s="4" t="n">
        <v>107.76</v>
      </c>
      <c r="F1669" s="4" t="n">
        <v>107.05</v>
      </c>
      <c r="G1669" s="4" t="n">
        <v>107.06</v>
      </c>
      <c r="H1669" s="5" t="n">
        <v>5027054</v>
      </c>
      <c r="I1669" s="3"/>
      <c r="J1669" s="3" t="n">
        <f aca="false">ROUND((G1669-G1668)/G1668*100,2)</f>
        <v>1.88</v>
      </c>
      <c r="K1669" s="3" t="str">
        <f aca="false">B1669&amp;"_"&amp;C1669</f>
        <v>4_2024-08-22</v>
      </c>
    </row>
    <row r="1670" customFormat="false" ht="15" hidden="false" customHeight="false" outlineLevel="0" collapsed="false">
      <c r="A1670" s="3" t="n">
        <v>1669</v>
      </c>
      <c r="B1670" s="3" t="n">
        <v>4</v>
      </c>
      <c r="C1670" s="3" t="s">
        <v>225</v>
      </c>
      <c r="D1670" s="4" t="n">
        <v>107.59</v>
      </c>
      <c r="E1670" s="4" t="n">
        <v>108.29</v>
      </c>
      <c r="F1670" s="4" t="n">
        <v>107.55</v>
      </c>
      <c r="G1670" s="4" t="n">
        <v>107.93</v>
      </c>
      <c r="H1670" s="5" t="n">
        <v>5301331</v>
      </c>
      <c r="I1670" s="3"/>
      <c r="J1670" s="3" t="n">
        <f aca="false">ROUND((G1670-G1669)/G1669*100,2)</f>
        <v>0.81</v>
      </c>
      <c r="K1670" s="3" t="str">
        <f aca="false">B1670&amp;"_"&amp;C1670</f>
        <v>4_2024-08-23</v>
      </c>
    </row>
    <row r="1671" customFormat="false" ht="15" hidden="false" customHeight="false" outlineLevel="0" collapsed="false">
      <c r="A1671" s="3" t="n">
        <v>1670</v>
      </c>
      <c r="B1671" s="3" t="n">
        <v>4</v>
      </c>
      <c r="C1671" s="3" t="s">
        <v>226</v>
      </c>
      <c r="D1671" s="4" t="n">
        <v>108.27</v>
      </c>
      <c r="E1671" s="4" t="n">
        <v>108.61</v>
      </c>
      <c r="F1671" s="4" t="n">
        <v>108.09</v>
      </c>
      <c r="G1671" s="4" t="n">
        <v>108.39</v>
      </c>
      <c r="H1671" s="5" t="n">
        <v>7016415</v>
      </c>
      <c r="I1671" s="3"/>
      <c r="J1671" s="3" t="n">
        <f aca="false">ROUND((G1671-G1670)/G1670*100,2)</f>
        <v>0.43</v>
      </c>
      <c r="K1671" s="3" t="str">
        <f aca="false">B1671&amp;"_"&amp;C1671</f>
        <v>4_2024-08-26</v>
      </c>
    </row>
    <row r="1672" customFormat="false" ht="15" hidden="false" customHeight="false" outlineLevel="0" collapsed="false">
      <c r="A1672" s="3" t="n">
        <v>1671</v>
      </c>
      <c r="B1672" s="3" t="n">
        <v>4</v>
      </c>
      <c r="C1672" s="3" t="s">
        <v>227</v>
      </c>
      <c r="D1672" s="4" t="n">
        <v>108.32</v>
      </c>
      <c r="E1672" s="4" t="n">
        <v>109.05</v>
      </c>
      <c r="F1672" s="4" t="n">
        <v>108.07</v>
      </c>
      <c r="G1672" s="4" t="n">
        <v>108.42</v>
      </c>
      <c r="H1672" s="5" t="n">
        <v>1287520</v>
      </c>
      <c r="I1672" s="3"/>
      <c r="J1672" s="3" t="n">
        <f aca="false">ROUND((G1672-G1671)/G1671*100,2)</f>
        <v>0.03</v>
      </c>
      <c r="K1672" s="3" t="str">
        <f aca="false">B1672&amp;"_"&amp;C1672</f>
        <v>4_2024-08-27</v>
      </c>
    </row>
    <row r="1673" customFormat="false" ht="15" hidden="false" customHeight="false" outlineLevel="0" collapsed="false">
      <c r="A1673" s="3" t="n">
        <v>1672</v>
      </c>
      <c r="B1673" s="3" t="n">
        <v>4</v>
      </c>
      <c r="C1673" s="3" t="s">
        <v>228</v>
      </c>
      <c r="D1673" s="4" t="n">
        <v>109.05</v>
      </c>
      <c r="E1673" s="4" t="n">
        <v>109.17</v>
      </c>
      <c r="F1673" s="4" t="n">
        <v>108.21</v>
      </c>
      <c r="G1673" s="4" t="n">
        <v>108.68</v>
      </c>
      <c r="H1673" s="5" t="n">
        <v>2799121</v>
      </c>
      <c r="I1673" s="3"/>
      <c r="J1673" s="3" t="n">
        <f aca="false">ROUND((G1673-G1672)/G1672*100,2)</f>
        <v>0.24</v>
      </c>
      <c r="K1673" s="3" t="str">
        <f aca="false">B1673&amp;"_"&amp;C1673</f>
        <v>4_2024-08-28</v>
      </c>
    </row>
    <row r="1674" customFormat="false" ht="15" hidden="false" customHeight="false" outlineLevel="0" collapsed="false">
      <c r="A1674" s="3" t="n">
        <v>1673</v>
      </c>
      <c r="B1674" s="3" t="n">
        <v>4</v>
      </c>
      <c r="C1674" s="3" t="s">
        <v>229</v>
      </c>
      <c r="D1674" s="4" t="n">
        <v>109.68</v>
      </c>
      <c r="E1674" s="4" t="n">
        <v>110.14</v>
      </c>
      <c r="F1674" s="4" t="n">
        <v>109.09</v>
      </c>
      <c r="G1674" s="4" t="n">
        <v>109.66</v>
      </c>
      <c r="H1674" s="5" t="n">
        <v>4636566</v>
      </c>
      <c r="I1674" s="3"/>
      <c r="J1674" s="3" t="n">
        <f aca="false">ROUND((G1674-G1673)/G1673*100,2)</f>
        <v>0.9</v>
      </c>
      <c r="K1674" s="3" t="str">
        <f aca="false">B1674&amp;"_"&amp;C1674</f>
        <v>4_2024-08-29</v>
      </c>
    </row>
    <row r="1675" customFormat="false" ht="15" hidden="false" customHeight="false" outlineLevel="0" collapsed="false">
      <c r="A1675" s="3" t="n">
        <v>1674</v>
      </c>
      <c r="B1675" s="3" t="n">
        <v>4</v>
      </c>
      <c r="C1675" s="3" t="s">
        <v>230</v>
      </c>
      <c r="D1675" s="4" t="n">
        <v>107.68</v>
      </c>
      <c r="E1675" s="4" t="n">
        <v>108.26</v>
      </c>
      <c r="F1675" s="4" t="n">
        <v>107.47</v>
      </c>
      <c r="G1675" s="4" t="n">
        <v>107.58</v>
      </c>
      <c r="H1675" s="5" t="n">
        <v>7598827</v>
      </c>
      <c r="I1675" s="3"/>
      <c r="J1675" s="3" t="n">
        <f aca="false">ROUND((G1675-G1674)/G1674*100,2)</f>
        <v>-1.9</v>
      </c>
      <c r="K1675" s="3" t="str">
        <f aca="false">B1675&amp;"_"&amp;C1675</f>
        <v>4_2024-08-30</v>
      </c>
    </row>
    <row r="1676" customFormat="false" ht="15" hidden="false" customHeight="false" outlineLevel="0" collapsed="false">
      <c r="A1676" s="3" t="n">
        <v>1675</v>
      </c>
      <c r="B1676" s="3" t="n">
        <v>4</v>
      </c>
      <c r="C1676" s="3" t="s">
        <v>231</v>
      </c>
      <c r="D1676" s="4" t="n">
        <v>106.41</v>
      </c>
      <c r="E1676" s="4" t="n">
        <v>107.03</v>
      </c>
      <c r="F1676" s="4" t="n">
        <v>105.87</v>
      </c>
      <c r="G1676" s="4" t="n">
        <v>106.2</v>
      </c>
      <c r="H1676" s="5" t="n">
        <v>4959627</v>
      </c>
      <c r="I1676" s="3"/>
      <c r="J1676" s="3" t="n">
        <f aca="false">ROUND((G1676-G1675)/G1675*100,2)</f>
        <v>-1.28</v>
      </c>
      <c r="K1676" s="3" t="str">
        <f aca="false">B1676&amp;"_"&amp;C1676</f>
        <v>4_2024-09-02</v>
      </c>
    </row>
    <row r="1677" customFormat="false" ht="15" hidden="false" customHeight="false" outlineLevel="0" collapsed="false">
      <c r="A1677" s="3" t="n">
        <v>1676</v>
      </c>
      <c r="B1677" s="3" t="n">
        <v>4</v>
      </c>
      <c r="C1677" s="3" t="s">
        <v>232</v>
      </c>
      <c r="D1677" s="4" t="n">
        <v>107.62</v>
      </c>
      <c r="E1677" s="4" t="n">
        <v>107.93</v>
      </c>
      <c r="F1677" s="4" t="n">
        <v>107.24</v>
      </c>
      <c r="G1677" s="4" t="n">
        <v>107.32</v>
      </c>
      <c r="H1677" s="5" t="n">
        <v>571231</v>
      </c>
      <c r="I1677" s="3"/>
      <c r="J1677" s="3" t="n">
        <f aca="false">ROUND((G1677-G1676)/G1676*100,2)</f>
        <v>1.05</v>
      </c>
      <c r="K1677" s="3" t="str">
        <f aca="false">B1677&amp;"_"&amp;C1677</f>
        <v>4_2024-09-03</v>
      </c>
    </row>
    <row r="1678" customFormat="false" ht="15" hidden="false" customHeight="false" outlineLevel="0" collapsed="false">
      <c r="A1678" s="3" t="n">
        <v>1677</v>
      </c>
      <c r="B1678" s="3" t="n">
        <v>4</v>
      </c>
      <c r="C1678" s="3" t="s">
        <v>233</v>
      </c>
      <c r="D1678" s="4" t="n">
        <v>105.87</v>
      </c>
      <c r="E1678" s="4" t="n">
        <v>106.43</v>
      </c>
      <c r="F1678" s="4" t="n">
        <v>105.41</v>
      </c>
      <c r="G1678" s="4" t="n">
        <v>106.19</v>
      </c>
      <c r="H1678" s="5" t="n">
        <v>896484</v>
      </c>
      <c r="I1678" s="3"/>
      <c r="J1678" s="3" t="n">
        <f aca="false">ROUND((G1678-G1677)/G1677*100,2)</f>
        <v>-1.05</v>
      </c>
      <c r="K1678" s="3" t="str">
        <f aca="false">B1678&amp;"_"&amp;C1678</f>
        <v>4_2024-09-04</v>
      </c>
    </row>
    <row r="1679" customFormat="false" ht="15" hidden="false" customHeight="false" outlineLevel="0" collapsed="false">
      <c r="A1679" s="3" t="n">
        <v>1678</v>
      </c>
      <c r="B1679" s="3" t="n">
        <v>4</v>
      </c>
      <c r="C1679" s="3" t="s">
        <v>234</v>
      </c>
      <c r="D1679" s="4" t="n">
        <v>106.28</v>
      </c>
      <c r="E1679" s="4" t="n">
        <v>106.9</v>
      </c>
      <c r="F1679" s="4" t="n">
        <v>105.64</v>
      </c>
      <c r="G1679" s="4" t="n">
        <v>106.09</v>
      </c>
      <c r="H1679" s="5" t="n">
        <v>2368337</v>
      </c>
      <c r="I1679" s="3"/>
      <c r="J1679" s="3" t="n">
        <f aca="false">ROUND((G1679-G1678)/G1678*100,2)</f>
        <v>-0.09</v>
      </c>
      <c r="K1679" s="3" t="str">
        <f aca="false">B1679&amp;"_"&amp;C1679</f>
        <v>4_2024-09-05</v>
      </c>
    </row>
    <row r="1680" customFormat="false" ht="15" hidden="false" customHeight="false" outlineLevel="0" collapsed="false">
      <c r="A1680" s="3" t="n">
        <v>1679</v>
      </c>
      <c r="B1680" s="3" t="n">
        <v>4</v>
      </c>
      <c r="C1680" s="3" t="s">
        <v>235</v>
      </c>
      <c r="D1680" s="4" t="n">
        <v>103.49</v>
      </c>
      <c r="E1680" s="4" t="n">
        <v>104.37</v>
      </c>
      <c r="F1680" s="4" t="n">
        <v>103</v>
      </c>
      <c r="G1680" s="4" t="n">
        <v>103.76</v>
      </c>
      <c r="H1680" s="5" t="n">
        <v>4266719</v>
      </c>
      <c r="I1680" s="3"/>
      <c r="J1680" s="3" t="n">
        <f aca="false">ROUND((G1680-G1679)/G1679*100,2)</f>
        <v>-2.2</v>
      </c>
      <c r="K1680" s="3" t="str">
        <f aca="false">B1680&amp;"_"&amp;C1680</f>
        <v>4_2024-09-06</v>
      </c>
    </row>
    <row r="1681" customFormat="false" ht="15" hidden="false" customHeight="false" outlineLevel="0" collapsed="false">
      <c r="A1681" s="3" t="n">
        <v>1680</v>
      </c>
      <c r="B1681" s="3" t="n">
        <v>4</v>
      </c>
      <c r="C1681" s="3" t="s">
        <v>236</v>
      </c>
      <c r="D1681" s="4" t="n">
        <v>101.72</v>
      </c>
      <c r="E1681" s="4" t="n">
        <v>102.16</v>
      </c>
      <c r="F1681" s="4" t="n">
        <v>101.14</v>
      </c>
      <c r="G1681" s="4" t="n">
        <v>101.9</v>
      </c>
      <c r="H1681" s="5" t="n">
        <v>7110407</v>
      </c>
      <c r="I1681" s="3"/>
      <c r="J1681" s="3" t="n">
        <f aca="false">ROUND((G1681-G1680)/G1680*100,2)</f>
        <v>-1.79</v>
      </c>
      <c r="K1681" s="3" t="str">
        <f aca="false">B1681&amp;"_"&amp;C1681</f>
        <v>4_2024-09-09</v>
      </c>
    </row>
    <row r="1682" customFormat="false" ht="15" hidden="false" customHeight="false" outlineLevel="0" collapsed="false">
      <c r="A1682" s="3" t="n">
        <v>1681</v>
      </c>
      <c r="B1682" s="3" t="n">
        <v>4</v>
      </c>
      <c r="C1682" s="3" t="s">
        <v>237</v>
      </c>
      <c r="D1682" s="4" t="n">
        <v>102.8</v>
      </c>
      <c r="E1682" s="4" t="n">
        <v>103.38</v>
      </c>
      <c r="F1682" s="4" t="n">
        <v>102.25</v>
      </c>
      <c r="G1682" s="4" t="n">
        <v>102.5</v>
      </c>
      <c r="H1682" s="5" t="n">
        <v>2845526</v>
      </c>
      <c r="I1682" s="3"/>
      <c r="J1682" s="3" t="n">
        <f aca="false">ROUND((G1682-G1681)/G1681*100,2)</f>
        <v>0.59</v>
      </c>
      <c r="K1682" s="3" t="str">
        <f aca="false">B1682&amp;"_"&amp;C1682</f>
        <v>4_2024-09-10</v>
      </c>
    </row>
    <row r="1683" customFormat="false" ht="15" hidden="false" customHeight="false" outlineLevel="0" collapsed="false">
      <c r="A1683" s="3" t="n">
        <v>1682</v>
      </c>
      <c r="B1683" s="3" t="n">
        <v>4</v>
      </c>
      <c r="C1683" s="3" t="s">
        <v>238</v>
      </c>
      <c r="D1683" s="4" t="n">
        <v>100.71</v>
      </c>
      <c r="E1683" s="4" t="n">
        <v>101.09</v>
      </c>
      <c r="F1683" s="4" t="n">
        <v>100.27</v>
      </c>
      <c r="G1683" s="4" t="n">
        <v>101.05</v>
      </c>
      <c r="H1683" s="5" t="n">
        <v>7586502</v>
      </c>
      <c r="I1683" s="3"/>
      <c r="J1683" s="3" t="n">
        <f aca="false">ROUND((G1683-G1682)/G1682*100,2)</f>
        <v>-1.41</v>
      </c>
      <c r="K1683" s="3" t="str">
        <f aca="false">B1683&amp;"_"&amp;C1683</f>
        <v>4_2024-09-11</v>
      </c>
    </row>
    <row r="1684" customFormat="false" ht="15" hidden="false" customHeight="false" outlineLevel="0" collapsed="false">
      <c r="A1684" s="3" t="n">
        <v>1683</v>
      </c>
      <c r="B1684" s="3" t="n">
        <v>4</v>
      </c>
      <c r="C1684" s="3" t="s">
        <v>239</v>
      </c>
      <c r="D1684" s="4" t="n">
        <v>101.55</v>
      </c>
      <c r="E1684" s="4" t="n">
        <v>101.89</v>
      </c>
      <c r="F1684" s="4" t="n">
        <v>101.05</v>
      </c>
      <c r="G1684" s="4" t="n">
        <v>101.35</v>
      </c>
      <c r="H1684" s="5" t="n">
        <v>7057647</v>
      </c>
      <c r="I1684" s="3"/>
      <c r="J1684" s="3" t="n">
        <f aca="false">ROUND((G1684-G1683)/G1683*100,2)</f>
        <v>0.3</v>
      </c>
      <c r="K1684" s="3" t="str">
        <f aca="false">B1684&amp;"_"&amp;C1684</f>
        <v>4_2024-09-12</v>
      </c>
    </row>
    <row r="1685" customFormat="false" ht="15" hidden="false" customHeight="false" outlineLevel="0" collapsed="false">
      <c r="A1685" s="3" t="n">
        <v>1684</v>
      </c>
      <c r="B1685" s="3" t="n">
        <v>4</v>
      </c>
      <c r="C1685" s="3" t="s">
        <v>240</v>
      </c>
      <c r="D1685" s="4" t="n">
        <v>102.26</v>
      </c>
      <c r="E1685" s="4" t="n">
        <v>102.52</v>
      </c>
      <c r="F1685" s="4" t="n">
        <v>101.57</v>
      </c>
      <c r="G1685" s="4" t="n">
        <v>101.88</v>
      </c>
      <c r="H1685" s="5" t="n">
        <v>5980980</v>
      </c>
      <c r="I1685" s="3"/>
      <c r="J1685" s="3" t="n">
        <f aca="false">ROUND((G1685-G1684)/G1684*100,2)</f>
        <v>0.52</v>
      </c>
      <c r="K1685" s="3" t="str">
        <f aca="false">B1685&amp;"_"&amp;C1685</f>
        <v>4_2024-09-13</v>
      </c>
    </row>
    <row r="1686" customFormat="false" ht="15" hidden="false" customHeight="false" outlineLevel="0" collapsed="false">
      <c r="A1686" s="3" t="n">
        <v>1685</v>
      </c>
      <c r="B1686" s="3" t="n">
        <v>4</v>
      </c>
      <c r="C1686" s="3" t="s">
        <v>241</v>
      </c>
      <c r="D1686" s="4" t="n">
        <v>100.08</v>
      </c>
      <c r="E1686" s="4" t="n">
        <v>100.62</v>
      </c>
      <c r="F1686" s="4" t="n">
        <v>99.27</v>
      </c>
      <c r="G1686" s="4" t="n">
        <v>99.69</v>
      </c>
      <c r="H1686" s="5" t="n">
        <v>3541035</v>
      </c>
      <c r="I1686" s="3"/>
      <c r="J1686" s="3" t="n">
        <f aca="false">ROUND((G1686-G1685)/G1685*100,2)</f>
        <v>-2.15</v>
      </c>
      <c r="K1686" s="3" t="str">
        <f aca="false">B1686&amp;"_"&amp;C1686</f>
        <v>4_2024-09-16</v>
      </c>
    </row>
    <row r="1687" customFormat="false" ht="15" hidden="false" customHeight="false" outlineLevel="0" collapsed="false">
      <c r="A1687" s="3" t="n">
        <v>1686</v>
      </c>
      <c r="B1687" s="3" t="n">
        <v>4</v>
      </c>
      <c r="C1687" s="3" t="s">
        <v>242</v>
      </c>
      <c r="D1687" s="4" t="n">
        <v>100.05</v>
      </c>
      <c r="E1687" s="4" t="n">
        <v>100.59</v>
      </c>
      <c r="F1687" s="4" t="n">
        <v>99.51</v>
      </c>
      <c r="G1687" s="4" t="n">
        <v>99.95</v>
      </c>
      <c r="H1687" s="5" t="n">
        <v>5856200</v>
      </c>
      <c r="I1687" s="3"/>
      <c r="J1687" s="3" t="n">
        <f aca="false">ROUND((G1687-G1686)/G1686*100,2)</f>
        <v>0.26</v>
      </c>
      <c r="K1687" s="3" t="str">
        <f aca="false">B1687&amp;"_"&amp;C1687</f>
        <v>4_2024-09-17</v>
      </c>
    </row>
    <row r="1688" customFormat="false" ht="15" hidden="false" customHeight="false" outlineLevel="0" collapsed="false">
      <c r="A1688" s="3" t="n">
        <v>1687</v>
      </c>
      <c r="B1688" s="3" t="n">
        <v>4</v>
      </c>
      <c r="C1688" s="3" t="s">
        <v>243</v>
      </c>
      <c r="D1688" s="4" t="n">
        <v>98.86</v>
      </c>
      <c r="E1688" s="4" t="n">
        <v>99.5</v>
      </c>
      <c r="F1688" s="4" t="n">
        <v>98.3</v>
      </c>
      <c r="G1688" s="4" t="n">
        <v>99.06</v>
      </c>
      <c r="H1688" s="5" t="n">
        <v>6675225</v>
      </c>
      <c r="I1688" s="3"/>
      <c r="J1688" s="3" t="n">
        <f aca="false">ROUND((G1688-G1687)/G1687*100,2)</f>
        <v>-0.89</v>
      </c>
      <c r="K1688" s="3" t="str">
        <f aca="false">B1688&amp;"_"&amp;C1688</f>
        <v>4_2024-09-18</v>
      </c>
    </row>
    <row r="1689" customFormat="false" ht="15" hidden="false" customHeight="false" outlineLevel="0" collapsed="false">
      <c r="A1689" s="3" t="n">
        <v>1688</v>
      </c>
      <c r="B1689" s="3" t="n">
        <v>4</v>
      </c>
      <c r="C1689" s="3" t="s">
        <v>244</v>
      </c>
      <c r="D1689" s="4" t="n">
        <v>96.51</v>
      </c>
      <c r="E1689" s="4" t="n">
        <v>96.82</v>
      </c>
      <c r="F1689" s="4" t="n">
        <v>95.87</v>
      </c>
      <c r="G1689" s="4" t="n">
        <v>96.22</v>
      </c>
      <c r="H1689" s="5" t="n">
        <v>5055301</v>
      </c>
      <c r="I1689" s="3"/>
      <c r="J1689" s="3" t="n">
        <f aca="false">ROUND((G1689-G1688)/G1688*100,2)</f>
        <v>-2.87</v>
      </c>
      <c r="K1689" s="3" t="str">
        <f aca="false">B1689&amp;"_"&amp;C1689</f>
        <v>4_2024-09-19</v>
      </c>
    </row>
    <row r="1690" customFormat="false" ht="15" hidden="false" customHeight="false" outlineLevel="0" collapsed="false">
      <c r="A1690" s="3" t="n">
        <v>1689</v>
      </c>
      <c r="B1690" s="3" t="n">
        <v>4</v>
      </c>
      <c r="C1690" s="3" t="s">
        <v>245</v>
      </c>
      <c r="D1690" s="4" t="n">
        <v>99.04</v>
      </c>
      <c r="E1690" s="4" t="n">
        <v>99.35</v>
      </c>
      <c r="F1690" s="4" t="n">
        <v>98.61</v>
      </c>
      <c r="G1690" s="4" t="n">
        <v>98.74</v>
      </c>
      <c r="H1690" s="5" t="n">
        <v>1063417</v>
      </c>
      <c r="I1690" s="3"/>
      <c r="J1690" s="3" t="n">
        <f aca="false">ROUND((G1690-G1689)/G1689*100,2)</f>
        <v>2.62</v>
      </c>
      <c r="K1690" s="3" t="str">
        <f aca="false">B1690&amp;"_"&amp;C1690</f>
        <v>4_2024-09-20</v>
      </c>
    </row>
    <row r="1691" customFormat="false" ht="15" hidden="false" customHeight="false" outlineLevel="0" collapsed="false">
      <c r="A1691" s="3" t="n">
        <v>1690</v>
      </c>
      <c r="B1691" s="3" t="n">
        <v>4</v>
      </c>
      <c r="C1691" s="3" t="s">
        <v>246</v>
      </c>
      <c r="D1691" s="4" t="n">
        <v>98.41</v>
      </c>
      <c r="E1691" s="4" t="n">
        <v>98.71</v>
      </c>
      <c r="F1691" s="4" t="n">
        <v>97.58</v>
      </c>
      <c r="G1691" s="4" t="n">
        <v>98.15</v>
      </c>
      <c r="H1691" s="5" t="n">
        <v>3670417</v>
      </c>
      <c r="I1691" s="3"/>
      <c r="J1691" s="3" t="n">
        <f aca="false">ROUND((G1691-G1690)/G1690*100,2)</f>
        <v>-0.6</v>
      </c>
      <c r="K1691" s="3" t="str">
        <f aca="false">B1691&amp;"_"&amp;C1691</f>
        <v>4_2024-09-23</v>
      </c>
    </row>
    <row r="1692" customFormat="false" ht="15" hidden="false" customHeight="false" outlineLevel="0" collapsed="false">
      <c r="A1692" s="3" t="n">
        <v>1691</v>
      </c>
      <c r="B1692" s="3" t="n">
        <v>4</v>
      </c>
      <c r="C1692" s="3" t="s">
        <v>247</v>
      </c>
      <c r="D1692" s="4" t="n">
        <v>96.6</v>
      </c>
      <c r="E1692" s="4" t="n">
        <v>97.43</v>
      </c>
      <c r="F1692" s="4" t="n">
        <v>96.45</v>
      </c>
      <c r="G1692" s="4" t="n">
        <v>96.9</v>
      </c>
      <c r="H1692" s="5" t="n">
        <v>4543397</v>
      </c>
      <c r="I1692" s="3"/>
      <c r="J1692" s="3" t="n">
        <f aca="false">ROUND((G1692-G1691)/G1691*100,2)</f>
        <v>-1.27</v>
      </c>
      <c r="K1692" s="3" t="str">
        <f aca="false">B1692&amp;"_"&amp;C1692</f>
        <v>4_2024-09-24</v>
      </c>
    </row>
    <row r="1693" customFormat="false" ht="15" hidden="false" customHeight="false" outlineLevel="0" collapsed="false">
      <c r="A1693" s="3" t="n">
        <v>1692</v>
      </c>
      <c r="B1693" s="3" t="n">
        <v>4</v>
      </c>
      <c r="C1693" s="3" t="s">
        <v>248</v>
      </c>
      <c r="D1693" s="4" t="n">
        <v>98.26</v>
      </c>
      <c r="E1693" s="4" t="n">
        <v>98.33</v>
      </c>
      <c r="F1693" s="4" t="n">
        <v>97.87</v>
      </c>
      <c r="G1693" s="4" t="n">
        <v>98.05</v>
      </c>
      <c r="H1693" s="5" t="n">
        <v>2701587</v>
      </c>
      <c r="I1693" s="3"/>
      <c r="J1693" s="3" t="n">
        <f aca="false">ROUND((G1693-G1692)/G1692*100,2)</f>
        <v>1.19</v>
      </c>
      <c r="K1693" s="3" t="str">
        <f aca="false">B1693&amp;"_"&amp;C1693</f>
        <v>4_2024-09-25</v>
      </c>
    </row>
    <row r="1694" customFormat="false" ht="15" hidden="false" customHeight="false" outlineLevel="0" collapsed="false">
      <c r="A1694" s="3" t="n">
        <v>1693</v>
      </c>
      <c r="B1694" s="3" t="n">
        <v>4</v>
      </c>
      <c r="C1694" s="3" t="s">
        <v>249</v>
      </c>
      <c r="D1694" s="4" t="n">
        <v>98.76</v>
      </c>
      <c r="E1694" s="4" t="n">
        <v>98.89</v>
      </c>
      <c r="F1694" s="4" t="n">
        <v>98.52</v>
      </c>
      <c r="G1694" s="4" t="n">
        <v>98.71</v>
      </c>
      <c r="H1694" s="5" t="n">
        <v>7498335</v>
      </c>
      <c r="I1694" s="3"/>
      <c r="J1694" s="3" t="n">
        <f aca="false">ROUND((G1694-G1693)/G1693*100,2)</f>
        <v>0.67</v>
      </c>
      <c r="K1694" s="3" t="str">
        <f aca="false">B1694&amp;"_"&amp;C1694</f>
        <v>4_2024-09-26</v>
      </c>
    </row>
    <row r="1695" customFormat="false" ht="15" hidden="false" customHeight="false" outlineLevel="0" collapsed="false">
      <c r="A1695" s="3" t="n">
        <v>1694</v>
      </c>
      <c r="B1695" s="3" t="n">
        <v>4</v>
      </c>
      <c r="C1695" s="3" t="s">
        <v>250</v>
      </c>
      <c r="D1695" s="4" t="n">
        <v>101.64</v>
      </c>
      <c r="E1695" s="4" t="n">
        <v>102.15</v>
      </c>
      <c r="F1695" s="4" t="n">
        <v>101.5</v>
      </c>
      <c r="G1695" s="4" t="n">
        <v>101.53</v>
      </c>
      <c r="H1695" s="5" t="n">
        <v>3972927</v>
      </c>
      <c r="I1695" s="3"/>
      <c r="J1695" s="3" t="n">
        <f aca="false">ROUND((G1695-G1694)/G1694*100,2)</f>
        <v>2.86</v>
      </c>
      <c r="K1695" s="3" t="str">
        <f aca="false">B1695&amp;"_"&amp;C1695</f>
        <v>4_2024-09-27</v>
      </c>
    </row>
    <row r="1696" customFormat="false" ht="15" hidden="false" customHeight="false" outlineLevel="0" collapsed="false">
      <c r="A1696" s="3" t="n">
        <v>1695</v>
      </c>
      <c r="B1696" s="3" t="n">
        <v>4</v>
      </c>
      <c r="C1696" s="3" t="s">
        <v>251</v>
      </c>
      <c r="D1696" s="4" t="n">
        <v>99.84</v>
      </c>
      <c r="E1696" s="4" t="n">
        <v>100.32</v>
      </c>
      <c r="F1696" s="4" t="n">
        <v>99.64</v>
      </c>
      <c r="G1696" s="4" t="n">
        <v>99.95</v>
      </c>
      <c r="H1696" s="5" t="n">
        <v>3154195</v>
      </c>
      <c r="I1696" s="3"/>
      <c r="J1696" s="3" t="n">
        <f aca="false">ROUND((G1696-G1695)/G1695*100,2)</f>
        <v>-1.56</v>
      </c>
      <c r="K1696" s="3" t="str">
        <f aca="false">B1696&amp;"_"&amp;C1696</f>
        <v>4_2024-09-30</v>
      </c>
    </row>
    <row r="1697" customFormat="false" ht="15" hidden="false" customHeight="false" outlineLevel="0" collapsed="false">
      <c r="A1697" s="3" t="n">
        <v>1696</v>
      </c>
      <c r="B1697" s="3" t="n">
        <v>4</v>
      </c>
      <c r="C1697" s="3" t="s">
        <v>252</v>
      </c>
      <c r="D1697" s="4" t="n">
        <v>98.15</v>
      </c>
      <c r="E1697" s="4" t="n">
        <v>99.07</v>
      </c>
      <c r="F1697" s="4" t="n">
        <v>98.04</v>
      </c>
      <c r="G1697" s="4" t="n">
        <v>98.54</v>
      </c>
      <c r="H1697" s="5" t="n">
        <v>3158992</v>
      </c>
      <c r="I1697" s="3"/>
      <c r="J1697" s="3" t="n">
        <f aca="false">ROUND((G1697-G1696)/G1696*100,2)</f>
        <v>-1.41</v>
      </c>
      <c r="K1697" s="3" t="str">
        <f aca="false">B1697&amp;"_"&amp;C1697</f>
        <v>4_2024-10-01</v>
      </c>
    </row>
    <row r="1698" customFormat="false" ht="15" hidden="false" customHeight="false" outlineLevel="0" collapsed="false">
      <c r="A1698" s="3" t="n">
        <v>1697</v>
      </c>
      <c r="B1698" s="3" t="n">
        <v>4</v>
      </c>
      <c r="C1698" s="3" t="s">
        <v>253</v>
      </c>
      <c r="D1698" s="4" t="n">
        <v>99.86</v>
      </c>
      <c r="E1698" s="4" t="n">
        <v>100.5</v>
      </c>
      <c r="F1698" s="4" t="n">
        <v>99.77</v>
      </c>
      <c r="G1698" s="4" t="n">
        <v>100.19</v>
      </c>
      <c r="H1698" s="5" t="n">
        <v>1428819</v>
      </c>
      <c r="I1698" s="3"/>
      <c r="J1698" s="3" t="n">
        <f aca="false">ROUND((G1698-G1697)/G1697*100,2)</f>
        <v>1.67</v>
      </c>
      <c r="K1698" s="3" t="str">
        <f aca="false">B1698&amp;"_"&amp;C1698</f>
        <v>4_2024-10-02</v>
      </c>
    </row>
    <row r="1699" customFormat="false" ht="15" hidden="false" customHeight="false" outlineLevel="0" collapsed="false">
      <c r="A1699" s="3" t="n">
        <v>1698</v>
      </c>
      <c r="B1699" s="3" t="n">
        <v>4</v>
      </c>
      <c r="C1699" s="3" t="s">
        <v>254</v>
      </c>
      <c r="D1699" s="4" t="n">
        <v>101.42</v>
      </c>
      <c r="E1699" s="4" t="n">
        <v>101.53</v>
      </c>
      <c r="F1699" s="4" t="n">
        <v>101.02</v>
      </c>
      <c r="G1699" s="4" t="n">
        <v>101.43</v>
      </c>
      <c r="H1699" s="5" t="n">
        <v>2195714</v>
      </c>
      <c r="I1699" s="3"/>
      <c r="J1699" s="3" t="n">
        <f aca="false">ROUND((G1699-G1698)/G1698*100,2)</f>
        <v>1.24</v>
      </c>
      <c r="K1699" s="3" t="str">
        <f aca="false">B1699&amp;"_"&amp;C1699</f>
        <v>4_2024-10-03</v>
      </c>
    </row>
    <row r="1700" customFormat="false" ht="15" hidden="false" customHeight="false" outlineLevel="0" collapsed="false">
      <c r="A1700" s="3" t="n">
        <v>1699</v>
      </c>
      <c r="B1700" s="3" t="n">
        <v>4</v>
      </c>
      <c r="C1700" s="3" t="s">
        <v>255</v>
      </c>
      <c r="D1700" s="4" t="n">
        <v>100.15</v>
      </c>
      <c r="E1700" s="4" t="n">
        <v>100.31</v>
      </c>
      <c r="F1700" s="4" t="n">
        <v>99.66</v>
      </c>
      <c r="G1700" s="4" t="n">
        <v>100.2</v>
      </c>
      <c r="H1700" s="5" t="n">
        <v>1315212</v>
      </c>
      <c r="I1700" s="3"/>
      <c r="J1700" s="3" t="n">
        <f aca="false">ROUND((G1700-G1699)/G1699*100,2)</f>
        <v>-1.21</v>
      </c>
      <c r="K1700" s="3" t="str">
        <f aca="false">B1700&amp;"_"&amp;C1700</f>
        <v>4_2024-10-04</v>
      </c>
    </row>
    <row r="1701" customFormat="false" ht="15" hidden="false" customHeight="false" outlineLevel="0" collapsed="false">
      <c r="A1701" s="3" t="n">
        <v>1700</v>
      </c>
      <c r="B1701" s="3" t="n">
        <v>4</v>
      </c>
      <c r="C1701" s="3" t="s">
        <v>256</v>
      </c>
      <c r="D1701" s="4" t="n">
        <v>101.07</v>
      </c>
      <c r="E1701" s="4" t="n">
        <v>101.63</v>
      </c>
      <c r="F1701" s="4" t="n">
        <v>100.98</v>
      </c>
      <c r="G1701" s="4" t="n">
        <v>101.12</v>
      </c>
      <c r="H1701" s="5" t="n">
        <v>3153033</v>
      </c>
      <c r="I1701" s="3"/>
      <c r="J1701" s="3" t="n">
        <f aca="false">ROUND((G1701-G1700)/G1700*100,2)</f>
        <v>0.92</v>
      </c>
      <c r="K1701" s="3" t="str">
        <f aca="false">B1701&amp;"_"&amp;C1701</f>
        <v>4_2024-10-07</v>
      </c>
    </row>
    <row r="1702" customFormat="false" ht="15" hidden="false" customHeight="false" outlineLevel="0" collapsed="false">
      <c r="A1702" s="3" t="n">
        <v>1701</v>
      </c>
      <c r="B1702" s="3" t="n">
        <v>4</v>
      </c>
      <c r="C1702" s="3" t="s">
        <v>257</v>
      </c>
      <c r="D1702" s="4" t="n">
        <v>99.84</v>
      </c>
      <c r="E1702" s="4" t="n">
        <v>99.96</v>
      </c>
      <c r="F1702" s="4" t="n">
        <v>99.43</v>
      </c>
      <c r="G1702" s="4" t="n">
        <v>99.54</v>
      </c>
      <c r="H1702" s="5" t="n">
        <v>801922</v>
      </c>
      <c r="I1702" s="3"/>
      <c r="J1702" s="3" t="n">
        <f aca="false">ROUND((G1702-G1701)/G1701*100,2)</f>
        <v>-1.56</v>
      </c>
      <c r="K1702" s="3" t="str">
        <f aca="false">B1702&amp;"_"&amp;C1702</f>
        <v>4_2024-10-08</v>
      </c>
    </row>
    <row r="1703" customFormat="false" ht="15" hidden="false" customHeight="false" outlineLevel="0" collapsed="false">
      <c r="A1703" s="3" t="n">
        <v>1702</v>
      </c>
      <c r="B1703" s="3" t="n">
        <v>4</v>
      </c>
      <c r="C1703" s="3" t="s">
        <v>258</v>
      </c>
      <c r="D1703" s="4" t="n">
        <v>100.13</v>
      </c>
      <c r="E1703" s="4" t="n">
        <v>100.66</v>
      </c>
      <c r="F1703" s="4" t="n">
        <v>99.59</v>
      </c>
      <c r="G1703" s="4" t="n">
        <v>100.21</v>
      </c>
      <c r="H1703" s="5" t="n">
        <v>1702343</v>
      </c>
      <c r="I1703" s="3"/>
      <c r="J1703" s="3" t="n">
        <f aca="false">ROUND((G1703-G1702)/G1702*100,2)</f>
        <v>0.67</v>
      </c>
      <c r="K1703" s="3" t="str">
        <f aca="false">B1703&amp;"_"&amp;C1703</f>
        <v>4_2024-10-09</v>
      </c>
    </row>
    <row r="1704" customFormat="false" ht="15" hidden="false" customHeight="false" outlineLevel="0" collapsed="false">
      <c r="A1704" s="3" t="n">
        <v>1703</v>
      </c>
      <c r="B1704" s="3" t="n">
        <v>4</v>
      </c>
      <c r="C1704" s="3" t="s">
        <v>259</v>
      </c>
      <c r="D1704" s="4" t="n">
        <v>100.99</v>
      </c>
      <c r="E1704" s="4" t="n">
        <v>101.15</v>
      </c>
      <c r="F1704" s="4" t="n">
        <v>100.6</v>
      </c>
      <c r="G1704" s="4" t="n">
        <v>100.85</v>
      </c>
      <c r="H1704" s="5" t="n">
        <v>4625927</v>
      </c>
      <c r="I1704" s="3"/>
      <c r="J1704" s="3" t="n">
        <f aca="false">ROUND((G1704-G1703)/G1703*100,2)</f>
        <v>0.64</v>
      </c>
      <c r="K1704" s="3" t="str">
        <f aca="false">B1704&amp;"_"&amp;C1704</f>
        <v>4_2024-10-10</v>
      </c>
    </row>
    <row r="1705" customFormat="false" ht="15" hidden="false" customHeight="false" outlineLevel="0" collapsed="false">
      <c r="A1705" s="3" t="n">
        <v>1704</v>
      </c>
      <c r="B1705" s="3" t="n">
        <v>4</v>
      </c>
      <c r="C1705" s="3" t="s">
        <v>260</v>
      </c>
      <c r="D1705" s="4" t="n">
        <v>103.06</v>
      </c>
      <c r="E1705" s="4" t="n">
        <v>103.5</v>
      </c>
      <c r="F1705" s="4" t="n">
        <v>102.61</v>
      </c>
      <c r="G1705" s="4" t="n">
        <v>102.81</v>
      </c>
      <c r="H1705" s="5" t="n">
        <v>6232945</v>
      </c>
      <c r="I1705" s="3"/>
      <c r="J1705" s="3" t="n">
        <f aca="false">ROUND((G1705-G1704)/G1704*100,2)</f>
        <v>1.94</v>
      </c>
      <c r="K1705" s="3" t="str">
        <f aca="false">B1705&amp;"_"&amp;C1705</f>
        <v>4_2024-10-11</v>
      </c>
    </row>
    <row r="1706" customFormat="false" ht="15" hidden="false" customHeight="false" outlineLevel="0" collapsed="false">
      <c r="A1706" s="3" t="n">
        <v>1705</v>
      </c>
      <c r="B1706" s="3" t="n">
        <v>4</v>
      </c>
      <c r="C1706" s="3" t="s">
        <v>261</v>
      </c>
      <c r="D1706" s="4" t="n">
        <v>104.77</v>
      </c>
      <c r="E1706" s="4" t="n">
        <v>105.3</v>
      </c>
      <c r="F1706" s="4" t="n">
        <v>104.17</v>
      </c>
      <c r="G1706" s="4" t="n">
        <v>104.41</v>
      </c>
      <c r="H1706" s="5" t="n">
        <v>1322995</v>
      </c>
      <c r="I1706" s="3"/>
      <c r="J1706" s="3" t="n">
        <f aca="false">ROUND((G1706-G1705)/G1705*100,2)</f>
        <v>1.56</v>
      </c>
      <c r="K1706" s="3" t="str">
        <f aca="false">B1706&amp;"_"&amp;C1706</f>
        <v>4_2024-10-14</v>
      </c>
    </row>
    <row r="1707" customFormat="false" ht="15" hidden="false" customHeight="false" outlineLevel="0" collapsed="false">
      <c r="A1707" s="3" t="n">
        <v>1706</v>
      </c>
      <c r="B1707" s="3" t="n">
        <v>4</v>
      </c>
      <c r="C1707" s="3" t="s">
        <v>262</v>
      </c>
      <c r="D1707" s="4" t="n">
        <v>102.58</v>
      </c>
      <c r="E1707" s="4" t="n">
        <v>102.92</v>
      </c>
      <c r="F1707" s="4" t="n">
        <v>102.48</v>
      </c>
      <c r="G1707" s="4" t="n">
        <v>102.9</v>
      </c>
      <c r="H1707" s="5" t="n">
        <v>4250006</v>
      </c>
      <c r="I1707" s="3"/>
      <c r="J1707" s="3" t="n">
        <f aca="false">ROUND((G1707-G1706)/G1706*100,2)</f>
        <v>-1.45</v>
      </c>
      <c r="K1707" s="3" t="str">
        <f aca="false">B1707&amp;"_"&amp;C1707</f>
        <v>4_2024-10-15</v>
      </c>
    </row>
    <row r="1708" customFormat="false" ht="15" hidden="false" customHeight="false" outlineLevel="0" collapsed="false">
      <c r="A1708" s="3" t="n">
        <v>1707</v>
      </c>
      <c r="B1708" s="3" t="n">
        <v>4</v>
      </c>
      <c r="C1708" s="3" t="s">
        <v>263</v>
      </c>
      <c r="D1708" s="4" t="n">
        <v>103.19</v>
      </c>
      <c r="E1708" s="4" t="n">
        <v>103.4</v>
      </c>
      <c r="F1708" s="4" t="n">
        <v>102.44</v>
      </c>
      <c r="G1708" s="4" t="n">
        <v>103.04</v>
      </c>
      <c r="H1708" s="5" t="n">
        <v>6030736</v>
      </c>
      <c r="I1708" s="3"/>
      <c r="J1708" s="3" t="n">
        <f aca="false">ROUND((G1708-G1707)/G1707*100,2)</f>
        <v>0.14</v>
      </c>
      <c r="K1708" s="3" t="str">
        <f aca="false">B1708&amp;"_"&amp;C1708</f>
        <v>4_2024-10-16</v>
      </c>
    </row>
    <row r="1709" customFormat="false" ht="15" hidden="false" customHeight="false" outlineLevel="0" collapsed="false">
      <c r="A1709" s="3" t="n">
        <v>1708</v>
      </c>
      <c r="B1709" s="3" t="n">
        <v>4</v>
      </c>
      <c r="C1709" s="3" t="s">
        <v>264</v>
      </c>
      <c r="D1709" s="4" t="n">
        <v>101.62</v>
      </c>
      <c r="E1709" s="4" t="n">
        <v>101.85</v>
      </c>
      <c r="F1709" s="4" t="n">
        <v>101.33</v>
      </c>
      <c r="G1709" s="4" t="n">
        <v>101.68</v>
      </c>
      <c r="H1709" s="5" t="n">
        <v>6206749</v>
      </c>
      <c r="I1709" s="3"/>
      <c r="J1709" s="3" t="n">
        <f aca="false">ROUND((G1709-G1708)/G1708*100,2)</f>
        <v>-1.32</v>
      </c>
      <c r="K1709" s="3" t="str">
        <f aca="false">B1709&amp;"_"&amp;C1709</f>
        <v>4_2024-10-17</v>
      </c>
    </row>
    <row r="1710" customFormat="false" ht="15" hidden="false" customHeight="false" outlineLevel="0" collapsed="false">
      <c r="A1710" s="3" t="n">
        <v>1709</v>
      </c>
      <c r="B1710" s="3" t="n">
        <v>4</v>
      </c>
      <c r="C1710" s="3" t="s">
        <v>265</v>
      </c>
      <c r="D1710" s="4" t="n">
        <v>101.69</v>
      </c>
      <c r="E1710" s="4" t="n">
        <v>101.84</v>
      </c>
      <c r="F1710" s="4" t="n">
        <v>101.21</v>
      </c>
      <c r="G1710" s="4" t="n">
        <v>101.68</v>
      </c>
      <c r="H1710" s="5" t="n">
        <v>6981251</v>
      </c>
      <c r="I1710" s="3"/>
      <c r="J1710" s="3" t="n">
        <f aca="false">ROUND((G1710-G1709)/G1709*100,2)</f>
        <v>0</v>
      </c>
      <c r="K1710" s="3" t="str">
        <f aca="false">B1710&amp;"_"&amp;C1710</f>
        <v>4_2024-10-18</v>
      </c>
    </row>
    <row r="1711" customFormat="false" ht="15" hidden="false" customHeight="false" outlineLevel="0" collapsed="false">
      <c r="A1711" s="3" t="n">
        <v>1710</v>
      </c>
      <c r="B1711" s="3" t="n">
        <v>4</v>
      </c>
      <c r="C1711" s="3" t="s">
        <v>266</v>
      </c>
      <c r="D1711" s="4" t="n">
        <v>103.13</v>
      </c>
      <c r="E1711" s="4" t="n">
        <v>103.29</v>
      </c>
      <c r="F1711" s="4" t="n">
        <v>102.22</v>
      </c>
      <c r="G1711" s="4" t="n">
        <v>102.73</v>
      </c>
      <c r="H1711" s="5" t="n">
        <v>1988093</v>
      </c>
      <c r="I1711" s="3"/>
      <c r="J1711" s="3" t="n">
        <f aca="false">ROUND((G1711-G1710)/G1710*100,2)</f>
        <v>1.03</v>
      </c>
      <c r="K1711" s="3" t="str">
        <f aca="false">B1711&amp;"_"&amp;C1711</f>
        <v>4_2024-10-21</v>
      </c>
    </row>
    <row r="1712" customFormat="false" ht="15" hidden="false" customHeight="false" outlineLevel="0" collapsed="false">
      <c r="A1712" s="3" t="n">
        <v>1711</v>
      </c>
      <c r="B1712" s="3" t="n">
        <v>4</v>
      </c>
      <c r="C1712" s="3" t="s">
        <v>267</v>
      </c>
      <c r="D1712" s="4" t="n">
        <v>101.97</v>
      </c>
      <c r="E1712" s="4" t="n">
        <v>102.28</v>
      </c>
      <c r="F1712" s="4" t="n">
        <v>101.7</v>
      </c>
      <c r="G1712" s="4" t="n">
        <v>101.81</v>
      </c>
      <c r="H1712" s="5" t="n">
        <v>7944137</v>
      </c>
      <c r="I1712" s="3"/>
      <c r="J1712" s="3" t="n">
        <f aca="false">ROUND((G1712-G1711)/G1711*100,2)</f>
        <v>-0.9</v>
      </c>
      <c r="K1712" s="3" t="str">
        <f aca="false">B1712&amp;"_"&amp;C1712</f>
        <v>4_2024-10-22</v>
      </c>
    </row>
    <row r="1713" customFormat="false" ht="15" hidden="false" customHeight="false" outlineLevel="0" collapsed="false">
      <c r="A1713" s="3" t="n">
        <v>1712</v>
      </c>
      <c r="B1713" s="3" t="n">
        <v>4</v>
      </c>
      <c r="C1713" s="3" t="s">
        <v>268</v>
      </c>
      <c r="D1713" s="4" t="n">
        <v>98.65</v>
      </c>
      <c r="E1713" s="4" t="n">
        <v>99.03</v>
      </c>
      <c r="F1713" s="4" t="n">
        <v>98.45</v>
      </c>
      <c r="G1713" s="4" t="n">
        <v>98.58</v>
      </c>
      <c r="H1713" s="5" t="n">
        <v>1492218</v>
      </c>
      <c r="I1713" s="3"/>
      <c r="J1713" s="3" t="n">
        <f aca="false">ROUND((G1713-G1712)/G1712*100,2)</f>
        <v>-3.17</v>
      </c>
      <c r="K1713" s="3" t="str">
        <f aca="false">B1713&amp;"_"&amp;C1713</f>
        <v>4_2024-10-23</v>
      </c>
    </row>
    <row r="1714" customFormat="false" ht="15" hidden="false" customHeight="false" outlineLevel="0" collapsed="false">
      <c r="A1714" s="3" t="n">
        <v>1713</v>
      </c>
      <c r="B1714" s="3" t="n">
        <v>4</v>
      </c>
      <c r="C1714" s="3" t="s">
        <v>269</v>
      </c>
      <c r="D1714" s="4" t="n">
        <v>104.18</v>
      </c>
      <c r="E1714" s="4" t="n">
        <v>104.45</v>
      </c>
      <c r="F1714" s="4" t="n">
        <v>103.44</v>
      </c>
      <c r="G1714" s="4" t="n">
        <v>103.82</v>
      </c>
      <c r="H1714" s="5" t="n">
        <v>1182015</v>
      </c>
      <c r="I1714" s="3"/>
      <c r="J1714" s="3" t="n">
        <f aca="false">ROUND((G1714-G1713)/G1713*100,2)</f>
        <v>5.32</v>
      </c>
      <c r="K1714" s="3" t="str">
        <f aca="false">B1714&amp;"_"&amp;C1714</f>
        <v>4_2024-10-24</v>
      </c>
    </row>
    <row r="1715" customFormat="false" ht="15" hidden="false" customHeight="false" outlineLevel="0" collapsed="false">
      <c r="A1715" s="3" t="n">
        <v>1714</v>
      </c>
      <c r="B1715" s="3" t="n">
        <v>4</v>
      </c>
      <c r="C1715" s="3" t="s">
        <v>270</v>
      </c>
      <c r="D1715" s="4" t="n">
        <v>104.8</v>
      </c>
      <c r="E1715" s="4" t="n">
        <v>105.43</v>
      </c>
      <c r="F1715" s="4" t="n">
        <v>104.6</v>
      </c>
      <c r="G1715" s="4" t="n">
        <v>105.18</v>
      </c>
      <c r="H1715" s="5" t="n">
        <v>5249824</v>
      </c>
      <c r="I1715" s="3"/>
      <c r="J1715" s="3" t="n">
        <f aca="false">ROUND((G1715-G1714)/G1714*100,2)</f>
        <v>1.31</v>
      </c>
      <c r="K1715" s="3" t="str">
        <f aca="false">B1715&amp;"_"&amp;C1715</f>
        <v>4_2024-10-25</v>
      </c>
    </row>
    <row r="1716" customFormat="false" ht="15" hidden="false" customHeight="false" outlineLevel="0" collapsed="false">
      <c r="A1716" s="3" t="n">
        <v>1715</v>
      </c>
      <c r="B1716" s="3" t="n">
        <v>4</v>
      </c>
      <c r="C1716" s="3" t="s">
        <v>271</v>
      </c>
      <c r="D1716" s="4" t="n">
        <v>105.35</v>
      </c>
      <c r="E1716" s="4" t="n">
        <v>105.69</v>
      </c>
      <c r="F1716" s="4" t="n">
        <v>104.94</v>
      </c>
      <c r="G1716" s="4" t="n">
        <v>105.37</v>
      </c>
      <c r="H1716" s="5" t="n">
        <v>2782174</v>
      </c>
      <c r="I1716" s="3"/>
      <c r="J1716" s="3" t="n">
        <f aca="false">ROUND((G1716-G1715)/G1715*100,2)</f>
        <v>0.18</v>
      </c>
      <c r="K1716" s="3" t="str">
        <f aca="false">B1716&amp;"_"&amp;C1716</f>
        <v>4_2024-10-28</v>
      </c>
    </row>
    <row r="1717" customFormat="false" ht="15" hidden="false" customHeight="false" outlineLevel="0" collapsed="false">
      <c r="A1717" s="3" t="n">
        <v>1716</v>
      </c>
      <c r="B1717" s="3" t="n">
        <v>4</v>
      </c>
      <c r="C1717" s="3" t="s">
        <v>272</v>
      </c>
      <c r="D1717" s="4" t="n">
        <v>106.86</v>
      </c>
      <c r="E1717" s="4" t="n">
        <v>107.24</v>
      </c>
      <c r="F1717" s="4" t="n">
        <v>106.64</v>
      </c>
      <c r="G1717" s="4" t="n">
        <v>107.06</v>
      </c>
      <c r="H1717" s="5" t="n">
        <v>3635556</v>
      </c>
      <c r="I1717" s="3"/>
      <c r="J1717" s="3" t="n">
        <f aca="false">ROUND((G1717-G1716)/G1716*100,2)</f>
        <v>1.6</v>
      </c>
      <c r="K1717" s="3" t="str">
        <f aca="false">B1717&amp;"_"&amp;C1717</f>
        <v>4_2024-10-29</v>
      </c>
    </row>
    <row r="1718" customFormat="false" ht="15" hidden="false" customHeight="false" outlineLevel="0" collapsed="false">
      <c r="A1718" s="3" t="n">
        <v>1717</v>
      </c>
      <c r="B1718" s="3" t="n">
        <v>4</v>
      </c>
      <c r="C1718" s="3" t="s">
        <v>273</v>
      </c>
      <c r="D1718" s="4" t="n">
        <v>106.4</v>
      </c>
      <c r="E1718" s="4" t="n">
        <v>106.83</v>
      </c>
      <c r="F1718" s="4" t="n">
        <v>105.93</v>
      </c>
      <c r="G1718" s="4" t="n">
        <v>106.79</v>
      </c>
      <c r="H1718" s="5" t="n">
        <v>2089831</v>
      </c>
      <c r="I1718" s="3"/>
      <c r="J1718" s="3" t="n">
        <f aca="false">ROUND((G1718-G1717)/G1717*100,2)</f>
        <v>-0.25</v>
      </c>
      <c r="K1718" s="3" t="str">
        <f aca="false">B1718&amp;"_"&amp;C1718</f>
        <v>4_2024-10-30</v>
      </c>
    </row>
    <row r="1719" customFormat="false" ht="15" hidden="false" customHeight="false" outlineLevel="0" collapsed="false">
      <c r="A1719" s="3" t="n">
        <v>1718</v>
      </c>
      <c r="B1719" s="3" t="n">
        <v>4</v>
      </c>
      <c r="C1719" s="3" t="s">
        <v>274</v>
      </c>
      <c r="D1719" s="4" t="n">
        <v>107.3</v>
      </c>
      <c r="E1719" s="4" t="n">
        <v>107.91</v>
      </c>
      <c r="F1719" s="4" t="n">
        <v>107.24</v>
      </c>
      <c r="G1719" s="4" t="n">
        <v>107.33</v>
      </c>
      <c r="H1719" s="5" t="n">
        <v>1886300</v>
      </c>
      <c r="I1719" s="3"/>
      <c r="J1719" s="3" t="n">
        <f aca="false">ROUND((G1719-G1718)/G1718*100,2)</f>
        <v>0.51</v>
      </c>
      <c r="K1719" s="3" t="str">
        <f aca="false">B1719&amp;"_"&amp;C1719</f>
        <v>4_2024-10-31</v>
      </c>
    </row>
    <row r="1720" customFormat="false" ht="15" hidden="false" customHeight="false" outlineLevel="0" collapsed="false">
      <c r="A1720" s="3" t="n">
        <v>1719</v>
      </c>
      <c r="B1720" s="3" t="n">
        <v>4</v>
      </c>
      <c r="C1720" s="3" t="s">
        <v>275</v>
      </c>
      <c r="D1720" s="4" t="n">
        <v>108.89</v>
      </c>
      <c r="E1720" s="4" t="n">
        <v>109.12</v>
      </c>
      <c r="F1720" s="4" t="n">
        <v>108.88</v>
      </c>
      <c r="G1720" s="4" t="n">
        <v>109.06</v>
      </c>
      <c r="H1720" s="5" t="n">
        <v>4638261</v>
      </c>
      <c r="I1720" s="3"/>
      <c r="J1720" s="3" t="n">
        <f aca="false">ROUND((G1720-G1719)/G1719*100,2)</f>
        <v>1.61</v>
      </c>
      <c r="K1720" s="3" t="str">
        <f aca="false">B1720&amp;"_"&amp;C1720</f>
        <v>4_2024-11-01</v>
      </c>
    </row>
    <row r="1721" customFormat="false" ht="15" hidden="false" customHeight="false" outlineLevel="0" collapsed="false">
      <c r="A1721" s="3" t="n">
        <v>1720</v>
      </c>
      <c r="B1721" s="3" t="n">
        <v>4</v>
      </c>
      <c r="C1721" s="3" t="s">
        <v>276</v>
      </c>
      <c r="D1721" s="4" t="n">
        <v>108.77</v>
      </c>
      <c r="E1721" s="4" t="n">
        <v>108.98</v>
      </c>
      <c r="F1721" s="4" t="n">
        <v>107.97</v>
      </c>
      <c r="G1721" s="4" t="n">
        <v>108.45</v>
      </c>
      <c r="H1721" s="5" t="n">
        <v>3210387</v>
      </c>
      <c r="I1721" s="3"/>
      <c r="J1721" s="3" t="n">
        <f aca="false">ROUND((G1721-G1720)/G1720*100,2)</f>
        <v>-0.56</v>
      </c>
      <c r="K1721" s="3" t="str">
        <f aca="false">B1721&amp;"_"&amp;C1721</f>
        <v>4_2024-11-04</v>
      </c>
    </row>
    <row r="1722" customFormat="false" ht="15" hidden="false" customHeight="false" outlineLevel="0" collapsed="false">
      <c r="A1722" s="3" t="n">
        <v>1721</v>
      </c>
      <c r="B1722" s="3" t="n">
        <v>4</v>
      </c>
      <c r="C1722" s="3" t="s">
        <v>277</v>
      </c>
      <c r="D1722" s="4" t="n">
        <v>108.76</v>
      </c>
      <c r="E1722" s="4" t="n">
        <v>109.3</v>
      </c>
      <c r="F1722" s="4" t="n">
        <v>108.63</v>
      </c>
      <c r="G1722" s="4" t="n">
        <v>108.87</v>
      </c>
      <c r="H1722" s="5" t="n">
        <v>3380370</v>
      </c>
      <c r="I1722" s="3"/>
      <c r="J1722" s="3" t="n">
        <f aca="false">ROUND((G1722-G1721)/G1721*100,2)</f>
        <v>0.39</v>
      </c>
      <c r="K1722" s="3" t="str">
        <f aca="false">B1722&amp;"_"&amp;C1722</f>
        <v>4_2024-11-05</v>
      </c>
    </row>
    <row r="1723" customFormat="false" ht="15" hidden="false" customHeight="false" outlineLevel="0" collapsed="false">
      <c r="A1723" s="3" t="n">
        <v>1722</v>
      </c>
      <c r="B1723" s="3" t="n">
        <v>4</v>
      </c>
      <c r="C1723" s="3" t="s">
        <v>278</v>
      </c>
      <c r="D1723" s="4" t="n">
        <v>106.83</v>
      </c>
      <c r="E1723" s="4" t="n">
        <v>106.91</v>
      </c>
      <c r="F1723" s="4" t="n">
        <v>106.03</v>
      </c>
      <c r="G1723" s="4" t="n">
        <v>106.5</v>
      </c>
      <c r="H1723" s="5" t="n">
        <v>1402657</v>
      </c>
      <c r="I1723" s="3"/>
      <c r="J1723" s="3" t="n">
        <f aca="false">ROUND((G1723-G1722)/G1722*100,2)</f>
        <v>-2.18</v>
      </c>
      <c r="K1723" s="3" t="str">
        <f aca="false">B1723&amp;"_"&amp;C1723</f>
        <v>4_2024-11-06</v>
      </c>
    </row>
    <row r="1724" customFormat="false" ht="15" hidden="false" customHeight="false" outlineLevel="0" collapsed="false">
      <c r="A1724" s="3" t="n">
        <v>1723</v>
      </c>
      <c r="B1724" s="3" t="n">
        <v>4</v>
      </c>
      <c r="C1724" s="3" t="s">
        <v>279</v>
      </c>
      <c r="D1724" s="4" t="n">
        <v>103</v>
      </c>
      <c r="E1724" s="4" t="n">
        <v>103.12</v>
      </c>
      <c r="F1724" s="4" t="n">
        <v>102.44</v>
      </c>
      <c r="G1724" s="4" t="n">
        <v>102.87</v>
      </c>
      <c r="H1724" s="5" t="n">
        <v>7441254</v>
      </c>
      <c r="I1724" s="3"/>
      <c r="J1724" s="3" t="n">
        <f aca="false">ROUND((G1724-G1723)/G1723*100,2)</f>
        <v>-3.41</v>
      </c>
      <c r="K1724" s="3" t="str">
        <f aca="false">B1724&amp;"_"&amp;C1724</f>
        <v>4_2024-11-07</v>
      </c>
    </row>
    <row r="1725" customFormat="false" ht="15" hidden="false" customHeight="false" outlineLevel="0" collapsed="false">
      <c r="A1725" s="3" t="n">
        <v>1724</v>
      </c>
      <c r="B1725" s="3" t="n">
        <v>4</v>
      </c>
      <c r="C1725" s="3" t="s">
        <v>280</v>
      </c>
      <c r="D1725" s="4" t="n">
        <v>100.41</v>
      </c>
      <c r="E1725" s="4" t="n">
        <v>101.08</v>
      </c>
      <c r="F1725" s="4" t="n">
        <v>100.2</v>
      </c>
      <c r="G1725" s="4" t="n">
        <v>100.75</v>
      </c>
      <c r="H1725" s="5" t="n">
        <v>5940129</v>
      </c>
      <c r="I1725" s="3"/>
      <c r="J1725" s="3" t="n">
        <f aca="false">ROUND((G1725-G1724)/G1724*100,2)</f>
        <v>-2.06</v>
      </c>
      <c r="K1725" s="3" t="str">
        <f aca="false">B1725&amp;"_"&amp;C1725</f>
        <v>4_2024-11-08</v>
      </c>
    </row>
    <row r="1726" customFormat="false" ht="15" hidden="false" customHeight="false" outlineLevel="0" collapsed="false">
      <c r="A1726" s="3" t="n">
        <v>1725</v>
      </c>
      <c r="B1726" s="3" t="n">
        <v>4</v>
      </c>
      <c r="C1726" s="3" t="s">
        <v>281</v>
      </c>
      <c r="D1726" s="4" t="n">
        <v>102.14</v>
      </c>
      <c r="E1726" s="4" t="n">
        <v>102.16</v>
      </c>
      <c r="F1726" s="4" t="n">
        <v>101.84</v>
      </c>
      <c r="G1726" s="4" t="n">
        <v>101.96</v>
      </c>
      <c r="H1726" s="5" t="n">
        <v>4628717</v>
      </c>
      <c r="I1726" s="3"/>
      <c r="J1726" s="3" t="n">
        <f aca="false">ROUND((G1726-G1725)/G1725*100,2)</f>
        <v>1.2</v>
      </c>
      <c r="K1726" s="3" t="str">
        <f aca="false">B1726&amp;"_"&amp;C1726</f>
        <v>4_2024-11-11</v>
      </c>
    </row>
    <row r="1727" customFormat="false" ht="15" hidden="false" customHeight="false" outlineLevel="0" collapsed="false">
      <c r="A1727" s="3" t="n">
        <v>1726</v>
      </c>
      <c r="B1727" s="3" t="n">
        <v>4</v>
      </c>
      <c r="C1727" s="3" t="s">
        <v>282</v>
      </c>
      <c r="D1727" s="4" t="n">
        <v>101.66</v>
      </c>
      <c r="E1727" s="4" t="n">
        <v>102.4</v>
      </c>
      <c r="F1727" s="4" t="n">
        <v>101.14</v>
      </c>
      <c r="G1727" s="4" t="n">
        <v>101.87</v>
      </c>
      <c r="H1727" s="5" t="n">
        <v>7301111</v>
      </c>
      <c r="I1727" s="3"/>
      <c r="J1727" s="3" t="n">
        <f aca="false">ROUND((G1727-G1726)/G1726*100,2)</f>
        <v>-0.09</v>
      </c>
      <c r="K1727" s="3" t="str">
        <f aca="false">B1727&amp;"_"&amp;C1727</f>
        <v>4_2024-11-12</v>
      </c>
    </row>
    <row r="1728" customFormat="false" ht="15" hidden="false" customHeight="false" outlineLevel="0" collapsed="false">
      <c r="A1728" s="3" t="n">
        <v>1727</v>
      </c>
      <c r="B1728" s="3" t="n">
        <v>4</v>
      </c>
      <c r="C1728" s="3" t="s">
        <v>283</v>
      </c>
      <c r="D1728" s="4" t="n">
        <v>105.66</v>
      </c>
      <c r="E1728" s="4" t="n">
        <v>106.16</v>
      </c>
      <c r="F1728" s="4" t="n">
        <v>105.08</v>
      </c>
      <c r="G1728" s="4" t="n">
        <v>105.7</v>
      </c>
      <c r="H1728" s="5" t="n">
        <v>1007813</v>
      </c>
      <c r="I1728" s="3"/>
      <c r="J1728" s="3" t="n">
        <f aca="false">ROUND((G1728-G1727)/G1727*100,2)</f>
        <v>3.76</v>
      </c>
      <c r="K1728" s="3" t="str">
        <f aca="false">B1728&amp;"_"&amp;C1728</f>
        <v>4_2024-11-13</v>
      </c>
    </row>
    <row r="1729" customFormat="false" ht="15" hidden="false" customHeight="false" outlineLevel="0" collapsed="false">
      <c r="A1729" s="3" t="n">
        <v>1728</v>
      </c>
      <c r="B1729" s="3" t="n">
        <v>4</v>
      </c>
      <c r="C1729" s="3" t="s">
        <v>284</v>
      </c>
      <c r="D1729" s="4" t="n">
        <v>104.99</v>
      </c>
      <c r="E1729" s="4" t="n">
        <v>105.65</v>
      </c>
      <c r="F1729" s="4" t="n">
        <v>104.68</v>
      </c>
      <c r="G1729" s="4" t="n">
        <v>105.06</v>
      </c>
      <c r="H1729" s="5" t="n">
        <v>664061</v>
      </c>
      <c r="I1729" s="3"/>
      <c r="J1729" s="3" t="n">
        <f aca="false">ROUND((G1729-G1728)/G1728*100,2)</f>
        <v>-0.61</v>
      </c>
      <c r="K1729" s="3" t="str">
        <f aca="false">B1729&amp;"_"&amp;C1729</f>
        <v>4_2024-11-14</v>
      </c>
    </row>
    <row r="1730" customFormat="false" ht="15" hidden="false" customHeight="false" outlineLevel="0" collapsed="false">
      <c r="A1730" s="3" t="n">
        <v>1729</v>
      </c>
      <c r="B1730" s="3" t="n">
        <v>4</v>
      </c>
      <c r="C1730" s="3" t="s">
        <v>285</v>
      </c>
      <c r="D1730" s="4" t="n">
        <v>102.38</v>
      </c>
      <c r="E1730" s="4" t="n">
        <v>102.71</v>
      </c>
      <c r="F1730" s="4" t="n">
        <v>102.03</v>
      </c>
      <c r="G1730" s="4" t="n">
        <v>102.68</v>
      </c>
      <c r="H1730" s="5" t="n">
        <v>6457927</v>
      </c>
      <c r="I1730" s="3"/>
      <c r="J1730" s="3" t="n">
        <f aca="false">ROUND((G1730-G1729)/G1729*100,2)</f>
        <v>-2.27</v>
      </c>
      <c r="K1730" s="3" t="str">
        <f aca="false">B1730&amp;"_"&amp;C1730</f>
        <v>4_2024-11-15</v>
      </c>
    </row>
    <row r="1731" customFormat="false" ht="15" hidden="false" customHeight="false" outlineLevel="0" collapsed="false">
      <c r="A1731" s="3" t="n">
        <v>1730</v>
      </c>
      <c r="B1731" s="3" t="n">
        <v>4</v>
      </c>
      <c r="C1731" s="3" t="s">
        <v>286</v>
      </c>
      <c r="D1731" s="4" t="n">
        <v>101.16</v>
      </c>
      <c r="E1731" s="4" t="n">
        <v>101.61</v>
      </c>
      <c r="F1731" s="4" t="n">
        <v>100.76</v>
      </c>
      <c r="G1731" s="4" t="n">
        <v>101</v>
      </c>
      <c r="H1731" s="5" t="n">
        <v>5635207</v>
      </c>
      <c r="I1731" s="3"/>
      <c r="J1731" s="3" t="n">
        <f aca="false">ROUND((G1731-G1730)/G1730*100,2)</f>
        <v>-1.64</v>
      </c>
      <c r="K1731" s="3" t="str">
        <f aca="false">B1731&amp;"_"&amp;C1731</f>
        <v>4_2024-11-18</v>
      </c>
    </row>
    <row r="1732" customFormat="false" ht="15" hidden="false" customHeight="false" outlineLevel="0" collapsed="false">
      <c r="A1732" s="3" t="n">
        <v>1731</v>
      </c>
      <c r="B1732" s="3" t="n">
        <v>4</v>
      </c>
      <c r="C1732" s="3" t="s">
        <v>287</v>
      </c>
      <c r="D1732" s="4" t="n">
        <v>104.04</v>
      </c>
      <c r="E1732" s="4" t="n">
        <v>104.79</v>
      </c>
      <c r="F1732" s="4" t="n">
        <v>103.8</v>
      </c>
      <c r="G1732" s="4" t="n">
        <v>104.32</v>
      </c>
      <c r="H1732" s="5" t="n">
        <v>6345291</v>
      </c>
      <c r="I1732" s="3"/>
      <c r="J1732" s="3" t="n">
        <f aca="false">ROUND((G1732-G1731)/G1731*100,2)</f>
        <v>3.29</v>
      </c>
      <c r="K1732" s="3" t="str">
        <f aca="false">B1732&amp;"_"&amp;C1732</f>
        <v>4_2024-11-19</v>
      </c>
    </row>
    <row r="1733" customFormat="false" ht="15" hidden="false" customHeight="false" outlineLevel="0" collapsed="false">
      <c r="A1733" s="3" t="n">
        <v>1732</v>
      </c>
      <c r="B1733" s="3" t="n">
        <v>4</v>
      </c>
      <c r="C1733" s="3" t="s">
        <v>288</v>
      </c>
      <c r="D1733" s="4" t="n">
        <v>100.59</v>
      </c>
      <c r="E1733" s="4" t="n">
        <v>100.83</v>
      </c>
      <c r="F1733" s="4" t="n">
        <v>100.47</v>
      </c>
      <c r="G1733" s="4" t="n">
        <v>100.67</v>
      </c>
      <c r="H1733" s="5" t="n">
        <v>1700022</v>
      </c>
      <c r="I1733" s="3"/>
      <c r="J1733" s="3" t="n">
        <f aca="false">ROUND((G1733-G1732)/G1732*100,2)</f>
        <v>-3.5</v>
      </c>
      <c r="K1733" s="3" t="str">
        <f aca="false">B1733&amp;"_"&amp;C1733</f>
        <v>4_2024-11-20</v>
      </c>
    </row>
    <row r="1734" customFormat="false" ht="15" hidden="false" customHeight="false" outlineLevel="0" collapsed="false">
      <c r="A1734" s="3" t="n">
        <v>1733</v>
      </c>
      <c r="B1734" s="3" t="n">
        <v>4</v>
      </c>
      <c r="C1734" s="3" t="s">
        <v>289</v>
      </c>
      <c r="D1734" s="4" t="n">
        <v>101.53</v>
      </c>
      <c r="E1734" s="4" t="n">
        <v>102.01</v>
      </c>
      <c r="F1734" s="4" t="n">
        <v>100.94</v>
      </c>
      <c r="G1734" s="4" t="n">
        <v>101.22</v>
      </c>
      <c r="H1734" s="5" t="n">
        <v>5808155</v>
      </c>
      <c r="I1734" s="3"/>
      <c r="J1734" s="3" t="n">
        <f aca="false">ROUND((G1734-G1733)/G1733*100,2)</f>
        <v>0.55</v>
      </c>
      <c r="K1734" s="3" t="str">
        <f aca="false">B1734&amp;"_"&amp;C1734</f>
        <v>4_2024-11-21</v>
      </c>
    </row>
    <row r="1735" customFormat="false" ht="15" hidden="false" customHeight="false" outlineLevel="0" collapsed="false">
      <c r="A1735" s="3" t="n">
        <v>1734</v>
      </c>
      <c r="B1735" s="3" t="n">
        <v>4</v>
      </c>
      <c r="C1735" s="3" t="s">
        <v>290</v>
      </c>
      <c r="D1735" s="4" t="n">
        <v>103.99</v>
      </c>
      <c r="E1735" s="4" t="n">
        <v>104.18</v>
      </c>
      <c r="F1735" s="4" t="n">
        <v>103.83</v>
      </c>
      <c r="G1735" s="4" t="n">
        <v>103.97</v>
      </c>
      <c r="H1735" s="5" t="n">
        <v>5811910</v>
      </c>
      <c r="I1735" s="3"/>
      <c r="J1735" s="3" t="n">
        <f aca="false">ROUND((G1735-G1734)/G1734*100,2)</f>
        <v>2.72</v>
      </c>
      <c r="K1735" s="3" t="str">
        <f aca="false">B1735&amp;"_"&amp;C1735</f>
        <v>4_2024-11-22</v>
      </c>
    </row>
    <row r="1736" customFormat="false" ht="15" hidden="false" customHeight="false" outlineLevel="0" collapsed="false">
      <c r="A1736" s="3" t="n">
        <v>1735</v>
      </c>
      <c r="B1736" s="3" t="n">
        <v>4</v>
      </c>
      <c r="C1736" s="3" t="s">
        <v>291</v>
      </c>
      <c r="D1736" s="4" t="n">
        <v>102.5</v>
      </c>
      <c r="E1736" s="4" t="n">
        <v>103.02</v>
      </c>
      <c r="F1736" s="4" t="n">
        <v>102.47</v>
      </c>
      <c r="G1736" s="4" t="n">
        <v>102.87</v>
      </c>
      <c r="H1736" s="5" t="n">
        <v>1611046</v>
      </c>
      <c r="I1736" s="3"/>
      <c r="J1736" s="3" t="n">
        <f aca="false">ROUND((G1736-G1735)/G1735*100,2)</f>
        <v>-1.06</v>
      </c>
      <c r="K1736" s="3" t="str">
        <f aca="false">B1736&amp;"_"&amp;C1736</f>
        <v>4_2024-11-25</v>
      </c>
    </row>
    <row r="1737" customFormat="false" ht="15" hidden="false" customHeight="false" outlineLevel="0" collapsed="false">
      <c r="A1737" s="3" t="n">
        <v>1736</v>
      </c>
      <c r="B1737" s="3" t="n">
        <v>4</v>
      </c>
      <c r="C1737" s="3" t="s">
        <v>292</v>
      </c>
      <c r="D1737" s="4" t="n">
        <v>102.81</v>
      </c>
      <c r="E1737" s="4" t="n">
        <v>103.38</v>
      </c>
      <c r="F1737" s="4" t="n">
        <v>102.33</v>
      </c>
      <c r="G1737" s="4" t="n">
        <v>102.5</v>
      </c>
      <c r="H1737" s="5" t="n">
        <v>6429659</v>
      </c>
      <c r="I1737" s="3"/>
      <c r="J1737" s="3" t="n">
        <f aca="false">ROUND((G1737-G1736)/G1736*100,2)</f>
        <v>-0.36</v>
      </c>
      <c r="K1737" s="3" t="str">
        <f aca="false">B1737&amp;"_"&amp;C1737</f>
        <v>4_2024-11-26</v>
      </c>
    </row>
    <row r="1738" customFormat="false" ht="15" hidden="false" customHeight="false" outlineLevel="0" collapsed="false">
      <c r="A1738" s="3" t="n">
        <v>1737</v>
      </c>
      <c r="B1738" s="3" t="n">
        <v>4</v>
      </c>
      <c r="C1738" s="3" t="s">
        <v>293</v>
      </c>
      <c r="D1738" s="4" t="n">
        <v>101.88</v>
      </c>
      <c r="E1738" s="4" t="n">
        <v>102.2</v>
      </c>
      <c r="F1738" s="4" t="n">
        <v>101.61</v>
      </c>
      <c r="G1738" s="4" t="n">
        <v>101.61</v>
      </c>
      <c r="H1738" s="5" t="n">
        <v>3105964</v>
      </c>
      <c r="I1738" s="3"/>
      <c r="J1738" s="3" t="n">
        <f aca="false">ROUND((G1738-G1737)/G1737*100,2)</f>
        <v>-0.87</v>
      </c>
      <c r="K1738" s="3" t="str">
        <f aca="false">B1738&amp;"_"&amp;C1738</f>
        <v>4_2024-11-27</v>
      </c>
    </row>
    <row r="1739" customFormat="false" ht="15" hidden="false" customHeight="false" outlineLevel="0" collapsed="false">
      <c r="A1739" s="3" t="n">
        <v>1738</v>
      </c>
      <c r="B1739" s="3" t="n">
        <v>4</v>
      </c>
      <c r="C1739" s="3" t="s">
        <v>294</v>
      </c>
      <c r="D1739" s="4" t="n">
        <v>100.61</v>
      </c>
      <c r="E1739" s="4" t="n">
        <v>100.83</v>
      </c>
      <c r="F1739" s="4" t="n">
        <v>100.47</v>
      </c>
      <c r="G1739" s="4" t="n">
        <v>100.52</v>
      </c>
      <c r="H1739" s="5" t="n">
        <v>5790962</v>
      </c>
      <c r="I1739" s="3"/>
      <c r="J1739" s="3" t="n">
        <f aca="false">ROUND((G1739-G1738)/G1738*100,2)</f>
        <v>-1.07</v>
      </c>
      <c r="K1739" s="3" t="str">
        <f aca="false">B1739&amp;"_"&amp;C1739</f>
        <v>4_2024-11-28</v>
      </c>
    </row>
    <row r="1740" customFormat="false" ht="15" hidden="false" customHeight="false" outlineLevel="0" collapsed="false">
      <c r="A1740" s="3" t="n">
        <v>1739</v>
      </c>
      <c r="B1740" s="3" t="n">
        <v>4</v>
      </c>
      <c r="C1740" s="3" t="s">
        <v>295</v>
      </c>
      <c r="D1740" s="4" t="n">
        <v>97.69</v>
      </c>
      <c r="E1740" s="4" t="n">
        <v>98.12</v>
      </c>
      <c r="F1740" s="4" t="n">
        <v>97.5</v>
      </c>
      <c r="G1740" s="4" t="n">
        <v>97.76</v>
      </c>
      <c r="H1740" s="5" t="n">
        <v>929475</v>
      </c>
      <c r="I1740" s="3"/>
      <c r="J1740" s="3" t="n">
        <f aca="false">ROUND((G1740-G1739)/G1739*100,2)</f>
        <v>-2.75</v>
      </c>
      <c r="K1740" s="3" t="str">
        <f aca="false">B1740&amp;"_"&amp;C1740</f>
        <v>4_2024-11-29</v>
      </c>
    </row>
    <row r="1741" customFormat="false" ht="15" hidden="false" customHeight="false" outlineLevel="0" collapsed="false">
      <c r="A1741" s="3" t="n">
        <v>1740</v>
      </c>
      <c r="B1741" s="3" t="n">
        <v>4</v>
      </c>
      <c r="C1741" s="3" t="s">
        <v>296</v>
      </c>
      <c r="D1741" s="4" t="n">
        <v>97.13</v>
      </c>
      <c r="E1741" s="4" t="n">
        <v>97.62</v>
      </c>
      <c r="F1741" s="4" t="n">
        <v>96.76</v>
      </c>
      <c r="G1741" s="4" t="n">
        <v>96.89</v>
      </c>
      <c r="H1741" s="5" t="n">
        <v>7739205</v>
      </c>
      <c r="I1741" s="3"/>
      <c r="J1741" s="3" t="n">
        <f aca="false">ROUND((G1741-G1740)/G1740*100,2)</f>
        <v>-0.89</v>
      </c>
      <c r="K1741" s="3" t="str">
        <f aca="false">B1741&amp;"_"&amp;C1741</f>
        <v>4_2024-12-02</v>
      </c>
    </row>
    <row r="1742" customFormat="false" ht="15" hidden="false" customHeight="false" outlineLevel="0" collapsed="false">
      <c r="A1742" s="3" t="n">
        <v>1741</v>
      </c>
      <c r="B1742" s="3" t="n">
        <v>4</v>
      </c>
      <c r="C1742" s="3" t="s">
        <v>297</v>
      </c>
      <c r="D1742" s="4" t="n">
        <v>98.98</v>
      </c>
      <c r="E1742" s="4" t="n">
        <v>99.56</v>
      </c>
      <c r="F1742" s="4" t="n">
        <v>98.49</v>
      </c>
      <c r="G1742" s="4" t="n">
        <v>98.95</v>
      </c>
      <c r="H1742" s="5" t="n">
        <v>6353848</v>
      </c>
      <c r="I1742" s="3"/>
      <c r="J1742" s="3" t="n">
        <f aca="false">ROUND((G1742-G1741)/G1741*100,2)</f>
        <v>2.13</v>
      </c>
      <c r="K1742" s="3" t="str">
        <f aca="false">B1742&amp;"_"&amp;C1742</f>
        <v>4_2024-12-03</v>
      </c>
    </row>
    <row r="1743" customFormat="false" ht="15" hidden="false" customHeight="false" outlineLevel="0" collapsed="false">
      <c r="A1743" s="3" t="n">
        <v>1742</v>
      </c>
      <c r="B1743" s="3" t="n">
        <v>4</v>
      </c>
      <c r="C1743" s="3" t="s">
        <v>298</v>
      </c>
      <c r="D1743" s="4" t="n">
        <v>102.87</v>
      </c>
      <c r="E1743" s="4" t="n">
        <v>103.66</v>
      </c>
      <c r="F1743" s="4" t="n">
        <v>102.64</v>
      </c>
      <c r="G1743" s="4" t="n">
        <v>103.2</v>
      </c>
      <c r="H1743" s="5" t="n">
        <v>5403685</v>
      </c>
      <c r="I1743" s="3"/>
      <c r="J1743" s="3" t="n">
        <f aca="false">ROUND((G1743-G1742)/G1742*100,2)</f>
        <v>4.3</v>
      </c>
      <c r="K1743" s="3" t="str">
        <f aca="false">B1743&amp;"_"&amp;C1743</f>
        <v>4_2024-12-04</v>
      </c>
    </row>
    <row r="1744" customFormat="false" ht="15" hidden="false" customHeight="false" outlineLevel="0" collapsed="false">
      <c r="A1744" s="3" t="n">
        <v>1743</v>
      </c>
      <c r="B1744" s="3" t="n">
        <v>4</v>
      </c>
      <c r="C1744" s="3" t="s">
        <v>299</v>
      </c>
      <c r="D1744" s="4" t="n">
        <v>105.04</v>
      </c>
      <c r="E1744" s="4" t="n">
        <v>105.55</v>
      </c>
      <c r="F1744" s="4" t="n">
        <v>104.85</v>
      </c>
      <c r="G1744" s="4" t="n">
        <v>104.99</v>
      </c>
      <c r="H1744" s="5" t="n">
        <v>2515951</v>
      </c>
      <c r="I1744" s="3"/>
      <c r="J1744" s="3" t="n">
        <f aca="false">ROUND((G1744-G1743)/G1743*100,2)</f>
        <v>1.73</v>
      </c>
      <c r="K1744" s="3" t="str">
        <f aca="false">B1744&amp;"_"&amp;C1744</f>
        <v>4_2024-12-05</v>
      </c>
    </row>
    <row r="1745" customFormat="false" ht="15" hidden="false" customHeight="false" outlineLevel="0" collapsed="false">
      <c r="A1745" s="3" t="n">
        <v>1744</v>
      </c>
      <c r="B1745" s="3" t="n">
        <v>4</v>
      </c>
      <c r="C1745" s="3" t="s">
        <v>300</v>
      </c>
      <c r="D1745" s="4" t="n">
        <v>103.1</v>
      </c>
      <c r="E1745" s="4" t="n">
        <v>103.6</v>
      </c>
      <c r="F1745" s="4" t="n">
        <v>102.56</v>
      </c>
      <c r="G1745" s="4" t="n">
        <v>103.03</v>
      </c>
      <c r="H1745" s="5" t="n">
        <v>1667311</v>
      </c>
      <c r="I1745" s="3"/>
      <c r="J1745" s="3" t="n">
        <f aca="false">ROUND((G1745-G1744)/G1744*100,2)</f>
        <v>-1.87</v>
      </c>
      <c r="K1745" s="3" t="str">
        <f aca="false">B1745&amp;"_"&amp;C1745</f>
        <v>4_2024-12-06</v>
      </c>
    </row>
    <row r="1746" customFormat="false" ht="15" hidden="false" customHeight="false" outlineLevel="0" collapsed="false">
      <c r="A1746" s="3" t="n">
        <v>1745</v>
      </c>
      <c r="B1746" s="3" t="n">
        <v>4</v>
      </c>
      <c r="C1746" s="3" t="s">
        <v>301</v>
      </c>
      <c r="D1746" s="4" t="n">
        <v>103.25</v>
      </c>
      <c r="E1746" s="4" t="n">
        <v>103.92</v>
      </c>
      <c r="F1746" s="4" t="n">
        <v>103.2</v>
      </c>
      <c r="G1746" s="4" t="n">
        <v>103.36</v>
      </c>
      <c r="H1746" s="5" t="n">
        <v>1861351</v>
      </c>
      <c r="I1746" s="3"/>
      <c r="J1746" s="3" t="n">
        <f aca="false">ROUND((G1746-G1745)/G1745*100,2)</f>
        <v>0.32</v>
      </c>
      <c r="K1746" s="3" t="str">
        <f aca="false">B1746&amp;"_"&amp;C1746</f>
        <v>4_2024-12-09</v>
      </c>
    </row>
    <row r="1747" customFormat="false" ht="15" hidden="false" customHeight="false" outlineLevel="0" collapsed="false">
      <c r="A1747" s="3" t="n">
        <v>1746</v>
      </c>
      <c r="B1747" s="3" t="n">
        <v>4</v>
      </c>
      <c r="C1747" s="3" t="s">
        <v>302</v>
      </c>
      <c r="D1747" s="4" t="n">
        <v>106.06</v>
      </c>
      <c r="E1747" s="4" t="n">
        <v>106.88</v>
      </c>
      <c r="F1747" s="4" t="n">
        <v>105.94</v>
      </c>
      <c r="G1747" s="4" t="n">
        <v>106.33</v>
      </c>
      <c r="H1747" s="5" t="n">
        <v>4178887</v>
      </c>
      <c r="I1747" s="3"/>
      <c r="J1747" s="3" t="n">
        <f aca="false">ROUND((G1747-G1746)/G1746*100,2)</f>
        <v>2.87</v>
      </c>
      <c r="K1747" s="3" t="str">
        <f aca="false">B1747&amp;"_"&amp;C1747</f>
        <v>4_2024-12-10</v>
      </c>
    </row>
    <row r="1748" customFormat="false" ht="15" hidden="false" customHeight="false" outlineLevel="0" collapsed="false">
      <c r="A1748" s="3" t="n">
        <v>1747</v>
      </c>
      <c r="B1748" s="3" t="n">
        <v>4</v>
      </c>
      <c r="C1748" s="3" t="s">
        <v>303</v>
      </c>
      <c r="D1748" s="4" t="n">
        <v>105.56</v>
      </c>
      <c r="E1748" s="4" t="n">
        <v>106.07</v>
      </c>
      <c r="F1748" s="4" t="n">
        <v>105.44</v>
      </c>
      <c r="G1748" s="4" t="n">
        <v>105.96</v>
      </c>
      <c r="H1748" s="5" t="n">
        <v>3456480</v>
      </c>
      <c r="I1748" s="3"/>
      <c r="J1748" s="3" t="n">
        <f aca="false">ROUND((G1748-G1747)/G1747*100,2)</f>
        <v>-0.35</v>
      </c>
      <c r="K1748" s="3" t="str">
        <f aca="false">B1748&amp;"_"&amp;C1748</f>
        <v>4_2024-12-11</v>
      </c>
    </row>
    <row r="1749" customFormat="false" ht="15" hidden="false" customHeight="false" outlineLevel="0" collapsed="false">
      <c r="A1749" s="3" t="n">
        <v>1748</v>
      </c>
      <c r="B1749" s="3" t="n">
        <v>4</v>
      </c>
      <c r="C1749" s="3" t="s">
        <v>304</v>
      </c>
      <c r="D1749" s="4" t="n">
        <v>103.31</v>
      </c>
      <c r="E1749" s="4" t="n">
        <v>103.35</v>
      </c>
      <c r="F1749" s="4" t="n">
        <v>103.18</v>
      </c>
      <c r="G1749" s="4" t="n">
        <v>103.22</v>
      </c>
      <c r="H1749" s="5" t="n">
        <v>2339403</v>
      </c>
      <c r="I1749" s="3"/>
      <c r="J1749" s="3" t="n">
        <f aca="false">ROUND((G1749-G1748)/G1748*100,2)</f>
        <v>-2.59</v>
      </c>
      <c r="K1749" s="3" t="str">
        <f aca="false">B1749&amp;"_"&amp;C1749</f>
        <v>4_2024-12-12</v>
      </c>
    </row>
    <row r="1750" customFormat="false" ht="15" hidden="false" customHeight="false" outlineLevel="0" collapsed="false">
      <c r="A1750" s="3" t="n">
        <v>1749</v>
      </c>
      <c r="B1750" s="3" t="n">
        <v>4</v>
      </c>
      <c r="C1750" s="3" t="s">
        <v>305</v>
      </c>
      <c r="D1750" s="4" t="n">
        <v>107.02</v>
      </c>
      <c r="E1750" s="4" t="n">
        <v>107.7</v>
      </c>
      <c r="F1750" s="4" t="n">
        <v>106.55</v>
      </c>
      <c r="G1750" s="4" t="n">
        <v>107.36</v>
      </c>
      <c r="H1750" s="5" t="n">
        <v>6559945</v>
      </c>
      <c r="I1750" s="3"/>
      <c r="J1750" s="3" t="n">
        <f aca="false">ROUND((G1750-G1749)/G1749*100,2)</f>
        <v>4.01</v>
      </c>
      <c r="K1750" s="3" t="str">
        <f aca="false">B1750&amp;"_"&amp;C1750</f>
        <v>4_2024-12-13</v>
      </c>
    </row>
    <row r="1751" customFormat="false" ht="15" hidden="false" customHeight="false" outlineLevel="0" collapsed="false">
      <c r="A1751" s="3" t="n">
        <v>1750</v>
      </c>
      <c r="B1751" s="3" t="n">
        <v>4</v>
      </c>
      <c r="C1751" s="3" t="s">
        <v>306</v>
      </c>
      <c r="D1751" s="4" t="n">
        <v>104.66</v>
      </c>
      <c r="E1751" s="4" t="n">
        <v>104.9</v>
      </c>
      <c r="F1751" s="4" t="n">
        <v>104.57</v>
      </c>
      <c r="G1751" s="4" t="n">
        <v>104.58</v>
      </c>
      <c r="H1751" s="5" t="n">
        <v>6699216</v>
      </c>
      <c r="I1751" s="3"/>
      <c r="J1751" s="3" t="n">
        <f aca="false">ROUND((G1751-G1750)/G1750*100,2)</f>
        <v>-2.59</v>
      </c>
      <c r="K1751" s="3" t="str">
        <f aca="false">B1751&amp;"_"&amp;C1751</f>
        <v>4_2024-12-16</v>
      </c>
    </row>
    <row r="1752" customFormat="false" ht="15" hidden="false" customHeight="false" outlineLevel="0" collapsed="false">
      <c r="A1752" s="3" t="n">
        <v>1751</v>
      </c>
      <c r="B1752" s="3" t="n">
        <v>4</v>
      </c>
      <c r="C1752" s="3" t="s">
        <v>307</v>
      </c>
      <c r="D1752" s="4" t="n">
        <v>104.41</v>
      </c>
      <c r="E1752" s="4" t="n">
        <v>104.95</v>
      </c>
      <c r="F1752" s="4" t="n">
        <v>104.36</v>
      </c>
      <c r="G1752" s="4" t="n">
        <v>104.8</v>
      </c>
      <c r="H1752" s="5" t="n">
        <v>1569767</v>
      </c>
      <c r="I1752" s="3"/>
      <c r="J1752" s="3" t="n">
        <f aca="false">ROUND((G1752-G1751)/G1751*100,2)</f>
        <v>0.21</v>
      </c>
      <c r="K1752" s="3" t="str">
        <f aca="false">B1752&amp;"_"&amp;C1752</f>
        <v>4_2024-12-17</v>
      </c>
    </row>
    <row r="1753" customFormat="false" ht="15" hidden="false" customHeight="false" outlineLevel="0" collapsed="false">
      <c r="A1753" s="3" t="n">
        <v>1752</v>
      </c>
      <c r="B1753" s="3" t="n">
        <v>4</v>
      </c>
      <c r="C1753" s="3" t="s">
        <v>308</v>
      </c>
      <c r="D1753" s="4" t="n">
        <v>102.19</v>
      </c>
      <c r="E1753" s="4" t="n">
        <v>102.2</v>
      </c>
      <c r="F1753" s="4" t="n">
        <v>101.49</v>
      </c>
      <c r="G1753" s="4" t="n">
        <v>102.08</v>
      </c>
      <c r="H1753" s="5" t="n">
        <v>7682132</v>
      </c>
      <c r="I1753" s="3"/>
      <c r="J1753" s="3" t="n">
        <f aca="false">ROUND((G1753-G1752)/G1752*100,2)</f>
        <v>-2.6</v>
      </c>
      <c r="K1753" s="3" t="str">
        <f aca="false">B1753&amp;"_"&amp;C1753</f>
        <v>4_2024-12-18</v>
      </c>
    </row>
    <row r="1754" customFormat="false" ht="15" hidden="false" customHeight="false" outlineLevel="0" collapsed="false">
      <c r="A1754" s="3" t="n">
        <v>1753</v>
      </c>
      <c r="B1754" s="3" t="n">
        <v>4</v>
      </c>
      <c r="C1754" s="3" t="s">
        <v>309</v>
      </c>
      <c r="D1754" s="4" t="n">
        <v>104.29</v>
      </c>
      <c r="E1754" s="4" t="n">
        <v>104.87</v>
      </c>
      <c r="F1754" s="4" t="n">
        <v>104.17</v>
      </c>
      <c r="G1754" s="4" t="n">
        <v>104.43</v>
      </c>
      <c r="H1754" s="5" t="n">
        <v>4103190</v>
      </c>
      <c r="I1754" s="3"/>
      <c r="J1754" s="3" t="n">
        <f aca="false">ROUND((G1754-G1753)/G1753*100,2)</f>
        <v>2.3</v>
      </c>
      <c r="K1754" s="3" t="str">
        <f aca="false">B1754&amp;"_"&amp;C1754</f>
        <v>4_2024-12-19</v>
      </c>
    </row>
    <row r="1755" customFormat="false" ht="15" hidden="false" customHeight="false" outlineLevel="0" collapsed="false">
      <c r="A1755" s="3" t="n">
        <v>1754</v>
      </c>
      <c r="B1755" s="3" t="n">
        <v>4</v>
      </c>
      <c r="C1755" s="3" t="s">
        <v>310</v>
      </c>
      <c r="D1755" s="4" t="n">
        <v>106.37</v>
      </c>
      <c r="E1755" s="4" t="n">
        <v>106.66</v>
      </c>
      <c r="F1755" s="4" t="n">
        <v>106.22</v>
      </c>
      <c r="G1755" s="4" t="n">
        <v>106.32</v>
      </c>
      <c r="H1755" s="5" t="n">
        <v>2988172</v>
      </c>
      <c r="I1755" s="3"/>
      <c r="J1755" s="3" t="n">
        <f aca="false">ROUND((G1755-G1754)/G1754*100,2)</f>
        <v>1.81</v>
      </c>
      <c r="K1755" s="3" t="str">
        <f aca="false">B1755&amp;"_"&amp;C1755</f>
        <v>4_2024-12-20</v>
      </c>
    </row>
    <row r="1756" customFormat="false" ht="15" hidden="false" customHeight="false" outlineLevel="0" collapsed="false">
      <c r="A1756" s="3" t="n">
        <v>1755</v>
      </c>
      <c r="B1756" s="3" t="n">
        <v>4</v>
      </c>
      <c r="C1756" s="3" t="s">
        <v>311</v>
      </c>
      <c r="D1756" s="4" t="n">
        <v>106.84</v>
      </c>
      <c r="E1756" s="4" t="n">
        <v>107.24</v>
      </c>
      <c r="F1756" s="4" t="n">
        <v>106.6</v>
      </c>
      <c r="G1756" s="4" t="n">
        <v>106.68</v>
      </c>
      <c r="H1756" s="5" t="n">
        <v>6686936</v>
      </c>
      <c r="I1756" s="3"/>
      <c r="J1756" s="3" t="n">
        <f aca="false">ROUND((G1756-G1755)/G1755*100,2)</f>
        <v>0.34</v>
      </c>
      <c r="K1756" s="3" t="str">
        <f aca="false">B1756&amp;"_"&amp;C1756</f>
        <v>4_2024-12-23</v>
      </c>
    </row>
    <row r="1757" customFormat="false" ht="15" hidden="false" customHeight="false" outlineLevel="0" collapsed="false">
      <c r="A1757" s="3" t="n">
        <v>1756</v>
      </c>
      <c r="B1757" s="3" t="n">
        <v>4</v>
      </c>
      <c r="C1757" s="3" t="s">
        <v>312</v>
      </c>
      <c r="D1757" s="4" t="n">
        <v>106.86</v>
      </c>
      <c r="E1757" s="4" t="n">
        <v>107.4</v>
      </c>
      <c r="F1757" s="4" t="n">
        <v>106.54</v>
      </c>
      <c r="G1757" s="4" t="n">
        <v>107.2</v>
      </c>
      <c r="H1757" s="5" t="n">
        <v>6773625</v>
      </c>
      <c r="I1757" s="3"/>
      <c r="J1757" s="3" t="n">
        <f aca="false">ROUND((G1757-G1756)/G1756*100,2)</f>
        <v>0.49</v>
      </c>
      <c r="K1757" s="3" t="str">
        <f aca="false">B1757&amp;"_"&amp;C1757</f>
        <v>4_2024-12-24</v>
      </c>
    </row>
    <row r="1758" customFormat="false" ht="15" hidden="false" customHeight="false" outlineLevel="0" collapsed="false">
      <c r="A1758" s="3" t="n">
        <v>1757</v>
      </c>
      <c r="B1758" s="3" t="n">
        <v>4</v>
      </c>
      <c r="C1758" s="3" t="s">
        <v>313</v>
      </c>
      <c r="D1758" s="4" t="n">
        <v>109.45</v>
      </c>
      <c r="E1758" s="4" t="n">
        <v>110.15</v>
      </c>
      <c r="F1758" s="4" t="n">
        <v>109.35</v>
      </c>
      <c r="G1758" s="4" t="n">
        <v>109.87</v>
      </c>
      <c r="H1758" s="5" t="n">
        <v>5415234</v>
      </c>
      <c r="I1758" s="3"/>
      <c r="J1758" s="3" t="n">
        <f aca="false">ROUND((G1758-G1757)/G1757*100,2)</f>
        <v>2.49</v>
      </c>
      <c r="K1758" s="3" t="str">
        <f aca="false">B1758&amp;"_"&amp;C1758</f>
        <v>4_2024-12-25</v>
      </c>
    </row>
    <row r="1759" customFormat="false" ht="15" hidden="false" customHeight="false" outlineLevel="0" collapsed="false">
      <c r="A1759" s="3" t="n">
        <v>1758</v>
      </c>
      <c r="B1759" s="3" t="n">
        <v>4</v>
      </c>
      <c r="C1759" s="3" t="s">
        <v>314</v>
      </c>
      <c r="D1759" s="4" t="n">
        <v>113</v>
      </c>
      <c r="E1759" s="4" t="n">
        <v>113.85</v>
      </c>
      <c r="F1759" s="4" t="n">
        <v>112.74</v>
      </c>
      <c r="G1759" s="4" t="n">
        <v>113.25</v>
      </c>
      <c r="H1759" s="5" t="n">
        <v>7131679</v>
      </c>
      <c r="I1759" s="3"/>
      <c r="J1759" s="3" t="n">
        <f aca="false">ROUND((G1759-G1758)/G1758*100,2)</f>
        <v>3.08</v>
      </c>
      <c r="K1759" s="3" t="str">
        <f aca="false">B1759&amp;"_"&amp;C1759</f>
        <v>4_2024-12-26</v>
      </c>
    </row>
    <row r="1760" customFormat="false" ht="15" hidden="false" customHeight="false" outlineLevel="0" collapsed="false">
      <c r="A1760" s="3" t="n">
        <v>1759</v>
      </c>
      <c r="B1760" s="3" t="n">
        <v>4</v>
      </c>
      <c r="C1760" s="3" t="s">
        <v>315</v>
      </c>
      <c r="D1760" s="4" t="n">
        <v>113.38</v>
      </c>
      <c r="E1760" s="4" t="n">
        <v>113.76</v>
      </c>
      <c r="F1760" s="4" t="n">
        <v>113.31</v>
      </c>
      <c r="G1760" s="4" t="n">
        <v>113.68</v>
      </c>
      <c r="H1760" s="5" t="n">
        <v>7668868</v>
      </c>
      <c r="I1760" s="3"/>
      <c r="J1760" s="3" t="n">
        <f aca="false">ROUND((G1760-G1759)/G1759*100,2)</f>
        <v>0.38</v>
      </c>
      <c r="K1760" s="3" t="str">
        <f aca="false">B1760&amp;"_"&amp;C1760</f>
        <v>4_2024-12-27</v>
      </c>
    </row>
    <row r="1761" customFormat="false" ht="15" hidden="false" customHeight="false" outlineLevel="0" collapsed="false">
      <c r="A1761" s="3" t="n">
        <v>1760</v>
      </c>
      <c r="B1761" s="3" t="n">
        <v>4</v>
      </c>
      <c r="C1761" s="3" t="s">
        <v>316</v>
      </c>
      <c r="D1761" s="4" t="n">
        <v>112.65</v>
      </c>
      <c r="E1761" s="4" t="n">
        <v>113.19</v>
      </c>
      <c r="F1761" s="4" t="n">
        <v>112.57</v>
      </c>
      <c r="G1761" s="4" t="n">
        <v>112.77</v>
      </c>
      <c r="H1761" s="5" t="n">
        <v>7424897</v>
      </c>
      <c r="I1761" s="3"/>
      <c r="J1761" s="3" t="n">
        <f aca="false">ROUND((G1761-G1760)/G1760*100,2)</f>
        <v>-0.8</v>
      </c>
      <c r="K1761" s="3" t="str">
        <f aca="false">B1761&amp;"_"&amp;C1761</f>
        <v>4_2024-12-30</v>
      </c>
    </row>
    <row r="1762" customFormat="false" ht="15" hidden="false" customHeight="false" outlineLevel="0" collapsed="false">
      <c r="A1762" s="3" t="n">
        <v>1761</v>
      </c>
      <c r="B1762" s="3" t="n">
        <v>4</v>
      </c>
      <c r="C1762" s="3" t="s">
        <v>317</v>
      </c>
      <c r="D1762" s="4" t="n">
        <v>116.64</v>
      </c>
      <c r="E1762" s="4" t="n">
        <v>116.77</v>
      </c>
      <c r="F1762" s="4" t="n">
        <v>116.17</v>
      </c>
      <c r="G1762" s="4" t="n">
        <v>116.54</v>
      </c>
      <c r="H1762" s="5" t="n">
        <v>4997086</v>
      </c>
      <c r="I1762" s="3"/>
      <c r="J1762" s="3" t="n">
        <f aca="false">ROUND((G1762-G1761)/G1761*100,2)</f>
        <v>3.34</v>
      </c>
      <c r="K1762" s="3" t="str">
        <f aca="false">B1762&amp;"_"&amp;C1762</f>
        <v>4_2024-12-31</v>
      </c>
    </row>
    <row r="1763" customFormat="false" ht="15" hidden="false" customHeight="false" outlineLevel="0" collapsed="false">
      <c r="A1763" s="3" t="n">
        <v>1762</v>
      </c>
      <c r="B1763" s="3" t="n">
        <v>4</v>
      </c>
      <c r="C1763" s="3" t="s">
        <v>318</v>
      </c>
      <c r="D1763" s="4" t="n">
        <v>114.55</v>
      </c>
      <c r="E1763" s="4" t="n">
        <v>114.65</v>
      </c>
      <c r="F1763" s="4" t="n">
        <v>113.92</v>
      </c>
      <c r="G1763" s="4" t="n">
        <v>114.38</v>
      </c>
      <c r="H1763" s="5" t="n">
        <v>2761728</v>
      </c>
      <c r="I1763" s="3"/>
      <c r="J1763" s="3" t="n">
        <f aca="false">ROUND((G1763-G1762)/G1762*100,2)</f>
        <v>-1.85</v>
      </c>
      <c r="K1763" s="3" t="str">
        <f aca="false">B1763&amp;"_"&amp;C1763</f>
        <v>4_2025-01-01</v>
      </c>
    </row>
    <row r="1764" customFormat="false" ht="15" hidden="false" customHeight="false" outlineLevel="0" collapsed="false">
      <c r="A1764" s="3" t="n">
        <v>1763</v>
      </c>
      <c r="B1764" s="3" t="n">
        <v>4</v>
      </c>
      <c r="C1764" s="3" t="s">
        <v>319</v>
      </c>
      <c r="D1764" s="4" t="n">
        <v>114.79</v>
      </c>
      <c r="E1764" s="4" t="n">
        <v>115.79</v>
      </c>
      <c r="F1764" s="4" t="n">
        <v>114.33</v>
      </c>
      <c r="G1764" s="4" t="n">
        <v>115.16</v>
      </c>
      <c r="H1764" s="5" t="n">
        <v>7496613</v>
      </c>
      <c r="I1764" s="3"/>
      <c r="J1764" s="3" t="n">
        <f aca="false">ROUND((G1764-G1763)/G1763*100,2)</f>
        <v>0.68</v>
      </c>
      <c r="K1764" s="3" t="str">
        <f aca="false">B1764&amp;"_"&amp;C1764</f>
        <v>4_2025-01-02</v>
      </c>
    </row>
    <row r="1765" customFormat="false" ht="15" hidden="false" customHeight="false" outlineLevel="0" collapsed="false">
      <c r="A1765" s="3" t="n">
        <v>1764</v>
      </c>
      <c r="B1765" s="3" t="n">
        <v>4</v>
      </c>
      <c r="C1765" s="3" t="s">
        <v>320</v>
      </c>
      <c r="D1765" s="4" t="n">
        <v>113.68</v>
      </c>
      <c r="E1765" s="4" t="n">
        <v>114.16</v>
      </c>
      <c r="F1765" s="4" t="n">
        <v>113.34</v>
      </c>
      <c r="G1765" s="4" t="n">
        <v>113.4</v>
      </c>
      <c r="H1765" s="5" t="n">
        <v>516340</v>
      </c>
      <c r="I1765" s="3"/>
      <c r="J1765" s="3" t="n">
        <f aca="false">ROUND((G1765-G1764)/G1764*100,2)</f>
        <v>-1.53</v>
      </c>
      <c r="K1765" s="3" t="str">
        <f aca="false">B1765&amp;"_"&amp;C1765</f>
        <v>4_2025-01-03</v>
      </c>
    </row>
    <row r="1766" customFormat="false" ht="15" hidden="false" customHeight="false" outlineLevel="0" collapsed="false">
      <c r="A1766" s="3" t="n">
        <v>1765</v>
      </c>
      <c r="B1766" s="3" t="n">
        <v>4</v>
      </c>
      <c r="C1766" s="3" t="s">
        <v>321</v>
      </c>
      <c r="D1766" s="4" t="n">
        <v>114.59</v>
      </c>
      <c r="E1766" s="4" t="n">
        <v>114.81</v>
      </c>
      <c r="F1766" s="4" t="n">
        <v>114.17</v>
      </c>
      <c r="G1766" s="4" t="n">
        <v>114.44</v>
      </c>
      <c r="H1766" s="5" t="n">
        <v>5910075</v>
      </c>
      <c r="I1766" s="3"/>
      <c r="J1766" s="3" t="n">
        <f aca="false">ROUND((G1766-G1765)/G1765*100,2)</f>
        <v>0.92</v>
      </c>
      <c r="K1766" s="3" t="str">
        <f aca="false">B1766&amp;"_"&amp;C1766</f>
        <v>4_2025-01-06</v>
      </c>
    </row>
    <row r="1767" customFormat="false" ht="15" hidden="false" customHeight="false" outlineLevel="0" collapsed="false">
      <c r="A1767" s="3" t="n">
        <v>1766</v>
      </c>
      <c r="B1767" s="3" t="n">
        <v>4</v>
      </c>
      <c r="C1767" s="3" t="s">
        <v>322</v>
      </c>
      <c r="D1767" s="4" t="n">
        <v>114.22</v>
      </c>
      <c r="E1767" s="4" t="n">
        <v>114.54</v>
      </c>
      <c r="F1767" s="4" t="n">
        <v>113.91</v>
      </c>
      <c r="G1767" s="4" t="n">
        <v>113.96</v>
      </c>
      <c r="H1767" s="5" t="n">
        <v>4833821</v>
      </c>
      <c r="I1767" s="3"/>
      <c r="J1767" s="3" t="n">
        <f aca="false">ROUND((G1767-G1766)/G1766*100,2)</f>
        <v>-0.42</v>
      </c>
      <c r="K1767" s="3" t="str">
        <f aca="false">B1767&amp;"_"&amp;C1767</f>
        <v>4_2025-01-07</v>
      </c>
    </row>
    <row r="1768" customFormat="false" ht="15" hidden="false" customHeight="false" outlineLevel="0" collapsed="false">
      <c r="A1768" s="3" t="n">
        <v>1767</v>
      </c>
      <c r="B1768" s="3" t="n">
        <v>4</v>
      </c>
      <c r="C1768" s="3" t="s">
        <v>323</v>
      </c>
      <c r="D1768" s="4" t="n">
        <v>115.17</v>
      </c>
      <c r="E1768" s="4" t="n">
        <v>116.24</v>
      </c>
      <c r="F1768" s="4" t="n">
        <v>115.04</v>
      </c>
      <c r="G1768" s="4" t="n">
        <v>115.55</v>
      </c>
      <c r="H1768" s="5" t="n">
        <v>3387630</v>
      </c>
      <c r="I1768" s="3"/>
      <c r="J1768" s="3" t="n">
        <f aca="false">ROUND((G1768-G1767)/G1767*100,2)</f>
        <v>1.4</v>
      </c>
      <c r="K1768" s="3" t="str">
        <f aca="false">B1768&amp;"_"&amp;C1768</f>
        <v>4_2025-01-08</v>
      </c>
    </row>
    <row r="1769" customFormat="false" ht="15" hidden="false" customHeight="false" outlineLevel="0" collapsed="false">
      <c r="A1769" s="3" t="n">
        <v>1768</v>
      </c>
      <c r="B1769" s="3" t="n">
        <v>4</v>
      </c>
      <c r="C1769" s="3" t="s">
        <v>324</v>
      </c>
      <c r="D1769" s="4" t="n">
        <v>114.95</v>
      </c>
      <c r="E1769" s="4" t="n">
        <v>115.41</v>
      </c>
      <c r="F1769" s="4" t="n">
        <v>114.47</v>
      </c>
      <c r="G1769" s="4" t="n">
        <v>115.12</v>
      </c>
      <c r="H1769" s="5" t="n">
        <v>3604582</v>
      </c>
      <c r="I1769" s="3"/>
      <c r="J1769" s="3" t="n">
        <f aca="false">ROUND((G1769-G1768)/G1768*100,2)</f>
        <v>-0.37</v>
      </c>
      <c r="K1769" s="3" t="str">
        <f aca="false">B1769&amp;"_"&amp;C1769</f>
        <v>4_2025-01-09</v>
      </c>
    </row>
    <row r="1770" customFormat="false" ht="15" hidden="false" customHeight="false" outlineLevel="0" collapsed="false">
      <c r="A1770" s="3" t="n">
        <v>1769</v>
      </c>
      <c r="B1770" s="3" t="n">
        <v>4</v>
      </c>
      <c r="C1770" s="3" t="s">
        <v>325</v>
      </c>
      <c r="D1770" s="4" t="n">
        <v>115.89</v>
      </c>
      <c r="E1770" s="4" t="n">
        <v>116.34</v>
      </c>
      <c r="F1770" s="4" t="n">
        <v>115.44</v>
      </c>
      <c r="G1770" s="4" t="n">
        <v>115.61</v>
      </c>
      <c r="H1770" s="5" t="n">
        <v>3639947</v>
      </c>
      <c r="I1770" s="3"/>
      <c r="J1770" s="3" t="n">
        <f aca="false">ROUND((G1770-G1769)/G1769*100,2)</f>
        <v>0.43</v>
      </c>
      <c r="K1770" s="3" t="str">
        <f aca="false">B1770&amp;"_"&amp;C1770</f>
        <v>4_2025-01-10</v>
      </c>
    </row>
    <row r="1771" customFormat="false" ht="15" hidden="false" customHeight="false" outlineLevel="0" collapsed="false">
      <c r="A1771" s="3" t="n">
        <v>1770</v>
      </c>
      <c r="B1771" s="3" t="n">
        <v>4</v>
      </c>
      <c r="C1771" s="3" t="s">
        <v>326</v>
      </c>
      <c r="D1771" s="4" t="n">
        <v>113.79</v>
      </c>
      <c r="E1771" s="4" t="n">
        <v>114.16</v>
      </c>
      <c r="F1771" s="4" t="n">
        <v>113.43</v>
      </c>
      <c r="G1771" s="4" t="n">
        <v>113.79</v>
      </c>
      <c r="H1771" s="5" t="n">
        <v>6660531</v>
      </c>
      <c r="I1771" s="3"/>
      <c r="J1771" s="3" t="n">
        <f aca="false">ROUND((G1771-G1770)/G1770*100,2)</f>
        <v>-1.57</v>
      </c>
      <c r="K1771" s="3" t="str">
        <f aca="false">B1771&amp;"_"&amp;C1771</f>
        <v>4_2025-01-13</v>
      </c>
    </row>
    <row r="1772" customFormat="false" ht="15" hidden="false" customHeight="false" outlineLevel="0" collapsed="false">
      <c r="A1772" s="3" t="n">
        <v>1771</v>
      </c>
      <c r="B1772" s="3" t="n">
        <v>4</v>
      </c>
      <c r="C1772" s="3" t="s">
        <v>327</v>
      </c>
      <c r="D1772" s="4" t="n">
        <v>111.69</v>
      </c>
      <c r="E1772" s="4" t="n">
        <v>112.15</v>
      </c>
      <c r="F1772" s="4" t="n">
        <v>111.23</v>
      </c>
      <c r="G1772" s="4" t="n">
        <v>111.76</v>
      </c>
      <c r="H1772" s="5" t="n">
        <v>6112126</v>
      </c>
      <c r="I1772" s="3"/>
      <c r="J1772" s="3" t="n">
        <f aca="false">ROUND((G1772-G1771)/G1771*100,2)</f>
        <v>-1.78</v>
      </c>
      <c r="K1772" s="3" t="str">
        <f aca="false">B1772&amp;"_"&amp;C1772</f>
        <v>4_2025-01-14</v>
      </c>
    </row>
    <row r="1773" customFormat="false" ht="15" hidden="false" customHeight="false" outlineLevel="0" collapsed="false">
      <c r="A1773" s="3" t="n">
        <v>1772</v>
      </c>
      <c r="B1773" s="3" t="n">
        <v>4</v>
      </c>
      <c r="C1773" s="3" t="s">
        <v>328</v>
      </c>
      <c r="D1773" s="4" t="n">
        <v>113.69</v>
      </c>
      <c r="E1773" s="4" t="n">
        <v>113.86</v>
      </c>
      <c r="F1773" s="4" t="n">
        <v>113.51</v>
      </c>
      <c r="G1773" s="4" t="n">
        <v>113.51</v>
      </c>
      <c r="H1773" s="5" t="n">
        <v>7954289</v>
      </c>
      <c r="I1773" s="3"/>
      <c r="J1773" s="3" t="n">
        <f aca="false">ROUND((G1773-G1772)/G1772*100,2)</f>
        <v>1.57</v>
      </c>
      <c r="K1773" s="3" t="str">
        <f aca="false">B1773&amp;"_"&amp;C1773</f>
        <v>4_2025-01-15</v>
      </c>
    </row>
    <row r="1774" customFormat="false" ht="15" hidden="false" customHeight="false" outlineLevel="0" collapsed="false">
      <c r="A1774" s="3" t="n">
        <v>1773</v>
      </c>
      <c r="B1774" s="3" t="n">
        <v>4</v>
      </c>
      <c r="C1774" s="3" t="s">
        <v>329</v>
      </c>
      <c r="D1774" s="4" t="n">
        <v>116.52</v>
      </c>
      <c r="E1774" s="4" t="n">
        <v>117.17</v>
      </c>
      <c r="F1774" s="4" t="n">
        <v>116.06</v>
      </c>
      <c r="G1774" s="4" t="n">
        <v>116.1</v>
      </c>
      <c r="H1774" s="5" t="n">
        <v>3120106</v>
      </c>
      <c r="I1774" s="3"/>
      <c r="J1774" s="3" t="n">
        <f aca="false">ROUND((G1774-G1773)/G1773*100,2)</f>
        <v>2.28</v>
      </c>
      <c r="K1774" s="3" t="str">
        <f aca="false">B1774&amp;"_"&amp;C1774</f>
        <v>4_2025-01-16</v>
      </c>
    </row>
    <row r="1775" customFormat="false" ht="15" hidden="false" customHeight="false" outlineLevel="0" collapsed="false">
      <c r="A1775" s="3" t="n">
        <v>1774</v>
      </c>
      <c r="B1775" s="3" t="n">
        <v>4</v>
      </c>
      <c r="C1775" s="3" t="s">
        <v>330</v>
      </c>
      <c r="D1775" s="4" t="n">
        <v>116.7</v>
      </c>
      <c r="E1775" s="4" t="n">
        <v>117.31</v>
      </c>
      <c r="F1775" s="4" t="n">
        <v>115.8</v>
      </c>
      <c r="G1775" s="4" t="n">
        <v>116.37</v>
      </c>
      <c r="H1775" s="5" t="n">
        <v>2710229</v>
      </c>
      <c r="I1775" s="3"/>
      <c r="J1775" s="3" t="n">
        <f aca="false">ROUND((G1775-G1774)/G1774*100,2)</f>
        <v>0.23</v>
      </c>
      <c r="K1775" s="3" t="str">
        <f aca="false">B1775&amp;"_"&amp;C1775</f>
        <v>4_2025-01-17</v>
      </c>
    </row>
    <row r="1776" customFormat="false" ht="15" hidden="false" customHeight="false" outlineLevel="0" collapsed="false">
      <c r="A1776" s="3" t="n">
        <v>1775</v>
      </c>
      <c r="B1776" s="3" t="n">
        <v>4</v>
      </c>
      <c r="C1776" s="3" t="s">
        <v>331</v>
      </c>
      <c r="D1776" s="4" t="n">
        <v>119.34</v>
      </c>
      <c r="E1776" s="4" t="n">
        <v>120</v>
      </c>
      <c r="F1776" s="4" t="n">
        <v>118.72</v>
      </c>
      <c r="G1776" s="4" t="n">
        <v>118.9</v>
      </c>
      <c r="H1776" s="5" t="n">
        <v>6708663</v>
      </c>
      <c r="I1776" s="3"/>
      <c r="J1776" s="3" t="n">
        <f aca="false">ROUND((G1776-G1775)/G1775*100,2)</f>
        <v>2.17</v>
      </c>
      <c r="K1776" s="3" t="str">
        <f aca="false">B1776&amp;"_"&amp;C1776</f>
        <v>4_2025-01-20</v>
      </c>
    </row>
    <row r="1777" customFormat="false" ht="15" hidden="false" customHeight="false" outlineLevel="0" collapsed="false">
      <c r="A1777" s="3" t="n">
        <v>1776</v>
      </c>
      <c r="B1777" s="3" t="n">
        <v>4</v>
      </c>
      <c r="C1777" s="3" t="s">
        <v>332</v>
      </c>
      <c r="D1777" s="4" t="n">
        <v>121.75</v>
      </c>
      <c r="E1777" s="4" t="n">
        <v>122.28</v>
      </c>
      <c r="F1777" s="4" t="n">
        <v>121.05</v>
      </c>
      <c r="G1777" s="4" t="n">
        <v>122.18</v>
      </c>
      <c r="H1777" s="5" t="n">
        <v>5779721</v>
      </c>
      <c r="I1777" s="3"/>
      <c r="J1777" s="3" t="n">
        <f aca="false">ROUND((G1777-G1776)/G1776*100,2)</f>
        <v>2.76</v>
      </c>
      <c r="K1777" s="3" t="str">
        <f aca="false">B1777&amp;"_"&amp;C1777</f>
        <v>4_2025-01-21</v>
      </c>
    </row>
    <row r="1778" customFormat="false" ht="15" hidden="false" customHeight="false" outlineLevel="0" collapsed="false">
      <c r="A1778" s="3" t="n">
        <v>1777</v>
      </c>
      <c r="B1778" s="3" t="n">
        <v>4</v>
      </c>
      <c r="C1778" s="3" t="s">
        <v>333</v>
      </c>
      <c r="D1778" s="4" t="n">
        <v>122.26</v>
      </c>
      <c r="E1778" s="4" t="n">
        <v>122.53</v>
      </c>
      <c r="F1778" s="4" t="n">
        <v>121.3</v>
      </c>
      <c r="G1778" s="4" t="n">
        <v>121.81</v>
      </c>
      <c r="H1778" s="5" t="n">
        <v>5470604</v>
      </c>
      <c r="I1778" s="3"/>
      <c r="J1778" s="3" t="n">
        <f aca="false">ROUND((G1778-G1777)/G1777*100,2)</f>
        <v>-0.3</v>
      </c>
      <c r="K1778" s="3" t="str">
        <f aca="false">B1778&amp;"_"&amp;C1778</f>
        <v>4_2025-01-22</v>
      </c>
    </row>
    <row r="1779" customFormat="false" ht="15" hidden="false" customHeight="false" outlineLevel="0" collapsed="false">
      <c r="A1779" s="3" t="n">
        <v>1778</v>
      </c>
      <c r="B1779" s="3" t="n">
        <v>4</v>
      </c>
      <c r="C1779" s="3" t="s">
        <v>334</v>
      </c>
      <c r="D1779" s="4" t="n">
        <v>121.73</v>
      </c>
      <c r="E1779" s="4" t="n">
        <v>122.76</v>
      </c>
      <c r="F1779" s="4" t="n">
        <v>121.1</v>
      </c>
      <c r="G1779" s="4" t="n">
        <v>122.15</v>
      </c>
      <c r="H1779" s="5" t="n">
        <v>726392</v>
      </c>
      <c r="I1779" s="3"/>
      <c r="J1779" s="3" t="n">
        <f aca="false">ROUND((G1779-G1778)/G1778*100,2)</f>
        <v>0.28</v>
      </c>
      <c r="K1779" s="3" t="str">
        <f aca="false">B1779&amp;"_"&amp;C1779</f>
        <v>4_2025-01-23</v>
      </c>
    </row>
    <row r="1780" customFormat="false" ht="15" hidden="false" customHeight="false" outlineLevel="0" collapsed="false">
      <c r="A1780" s="3" t="n">
        <v>1779</v>
      </c>
      <c r="B1780" s="3" t="n">
        <v>4</v>
      </c>
      <c r="C1780" s="3" t="s">
        <v>335</v>
      </c>
      <c r="D1780" s="4" t="n">
        <v>121.14</v>
      </c>
      <c r="E1780" s="4" t="n">
        <v>121.96</v>
      </c>
      <c r="F1780" s="4" t="n">
        <v>120.54</v>
      </c>
      <c r="G1780" s="4" t="n">
        <v>121.55</v>
      </c>
      <c r="H1780" s="5" t="n">
        <v>1622879</v>
      </c>
      <c r="I1780" s="3"/>
      <c r="J1780" s="3" t="n">
        <f aca="false">ROUND((G1780-G1779)/G1779*100,2)</f>
        <v>-0.49</v>
      </c>
      <c r="K1780" s="3" t="str">
        <f aca="false">B1780&amp;"_"&amp;C1780</f>
        <v>4_2025-01-24</v>
      </c>
    </row>
    <row r="1781" customFormat="false" ht="15" hidden="false" customHeight="false" outlineLevel="0" collapsed="false">
      <c r="A1781" s="3" t="n">
        <v>1780</v>
      </c>
      <c r="B1781" s="3" t="n">
        <v>4</v>
      </c>
      <c r="C1781" s="3" t="s">
        <v>336</v>
      </c>
      <c r="D1781" s="4" t="n">
        <v>121.89</v>
      </c>
      <c r="E1781" s="4" t="n">
        <v>122.75</v>
      </c>
      <c r="F1781" s="4" t="n">
        <v>121.34</v>
      </c>
      <c r="G1781" s="4" t="n">
        <v>122.2</v>
      </c>
      <c r="H1781" s="5" t="n">
        <v>5739229</v>
      </c>
      <c r="I1781" s="3"/>
      <c r="J1781" s="3" t="n">
        <f aca="false">ROUND((G1781-G1780)/G1780*100,2)</f>
        <v>0.53</v>
      </c>
      <c r="K1781" s="3" t="str">
        <f aca="false">B1781&amp;"_"&amp;C1781</f>
        <v>4_2025-01-27</v>
      </c>
    </row>
    <row r="1782" customFormat="false" ht="15" hidden="false" customHeight="false" outlineLevel="0" collapsed="false">
      <c r="A1782" s="3" t="n">
        <v>1781</v>
      </c>
      <c r="B1782" s="3" t="n">
        <v>4</v>
      </c>
      <c r="C1782" s="3" t="s">
        <v>337</v>
      </c>
      <c r="D1782" s="4" t="n">
        <v>121.34</v>
      </c>
      <c r="E1782" s="4" t="n">
        <v>122.07</v>
      </c>
      <c r="F1782" s="4" t="n">
        <v>120.83</v>
      </c>
      <c r="G1782" s="4" t="n">
        <v>121.5</v>
      </c>
      <c r="H1782" s="5" t="n">
        <v>2650768</v>
      </c>
      <c r="I1782" s="3"/>
      <c r="J1782" s="3" t="n">
        <f aca="false">ROUND((G1782-G1781)/G1781*100,2)</f>
        <v>-0.57</v>
      </c>
      <c r="K1782" s="3" t="str">
        <f aca="false">B1782&amp;"_"&amp;C1782</f>
        <v>4_2025-01-28</v>
      </c>
    </row>
    <row r="1783" customFormat="false" ht="15" hidden="false" customHeight="false" outlineLevel="0" collapsed="false">
      <c r="A1783" s="3" t="n">
        <v>1782</v>
      </c>
      <c r="B1783" s="3" t="n">
        <v>4</v>
      </c>
      <c r="C1783" s="3" t="s">
        <v>338</v>
      </c>
      <c r="D1783" s="4" t="n">
        <v>123.29</v>
      </c>
      <c r="E1783" s="4" t="n">
        <v>124.28</v>
      </c>
      <c r="F1783" s="4" t="n">
        <v>123.26</v>
      </c>
      <c r="G1783" s="4" t="n">
        <v>123.63</v>
      </c>
      <c r="H1783" s="5" t="n">
        <v>6133496</v>
      </c>
      <c r="I1783" s="3"/>
      <c r="J1783" s="3" t="n">
        <f aca="false">ROUND((G1783-G1782)/G1782*100,2)</f>
        <v>1.75</v>
      </c>
      <c r="K1783" s="3" t="str">
        <f aca="false">B1783&amp;"_"&amp;C1783</f>
        <v>4_2025-01-29</v>
      </c>
    </row>
    <row r="1784" customFormat="false" ht="15" hidden="false" customHeight="false" outlineLevel="0" collapsed="false">
      <c r="A1784" s="3" t="n">
        <v>1783</v>
      </c>
      <c r="B1784" s="3" t="n">
        <v>4</v>
      </c>
      <c r="C1784" s="3" t="s">
        <v>339</v>
      </c>
      <c r="D1784" s="4" t="n">
        <v>123.62</v>
      </c>
      <c r="E1784" s="4" t="n">
        <v>124.12</v>
      </c>
      <c r="F1784" s="4" t="n">
        <v>122.64</v>
      </c>
      <c r="G1784" s="4" t="n">
        <v>123.29</v>
      </c>
      <c r="H1784" s="5" t="n">
        <v>4656169</v>
      </c>
      <c r="I1784" s="3"/>
      <c r="J1784" s="3" t="n">
        <f aca="false">ROUND((G1784-G1783)/G1783*100,2)</f>
        <v>-0.28</v>
      </c>
      <c r="K1784" s="3" t="str">
        <f aca="false">B1784&amp;"_"&amp;C1784</f>
        <v>4_2025-01-30</v>
      </c>
    </row>
    <row r="1785" customFormat="false" ht="15" hidden="false" customHeight="false" outlineLevel="0" collapsed="false">
      <c r="A1785" s="3" t="n">
        <v>1784</v>
      </c>
      <c r="B1785" s="3" t="n">
        <v>4</v>
      </c>
      <c r="C1785" s="3" t="s">
        <v>340</v>
      </c>
      <c r="D1785" s="4" t="n">
        <v>123.6</v>
      </c>
      <c r="E1785" s="4" t="n">
        <v>124.28</v>
      </c>
      <c r="F1785" s="4" t="n">
        <v>122.9</v>
      </c>
      <c r="G1785" s="4" t="n">
        <v>123.27</v>
      </c>
      <c r="H1785" s="5" t="n">
        <v>5820146</v>
      </c>
      <c r="I1785" s="3"/>
      <c r="J1785" s="3" t="n">
        <f aca="false">ROUND((G1785-G1784)/G1784*100,2)</f>
        <v>-0.02</v>
      </c>
      <c r="K1785" s="3" t="str">
        <f aca="false">B1785&amp;"_"&amp;C1785</f>
        <v>4_2025-01-31</v>
      </c>
    </row>
    <row r="1786" customFormat="false" ht="15" hidden="false" customHeight="false" outlineLevel="0" collapsed="false">
      <c r="A1786" s="3" t="n">
        <v>1785</v>
      </c>
      <c r="B1786" s="3" t="n">
        <v>4</v>
      </c>
      <c r="C1786" s="3" t="s">
        <v>341</v>
      </c>
      <c r="D1786" s="4" t="n">
        <v>122.57</v>
      </c>
      <c r="E1786" s="4" t="n">
        <v>122.95</v>
      </c>
      <c r="F1786" s="4" t="n">
        <v>121.39</v>
      </c>
      <c r="G1786" s="4" t="n">
        <v>122.11</v>
      </c>
      <c r="H1786" s="5" t="n">
        <v>1438500</v>
      </c>
      <c r="I1786" s="3"/>
      <c r="J1786" s="3" t="n">
        <f aca="false">ROUND((G1786-G1785)/G1785*100,2)</f>
        <v>-0.94</v>
      </c>
      <c r="K1786" s="3" t="str">
        <f aca="false">B1786&amp;"_"&amp;C1786</f>
        <v>4_2025-02-03</v>
      </c>
    </row>
    <row r="1787" customFormat="false" ht="15" hidden="false" customHeight="false" outlineLevel="0" collapsed="false">
      <c r="A1787" s="3" t="n">
        <v>1786</v>
      </c>
      <c r="B1787" s="3" t="n">
        <v>4</v>
      </c>
      <c r="C1787" s="3" t="s">
        <v>342</v>
      </c>
      <c r="D1787" s="4" t="n">
        <v>122.41</v>
      </c>
      <c r="E1787" s="4" t="n">
        <v>123.15</v>
      </c>
      <c r="F1787" s="4" t="n">
        <v>122.25</v>
      </c>
      <c r="G1787" s="4" t="n">
        <v>122.69</v>
      </c>
      <c r="H1787" s="5" t="n">
        <v>1877703</v>
      </c>
      <c r="I1787" s="3"/>
      <c r="J1787" s="3" t="n">
        <f aca="false">ROUND((G1787-G1786)/G1786*100,2)</f>
        <v>0.47</v>
      </c>
      <c r="K1787" s="3" t="str">
        <f aca="false">B1787&amp;"_"&amp;C1787</f>
        <v>4_2025-02-04</v>
      </c>
    </row>
    <row r="1788" customFormat="false" ht="15" hidden="false" customHeight="false" outlineLevel="0" collapsed="false">
      <c r="A1788" s="3" t="n">
        <v>1787</v>
      </c>
      <c r="B1788" s="3" t="n">
        <v>4</v>
      </c>
      <c r="C1788" s="3" t="s">
        <v>343</v>
      </c>
      <c r="D1788" s="4" t="n">
        <v>122.94</v>
      </c>
      <c r="E1788" s="4" t="n">
        <v>123.55</v>
      </c>
      <c r="F1788" s="4" t="n">
        <v>122.26</v>
      </c>
      <c r="G1788" s="4" t="n">
        <v>122.61</v>
      </c>
      <c r="H1788" s="5" t="n">
        <v>2848922</v>
      </c>
      <c r="I1788" s="3"/>
      <c r="J1788" s="3" t="n">
        <f aca="false">ROUND((G1788-G1787)/G1787*100,2)</f>
        <v>-0.07</v>
      </c>
      <c r="K1788" s="3" t="str">
        <f aca="false">B1788&amp;"_"&amp;C1788</f>
        <v>4_2025-02-05</v>
      </c>
    </row>
    <row r="1789" customFormat="false" ht="15" hidden="false" customHeight="false" outlineLevel="0" collapsed="false">
      <c r="A1789" s="3" t="n">
        <v>1788</v>
      </c>
      <c r="B1789" s="3" t="n">
        <v>4</v>
      </c>
      <c r="C1789" s="3" t="s">
        <v>344</v>
      </c>
      <c r="D1789" s="4" t="n">
        <v>119.91</v>
      </c>
      <c r="E1789" s="4" t="n">
        <v>120.5</v>
      </c>
      <c r="F1789" s="4" t="n">
        <v>119.65</v>
      </c>
      <c r="G1789" s="4" t="n">
        <v>119.77</v>
      </c>
      <c r="H1789" s="5" t="n">
        <v>6525044</v>
      </c>
      <c r="I1789" s="3"/>
      <c r="J1789" s="3" t="n">
        <f aca="false">ROUND((G1789-G1788)/G1788*100,2)</f>
        <v>-2.32</v>
      </c>
      <c r="K1789" s="3" t="str">
        <f aca="false">B1789&amp;"_"&amp;C1789</f>
        <v>4_2025-02-06</v>
      </c>
    </row>
    <row r="1790" customFormat="false" ht="15" hidden="false" customHeight="false" outlineLevel="0" collapsed="false">
      <c r="A1790" s="3" t="n">
        <v>1789</v>
      </c>
      <c r="B1790" s="3" t="n">
        <v>4</v>
      </c>
      <c r="C1790" s="3" t="s">
        <v>345</v>
      </c>
      <c r="D1790" s="4" t="n">
        <v>118.53</v>
      </c>
      <c r="E1790" s="4" t="n">
        <v>118.96</v>
      </c>
      <c r="F1790" s="4" t="n">
        <v>118.1</v>
      </c>
      <c r="G1790" s="4" t="n">
        <v>118.9</v>
      </c>
      <c r="H1790" s="5" t="n">
        <v>6849569</v>
      </c>
      <c r="I1790" s="3"/>
      <c r="J1790" s="3" t="n">
        <f aca="false">ROUND((G1790-G1789)/G1789*100,2)</f>
        <v>-0.73</v>
      </c>
      <c r="K1790" s="3" t="str">
        <f aca="false">B1790&amp;"_"&amp;C1790</f>
        <v>4_2025-02-07</v>
      </c>
    </row>
    <row r="1791" customFormat="false" ht="15" hidden="false" customHeight="false" outlineLevel="0" collapsed="false">
      <c r="A1791" s="3" t="n">
        <v>1790</v>
      </c>
      <c r="B1791" s="3" t="n">
        <v>4</v>
      </c>
      <c r="C1791" s="3" t="s">
        <v>346</v>
      </c>
      <c r="D1791" s="4" t="n">
        <v>117.33</v>
      </c>
      <c r="E1791" s="4" t="n">
        <v>117.97</v>
      </c>
      <c r="F1791" s="4" t="n">
        <v>116.94</v>
      </c>
      <c r="G1791" s="4" t="n">
        <v>117.77</v>
      </c>
      <c r="H1791" s="5" t="n">
        <v>989893</v>
      </c>
      <c r="I1791" s="3"/>
      <c r="J1791" s="3" t="n">
        <f aca="false">ROUND((G1791-G1790)/G1790*100,2)</f>
        <v>-0.95</v>
      </c>
      <c r="K1791" s="3" t="str">
        <f aca="false">B1791&amp;"_"&amp;C1791</f>
        <v>4_2025-02-10</v>
      </c>
    </row>
    <row r="1792" customFormat="false" ht="15" hidden="false" customHeight="false" outlineLevel="0" collapsed="false">
      <c r="A1792" s="3" t="n">
        <v>1791</v>
      </c>
      <c r="B1792" s="3" t="n">
        <v>4</v>
      </c>
      <c r="C1792" s="3" t="s">
        <v>347</v>
      </c>
      <c r="D1792" s="4" t="n">
        <v>114.66</v>
      </c>
      <c r="E1792" s="4" t="n">
        <v>115.22</v>
      </c>
      <c r="F1792" s="4" t="n">
        <v>114.22</v>
      </c>
      <c r="G1792" s="4" t="n">
        <v>114.84</v>
      </c>
      <c r="H1792" s="5" t="n">
        <v>742750</v>
      </c>
      <c r="I1792" s="3"/>
      <c r="J1792" s="3" t="n">
        <f aca="false">ROUND((G1792-G1791)/G1791*100,2)</f>
        <v>-2.49</v>
      </c>
      <c r="K1792" s="3" t="str">
        <f aca="false">B1792&amp;"_"&amp;C1792</f>
        <v>4_2025-02-11</v>
      </c>
    </row>
    <row r="1793" customFormat="false" ht="15" hidden="false" customHeight="false" outlineLevel="0" collapsed="false">
      <c r="A1793" s="3" t="n">
        <v>1792</v>
      </c>
      <c r="B1793" s="3" t="n">
        <v>4</v>
      </c>
      <c r="C1793" s="3" t="s">
        <v>348</v>
      </c>
      <c r="D1793" s="4" t="n">
        <v>112.63</v>
      </c>
      <c r="E1793" s="4" t="n">
        <v>113.5</v>
      </c>
      <c r="F1793" s="4" t="n">
        <v>112.25</v>
      </c>
      <c r="G1793" s="4" t="n">
        <v>112.84</v>
      </c>
      <c r="H1793" s="5" t="n">
        <v>4728044</v>
      </c>
      <c r="I1793" s="3"/>
      <c r="J1793" s="3" t="n">
        <f aca="false">ROUND((G1793-G1792)/G1792*100,2)</f>
        <v>-1.74</v>
      </c>
      <c r="K1793" s="3" t="str">
        <f aca="false">B1793&amp;"_"&amp;C1793</f>
        <v>4_2025-02-12</v>
      </c>
    </row>
    <row r="1794" customFormat="false" ht="15" hidden="false" customHeight="false" outlineLevel="0" collapsed="false">
      <c r="A1794" s="3" t="n">
        <v>1793</v>
      </c>
      <c r="B1794" s="3" t="n">
        <v>4</v>
      </c>
      <c r="C1794" s="3" t="s">
        <v>349</v>
      </c>
      <c r="D1794" s="4" t="n">
        <v>112.81</v>
      </c>
      <c r="E1794" s="4" t="n">
        <v>113.62</v>
      </c>
      <c r="F1794" s="4" t="n">
        <v>112.81</v>
      </c>
      <c r="G1794" s="4" t="n">
        <v>112.98</v>
      </c>
      <c r="H1794" s="5" t="n">
        <v>3174868</v>
      </c>
      <c r="I1794" s="3"/>
      <c r="J1794" s="3" t="n">
        <f aca="false">ROUND((G1794-G1793)/G1793*100,2)</f>
        <v>0.12</v>
      </c>
      <c r="K1794" s="3" t="str">
        <f aca="false">B1794&amp;"_"&amp;C1794</f>
        <v>4_2025-02-13</v>
      </c>
    </row>
    <row r="1795" customFormat="false" ht="15" hidden="false" customHeight="false" outlineLevel="0" collapsed="false">
      <c r="A1795" s="3" t="n">
        <v>1794</v>
      </c>
      <c r="B1795" s="3" t="n">
        <v>4</v>
      </c>
      <c r="C1795" s="3" t="s">
        <v>350</v>
      </c>
      <c r="D1795" s="4" t="n">
        <v>112.17</v>
      </c>
      <c r="E1795" s="4" t="n">
        <v>112.64</v>
      </c>
      <c r="F1795" s="4" t="n">
        <v>112.04</v>
      </c>
      <c r="G1795" s="4" t="n">
        <v>112.37</v>
      </c>
      <c r="H1795" s="5" t="n">
        <v>6138817</v>
      </c>
      <c r="I1795" s="3"/>
      <c r="J1795" s="3" t="n">
        <f aca="false">ROUND((G1795-G1794)/G1794*100,2)</f>
        <v>-0.54</v>
      </c>
      <c r="K1795" s="3" t="str">
        <f aca="false">B1795&amp;"_"&amp;C1795</f>
        <v>4_2025-02-14</v>
      </c>
    </row>
    <row r="1796" customFormat="false" ht="15" hidden="false" customHeight="false" outlineLevel="0" collapsed="false">
      <c r="A1796" s="3" t="n">
        <v>1795</v>
      </c>
      <c r="B1796" s="3" t="n">
        <v>4</v>
      </c>
      <c r="C1796" s="3" t="s">
        <v>351</v>
      </c>
      <c r="D1796" s="4" t="n">
        <v>111.71</v>
      </c>
      <c r="E1796" s="4" t="n">
        <v>111.77</v>
      </c>
      <c r="F1796" s="4" t="n">
        <v>111.26</v>
      </c>
      <c r="G1796" s="4" t="n">
        <v>111.53</v>
      </c>
      <c r="H1796" s="5" t="n">
        <v>6060885</v>
      </c>
      <c r="I1796" s="3"/>
      <c r="J1796" s="3" t="n">
        <f aca="false">ROUND((G1796-G1795)/G1795*100,2)</f>
        <v>-0.75</v>
      </c>
      <c r="K1796" s="3" t="str">
        <f aca="false">B1796&amp;"_"&amp;C1796</f>
        <v>4_2025-02-17</v>
      </c>
    </row>
    <row r="1797" customFormat="false" ht="15" hidden="false" customHeight="false" outlineLevel="0" collapsed="false">
      <c r="A1797" s="3" t="n">
        <v>1796</v>
      </c>
      <c r="B1797" s="3" t="n">
        <v>4</v>
      </c>
      <c r="C1797" s="3" t="s">
        <v>352</v>
      </c>
      <c r="D1797" s="4" t="n">
        <v>105.82</v>
      </c>
      <c r="E1797" s="4" t="n">
        <v>106.68</v>
      </c>
      <c r="F1797" s="4" t="n">
        <v>105.73</v>
      </c>
      <c r="G1797" s="4" t="n">
        <v>106.16</v>
      </c>
      <c r="H1797" s="5" t="n">
        <v>4903816</v>
      </c>
      <c r="I1797" s="3"/>
      <c r="J1797" s="3" t="n">
        <f aca="false">ROUND((G1797-G1796)/G1796*100,2)</f>
        <v>-4.81</v>
      </c>
      <c r="K1797" s="3" t="str">
        <f aca="false">B1797&amp;"_"&amp;C1797</f>
        <v>4_2025-02-18</v>
      </c>
    </row>
    <row r="1798" customFormat="false" ht="15" hidden="false" customHeight="false" outlineLevel="0" collapsed="false">
      <c r="A1798" s="3" t="n">
        <v>1797</v>
      </c>
      <c r="B1798" s="3" t="n">
        <v>4</v>
      </c>
      <c r="C1798" s="3" t="s">
        <v>353</v>
      </c>
      <c r="D1798" s="4" t="n">
        <v>104.57</v>
      </c>
      <c r="E1798" s="4" t="n">
        <v>104.75</v>
      </c>
      <c r="F1798" s="4" t="n">
        <v>104.18</v>
      </c>
      <c r="G1798" s="4" t="n">
        <v>104.28</v>
      </c>
      <c r="H1798" s="5" t="n">
        <v>3973296</v>
      </c>
      <c r="I1798" s="3"/>
      <c r="J1798" s="3" t="n">
        <f aca="false">ROUND((G1798-G1797)/G1797*100,2)</f>
        <v>-1.77</v>
      </c>
      <c r="K1798" s="3" t="str">
        <f aca="false">B1798&amp;"_"&amp;C1798</f>
        <v>4_2025-02-19</v>
      </c>
    </row>
    <row r="1799" customFormat="false" ht="15" hidden="false" customHeight="false" outlineLevel="0" collapsed="false">
      <c r="A1799" s="3" t="n">
        <v>1798</v>
      </c>
      <c r="B1799" s="3" t="n">
        <v>4</v>
      </c>
      <c r="C1799" s="3" t="s">
        <v>354</v>
      </c>
      <c r="D1799" s="4" t="n">
        <v>106.28</v>
      </c>
      <c r="E1799" s="4" t="n">
        <v>106.34</v>
      </c>
      <c r="F1799" s="4" t="n">
        <v>105.49</v>
      </c>
      <c r="G1799" s="4" t="n">
        <v>105.95</v>
      </c>
      <c r="H1799" s="5" t="n">
        <v>7133015</v>
      </c>
      <c r="I1799" s="3"/>
      <c r="J1799" s="3" t="n">
        <f aca="false">ROUND((G1799-G1798)/G1798*100,2)</f>
        <v>1.6</v>
      </c>
      <c r="K1799" s="3" t="str">
        <f aca="false">B1799&amp;"_"&amp;C1799</f>
        <v>4_2025-02-20</v>
      </c>
    </row>
    <row r="1800" customFormat="false" ht="15" hidden="false" customHeight="false" outlineLevel="0" collapsed="false">
      <c r="A1800" s="3" t="n">
        <v>1799</v>
      </c>
      <c r="B1800" s="3" t="n">
        <v>4</v>
      </c>
      <c r="C1800" s="3" t="s">
        <v>355</v>
      </c>
      <c r="D1800" s="4" t="n">
        <v>107.15</v>
      </c>
      <c r="E1800" s="4" t="n">
        <v>107.26</v>
      </c>
      <c r="F1800" s="4" t="n">
        <v>106.31</v>
      </c>
      <c r="G1800" s="4" t="n">
        <v>106.92</v>
      </c>
      <c r="H1800" s="5" t="n">
        <v>4372255</v>
      </c>
      <c r="I1800" s="3"/>
      <c r="J1800" s="3" t="n">
        <f aca="false">ROUND((G1800-G1799)/G1799*100,2)</f>
        <v>0.92</v>
      </c>
      <c r="K1800" s="3" t="str">
        <f aca="false">B1800&amp;"_"&amp;C1800</f>
        <v>4_2025-02-21</v>
      </c>
    </row>
    <row r="1801" customFormat="false" ht="15" hidden="false" customHeight="false" outlineLevel="0" collapsed="false">
      <c r="A1801" s="3" t="n">
        <v>1800</v>
      </c>
      <c r="B1801" s="3" t="n">
        <v>4</v>
      </c>
      <c r="C1801" s="3" t="s">
        <v>356</v>
      </c>
      <c r="D1801" s="4" t="n">
        <v>104.48</v>
      </c>
      <c r="E1801" s="4" t="n">
        <v>104.89</v>
      </c>
      <c r="F1801" s="4" t="n">
        <v>103.71</v>
      </c>
      <c r="G1801" s="4" t="n">
        <v>104.29</v>
      </c>
      <c r="H1801" s="5" t="n">
        <v>3060614</v>
      </c>
      <c r="I1801" s="3"/>
      <c r="J1801" s="3" t="n">
        <f aca="false">ROUND((G1801-G1800)/G1800*100,2)</f>
        <v>-2.46</v>
      </c>
      <c r="K1801" s="3" t="str">
        <f aca="false">B1801&amp;"_"&amp;C1801</f>
        <v>4_2025-02-24</v>
      </c>
    </row>
    <row r="1802" customFormat="false" ht="15" hidden="false" customHeight="false" outlineLevel="0" collapsed="false">
      <c r="A1802" s="3" t="n">
        <v>1801</v>
      </c>
      <c r="B1802" s="3" t="n">
        <v>4</v>
      </c>
      <c r="C1802" s="3" t="s">
        <v>357</v>
      </c>
      <c r="D1802" s="4" t="n">
        <v>104.54</v>
      </c>
      <c r="E1802" s="4" t="n">
        <v>105.19</v>
      </c>
      <c r="F1802" s="4" t="n">
        <v>104.27</v>
      </c>
      <c r="G1802" s="4" t="n">
        <v>104.66</v>
      </c>
      <c r="H1802" s="5" t="n">
        <v>7180099</v>
      </c>
      <c r="I1802" s="3"/>
      <c r="J1802" s="3" t="n">
        <f aca="false">ROUND((G1802-G1801)/G1801*100,2)</f>
        <v>0.35</v>
      </c>
      <c r="K1802" s="3" t="str">
        <f aca="false">B1802&amp;"_"&amp;C1802</f>
        <v>4_2025-02-25</v>
      </c>
    </row>
    <row r="1803" customFormat="false" ht="15" hidden="false" customHeight="false" outlineLevel="0" collapsed="false">
      <c r="A1803" s="3" t="n">
        <v>1802</v>
      </c>
      <c r="B1803" s="3" t="n">
        <v>4</v>
      </c>
      <c r="C1803" s="3" t="s">
        <v>358</v>
      </c>
      <c r="D1803" s="4" t="n">
        <v>103.2</v>
      </c>
      <c r="E1803" s="4" t="n">
        <v>103.44</v>
      </c>
      <c r="F1803" s="4" t="n">
        <v>102.85</v>
      </c>
      <c r="G1803" s="4" t="n">
        <v>102.97</v>
      </c>
      <c r="H1803" s="5" t="n">
        <v>5077904</v>
      </c>
      <c r="I1803" s="3"/>
      <c r="J1803" s="3" t="n">
        <f aca="false">ROUND((G1803-G1802)/G1802*100,2)</f>
        <v>-1.61</v>
      </c>
      <c r="K1803" s="3" t="str">
        <f aca="false">B1803&amp;"_"&amp;C1803</f>
        <v>4_2025-02-26</v>
      </c>
    </row>
    <row r="1804" customFormat="false" ht="15" hidden="false" customHeight="false" outlineLevel="0" collapsed="false">
      <c r="A1804" s="3" t="n">
        <v>1803</v>
      </c>
      <c r="B1804" s="3" t="n">
        <v>4</v>
      </c>
      <c r="C1804" s="3" t="s">
        <v>359</v>
      </c>
      <c r="D1804" s="4" t="n">
        <v>104.02</v>
      </c>
      <c r="E1804" s="4" t="n">
        <v>104.33</v>
      </c>
      <c r="F1804" s="4" t="n">
        <v>103.41</v>
      </c>
      <c r="G1804" s="4" t="n">
        <v>103.91</v>
      </c>
      <c r="H1804" s="5" t="n">
        <v>1569668</v>
      </c>
      <c r="I1804" s="3"/>
      <c r="J1804" s="3" t="n">
        <f aca="false">ROUND((G1804-G1803)/G1803*100,2)</f>
        <v>0.91</v>
      </c>
      <c r="K1804" s="3" t="str">
        <f aca="false">B1804&amp;"_"&amp;C1804</f>
        <v>4_2025-02-27</v>
      </c>
    </row>
    <row r="1805" customFormat="false" ht="15" hidden="false" customHeight="false" outlineLevel="0" collapsed="false">
      <c r="A1805" s="3" t="n">
        <v>1804</v>
      </c>
      <c r="B1805" s="3" t="n">
        <v>4</v>
      </c>
      <c r="C1805" s="3" t="s">
        <v>360</v>
      </c>
      <c r="D1805" s="4" t="n">
        <v>104.7</v>
      </c>
      <c r="E1805" s="4" t="n">
        <v>105.05</v>
      </c>
      <c r="F1805" s="4" t="n">
        <v>103.79</v>
      </c>
      <c r="G1805" s="4" t="n">
        <v>104.39</v>
      </c>
      <c r="H1805" s="5" t="n">
        <v>6360841</v>
      </c>
      <c r="I1805" s="3"/>
      <c r="J1805" s="3" t="n">
        <f aca="false">ROUND((G1805-G1804)/G1804*100,2)</f>
        <v>0.46</v>
      </c>
      <c r="K1805" s="3" t="str">
        <f aca="false">B1805&amp;"_"&amp;C1805</f>
        <v>4_2025-02-28</v>
      </c>
    </row>
    <row r="1806" customFormat="false" ht="15" hidden="false" customHeight="false" outlineLevel="0" collapsed="false">
      <c r="A1806" s="3" t="n">
        <v>1805</v>
      </c>
      <c r="B1806" s="3" t="n">
        <v>4</v>
      </c>
      <c r="C1806" s="3" t="s">
        <v>361</v>
      </c>
      <c r="D1806" s="4" t="n">
        <v>104.94</v>
      </c>
      <c r="E1806" s="4" t="n">
        <v>105.69</v>
      </c>
      <c r="F1806" s="4" t="n">
        <v>104.84</v>
      </c>
      <c r="G1806" s="4" t="n">
        <v>105.1</v>
      </c>
      <c r="H1806" s="5" t="n">
        <v>2600879</v>
      </c>
      <c r="I1806" s="3"/>
      <c r="J1806" s="3" t="n">
        <f aca="false">ROUND((G1806-G1805)/G1805*100,2)</f>
        <v>0.68</v>
      </c>
      <c r="K1806" s="3" t="str">
        <f aca="false">B1806&amp;"_"&amp;C1806</f>
        <v>4_2025-03-03</v>
      </c>
    </row>
    <row r="1807" customFormat="false" ht="15" hidden="false" customHeight="false" outlineLevel="0" collapsed="false">
      <c r="A1807" s="3" t="n">
        <v>1806</v>
      </c>
      <c r="B1807" s="3" t="n">
        <v>4</v>
      </c>
      <c r="C1807" s="3" t="s">
        <v>362</v>
      </c>
      <c r="D1807" s="4" t="n">
        <v>105.41</v>
      </c>
      <c r="E1807" s="4" t="n">
        <v>105.58</v>
      </c>
      <c r="F1807" s="4" t="n">
        <v>105.3</v>
      </c>
      <c r="G1807" s="4" t="n">
        <v>105.53</v>
      </c>
      <c r="H1807" s="5" t="n">
        <v>6289553</v>
      </c>
      <c r="I1807" s="3"/>
      <c r="J1807" s="3" t="n">
        <f aca="false">ROUND((G1807-G1806)/G1806*100,2)</f>
        <v>0.41</v>
      </c>
      <c r="K1807" s="3" t="str">
        <f aca="false">B1807&amp;"_"&amp;C1807</f>
        <v>4_2025-03-04</v>
      </c>
    </row>
    <row r="1808" customFormat="false" ht="15" hidden="false" customHeight="false" outlineLevel="0" collapsed="false">
      <c r="A1808" s="3" t="n">
        <v>1807</v>
      </c>
      <c r="B1808" s="3" t="n">
        <v>4</v>
      </c>
      <c r="C1808" s="3" t="s">
        <v>363</v>
      </c>
      <c r="D1808" s="4" t="n">
        <v>105.2</v>
      </c>
      <c r="E1808" s="4" t="n">
        <v>105.96</v>
      </c>
      <c r="F1808" s="4" t="n">
        <v>104.79</v>
      </c>
      <c r="G1808" s="4" t="n">
        <v>105.41</v>
      </c>
      <c r="H1808" s="5" t="n">
        <v>1553354</v>
      </c>
      <c r="I1808" s="3"/>
      <c r="J1808" s="3" t="n">
        <f aca="false">ROUND((G1808-G1807)/G1807*100,2)</f>
        <v>-0.11</v>
      </c>
      <c r="K1808" s="3" t="str">
        <f aca="false">B1808&amp;"_"&amp;C1808</f>
        <v>4_2025-03-05</v>
      </c>
    </row>
    <row r="1809" customFormat="false" ht="15" hidden="false" customHeight="false" outlineLevel="0" collapsed="false">
      <c r="A1809" s="3" t="n">
        <v>1808</v>
      </c>
      <c r="B1809" s="3" t="n">
        <v>4</v>
      </c>
      <c r="C1809" s="3" t="s">
        <v>364</v>
      </c>
      <c r="D1809" s="4" t="n">
        <v>107.22</v>
      </c>
      <c r="E1809" s="4" t="n">
        <v>107.91</v>
      </c>
      <c r="F1809" s="4" t="n">
        <v>107.2</v>
      </c>
      <c r="G1809" s="4" t="n">
        <v>107.54</v>
      </c>
      <c r="H1809" s="5" t="n">
        <v>6942524</v>
      </c>
      <c r="I1809" s="3"/>
      <c r="J1809" s="3" t="n">
        <f aca="false">ROUND((G1809-G1808)/G1808*100,2)</f>
        <v>2.02</v>
      </c>
      <c r="K1809" s="3" t="str">
        <f aca="false">B1809&amp;"_"&amp;C1809</f>
        <v>4_2025-03-06</v>
      </c>
    </row>
    <row r="1810" customFormat="false" ht="15" hidden="false" customHeight="false" outlineLevel="0" collapsed="false">
      <c r="A1810" s="3" t="n">
        <v>1809</v>
      </c>
      <c r="B1810" s="3" t="n">
        <v>4</v>
      </c>
      <c r="C1810" s="3" t="s">
        <v>365</v>
      </c>
      <c r="D1810" s="4" t="n">
        <v>104.78</v>
      </c>
      <c r="E1810" s="4" t="n">
        <v>104.86</v>
      </c>
      <c r="F1810" s="4" t="n">
        <v>104.2</v>
      </c>
      <c r="G1810" s="4" t="n">
        <v>104.43</v>
      </c>
      <c r="H1810" s="5" t="n">
        <v>6836267</v>
      </c>
      <c r="I1810" s="3"/>
      <c r="J1810" s="3" t="n">
        <f aca="false">ROUND((G1810-G1809)/G1809*100,2)</f>
        <v>-2.89</v>
      </c>
      <c r="K1810" s="3" t="str">
        <f aca="false">B1810&amp;"_"&amp;C1810</f>
        <v>4_2025-03-07</v>
      </c>
    </row>
    <row r="1811" customFormat="false" ht="15" hidden="false" customHeight="false" outlineLevel="0" collapsed="false">
      <c r="A1811" s="3" t="n">
        <v>1810</v>
      </c>
      <c r="B1811" s="3" t="n">
        <v>4</v>
      </c>
      <c r="C1811" s="3" t="s">
        <v>366</v>
      </c>
      <c r="D1811" s="4" t="n">
        <v>106.97</v>
      </c>
      <c r="E1811" s="4" t="n">
        <v>107.21</v>
      </c>
      <c r="F1811" s="4" t="n">
        <v>106.15</v>
      </c>
      <c r="G1811" s="4" t="n">
        <v>106.58</v>
      </c>
      <c r="H1811" s="5" t="n">
        <v>4294568</v>
      </c>
      <c r="I1811" s="3"/>
      <c r="J1811" s="3" t="n">
        <f aca="false">ROUND((G1811-G1810)/G1810*100,2)</f>
        <v>2.06</v>
      </c>
      <c r="K1811" s="3" t="str">
        <f aca="false">B1811&amp;"_"&amp;C1811</f>
        <v>4_2025-03-10</v>
      </c>
    </row>
    <row r="1812" customFormat="false" ht="15" hidden="false" customHeight="false" outlineLevel="0" collapsed="false">
      <c r="A1812" s="3" t="n">
        <v>1811</v>
      </c>
      <c r="B1812" s="3" t="n">
        <v>4</v>
      </c>
      <c r="C1812" s="3" t="s">
        <v>367</v>
      </c>
      <c r="D1812" s="4" t="n">
        <v>106.41</v>
      </c>
      <c r="E1812" s="4" t="n">
        <v>106.81</v>
      </c>
      <c r="F1812" s="4" t="n">
        <v>105.85</v>
      </c>
      <c r="G1812" s="4" t="n">
        <v>106.26</v>
      </c>
      <c r="H1812" s="5" t="n">
        <v>6057819</v>
      </c>
      <c r="I1812" s="3"/>
      <c r="J1812" s="3" t="n">
        <f aca="false">ROUND((G1812-G1811)/G1811*100,2)</f>
        <v>-0.3</v>
      </c>
      <c r="K1812" s="3" t="str">
        <f aca="false">B1812&amp;"_"&amp;C1812</f>
        <v>4_2025-03-11</v>
      </c>
    </row>
    <row r="1813" customFormat="false" ht="15" hidden="false" customHeight="false" outlineLevel="0" collapsed="false">
      <c r="A1813" s="3" t="n">
        <v>1812</v>
      </c>
      <c r="B1813" s="3" t="n">
        <v>4</v>
      </c>
      <c r="C1813" s="3" t="s">
        <v>368</v>
      </c>
      <c r="D1813" s="4" t="n">
        <v>109.92</v>
      </c>
      <c r="E1813" s="4" t="n">
        <v>110.68</v>
      </c>
      <c r="F1813" s="4" t="n">
        <v>109.91</v>
      </c>
      <c r="G1813" s="4" t="n">
        <v>110.14</v>
      </c>
      <c r="H1813" s="5" t="n">
        <v>6897948</v>
      </c>
      <c r="I1813" s="3"/>
      <c r="J1813" s="3" t="n">
        <f aca="false">ROUND((G1813-G1812)/G1812*100,2)</f>
        <v>3.65</v>
      </c>
      <c r="K1813" s="3" t="str">
        <f aca="false">B1813&amp;"_"&amp;C1813</f>
        <v>4_2025-03-12</v>
      </c>
    </row>
    <row r="1814" customFormat="false" ht="15" hidden="false" customHeight="false" outlineLevel="0" collapsed="false">
      <c r="A1814" s="3" t="n">
        <v>1813</v>
      </c>
      <c r="B1814" s="3" t="n">
        <v>4</v>
      </c>
      <c r="C1814" s="3" t="s">
        <v>369</v>
      </c>
      <c r="D1814" s="4" t="n">
        <v>109.75</v>
      </c>
      <c r="E1814" s="4" t="n">
        <v>109.88</v>
      </c>
      <c r="F1814" s="4" t="n">
        <v>109.49</v>
      </c>
      <c r="G1814" s="4" t="n">
        <v>109.84</v>
      </c>
      <c r="H1814" s="5" t="n">
        <v>3967089</v>
      </c>
      <c r="I1814" s="3"/>
      <c r="J1814" s="3" t="n">
        <f aca="false">ROUND((G1814-G1813)/G1813*100,2)</f>
        <v>-0.27</v>
      </c>
      <c r="K1814" s="3" t="str">
        <f aca="false">B1814&amp;"_"&amp;C1814</f>
        <v>4_2025-03-13</v>
      </c>
    </row>
    <row r="1815" customFormat="false" ht="15" hidden="false" customHeight="false" outlineLevel="0" collapsed="false">
      <c r="A1815" s="3" t="n">
        <v>1814</v>
      </c>
      <c r="B1815" s="3" t="n">
        <v>4</v>
      </c>
      <c r="C1815" s="3" t="s">
        <v>370</v>
      </c>
      <c r="D1815" s="4" t="n">
        <v>110.59</v>
      </c>
      <c r="E1815" s="4" t="n">
        <v>111.26</v>
      </c>
      <c r="F1815" s="4" t="n">
        <v>110.16</v>
      </c>
      <c r="G1815" s="4" t="n">
        <v>110.95</v>
      </c>
      <c r="H1815" s="5" t="n">
        <v>7250948</v>
      </c>
      <c r="I1815" s="3"/>
      <c r="J1815" s="3" t="n">
        <f aca="false">ROUND((G1815-G1814)/G1814*100,2)</f>
        <v>1.01</v>
      </c>
      <c r="K1815" s="3" t="str">
        <f aca="false">B1815&amp;"_"&amp;C1815</f>
        <v>4_2025-03-14</v>
      </c>
    </row>
    <row r="1816" customFormat="false" ht="15" hidden="false" customHeight="false" outlineLevel="0" collapsed="false">
      <c r="A1816" s="3" t="n">
        <v>1815</v>
      </c>
      <c r="B1816" s="3" t="n">
        <v>4</v>
      </c>
      <c r="C1816" s="3" t="s">
        <v>371</v>
      </c>
      <c r="D1816" s="4" t="n">
        <v>110.32</v>
      </c>
      <c r="E1816" s="4" t="n">
        <v>110.92</v>
      </c>
      <c r="F1816" s="4" t="n">
        <v>109.5</v>
      </c>
      <c r="G1816" s="4" t="n">
        <v>110.11</v>
      </c>
      <c r="H1816" s="5" t="n">
        <v>6261624</v>
      </c>
      <c r="I1816" s="3"/>
      <c r="J1816" s="3" t="n">
        <f aca="false">ROUND((G1816-G1815)/G1815*100,2)</f>
        <v>-0.76</v>
      </c>
      <c r="K1816" s="3" t="str">
        <f aca="false">B1816&amp;"_"&amp;C1816</f>
        <v>4_2025-03-17</v>
      </c>
    </row>
    <row r="1817" customFormat="false" ht="15" hidden="false" customHeight="false" outlineLevel="0" collapsed="false">
      <c r="A1817" s="3" t="n">
        <v>1816</v>
      </c>
      <c r="B1817" s="3" t="n">
        <v>4</v>
      </c>
      <c r="C1817" s="3" t="s">
        <v>372</v>
      </c>
      <c r="D1817" s="4" t="n">
        <v>110.02</v>
      </c>
      <c r="E1817" s="4" t="n">
        <v>110.5</v>
      </c>
      <c r="F1817" s="4" t="n">
        <v>109.81</v>
      </c>
      <c r="G1817" s="4" t="n">
        <v>110.29</v>
      </c>
      <c r="H1817" s="5" t="n">
        <v>7973286</v>
      </c>
      <c r="I1817" s="3"/>
      <c r="J1817" s="3" t="n">
        <f aca="false">ROUND((G1817-G1816)/G1816*100,2)</f>
        <v>0.16</v>
      </c>
      <c r="K1817" s="3" t="str">
        <f aca="false">B1817&amp;"_"&amp;C1817</f>
        <v>4_2025-03-18</v>
      </c>
    </row>
    <row r="1818" customFormat="false" ht="15" hidden="false" customHeight="false" outlineLevel="0" collapsed="false">
      <c r="A1818" s="3" t="n">
        <v>1817</v>
      </c>
      <c r="B1818" s="3" t="n">
        <v>4</v>
      </c>
      <c r="C1818" s="3" t="s">
        <v>373</v>
      </c>
      <c r="D1818" s="4" t="n">
        <v>107.18</v>
      </c>
      <c r="E1818" s="4" t="n">
        <v>107.38</v>
      </c>
      <c r="F1818" s="4" t="n">
        <v>107.15</v>
      </c>
      <c r="G1818" s="4" t="n">
        <v>107.2</v>
      </c>
      <c r="H1818" s="5" t="n">
        <v>1668058</v>
      </c>
      <c r="I1818" s="3"/>
      <c r="J1818" s="3" t="n">
        <f aca="false">ROUND((G1818-G1817)/G1817*100,2)</f>
        <v>-2.8</v>
      </c>
      <c r="K1818" s="3" t="str">
        <f aca="false">B1818&amp;"_"&amp;C1818</f>
        <v>4_2025-03-19</v>
      </c>
    </row>
    <row r="1819" customFormat="false" ht="15" hidden="false" customHeight="false" outlineLevel="0" collapsed="false">
      <c r="A1819" s="3" t="n">
        <v>1818</v>
      </c>
      <c r="B1819" s="3" t="n">
        <v>4</v>
      </c>
      <c r="C1819" s="3" t="s">
        <v>374</v>
      </c>
      <c r="D1819" s="4" t="n">
        <v>107.42</v>
      </c>
      <c r="E1819" s="4" t="n">
        <v>107.86</v>
      </c>
      <c r="F1819" s="4" t="n">
        <v>107.21</v>
      </c>
      <c r="G1819" s="4" t="n">
        <v>107.45</v>
      </c>
      <c r="H1819" s="5" t="n">
        <v>734924</v>
      </c>
      <c r="I1819" s="3"/>
      <c r="J1819" s="3" t="n">
        <f aca="false">ROUND((G1819-G1818)/G1818*100,2)</f>
        <v>0.23</v>
      </c>
      <c r="K1819" s="3" t="str">
        <f aca="false">B1819&amp;"_"&amp;C1819</f>
        <v>4_2025-03-20</v>
      </c>
    </row>
    <row r="1820" customFormat="false" ht="15" hidden="false" customHeight="false" outlineLevel="0" collapsed="false">
      <c r="A1820" s="3" t="n">
        <v>1819</v>
      </c>
      <c r="B1820" s="3" t="n">
        <v>4</v>
      </c>
      <c r="C1820" s="3" t="s">
        <v>375</v>
      </c>
      <c r="D1820" s="4" t="n">
        <v>106.28</v>
      </c>
      <c r="E1820" s="4" t="n">
        <v>106.51</v>
      </c>
      <c r="F1820" s="4" t="n">
        <v>105.64</v>
      </c>
      <c r="G1820" s="4" t="n">
        <v>105.91</v>
      </c>
      <c r="H1820" s="5" t="n">
        <v>4050572</v>
      </c>
      <c r="I1820" s="3"/>
      <c r="J1820" s="3" t="n">
        <f aca="false">ROUND((G1820-G1819)/G1819*100,2)</f>
        <v>-1.43</v>
      </c>
      <c r="K1820" s="3" t="str">
        <f aca="false">B1820&amp;"_"&amp;C1820</f>
        <v>4_2025-03-21</v>
      </c>
    </row>
    <row r="1821" customFormat="false" ht="15" hidden="false" customHeight="false" outlineLevel="0" collapsed="false">
      <c r="A1821" s="3" t="n">
        <v>1820</v>
      </c>
      <c r="B1821" s="3" t="n">
        <v>4</v>
      </c>
      <c r="C1821" s="3" t="s">
        <v>376</v>
      </c>
      <c r="D1821" s="4" t="n">
        <v>104.42</v>
      </c>
      <c r="E1821" s="4" t="n">
        <v>105.34</v>
      </c>
      <c r="F1821" s="4" t="n">
        <v>103.83</v>
      </c>
      <c r="G1821" s="4" t="n">
        <v>104.8</v>
      </c>
      <c r="H1821" s="5" t="n">
        <v>5627535</v>
      </c>
      <c r="I1821" s="3"/>
      <c r="J1821" s="3" t="n">
        <f aca="false">ROUND((G1821-G1820)/G1820*100,2)</f>
        <v>-1.05</v>
      </c>
      <c r="K1821" s="3" t="str">
        <f aca="false">B1821&amp;"_"&amp;C1821</f>
        <v>4_2025-03-24</v>
      </c>
    </row>
    <row r="1822" customFormat="false" ht="15" hidden="false" customHeight="false" outlineLevel="0" collapsed="false">
      <c r="A1822" s="3" t="n">
        <v>1821</v>
      </c>
      <c r="B1822" s="3" t="n">
        <v>4</v>
      </c>
      <c r="C1822" s="3" t="s">
        <v>377</v>
      </c>
      <c r="D1822" s="4" t="n">
        <v>104.11</v>
      </c>
      <c r="E1822" s="4" t="n">
        <v>104.5</v>
      </c>
      <c r="F1822" s="4" t="n">
        <v>103.85</v>
      </c>
      <c r="G1822" s="4" t="n">
        <v>104.45</v>
      </c>
      <c r="H1822" s="5" t="n">
        <v>2737526</v>
      </c>
      <c r="I1822" s="3"/>
      <c r="J1822" s="3" t="n">
        <f aca="false">ROUND((G1822-G1821)/G1821*100,2)</f>
        <v>-0.33</v>
      </c>
      <c r="K1822" s="3" t="str">
        <f aca="false">B1822&amp;"_"&amp;C1822</f>
        <v>4_2025-03-25</v>
      </c>
    </row>
    <row r="1823" customFormat="false" ht="15" hidden="false" customHeight="false" outlineLevel="0" collapsed="false">
      <c r="A1823" s="3" t="n">
        <v>1822</v>
      </c>
      <c r="B1823" s="3" t="n">
        <v>4</v>
      </c>
      <c r="C1823" s="3" t="s">
        <v>378</v>
      </c>
      <c r="D1823" s="4" t="n">
        <v>107.28</v>
      </c>
      <c r="E1823" s="4" t="n">
        <v>107.84</v>
      </c>
      <c r="F1823" s="4" t="n">
        <v>106.76</v>
      </c>
      <c r="G1823" s="4" t="n">
        <v>107.1</v>
      </c>
      <c r="H1823" s="5" t="n">
        <v>5522332</v>
      </c>
      <c r="I1823" s="3"/>
      <c r="J1823" s="3" t="n">
        <f aca="false">ROUND((G1823-G1822)/G1822*100,2)</f>
        <v>2.54</v>
      </c>
      <c r="K1823" s="3" t="str">
        <f aca="false">B1823&amp;"_"&amp;C1823</f>
        <v>4_2025-03-26</v>
      </c>
    </row>
    <row r="1824" customFormat="false" ht="15" hidden="false" customHeight="false" outlineLevel="0" collapsed="false">
      <c r="A1824" s="3" t="n">
        <v>1823</v>
      </c>
      <c r="B1824" s="3" t="n">
        <v>4</v>
      </c>
      <c r="C1824" s="3" t="s">
        <v>379</v>
      </c>
      <c r="D1824" s="4" t="n">
        <v>106.52</v>
      </c>
      <c r="E1824" s="4" t="n">
        <v>107.45</v>
      </c>
      <c r="F1824" s="4" t="n">
        <v>106.3</v>
      </c>
      <c r="G1824" s="4" t="n">
        <v>106.87</v>
      </c>
      <c r="H1824" s="5" t="n">
        <v>6148820</v>
      </c>
      <c r="I1824" s="3"/>
      <c r="J1824" s="3" t="n">
        <f aca="false">ROUND((G1824-G1823)/G1823*100,2)</f>
        <v>-0.21</v>
      </c>
      <c r="K1824" s="3" t="str">
        <f aca="false">B1824&amp;"_"&amp;C1824</f>
        <v>4_2025-03-27</v>
      </c>
    </row>
    <row r="1825" customFormat="false" ht="15" hidden="false" customHeight="false" outlineLevel="0" collapsed="false">
      <c r="A1825" s="3" t="n">
        <v>1824</v>
      </c>
      <c r="B1825" s="3" t="n">
        <v>4</v>
      </c>
      <c r="C1825" s="3" t="s">
        <v>380</v>
      </c>
      <c r="D1825" s="4" t="n">
        <v>110.18</v>
      </c>
      <c r="E1825" s="4" t="n">
        <v>110.71</v>
      </c>
      <c r="F1825" s="4" t="n">
        <v>109.91</v>
      </c>
      <c r="G1825" s="4" t="n">
        <v>110.48</v>
      </c>
      <c r="H1825" s="5" t="n">
        <v>4066245</v>
      </c>
      <c r="I1825" s="3"/>
      <c r="J1825" s="3" t="n">
        <f aca="false">ROUND((G1825-G1824)/G1824*100,2)</f>
        <v>3.38</v>
      </c>
      <c r="K1825" s="3" t="str">
        <f aca="false">B1825&amp;"_"&amp;C1825</f>
        <v>4_2025-03-28</v>
      </c>
    </row>
    <row r="1826" customFormat="false" ht="15" hidden="false" customHeight="false" outlineLevel="0" collapsed="false">
      <c r="A1826" s="3" t="n">
        <v>1825</v>
      </c>
      <c r="B1826" s="3" t="n">
        <v>4</v>
      </c>
      <c r="C1826" s="3" t="s">
        <v>381</v>
      </c>
      <c r="D1826" s="4" t="n">
        <v>110.2</v>
      </c>
      <c r="E1826" s="4" t="n">
        <v>110.43</v>
      </c>
      <c r="F1826" s="4" t="n">
        <v>109.57</v>
      </c>
      <c r="G1826" s="4" t="n">
        <v>110.03</v>
      </c>
      <c r="H1826" s="5" t="n">
        <v>3418534</v>
      </c>
      <c r="I1826" s="3"/>
      <c r="J1826" s="3" t="n">
        <f aca="false">ROUND((G1826-G1825)/G1825*100,2)</f>
        <v>-0.41</v>
      </c>
      <c r="K1826" s="3" t="str">
        <f aca="false">B1826&amp;"_"&amp;C1826</f>
        <v>4_2025-03-31</v>
      </c>
    </row>
    <row r="1827" customFormat="false" ht="15" hidden="false" customHeight="false" outlineLevel="0" collapsed="false">
      <c r="A1827" s="3" t="n">
        <v>1826</v>
      </c>
      <c r="B1827" s="3" t="n">
        <v>4</v>
      </c>
      <c r="C1827" s="3" t="s">
        <v>382</v>
      </c>
      <c r="D1827" s="4" t="n">
        <v>108.5</v>
      </c>
      <c r="E1827" s="4" t="n">
        <v>109.44</v>
      </c>
      <c r="F1827" s="4" t="n">
        <v>108.11</v>
      </c>
      <c r="G1827" s="4" t="n">
        <v>108.93</v>
      </c>
      <c r="H1827" s="5" t="n">
        <v>1083565</v>
      </c>
      <c r="I1827" s="3"/>
      <c r="J1827" s="3" t="n">
        <f aca="false">ROUND((G1827-G1826)/G1826*100,2)</f>
        <v>-1</v>
      </c>
      <c r="K1827" s="3" t="str">
        <f aca="false">B1827&amp;"_"&amp;C1827</f>
        <v>4_2025-04-01</v>
      </c>
    </row>
    <row r="1828" customFormat="false" ht="15" hidden="false" customHeight="false" outlineLevel="0" collapsed="false">
      <c r="A1828" s="3" t="n">
        <v>1827</v>
      </c>
      <c r="B1828" s="3" t="n">
        <v>4</v>
      </c>
      <c r="C1828" s="3" t="s">
        <v>383</v>
      </c>
      <c r="D1828" s="4" t="n">
        <v>107.43</v>
      </c>
      <c r="E1828" s="4" t="n">
        <v>108.22</v>
      </c>
      <c r="F1828" s="4" t="n">
        <v>106.82</v>
      </c>
      <c r="G1828" s="4" t="n">
        <v>107.58</v>
      </c>
      <c r="H1828" s="5" t="n">
        <v>6071272</v>
      </c>
      <c r="I1828" s="3"/>
      <c r="J1828" s="3" t="n">
        <f aca="false">ROUND((G1828-G1827)/G1827*100,2)</f>
        <v>-1.24</v>
      </c>
      <c r="K1828" s="3" t="str">
        <f aca="false">B1828&amp;"_"&amp;C1828</f>
        <v>4_2025-04-02</v>
      </c>
    </row>
    <row r="1829" customFormat="false" ht="15" hidden="false" customHeight="false" outlineLevel="0" collapsed="false">
      <c r="A1829" s="3" t="n">
        <v>1828</v>
      </c>
      <c r="B1829" s="3" t="n">
        <v>4</v>
      </c>
      <c r="C1829" s="3" t="s">
        <v>384</v>
      </c>
      <c r="D1829" s="4" t="n">
        <v>105.44</v>
      </c>
      <c r="E1829" s="4" t="n">
        <v>105.64</v>
      </c>
      <c r="F1829" s="4" t="n">
        <v>105.14</v>
      </c>
      <c r="G1829" s="4" t="n">
        <v>105.24</v>
      </c>
      <c r="H1829" s="5" t="n">
        <v>3939943</v>
      </c>
      <c r="I1829" s="3"/>
      <c r="J1829" s="3" t="n">
        <f aca="false">ROUND((G1829-G1828)/G1828*100,2)</f>
        <v>-2.18</v>
      </c>
      <c r="K1829" s="3" t="str">
        <f aca="false">B1829&amp;"_"&amp;C1829</f>
        <v>4_2025-04-03</v>
      </c>
    </row>
    <row r="1830" customFormat="false" ht="15" hidden="false" customHeight="false" outlineLevel="0" collapsed="false">
      <c r="A1830" s="3" t="n">
        <v>1829</v>
      </c>
      <c r="B1830" s="3" t="n">
        <v>4</v>
      </c>
      <c r="C1830" s="3" t="s">
        <v>385</v>
      </c>
      <c r="D1830" s="4" t="n">
        <v>107.17</v>
      </c>
      <c r="E1830" s="4" t="n">
        <v>108.13</v>
      </c>
      <c r="F1830" s="4" t="n">
        <v>106.91</v>
      </c>
      <c r="G1830" s="4" t="n">
        <v>107.5</v>
      </c>
      <c r="H1830" s="5" t="n">
        <v>4405187</v>
      </c>
      <c r="I1830" s="3"/>
      <c r="J1830" s="3" t="n">
        <f aca="false">ROUND((G1830-G1829)/G1829*100,2)</f>
        <v>2.15</v>
      </c>
      <c r="K1830" s="3" t="str">
        <f aca="false">B1830&amp;"_"&amp;C1830</f>
        <v>4_2025-04-04</v>
      </c>
    </row>
    <row r="1831" customFormat="false" ht="15" hidden="false" customHeight="false" outlineLevel="0" collapsed="false">
      <c r="A1831" s="3" t="n">
        <v>1830</v>
      </c>
      <c r="B1831" s="3" t="n">
        <v>4</v>
      </c>
      <c r="C1831" s="3" t="s">
        <v>386</v>
      </c>
      <c r="D1831" s="4" t="n">
        <v>110.15</v>
      </c>
      <c r="E1831" s="4" t="n">
        <v>110.88</v>
      </c>
      <c r="F1831" s="4" t="n">
        <v>109.6</v>
      </c>
      <c r="G1831" s="4" t="n">
        <v>110.59</v>
      </c>
      <c r="H1831" s="5" t="n">
        <v>1442879</v>
      </c>
      <c r="I1831" s="3"/>
      <c r="J1831" s="3" t="n">
        <f aca="false">ROUND((G1831-G1830)/G1830*100,2)</f>
        <v>2.87</v>
      </c>
      <c r="K1831" s="3" t="str">
        <f aca="false">B1831&amp;"_"&amp;C1831</f>
        <v>4_2025-04-07</v>
      </c>
    </row>
    <row r="1832" customFormat="false" ht="15" hidden="false" customHeight="false" outlineLevel="0" collapsed="false">
      <c r="A1832" s="3" t="n">
        <v>1831</v>
      </c>
      <c r="B1832" s="3" t="n">
        <v>4</v>
      </c>
      <c r="C1832" s="3" t="s">
        <v>387</v>
      </c>
      <c r="D1832" s="4" t="n">
        <v>105.24</v>
      </c>
      <c r="E1832" s="4" t="n">
        <v>105.72</v>
      </c>
      <c r="F1832" s="4" t="n">
        <v>104.62</v>
      </c>
      <c r="G1832" s="4" t="n">
        <v>105.58</v>
      </c>
      <c r="H1832" s="5" t="n">
        <v>3651320</v>
      </c>
      <c r="I1832" s="3"/>
      <c r="J1832" s="3" t="n">
        <f aca="false">ROUND((G1832-G1831)/G1831*100,2)</f>
        <v>-4.53</v>
      </c>
      <c r="K1832" s="3" t="str">
        <f aca="false">B1832&amp;"_"&amp;C1832</f>
        <v>4_2025-04-08</v>
      </c>
    </row>
    <row r="1833" customFormat="false" ht="15" hidden="false" customHeight="false" outlineLevel="0" collapsed="false">
      <c r="A1833" s="3" t="n">
        <v>1832</v>
      </c>
      <c r="B1833" s="3" t="n">
        <v>4</v>
      </c>
      <c r="C1833" s="3" t="s">
        <v>388</v>
      </c>
      <c r="D1833" s="4" t="n">
        <v>107.18</v>
      </c>
      <c r="E1833" s="4" t="n">
        <v>107.29</v>
      </c>
      <c r="F1833" s="4" t="n">
        <v>106.9</v>
      </c>
      <c r="G1833" s="4" t="n">
        <v>107.14</v>
      </c>
      <c r="H1833" s="5" t="n">
        <v>3110641</v>
      </c>
      <c r="I1833" s="3"/>
      <c r="J1833" s="3" t="n">
        <f aca="false">ROUND((G1833-G1832)/G1832*100,2)</f>
        <v>1.48</v>
      </c>
      <c r="K1833" s="3" t="str">
        <f aca="false">B1833&amp;"_"&amp;C1833</f>
        <v>4_2025-04-09</v>
      </c>
    </row>
    <row r="1834" customFormat="false" ht="15" hidden="false" customHeight="false" outlineLevel="0" collapsed="false">
      <c r="A1834" s="3" t="n">
        <v>1833</v>
      </c>
      <c r="B1834" s="3" t="n">
        <v>4</v>
      </c>
      <c r="C1834" s="3" t="s">
        <v>389</v>
      </c>
      <c r="D1834" s="4" t="n">
        <v>112.12</v>
      </c>
      <c r="E1834" s="4" t="n">
        <v>112.13</v>
      </c>
      <c r="F1834" s="4" t="n">
        <v>111.51</v>
      </c>
      <c r="G1834" s="4" t="n">
        <v>112.06</v>
      </c>
      <c r="H1834" s="5" t="n">
        <v>621434</v>
      </c>
      <c r="I1834" s="3"/>
      <c r="J1834" s="3" t="n">
        <f aca="false">ROUND((G1834-G1833)/G1833*100,2)</f>
        <v>4.59</v>
      </c>
      <c r="K1834" s="3" t="str">
        <f aca="false">B1834&amp;"_"&amp;C1834</f>
        <v>4_2025-04-10</v>
      </c>
    </row>
    <row r="1835" customFormat="false" ht="15" hidden="false" customHeight="false" outlineLevel="0" collapsed="false">
      <c r="A1835" s="3" t="n">
        <v>1834</v>
      </c>
      <c r="B1835" s="3" t="n">
        <v>4</v>
      </c>
      <c r="C1835" s="3" t="s">
        <v>390</v>
      </c>
      <c r="D1835" s="4" t="n">
        <v>110.81</v>
      </c>
      <c r="E1835" s="4" t="n">
        <v>111.14</v>
      </c>
      <c r="F1835" s="4" t="n">
        <v>109.88</v>
      </c>
      <c r="G1835" s="4" t="n">
        <v>110.46</v>
      </c>
      <c r="H1835" s="5" t="n">
        <v>5744878</v>
      </c>
      <c r="I1835" s="3"/>
      <c r="J1835" s="3" t="n">
        <f aca="false">ROUND((G1835-G1834)/G1834*100,2)</f>
        <v>-1.43</v>
      </c>
      <c r="K1835" s="3" t="str">
        <f aca="false">B1835&amp;"_"&amp;C1835</f>
        <v>4_2025-04-11</v>
      </c>
    </row>
    <row r="1836" customFormat="false" ht="15" hidden="false" customHeight="false" outlineLevel="0" collapsed="false">
      <c r="A1836" s="3" t="n">
        <v>1835</v>
      </c>
      <c r="B1836" s="3" t="n">
        <v>4</v>
      </c>
      <c r="C1836" s="3" t="s">
        <v>391</v>
      </c>
      <c r="D1836" s="4" t="n">
        <v>109.07</v>
      </c>
      <c r="E1836" s="4" t="n">
        <v>109.38</v>
      </c>
      <c r="F1836" s="4" t="n">
        <v>108.71</v>
      </c>
      <c r="G1836" s="4" t="n">
        <v>109.15</v>
      </c>
      <c r="H1836" s="5" t="n">
        <v>4423773</v>
      </c>
      <c r="I1836" s="3"/>
      <c r="J1836" s="3" t="n">
        <f aca="false">ROUND((G1836-G1835)/G1835*100,2)</f>
        <v>-1.19</v>
      </c>
      <c r="K1836" s="3" t="str">
        <f aca="false">B1836&amp;"_"&amp;C1836</f>
        <v>4_2025-04-14</v>
      </c>
    </row>
    <row r="1837" customFormat="false" ht="15" hidden="false" customHeight="false" outlineLevel="0" collapsed="false">
      <c r="A1837" s="3" t="n">
        <v>1836</v>
      </c>
      <c r="B1837" s="3" t="n">
        <v>4</v>
      </c>
      <c r="C1837" s="3" t="s">
        <v>392</v>
      </c>
      <c r="D1837" s="4" t="n">
        <v>107.62</v>
      </c>
      <c r="E1837" s="4" t="n">
        <v>107.69</v>
      </c>
      <c r="F1837" s="4" t="n">
        <v>107.28</v>
      </c>
      <c r="G1837" s="4" t="n">
        <v>107.39</v>
      </c>
      <c r="H1837" s="5" t="n">
        <v>3712877</v>
      </c>
      <c r="I1837" s="3"/>
      <c r="J1837" s="3" t="n">
        <f aca="false">ROUND((G1837-G1836)/G1836*100,2)</f>
        <v>-1.61</v>
      </c>
      <c r="K1837" s="3" t="str">
        <f aca="false">B1837&amp;"_"&amp;C1837</f>
        <v>4_2025-04-15</v>
      </c>
    </row>
    <row r="1838" customFormat="false" ht="15" hidden="false" customHeight="false" outlineLevel="0" collapsed="false">
      <c r="A1838" s="3" t="n">
        <v>1837</v>
      </c>
      <c r="B1838" s="3" t="n">
        <v>4</v>
      </c>
      <c r="C1838" s="3" t="s">
        <v>393</v>
      </c>
      <c r="D1838" s="4" t="n">
        <v>108.57</v>
      </c>
      <c r="E1838" s="4" t="n">
        <v>108.82</v>
      </c>
      <c r="F1838" s="4" t="n">
        <v>107.98</v>
      </c>
      <c r="G1838" s="4" t="n">
        <v>108.53</v>
      </c>
      <c r="H1838" s="5" t="n">
        <v>5664129</v>
      </c>
      <c r="I1838" s="3"/>
      <c r="J1838" s="3" t="n">
        <f aca="false">ROUND((G1838-G1837)/G1837*100,2)</f>
        <v>1.06</v>
      </c>
      <c r="K1838" s="3" t="str">
        <f aca="false">B1838&amp;"_"&amp;C1838</f>
        <v>4_2025-04-16</v>
      </c>
    </row>
    <row r="1839" customFormat="false" ht="15" hidden="false" customHeight="false" outlineLevel="0" collapsed="false">
      <c r="A1839" s="3" t="n">
        <v>1838</v>
      </c>
      <c r="B1839" s="3" t="n">
        <v>4</v>
      </c>
      <c r="C1839" s="3" t="s">
        <v>394</v>
      </c>
      <c r="D1839" s="4" t="n">
        <v>110.82</v>
      </c>
      <c r="E1839" s="4" t="n">
        <v>111.06</v>
      </c>
      <c r="F1839" s="4" t="n">
        <v>110.41</v>
      </c>
      <c r="G1839" s="4" t="n">
        <v>110.88</v>
      </c>
      <c r="H1839" s="5" t="n">
        <v>7438516</v>
      </c>
      <c r="I1839" s="3"/>
      <c r="J1839" s="3" t="n">
        <f aca="false">ROUND((G1839-G1838)/G1838*100,2)</f>
        <v>2.17</v>
      </c>
      <c r="K1839" s="3" t="str">
        <f aca="false">B1839&amp;"_"&amp;C1839</f>
        <v>4_2025-04-17</v>
      </c>
    </row>
    <row r="1840" customFormat="false" ht="15" hidden="false" customHeight="false" outlineLevel="0" collapsed="false">
      <c r="A1840" s="3" t="n">
        <v>1839</v>
      </c>
      <c r="B1840" s="3" t="n">
        <v>4</v>
      </c>
      <c r="C1840" s="3" t="s">
        <v>395</v>
      </c>
      <c r="D1840" s="4" t="n">
        <v>115.22</v>
      </c>
      <c r="E1840" s="4" t="n">
        <v>115.29</v>
      </c>
      <c r="F1840" s="4" t="n">
        <v>114.49</v>
      </c>
      <c r="G1840" s="4" t="n">
        <v>114.94</v>
      </c>
      <c r="H1840" s="5" t="n">
        <v>5121952</v>
      </c>
      <c r="I1840" s="3"/>
      <c r="J1840" s="3" t="n">
        <f aca="false">ROUND((G1840-G1839)/G1839*100,2)</f>
        <v>3.66</v>
      </c>
      <c r="K1840" s="3" t="str">
        <f aca="false">B1840&amp;"_"&amp;C1840</f>
        <v>4_2025-04-18</v>
      </c>
    </row>
    <row r="1841" customFormat="false" ht="15" hidden="false" customHeight="false" outlineLevel="0" collapsed="false">
      <c r="A1841" s="3" t="n">
        <v>1840</v>
      </c>
      <c r="B1841" s="3" t="n">
        <v>4</v>
      </c>
      <c r="C1841" s="3" t="s">
        <v>396</v>
      </c>
      <c r="D1841" s="4" t="n">
        <v>109.55</v>
      </c>
      <c r="E1841" s="4" t="n">
        <v>109.95</v>
      </c>
      <c r="F1841" s="4" t="n">
        <v>109.05</v>
      </c>
      <c r="G1841" s="4" t="n">
        <v>109.62</v>
      </c>
      <c r="H1841" s="5" t="n">
        <v>7454216</v>
      </c>
      <c r="I1841" s="3"/>
      <c r="J1841" s="3" t="n">
        <f aca="false">ROUND((G1841-G1840)/G1840*100,2)</f>
        <v>-4.63</v>
      </c>
      <c r="K1841" s="3" t="str">
        <f aca="false">B1841&amp;"_"&amp;C1841</f>
        <v>4_2025-04-21</v>
      </c>
    </row>
    <row r="1842" customFormat="false" ht="15" hidden="false" customHeight="false" outlineLevel="0" collapsed="false">
      <c r="A1842" s="3" t="n">
        <v>1841</v>
      </c>
      <c r="B1842" s="3" t="n">
        <v>4</v>
      </c>
      <c r="C1842" s="3" t="s">
        <v>397</v>
      </c>
      <c r="D1842" s="4" t="n">
        <v>111.42</v>
      </c>
      <c r="E1842" s="4" t="n">
        <v>111.44</v>
      </c>
      <c r="F1842" s="4" t="n">
        <v>111.15</v>
      </c>
      <c r="G1842" s="4" t="n">
        <v>111.35</v>
      </c>
      <c r="H1842" s="5" t="n">
        <v>3654806</v>
      </c>
      <c r="I1842" s="3"/>
      <c r="J1842" s="3" t="n">
        <f aca="false">ROUND((G1842-G1841)/G1841*100,2)</f>
        <v>1.58</v>
      </c>
      <c r="K1842" s="3" t="str">
        <f aca="false">B1842&amp;"_"&amp;C1842</f>
        <v>4_2025-04-22</v>
      </c>
    </row>
    <row r="1843" customFormat="false" ht="15" hidden="false" customHeight="false" outlineLevel="0" collapsed="false">
      <c r="A1843" s="3" t="n">
        <v>1842</v>
      </c>
      <c r="B1843" s="3" t="n">
        <v>4</v>
      </c>
      <c r="C1843" s="3" t="s">
        <v>398</v>
      </c>
      <c r="D1843" s="4" t="n">
        <v>112.36</v>
      </c>
      <c r="E1843" s="4" t="n">
        <v>112.92</v>
      </c>
      <c r="F1843" s="4" t="n">
        <v>112.1</v>
      </c>
      <c r="G1843" s="4" t="n">
        <v>112.61</v>
      </c>
      <c r="H1843" s="5" t="n">
        <v>1966701</v>
      </c>
      <c r="I1843" s="3"/>
      <c r="J1843" s="3" t="n">
        <f aca="false">ROUND((G1843-G1842)/G1842*100,2)</f>
        <v>1.13</v>
      </c>
      <c r="K1843" s="3" t="str">
        <f aca="false">B1843&amp;"_"&amp;C1843</f>
        <v>4_2025-04-23</v>
      </c>
    </row>
    <row r="1844" customFormat="false" ht="15" hidden="false" customHeight="false" outlineLevel="0" collapsed="false">
      <c r="A1844" s="3" t="n">
        <v>1843</v>
      </c>
      <c r="B1844" s="3" t="n">
        <v>4</v>
      </c>
      <c r="C1844" s="3" t="s">
        <v>399</v>
      </c>
      <c r="D1844" s="4" t="n">
        <v>111.99</v>
      </c>
      <c r="E1844" s="4" t="n">
        <v>112.6</v>
      </c>
      <c r="F1844" s="4" t="n">
        <v>111.3</v>
      </c>
      <c r="G1844" s="4" t="n">
        <v>111.57</v>
      </c>
      <c r="H1844" s="5" t="n">
        <v>6653134</v>
      </c>
      <c r="I1844" s="3"/>
      <c r="J1844" s="3" t="n">
        <f aca="false">ROUND((G1844-G1843)/G1843*100,2)</f>
        <v>-0.92</v>
      </c>
      <c r="K1844" s="3" t="str">
        <f aca="false">B1844&amp;"_"&amp;C1844</f>
        <v>4_2025-04-24</v>
      </c>
    </row>
    <row r="1845" customFormat="false" ht="15" hidden="false" customHeight="false" outlineLevel="0" collapsed="false">
      <c r="A1845" s="3" t="n">
        <v>1844</v>
      </c>
      <c r="B1845" s="3" t="n">
        <v>4</v>
      </c>
      <c r="C1845" s="3" t="s">
        <v>400</v>
      </c>
      <c r="D1845" s="4" t="n">
        <v>111.94</v>
      </c>
      <c r="E1845" s="4" t="n">
        <v>112.44</v>
      </c>
      <c r="F1845" s="4" t="n">
        <v>111.75</v>
      </c>
      <c r="G1845" s="4" t="n">
        <v>111.76</v>
      </c>
      <c r="H1845" s="5" t="n">
        <v>3309828</v>
      </c>
      <c r="I1845" s="3"/>
      <c r="J1845" s="3" t="n">
        <f aca="false">ROUND((G1845-G1844)/G1844*100,2)</f>
        <v>0.17</v>
      </c>
      <c r="K1845" s="3" t="str">
        <f aca="false">B1845&amp;"_"&amp;C1845</f>
        <v>4_2025-04-25</v>
      </c>
    </row>
    <row r="1846" customFormat="false" ht="15" hidden="false" customHeight="false" outlineLevel="0" collapsed="false">
      <c r="A1846" s="3" t="n">
        <v>1845</v>
      </c>
      <c r="B1846" s="3" t="n">
        <v>4</v>
      </c>
      <c r="C1846" s="3" t="s">
        <v>401</v>
      </c>
      <c r="D1846" s="4" t="n">
        <v>112.36</v>
      </c>
      <c r="E1846" s="4" t="n">
        <v>112.53</v>
      </c>
      <c r="F1846" s="4" t="n">
        <v>111.45</v>
      </c>
      <c r="G1846" s="4" t="n">
        <v>112.02</v>
      </c>
      <c r="H1846" s="5" t="n">
        <v>6463536</v>
      </c>
      <c r="I1846" s="3"/>
      <c r="J1846" s="3" t="n">
        <f aca="false">ROUND((G1846-G1845)/G1845*100,2)</f>
        <v>0.23</v>
      </c>
      <c r="K1846" s="3" t="str">
        <f aca="false">B1846&amp;"_"&amp;C1846</f>
        <v>4_2025-04-28</v>
      </c>
    </row>
    <row r="1847" customFormat="false" ht="15" hidden="false" customHeight="false" outlineLevel="0" collapsed="false">
      <c r="A1847" s="3" t="n">
        <v>1846</v>
      </c>
      <c r="B1847" s="3" t="n">
        <v>4</v>
      </c>
      <c r="C1847" s="3" t="s">
        <v>402</v>
      </c>
      <c r="D1847" s="4" t="n">
        <v>113.55</v>
      </c>
      <c r="E1847" s="4" t="n">
        <v>113.79</v>
      </c>
      <c r="F1847" s="4" t="n">
        <v>112.94</v>
      </c>
      <c r="G1847" s="4" t="n">
        <v>113.63</v>
      </c>
      <c r="H1847" s="5" t="n">
        <v>3609174</v>
      </c>
      <c r="I1847" s="3"/>
      <c r="J1847" s="3" t="n">
        <f aca="false">ROUND((G1847-G1846)/G1846*100,2)</f>
        <v>1.44</v>
      </c>
      <c r="K1847" s="3" t="str">
        <f aca="false">B1847&amp;"_"&amp;C1847</f>
        <v>4_2025-04-29</v>
      </c>
    </row>
    <row r="1848" customFormat="false" ht="15" hidden="false" customHeight="false" outlineLevel="0" collapsed="false">
      <c r="A1848" s="3" t="n">
        <v>1847</v>
      </c>
      <c r="B1848" s="3" t="n">
        <v>4</v>
      </c>
      <c r="C1848" s="3" t="s">
        <v>403</v>
      </c>
      <c r="D1848" s="4" t="n">
        <v>114.68</v>
      </c>
      <c r="E1848" s="4" t="n">
        <v>115.36</v>
      </c>
      <c r="F1848" s="4" t="n">
        <v>114.11</v>
      </c>
      <c r="G1848" s="4" t="n">
        <v>114.79</v>
      </c>
      <c r="H1848" s="5" t="n">
        <v>4999592</v>
      </c>
      <c r="I1848" s="3"/>
      <c r="J1848" s="3" t="n">
        <f aca="false">ROUND((G1848-G1847)/G1847*100,2)</f>
        <v>1.02</v>
      </c>
      <c r="K1848" s="3" t="str">
        <f aca="false">B1848&amp;"_"&amp;C1848</f>
        <v>4_2025-04-30</v>
      </c>
    </row>
    <row r="1849" customFormat="false" ht="15" hidden="false" customHeight="false" outlineLevel="0" collapsed="false">
      <c r="A1849" s="3" t="n">
        <v>1848</v>
      </c>
      <c r="B1849" s="3" t="n">
        <v>4</v>
      </c>
      <c r="C1849" s="3" t="s">
        <v>404</v>
      </c>
      <c r="D1849" s="4" t="n">
        <v>114.75</v>
      </c>
      <c r="E1849" s="4" t="n">
        <v>115.56</v>
      </c>
      <c r="F1849" s="4" t="n">
        <v>114.06</v>
      </c>
      <c r="G1849" s="4" t="n">
        <v>114.9</v>
      </c>
      <c r="H1849" s="5" t="n">
        <v>2313733</v>
      </c>
      <c r="I1849" s="3"/>
      <c r="J1849" s="3" t="n">
        <f aca="false">ROUND((G1849-G1848)/G1848*100,2)</f>
        <v>0.1</v>
      </c>
      <c r="K1849" s="3" t="str">
        <f aca="false">B1849&amp;"_"&amp;C1849</f>
        <v>4_2025-05-01</v>
      </c>
    </row>
    <row r="1850" customFormat="false" ht="15" hidden="false" customHeight="false" outlineLevel="0" collapsed="false">
      <c r="A1850" s="3" t="n">
        <v>1849</v>
      </c>
      <c r="B1850" s="3" t="n">
        <v>4</v>
      </c>
      <c r="C1850" s="3" t="s">
        <v>405</v>
      </c>
      <c r="D1850" s="4" t="n">
        <v>116.36</v>
      </c>
      <c r="E1850" s="4" t="n">
        <v>116.94</v>
      </c>
      <c r="F1850" s="4" t="n">
        <v>115.66</v>
      </c>
      <c r="G1850" s="4" t="n">
        <v>116.22</v>
      </c>
      <c r="H1850" s="5" t="n">
        <v>4833902</v>
      </c>
      <c r="I1850" s="3"/>
      <c r="J1850" s="3" t="n">
        <f aca="false">ROUND((G1850-G1849)/G1849*100,2)</f>
        <v>1.15</v>
      </c>
      <c r="K1850" s="3" t="str">
        <f aca="false">B1850&amp;"_"&amp;C1850</f>
        <v>4_2025-05-02</v>
      </c>
    </row>
    <row r="1851" customFormat="false" ht="15" hidden="false" customHeight="false" outlineLevel="0" collapsed="false">
      <c r="A1851" s="3" t="n">
        <v>1850</v>
      </c>
      <c r="B1851" s="3" t="n">
        <v>4</v>
      </c>
      <c r="C1851" s="3" t="s">
        <v>406</v>
      </c>
      <c r="D1851" s="4" t="n">
        <v>115.64</v>
      </c>
      <c r="E1851" s="4" t="n">
        <v>116.43</v>
      </c>
      <c r="F1851" s="4" t="n">
        <v>114.96</v>
      </c>
      <c r="G1851" s="4" t="n">
        <v>115.99</v>
      </c>
      <c r="H1851" s="5" t="n">
        <v>1802879</v>
      </c>
      <c r="I1851" s="3"/>
      <c r="J1851" s="3" t="n">
        <f aca="false">ROUND((G1851-G1850)/G1850*100,2)</f>
        <v>-0.2</v>
      </c>
      <c r="K1851" s="3" t="str">
        <f aca="false">B1851&amp;"_"&amp;C1851</f>
        <v>4_2025-05-05</v>
      </c>
    </row>
    <row r="1852" customFormat="false" ht="15" hidden="false" customHeight="false" outlineLevel="0" collapsed="false">
      <c r="A1852" s="3" t="n">
        <v>1851</v>
      </c>
      <c r="B1852" s="3" t="n">
        <v>4</v>
      </c>
      <c r="C1852" s="3" t="s">
        <v>407</v>
      </c>
      <c r="D1852" s="4" t="n">
        <v>117.99</v>
      </c>
      <c r="E1852" s="4" t="n">
        <v>118.12</v>
      </c>
      <c r="F1852" s="4" t="n">
        <v>117.43</v>
      </c>
      <c r="G1852" s="4" t="n">
        <v>118.05</v>
      </c>
      <c r="H1852" s="5" t="n">
        <v>4281927</v>
      </c>
      <c r="I1852" s="3"/>
      <c r="J1852" s="3" t="n">
        <f aca="false">ROUND((G1852-G1851)/G1851*100,2)</f>
        <v>1.78</v>
      </c>
      <c r="K1852" s="3" t="str">
        <f aca="false">B1852&amp;"_"&amp;C1852</f>
        <v>4_2025-05-06</v>
      </c>
    </row>
    <row r="1853" customFormat="false" ht="15" hidden="false" customHeight="false" outlineLevel="0" collapsed="false">
      <c r="A1853" s="3" t="n">
        <v>1852</v>
      </c>
      <c r="B1853" s="3" t="n">
        <v>4</v>
      </c>
      <c r="C1853" s="3" t="s">
        <v>408</v>
      </c>
      <c r="D1853" s="4" t="n">
        <v>116.71</v>
      </c>
      <c r="E1853" s="4" t="n">
        <v>117.26</v>
      </c>
      <c r="F1853" s="4" t="n">
        <v>116</v>
      </c>
      <c r="G1853" s="4" t="n">
        <v>116.59</v>
      </c>
      <c r="H1853" s="5" t="n">
        <v>5204887</v>
      </c>
      <c r="I1853" s="3"/>
      <c r="J1853" s="3" t="n">
        <f aca="false">ROUND((G1853-G1852)/G1852*100,2)</f>
        <v>-1.24</v>
      </c>
      <c r="K1853" s="3" t="str">
        <f aca="false">B1853&amp;"_"&amp;C1853</f>
        <v>4_2025-05-07</v>
      </c>
    </row>
    <row r="1854" customFormat="false" ht="15" hidden="false" customHeight="false" outlineLevel="0" collapsed="false">
      <c r="A1854" s="3" t="n">
        <v>1853</v>
      </c>
      <c r="B1854" s="3" t="n">
        <v>4</v>
      </c>
      <c r="C1854" s="3" t="s">
        <v>409</v>
      </c>
      <c r="D1854" s="4" t="n">
        <v>116.82</v>
      </c>
      <c r="E1854" s="4" t="n">
        <v>116.97</v>
      </c>
      <c r="F1854" s="4" t="n">
        <v>116.34</v>
      </c>
      <c r="G1854" s="4" t="n">
        <v>116.41</v>
      </c>
      <c r="H1854" s="5" t="n">
        <v>3780657</v>
      </c>
      <c r="I1854" s="3"/>
      <c r="J1854" s="3" t="n">
        <f aca="false">ROUND((G1854-G1853)/G1853*100,2)</f>
        <v>-0.15</v>
      </c>
      <c r="K1854" s="3" t="str">
        <f aca="false">B1854&amp;"_"&amp;C1854</f>
        <v>4_2025-05-08</v>
      </c>
    </row>
    <row r="1855" customFormat="false" ht="15" hidden="false" customHeight="false" outlineLevel="0" collapsed="false">
      <c r="A1855" s="3" t="n">
        <v>1854</v>
      </c>
      <c r="B1855" s="3" t="n">
        <v>4</v>
      </c>
      <c r="C1855" s="3" t="s">
        <v>410</v>
      </c>
      <c r="D1855" s="4" t="n">
        <v>119.17</v>
      </c>
      <c r="E1855" s="4" t="n">
        <v>119.6</v>
      </c>
      <c r="F1855" s="4" t="n">
        <v>119.03</v>
      </c>
      <c r="G1855" s="4" t="n">
        <v>119.05</v>
      </c>
      <c r="H1855" s="5" t="n">
        <v>5806819</v>
      </c>
      <c r="I1855" s="3"/>
      <c r="J1855" s="3" t="n">
        <f aca="false">ROUND((G1855-G1854)/G1854*100,2)</f>
        <v>2.27</v>
      </c>
      <c r="K1855" s="3" t="str">
        <f aca="false">B1855&amp;"_"&amp;C1855</f>
        <v>4_2025-05-09</v>
      </c>
    </row>
    <row r="1856" customFormat="false" ht="15" hidden="false" customHeight="false" outlineLevel="0" collapsed="false">
      <c r="A1856" s="3" t="n">
        <v>1855</v>
      </c>
      <c r="B1856" s="3" t="n">
        <v>4</v>
      </c>
      <c r="C1856" s="3" t="s">
        <v>411</v>
      </c>
      <c r="D1856" s="4" t="n">
        <v>119.69</v>
      </c>
      <c r="E1856" s="4" t="n">
        <v>120.33</v>
      </c>
      <c r="F1856" s="4" t="n">
        <v>119.59</v>
      </c>
      <c r="G1856" s="4" t="n">
        <v>119.8</v>
      </c>
      <c r="H1856" s="5" t="n">
        <v>3902796</v>
      </c>
      <c r="I1856" s="3"/>
      <c r="J1856" s="3" t="n">
        <f aca="false">ROUND((G1856-G1855)/G1855*100,2)</f>
        <v>0.63</v>
      </c>
      <c r="K1856" s="3" t="str">
        <f aca="false">B1856&amp;"_"&amp;C1856</f>
        <v>4_2025-05-12</v>
      </c>
    </row>
    <row r="1857" customFormat="false" ht="15" hidden="false" customHeight="false" outlineLevel="0" collapsed="false">
      <c r="A1857" s="3" t="n">
        <v>1856</v>
      </c>
      <c r="B1857" s="3" t="n">
        <v>4</v>
      </c>
      <c r="C1857" s="3" t="s">
        <v>412</v>
      </c>
      <c r="D1857" s="4" t="n">
        <v>119.5</v>
      </c>
      <c r="E1857" s="4" t="n">
        <v>119.75</v>
      </c>
      <c r="F1857" s="4" t="n">
        <v>119.2</v>
      </c>
      <c r="G1857" s="4" t="n">
        <v>119.37</v>
      </c>
      <c r="H1857" s="5" t="n">
        <v>7234319</v>
      </c>
      <c r="I1857" s="3"/>
      <c r="J1857" s="3" t="n">
        <f aca="false">ROUND((G1857-G1856)/G1856*100,2)</f>
        <v>-0.36</v>
      </c>
      <c r="K1857" s="3" t="str">
        <f aca="false">B1857&amp;"_"&amp;C1857</f>
        <v>4_2025-05-13</v>
      </c>
    </row>
    <row r="1858" customFormat="false" ht="15" hidden="false" customHeight="false" outlineLevel="0" collapsed="false">
      <c r="A1858" s="3" t="n">
        <v>1857</v>
      </c>
      <c r="B1858" s="3" t="n">
        <v>4</v>
      </c>
      <c r="C1858" s="3" t="s">
        <v>413</v>
      </c>
      <c r="D1858" s="4" t="n">
        <v>118.35</v>
      </c>
      <c r="E1858" s="4" t="n">
        <v>119.14</v>
      </c>
      <c r="F1858" s="4" t="n">
        <v>117.79</v>
      </c>
      <c r="G1858" s="4" t="n">
        <v>118.59</v>
      </c>
      <c r="H1858" s="5" t="n">
        <v>6277936</v>
      </c>
      <c r="I1858" s="3"/>
      <c r="J1858" s="3" t="n">
        <f aca="false">ROUND((G1858-G1857)/G1857*100,2)</f>
        <v>-0.65</v>
      </c>
      <c r="K1858" s="3" t="str">
        <f aca="false">B1858&amp;"_"&amp;C1858</f>
        <v>4_2025-05-14</v>
      </c>
    </row>
    <row r="1859" customFormat="false" ht="15" hidden="false" customHeight="false" outlineLevel="0" collapsed="false">
      <c r="A1859" s="3" t="n">
        <v>1858</v>
      </c>
      <c r="B1859" s="3" t="n">
        <v>4</v>
      </c>
      <c r="C1859" s="3" t="s">
        <v>414</v>
      </c>
      <c r="D1859" s="4" t="n">
        <v>121.26</v>
      </c>
      <c r="E1859" s="4" t="n">
        <v>121.46</v>
      </c>
      <c r="F1859" s="4" t="n">
        <v>120.43</v>
      </c>
      <c r="G1859" s="4" t="n">
        <v>121.11</v>
      </c>
      <c r="H1859" s="5" t="n">
        <v>5205785</v>
      </c>
      <c r="I1859" s="3"/>
      <c r="J1859" s="3" t="n">
        <f aca="false">ROUND((G1859-G1858)/G1858*100,2)</f>
        <v>2.12</v>
      </c>
      <c r="K1859" s="3" t="str">
        <f aca="false">B1859&amp;"_"&amp;C1859</f>
        <v>4_2025-05-15</v>
      </c>
    </row>
    <row r="1860" customFormat="false" ht="15" hidden="false" customHeight="false" outlineLevel="0" collapsed="false">
      <c r="A1860" s="3" t="n">
        <v>1859</v>
      </c>
      <c r="B1860" s="3" t="n">
        <v>4</v>
      </c>
      <c r="C1860" s="3" t="s">
        <v>415</v>
      </c>
      <c r="D1860" s="4" t="n">
        <v>118.86</v>
      </c>
      <c r="E1860" s="4" t="n">
        <v>119.57</v>
      </c>
      <c r="F1860" s="4" t="n">
        <v>118.44</v>
      </c>
      <c r="G1860" s="4" t="n">
        <v>119.24</v>
      </c>
      <c r="H1860" s="5" t="n">
        <v>1303074</v>
      </c>
      <c r="I1860" s="3"/>
      <c r="J1860" s="3" t="n">
        <f aca="false">ROUND((G1860-G1859)/G1859*100,2)</f>
        <v>-1.54</v>
      </c>
      <c r="K1860" s="3" t="str">
        <f aca="false">B1860&amp;"_"&amp;C1860</f>
        <v>4_2025-05-16</v>
      </c>
    </row>
    <row r="1861" customFormat="false" ht="15" hidden="false" customHeight="false" outlineLevel="0" collapsed="false">
      <c r="A1861" s="3" t="n">
        <v>1860</v>
      </c>
      <c r="B1861" s="3" t="n">
        <v>4</v>
      </c>
      <c r="C1861" s="3" t="s">
        <v>416</v>
      </c>
      <c r="D1861" s="4" t="n">
        <v>116.87</v>
      </c>
      <c r="E1861" s="4" t="n">
        <v>117.7</v>
      </c>
      <c r="F1861" s="4" t="n">
        <v>116.8</v>
      </c>
      <c r="G1861" s="4" t="n">
        <v>117.07</v>
      </c>
      <c r="H1861" s="5" t="n">
        <v>4206837</v>
      </c>
      <c r="I1861" s="3"/>
      <c r="J1861" s="3" t="n">
        <f aca="false">ROUND((G1861-G1860)/G1860*100,2)</f>
        <v>-1.82</v>
      </c>
      <c r="K1861" s="3" t="str">
        <f aca="false">B1861&amp;"_"&amp;C1861</f>
        <v>4_2025-05-19</v>
      </c>
    </row>
    <row r="1862" customFormat="false" ht="15" hidden="false" customHeight="false" outlineLevel="0" collapsed="false">
      <c r="A1862" s="3" t="n">
        <v>1861</v>
      </c>
      <c r="B1862" s="3" t="n">
        <v>4</v>
      </c>
      <c r="C1862" s="3" t="s">
        <v>417</v>
      </c>
      <c r="D1862" s="4" t="n">
        <v>114.37</v>
      </c>
      <c r="E1862" s="4" t="n">
        <v>114.81</v>
      </c>
      <c r="F1862" s="4" t="n">
        <v>114.36</v>
      </c>
      <c r="G1862" s="4" t="n">
        <v>114.47</v>
      </c>
      <c r="H1862" s="5" t="n">
        <v>1051819</v>
      </c>
      <c r="I1862" s="3"/>
      <c r="J1862" s="3" t="n">
        <f aca="false">ROUND((G1862-G1861)/G1861*100,2)</f>
        <v>-2.22</v>
      </c>
      <c r="K1862" s="3" t="str">
        <f aca="false">B1862&amp;"_"&amp;C1862</f>
        <v>4_2025-05-20</v>
      </c>
    </row>
    <row r="1863" customFormat="false" ht="15" hidden="false" customHeight="false" outlineLevel="0" collapsed="false">
      <c r="A1863" s="3" t="n">
        <v>1862</v>
      </c>
      <c r="B1863" s="3" t="n">
        <v>4</v>
      </c>
      <c r="C1863" s="3" t="s">
        <v>418</v>
      </c>
      <c r="D1863" s="4" t="n">
        <v>117.9</v>
      </c>
      <c r="E1863" s="4" t="n">
        <v>117.96</v>
      </c>
      <c r="F1863" s="4" t="n">
        <v>116.99</v>
      </c>
      <c r="G1863" s="4" t="n">
        <v>117.47</v>
      </c>
      <c r="H1863" s="5" t="n">
        <v>3314407</v>
      </c>
      <c r="I1863" s="3"/>
      <c r="J1863" s="3" t="n">
        <f aca="false">ROUND((G1863-G1862)/G1862*100,2)</f>
        <v>2.62</v>
      </c>
      <c r="K1863" s="3" t="str">
        <f aca="false">B1863&amp;"_"&amp;C1863</f>
        <v>4_2025-05-21</v>
      </c>
    </row>
    <row r="1864" customFormat="false" ht="15" hidden="false" customHeight="false" outlineLevel="0" collapsed="false">
      <c r="A1864" s="3" t="n">
        <v>1863</v>
      </c>
      <c r="B1864" s="3" t="n">
        <v>4</v>
      </c>
      <c r="C1864" s="3" t="s">
        <v>419</v>
      </c>
      <c r="D1864" s="4" t="n">
        <v>115.95</v>
      </c>
      <c r="E1864" s="4" t="n">
        <v>116.07</v>
      </c>
      <c r="F1864" s="4" t="n">
        <v>115.65</v>
      </c>
      <c r="G1864" s="4" t="n">
        <v>115.66</v>
      </c>
      <c r="H1864" s="5" t="n">
        <v>1840078</v>
      </c>
      <c r="I1864" s="3"/>
      <c r="J1864" s="3" t="n">
        <f aca="false">ROUND((G1864-G1863)/G1863*100,2)</f>
        <v>-1.54</v>
      </c>
      <c r="K1864" s="3" t="str">
        <f aca="false">B1864&amp;"_"&amp;C1864</f>
        <v>4_2025-05-22</v>
      </c>
    </row>
    <row r="1865" customFormat="false" ht="15" hidden="false" customHeight="false" outlineLevel="0" collapsed="false">
      <c r="A1865" s="3" t="n">
        <v>1864</v>
      </c>
      <c r="B1865" s="3" t="n">
        <v>4</v>
      </c>
      <c r="C1865" s="3" t="s">
        <v>420</v>
      </c>
      <c r="D1865" s="4" t="n">
        <v>119.91</v>
      </c>
      <c r="E1865" s="4" t="n">
        <v>120.34</v>
      </c>
      <c r="F1865" s="4" t="n">
        <v>119.82</v>
      </c>
      <c r="G1865" s="4" t="n">
        <v>119.84</v>
      </c>
      <c r="H1865" s="5" t="n">
        <v>7819369</v>
      </c>
      <c r="I1865" s="3"/>
      <c r="J1865" s="3" t="n">
        <f aca="false">ROUND((G1865-G1864)/G1864*100,2)</f>
        <v>3.61</v>
      </c>
      <c r="K1865" s="3" t="str">
        <f aca="false">B1865&amp;"_"&amp;C1865</f>
        <v>4_2025-05-23</v>
      </c>
    </row>
    <row r="1866" customFormat="false" ht="15" hidden="false" customHeight="false" outlineLevel="0" collapsed="false">
      <c r="A1866" s="3" t="n">
        <v>1865</v>
      </c>
      <c r="B1866" s="3" t="n">
        <v>4</v>
      </c>
      <c r="C1866" s="3" t="s">
        <v>421</v>
      </c>
      <c r="D1866" s="4" t="n">
        <v>122.42</v>
      </c>
      <c r="E1866" s="4" t="n">
        <v>122.82</v>
      </c>
      <c r="F1866" s="4" t="n">
        <v>122.19</v>
      </c>
      <c r="G1866" s="4" t="n">
        <v>122.31</v>
      </c>
      <c r="H1866" s="5" t="n">
        <v>6062726</v>
      </c>
      <c r="I1866" s="3"/>
      <c r="J1866" s="3" t="n">
        <f aca="false">ROUND((G1866-G1865)/G1865*100,2)</f>
        <v>2.06</v>
      </c>
      <c r="K1866" s="3" t="str">
        <f aca="false">B1866&amp;"_"&amp;C1866</f>
        <v>4_2025-05-26</v>
      </c>
    </row>
    <row r="1867" customFormat="false" ht="15" hidden="false" customHeight="false" outlineLevel="0" collapsed="false">
      <c r="A1867" s="3" t="n">
        <v>1866</v>
      </c>
      <c r="B1867" s="3" t="n">
        <v>4</v>
      </c>
      <c r="C1867" s="3" t="s">
        <v>422</v>
      </c>
      <c r="D1867" s="4" t="n">
        <v>122.62</v>
      </c>
      <c r="E1867" s="4" t="n">
        <v>122.76</v>
      </c>
      <c r="F1867" s="4" t="n">
        <v>122.18</v>
      </c>
      <c r="G1867" s="4" t="n">
        <v>122.2</v>
      </c>
      <c r="H1867" s="5" t="n">
        <v>672786</v>
      </c>
      <c r="I1867" s="3"/>
      <c r="J1867" s="3" t="n">
        <f aca="false">ROUND((G1867-G1866)/G1866*100,2)</f>
        <v>-0.09</v>
      </c>
      <c r="K1867" s="3" t="str">
        <f aca="false">B1867&amp;"_"&amp;C1867</f>
        <v>4_2025-05-27</v>
      </c>
    </row>
    <row r="1868" customFormat="false" ht="15" hidden="false" customHeight="false" outlineLevel="0" collapsed="false">
      <c r="A1868" s="3" t="n">
        <v>1867</v>
      </c>
      <c r="B1868" s="3" t="n">
        <v>4</v>
      </c>
      <c r="C1868" s="3" t="s">
        <v>423</v>
      </c>
      <c r="D1868" s="4" t="n">
        <v>121.28</v>
      </c>
      <c r="E1868" s="4" t="n">
        <v>121.37</v>
      </c>
      <c r="F1868" s="4" t="n">
        <v>120.77</v>
      </c>
      <c r="G1868" s="4" t="n">
        <v>120.93</v>
      </c>
      <c r="H1868" s="5" t="n">
        <v>2956547</v>
      </c>
      <c r="I1868" s="3"/>
      <c r="J1868" s="3" t="n">
        <f aca="false">ROUND((G1868-G1867)/G1867*100,2)</f>
        <v>-1.04</v>
      </c>
      <c r="K1868" s="3" t="str">
        <f aca="false">B1868&amp;"_"&amp;C1868</f>
        <v>4_2025-05-28</v>
      </c>
    </row>
    <row r="1869" customFormat="false" ht="15" hidden="false" customHeight="false" outlineLevel="0" collapsed="false">
      <c r="A1869" s="3" t="n">
        <v>1868</v>
      </c>
      <c r="B1869" s="3" t="n">
        <v>4</v>
      </c>
      <c r="C1869" s="3" t="s">
        <v>424</v>
      </c>
      <c r="D1869" s="4" t="n">
        <v>120.55</v>
      </c>
      <c r="E1869" s="4" t="n">
        <v>121.35</v>
      </c>
      <c r="F1869" s="4" t="n">
        <v>119.87</v>
      </c>
      <c r="G1869" s="4" t="n">
        <v>120.82</v>
      </c>
      <c r="H1869" s="5" t="n">
        <v>2506928</v>
      </c>
      <c r="I1869" s="3"/>
      <c r="J1869" s="3" t="n">
        <f aca="false">ROUND((G1869-G1868)/G1868*100,2)</f>
        <v>-0.09</v>
      </c>
      <c r="K1869" s="3" t="str">
        <f aca="false">B1869&amp;"_"&amp;C1869</f>
        <v>4_2025-05-29</v>
      </c>
    </row>
    <row r="1870" customFormat="false" ht="15" hidden="false" customHeight="false" outlineLevel="0" collapsed="false">
      <c r="A1870" s="3" t="n">
        <v>1869</v>
      </c>
      <c r="B1870" s="3" t="n">
        <v>4</v>
      </c>
      <c r="C1870" s="3" t="s">
        <v>425</v>
      </c>
      <c r="D1870" s="4" t="n">
        <v>115.33</v>
      </c>
      <c r="E1870" s="4" t="n">
        <v>115.85</v>
      </c>
      <c r="F1870" s="4" t="n">
        <v>115.12</v>
      </c>
      <c r="G1870" s="4" t="n">
        <v>115.47</v>
      </c>
      <c r="H1870" s="5" t="n">
        <v>6088958</v>
      </c>
      <c r="I1870" s="3"/>
      <c r="J1870" s="3" t="n">
        <f aca="false">ROUND((G1870-G1869)/G1869*100,2)</f>
        <v>-4.43</v>
      </c>
      <c r="K1870" s="3" t="str">
        <f aca="false">B1870&amp;"_"&amp;C1870</f>
        <v>4_2025-05-30</v>
      </c>
    </row>
    <row r="1871" customFormat="false" ht="15" hidden="false" customHeight="false" outlineLevel="0" collapsed="false">
      <c r="A1871" s="3" t="n">
        <v>1870</v>
      </c>
      <c r="B1871" s="3" t="n">
        <v>4</v>
      </c>
      <c r="C1871" s="3" t="s">
        <v>426</v>
      </c>
      <c r="D1871" s="4" t="n">
        <v>116.05</v>
      </c>
      <c r="E1871" s="4" t="n">
        <v>116.41</v>
      </c>
      <c r="F1871" s="4" t="n">
        <v>115.77</v>
      </c>
      <c r="G1871" s="4" t="n">
        <v>116.05</v>
      </c>
      <c r="H1871" s="5" t="n">
        <v>1947906</v>
      </c>
      <c r="I1871" s="3"/>
      <c r="J1871" s="3" t="n">
        <f aca="false">ROUND((G1871-G1870)/G1870*100,2)</f>
        <v>0.5</v>
      </c>
      <c r="K1871" s="3" t="str">
        <f aca="false">B1871&amp;"_"&amp;C1871</f>
        <v>4_2025-06-02</v>
      </c>
    </row>
    <row r="1872" customFormat="false" ht="15" hidden="false" customHeight="false" outlineLevel="0" collapsed="false">
      <c r="A1872" s="3" t="n">
        <v>1871</v>
      </c>
      <c r="B1872" s="3" t="n">
        <v>4</v>
      </c>
      <c r="C1872" s="3" t="s">
        <v>427</v>
      </c>
      <c r="D1872" s="4" t="n">
        <v>117.89</v>
      </c>
      <c r="E1872" s="4" t="n">
        <v>118.08</v>
      </c>
      <c r="F1872" s="4" t="n">
        <v>117.24</v>
      </c>
      <c r="G1872" s="4" t="n">
        <v>117.52</v>
      </c>
      <c r="H1872" s="5" t="n">
        <v>4877361</v>
      </c>
      <c r="I1872" s="3"/>
      <c r="J1872" s="3" t="n">
        <f aca="false">ROUND((G1872-G1871)/G1871*100,2)</f>
        <v>1.27</v>
      </c>
      <c r="K1872" s="3" t="str">
        <f aca="false">B1872&amp;"_"&amp;C1872</f>
        <v>4_2025-06-03</v>
      </c>
    </row>
    <row r="1873" customFormat="false" ht="15" hidden="false" customHeight="false" outlineLevel="0" collapsed="false">
      <c r="A1873" s="3" t="n">
        <v>1872</v>
      </c>
      <c r="B1873" s="3" t="n">
        <v>4</v>
      </c>
      <c r="C1873" s="3" t="s">
        <v>428</v>
      </c>
      <c r="D1873" s="4" t="n">
        <v>120.62</v>
      </c>
      <c r="E1873" s="4" t="n">
        <v>120.85</v>
      </c>
      <c r="F1873" s="4" t="n">
        <v>119.79</v>
      </c>
      <c r="G1873" s="4" t="n">
        <v>120.36</v>
      </c>
      <c r="H1873" s="5" t="n">
        <v>7653215</v>
      </c>
      <c r="I1873" s="3"/>
      <c r="J1873" s="3" t="n">
        <f aca="false">ROUND((G1873-G1872)/G1872*100,2)</f>
        <v>2.42</v>
      </c>
      <c r="K1873" s="3" t="str">
        <f aca="false">B1873&amp;"_"&amp;C1873</f>
        <v>4_2025-06-04</v>
      </c>
    </row>
    <row r="1874" customFormat="false" ht="15" hidden="false" customHeight="false" outlineLevel="0" collapsed="false">
      <c r="A1874" s="3" t="n">
        <v>1873</v>
      </c>
      <c r="B1874" s="3" t="n">
        <v>4</v>
      </c>
      <c r="C1874" s="3" t="s">
        <v>429</v>
      </c>
      <c r="D1874" s="4" t="n">
        <v>115.81</v>
      </c>
      <c r="E1874" s="4" t="n">
        <v>116.4</v>
      </c>
      <c r="F1874" s="4" t="n">
        <v>115.24</v>
      </c>
      <c r="G1874" s="4" t="n">
        <v>115.88</v>
      </c>
      <c r="H1874" s="5" t="n">
        <v>5171832</v>
      </c>
      <c r="I1874" s="3"/>
      <c r="J1874" s="3" t="n">
        <f aca="false">ROUND((G1874-G1873)/G1873*100,2)</f>
        <v>-3.72</v>
      </c>
      <c r="K1874" s="3" t="str">
        <f aca="false">B1874&amp;"_"&amp;C1874</f>
        <v>4_2025-06-05</v>
      </c>
    </row>
    <row r="1875" customFormat="false" ht="15" hidden="false" customHeight="false" outlineLevel="0" collapsed="false">
      <c r="A1875" s="3" t="n">
        <v>1874</v>
      </c>
      <c r="B1875" s="3" t="n">
        <v>4</v>
      </c>
      <c r="C1875" s="3" t="s">
        <v>430</v>
      </c>
      <c r="D1875" s="4" t="n">
        <v>116.3</v>
      </c>
      <c r="E1875" s="4" t="n">
        <v>116.6</v>
      </c>
      <c r="F1875" s="4" t="n">
        <v>115.8</v>
      </c>
      <c r="G1875" s="4" t="n">
        <v>116.2</v>
      </c>
      <c r="H1875" s="5" t="n">
        <v>3304703</v>
      </c>
      <c r="I1875" s="3"/>
      <c r="J1875" s="3" t="n">
        <f aca="false">ROUND((G1875-G1874)/G1874*100,2)</f>
        <v>0.28</v>
      </c>
      <c r="K1875" s="3" t="str">
        <f aca="false">B1875&amp;"_"&amp;C1875</f>
        <v>4_2025-06-06</v>
      </c>
    </row>
    <row r="1876" customFormat="false" ht="15" hidden="false" customHeight="false" outlineLevel="0" collapsed="false">
      <c r="A1876" s="3" t="n">
        <v>1875</v>
      </c>
      <c r="B1876" s="3" t="n">
        <v>4</v>
      </c>
      <c r="C1876" s="3" t="s">
        <v>431</v>
      </c>
      <c r="D1876" s="4" t="n">
        <v>115.37</v>
      </c>
      <c r="E1876" s="4" t="n">
        <v>115.7</v>
      </c>
      <c r="F1876" s="4" t="n">
        <v>115.01</v>
      </c>
      <c r="G1876" s="4" t="n">
        <v>115.68</v>
      </c>
      <c r="H1876" s="5" t="n">
        <v>4901519</v>
      </c>
      <c r="I1876" s="3"/>
      <c r="J1876" s="3" t="n">
        <f aca="false">ROUND((G1876-G1875)/G1875*100,2)</f>
        <v>-0.45</v>
      </c>
      <c r="K1876" s="3" t="str">
        <f aca="false">B1876&amp;"_"&amp;C1876</f>
        <v>4_2025-06-09</v>
      </c>
    </row>
    <row r="1877" customFormat="false" ht="15" hidden="false" customHeight="false" outlineLevel="0" collapsed="false">
      <c r="A1877" s="3" t="n">
        <v>1876</v>
      </c>
      <c r="B1877" s="3" t="n">
        <v>4</v>
      </c>
      <c r="C1877" s="3" t="s">
        <v>432</v>
      </c>
      <c r="D1877" s="4" t="n">
        <v>114.91</v>
      </c>
      <c r="E1877" s="4" t="n">
        <v>115.67</v>
      </c>
      <c r="F1877" s="4" t="n">
        <v>114.47</v>
      </c>
      <c r="G1877" s="4" t="n">
        <v>115.1</v>
      </c>
      <c r="H1877" s="5" t="n">
        <v>7738589</v>
      </c>
      <c r="I1877" s="3"/>
      <c r="J1877" s="3" t="n">
        <f aca="false">ROUND((G1877-G1876)/G1876*100,2)</f>
        <v>-0.5</v>
      </c>
      <c r="K1877" s="3" t="str">
        <f aca="false">B1877&amp;"_"&amp;C1877</f>
        <v>4_2025-06-10</v>
      </c>
    </row>
    <row r="1878" customFormat="false" ht="15" hidden="false" customHeight="false" outlineLevel="0" collapsed="false">
      <c r="A1878" s="3" t="n">
        <v>1877</v>
      </c>
      <c r="B1878" s="3" t="n">
        <v>4</v>
      </c>
      <c r="C1878" s="3" t="s">
        <v>433</v>
      </c>
      <c r="D1878" s="4" t="n">
        <v>114.49</v>
      </c>
      <c r="E1878" s="4" t="n">
        <v>115.01</v>
      </c>
      <c r="F1878" s="4" t="n">
        <v>113.95</v>
      </c>
      <c r="G1878" s="4" t="n">
        <v>114.79</v>
      </c>
      <c r="H1878" s="5" t="n">
        <v>3183083</v>
      </c>
      <c r="I1878" s="3"/>
      <c r="J1878" s="3" t="n">
        <f aca="false">ROUND((G1878-G1877)/G1877*100,2)</f>
        <v>-0.27</v>
      </c>
      <c r="K1878" s="3" t="str">
        <f aca="false">B1878&amp;"_"&amp;C1878</f>
        <v>4_2025-06-11</v>
      </c>
    </row>
    <row r="1879" customFormat="false" ht="15" hidden="false" customHeight="false" outlineLevel="0" collapsed="false">
      <c r="A1879" s="3" t="n">
        <v>1878</v>
      </c>
      <c r="B1879" s="3" t="n">
        <v>4</v>
      </c>
      <c r="C1879" s="3" t="s">
        <v>434</v>
      </c>
      <c r="D1879" s="4" t="n">
        <v>114.79</v>
      </c>
      <c r="E1879" s="4" t="n">
        <v>115.64</v>
      </c>
      <c r="F1879" s="4" t="n">
        <v>114.53</v>
      </c>
      <c r="G1879" s="4" t="n">
        <v>115.18</v>
      </c>
      <c r="H1879" s="5" t="n">
        <v>6346359</v>
      </c>
      <c r="I1879" s="3"/>
      <c r="J1879" s="3" t="n">
        <f aca="false">ROUND((G1879-G1878)/G1878*100,2)</f>
        <v>0.34</v>
      </c>
      <c r="K1879" s="3" t="str">
        <f aca="false">B1879&amp;"_"&amp;C1879</f>
        <v>4_2025-06-12</v>
      </c>
    </row>
    <row r="1880" customFormat="false" ht="15" hidden="false" customHeight="false" outlineLevel="0" collapsed="false">
      <c r="A1880" s="3" t="n">
        <v>1879</v>
      </c>
      <c r="B1880" s="3" t="n">
        <v>4</v>
      </c>
      <c r="C1880" s="3" t="s">
        <v>435</v>
      </c>
      <c r="D1880" s="4" t="n">
        <v>116.02</v>
      </c>
      <c r="E1880" s="4" t="n">
        <v>116.71</v>
      </c>
      <c r="F1880" s="4" t="n">
        <v>115.7</v>
      </c>
      <c r="G1880" s="4" t="n">
        <v>116.48</v>
      </c>
      <c r="H1880" s="5" t="n">
        <v>6464295</v>
      </c>
      <c r="I1880" s="3"/>
      <c r="J1880" s="3" t="n">
        <f aca="false">ROUND((G1880-G1879)/G1879*100,2)</f>
        <v>1.13</v>
      </c>
      <c r="K1880" s="3" t="str">
        <f aca="false">B1880&amp;"_"&amp;C1880</f>
        <v>4_2025-06-13</v>
      </c>
    </row>
    <row r="1881" customFormat="false" ht="15" hidden="false" customHeight="false" outlineLevel="0" collapsed="false">
      <c r="A1881" s="3" t="n">
        <v>1880</v>
      </c>
      <c r="B1881" s="3" t="n">
        <v>4</v>
      </c>
      <c r="C1881" s="3" t="s">
        <v>436</v>
      </c>
      <c r="D1881" s="4" t="n">
        <v>118.12</v>
      </c>
      <c r="E1881" s="4" t="n">
        <v>118.52</v>
      </c>
      <c r="F1881" s="4" t="n">
        <v>117.47</v>
      </c>
      <c r="G1881" s="4" t="n">
        <v>117.74</v>
      </c>
      <c r="H1881" s="5" t="n">
        <v>5013514</v>
      </c>
      <c r="I1881" s="3"/>
      <c r="J1881" s="3" t="n">
        <f aca="false">ROUND((G1881-G1880)/G1880*100,2)</f>
        <v>1.08</v>
      </c>
      <c r="K1881" s="3" t="str">
        <f aca="false">B1881&amp;"_"&amp;C1881</f>
        <v>4_2025-06-16</v>
      </c>
    </row>
    <row r="1882" customFormat="false" ht="15" hidden="false" customHeight="false" outlineLevel="0" collapsed="false">
      <c r="A1882" s="3" t="n">
        <v>1881</v>
      </c>
      <c r="B1882" s="3" t="n">
        <v>4</v>
      </c>
      <c r="C1882" s="3" t="s">
        <v>437</v>
      </c>
      <c r="D1882" s="4" t="n">
        <v>116.55</v>
      </c>
      <c r="E1882" s="4" t="n">
        <v>117.19</v>
      </c>
      <c r="F1882" s="4" t="n">
        <v>115.93</v>
      </c>
      <c r="G1882" s="4" t="n">
        <v>116.76</v>
      </c>
      <c r="H1882" s="5" t="n">
        <v>6949344</v>
      </c>
      <c r="I1882" s="3"/>
      <c r="J1882" s="3" t="n">
        <f aca="false">ROUND((G1882-G1881)/G1881*100,2)</f>
        <v>-0.83</v>
      </c>
      <c r="K1882" s="3" t="str">
        <f aca="false">B1882&amp;"_"&amp;C1882</f>
        <v>4_2025-06-17</v>
      </c>
    </row>
    <row r="1883" customFormat="false" ht="15" hidden="false" customHeight="false" outlineLevel="0" collapsed="false">
      <c r="A1883" s="3" t="n">
        <v>1882</v>
      </c>
      <c r="B1883" s="3" t="n">
        <v>4</v>
      </c>
      <c r="C1883" s="3" t="s">
        <v>438</v>
      </c>
      <c r="D1883" s="4" t="n">
        <v>116.19</v>
      </c>
      <c r="E1883" s="4" t="n">
        <v>117.21</v>
      </c>
      <c r="F1883" s="4" t="n">
        <v>115.89</v>
      </c>
      <c r="G1883" s="4" t="n">
        <v>116.58</v>
      </c>
      <c r="H1883" s="5" t="n">
        <v>6171509</v>
      </c>
      <c r="I1883" s="3"/>
      <c r="J1883" s="3" t="n">
        <f aca="false">ROUND((G1883-G1882)/G1882*100,2)</f>
        <v>-0.15</v>
      </c>
      <c r="K1883" s="3" t="str">
        <f aca="false">B1883&amp;"_"&amp;C1883</f>
        <v>4_2025-06-18</v>
      </c>
    </row>
    <row r="1884" customFormat="false" ht="15" hidden="false" customHeight="false" outlineLevel="0" collapsed="false">
      <c r="A1884" s="3" t="n">
        <v>1883</v>
      </c>
      <c r="B1884" s="3" t="n">
        <v>4</v>
      </c>
      <c r="C1884" s="3" t="s">
        <v>439</v>
      </c>
      <c r="D1884" s="4" t="n">
        <v>115.53</v>
      </c>
      <c r="E1884" s="4" t="n">
        <v>116.37</v>
      </c>
      <c r="F1884" s="4" t="n">
        <v>115.18</v>
      </c>
      <c r="G1884" s="4" t="n">
        <v>115.81</v>
      </c>
      <c r="H1884" s="5" t="n">
        <v>7926947</v>
      </c>
      <c r="I1884" s="3"/>
      <c r="J1884" s="3" t="n">
        <f aca="false">ROUND((G1884-G1883)/G1883*100,2)</f>
        <v>-0.66</v>
      </c>
      <c r="K1884" s="3" t="str">
        <f aca="false">B1884&amp;"_"&amp;C1884</f>
        <v>4_2025-06-19</v>
      </c>
    </row>
    <row r="1885" customFormat="false" ht="15" hidden="false" customHeight="false" outlineLevel="0" collapsed="false">
      <c r="A1885" s="3" t="n">
        <v>1884</v>
      </c>
      <c r="B1885" s="3" t="n">
        <v>4</v>
      </c>
      <c r="C1885" s="3" t="s">
        <v>440</v>
      </c>
      <c r="D1885" s="4" t="n">
        <v>117.39</v>
      </c>
      <c r="E1885" s="4" t="n">
        <v>117.55</v>
      </c>
      <c r="F1885" s="4" t="n">
        <v>117.27</v>
      </c>
      <c r="G1885" s="4" t="n">
        <v>117.47</v>
      </c>
      <c r="H1885" s="5" t="n">
        <v>2951560</v>
      </c>
      <c r="I1885" s="3"/>
      <c r="J1885" s="3" t="n">
        <f aca="false">ROUND((G1885-G1884)/G1884*100,2)</f>
        <v>1.43</v>
      </c>
      <c r="K1885" s="3" t="str">
        <f aca="false">B1885&amp;"_"&amp;C1885</f>
        <v>4_2025-06-20</v>
      </c>
    </row>
    <row r="1886" customFormat="false" ht="15" hidden="false" customHeight="false" outlineLevel="0" collapsed="false">
      <c r="A1886" s="3" t="n">
        <v>1885</v>
      </c>
      <c r="B1886" s="3" t="n">
        <v>4</v>
      </c>
      <c r="C1886" s="3" t="s">
        <v>441</v>
      </c>
      <c r="D1886" s="4" t="n">
        <v>115.2</v>
      </c>
      <c r="E1886" s="4" t="n">
        <v>115.85</v>
      </c>
      <c r="F1886" s="4" t="n">
        <v>114.61</v>
      </c>
      <c r="G1886" s="4" t="n">
        <v>115.4</v>
      </c>
      <c r="H1886" s="5" t="n">
        <v>7909660</v>
      </c>
      <c r="I1886" s="3"/>
      <c r="J1886" s="3" t="n">
        <f aca="false">ROUND((G1886-G1885)/G1885*100,2)</f>
        <v>-1.76</v>
      </c>
      <c r="K1886" s="3" t="str">
        <f aca="false">B1886&amp;"_"&amp;C1886</f>
        <v>4_2025-06-23</v>
      </c>
    </row>
    <row r="1887" customFormat="false" ht="15" hidden="false" customHeight="false" outlineLevel="0" collapsed="false">
      <c r="A1887" s="3" t="n">
        <v>1886</v>
      </c>
      <c r="B1887" s="3" t="n">
        <v>4</v>
      </c>
      <c r="C1887" s="3" t="s">
        <v>442</v>
      </c>
      <c r="D1887" s="4" t="n">
        <v>117.6</v>
      </c>
      <c r="E1887" s="4" t="n">
        <v>117.81</v>
      </c>
      <c r="F1887" s="4" t="n">
        <v>116.63</v>
      </c>
      <c r="G1887" s="4" t="n">
        <v>117.22</v>
      </c>
      <c r="H1887" s="5" t="n">
        <v>3521080</v>
      </c>
      <c r="I1887" s="3"/>
      <c r="J1887" s="3" t="n">
        <f aca="false">ROUND((G1887-G1886)/G1886*100,2)</f>
        <v>1.58</v>
      </c>
      <c r="K1887" s="3" t="str">
        <f aca="false">B1887&amp;"_"&amp;C1887</f>
        <v>4_2025-06-24</v>
      </c>
    </row>
    <row r="1888" customFormat="false" ht="15" hidden="false" customHeight="false" outlineLevel="0" collapsed="false">
      <c r="A1888" s="3" t="n">
        <v>1887</v>
      </c>
      <c r="B1888" s="3" t="n">
        <v>4</v>
      </c>
      <c r="C1888" s="3" t="s">
        <v>443</v>
      </c>
      <c r="D1888" s="4" t="n">
        <v>120.51</v>
      </c>
      <c r="E1888" s="4" t="n">
        <v>121.42</v>
      </c>
      <c r="F1888" s="4" t="n">
        <v>120.46</v>
      </c>
      <c r="G1888" s="4" t="n">
        <v>120.95</v>
      </c>
      <c r="H1888" s="5" t="n">
        <v>1213398</v>
      </c>
      <c r="I1888" s="3"/>
      <c r="J1888" s="3" t="n">
        <f aca="false">ROUND((G1888-G1887)/G1887*100,2)</f>
        <v>3.18</v>
      </c>
      <c r="K1888" s="3" t="str">
        <f aca="false">B1888&amp;"_"&amp;C1888</f>
        <v>4_2025-06-25</v>
      </c>
    </row>
    <row r="1889" customFormat="false" ht="15" hidden="false" customHeight="false" outlineLevel="0" collapsed="false">
      <c r="A1889" s="3" t="n">
        <v>1888</v>
      </c>
      <c r="B1889" s="3" t="n">
        <v>4</v>
      </c>
      <c r="C1889" s="3" t="s">
        <v>444</v>
      </c>
      <c r="D1889" s="4" t="n">
        <v>118.26</v>
      </c>
      <c r="E1889" s="4" t="n">
        <v>118.77</v>
      </c>
      <c r="F1889" s="4" t="n">
        <v>117.78</v>
      </c>
      <c r="G1889" s="4" t="n">
        <v>117.98</v>
      </c>
      <c r="H1889" s="5" t="n">
        <v>6152692</v>
      </c>
      <c r="I1889" s="3"/>
      <c r="J1889" s="3" t="n">
        <f aca="false">ROUND((G1889-G1888)/G1888*100,2)</f>
        <v>-2.46</v>
      </c>
      <c r="K1889" s="3" t="str">
        <f aca="false">B1889&amp;"_"&amp;C1889</f>
        <v>4_2025-06-26</v>
      </c>
    </row>
    <row r="1890" customFormat="false" ht="15" hidden="false" customHeight="false" outlineLevel="0" collapsed="false">
      <c r="A1890" s="3" t="n">
        <v>1889</v>
      </c>
      <c r="B1890" s="3" t="n">
        <v>4</v>
      </c>
      <c r="C1890" s="3" t="s">
        <v>445</v>
      </c>
      <c r="D1890" s="4" t="n">
        <v>115.6</v>
      </c>
      <c r="E1890" s="4" t="n">
        <v>116.2</v>
      </c>
      <c r="F1890" s="4" t="n">
        <v>115.33</v>
      </c>
      <c r="G1890" s="4" t="n">
        <v>115.77</v>
      </c>
      <c r="H1890" s="5" t="n">
        <v>5723427</v>
      </c>
      <c r="I1890" s="3"/>
      <c r="J1890" s="3" t="n">
        <f aca="false">ROUND((G1890-G1889)/G1889*100,2)</f>
        <v>-1.87</v>
      </c>
      <c r="K1890" s="3" t="str">
        <f aca="false">B1890&amp;"_"&amp;C1890</f>
        <v>4_2025-06-27</v>
      </c>
    </row>
    <row r="1891" customFormat="false" ht="15" hidden="false" customHeight="false" outlineLevel="0" collapsed="false">
      <c r="A1891" s="3" t="n">
        <v>1890</v>
      </c>
      <c r="B1891" s="3" t="n">
        <v>4</v>
      </c>
      <c r="C1891" s="3" t="s">
        <v>446</v>
      </c>
      <c r="D1891" s="4" t="n">
        <v>117.27</v>
      </c>
      <c r="E1891" s="4" t="n">
        <v>117.91</v>
      </c>
      <c r="F1891" s="4" t="n">
        <v>116.59</v>
      </c>
      <c r="G1891" s="4" t="n">
        <v>117.32</v>
      </c>
      <c r="H1891" s="5" t="n">
        <v>1410597</v>
      </c>
      <c r="I1891" s="3"/>
      <c r="J1891" s="3" t="n">
        <f aca="false">ROUND((G1891-G1890)/G1890*100,2)</f>
        <v>1.34</v>
      </c>
      <c r="K1891" s="3" t="str">
        <f aca="false">B1891&amp;"_"&amp;C1891</f>
        <v>4_2025-06-30</v>
      </c>
    </row>
    <row r="1892" customFormat="false" ht="15" hidden="false" customHeight="false" outlineLevel="0" collapsed="false">
      <c r="A1892" s="3" t="n">
        <v>1891</v>
      </c>
      <c r="B1892" s="3" t="n">
        <v>4</v>
      </c>
      <c r="C1892" s="3" t="s">
        <v>447</v>
      </c>
      <c r="D1892" s="4" t="n">
        <v>114.82</v>
      </c>
      <c r="E1892" s="4" t="n">
        <v>115.28</v>
      </c>
      <c r="F1892" s="4" t="n">
        <v>114.81</v>
      </c>
      <c r="G1892" s="4" t="n">
        <v>115.25</v>
      </c>
      <c r="H1892" s="5" t="n">
        <v>1288517</v>
      </c>
      <c r="I1892" s="3"/>
      <c r="J1892" s="3" t="n">
        <f aca="false">ROUND((G1892-G1891)/G1891*100,2)</f>
        <v>-1.76</v>
      </c>
      <c r="K1892" s="3" t="str">
        <f aca="false">B1892&amp;"_"&amp;C1892</f>
        <v>4_2025-07-01</v>
      </c>
    </row>
    <row r="1893" customFormat="false" ht="15" hidden="false" customHeight="false" outlineLevel="0" collapsed="false">
      <c r="A1893" s="3" t="n">
        <v>1892</v>
      </c>
      <c r="B1893" s="3" t="n">
        <v>4</v>
      </c>
      <c r="C1893" s="3" t="s">
        <v>448</v>
      </c>
      <c r="D1893" s="4" t="n">
        <v>117.12</v>
      </c>
      <c r="E1893" s="4" t="n">
        <v>117.77</v>
      </c>
      <c r="F1893" s="4" t="n">
        <v>116.82</v>
      </c>
      <c r="G1893" s="4" t="n">
        <v>117.29</v>
      </c>
      <c r="H1893" s="5" t="n">
        <v>1776435</v>
      </c>
      <c r="I1893" s="3"/>
      <c r="J1893" s="3" t="n">
        <f aca="false">ROUND((G1893-G1892)/G1892*100,2)</f>
        <v>1.77</v>
      </c>
      <c r="K1893" s="3" t="str">
        <f aca="false">B1893&amp;"_"&amp;C1893</f>
        <v>4_2025-07-02</v>
      </c>
    </row>
    <row r="1894" customFormat="false" ht="15" hidden="false" customHeight="false" outlineLevel="0" collapsed="false">
      <c r="A1894" s="3" t="n">
        <v>1893</v>
      </c>
      <c r="B1894" s="3" t="n">
        <v>4</v>
      </c>
      <c r="C1894" s="3" t="s">
        <v>449</v>
      </c>
      <c r="D1894" s="4" t="n">
        <v>118.8</v>
      </c>
      <c r="E1894" s="4" t="n">
        <v>119.57</v>
      </c>
      <c r="F1894" s="4" t="n">
        <v>118.09</v>
      </c>
      <c r="G1894" s="4" t="n">
        <v>118.92</v>
      </c>
      <c r="H1894" s="5" t="n">
        <v>7505827</v>
      </c>
      <c r="I1894" s="3"/>
      <c r="J1894" s="3" t="n">
        <f aca="false">ROUND((G1894-G1893)/G1893*100,2)</f>
        <v>1.39</v>
      </c>
      <c r="K1894" s="3" t="str">
        <f aca="false">B1894&amp;"_"&amp;C1894</f>
        <v>4_2025-07-03</v>
      </c>
    </row>
    <row r="1895" customFormat="false" ht="15" hidden="false" customHeight="false" outlineLevel="0" collapsed="false">
      <c r="A1895" s="3" t="n">
        <v>1894</v>
      </c>
      <c r="B1895" s="3" t="n">
        <v>4</v>
      </c>
      <c r="C1895" s="3" t="s">
        <v>450</v>
      </c>
      <c r="D1895" s="4" t="n">
        <v>123.58</v>
      </c>
      <c r="E1895" s="4" t="n">
        <v>123.77</v>
      </c>
      <c r="F1895" s="4" t="n">
        <v>122.64</v>
      </c>
      <c r="G1895" s="4" t="n">
        <v>123.22</v>
      </c>
      <c r="H1895" s="5" t="n">
        <v>1331026</v>
      </c>
      <c r="I1895" s="3"/>
      <c r="J1895" s="3" t="n">
        <f aca="false">ROUND((G1895-G1894)/G1894*100,2)</f>
        <v>3.62</v>
      </c>
      <c r="K1895" s="3" t="str">
        <f aca="false">B1895&amp;"_"&amp;C1895</f>
        <v>4_2025-07-04</v>
      </c>
    </row>
    <row r="1896" customFormat="false" ht="15" hidden="false" customHeight="false" outlineLevel="0" collapsed="false">
      <c r="A1896" s="3" t="n">
        <v>1895</v>
      </c>
      <c r="B1896" s="3" t="n">
        <v>4</v>
      </c>
      <c r="C1896" s="3" t="s">
        <v>451</v>
      </c>
      <c r="D1896" s="4" t="n">
        <v>123.86</v>
      </c>
      <c r="E1896" s="4" t="n">
        <v>124.49</v>
      </c>
      <c r="F1896" s="4" t="n">
        <v>123.26</v>
      </c>
      <c r="G1896" s="4" t="n">
        <v>124.03</v>
      </c>
      <c r="H1896" s="5" t="n">
        <v>2524340</v>
      </c>
      <c r="I1896" s="3"/>
      <c r="J1896" s="3" t="n">
        <f aca="false">ROUND((G1896-G1895)/G1895*100,2)</f>
        <v>0.66</v>
      </c>
      <c r="K1896" s="3" t="str">
        <f aca="false">B1896&amp;"_"&amp;C1896</f>
        <v>4_2025-07-07</v>
      </c>
    </row>
    <row r="1897" customFormat="false" ht="15" hidden="false" customHeight="false" outlineLevel="0" collapsed="false">
      <c r="A1897" s="3" t="n">
        <v>1896</v>
      </c>
      <c r="B1897" s="3" t="n">
        <v>4</v>
      </c>
      <c r="C1897" s="3" t="s">
        <v>452</v>
      </c>
      <c r="D1897" s="4" t="n">
        <v>123.41</v>
      </c>
      <c r="E1897" s="4" t="n">
        <v>123.84</v>
      </c>
      <c r="F1897" s="4" t="n">
        <v>123.07</v>
      </c>
      <c r="G1897" s="4" t="n">
        <v>123.73</v>
      </c>
      <c r="H1897" s="5" t="n">
        <v>1447165</v>
      </c>
      <c r="I1897" s="3"/>
      <c r="J1897" s="3" t="n">
        <f aca="false">ROUND((G1897-G1896)/G1896*100,2)</f>
        <v>-0.24</v>
      </c>
      <c r="K1897" s="3" t="str">
        <f aca="false">B1897&amp;"_"&amp;C1897</f>
        <v>4_2025-07-08</v>
      </c>
    </row>
    <row r="1898" customFormat="false" ht="15" hidden="false" customHeight="false" outlineLevel="0" collapsed="false">
      <c r="A1898" s="3" t="n">
        <v>1897</v>
      </c>
      <c r="B1898" s="3" t="n">
        <v>4</v>
      </c>
      <c r="C1898" s="3" t="s">
        <v>453</v>
      </c>
      <c r="D1898" s="4" t="n">
        <v>126.52</v>
      </c>
      <c r="E1898" s="4" t="n">
        <v>127.25</v>
      </c>
      <c r="F1898" s="4" t="n">
        <v>125.82</v>
      </c>
      <c r="G1898" s="4" t="n">
        <v>126.13</v>
      </c>
      <c r="H1898" s="5" t="n">
        <v>3850848</v>
      </c>
      <c r="I1898" s="3"/>
      <c r="J1898" s="3" t="n">
        <f aca="false">ROUND((G1898-G1897)/G1897*100,2)</f>
        <v>1.94</v>
      </c>
      <c r="K1898" s="3" t="str">
        <f aca="false">B1898&amp;"_"&amp;C1898</f>
        <v>4_2025-07-09</v>
      </c>
    </row>
    <row r="1899" customFormat="false" ht="15" hidden="false" customHeight="false" outlineLevel="0" collapsed="false">
      <c r="A1899" s="3" t="n">
        <v>1898</v>
      </c>
      <c r="B1899" s="3" t="n">
        <v>4</v>
      </c>
      <c r="C1899" s="3" t="s">
        <v>454</v>
      </c>
      <c r="D1899" s="4" t="n">
        <v>122.85</v>
      </c>
      <c r="E1899" s="4" t="n">
        <v>123.61</v>
      </c>
      <c r="F1899" s="4" t="n">
        <v>122.42</v>
      </c>
      <c r="G1899" s="4" t="n">
        <v>123.22</v>
      </c>
      <c r="H1899" s="5" t="n">
        <v>5459517</v>
      </c>
      <c r="I1899" s="3"/>
      <c r="J1899" s="3" t="n">
        <f aca="false">ROUND((G1899-G1898)/G1898*100,2)</f>
        <v>-2.31</v>
      </c>
      <c r="K1899" s="3" t="str">
        <f aca="false">B1899&amp;"_"&amp;C1899</f>
        <v>4_2025-07-10</v>
      </c>
    </row>
    <row r="1900" customFormat="false" ht="15" hidden="false" customHeight="false" outlineLevel="0" collapsed="false">
      <c r="A1900" s="3" t="n">
        <v>1899</v>
      </c>
      <c r="B1900" s="3" t="n">
        <v>4</v>
      </c>
      <c r="C1900" s="3" t="s">
        <v>455</v>
      </c>
      <c r="D1900" s="4" t="n">
        <v>125.38</v>
      </c>
      <c r="E1900" s="4" t="n">
        <v>125.55</v>
      </c>
      <c r="F1900" s="4" t="n">
        <v>124.95</v>
      </c>
      <c r="G1900" s="4" t="n">
        <v>125.14</v>
      </c>
      <c r="H1900" s="5" t="n">
        <v>2721756</v>
      </c>
      <c r="I1900" s="3"/>
      <c r="J1900" s="3" t="n">
        <f aca="false">ROUND((G1900-G1899)/G1899*100,2)</f>
        <v>1.56</v>
      </c>
      <c r="K1900" s="3" t="str">
        <f aca="false">B1900&amp;"_"&amp;C1900</f>
        <v>4_2025-07-11</v>
      </c>
    </row>
    <row r="1901" customFormat="false" ht="15" hidden="false" customHeight="false" outlineLevel="0" collapsed="false">
      <c r="A1901" s="3" t="n">
        <v>1900</v>
      </c>
      <c r="B1901" s="3" t="n">
        <v>4</v>
      </c>
      <c r="C1901" s="3" t="s">
        <v>456</v>
      </c>
      <c r="D1901" s="4" t="n">
        <v>124.42</v>
      </c>
      <c r="E1901" s="4" t="n">
        <v>125.26</v>
      </c>
      <c r="F1901" s="4" t="n">
        <v>123.77</v>
      </c>
      <c r="G1901" s="4" t="n">
        <v>124.84</v>
      </c>
      <c r="H1901" s="5" t="n">
        <v>5446105</v>
      </c>
      <c r="I1901" s="3"/>
      <c r="J1901" s="3" t="n">
        <f aca="false">ROUND((G1901-G1900)/G1900*100,2)</f>
        <v>-0.24</v>
      </c>
      <c r="K1901" s="3" t="str">
        <f aca="false">B1901&amp;"_"&amp;C1901</f>
        <v>4_2025-07-14</v>
      </c>
    </row>
    <row r="1902" customFormat="false" ht="15" hidden="false" customHeight="false" outlineLevel="0" collapsed="false">
      <c r="A1902" s="3" t="n">
        <v>1901</v>
      </c>
      <c r="B1902" s="3" t="n">
        <v>4</v>
      </c>
      <c r="C1902" s="3" t="s">
        <v>457</v>
      </c>
      <c r="D1902" s="4" t="n">
        <v>124.27</v>
      </c>
      <c r="E1902" s="4" t="n">
        <v>125.41</v>
      </c>
      <c r="F1902" s="4" t="n">
        <v>124.22</v>
      </c>
      <c r="G1902" s="4" t="n">
        <v>124.69</v>
      </c>
      <c r="H1902" s="5" t="n">
        <v>598460</v>
      </c>
      <c r="I1902" s="3"/>
      <c r="J1902" s="3" t="n">
        <f aca="false">ROUND((G1902-G1901)/G1901*100,2)</f>
        <v>-0.12</v>
      </c>
      <c r="K1902" s="3" t="str">
        <f aca="false">B1902&amp;"_"&amp;C1902</f>
        <v>4_2025-07-15</v>
      </c>
    </row>
    <row r="1903" customFormat="false" ht="15" hidden="false" customHeight="false" outlineLevel="0" collapsed="false">
      <c r="A1903" s="3" t="n">
        <v>1902</v>
      </c>
      <c r="B1903" s="3" t="n">
        <v>4</v>
      </c>
      <c r="C1903" s="3" t="s">
        <v>458</v>
      </c>
      <c r="D1903" s="4" t="n">
        <v>122.88</v>
      </c>
      <c r="E1903" s="4" t="n">
        <v>123.76</v>
      </c>
      <c r="F1903" s="4" t="n">
        <v>122.74</v>
      </c>
      <c r="G1903" s="4" t="n">
        <v>123.16</v>
      </c>
      <c r="H1903" s="5" t="n">
        <v>1284010</v>
      </c>
      <c r="I1903" s="3"/>
      <c r="J1903" s="3" t="n">
        <f aca="false">ROUND((G1903-G1902)/G1902*100,2)</f>
        <v>-1.23</v>
      </c>
      <c r="K1903" s="3" t="str">
        <f aca="false">B1903&amp;"_"&amp;C1903</f>
        <v>4_2025-07-16</v>
      </c>
    </row>
    <row r="1904" customFormat="false" ht="15" hidden="false" customHeight="false" outlineLevel="0" collapsed="false">
      <c r="A1904" s="3" t="n">
        <v>1903</v>
      </c>
      <c r="B1904" s="3" t="n">
        <v>4</v>
      </c>
      <c r="C1904" s="3" t="s">
        <v>459</v>
      </c>
      <c r="D1904" s="4" t="n">
        <v>123.93</v>
      </c>
      <c r="E1904" s="4" t="n">
        <v>124.57</v>
      </c>
      <c r="F1904" s="4" t="n">
        <v>123.34</v>
      </c>
      <c r="G1904" s="4" t="n">
        <v>123.91</v>
      </c>
      <c r="H1904" s="5" t="n">
        <v>2838690</v>
      </c>
      <c r="I1904" s="3"/>
      <c r="J1904" s="3" t="n">
        <f aca="false">ROUND((G1904-G1903)/G1903*100,2)</f>
        <v>0.61</v>
      </c>
      <c r="K1904" s="3" t="str">
        <f aca="false">B1904&amp;"_"&amp;C1904</f>
        <v>4_2025-07-17</v>
      </c>
    </row>
    <row r="1905" customFormat="false" ht="15" hidden="false" customHeight="false" outlineLevel="0" collapsed="false">
      <c r="A1905" s="3" t="n">
        <v>1904</v>
      </c>
      <c r="B1905" s="3" t="n">
        <v>4</v>
      </c>
      <c r="C1905" s="3" t="s">
        <v>460</v>
      </c>
      <c r="D1905" s="4" t="n">
        <v>126.73</v>
      </c>
      <c r="E1905" s="4" t="n">
        <v>126.89</v>
      </c>
      <c r="F1905" s="4" t="n">
        <v>126.35</v>
      </c>
      <c r="G1905" s="4" t="n">
        <v>126.78</v>
      </c>
      <c r="H1905" s="5" t="n">
        <v>7355939</v>
      </c>
      <c r="I1905" s="3"/>
      <c r="J1905" s="3" t="n">
        <f aca="false">ROUND((G1905-G1904)/G1904*100,2)</f>
        <v>2.32</v>
      </c>
      <c r="K1905" s="3" t="str">
        <f aca="false">B1905&amp;"_"&amp;C1905</f>
        <v>4_2025-07-18</v>
      </c>
    </row>
    <row r="1906" customFormat="false" ht="15" hidden="false" customHeight="false" outlineLevel="0" collapsed="false">
      <c r="A1906" s="3" t="n">
        <v>1905</v>
      </c>
      <c r="B1906" s="3" t="n">
        <v>4</v>
      </c>
      <c r="C1906" s="3" t="s">
        <v>461</v>
      </c>
      <c r="D1906" s="4" t="n">
        <v>127.67</v>
      </c>
      <c r="E1906" s="4" t="n">
        <v>128.33</v>
      </c>
      <c r="F1906" s="4" t="n">
        <v>126.79</v>
      </c>
      <c r="G1906" s="4" t="n">
        <v>127.19</v>
      </c>
      <c r="H1906" s="5" t="n">
        <v>6350157</v>
      </c>
      <c r="I1906" s="3"/>
      <c r="J1906" s="3" t="n">
        <f aca="false">ROUND((G1906-G1905)/G1905*100,2)</f>
        <v>0.32</v>
      </c>
      <c r="K1906" s="3" t="str">
        <f aca="false">B1906&amp;"_"&amp;C1906</f>
        <v>4_2025-07-21</v>
      </c>
    </row>
    <row r="1907" customFormat="false" ht="15" hidden="false" customHeight="false" outlineLevel="0" collapsed="false">
      <c r="A1907" s="3" t="n">
        <v>1906</v>
      </c>
      <c r="B1907" s="3" t="n">
        <v>4</v>
      </c>
      <c r="C1907" s="3" t="s">
        <v>462</v>
      </c>
      <c r="D1907" s="4" t="n">
        <v>128.99</v>
      </c>
      <c r="E1907" s="4" t="n">
        <v>129.53</v>
      </c>
      <c r="F1907" s="4" t="n">
        <v>128.86</v>
      </c>
      <c r="G1907" s="4" t="n">
        <v>129.31</v>
      </c>
      <c r="H1907" s="5" t="n">
        <v>2803600</v>
      </c>
      <c r="I1907" s="3"/>
      <c r="J1907" s="3" t="n">
        <f aca="false">ROUND((G1907-G1906)/G1906*100,2)</f>
        <v>1.67</v>
      </c>
      <c r="K1907" s="3" t="str">
        <f aca="false">B1907&amp;"_"&amp;C1907</f>
        <v>4_2025-07-22</v>
      </c>
    </row>
    <row r="1908" customFormat="false" ht="15" hidden="false" customHeight="false" outlineLevel="0" collapsed="false">
      <c r="A1908" s="3" t="n">
        <v>1907</v>
      </c>
      <c r="B1908" s="3" t="n">
        <v>4</v>
      </c>
      <c r="C1908" s="3" t="s">
        <v>463</v>
      </c>
      <c r="D1908" s="4" t="n">
        <v>131.23</v>
      </c>
      <c r="E1908" s="4" t="n">
        <v>132.29</v>
      </c>
      <c r="F1908" s="4" t="n">
        <v>130.64</v>
      </c>
      <c r="G1908" s="4" t="n">
        <v>131.6</v>
      </c>
      <c r="H1908" s="5" t="n">
        <v>2304218</v>
      </c>
      <c r="I1908" s="3"/>
      <c r="J1908" s="3" t="n">
        <f aca="false">ROUND((G1908-G1907)/G1907*100,2)</f>
        <v>1.77</v>
      </c>
      <c r="K1908" s="3" t="str">
        <f aca="false">B1908&amp;"_"&amp;C1908</f>
        <v>4_2025-07-23</v>
      </c>
    </row>
    <row r="1909" customFormat="false" ht="15" hidden="false" customHeight="false" outlineLevel="0" collapsed="false">
      <c r="A1909" s="3" t="n">
        <v>1908</v>
      </c>
      <c r="B1909" s="3" t="n">
        <v>4</v>
      </c>
      <c r="C1909" s="3" t="s">
        <v>464</v>
      </c>
      <c r="D1909" s="4" t="n">
        <v>129.49</v>
      </c>
      <c r="E1909" s="4" t="n">
        <v>129.64</v>
      </c>
      <c r="F1909" s="4" t="n">
        <v>129.07</v>
      </c>
      <c r="G1909" s="4" t="n">
        <v>129.09</v>
      </c>
      <c r="H1909" s="5" t="n">
        <v>5464141</v>
      </c>
      <c r="I1909" s="3"/>
      <c r="J1909" s="3" t="n">
        <f aca="false">ROUND((G1909-G1908)/G1908*100,2)</f>
        <v>-1.91</v>
      </c>
      <c r="K1909" s="3" t="str">
        <f aca="false">B1909&amp;"_"&amp;C1909</f>
        <v>4_2025-07-24</v>
      </c>
    </row>
    <row r="1910" customFormat="false" ht="15" hidden="false" customHeight="false" outlineLevel="0" collapsed="false">
      <c r="A1910" s="3" t="n">
        <v>1909</v>
      </c>
      <c r="B1910" s="3" t="n">
        <v>4</v>
      </c>
      <c r="C1910" s="3" t="s">
        <v>465</v>
      </c>
      <c r="D1910" s="4" t="n">
        <v>127.77</v>
      </c>
      <c r="E1910" s="4" t="n">
        <v>127.83</v>
      </c>
      <c r="F1910" s="4" t="n">
        <v>127</v>
      </c>
      <c r="G1910" s="4" t="n">
        <v>127.33</v>
      </c>
      <c r="H1910" s="5" t="n">
        <v>1629650</v>
      </c>
      <c r="I1910" s="3"/>
      <c r="J1910" s="3" t="n">
        <f aca="false">ROUND((G1910-G1909)/G1909*100,2)</f>
        <v>-1.36</v>
      </c>
      <c r="K1910" s="3" t="str">
        <f aca="false">B1910&amp;"_"&amp;C1910</f>
        <v>4_2025-07-25</v>
      </c>
    </row>
    <row r="1911" customFormat="false" ht="15" hidden="false" customHeight="false" outlineLevel="0" collapsed="false">
      <c r="A1911" s="3" t="n">
        <v>1910</v>
      </c>
      <c r="B1911" s="3" t="n">
        <v>4</v>
      </c>
      <c r="C1911" s="3" t="s">
        <v>466</v>
      </c>
      <c r="D1911" s="4" t="n">
        <v>127.85</v>
      </c>
      <c r="E1911" s="4" t="n">
        <v>128.24</v>
      </c>
      <c r="F1911" s="4" t="n">
        <v>127.81</v>
      </c>
      <c r="G1911" s="4" t="n">
        <v>127.85</v>
      </c>
      <c r="H1911" s="5" t="n">
        <v>2544416</v>
      </c>
      <c r="I1911" s="3"/>
      <c r="J1911" s="3" t="n">
        <f aca="false">ROUND((G1911-G1910)/G1910*100,2)</f>
        <v>0.41</v>
      </c>
      <c r="K1911" s="3" t="str">
        <f aca="false">B1911&amp;"_"&amp;C1911</f>
        <v>4_2025-07-28</v>
      </c>
    </row>
    <row r="1912" customFormat="false" ht="15" hidden="false" customHeight="false" outlineLevel="0" collapsed="false">
      <c r="A1912" s="3" t="n">
        <v>1911</v>
      </c>
      <c r="B1912" s="3" t="n">
        <v>4</v>
      </c>
      <c r="C1912" s="3" t="s">
        <v>467</v>
      </c>
      <c r="D1912" s="4" t="n">
        <v>130.8</v>
      </c>
      <c r="E1912" s="4" t="n">
        <v>131.13</v>
      </c>
      <c r="F1912" s="4" t="n">
        <v>130.32</v>
      </c>
      <c r="G1912" s="4" t="n">
        <v>130.55</v>
      </c>
      <c r="H1912" s="5" t="n">
        <v>3520190</v>
      </c>
      <c r="I1912" s="3"/>
      <c r="J1912" s="3" t="n">
        <f aca="false">ROUND((G1912-G1911)/G1911*100,2)</f>
        <v>2.11</v>
      </c>
      <c r="K1912" s="3" t="str">
        <f aca="false">B1912&amp;"_"&amp;C1912</f>
        <v>4_2025-07-29</v>
      </c>
    </row>
    <row r="1913" customFormat="false" ht="15" hidden="false" customHeight="false" outlineLevel="0" collapsed="false">
      <c r="A1913" s="3" t="n">
        <v>1912</v>
      </c>
      <c r="B1913" s="3" t="n">
        <v>4</v>
      </c>
      <c r="C1913" s="3" t="s">
        <v>468</v>
      </c>
      <c r="D1913" s="4" t="n">
        <v>132.6</v>
      </c>
      <c r="E1913" s="4" t="n">
        <v>133.02</v>
      </c>
      <c r="F1913" s="4" t="n">
        <v>132.11</v>
      </c>
      <c r="G1913" s="4" t="n">
        <v>132.5</v>
      </c>
      <c r="H1913" s="5" t="n">
        <v>3751740</v>
      </c>
      <c r="I1913" s="3"/>
      <c r="J1913" s="3" t="n">
        <f aca="false">ROUND((G1913-G1912)/G1912*100,2)</f>
        <v>1.49</v>
      </c>
      <c r="K1913" s="3" t="str">
        <f aca="false">B1913&amp;"_"&amp;C1913</f>
        <v>4_2025-07-30</v>
      </c>
    </row>
    <row r="1914" customFormat="false" ht="15" hidden="false" customHeight="false" outlineLevel="0" collapsed="false">
      <c r="A1914" s="3" t="n">
        <v>1913</v>
      </c>
      <c r="B1914" s="3" t="n">
        <v>4</v>
      </c>
      <c r="C1914" s="3" t="s">
        <v>469</v>
      </c>
      <c r="D1914" s="4" t="n">
        <v>131.53</v>
      </c>
      <c r="E1914" s="4" t="n">
        <v>131.7</v>
      </c>
      <c r="F1914" s="4" t="n">
        <v>131.01</v>
      </c>
      <c r="G1914" s="4" t="n">
        <v>131.05</v>
      </c>
      <c r="H1914" s="5" t="n">
        <v>767659</v>
      </c>
      <c r="I1914" s="3"/>
      <c r="J1914" s="3" t="n">
        <f aca="false">ROUND((G1914-G1913)/G1913*100,2)</f>
        <v>-1.09</v>
      </c>
      <c r="K1914" s="3" t="str">
        <f aca="false">B1914&amp;"_"&amp;C1914</f>
        <v>4_2025-07-31</v>
      </c>
    </row>
    <row r="1915" customFormat="false" ht="15" hidden="false" customHeight="false" outlineLevel="0" collapsed="false">
      <c r="A1915" s="3" t="n">
        <v>1914</v>
      </c>
      <c r="B1915" s="3" t="n">
        <v>4</v>
      </c>
      <c r="C1915" s="3" t="s">
        <v>470</v>
      </c>
      <c r="D1915" s="4" t="n">
        <v>127.71</v>
      </c>
      <c r="E1915" s="4" t="n">
        <v>128</v>
      </c>
      <c r="F1915" s="4" t="n">
        <v>127.63</v>
      </c>
      <c r="G1915" s="4" t="n">
        <v>127.95</v>
      </c>
      <c r="H1915" s="5" t="n">
        <v>2198487</v>
      </c>
      <c r="I1915" s="3"/>
      <c r="J1915" s="3" t="n">
        <f aca="false">ROUND((G1915-G1914)/G1914*100,2)</f>
        <v>-2.37</v>
      </c>
      <c r="K1915" s="3" t="str">
        <f aca="false">B1915&amp;"_"&amp;C1915</f>
        <v>4_2025-08-01</v>
      </c>
    </row>
    <row r="1916" customFormat="false" ht="15" hidden="false" customHeight="false" outlineLevel="0" collapsed="false">
      <c r="A1916" s="3" t="n">
        <v>1915</v>
      </c>
      <c r="B1916" s="3" t="n">
        <v>4</v>
      </c>
      <c r="C1916" s="3" t="s">
        <v>471</v>
      </c>
      <c r="D1916" s="4" t="n">
        <v>125.17</v>
      </c>
      <c r="E1916" s="4" t="n">
        <v>125.35</v>
      </c>
      <c r="F1916" s="4" t="n">
        <v>124.62</v>
      </c>
      <c r="G1916" s="4" t="n">
        <v>125.28</v>
      </c>
      <c r="H1916" s="5" t="n">
        <v>7096457</v>
      </c>
      <c r="I1916" s="3"/>
      <c r="J1916" s="3" t="n">
        <f aca="false">ROUND((G1916-G1915)/G1915*100,2)</f>
        <v>-2.09</v>
      </c>
      <c r="K1916" s="3" t="str">
        <f aca="false">B1916&amp;"_"&amp;C1916</f>
        <v>4_2025-08-04</v>
      </c>
    </row>
    <row r="1917" customFormat="false" ht="15" hidden="false" customHeight="false" outlineLevel="0" collapsed="false">
      <c r="A1917" s="3" t="n">
        <v>1916</v>
      </c>
      <c r="B1917" s="3" t="n">
        <v>4</v>
      </c>
      <c r="C1917" s="3" t="s">
        <v>472</v>
      </c>
      <c r="D1917" s="4" t="n">
        <v>122.58</v>
      </c>
      <c r="E1917" s="4" t="n">
        <v>122.96</v>
      </c>
      <c r="F1917" s="4" t="n">
        <v>122.01</v>
      </c>
      <c r="G1917" s="4" t="n">
        <v>122.81</v>
      </c>
      <c r="H1917" s="5" t="n">
        <v>3107248</v>
      </c>
      <c r="I1917" s="3"/>
      <c r="J1917" s="3" t="n">
        <f aca="false">ROUND((G1917-G1916)/G1916*100,2)</f>
        <v>-1.97</v>
      </c>
      <c r="K1917" s="3" t="str">
        <f aca="false">B1917&amp;"_"&amp;C1917</f>
        <v>4_2025-08-05</v>
      </c>
    </row>
    <row r="1918" customFormat="false" ht="15" hidden="false" customHeight="false" outlineLevel="0" collapsed="false">
      <c r="A1918" s="3" t="n">
        <v>1917</v>
      </c>
      <c r="B1918" s="3" t="n">
        <v>4</v>
      </c>
      <c r="C1918" s="3" t="s">
        <v>473</v>
      </c>
      <c r="D1918" s="4" t="n">
        <v>122.33</v>
      </c>
      <c r="E1918" s="4" t="n">
        <v>122.39</v>
      </c>
      <c r="F1918" s="4" t="n">
        <v>121.73</v>
      </c>
      <c r="G1918" s="4" t="n">
        <v>122.1</v>
      </c>
      <c r="H1918" s="5" t="n">
        <v>5753534</v>
      </c>
      <c r="I1918" s="3"/>
      <c r="J1918" s="3" t="n">
        <f aca="false">ROUND((G1918-G1917)/G1917*100,2)</f>
        <v>-0.58</v>
      </c>
      <c r="K1918" s="3" t="str">
        <f aca="false">B1918&amp;"_"&amp;C1918</f>
        <v>4_2025-08-06</v>
      </c>
    </row>
    <row r="1919" customFormat="false" ht="15" hidden="false" customHeight="false" outlineLevel="0" collapsed="false">
      <c r="A1919" s="3" t="n">
        <v>1918</v>
      </c>
      <c r="B1919" s="3" t="n">
        <v>4</v>
      </c>
      <c r="C1919" s="3" t="s">
        <v>474</v>
      </c>
      <c r="D1919" s="4" t="n">
        <v>124.94</v>
      </c>
      <c r="E1919" s="4" t="n">
        <v>125.19</v>
      </c>
      <c r="F1919" s="4" t="n">
        <v>124.26</v>
      </c>
      <c r="G1919" s="4" t="n">
        <v>124.96</v>
      </c>
      <c r="H1919" s="5" t="n">
        <v>2289646</v>
      </c>
      <c r="I1919" s="3"/>
      <c r="J1919" s="3" t="n">
        <f aca="false">ROUND((G1919-G1918)/G1918*100,2)</f>
        <v>2.34</v>
      </c>
      <c r="K1919" s="3" t="str">
        <f aca="false">B1919&amp;"_"&amp;C1919</f>
        <v>4_2025-08-07</v>
      </c>
    </row>
    <row r="1920" customFormat="false" ht="15" hidden="false" customHeight="false" outlineLevel="0" collapsed="false">
      <c r="A1920" s="3" t="n">
        <v>1919</v>
      </c>
      <c r="B1920" s="3" t="n">
        <v>4</v>
      </c>
      <c r="C1920" s="3" t="s">
        <v>475</v>
      </c>
      <c r="D1920" s="4" t="n">
        <v>124.3</v>
      </c>
      <c r="E1920" s="4" t="n">
        <v>125.28</v>
      </c>
      <c r="F1920" s="4" t="n">
        <v>124.19</v>
      </c>
      <c r="G1920" s="4" t="n">
        <v>124.61</v>
      </c>
      <c r="H1920" s="5" t="n">
        <v>595511</v>
      </c>
      <c r="I1920" s="3"/>
      <c r="J1920" s="3" t="n">
        <f aca="false">ROUND((G1920-G1919)/G1919*100,2)</f>
        <v>-0.28</v>
      </c>
      <c r="K1920" s="3" t="str">
        <f aca="false">B1920&amp;"_"&amp;C1920</f>
        <v>4_2025-08-08</v>
      </c>
    </row>
    <row r="1921" customFormat="false" ht="15" hidden="false" customHeight="false" outlineLevel="0" collapsed="false">
      <c r="A1921" s="3" t="n">
        <v>1920</v>
      </c>
      <c r="B1921" s="3" t="n">
        <v>4</v>
      </c>
      <c r="C1921" s="3" t="s">
        <v>476</v>
      </c>
      <c r="D1921" s="4" t="n">
        <v>125.35</v>
      </c>
      <c r="E1921" s="4" t="n">
        <v>125.63</v>
      </c>
      <c r="F1921" s="4" t="n">
        <v>125.22</v>
      </c>
      <c r="G1921" s="4" t="n">
        <v>125.38</v>
      </c>
      <c r="H1921" s="5" t="n">
        <v>2478741</v>
      </c>
      <c r="I1921" s="3"/>
      <c r="J1921" s="3" t="n">
        <f aca="false">ROUND((G1921-G1920)/G1920*100,2)</f>
        <v>0.62</v>
      </c>
      <c r="K1921" s="3" t="str">
        <f aca="false">B1921&amp;"_"&amp;C1921</f>
        <v>4_2025-08-11</v>
      </c>
    </row>
    <row r="1922" customFormat="false" ht="15" hidden="false" customHeight="false" outlineLevel="0" collapsed="false">
      <c r="A1922" s="3" t="n">
        <v>1921</v>
      </c>
      <c r="B1922" s="3" t="n">
        <v>4</v>
      </c>
      <c r="C1922" s="3" t="s">
        <v>477</v>
      </c>
      <c r="D1922" s="4" t="n">
        <v>128.74</v>
      </c>
      <c r="E1922" s="4" t="n">
        <v>129.2</v>
      </c>
      <c r="F1922" s="4" t="n">
        <v>127.63</v>
      </c>
      <c r="G1922" s="4" t="n">
        <v>128.38</v>
      </c>
      <c r="H1922" s="5" t="n">
        <v>4873691</v>
      </c>
      <c r="I1922" s="3"/>
      <c r="J1922" s="3" t="n">
        <f aca="false">ROUND((G1922-G1921)/G1921*100,2)</f>
        <v>2.39</v>
      </c>
      <c r="K1922" s="3" t="str">
        <f aca="false">B1922&amp;"_"&amp;C1922</f>
        <v>4_2025-08-12</v>
      </c>
    </row>
    <row r="1923" customFormat="false" ht="15" hidden="false" customHeight="false" outlineLevel="0" collapsed="false">
      <c r="A1923" s="3" t="n">
        <v>1922</v>
      </c>
      <c r="B1923" s="3" t="n">
        <v>4</v>
      </c>
      <c r="C1923" s="3" t="s">
        <v>478</v>
      </c>
      <c r="D1923" s="4" t="n">
        <v>129.98</v>
      </c>
      <c r="E1923" s="4" t="n">
        <v>130.18</v>
      </c>
      <c r="F1923" s="4" t="n">
        <v>129.89</v>
      </c>
      <c r="G1923" s="4" t="n">
        <v>129.99</v>
      </c>
      <c r="H1923" s="5" t="n">
        <v>6641948</v>
      </c>
      <c r="I1923" s="3"/>
      <c r="J1923" s="3" t="n">
        <f aca="false">ROUND((G1923-G1922)/G1922*100,2)</f>
        <v>1.25</v>
      </c>
      <c r="K1923" s="3" t="str">
        <f aca="false">B1923&amp;"_"&amp;C1923</f>
        <v>4_2025-08-13</v>
      </c>
    </row>
    <row r="1924" customFormat="false" ht="15" hidden="false" customHeight="false" outlineLevel="0" collapsed="false">
      <c r="A1924" s="3" t="n">
        <v>1923</v>
      </c>
      <c r="B1924" s="3" t="n">
        <v>4</v>
      </c>
      <c r="C1924" s="3" t="s">
        <v>479</v>
      </c>
      <c r="D1924" s="4" t="n">
        <v>123.8</v>
      </c>
      <c r="E1924" s="4" t="n">
        <v>124.19</v>
      </c>
      <c r="F1924" s="4" t="n">
        <v>123.35</v>
      </c>
      <c r="G1924" s="4" t="n">
        <v>123.47</v>
      </c>
      <c r="H1924" s="5" t="n">
        <v>1599372</v>
      </c>
      <c r="I1924" s="3"/>
      <c r="J1924" s="3" t="n">
        <f aca="false">ROUND((G1924-G1923)/G1923*100,2)</f>
        <v>-5.02</v>
      </c>
      <c r="K1924" s="3" t="str">
        <f aca="false">B1924&amp;"_"&amp;C1924</f>
        <v>4_2025-08-14</v>
      </c>
    </row>
    <row r="1925" customFormat="false" ht="15" hidden="false" customHeight="false" outlineLevel="0" collapsed="false">
      <c r="A1925" s="3" t="n">
        <v>1924</v>
      </c>
      <c r="B1925" s="3" t="n">
        <v>4</v>
      </c>
      <c r="C1925" s="3" t="s">
        <v>480</v>
      </c>
      <c r="D1925" s="4" t="n">
        <v>120.29</v>
      </c>
      <c r="E1925" s="4" t="n">
        <v>120.9</v>
      </c>
      <c r="F1925" s="4" t="n">
        <v>119.76</v>
      </c>
      <c r="G1925" s="4" t="n">
        <v>120.68</v>
      </c>
      <c r="H1925" s="5" t="n">
        <v>3894622</v>
      </c>
      <c r="I1925" s="3"/>
      <c r="J1925" s="3" t="n">
        <f aca="false">ROUND((G1925-G1924)/G1924*100,2)</f>
        <v>-2.26</v>
      </c>
      <c r="K1925" s="3" t="str">
        <f aca="false">B1925&amp;"_"&amp;C1925</f>
        <v>4_2025-08-15</v>
      </c>
    </row>
    <row r="1926" customFormat="false" ht="15" hidden="false" customHeight="false" outlineLevel="0" collapsed="false">
      <c r="A1926" s="3" t="n">
        <v>1925</v>
      </c>
      <c r="B1926" s="3" t="n">
        <v>4</v>
      </c>
      <c r="C1926" s="3" t="s">
        <v>481</v>
      </c>
      <c r="D1926" s="4" t="n">
        <v>119.81</v>
      </c>
      <c r="E1926" s="4" t="n">
        <v>120.39</v>
      </c>
      <c r="F1926" s="4" t="n">
        <v>119.55</v>
      </c>
      <c r="G1926" s="4" t="n">
        <v>120.04</v>
      </c>
      <c r="H1926" s="5" t="n">
        <v>601707</v>
      </c>
      <c r="I1926" s="3"/>
      <c r="J1926" s="3" t="n">
        <f aca="false">ROUND((G1926-G1925)/G1925*100,2)</f>
        <v>-0.53</v>
      </c>
      <c r="K1926" s="3" t="str">
        <f aca="false">B1926&amp;"_"&amp;C1926</f>
        <v>4_2025-08-18</v>
      </c>
    </row>
    <row r="1927" customFormat="false" ht="15" hidden="false" customHeight="false" outlineLevel="0" collapsed="false">
      <c r="A1927" s="3" t="n">
        <v>1926</v>
      </c>
      <c r="B1927" s="3" t="n">
        <v>4</v>
      </c>
      <c r="C1927" s="3" t="s">
        <v>482</v>
      </c>
      <c r="D1927" s="4" t="n">
        <v>113.39</v>
      </c>
      <c r="E1927" s="4" t="n">
        <v>114</v>
      </c>
      <c r="F1927" s="4" t="n">
        <v>112.78</v>
      </c>
      <c r="G1927" s="4" t="n">
        <v>113.52</v>
      </c>
      <c r="H1927" s="5" t="n">
        <v>6308947</v>
      </c>
      <c r="I1927" s="3"/>
      <c r="J1927" s="3" t="n">
        <f aca="false">ROUND((G1927-G1926)/G1926*100,2)</f>
        <v>-5.43</v>
      </c>
      <c r="K1927" s="3" t="str">
        <f aca="false">B1927&amp;"_"&amp;C1927</f>
        <v>4_2025-08-19</v>
      </c>
    </row>
    <row r="1928" customFormat="false" ht="15" hidden="false" customHeight="false" outlineLevel="0" collapsed="false">
      <c r="A1928" s="3" t="n">
        <v>1927</v>
      </c>
      <c r="B1928" s="3" t="n">
        <v>4</v>
      </c>
      <c r="C1928" s="3" t="s">
        <v>483</v>
      </c>
      <c r="D1928" s="4" t="n">
        <v>116.34</v>
      </c>
      <c r="E1928" s="4" t="n">
        <v>116.42</v>
      </c>
      <c r="F1928" s="4" t="n">
        <v>115.77</v>
      </c>
      <c r="G1928" s="4" t="n">
        <v>116.25</v>
      </c>
      <c r="H1928" s="5" t="n">
        <v>5961616</v>
      </c>
      <c r="I1928" s="3"/>
      <c r="J1928" s="3" t="n">
        <f aca="false">ROUND((G1928-G1927)/G1927*100,2)</f>
        <v>2.4</v>
      </c>
      <c r="K1928" s="3" t="str">
        <f aca="false">B1928&amp;"_"&amp;C1928</f>
        <v>4_2025-08-20</v>
      </c>
    </row>
    <row r="1929" customFormat="false" ht="15" hidden="false" customHeight="false" outlineLevel="0" collapsed="false">
      <c r="A1929" s="3" t="n">
        <v>1928</v>
      </c>
      <c r="B1929" s="3" t="n">
        <v>4</v>
      </c>
      <c r="C1929" s="3" t="s">
        <v>484</v>
      </c>
      <c r="D1929" s="4" t="n">
        <v>112.28</v>
      </c>
      <c r="E1929" s="4" t="n">
        <v>113.37</v>
      </c>
      <c r="F1929" s="4" t="n">
        <v>111.7</v>
      </c>
      <c r="G1929" s="4" t="n">
        <v>112.71</v>
      </c>
      <c r="H1929" s="5" t="n">
        <v>5445251</v>
      </c>
      <c r="I1929" s="3"/>
      <c r="J1929" s="3" t="n">
        <f aca="false">ROUND((G1929-G1928)/G1928*100,2)</f>
        <v>-3.05</v>
      </c>
      <c r="K1929" s="3" t="str">
        <f aca="false">B1929&amp;"_"&amp;C1929</f>
        <v>4_2025-08-21</v>
      </c>
    </row>
    <row r="1930" customFormat="false" ht="15" hidden="false" customHeight="false" outlineLevel="0" collapsed="false">
      <c r="A1930" s="3" t="n">
        <v>1929</v>
      </c>
      <c r="B1930" s="3" t="n">
        <v>4</v>
      </c>
      <c r="C1930" s="3" t="s">
        <v>485</v>
      </c>
      <c r="D1930" s="4" t="n">
        <v>113.97</v>
      </c>
      <c r="E1930" s="4" t="n">
        <v>114.71</v>
      </c>
      <c r="F1930" s="4" t="n">
        <v>113.3</v>
      </c>
      <c r="G1930" s="4" t="n">
        <v>114.2</v>
      </c>
      <c r="H1930" s="5" t="n">
        <v>3195649</v>
      </c>
      <c r="I1930" s="3"/>
      <c r="J1930" s="3" t="n">
        <f aca="false">ROUND((G1930-G1929)/G1929*100,2)</f>
        <v>1.32</v>
      </c>
      <c r="K1930" s="3" t="str">
        <f aca="false">B1930&amp;"_"&amp;C1930</f>
        <v>4_2025-08-22</v>
      </c>
    </row>
    <row r="1931" customFormat="false" ht="15" hidden="false" customHeight="false" outlineLevel="0" collapsed="false">
      <c r="A1931" s="3" t="n">
        <v>1930</v>
      </c>
      <c r="B1931" s="3" t="n">
        <v>4</v>
      </c>
      <c r="C1931" s="3" t="s">
        <v>486</v>
      </c>
      <c r="D1931" s="4" t="n">
        <v>116.29</v>
      </c>
      <c r="E1931" s="4" t="n">
        <v>116.43</v>
      </c>
      <c r="F1931" s="4" t="n">
        <v>115.4</v>
      </c>
      <c r="G1931" s="4" t="n">
        <v>116.06</v>
      </c>
      <c r="H1931" s="5" t="n">
        <v>5290503</v>
      </c>
      <c r="I1931" s="3"/>
      <c r="J1931" s="3" t="n">
        <f aca="false">ROUND((G1931-G1930)/G1930*100,2)</f>
        <v>1.63</v>
      </c>
      <c r="K1931" s="3" t="str">
        <f aca="false">B1931&amp;"_"&amp;C1931</f>
        <v>4_2025-08-25</v>
      </c>
    </row>
    <row r="1932" customFormat="false" ht="15" hidden="false" customHeight="false" outlineLevel="0" collapsed="false">
      <c r="A1932" s="3" t="n">
        <v>1931</v>
      </c>
      <c r="B1932" s="3" t="n">
        <v>4</v>
      </c>
      <c r="C1932" s="3" t="s">
        <v>487</v>
      </c>
      <c r="D1932" s="4" t="n">
        <v>120.4</v>
      </c>
      <c r="E1932" s="4" t="n">
        <v>121.05</v>
      </c>
      <c r="F1932" s="4" t="n">
        <v>119.91</v>
      </c>
      <c r="G1932" s="4" t="n">
        <v>120.23</v>
      </c>
      <c r="H1932" s="5" t="n">
        <v>7687295</v>
      </c>
      <c r="I1932" s="3"/>
      <c r="J1932" s="3" t="n">
        <f aca="false">ROUND((G1932-G1931)/G1931*100,2)</f>
        <v>3.59</v>
      </c>
      <c r="K1932" s="3" t="str">
        <f aca="false">B1932&amp;"_"&amp;C1932</f>
        <v>4_2025-08-26</v>
      </c>
    </row>
    <row r="1933" customFormat="false" ht="15" hidden="false" customHeight="false" outlineLevel="0" collapsed="false">
      <c r="A1933" s="3" t="n">
        <v>1932</v>
      </c>
      <c r="B1933" s="3" t="n">
        <v>4</v>
      </c>
      <c r="C1933" s="3" t="s">
        <v>488</v>
      </c>
      <c r="D1933" s="4" t="n">
        <v>119.29</v>
      </c>
      <c r="E1933" s="4" t="n">
        <v>119.48</v>
      </c>
      <c r="F1933" s="4" t="n">
        <v>118.78</v>
      </c>
      <c r="G1933" s="4" t="n">
        <v>119.26</v>
      </c>
      <c r="H1933" s="5" t="n">
        <v>7159961</v>
      </c>
      <c r="I1933" s="3"/>
      <c r="J1933" s="3" t="n">
        <f aca="false">ROUND((G1933-G1932)/G1932*100,2)</f>
        <v>-0.81</v>
      </c>
      <c r="K1933" s="3" t="str">
        <f aca="false">B1933&amp;"_"&amp;C1933</f>
        <v>4_2025-08-27</v>
      </c>
    </row>
    <row r="1934" customFormat="false" ht="15" hidden="false" customHeight="false" outlineLevel="0" collapsed="false">
      <c r="A1934" s="3" t="n">
        <v>1933</v>
      </c>
      <c r="B1934" s="3" t="n">
        <v>4</v>
      </c>
      <c r="C1934" s="3" t="s">
        <v>489</v>
      </c>
      <c r="D1934" s="4" t="n">
        <v>117.99</v>
      </c>
      <c r="E1934" s="4" t="n">
        <v>118.21</v>
      </c>
      <c r="F1934" s="4" t="n">
        <v>117.5</v>
      </c>
      <c r="G1934" s="4" t="n">
        <v>117.53</v>
      </c>
      <c r="H1934" s="5" t="n">
        <v>4400582</v>
      </c>
      <c r="I1934" s="3"/>
      <c r="J1934" s="3" t="n">
        <f aca="false">ROUND((G1934-G1933)/G1933*100,2)</f>
        <v>-1.45</v>
      </c>
      <c r="K1934" s="3" t="str">
        <f aca="false">B1934&amp;"_"&amp;C1934</f>
        <v>4_2025-08-28</v>
      </c>
    </row>
    <row r="1935" customFormat="false" ht="15" hidden="false" customHeight="false" outlineLevel="0" collapsed="false">
      <c r="A1935" s="3" t="n">
        <v>1934</v>
      </c>
      <c r="B1935" s="3" t="n">
        <v>4</v>
      </c>
      <c r="C1935" s="3" t="s">
        <v>490</v>
      </c>
      <c r="D1935" s="4" t="n">
        <v>118.76</v>
      </c>
      <c r="E1935" s="4" t="n">
        <v>119.34</v>
      </c>
      <c r="F1935" s="4" t="n">
        <v>118.45</v>
      </c>
      <c r="G1935" s="4" t="n">
        <v>118.9</v>
      </c>
      <c r="H1935" s="5" t="n">
        <v>3912707</v>
      </c>
      <c r="I1935" s="3"/>
      <c r="J1935" s="3" t="n">
        <f aca="false">ROUND((G1935-G1934)/G1934*100,2)</f>
        <v>1.17</v>
      </c>
      <c r="K1935" s="3" t="str">
        <f aca="false">B1935&amp;"_"&amp;C1935</f>
        <v>4_2025-08-29</v>
      </c>
    </row>
    <row r="1936" customFormat="false" ht="15" hidden="false" customHeight="false" outlineLevel="0" collapsed="false">
      <c r="A1936" s="3" t="n">
        <v>1935</v>
      </c>
      <c r="B1936" s="3" t="n">
        <v>4</v>
      </c>
      <c r="C1936" s="3" t="s">
        <v>491</v>
      </c>
      <c r="D1936" s="4" t="n">
        <v>122.41</v>
      </c>
      <c r="E1936" s="4" t="n">
        <v>123.33</v>
      </c>
      <c r="F1936" s="4" t="n">
        <v>122.04</v>
      </c>
      <c r="G1936" s="4" t="n">
        <v>122.61</v>
      </c>
      <c r="H1936" s="5" t="n">
        <v>5641450</v>
      </c>
      <c r="I1936" s="3"/>
      <c r="J1936" s="3" t="n">
        <f aca="false">ROUND((G1936-G1935)/G1935*100,2)</f>
        <v>3.12</v>
      </c>
      <c r="K1936" s="3" t="str">
        <f aca="false">B1936&amp;"_"&amp;C1936</f>
        <v>4_2025-09-01</v>
      </c>
    </row>
    <row r="1937" customFormat="false" ht="15" hidden="false" customHeight="false" outlineLevel="0" collapsed="false">
      <c r="A1937" s="3" t="n">
        <v>1936</v>
      </c>
      <c r="B1937" s="3" t="n">
        <v>4</v>
      </c>
      <c r="C1937" s="3" t="s">
        <v>492</v>
      </c>
      <c r="D1937" s="4" t="n">
        <v>121.79</v>
      </c>
      <c r="E1937" s="4" t="n">
        <v>121.93</v>
      </c>
      <c r="F1937" s="4" t="n">
        <v>121.08</v>
      </c>
      <c r="G1937" s="4" t="n">
        <v>121.82</v>
      </c>
      <c r="H1937" s="5" t="n">
        <v>5178463</v>
      </c>
      <c r="I1937" s="3"/>
      <c r="J1937" s="3" t="n">
        <f aca="false">ROUND((G1937-G1936)/G1936*100,2)</f>
        <v>-0.64</v>
      </c>
      <c r="K1937" s="3" t="str">
        <f aca="false">B1937&amp;"_"&amp;C1937</f>
        <v>4_2025-09-02</v>
      </c>
    </row>
    <row r="1938" customFormat="false" ht="15" hidden="false" customHeight="false" outlineLevel="0" collapsed="false">
      <c r="A1938" s="3" t="n">
        <v>1937</v>
      </c>
      <c r="B1938" s="3" t="n">
        <v>4</v>
      </c>
      <c r="C1938" s="3" t="s">
        <v>493</v>
      </c>
      <c r="D1938" s="4" t="n">
        <v>120.65</v>
      </c>
      <c r="E1938" s="4" t="n">
        <v>121.44</v>
      </c>
      <c r="F1938" s="4" t="n">
        <v>120.64</v>
      </c>
      <c r="G1938" s="4" t="n">
        <v>120.86</v>
      </c>
      <c r="H1938" s="5" t="n">
        <v>807148</v>
      </c>
      <c r="I1938" s="3"/>
      <c r="J1938" s="3" t="n">
        <f aca="false">ROUND((G1938-G1937)/G1937*100,2)</f>
        <v>-0.79</v>
      </c>
      <c r="K1938" s="3" t="str">
        <f aca="false">B1938&amp;"_"&amp;C1938</f>
        <v>4_2025-09-03</v>
      </c>
    </row>
    <row r="1939" customFormat="false" ht="15" hidden="false" customHeight="false" outlineLevel="0" collapsed="false">
      <c r="A1939" s="3" t="n">
        <v>1938</v>
      </c>
      <c r="B1939" s="3" t="n">
        <v>4</v>
      </c>
      <c r="C1939" s="3" t="s">
        <v>494</v>
      </c>
      <c r="D1939" s="4" t="n">
        <v>119.05</v>
      </c>
      <c r="E1939" s="4" t="n">
        <v>119.68</v>
      </c>
      <c r="F1939" s="4" t="n">
        <v>119.01</v>
      </c>
      <c r="G1939" s="4" t="n">
        <v>119.26</v>
      </c>
      <c r="H1939" s="5" t="n">
        <v>2793661</v>
      </c>
      <c r="I1939" s="3"/>
      <c r="J1939" s="3" t="n">
        <f aca="false">ROUND((G1939-G1938)/G1938*100,2)</f>
        <v>-1.32</v>
      </c>
      <c r="K1939" s="3" t="str">
        <f aca="false">B1939&amp;"_"&amp;C1939</f>
        <v>4_2025-09-04</v>
      </c>
    </row>
    <row r="1940" customFormat="false" ht="15" hidden="false" customHeight="false" outlineLevel="0" collapsed="false">
      <c r="A1940" s="3" t="n">
        <v>1939</v>
      </c>
      <c r="B1940" s="3" t="n">
        <v>4</v>
      </c>
      <c r="C1940" s="3" t="s">
        <v>495</v>
      </c>
      <c r="D1940" s="4" t="n">
        <v>115.92</v>
      </c>
      <c r="E1940" s="4" t="n">
        <v>116.56</v>
      </c>
      <c r="F1940" s="4" t="n">
        <v>115.68</v>
      </c>
      <c r="G1940" s="4" t="n">
        <v>116.39</v>
      </c>
      <c r="H1940" s="5" t="n">
        <v>2624491</v>
      </c>
      <c r="I1940" s="3"/>
      <c r="J1940" s="3" t="n">
        <f aca="false">ROUND((G1940-G1939)/G1939*100,2)</f>
        <v>-2.41</v>
      </c>
      <c r="K1940" s="3" t="str">
        <f aca="false">B1940&amp;"_"&amp;C1940</f>
        <v>4_2025-09-05</v>
      </c>
    </row>
    <row r="1941" customFormat="false" ht="15" hidden="false" customHeight="false" outlineLevel="0" collapsed="false">
      <c r="A1941" s="3" t="n">
        <v>1940</v>
      </c>
      <c r="B1941" s="3" t="n">
        <v>4</v>
      </c>
      <c r="C1941" s="3" t="s">
        <v>496</v>
      </c>
      <c r="D1941" s="4" t="n">
        <v>118.02</v>
      </c>
      <c r="E1941" s="4" t="n">
        <v>118.49</v>
      </c>
      <c r="F1941" s="4" t="n">
        <v>117.14</v>
      </c>
      <c r="G1941" s="4" t="n">
        <v>117.68</v>
      </c>
      <c r="H1941" s="5" t="n">
        <v>1662777</v>
      </c>
      <c r="I1941" s="3"/>
      <c r="J1941" s="3" t="n">
        <f aca="false">ROUND((G1941-G1940)/G1940*100,2)</f>
        <v>1.11</v>
      </c>
      <c r="K1941" s="3" t="str">
        <f aca="false">B1941&amp;"_"&amp;C1941</f>
        <v>4_2025-09-08</v>
      </c>
    </row>
    <row r="1942" customFormat="false" ht="15" hidden="false" customHeight="false" outlineLevel="0" collapsed="false">
      <c r="A1942" s="3" t="n">
        <v>1941</v>
      </c>
      <c r="B1942" s="3" t="n">
        <v>4</v>
      </c>
      <c r="C1942" s="3" t="s">
        <v>497</v>
      </c>
      <c r="D1942" s="4" t="n">
        <v>119.59</v>
      </c>
      <c r="E1942" s="4" t="n">
        <v>119.73</v>
      </c>
      <c r="F1942" s="4" t="n">
        <v>118.7</v>
      </c>
      <c r="G1942" s="4" t="n">
        <v>119.11</v>
      </c>
      <c r="H1942" s="5" t="n">
        <v>1105384</v>
      </c>
      <c r="I1942" s="3"/>
      <c r="J1942" s="3" t="n">
        <f aca="false">ROUND((G1942-G1941)/G1941*100,2)</f>
        <v>1.22</v>
      </c>
      <c r="K1942" s="3" t="str">
        <f aca="false">B1942&amp;"_"&amp;C1942</f>
        <v>4_2025-09-09</v>
      </c>
    </row>
    <row r="1943" customFormat="false" ht="15" hidden="false" customHeight="false" outlineLevel="0" collapsed="false">
      <c r="A1943" s="3" t="n">
        <v>1942</v>
      </c>
      <c r="B1943" s="3" t="n">
        <v>4</v>
      </c>
      <c r="C1943" s="3" t="s">
        <v>498</v>
      </c>
      <c r="D1943" s="4" t="n">
        <v>119.71</v>
      </c>
      <c r="E1943" s="4" t="n">
        <v>120.32</v>
      </c>
      <c r="F1943" s="4" t="n">
        <v>119.46</v>
      </c>
      <c r="G1943" s="4" t="n">
        <v>119.98</v>
      </c>
      <c r="H1943" s="5" t="n">
        <v>6587818</v>
      </c>
      <c r="I1943" s="3"/>
      <c r="J1943" s="3" t="n">
        <f aca="false">ROUND((G1943-G1942)/G1942*100,2)</f>
        <v>0.73</v>
      </c>
      <c r="K1943" s="3" t="str">
        <f aca="false">B1943&amp;"_"&amp;C1943</f>
        <v>4_2025-09-10</v>
      </c>
    </row>
    <row r="1944" customFormat="false" ht="15" hidden="false" customHeight="false" outlineLevel="0" collapsed="false">
      <c r="A1944" s="3" t="n">
        <v>1943</v>
      </c>
      <c r="B1944" s="3" t="n">
        <v>4</v>
      </c>
      <c r="C1944" s="3" t="s">
        <v>499</v>
      </c>
      <c r="D1944" s="4" t="n">
        <v>118.94</v>
      </c>
      <c r="E1944" s="4" t="n">
        <v>119.01</v>
      </c>
      <c r="F1944" s="4" t="n">
        <v>118.31</v>
      </c>
      <c r="G1944" s="4" t="n">
        <v>118.49</v>
      </c>
      <c r="H1944" s="5" t="n">
        <v>2765169</v>
      </c>
      <c r="I1944" s="3"/>
      <c r="J1944" s="3" t="n">
        <f aca="false">ROUND((G1944-G1943)/G1943*100,2)</f>
        <v>-1.24</v>
      </c>
      <c r="K1944" s="3" t="str">
        <f aca="false">B1944&amp;"_"&amp;C1944</f>
        <v>4_2025-09-11</v>
      </c>
    </row>
    <row r="1945" customFormat="false" ht="15" hidden="false" customHeight="false" outlineLevel="0" collapsed="false">
      <c r="A1945" s="3" t="n">
        <v>1944</v>
      </c>
      <c r="B1945" s="3" t="n">
        <v>4</v>
      </c>
      <c r="C1945" s="3" t="s">
        <v>500</v>
      </c>
      <c r="D1945" s="4" t="n">
        <v>116.61</v>
      </c>
      <c r="E1945" s="4" t="n">
        <v>117.18</v>
      </c>
      <c r="F1945" s="4" t="n">
        <v>116.14</v>
      </c>
      <c r="G1945" s="4" t="n">
        <v>116.79</v>
      </c>
      <c r="H1945" s="5" t="n">
        <v>2918599</v>
      </c>
      <c r="I1945" s="3"/>
      <c r="J1945" s="3" t="n">
        <f aca="false">ROUND((G1945-G1944)/G1944*100,2)</f>
        <v>-1.43</v>
      </c>
      <c r="K1945" s="3" t="str">
        <f aca="false">B1945&amp;"_"&amp;C1945</f>
        <v>4_2025-09-12</v>
      </c>
    </row>
    <row r="1946" customFormat="false" ht="15" hidden="false" customHeight="false" outlineLevel="0" collapsed="false">
      <c r="A1946" s="3" t="n">
        <v>1945</v>
      </c>
      <c r="B1946" s="3" t="n">
        <v>4</v>
      </c>
      <c r="C1946" s="3" t="s">
        <v>501</v>
      </c>
      <c r="D1946" s="4" t="n">
        <v>113.69</v>
      </c>
      <c r="E1946" s="4" t="n">
        <v>114.06</v>
      </c>
      <c r="F1946" s="4" t="n">
        <v>113.31</v>
      </c>
      <c r="G1946" s="4" t="n">
        <v>113.97</v>
      </c>
      <c r="H1946" s="5" t="n">
        <v>2757966</v>
      </c>
      <c r="I1946" s="3"/>
      <c r="J1946" s="3" t="n">
        <f aca="false">ROUND((G1946-G1945)/G1945*100,2)</f>
        <v>-2.41</v>
      </c>
      <c r="K1946" s="3" t="str">
        <f aca="false">B1946&amp;"_"&amp;C1946</f>
        <v>4_2025-09-15</v>
      </c>
    </row>
    <row r="1947" customFormat="false" ht="15" hidden="false" customHeight="false" outlineLevel="0" collapsed="false">
      <c r="A1947" s="3" t="n">
        <v>1946</v>
      </c>
      <c r="B1947" s="3" t="n">
        <v>4</v>
      </c>
      <c r="C1947" s="3" t="s">
        <v>502</v>
      </c>
      <c r="D1947" s="4" t="n">
        <v>112.11</v>
      </c>
      <c r="E1947" s="4" t="n">
        <v>112.87</v>
      </c>
      <c r="F1947" s="4" t="n">
        <v>111.69</v>
      </c>
      <c r="G1947" s="4" t="n">
        <v>112.49</v>
      </c>
      <c r="H1947" s="5" t="n">
        <v>4593730</v>
      </c>
      <c r="I1947" s="3"/>
      <c r="J1947" s="3" t="n">
        <f aca="false">ROUND((G1947-G1946)/G1946*100,2)</f>
        <v>-1.3</v>
      </c>
      <c r="K1947" s="3" t="str">
        <f aca="false">B1947&amp;"_"&amp;C1947</f>
        <v>4_2025-09-16</v>
      </c>
    </row>
    <row r="1948" customFormat="false" ht="15" hidden="false" customHeight="false" outlineLevel="0" collapsed="false">
      <c r="A1948" s="3" t="n">
        <v>1947</v>
      </c>
      <c r="B1948" s="3" t="n">
        <v>4</v>
      </c>
      <c r="C1948" s="3" t="s">
        <v>503</v>
      </c>
      <c r="D1948" s="4" t="n">
        <v>109.48</v>
      </c>
      <c r="E1948" s="4" t="n">
        <v>109.63</v>
      </c>
      <c r="F1948" s="4" t="n">
        <v>109.19</v>
      </c>
      <c r="G1948" s="4" t="n">
        <v>109.53</v>
      </c>
      <c r="H1948" s="5" t="n">
        <v>2849453</v>
      </c>
      <c r="I1948" s="3"/>
      <c r="J1948" s="3" t="n">
        <f aca="false">ROUND((G1948-G1947)/G1947*100,2)</f>
        <v>-2.63</v>
      </c>
      <c r="K1948" s="3" t="str">
        <f aca="false">B1948&amp;"_"&amp;C1948</f>
        <v>4_2025-09-17</v>
      </c>
    </row>
    <row r="1949" customFormat="false" ht="15" hidden="false" customHeight="false" outlineLevel="0" collapsed="false">
      <c r="A1949" s="3" t="n">
        <v>1948</v>
      </c>
      <c r="B1949" s="3" t="n">
        <v>4</v>
      </c>
      <c r="C1949" s="3" t="s">
        <v>504</v>
      </c>
      <c r="D1949" s="4" t="n">
        <v>112.75</v>
      </c>
      <c r="E1949" s="4" t="n">
        <v>113.23</v>
      </c>
      <c r="F1949" s="4" t="n">
        <v>112.04</v>
      </c>
      <c r="G1949" s="4" t="n">
        <v>112.36</v>
      </c>
      <c r="H1949" s="5" t="n">
        <v>3707518</v>
      </c>
      <c r="I1949" s="3"/>
      <c r="J1949" s="3" t="n">
        <f aca="false">ROUND((G1949-G1948)/G1948*100,2)</f>
        <v>2.58</v>
      </c>
      <c r="K1949" s="3" t="str">
        <f aca="false">B1949&amp;"_"&amp;C1949</f>
        <v>4_2025-09-18</v>
      </c>
    </row>
    <row r="1950" customFormat="false" ht="15" hidden="false" customHeight="false" outlineLevel="0" collapsed="false">
      <c r="A1950" s="3" t="n">
        <v>1949</v>
      </c>
      <c r="B1950" s="3" t="n">
        <v>4</v>
      </c>
      <c r="C1950" s="3" t="s">
        <v>505</v>
      </c>
      <c r="D1950" s="4" t="n">
        <v>110.1</v>
      </c>
      <c r="E1950" s="4" t="n">
        <v>110.89</v>
      </c>
      <c r="F1950" s="4" t="n">
        <v>109.47</v>
      </c>
      <c r="G1950" s="4" t="n">
        <v>110.52</v>
      </c>
      <c r="H1950" s="5" t="n">
        <v>3656889</v>
      </c>
      <c r="I1950" s="3"/>
      <c r="J1950" s="3" t="n">
        <f aca="false">ROUND((G1950-G1949)/G1949*100,2)</f>
        <v>-1.64</v>
      </c>
      <c r="K1950" s="3" t="str">
        <f aca="false">B1950&amp;"_"&amp;C1950</f>
        <v>4_2025-09-19</v>
      </c>
    </row>
    <row r="1951" customFormat="false" ht="15" hidden="false" customHeight="false" outlineLevel="0" collapsed="false">
      <c r="A1951" s="3" t="n">
        <v>1950</v>
      </c>
      <c r="B1951" s="3" t="n">
        <v>4</v>
      </c>
      <c r="C1951" s="3" t="s">
        <v>506</v>
      </c>
      <c r="D1951" s="4" t="n">
        <v>111.72</v>
      </c>
      <c r="E1951" s="4" t="n">
        <v>112.13</v>
      </c>
      <c r="F1951" s="4" t="n">
        <v>111.29</v>
      </c>
      <c r="G1951" s="4" t="n">
        <v>111.49</v>
      </c>
      <c r="H1951" s="5" t="n">
        <v>2319842</v>
      </c>
      <c r="I1951" s="3"/>
      <c r="J1951" s="3" t="n">
        <f aca="false">ROUND((G1951-G1950)/G1950*100,2)</f>
        <v>0.88</v>
      </c>
      <c r="K1951" s="3" t="str">
        <f aca="false">B1951&amp;"_"&amp;C1951</f>
        <v>4_2025-09-22</v>
      </c>
    </row>
    <row r="1952" customFormat="false" ht="15" hidden="false" customHeight="false" outlineLevel="0" collapsed="false">
      <c r="A1952" s="3" t="n">
        <v>1951</v>
      </c>
      <c r="B1952" s="3" t="n">
        <v>4</v>
      </c>
      <c r="C1952" s="3" t="s">
        <v>507</v>
      </c>
      <c r="D1952" s="4" t="n">
        <v>110.47</v>
      </c>
      <c r="E1952" s="4" t="n">
        <v>110.85</v>
      </c>
      <c r="F1952" s="4" t="n">
        <v>110.24</v>
      </c>
      <c r="G1952" s="4" t="n">
        <v>110.44</v>
      </c>
      <c r="H1952" s="5" t="n">
        <v>6165013</v>
      </c>
      <c r="I1952" s="3"/>
      <c r="J1952" s="3" t="n">
        <f aca="false">ROUND((G1952-G1951)/G1951*100,2)</f>
        <v>-0.94</v>
      </c>
      <c r="K1952" s="3" t="str">
        <f aca="false">B1952&amp;"_"&amp;C1952</f>
        <v>4_2025-09-23</v>
      </c>
    </row>
    <row r="1953" customFormat="false" ht="15" hidden="false" customHeight="false" outlineLevel="0" collapsed="false">
      <c r="A1953" s="3" t="n">
        <v>1952</v>
      </c>
      <c r="B1953" s="3" t="n">
        <v>4</v>
      </c>
      <c r="C1953" s="3" t="s">
        <v>508</v>
      </c>
      <c r="D1953" s="4" t="n">
        <v>110.25</v>
      </c>
      <c r="E1953" s="4" t="n">
        <v>110.61</v>
      </c>
      <c r="F1953" s="4" t="n">
        <v>110.25</v>
      </c>
      <c r="G1953" s="4" t="n">
        <v>110.35</v>
      </c>
      <c r="H1953" s="5" t="n">
        <v>6556107</v>
      </c>
      <c r="I1953" s="3"/>
      <c r="J1953" s="3" t="n">
        <f aca="false">ROUND((G1953-G1952)/G1952*100,2)</f>
        <v>-0.08</v>
      </c>
      <c r="K1953" s="3" t="str">
        <f aca="false">B1953&amp;"_"&amp;C1953</f>
        <v>4_2025-09-24</v>
      </c>
    </row>
    <row r="1954" customFormat="false" ht="15" hidden="false" customHeight="false" outlineLevel="0" collapsed="false">
      <c r="A1954" s="3" t="n">
        <v>1953</v>
      </c>
      <c r="B1954" s="3" t="n">
        <v>4</v>
      </c>
      <c r="C1954" s="3" t="s">
        <v>509</v>
      </c>
      <c r="D1954" s="4" t="n">
        <v>111.5</v>
      </c>
      <c r="E1954" s="4" t="n">
        <v>111.93</v>
      </c>
      <c r="F1954" s="4" t="n">
        <v>110.94</v>
      </c>
      <c r="G1954" s="4" t="n">
        <v>111.89</v>
      </c>
      <c r="H1954" s="5" t="n">
        <v>5374099</v>
      </c>
      <c r="I1954" s="3"/>
      <c r="J1954" s="3" t="n">
        <f aca="false">ROUND((G1954-G1953)/G1953*100,2)</f>
        <v>1.4</v>
      </c>
      <c r="K1954" s="3" t="str">
        <f aca="false">B1954&amp;"_"&amp;C1954</f>
        <v>4_2025-09-25</v>
      </c>
    </row>
    <row r="1955" customFormat="false" ht="15" hidden="false" customHeight="false" outlineLevel="0" collapsed="false">
      <c r="A1955" s="3" t="n">
        <v>1954</v>
      </c>
      <c r="B1955" s="3" t="n">
        <v>4</v>
      </c>
      <c r="C1955" s="3" t="s">
        <v>510</v>
      </c>
      <c r="D1955" s="4" t="n">
        <v>110.15</v>
      </c>
      <c r="E1955" s="4" t="n">
        <v>110.37</v>
      </c>
      <c r="F1955" s="4" t="n">
        <v>109.96</v>
      </c>
      <c r="G1955" s="4" t="n">
        <v>110.3</v>
      </c>
      <c r="H1955" s="5" t="n">
        <v>4111009</v>
      </c>
      <c r="I1955" s="3"/>
      <c r="J1955" s="3" t="n">
        <f aca="false">ROUND((G1955-G1954)/G1954*100,2)</f>
        <v>-1.42</v>
      </c>
      <c r="K1955" s="3" t="str">
        <f aca="false">B1955&amp;"_"&amp;C1955</f>
        <v>4_2025-09-26</v>
      </c>
    </row>
    <row r="1956" customFormat="false" ht="15" hidden="false" customHeight="false" outlineLevel="0" collapsed="false">
      <c r="A1956" s="3" t="n">
        <v>1955</v>
      </c>
      <c r="B1956" s="3" t="n">
        <v>4</v>
      </c>
      <c r="C1956" s="3" t="s">
        <v>511</v>
      </c>
      <c r="D1956" s="4" t="n">
        <v>110.16</v>
      </c>
      <c r="E1956" s="4" t="n">
        <v>110.6</v>
      </c>
      <c r="F1956" s="4" t="n">
        <v>109.46</v>
      </c>
      <c r="G1956" s="4" t="n">
        <v>109.95</v>
      </c>
      <c r="H1956" s="5" t="n">
        <v>897651</v>
      </c>
      <c r="I1956" s="3"/>
      <c r="J1956" s="3" t="n">
        <f aca="false">ROUND((G1956-G1955)/G1955*100,2)</f>
        <v>-0.32</v>
      </c>
      <c r="K1956" s="3" t="str">
        <f aca="false">B1956&amp;"_"&amp;C1956</f>
        <v>4_2025-09-29</v>
      </c>
    </row>
    <row r="1957" customFormat="false" ht="15" hidden="false" customHeight="false" outlineLevel="0" collapsed="false">
      <c r="A1957" s="3" t="n">
        <v>1956</v>
      </c>
      <c r="B1957" s="3" t="n">
        <v>4</v>
      </c>
      <c r="C1957" s="3" t="s">
        <v>512</v>
      </c>
      <c r="D1957" s="4" t="n">
        <v>110.29</v>
      </c>
      <c r="E1957" s="4" t="n">
        <v>110.64</v>
      </c>
      <c r="F1957" s="4" t="n">
        <v>109.8</v>
      </c>
      <c r="G1957" s="4" t="n">
        <v>110.55</v>
      </c>
      <c r="H1957" s="5" t="n">
        <v>4214784</v>
      </c>
      <c r="I1957" s="3"/>
      <c r="J1957" s="3" t="n">
        <f aca="false">ROUND((G1957-G1956)/G1956*100,2)</f>
        <v>0.55</v>
      </c>
      <c r="K1957" s="3" t="str">
        <f aca="false">B1957&amp;"_"&amp;C1957</f>
        <v>4_2025-09-30</v>
      </c>
    </row>
    <row r="1958" customFormat="false" ht="15" hidden="false" customHeight="false" outlineLevel="0" collapsed="false">
      <c r="A1958" s="3" t="n">
        <v>1957</v>
      </c>
      <c r="B1958" s="3" t="n">
        <v>4</v>
      </c>
      <c r="C1958" s="3" t="s">
        <v>513</v>
      </c>
      <c r="D1958" s="4" t="n">
        <v>111.35</v>
      </c>
      <c r="E1958" s="4" t="n">
        <v>111.55</v>
      </c>
      <c r="F1958" s="4" t="n">
        <v>110.83</v>
      </c>
      <c r="G1958" s="4" t="n">
        <v>111.03</v>
      </c>
      <c r="H1958" s="5" t="n">
        <v>7918689</v>
      </c>
      <c r="I1958" s="3"/>
      <c r="J1958" s="3" t="n">
        <f aca="false">ROUND((G1958-G1957)/G1957*100,2)</f>
        <v>0.43</v>
      </c>
      <c r="K1958" s="3" t="str">
        <f aca="false">B1958&amp;"_"&amp;C1958</f>
        <v>4_2025-10-01</v>
      </c>
    </row>
    <row r="1959" customFormat="false" ht="15" hidden="false" customHeight="false" outlineLevel="0" collapsed="false">
      <c r="A1959" s="3" t="n">
        <v>1958</v>
      </c>
      <c r="B1959" s="3" t="n">
        <v>4</v>
      </c>
      <c r="C1959" s="3" t="s">
        <v>514</v>
      </c>
      <c r="D1959" s="4" t="n">
        <v>113.53</v>
      </c>
      <c r="E1959" s="4" t="n">
        <v>114.31</v>
      </c>
      <c r="F1959" s="4" t="n">
        <v>113.06</v>
      </c>
      <c r="G1959" s="4" t="n">
        <v>113.98</v>
      </c>
      <c r="H1959" s="5" t="n">
        <v>1360316</v>
      </c>
      <c r="I1959" s="3"/>
      <c r="J1959" s="3" t="n">
        <f aca="false">ROUND((G1959-G1958)/G1958*100,2)</f>
        <v>2.66</v>
      </c>
      <c r="K1959" s="3" t="str">
        <f aca="false">B1959&amp;"_"&amp;C1959</f>
        <v>4_2025-10-02</v>
      </c>
    </row>
    <row r="1960" customFormat="false" ht="15" hidden="false" customHeight="false" outlineLevel="0" collapsed="false">
      <c r="A1960" s="3" t="n">
        <v>1959</v>
      </c>
      <c r="B1960" s="3" t="n">
        <v>4</v>
      </c>
      <c r="C1960" s="3" t="s">
        <v>515</v>
      </c>
      <c r="D1960" s="4" t="n">
        <v>116.41</v>
      </c>
      <c r="E1960" s="4" t="n">
        <v>116.83</v>
      </c>
      <c r="F1960" s="4" t="n">
        <v>116.26</v>
      </c>
      <c r="G1960" s="4" t="n">
        <v>116.76</v>
      </c>
      <c r="H1960" s="5" t="n">
        <v>4053068</v>
      </c>
      <c r="I1960" s="3"/>
      <c r="J1960" s="3" t="n">
        <f aca="false">ROUND((G1960-G1959)/G1959*100,2)</f>
        <v>2.44</v>
      </c>
      <c r="K1960" s="3" t="str">
        <f aca="false">B1960&amp;"_"&amp;C1960</f>
        <v>4_2025-10-03</v>
      </c>
    </row>
    <row r="1961" customFormat="false" ht="15" hidden="false" customHeight="false" outlineLevel="0" collapsed="false">
      <c r="A1961" s="3" t="n">
        <v>1960</v>
      </c>
      <c r="B1961" s="3" t="n">
        <v>4</v>
      </c>
      <c r="C1961" s="3" t="s">
        <v>516</v>
      </c>
      <c r="D1961" s="4" t="n">
        <v>117.06</v>
      </c>
      <c r="E1961" s="4" t="n">
        <v>117.37</v>
      </c>
      <c r="F1961" s="4" t="n">
        <v>116.71</v>
      </c>
      <c r="G1961" s="4" t="n">
        <v>116.75</v>
      </c>
      <c r="H1961" s="5" t="n">
        <v>1413585</v>
      </c>
      <c r="I1961" s="3"/>
      <c r="J1961" s="3" t="n">
        <f aca="false">ROUND((G1961-G1960)/G1960*100,2)</f>
        <v>-0.01</v>
      </c>
      <c r="K1961" s="3" t="str">
        <f aca="false">B1961&amp;"_"&amp;C1961</f>
        <v>4_2025-10-06</v>
      </c>
    </row>
    <row r="1962" customFormat="false" ht="15" hidden="false" customHeight="false" outlineLevel="0" collapsed="false">
      <c r="A1962" s="3" t="n">
        <v>1961</v>
      </c>
      <c r="B1962" s="3" t="n">
        <v>4</v>
      </c>
      <c r="C1962" s="3" t="s">
        <v>517</v>
      </c>
      <c r="D1962" s="4" t="n">
        <v>112.09</v>
      </c>
      <c r="E1962" s="4" t="n">
        <v>112.65</v>
      </c>
      <c r="F1962" s="4" t="n">
        <v>111.43</v>
      </c>
      <c r="G1962" s="4" t="n">
        <v>111.8</v>
      </c>
      <c r="H1962" s="5" t="n">
        <v>6662648</v>
      </c>
      <c r="I1962" s="3"/>
      <c r="J1962" s="3" t="n">
        <f aca="false">ROUND((G1962-G1961)/G1961*100,2)</f>
        <v>-4.24</v>
      </c>
      <c r="K1962" s="3" t="str">
        <f aca="false">B1962&amp;"_"&amp;C1962</f>
        <v>4_2025-10-07</v>
      </c>
    </row>
    <row r="1963" customFormat="false" ht="15" hidden="false" customHeight="false" outlineLevel="0" collapsed="false">
      <c r="A1963" s="3" t="n">
        <v>1962</v>
      </c>
      <c r="B1963" s="3" t="n">
        <v>4</v>
      </c>
      <c r="C1963" s="3" t="s">
        <v>518</v>
      </c>
      <c r="D1963" s="4" t="n">
        <v>115.19</v>
      </c>
      <c r="E1963" s="4" t="n">
        <v>115.78</v>
      </c>
      <c r="F1963" s="4" t="n">
        <v>114.6</v>
      </c>
      <c r="G1963" s="4" t="n">
        <v>115.02</v>
      </c>
      <c r="H1963" s="5" t="n">
        <v>3742652</v>
      </c>
      <c r="I1963" s="3"/>
      <c r="J1963" s="3" t="n">
        <f aca="false">ROUND((G1963-G1962)/G1962*100,2)</f>
        <v>2.88</v>
      </c>
      <c r="K1963" s="3" t="str">
        <f aca="false">B1963&amp;"_"&amp;C1963</f>
        <v>4_2025-10-08</v>
      </c>
    </row>
    <row r="1964" customFormat="false" ht="15" hidden="false" customHeight="false" outlineLevel="0" collapsed="false">
      <c r="A1964" s="3" t="n">
        <v>1963</v>
      </c>
      <c r="B1964" s="3" t="n">
        <v>4</v>
      </c>
      <c r="C1964" s="3" t="s">
        <v>519</v>
      </c>
      <c r="D1964" s="4" t="n">
        <v>114.44</v>
      </c>
      <c r="E1964" s="4" t="n">
        <v>114.89</v>
      </c>
      <c r="F1964" s="4" t="n">
        <v>114.03</v>
      </c>
      <c r="G1964" s="4" t="n">
        <v>114.15</v>
      </c>
      <c r="H1964" s="5" t="n">
        <v>6062485</v>
      </c>
      <c r="I1964" s="3"/>
      <c r="J1964" s="3" t="n">
        <f aca="false">ROUND((G1964-G1963)/G1963*100,2)</f>
        <v>-0.76</v>
      </c>
      <c r="K1964" s="3" t="str">
        <f aca="false">B1964&amp;"_"&amp;C1964</f>
        <v>4_2025-10-09</v>
      </c>
    </row>
    <row r="1965" customFormat="false" ht="15" hidden="false" customHeight="false" outlineLevel="0" collapsed="false">
      <c r="A1965" s="3" t="n">
        <v>1964</v>
      </c>
      <c r="B1965" s="3" t="n">
        <v>4</v>
      </c>
      <c r="C1965" s="3" t="s">
        <v>520</v>
      </c>
      <c r="D1965" s="4" t="n">
        <v>113.19</v>
      </c>
      <c r="E1965" s="4" t="n">
        <v>113.51</v>
      </c>
      <c r="F1965" s="4" t="n">
        <v>112.95</v>
      </c>
      <c r="G1965" s="4" t="n">
        <v>113.14</v>
      </c>
      <c r="H1965" s="5" t="n">
        <v>5506516</v>
      </c>
      <c r="I1965" s="3"/>
      <c r="J1965" s="3" t="n">
        <f aca="false">ROUND((G1965-G1964)/G1964*100,2)</f>
        <v>-0.88</v>
      </c>
      <c r="K1965" s="3" t="str">
        <f aca="false">B1965&amp;"_"&amp;C1965</f>
        <v>4_2025-10-10</v>
      </c>
    </row>
    <row r="1966" customFormat="false" ht="15" hidden="false" customHeight="false" outlineLevel="0" collapsed="false">
      <c r="A1966" s="3" t="n">
        <v>1965</v>
      </c>
      <c r="B1966" s="3" t="n">
        <v>4</v>
      </c>
      <c r="C1966" s="3" t="s">
        <v>521</v>
      </c>
      <c r="D1966" s="4" t="n">
        <v>115.58</v>
      </c>
      <c r="E1966" s="4" t="n">
        <v>115.85</v>
      </c>
      <c r="F1966" s="4" t="n">
        <v>114.94</v>
      </c>
      <c r="G1966" s="4" t="n">
        <v>115.43</v>
      </c>
      <c r="H1966" s="5" t="n">
        <v>1305018</v>
      </c>
      <c r="I1966" s="3"/>
      <c r="J1966" s="3" t="n">
        <f aca="false">ROUND((G1966-G1965)/G1965*100,2)</f>
        <v>2.02</v>
      </c>
      <c r="K1966" s="3" t="str">
        <f aca="false">B1966&amp;"_"&amp;C1966</f>
        <v>4_2025-10-13</v>
      </c>
    </row>
    <row r="1967" customFormat="false" ht="15" hidden="false" customHeight="false" outlineLevel="0" collapsed="false">
      <c r="A1967" s="3" t="n">
        <v>1966</v>
      </c>
      <c r="B1967" s="3" t="n">
        <v>4</v>
      </c>
      <c r="C1967" s="3" t="s">
        <v>522</v>
      </c>
      <c r="D1967" s="4" t="n">
        <v>114.73</v>
      </c>
      <c r="E1967" s="4" t="n">
        <v>115.09</v>
      </c>
      <c r="F1967" s="4" t="n">
        <v>114.71</v>
      </c>
      <c r="G1967" s="4" t="n">
        <v>114.8</v>
      </c>
      <c r="H1967" s="5" t="n">
        <v>3928117</v>
      </c>
      <c r="I1967" s="3"/>
      <c r="J1967" s="3" t="n">
        <f aca="false">ROUND((G1967-G1966)/G1966*100,2)</f>
        <v>-0.55</v>
      </c>
      <c r="K1967" s="3" t="str">
        <f aca="false">B1967&amp;"_"&amp;C1967</f>
        <v>4_2025-10-14</v>
      </c>
    </row>
    <row r="1968" customFormat="false" ht="15" hidden="false" customHeight="false" outlineLevel="0" collapsed="false">
      <c r="A1968" s="3" t="n">
        <v>1967</v>
      </c>
      <c r="B1968" s="3" t="n">
        <v>4</v>
      </c>
      <c r="C1968" s="3" t="s">
        <v>523</v>
      </c>
      <c r="D1968" s="4" t="n">
        <v>114.33</v>
      </c>
      <c r="E1968" s="4" t="n">
        <v>114.95</v>
      </c>
      <c r="F1968" s="4" t="n">
        <v>113.71</v>
      </c>
      <c r="G1968" s="4" t="n">
        <v>114.51</v>
      </c>
      <c r="H1968" s="5" t="n">
        <v>5149073</v>
      </c>
      <c r="I1968" s="3"/>
      <c r="J1968" s="3" t="n">
        <f aca="false">ROUND((G1968-G1967)/G1967*100,2)</f>
        <v>-0.25</v>
      </c>
      <c r="K1968" s="3" t="str">
        <f aca="false">B1968&amp;"_"&amp;C1968</f>
        <v>4_2025-10-15</v>
      </c>
    </row>
    <row r="1969" customFormat="false" ht="15" hidden="false" customHeight="false" outlineLevel="0" collapsed="false">
      <c r="A1969" s="3" t="n">
        <v>1968</v>
      </c>
      <c r="B1969" s="3" t="n">
        <v>4</v>
      </c>
      <c r="C1969" s="3" t="s">
        <v>524</v>
      </c>
      <c r="D1969" s="4" t="n">
        <v>113.96</v>
      </c>
      <c r="E1969" s="4" t="n">
        <v>115</v>
      </c>
      <c r="F1969" s="4" t="n">
        <v>113.3</v>
      </c>
      <c r="G1969" s="4" t="n">
        <v>114.38</v>
      </c>
      <c r="H1969" s="5" t="n">
        <v>4009303</v>
      </c>
      <c r="I1969" s="3"/>
      <c r="J1969" s="3" t="n">
        <f aca="false">ROUND((G1969-G1968)/G1968*100,2)</f>
        <v>-0.11</v>
      </c>
      <c r="K1969" s="3" t="str">
        <f aca="false">B1969&amp;"_"&amp;C1969</f>
        <v>4_2025-10-16</v>
      </c>
    </row>
    <row r="1970" customFormat="false" ht="15" hidden="false" customHeight="false" outlineLevel="0" collapsed="false">
      <c r="A1970" s="3" t="n">
        <v>1969</v>
      </c>
      <c r="B1970" s="3" t="n">
        <v>4</v>
      </c>
      <c r="C1970" s="3" t="s">
        <v>525</v>
      </c>
      <c r="D1970" s="4" t="n">
        <v>114.53</v>
      </c>
      <c r="E1970" s="4" t="n">
        <v>114.77</v>
      </c>
      <c r="F1970" s="4" t="n">
        <v>113.5</v>
      </c>
      <c r="G1970" s="4" t="n">
        <v>114.09</v>
      </c>
      <c r="H1970" s="5" t="n">
        <v>4274042</v>
      </c>
      <c r="I1970" s="3"/>
      <c r="J1970" s="3" t="n">
        <f aca="false">ROUND((G1970-G1969)/G1969*100,2)</f>
        <v>-0.25</v>
      </c>
      <c r="K1970" s="3" t="str">
        <f aca="false">B1970&amp;"_"&amp;C1970</f>
        <v>4_2025-10-17</v>
      </c>
    </row>
    <row r="1971" customFormat="false" ht="15" hidden="false" customHeight="false" outlineLevel="0" collapsed="false">
      <c r="A1971" s="3" t="n">
        <v>1970</v>
      </c>
      <c r="B1971" s="3" t="n">
        <v>4</v>
      </c>
      <c r="C1971" s="3" t="s">
        <v>526</v>
      </c>
      <c r="D1971" s="4" t="n">
        <v>112.31</v>
      </c>
      <c r="E1971" s="4" t="n">
        <v>112.92</v>
      </c>
      <c r="F1971" s="4" t="n">
        <v>112.05</v>
      </c>
      <c r="G1971" s="4" t="n">
        <v>112.45</v>
      </c>
      <c r="H1971" s="5" t="n">
        <v>970743</v>
      </c>
      <c r="I1971" s="3"/>
      <c r="J1971" s="3" t="n">
        <f aca="false">ROUND((G1971-G1970)/G1970*100,2)</f>
        <v>-1.44</v>
      </c>
      <c r="K1971" s="3" t="str">
        <f aca="false">B1971&amp;"_"&amp;C1971</f>
        <v>4_2025-10-20</v>
      </c>
    </row>
    <row r="1972" customFormat="false" ht="15" hidden="false" customHeight="false" outlineLevel="0" collapsed="false">
      <c r="A1972" s="3" t="n">
        <v>1971</v>
      </c>
      <c r="B1972" s="3" t="n">
        <v>4</v>
      </c>
      <c r="C1972" s="3" t="s">
        <v>527</v>
      </c>
      <c r="D1972" s="4" t="n">
        <v>111.58</v>
      </c>
      <c r="E1972" s="4" t="n">
        <v>111.81</v>
      </c>
      <c r="F1972" s="4" t="n">
        <v>110.91</v>
      </c>
      <c r="G1972" s="4" t="n">
        <v>111.39</v>
      </c>
      <c r="H1972" s="5" t="n">
        <v>6400226</v>
      </c>
      <c r="I1972" s="3"/>
      <c r="J1972" s="3" t="n">
        <f aca="false">ROUND((G1972-G1971)/G1971*100,2)</f>
        <v>-0.94</v>
      </c>
      <c r="K1972" s="3" t="str">
        <f aca="false">B1972&amp;"_"&amp;C1972</f>
        <v>4_2025-10-21</v>
      </c>
    </row>
    <row r="1973" customFormat="false" ht="15" hidden="false" customHeight="false" outlineLevel="0" collapsed="false">
      <c r="A1973" s="3" t="n">
        <v>1972</v>
      </c>
      <c r="B1973" s="3" t="n">
        <v>4</v>
      </c>
      <c r="C1973" s="3" t="s">
        <v>528</v>
      </c>
      <c r="D1973" s="4" t="n">
        <v>109.63</v>
      </c>
      <c r="E1973" s="4" t="n">
        <v>110.33</v>
      </c>
      <c r="F1973" s="4" t="n">
        <v>109.43</v>
      </c>
      <c r="G1973" s="4" t="n">
        <v>109.83</v>
      </c>
      <c r="H1973" s="5" t="n">
        <v>3454465</v>
      </c>
      <c r="I1973" s="3"/>
      <c r="J1973" s="3" t="n">
        <f aca="false">ROUND((G1973-G1972)/G1972*100,2)</f>
        <v>-1.4</v>
      </c>
      <c r="K1973" s="3" t="str">
        <f aca="false">B1973&amp;"_"&amp;C1973</f>
        <v>4_2025-10-22</v>
      </c>
    </row>
    <row r="1974" customFormat="false" ht="15" hidden="false" customHeight="false" outlineLevel="0" collapsed="false">
      <c r="A1974" s="3" t="n">
        <v>1973</v>
      </c>
      <c r="B1974" s="3" t="n">
        <v>4</v>
      </c>
      <c r="C1974" s="3" t="s">
        <v>529</v>
      </c>
      <c r="D1974" s="4" t="n">
        <v>112.16</v>
      </c>
      <c r="E1974" s="4" t="n">
        <v>112.59</v>
      </c>
      <c r="F1974" s="4" t="n">
        <v>111.72</v>
      </c>
      <c r="G1974" s="4" t="n">
        <v>112.27</v>
      </c>
      <c r="H1974" s="5" t="n">
        <v>4820292</v>
      </c>
      <c r="I1974" s="3"/>
      <c r="J1974" s="3" t="n">
        <f aca="false">ROUND((G1974-G1973)/G1973*100,2)</f>
        <v>2.22</v>
      </c>
      <c r="K1974" s="3" t="str">
        <f aca="false">B1974&amp;"_"&amp;C1974</f>
        <v>4_2025-10-23</v>
      </c>
    </row>
    <row r="1975" customFormat="false" ht="15" hidden="false" customHeight="false" outlineLevel="0" collapsed="false">
      <c r="A1975" s="3" t="n">
        <v>1974</v>
      </c>
      <c r="B1975" s="3" t="n">
        <v>4</v>
      </c>
      <c r="C1975" s="3" t="s">
        <v>530</v>
      </c>
      <c r="D1975" s="4" t="n">
        <v>111.18</v>
      </c>
      <c r="E1975" s="4" t="n">
        <v>111.7</v>
      </c>
      <c r="F1975" s="4" t="n">
        <v>110.45</v>
      </c>
      <c r="G1975" s="4" t="n">
        <v>110.8</v>
      </c>
      <c r="H1975" s="5" t="n">
        <v>1470664</v>
      </c>
      <c r="I1975" s="3"/>
      <c r="J1975" s="3" t="n">
        <f aca="false">ROUND((G1975-G1974)/G1974*100,2)</f>
        <v>-1.31</v>
      </c>
      <c r="K1975" s="3" t="str">
        <f aca="false">B1975&amp;"_"&amp;C1975</f>
        <v>4_2025-10-24</v>
      </c>
    </row>
    <row r="1976" customFormat="false" ht="15" hidden="false" customHeight="false" outlineLevel="0" collapsed="false">
      <c r="A1976" s="3" t="n">
        <v>1975</v>
      </c>
      <c r="B1976" s="3" t="n">
        <v>4</v>
      </c>
      <c r="C1976" s="3" t="s">
        <v>531</v>
      </c>
      <c r="D1976" s="4" t="n">
        <v>108.43</v>
      </c>
      <c r="E1976" s="4" t="n">
        <v>108.96</v>
      </c>
      <c r="F1976" s="4" t="n">
        <v>108.17</v>
      </c>
      <c r="G1976" s="4" t="n">
        <v>108.56</v>
      </c>
      <c r="H1976" s="5" t="n">
        <v>836968</v>
      </c>
      <c r="I1976" s="3"/>
      <c r="J1976" s="3" t="n">
        <f aca="false">ROUND((G1976-G1975)/G1975*100,2)</f>
        <v>-2.02</v>
      </c>
      <c r="K1976" s="3" t="str">
        <f aca="false">B1976&amp;"_"&amp;C1976</f>
        <v>4_2025-10-27</v>
      </c>
    </row>
    <row r="1977" customFormat="false" ht="15" hidden="false" customHeight="false" outlineLevel="0" collapsed="false">
      <c r="A1977" s="3" t="n">
        <v>1976</v>
      </c>
      <c r="B1977" s="3" t="n">
        <v>4</v>
      </c>
      <c r="C1977" s="3" t="s">
        <v>532</v>
      </c>
      <c r="D1977" s="4" t="n">
        <v>113.22</v>
      </c>
      <c r="E1977" s="4" t="n">
        <v>113.33</v>
      </c>
      <c r="F1977" s="4" t="n">
        <v>112.84</v>
      </c>
      <c r="G1977" s="4" t="n">
        <v>112.9</v>
      </c>
      <c r="H1977" s="5" t="n">
        <v>1296653</v>
      </c>
      <c r="I1977" s="3"/>
      <c r="J1977" s="3" t="n">
        <f aca="false">ROUND((G1977-G1976)/G1976*100,2)</f>
        <v>4</v>
      </c>
      <c r="K1977" s="3" t="str">
        <f aca="false">B1977&amp;"_"&amp;C1977</f>
        <v>4_2025-10-28</v>
      </c>
    </row>
    <row r="1978" customFormat="false" ht="15" hidden="false" customHeight="false" outlineLevel="0" collapsed="false">
      <c r="A1978" s="3" t="n">
        <v>1977</v>
      </c>
      <c r="B1978" s="3" t="n">
        <v>4</v>
      </c>
      <c r="C1978" s="3" t="s">
        <v>533</v>
      </c>
      <c r="D1978" s="4" t="n">
        <v>115.25</v>
      </c>
      <c r="E1978" s="4" t="n">
        <v>115.93</v>
      </c>
      <c r="F1978" s="4" t="n">
        <v>114.45</v>
      </c>
      <c r="G1978" s="4" t="n">
        <v>115.01</v>
      </c>
      <c r="H1978" s="5" t="n">
        <v>5994852</v>
      </c>
      <c r="I1978" s="3"/>
      <c r="J1978" s="3" t="n">
        <f aca="false">ROUND((G1978-G1977)/G1977*100,2)</f>
        <v>1.87</v>
      </c>
      <c r="K1978" s="3" t="str">
        <f aca="false">B1978&amp;"_"&amp;C1978</f>
        <v>4_2025-10-29</v>
      </c>
    </row>
    <row r="1979" customFormat="false" ht="15" hidden="false" customHeight="false" outlineLevel="0" collapsed="false">
      <c r="A1979" s="3" t="n">
        <v>1978</v>
      </c>
      <c r="B1979" s="3" t="n">
        <v>4</v>
      </c>
      <c r="C1979" s="3" t="s">
        <v>534</v>
      </c>
      <c r="D1979" s="4" t="n">
        <v>113.81</v>
      </c>
      <c r="E1979" s="4" t="n">
        <v>114.67</v>
      </c>
      <c r="F1979" s="4" t="n">
        <v>113.69</v>
      </c>
      <c r="G1979" s="4" t="n">
        <v>114.05</v>
      </c>
      <c r="H1979" s="5" t="n">
        <v>7193546</v>
      </c>
      <c r="I1979" s="3"/>
      <c r="J1979" s="3" t="n">
        <f aca="false">ROUND((G1979-G1978)/G1978*100,2)</f>
        <v>-0.83</v>
      </c>
      <c r="K1979" s="3" t="str">
        <f aca="false">B1979&amp;"_"&amp;C1979</f>
        <v>4_2025-10-30</v>
      </c>
    </row>
    <row r="1980" customFormat="false" ht="15" hidden="false" customHeight="false" outlineLevel="0" collapsed="false">
      <c r="A1980" s="3" t="n">
        <v>1979</v>
      </c>
      <c r="B1980" s="3" t="n">
        <v>4</v>
      </c>
      <c r="C1980" s="3" t="s">
        <v>535</v>
      </c>
      <c r="D1980" s="4" t="n">
        <v>113.72</v>
      </c>
      <c r="E1980" s="4" t="n">
        <v>114.54</v>
      </c>
      <c r="F1980" s="4" t="n">
        <v>113.65</v>
      </c>
      <c r="G1980" s="4" t="n">
        <v>114.12</v>
      </c>
      <c r="H1980" s="5" t="n">
        <v>6851013</v>
      </c>
      <c r="I1980" s="3"/>
      <c r="J1980" s="3" t="n">
        <f aca="false">ROUND((G1980-G1979)/G1979*100,2)</f>
        <v>0.06</v>
      </c>
      <c r="K1980" s="3" t="str">
        <f aca="false">B1980&amp;"_"&amp;C1980</f>
        <v>4_2025-10-31</v>
      </c>
    </row>
    <row r="1981" customFormat="false" ht="15" hidden="false" customHeight="false" outlineLevel="0" collapsed="false">
      <c r="A1981" s="3" t="n">
        <v>1980</v>
      </c>
      <c r="B1981" s="3" t="n">
        <v>4</v>
      </c>
      <c r="C1981" s="3" t="s">
        <v>536</v>
      </c>
      <c r="D1981" s="4" t="n">
        <v>111.58</v>
      </c>
      <c r="E1981" s="4" t="n">
        <v>112.48</v>
      </c>
      <c r="F1981" s="4" t="n">
        <v>111.18</v>
      </c>
      <c r="G1981" s="4" t="n">
        <v>111.97</v>
      </c>
      <c r="H1981" s="5" t="n">
        <v>6805095</v>
      </c>
      <c r="I1981" s="3"/>
      <c r="J1981" s="3" t="n">
        <f aca="false">ROUND((G1981-G1980)/G1980*100,2)</f>
        <v>-1.88</v>
      </c>
      <c r="K1981" s="3" t="str">
        <f aca="false">B1981&amp;"_"&amp;C1981</f>
        <v>4_2025-11-03</v>
      </c>
    </row>
    <row r="1982" customFormat="false" ht="15" hidden="false" customHeight="false" outlineLevel="0" collapsed="false">
      <c r="A1982" s="3" t="n">
        <v>1981</v>
      </c>
      <c r="B1982" s="3" t="n">
        <v>4</v>
      </c>
      <c r="C1982" s="3" t="s">
        <v>537</v>
      </c>
      <c r="D1982" s="4" t="n">
        <v>113.71</v>
      </c>
      <c r="E1982" s="4" t="n">
        <v>113.97</v>
      </c>
      <c r="F1982" s="4" t="n">
        <v>112.86</v>
      </c>
      <c r="G1982" s="4" t="n">
        <v>113.53</v>
      </c>
      <c r="H1982" s="5" t="n">
        <v>4803347</v>
      </c>
      <c r="I1982" s="3"/>
      <c r="J1982" s="3" t="n">
        <f aca="false">ROUND((G1982-G1981)/G1981*100,2)</f>
        <v>1.39</v>
      </c>
      <c r="K1982" s="3" t="str">
        <f aca="false">B1982&amp;"_"&amp;C1982</f>
        <v>4_2025-11-04</v>
      </c>
    </row>
    <row r="1983" customFormat="false" ht="15" hidden="false" customHeight="false" outlineLevel="0" collapsed="false">
      <c r="A1983" s="3" t="n">
        <v>1982</v>
      </c>
      <c r="B1983" s="3" t="n">
        <v>4</v>
      </c>
      <c r="C1983" s="3" t="s">
        <v>538</v>
      </c>
      <c r="D1983" s="4" t="n">
        <v>112.42</v>
      </c>
      <c r="E1983" s="4" t="n">
        <v>112.86</v>
      </c>
      <c r="F1983" s="4" t="n">
        <v>112.12</v>
      </c>
      <c r="G1983" s="4" t="n">
        <v>112.69</v>
      </c>
      <c r="H1983" s="5" t="n">
        <v>2645669</v>
      </c>
      <c r="I1983" s="3"/>
      <c r="J1983" s="3" t="n">
        <f aca="false">ROUND((G1983-G1982)/G1982*100,2)</f>
        <v>-0.74</v>
      </c>
      <c r="K1983" s="3" t="str">
        <f aca="false">B1983&amp;"_"&amp;C1983</f>
        <v>4_2025-11-05</v>
      </c>
    </row>
    <row r="1984" customFormat="false" ht="15" hidden="false" customHeight="false" outlineLevel="0" collapsed="false">
      <c r="A1984" s="3" t="n">
        <v>1983</v>
      </c>
      <c r="B1984" s="3" t="n">
        <v>4</v>
      </c>
      <c r="C1984" s="3" t="s">
        <v>539</v>
      </c>
      <c r="D1984" s="4" t="n">
        <v>113.33</v>
      </c>
      <c r="E1984" s="4" t="n">
        <v>113.88</v>
      </c>
      <c r="F1984" s="4" t="n">
        <v>112.91</v>
      </c>
      <c r="G1984" s="4" t="n">
        <v>113.04</v>
      </c>
      <c r="H1984" s="5" t="n">
        <v>4865809</v>
      </c>
      <c r="I1984" s="3"/>
      <c r="J1984" s="3" t="n">
        <f aca="false">ROUND((G1984-G1983)/G1983*100,2)</f>
        <v>0.31</v>
      </c>
      <c r="K1984" s="3" t="str">
        <f aca="false">B1984&amp;"_"&amp;C1984</f>
        <v>4_2025-11-06</v>
      </c>
    </row>
    <row r="1985" customFormat="false" ht="15" hidden="false" customHeight="false" outlineLevel="0" collapsed="false">
      <c r="A1985" s="3" t="n">
        <v>1984</v>
      </c>
      <c r="B1985" s="3" t="n">
        <v>4</v>
      </c>
      <c r="C1985" s="3" t="s">
        <v>540</v>
      </c>
      <c r="D1985" s="4" t="n">
        <v>114.3</v>
      </c>
      <c r="E1985" s="4" t="n">
        <v>114.76</v>
      </c>
      <c r="F1985" s="4" t="n">
        <v>114.05</v>
      </c>
      <c r="G1985" s="4" t="n">
        <v>114.19</v>
      </c>
      <c r="H1985" s="5" t="n">
        <v>6575066</v>
      </c>
      <c r="I1985" s="3"/>
      <c r="J1985" s="3" t="n">
        <f aca="false">ROUND((G1985-G1984)/G1984*100,2)</f>
        <v>1.02</v>
      </c>
      <c r="K1985" s="3" t="str">
        <f aca="false">B1985&amp;"_"&amp;C1985</f>
        <v>4_2025-11-07</v>
      </c>
    </row>
    <row r="1986" customFormat="false" ht="15" hidden="false" customHeight="false" outlineLevel="0" collapsed="false">
      <c r="A1986" s="3" t="n">
        <v>1985</v>
      </c>
      <c r="B1986" s="3" t="n">
        <v>4</v>
      </c>
      <c r="C1986" s="3" t="s">
        <v>541</v>
      </c>
      <c r="D1986" s="4" t="n">
        <v>115.61</v>
      </c>
      <c r="E1986" s="4" t="n">
        <v>116.07</v>
      </c>
      <c r="F1986" s="4" t="n">
        <v>115.56</v>
      </c>
      <c r="G1986" s="4" t="n">
        <v>115.7</v>
      </c>
      <c r="H1986" s="5" t="n">
        <v>1889782</v>
      </c>
      <c r="I1986" s="3"/>
      <c r="J1986" s="3" t="n">
        <f aca="false">ROUND((G1986-G1985)/G1985*100,2)</f>
        <v>1.32</v>
      </c>
      <c r="K1986" s="3" t="str">
        <f aca="false">B1986&amp;"_"&amp;C1986</f>
        <v>4_2025-11-10</v>
      </c>
    </row>
    <row r="1987" customFormat="false" ht="15" hidden="false" customHeight="false" outlineLevel="0" collapsed="false">
      <c r="A1987" s="3" t="n">
        <v>1986</v>
      </c>
      <c r="B1987" s="3" t="n">
        <v>4</v>
      </c>
      <c r="C1987" s="3" t="s">
        <v>542</v>
      </c>
      <c r="D1987" s="4" t="n">
        <v>114.67</v>
      </c>
      <c r="E1987" s="4" t="n">
        <v>115.3</v>
      </c>
      <c r="F1987" s="4" t="n">
        <v>114.02</v>
      </c>
      <c r="G1987" s="4" t="n">
        <v>114.46</v>
      </c>
      <c r="H1987" s="5" t="n">
        <v>4221316</v>
      </c>
      <c r="I1987" s="3"/>
      <c r="J1987" s="3" t="n">
        <f aca="false">ROUND((G1987-G1986)/G1986*100,2)</f>
        <v>-1.07</v>
      </c>
      <c r="K1987" s="3" t="str">
        <f aca="false">B1987&amp;"_"&amp;C1987</f>
        <v>4_2025-11-11</v>
      </c>
    </row>
    <row r="1988" customFormat="false" ht="15" hidden="false" customHeight="false" outlineLevel="0" collapsed="false">
      <c r="A1988" s="3" t="n">
        <v>1987</v>
      </c>
      <c r="B1988" s="3" t="n">
        <v>4</v>
      </c>
      <c r="C1988" s="3" t="s">
        <v>543</v>
      </c>
      <c r="D1988" s="4" t="n">
        <v>115.75</v>
      </c>
      <c r="E1988" s="4" t="n">
        <v>116.02</v>
      </c>
      <c r="F1988" s="4" t="n">
        <v>115.32</v>
      </c>
      <c r="G1988" s="4" t="n">
        <v>115.78</v>
      </c>
      <c r="H1988" s="5" t="n">
        <v>4690229</v>
      </c>
      <c r="I1988" s="3"/>
      <c r="J1988" s="3" t="n">
        <f aca="false">ROUND((G1988-G1987)/G1987*100,2)</f>
        <v>1.15</v>
      </c>
      <c r="K1988" s="3" t="str">
        <f aca="false">B1988&amp;"_"&amp;C1988</f>
        <v>4_2025-11-12</v>
      </c>
    </row>
    <row r="1989" customFormat="false" ht="15" hidden="false" customHeight="false" outlineLevel="0" collapsed="false">
      <c r="A1989" s="3" t="n">
        <v>1988</v>
      </c>
      <c r="B1989" s="3" t="n">
        <v>4</v>
      </c>
      <c r="C1989" s="3" t="s">
        <v>544</v>
      </c>
      <c r="D1989" s="4" t="n">
        <v>113.08</v>
      </c>
      <c r="E1989" s="4" t="n">
        <v>113.46</v>
      </c>
      <c r="F1989" s="4" t="n">
        <v>112.79</v>
      </c>
      <c r="G1989" s="4" t="n">
        <v>113.41</v>
      </c>
      <c r="H1989" s="5" t="n">
        <v>3320886</v>
      </c>
      <c r="I1989" s="3"/>
      <c r="J1989" s="3" t="n">
        <f aca="false">ROUND((G1989-G1988)/G1988*100,2)</f>
        <v>-2.05</v>
      </c>
      <c r="K1989" s="3" t="str">
        <f aca="false">B1989&amp;"_"&amp;C1989</f>
        <v>4_2025-11-13</v>
      </c>
    </row>
    <row r="1990" customFormat="false" ht="15" hidden="false" customHeight="false" outlineLevel="0" collapsed="false">
      <c r="A1990" s="3" t="n">
        <v>1989</v>
      </c>
      <c r="B1990" s="3" t="n">
        <v>4</v>
      </c>
      <c r="C1990" s="3" t="s">
        <v>545</v>
      </c>
      <c r="D1990" s="4" t="n">
        <v>114.4</v>
      </c>
      <c r="E1990" s="4" t="n">
        <v>114.61</v>
      </c>
      <c r="F1990" s="4" t="n">
        <v>114.07</v>
      </c>
      <c r="G1990" s="4" t="n">
        <v>114.15</v>
      </c>
      <c r="H1990" s="5" t="n">
        <v>2229301</v>
      </c>
      <c r="I1990" s="3"/>
      <c r="J1990" s="3" t="n">
        <f aca="false">ROUND((G1990-G1989)/G1989*100,2)</f>
        <v>0.65</v>
      </c>
      <c r="K1990" s="3" t="str">
        <f aca="false">B1990&amp;"_"&amp;C1990</f>
        <v>4_2025-11-14</v>
      </c>
    </row>
    <row r="1991" customFormat="false" ht="15" hidden="false" customHeight="false" outlineLevel="0" collapsed="false">
      <c r="A1991" s="3" t="n">
        <v>1990</v>
      </c>
      <c r="B1991" s="3" t="n">
        <v>4</v>
      </c>
      <c r="C1991" s="3" t="s">
        <v>546</v>
      </c>
      <c r="D1991" s="4" t="n">
        <v>114.59</v>
      </c>
      <c r="E1991" s="4" t="n">
        <v>114.81</v>
      </c>
      <c r="F1991" s="4" t="n">
        <v>114.34</v>
      </c>
      <c r="G1991" s="4" t="n">
        <v>114.49</v>
      </c>
      <c r="H1991" s="5" t="n">
        <v>7554631</v>
      </c>
      <c r="I1991" s="3"/>
      <c r="J1991" s="3" t="n">
        <f aca="false">ROUND((G1991-G1990)/G1990*100,2)</f>
        <v>0.3</v>
      </c>
      <c r="K1991" s="3" t="str">
        <f aca="false">B1991&amp;"_"&amp;C1991</f>
        <v>4_2025-11-17</v>
      </c>
    </row>
    <row r="1992" customFormat="false" ht="15" hidden="false" customHeight="false" outlineLevel="0" collapsed="false">
      <c r="A1992" s="3" t="n">
        <v>1991</v>
      </c>
      <c r="B1992" s="3" t="n">
        <v>4</v>
      </c>
      <c r="C1992" s="3" t="s">
        <v>547</v>
      </c>
      <c r="D1992" s="4" t="n">
        <v>116.06</v>
      </c>
      <c r="E1992" s="4" t="n">
        <v>116.1</v>
      </c>
      <c r="F1992" s="4" t="n">
        <v>115.26</v>
      </c>
      <c r="G1992" s="4" t="n">
        <v>115.87</v>
      </c>
      <c r="H1992" s="5" t="n">
        <v>7760861</v>
      </c>
      <c r="I1992" s="3"/>
      <c r="J1992" s="3" t="n">
        <f aca="false">ROUND((G1992-G1991)/G1991*100,2)</f>
        <v>1.21</v>
      </c>
      <c r="K1992" s="3" t="str">
        <f aca="false">B1992&amp;"_"&amp;C1992</f>
        <v>4_2025-11-18</v>
      </c>
    </row>
    <row r="1993" customFormat="false" ht="15" hidden="false" customHeight="false" outlineLevel="0" collapsed="false">
      <c r="A1993" s="3" t="n">
        <v>1992</v>
      </c>
      <c r="B1993" s="3" t="n">
        <v>4</v>
      </c>
      <c r="C1993" s="3" t="s">
        <v>548</v>
      </c>
      <c r="D1993" s="4" t="n">
        <v>114.72</v>
      </c>
      <c r="E1993" s="4" t="n">
        <v>115.51</v>
      </c>
      <c r="F1993" s="4" t="n">
        <v>114.13</v>
      </c>
      <c r="G1993" s="4" t="n">
        <v>115.11</v>
      </c>
      <c r="H1993" s="5" t="n">
        <v>7488567</v>
      </c>
      <c r="I1993" s="3"/>
      <c r="J1993" s="3" t="n">
        <f aca="false">ROUND((G1993-G1992)/G1992*100,2)</f>
        <v>-0.66</v>
      </c>
      <c r="K1993" s="3" t="str">
        <f aca="false">B1993&amp;"_"&amp;C1993</f>
        <v>4_2025-11-19</v>
      </c>
    </row>
    <row r="1994" customFormat="false" ht="15" hidden="false" customHeight="false" outlineLevel="0" collapsed="false">
      <c r="A1994" s="3" t="n">
        <v>1993</v>
      </c>
      <c r="B1994" s="3" t="n">
        <v>4</v>
      </c>
      <c r="C1994" s="3" t="s">
        <v>549</v>
      </c>
      <c r="D1994" s="4" t="n">
        <v>112.61</v>
      </c>
      <c r="E1994" s="4" t="n">
        <v>113.48</v>
      </c>
      <c r="F1994" s="4" t="n">
        <v>112.53</v>
      </c>
      <c r="G1994" s="4" t="n">
        <v>113.01</v>
      </c>
      <c r="H1994" s="5" t="n">
        <v>4032340</v>
      </c>
      <c r="I1994" s="3"/>
      <c r="J1994" s="3" t="n">
        <f aca="false">ROUND((G1994-G1993)/G1993*100,2)</f>
        <v>-1.82</v>
      </c>
      <c r="K1994" s="3" t="str">
        <f aca="false">B1994&amp;"_"&amp;C1994</f>
        <v>4_2025-11-20</v>
      </c>
    </row>
    <row r="1995" customFormat="false" ht="15" hidden="false" customHeight="false" outlineLevel="0" collapsed="false">
      <c r="A1995" s="3" t="n">
        <v>1994</v>
      </c>
      <c r="B1995" s="3" t="n">
        <v>4</v>
      </c>
      <c r="C1995" s="3" t="s">
        <v>550</v>
      </c>
      <c r="D1995" s="4" t="n">
        <v>113.38</v>
      </c>
      <c r="E1995" s="4" t="n">
        <v>113.55</v>
      </c>
      <c r="F1995" s="4" t="n">
        <v>112.98</v>
      </c>
      <c r="G1995" s="4" t="n">
        <v>113</v>
      </c>
      <c r="H1995" s="5" t="n">
        <v>3035339</v>
      </c>
      <c r="I1995" s="3"/>
      <c r="J1995" s="3" t="n">
        <f aca="false">ROUND((G1995-G1994)/G1994*100,2)</f>
        <v>-0.01</v>
      </c>
      <c r="K1995" s="3" t="str">
        <f aca="false">B1995&amp;"_"&amp;C1995</f>
        <v>4_2025-11-21</v>
      </c>
    </row>
    <row r="1996" customFormat="false" ht="15" hidden="false" customHeight="false" outlineLevel="0" collapsed="false">
      <c r="A1996" s="3" t="n">
        <v>1995</v>
      </c>
      <c r="B1996" s="3" t="n">
        <v>4</v>
      </c>
      <c r="C1996" s="3" t="s">
        <v>551</v>
      </c>
      <c r="D1996" s="4" t="n">
        <v>113.1</v>
      </c>
      <c r="E1996" s="4" t="n">
        <v>113.2</v>
      </c>
      <c r="F1996" s="4" t="n">
        <v>112.49</v>
      </c>
      <c r="G1996" s="4" t="n">
        <v>112.86</v>
      </c>
      <c r="H1996" s="5" t="n">
        <v>6004045</v>
      </c>
      <c r="I1996" s="3"/>
      <c r="J1996" s="3" t="n">
        <f aca="false">ROUND((G1996-G1995)/G1995*100,2)</f>
        <v>-0.12</v>
      </c>
      <c r="K1996" s="3" t="str">
        <f aca="false">B1996&amp;"_"&amp;C1996</f>
        <v>4_2025-11-24</v>
      </c>
    </row>
    <row r="1997" customFormat="false" ht="15" hidden="false" customHeight="false" outlineLevel="0" collapsed="false">
      <c r="A1997" s="3" t="n">
        <v>1996</v>
      </c>
      <c r="B1997" s="3" t="n">
        <v>4</v>
      </c>
      <c r="C1997" s="3" t="s">
        <v>552</v>
      </c>
      <c r="D1997" s="4" t="n">
        <v>115.07</v>
      </c>
      <c r="E1997" s="4" t="n">
        <v>115.53</v>
      </c>
      <c r="F1997" s="4" t="n">
        <v>114.08</v>
      </c>
      <c r="G1997" s="4" t="n">
        <v>114.68</v>
      </c>
      <c r="H1997" s="5" t="n">
        <v>2267129</v>
      </c>
      <c r="I1997" s="3"/>
      <c r="J1997" s="3" t="n">
        <f aca="false">ROUND((G1997-G1996)/G1996*100,2)</f>
        <v>1.61</v>
      </c>
      <c r="K1997" s="3" t="str">
        <f aca="false">B1997&amp;"_"&amp;C1997</f>
        <v>4_2025-11-25</v>
      </c>
    </row>
    <row r="1998" customFormat="false" ht="15" hidden="false" customHeight="false" outlineLevel="0" collapsed="false">
      <c r="A1998" s="3" t="n">
        <v>1997</v>
      </c>
      <c r="B1998" s="3" t="n">
        <v>4</v>
      </c>
      <c r="C1998" s="3" t="s">
        <v>553</v>
      </c>
      <c r="D1998" s="4" t="n">
        <v>119.56</v>
      </c>
      <c r="E1998" s="4" t="n">
        <v>120.06</v>
      </c>
      <c r="F1998" s="4" t="n">
        <v>118.62</v>
      </c>
      <c r="G1998" s="4" t="n">
        <v>119.17</v>
      </c>
      <c r="H1998" s="5" t="n">
        <v>765215</v>
      </c>
      <c r="I1998" s="3"/>
      <c r="J1998" s="3" t="n">
        <f aca="false">ROUND((G1998-G1997)/G1997*100,2)</f>
        <v>3.92</v>
      </c>
      <c r="K1998" s="3" t="str">
        <f aca="false">B1998&amp;"_"&amp;C1998</f>
        <v>4_2025-11-26</v>
      </c>
    </row>
    <row r="1999" customFormat="false" ht="15" hidden="false" customHeight="false" outlineLevel="0" collapsed="false">
      <c r="A1999" s="3" t="n">
        <v>1998</v>
      </c>
      <c r="B1999" s="3" t="n">
        <v>4</v>
      </c>
      <c r="C1999" s="3" t="s">
        <v>554</v>
      </c>
      <c r="D1999" s="4" t="n">
        <v>121.94</v>
      </c>
      <c r="E1999" s="4" t="n">
        <v>122.63</v>
      </c>
      <c r="F1999" s="4" t="n">
        <v>121.03</v>
      </c>
      <c r="G1999" s="4" t="n">
        <v>121.47</v>
      </c>
      <c r="H1999" s="5" t="n">
        <v>5093244</v>
      </c>
      <c r="I1999" s="3"/>
      <c r="J1999" s="3" t="n">
        <f aca="false">ROUND((G1999-G1998)/G1998*100,2)</f>
        <v>1.93</v>
      </c>
      <c r="K1999" s="3" t="str">
        <f aca="false">B1999&amp;"_"&amp;C1999</f>
        <v>4_2025-11-27</v>
      </c>
    </row>
    <row r="2000" customFormat="false" ht="15" hidden="false" customHeight="false" outlineLevel="0" collapsed="false">
      <c r="A2000" s="3" t="n">
        <v>1999</v>
      </c>
      <c r="B2000" s="3" t="n">
        <v>4</v>
      </c>
      <c r="C2000" s="3" t="s">
        <v>555</v>
      </c>
      <c r="D2000" s="4" t="n">
        <v>124.32</v>
      </c>
      <c r="E2000" s="4" t="n">
        <v>124.52</v>
      </c>
      <c r="F2000" s="4" t="n">
        <v>123.85</v>
      </c>
      <c r="G2000" s="4" t="n">
        <v>123.88</v>
      </c>
      <c r="H2000" s="5" t="n">
        <v>767000</v>
      </c>
      <c r="I2000" s="3"/>
      <c r="J2000" s="3" t="n">
        <f aca="false">ROUND((G2000-G1999)/G1999*100,2)</f>
        <v>1.98</v>
      </c>
      <c r="K2000" s="3" t="str">
        <f aca="false">B2000&amp;"_"&amp;C2000</f>
        <v>4_2025-11-28</v>
      </c>
    </row>
    <row r="2001" customFormat="false" ht="15" hidden="false" customHeight="false" outlineLevel="0" collapsed="false">
      <c r="A2001" s="3" t="n">
        <v>2000</v>
      </c>
      <c r="B2001" s="3" t="n">
        <v>4</v>
      </c>
      <c r="C2001" s="3" t="s">
        <v>556</v>
      </c>
      <c r="D2001" s="4" t="n">
        <v>125.24</v>
      </c>
      <c r="E2001" s="4" t="n">
        <v>125.73</v>
      </c>
      <c r="F2001" s="4" t="n">
        <v>124.91</v>
      </c>
      <c r="G2001" s="4" t="n">
        <v>125.24</v>
      </c>
      <c r="H2001" s="5" t="n">
        <v>2775637</v>
      </c>
      <c r="I2001" s="3"/>
      <c r="J2001" s="3" t="n">
        <f aca="false">ROUND((G2001-G2000)/G2000*100,2)</f>
        <v>1.1</v>
      </c>
      <c r="K2001" s="3" t="str">
        <f aca="false">B2001&amp;"_"&amp;C2001</f>
        <v>4_2025-12-01</v>
      </c>
    </row>
    <row r="2002" customFormat="false" ht="15" hidden="false" customHeight="false" outlineLevel="0" collapsed="false">
      <c r="A2002" s="3" t="n">
        <v>2001</v>
      </c>
      <c r="B2002" s="3" t="n">
        <v>5</v>
      </c>
      <c r="C2002" s="3" t="s">
        <v>57</v>
      </c>
      <c r="D2002" s="4" t="n">
        <v>305.31</v>
      </c>
      <c r="E2002" s="4" t="n">
        <v>307.82</v>
      </c>
      <c r="F2002" s="4" t="n">
        <v>303.83</v>
      </c>
      <c r="G2002" s="4" t="n">
        <v>306.4</v>
      </c>
      <c r="H2002" s="5" t="n">
        <v>4506393</v>
      </c>
      <c r="I2002" s="3"/>
      <c r="J2002" s="3"/>
      <c r="K2002" s="3" t="str">
        <f aca="false">B2002&amp;"_"&amp;C2002</f>
        <v>5_2024-01-02</v>
      </c>
    </row>
    <row r="2003" customFormat="false" ht="15" hidden="false" customHeight="false" outlineLevel="0" collapsed="false">
      <c r="A2003" s="3" t="n">
        <v>2002</v>
      </c>
      <c r="B2003" s="3" t="n">
        <v>5</v>
      </c>
      <c r="C2003" s="3" t="s">
        <v>58</v>
      </c>
      <c r="D2003" s="4" t="n">
        <v>307.23</v>
      </c>
      <c r="E2003" s="4" t="n">
        <v>308.48</v>
      </c>
      <c r="F2003" s="4" t="n">
        <v>304.99</v>
      </c>
      <c r="G2003" s="4" t="n">
        <v>306.34</v>
      </c>
      <c r="H2003" s="5" t="n">
        <v>4643719</v>
      </c>
      <c r="I2003" s="3"/>
      <c r="J2003" s="3" t="n">
        <f aca="false">ROUND((G2003-G2002)/G2002*100,2)</f>
        <v>-0.02</v>
      </c>
      <c r="K2003" s="3" t="str">
        <f aca="false">B2003&amp;"_"&amp;C2003</f>
        <v>5_2024-01-03</v>
      </c>
    </row>
    <row r="2004" customFormat="false" ht="15" hidden="false" customHeight="false" outlineLevel="0" collapsed="false">
      <c r="A2004" s="3" t="n">
        <v>2003</v>
      </c>
      <c r="B2004" s="3" t="n">
        <v>5</v>
      </c>
      <c r="C2004" s="3" t="s">
        <v>59</v>
      </c>
      <c r="D2004" s="4" t="n">
        <v>315.88</v>
      </c>
      <c r="E2004" s="4" t="n">
        <v>316.69</v>
      </c>
      <c r="F2004" s="4" t="n">
        <v>314.58</v>
      </c>
      <c r="G2004" s="4" t="n">
        <v>315.38</v>
      </c>
      <c r="H2004" s="5" t="n">
        <v>1533278</v>
      </c>
      <c r="I2004" s="3"/>
      <c r="J2004" s="3" t="n">
        <f aca="false">ROUND((G2004-G2003)/G2003*100,2)</f>
        <v>2.95</v>
      </c>
      <c r="K2004" s="3" t="str">
        <f aca="false">B2004&amp;"_"&amp;C2004</f>
        <v>5_2024-01-04</v>
      </c>
    </row>
    <row r="2005" customFormat="false" ht="15" hidden="false" customHeight="false" outlineLevel="0" collapsed="false">
      <c r="A2005" s="3" t="n">
        <v>2004</v>
      </c>
      <c r="B2005" s="3" t="n">
        <v>5</v>
      </c>
      <c r="C2005" s="3" t="s">
        <v>60</v>
      </c>
      <c r="D2005" s="4" t="n">
        <v>318.49</v>
      </c>
      <c r="E2005" s="4" t="n">
        <v>320.36</v>
      </c>
      <c r="F2005" s="4" t="n">
        <v>316.61</v>
      </c>
      <c r="G2005" s="4" t="n">
        <v>318.65</v>
      </c>
      <c r="H2005" s="5" t="n">
        <v>3257815</v>
      </c>
      <c r="I2005" s="3"/>
      <c r="J2005" s="3" t="n">
        <f aca="false">ROUND((G2005-G2004)/G2004*100,2)</f>
        <v>1.04</v>
      </c>
      <c r="K2005" s="3" t="str">
        <f aca="false">B2005&amp;"_"&amp;C2005</f>
        <v>5_2024-01-05</v>
      </c>
    </row>
    <row r="2006" customFormat="false" ht="15" hidden="false" customHeight="false" outlineLevel="0" collapsed="false">
      <c r="A2006" s="3" t="n">
        <v>2005</v>
      </c>
      <c r="B2006" s="3" t="n">
        <v>5</v>
      </c>
      <c r="C2006" s="3" t="s">
        <v>61</v>
      </c>
      <c r="D2006" s="4" t="n">
        <v>319.8</v>
      </c>
      <c r="E2006" s="4" t="n">
        <v>321.38</v>
      </c>
      <c r="F2006" s="4" t="n">
        <v>318.67</v>
      </c>
      <c r="G2006" s="4" t="n">
        <v>320.93</v>
      </c>
      <c r="H2006" s="5" t="n">
        <v>2203444</v>
      </c>
      <c r="I2006" s="3"/>
      <c r="J2006" s="3" t="n">
        <f aca="false">ROUND((G2006-G2005)/G2005*100,2)</f>
        <v>0.72</v>
      </c>
      <c r="K2006" s="3" t="str">
        <f aca="false">B2006&amp;"_"&amp;C2006</f>
        <v>5_2024-01-08</v>
      </c>
    </row>
    <row r="2007" customFormat="false" ht="15" hidden="false" customHeight="false" outlineLevel="0" collapsed="false">
      <c r="A2007" s="3" t="n">
        <v>2006</v>
      </c>
      <c r="B2007" s="3" t="n">
        <v>5</v>
      </c>
      <c r="C2007" s="3" t="s">
        <v>62</v>
      </c>
      <c r="D2007" s="4" t="n">
        <v>327.54</v>
      </c>
      <c r="E2007" s="4" t="n">
        <v>329.28</v>
      </c>
      <c r="F2007" s="4" t="n">
        <v>325.33</v>
      </c>
      <c r="G2007" s="4" t="n">
        <v>326.89</v>
      </c>
      <c r="H2007" s="5" t="n">
        <v>4760364</v>
      </c>
      <c r="I2007" s="3"/>
      <c r="J2007" s="3" t="n">
        <f aca="false">ROUND((G2007-G2006)/G2006*100,2)</f>
        <v>1.86</v>
      </c>
      <c r="K2007" s="3" t="str">
        <f aca="false">B2007&amp;"_"&amp;C2007</f>
        <v>5_2024-01-09</v>
      </c>
    </row>
    <row r="2008" customFormat="false" ht="15" hidden="false" customHeight="false" outlineLevel="0" collapsed="false">
      <c r="A2008" s="3" t="n">
        <v>2007</v>
      </c>
      <c r="B2008" s="3" t="n">
        <v>5</v>
      </c>
      <c r="C2008" s="3" t="s">
        <v>63</v>
      </c>
      <c r="D2008" s="4" t="n">
        <v>328.64</v>
      </c>
      <c r="E2008" s="4" t="n">
        <v>330.24</v>
      </c>
      <c r="F2008" s="4" t="n">
        <v>327.91</v>
      </c>
      <c r="G2008" s="4" t="n">
        <v>328.06</v>
      </c>
      <c r="H2008" s="5" t="n">
        <v>1450369</v>
      </c>
      <c r="I2008" s="3"/>
      <c r="J2008" s="3" t="n">
        <f aca="false">ROUND((G2008-G2007)/G2007*100,2)</f>
        <v>0.36</v>
      </c>
      <c r="K2008" s="3" t="str">
        <f aca="false">B2008&amp;"_"&amp;C2008</f>
        <v>5_2024-01-10</v>
      </c>
    </row>
    <row r="2009" customFormat="false" ht="15" hidden="false" customHeight="false" outlineLevel="0" collapsed="false">
      <c r="A2009" s="3" t="n">
        <v>2008</v>
      </c>
      <c r="B2009" s="3" t="n">
        <v>5</v>
      </c>
      <c r="C2009" s="3" t="s">
        <v>64</v>
      </c>
      <c r="D2009" s="4" t="n">
        <v>327.32</v>
      </c>
      <c r="E2009" s="4" t="n">
        <v>328.25</v>
      </c>
      <c r="F2009" s="4" t="n">
        <v>326.64</v>
      </c>
      <c r="G2009" s="4" t="n">
        <v>328.16</v>
      </c>
      <c r="H2009" s="5" t="n">
        <v>5414067</v>
      </c>
      <c r="I2009" s="3"/>
      <c r="J2009" s="3" t="n">
        <f aca="false">ROUND((G2009-G2008)/G2008*100,2)</f>
        <v>0.03</v>
      </c>
      <c r="K2009" s="3" t="str">
        <f aca="false">B2009&amp;"_"&amp;C2009</f>
        <v>5_2024-01-11</v>
      </c>
    </row>
    <row r="2010" customFormat="false" ht="15" hidden="false" customHeight="false" outlineLevel="0" collapsed="false">
      <c r="A2010" s="3" t="n">
        <v>2009</v>
      </c>
      <c r="B2010" s="3" t="n">
        <v>5</v>
      </c>
      <c r="C2010" s="3" t="s">
        <v>65</v>
      </c>
      <c r="D2010" s="4" t="n">
        <v>328.78</v>
      </c>
      <c r="E2010" s="4" t="n">
        <v>329.72</v>
      </c>
      <c r="F2010" s="4" t="n">
        <v>328.26</v>
      </c>
      <c r="G2010" s="4" t="n">
        <v>328.5</v>
      </c>
      <c r="H2010" s="5" t="n">
        <v>1076028</v>
      </c>
      <c r="I2010" s="3"/>
      <c r="J2010" s="3" t="n">
        <f aca="false">ROUND((G2010-G2009)/G2009*100,2)</f>
        <v>0.1</v>
      </c>
      <c r="K2010" s="3" t="str">
        <f aca="false">B2010&amp;"_"&amp;C2010</f>
        <v>5_2024-01-12</v>
      </c>
    </row>
    <row r="2011" customFormat="false" ht="15" hidden="false" customHeight="false" outlineLevel="0" collapsed="false">
      <c r="A2011" s="3" t="n">
        <v>2010</v>
      </c>
      <c r="B2011" s="3" t="n">
        <v>5</v>
      </c>
      <c r="C2011" s="3" t="s">
        <v>66</v>
      </c>
      <c r="D2011" s="4" t="n">
        <v>332.9</v>
      </c>
      <c r="E2011" s="4" t="n">
        <v>334.66</v>
      </c>
      <c r="F2011" s="4" t="n">
        <v>331.92</v>
      </c>
      <c r="G2011" s="4" t="n">
        <v>333.57</v>
      </c>
      <c r="H2011" s="5" t="n">
        <v>6014139</v>
      </c>
      <c r="I2011" s="3"/>
      <c r="J2011" s="3" t="n">
        <f aca="false">ROUND((G2011-G2010)/G2010*100,2)</f>
        <v>1.54</v>
      </c>
      <c r="K2011" s="3" t="str">
        <f aca="false">B2011&amp;"_"&amp;C2011</f>
        <v>5_2024-01-15</v>
      </c>
    </row>
    <row r="2012" customFormat="false" ht="15" hidden="false" customHeight="false" outlineLevel="0" collapsed="false">
      <c r="A2012" s="3" t="n">
        <v>2011</v>
      </c>
      <c r="B2012" s="3" t="n">
        <v>5</v>
      </c>
      <c r="C2012" s="3" t="s">
        <v>67</v>
      </c>
      <c r="D2012" s="4" t="n">
        <v>324.7</v>
      </c>
      <c r="E2012" s="4" t="n">
        <v>326.82</v>
      </c>
      <c r="F2012" s="4" t="n">
        <v>322.87</v>
      </c>
      <c r="G2012" s="4" t="n">
        <v>325.43</v>
      </c>
      <c r="H2012" s="5" t="n">
        <v>6351563</v>
      </c>
      <c r="I2012" s="3"/>
      <c r="J2012" s="3" t="n">
        <f aca="false">ROUND((G2012-G2011)/G2011*100,2)</f>
        <v>-2.44</v>
      </c>
      <c r="K2012" s="3" t="str">
        <f aca="false">B2012&amp;"_"&amp;C2012</f>
        <v>5_2024-01-16</v>
      </c>
    </row>
    <row r="2013" customFormat="false" ht="15" hidden="false" customHeight="false" outlineLevel="0" collapsed="false">
      <c r="A2013" s="3" t="n">
        <v>2012</v>
      </c>
      <c r="B2013" s="3" t="n">
        <v>5</v>
      </c>
      <c r="C2013" s="3" t="s">
        <v>68</v>
      </c>
      <c r="D2013" s="4" t="n">
        <v>335.21</v>
      </c>
      <c r="E2013" s="4" t="n">
        <v>337.08</v>
      </c>
      <c r="F2013" s="4" t="n">
        <v>334.15</v>
      </c>
      <c r="G2013" s="4" t="n">
        <v>335.76</v>
      </c>
      <c r="H2013" s="5" t="n">
        <v>2506514</v>
      </c>
      <c r="I2013" s="3"/>
      <c r="J2013" s="3" t="n">
        <f aca="false">ROUND((G2013-G2012)/G2012*100,2)</f>
        <v>3.17</v>
      </c>
      <c r="K2013" s="3" t="str">
        <f aca="false">B2013&amp;"_"&amp;C2013</f>
        <v>5_2024-01-17</v>
      </c>
    </row>
    <row r="2014" customFormat="false" ht="15" hidden="false" customHeight="false" outlineLevel="0" collapsed="false">
      <c r="A2014" s="3" t="n">
        <v>2013</v>
      </c>
      <c r="B2014" s="3" t="n">
        <v>5</v>
      </c>
      <c r="C2014" s="3" t="s">
        <v>69</v>
      </c>
      <c r="D2014" s="4" t="n">
        <v>332.43</v>
      </c>
      <c r="E2014" s="4" t="n">
        <v>335.42</v>
      </c>
      <c r="F2014" s="4" t="n">
        <v>331.02</v>
      </c>
      <c r="G2014" s="4" t="n">
        <v>333.62</v>
      </c>
      <c r="H2014" s="5" t="n">
        <v>5164038</v>
      </c>
      <c r="I2014" s="3"/>
      <c r="J2014" s="3" t="n">
        <f aca="false">ROUND((G2014-G2013)/G2013*100,2)</f>
        <v>-0.64</v>
      </c>
      <c r="K2014" s="3" t="str">
        <f aca="false">B2014&amp;"_"&amp;C2014</f>
        <v>5_2024-01-18</v>
      </c>
    </row>
    <row r="2015" customFormat="false" ht="15" hidden="false" customHeight="false" outlineLevel="0" collapsed="false">
      <c r="A2015" s="3" t="n">
        <v>2014</v>
      </c>
      <c r="B2015" s="3" t="n">
        <v>5</v>
      </c>
      <c r="C2015" s="3" t="s">
        <v>70</v>
      </c>
      <c r="D2015" s="4" t="n">
        <v>326.48</v>
      </c>
      <c r="E2015" s="4" t="n">
        <v>327.45</v>
      </c>
      <c r="F2015" s="4" t="n">
        <v>326.21</v>
      </c>
      <c r="G2015" s="4" t="n">
        <v>327.05</v>
      </c>
      <c r="H2015" s="5" t="n">
        <v>7819538</v>
      </c>
      <c r="I2015" s="3"/>
      <c r="J2015" s="3" t="n">
        <f aca="false">ROUND((G2015-G2014)/G2014*100,2)</f>
        <v>-1.97</v>
      </c>
      <c r="K2015" s="3" t="str">
        <f aca="false">B2015&amp;"_"&amp;C2015</f>
        <v>5_2024-01-19</v>
      </c>
    </row>
    <row r="2016" customFormat="false" ht="15" hidden="false" customHeight="false" outlineLevel="0" collapsed="false">
      <c r="A2016" s="3" t="n">
        <v>2015</v>
      </c>
      <c r="B2016" s="3" t="n">
        <v>5</v>
      </c>
      <c r="C2016" s="3" t="s">
        <v>71</v>
      </c>
      <c r="D2016" s="4" t="n">
        <v>327.63</v>
      </c>
      <c r="E2016" s="4" t="n">
        <v>329.13</v>
      </c>
      <c r="F2016" s="4" t="n">
        <v>326.03</v>
      </c>
      <c r="G2016" s="4" t="n">
        <v>328.39</v>
      </c>
      <c r="H2016" s="5" t="n">
        <v>1564709</v>
      </c>
      <c r="I2016" s="3"/>
      <c r="J2016" s="3" t="n">
        <f aca="false">ROUND((G2016-G2015)/G2015*100,2)</f>
        <v>0.41</v>
      </c>
      <c r="K2016" s="3" t="str">
        <f aca="false">B2016&amp;"_"&amp;C2016</f>
        <v>5_2024-01-22</v>
      </c>
    </row>
    <row r="2017" customFormat="false" ht="15" hidden="false" customHeight="false" outlineLevel="0" collapsed="false">
      <c r="A2017" s="3" t="n">
        <v>2016</v>
      </c>
      <c r="B2017" s="3" t="n">
        <v>5</v>
      </c>
      <c r="C2017" s="3" t="s">
        <v>72</v>
      </c>
      <c r="D2017" s="4" t="n">
        <v>339.5</v>
      </c>
      <c r="E2017" s="4" t="n">
        <v>340.92</v>
      </c>
      <c r="F2017" s="4" t="n">
        <v>336.89</v>
      </c>
      <c r="G2017" s="4" t="n">
        <v>338.21</v>
      </c>
      <c r="H2017" s="5" t="n">
        <v>3903222</v>
      </c>
      <c r="I2017" s="3"/>
      <c r="J2017" s="3" t="n">
        <f aca="false">ROUND((G2017-G2016)/G2016*100,2)</f>
        <v>2.99</v>
      </c>
      <c r="K2017" s="3" t="str">
        <f aca="false">B2017&amp;"_"&amp;C2017</f>
        <v>5_2024-01-23</v>
      </c>
    </row>
    <row r="2018" customFormat="false" ht="15" hidden="false" customHeight="false" outlineLevel="0" collapsed="false">
      <c r="A2018" s="3" t="n">
        <v>2017</v>
      </c>
      <c r="B2018" s="3" t="n">
        <v>5</v>
      </c>
      <c r="C2018" s="3" t="s">
        <v>73</v>
      </c>
      <c r="D2018" s="4" t="n">
        <v>342.48</v>
      </c>
      <c r="E2018" s="4" t="n">
        <v>344.33</v>
      </c>
      <c r="F2018" s="4" t="n">
        <v>341.69</v>
      </c>
      <c r="G2018" s="4" t="n">
        <v>343.76</v>
      </c>
      <c r="H2018" s="5" t="n">
        <v>6703841</v>
      </c>
      <c r="I2018" s="3"/>
      <c r="J2018" s="3" t="n">
        <f aca="false">ROUND((G2018-G2017)/G2017*100,2)</f>
        <v>1.64</v>
      </c>
      <c r="K2018" s="3" t="str">
        <f aca="false">B2018&amp;"_"&amp;C2018</f>
        <v>5_2024-01-24</v>
      </c>
    </row>
    <row r="2019" customFormat="false" ht="15" hidden="false" customHeight="false" outlineLevel="0" collapsed="false">
      <c r="A2019" s="3" t="n">
        <v>2018</v>
      </c>
      <c r="B2019" s="3" t="n">
        <v>5</v>
      </c>
      <c r="C2019" s="3" t="s">
        <v>74</v>
      </c>
      <c r="D2019" s="4" t="n">
        <v>347.55</v>
      </c>
      <c r="E2019" s="4" t="n">
        <v>349.29</v>
      </c>
      <c r="F2019" s="4" t="n">
        <v>346.28</v>
      </c>
      <c r="G2019" s="4" t="n">
        <v>348.71</v>
      </c>
      <c r="H2019" s="5" t="n">
        <v>4215181</v>
      </c>
      <c r="I2019" s="3"/>
      <c r="J2019" s="3" t="n">
        <f aca="false">ROUND((G2019-G2018)/G2018*100,2)</f>
        <v>1.44</v>
      </c>
      <c r="K2019" s="3" t="str">
        <f aca="false">B2019&amp;"_"&amp;C2019</f>
        <v>5_2024-01-25</v>
      </c>
    </row>
    <row r="2020" customFormat="false" ht="15" hidden="false" customHeight="false" outlineLevel="0" collapsed="false">
      <c r="A2020" s="3" t="n">
        <v>2019</v>
      </c>
      <c r="B2020" s="3" t="n">
        <v>5</v>
      </c>
      <c r="C2020" s="3" t="s">
        <v>75</v>
      </c>
      <c r="D2020" s="4" t="n">
        <v>351.62</v>
      </c>
      <c r="E2020" s="4" t="n">
        <v>353.34</v>
      </c>
      <c r="F2020" s="4" t="n">
        <v>351.23</v>
      </c>
      <c r="G2020" s="4" t="n">
        <v>352.9</v>
      </c>
      <c r="H2020" s="5" t="n">
        <v>3733137</v>
      </c>
      <c r="I2020" s="3"/>
      <c r="J2020" s="3" t="n">
        <f aca="false">ROUND((G2020-G2019)/G2019*100,2)</f>
        <v>1.2</v>
      </c>
      <c r="K2020" s="3" t="str">
        <f aca="false">B2020&amp;"_"&amp;C2020</f>
        <v>5_2024-01-26</v>
      </c>
    </row>
    <row r="2021" customFormat="false" ht="15" hidden="false" customHeight="false" outlineLevel="0" collapsed="false">
      <c r="A2021" s="3" t="n">
        <v>2020</v>
      </c>
      <c r="B2021" s="3" t="n">
        <v>5</v>
      </c>
      <c r="C2021" s="3" t="s">
        <v>76</v>
      </c>
      <c r="D2021" s="4" t="n">
        <v>347.07</v>
      </c>
      <c r="E2021" s="4" t="n">
        <v>348.96</v>
      </c>
      <c r="F2021" s="4" t="n">
        <v>345.94</v>
      </c>
      <c r="G2021" s="4" t="n">
        <v>348.32</v>
      </c>
      <c r="H2021" s="5" t="n">
        <v>3108534</v>
      </c>
      <c r="I2021" s="3"/>
      <c r="J2021" s="3" t="n">
        <f aca="false">ROUND((G2021-G2020)/G2020*100,2)</f>
        <v>-1.3</v>
      </c>
      <c r="K2021" s="3" t="str">
        <f aca="false">B2021&amp;"_"&amp;C2021</f>
        <v>5_2024-01-29</v>
      </c>
    </row>
    <row r="2022" customFormat="false" ht="15" hidden="false" customHeight="false" outlineLevel="0" collapsed="false">
      <c r="A2022" s="3" t="n">
        <v>2021</v>
      </c>
      <c r="B2022" s="3" t="n">
        <v>5</v>
      </c>
      <c r="C2022" s="3" t="s">
        <v>77</v>
      </c>
      <c r="D2022" s="4" t="n">
        <v>358.08</v>
      </c>
      <c r="E2022" s="4" t="n">
        <v>360.07</v>
      </c>
      <c r="F2022" s="4" t="n">
        <v>355.02</v>
      </c>
      <c r="G2022" s="4" t="n">
        <v>356.96</v>
      </c>
      <c r="H2022" s="5" t="n">
        <v>6576827</v>
      </c>
      <c r="I2022" s="3"/>
      <c r="J2022" s="3" t="n">
        <f aca="false">ROUND((G2022-G2021)/G2021*100,2)</f>
        <v>2.48</v>
      </c>
      <c r="K2022" s="3" t="str">
        <f aca="false">B2022&amp;"_"&amp;C2022</f>
        <v>5_2024-01-30</v>
      </c>
    </row>
    <row r="2023" customFormat="false" ht="15" hidden="false" customHeight="false" outlineLevel="0" collapsed="false">
      <c r="A2023" s="3" t="n">
        <v>2022</v>
      </c>
      <c r="B2023" s="3" t="n">
        <v>5</v>
      </c>
      <c r="C2023" s="3" t="s">
        <v>78</v>
      </c>
      <c r="D2023" s="4" t="n">
        <v>358.82</v>
      </c>
      <c r="E2023" s="4" t="n">
        <v>360.45</v>
      </c>
      <c r="F2023" s="4" t="n">
        <v>357.83</v>
      </c>
      <c r="G2023" s="4" t="n">
        <v>358.56</v>
      </c>
      <c r="H2023" s="5" t="n">
        <v>6719295</v>
      </c>
      <c r="I2023" s="3"/>
      <c r="J2023" s="3" t="n">
        <f aca="false">ROUND((G2023-G2022)/G2022*100,2)</f>
        <v>0.45</v>
      </c>
      <c r="K2023" s="3" t="str">
        <f aca="false">B2023&amp;"_"&amp;C2023</f>
        <v>5_2024-01-31</v>
      </c>
    </row>
    <row r="2024" customFormat="false" ht="15" hidden="false" customHeight="false" outlineLevel="0" collapsed="false">
      <c r="A2024" s="3" t="n">
        <v>2023</v>
      </c>
      <c r="B2024" s="3" t="n">
        <v>5</v>
      </c>
      <c r="C2024" s="3" t="s">
        <v>79</v>
      </c>
      <c r="D2024" s="4" t="n">
        <v>353.14</v>
      </c>
      <c r="E2024" s="4" t="n">
        <v>354.7</v>
      </c>
      <c r="F2024" s="4" t="n">
        <v>352.37</v>
      </c>
      <c r="G2024" s="4" t="n">
        <v>352.49</v>
      </c>
      <c r="H2024" s="5" t="n">
        <v>1319076</v>
      </c>
      <c r="I2024" s="3"/>
      <c r="J2024" s="3" t="n">
        <f aca="false">ROUND((G2024-G2023)/G2023*100,2)</f>
        <v>-1.69</v>
      </c>
      <c r="K2024" s="3" t="str">
        <f aca="false">B2024&amp;"_"&amp;C2024</f>
        <v>5_2024-02-01</v>
      </c>
    </row>
    <row r="2025" customFormat="false" ht="15" hidden="false" customHeight="false" outlineLevel="0" collapsed="false">
      <c r="A2025" s="3" t="n">
        <v>2024</v>
      </c>
      <c r="B2025" s="3" t="n">
        <v>5</v>
      </c>
      <c r="C2025" s="3" t="s">
        <v>80</v>
      </c>
      <c r="D2025" s="4" t="n">
        <v>355.04</v>
      </c>
      <c r="E2025" s="4" t="n">
        <v>356.9</v>
      </c>
      <c r="F2025" s="4" t="n">
        <v>353.6</v>
      </c>
      <c r="G2025" s="4" t="n">
        <v>355.36</v>
      </c>
      <c r="H2025" s="5" t="n">
        <v>6938855</v>
      </c>
      <c r="I2025" s="3"/>
      <c r="J2025" s="3" t="n">
        <f aca="false">ROUND((G2025-G2024)/G2024*100,2)</f>
        <v>0.81</v>
      </c>
      <c r="K2025" s="3" t="str">
        <f aca="false">B2025&amp;"_"&amp;C2025</f>
        <v>5_2024-02-02</v>
      </c>
    </row>
    <row r="2026" customFormat="false" ht="15" hidden="false" customHeight="false" outlineLevel="0" collapsed="false">
      <c r="A2026" s="3" t="n">
        <v>2025</v>
      </c>
      <c r="B2026" s="3" t="n">
        <v>5</v>
      </c>
      <c r="C2026" s="3" t="s">
        <v>81</v>
      </c>
      <c r="D2026" s="4" t="n">
        <v>362.34</v>
      </c>
      <c r="E2026" s="4" t="n">
        <v>363.58</v>
      </c>
      <c r="F2026" s="4" t="n">
        <v>361.01</v>
      </c>
      <c r="G2026" s="4" t="n">
        <v>362.13</v>
      </c>
      <c r="H2026" s="5" t="n">
        <v>1719116</v>
      </c>
      <c r="I2026" s="3"/>
      <c r="J2026" s="3" t="n">
        <f aca="false">ROUND((G2026-G2025)/G2025*100,2)</f>
        <v>1.91</v>
      </c>
      <c r="K2026" s="3" t="str">
        <f aca="false">B2026&amp;"_"&amp;C2026</f>
        <v>5_2024-02-05</v>
      </c>
    </row>
    <row r="2027" customFormat="false" ht="15" hidden="false" customHeight="false" outlineLevel="0" collapsed="false">
      <c r="A2027" s="3" t="n">
        <v>2026</v>
      </c>
      <c r="B2027" s="3" t="n">
        <v>5</v>
      </c>
      <c r="C2027" s="3" t="s">
        <v>82</v>
      </c>
      <c r="D2027" s="4" t="n">
        <v>359.2</v>
      </c>
      <c r="E2027" s="4" t="n">
        <v>361.15</v>
      </c>
      <c r="F2027" s="4" t="n">
        <v>357.21</v>
      </c>
      <c r="G2027" s="4" t="n">
        <v>359.54</v>
      </c>
      <c r="H2027" s="5" t="n">
        <v>1489045</v>
      </c>
      <c r="I2027" s="3"/>
      <c r="J2027" s="3" t="n">
        <f aca="false">ROUND((G2027-G2026)/G2026*100,2)</f>
        <v>-0.72</v>
      </c>
      <c r="K2027" s="3" t="str">
        <f aca="false">B2027&amp;"_"&amp;C2027</f>
        <v>5_2024-02-06</v>
      </c>
    </row>
    <row r="2028" customFormat="false" ht="15" hidden="false" customHeight="false" outlineLevel="0" collapsed="false">
      <c r="A2028" s="3" t="n">
        <v>2027</v>
      </c>
      <c r="B2028" s="3" t="n">
        <v>5</v>
      </c>
      <c r="C2028" s="3" t="s">
        <v>83</v>
      </c>
      <c r="D2028" s="4" t="n">
        <v>372.61</v>
      </c>
      <c r="E2028" s="4" t="n">
        <v>372.8</v>
      </c>
      <c r="F2028" s="4" t="n">
        <v>370.71</v>
      </c>
      <c r="G2028" s="4" t="n">
        <v>371.27</v>
      </c>
      <c r="H2028" s="5" t="n">
        <v>4571034</v>
      </c>
      <c r="I2028" s="3"/>
      <c r="J2028" s="3" t="n">
        <f aca="false">ROUND((G2028-G2027)/G2027*100,2)</f>
        <v>3.26</v>
      </c>
      <c r="K2028" s="3" t="str">
        <f aca="false">B2028&amp;"_"&amp;C2028</f>
        <v>5_2024-02-07</v>
      </c>
    </row>
    <row r="2029" customFormat="false" ht="15" hidden="false" customHeight="false" outlineLevel="0" collapsed="false">
      <c r="A2029" s="3" t="n">
        <v>2028</v>
      </c>
      <c r="B2029" s="3" t="n">
        <v>5</v>
      </c>
      <c r="C2029" s="3" t="s">
        <v>84</v>
      </c>
      <c r="D2029" s="4" t="n">
        <v>372.1</v>
      </c>
      <c r="E2029" s="4" t="n">
        <v>373.47</v>
      </c>
      <c r="F2029" s="4" t="n">
        <v>370.73</v>
      </c>
      <c r="G2029" s="4" t="n">
        <v>372.59</v>
      </c>
      <c r="H2029" s="5" t="n">
        <v>3212711</v>
      </c>
      <c r="I2029" s="3"/>
      <c r="J2029" s="3" t="n">
        <f aca="false">ROUND((G2029-G2028)/G2028*100,2)</f>
        <v>0.36</v>
      </c>
      <c r="K2029" s="3" t="str">
        <f aca="false">B2029&amp;"_"&amp;C2029</f>
        <v>5_2024-02-08</v>
      </c>
    </row>
    <row r="2030" customFormat="false" ht="15" hidden="false" customHeight="false" outlineLevel="0" collapsed="false">
      <c r="A2030" s="3" t="n">
        <v>2029</v>
      </c>
      <c r="B2030" s="3" t="n">
        <v>5</v>
      </c>
      <c r="C2030" s="3" t="s">
        <v>85</v>
      </c>
      <c r="D2030" s="4" t="n">
        <v>367.35</v>
      </c>
      <c r="E2030" s="4" t="n">
        <v>368.69</v>
      </c>
      <c r="F2030" s="4" t="n">
        <v>366.17</v>
      </c>
      <c r="G2030" s="4" t="n">
        <v>366.44</v>
      </c>
      <c r="H2030" s="5" t="n">
        <v>4763308</v>
      </c>
      <c r="I2030" s="3"/>
      <c r="J2030" s="3" t="n">
        <f aca="false">ROUND((G2030-G2029)/G2029*100,2)</f>
        <v>-1.65</v>
      </c>
      <c r="K2030" s="3" t="str">
        <f aca="false">B2030&amp;"_"&amp;C2030</f>
        <v>5_2024-02-09</v>
      </c>
    </row>
    <row r="2031" customFormat="false" ht="15" hidden="false" customHeight="false" outlineLevel="0" collapsed="false">
      <c r="A2031" s="3" t="n">
        <v>2030</v>
      </c>
      <c r="B2031" s="3" t="n">
        <v>5</v>
      </c>
      <c r="C2031" s="3" t="s">
        <v>86</v>
      </c>
      <c r="D2031" s="4" t="n">
        <v>356.41</v>
      </c>
      <c r="E2031" s="4" t="n">
        <v>357.49</v>
      </c>
      <c r="F2031" s="4" t="n">
        <v>356.03</v>
      </c>
      <c r="G2031" s="4" t="n">
        <v>356.92</v>
      </c>
      <c r="H2031" s="5" t="n">
        <v>3970432</v>
      </c>
      <c r="I2031" s="3"/>
      <c r="J2031" s="3" t="n">
        <f aca="false">ROUND((G2031-G2030)/G2030*100,2)</f>
        <v>-2.6</v>
      </c>
      <c r="K2031" s="3" t="str">
        <f aca="false">B2031&amp;"_"&amp;C2031</f>
        <v>5_2024-02-12</v>
      </c>
    </row>
    <row r="2032" customFormat="false" ht="15" hidden="false" customHeight="false" outlineLevel="0" collapsed="false">
      <c r="A2032" s="3" t="n">
        <v>2031</v>
      </c>
      <c r="B2032" s="3" t="n">
        <v>5</v>
      </c>
      <c r="C2032" s="3" t="s">
        <v>87</v>
      </c>
      <c r="D2032" s="4" t="n">
        <v>351.7</v>
      </c>
      <c r="E2032" s="4" t="n">
        <v>352.72</v>
      </c>
      <c r="F2032" s="4" t="n">
        <v>348.62</v>
      </c>
      <c r="G2032" s="4" t="n">
        <v>350.4</v>
      </c>
      <c r="H2032" s="5" t="n">
        <v>2133818</v>
      </c>
      <c r="I2032" s="3"/>
      <c r="J2032" s="3" t="n">
        <f aca="false">ROUND((G2032-G2031)/G2031*100,2)</f>
        <v>-1.83</v>
      </c>
      <c r="K2032" s="3" t="str">
        <f aca="false">B2032&amp;"_"&amp;C2032</f>
        <v>5_2024-02-13</v>
      </c>
    </row>
    <row r="2033" customFormat="false" ht="15" hidden="false" customHeight="false" outlineLevel="0" collapsed="false">
      <c r="A2033" s="3" t="n">
        <v>2032</v>
      </c>
      <c r="B2033" s="3" t="n">
        <v>5</v>
      </c>
      <c r="C2033" s="3" t="s">
        <v>88</v>
      </c>
      <c r="D2033" s="4" t="n">
        <v>351.93</v>
      </c>
      <c r="E2033" s="4" t="n">
        <v>355.16</v>
      </c>
      <c r="F2033" s="4" t="n">
        <v>351.34</v>
      </c>
      <c r="G2033" s="4" t="n">
        <v>353.17</v>
      </c>
      <c r="H2033" s="5" t="n">
        <v>5077463</v>
      </c>
      <c r="I2033" s="3"/>
      <c r="J2033" s="3" t="n">
        <f aca="false">ROUND((G2033-G2032)/G2032*100,2)</f>
        <v>0.79</v>
      </c>
      <c r="K2033" s="3" t="str">
        <f aca="false">B2033&amp;"_"&amp;C2033</f>
        <v>5_2024-02-14</v>
      </c>
    </row>
    <row r="2034" customFormat="false" ht="15" hidden="false" customHeight="false" outlineLevel="0" collapsed="false">
      <c r="A2034" s="3" t="n">
        <v>2033</v>
      </c>
      <c r="B2034" s="3" t="n">
        <v>5</v>
      </c>
      <c r="C2034" s="3" t="s">
        <v>89</v>
      </c>
      <c r="D2034" s="4" t="n">
        <v>351.53</v>
      </c>
      <c r="E2034" s="4" t="n">
        <v>354.06</v>
      </c>
      <c r="F2034" s="4" t="n">
        <v>350.95</v>
      </c>
      <c r="G2034" s="4" t="n">
        <v>352.44</v>
      </c>
      <c r="H2034" s="5" t="n">
        <v>7017915</v>
      </c>
      <c r="I2034" s="3"/>
      <c r="J2034" s="3" t="n">
        <f aca="false">ROUND((G2034-G2033)/G2033*100,2)</f>
        <v>-0.21</v>
      </c>
      <c r="K2034" s="3" t="str">
        <f aca="false">B2034&amp;"_"&amp;C2034</f>
        <v>5_2024-02-15</v>
      </c>
    </row>
    <row r="2035" customFormat="false" ht="15" hidden="false" customHeight="false" outlineLevel="0" collapsed="false">
      <c r="A2035" s="3" t="n">
        <v>2034</v>
      </c>
      <c r="B2035" s="3" t="n">
        <v>5</v>
      </c>
      <c r="C2035" s="3" t="s">
        <v>90</v>
      </c>
      <c r="D2035" s="4" t="n">
        <v>353.67</v>
      </c>
      <c r="E2035" s="4" t="n">
        <v>356.07</v>
      </c>
      <c r="F2035" s="4" t="n">
        <v>353.36</v>
      </c>
      <c r="G2035" s="4" t="n">
        <v>354.73</v>
      </c>
      <c r="H2035" s="5" t="n">
        <v>5134619</v>
      </c>
      <c r="I2035" s="3"/>
      <c r="J2035" s="3" t="n">
        <f aca="false">ROUND((G2035-G2034)/G2034*100,2)</f>
        <v>0.65</v>
      </c>
      <c r="K2035" s="3" t="str">
        <f aca="false">B2035&amp;"_"&amp;C2035</f>
        <v>5_2024-02-16</v>
      </c>
    </row>
    <row r="2036" customFormat="false" ht="15" hidden="false" customHeight="false" outlineLevel="0" collapsed="false">
      <c r="A2036" s="3" t="n">
        <v>2035</v>
      </c>
      <c r="B2036" s="3" t="n">
        <v>5</v>
      </c>
      <c r="C2036" s="3" t="s">
        <v>91</v>
      </c>
      <c r="D2036" s="4" t="n">
        <v>356.58</v>
      </c>
      <c r="E2036" s="4" t="n">
        <v>359.37</v>
      </c>
      <c r="F2036" s="4" t="n">
        <v>354.73</v>
      </c>
      <c r="G2036" s="4" t="n">
        <v>357.9</v>
      </c>
      <c r="H2036" s="5" t="n">
        <v>4849180</v>
      </c>
      <c r="I2036" s="3"/>
      <c r="J2036" s="3" t="n">
        <f aca="false">ROUND((G2036-G2035)/G2035*100,2)</f>
        <v>0.89</v>
      </c>
      <c r="K2036" s="3" t="str">
        <f aca="false">B2036&amp;"_"&amp;C2036</f>
        <v>5_2024-02-19</v>
      </c>
    </row>
    <row r="2037" customFormat="false" ht="15" hidden="false" customHeight="false" outlineLevel="0" collapsed="false">
      <c r="A2037" s="3" t="n">
        <v>2036</v>
      </c>
      <c r="B2037" s="3" t="n">
        <v>5</v>
      </c>
      <c r="C2037" s="3" t="s">
        <v>92</v>
      </c>
      <c r="D2037" s="4" t="n">
        <v>357.73</v>
      </c>
      <c r="E2037" s="4" t="n">
        <v>360.59</v>
      </c>
      <c r="F2037" s="4" t="n">
        <v>357.6</v>
      </c>
      <c r="G2037" s="4" t="n">
        <v>359.04</v>
      </c>
      <c r="H2037" s="5" t="n">
        <v>5859121</v>
      </c>
      <c r="I2037" s="3"/>
      <c r="J2037" s="3" t="n">
        <f aca="false">ROUND((G2037-G2036)/G2036*100,2)</f>
        <v>0.32</v>
      </c>
      <c r="K2037" s="3" t="str">
        <f aca="false">B2037&amp;"_"&amp;C2037</f>
        <v>5_2024-02-20</v>
      </c>
    </row>
    <row r="2038" customFormat="false" ht="15" hidden="false" customHeight="false" outlineLevel="0" collapsed="false">
      <c r="A2038" s="3" t="n">
        <v>2037</v>
      </c>
      <c r="B2038" s="3" t="n">
        <v>5</v>
      </c>
      <c r="C2038" s="3" t="s">
        <v>93</v>
      </c>
      <c r="D2038" s="4" t="n">
        <v>359.44</v>
      </c>
      <c r="E2038" s="4" t="n">
        <v>361.29</v>
      </c>
      <c r="F2038" s="4" t="n">
        <v>358.17</v>
      </c>
      <c r="G2038" s="4" t="n">
        <v>358.93</v>
      </c>
      <c r="H2038" s="5" t="n">
        <v>5887394</v>
      </c>
      <c r="I2038" s="3"/>
      <c r="J2038" s="3" t="n">
        <f aca="false">ROUND((G2038-G2037)/G2037*100,2)</f>
        <v>-0.03</v>
      </c>
      <c r="K2038" s="3" t="str">
        <f aca="false">B2038&amp;"_"&amp;C2038</f>
        <v>5_2024-02-21</v>
      </c>
    </row>
    <row r="2039" customFormat="false" ht="15" hidden="false" customHeight="false" outlineLevel="0" collapsed="false">
      <c r="A2039" s="3" t="n">
        <v>2038</v>
      </c>
      <c r="B2039" s="3" t="n">
        <v>5</v>
      </c>
      <c r="C2039" s="3" t="s">
        <v>94</v>
      </c>
      <c r="D2039" s="4" t="n">
        <v>364.37</v>
      </c>
      <c r="E2039" s="4" t="n">
        <v>365.14</v>
      </c>
      <c r="F2039" s="4" t="n">
        <v>363.91</v>
      </c>
      <c r="G2039" s="4" t="n">
        <v>364.08</v>
      </c>
      <c r="H2039" s="5" t="n">
        <v>3828595</v>
      </c>
      <c r="I2039" s="3"/>
      <c r="J2039" s="3" t="n">
        <f aca="false">ROUND((G2039-G2038)/G2038*100,2)</f>
        <v>1.43</v>
      </c>
      <c r="K2039" s="3" t="str">
        <f aca="false">B2039&amp;"_"&amp;C2039</f>
        <v>5_2024-02-22</v>
      </c>
    </row>
    <row r="2040" customFormat="false" ht="15" hidden="false" customHeight="false" outlineLevel="0" collapsed="false">
      <c r="A2040" s="3" t="n">
        <v>2039</v>
      </c>
      <c r="B2040" s="3" t="n">
        <v>5</v>
      </c>
      <c r="C2040" s="3" t="s">
        <v>95</v>
      </c>
      <c r="D2040" s="4" t="n">
        <v>358.95</v>
      </c>
      <c r="E2040" s="4" t="n">
        <v>360.25</v>
      </c>
      <c r="F2040" s="4" t="n">
        <v>357.17</v>
      </c>
      <c r="G2040" s="4" t="n">
        <v>359.45</v>
      </c>
      <c r="H2040" s="5" t="n">
        <v>3619772</v>
      </c>
      <c r="I2040" s="3"/>
      <c r="J2040" s="3" t="n">
        <f aca="false">ROUND((G2040-G2039)/G2039*100,2)</f>
        <v>-1.27</v>
      </c>
      <c r="K2040" s="3" t="str">
        <f aca="false">B2040&amp;"_"&amp;C2040</f>
        <v>5_2024-02-23</v>
      </c>
    </row>
    <row r="2041" customFormat="false" ht="15" hidden="false" customHeight="false" outlineLevel="0" collapsed="false">
      <c r="A2041" s="3" t="n">
        <v>2040</v>
      </c>
      <c r="B2041" s="3" t="n">
        <v>5</v>
      </c>
      <c r="C2041" s="3" t="s">
        <v>96</v>
      </c>
      <c r="D2041" s="4" t="n">
        <v>359.7</v>
      </c>
      <c r="E2041" s="4" t="n">
        <v>361.59</v>
      </c>
      <c r="F2041" s="4" t="n">
        <v>358.98</v>
      </c>
      <c r="G2041" s="4" t="n">
        <v>359.29</v>
      </c>
      <c r="H2041" s="5" t="n">
        <v>2949054</v>
      </c>
      <c r="I2041" s="3"/>
      <c r="J2041" s="3" t="n">
        <f aca="false">ROUND((G2041-G2040)/G2040*100,2)</f>
        <v>-0.04</v>
      </c>
      <c r="K2041" s="3" t="str">
        <f aca="false">B2041&amp;"_"&amp;C2041</f>
        <v>5_2024-02-26</v>
      </c>
    </row>
    <row r="2042" customFormat="false" ht="15" hidden="false" customHeight="false" outlineLevel="0" collapsed="false">
      <c r="A2042" s="3" t="n">
        <v>2041</v>
      </c>
      <c r="B2042" s="3" t="n">
        <v>5</v>
      </c>
      <c r="C2042" s="3" t="s">
        <v>97</v>
      </c>
      <c r="D2042" s="4" t="n">
        <v>360.58</v>
      </c>
      <c r="E2042" s="4" t="n">
        <v>362.26</v>
      </c>
      <c r="F2042" s="4" t="n">
        <v>359.57</v>
      </c>
      <c r="G2042" s="4" t="n">
        <v>360.85</v>
      </c>
      <c r="H2042" s="5" t="n">
        <v>7801259</v>
      </c>
      <c r="I2042" s="3"/>
      <c r="J2042" s="3" t="n">
        <f aca="false">ROUND((G2042-G2041)/G2041*100,2)</f>
        <v>0.43</v>
      </c>
      <c r="K2042" s="3" t="str">
        <f aca="false">B2042&amp;"_"&amp;C2042</f>
        <v>5_2024-02-27</v>
      </c>
    </row>
    <row r="2043" customFormat="false" ht="15" hidden="false" customHeight="false" outlineLevel="0" collapsed="false">
      <c r="A2043" s="3" t="n">
        <v>2042</v>
      </c>
      <c r="B2043" s="3" t="n">
        <v>5</v>
      </c>
      <c r="C2043" s="3" t="s">
        <v>98</v>
      </c>
      <c r="D2043" s="4" t="n">
        <v>355.67</v>
      </c>
      <c r="E2043" s="4" t="n">
        <v>356.01</v>
      </c>
      <c r="F2043" s="4" t="n">
        <v>355.23</v>
      </c>
      <c r="G2043" s="4" t="n">
        <v>355.32</v>
      </c>
      <c r="H2043" s="5" t="n">
        <v>7477313</v>
      </c>
      <c r="I2043" s="3"/>
      <c r="J2043" s="3" t="n">
        <f aca="false">ROUND((G2043-G2042)/G2042*100,2)</f>
        <v>-1.53</v>
      </c>
      <c r="K2043" s="3" t="str">
        <f aca="false">B2043&amp;"_"&amp;C2043</f>
        <v>5_2024-02-28</v>
      </c>
    </row>
    <row r="2044" customFormat="false" ht="15" hidden="false" customHeight="false" outlineLevel="0" collapsed="false">
      <c r="A2044" s="3" t="n">
        <v>2043</v>
      </c>
      <c r="B2044" s="3" t="n">
        <v>5</v>
      </c>
      <c r="C2044" s="3" t="s">
        <v>99</v>
      </c>
      <c r="D2044" s="4" t="n">
        <v>357.04</v>
      </c>
      <c r="E2044" s="4" t="n">
        <v>358.77</v>
      </c>
      <c r="F2044" s="4" t="n">
        <v>355.64</v>
      </c>
      <c r="G2044" s="4" t="n">
        <v>356.73</v>
      </c>
      <c r="H2044" s="5" t="n">
        <v>6356553</v>
      </c>
      <c r="I2044" s="3"/>
      <c r="J2044" s="3" t="n">
        <f aca="false">ROUND((G2044-G2043)/G2043*100,2)</f>
        <v>0.4</v>
      </c>
      <c r="K2044" s="3" t="str">
        <f aca="false">B2044&amp;"_"&amp;C2044</f>
        <v>5_2024-02-29</v>
      </c>
    </row>
    <row r="2045" customFormat="false" ht="15" hidden="false" customHeight="false" outlineLevel="0" collapsed="false">
      <c r="A2045" s="3" t="n">
        <v>2044</v>
      </c>
      <c r="B2045" s="3" t="n">
        <v>5</v>
      </c>
      <c r="C2045" s="3" t="s">
        <v>100</v>
      </c>
      <c r="D2045" s="4" t="n">
        <v>356.16</v>
      </c>
      <c r="E2045" s="4" t="n">
        <v>357.4</v>
      </c>
      <c r="F2045" s="4" t="n">
        <v>355.4</v>
      </c>
      <c r="G2045" s="4" t="n">
        <v>356.13</v>
      </c>
      <c r="H2045" s="5" t="n">
        <v>2111515</v>
      </c>
      <c r="I2045" s="3"/>
      <c r="J2045" s="3" t="n">
        <f aca="false">ROUND((G2045-G2044)/G2044*100,2)</f>
        <v>-0.17</v>
      </c>
      <c r="K2045" s="3" t="str">
        <f aca="false">B2045&amp;"_"&amp;C2045</f>
        <v>5_2024-03-01</v>
      </c>
    </row>
    <row r="2046" customFormat="false" ht="15" hidden="false" customHeight="false" outlineLevel="0" collapsed="false">
      <c r="A2046" s="3" t="n">
        <v>2045</v>
      </c>
      <c r="B2046" s="3" t="n">
        <v>5</v>
      </c>
      <c r="C2046" s="3" t="s">
        <v>101</v>
      </c>
      <c r="D2046" s="4" t="n">
        <v>357.75</v>
      </c>
      <c r="E2046" s="4" t="n">
        <v>358.57</v>
      </c>
      <c r="F2046" s="4" t="n">
        <v>354.97</v>
      </c>
      <c r="G2046" s="4" t="n">
        <v>357.11</v>
      </c>
      <c r="H2046" s="5" t="n">
        <v>1088337</v>
      </c>
      <c r="I2046" s="3"/>
      <c r="J2046" s="3" t="n">
        <f aca="false">ROUND((G2046-G2045)/G2045*100,2)</f>
        <v>0.28</v>
      </c>
      <c r="K2046" s="3" t="str">
        <f aca="false">B2046&amp;"_"&amp;C2046</f>
        <v>5_2024-03-04</v>
      </c>
    </row>
    <row r="2047" customFormat="false" ht="15" hidden="false" customHeight="false" outlineLevel="0" collapsed="false">
      <c r="A2047" s="3" t="n">
        <v>2046</v>
      </c>
      <c r="B2047" s="3" t="n">
        <v>5</v>
      </c>
      <c r="C2047" s="3" t="s">
        <v>102</v>
      </c>
      <c r="D2047" s="4" t="n">
        <v>354.63</v>
      </c>
      <c r="E2047" s="4" t="n">
        <v>357.83</v>
      </c>
      <c r="F2047" s="4" t="n">
        <v>354.15</v>
      </c>
      <c r="G2047" s="4" t="n">
        <v>355.83</v>
      </c>
      <c r="H2047" s="5" t="n">
        <v>4276219</v>
      </c>
      <c r="I2047" s="3"/>
      <c r="J2047" s="3" t="n">
        <f aca="false">ROUND((G2047-G2046)/G2046*100,2)</f>
        <v>-0.36</v>
      </c>
      <c r="K2047" s="3" t="str">
        <f aca="false">B2047&amp;"_"&amp;C2047</f>
        <v>5_2024-03-05</v>
      </c>
    </row>
    <row r="2048" customFormat="false" ht="15" hidden="false" customHeight="false" outlineLevel="0" collapsed="false">
      <c r="A2048" s="3" t="n">
        <v>2047</v>
      </c>
      <c r="B2048" s="3" t="n">
        <v>5</v>
      </c>
      <c r="C2048" s="3" t="s">
        <v>103</v>
      </c>
      <c r="D2048" s="4" t="n">
        <v>348.57</v>
      </c>
      <c r="E2048" s="4" t="n">
        <v>350.33</v>
      </c>
      <c r="F2048" s="4" t="n">
        <v>346.79</v>
      </c>
      <c r="G2048" s="4" t="n">
        <v>348.79</v>
      </c>
      <c r="H2048" s="5" t="n">
        <v>4458172</v>
      </c>
      <c r="I2048" s="3"/>
      <c r="J2048" s="3" t="n">
        <f aca="false">ROUND((G2048-G2047)/G2047*100,2)</f>
        <v>-1.98</v>
      </c>
      <c r="K2048" s="3" t="str">
        <f aca="false">B2048&amp;"_"&amp;C2048</f>
        <v>5_2024-03-06</v>
      </c>
    </row>
    <row r="2049" customFormat="false" ht="15" hidden="false" customHeight="false" outlineLevel="0" collapsed="false">
      <c r="A2049" s="3" t="n">
        <v>2048</v>
      </c>
      <c r="B2049" s="3" t="n">
        <v>5</v>
      </c>
      <c r="C2049" s="3" t="s">
        <v>104</v>
      </c>
      <c r="D2049" s="4" t="n">
        <v>344.15</v>
      </c>
      <c r="E2049" s="4" t="n">
        <v>346.37</v>
      </c>
      <c r="F2049" s="4" t="n">
        <v>343.07</v>
      </c>
      <c r="G2049" s="4" t="n">
        <v>345.39</v>
      </c>
      <c r="H2049" s="5" t="n">
        <v>3807630</v>
      </c>
      <c r="I2049" s="3"/>
      <c r="J2049" s="3" t="n">
        <f aca="false">ROUND((G2049-G2048)/G2048*100,2)</f>
        <v>-0.97</v>
      </c>
      <c r="K2049" s="3" t="str">
        <f aca="false">B2049&amp;"_"&amp;C2049</f>
        <v>5_2024-03-07</v>
      </c>
    </row>
    <row r="2050" customFormat="false" ht="15" hidden="false" customHeight="false" outlineLevel="0" collapsed="false">
      <c r="A2050" s="3" t="n">
        <v>2049</v>
      </c>
      <c r="B2050" s="3" t="n">
        <v>5</v>
      </c>
      <c r="C2050" s="3" t="s">
        <v>105</v>
      </c>
      <c r="D2050" s="4" t="n">
        <v>343.57</v>
      </c>
      <c r="E2050" s="4" t="n">
        <v>344.64</v>
      </c>
      <c r="F2050" s="4" t="n">
        <v>343.07</v>
      </c>
      <c r="G2050" s="4" t="n">
        <v>344.14</v>
      </c>
      <c r="H2050" s="5" t="n">
        <v>6257325</v>
      </c>
      <c r="I2050" s="3"/>
      <c r="J2050" s="3" t="n">
        <f aca="false">ROUND((G2050-G2049)/G2049*100,2)</f>
        <v>-0.36</v>
      </c>
      <c r="K2050" s="3" t="str">
        <f aca="false">B2050&amp;"_"&amp;C2050</f>
        <v>5_2024-03-08</v>
      </c>
    </row>
    <row r="2051" customFormat="false" ht="15" hidden="false" customHeight="false" outlineLevel="0" collapsed="false">
      <c r="A2051" s="3" t="n">
        <v>2050</v>
      </c>
      <c r="B2051" s="3" t="n">
        <v>5</v>
      </c>
      <c r="C2051" s="3" t="s">
        <v>106</v>
      </c>
      <c r="D2051" s="4" t="n">
        <v>355.6</v>
      </c>
      <c r="E2051" s="4" t="n">
        <v>356.97</v>
      </c>
      <c r="F2051" s="4" t="n">
        <v>354.01</v>
      </c>
      <c r="G2051" s="4" t="n">
        <v>356</v>
      </c>
      <c r="H2051" s="5" t="n">
        <v>1365626</v>
      </c>
      <c r="I2051" s="3"/>
      <c r="J2051" s="3" t="n">
        <f aca="false">ROUND((G2051-G2050)/G2050*100,2)</f>
        <v>3.45</v>
      </c>
      <c r="K2051" s="3" t="str">
        <f aca="false">B2051&amp;"_"&amp;C2051</f>
        <v>5_2024-03-11</v>
      </c>
    </row>
    <row r="2052" customFormat="false" ht="15" hidden="false" customHeight="false" outlineLevel="0" collapsed="false">
      <c r="A2052" s="3" t="n">
        <v>2051</v>
      </c>
      <c r="B2052" s="3" t="n">
        <v>5</v>
      </c>
      <c r="C2052" s="3" t="s">
        <v>107</v>
      </c>
      <c r="D2052" s="4" t="n">
        <v>357.84</v>
      </c>
      <c r="E2052" s="4" t="n">
        <v>358.62</v>
      </c>
      <c r="F2052" s="4" t="n">
        <v>356</v>
      </c>
      <c r="G2052" s="4" t="n">
        <v>356.75</v>
      </c>
      <c r="H2052" s="5" t="n">
        <v>4292325</v>
      </c>
      <c r="I2052" s="3"/>
      <c r="J2052" s="3" t="n">
        <f aca="false">ROUND((G2052-G2051)/G2051*100,2)</f>
        <v>0.21</v>
      </c>
      <c r="K2052" s="3" t="str">
        <f aca="false">B2052&amp;"_"&amp;C2052</f>
        <v>5_2024-03-12</v>
      </c>
    </row>
    <row r="2053" customFormat="false" ht="15" hidden="false" customHeight="false" outlineLevel="0" collapsed="false">
      <c r="A2053" s="3" t="n">
        <v>2052</v>
      </c>
      <c r="B2053" s="3" t="n">
        <v>5</v>
      </c>
      <c r="C2053" s="3" t="s">
        <v>108</v>
      </c>
      <c r="D2053" s="4" t="n">
        <v>368.56</v>
      </c>
      <c r="E2053" s="4" t="n">
        <v>370</v>
      </c>
      <c r="F2053" s="4" t="n">
        <v>366.01</v>
      </c>
      <c r="G2053" s="4" t="n">
        <v>367.34</v>
      </c>
      <c r="H2053" s="5" t="n">
        <v>3867260</v>
      </c>
      <c r="I2053" s="3"/>
      <c r="J2053" s="3" t="n">
        <f aca="false">ROUND((G2053-G2052)/G2052*100,2)</f>
        <v>2.97</v>
      </c>
      <c r="K2053" s="3" t="str">
        <f aca="false">B2053&amp;"_"&amp;C2053</f>
        <v>5_2024-03-13</v>
      </c>
    </row>
    <row r="2054" customFormat="false" ht="15" hidden="false" customHeight="false" outlineLevel="0" collapsed="false">
      <c r="A2054" s="3" t="n">
        <v>2053</v>
      </c>
      <c r="B2054" s="3" t="n">
        <v>5</v>
      </c>
      <c r="C2054" s="3" t="s">
        <v>109</v>
      </c>
      <c r="D2054" s="4" t="n">
        <v>360.97</v>
      </c>
      <c r="E2054" s="4" t="n">
        <v>361.24</v>
      </c>
      <c r="F2054" s="4" t="n">
        <v>358.86</v>
      </c>
      <c r="G2054" s="4" t="n">
        <v>360.03</v>
      </c>
      <c r="H2054" s="5" t="n">
        <v>6323362</v>
      </c>
      <c r="I2054" s="3"/>
      <c r="J2054" s="3" t="n">
        <f aca="false">ROUND((G2054-G2053)/G2053*100,2)</f>
        <v>-1.99</v>
      </c>
      <c r="K2054" s="3" t="str">
        <f aca="false">B2054&amp;"_"&amp;C2054</f>
        <v>5_2024-03-14</v>
      </c>
    </row>
    <row r="2055" customFormat="false" ht="15" hidden="false" customHeight="false" outlineLevel="0" collapsed="false">
      <c r="A2055" s="3" t="n">
        <v>2054</v>
      </c>
      <c r="B2055" s="3" t="n">
        <v>5</v>
      </c>
      <c r="C2055" s="3" t="s">
        <v>110</v>
      </c>
      <c r="D2055" s="4" t="n">
        <v>364.04</v>
      </c>
      <c r="E2055" s="4" t="n">
        <v>365.58</v>
      </c>
      <c r="F2055" s="4" t="n">
        <v>363.73</v>
      </c>
      <c r="G2055" s="4" t="n">
        <v>364.3</v>
      </c>
      <c r="H2055" s="5" t="n">
        <v>2452092</v>
      </c>
      <c r="I2055" s="3"/>
      <c r="J2055" s="3" t="n">
        <f aca="false">ROUND((G2055-G2054)/G2054*100,2)</f>
        <v>1.19</v>
      </c>
      <c r="K2055" s="3" t="str">
        <f aca="false">B2055&amp;"_"&amp;C2055</f>
        <v>5_2024-03-15</v>
      </c>
    </row>
    <row r="2056" customFormat="false" ht="15" hidden="false" customHeight="false" outlineLevel="0" collapsed="false">
      <c r="A2056" s="3" t="n">
        <v>2055</v>
      </c>
      <c r="B2056" s="3" t="n">
        <v>5</v>
      </c>
      <c r="C2056" s="3" t="s">
        <v>111</v>
      </c>
      <c r="D2056" s="4" t="n">
        <v>361.96</v>
      </c>
      <c r="E2056" s="4" t="n">
        <v>364.09</v>
      </c>
      <c r="F2056" s="4" t="n">
        <v>359.82</v>
      </c>
      <c r="G2056" s="4" t="n">
        <v>363.17</v>
      </c>
      <c r="H2056" s="5" t="n">
        <v>4820088</v>
      </c>
      <c r="I2056" s="3"/>
      <c r="J2056" s="3" t="n">
        <f aca="false">ROUND((G2056-G2055)/G2055*100,2)</f>
        <v>-0.31</v>
      </c>
      <c r="K2056" s="3" t="str">
        <f aca="false">B2056&amp;"_"&amp;C2056</f>
        <v>5_2024-03-18</v>
      </c>
    </row>
    <row r="2057" customFormat="false" ht="15" hidden="false" customHeight="false" outlineLevel="0" collapsed="false">
      <c r="A2057" s="3" t="n">
        <v>2056</v>
      </c>
      <c r="B2057" s="3" t="n">
        <v>5</v>
      </c>
      <c r="C2057" s="3" t="s">
        <v>112</v>
      </c>
      <c r="D2057" s="4" t="n">
        <v>369.26</v>
      </c>
      <c r="E2057" s="4" t="n">
        <v>370.97</v>
      </c>
      <c r="F2057" s="4" t="n">
        <v>366.88</v>
      </c>
      <c r="G2057" s="4" t="n">
        <v>368.87</v>
      </c>
      <c r="H2057" s="5" t="n">
        <v>7073042</v>
      </c>
      <c r="I2057" s="3"/>
      <c r="J2057" s="3" t="n">
        <f aca="false">ROUND((G2057-G2056)/G2056*100,2)</f>
        <v>1.57</v>
      </c>
      <c r="K2057" s="3" t="str">
        <f aca="false">B2057&amp;"_"&amp;C2057</f>
        <v>5_2024-03-19</v>
      </c>
    </row>
    <row r="2058" customFormat="false" ht="15" hidden="false" customHeight="false" outlineLevel="0" collapsed="false">
      <c r="A2058" s="3" t="n">
        <v>2057</v>
      </c>
      <c r="B2058" s="3" t="n">
        <v>5</v>
      </c>
      <c r="C2058" s="3" t="s">
        <v>113</v>
      </c>
      <c r="D2058" s="4" t="n">
        <v>371.69</v>
      </c>
      <c r="E2058" s="4" t="n">
        <v>373.64</v>
      </c>
      <c r="F2058" s="4" t="n">
        <v>369.62</v>
      </c>
      <c r="G2058" s="4" t="n">
        <v>372.4</v>
      </c>
      <c r="H2058" s="5" t="n">
        <v>6071404</v>
      </c>
      <c r="I2058" s="3"/>
      <c r="J2058" s="3" t="n">
        <f aca="false">ROUND((G2058-G2057)/G2057*100,2)</f>
        <v>0.96</v>
      </c>
      <c r="K2058" s="3" t="str">
        <f aca="false">B2058&amp;"_"&amp;C2058</f>
        <v>5_2024-03-20</v>
      </c>
    </row>
    <row r="2059" customFormat="false" ht="15" hidden="false" customHeight="false" outlineLevel="0" collapsed="false">
      <c r="A2059" s="3" t="n">
        <v>2058</v>
      </c>
      <c r="B2059" s="3" t="n">
        <v>5</v>
      </c>
      <c r="C2059" s="3" t="s">
        <v>114</v>
      </c>
      <c r="D2059" s="4" t="n">
        <v>371.79</v>
      </c>
      <c r="E2059" s="4" t="n">
        <v>372.98</v>
      </c>
      <c r="F2059" s="4" t="n">
        <v>370.83</v>
      </c>
      <c r="G2059" s="4" t="n">
        <v>372.91</v>
      </c>
      <c r="H2059" s="5" t="n">
        <v>5675349</v>
      </c>
      <c r="I2059" s="3"/>
      <c r="J2059" s="3" t="n">
        <f aca="false">ROUND((G2059-G2058)/G2058*100,2)</f>
        <v>0.14</v>
      </c>
      <c r="K2059" s="3" t="str">
        <f aca="false">B2059&amp;"_"&amp;C2059</f>
        <v>5_2024-03-21</v>
      </c>
    </row>
    <row r="2060" customFormat="false" ht="15" hidden="false" customHeight="false" outlineLevel="0" collapsed="false">
      <c r="A2060" s="3" t="n">
        <v>2059</v>
      </c>
      <c r="B2060" s="3" t="n">
        <v>5</v>
      </c>
      <c r="C2060" s="3" t="s">
        <v>115</v>
      </c>
      <c r="D2060" s="4" t="n">
        <v>377.76</v>
      </c>
      <c r="E2060" s="4" t="n">
        <v>379.84</v>
      </c>
      <c r="F2060" s="4" t="n">
        <v>374.61</v>
      </c>
      <c r="G2060" s="4" t="n">
        <v>376.66</v>
      </c>
      <c r="H2060" s="5" t="n">
        <v>3157758</v>
      </c>
      <c r="I2060" s="3"/>
      <c r="J2060" s="3" t="n">
        <f aca="false">ROUND((G2060-G2059)/G2059*100,2)</f>
        <v>1.01</v>
      </c>
      <c r="K2060" s="3" t="str">
        <f aca="false">B2060&amp;"_"&amp;C2060</f>
        <v>5_2024-03-22</v>
      </c>
    </row>
    <row r="2061" customFormat="false" ht="15" hidden="false" customHeight="false" outlineLevel="0" collapsed="false">
      <c r="A2061" s="3" t="n">
        <v>2060</v>
      </c>
      <c r="B2061" s="3" t="n">
        <v>5</v>
      </c>
      <c r="C2061" s="3" t="s">
        <v>116</v>
      </c>
      <c r="D2061" s="4" t="n">
        <v>376.31</v>
      </c>
      <c r="E2061" s="4" t="n">
        <v>377.87</v>
      </c>
      <c r="F2061" s="4" t="n">
        <v>374.71</v>
      </c>
      <c r="G2061" s="4" t="n">
        <v>376.61</v>
      </c>
      <c r="H2061" s="5" t="n">
        <v>1392722</v>
      </c>
      <c r="I2061" s="3"/>
      <c r="J2061" s="3" t="n">
        <f aca="false">ROUND((G2061-G2060)/G2060*100,2)</f>
        <v>-0.01</v>
      </c>
      <c r="K2061" s="3" t="str">
        <f aca="false">B2061&amp;"_"&amp;C2061</f>
        <v>5_2024-03-25</v>
      </c>
    </row>
    <row r="2062" customFormat="false" ht="15" hidden="false" customHeight="false" outlineLevel="0" collapsed="false">
      <c r="A2062" s="3" t="n">
        <v>2061</v>
      </c>
      <c r="B2062" s="3" t="n">
        <v>5</v>
      </c>
      <c r="C2062" s="3" t="s">
        <v>117</v>
      </c>
      <c r="D2062" s="4" t="n">
        <v>388.66</v>
      </c>
      <c r="E2062" s="4" t="n">
        <v>390.1</v>
      </c>
      <c r="F2062" s="4" t="n">
        <v>386.06</v>
      </c>
      <c r="G2062" s="4" t="n">
        <v>388.38</v>
      </c>
      <c r="H2062" s="5" t="n">
        <v>839282</v>
      </c>
      <c r="I2062" s="3"/>
      <c r="J2062" s="3" t="n">
        <f aca="false">ROUND((G2062-G2061)/G2061*100,2)</f>
        <v>3.13</v>
      </c>
      <c r="K2062" s="3" t="str">
        <f aca="false">B2062&amp;"_"&amp;C2062</f>
        <v>5_2024-03-26</v>
      </c>
    </row>
    <row r="2063" customFormat="false" ht="15" hidden="false" customHeight="false" outlineLevel="0" collapsed="false">
      <c r="A2063" s="3" t="n">
        <v>2062</v>
      </c>
      <c r="B2063" s="3" t="n">
        <v>5</v>
      </c>
      <c r="C2063" s="3" t="s">
        <v>118</v>
      </c>
      <c r="D2063" s="4" t="n">
        <v>380.31</v>
      </c>
      <c r="E2063" s="4" t="n">
        <v>381.12</v>
      </c>
      <c r="F2063" s="4" t="n">
        <v>378.56</v>
      </c>
      <c r="G2063" s="4" t="n">
        <v>379.58</v>
      </c>
      <c r="H2063" s="5" t="n">
        <v>3566560</v>
      </c>
      <c r="I2063" s="3"/>
      <c r="J2063" s="3" t="n">
        <f aca="false">ROUND((G2063-G2062)/G2062*100,2)</f>
        <v>-2.27</v>
      </c>
      <c r="K2063" s="3" t="str">
        <f aca="false">B2063&amp;"_"&amp;C2063</f>
        <v>5_2024-03-27</v>
      </c>
    </row>
    <row r="2064" customFormat="false" ht="15" hidden="false" customHeight="false" outlineLevel="0" collapsed="false">
      <c r="A2064" s="3" t="n">
        <v>2063</v>
      </c>
      <c r="B2064" s="3" t="n">
        <v>5</v>
      </c>
      <c r="C2064" s="3" t="s">
        <v>119</v>
      </c>
      <c r="D2064" s="4" t="n">
        <v>366.82</v>
      </c>
      <c r="E2064" s="4" t="n">
        <v>368.49</v>
      </c>
      <c r="F2064" s="4" t="n">
        <v>366.52</v>
      </c>
      <c r="G2064" s="4" t="n">
        <v>367.44</v>
      </c>
      <c r="H2064" s="5" t="n">
        <v>1875880</v>
      </c>
      <c r="I2064" s="3"/>
      <c r="J2064" s="3" t="n">
        <f aca="false">ROUND((G2064-G2063)/G2063*100,2)</f>
        <v>-3.2</v>
      </c>
      <c r="K2064" s="3" t="str">
        <f aca="false">B2064&amp;"_"&amp;C2064</f>
        <v>5_2024-03-28</v>
      </c>
    </row>
    <row r="2065" customFormat="false" ht="15" hidden="false" customHeight="false" outlineLevel="0" collapsed="false">
      <c r="A2065" s="3" t="n">
        <v>2064</v>
      </c>
      <c r="B2065" s="3" t="n">
        <v>5</v>
      </c>
      <c r="C2065" s="3" t="s">
        <v>120</v>
      </c>
      <c r="D2065" s="4" t="n">
        <v>372.3</v>
      </c>
      <c r="E2065" s="4" t="n">
        <v>374.35</v>
      </c>
      <c r="F2065" s="4" t="n">
        <v>369.43</v>
      </c>
      <c r="G2065" s="4" t="n">
        <v>371.51</v>
      </c>
      <c r="H2065" s="5" t="n">
        <v>1128421</v>
      </c>
      <c r="I2065" s="3"/>
      <c r="J2065" s="3" t="n">
        <f aca="false">ROUND((G2065-G2064)/G2064*100,2)</f>
        <v>1.11</v>
      </c>
      <c r="K2065" s="3" t="str">
        <f aca="false">B2065&amp;"_"&amp;C2065</f>
        <v>5_2024-03-29</v>
      </c>
    </row>
    <row r="2066" customFormat="false" ht="15" hidden="false" customHeight="false" outlineLevel="0" collapsed="false">
      <c r="A2066" s="3" t="n">
        <v>2065</v>
      </c>
      <c r="B2066" s="3" t="n">
        <v>5</v>
      </c>
      <c r="C2066" s="3" t="s">
        <v>121</v>
      </c>
      <c r="D2066" s="4" t="n">
        <v>378.41</v>
      </c>
      <c r="E2066" s="4" t="n">
        <v>380.28</v>
      </c>
      <c r="F2066" s="4" t="n">
        <v>377.55</v>
      </c>
      <c r="G2066" s="4" t="n">
        <v>378.8</v>
      </c>
      <c r="H2066" s="5" t="n">
        <v>3789402</v>
      </c>
      <c r="I2066" s="3"/>
      <c r="J2066" s="3" t="n">
        <f aca="false">ROUND((G2066-G2065)/G2065*100,2)</f>
        <v>1.96</v>
      </c>
      <c r="K2066" s="3" t="str">
        <f aca="false">B2066&amp;"_"&amp;C2066</f>
        <v>5_2024-04-01</v>
      </c>
    </row>
    <row r="2067" customFormat="false" ht="15" hidden="false" customHeight="false" outlineLevel="0" collapsed="false">
      <c r="A2067" s="3" t="n">
        <v>2066</v>
      </c>
      <c r="B2067" s="3" t="n">
        <v>5</v>
      </c>
      <c r="C2067" s="3" t="s">
        <v>122</v>
      </c>
      <c r="D2067" s="4" t="n">
        <v>373.43</v>
      </c>
      <c r="E2067" s="4" t="n">
        <v>374.75</v>
      </c>
      <c r="F2067" s="4" t="n">
        <v>371.29</v>
      </c>
      <c r="G2067" s="4" t="n">
        <v>373.4</v>
      </c>
      <c r="H2067" s="5" t="n">
        <v>1226739</v>
      </c>
      <c r="I2067" s="3"/>
      <c r="J2067" s="3" t="n">
        <f aca="false">ROUND((G2067-G2066)/G2066*100,2)</f>
        <v>-1.43</v>
      </c>
      <c r="K2067" s="3" t="str">
        <f aca="false">B2067&amp;"_"&amp;C2067</f>
        <v>5_2024-04-02</v>
      </c>
    </row>
    <row r="2068" customFormat="false" ht="15" hidden="false" customHeight="false" outlineLevel="0" collapsed="false">
      <c r="A2068" s="3" t="n">
        <v>2067</v>
      </c>
      <c r="B2068" s="3" t="n">
        <v>5</v>
      </c>
      <c r="C2068" s="3" t="s">
        <v>123</v>
      </c>
      <c r="D2068" s="4" t="n">
        <v>371.97</v>
      </c>
      <c r="E2068" s="4" t="n">
        <v>373.98</v>
      </c>
      <c r="F2068" s="4" t="n">
        <v>370.49</v>
      </c>
      <c r="G2068" s="4" t="n">
        <v>371.78</v>
      </c>
      <c r="H2068" s="5" t="n">
        <v>6830490</v>
      </c>
      <c r="I2068" s="3"/>
      <c r="J2068" s="3" t="n">
        <f aca="false">ROUND((G2068-G2067)/G2067*100,2)</f>
        <v>-0.43</v>
      </c>
      <c r="K2068" s="3" t="str">
        <f aca="false">B2068&amp;"_"&amp;C2068</f>
        <v>5_2024-04-03</v>
      </c>
    </row>
    <row r="2069" customFormat="false" ht="15" hidden="false" customHeight="false" outlineLevel="0" collapsed="false">
      <c r="A2069" s="3" t="n">
        <v>2068</v>
      </c>
      <c r="B2069" s="3" t="n">
        <v>5</v>
      </c>
      <c r="C2069" s="3" t="s">
        <v>124</v>
      </c>
      <c r="D2069" s="4" t="n">
        <v>377.58</v>
      </c>
      <c r="E2069" s="4" t="n">
        <v>378.54</v>
      </c>
      <c r="F2069" s="4" t="n">
        <v>376.86</v>
      </c>
      <c r="G2069" s="4" t="n">
        <v>377.81</v>
      </c>
      <c r="H2069" s="5" t="n">
        <v>1838118</v>
      </c>
      <c r="I2069" s="3"/>
      <c r="J2069" s="3" t="n">
        <f aca="false">ROUND((G2069-G2068)/G2068*100,2)</f>
        <v>1.62</v>
      </c>
      <c r="K2069" s="3" t="str">
        <f aca="false">B2069&amp;"_"&amp;C2069</f>
        <v>5_2024-04-04</v>
      </c>
    </row>
    <row r="2070" customFormat="false" ht="15" hidden="false" customHeight="false" outlineLevel="0" collapsed="false">
      <c r="A2070" s="3" t="n">
        <v>2069</v>
      </c>
      <c r="B2070" s="3" t="n">
        <v>5</v>
      </c>
      <c r="C2070" s="3" t="s">
        <v>125</v>
      </c>
      <c r="D2070" s="4" t="n">
        <v>386.47</v>
      </c>
      <c r="E2070" s="4" t="n">
        <v>388.76</v>
      </c>
      <c r="F2070" s="4" t="n">
        <v>385.26</v>
      </c>
      <c r="G2070" s="4" t="n">
        <v>385.74</v>
      </c>
      <c r="H2070" s="5" t="n">
        <v>4393512</v>
      </c>
      <c r="I2070" s="3"/>
      <c r="J2070" s="3" t="n">
        <f aca="false">ROUND((G2070-G2069)/G2069*100,2)</f>
        <v>2.1</v>
      </c>
      <c r="K2070" s="3" t="str">
        <f aca="false">B2070&amp;"_"&amp;C2070</f>
        <v>5_2024-04-05</v>
      </c>
    </row>
    <row r="2071" customFormat="false" ht="15" hidden="false" customHeight="false" outlineLevel="0" collapsed="false">
      <c r="A2071" s="3" t="n">
        <v>2070</v>
      </c>
      <c r="B2071" s="3" t="n">
        <v>5</v>
      </c>
      <c r="C2071" s="3" t="s">
        <v>126</v>
      </c>
      <c r="D2071" s="4" t="n">
        <v>396.14</v>
      </c>
      <c r="E2071" s="4" t="n">
        <v>397.6</v>
      </c>
      <c r="F2071" s="4" t="n">
        <v>395.67</v>
      </c>
      <c r="G2071" s="4" t="n">
        <v>395.9</v>
      </c>
      <c r="H2071" s="5" t="n">
        <v>2635932</v>
      </c>
      <c r="I2071" s="3"/>
      <c r="J2071" s="3" t="n">
        <f aca="false">ROUND((G2071-G2070)/G2070*100,2)</f>
        <v>2.63</v>
      </c>
      <c r="K2071" s="3" t="str">
        <f aca="false">B2071&amp;"_"&amp;C2071</f>
        <v>5_2024-04-08</v>
      </c>
    </row>
    <row r="2072" customFormat="false" ht="15" hidden="false" customHeight="false" outlineLevel="0" collapsed="false">
      <c r="A2072" s="3" t="n">
        <v>2071</v>
      </c>
      <c r="B2072" s="3" t="n">
        <v>5</v>
      </c>
      <c r="C2072" s="3" t="s">
        <v>127</v>
      </c>
      <c r="D2072" s="4" t="n">
        <v>400.09</v>
      </c>
      <c r="E2072" s="4" t="n">
        <v>402.41</v>
      </c>
      <c r="F2072" s="4" t="n">
        <v>399.39</v>
      </c>
      <c r="G2072" s="4" t="n">
        <v>400.28</v>
      </c>
      <c r="H2072" s="5" t="n">
        <v>7382697</v>
      </c>
      <c r="I2072" s="3"/>
      <c r="J2072" s="3" t="n">
        <f aca="false">ROUND((G2072-G2071)/G2071*100,2)</f>
        <v>1.11</v>
      </c>
      <c r="K2072" s="3" t="str">
        <f aca="false">B2072&amp;"_"&amp;C2072</f>
        <v>5_2024-04-09</v>
      </c>
    </row>
    <row r="2073" customFormat="false" ht="15" hidden="false" customHeight="false" outlineLevel="0" collapsed="false">
      <c r="A2073" s="3" t="n">
        <v>2072</v>
      </c>
      <c r="B2073" s="3" t="n">
        <v>5</v>
      </c>
      <c r="C2073" s="3" t="s">
        <v>128</v>
      </c>
      <c r="D2073" s="4" t="n">
        <v>405.96</v>
      </c>
      <c r="E2073" s="4" t="n">
        <v>407.8</v>
      </c>
      <c r="F2073" s="4" t="n">
        <v>402.14</v>
      </c>
      <c r="G2073" s="4" t="n">
        <v>404.38</v>
      </c>
      <c r="H2073" s="5" t="n">
        <v>5498252</v>
      </c>
      <c r="I2073" s="3"/>
      <c r="J2073" s="3" t="n">
        <f aca="false">ROUND((G2073-G2072)/G2072*100,2)</f>
        <v>1.02</v>
      </c>
      <c r="K2073" s="3" t="str">
        <f aca="false">B2073&amp;"_"&amp;C2073</f>
        <v>5_2024-04-10</v>
      </c>
    </row>
    <row r="2074" customFormat="false" ht="15" hidden="false" customHeight="false" outlineLevel="0" collapsed="false">
      <c r="A2074" s="3" t="n">
        <v>2073</v>
      </c>
      <c r="B2074" s="3" t="n">
        <v>5</v>
      </c>
      <c r="C2074" s="3" t="s">
        <v>129</v>
      </c>
      <c r="D2074" s="4" t="n">
        <v>408.82</v>
      </c>
      <c r="E2074" s="4" t="n">
        <v>410.67</v>
      </c>
      <c r="F2074" s="4" t="n">
        <v>407.64</v>
      </c>
      <c r="G2074" s="4" t="n">
        <v>407.71</v>
      </c>
      <c r="H2074" s="5" t="n">
        <v>7269059</v>
      </c>
      <c r="I2074" s="3"/>
      <c r="J2074" s="3" t="n">
        <f aca="false">ROUND((G2074-G2073)/G2073*100,2)</f>
        <v>0.82</v>
      </c>
      <c r="K2074" s="3" t="str">
        <f aca="false">B2074&amp;"_"&amp;C2074</f>
        <v>5_2024-04-11</v>
      </c>
    </row>
    <row r="2075" customFormat="false" ht="15" hidden="false" customHeight="false" outlineLevel="0" collapsed="false">
      <c r="A2075" s="3" t="n">
        <v>2074</v>
      </c>
      <c r="B2075" s="3" t="n">
        <v>5</v>
      </c>
      <c r="C2075" s="3" t="s">
        <v>130</v>
      </c>
      <c r="D2075" s="4" t="n">
        <v>413.29</v>
      </c>
      <c r="E2075" s="4" t="n">
        <v>414.63</v>
      </c>
      <c r="F2075" s="4" t="n">
        <v>409.8</v>
      </c>
      <c r="G2075" s="4" t="n">
        <v>411.78</v>
      </c>
      <c r="H2075" s="5" t="n">
        <v>549988</v>
      </c>
      <c r="I2075" s="3"/>
      <c r="J2075" s="3" t="n">
        <f aca="false">ROUND((G2075-G2074)/G2074*100,2)</f>
        <v>1</v>
      </c>
      <c r="K2075" s="3" t="str">
        <f aca="false">B2075&amp;"_"&amp;C2075</f>
        <v>5_2024-04-12</v>
      </c>
    </row>
    <row r="2076" customFormat="false" ht="15" hidden="false" customHeight="false" outlineLevel="0" collapsed="false">
      <c r="A2076" s="3" t="n">
        <v>2075</v>
      </c>
      <c r="B2076" s="3" t="n">
        <v>5</v>
      </c>
      <c r="C2076" s="3" t="s">
        <v>131</v>
      </c>
      <c r="D2076" s="4" t="n">
        <v>411.83</v>
      </c>
      <c r="E2076" s="4" t="n">
        <v>415.15</v>
      </c>
      <c r="F2076" s="4" t="n">
        <v>410.42</v>
      </c>
      <c r="G2076" s="4" t="n">
        <v>412.81</v>
      </c>
      <c r="H2076" s="5" t="n">
        <v>5990670</v>
      </c>
      <c r="I2076" s="3"/>
      <c r="J2076" s="3" t="n">
        <f aca="false">ROUND((G2076-G2075)/G2075*100,2)</f>
        <v>0.25</v>
      </c>
      <c r="K2076" s="3" t="str">
        <f aca="false">B2076&amp;"_"&amp;C2076</f>
        <v>5_2024-04-15</v>
      </c>
    </row>
    <row r="2077" customFormat="false" ht="15" hidden="false" customHeight="false" outlineLevel="0" collapsed="false">
      <c r="A2077" s="3" t="n">
        <v>2076</v>
      </c>
      <c r="B2077" s="3" t="n">
        <v>5</v>
      </c>
      <c r="C2077" s="3" t="s">
        <v>132</v>
      </c>
      <c r="D2077" s="4" t="n">
        <v>411.61</v>
      </c>
      <c r="E2077" s="4" t="n">
        <v>413.66</v>
      </c>
      <c r="F2077" s="4" t="n">
        <v>410.81</v>
      </c>
      <c r="G2077" s="4" t="n">
        <v>411.54</v>
      </c>
      <c r="H2077" s="5" t="n">
        <v>1322111</v>
      </c>
      <c r="I2077" s="3"/>
      <c r="J2077" s="3" t="n">
        <f aca="false">ROUND((G2077-G2076)/G2076*100,2)</f>
        <v>-0.31</v>
      </c>
      <c r="K2077" s="3" t="str">
        <f aca="false">B2077&amp;"_"&amp;C2077</f>
        <v>5_2024-04-16</v>
      </c>
    </row>
    <row r="2078" customFormat="false" ht="15" hidden="false" customHeight="false" outlineLevel="0" collapsed="false">
      <c r="A2078" s="3" t="n">
        <v>2077</v>
      </c>
      <c r="B2078" s="3" t="n">
        <v>5</v>
      </c>
      <c r="C2078" s="3" t="s">
        <v>133</v>
      </c>
      <c r="D2078" s="4" t="n">
        <v>407.68</v>
      </c>
      <c r="E2078" s="4" t="n">
        <v>408.92</v>
      </c>
      <c r="F2078" s="4" t="n">
        <v>407.03</v>
      </c>
      <c r="G2078" s="4" t="n">
        <v>407.86</v>
      </c>
      <c r="H2078" s="5" t="n">
        <v>6983770</v>
      </c>
      <c r="I2078" s="3"/>
      <c r="J2078" s="3" t="n">
        <f aca="false">ROUND((G2078-G2077)/G2077*100,2)</f>
        <v>-0.89</v>
      </c>
      <c r="K2078" s="3" t="str">
        <f aca="false">B2078&amp;"_"&amp;C2078</f>
        <v>5_2024-04-17</v>
      </c>
    </row>
    <row r="2079" customFormat="false" ht="15" hidden="false" customHeight="false" outlineLevel="0" collapsed="false">
      <c r="A2079" s="3" t="n">
        <v>2078</v>
      </c>
      <c r="B2079" s="3" t="n">
        <v>5</v>
      </c>
      <c r="C2079" s="3" t="s">
        <v>134</v>
      </c>
      <c r="D2079" s="4" t="n">
        <v>395.97</v>
      </c>
      <c r="E2079" s="4" t="n">
        <v>397.71</v>
      </c>
      <c r="F2079" s="4" t="n">
        <v>394.14</v>
      </c>
      <c r="G2079" s="4" t="n">
        <v>394.42</v>
      </c>
      <c r="H2079" s="5" t="n">
        <v>3152908</v>
      </c>
      <c r="I2079" s="3"/>
      <c r="J2079" s="3" t="n">
        <f aca="false">ROUND((G2079-G2078)/G2078*100,2)</f>
        <v>-3.3</v>
      </c>
      <c r="K2079" s="3" t="str">
        <f aca="false">B2079&amp;"_"&amp;C2079</f>
        <v>5_2024-04-18</v>
      </c>
    </row>
    <row r="2080" customFormat="false" ht="15" hidden="false" customHeight="false" outlineLevel="0" collapsed="false">
      <c r="A2080" s="3" t="n">
        <v>2079</v>
      </c>
      <c r="B2080" s="3" t="n">
        <v>5</v>
      </c>
      <c r="C2080" s="3" t="s">
        <v>135</v>
      </c>
      <c r="D2080" s="4" t="n">
        <v>406.42</v>
      </c>
      <c r="E2080" s="4" t="n">
        <v>407.22</v>
      </c>
      <c r="F2080" s="4" t="n">
        <v>404.45</v>
      </c>
      <c r="G2080" s="4" t="n">
        <v>405.69</v>
      </c>
      <c r="H2080" s="5" t="n">
        <v>2570810</v>
      </c>
      <c r="I2080" s="3"/>
      <c r="J2080" s="3" t="n">
        <f aca="false">ROUND((G2080-G2079)/G2079*100,2)</f>
        <v>2.86</v>
      </c>
      <c r="K2080" s="3" t="str">
        <f aca="false">B2080&amp;"_"&amp;C2080</f>
        <v>5_2024-04-19</v>
      </c>
    </row>
    <row r="2081" customFormat="false" ht="15" hidden="false" customHeight="false" outlineLevel="0" collapsed="false">
      <c r="A2081" s="3" t="n">
        <v>2080</v>
      </c>
      <c r="B2081" s="3" t="n">
        <v>5</v>
      </c>
      <c r="C2081" s="3" t="s">
        <v>136</v>
      </c>
      <c r="D2081" s="4" t="n">
        <v>412.49</v>
      </c>
      <c r="E2081" s="4" t="n">
        <v>413.76</v>
      </c>
      <c r="F2081" s="4" t="n">
        <v>410.14</v>
      </c>
      <c r="G2081" s="4" t="n">
        <v>412.06</v>
      </c>
      <c r="H2081" s="5" t="n">
        <v>5801073</v>
      </c>
      <c r="I2081" s="3"/>
      <c r="J2081" s="3" t="n">
        <f aca="false">ROUND((G2081-G2080)/G2080*100,2)</f>
        <v>1.57</v>
      </c>
      <c r="K2081" s="3" t="str">
        <f aca="false">B2081&amp;"_"&amp;C2081</f>
        <v>5_2024-04-22</v>
      </c>
    </row>
    <row r="2082" customFormat="false" ht="15" hidden="false" customHeight="false" outlineLevel="0" collapsed="false">
      <c r="A2082" s="3" t="n">
        <v>2081</v>
      </c>
      <c r="B2082" s="3" t="n">
        <v>5</v>
      </c>
      <c r="C2082" s="3" t="s">
        <v>137</v>
      </c>
      <c r="D2082" s="4" t="n">
        <v>405.36</v>
      </c>
      <c r="E2082" s="4" t="n">
        <v>407.85</v>
      </c>
      <c r="F2082" s="4" t="n">
        <v>403.43</v>
      </c>
      <c r="G2082" s="4" t="n">
        <v>405.58</v>
      </c>
      <c r="H2082" s="5" t="n">
        <v>2881453</v>
      </c>
      <c r="I2082" s="3"/>
      <c r="J2082" s="3" t="n">
        <f aca="false">ROUND((G2082-G2081)/G2081*100,2)</f>
        <v>-1.57</v>
      </c>
      <c r="K2082" s="3" t="str">
        <f aca="false">B2082&amp;"_"&amp;C2082</f>
        <v>5_2024-04-23</v>
      </c>
    </row>
    <row r="2083" customFormat="false" ht="15" hidden="false" customHeight="false" outlineLevel="0" collapsed="false">
      <c r="A2083" s="3" t="n">
        <v>2082</v>
      </c>
      <c r="B2083" s="3" t="n">
        <v>5</v>
      </c>
      <c r="C2083" s="3" t="s">
        <v>138</v>
      </c>
      <c r="D2083" s="4" t="n">
        <v>422.17</v>
      </c>
      <c r="E2083" s="4" t="n">
        <v>423.84</v>
      </c>
      <c r="F2083" s="4" t="n">
        <v>418.8</v>
      </c>
      <c r="G2083" s="4" t="n">
        <v>421.02</v>
      </c>
      <c r="H2083" s="5" t="n">
        <v>767271</v>
      </c>
      <c r="I2083" s="3"/>
      <c r="J2083" s="3" t="n">
        <f aca="false">ROUND((G2083-G2082)/G2082*100,2)</f>
        <v>3.81</v>
      </c>
      <c r="K2083" s="3" t="str">
        <f aca="false">B2083&amp;"_"&amp;C2083</f>
        <v>5_2024-04-24</v>
      </c>
    </row>
    <row r="2084" customFormat="false" ht="15" hidden="false" customHeight="false" outlineLevel="0" collapsed="false">
      <c r="A2084" s="3" t="n">
        <v>2083</v>
      </c>
      <c r="B2084" s="3" t="n">
        <v>5</v>
      </c>
      <c r="C2084" s="3" t="s">
        <v>139</v>
      </c>
      <c r="D2084" s="4" t="n">
        <v>419.36</v>
      </c>
      <c r="E2084" s="4" t="n">
        <v>421.53</v>
      </c>
      <c r="F2084" s="4" t="n">
        <v>416.99</v>
      </c>
      <c r="G2084" s="4" t="n">
        <v>420.59</v>
      </c>
      <c r="H2084" s="5" t="n">
        <v>5550107</v>
      </c>
      <c r="I2084" s="3"/>
      <c r="J2084" s="3" t="n">
        <f aca="false">ROUND((G2084-G2083)/G2083*100,2)</f>
        <v>-0.1</v>
      </c>
      <c r="K2084" s="3" t="str">
        <f aca="false">B2084&amp;"_"&amp;C2084</f>
        <v>5_2024-04-25</v>
      </c>
    </row>
    <row r="2085" customFormat="false" ht="15" hidden="false" customHeight="false" outlineLevel="0" collapsed="false">
      <c r="A2085" s="3" t="n">
        <v>2084</v>
      </c>
      <c r="B2085" s="3" t="n">
        <v>5</v>
      </c>
      <c r="C2085" s="3" t="s">
        <v>140</v>
      </c>
      <c r="D2085" s="4" t="n">
        <v>419.28</v>
      </c>
      <c r="E2085" s="4" t="n">
        <v>420.45</v>
      </c>
      <c r="F2085" s="4" t="n">
        <v>417.23</v>
      </c>
      <c r="G2085" s="4" t="n">
        <v>420.07</v>
      </c>
      <c r="H2085" s="5" t="n">
        <v>6001705</v>
      </c>
      <c r="I2085" s="3"/>
      <c r="J2085" s="3" t="n">
        <f aca="false">ROUND((G2085-G2084)/G2084*100,2)</f>
        <v>-0.12</v>
      </c>
      <c r="K2085" s="3" t="str">
        <f aca="false">B2085&amp;"_"&amp;C2085</f>
        <v>5_2024-04-26</v>
      </c>
    </row>
    <row r="2086" customFormat="false" ht="15" hidden="false" customHeight="false" outlineLevel="0" collapsed="false">
      <c r="A2086" s="3" t="n">
        <v>2085</v>
      </c>
      <c r="B2086" s="3" t="n">
        <v>5</v>
      </c>
      <c r="C2086" s="3" t="s">
        <v>141</v>
      </c>
      <c r="D2086" s="4" t="n">
        <v>420.51</v>
      </c>
      <c r="E2086" s="4" t="n">
        <v>422.91</v>
      </c>
      <c r="F2086" s="4" t="n">
        <v>417.09</v>
      </c>
      <c r="G2086" s="4" t="n">
        <v>419.25</v>
      </c>
      <c r="H2086" s="5" t="n">
        <v>6120844</v>
      </c>
      <c r="I2086" s="3"/>
      <c r="J2086" s="3" t="n">
        <f aca="false">ROUND((G2086-G2085)/G2085*100,2)</f>
        <v>-0.2</v>
      </c>
      <c r="K2086" s="3" t="str">
        <f aca="false">B2086&amp;"_"&amp;C2086</f>
        <v>5_2024-04-29</v>
      </c>
    </row>
    <row r="2087" customFormat="false" ht="15" hidden="false" customHeight="false" outlineLevel="0" collapsed="false">
      <c r="A2087" s="3" t="n">
        <v>2086</v>
      </c>
      <c r="B2087" s="3" t="n">
        <v>5</v>
      </c>
      <c r="C2087" s="3" t="s">
        <v>142</v>
      </c>
      <c r="D2087" s="4" t="n">
        <v>422.68</v>
      </c>
      <c r="E2087" s="4" t="n">
        <v>424.54</v>
      </c>
      <c r="F2087" s="4" t="n">
        <v>421.27</v>
      </c>
      <c r="G2087" s="4" t="n">
        <v>424.37</v>
      </c>
      <c r="H2087" s="5" t="n">
        <v>2064102</v>
      </c>
      <c r="I2087" s="3"/>
      <c r="J2087" s="3" t="n">
        <f aca="false">ROUND((G2087-G2086)/G2086*100,2)</f>
        <v>1.22</v>
      </c>
      <c r="K2087" s="3" t="str">
        <f aca="false">B2087&amp;"_"&amp;C2087</f>
        <v>5_2024-04-30</v>
      </c>
    </row>
    <row r="2088" customFormat="false" ht="15" hidden="false" customHeight="false" outlineLevel="0" collapsed="false">
      <c r="A2088" s="3" t="n">
        <v>2087</v>
      </c>
      <c r="B2088" s="3" t="n">
        <v>5</v>
      </c>
      <c r="C2088" s="3" t="s">
        <v>143</v>
      </c>
      <c r="D2088" s="4" t="n">
        <v>427.23</v>
      </c>
      <c r="E2088" s="4" t="n">
        <v>429.02</v>
      </c>
      <c r="F2088" s="4" t="n">
        <v>425.73</v>
      </c>
      <c r="G2088" s="4" t="n">
        <v>428.04</v>
      </c>
      <c r="H2088" s="5" t="n">
        <v>5282859</v>
      </c>
      <c r="I2088" s="3"/>
      <c r="J2088" s="3" t="n">
        <f aca="false">ROUND((G2088-G2087)/G2087*100,2)</f>
        <v>0.86</v>
      </c>
      <c r="K2088" s="3" t="str">
        <f aca="false">B2088&amp;"_"&amp;C2088</f>
        <v>5_2024-05-01</v>
      </c>
    </row>
    <row r="2089" customFormat="false" ht="15" hidden="false" customHeight="false" outlineLevel="0" collapsed="false">
      <c r="A2089" s="3" t="n">
        <v>2088</v>
      </c>
      <c r="B2089" s="3" t="n">
        <v>5</v>
      </c>
      <c r="C2089" s="3" t="s">
        <v>144</v>
      </c>
      <c r="D2089" s="4" t="n">
        <v>435.4</v>
      </c>
      <c r="E2089" s="4" t="n">
        <v>437.18</v>
      </c>
      <c r="F2089" s="4" t="n">
        <v>434.93</v>
      </c>
      <c r="G2089" s="4" t="n">
        <v>435.46</v>
      </c>
      <c r="H2089" s="5" t="n">
        <v>2750754</v>
      </c>
      <c r="I2089" s="3"/>
      <c r="J2089" s="3" t="n">
        <f aca="false">ROUND((G2089-G2088)/G2088*100,2)</f>
        <v>1.73</v>
      </c>
      <c r="K2089" s="3" t="str">
        <f aca="false">B2089&amp;"_"&amp;C2089</f>
        <v>5_2024-05-02</v>
      </c>
    </row>
    <row r="2090" customFormat="false" ht="15" hidden="false" customHeight="false" outlineLevel="0" collapsed="false">
      <c r="A2090" s="3" t="n">
        <v>2089</v>
      </c>
      <c r="B2090" s="3" t="n">
        <v>5</v>
      </c>
      <c r="C2090" s="3" t="s">
        <v>145</v>
      </c>
      <c r="D2090" s="4" t="n">
        <v>436.36</v>
      </c>
      <c r="E2090" s="4" t="n">
        <v>438.49</v>
      </c>
      <c r="F2090" s="4" t="n">
        <v>435.33</v>
      </c>
      <c r="G2090" s="4" t="n">
        <v>436.41</v>
      </c>
      <c r="H2090" s="5" t="n">
        <v>3178459</v>
      </c>
      <c r="I2090" s="3"/>
      <c r="J2090" s="3" t="n">
        <f aca="false">ROUND((G2090-G2089)/G2089*100,2)</f>
        <v>0.22</v>
      </c>
      <c r="K2090" s="3" t="str">
        <f aca="false">B2090&amp;"_"&amp;C2090</f>
        <v>5_2024-05-03</v>
      </c>
    </row>
    <row r="2091" customFormat="false" ht="15" hidden="false" customHeight="false" outlineLevel="0" collapsed="false">
      <c r="A2091" s="3" t="n">
        <v>2090</v>
      </c>
      <c r="B2091" s="3" t="n">
        <v>5</v>
      </c>
      <c r="C2091" s="3" t="s">
        <v>146</v>
      </c>
      <c r="D2091" s="4" t="n">
        <v>443.04</v>
      </c>
      <c r="E2091" s="4" t="n">
        <v>443.36</v>
      </c>
      <c r="F2091" s="4" t="n">
        <v>442.74</v>
      </c>
      <c r="G2091" s="4" t="n">
        <v>443.11</v>
      </c>
      <c r="H2091" s="5" t="n">
        <v>7106713</v>
      </c>
      <c r="I2091" s="3"/>
      <c r="J2091" s="3" t="n">
        <f aca="false">ROUND((G2091-G2090)/G2090*100,2)</f>
        <v>1.54</v>
      </c>
      <c r="K2091" s="3" t="str">
        <f aca="false">B2091&amp;"_"&amp;C2091</f>
        <v>5_2024-05-06</v>
      </c>
    </row>
    <row r="2092" customFormat="false" ht="15" hidden="false" customHeight="false" outlineLevel="0" collapsed="false">
      <c r="A2092" s="3" t="n">
        <v>2091</v>
      </c>
      <c r="B2092" s="3" t="n">
        <v>5</v>
      </c>
      <c r="C2092" s="3" t="s">
        <v>147</v>
      </c>
      <c r="D2092" s="4" t="n">
        <v>445.19</v>
      </c>
      <c r="E2092" s="4" t="n">
        <v>446.06</v>
      </c>
      <c r="F2092" s="4" t="n">
        <v>441.76</v>
      </c>
      <c r="G2092" s="4" t="n">
        <v>443.52</v>
      </c>
      <c r="H2092" s="5" t="n">
        <v>1368643</v>
      </c>
      <c r="I2092" s="3"/>
      <c r="J2092" s="3" t="n">
        <f aca="false">ROUND((G2092-G2091)/G2091*100,2)</f>
        <v>0.09</v>
      </c>
      <c r="K2092" s="3" t="str">
        <f aca="false">B2092&amp;"_"&amp;C2092</f>
        <v>5_2024-05-07</v>
      </c>
    </row>
    <row r="2093" customFormat="false" ht="15" hidden="false" customHeight="false" outlineLevel="0" collapsed="false">
      <c r="A2093" s="3" t="n">
        <v>2092</v>
      </c>
      <c r="B2093" s="3" t="n">
        <v>5</v>
      </c>
      <c r="C2093" s="3" t="s">
        <v>148</v>
      </c>
      <c r="D2093" s="4" t="n">
        <v>437.04</v>
      </c>
      <c r="E2093" s="4" t="n">
        <v>438</v>
      </c>
      <c r="F2093" s="4" t="n">
        <v>436.75</v>
      </c>
      <c r="G2093" s="4" t="n">
        <v>437.17</v>
      </c>
      <c r="H2093" s="5" t="n">
        <v>5727264</v>
      </c>
      <c r="I2093" s="3"/>
      <c r="J2093" s="3" t="n">
        <f aca="false">ROUND((G2093-G2092)/G2092*100,2)</f>
        <v>-1.43</v>
      </c>
      <c r="K2093" s="3" t="str">
        <f aca="false">B2093&amp;"_"&amp;C2093</f>
        <v>5_2024-05-08</v>
      </c>
    </row>
    <row r="2094" customFormat="false" ht="15" hidden="false" customHeight="false" outlineLevel="0" collapsed="false">
      <c r="A2094" s="3" t="n">
        <v>2093</v>
      </c>
      <c r="B2094" s="3" t="n">
        <v>5</v>
      </c>
      <c r="C2094" s="3" t="s">
        <v>149</v>
      </c>
      <c r="D2094" s="4" t="n">
        <v>433.52</v>
      </c>
      <c r="E2094" s="4" t="n">
        <v>435.67</v>
      </c>
      <c r="F2094" s="4" t="n">
        <v>432.25</v>
      </c>
      <c r="G2094" s="4" t="n">
        <v>433.58</v>
      </c>
      <c r="H2094" s="5" t="n">
        <v>3590021</v>
      </c>
      <c r="I2094" s="3"/>
      <c r="J2094" s="3" t="n">
        <f aca="false">ROUND((G2094-G2093)/G2093*100,2)</f>
        <v>-0.82</v>
      </c>
      <c r="K2094" s="3" t="str">
        <f aca="false">B2094&amp;"_"&amp;C2094</f>
        <v>5_2024-05-09</v>
      </c>
    </row>
    <row r="2095" customFormat="false" ht="15" hidden="false" customHeight="false" outlineLevel="0" collapsed="false">
      <c r="A2095" s="3" t="n">
        <v>2094</v>
      </c>
      <c r="B2095" s="3" t="n">
        <v>5</v>
      </c>
      <c r="C2095" s="3" t="s">
        <v>150</v>
      </c>
      <c r="D2095" s="4" t="n">
        <v>419.98</v>
      </c>
      <c r="E2095" s="4" t="n">
        <v>421.61</v>
      </c>
      <c r="F2095" s="4" t="n">
        <v>418.7</v>
      </c>
      <c r="G2095" s="4" t="n">
        <v>420.87</v>
      </c>
      <c r="H2095" s="5" t="n">
        <v>7173579</v>
      </c>
      <c r="I2095" s="3"/>
      <c r="J2095" s="3" t="n">
        <f aca="false">ROUND((G2095-G2094)/G2094*100,2)</f>
        <v>-2.93</v>
      </c>
      <c r="K2095" s="3" t="str">
        <f aca="false">B2095&amp;"_"&amp;C2095</f>
        <v>5_2024-05-10</v>
      </c>
    </row>
    <row r="2096" customFormat="false" ht="15" hidden="false" customHeight="false" outlineLevel="0" collapsed="false">
      <c r="A2096" s="3" t="n">
        <v>2095</v>
      </c>
      <c r="B2096" s="3" t="n">
        <v>5</v>
      </c>
      <c r="C2096" s="3" t="s">
        <v>151</v>
      </c>
      <c r="D2096" s="4" t="n">
        <v>422.54</v>
      </c>
      <c r="E2096" s="4" t="n">
        <v>423.2</v>
      </c>
      <c r="F2096" s="4" t="n">
        <v>420.82</v>
      </c>
      <c r="G2096" s="4" t="n">
        <v>421.62</v>
      </c>
      <c r="H2096" s="5" t="n">
        <v>3435337</v>
      </c>
      <c r="I2096" s="3"/>
      <c r="J2096" s="3" t="n">
        <f aca="false">ROUND((G2096-G2095)/G2095*100,2)</f>
        <v>0.18</v>
      </c>
      <c r="K2096" s="3" t="str">
        <f aca="false">B2096&amp;"_"&amp;C2096</f>
        <v>5_2024-05-13</v>
      </c>
    </row>
    <row r="2097" customFormat="false" ht="15" hidden="false" customHeight="false" outlineLevel="0" collapsed="false">
      <c r="A2097" s="3" t="n">
        <v>2096</v>
      </c>
      <c r="B2097" s="3" t="n">
        <v>5</v>
      </c>
      <c r="C2097" s="3" t="s">
        <v>152</v>
      </c>
      <c r="D2097" s="4" t="n">
        <v>419</v>
      </c>
      <c r="E2097" s="4" t="n">
        <v>420.2</v>
      </c>
      <c r="F2097" s="4" t="n">
        <v>416.71</v>
      </c>
      <c r="G2097" s="4" t="n">
        <v>419.19</v>
      </c>
      <c r="H2097" s="5" t="n">
        <v>2512379</v>
      </c>
      <c r="I2097" s="3"/>
      <c r="J2097" s="3" t="n">
        <f aca="false">ROUND((G2097-G2096)/G2096*100,2)</f>
        <v>-0.58</v>
      </c>
      <c r="K2097" s="3" t="str">
        <f aca="false">B2097&amp;"_"&amp;C2097</f>
        <v>5_2024-05-14</v>
      </c>
    </row>
    <row r="2098" customFormat="false" ht="15" hidden="false" customHeight="false" outlineLevel="0" collapsed="false">
      <c r="A2098" s="3" t="n">
        <v>2097</v>
      </c>
      <c r="B2098" s="3" t="n">
        <v>5</v>
      </c>
      <c r="C2098" s="3" t="s">
        <v>153</v>
      </c>
      <c r="D2098" s="4" t="n">
        <v>419.52</v>
      </c>
      <c r="E2098" s="4" t="n">
        <v>420.3</v>
      </c>
      <c r="F2098" s="4" t="n">
        <v>417.43</v>
      </c>
      <c r="G2098" s="4" t="n">
        <v>418.46</v>
      </c>
      <c r="H2098" s="5" t="n">
        <v>4793792</v>
      </c>
      <c r="I2098" s="3"/>
      <c r="J2098" s="3" t="n">
        <f aca="false">ROUND((G2098-G2097)/G2097*100,2)</f>
        <v>-0.17</v>
      </c>
      <c r="K2098" s="3" t="str">
        <f aca="false">B2098&amp;"_"&amp;C2098</f>
        <v>5_2024-05-15</v>
      </c>
    </row>
    <row r="2099" customFormat="false" ht="15" hidden="false" customHeight="false" outlineLevel="0" collapsed="false">
      <c r="A2099" s="3" t="n">
        <v>2098</v>
      </c>
      <c r="B2099" s="3" t="n">
        <v>5</v>
      </c>
      <c r="C2099" s="3" t="s">
        <v>154</v>
      </c>
      <c r="D2099" s="4" t="n">
        <v>410.76</v>
      </c>
      <c r="E2099" s="4" t="n">
        <v>412.37</v>
      </c>
      <c r="F2099" s="4" t="n">
        <v>409.22</v>
      </c>
      <c r="G2099" s="4" t="n">
        <v>411.86</v>
      </c>
      <c r="H2099" s="5" t="n">
        <v>7609083</v>
      </c>
      <c r="I2099" s="3"/>
      <c r="J2099" s="3" t="n">
        <f aca="false">ROUND((G2099-G2098)/G2098*100,2)</f>
        <v>-1.58</v>
      </c>
      <c r="K2099" s="3" t="str">
        <f aca="false">B2099&amp;"_"&amp;C2099</f>
        <v>5_2024-05-16</v>
      </c>
    </row>
    <row r="2100" customFormat="false" ht="15" hidden="false" customHeight="false" outlineLevel="0" collapsed="false">
      <c r="A2100" s="3" t="n">
        <v>2099</v>
      </c>
      <c r="B2100" s="3" t="n">
        <v>5</v>
      </c>
      <c r="C2100" s="3" t="s">
        <v>155</v>
      </c>
      <c r="D2100" s="4" t="n">
        <v>407.38</v>
      </c>
      <c r="E2100" s="4" t="n">
        <v>407.42</v>
      </c>
      <c r="F2100" s="4" t="n">
        <v>405.27</v>
      </c>
      <c r="G2100" s="4" t="n">
        <v>407.03</v>
      </c>
      <c r="H2100" s="5" t="n">
        <v>6518096</v>
      </c>
      <c r="I2100" s="3"/>
      <c r="J2100" s="3" t="n">
        <f aca="false">ROUND((G2100-G2099)/G2099*100,2)</f>
        <v>-1.17</v>
      </c>
      <c r="K2100" s="3" t="str">
        <f aca="false">B2100&amp;"_"&amp;C2100</f>
        <v>5_2024-05-17</v>
      </c>
    </row>
    <row r="2101" customFormat="false" ht="15" hidden="false" customHeight="false" outlineLevel="0" collapsed="false">
      <c r="A2101" s="3" t="n">
        <v>2100</v>
      </c>
      <c r="B2101" s="3" t="n">
        <v>5</v>
      </c>
      <c r="C2101" s="3" t="s">
        <v>156</v>
      </c>
      <c r="D2101" s="4" t="n">
        <v>401.63</v>
      </c>
      <c r="E2101" s="4" t="n">
        <v>404.65</v>
      </c>
      <c r="F2101" s="4" t="n">
        <v>399.43</v>
      </c>
      <c r="G2101" s="4" t="n">
        <v>402.95</v>
      </c>
      <c r="H2101" s="5" t="n">
        <v>6251315</v>
      </c>
      <c r="I2101" s="3"/>
      <c r="J2101" s="3" t="n">
        <f aca="false">ROUND((G2101-G2100)/G2100*100,2)</f>
        <v>-1</v>
      </c>
      <c r="K2101" s="3" t="str">
        <f aca="false">B2101&amp;"_"&amp;C2101</f>
        <v>5_2024-05-20</v>
      </c>
    </row>
    <row r="2102" customFormat="false" ht="15" hidden="false" customHeight="false" outlineLevel="0" collapsed="false">
      <c r="A2102" s="3" t="n">
        <v>2101</v>
      </c>
      <c r="B2102" s="3" t="n">
        <v>5</v>
      </c>
      <c r="C2102" s="3" t="s">
        <v>157</v>
      </c>
      <c r="D2102" s="4" t="n">
        <v>393.2</v>
      </c>
      <c r="E2102" s="4" t="n">
        <v>394.05</v>
      </c>
      <c r="F2102" s="4" t="n">
        <v>392.67</v>
      </c>
      <c r="G2102" s="4" t="n">
        <v>393.14</v>
      </c>
      <c r="H2102" s="5" t="n">
        <v>1677446</v>
      </c>
      <c r="I2102" s="3"/>
      <c r="J2102" s="3" t="n">
        <f aca="false">ROUND((G2102-G2101)/G2101*100,2)</f>
        <v>-2.43</v>
      </c>
      <c r="K2102" s="3" t="str">
        <f aca="false">B2102&amp;"_"&amp;C2102</f>
        <v>5_2024-05-21</v>
      </c>
    </row>
    <row r="2103" customFormat="false" ht="15" hidden="false" customHeight="false" outlineLevel="0" collapsed="false">
      <c r="A2103" s="3" t="n">
        <v>2102</v>
      </c>
      <c r="B2103" s="3" t="n">
        <v>5</v>
      </c>
      <c r="C2103" s="3" t="s">
        <v>158</v>
      </c>
      <c r="D2103" s="4" t="n">
        <v>390.07</v>
      </c>
      <c r="E2103" s="4" t="n">
        <v>392.08</v>
      </c>
      <c r="F2103" s="4" t="n">
        <v>389.42</v>
      </c>
      <c r="G2103" s="4" t="n">
        <v>389.96</v>
      </c>
      <c r="H2103" s="5" t="n">
        <v>6509640</v>
      </c>
      <c r="I2103" s="3"/>
      <c r="J2103" s="3" t="n">
        <f aca="false">ROUND((G2103-G2102)/G2102*100,2)</f>
        <v>-0.81</v>
      </c>
      <c r="K2103" s="3" t="str">
        <f aca="false">B2103&amp;"_"&amp;C2103</f>
        <v>5_2024-05-22</v>
      </c>
    </row>
    <row r="2104" customFormat="false" ht="15" hidden="false" customHeight="false" outlineLevel="0" collapsed="false">
      <c r="A2104" s="3" t="n">
        <v>2103</v>
      </c>
      <c r="B2104" s="3" t="n">
        <v>5</v>
      </c>
      <c r="C2104" s="3" t="s">
        <v>159</v>
      </c>
      <c r="D2104" s="4" t="n">
        <v>394.58</v>
      </c>
      <c r="E2104" s="4" t="n">
        <v>397.22</v>
      </c>
      <c r="F2104" s="4" t="n">
        <v>392.36</v>
      </c>
      <c r="G2104" s="4" t="n">
        <v>395.48</v>
      </c>
      <c r="H2104" s="5" t="n">
        <v>770562</v>
      </c>
      <c r="I2104" s="3"/>
      <c r="J2104" s="3" t="n">
        <f aca="false">ROUND((G2104-G2103)/G2103*100,2)</f>
        <v>1.42</v>
      </c>
      <c r="K2104" s="3" t="str">
        <f aca="false">B2104&amp;"_"&amp;C2104</f>
        <v>5_2024-05-23</v>
      </c>
    </row>
    <row r="2105" customFormat="false" ht="15" hidden="false" customHeight="false" outlineLevel="0" collapsed="false">
      <c r="A2105" s="3" t="n">
        <v>2104</v>
      </c>
      <c r="B2105" s="3" t="n">
        <v>5</v>
      </c>
      <c r="C2105" s="3" t="s">
        <v>160</v>
      </c>
      <c r="D2105" s="4" t="n">
        <v>390.76</v>
      </c>
      <c r="E2105" s="4" t="n">
        <v>394.48</v>
      </c>
      <c r="F2105" s="4" t="n">
        <v>390.52</v>
      </c>
      <c r="G2105" s="4" t="n">
        <v>392.27</v>
      </c>
      <c r="H2105" s="5" t="n">
        <v>3484530</v>
      </c>
      <c r="I2105" s="3"/>
      <c r="J2105" s="3" t="n">
        <f aca="false">ROUND((G2105-G2104)/G2104*100,2)</f>
        <v>-0.81</v>
      </c>
      <c r="K2105" s="3" t="str">
        <f aca="false">B2105&amp;"_"&amp;C2105</f>
        <v>5_2024-05-24</v>
      </c>
    </row>
    <row r="2106" customFormat="false" ht="15" hidden="false" customHeight="false" outlineLevel="0" collapsed="false">
      <c r="A2106" s="3" t="n">
        <v>2105</v>
      </c>
      <c r="B2106" s="3" t="n">
        <v>5</v>
      </c>
      <c r="C2106" s="3" t="s">
        <v>161</v>
      </c>
      <c r="D2106" s="4" t="n">
        <v>387.73</v>
      </c>
      <c r="E2106" s="4" t="n">
        <v>388.89</v>
      </c>
      <c r="F2106" s="4" t="n">
        <v>385.94</v>
      </c>
      <c r="G2106" s="4" t="n">
        <v>388.35</v>
      </c>
      <c r="H2106" s="5" t="n">
        <v>2354815</v>
      </c>
      <c r="I2106" s="3"/>
      <c r="J2106" s="3" t="n">
        <f aca="false">ROUND((G2106-G2105)/G2105*100,2)</f>
        <v>-1</v>
      </c>
      <c r="K2106" s="3" t="str">
        <f aca="false">B2106&amp;"_"&amp;C2106</f>
        <v>5_2024-05-27</v>
      </c>
    </row>
    <row r="2107" customFormat="false" ht="15" hidden="false" customHeight="false" outlineLevel="0" collapsed="false">
      <c r="A2107" s="3" t="n">
        <v>2106</v>
      </c>
      <c r="B2107" s="3" t="n">
        <v>5</v>
      </c>
      <c r="C2107" s="3" t="s">
        <v>162</v>
      </c>
      <c r="D2107" s="4" t="n">
        <v>388.22</v>
      </c>
      <c r="E2107" s="4" t="n">
        <v>389.21</v>
      </c>
      <c r="F2107" s="4" t="n">
        <v>386.39</v>
      </c>
      <c r="G2107" s="4" t="n">
        <v>388.92</v>
      </c>
      <c r="H2107" s="5" t="n">
        <v>5414569</v>
      </c>
      <c r="I2107" s="3"/>
      <c r="J2107" s="3" t="n">
        <f aca="false">ROUND((G2107-G2106)/G2106*100,2)</f>
        <v>0.15</v>
      </c>
      <c r="K2107" s="3" t="str">
        <f aca="false">B2107&amp;"_"&amp;C2107</f>
        <v>5_2024-05-28</v>
      </c>
    </row>
    <row r="2108" customFormat="false" ht="15" hidden="false" customHeight="false" outlineLevel="0" collapsed="false">
      <c r="A2108" s="3" t="n">
        <v>2107</v>
      </c>
      <c r="B2108" s="3" t="n">
        <v>5</v>
      </c>
      <c r="C2108" s="3" t="s">
        <v>163</v>
      </c>
      <c r="D2108" s="4" t="n">
        <v>396.19</v>
      </c>
      <c r="E2108" s="4" t="n">
        <v>397.12</v>
      </c>
      <c r="F2108" s="4" t="n">
        <v>396.01</v>
      </c>
      <c r="G2108" s="4" t="n">
        <v>396.92</v>
      </c>
      <c r="H2108" s="5" t="n">
        <v>5915846</v>
      </c>
      <c r="I2108" s="3"/>
      <c r="J2108" s="3" t="n">
        <f aca="false">ROUND((G2108-G2107)/G2107*100,2)</f>
        <v>2.06</v>
      </c>
      <c r="K2108" s="3" t="str">
        <f aca="false">B2108&amp;"_"&amp;C2108</f>
        <v>5_2024-05-29</v>
      </c>
    </row>
    <row r="2109" customFormat="false" ht="15" hidden="false" customHeight="false" outlineLevel="0" collapsed="false">
      <c r="A2109" s="3" t="n">
        <v>2108</v>
      </c>
      <c r="B2109" s="3" t="n">
        <v>5</v>
      </c>
      <c r="C2109" s="3" t="s">
        <v>164</v>
      </c>
      <c r="D2109" s="4" t="n">
        <v>406.58</v>
      </c>
      <c r="E2109" s="4" t="n">
        <v>407.59</v>
      </c>
      <c r="F2109" s="4" t="n">
        <v>405.69</v>
      </c>
      <c r="G2109" s="4" t="n">
        <v>405.72</v>
      </c>
      <c r="H2109" s="5" t="n">
        <v>6726886</v>
      </c>
      <c r="I2109" s="3"/>
      <c r="J2109" s="3" t="n">
        <f aca="false">ROUND((G2109-G2108)/G2108*100,2)</f>
        <v>2.22</v>
      </c>
      <c r="K2109" s="3" t="str">
        <f aca="false">B2109&amp;"_"&amp;C2109</f>
        <v>5_2024-05-30</v>
      </c>
    </row>
    <row r="2110" customFormat="false" ht="15" hidden="false" customHeight="false" outlineLevel="0" collapsed="false">
      <c r="A2110" s="3" t="n">
        <v>2109</v>
      </c>
      <c r="B2110" s="3" t="n">
        <v>5</v>
      </c>
      <c r="C2110" s="3" t="s">
        <v>165</v>
      </c>
      <c r="D2110" s="4" t="n">
        <v>403.36</v>
      </c>
      <c r="E2110" s="4" t="n">
        <v>405.28</v>
      </c>
      <c r="F2110" s="4" t="n">
        <v>402.14</v>
      </c>
      <c r="G2110" s="4" t="n">
        <v>402.61</v>
      </c>
      <c r="H2110" s="5" t="n">
        <v>5042686</v>
      </c>
      <c r="I2110" s="3"/>
      <c r="J2110" s="3" t="n">
        <f aca="false">ROUND((G2110-G2109)/G2109*100,2)</f>
        <v>-0.77</v>
      </c>
      <c r="K2110" s="3" t="str">
        <f aca="false">B2110&amp;"_"&amp;C2110</f>
        <v>5_2024-05-31</v>
      </c>
    </row>
    <row r="2111" customFormat="false" ht="15" hidden="false" customHeight="false" outlineLevel="0" collapsed="false">
      <c r="A2111" s="3" t="n">
        <v>2110</v>
      </c>
      <c r="B2111" s="3" t="n">
        <v>5</v>
      </c>
      <c r="C2111" s="3" t="s">
        <v>166</v>
      </c>
      <c r="D2111" s="4" t="n">
        <v>399.65</v>
      </c>
      <c r="E2111" s="4" t="n">
        <v>401.03</v>
      </c>
      <c r="F2111" s="4" t="n">
        <v>398.42</v>
      </c>
      <c r="G2111" s="4" t="n">
        <v>400.25</v>
      </c>
      <c r="H2111" s="5" t="n">
        <v>675739</v>
      </c>
      <c r="I2111" s="3"/>
      <c r="J2111" s="3" t="n">
        <f aca="false">ROUND((G2111-G2110)/G2110*100,2)</f>
        <v>-0.59</v>
      </c>
      <c r="K2111" s="3" t="str">
        <f aca="false">B2111&amp;"_"&amp;C2111</f>
        <v>5_2024-06-03</v>
      </c>
    </row>
    <row r="2112" customFormat="false" ht="15" hidden="false" customHeight="false" outlineLevel="0" collapsed="false">
      <c r="A2112" s="3" t="n">
        <v>2111</v>
      </c>
      <c r="B2112" s="3" t="n">
        <v>5</v>
      </c>
      <c r="C2112" s="3" t="s">
        <v>167</v>
      </c>
      <c r="D2112" s="4" t="n">
        <v>398.96</v>
      </c>
      <c r="E2112" s="4" t="n">
        <v>401.29</v>
      </c>
      <c r="F2112" s="4" t="n">
        <v>397.83</v>
      </c>
      <c r="G2112" s="4" t="n">
        <v>399.71</v>
      </c>
      <c r="H2112" s="5" t="n">
        <v>2684289</v>
      </c>
      <c r="I2112" s="3"/>
      <c r="J2112" s="3" t="n">
        <f aca="false">ROUND((G2112-G2111)/G2111*100,2)</f>
        <v>-0.13</v>
      </c>
      <c r="K2112" s="3" t="str">
        <f aca="false">B2112&amp;"_"&amp;C2112</f>
        <v>5_2024-06-04</v>
      </c>
    </row>
    <row r="2113" customFormat="false" ht="15" hidden="false" customHeight="false" outlineLevel="0" collapsed="false">
      <c r="A2113" s="3" t="n">
        <v>2112</v>
      </c>
      <c r="B2113" s="3" t="n">
        <v>5</v>
      </c>
      <c r="C2113" s="3" t="s">
        <v>168</v>
      </c>
      <c r="D2113" s="4" t="n">
        <v>403.38</v>
      </c>
      <c r="E2113" s="4" t="n">
        <v>407.04</v>
      </c>
      <c r="F2113" s="4" t="n">
        <v>402.02</v>
      </c>
      <c r="G2113" s="4" t="n">
        <v>404.69</v>
      </c>
      <c r="H2113" s="5" t="n">
        <v>4125121</v>
      </c>
      <c r="I2113" s="3"/>
      <c r="J2113" s="3" t="n">
        <f aca="false">ROUND((G2113-G2112)/G2112*100,2)</f>
        <v>1.25</v>
      </c>
      <c r="K2113" s="3" t="str">
        <f aca="false">B2113&amp;"_"&amp;C2113</f>
        <v>5_2024-06-05</v>
      </c>
    </row>
    <row r="2114" customFormat="false" ht="15" hidden="false" customHeight="false" outlineLevel="0" collapsed="false">
      <c r="A2114" s="3" t="n">
        <v>2113</v>
      </c>
      <c r="B2114" s="3" t="n">
        <v>5</v>
      </c>
      <c r="C2114" s="3" t="s">
        <v>169</v>
      </c>
      <c r="D2114" s="4" t="n">
        <v>411.57</v>
      </c>
      <c r="E2114" s="4" t="n">
        <v>412.45</v>
      </c>
      <c r="F2114" s="4" t="n">
        <v>410.34</v>
      </c>
      <c r="G2114" s="4" t="n">
        <v>412.41</v>
      </c>
      <c r="H2114" s="5" t="n">
        <v>3452338</v>
      </c>
      <c r="I2114" s="3"/>
      <c r="J2114" s="3" t="n">
        <f aca="false">ROUND((G2114-G2113)/G2113*100,2)</f>
        <v>1.91</v>
      </c>
      <c r="K2114" s="3" t="str">
        <f aca="false">B2114&amp;"_"&amp;C2114</f>
        <v>5_2024-06-06</v>
      </c>
    </row>
    <row r="2115" customFormat="false" ht="15" hidden="false" customHeight="false" outlineLevel="0" collapsed="false">
      <c r="A2115" s="3" t="n">
        <v>2114</v>
      </c>
      <c r="B2115" s="3" t="n">
        <v>5</v>
      </c>
      <c r="C2115" s="3" t="s">
        <v>170</v>
      </c>
      <c r="D2115" s="4" t="n">
        <v>407.17</v>
      </c>
      <c r="E2115" s="4" t="n">
        <v>408.92</v>
      </c>
      <c r="F2115" s="4" t="n">
        <v>406.9</v>
      </c>
      <c r="G2115" s="4" t="n">
        <v>407.58</v>
      </c>
      <c r="H2115" s="5" t="n">
        <v>2180456</v>
      </c>
      <c r="I2115" s="3"/>
      <c r="J2115" s="3" t="n">
        <f aca="false">ROUND((G2115-G2114)/G2114*100,2)</f>
        <v>-1.17</v>
      </c>
      <c r="K2115" s="3" t="str">
        <f aca="false">B2115&amp;"_"&amp;C2115</f>
        <v>5_2024-06-07</v>
      </c>
    </row>
    <row r="2116" customFormat="false" ht="15" hidden="false" customHeight="false" outlineLevel="0" collapsed="false">
      <c r="A2116" s="3" t="n">
        <v>2115</v>
      </c>
      <c r="B2116" s="3" t="n">
        <v>5</v>
      </c>
      <c r="C2116" s="3" t="s">
        <v>171</v>
      </c>
      <c r="D2116" s="4" t="n">
        <v>414.18</v>
      </c>
      <c r="E2116" s="4" t="n">
        <v>415.99</v>
      </c>
      <c r="F2116" s="4" t="n">
        <v>412.78</v>
      </c>
      <c r="G2116" s="4" t="n">
        <v>415.07</v>
      </c>
      <c r="H2116" s="5" t="n">
        <v>5321139</v>
      </c>
      <c r="I2116" s="3"/>
      <c r="J2116" s="3" t="n">
        <f aca="false">ROUND((G2116-G2115)/G2115*100,2)</f>
        <v>1.84</v>
      </c>
      <c r="K2116" s="3" t="str">
        <f aca="false">B2116&amp;"_"&amp;C2116</f>
        <v>5_2024-06-10</v>
      </c>
    </row>
    <row r="2117" customFormat="false" ht="15" hidden="false" customHeight="false" outlineLevel="0" collapsed="false">
      <c r="A2117" s="3" t="n">
        <v>2116</v>
      </c>
      <c r="B2117" s="3" t="n">
        <v>5</v>
      </c>
      <c r="C2117" s="3" t="s">
        <v>172</v>
      </c>
      <c r="D2117" s="4" t="n">
        <v>413.55</v>
      </c>
      <c r="E2117" s="4" t="n">
        <v>416.12</v>
      </c>
      <c r="F2117" s="4" t="n">
        <v>411.13</v>
      </c>
      <c r="G2117" s="4" t="n">
        <v>414.1</v>
      </c>
      <c r="H2117" s="5" t="n">
        <v>1215417</v>
      </c>
      <c r="I2117" s="3"/>
      <c r="J2117" s="3" t="n">
        <f aca="false">ROUND((G2117-G2116)/G2116*100,2)</f>
        <v>-0.23</v>
      </c>
      <c r="K2117" s="3" t="str">
        <f aca="false">B2117&amp;"_"&amp;C2117</f>
        <v>5_2024-06-11</v>
      </c>
    </row>
    <row r="2118" customFormat="false" ht="15" hidden="false" customHeight="false" outlineLevel="0" collapsed="false">
      <c r="A2118" s="3" t="n">
        <v>2117</v>
      </c>
      <c r="B2118" s="3" t="n">
        <v>5</v>
      </c>
      <c r="C2118" s="3" t="s">
        <v>173</v>
      </c>
      <c r="D2118" s="4" t="n">
        <v>421.51</v>
      </c>
      <c r="E2118" s="4" t="n">
        <v>422.18</v>
      </c>
      <c r="F2118" s="4" t="n">
        <v>421.16</v>
      </c>
      <c r="G2118" s="4" t="n">
        <v>421.55</v>
      </c>
      <c r="H2118" s="5" t="n">
        <v>5123663</v>
      </c>
      <c r="I2118" s="3"/>
      <c r="J2118" s="3" t="n">
        <f aca="false">ROUND((G2118-G2117)/G2117*100,2)</f>
        <v>1.8</v>
      </c>
      <c r="K2118" s="3" t="str">
        <f aca="false">B2118&amp;"_"&amp;C2118</f>
        <v>5_2024-06-12</v>
      </c>
    </row>
    <row r="2119" customFormat="false" ht="15" hidden="false" customHeight="false" outlineLevel="0" collapsed="false">
      <c r="A2119" s="3" t="n">
        <v>2118</v>
      </c>
      <c r="B2119" s="3" t="n">
        <v>5</v>
      </c>
      <c r="C2119" s="3" t="s">
        <v>174</v>
      </c>
      <c r="D2119" s="4" t="n">
        <v>434.93</v>
      </c>
      <c r="E2119" s="4" t="n">
        <v>436.91</v>
      </c>
      <c r="F2119" s="4" t="n">
        <v>433.45</v>
      </c>
      <c r="G2119" s="4" t="n">
        <v>435.02</v>
      </c>
      <c r="H2119" s="5" t="n">
        <v>2243223</v>
      </c>
      <c r="I2119" s="3"/>
      <c r="J2119" s="3" t="n">
        <f aca="false">ROUND((G2119-G2118)/G2118*100,2)</f>
        <v>3.2</v>
      </c>
      <c r="K2119" s="3" t="str">
        <f aca="false">B2119&amp;"_"&amp;C2119</f>
        <v>5_2024-06-13</v>
      </c>
    </row>
    <row r="2120" customFormat="false" ht="15" hidden="false" customHeight="false" outlineLevel="0" collapsed="false">
      <c r="A2120" s="3" t="n">
        <v>2119</v>
      </c>
      <c r="B2120" s="3" t="n">
        <v>5</v>
      </c>
      <c r="C2120" s="3" t="s">
        <v>175</v>
      </c>
      <c r="D2120" s="4" t="n">
        <v>435.22</v>
      </c>
      <c r="E2120" s="4" t="n">
        <v>436.76</v>
      </c>
      <c r="F2120" s="4" t="n">
        <v>434.83</v>
      </c>
      <c r="G2120" s="4" t="n">
        <v>435.88</v>
      </c>
      <c r="H2120" s="5" t="n">
        <v>2910822</v>
      </c>
      <c r="I2120" s="3"/>
      <c r="J2120" s="3" t="n">
        <f aca="false">ROUND((G2120-G2119)/G2119*100,2)</f>
        <v>0.2</v>
      </c>
      <c r="K2120" s="3" t="str">
        <f aca="false">B2120&amp;"_"&amp;C2120</f>
        <v>5_2024-06-14</v>
      </c>
    </row>
    <row r="2121" customFormat="false" ht="15" hidden="false" customHeight="false" outlineLevel="0" collapsed="false">
      <c r="A2121" s="3" t="n">
        <v>2120</v>
      </c>
      <c r="B2121" s="3" t="n">
        <v>5</v>
      </c>
      <c r="C2121" s="3" t="s">
        <v>176</v>
      </c>
      <c r="D2121" s="4" t="n">
        <v>430.37</v>
      </c>
      <c r="E2121" s="4" t="n">
        <v>431.42</v>
      </c>
      <c r="F2121" s="4" t="n">
        <v>430.13</v>
      </c>
      <c r="G2121" s="4" t="n">
        <v>430.14</v>
      </c>
      <c r="H2121" s="5" t="n">
        <v>5677980</v>
      </c>
      <c r="I2121" s="3"/>
      <c r="J2121" s="3" t="n">
        <f aca="false">ROUND((G2121-G2120)/G2120*100,2)</f>
        <v>-1.32</v>
      </c>
      <c r="K2121" s="3" t="str">
        <f aca="false">B2121&amp;"_"&amp;C2121</f>
        <v>5_2024-06-17</v>
      </c>
    </row>
    <row r="2122" customFormat="false" ht="15" hidden="false" customHeight="false" outlineLevel="0" collapsed="false">
      <c r="A2122" s="3" t="n">
        <v>2121</v>
      </c>
      <c r="B2122" s="3" t="n">
        <v>5</v>
      </c>
      <c r="C2122" s="3" t="s">
        <v>177</v>
      </c>
      <c r="D2122" s="4" t="n">
        <v>430.94</v>
      </c>
      <c r="E2122" s="4" t="n">
        <v>431.75</v>
      </c>
      <c r="F2122" s="4" t="n">
        <v>429.1</v>
      </c>
      <c r="G2122" s="4" t="n">
        <v>430.79</v>
      </c>
      <c r="H2122" s="5" t="n">
        <v>2913784</v>
      </c>
      <c r="I2122" s="3"/>
      <c r="J2122" s="3" t="n">
        <f aca="false">ROUND((G2122-G2121)/G2121*100,2)</f>
        <v>0.15</v>
      </c>
      <c r="K2122" s="3" t="str">
        <f aca="false">B2122&amp;"_"&amp;C2122</f>
        <v>5_2024-06-18</v>
      </c>
    </row>
    <row r="2123" customFormat="false" ht="15" hidden="false" customHeight="false" outlineLevel="0" collapsed="false">
      <c r="A2123" s="3" t="n">
        <v>2122</v>
      </c>
      <c r="B2123" s="3" t="n">
        <v>5</v>
      </c>
      <c r="C2123" s="3" t="s">
        <v>178</v>
      </c>
      <c r="D2123" s="4" t="n">
        <v>417.9</v>
      </c>
      <c r="E2123" s="4" t="n">
        <v>419.19</v>
      </c>
      <c r="F2123" s="4" t="n">
        <v>415.05</v>
      </c>
      <c r="G2123" s="4" t="n">
        <v>417.2</v>
      </c>
      <c r="H2123" s="5" t="n">
        <v>7945665</v>
      </c>
      <c r="I2123" s="3"/>
      <c r="J2123" s="3" t="n">
        <f aca="false">ROUND((G2123-G2122)/G2122*100,2)</f>
        <v>-3.15</v>
      </c>
      <c r="K2123" s="3" t="str">
        <f aca="false">B2123&amp;"_"&amp;C2123</f>
        <v>5_2024-06-19</v>
      </c>
    </row>
    <row r="2124" customFormat="false" ht="15" hidden="false" customHeight="false" outlineLevel="0" collapsed="false">
      <c r="A2124" s="3" t="n">
        <v>2123</v>
      </c>
      <c r="B2124" s="3" t="n">
        <v>5</v>
      </c>
      <c r="C2124" s="3" t="s">
        <v>179</v>
      </c>
      <c r="D2124" s="4" t="n">
        <v>421.16</v>
      </c>
      <c r="E2124" s="4" t="n">
        <v>422.11</v>
      </c>
      <c r="F2124" s="4" t="n">
        <v>418.58</v>
      </c>
      <c r="G2124" s="4" t="n">
        <v>420.49</v>
      </c>
      <c r="H2124" s="5" t="n">
        <v>1715698</v>
      </c>
      <c r="I2124" s="3"/>
      <c r="J2124" s="3" t="n">
        <f aca="false">ROUND((G2124-G2123)/G2123*100,2)</f>
        <v>0.79</v>
      </c>
      <c r="K2124" s="3" t="str">
        <f aca="false">B2124&amp;"_"&amp;C2124</f>
        <v>5_2024-06-20</v>
      </c>
    </row>
    <row r="2125" customFormat="false" ht="15" hidden="false" customHeight="false" outlineLevel="0" collapsed="false">
      <c r="A2125" s="3" t="n">
        <v>2124</v>
      </c>
      <c r="B2125" s="3" t="n">
        <v>5</v>
      </c>
      <c r="C2125" s="3" t="s">
        <v>180</v>
      </c>
      <c r="D2125" s="4" t="n">
        <v>423.27</v>
      </c>
      <c r="E2125" s="4" t="n">
        <v>423.7</v>
      </c>
      <c r="F2125" s="4" t="n">
        <v>421.33</v>
      </c>
      <c r="G2125" s="4" t="n">
        <v>422.43</v>
      </c>
      <c r="H2125" s="5" t="n">
        <v>7789372</v>
      </c>
      <c r="I2125" s="3"/>
      <c r="J2125" s="3" t="n">
        <f aca="false">ROUND((G2125-G2124)/G2124*100,2)</f>
        <v>0.46</v>
      </c>
      <c r="K2125" s="3" t="str">
        <f aca="false">B2125&amp;"_"&amp;C2125</f>
        <v>5_2024-06-21</v>
      </c>
    </row>
    <row r="2126" customFormat="false" ht="15" hidden="false" customHeight="false" outlineLevel="0" collapsed="false">
      <c r="A2126" s="3" t="n">
        <v>2125</v>
      </c>
      <c r="B2126" s="3" t="n">
        <v>5</v>
      </c>
      <c r="C2126" s="3" t="s">
        <v>181</v>
      </c>
      <c r="D2126" s="4" t="n">
        <v>429.25</v>
      </c>
      <c r="E2126" s="4" t="n">
        <v>432.46</v>
      </c>
      <c r="F2126" s="4" t="n">
        <v>428</v>
      </c>
      <c r="G2126" s="4" t="n">
        <v>430.39</v>
      </c>
      <c r="H2126" s="5" t="n">
        <v>6117450</v>
      </c>
      <c r="I2126" s="3"/>
      <c r="J2126" s="3" t="n">
        <f aca="false">ROUND((G2126-G2125)/G2125*100,2)</f>
        <v>1.88</v>
      </c>
      <c r="K2126" s="3" t="str">
        <f aca="false">B2126&amp;"_"&amp;C2126</f>
        <v>5_2024-06-24</v>
      </c>
    </row>
    <row r="2127" customFormat="false" ht="15" hidden="false" customHeight="false" outlineLevel="0" collapsed="false">
      <c r="A2127" s="3" t="n">
        <v>2126</v>
      </c>
      <c r="B2127" s="3" t="n">
        <v>5</v>
      </c>
      <c r="C2127" s="3" t="s">
        <v>182</v>
      </c>
      <c r="D2127" s="4" t="n">
        <v>432.73</v>
      </c>
      <c r="E2127" s="4" t="n">
        <v>433.77</v>
      </c>
      <c r="F2127" s="4" t="n">
        <v>431.8</v>
      </c>
      <c r="G2127" s="4" t="n">
        <v>432.57</v>
      </c>
      <c r="H2127" s="5" t="n">
        <v>3766095</v>
      </c>
      <c r="I2127" s="3"/>
      <c r="J2127" s="3" t="n">
        <f aca="false">ROUND((G2127-G2126)/G2126*100,2)</f>
        <v>0.51</v>
      </c>
      <c r="K2127" s="3" t="str">
        <f aca="false">B2127&amp;"_"&amp;C2127</f>
        <v>5_2024-06-25</v>
      </c>
    </row>
    <row r="2128" customFormat="false" ht="15" hidden="false" customHeight="false" outlineLevel="0" collapsed="false">
      <c r="A2128" s="3" t="n">
        <v>2127</v>
      </c>
      <c r="B2128" s="3" t="n">
        <v>5</v>
      </c>
      <c r="C2128" s="3" t="s">
        <v>183</v>
      </c>
      <c r="D2128" s="4" t="n">
        <v>428.56</v>
      </c>
      <c r="E2128" s="4" t="n">
        <v>429.9</v>
      </c>
      <c r="F2128" s="4" t="n">
        <v>426.38</v>
      </c>
      <c r="G2128" s="4" t="n">
        <v>427.96</v>
      </c>
      <c r="H2128" s="5" t="n">
        <v>3287238</v>
      </c>
      <c r="I2128" s="3"/>
      <c r="J2128" s="3" t="n">
        <f aca="false">ROUND((G2128-G2127)/G2127*100,2)</f>
        <v>-1.07</v>
      </c>
      <c r="K2128" s="3" t="str">
        <f aca="false">B2128&amp;"_"&amp;C2128</f>
        <v>5_2024-06-26</v>
      </c>
    </row>
    <row r="2129" customFormat="false" ht="15" hidden="false" customHeight="false" outlineLevel="0" collapsed="false">
      <c r="A2129" s="3" t="n">
        <v>2128</v>
      </c>
      <c r="B2129" s="3" t="n">
        <v>5</v>
      </c>
      <c r="C2129" s="3" t="s">
        <v>184</v>
      </c>
      <c r="D2129" s="4" t="n">
        <v>445.43</v>
      </c>
      <c r="E2129" s="4" t="n">
        <v>445.8</v>
      </c>
      <c r="F2129" s="4" t="n">
        <v>443.5</v>
      </c>
      <c r="G2129" s="4" t="n">
        <v>444.89</v>
      </c>
      <c r="H2129" s="5" t="n">
        <v>2033463</v>
      </c>
      <c r="I2129" s="3"/>
      <c r="J2129" s="3" t="n">
        <f aca="false">ROUND((G2129-G2128)/G2128*100,2)</f>
        <v>3.96</v>
      </c>
      <c r="K2129" s="3" t="str">
        <f aca="false">B2129&amp;"_"&amp;C2129</f>
        <v>5_2024-06-27</v>
      </c>
    </row>
    <row r="2130" customFormat="false" ht="15" hidden="false" customHeight="false" outlineLevel="0" collapsed="false">
      <c r="A2130" s="3" t="n">
        <v>2129</v>
      </c>
      <c r="B2130" s="3" t="n">
        <v>5</v>
      </c>
      <c r="C2130" s="3" t="s">
        <v>185</v>
      </c>
      <c r="D2130" s="4" t="n">
        <v>435.61</v>
      </c>
      <c r="E2130" s="4" t="n">
        <v>436.27</v>
      </c>
      <c r="F2130" s="4" t="n">
        <v>434.33</v>
      </c>
      <c r="G2130" s="4" t="n">
        <v>435.54</v>
      </c>
      <c r="H2130" s="5" t="n">
        <v>7521518</v>
      </c>
      <c r="I2130" s="3"/>
      <c r="J2130" s="3" t="n">
        <f aca="false">ROUND((G2130-G2129)/G2129*100,2)</f>
        <v>-2.1</v>
      </c>
      <c r="K2130" s="3" t="str">
        <f aca="false">B2130&amp;"_"&amp;C2130</f>
        <v>5_2024-06-28</v>
      </c>
    </row>
    <row r="2131" customFormat="false" ht="15" hidden="false" customHeight="false" outlineLevel="0" collapsed="false">
      <c r="A2131" s="3" t="n">
        <v>2130</v>
      </c>
      <c r="B2131" s="3" t="n">
        <v>5</v>
      </c>
      <c r="C2131" s="3" t="s">
        <v>186</v>
      </c>
      <c r="D2131" s="4" t="n">
        <v>429.06</v>
      </c>
      <c r="E2131" s="4" t="n">
        <v>430.92</v>
      </c>
      <c r="F2131" s="4" t="n">
        <v>425.41</v>
      </c>
      <c r="G2131" s="4" t="n">
        <v>427.6</v>
      </c>
      <c r="H2131" s="5" t="n">
        <v>1515044</v>
      </c>
      <c r="I2131" s="3"/>
      <c r="J2131" s="3" t="n">
        <f aca="false">ROUND((G2131-G2130)/G2130*100,2)</f>
        <v>-1.82</v>
      </c>
      <c r="K2131" s="3" t="str">
        <f aca="false">B2131&amp;"_"&amp;C2131</f>
        <v>5_2024-07-01</v>
      </c>
    </row>
    <row r="2132" customFormat="false" ht="15" hidden="false" customHeight="false" outlineLevel="0" collapsed="false">
      <c r="A2132" s="3" t="n">
        <v>2131</v>
      </c>
      <c r="B2132" s="3" t="n">
        <v>5</v>
      </c>
      <c r="C2132" s="3" t="s">
        <v>187</v>
      </c>
      <c r="D2132" s="4" t="n">
        <v>411.88</v>
      </c>
      <c r="E2132" s="4" t="n">
        <v>414.53</v>
      </c>
      <c r="F2132" s="4" t="n">
        <v>411.51</v>
      </c>
      <c r="G2132" s="4" t="n">
        <v>413.5</v>
      </c>
      <c r="H2132" s="5" t="n">
        <v>1002860</v>
      </c>
      <c r="I2132" s="3"/>
      <c r="J2132" s="3" t="n">
        <f aca="false">ROUND((G2132-G2131)/G2131*100,2)</f>
        <v>-3.3</v>
      </c>
      <c r="K2132" s="3" t="str">
        <f aca="false">B2132&amp;"_"&amp;C2132</f>
        <v>5_2024-07-02</v>
      </c>
    </row>
    <row r="2133" customFormat="false" ht="15" hidden="false" customHeight="false" outlineLevel="0" collapsed="false">
      <c r="A2133" s="3" t="n">
        <v>2132</v>
      </c>
      <c r="B2133" s="3" t="n">
        <v>5</v>
      </c>
      <c r="C2133" s="3" t="s">
        <v>188</v>
      </c>
      <c r="D2133" s="4" t="n">
        <v>413.13</v>
      </c>
      <c r="E2133" s="4" t="n">
        <v>413.91</v>
      </c>
      <c r="F2133" s="4" t="n">
        <v>411.1</v>
      </c>
      <c r="G2133" s="4" t="n">
        <v>411.56</v>
      </c>
      <c r="H2133" s="5" t="n">
        <v>5705338</v>
      </c>
      <c r="I2133" s="3"/>
      <c r="J2133" s="3" t="n">
        <f aca="false">ROUND((G2133-G2132)/G2132*100,2)</f>
        <v>-0.47</v>
      </c>
      <c r="K2133" s="3" t="str">
        <f aca="false">B2133&amp;"_"&amp;C2133</f>
        <v>5_2024-07-03</v>
      </c>
    </row>
    <row r="2134" customFormat="false" ht="15" hidden="false" customHeight="false" outlineLevel="0" collapsed="false">
      <c r="A2134" s="3" t="n">
        <v>2133</v>
      </c>
      <c r="B2134" s="3" t="n">
        <v>5</v>
      </c>
      <c r="C2134" s="3" t="s">
        <v>189</v>
      </c>
      <c r="D2134" s="4" t="n">
        <v>403.88</v>
      </c>
      <c r="E2134" s="4" t="n">
        <v>406.44</v>
      </c>
      <c r="F2134" s="4" t="n">
        <v>403.5</v>
      </c>
      <c r="G2134" s="4" t="n">
        <v>405.3</v>
      </c>
      <c r="H2134" s="5" t="n">
        <v>3128395</v>
      </c>
      <c r="I2134" s="3"/>
      <c r="J2134" s="3" t="n">
        <f aca="false">ROUND((G2134-G2133)/G2133*100,2)</f>
        <v>-1.52</v>
      </c>
      <c r="K2134" s="3" t="str">
        <f aca="false">B2134&amp;"_"&amp;C2134</f>
        <v>5_2024-07-04</v>
      </c>
    </row>
    <row r="2135" customFormat="false" ht="15" hidden="false" customHeight="false" outlineLevel="0" collapsed="false">
      <c r="A2135" s="3" t="n">
        <v>2134</v>
      </c>
      <c r="B2135" s="3" t="n">
        <v>5</v>
      </c>
      <c r="C2135" s="3" t="s">
        <v>190</v>
      </c>
      <c r="D2135" s="4" t="n">
        <v>404.15</v>
      </c>
      <c r="E2135" s="4" t="n">
        <v>404.7</v>
      </c>
      <c r="F2135" s="4" t="n">
        <v>402.44</v>
      </c>
      <c r="G2135" s="4" t="n">
        <v>403.96</v>
      </c>
      <c r="H2135" s="5" t="n">
        <v>7459096</v>
      </c>
      <c r="I2135" s="3"/>
      <c r="J2135" s="3" t="n">
        <f aca="false">ROUND((G2135-G2134)/G2134*100,2)</f>
        <v>-0.33</v>
      </c>
      <c r="K2135" s="3" t="str">
        <f aca="false">B2135&amp;"_"&amp;C2135</f>
        <v>5_2024-07-05</v>
      </c>
    </row>
    <row r="2136" customFormat="false" ht="15" hidden="false" customHeight="false" outlineLevel="0" collapsed="false">
      <c r="A2136" s="3" t="n">
        <v>2135</v>
      </c>
      <c r="B2136" s="3" t="n">
        <v>5</v>
      </c>
      <c r="C2136" s="3" t="s">
        <v>191</v>
      </c>
      <c r="D2136" s="4" t="n">
        <v>403.27</v>
      </c>
      <c r="E2136" s="4" t="n">
        <v>404.68</v>
      </c>
      <c r="F2136" s="4" t="n">
        <v>401.34</v>
      </c>
      <c r="G2136" s="4" t="n">
        <v>402.08</v>
      </c>
      <c r="H2136" s="5" t="n">
        <v>5183757</v>
      </c>
      <c r="I2136" s="3"/>
      <c r="J2136" s="3" t="n">
        <f aca="false">ROUND((G2136-G2135)/G2135*100,2)</f>
        <v>-0.47</v>
      </c>
      <c r="K2136" s="3" t="str">
        <f aca="false">B2136&amp;"_"&amp;C2136</f>
        <v>5_2024-07-08</v>
      </c>
    </row>
    <row r="2137" customFormat="false" ht="15" hidden="false" customHeight="false" outlineLevel="0" collapsed="false">
      <c r="A2137" s="3" t="n">
        <v>2136</v>
      </c>
      <c r="B2137" s="3" t="n">
        <v>5</v>
      </c>
      <c r="C2137" s="3" t="s">
        <v>192</v>
      </c>
      <c r="D2137" s="4" t="n">
        <v>415.21</v>
      </c>
      <c r="E2137" s="4" t="n">
        <v>416.17</v>
      </c>
      <c r="F2137" s="4" t="n">
        <v>413.86</v>
      </c>
      <c r="G2137" s="4" t="n">
        <v>415.53</v>
      </c>
      <c r="H2137" s="5" t="n">
        <v>5445256</v>
      </c>
      <c r="I2137" s="3"/>
      <c r="J2137" s="3" t="n">
        <f aca="false">ROUND((G2137-G2136)/G2136*100,2)</f>
        <v>3.35</v>
      </c>
      <c r="K2137" s="3" t="str">
        <f aca="false">B2137&amp;"_"&amp;C2137</f>
        <v>5_2024-07-09</v>
      </c>
    </row>
    <row r="2138" customFormat="false" ht="15" hidden="false" customHeight="false" outlineLevel="0" collapsed="false">
      <c r="A2138" s="3" t="n">
        <v>2137</v>
      </c>
      <c r="B2138" s="3" t="n">
        <v>5</v>
      </c>
      <c r="C2138" s="3" t="s">
        <v>193</v>
      </c>
      <c r="D2138" s="4" t="n">
        <v>420.31</v>
      </c>
      <c r="E2138" s="4" t="n">
        <v>421.02</v>
      </c>
      <c r="F2138" s="4" t="n">
        <v>418.87</v>
      </c>
      <c r="G2138" s="4" t="n">
        <v>419.54</v>
      </c>
      <c r="H2138" s="5" t="n">
        <v>1267415</v>
      </c>
      <c r="I2138" s="3"/>
      <c r="J2138" s="3" t="n">
        <f aca="false">ROUND((G2138-G2137)/G2137*100,2)</f>
        <v>0.97</v>
      </c>
      <c r="K2138" s="3" t="str">
        <f aca="false">B2138&amp;"_"&amp;C2138</f>
        <v>5_2024-07-10</v>
      </c>
    </row>
    <row r="2139" customFormat="false" ht="15" hidden="false" customHeight="false" outlineLevel="0" collapsed="false">
      <c r="A2139" s="3" t="n">
        <v>2138</v>
      </c>
      <c r="B2139" s="3" t="n">
        <v>5</v>
      </c>
      <c r="C2139" s="3" t="s">
        <v>194</v>
      </c>
      <c r="D2139" s="4" t="n">
        <v>422.77</v>
      </c>
      <c r="E2139" s="4" t="n">
        <v>424.26</v>
      </c>
      <c r="F2139" s="4" t="n">
        <v>419.83</v>
      </c>
      <c r="G2139" s="4" t="n">
        <v>421.77</v>
      </c>
      <c r="H2139" s="5" t="n">
        <v>2976201</v>
      </c>
      <c r="I2139" s="3"/>
      <c r="J2139" s="3" t="n">
        <f aca="false">ROUND((G2139-G2138)/G2138*100,2)</f>
        <v>0.53</v>
      </c>
      <c r="K2139" s="3" t="str">
        <f aca="false">B2139&amp;"_"&amp;C2139</f>
        <v>5_2024-07-11</v>
      </c>
    </row>
    <row r="2140" customFormat="false" ht="15" hidden="false" customHeight="false" outlineLevel="0" collapsed="false">
      <c r="A2140" s="3" t="n">
        <v>2139</v>
      </c>
      <c r="B2140" s="3" t="n">
        <v>5</v>
      </c>
      <c r="C2140" s="3" t="s">
        <v>195</v>
      </c>
      <c r="D2140" s="4" t="n">
        <v>422.62</v>
      </c>
      <c r="E2140" s="4" t="n">
        <v>425.42</v>
      </c>
      <c r="F2140" s="4" t="n">
        <v>420.41</v>
      </c>
      <c r="G2140" s="4" t="n">
        <v>423.37</v>
      </c>
      <c r="H2140" s="5" t="n">
        <v>5513726</v>
      </c>
      <c r="I2140" s="3"/>
      <c r="J2140" s="3" t="n">
        <f aca="false">ROUND((G2140-G2139)/G2139*100,2)</f>
        <v>0.38</v>
      </c>
      <c r="K2140" s="3" t="str">
        <f aca="false">B2140&amp;"_"&amp;C2140</f>
        <v>5_2024-07-12</v>
      </c>
    </row>
    <row r="2141" customFormat="false" ht="15" hidden="false" customHeight="false" outlineLevel="0" collapsed="false">
      <c r="A2141" s="3" t="n">
        <v>2140</v>
      </c>
      <c r="B2141" s="3" t="n">
        <v>5</v>
      </c>
      <c r="C2141" s="3" t="s">
        <v>196</v>
      </c>
      <c r="D2141" s="4" t="n">
        <v>413.38</v>
      </c>
      <c r="E2141" s="4" t="n">
        <v>413.88</v>
      </c>
      <c r="F2141" s="4" t="n">
        <v>411.43</v>
      </c>
      <c r="G2141" s="4" t="n">
        <v>413.46</v>
      </c>
      <c r="H2141" s="5" t="n">
        <v>7918154</v>
      </c>
      <c r="I2141" s="3"/>
      <c r="J2141" s="3" t="n">
        <f aca="false">ROUND((G2141-G2140)/G2140*100,2)</f>
        <v>-2.34</v>
      </c>
      <c r="K2141" s="3" t="str">
        <f aca="false">B2141&amp;"_"&amp;C2141</f>
        <v>5_2024-07-15</v>
      </c>
    </row>
    <row r="2142" customFormat="false" ht="15" hidden="false" customHeight="false" outlineLevel="0" collapsed="false">
      <c r="A2142" s="3" t="n">
        <v>2141</v>
      </c>
      <c r="B2142" s="3" t="n">
        <v>5</v>
      </c>
      <c r="C2142" s="3" t="s">
        <v>197</v>
      </c>
      <c r="D2142" s="4" t="n">
        <v>423.73</v>
      </c>
      <c r="E2142" s="4" t="n">
        <v>425.36</v>
      </c>
      <c r="F2142" s="4" t="n">
        <v>421.51</v>
      </c>
      <c r="G2142" s="4" t="n">
        <v>424.93</v>
      </c>
      <c r="H2142" s="5" t="n">
        <v>2925034</v>
      </c>
      <c r="I2142" s="3"/>
      <c r="J2142" s="3" t="n">
        <f aca="false">ROUND((G2142-G2141)/G2141*100,2)</f>
        <v>2.77</v>
      </c>
      <c r="K2142" s="3" t="str">
        <f aca="false">B2142&amp;"_"&amp;C2142</f>
        <v>5_2024-07-16</v>
      </c>
    </row>
    <row r="2143" customFormat="false" ht="15" hidden="false" customHeight="false" outlineLevel="0" collapsed="false">
      <c r="A2143" s="3" t="n">
        <v>2142</v>
      </c>
      <c r="B2143" s="3" t="n">
        <v>5</v>
      </c>
      <c r="C2143" s="3" t="s">
        <v>198</v>
      </c>
      <c r="D2143" s="4" t="n">
        <v>434</v>
      </c>
      <c r="E2143" s="4" t="n">
        <v>434.13</v>
      </c>
      <c r="F2143" s="4" t="n">
        <v>431.3</v>
      </c>
      <c r="G2143" s="4" t="n">
        <v>432.63</v>
      </c>
      <c r="H2143" s="5" t="n">
        <v>3797667</v>
      </c>
      <c r="I2143" s="3"/>
      <c r="J2143" s="3" t="n">
        <f aca="false">ROUND((G2143-G2142)/G2142*100,2)</f>
        <v>1.81</v>
      </c>
      <c r="K2143" s="3" t="str">
        <f aca="false">B2143&amp;"_"&amp;C2143</f>
        <v>5_2024-07-17</v>
      </c>
    </row>
    <row r="2144" customFormat="false" ht="15" hidden="false" customHeight="false" outlineLevel="0" collapsed="false">
      <c r="A2144" s="3" t="n">
        <v>2143</v>
      </c>
      <c r="B2144" s="3" t="n">
        <v>5</v>
      </c>
      <c r="C2144" s="3" t="s">
        <v>199</v>
      </c>
      <c r="D2144" s="4" t="n">
        <v>429.3</v>
      </c>
      <c r="E2144" s="4" t="n">
        <v>429.6</v>
      </c>
      <c r="F2144" s="4" t="n">
        <v>427.86</v>
      </c>
      <c r="G2144" s="4" t="n">
        <v>429.3</v>
      </c>
      <c r="H2144" s="5" t="n">
        <v>3329821</v>
      </c>
      <c r="I2144" s="3"/>
      <c r="J2144" s="3" t="n">
        <f aca="false">ROUND((G2144-G2143)/G2143*100,2)</f>
        <v>-0.77</v>
      </c>
      <c r="K2144" s="3" t="str">
        <f aca="false">B2144&amp;"_"&amp;C2144</f>
        <v>5_2024-07-18</v>
      </c>
    </row>
    <row r="2145" customFormat="false" ht="15" hidden="false" customHeight="false" outlineLevel="0" collapsed="false">
      <c r="A2145" s="3" t="n">
        <v>2144</v>
      </c>
      <c r="B2145" s="3" t="n">
        <v>5</v>
      </c>
      <c r="C2145" s="3" t="s">
        <v>200</v>
      </c>
      <c r="D2145" s="4" t="n">
        <v>423.2</v>
      </c>
      <c r="E2145" s="4" t="n">
        <v>424.8</v>
      </c>
      <c r="F2145" s="4" t="n">
        <v>422.41</v>
      </c>
      <c r="G2145" s="4" t="n">
        <v>423.59</v>
      </c>
      <c r="H2145" s="5" t="n">
        <v>4414892</v>
      </c>
      <c r="I2145" s="3"/>
      <c r="J2145" s="3" t="n">
        <f aca="false">ROUND((G2145-G2144)/G2144*100,2)</f>
        <v>-1.33</v>
      </c>
      <c r="K2145" s="3" t="str">
        <f aca="false">B2145&amp;"_"&amp;C2145</f>
        <v>5_2024-07-19</v>
      </c>
    </row>
    <row r="2146" customFormat="false" ht="15" hidden="false" customHeight="false" outlineLevel="0" collapsed="false">
      <c r="A2146" s="3" t="n">
        <v>2145</v>
      </c>
      <c r="B2146" s="3" t="n">
        <v>5</v>
      </c>
      <c r="C2146" s="3" t="s">
        <v>201</v>
      </c>
      <c r="D2146" s="4" t="n">
        <v>409.4</v>
      </c>
      <c r="E2146" s="4" t="n">
        <v>411.75</v>
      </c>
      <c r="F2146" s="4" t="n">
        <v>405.97</v>
      </c>
      <c r="G2146" s="4" t="n">
        <v>408.28</v>
      </c>
      <c r="H2146" s="5" t="n">
        <v>6752037</v>
      </c>
      <c r="I2146" s="3"/>
      <c r="J2146" s="3" t="n">
        <f aca="false">ROUND((G2146-G2145)/G2145*100,2)</f>
        <v>-3.61</v>
      </c>
      <c r="K2146" s="3" t="str">
        <f aca="false">B2146&amp;"_"&amp;C2146</f>
        <v>5_2024-07-22</v>
      </c>
    </row>
    <row r="2147" customFormat="false" ht="15" hidden="false" customHeight="false" outlineLevel="0" collapsed="false">
      <c r="A2147" s="3" t="n">
        <v>2146</v>
      </c>
      <c r="B2147" s="3" t="n">
        <v>5</v>
      </c>
      <c r="C2147" s="3" t="s">
        <v>202</v>
      </c>
      <c r="D2147" s="4" t="n">
        <v>406.25</v>
      </c>
      <c r="E2147" s="4" t="n">
        <v>408.29</v>
      </c>
      <c r="F2147" s="4" t="n">
        <v>404.2</v>
      </c>
      <c r="G2147" s="4" t="n">
        <v>405.56</v>
      </c>
      <c r="H2147" s="5" t="n">
        <v>4175701</v>
      </c>
      <c r="I2147" s="3"/>
      <c r="J2147" s="3" t="n">
        <f aca="false">ROUND((G2147-G2146)/G2146*100,2)</f>
        <v>-0.67</v>
      </c>
      <c r="K2147" s="3" t="str">
        <f aca="false">B2147&amp;"_"&amp;C2147</f>
        <v>5_2024-07-23</v>
      </c>
    </row>
    <row r="2148" customFormat="false" ht="15" hidden="false" customHeight="false" outlineLevel="0" collapsed="false">
      <c r="A2148" s="3" t="n">
        <v>2147</v>
      </c>
      <c r="B2148" s="3" t="n">
        <v>5</v>
      </c>
      <c r="C2148" s="3" t="s">
        <v>203</v>
      </c>
      <c r="D2148" s="4" t="n">
        <v>408.64</v>
      </c>
      <c r="E2148" s="4" t="n">
        <v>409.7</v>
      </c>
      <c r="F2148" s="4" t="n">
        <v>407.59</v>
      </c>
      <c r="G2148" s="4" t="n">
        <v>408.45</v>
      </c>
      <c r="H2148" s="5" t="n">
        <v>689716</v>
      </c>
      <c r="I2148" s="3"/>
      <c r="J2148" s="3" t="n">
        <f aca="false">ROUND((G2148-G2147)/G2147*100,2)</f>
        <v>0.71</v>
      </c>
      <c r="K2148" s="3" t="str">
        <f aca="false">B2148&amp;"_"&amp;C2148</f>
        <v>5_2024-07-24</v>
      </c>
    </row>
    <row r="2149" customFormat="false" ht="15" hidden="false" customHeight="false" outlineLevel="0" collapsed="false">
      <c r="A2149" s="3" t="n">
        <v>2148</v>
      </c>
      <c r="B2149" s="3" t="n">
        <v>5</v>
      </c>
      <c r="C2149" s="3" t="s">
        <v>204</v>
      </c>
      <c r="D2149" s="4" t="n">
        <v>397.37</v>
      </c>
      <c r="E2149" s="4" t="n">
        <v>398.91</v>
      </c>
      <c r="F2149" s="4" t="n">
        <v>395.77</v>
      </c>
      <c r="G2149" s="4" t="n">
        <v>397.79</v>
      </c>
      <c r="H2149" s="5" t="n">
        <v>5963686</v>
      </c>
      <c r="I2149" s="3"/>
      <c r="J2149" s="3" t="n">
        <f aca="false">ROUND((G2149-G2148)/G2148*100,2)</f>
        <v>-2.61</v>
      </c>
      <c r="K2149" s="3" t="str">
        <f aca="false">B2149&amp;"_"&amp;C2149</f>
        <v>5_2024-07-25</v>
      </c>
    </row>
    <row r="2150" customFormat="false" ht="15" hidden="false" customHeight="false" outlineLevel="0" collapsed="false">
      <c r="A2150" s="3" t="n">
        <v>2149</v>
      </c>
      <c r="B2150" s="3" t="n">
        <v>5</v>
      </c>
      <c r="C2150" s="3" t="s">
        <v>205</v>
      </c>
      <c r="D2150" s="4" t="n">
        <v>401.65</v>
      </c>
      <c r="E2150" s="4" t="n">
        <v>403.91</v>
      </c>
      <c r="F2150" s="4" t="n">
        <v>399.14</v>
      </c>
      <c r="G2150" s="4" t="n">
        <v>400.05</v>
      </c>
      <c r="H2150" s="5" t="n">
        <v>1842542</v>
      </c>
      <c r="I2150" s="3"/>
      <c r="J2150" s="3" t="n">
        <f aca="false">ROUND((G2150-G2149)/G2149*100,2)</f>
        <v>0.57</v>
      </c>
      <c r="K2150" s="3" t="str">
        <f aca="false">B2150&amp;"_"&amp;C2150</f>
        <v>5_2024-07-26</v>
      </c>
    </row>
    <row r="2151" customFormat="false" ht="15" hidden="false" customHeight="false" outlineLevel="0" collapsed="false">
      <c r="A2151" s="3" t="n">
        <v>2150</v>
      </c>
      <c r="B2151" s="3" t="n">
        <v>5</v>
      </c>
      <c r="C2151" s="3" t="s">
        <v>206</v>
      </c>
      <c r="D2151" s="4" t="n">
        <v>410.04</v>
      </c>
      <c r="E2151" s="4" t="n">
        <v>410.07</v>
      </c>
      <c r="F2151" s="4" t="n">
        <v>408.15</v>
      </c>
      <c r="G2151" s="4" t="n">
        <v>409.23</v>
      </c>
      <c r="H2151" s="5" t="n">
        <v>4445019</v>
      </c>
      <c r="I2151" s="3"/>
      <c r="J2151" s="3" t="n">
        <f aca="false">ROUND((G2151-G2150)/G2150*100,2)</f>
        <v>2.29</v>
      </c>
      <c r="K2151" s="3" t="str">
        <f aca="false">B2151&amp;"_"&amp;C2151</f>
        <v>5_2024-07-29</v>
      </c>
    </row>
    <row r="2152" customFormat="false" ht="15" hidden="false" customHeight="false" outlineLevel="0" collapsed="false">
      <c r="A2152" s="3" t="n">
        <v>2151</v>
      </c>
      <c r="B2152" s="3" t="n">
        <v>5</v>
      </c>
      <c r="C2152" s="3" t="s">
        <v>207</v>
      </c>
      <c r="D2152" s="4" t="n">
        <v>414.43</v>
      </c>
      <c r="E2152" s="4" t="n">
        <v>416.7</v>
      </c>
      <c r="F2152" s="4" t="n">
        <v>413.8</v>
      </c>
      <c r="G2152" s="4" t="n">
        <v>415.78</v>
      </c>
      <c r="H2152" s="5" t="n">
        <v>7411729</v>
      </c>
      <c r="I2152" s="3"/>
      <c r="J2152" s="3" t="n">
        <f aca="false">ROUND((G2152-G2151)/G2151*100,2)</f>
        <v>1.6</v>
      </c>
      <c r="K2152" s="3" t="str">
        <f aca="false">B2152&amp;"_"&amp;C2152</f>
        <v>5_2024-07-30</v>
      </c>
    </row>
    <row r="2153" customFormat="false" ht="15" hidden="false" customHeight="false" outlineLevel="0" collapsed="false">
      <c r="A2153" s="3" t="n">
        <v>2152</v>
      </c>
      <c r="B2153" s="3" t="n">
        <v>5</v>
      </c>
      <c r="C2153" s="3" t="s">
        <v>208</v>
      </c>
      <c r="D2153" s="4" t="n">
        <v>416.56</v>
      </c>
      <c r="E2153" s="4" t="n">
        <v>416.64</v>
      </c>
      <c r="F2153" s="4" t="n">
        <v>415.52</v>
      </c>
      <c r="G2153" s="4" t="n">
        <v>416.2</v>
      </c>
      <c r="H2153" s="5" t="n">
        <v>4090511</v>
      </c>
      <c r="I2153" s="3"/>
      <c r="J2153" s="3" t="n">
        <f aca="false">ROUND((G2153-G2152)/G2152*100,2)</f>
        <v>0.1</v>
      </c>
      <c r="K2153" s="3" t="str">
        <f aca="false">B2153&amp;"_"&amp;C2153</f>
        <v>5_2024-07-31</v>
      </c>
    </row>
    <row r="2154" customFormat="false" ht="15" hidden="false" customHeight="false" outlineLevel="0" collapsed="false">
      <c r="A2154" s="3" t="n">
        <v>2153</v>
      </c>
      <c r="B2154" s="3" t="n">
        <v>5</v>
      </c>
      <c r="C2154" s="3" t="s">
        <v>209</v>
      </c>
      <c r="D2154" s="4" t="n">
        <v>426.67</v>
      </c>
      <c r="E2154" s="4" t="n">
        <v>429.12</v>
      </c>
      <c r="F2154" s="4" t="n">
        <v>424.19</v>
      </c>
      <c r="G2154" s="4" t="n">
        <v>427.52</v>
      </c>
      <c r="H2154" s="5" t="n">
        <v>6674942</v>
      </c>
      <c r="I2154" s="3"/>
      <c r="J2154" s="3" t="n">
        <f aca="false">ROUND((G2154-G2153)/G2153*100,2)</f>
        <v>2.72</v>
      </c>
      <c r="K2154" s="3" t="str">
        <f aca="false">B2154&amp;"_"&amp;C2154</f>
        <v>5_2024-08-01</v>
      </c>
    </row>
    <row r="2155" customFormat="false" ht="15" hidden="false" customHeight="false" outlineLevel="0" collapsed="false">
      <c r="A2155" s="3" t="n">
        <v>2154</v>
      </c>
      <c r="B2155" s="3" t="n">
        <v>5</v>
      </c>
      <c r="C2155" s="3" t="s">
        <v>210</v>
      </c>
      <c r="D2155" s="4" t="n">
        <v>432.21</v>
      </c>
      <c r="E2155" s="4" t="n">
        <v>434.62</v>
      </c>
      <c r="F2155" s="4" t="n">
        <v>428.38</v>
      </c>
      <c r="G2155" s="4" t="n">
        <v>430.96</v>
      </c>
      <c r="H2155" s="5" t="n">
        <v>5241800</v>
      </c>
      <c r="I2155" s="3"/>
      <c r="J2155" s="3" t="n">
        <f aca="false">ROUND((G2155-G2154)/G2154*100,2)</f>
        <v>0.8</v>
      </c>
      <c r="K2155" s="3" t="str">
        <f aca="false">B2155&amp;"_"&amp;C2155</f>
        <v>5_2024-08-02</v>
      </c>
    </row>
    <row r="2156" customFormat="false" ht="15" hidden="false" customHeight="false" outlineLevel="0" collapsed="false">
      <c r="A2156" s="3" t="n">
        <v>2155</v>
      </c>
      <c r="B2156" s="3" t="n">
        <v>5</v>
      </c>
      <c r="C2156" s="3" t="s">
        <v>211</v>
      </c>
      <c r="D2156" s="4" t="n">
        <v>423.66</v>
      </c>
      <c r="E2156" s="4" t="n">
        <v>425.57</v>
      </c>
      <c r="F2156" s="4" t="n">
        <v>420.35</v>
      </c>
      <c r="G2156" s="4" t="n">
        <v>422.4</v>
      </c>
      <c r="H2156" s="5" t="n">
        <v>786451</v>
      </c>
      <c r="I2156" s="3"/>
      <c r="J2156" s="3" t="n">
        <f aca="false">ROUND((G2156-G2155)/G2155*100,2)</f>
        <v>-1.99</v>
      </c>
      <c r="K2156" s="3" t="str">
        <f aca="false">B2156&amp;"_"&amp;C2156</f>
        <v>5_2024-08-05</v>
      </c>
    </row>
    <row r="2157" customFormat="false" ht="15" hidden="false" customHeight="false" outlineLevel="0" collapsed="false">
      <c r="A2157" s="3" t="n">
        <v>2156</v>
      </c>
      <c r="B2157" s="3" t="n">
        <v>5</v>
      </c>
      <c r="C2157" s="3" t="s">
        <v>212</v>
      </c>
      <c r="D2157" s="4" t="n">
        <v>421.53</v>
      </c>
      <c r="E2157" s="4" t="n">
        <v>425.39</v>
      </c>
      <c r="F2157" s="4" t="n">
        <v>421.14</v>
      </c>
      <c r="G2157" s="4" t="n">
        <v>423.12</v>
      </c>
      <c r="H2157" s="5" t="n">
        <v>6021471</v>
      </c>
      <c r="I2157" s="3"/>
      <c r="J2157" s="3" t="n">
        <f aca="false">ROUND((G2157-G2156)/G2156*100,2)</f>
        <v>0.17</v>
      </c>
      <c r="K2157" s="3" t="str">
        <f aca="false">B2157&amp;"_"&amp;C2157</f>
        <v>5_2024-08-06</v>
      </c>
    </row>
    <row r="2158" customFormat="false" ht="15" hidden="false" customHeight="false" outlineLevel="0" collapsed="false">
      <c r="A2158" s="3" t="n">
        <v>2157</v>
      </c>
      <c r="B2158" s="3" t="n">
        <v>5</v>
      </c>
      <c r="C2158" s="3" t="s">
        <v>213</v>
      </c>
      <c r="D2158" s="4" t="n">
        <v>425.84</v>
      </c>
      <c r="E2158" s="4" t="n">
        <v>428.27</v>
      </c>
      <c r="F2158" s="4" t="n">
        <v>425.7</v>
      </c>
      <c r="G2158" s="4" t="n">
        <v>426.11</v>
      </c>
      <c r="H2158" s="5" t="n">
        <v>5281086</v>
      </c>
      <c r="I2158" s="3"/>
      <c r="J2158" s="3" t="n">
        <f aca="false">ROUND((G2158-G2157)/G2157*100,2)</f>
        <v>0.71</v>
      </c>
      <c r="K2158" s="3" t="str">
        <f aca="false">B2158&amp;"_"&amp;C2158</f>
        <v>5_2024-08-07</v>
      </c>
    </row>
    <row r="2159" customFormat="false" ht="15" hidden="false" customHeight="false" outlineLevel="0" collapsed="false">
      <c r="A2159" s="3" t="n">
        <v>2158</v>
      </c>
      <c r="B2159" s="3" t="n">
        <v>5</v>
      </c>
      <c r="C2159" s="3" t="s">
        <v>214</v>
      </c>
      <c r="D2159" s="4" t="n">
        <v>421.88</v>
      </c>
      <c r="E2159" s="4" t="n">
        <v>423.61</v>
      </c>
      <c r="F2159" s="4" t="n">
        <v>420.5</v>
      </c>
      <c r="G2159" s="4" t="n">
        <v>423.36</v>
      </c>
      <c r="H2159" s="5" t="n">
        <v>7875525</v>
      </c>
      <c r="I2159" s="3"/>
      <c r="J2159" s="3" t="n">
        <f aca="false">ROUND((G2159-G2158)/G2158*100,2)</f>
        <v>-0.65</v>
      </c>
      <c r="K2159" s="3" t="str">
        <f aca="false">B2159&amp;"_"&amp;C2159</f>
        <v>5_2024-08-08</v>
      </c>
    </row>
    <row r="2160" customFormat="false" ht="15" hidden="false" customHeight="false" outlineLevel="0" collapsed="false">
      <c r="A2160" s="3" t="n">
        <v>2159</v>
      </c>
      <c r="B2160" s="3" t="n">
        <v>5</v>
      </c>
      <c r="C2160" s="3" t="s">
        <v>215</v>
      </c>
      <c r="D2160" s="4" t="n">
        <v>425.53</v>
      </c>
      <c r="E2160" s="4" t="n">
        <v>429.32</v>
      </c>
      <c r="F2160" s="4" t="n">
        <v>423.36</v>
      </c>
      <c r="G2160" s="4" t="n">
        <v>427.18</v>
      </c>
      <c r="H2160" s="5" t="n">
        <v>2873602</v>
      </c>
      <c r="I2160" s="3"/>
      <c r="J2160" s="3" t="n">
        <f aca="false">ROUND((G2160-G2159)/G2159*100,2)</f>
        <v>0.9</v>
      </c>
      <c r="K2160" s="3" t="str">
        <f aca="false">B2160&amp;"_"&amp;C2160</f>
        <v>5_2024-08-09</v>
      </c>
    </row>
    <row r="2161" customFormat="false" ht="15" hidden="false" customHeight="false" outlineLevel="0" collapsed="false">
      <c r="A2161" s="3" t="n">
        <v>2160</v>
      </c>
      <c r="B2161" s="3" t="n">
        <v>5</v>
      </c>
      <c r="C2161" s="3" t="s">
        <v>216</v>
      </c>
      <c r="D2161" s="4" t="n">
        <v>438.08</v>
      </c>
      <c r="E2161" s="4" t="n">
        <v>440.46</v>
      </c>
      <c r="F2161" s="4" t="n">
        <v>435.81</v>
      </c>
      <c r="G2161" s="4" t="n">
        <v>437.35</v>
      </c>
      <c r="H2161" s="5" t="n">
        <v>7582257</v>
      </c>
      <c r="I2161" s="3"/>
      <c r="J2161" s="3" t="n">
        <f aca="false">ROUND((G2161-G2160)/G2160*100,2)</f>
        <v>2.38</v>
      </c>
      <c r="K2161" s="3" t="str">
        <f aca="false">B2161&amp;"_"&amp;C2161</f>
        <v>5_2024-08-12</v>
      </c>
    </row>
    <row r="2162" customFormat="false" ht="15" hidden="false" customHeight="false" outlineLevel="0" collapsed="false">
      <c r="A2162" s="3" t="n">
        <v>2161</v>
      </c>
      <c r="B2162" s="3" t="n">
        <v>5</v>
      </c>
      <c r="C2162" s="3" t="s">
        <v>217</v>
      </c>
      <c r="D2162" s="4" t="n">
        <v>418.63</v>
      </c>
      <c r="E2162" s="4" t="n">
        <v>421.06</v>
      </c>
      <c r="F2162" s="4" t="n">
        <v>416.94</v>
      </c>
      <c r="G2162" s="4" t="n">
        <v>418.95</v>
      </c>
      <c r="H2162" s="5" t="n">
        <v>987161</v>
      </c>
      <c r="I2162" s="3"/>
      <c r="J2162" s="3" t="n">
        <f aca="false">ROUND((G2162-G2161)/G2161*100,2)</f>
        <v>-4.21</v>
      </c>
      <c r="K2162" s="3" t="str">
        <f aca="false">B2162&amp;"_"&amp;C2162</f>
        <v>5_2024-08-13</v>
      </c>
    </row>
    <row r="2163" customFormat="false" ht="15" hidden="false" customHeight="false" outlineLevel="0" collapsed="false">
      <c r="A2163" s="3" t="n">
        <v>2162</v>
      </c>
      <c r="B2163" s="3" t="n">
        <v>5</v>
      </c>
      <c r="C2163" s="3" t="s">
        <v>218</v>
      </c>
      <c r="D2163" s="4" t="n">
        <v>418.4</v>
      </c>
      <c r="E2163" s="4" t="n">
        <v>419.66</v>
      </c>
      <c r="F2163" s="4" t="n">
        <v>415.49</v>
      </c>
      <c r="G2163" s="4" t="n">
        <v>417.32</v>
      </c>
      <c r="H2163" s="5" t="n">
        <v>1129765</v>
      </c>
      <c r="I2163" s="3"/>
      <c r="J2163" s="3" t="n">
        <f aca="false">ROUND((G2163-G2162)/G2162*100,2)</f>
        <v>-0.39</v>
      </c>
      <c r="K2163" s="3" t="str">
        <f aca="false">B2163&amp;"_"&amp;C2163</f>
        <v>5_2024-08-14</v>
      </c>
    </row>
    <row r="2164" customFormat="false" ht="15" hidden="false" customHeight="false" outlineLevel="0" collapsed="false">
      <c r="A2164" s="3" t="n">
        <v>2163</v>
      </c>
      <c r="B2164" s="3" t="n">
        <v>5</v>
      </c>
      <c r="C2164" s="3" t="s">
        <v>219</v>
      </c>
      <c r="D2164" s="4" t="n">
        <v>410.87</v>
      </c>
      <c r="E2164" s="4" t="n">
        <v>413.11</v>
      </c>
      <c r="F2164" s="4" t="n">
        <v>410.44</v>
      </c>
      <c r="G2164" s="4" t="n">
        <v>411.86</v>
      </c>
      <c r="H2164" s="5" t="n">
        <v>6101213</v>
      </c>
      <c r="I2164" s="3"/>
      <c r="J2164" s="3" t="n">
        <f aca="false">ROUND((G2164-G2163)/G2163*100,2)</f>
        <v>-1.31</v>
      </c>
      <c r="K2164" s="3" t="str">
        <f aca="false">B2164&amp;"_"&amp;C2164</f>
        <v>5_2024-08-15</v>
      </c>
    </row>
    <row r="2165" customFormat="false" ht="15" hidden="false" customHeight="false" outlineLevel="0" collapsed="false">
      <c r="A2165" s="3" t="n">
        <v>2164</v>
      </c>
      <c r="B2165" s="3" t="n">
        <v>5</v>
      </c>
      <c r="C2165" s="3" t="s">
        <v>220</v>
      </c>
      <c r="D2165" s="4" t="n">
        <v>415.25</v>
      </c>
      <c r="E2165" s="4" t="n">
        <v>415.26</v>
      </c>
      <c r="F2165" s="4" t="n">
        <v>413.45</v>
      </c>
      <c r="G2165" s="4" t="n">
        <v>414.13</v>
      </c>
      <c r="H2165" s="5" t="n">
        <v>3130135</v>
      </c>
      <c r="I2165" s="3"/>
      <c r="J2165" s="3" t="n">
        <f aca="false">ROUND((G2165-G2164)/G2164*100,2)</f>
        <v>0.55</v>
      </c>
      <c r="K2165" s="3" t="str">
        <f aca="false">B2165&amp;"_"&amp;C2165</f>
        <v>5_2024-08-16</v>
      </c>
    </row>
    <row r="2166" customFormat="false" ht="15" hidden="false" customHeight="false" outlineLevel="0" collapsed="false">
      <c r="A2166" s="3" t="n">
        <v>2165</v>
      </c>
      <c r="B2166" s="3" t="n">
        <v>5</v>
      </c>
      <c r="C2166" s="3" t="s">
        <v>221</v>
      </c>
      <c r="D2166" s="4" t="n">
        <v>409.72</v>
      </c>
      <c r="E2166" s="4" t="n">
        <v>411.11</v>
      </c>
      <c r="F2166" s="4" t="n">
        <v>407.94</v>
      </c>
      <c r="G2166" s="4" t="n">
        <v>409.08</v>
      </c>
      <c r="H2166" s="5" t="n">
        <v>1371962</v>
      </c>
      <c r="I2166" s="3"/>
      <c r="J2166" s="3" t="n">
        <f aca="false">ROUND((G2166-G2165)/G2165*100,2)</f>
        <v>-1.22</v>
      </c>
      <c r="K2166" s="3" t="str">
        <f aca="false">B2166&amp;"_"&amp;C2166</f>
        <v>5_2024-08-19</v>
      </c>
    </row>
    <row r="2167" customFormat="false" ht="15" hidden="false" customHeight="false" outlineLevel="0" collapsed="false">
      <c r="A2167" s="3" t="n">
        <v>2166</v>
      </c>
      <c r="B2167" s="3" t="n">
        <v>5</v>
      </c>
      <c r="C2167" s="3" t="s">
        <v>222</v>
      </c>
      <c r="D2167" s="4" t="n">
        <v>415.92</v>
      </c>
      <c r="E2167" s="4" t="n">
        <v>419.11</v>
      </c>
      <c r="F2167" s="4" t="n">
        <v>415.46</v>
      </c>
      <c r="G2167" s="4" t="n">
        <v>417.29</v>
      </c>
      <c r="H2167" s="5" t="n">
        <v>4933613</v>
      </c>
      <c r="I2167" s="3"/>
      <c r="J2167" s="3" t="n">
        <f aca="false">ROUND((G2167-G2166)/G2166*100,2)</f>
        <v>2.01</v>
      </c>
      <c r="K2167" s="3" t="str">
        <f aca="false">B2167&amp;"_"&amp;C2167</f>
        <v>5_2024-08-20</v>
      </c>
    </row>
    <row r="2168" customFormat="false" ht="15" hidden="false" customHeight="false" outlineLevel="0" collapsed="false">
      <c r="A2168" s="3" t="n">
        <v>2167</v>
      </c>
      <c r="B2168" s="3" t="n">
        <v>5</v>
      </c>
      <c r="C2168" s="3" t="s">
        <v>223</v>
      </c>
      <c r="D2168" s="4" t="n">
        <v>431</v>
      </c>
      <c r="E2168" s="4" t="n">
        <v>431.56</v>
      </c>
      <c r="F2168" s="4" t="n">
        <v>429.04</v>
      </c>
      <c r="G2168" s="4" t="n">
        <v>430.01</v>
      </c>
      <c r="H2168" s="5" t="n">
        <v>1109561</v>
      </c>
      <c r="I2168" s="3"/>
      <c r="J2168" s="3" t="n">
        <f aca="false">ROUND((G2168-G2167)/G2167*100,2)</f>
        <v>3.05</v>
      </c>
      <c r="K2168" s="3" t="str">
        <f aca="false">B2168&amp;"_"&amp;C2168</f>
        <v>5_2024-08-21</v>
      </c>
    </row>
    <row r="2169" customFormat="false" ht="15" hidden="false" customHeight="false" outlineLevel="0" collapsed="false">
      <c r="A2169" s="3" t="n">
        <v>2168</v>
      </c>
      <c r="B2169" s="3" t="n">
        <v>5</v>
      </c>
      <c r="C2169" s="3" t="s">
        <v>224</v>
      </c>
      <c r="D2169" s="4" t="n">
        <v>428.16</v>
      </c>
      <c r="E2169" s="4" t="n">
        <v>428.8</v>
      </c>
      <c r="F2169" s="4" t="n">
        <v>425.25</v>
      </c>
      <c r="G2169" s="4" t="n">
        <v>427.39</v>
      </c>
      <c r="H2169" s="5" t="n">
        <v>5317380</v>
      </c>
      <c r="I2169" s="3"/>
      <c r="J2169" s="3" t="n">
        <f aca="false">ROUND((G2169-G2168)/G2168*100,2)</f>
        <v>-0.61</v>
      </c>
      <c r="K2169" s="3" t="str">
        <f aca="false">B2169&amp;"_"&amp;C2169</f>
        <v>5_2024-08-22</v>
      </c>
    </row>
    <row r="2170" customFormat="false" ht="15" hidden="false" customHeight="false" outlineLevel="0" collapsed="false">
      <c r="A2170" s="3" t="n">
        <v>2169</v>
      </c>
      <c r="B2170" s="3" t="n">
        <v>5</v>
      </c>
      <c r="C2170" s="3" t="s">
        <v>225</v>
      </c>
      <c r="D2170" s="4" t="n">
        <v>432.56</v>
      </c>
      <c r="E2170" s="4" t="n">
        <v>432.91</v>
      </c>
      <c r="F2170" s="4" t="n">
        <v>431.54</v>
      </c>
      <c r="G2170" s="4" t="n">
        <v>431.68</v>
      </c>
      <c r="H2170" s="5" t="n">
        <v>5794354</v>
      </c>
      <c r="I2170" s="3"/>
      <c r="J2170" s="3" t="n">
        <f aca="false">ROUND((G2170-G2169)/G2169*100,2)</f>
        <v>1</v>
      </c>
      <c r="K2170" s="3" t="str">
        <f aca="false">B2170&amp;"_"&amp;C2170</f>
        <v>5_2024-08-23</v>
      </c>
    </row>
    <row r="2171" customFormat="false" ht="15" hidden="false" customHeight="false" outlineLevel="0" collapsed="false">
      <c r="A2171" s="3" t="n">
        <v>2170</v>
      </c>
      <c r="B2171" s="3" t="n">
        <v>5</v>
      </c>
      <c r="C2171" s="3" t="s">
        <v>226</v>
      </c>
      <c r="D2171" s="4" t="n">
        <v>427.85</v>
      </c>
      <c r="E2171" s="4" t="n">
        <v>429.31</v>
      </c>
      <c r="F2171" s="4" t="n">
        <v>427.04</v>
      </c>
      <c r="G2171" s="4" t="n">
        <v>428.95</v>
      </c>
      <c r="H2171" s="5" t="n">
        <v>2194702</v>
      </c>
      <c r="I2171" s="3"/>
      <c r="J2171" s="3" t="n">
        <f aca="false">ROUND((G2171-G2170)/G2170*100,2)</f>
        <v>-0.63</v>
      </c>
      <c r="K2171" s="3" t="str">
        <f aca="false">B2171&amp;"_"&amp;C2171</f>
        <v>5_2024-08-26</v>
      </c>
    </row>
    <row r="2172" customFormat="false" ht="15" hidden="false" customHeight="false" outlineLevel="0" collapsed="false">
      <c r="A2172" s="3" t="n">
        <v>2171</v>
      </c>
      <c r="B2172" s="3" t="n">
        <v>5</v>
      </c>
      <c r="C2172" s="3" t="s">
        <v>227</v>
      </c>
      <c r="D2172" s="4" t="n">
        <v>434.09</v>
      </c>
      <c r="E2172" s="4" t="n">
        <v>435.99</v>
      </c>
      <c r="F2172" s="4" t="n">
        <v>432.27</v>
      </c>
      <c r="G2172" s="4" t="n">
        <v>435.22</v>
      </c>
      <c r="H2172" s="5" t="n">
        <v>2484088</v>
      </c>
      <c r="I2172" s="3"/>
      <c r="J2172" s="3" t="n">
        <f aca="false">ROUND((G2172-G2171)/G2171*100,2)</f>
        <v>1.46</v>
      </c>
      <c r="K2172" s="3" t="str">
        <f aca="false">B2172&amp;"_"&amp;C2172</f>
        <v>5_2024-08-27</v>
      </c>
    </row>
    <row r="2173" customFormat="false" ht="15" hidden="false" customHeight="false" outlineLevel="0" collapsed="false">
      <c r="A2173" s="3" t="n">
        <v>2172</v>
      </c>
      <c r="B2173" s="3" t="n">
        <v>5</v>
      </c>
      <c r="C2173" s="3" t="s">
        <v>228</v>
      </c>
      <c r="D2173" s="4" t="n">
        <v>450.43</v>
      </c>
      <c r="E2173" s="4" t="n">
        <v>452.03</v>
      </c>
      <c r="F2173" s="4" t="n">
        <v>449.48</v>
      </c>
      <c r="G2173" s="4" t="n">
        <v>450.46</v>
      </c>
      <c r="H2173" s="5" t="n">
        <v>5313694</v>
      </c>
      <c r="I2173" s="3"/>
      <c r="J2173" s="3" t="n">
        <f aca="false">ROUND((G2173-G2172)/G2172*100,2)</f>
        <v>3.5</v>
      </c>
      <c r="K2173" s="3" t="str">
        <f aca="false">B2173&amp;"_"&amp;C2173</f>
        <v>5_2024-08-28</v>
      </c>
    </row>
    <row r="2174" customFormat="false" ht="15" hidden="false" customHeight="false" outlineLevel="0" collapsed="false">
      <c r="A2174" s="3" t="n">
        <v>2173</v>
      </c>
      <c r="B2174" s="3" t="n">
        <v>5</v>
      </c>
      <c r="C2174" s="3" t="s">
        <v>229</v>
      </c>
      <c r="D2174" s="4" t="n">
        <v>440.96</v>
      </c>
      <c r="E2174" s="4" t="n">
        <v>441.06</v>
      </c>
      <c r="F2174" s="4" t="n">
        <v>437.59</v>
      </c>
      <c r="G2174" s="4" t="n">
        <v>439.8</v>
      </c>
      <c r="H2174" s="5" t="n">
        <v>3392605</v>
      </c>
      <c r="I2174" s="3"/>
      <c r="J2174" s="3" t="n">
        <f aca="false">ROUND((G2174-G2173)/G2173*100,2)</f>
        <v>-2.37</v>
      </c>
      <c r="K2174" s="3" t="str">
        <f aca="false">B2174&amp;"_"&amp;C2174</f>
        <v>5_2024-08-29</v>
      </c>
    </row>
    <row r="2175" customFormat="false" ht="15" hidden="false" customHeight="false" outlineLevel="0" collapsed="false">
      <c r="A2175" s="3" t="n">
        <v>2174</v>
      </c>
      <c r="B2175" s="3" t="n">
        <v>5</v>
      </c>
      <c r="C2175" s="3" t="s">
        <v>230</v>
      </c>
      <c r="D2175" s="4" t="n">
        <v>443.62</v>
      </c>
      <c r="E2175" s="4" t="n">
        <v>444.18</v>
      </c>
      <c r="F2175" s="4" t="n">
        <v>441.62</v>
      </c>
      <c r="G2175" s="4" t="n">
        <v>443.48</v>
      </c>
      <c r="H2175" s="5" t="n">
        <v>3101911</v>
      </c>
      <c r="I2175" s="3"/>
      <c r="J2175" s="3" t="n">
        <f aca="false">ROUND((G2175-G2174)/G2174*100,2)</f>
        <v>0.84</v>
      </c>
      <c r="K2175" s="3" t="str">
        <f aca="false">B2175&amp;"_"&amp;C2175</f>
        <v>5_2024-08-30</v>
      </c>
    </row>
    <row r="2176" customFormat="false" ht="15" hidden="false" customHeight="false" outlineLevel="0" collapsed="false">
      <c r="A2176" s="3" t="n">
        <v>2175</v>
      </c>
      <c r="B2176" s="3" t="n">
        <v>5</v>
      </c>
      <c r="C2176" s="3" t="s">
        <v>231</v>
      </c>
      <c r="D2176" s="4" t="n">
        <v>447.96</v>
      </c>
      <c r="E2176" s="4" t="n">
        <v>450.9</v>
      </c>
      <c r="F2176" s="4" t="n">
        <v>446.61</v>
      </c>
      <c r="G2176" s="4" t="n">
        <v>449.01</v>
      </c>
      <c r="H2176" s="5" t="n">
        <v>6723932</v>
      </c>
      <c r="I2176" s="3"/>
      <c r="J2176" s="3" t="n">
        <f aca="false">ROUND((G2176-G2175)/G2175*100,2)</f>
        <v>1.25</v>
      </c>
      <c r="K2176" s="3" t="str">
        <f aca="false">B2176&amp;"_"&amp;C2176</f>
        <v>5_2024-09-02</v>
      </c>
    </row>
    <row r="2177" customFormat="false" ht="15" hidden="false" customHeight="false" outlineLevel="0" collapsed="false">
      <c r="A2177" s="3" t="n">
        <v>2176</v>
      </c>
      <c r="B2177" s="3" t="n">
        <v>5</v>
      </c>
      <c r="C2177" s="3" t="s">
        <v>232</v>
      </c>
      <c r="D2177" s="4" t="n">
        <v>436.88</v>
      </c>
      <c r="E2177" s="4" t="n">
        <v>437.12</v>
      </c>
      <c r="F2177" s="4" t="n">
        <v>433.83</v>
      </c>
      <c r="G2177" s="4" t="n">
        <v>435.86</v>
      </c>
      <c r="H2177" s="5" t="n">
        <v>2436603</v>
      </c>
      <c r="I2177" s="3"/>
      <c r="J2177" s="3" t="n">
        <f aca="false">ROUND((G2177-G2176)/G2176*100,2)</f>
        <v>-2.93</v>
      </c>
      <c r="K2177" s="3" t="str">
        <f aca="false">B2177&amp;"_"&amp;C2177</f>
        <v>5_2024-09-03</v>
      </c>
    </row>
    <row r="2178" customFormat="false" ht="15" hidden="false" customHeight="false" outlineLevel="0" collapsed="false">
      <c r="A2178" s="3" t="n">
        <v>2177</v>
      </c>
      <c r="B2178" s="3" t="n">
        <v>5</v>
      </c>
      <c r="C2178" s="3" t="s">
        <v>233</v>
      </c>
      <c r="D2178" s="4" t="n">
        <v>432.79</v>
      </c>
      <c r="E2178" s="4" t="n">
        <v>435.84</v>
      </c>
      <c r="F2178" s="4" t="n">
        <v>432.3</v>
      </c>
      <c r="G2178" s="4" t="n">
        <v>434.12</v>
      </c>
      <c r="H2178" s="5" t="n">
        <v>1548614</v>
      </c>
      <c r="I2178" s="3"/>
      <c r="J2178" s="3" t="n">
        <f aca="false">ROUND((G2178-G2177)/G2177*100,2)</f>
        <v>-0.4</v>
      </c>
      <c r="K2178" s="3" t="str">
        <f aca="false">B2178&amp;"_"&amp;C2178</f>
        <v>5_2024-09-04</v>
      </c>
    </row>
    <row r="2179" customFormat="false" ht="15" hidden="false" customHeight="false" outlineLevel="0" collapsed="false">
      <c r="A2179" s="3" t="n">
        <v>2178</v>
      </c>
      <c r="B2179" s="3" t="n">
        <v>5</v>
      </c>
      <c r="C2179" s="3" t="s">
        <v>234</v>
      </c>
      <c r="D2179" s="4" t="n">
        <v>435.03</v>
      </c>
      <c r="E2179" s="4" t="n">
        <v>436</v>
      </c>
      <c r="F2179" s="4" t="n">
        <v>433.74</v>
      </c>
      <c r="G2179" s="4" t="n">
        <v>434.73</v>
      </c>
      <c r="H2179" s="5" t="n">
        <v>4912930</v>
      </c>
      <c r="I2179" s="3"/>
      <c r="J2179" s="3" t="n">
        <f aca="false">ROUND((G2179-G2178)/G2178*100,2)</f>
        <v>0.14</v>
      </c>
      <c r="K2179" s="3" t="str">
        <f aca="false">B2179&amp;"_"&amp;C2179</f>
        <v>5_2024-09-05</v>
      </c>
    </row>
    <row r="2180" customFormat="false" ht="15" hidden="false" customHeight="false" outlineLevel="0" collapsed="false">
      <c r="A2180" s="3" t="n">
        <v>2179</v>
      </c>
      <c r="B2180" s="3" t="n">
        <v>5</v>
      </c>
      <c r="C2180" s="3" t="s">
        <v>235</v>
      </c>
      <c r="D2180" s="4" t="n">
        <v>447.29</v>
      </c>
      <c r="E2180" s="4" t="n">
        <v>449.62</v>
      </c>
      <c r="F2180" s="4" t="n">
        <v>446.81</v>
      </c>
      <c r="G2180" s="4" t="n">
        <v>446.83</v>
      </c>
      <c r="H2180" s="5" t="n">
        <v>3660558</v>
      </c>
      <c r="I2180" s="3"/>
      <c r="J2180" s="3" t="n">
        <f aca="false">ROUND((G2180-G2179)/G2179*100,2)</f>
        <v>2.78</v>
      </c>
      <c r="K2180" s="3" t="str">
        <f aca="false">B2180&amp;"_"&amp;C2180</f>
        <v>5_2024-09-06</v>
      </c>
    </row>
    <row r="2181" customFormat="false" ht="15" hidden="false" customHeight="false" outlineLevel="0" collapsed="false">
      <c r="A2181" s="3" t="n">
        <v>2180</v>
      </c>
      <c r="B2181" s="3" t="n">
        <v>5</v>
      </c>
      <c r="C2181" s="3" t="s">
        <v>236</v>
      </c>
      <c r="D2181" s="4" t="n">
        <v>449.09</v>
      </c>
      <c r="E2181" s="4" t="n">
        <v>451.43</v>
      </c>
      <c r="F2181" s="4" t="n">
        <v>448.82</v>
      </c>
      <c r="G2181" s="4" t="n">
        <v>449.68</v>
      </c>
      <c r="H2181" s="5" t="n">
        <v>7348616</v>
      </c>
      <c r="I2181" s="3"/>
      <c r="J2181" s="3" t="n">
        <f aca="false">ROUND((G2181-G2180)/G2180*100,2)</f>
        <v>0.64</v>
      </c>
      <c r="K2181" s="3" t="str">
        <f aca="false">B2181&amp;"_"&amp;C2181</f>
        <v>5_2024-09-09</v>
      </c>
    </row>
    <row r="2182" customFormat="false" ht="15" hidden="false" customHeight="false" outlineLevel="0" collapsed="false">
      <c r="A2182" s="3" t="n">
        <v>2181</v>
      </c>
      <c r="B2182" s="3" t="n">
        <v>5</v>
      </c>
      <c r="C2182" s="3" t="s">
        <v>237</v>
      </c>
      <c r="D2182" s="4" t="n">
        <v>445.63</v>
      </c>
      <c r="E2182" s="4" t="n">
        <v>446.81</v>
      </c>
      <c r="F2182" s="4" t="n">
        <v>443.47</v>
      </c>
      <c r="G2182" s="4" t="n">
        <v>446.75</v>
      </c>
      <c r="H2182" s="5" t="n">
        <v>3923342</v>
      </c>
      <c r="I2182" s="3"/>
      <c r="J2182" s="3" t="n">
        <f aca="false">ROUND((G2182-G2181)/G2181*100,2)</f>
        <v>-0.65</v>
      </c>
      <c r="K2182" s="3" t="str">
        <f aca="false">B2182&amp;"_"&amp;C2182</f>
        <v>5_2024-09-10</v>
      </c>
    </row>
    <row r="2183" customFormat="false" ht="15" hidden="false" customHeight="false" outlineLevel="0" collapsed="false">
      <c r="A2183" s="3" t="n">
        <v>2182</v>
      </c>
      <c r="B2183" s="3" t="n">
        <v>5</v>
      </c>
      <c r="C2183" s="3" t="s">
        <v>238</v>
      </c>
      <c r="D2183" s="4" t="n">
        <v>455.71</v>
      </c>
      <c r="E2183" s="4" t="n">
        <v>456.9</v>
      </c>
      <c r="F2183" s="4" t="n">
        <v>454.34</v>
      </c>
      <c r="G2183" s="4" t="n">
        <v>455.43</v>
      </c>
      <c r="H2183" s="5" t="n">
        <v>6755723</v>
      </c>
      <c r="I2183" s="3"/>
      <c r="J2183" s="3" t="n">
        <f aca="false">ROUND((G2183-G2182)/G2182*100,2)</f>
        <v>1.94</v>
      </c>
      <c r="K2183" s="3" t="str">
        <f aca="false">B2183&amp;"_"&amp;C2183</f>
        <v>5_2024-09-11</v>
      </c>
    </row>
    <row r="2184" customFormat="false" ht="15" hidden="false" customHeight="false" outlineLevel="0" collapsed="false">
      <c r="A2184" s="3" t="n">
        <v>2183</v>
      </c>
      <c r="B2184" s="3" t="n">
        <v>5</v>
      </c>
      <c r="C2184" s="3" t="s">
        <v>239</v>
      </c>
      <c r="D2184" s="4" t="n">
        <v>454.93</v>
      </c>
      <c r="E2184" s="4" t="n">
        <v>457.37</v>
      </c>
      <c r="F2184" s="4" t="n">
        <v>454.11</v>
      </c>
      <c r="G2184" s="4" t="n">
        <v>455.52</v>
      </c>
      <c r="H2184" s="5" t="n">
        <v>7780742</v>
      </c>
      <c r="I2184" s="3"/>
      <c r="J2184" s="3" t="n">
        <f aca="false">ROUND((G2184-G2183)/G2183*100,2)</f>
        <v>0.02</v>
      </c>
      <c r="K2184" s="3" t="str">
        <f aca="false">B2184&amp;"_"&amp;C2184</f>
        <v>5_2024-09-12</v>
      </c>
    </row>
    <row r="2185" customFormat="false" ht="15" hidden="false" customHeight="false" outlineLevel="0" collapsed="false">
      <c r="A2185" s="3" t="n">
        <v>2184</v>
      </c>
      <c r="B2185" s="3" t="n">
        <v>5</v>
      </c>
      <c r="C2185" s="3" t="s">
        <v>240</v>
      </c>
      <c r="D2185" s="4" t="n">
        <v>465.06</v>
      </c>
      <c r="E2185" s="4" t="n">
        <v>467.19</v>
      </c>
      <c r="F2185" s="4" t="n">
        <v>461.16</v>
      </c>
      <c r="G2185" s="4" t="n">
        <v>463.66</v>
      </c>
      <c r="H2185" s="5" t="n">
        <v>4302205</v>
      </c>
      <c r="I2185" s="3"/>
      <c r="J2185" s="3" t="n">
        <f aca="false">ROUND((G2185-G2184)/G2184*100,2)</f>
        <v>1.79</v>
      </c>
      <c r="K2185" s="3" t="str">
        <f aca="false">B2185&amp;"_"&amp;C2185</f>
        <v>5_2024-09-13</v>
      </c>
    </row>
    <row r="2186" customFormat="false" ht="15" hidden="false" customHeight="false" outlineLevel="0" collapsed="false">
      <c r="A2186" s="3" t="n">
        <v>2185</v>
      </c>
      <c r="B2186" s="3" t="n">
        <v>5</v>
      </c>
      <c r="C2186" s="3" t="s">
        <v>241</v>
      </c>
      <c r="D2186" s="4" t="n">
        <v>452.87</v>
      </c>
      <c r="E2186" s="4" t="n">
        <v>453.96</v>
      </c>
      <c r="F2186" s="4" t="n">
        <v>451.15</v>
      </c>
      <c r="G2186" s="4" t="n">
        <v>451.23</v>
      </c>
      <c r="H2186" s="5" t="n">
        <v>4341532</v>
      </c>
      <c r="I2186" s="3"/>
      <c r="J2186" s="3" t="n">
        <f aca="false">ROUND((G2186-G2185)/G2185*100,2)</f>
        <v>-2.68</v>
      </c>
      <c r="K2186" s="3" t="str">
        <f aca="false">B2186&amp;"_"&amp;C2186</f>
        <v>5_2024-09-16</v>
      </c>
    </row>
    <row r="2187" customFormat="false" ht="15" hidden="false" customHeight="false" outlineLevel="0" collapsed="false">
      <c r="A2187" s="3" t="n">
        <v>2186</v>
      </c>
      <c r="B2187" s="3" t="n">
        <v>5</v>
      </c>
      <c r="C2187" s="3" t="s">
        <v>242</v>
      </c>
      <c r="D2187" s="4" t="n">
        <v>459.67</v>
      </c>
      <c r="E2187" s="4" t="n">
        <v>462.11</v>
      </c>
      <c r="F2187" s="4" t="n">
        <v>455.46</v>
      </c>
      <c r="G2187" s="4" t="n">
        <v>458.12</v>
      </c>
      <c r="H2187" s="5" t="n">
        <v>7571347</v>
      </c>
      <c r="I2187" s="3"/>
      <c r="J2187" s="3" t="n">
        <f aca="false">ROUND((G2187-G2186)/G2186*100,2)</f>
        <v>1.53</v>
      </c>
      <c r="K2187" s="3" t="str">
        <f aca="false">B2187&amp;"_"&amp;C2187</f>
        <v>5_2024-09-17</v>
      </c>
    </row>
    <row r="2188" customFormat="false" ht="15" hidden="false" customHeight="false" outlineLevel="0" collapsed="false">
      <c r="A2188" s="3" t="n">
        <v>2187</v>
      </c>
      <c r="B2188" s="3" t="n">
        <v>5</v>
      </c>
      <c r="C2188" s="3" t="s">
        <v>243</v>
      </c>
      <c r="D2188" s="4" t="n">
        <v>466.31</v>
      </c>
      <c r="E2188" s="4" t="n">
        <v>466.67</v>
      </c>
      <c r="F2188" s="4" t="n">
        <v>464.44</v>
      </c>
      <c r="G2188" s="4" t="n">
        <v>465.37</v>
      </c>
      <c r="H2188" s="5" t="n">
        <v>7699349</v>
      </c>
      <c r="I2188" s="3"/>
      <c r="J2188" s="3" t="n">
        <f aca="false">ROUND((G2188-G2187)/G2187*100,2)</f>
        <v>1.58</v>
      </c>
      <c r="K2188" s="3" t="str">
        <f aca="false">B2188&amp;"_"&amp;C2188</f>
        <v>5_2024-09-18</v>
      </c>
    </row>
    <row r="2189" customFormat="false" ht="15" hidden="false" customHeight="false" outlineLevel="0" collapsed="false">
      <c r="A2189" s="3" t="n">
        <v>2188</v>
      </c>
      <c r="B2189" s="3" t="n">
        <v>5</v>
      </c>
      <c r="C2189" s="3" t="s">
        <v>244</v>
      </c>
      <c r="D2189" s="4" t="n">
        <v>488.71</v>
      </c>
      <c r="E2189" s="4" t="n">
        <v>489.61</v>
      </c>
      <c r="F2189" s="4" t="n">
        <v>484.64</v>
      </c>
      <c r="G2189" s="4" t="n">
        <v>486.87</v>
      </c>
      <c r="H2189" s="5" t="n">
        <v>6511172</v>
      </c>
      <c r="I2189" s="3"/>
      <c r="J2189" s="3" t="n">
        <f aca="false">ROUND((G2189-G2188)/G2188*100,2)</f>
        <v>4.62</v>
      </c>
      <c r="K2189" s="3" t="str">
        <f aca="false">B2189&amp;"_"&amp;C2189</f>
        <v>5_2024-09-19</v>
      </c>
    </row>
    <row r="2190" customFormat="false" ht="15" hidden="false" customHeight="false" outlineLevel="0" collapsed="false">
      <c r="A2190" s="3" t="n">
        <v>2189</v>
      </c>
      <c r="B2190" s="3" t="n">
        <v>5</v>
      </c>
      <c r="C2190" s="3" t="s">
        <v>245</v>
      </c>
      <c r="D2190" s="4" t="n">
        <v>480.09</v>
      </c>
      <c r="E2190" s="4" t="n">
        <v>482.44</v>
      </c>
      <c r="F2190" s="4" t="n">
        <v>477.55</v>
      </c>
      <c r="G2190" s="4" t="n">
        <v>482.01</v>
      </c>
      <c r="H2190" s="5" t="n">
        <v>2759617</v>
      </c>
      <c r="I2190" s="3"/>
      <c r="J2190" s="3" t="n">
        <f aca="false">ROUND((G2190-G2189)/G2189*100,2)</f>
        <v>-1</v>
      </c>
      <c r="K2190" s="3" t="str">
        <f aca="false">B2190&amp;"_"&amp;C2190</f>
        <v>5_2024-09-20</v>
      </c>
    </row>
    <row r="2191" customFormat="false" ht="15" hidden="false" customHeight="false" outlineLevel="0" collapsed="false">
      <c r="A2191" s="3" t="n">
        <v>2190</v>
      </c>
      <c r="B2191" s="3" t="n">
        <v>5</v>
      </c>
      <c r="C2191" s="3" t="s">
        <v>246</v>
      </c>
      <c r="D2191" s="4" t="n">
        <v>481.96</v>
      </c>
      <c r="E2191" s="4" t="n">
        <v>484.27</v>
      </c>
      <c r="F2191" s="4" t="n">
        <v>481.37</v>
      </c>
      <c r="G2191" s="4" t="n">
        <v>483.58</v>
      </c>
      <c r="H2191" s="5" t="n">
        <v>1176251</v>
      </c>
      <c r="I2191" s="3"/>
      <c r="J2191" s="3" t="n">
        <f aca="false">ROUND((G2191-G2190)/G2190*100,2)</f>
        <v>0.33</v>
      </c>
      <c r="K2191" s="3" t="str">
        <f aca="false">B2191&amp;"_"&amp;C2191</f>
        <v>5_2024-09-23</v>
      </c>
    </row>
    <row r="2192" customFormat="false" ht="15" hidden="false" customHeight="false" outlineLevel="0" collapsed="false">
      <c r="A2192" s="3" t="n">
        <v>2191</v>
      </c>
      <c r="B2192" s="3" t="n">
        <v>5</v>
      </c>
      <c r="C2192" s="3" t="s">
        <v>247</v>
      </c>
      <c r="D2192" s="4" t="n">
        <v>485.59</v>
      </c>
      <c r="E2192" s="4" t="n">
        <v>486.68</v>
      </c>
      <c r="F2192" s="4" t="n">
        <v>482.87</v>
      </c>
      <c r="G2192" s="4" t="n">
        <v>484.25</v>
      </c>
      <c r="H2192" s="5" t="n">
        <v>3085338</v>
      </c>
      <c r="I2192" s="3"/>
      <c r="J2192" s="3" t="n">
        <f aca="false">ROUND((G2192-G2191)/G2191*100,2)</f>
        <v>0.14</v>
      </c>
      <c r="K2192" s="3" t="str">
        <f aca="false">B2192&amp;"_"&amp;C2192</f>
        <v>5_2024-09-24</v>
      </c>
    </row>
    <row r="2193" customFormat="false" ht="15" hidden="false" customHeight="false" outlineLevel="0" collapsed="false">
      <c r="A2193" s="3" t="n">
        <v>2192</v>
      </c>
      <c r="B2193" s="3" t="n">
        <v>5</v>
      </c>
      <c r="C2193" s="3" t="s">
        <v>248</v>
      </c>
      <c r="D2193" s="4" t="n">
        <v>497.61</v>
      </c>
      <c r="E2193" s="4" t="n">
        <v>499.77</v>
      </c>
      <c r="F2193" s="4" t="n">
        <v>495.52</v>
      </c>
      <c r="G2193" s="4" t="n">
        <v>497.72</v>
      </c>
      <c r="H2193" s="5" t="n">
        <v>7346247</v>
      </c>
      <c r="I2193" s="3"/>
      <c r="J2193" s="3" t="n">
        <f aca="false">ROUND((G2193-G2192)/G2192*100,2)</f>
        <v>2.78</v>
      </c>
      <c r="K2193" s="3" t="str">
        <f aca="false">B2193&amp;"_"&amp;C2193</f>
        <v>5_2024-09-25</v>
      </c>
    </row>
    <row r="2194" customFormat="false" ht="15" hidden="false" customHeight="false" outlineLevel="0" collapsed="false">
      <c r="A2194" s="3" t="n">
        <v>2193</v>
      </c>
      <c r="B2194" s="3" t="n">
        <v>5</v>
      </c>
      <c r="C2194" s="3" t="s">
        <v>249</v>
      </c>
      <c r="D2194" s="4" t="n">
        <v>490.48</v>
      </c>
      <c r="E2194" s="4" t="n">
        <v>492.73</v>
      </c>
      <c r="F2194" s="4" t="n">
        <v>489.39</v>
      </c>
      <c r="G2194" s="4" t="n">
        <v>489.67</v>
      </c>
      <c r="H2194" s="5" t="n">
        <v>1463767</v>
      </c>
      <c r="I2194" s="3"/>
      <c r="J2194" s="3" t="n">
        <f aca="false">ROUND((G2194-G2193)/G2193*100,2)</f>
        <v>-1.62</v>
      </c>
      <c r="K2194" s="3" t="str">
        <f aca="false">B2194&amp;"_"&amp;C2194</f>
        <v>5_2024-09-26</v>
      </c>
    </row>
    <row r="2195" customFormat="false" ht="15" hidden="false" customHeight="false" outlineLevel="0" collapsed="false">
      <c r="A2195" s="3" t="n">
        <v>2194</v>
      </c>
      <c r="B2195" s="3" t="n">
        <v>5</v>
      </c>
      <c r="C2195" s="3" t="s">
        <v>250</v>
      </c>
      <c r="D2195" s="4" t="n">
        <v>476.42</v>
      </c>
      <c r="E2195" s="4" t="n">
        <v>476.8</v>
      </c>
      <c r="F2195" s="4" t="n">
        <v>473.21</v>
      </c>
      <c r="G2195" s="4" t="n">
        <v>475.41</v>
      </c>
      <c r="H2195" s="5" t="n">
        <v>7235159</v>
      </c>
      <c r="I2195" s="3"/>
      <c r="J2195" s="3" t="n">
        <f aca="false">ROUND((G2195-G2194)/G2194*100,2)</f>
        <v>-2.91</v>
      </c>
      <c r="K2195" s="3" t="str">
        <f aca="false">B2195&amp;"_"&amp;C2195</f>
        <v>5_2024-09-27</v>
      </c>
    </row>
    <row r="2196" customFormat="false" ht="15" hidden="false" customHeight="false" outlineLevel="0" collapsed="false">
      <c r="A2196" s="3" t="n">
        <v>2195</v>
      </c>
      <c r="B2196" s="3" t="n">
        <v>5</v>
      </c>
      <c r="C2196" s="3" t="s">
        <v>251</v>
      </c>
      <c r="D2196" s="4" t="n">
        <v>481.24</v>
      </c>
      <c r="E2196" s="4" t="n">
        <v>482.66</v>
      </c>
      <c r="F2196" s="4" t="n">
        <v>481.03</v>
      </c>
      <c r="G2196" s="4" t="n">
        <v>481.53</v>
      </c>
      <c r="H2196" s="5" t="n">
        <v>4162319</v>
      </c>
      <c r="I2196" s="3"/>
      <c r="J2196" s="3" t="n">
        <f aca="false">ROUND((G2196-G2195)/G2195*100,2)</f>
        <v>1.29</v>
      </c>
      <c r="K2196" s="3" t="str">
        <f aca="false">B2196&amp;"_"&amp;C2196</f>
        <v>5_2024-09-30</v>
      </c>
    </row>
    <row r="2197" customFormat="false" ht="15" hidden="false" customHeight="false" outlineLevel="0" collapsed="false">
      <c r="A2197" s="3" t="n">
        <v>2196</v>
      </c>
      <c r="B2197" s="3" t="n">
        <v>5</v>
      </c>
      <c r="C2197" s="3" t="s">
        <v>252</v>
      </c>
      <c r="D2197" s="4" t="n">
        <v>469.95</v>
      </c>
      <c r="E2197" s="4" t="n">
        <v>471.61</v>
      </c>
      <c r="F2197" s="4" t="n">
        <v>468.43</v>
      </c>
      <c r="G2197" s="4" t="n">
        <v>469.05</v>
      </c>
      <c r="H2197" s="5" t="n">
        <v>5063917</v>
      </c>
      <c r="I2197" s="3"/>
      <c r="J2197" s="3" t="n">
        <f aca="false">ROUND((G2197-G2196)/G2196*100,2)</f>
        <v>-2.59</v>
      </c>
      <c r="K2197" s="3" t="str">
        <f aca="false">B2197&amp;"_"&amp;C2197</f>
        <v>5_2024-10-01</v>
      </c>
    </row>
    <row r="2198" customFormat="false" ht="15" hidden="false" customHeight="false" outlineLevel="0" collapsed="false">
      <c r="A2198" s="3" t="n">
        <v>2197</v>
      </c>
      <c r="B2198" s="3" t="n">
        <v>5</v>
      </c>
      <c r="C2198" s="3" t="s">
        <v>253</v>
      </c>
      <c r="D2198" s="4" t="n">
        <v>469.58</v>
      </c>
      <c r="E2198" s="4" t="n">
        <v>472.51</v>
      </c>
      <c r="F2198" s="4" t="n">
        <v>467.86</v>
      </c>
      <c r="G2198" s="4" t="n">
        <v>470.18</v>
      </c>
      <c r="H2198" s="5" t="n">
        <v>6137633</v>
      </c>
      <c r="I2198" s="3"/>
      <c r="J2198" s="3" t="n">
        <f aca="false">ROUND((G2198-G2197)/G2197*100,2)</f>
        <v>0.24</v>
      </c>
      <c r="K2198" s="3" t="str">
        <f aca="false">B2198&amp;"_"&amp;C2198</f>
        <v>5_2024-10-02</v>
      </c>
    </row>
    <row r="2199" customFormat="false" ht="15" hidden="false" customHeight="false" outlineLevel="0" collapsed="false">
      <c r="A2199" s="3" t="n">
        <v>2198</v>
      </c>
      <c r="B2199" s="3" t="n">
        <v>5</v>
      </c>
      <c r="C2199" s="3" t="s">
        <v>254</v>
      </c>
      <c r="D2199" s="4" t="n">
        <v>463.87</v>
      </c>
      <c r="E2199" s="4" t="n">
        <v>465.67</v>
      </c>
      <c r="F2199" s="4" t="n">
        <v>461.95</v>
      </c>
      <c r="G2199" s="4" t="n">
        <v>462.34</v>
      </c>
      <c r="H2199" s="5" t="n">
        <v>1909779</v>
      </c>
      <c r="I2199" s="3"/>
      <c r="J2199" s="3" t="n">
        <f aca="false">ROUND((G2199-G2198)/G2198*100,2)</f>
        <v>-1.67</v>
      </c>
      <c r="K2199" s="3" t="str">
        <f aca="false">B2199&amp;"_"&amp;C2199</f>
        <v>5_2024-10-03</v>
      </c>
    </row>
    <row r="2200" customFormat="false" ht="15" hidden="false" customHeight="false" outlineLevel="0" collapsed="false">
      <c r="A2200" s="3" t="n">
        <v>2199</v>
      </c>
      <c r="B2200" s="3" t="n">
        <v>5</v>
      </c>
      <c r="C2200" s="3" t="s">
        <v>255</v>
      </c>
      <c r="D2200" s="4" t="n">
        <v>464.11</v>
      </c>
      <c r="E2200" s="4" t="n">
        <v>466.53</v>
      </c>
      <c r="F2200" s="4" t="n">
        <v>462.92</v>
      </c>
      <c r="G2200" s="4" t="n">
        <v>464.7</v>
      </c>
      <c r="H2200" s="5" t="n">
        <v>2637230</v>
      </c>
      <c r="I2200" s="3"/>
      <c r="J2200" s="3" t="n">
        <f aca="false">ROUND((G2200-G2199)/G2199*100,2)</f>
        <v>0.51</v>
      </c>
      <c r="K2200" s="3" t="str">
        <f aca="false">B2200&amp;"_"&amp;C2200</f>
        <v>5_2024-10-04</v>
      </c>
    </row>
    <row r="2201" customFormat="false" ht="15" hidden="false" customHeight="false" outlineLevel="0" collapsed="false">
      <c r="A2201" s="3" t="n">
        <v>2200</v>
      </c>
      <c r="B2201" s="3" t="n">
        <v>5</v>
      </c>
      <c r="C2201" s="3" t="s">
        <v>256</v>
      </c>
      <c r="D2201" s="4" t="n">
        <v>473.18</v>
      </c>
      <c r="E2201" s="4" t="n">
        <v>475.94</v>
      </c>
      <c r="F2201" s="4" t="n">
        <v>473.08</v>
      </c>
      <c r="G2201" s="4" t="n">
        <v>473.61</v>
      </c>
      <c r="H2201" s="5" t="n">
        <v>7688845</v>
      </c>
      <c r="I2201" s="3"/>
      <c r="J2201" s="3" t="n">
        <f aca="false">ROUND((G2201-G2200)/G2200*100,2)</f>
        <v>1.92</v>
      </c>
      <c r="K2201" s="3" t="str">
        <f aca="false">B2201&amp;"_"&amp;C2201</f>
        <v>5_2024-10-07</v>
      </c>
    </row>
    <row r="2202" customFormat="false" ht="15" hidden="false" customHeight="false" outlineLevel="0" collapsed="false">
      <c r="A2202" s="3" t="n">
        <v>2201</v>
      </c>
      <c r="B2202" s="3" t="n">
        <v>5</v>
      </c>
      <c r="C2202" s="3" t="s">
        <v>257</v>
      </c>
      <c r="D2202" s="4" t="n">
        <v>470.03</v>
      </c>
      <c r="E2202" s="4" t="n">
        <v>472.38</v>
      </c>
      <c r="F2202" s="4" t="n">
        <v>468.03</v>
      </c>
      <c r="G2202" s="4" t="n">
        <v>469.34</v>
      </c>
      <c r="H2202" s="5" t="n">
        <v>1119803</v>
      </c>
      <c r="I2202" s="3"/>
      <c r="J2202" s="3" t="n">
        <f aca="false">ROUND((G2202-G2201)/G2201*100,2)</f>
        <v>-0.9</v>
      </c>
      <c r="K2202" s="3" t="str">
        <f aca="false">B2202&amp;"_"&amp;C2202</f>
        <v>5_2024-10-08</v>
      </c>
    </row>
    <row r="2203" customFormat="false" ht="15" hidden="false" customHeight="false" outlineLevel="0" collapsed="false">
      <c r="A2203" s="3" t="n">
        <v>2202</v>
      </c>
      <c r="B2203" s="3" t="n">
        <v>5</v>
      </c>
      <c r="C2203" s="3" t="s">
        <v>258</v>
      </c>
      <c r="D2203" s="4" t="n">
        <v>472.65</v>
      </c>
      <c r="E2203" s="4" t="n">
        <v>472.94</v>
      </c>
      <c r="F2203" s="4" t="n">
        <v>469.51</v>
      </c>
      <c r="G2203" s="4" t="n">
        <v>471.95</v>
      </c>
      <c r="H2203" s="5" t="n">
        <v>6526626</v>
      </c>
      <c r="I2203" s="3"/>
      <c r="J2203" s="3" t="n">
        <f aca="false">ROUND((G2203-G2202)/G2202*100,2)</f>
        <v>0.56</v>
      </c>
      <c r="K2203" s="3" t="str">
        <f aca="false">B2203&amp;"_"&amp;C2203</f>
        <v>5_2024-10-09</v>
      </c>
    </row>
    <row r="2204" customFormat="false" ht="15" hidden="false" customHeight="false" outlineLevel="0" collapsed="false">
      <c r="A2204" s="3" t="n">
        <v>2203</v>
      </c>
      <c r="B2204" s="3" t="n">
        <v>5</v>
      </c>
      <c r="C2204" s="3" t="s">
        <v>259</v>
      </c>
      <c r="D2204" s="4" t="n">
        <v>479.89</v>
      </c>
      <c r="E2204" s="4" t="n">
        <v>481</v>
      </c>
      <c r="F2204" s="4" t="n">
        <v>478.3</v>
      </c>
      <c r="G2204" s="4" t="n">
        <v>479.6</v>
      </c>
      <c r="H2204" s="5" t="n">
        <v>4146045</v>
      </c>
      <c r="I2204" s="3"/>
      <c r="J2204" s="3" t="n">
        <f aca="false">ROUND((G2204-G2203)/G2203*100,2)</f>
        <v>1.62</v>
      </c>
      <c r="K2204" s="3" t="str">
        <f aca="false">B2204&amp;"_"&amp;C2204</f>
        <v>5_2024-10-10</v>
      </c>
    </row>
    <row r="2205" customFormat="false" ht="15" hidden="false" customHeight="false" outlineLevel="0" collapsed="false">
      <c r="A2205" s="3" t="n">
        <v>2204</v>
      </c>
      <c r="B2205" s="3" t="n">
        <v>5</v>
      </c>
      <c r="C2205" s="3" t="s">
        <v>260</v>
      </c>
      <c r="D2205" s="4" t="n">
        <v>482.18</v>
      </c>
      <c r="E2205" s="4" t="n">
        <v>483.34</v>
      </c>
      <c r="F2205" s="4" t="n">
        <v>478.19</v>
      </c>
      <c r="G2205" s="4" t="n">
        <v>480.41</v>
      </c>
      <c r="H2205" s="5" t="n">
        <v>2772158</v>
      </c>
      <c r="I2205" s="3"/>
      <c r="J2205" s="3" t="n">
        <f aca="false">ROUND((G2205-G2204)/G2204*100,2)</f>
        <v>0.17</v>
      </c>
      <c r="K2205" s="3" t="str">
        <f aca="false">B2205&amp;"_"&amp;C2205</f>
        <v>5_2024-10-11</v>
      </c>
    </row>
    <row r="2206" customFormat="false" ht="15" hidden="false" customHeight="false" outlineLevel="0" collapsed="false">
      <c r="A2206" s="3" t="n">
        <v>2205</v>
      </c>
      <c r="B2206" s="3" t="n">
        <v>5</v>
      </c>
      <c r="C2206" s="3" t="s">
        <v>261</v>
      </c>
      <c r="D2206" s="4" t="n">
        <v>480.38</v>
      </c>
      <c r="E2206" s="4" t="n">
        <v>482.69</v>
      </c>
      <c r="F2206" s="4" t="n">
        <v>478.68</v>
      </c>
      <c r="G2206" s="4" t="n">
        <v>479.98</v>
      </c>
      <c r="H2206" s="5" t="n">
        <v>3296189</v>
      </c>
      <c r="I2206" s="3"/>
      <c r="J2206" s="3" t="n">
        <f aca="false">ROUND((G2206-G2205)/G2205*100,2)</f>
        <v>-0.09</v>
      </c>
      <c r="K2206" s="3" t="str">
        <f aca="false">B2206&amp;"_"&amp;C2206</f>
        <v>5_2024-10-14</v>
      </c>
    </row>
    <row r="2207" customFormat="false" ht="15" hidden="false" customHeight="false" outlineLevel="0" collapsed="false">
      <c r="A2207" s="3" t="n">
        <v>2206</v>
      </c>
      <c r="B2207" s="3" t="n">
        <v>5</v>
      </c>
      <c r="C2207" s="3" t="s">
        <v>262</v>
      </c>
      <c r="D2207" s="4" t="n">
        <v>492.34</v>
      </c>
      <c r="E2207" s="4" t="n">
        <v>493.43</v>
      </c>
      <c r="F2207" s="4" t="n">
        <v>490.76</v>
      </c>
      <c r="G2207" s="4" t="n">
        <v>492.44</v>
      </c>
      <c r="H2207" s="5" t="n">
        <v>3236463</v>
      </c>
      <c r="I2207" s="3"/>
      <c r="J2207" s="3" t="n">
        <f aca="false">ROUND((G2207-G2206)/G2206*100,2)</f>
        <v>2.6</v>
      </c>
      <c r="K2207" s="3" t="str">
        <f aca="false">B2207&amp;"_"&amp;C2207</f>
        <v>5_2024-10-15</v>
      </c>
    </row>
    <row r="2208" customFormat="false" ht="15" hidden="false" customHeight="false" outlineLevel="0" collapsed="false">
      <c r="A2208" s="3" t="n">
        <v>2207</v>
      </c>
      <c r="B2208" s="3" t="n">
        <v>5</v>
      </c>
      <c r="C2208" s="3" t="s">
        <v>263</v>
      </c>
      <c r="D2208" s="4" t="n">
        <v>498.32</v>
      </c>
      <c r="E2208" s="4" t="n">
        <v>499.46</v>
      </c>
      <c r="F2208" s="4" t="n">
        <v>496.17</v>
      </c>
      <c r="G2208" s="4" t="n">
        <v>498.19</v>
      </c>
      <c r="H2208" s="5" t="n">
        <v>1627904</v>
      </c>
      <c r="I2208" s="3"/>
      <c r="J2208" s="3" t="n">
        <f aca="false">ROUND((G2208-G2207)/G2207*100,2)</f>
        <v>1.17</v>
      </c>
      <c r="K2208" s="3" t="str">
        <f aca="false">B2208&amp;"_"&amp;C2208</f>
        <v>5_2024-10-16</v>
      </c>
    </row>
    <row r="2209" customFormat="false" ht="15" hidden="false" customHeight="false" outlineLevel="0" collapsed="false">
      <c r="A2209" s="3" t="n">
        <v>2208</v>
      </c>
      <c r="B2209" s="3" t="n">
        <v>5</v>
      </c>
      <c r="C2209" s="3" t="s">
        <v>264</v>
      </c>
      <c r="D2209" s="4" t="n">
        <v>473.23</v>
      </c>
      <c r="E2209" s="4" t="n">
        <v>476.51</v>
      </c>
      <c r="F2209" s="4" t="n">
        <v>471.56</v>
      </c>
      <c r="G2209" s="4" t="n">
        <v>473.85</v>
      </c>
      <c r="H2209" s="5" t="n">
        <v>1982097</v>
      </c>
      <c r="I2209" s="3"/>
      <c r="J2209" s="3" t="n">
        <f aca="false">ROUND((G2209-G2208)/G2208*100,2)</f>
        <v>-4.89</v>
      </c>
      <c r="K2209" s="3" t="str">
        <f aca="false">B2209&amp;"_"&amp;C2209</f>
        <v>5_2024-10-17</v>
      </c>
    </row>
    <row r="2210" customFormat="false" ht="15" hidden="false" customHeight="false" outlineLevel="0" collapsed="false">
      <c r="A2210" s="3" t="n">
        <v>2209</v>
      </c>
      <c r="B2210" s="3" t="n">
        <v>5</v>
      </c>
      <c r="C2210" s="3" t="s">
        <v>265</v>
      </c>
      <c r="D2210" s="4" t="n">
        <v>479.2</v>
      </c>
      <c r="E2210" s="4" t="n">
        <v>479.51</v>
      </c>
      <c r="F2210" s="4" t="n">
        <v>478.39</v>
      </c>
      <c r="G2210" s="4" t="n">
        <v>479.37</v>
      </c>
      <c r="H2210" s="5" t="n">
        <v>1411635</v>
      </c>
      <c r="I2210" s="3"/>
      <c r="J2210" s="3" t="n">
        <f aca="false">ROUND((G2210-G2209)/G2209*100,2)</f>
        <v>1.16</v>
      </c>
      <c r="K2210" s="3" t="str">
        <f aca="false">B2210&amp;"_"&amp;C2210</f>
        <v>5_2024-10-18</v>
      </c>
    </row>
    <row r="2211" customFormat="false" ht="15" hidden="false" customHeight="false" outlineLevel="0" collapsed="false">
      <c r="A2211" s="3" t="n">
        <v>2210</v>
      </c>
      <c r="B2211" s="3" t="n">
        <v>5</v>
      </c>
      <c r="C2211" s="3" t="s">
        <v>266</v>
      </c>
      <c r="D2211" s="4" t="n">
        <v>466.71</v>
      </c>
      <c r="E2211" s="4" t="n">
        <v>467.78</v>
      </c>
      <c r="F2211" s="4" t="n">
        <v>464.22</v>
      </c>
      <c r="G2211" s="4" t="n">
        <v>466.75</v>
      </c>
      <c r="H2211" s="5" t="n">
        <v>5647907</v>
      </c>
      <c r="I2211" s="3"/>
      <c r="J2211" s="3" t="n">
        <f aca="false">ROUND((G2211-G2210)/G2210*100,2)</f>
        <v>-2.63</v>
      </c>
      <c r="K2211" s="3" t="str">
        <f aca="false">B2211&amp;"_"&amp;C2211</f>
        <v>5_2024-10-21</v>
      </c>
    </row>
    <row r="2212" customFormat="false" ht="15" hidden="false" customHeight="false" outlineLevel="0" collapsed="false">
      <c r="A2212" s="3" t="n">
        <v>2211</v>
      </c>
      <c r="B2212" s="3" t="n">
        <v>5</v>
      </c>
      <c r="C2212" s="3" t="s">
        <v>267</v>
      </c>
      <c r="D2212" s="4" t="n">
        <v>466.1</v>
      </c>
      <c r="E2212" s="4" t="n">
        <v>469.16</v>
      </c>
      <c r="F2212" s="4" t="n">
        <v>464.59</v>
      </c>
      <c r="G2212" s="4" t="n">
        <v>466.86</v>
      </c>
      <c r="H2212" s="5" t="n">
        <v>1840461</v>
      </c>
      <c r="I2212" s="3"/>
      <c r="J2212" s="3" t="n">
        <f aca="false">ROUND((G2212-G2211)/G2211*100,2)</f>
        <v>0.02</v>
      </c>
      <c r="K2212" s="3" t="str">
        <f aca="false">B2212&amp;"_"&amp;C2212</f>
        <v>5_2024-10-22</v>
      </c>
    </row>
    <row r="2213" customFormat="false" ht="15" hidden="false" customHeight="false" outlineLevel="0" collapsed="false">
      <c r="A2213" s="3" t="n">
        <v>2212</v>
      </c>
      <c r="B2213" s="3" t="n">
        <v>5</v>
      </c>
      <c r="C2213" s="3" t="s">
        <v>268</v>
      </c>
      <c r="D2213" s="4" t="n">
        <v>474.17</v>
      </c>
      <c r="E2213" s="4" t="n">
        <v>474.76</v>
      </c>
      <c r="F2213" s="4" t="n">
        <v>473.25</v>
      </c>
      <c r="G2213" s="4" t="n">
        <v>474.71</v>
      </c>
      <c r="H2213" s="5" t="n">
        <v>5269870</v>
      </c>
      <c r="I2213" s="3"/>
      <c r="J2213" s="3" t="n">
        <f aca="false">ROUND((G2213-G2212)/G2212*100,2)</f>
        <v>1.68</v>
      </c>
      <c r="K2213" s="3" t="str">
        <f aca="false">B2213&amp;"_"&amp;C2213</f>
        <v>5_2024-10-23</v>
      </c>
    </row>
    <row r="2214" customFormat="false" ht="15" hidden="false" customHeight="false" outlineLevel="0" collapsed="false">
      <c r="A2214" s="3" t="n">
        <v>2213</v>
      </c>
      <c r="B2214" s="3" t="n">
        <v>5</v>
      </c>
      <c r="C2214" s="3" t="s">
        <v>269</v>
      </c>
      <c r="D2214" s="4" t="n">
        <v>466.58</v>
      </c>
      <c r="E2214" s="4" t="n">
        <v>470.39</v>
      </c>
      <c r="F2214" s="4" t="n">
        <v>465.89</v>
      </c>
      <c r="G2214" s="4" t="n">
        <v>468.32</v>
      </c>
      <c r="H2214" s="5" t="n">
        <v>1130351</v>
      </c>
      <c r="I2214" s="3"/>
      <c r="J2214" s="3" t="n">
        <f aca="false">ROUND((G2214-G2213)/G2213*100,2)</f>
        <v>-1.35</v>
      </c>
      <c r="K2214" s="3" t="str">
        <f aca="false">B2214&amp;"_"&amp;C2214</f>
        <v>5_2024-10-24</v>
      </c>
    </row>
    <row r="2215" customFormat="false" ht="15" hidden="false" customHeight="false" outlineLevel="0" collapsed="false">
      <c r="A2215" s="3" t="n">
        <v>2214</v>
      </c>
      <c r="B2215" s="3" t="n">
        <v>5</v>
      </c>
      <c r="C2215" s="3" t="s">
        <v>270</v>
      </c>
      <c r="D2215" s="4" t="n">
        <v>462.55</v>
      </c>
      <c r="E2215" s="4" t="n">
        <v>466.08</v>
      </c>
      <c r="F2215" s="4" t="n">
        <v>460.79</v>
      </c>
      <c r="G2215" s="4" t="n">
        <v>464.06</v>
      </c>
      <c r="H2215" s="5" t="n">
        <v>3733254</v>
      </c>
      <c r="I2215" s="3"/>
      <c r="J2215" s="3" t="n">
        <f aca="false">ROUND((G2215-G2214)/G2214*100,2)</f>
        <v>-0.91</v>
      </c>
      <c r="K2215" s="3" t="str">
        <f aca="false">B2215&amp;"_"&amp;C2215</f>
        <v>5_2024-10-25</v>
      </c>
    </row>
    <row r="2216" customFormat="false" ht="15" hidden="false" customHeight="false" outlineLevel="0" collapsed="false">
      <c r="A2216" s="3" t="n">
        <v>2215</v>
      </c>
      <c r="B2216" s="3" t="n">
        <v>5</v>
      </c>
      <c r="C2216" s="3" t="s">
        <v>271</v>
      </c>
      <c r="D2216" s="4" t="n">
        <v>461.53</v>
      </c>
      <c r="E2216" s="4" t="n">
        <v>462.2</v>
      </c>
      <c r="F2216" s="4" t="n">
        <v>458.55</v>
      </c>
      <c r="G2216" s="4" t="n">
        <v>460.83</v>
      </c>
      <c r="H2216" s="5" t="n">
        <v>6761884</v>
      </c>
      <c r="I2216" s="3"/>
      <c r="J2216" s="3" t="n">
        <f aca="false">ROUND((G2216-G2215)/G2215*100,2)</f>
        <v>-0.7</v>
      </c>
      <c r="K2216" s="3" t="str">
        <f aca="false">B2216&amp;"_"&amp;C2216</f>
        <v>5_2024-10-28</v>
      </c>
    </row>
    <row r="2217" customFormat="false" ht="15" hidden="false" customHeight="false" outlineLevel="0" collapsed="false">
      <c r="A2217" s="3" t="n">
        <v>2216</v>
      </c>
      <c r="B2217" s="3" t="n">
        <v>5</v>
      </c>
      <c r="C2217" s="3" t="s">
        <v>272</v>
      </c>
      <c r="D2217" s="4" t="n">
        <v>483.85</v>
      </c>
      <c r="E2217" s="4" t="n">
        <v>485.37</v>
      </c>
      <c r="F2217" s="4" t="n">
        <v>481.62</v>
      </c>
      <c r="G2217" s="4" t="n">
        <v>482.95</v>
      </c>
      <c r="H2217" s="5" t="n">
        <v>1074021</v>
      </c>
      <c r="I2217" s="3"/>
      <c r="J2217" s="3" t="n">
        <f aca="false">ROUND((G2217-G2216)/G2216*100,2)</f>
        <v>4.8</v>
      </c>
      <c r="K2217" s="3" t="str">
        <f aca="false">B2217&amp;"_"&amp;C2217</f>
        <v>5_2024-10-29</v>
      </c>
    </row>
    <row r="2218" customFormat="false" ht="15" hidden="false" customHeight="false" outlineLevel="0" collapsed="false">
      <c r="A2218" s="3" t="n">
        <v>2217</v>
      </c>
      <c r="B2218" s="3" t="n">
        <v>5</v>
      </c>
      <c r="C2218" s="3" t="s">
        <v>273</v>
      </c>
      <c r="D2218" s="4" t="n">
        <v>481.6</v>
      </c>
      <c r="E2218" s="4" t="n">
        <v>483.44</v>
      </c>
      <c r="F2218" s="4" t="n">
        <v>477.23</v>
      </c>
      <c r="G2218" s="4" t="n">
        <v>479.77</v>
      </c>
      <c r="H2218" s="5" t="n">
        <v>3364347</v>
      </c>
      <c r="I2218" s="3"/>
      <c r="J2218" s="3" t="n">
        <f aca="false">ROUND((G2218-G2217)/G2217*100,2)</f>
        <v>-0.66</v>
      </c>
      <c r="K2218" s="3" t="str">
        <f aca="false">B2218&amp;"_"&amp;C2218</f>
        <v>5_2024-10-30</v>
      </c>
    </row>
    <row r="2219" customFormat="false" ht="15" hidden="false" customHeight="false" outlineLevel="0" collapsed="false">
      <c r="A2219" s="3" t="n">
        <v>2218</v>
      </c>
      <c r="B2219" s="3" t="n">
        <v>5</v>
      </c>
      <c r="C2219" s="3" t="s">
        <v>274</v>
      </c>
      <c r="D2219" s="4" t="n">
        <v>485.34</v>
      </c>
      <c r="E2219" s="4" t="n">
        <v>485.57</v>
      </c>
      <c r="F2219" s="4" t="n">
        <v>480.79</v>
      </c>
      <c r="G2219" s="4" t="n">
        <v>483.48</v>
      </c>
      <c r="H2219" s="5" t="n">
        <v>6119502</v>
      </c>
      <c r="I2219" s="3"/>
      <c r="J2219" s="3" t="n">
        <f aca="false">ROUND((G2219-G2218)/G2218*100,2)</f>
        <v>0.77</v>
      </c>
      <c r="K2219" s="3" t="str">
        <f aca="false">B2219&amp;"_"&amp;C2219</f>
        <v>5_2024-10-31</v>
      </c>
    </row>
    <row r="2220" customFormat="false" ht="15" hidden="false" customHeight="false" outlineLevel="0" collapsed="false">
      <c r="A2220" s="3" t="n">
        <v>2219</v>
      </c>
      <c r="B2220" s="3" t="n">
        <v>5</v>
      </c>
      <c r="C2220" s="3" t="s">
        <v>275</v>
      </c>
      <c r="D2220" s="4" t="n">
        <v>483.82</v>
      </c>
      <c r="E2220" s="4" t="n">
        <v>484.56</v>
      </c>
      <c r="F2220" s="4" t="n">
        <v>480.19</v>
      </c>
      <c r="G2220" s="4" t="n">
        <v>482.08</v>
      </c>
      <c r="H2220" s="5" t="n">
        <v>7121940</v>
      </c>
      <c r="I2220" s="3"/>
      <c r="J2220" s="3" t="n">
        <f aca="false">ROUND((G2220-G2219)/G2219*100,2)</f>
        <v>-0.29</v>
      </c>
      <c r="K2220" s="3" t="str">
        <f aca="false">B2220&amp;"_"&amp;C2220</f>
        <v>5_2024-11-01</v>
      </c>
    </row>
    <row r="2221" customFormat="false" ht="15" hidden="false" customHeight="false" outlineLevel="0" collapsed="false">
      <c r="A2221" s="3" t="n">
        <v>2220</v>
      </c>
      <c r="B2221" s="3" t="n">
        <v>5</v>
      </c>
      <c r="C2221" s="3" t="s">
        <v>276</v>
      </c>
      <c r="D2221" s="4" t="n">
        <v>484.48</v>
      </c>
      <c r="E2221" s="4" t="n">
        <v>485.74</v>
      </c>
      <c r="F2221" s="4" t="n">
        <v>482.84</v>
      </c>
      <c r="G2221" s="4" t="n">
        <v>483.17</v>
      </c>
      <c r="H2221" s="5" t="n">
        <v>1937327</v>
      </c>
      <c r="I2221" s="3"/>
      <c r="J2221" s="3" t="n">
        <f aca="false">ROUND((G2221-G2220)/G2220*100,2)</f>
        <v>0.23</v>
      </c>
      <c r="K2221" s="3" t="str">
        <f aca="false">B2221&amp;"_"&amp;C2221</f>
        <v>5_2024-11-04</v>
      </c>
    </row>
    <row r="2222" customFormat="false" ht="15" hidden="false" customHeight="false" outlineLevel="0" collapsed="false">
      <c r="A2222" s="3" t="n">
        <v>2221</v>
      </c>
      <c r="B2222" s="3" t="n">
        <v>5</v>
      </c>
      <c r="C2222" s="3" t="s">
        <v>277</v>
      </c>
      <c r="D2222" s="4" t="n">
        <v>482.95</v>
      </c>
      <c r="E2222" s="4" t="n">
        <v>485.43</v>
      </c>
      <c r="F2222" s="4" t="n">
        <v>482.19</v>
      </c>
      <c r="G2222" s="4" t="n">
        <v>482.9</v>
      </c>
      <c r="H2222" s="5" t="n">
        <v>6492155</v>
      </c>
      <c r="I2222" s="3"/>
      <c r="J2222" s="3" t="n">
        <f aca="false">ROUND((G2222-G2221)/G2221*100,2)</f>
        <v>-0.06</v>
      </c>
      <c r="K2222" s="3" t="str">
        <f aca="false">B2222&amp;"_"&amp;C2222</f>
        <v>5_2024-11-05</v>
      </c>
    </row>
    <row r="2223" customFormat="false" ht="15" hidden="false" customHeight="false" outlineLevel="0" collapsed="false">
      <c r="A2223" s="3" t="n">
        <v>2222</v>
      </c>
      <c r="B2223" s="3" t="n">
        <v>5</v>
      </c>
      <c r="C2223" s="3" t="s">
        <v>278</v>
      </c>
      <c r="D2223" s="4" t="n">
        <v>490.01</v>
      </c>
      <c r="E2223" s="4" t="n">
        <v>491.89</v>
      </c>
      <c r="F2223" s="4" t="n">
        <v>487.77</v>
      </c>
      <c r="G2223" s="4" t="n">
        <v>490.5</v>
      </c>
      <c r="H2223" s="5" t="n">
        <v>3777092</v>
      </c>
      <c r="I2223" s="3"/>
      <c r="J2223" s="3" t="n">
        <f aca="false">ROUND((G2223-G2222)/G2222*100,2)</f>
        <v>1.57</v>
      </c>
      <c r="K2223" s="3" t="str">
        <f aca="false">B2223&amp;"_"&amp;C2223</f>
        <v>5_2024-11-06</v>
      </c>
    </row>
    <row r="2224" customFormat="false" ht="15" hidden="false" customHeight="false" outlineLevel="0" collapsed="false">
      <c r="A2224" s="3" t="n">
        <v>2223</v>
      </c>
      <c r="B2224" s="3" t="n">
        <v>5</v>
      </c>
      <c r="C2224" s="3" t="s">
        <v>279</v>
      </c>
      <c r="D2224" s="4" t="n">
        <v>489.56</v>
      </c>
      <c r="E2224" s="4" t="n">
        <v>492.41</v>
      </c>
      <c r="F2224" s="4" t="n">
        <v>487.78</v>
      </c>
      <c r="G2224" s="4" t="n">
        <v>490.43</v>
      </c>
      <c r="H2224" s="5" t="n">
        <v>7323098</v>
      </c>
      <c r="I2224" s="3"/>
      <c r="J2224" s="3" t="n">
        <f aca="false">ROUND((G2224-G2223)/G2223*100,2)</f>
        <v>-0.01</v>
      </c>
      <c r="K2224" s="3" t="str">
        <f aca="false">B2224&amp;"_"&amp;C2224</f>
        <v>5_2024-11-07</v>
      </c>
    </row>
    <row r="2225" customFormat="false" ht="15" hidden="false" customHeight="false" outlineLevel="0" collapsed="false">
      <c r="A2225" s="3" t="n">
        <v>2224</v>
      </c>
      <c r="B2225" s="3" t="n">
        <v>5</v>
      </c>
      <c r="C2225" s="3" t="s">
        <v>280</v>
      </c>
      <c r="D2225" s="4" t="n">
        <v>476.03</v>
      </c>
      <c r="E2225" s="4" t="n">
        <v>476.81</v>
      </c>
      <c r="F2225" s="4" t="n">
        <v>474.19</v>
      </c>
      <c r="G2225" s="4" t="n">
        <v>475.35</v>
      </c>
      <c r="H2225" s="5" t="n">
        <v>640392</v>
      </c>
      <c r="I2225" s="3"/>
      <c r="J2225" s="3" t="n">
        <f aca="false">ROUND((G2225-G2224)/G2224*100,2)</f>
        <v>-3.07</v>
      </c>
      <c r="K2225" s="3" t="str">
        <f aca="false">B2225&amp;"_"&amp;C2225</f>
        <v>5_2024-11-08</v>
      </c>
    </row>
    <row r="2226" customFormat="false" ht="15" hidden="false" customHeight="false" outlineLevel="0" collapsed="false">
      <c r="A2226" s="3" t="n">
        <v>2225</v>
      </c>
      <c r="B2226" s="3" t="n">
        <v>5</v>
      </c>
      <c r="C2226" s="3" t="s">
        <v>281</v>
      </c>
      <c r="D2226" s="4" t="n">
        <v>470.82</v>
      </c>
      <c r="E2226" s="4" t="n">
        <v>473.4</v>
      </c>
      <c r="F2226" s="4" t="n">
        <v>468.07</v>
      </c>
      <c r="G2226" s="4" t="n">
        <v>471.7</v>
      </c>
      <c r="H2226" s="5" t="n">
        <v>2886195</v>
      </c>
      <c r="I2226" s="3"/>
      <c r="J2226" s="3" t="n">
        <f aca="false">ROUND((G2226-G2225)/G2225*100,2)</f>
        <v>-0.77</v>
      </c>
      <c r="K2226" s="3" t="str">
        <f aca="false">B2226&amp;"_"&amp;C2226</f>
        <v>5_2024-11-11</v>
      </c>
    </row>
    <row r="2227" customFormat="false" ht="15" hidden="false" customHeight="false" outlineLevel="0" collapsed="false">
      <c r="A2227" s="3" t="n">
        <v>2226</v>
      </c>
      <c r="B2227" s="3" t="n">
        <v>5</v>
      </c>
      <c r="C2227" s="3" t="s">
        <v>282</v>
      </c>
      <c r="D2227" s="4" t="n">
        <v>473.17</v>
      </c>
      <c r="E2227" s="4" t="n">
        <v>474.28</v>
      </c>
      <c r="F2227" s="4" t="n">
        <v>472.25</v>
      </c>
      <c r="G2227" s="4" t="n">
        <v>474.23</v>
      </c>
      <c r="H2227" s="5" t="n">
        <v>977918</v>
      </c>
      <c r="I2227" s="3"/>
      <c r="J2227" s="3" t="n">
        <f aca="false">ROUND((G2227-G2226)/G2226*100,2)</f>
        <v>0.54</v>
      </c>
      <c r="K2227" s="3" t="str">
        <f aca="false">B2227&amp;"_"&amp;C2227</f>
        <v>5_2024-11-12</v>
      </c>
    </row>
    <row r="2228" customFormat="false" ht="15" hidden="false" customHeight="false" outlineLevel="0" collapsed="false">
      <c r="A2228" s="3" t="n">
        <v>2227</v>
      </c>
      <c r="B2228" s="3" t="n">
        <v>5</v>
      </c>
      <c r="C2228" s="3" t="s">
        <v>283</v>
      </c>
      <c r="D2228" s="4" t="n">
        <v>472.51</v>
      </c>
      <c r="E2228" s="4" t="n">
        <v>474.18</v>
      </c>
      <c r="F2228" s="4" t="n">
        <v>469.49</v>
      </c>
      <c r="G2228" s="4" t="n">
        <v>471.28</v>
      </c>
      <c r="H2228" s="5" t="n">
        <v>2965640</v>
      </c>
      <c r="I2228" s="3"/>
      <c r="J2228" s="3" t="n">
        <f aca="false">ROUND((G2228-G2227)/G2227*100,2)</f>
        <v>-0.62</v>
      </c>
      <c r="K2228" s="3" t="str">
        <f aca="false">B2228&amp;"_"&amp;C2228</f>
        <v>5_2024-11-13</v>
      </c>
    </row>
    <row r="2229" customFormat="false" ht="15" hidden="false" customHeight="false" outlineLevel="0" collapsed="false">
      <c r="A2229" s="3" t="n">
        <v>2228</v>
      </c>
      <c r="B2229" s="3" t="n">
        <v>5</v>
      </c>
      <c r="C2229" s="3" t="s">
        <v>284</v>
      </c>
      <c r="D2229" s="4" t="n">
        <v>484.09</v>
      </c>
      <c r="E2229" s="4" t="n">
        <v>487.22</v>
      </c>
      <c r="F2229" s="4" t="n">
        <v>484.05</v>
      </c>
      <c r="G2229" s="4" t="n">
        <v>484.52</v>
      </c>
      <c r="H2229" s="5" t="n">
        <v>3054469</v>
      </c>
      <c r="I2229" s="3"/>
      <c r="J2229" s="3" t="n">
        <f aca="false">ROUND((G2229-G2228)/G2228*100,2)</f>
        <v>2.81</v>
      </c>
      <c r="K2229" s="3" t="str">
        <f aca="false">B2229&amp;"_"&amp;C2229</f>
        <v>5_2024-11-14</v>
      </c>
    </row>
    <row r="2230" customFormat="false" ht="15" hidden="false" customHeight="false" outlineLevel="0" collapsed="false">
      <c r="A2230" s="3" t="n">
        <v>2229</v>
      </c>
      <c r="B2230" s="3" t="n">
        <v>5</v>
      </c>
      <c r="C2230" s="3" t="s">
        <v>285</v>
      </c>
      <c r="D2230" s="4" t="n">
        <v>479.22</v>
      </c>
      <c r="E2230" s="4" t="n">
        <v>481.5</v>
      </c>
      <c r="F2230" s="4" t="n">
        <v>478.62</v>
      </c>
      <c r="G2230" s="4" t="n">
        <v>479.37</v>
      </c>
      <c r="H2230" s="5" t="n">
        <v>5732940</v>
      </c>
      <c r="I2230" s="3"/>
      <c r="J2230" s="3" t="n">
        <f aca="false">ROUND((G2230-G2229)/G2229*100,2)</f>
        <v>-1.06</v>
      </c>
      <c r="K2230" s="3" t="str">
        <f aca="false">B2230&amp;"_"&amp;C2230</f>
        <v>5_2024-11-15</v>
      </c>
    </row>
    <row r="2231" customFormat="false" ht="15" hidden="false" customHeight="false" outlineLevel="0" collapsed="false">
      <c r="A2231" s="3" t="n">
        <v>2230</v>
      </c>
      <c r="B2231" s="3" t="n">
        <v>5</v>
      </c>
      <c r="C2231" s="3" t="s">
        <v>286</v>
      </c>
      <c r="D2231" s="4" t="n">
        <v>487.96</v>
      </c>
      <c r="E2231" s="4" t="n">
        <v>488.71</v>
      </c>
      <c r="F2231" s="4" t="n">
        <v>487.19</v>
      </c>
      <c r="G2231" s="4" t="n">
        <v>487.29</v>
      </c>
      <c r="H2231" s="5" t="n">
        <v>6892187</v>
      </c>
      <c r="I2231" s="3"/>
      <c r="J2231" s="3" t="n">
        <f aca="false">ROUND((G2231-G2230)/G2230*100,2)</f>
        <v>1.65</v>
      </c>
      <c r="K2231" s="3" t="str">
        <f aca="false">B2231&amp;"_"&amp;C2231</f>
        <v>5_2024-11-18</v>
      </c>
    </row>
    <row r="2232" customFormat="false" ht="15" hidden="false" customHeight="false" outlineLevel="0" collapsed="false">
      <c r="A2232" s="3" t="n">
        <v>2231</v>
      </c>
      <c r="B2232" s="3" t="n">
        <v>5</v>
      </c>
      <c r="C2232" s="3" t="s">
        <v>287</v>
      </c>
      <c r="D2232" s="4" t="n">
        <v>499.91</v>
      </c>
      <c r="E2232" s="4" t="n">
        <v>500.94</v>
      </c>
      <c r="F2232" s="4" t="n">
        <v>499.04</v>
      </c>
      <c r="G2232" s="4" t="n">
        <v>499.66</v>
      </c>
      <c r="H2232" s="5" t="n">
        <v>7886514</v>
      </c>
      <c r="I2232" s="3"/>
      <c r="J2232" s="3" t="n">
        <f aca="false">ROUND((G2232-G2231)/G2231*100,2)</f>
        <v>2.54</v>
      </c>
      <c r="K2232" s="3" t="str">
        <f aca="false">B2232&amp;"_"&amp;C2232</f>
        <v>5_2024-11-19</v>
      </c>
    </row>
    <row r="2233" customFormat="false" ht="15" hidden="false" customHeight="false" outlineLevel="0" collapsed="false">
      <c r="A2233" s="3" t="n">
        <v>2232</v>
      </c>
      <c r="B2233" s="3" t="n">
        <v>5</v>
      </c>
      <c r="C2233" s="3" t="s">
        <v>288</v>
      </c>
      <c r="D2233" s="4" t="n">
        <v>496.82</v>
      </c>
      <c r="E2233" s="4" t="n">
        <v>498.21</v>
      </c>
      <c r="F2233" s="4" t="n">
        <v>495.88</v>
      </c>
      <c r="G2233" s="4" t="n">
        <v>497.34</v>
      </c>
      <c r="H2233" s="5" t="n">
        <v>5558760</v>
      </c>
      <c r="I2233" s="3"/>
      <c r="J2233" s="3" t="n">
        <f aca="false">ROUND((G2233-G2232)/G2232*100,2)</f>
        <v>-0.46</v>
      </c>
      <c r="K2233" s="3" t="str">
        <f aca="false">B2233&amp;"_"&amp;C2233</f>
        <v>5_2024-11-20</v>
      </c>
    </row>
    <row r="2234" customFormat="false" ht="15" hidden="false" customHeight="false" outlineLevel="0" collapsed="false">
      <c r="A2234" s="3" t="n">
        <v>2233</v>
      </c>
      <c r="B2234" s="3" t="n">
        <v>5</v>
      </c>
      <c r="C2234" s="3" t="s">
        <v>289</v>
      </c>
      <c r="D2234" s="4" t="n">
        <v>508.54</v>
      </c>
      <c r="E2234" s="4" t="n">
        <v>510.98</v>
      </c>
      <c r="F2234" s="4" t="n">
        <v>507.22</v>
      </c>
      <c r="G2234" s="4" t="n">
        <v>509.9</v>
      </c>
      <c r="H2234" s="5" t="n">
        <v>7968693</v>
      </c>
      <c r="I2234" s="3"/>
      <c r="J2234" s="3" t="n">
        <f aca="false">ROUND((G2234-G2233)/G2233*100,2)</f>
        <v>2.53</v>
      </c>
      <c r="K2234" s="3" t="str">
        <f aca="false">B2234&amp;"_"&amp;C2234</f>
        <v>5_2024-11-21</v>
      </c>
    </row>
    <row r="2235" customFormat="false" ht="15" hidden="false" customHeight="false" outlineLevel="0" collapsed="false">
      <c r="A2235" s="3" t="n">
        <v>2234</v>
      </c>
      <c r="B2235" s="3" t="n">
        <v>5</v>
      </c>
      <c r="C2235" s="3" t="s">
        <v>290</v>
      </c>
      <c r="D2235" s="4" t="n">
        <v>510.56</v>
      </c>
      <c r="E2235" s="4" t="n">
        <v>515.51</v>
      </c>
      <c r="F2235" s="4" t="n">
        <v>508.86</v>
      </c>
      <c r="G2235" s="4" t="n">
        <v>512.52</v>
      </c>
      <c r="H2235" s="5" t="n">
        <v>4180676</v>
      </c>
      <c r="I2235" s="3"/>
      <c r="J2235" s="3" t="n">
        <f aca="false">ROUND((G2235-G2234)/G2234*100,2)</f>
        <v>0.51</v>
      </c>
      <c r="K2235" s="3" t="str">
        <f aca="false">B2235&amp;"_"&amp;C2235</f>
        <v>5_2024-11-22</v>
      </c>
    </row>
    <row r="2236" customFormat="false" ht="15" hidden="false" customHeight="false" outlineLevel="0" collapsed="false">
      <c r="A2236" s="3" t="n">
        <v>2235</v>
      </c>
      <c r="B2236" s="3" t="n">
        <v>5</v>
      </c>
      <c r="C2236" s="3" t="s">
        <v>291</v>
      </c>
      <c r="D2236" s="4" t="n">
        <v>513.24</v>
      </c>
      <c r="E2236" s="4" t="n">
        <v>516.63</v>
      </c>
      <c r="F2236" s="4" t="n">
        <v>510.63</v>
      </c>
      <c r="G2236" s="4" t="n">
        <v>514.76</v>
      </c>
      <c r="H2236" s="5" t="n">
        <v>1227348</v>
      </c>
      <c r="I2236" s="3"/>
      <c r="J2236" s="3" t="n">
        <f aca="false">ROUND((G2236-G2235)/G2235*100,2)</f>
        <v>0.44</v>
      </c>
      <c r="K2236" s="3" t="str">
        <f aca="false">B2236&amp;"_"&amp;C2236</f>
        <v>5_2024-11-25</v>
      </c>
    </row>
    <row r="2237" customFormat="false" ht="15" hidden="false" customHeight="false" outlineLevel="0" collapsed="false">
      <c r="A2237" s="3" t="n">
        <v>2236</v>
      </c>
      <c r="B2237" s="3" t="n">
        <v>5</v>
      </c>
      <c r="C2237" s="3" t="s">
        <v>292</v>
      </c>
      <c r="D2237" s="4" t="n">
        <v>534.59</v>
      </c>
      <c r="E2237" s="4" t="n">
        <v>538.98</v>
      </c>
      <c r="F2237" s="4" t="n">
        <v>532.76</v>
      </c>
      <c r="G2237" s="4" t="n">
        <v>535.8</v>
      </c>
      <c r="H2237" s="5" t="n">
        <v>1839668</v>
      </c>
      <c r="I2237" s="3"/>
      <c r="J2237" s="3" t="n">
        <f aca="false">ROUND((G2237-G2236)/G2236*100,2)</f>
        <v>4.09</v>
      </c>
      <c r="K2237" s="3" t="str">
        <f aca="false">B2237&amp;"_"&amp;C2237</f>
        <v>5_2024-11-26</v>
      </c>
    </row>
    <row r="2238" customFormat="false" ht="15" hidden="false" customHeight="false" outlineLevel="0" collapsed="false">
      <c r="A2238" s="3" t="n">
        <v>2237</v>
      </c>
      <c r="B2238" s="3" t="n">
        <v>5</v>
      </c>
      <c r="C2238" s="3" t="s">
        <v>293</v>
      </c>
      <c r="D2238" s="4" t="n">
        <v>546.11</v>
      </c>
      <c r="E2238" s="4" t="n">
        <v>547.43</v>
      </c>
      <c r="F2238" s="4" t="n">
        <v>543.75</v>
      </c>
      <c r="G2238" s="4" t="n">
        <v>545.09</v>
      </c>
      <c r="H2238" s="5" t="n">
        <v>6134606</v>
      </c>
      <c r="I2238" s="3"/>
      <c r="J2238" s="3" t="n">
        <f aca="false">ROUND((G2238-G2237)/G2237*100,2)</f>
        <v>1.73</v>
      </c>
      <c r="K2238" s="3" t="str">
        <f aca="false">B2238&amp;"_"&amp;C2238</f>
        <v>5_2024-11-27</v>
      </c>
    </row>
    <row r="2239" customFormat="false" ht="15" hidden="false" customHeight="false" outlineLevel="0" collapsed="false">
      <c r="A2239" s="3" t="n">
        <v>2238</v>
      </c>
      <c r="B2239" s="3" t="n">
        <v>5</v>
      </c>
      <c r="C2239" s="3" t="s">
        <v>294</v>
      </c>
      <c r="D2239" s="4" t="n">
        <v>559.3</v>
      </c>
      <c r="E2239" s="4" t="n">
        <v>561.68</v>
      </c>
      <c r="F2239" s="4" t="n">
        <v>558.23</v>
      </c>
      <c r="G2239" s="4" t="n">
        <v>559.66</v>
      </c>
      <c r="H2239" s="5" t="n">
        <v>3223810</v>
      </c>
      <c r="I2239" s="3"/>
      <c r="J2239" s="3" t="n">
        <f aca="false">ROUND((G2239-G2238)/G2238*100,2)</f>
        <v>2.67</v>
      </c>
      <c r="K2239" s="3" t="str">
        <f aca="false">B2239&amp;"_"&amp;C2239</f>
        <v>5_2024-11-28</v>
      </c>
    </row>
    <row r="2240" customFormat="false" ht="15" hidden="false" customHeight="false" outlineLevel="0" collapsed="false">
      <c r="A2240" s="3" t="n">
        <v>2239</v>
      </c>
      <c r="B2240" s="3" t="n">
        <v>5</v>
      </c>
      <c r="C2240" s="3" t="s">
        <v>295</v>
      </c>
      <c r="D2240" s="4" t="n">
        <v>578.55</v>
      </c>
      <c r="E2240" s="4" t="n">
        <v>581.19</v>
      </c>
      <c r="F2240" s="4" t="n">
        <v>575.33</v>
      </c>
      <c r="G2240" s="4" t="n">
        <v>576.43</v>
      </c>
      <c r="H2240" s="5" t="n">
        <v>4517202</v>
      </c>
      <c r="I2240" s="3"/>
      <c r="J2240" s="3" t="n">
        <f aca="false">ROUND((G2240-G2239)/G2239*100,2)</f>
        <v>3</v>
      </c>
      <c r="K2240" s="3" t="str">
        <f aca="false">B2240&amp;"_"&amp;C2240</f>
        <v>5_2024-11-29</v>
      </c>
    </row>
    <row r="2241" customFormat="false" ht="15" hidden="false" customHeight="false" outlineLevel="0" collapsed="false">
      <c r="A2241" s="3" t="n">
        <v>2240</v>
      </c>
      <c r="B2241" s="3" t="n">
        <v>5</v>
      </c>
      <c r="C2241" s="3" t="s">
        <v>296</v>
      </c>
      <c r="D2241" s="4" t="n">
        <v>589.48</v>
      </c>
      <c r="E2241" s="4" t="n">
        <v>593.03</v>
      </c>
      <c r="F2241" s="4" t="n">
        <v>587.73</v>
      </c>
      <c r="G2241" s="4" t="n">
        <v>589.99</v>
      </c>
      <c r="H2241" s="5" t="n">
        <v>3979354</v>
      </c>
      <c r="I2241" s="3"/>
      <c r="J2241" s="3" t="n">
        <f aca="false">ROUND((G2241-G2240)/G2240*100,2)</f>
        <v>2.35</v>
      </c>
      <c r="K2241" s="3" t="str">
        <f aca="false">B2241&amp;"_"&amp;C2241</f>
        <v>5_2024-12-02</v>
      </c>
    </row>
    <row r="2242" customFormat="false" ht="15" hidden="false" customHeight="false" outlineLevel="0" collapsed="false">
      <c r="A2242" s="3" t="n">
        <v>2241</v>
      </c>
      <c r="B2242" s="3" t="n">
        <v>5</v>
      </c>
      <c r="C2242" s="3" t="s">
        <v>297</v>
      </c>
      <c r="D2242" s="4" t="n">
        <v>597.64</v>
      </c>
      <c r="E2242" s="4" t="n">
        <v>598.27</v>
      </c>
      <c r="F2242" s="4" t="n">
        <v>594.59</v>
      </c>
      <c r="G2242" s="4" t="n">
        <v>595.62</v>
      </c>
      <c r="H2242" s="5" t="n">
        <v>4494992</v>
      </c>
      <c r="I2242" s="3"/>
      <c r="J2242" s="3" t="n">
        <f aca="false">ROUND((G2242-G2241)/G2241*100,2)</f>
        <v>0.95</v>
      </c>
      <c r="K2242" s="3" t="str">
        <f aca="false">B2242&amp;"_"&amp;C2242</f>
        <v>5_2024-12-03</v>
      </c>
    </row>
    <row r="2243" customFormat="false" ht="15" hidden="false" customHeight="false" outlineLevel="0" collapsed="false">
      <c r="A2243" s="3" t="n">
        <v>2242</v>
      </c>
      <c r="B2243" s="3" t="n">
        <v>5</v>
      </c>
      <c r="C2243" s="3" t="s">
        <v>298</v>
      </c>
      <c r="D2243" s="4" t="n">
        <v>584.73</v>
      </c>
      <c r="E2243" s="4" t="n">
        <v>587.13</v>
      </c>
      <c r="F2243" s="4" t="n">
        <v>584.12</v>
      </c>
      <c r="G2243" s="4" t="n">
        <v>585.5</v>
      </c>
      <c r="H2243" s="5" t="n">
        <v>7304606</v>
      </c>
      <c r="I2243" s="3"/>
      <c r="J2243" s="3" t="n">
        <f aca="false">ROUND((G2243-G2242)/G2242*100,2)</f>
        <v>-1.7</v>
      </c>
      <c r="K2243" s="3" t="str">
        <f aca="false">B2243&amp;"_"&amp;C2243</f>
        <v>5_2024-12-04</v>
      </c>
    </row>
    <row r="2244" customFormat="false" ht="15" hidden="false" customHeight="false" outlineLevel="0" collapsed="false">
      <c r="A2244" s="3" t="n">
        <v>2243</v>
      </c>
      <c r="B2244" s="3" t="n">
        <v>5</v>
      </c>
      <c r="C2244" s="3" t="s">
        <v>299</v>
      </c>
      <c r="D2244" s="4" t="n">
        <v>576.57</v>
      </c>
      <c r="E2244" s="4" t="n">
        <v>577.99</v>
      </c>
      <c r="F2244" s="4" t="n">
        <v>572.19</v>
      </c>
      <c r="G2244" s="4" t="n">
        <v>574.39</v>
      </c>
      <c r="H2244" s="5" t="n">
        <v>5141569</v>
      </c>
      <c r="I2244" s="3"/>
      <c r="J2244" s="3" t="n">
        <f aca="false">ROUND((G2244-G2243)/G2243*100,2)</f>
        <v>-1.9</v>
      </c>
      <c r="K2244" s="3" t="str">
        <f aca="false">B2244&amp;"_"&amp;C2244</f>
        <v>5_2024-12-05</v>
      </c>
    </row>
    <row r="2245" customFormat="false" ht="15" hidden="false" customHeight="false" outlineLevel="0" collapsed="false">
      <c r="A2245" s="3" t="n">
        <v>2244</v>
      </c>
      <c r="B2245" s="3" t="n">
        <v>5</v>
      </c>
      <c r="C2245" s="3" t="s">
        <v>300</v>
      </c>
      <c r="D2245" s="4" t="n">
        <v>583.04</v>
      </c>
      <c r="E2245" s="4" t="n">
        <v>586.9</v>
      </c>
      <c r="F2245" s="4" t="n">
        <v>579.54</v>
      </c>
      <c r="G2245" s="4" t="n">
        <v>584.73</v>
      </c>
      <c r="H2245" s="5" t="n">
        <v>4996761</v>
      </c>
      <c r="I2245" s="3"/>
      <c r="J2245" s="3" t="n">
        <f aca="false">ROUND((G2245-G2244)/G2244*100,2)</f>
        <v>1.8</v>
      </c>
      <c r="K2245" s="3" t="str">
        <f aca="false">B2245&amp;"_"&amp;C2245</f>
        <v>5_2024-12-06</v>
      </c>
    </row>
    <row r="2246" customFormat="false" ht="15" hidden="false" customHeight="false" outlineLevel="0" collapsed="false">
      <c r="A2246" s="3" t="n">
        <v>2245</v>
      </c>
      <c r="B2246" s="3" t="n">
        <v>5</v>
      </c>
      <c r="C2246" s="3" t="s">
        <v>301</v>
      </c>
      <c r="D2246" s="4" t="n">
        <v>581.35</v>
      </c>
      <c r="E2246" s="4" t="n">
        <v>583.04</v>
      </c>
      <c r="F2246" s="4" t="n">
        <v>579.37</v>
      </c>
      <c r="G2246" s="4" t="n">
        <v>582.17</v>
      </c>
      <c r="H2246" s="5" t="n">
        <v>4039351</v>
      </c>
      <c r="I2246" s="3"/>
      <c r="J2246" s="3" t="n">
        <f aca="false">ROUND((G2246-G2245)/G2245*100,2)</f>
        <v>-0.44</v>
      </c>
      <c r="K2246" s="3" t="str">
        <f aca="false">B2246&amp;"_"&amp;C2246</f>
        <v>5_2024-12-09</v>
      </c>
    </row>
    <row r="2247" customFormat="false" ht="15" hidden="false" customHeight="false" outlineLevel="0" collapsed="false">
      <c r="A2247" s="3" t="n">
        <v>2246</v>
      </c>
      <c r="B2247" s="3" t="n">
        <v>5</v>
      </c>
      <c r="C2247" s="3" t="s">
        <v>302</v>
      </c>
      <c r="D2247" s="4" t="n">
        <v>555.5</v>
      </c>
      <c r="E2247" s="4" t="n">
        <v>558.57</v>
      </c>
      <c r="F2247" s="4" t="n">
        <v>553.03</v>
      </c>
      <c r="G2247" s="4" t="n">
        <v>557.33</v>
      </c>
      <c r="H2247" s="5" t="n">
        <v>7126343</v>
      </c>
      <c r="I2247" s="3"/>
      <c r="J2247" s="3" t="n">
        <f aca="false">ROUND((G2247-G2246)/G2246*100,2)</f>
        <v>-4.27</v>
      </c>
      <c r="K2247" s="3" t="str">
        <f aca="false">B2247&amp;"_"&amp;C2247</f>
        <v>5_2024-12-10</v>
      </c>
    </row>
    <row r="2248" customFormat="false" ht="15" hidden="false" customHeight="false" outlineLevel="0" collapsed="false">
      <c r="A2248" s="3" t="n">
        <v>2247</v>
      </c>
      <c r="B2248" s="3" t="n">
        <v>5</v>
      </c>
      <c r="C2248" s="3" t="s">
        <v>303</v>
      </c>
      <c r="D2248" s="4" t="n">
        <v>551.99</v>
      </c>
      <c r="E2248" s="4" t="n">
        <v>554.81</v>
      </c>
      <c r="F2248" s="4" t="n">
        <v>549.86</v>
      </c>
      <c r="G2248" s="4" t="n">
        <v>550.39</v>
      </c>
      <c r="H2248" s="5" t="n">
        <v>3267982</v>
      </c>
      <c r="I2248" s="3"/>
      <c r="J2248" s="3" t="n">
        <f aca="false">ROUND((G2248-G2247)/G2247*100,2)</f>
        <v>-1.25</v>
      </c>
      <c r="K2248" s="3" t="str">
        <f aca="false">B2248&amp;"_"&amp;C2248</f>
        <v>5_2024-12-11</v>
      </c>
    </row>
    <row r="2249" customFormat="false" ht="15" hidden="false" customHeight="false" outlineLevel="0" collapsed="false">
      <c r="A2249" s="3" t="n">
        <v>2248</v>
      </c>
      <c r="B2249" s="3" t="n">
        <v>5</v>
      </c>
      <c r="C2249" s="3" t="s">
        <v>304</v>
      </c>
      <c r="D2249" s="4" t="n">
        <v>541.93</v>
      </c>
      <c r="E2249" s="4" t="n">
        <v>542.5</v>
      </c>
      <c r="F2249" s="4" t="n">
        <v>537.27</v>
      </c>
      <c r="G2249" s="4" t="n">
        <v>540.31</v>
      </c>
      <c r="H2249" s="5" t="n">
        <v>7410392</v>
      </c>
      <c r="I2249" s="3"/>
      <c r="J2249" s="3" t="n">
        <f aca="false">ROUND((G2249-G2248)/G2248*100,2)</f>
        <v>-1.83</v>
      </c>
      <c r="K2249" s="3" t="str">
        <f aca="false">B2249&amp;"_"&amp;C2249</f>
        <v>5_2024-12-12</v>
      </c>
    </row>
    <row r="2250" customFormat="false" ht="15" hidden="false" customHeight="false" outlineLevel="0" collapsed="false">
      <c r="A2250" s="3" t="n">
        <v>2249</v>
      </c>
      <c r="B2250" s="3" t="n">
        <v>5</v>
      </c>
      <c r="C2250" s="3" t="s">
        <v>305</v>
      </c>
      <c r="D2250" s="4" t="n">
        <v>538.69</v>
      </c>
      <c r="E2250" s="4" t="n">
        <v>539.36</v>
      </c>
      <c r="F2250" s="4" t="n">
        <v>535.51</v>
      </c>
      <c r="G2250" s="4" t="n">
        <v>537</v>
      </c>
      <c r="H2250" s="5" t="n">
        <v>2337852</v>
      </c>
      <c r="I2250" s="3"/>
      <c r="J2250" s="3" t="n">
        <f aca="false">ROUND((G2250-G2249)/G2249*100,2)</f>
        <v>-0.61</v>
      </c>
      <c r="K2250" s="3" t="str">
        <f aca="false">B2250&amp;"_"&amp;C2250</f>
        <v>5_2024-12-13</v>
      </c>
    </row>
    <row r="2251" customFormat="false" ht="15" hidden="false" customHeight="false" outlineLevel="0" collapsed="false">
      <c r="A2251" s="3" t="n">
        <v>2250</v>
      </c>
      <c r="B2251" s="3" t="n">
        <v>5</v>
      </c>
      <c r="C2251" s="3" t="s">
        <v>306</v>
      </c>
      <c r="D2251" s="4" t="n">
        <v>544.93</v>
      </c>
      <c r="E2251" s="4" t="n">
        <v>548.16</v>
      </c>
      <c r="F2251" s="4" t="n">
        <v>541.87</v>
      </c>
      <c r="G2251" s="4" t="n">
        <v>544.48</v>
      </c>
      <c r="H2251" s="5" t="n">
        <v>7796039</v>
      </c>
      <c r="I2251" s="3"/>
      <c r="J2251" s="3" t="n">
        <f aca="false">ROUND((G2251-G2250)/G2250*100,2)</f>
        <v>1.39</v>
      </c>
      <c r="K2251" s="3" t="str">
        <f aca="false">B2251&amp;"_"&amp;C2251</f>
        <v>5_2024-12-16</v>
      </c>
    </row>
    <row r="2252" customFormat="false" ht="15" hidden="false" customHeight="false" outlineLevel="0" collapsed="false">
      <c r="A2252" s="3" t="n">
        <v>2251</v>
      </c>
      <c r="B2252" s="3" t="n">
        <v>5</v>
      </c>
      <c r="C2252" s="3" t="s">
        <v>307</v>
      </c>
      <c r="D2252" s="4" t="n">
        <v>540.43</v>
      </c>
      <c r="E2252" s="4" t="n">
        <v>541.5</v>
      </c>
      <c r="F2252" s="4" t="n">
        <v>537</v>
      </c>
      <c r="G2252" s="4" t="n">
        <v>539.98</v>
      </c>
      <c r="H2252" s="5" t="n">
        <v>1694499</v>
      </c>
      <c r="I2252" s="3"/>
      <c r="J2252" s="3" t="n">
        <f aca="false">ROUND((G2252-G2251)/G2251*100,2)</f>
        <v>-0.83</v>
      </c>
      <c r="K2252" s="3" t="str">
        <f aca="false">B2252&amp;"_"&amp;C2252</f>
        <v>5_2024-12-17</v>
      </c>
    </row>
    <row r="2253" customFormat="false" ht="15" hidden="false" customHeight="false" outlineLevel="0" collapsed="false">
      <c r="A2253" s="3" t="n">
        <v>2252</v>
      </c>
      <c r="B2253" s="3" t="n">
        <v>5</v>
      </c>
      <c r="C2253" s="3" t="s">
        <v>308</v>
      </c>
      <c r="D2253" s="4" t="n">
        <v>540.07</v>
      </c>
      <c r="E2253" s="4" t="n">
        <v>543.35</v>
      </c>
      <c r="F2253" s="4" t="n">
        <v>540.05</v>
      </c>
      <c r="G2253" s="4" t="n">
        <v>540.23</v>
      </c>
      <c r="H2253" s="5" t="n">
        <v>742419</v>
      </c>
      <c r="I2253" s="3"/>
      <c r="J2253" s="3" t="n">
        <f aca="false">ROUND((G2253-G2252)/G2252*100,2)</f>
        <v>0.05</v>
      </c>
      <c r="K2253" s="3" t="str">
        <f aca="false">B2253&amp;"_"&amp;C2253</f>
        <v>5_2024-12-18</v>
      </c>
    </row>
    <row r="2254" customFormat="false" ht="15" hidden="false" customHeight="false" outlineLevel="0" collapsed="false">
      <c r="A2254" s="3" t="n">
        <v>2253</v>
      </c>
      <c r="B2254" s="3" t="n">
        <v>5</v>
      </c>
      <c r="C2254" s="3" t="s">
        <v>309</v>
      </c>
      <c r="D2254" s="4" t="n">
        <v>533.94</v>
      </c>
      <c r="E2254" s="4" t="n">
        <v>536.7</v>
      </c>
      <c r="F2254" s="4" t="n">
        <v>531.6</v>
      </c>
      <c r="G2254" s="4" t="n">
        <v>531.83</v>
      </c>
      <c r="H2254" s="5" t="n">
        <v>3628172</v>
      </c>
      <c r="I2254" s="3"/>
      <c r="J2254" s="3" t="n">
        <f aca="false">ROUND((G2254-G2253)/G2253*100,2)</f>
        <v>-1.55</v>
      </c>
      <c r="K2254" s="3" t="str">
        <f aca="false">B2254&amp;"_"&amp;C2254</f>
        <v>5_2024-12-19</v>
      </c>
    </row>
    <row r="2255" customFormat="false" ht="15" hidden="false" customHeight="false" outlineLevel="0" collapsed="false">
      <c r="A2255" s="3" t="n">
        <v>2254</v>
      </c>
      <c r="B2255" s="3" t="n">
        <v>5</v>
      </c>
      <c r="C2255" s="3" t="s">
        <v>310</v>
      </c>
      <c r="D2255" s="4" t="n">
        <v>513.86</v>
      </c>
      <c r="E2255" s="4" t="n">
        <v>517.06</v>
      </c>
      <c r="F2255" s="4" t="n">
        <v>513.49</v>
      </c>
      <c r="G2255" s="4" t="n">
        <v>514.85</v>
      </c>
      <c r="H2255" s="5" t="n">
        <v>6324473</v>
      </c>
      <c r="I2255" s="3"/>
      <c r="J2255" s="3" t="n">
        <f aca="false">ROUND((G2255-G2254)/G2254*100,2)</f>
        <v>-3.19</v>
      </c>
      <c r="K2255" s="3" t="str">
        <f aca="false">B2255&amp;"_"&amp;C2255</f>
        <v>5_2024-12-20</v>
      </c>
    </row>
    <row r="2256" customFormat="false" ht="15" hidden="false" customHeight="false" outlineLevel="0" collapsed="false">
      <c r="A2256" s="3" t="n">
        <v>2255</v>
      </c>
      <c r="B2256" s="3" t="n">
        <v>5</v>
      </c>
      <c r="C2256" s="3" t="s">
        <v>311</v>
      </c>
      <c r="D2256" s="4" t="n">
        <v>506.26</v>
      </c>
      <c r="E2256" s="4" t="n">
        <v>509.66</v>
      </c>
      <c r="F2256" s="4" t="n">
        <v>504.05</v>
      </c>
      <c r="G2256" s="4" t="n">
        <v>508.19</v>
      </c>
      <c r="H2256" s="5" t="n">
        <v>2697223</v>
      </c>
      <c r="I2256" s="3"/>
      <c r="J2256" s="3" t="n">
        <f aca="false">ROUND((G2256-G2255)/G2255*100,2)</f>
        <v>-1.29</v>
      </c>
      <c r="K2256" s="3" t="str">
        <f aca="false">B2256&amp;"_"&amp;C2256</f>
        <v>5_2024-12-23</v>
      </c>
    </row>
    <row r="2257" customFormat="false" ht="15" hidden="false" customHeight="false" outlineLevel="0" collapsed="false">
      <c r="A2257" s="3" t="n">
        <v>2256</v>
      </c>
      <c r="B2257" s="3" t="n">
        <v>5</v>
      </c>
      <c r="C2257" s="3" t="s">
        <v>312</v>
      </c>
      <c r="D2257" s="4" t="n">
        <v>499.01</v>
      </c>
      <c r="E2257" s="4" t="n">
        <v>501.88</v>
      </c>
      <c r="F2257" s="4" t="n">
        <v>496.7</v>
      </c>
      <c r="G2257" s="4" t="n">
        <v>499.41</v>
      </c>
      <c r="H2257" s="5" t="n">
        <v>3225299</v>
      </c>
      <c r="I2257" s="3"/>
      <c r="J2257" s="3" t="n">
        <f aca="false">ROUND((G2257-G2256)/G2256*100,2)</f>
        <v>-1.73</v>
      </c>
      <c r="K2257" s="3" t="str">
        <f aca="false">B2257&amp;"_"&amp;C2257</f>
        <v>5_2024-12-24</v>
      </c>
    </row>
    <row r="2258" customFormat="false" ht="15" hidden="false" customHeight="false" outlineLevel="0" collapsed="false">
      <c r="A2258" s="3" t="n">
        <v>2257</v>
      </c>
      <c r="B2258" s="3" t="n">
        <v>5</v>
      </c>
      <c r="C2258" s="3" t="s">
        <v>313</v>
      </c>
      <c r="D2258" s="4" t="n">
        <v>498.01</v>
      </c>
      <c r="E2258" s="4" t="n">
        <v>499.29</v>
      </c>
      <c r="F2258" s="4" t="n">
        <v>497.04</v>
      </c>
      <c r="G2258" s="4" t="n">
        <v>497.41</v>
      </c>
      <c r="H2258" s="5" t="n">
        <v>1594878</v>
      </c>
      <c r="I2258" s="3"/>
      <c r="J2258" s="3" t="n">
        <f aca="false">ROUND((G2258-G2257)/G2257*100,2)</f>
        <v>-0.4</v>
      </c>
      <c r="K2258" s="3" t="str">
        <f aca="false">B2258&amp;"_"&amp;C2258</f>
        <v>5_2024-12-25</v>
      </c>
    </row>
    <row r="2259" customFormat="false" ht="15" hidden="false" customHeight="false" outlineLevel="0" collapsed="false">
      <c r="A2259" s="3" t="n">
        <v>2258</v>
      </c>
      <c r="B2259" s="3" t="n">
        <v>5</v>
      </c>
      <c r="C2259" s="3" t="s">
        <v>314</v>
      </c>
      <c r="D2259" s="4" t="n">
        <v>486.24</v>
      </c>
      <c r="E2259" s="4" t="n">
        <v>489.58</v>
      </c>
      <c r="F2259" s="4" t="n">
        <v>484.04</v>
      </c>
      <c r="G2259" s="4" t="n">
        <v>487.17</v>
      </c>
      <c r="H2259" s="5" t="n">
        <v>1338378</v>
      </c>
      <c r="I2259" s="3"/>
      <c r="J2259" s="3" t="n">
        <f aca="false">ROUND((G2259-G2258)/G2258*100,2)</f>
        <v>-2.06</v>
      </c>
      <c r="K2259" s="3" t="str">
        <f aca="false">B2259&amp;"_"&amp;C2259</f>
        <v>5_2024-12-26</v>
      </c>
    </row>
    <row r="2260" customFormat="false" ht="15" hidden="false" customHeight="false" outlineLevel="0" collapsed="false">
      <c r="A2260" s="3" t="n">
        <v>2259</v>
      </c>
      <c r="B2260" s="3" t="n">
        <v>5</v>
      </c>
      <c r="C2260" s="3" t="s">
        <v>315</v>
      </c>
      <c r="D2260" s="4" t="n">
        <v>491.18</v>
      </c>
      <c r="E2260" s="4" t="n">
        <v>494.51</v>
      </c>
      <c r="F2260" s="4" t="n">
        <v>488.84</v>
      </c>
      <c r="G2260" s="4" t="n">
        <v>491.81</v>
      </c>
      <c r="H2260" s="5" t="n">
        <v>2075637</v>
      </c>
      <c r="I2260" s="3"/>
      <c r="J2260" s="3" t="n">
        <f aca="false">ROUND((G2260-G2259)/G2259*100,2)</f>
        <v>0.95</v>
      </c>
      <c r="K2260" s="3" t="str">
        <f aca="false">B2260&amp;"_"&amp;C2260</f>
        <v>5_2024-12-27</v>
      </c>
    </row>
    <row r="2261" customFormat="false" ht="15" hidden="false" customHeight="false" outlineLevel="0" collapsed="false">
      <c r="A2261" s="3" t="n">
        <v>2260</v>
      </c>
      <c r="B2261" s="3" t="n">
        <v>5</v>
      </c>
      <c r="C2261" s="3" t="s">
        <v>316</v>
      </c>
      <c r="D2261" s="4" t="n">
        <v>498.41</v>
      </c>
      <c r="E2261" s="4" t="n">
        <v>501.95</v>
      </c>
      <c r="F2261" s="4" t="n">
        <v>498.19</v>
      </c>
      <c r="G2261" s="4" t="n">
        <v>500.03</v>
      </c>
      <c r="H2261" s="5" t="n">
        <v>7243964</v>
      </c>
      <c r="I2261" s="3"/>
      <c r="J2261" s="3" t="n">
        <f aca="false">ROUND((G2261-G2260)/G2260*100,2)</f>
        <v>1.67</v>
      </c>
      <c r="K2261" s="3" t="str">
        <f aca="false">B2261&amp;"_"&amp;C2261</f>
        <v>5_2024-12-30</v>
      </c>
    </row>
    <row r="2262" customFormat="false" ht="15" hidden="false" customHeight="false" outlineLevel="0" collapsed="false">
      <c r="A2262" s="3" t="n">
        <v>2261</v>
      </c>
      <c r="B2262" s="3" t="n">
        <v>5</v>
      </c>
      <c r="C2262" s="3" t="s">
        <v>317</v>
      </c>
      <c r="D2262" s="4" t="n">
        <v>492.58</v>
      </c>
      <c r="E2262" s="4" t="n">
        <v>494.41</v>
      </c>
      <c r="F2262" s="4" t="n">
        <v>491.27</v>
      </c>
      <c r="G2262" s="4" t="n">
        <v>493.53</v>
      </c>
      <c r="H2262" s="5" t="n">
        <v>6405304</v>
      </c>
      <c r="I2262" s="3"/>
      <c r="J2262" s="3" t="n">
        <f aca="false">ROUND((G2262-G2261)/G2261*100,2)</f>
        <v>-1.3</v>
      </c>
      <c r="K2262" s="3" t="str">
        <f aca="false">B2262&amp;"_"&amp;C2262</f>
        <v>5_2024-12-31</v>
      </c>
    </row>
    <row r="2263" customFormat="false" ht="15" hidden="false" customHeight="false" outlineLevel="0" collapsed="false">
      <c r="A2263" s="3" t="n">
        <v>2262</v>
      </c>
      <c r="B2263" s="3" t="n">
        <v>5</v>
      </c>
      <c r="C2263" s="3" t="s">
        <v>318</v>
      </c>
      <c r="D2263" s="4" t="n">
        <v>494.91</v>
      </c>
      <c r="E2263" s="4" t="n">
        <v>496.6</v>
      </c>
      <c r="F2263" s="4" t="n">
        <v>492.36</v>
      </c>
      <c r="G2263" s="4" t="n">
        <v>494.12</v>
      </c>
      <c r="H2263" s="5" t="n">
        <v>6209920</v>
      </c>
      <c r="I2263" s="3"/>
      <c r="J2263" s="3" t="n">
        <f aca="false">ROUND((G2263-G2262)/G2262*100,2)</f>
        <v>0.12</v>
      </c>
      <c r="K2263" s="3" t="str">
        <f aca="false">B2263&amp;"_"&amp;C2263</f>
        <v>5_2025-01-01</v>
      </c>
    </row>
    <row r="2264" customFormat="false" ht="15" hidden="false" customHeight="false" outlineLevel="0" collapsed="false">
      <c r="A2264" s="3" t="n">
        <v>2263</v>
      </c>
      <c r="B2264" s="3" t="n">
        <v>5</v>
      </c>
      <c r="C2264" s="3" t="s">
        <v>319</v>
      </c>
      <c r="D2264" s="4" t="n">
        <v>497.63</v>
      </c>
      <c r="E2264" s="4" t="n">
        <v>499.85</v>
      </c>
      <c r="F2264" s="4" t="n">
        <v>496.55</v>
      </c>
      <c r="G2264" s="4" t="n">
        <v>498.74</v>
      </c>
      <c r="H2264" s="5" t="n">
        <v>2684137</v>
      </c>
      <c r="I2264" s="3"/>
      <c r="J2264" s="3" t="n">
        <f aca="false">ROUND((G2264-G2263)/G2263*100,2)</f>
        <v>0.93</v>
      </c>
      <c r="K2264" s="3" t="str">
        <f aca="false">B2264&amp;"_"&amp;C2264</f>
        <v>5_2025-01-02</v>
      </c>
    </row>
    <row r="2265" customFormat="false" ht="15" hidden="false" customHeight="false" outlineLevel="0" collapsed="false">
      <c r="A2265" s="3" t="n">
        <v>2264</v>
      </c>
      <c r="B2265" s="3" t="n">
        <v>5</v>
      </c>
      <c r="C2265" s="3" t="s">
        <v>320</v>
      </c>
      <c r="D2265" s="4" t="n">
        <v>506.72</v>
      </c>
      <c r="E2265" s="4" t="n">
        <v>507.2</v>
      </c>
      <c r="F2265" s="4" t="n">
        <v>503</v>
      </c>
      <c r="G2265" s="4" t="n">
        <v>504.92</v>
      </c>
      <c r="H2265" s="5" t="n">
        <v>4064636</v>
      </c>
      <c r="I2265" s="3"/>
      <c r="J2265" s="3" t="n">
        <f aca="false">ROUND((G2265-G2264)/G2264*100,2)</f>
        <v>1.24</v>
      </c>
      <c r="K2265" s="3" t="str">
        <f aca="false">B2265&amp;"_"&amp;C2265</f>
        <v>5_2025-01-03</v>
      </c>
    </row>
    <row r="2266" customFormat="false" ht="15" hidden="false" customHeight="false" outlineLevel="0" collapsed="false">
      <c r="A2266" s="3" t="n">
        <v>2265</v>
      </c>
      <c r="B2266" s="3" t="n">
        <v>5</v>
      </c>
      <c r="C2266" s="3" t="s">
        <v>321</v>
      </c>
      <c r="D2266" s="4" t="n">
        <v>499.07</v>
      </c>
      <c r="E2266" s="4" t="n">
        <v>501.15</v>
      </c>
      <c r="F2266" s="4" t="n">
        <v>497.66</v>
      </c>
      <c r="G2266" s="4" t="n">
        <v>498.1</v>
      </c>
      <c r="H2266" s="5" t="n">
        <v>2692496</v>
      </c>
      <c r="I2266" s="3"/>
      <c r="J2266" s="3" t="n">
        <f aca="false">ROUND((G2266-G2265)/G2265*100,2)</f>
        <v>-1.35</v>
      </c>
      <c r="K2266" s="3" t="str">
        <f aca="false">B2266&amp;"_"&amp;C2266</f>
        <v>5_2025-01-06</v>
      </c>
    </row>
    <row r="2267" customFormat="false" ht="15" hidden="false" customHeight="false" outlineLevel="0" collapsed="false">
      <c r="A2267" s="3" t="n">
        <v>2266</v>
      </c>
      <c r="B2267" s="3" t="n">
        <v>5</v>
      </c>
      <c r="C2267" s="3" t="s">
        <v>322</v>
      </c>
      <c r="D2267" s="4" t="n">
        <v>500.64</v>
      </c>
      <c r="E2267" s="4" t="n">
        <v>503.02</v>
      </c>
      <c r="F2267" s="4" t="n">
        <v>500.56</v>
      </c>
      <c r="G2267" s="4" t="n">
        <v>501.11</v>
      </c>
      <c r="H2267" s="5" t="n">
        <v>2087465</v>
      </c>
      <c r="I2267" s="3"/>
      <c r="J2267" s="3" t="n">
        <f aca="false">ROUND((G2267-G2266)/G2266*100,2)</f>
        <v>0.6</v>
      </c>
      <c r="K2267" s="3" t="str">
        <f aca="false">B2267&amp;"_"&amp;C2267</f>
        <v>5_2025-01-07</v>
      </c>
    </row>
    <row r="2268" customFormat="false" ht="15" hidden="false" customHeight="false" outlineLevel="0" collapsed="false">
      <c r="A2268" s="3" t="n">
        <v>2267</v>
      </c>
      <c r="B2268" s="3" t="n">
        <v>5</v>
      </c>
      <c r="C2268" s="3" t="s">
        <v>323</v>
      </c>
      <c r="D2268" s="4" t="n">
        <v>496.48</v>
      </c>
      <c r="E2268" s="4" t="n">
        <v>499.59</v>
      </c>
      <c r="F2268" s="4" t="n">
        <v>494.26</v>
      </c>
      <c r="G2268" s="4" t="n">
        <v>497.44</v>
      </c>
      <c r="H2268" s="5" t="n">
        <v>7970881</v>
      </c>
      <c r="I2268" s="3"/>
      <c r="J2268" s="3" t="n">
        <f aca="false">ROUND((G2268-G2267)/G2267*100,2)</f>
        <v>-0.73</v>
      </c>
      <c r="K2268" s="3" t="str">
        <f aca="false">B2268&amp;"_"&amp;C2268</f>
        <v>5_2025-01-08</v>
      </c>
    </row>
    <row r="2269" customFormat="false" ht="15" hidden="false" customHeight="false" outlineLevel="0" collapsed="false">
      <c r="A2269" s="3" t="n">
        <v>2268</v>
      </c>
      <c r="B2269" s="3" t="n">
        <v>5</v>
      </c>
      <c r="C2269" s="3" t="s">
        <v>324</v>
      </c>
      <c r="D2269" s="4" t="n">
        <v>508.51</v>
      </c>
      <c r="E2269" s="4" t="n">
        <v>510.78</v>
      </c>
      <c r="F2269" s="4" t="n">
        <v>507.99</v>
      </c>
      <c r="G2269" s="4" t="n">
        <v>508.89</v>
      </c>
      <c r="H2269" s="5" t="n">
        <v>3081601</v>
      </c>
      <c r="I2269" s="3"/>
      <c r="J2269" s="3" t="n">
        <f aca="false">ROUND((G2269-G2268)/G2268*100,2)</f>
        <v>2.3</v>
      </c>
      <c r="K2269" s="3" t="str">
        <f aca="false">B2269&amp;"_"&amp;C2269</f>
        <v>5_2025-01-09</v>
      </c>
    </row>
    <row r="2270" customFormat="false" ht="15" hidden="false" customHeight="false" outlineLevel="0" collapsed="false">
      <c r="A2270" s="3" t="n">
        <v>2269</v>
      </c>
      <c r="B2270" s="3" t="n">
        <v>5</v>
      </c>
      <c r="C2270" s="3" t="s">
        <v>325</v>
      </c>
      <c r="D2270" s="4" t="n">
        <v>518.36</v>
      </c>
      <c r="E2270" s="4" t="n">
        <v>520.3</v>
      </c>
      <c r="F2270" s="4" t="n">
        <v>515.67</v>
      </c>
      <c r="G2270" s="4" t="n">
        <v>519.13</v>
      </c>
      <c r="H2270" s="5" t="n">
        <v>4139343</v>
      </c>
      <c r="I2270" s="3"/>
      <c r="J2270" s="3" t="n">
        <f aca="false">ROUND((G2270-G2269)/G2269*100,2)</f>
        <v>2.01</v>
      </c>
      <c r="K2270" s="3" t="str">
        <f aca="false">B2270&amp;"_"&amp;C2270</f>
        <v>5_2025-01-10</v>
      </c>
    </row>
    <row r="2271" customFormat="false" ht="15" hidden="false" customHeight="false" outlineLevel="0" collapsed="false">
      <c r="A2271" s="3" t="n">
        <v>2270</v>
      </c>
      <c r="B2271" s="3" t="n">
        <v>5</v>
      </c>
      <c r="C2271" s="3" t="s">
        <v>326</v>
      </c>
      <c r="D2271" s="4" t="n">
        <v>533.15</v>
      </c>
      <c r="E2271" s="4" t="n">
        <v>536.24</v>
      </c>
      <c r="F2271" s="4" t="n">
        <v>532.58</v>
      </c>
      <c r="G2271" s="4" t="n">
        <v>534.56</v>
      </c>
      <c r="H2271" s="5" t="n">
        <v>7228502</v>
      </c>
      <c r="I2271" s="3"/>
      <c r="J2271" s="3" t="n">
        <f aca="false">ROUND((G2271-G2270)/G2270*100,2)</f>
        <v>2.97</v>
      </c>
      <c r="K2271" s="3" t="str">
        <f aca="false">B2271&amp;"_"&amp;C2271</f>
        <v>5_2025-01-13</v>
      </c>
    </row>
    <row r="2272" customFormat="false" ht="15" hidden="false" customHeight="false" outlineLevel="0" collapsed="false">
      <c r="A2272" s="3" t="n">
        <v>2271</v>
      </c>
      <c r="B2272" s="3" t="n">
        <v>5</v>
      </c>
      <c r="C2272" s="3" t="s">
        <v>327</v>
      </c>
      <c r="D2272" s="4" t="n">
        <v>557.34</v>
      </c>
      <c r="E2272" s="4" t="n">
        <v>559.08</v>
      </c>
      <c r="F2272" s="4" t="n">
        <v>556.59</v>
      </c>
      <c r="G2272" s="4" t="n">
        <v>558.04</v>
      </c>
      <c r="H2272" s="5" t="n">
        <v>2587366</v>
      </c>
      <c r="I2272" s="3"/>
      <c r="J2272" s="3" t="n">
        <f aca="false">ROUND((G2272-G2271)/G2271*100,2)</f>
        <v>4.39</v>
      </c>
      <c r="K2272" s="3" t="str">
        <f aca="false">B2272&amp;"_"&amp;C2272</f>
        <v>5_2025-01-14</v>
      </c>
    </row>
    <row r="2273" customFormat="false" ht="15" hidden="false" customHeight="false" outlineLevel="0" collapsed="false">
      <c r="A2273" s="3" t="n">
        <v>2272</v>
      </c>
      <c r="B2273" s="3" t="n">
        <v>5</v>
      </c>
      <c r="C2273" s="3" t="s">
        <v>328</v>
      </c>
      <c r="D2273" s="4" t="n">
        <v>561.73</v>
      </c>
      <c r="E2273" s="4" t="n">
        <v>564.39</v>
      </c>
      <c r="F2273" s="4" t="n">
        <v>558.3</v>
      </c>
      <c r="G2273" s="4" t="n">
        <v>560.48</v>
      </c>
      <c r="H2273" s="5" t="n">
        <v>3173760</v>
      </c>
      <c r="I2273" s="3"/>
      <c r="J2273" s="3" t="n">
        <f aca="false">ROUND((G2273-G2272)/G2272*100,2)</f>
        <v>0.44</v>
      </c>
      <c r="K2273" s="3" t="str">
        <f aca="false">B2273&amp;"_"&amp;C2273</f>
        <v>5_2025-01-15</v>
      </c>
    </row>
    <row r="2274" customFormat="false" ht="15" hidden="false" customHeight="false" outlineLevel="0" collapsed="false">
      <c r="A2274" s="3" t="n">
        <v>2273</v>
      </c>
      <c r="B2274" s="3" t="n">
        <v>5</v>
      </c>
      <c r="C2274" s="3" t="s">
        <v>329</v>
      </c>
      <c r="D2274" s="4" t="n">
        <v>540.95</v>
      </c>
      <c r="E2274" s="4" t="n">
        <v>543.68</v>
      </c>
      <c r="F2274" s="4" t="n">
        <v>536.46</v>
      </c>
      <c r="G2274" s="4" t="n">
        <v>539.2</v>
      </c>
      <c r="H2274" s="5" t="n">
        <v>6373155</v>
      </c>
      <c r="I2274" s="3"/>
      <c r="J2274" s="3" t="n">
        <f aca="false">ROUND((G2274-G2273)/G2273*100,2)</f>
        <v>-3.8</v>
      </c>
      <c r="K2274" s="3" t="str">
        <f aca="false">B2274&amp;"_"&amp;C2274</f>
        <v>5_2025-01-16</v>
      </c>
    </row>
    <row r="2275" customFormat="false" ht="15" hidden="false" customHeight="false" outlineLevel="0" collapsed="false">
      <c r="A2275" s="3" t="n">
        <v>2274</v>
      </c>
      <c r="B2275" s="3" t="n">
        <v>5</v>
      </c>
      <c r="C2275" s="3" t="s">
        <v>330</v>
      </c>
      <c r="D2275" s="4" t="n">
        <v>544.98</v>
      </c>
      <c r="E2275" s="4" t="n">
        <v>545.73</v>
      </c>
      <c r="F2275" s="4" t="n">
        <v>544.21</v>
      </c>
      <c r="G2275" s="4" t="n">
        <v>544.87</v>
      </c>
      <c r="H2275" s="5" t="n">
        <v>5481830</v>
      </c>
      <c r="I2275" s="3"/>
      <c r="J2275" s="3" t="n">
        <f aca="false">ROUND((G2275-G2274)/G2274*100,2)</f>
        <v>1.05</v>
      </c>
      <c r="K2275" s="3" t="str">
        <f aca="false">B2275&amp;"_"&amp;C2275</f>
        <v>5_2025-01-17</v>
      </c>
    </row>
    <row r="2276" customFormat="false" ht="15" hidden="false" customHeight="false" outlineLevel="0" collapsed="false">
      <c r="A2276" s="3" t="n">
        <v>2275</v>
      </c>
      <c r="B2276" s="3" t="n">
        <v>5</v>
      </c>
      <c r="C2276" s="3" t="s">
        <v>331</v>
      </c>
      <c r="D2276" s="4" t="n">
        <v>540.8</v>
      </c>
      <c r="E2276" s="4" t="n">
        <v>541.76</v>
      </c>
      <c r="F2276" s="4" t="n">
        <v>539.01</v>
      </c>
      <c r="G2276" s="4" t="n">
        <v>541.54</v>
      </c>
      <c r="H2276" s="5" t="n">
        <v>4510654</v>
      </c>
      <c r="I2276" s="3"/>
      <c r="J2276" s="3" t="n">
        <f aca="false">ROUND((G2276-G2275)/G2275*100,2)</f>
        <v>-0.61</v>
      </c>
      <c r="K2276" s="3" t="str">
        <f aca="false">B2276&amp;"_"&amp;C2276</f>
        <v>5_2025-01-20</v>
      </c>
    </row>
    <row r="2277" customFormat="false" ht="15" hidden="false" customHeight="false" outlineLevel="0" collapsed="false">
      <c r="A2277" s="3" t="n">
        <v>2276</v>
      </c>
      <c r="B2277" s="3" t="n">
        <v>5</v>
      </c>
      <c r="C2277" s="3" t="s">
        <v>332</v>
      </c>
      <c r="D2277" s="4" t="n">
        <v>545.5</v>
      </c>
      <c r="E2277" s="4" t="n">
        <v>548.36</v>
      </c>
      <c r="F2277" s="4" t="n">
        <v>541.28</v>
      </c>
      <c r="G2277" s="4" t="n">
        <v>544.45</v>
      </c>
      <c r="H2277" s="5" t="n">
        <v>919810</v>
      </c>
      <c r="I2277" s="3"/>
      <c r="J2277" s="3" t="n">
        <f aca="false">ROUND((G2277-G2276)/G2276*100,2)</f>
        <v>0.54</v>
      </c>
      <c r="K2277" s="3" t="str">
        <f aca="false">B2277&amp;"_"&amp;C2277</f>
        <v>5_2025-01-21</v>
      </c>
    </row>
    <row r="2278" customFormat="false" ht="15" hidden="false" customHeight="false" outlineLevel="0" collapsed="false">
      <c r="A2278" s="3" t="n">
        <v>2277</v>
      </c>
      <c r="B2278" s="3" t="n">
        <v>5</v>
      </c>
      <c r="C2278" s="3" t="s">
        <v>333</v>
      </c>
      <c r="D2278" s="4" t="n">
        <v>536.9</v>
      </c>
      <c r="E2278" s="4" t="n">
        <v>540.34</v>
      </c>
      <c r="F2278" s="4" t="n">
        <v>534.68</v>
      </c>
      <c r="G2278" s="4" t="n">
        <v>537.95</v>
      </c>
      <c r="H2278" s="5" t="n">
        <v>5381054</v>
      </c>
      <c r="I2278" s="3"/>
      <c r="J2278" s="3" t="n">
        <f aca="false">ROUND((G2278-G2277)/G2277*100,2)</f>
        <v>-1.19</v>
      </c>
      <c r="K2278" s="3" t="str">
        <f aca="false">B2278&amp;"_"&amp;C2278</f>
        <v>5_2025-01-22</v>
      </c>
    </row>
    <row r="2279" customFormat="false" ht="15" hidden="false" customHeight="false" outlineLevel="0" collapsed="false">
      <c r="A2279" s="3" t="n">
        <v>2278</v>
      </c>
      <c r="B2279" s="3" t="n">
        <v>5</v>
      </c>
      <c r="C2279" s="3" t="s">
        <v>334</v>
      </c>
      <c r="D2279" s="4" t="n">
        <v>534.14</v>
      </c>
      <c r="E2279" s="4" t="n">
        <v>537.45</v>
      </c>
      <c r="F2279" s="4" t="n">
        <v>532.68</v>
      </c>
      <c r="G2279" s="4" t="n">
        <v>535.23</v>
      </c>
      <c r="H2279" s="5" t="n">
        <v>801745</v>
      </c>
      <c r="I2279" s="3"/>
      <c r="J2279" s="3" t="n">
        <f aca="false">ROUND((G2279-G2278)/G2278*100,2)</f>
        <v>-0.51</v>
      </c>
      <c r="K2279" s="3" t="str">
        <f aca="false">B2279&amp;"_"&amp;C2279</f>
        <v>5_2025-01-23</v>
      </c>
    </row>
    <row r="2280" customFormat="false" ht="15" hidden="false" customHeight="false" outlineLevel="0" collapsed="false">
      <c r="A2280" s="3" t="n">
        <v>2279</v>
      </c>
      <c r="B2280" s="3" t="n">
        <v>5</v>
      </c>
      <c r="C2280" s="3" t="s">
        <v>335</v>
      </c>
      <c r="D2280" s="4" t="n">
        <v>524.32</v>
      </c>
      <c r="E2280" s="4" t="n">
        <v>526.64</v>
      </c>
      <c r="F2280" s="4" t="n">
        <v>521.71</v>
      </c>
      <c r="G2280" s="4" t="n">
        <v>526.04</v>
      </c>
      <c r="H2280" s="5" t="n">
        <v>977517</v>
      </c>
      <c r="I2280" s="3"/>
      <c r="J2280" s="3" t="n">
        <f aca="false">ROUND((G2280-G2279)/G2279*100,2)</f>
        <v>-1.72</v>
      </c>
      <c r="K2280" s="3" t="str">
        <f aca="false">B2280&amp;"_"&amp;C2280</f>
        <v>5_2025-01-24</v>
      </c>
    </row>
    <row r="2281" customFormat="false" ht="15" hidden="false" customHeight="false" outlineLevel="0" collapsed="false">
      <c r="A2281" s="3" t="n">
        <v>2280</v>
      </c>
      <c r="B2281" s="3" t="n">
        <v>5</v>
      </c>
      <c r="C2281" s="3" t="s">
        <v>336</v>
      </c>
      <c r="D2281" s="4" t="n">
        <v>520.37</v>
      </c>
      <c r="E2281" s="4" t="n">
        <v>522</v>
      </c>
      <c r="F2281" s="4" t="n">
        <v>518.51</v>
      </c>
      <c r="G2281" s="4" t="n">
        <v>518.7</v>
      </c>
      <c r="H2281" s="5" t="n">
        <v>2206896</v>
      </c>
      <c r="I2281" s="3"/>
      <c r="J2281" s="3" t="n">
        <f aca="false">ROUND((G2281-G2280)/G2280*100,2)</f>
        <v>-1.4</v>
      </c>
      <c r="K2281" s="3" t="str">
        <f aca="false">B2281&amp;"_"&amp;C2281</f>
        <v>5_2025-01-27</v>
      </c>
    </row>
    <row r="2282" customFormat="false" ht="15" hidden="false" customHeight="false" outlineLevel="0" collapsed="false">
      <c r="A2282" s="3" t="n">
        <v>2281</v>
      </c>
      <c r="B2282" s="3" t="n">
        <v>5</v>
      </c>
      <c r="C2282" s="3" t="s">
        <v>337</v>
      </c>
      <c r="D2282" s="4" t="n">
        <v>508.22</v>
      </c>
      <c r="E2282" s="4" t="n">
        <v>510.01</v>
      </c>
      <c r="F2282" s="4" t="n">
        <v>505.84</v>
      </c>
      <c r="G2282" s="4" t="n">
        <v>508.37</v>
      </c>
      <c r="H2282" s="5" t="n">
        <v>2891437</v>
      </c>
      <c r="I2282" s="3"/>
      <c r="J2282" s="3" t="n">
        <f aca="false">ROUND((G2282-G2281)/G2281*100,2)</f>
        <v>-1.99</v>
      </c>
      <c r="K2282" s="3" t="str">
        <f aca="false">B2282&amp;"_"&amp;C2282</f>
        <v>5_2025-01-28</v>
      </c>
    </row>
    <row r="2283" customFormat="false" ht="15" hidden="false" customHeight="false" outlineLevel="0" collapsed="false">
      <c r="A2283" s="3" t="n">
        <v>2282</v>
      </c>
      <c r="B2283" s="3" t="n">
        <v>5</v>
      </c>
      <c r="C2283" s="3" t="s">
        <v>338</v>
      </c>
      <c r="D2283" s="4" t="n">
        <v>502.96</v>
      </c>
      <c r="E2283" s="4" t="n">
        <v>503.55</v>
      </c>
      <c r="F2283" s="4" t="n">
        <v>502.07</v>
      </c>
      <c r="G2283" s="4" t="n">
        <v>502.42</v>
      </c>
      <c r="H2283" s="5" t="n">
        <v>1125396</v>
      </c>
      <c r="I2283" s="3"/>
      <c r="J2283" s="3" t="n">
        <f aca="false">ROUND((G2283-G2282)/G2282*100,2)</f>
        <v>-1.17</v>
      </c>
      <c r="K2283" s="3" t="str">
        <f aca="false">B2283&amp;"_"&amp;C2283</f>
        <v>5_2025-01-29</v>
      </c>
    </row>
    <row r="2284" customFormat="false" ht="15" hidden="false" customHeight="false" outlineLevel="0" collapsed="false">
      <c r="A2284" s="3" t="n">
        <v>2283</v>
      </c>
      <c r="B2284" s="3" t="n">
        <v>5</v>
      </c>
      <c r="C2284" s="3" t="s">
        <v>339</v>
      </c>
      <c r="D2284" s="4" t="n">
        <v>505.18</v>
      </c>
      <c r="E2284" s="4" t="n">
        <v>507.81</v>
      </c>
      <c r="F2284" s="4" t="n">
        <v>503.45</v>
      </c>
      <c r="G2284" s="4" t="n">
        <v>506.33</v>
      </c>
      <c r="H2284" s="5" t="n">
        <v>4862851</v>
      </c>
      <c r="I2284" s="3"/>
      <c r="J2284" s="3" t="n">
        <f aca="false">ROUND((G2284-G2283)/G2283*100,2)</f>
        <v>0.78</v>
      </c>
      <c r="K2284" s="3" t="str">
        <f aca="false">B2284&amp;"_"&amp;C2284</f>
        <v>5_2025-01-30</v>
      </c>
    </row>
    <row r="2285" customFormat="false" ht="15" hidden="false" customHeight="false" outlineLevel="0" collapsed="false">
      <c r="A2285" s="3" t="n">
        <v>2284</v>
      </c>
      <c r="B2285" s="3" t="n">
        <v>5</v>
      </c>
      <c r="C2285" s="3" t="s">
        <v>340</v>
      </c>
      <c r="D2285" s="4" t="n">
        <v>518.85</v>
      </c>
      <c r="E2285" s="4" t="n">
        <v>519.2</v>
      </c>
      <c r="F2285" s="4" t="n">
        <v>514.6</v>
      </c>
      <c r="G2285" s="4" t="n">
        <v>517.36</v>
      </c>
      <c r="H2285" s="5" t="n">
        <v>6330468</v>
      </c>
      <c r="I2285" s="3"/>
      <c r="J2285" s="3" t="n">
        <f aca="false">ROUND((G2285-G2284)/G2284*100,2)</f>
        <v>2.18</v>
      </c>
      <c r="K2285" s="3" t="str">
        <f aca="false">B2285&amp;"_"&amp;C2285</f>
        <v>5_2025-01-31</v>
      </c>
    </row>
    <row r="2286" customFormat="false" ht="15" hidden="false" customHeight="false" outlineLevel="0" collapsed="false">
      <c r="A2286" s="3" t="n">
        <v>2285</v>
      </c>
      <c r="B2286" s="3" t="n">
        <v>5</v>
      </c>
      <c r="C2286" s="3" t="s">
        <v>341</v>
      </c>
      <c r="D2286" s="4" t="n">
        <v>523.81</v>
      </c>
      <c r="E2286" s="4" t="n">
        <v>525.25</v>
      </c>
      <c r="F2286" s="4" t="n">
        <v>523.33</v>
      </c>
      <c r="G2286" s="4" t="n">
        <v>523.33</v>
      </c>
      <c r="H2286" s="5" t="n">
        <v>6159201</v>
      </c>
      <c r="I2286" s="3"/>
      <c r="J2286" s="3" t="n">
        <f aca="false">ROUND((G2286-G2285)/G2285*100,2)</f>
        <v>1.15</v>
      </c>
      <c r="K2286" s="3" t="str">
        <f aca="false">B2286&amp;"_"&amp;C2286</f>
        <v>5_2025-02-03</v>
      </c>
    </row>
    <row r="2287" customFormat="false" ht="15" hidden="false" customHeight="false" outlineLevel="0" collapsed="false">
      <c r="A2287" s="3" t="n">
        <v>2286</v>
      </c>
      <c r="B2287" s="3" t="n">
        <v>5</v>
      </c>
      <c r="C2287" s="3" t="s">
        <v>342</v>
      </c>
      <c r="D2287" s="4" t="n">
        <v>540.06</v>
      </c>
      <c r="E2287" s="4" t="n">
        <v>541.66</v>
      </c>
      <c r="F2287" s="4" t="n">
        <v>539.05</v>
      </c>
      <c r="G2287" s="4" t="n">
        <v>539.62</v>
      </c>
      <c r="H2287" s="5" t="n">
        <v>4304697</v>
      </c>
      <c r="I2287" s="3"/>
      <c r="J2287" s="3" t="n">
        <f aca="false">ROUND((G2287-G2286)/G2286*100,2)</f>
        <v>3.11</v>
      </c>
      <c r="K2287" s="3" t="str">
        <f aca="false">B2287&amp;"_"&amp;C2287</f>
        <v>5_2025-02-04</v>
      </c>
    </row>
    <row r="2288" customFormat="false" ht="15" hidden="false" customHeight="false" outlineLevel="0" collapsed="false">
      <c r="A2288" s="3" t="n">
        <v>2287</v>
      </c>
      <c r="B2288" s="3" t="n">
        <v>5</v>
      </c>
      <c r="C2288" s="3" t="s">
        <v>343</v>
      </c>
      <c r="D2288" s="4" t="n">
        <v>515.26</v>
      </c>
      <c r="E2288" s="4" t="n">
        <v>518.77</v>
      </c>
      <c r="F2288" s="4" t="n">
        <v>514.49</v>
      </c>
      <c r="G2288" s="4" t="n">
        <v>516.09</v>
      </c>
      <c r="H2288" s="5" t="n">
        <v>2564662</v>
      </c>
      <c r="I2288" s="3"/>
      <c r="J2288" s="3" t="n">
        <f aca="false">ROUND((G2288-G2287)/G2287*100,2)</f>
        <v>-4.36</v>
      </c>
      <c r="K2288" s="3" t="str">
        <f aca="false">B2288&amp;"_"&amp;C2288</f>
        <v>5_2025-02-05</v>
      </c>
    </row>
    <row r="2289" customFormat="false" ht="15" hidden="false" customHeight="false" outlineLevel="0" collapsed="false">
      <c r="A2289" s="3" t="n">
        <v>2288</v>
      </c>
      <c r="B2289" s="3" t="n">
        <v>5</v>
      </c>
      <c r="C2289" s="3" t="s">
        <v>344</v>
      </c>
      <c r="D2289" s="4" t="n">
        <v>514.55</v>
      </c>
      <c r="E2289" s="4" t="n">
        <v>515.5</v>
      </c>
      <c r="F2289" s="4" t="n">
        <v>512.94</v>
      </c>
      <c r="G2289" s="4" t="n">
        <v>514.3</v>
      </c>
      <c r="H2289" s="5" t="n">
        <v>7829217</v>
      </c>
      <c r="I2289" s="3"/>
      <c r="J2289" s="3" t="n">
        <f aca="false">ROUND((G2289-G2288)/G2288*100,2)</f>
        <v>-0.35</v>
      </c>
      <c r="K2289" s="3" t="str">
        <f aca="false">B2289&amp;"_"&amp;C2289</f>
        <v>5_2025-02-06</v>
      </c>
    </row>
    <row r="2290" customFormat="false" ht="15" hidden="false" customHeight="false" outlineLevel="0" collapsed="false">
      <c r="A2290" s="3" t="n">
        <v>2289</v>
      </c>
      <c r="B2290" s="3" t="n">
        <v>5</v>
      </c>
      <c r="C2290" s="3" t="s">
        <v>345</v>
      </c>
      <c r="D2290" s="4" t="n">
        <v>523.87</v>
      </c>
      <c r="E2290" s="4" t="n">
        <v>527.7</v>
      </c>
      <c r="F2290" s="4" t="n">
        <v>522.4</v>
      </c>
      <c r="G2290" s="4" t="n">
        <v>524.63</v>
      </c>
      <c r="H2290" s="5" t="n">
        <v>1723481</v>
      </c>
      <c r="I2290" s="3"/>
      <c r="J2290" s="3" t="n">
        <f aca="false">ROUND((G2290-G2289)/G2289*100,2)</f>
        <v>2.01</v>
      </c>
      <c r="K2290" s="3" t="str">
        <f aca="false">B2290&amp;"_"&amp;C2290</f>
        <v>5_2025-02-07</v>
      </c>
    </row>
    <row r="2291" customFormat="false" ht="15" hidden="false" customHeight="false" outlineLevel="0" collapsed="false">
      <c r="A2291" s="3" t="n">
        <v>2290</v>
      </c>
      <c r="B2291" s="3" t="n">
        <v>5</v>
      </c>
      <c r="C2291" s="3" t="s">
        <v>346</v>
      </c>
      <c r="D2291" s="4" t="n">
        <v>519.42</v>
      </c>
      <c r="E2291" s="4" t="n">
        <v>522.58</v>
      </c>
      <c r="F2291" s="4" t="n">
        <v>518.47</v>
      </c>
      <c r="G2291" s="4" t="n">
        <v>521.23</v>
      </c>
      <c r="H2291" s="5" t="n">
        <v>7439715</v>
      </c>
      <c r="I2291" s="3"/>
      <c r="J2291" s="3" t="n">
        <f aca="false">ROUND((G2291-G2290)/G2290*100,2)</f>
        <v>-0.65</v>
      </c>
      <c r="K2291" s="3" t="str">
        <f aca="false">B2291&amp;"_"&amp;C2291</f>
        <v>5_2025-02-10</v>
      </c>
    </row>
    <row r="2292" customFormat="false" ht="15" hidden="false" customHeight="false" outlineLevel="0" collapsed="false">
      <c r="A2292" s="3" t="n">
        <v>2291</v>
      </c>
      <c r="B2292" s="3" t="n">
        <v>5</v>
      </c>
      <c r="C2292" s="3" t="s">
        <v>347</v>
      </c>
      <c r="D2292" s="4" t="n">
        <v>509.11</v>
      </c>
      <c r="E2292" s="4" t="n">
        <v>509.67</v>
      </c>
      <c r="F2292" s="4" t="n">
        <v>506.57</v>
      </c>
      <c r="G2292" s="4" t="n">
        <v>508.95</v>
      </c>
      <c r="H2292" s="5" t="n">
        <v>6221394</v>
      </c>
      <c r="I2292" s="3"/>
      <c r="J2292" s="3" t="n">
        <f aca="false">ROUND((G2292-G2291)/G2291*100,2)</f>
        <v>-2.36</v>
      </c>
      <c r="K2292" s="3" t="str">
        <f aca="false">B2292&amp;"_"&amp;C2292</f>
        <v>5_2025-02-11</v>
      </c>
    </row>
    <row r="2293" customFormat="false" ht="15" hidden="false" customHeight="false" outlineLevel="0" collapsed="false">
      <c r="A2293" s="3" t="n">
        <v>2292</v>
      </c>
      <c r="B2293" s="3" t="n">
        <v>5</v>
      </c>
      <c r="C2293" s="3" t="s">
        <v>348</v>
      </c>
      <c r="D2293" s="4" t="n">
        <v>512.58</v>
      </c>
      <c r="E2293" s="4" t="n">
        <v>515.3</v>
      </c>
      <c r="F2293" s="4" t="n">
        <v>511.59</v>
      </c>
      <c r="G2293" s="4" t="n">
        <v>513.76</v>
      </c>
      <c r="H2293" s="5" t="n">
        <v>4477996</v>
      </c>
      <c r="I2293" s="3"/>
      <c r="J2293" s="3" t="n">
        <f aca="false">ROUND((G2293-G2292)/G2292*100,2)</f>
        <v>0.95</v>
      </c>
      <c r="K2293" s="3" t="str">
        <f aca="false">B2293&amp;"_"&amp;C2293</f>
        <v>5_2025-02-12</v>
      </c>
    </row>
    <row r="2294" customFormat="false" ht="15" hidden="false" customHeight="false" outlineLevel="0" collapsed="false">
      <c r="A2294" s="3" t="n">
        <v>2293</v>
      </c>
      <c r="B2294" s="3" t="n">
        <v>5</v>
      </c>
      <c r="C2294" s="3" t="s">
        <v>349</v>
      </c>
      <c r="D2294" s="4" t="n">
        <v>520.69</v>
      </c>
      <c r="E2294" s="4" t="n">
        <v>522.48</v>
      </c>
      <c r="F2294" s="4" t="n">
        <v>519.76</v>
      </c>
      <c r="G2294" s="4" t="n">
        <v>520.24</v>
      </c>
      <c r="H2294" s="5" t="n">
        <v>1672907</v>
      </c>
      <c r="I2294" s="3"/>
      <c r="J2294" s="3" t="n">
        <f aca="false">ROUND((G2294-G2293)/G2293*100,2)</f>
        <v>1.26</v>
      </c>
      <c r="K2294" s="3" t="str">
        <f aca="false">B2294&amp;"_"&amp;C2294</f>
        <v>5_2025-02-13</v>
      </c>
    </row>
    <row r="2295" customFormat="false" ht="15" hidden="false" customHeight="false" outlineLevel="0" collapsed="false">
      <c r="A2295" s="3" t="n">
        <v>2294</v>
      </c>
      <c r="B2295" s="3" t="n">
        <v>5</v>
      </c>
      <c r="C2295" s="3" t="s">
        <v>350</v>
      </c>
      <c r="D2295" s="4" t="n">
        <v>526.37</v>
      </c>
      <c r="E2295" s="4" t="n">
        <v>528.85</v>
      </c>
      <c r="F2295" s="4" t="n">
        <v>522.57</v>
      </c>
      <c r="G2295" s="4" t="n">
        <v>525.25</v>
      </c>
      <c r="H2295" s="5" t="n">
        <v>5075924</v>
      </c>
      <c r="I2295" s="3"/>
      <c r="J2295" s="3" t="n">
        <f aca="false">ROUND((G2295-G2294)/G2294*100,2)</f>
        <v>0.96</v>
      </c>
      <c r="K2295" s="3" t="str">
        <f aca="false">B2295&amp;"_"&amp;C2295</f>
        <v>5_2025-02-14</v>
      </c>
    </row>
    <row r="2296" customFormat="false" ht="15" hidden="false" customHeight="false" outlineLevel="0" collapsed="false">
      <c r="A2296" s="3" t="n">
        <v>2295</v>
      </c>
      <c r="B2296" s="3" t="n">
        <v>5</v>
      </c>
      <c r="C2296" s="3" t="s">
        <v>351</v>
      </c>
      <c r="D2296" s="4" t="n">
        <v>540.63</v>
      </c>
      <c r="E2296" s="4" t="n">
        <v>542.75</v>
      </c>
      <c r="F2296" s="4" t="n">
        <v>536.01</v>
      </c>
      <c r="G2296" s="4" t="n">
        <v>538.56</v>
      </c>
      <c r="H2296" s="5" t="n">
        <v>6348161</v>
      </c>
      <c r="I2296" s="3"/>
      <c r="J2296" s="3" t="n">
        <f aca="false">ROUND((G2296-G2295)/G2295*100,2)</f>
        <v>2.53</v>
      </c>
      <c r="K2296" s="3" t="str">
        <f aca="false">B2296&amp;"_"&amp;C2296</f>
        <v>5_2025-02-17</v>
      </c>
    </row>
    <row r="2297" customFormat="false" ht="15" hidden="false" customHeight="false" outlineLevel="0" collapsed="false">
      <c r="A2297" s="3" t="n">
        <v>2296</v>
      </c>
      <c r="B2297" s="3" t="n">
        <v>5</v>
      </c>
      <c r="C2297" s="3" t="s">
        <v>352</v>
      </c>
      <c r="D2297" s="4" t="n">
        <v>558.06</v>
      </c>
      <c r="E2297" s="4" t="n">
        <v>562.22</v>
      </c>
      <c r="F2297" s="4" t="n">
        <v>556.48</v>
      </c>
      <c r="G2297" s="4" t="n">
        <v>559.09</v>
      </c>
      <c r="H2297" s="5" t="n">
        <v>6921781</v>
      </c>
      <c r="I2297" s="3"/>
      <c r="J2297" s="3" t="n">
        <f aca="false">ROUND((G2297-G2296)/G2296*100,2)</f>
        <v>3.81</v>
      </c>
      <c r="K2297" s="3" t="str">
        <f aca="false">B2297&amp;"_"&amp;C2297</f>
        <v>5_2025-02-18</v>
      </c>
    </row>
    <row r="2298" customFormat="false" ht="15" hidden="false" customHeight="false" outlineLevel="0" collapsed="false">
      <c r="A2298" s="3" t="n">
        <v>2297</v>
      </c>
      <c r="B2298" s="3" t="n">
        <v>5</v>
      </c>
      <c r="C2298" s="3" t="s">
        <v>353</v>
      </c>
      <c r="D2298" s="4" t="n">
        <v>556.75</v>
      </c>
      <c r="E2298" s="4" t="n">
        <v>558.68</v>
      </c>
      <c r="F2298" s="4" t="n">
        <v>554.27</v>
      </c>
      <c r="G2298" s="4" t="n">
        <v>557.5</v>
      </c>
      <c r="H2298" s="5" t="n">
        <v>3872809</v>
      </c>
      <c r="I2298" s="3"/>
      <c r="J2298" s="3" t="n">
        <f aca="false">ROUND((G2298-G2297)/G2297*100,2)</f>
        <v>-0.28</v>
      </c>
      <c r="K2298" s="3" t="str">
        <f aca="false">B2298&amp;"_"&amp;C2298</f>
        <v>5_2025-02-19</v>
      </c>
    </row>
    <row r="2299" customFormat="false" ht="15" hidden="false" customHeight="false" outlineLevel="0" collapsed="false">
      <c r="A2299" s="3" t="n">
        <v>2298</v>
      </c>
      <c r="B2299" s="3" t="n">
        <v>5</v>
      </c>
      <c r="C2299" s="3" t="s">
        <v>354</v>
      </c>
      <c r="D2299" s="4" t="n">
        <v>562.73</v>
      </c>
      <c r="E2299" s="4" t="n">
        <v>564.39</v>
      </c>
      <c r="F2299" s="4" t="n">
        <v>561.32</v>
      </c>
      <c r="G2299" s="4" t="n">
        <v>563.06</v>
      </c>
      <c r="H2299" s="5" t="n">
        <v>6216670</v>
      </c>
      <c r="I2299" s="3"/>
      <c r="J2299" s="3" t="n">
        <f aca="false">ROUND((G2299-G2298)/G2298*100,2)</f>
        <v>1</v>
      </c>
      <c r="K2299" s="3" t="str">
        <f aca="false">B2299&amp;"_"&amp;C2299</f>
        <v>5_2025-02-20</v>
      </c>
    </row>
    <row r="2300" customFormat="false" ht="15" hidden="false" customHeight="false" outlineLevel="0" collapsed="false">
      <c r="A2300" s="3" t="n">
        <v>2299</v>
      </c>
      <c r="B2300" s="3" t="n">
        <v>5</v>
      </c>
      <c r="C2300" s="3" t="s">
        <v>355</v>
      </c>
      <c r="D2300" s="4" t="n">
        <v>540.73</v>
      </c>
      <c r="E2300" s="4" t="n">
        <v>543.98</v>
      </c>
      <c r="F2300" s="4" t="n">
        <v>537.56</v>
      </c>
      <c r="G2300" s="4" t="n">
        <v>541.36</v>
      </c>
      <c r="H2300" s="5" t="n">
        <v>6252864</v>
      </c>
      <c r="I2300" s="3"/>
      <c r="J2300" s="3" t="n">
        <f aca="false">ROUND((G2300-G2299)/G2299*100,2)</f>
        <v>-3.85</v>
      </c>
      <c r="K2300" s="3" t="str">
        <f aca="false">B2300&amp;"_"&amp;C2300</f>
        <v>5_2025-02-21</v>
      </c>
    </row>
    <row r="2301" customFormat="false" ht="15" hidden="false" customHeight="false" outlineLevel="0" collapsed="false">
      <c r="A2301" s="3" t="n">
        <v>2300</v>
      </c>
      <c r="B2301" s="3" t="n">
        <v>5</v>
      </c>
      <c r="C2301" s="3" t="s">
        <v>356</v>
      </c>
      <c r="D2301" s="4" t="n">
        <v>554.02</v>
      </c>
      <c r="E2301" s="4" t="n">
        <v>558.51</v>
      </c>
      <c r="F2301" s="4" t="n">
        <v>553.33</v>
      </c>
      <c r="G2301" s="4" t="n">
        <v>556.16</v>
      </c>
      <c r="H2301" s="5" t="n">
        <v>5875045</v>
      </c>
      <c r="I2301" s="3"/>
      <c r="J2301" s="3" t="n">
        <f aca="false">ROUND((G2301-G2300)/G2300*100,2)</f>
        <v>2.73</v>
      </c>
      <c r="K2301" s="3" t="str">
        <f aca="false">B2301&amp;"_"&amp;C2301</f>
        <v>5_2025-02-24</v>
      </c>
    </row>
    <row r="2302" customFormat="false" ht="15" hidden="false" customHeight="false" outlineLevel="0" collapsed="false">
      <c r="A2302" s="3" t="n">
        <v>2301</v>
      </c>
      <c r="B2302" s="3" t="n">
        <v>5</v>
      </c>
      <c r="C2302" s="3" t="s">
        <v>357</v>
      </c>
      <c r="D2302" s="4" t="n">
        <v>552.95</v>
      </c>
      <c r="E2302" s="4" t="n">
        <v>556.36</v>
      </c>
      <c r="F2302" s="4" t="n">
        <v>551.87</v>
      </c>
      <c r="G2302" s="4" t="n">
        <v>553.73</v>
      </c>
      <c r="H2302" s="5" t="n">
        <v>4699791</v>
      </c>
      <c r="I2302" s="3"/>
      <c r="J2302" s="3" t="n">
        <f aca="false">ROUND((G2302-G2301)/G2301*100,2)</f>
        <v>-0.44</v>
      </c>
      <c r="K2302" s="3" t="str">
        <f aca="false">B2302&amp;"_"&amp;C2302</f>
        <v>5_2025-02-25</v>
      </c>
    </row>
    <row r="2303" customFormat="false" ht="15" hidden="false" customHeight="false" outlineLevel="0" collapsed="false">
      <c r="A2303" s="3" t="n">
        <v>2302</v>
      </c>
      <c r="B2303" s="3" t="n">
        <v>5</v>
      </c>
      <c r="C2303" s="3" t="s">
        <v>358</v>
      </c>
      <c r="D2303" s="4" t="n">
        <v>561.91</v>
      </c>
      <c r="E2303" s="4" t="n">
        <v>563.99</v>
      </c>
      <c r="F2303" s="4" t="n">
        <v>560.21</v>
      </c>
      <c r="G2303" s="4" t="n">
        <v>563.26</v>
      </c>
      <c r="H2303" s="5" t="n">
        <v>6923025</v>
      </c>
      <c r="I2303" s="3"/>
      <c r="J2303" s="3" t="n">
        <f aca="false">ROUND((G2303-G2302)/G2302*100,2)</f>
        <v>1.72</v>
      </c>
      <c r="K2303" s="3" t="str">
        <f aca="false">B2303&amp;"_"&amp;C2303</f>
        <v>5_2025-02-26</v>
      </c>
    </row>
    <row r="2304" customFormat="false" ht="15" hidden="false" customHeight="false" outlineLevel="0" collapsed="false">
      <c r="A2304" s="3" t="n">
        <v>2303</v>
      </c>
      <c r="B2304" s="3" t="n">
        <v>5</v>
      </c>
      <c r="C2304" s="3" t="s">
        <v>359</v>
      </c>
      <c r="D2304" s="4" t="n">
        <v>568.66</v>
      </c>
      <c r="E2304" s="4" t="n">
        <v>571.1</v>
      </c>
      <c r="F2304" s="4" t="n">
        <v>566.2</v>
      </c>
      <c r="G2304" s="4" t="n">
        <v>569.46</v>
      </c>
      <c r="H2304" s="5" t="n">
        <v>4024038</v>
      </c>
      <c r="I2304" s="3"/>
      <c r="J2304" s="3" t="n">
        <f aca="false">ROUND((G2304-G2303)/G2303*100,2)</f>
        <v>1.1</v>
      </c>
      <c r="K2304" s="3" t="str">
        <f aca="false">B2304&amp;"_"&amp;C2304</f>
        <v>5_2025-02-27</v>
      </c>
    </row>
    <row r="2305" customFormat="false" ht="15" hidden="false" customHeight="false" outlineLevel="0" collapsed="false">
      <c r="A2305" s="3" t="n">
        <v>2304</v>
      </c>
      <c r="B2305" s="3" t="n">
        <v>5</v>
      </c>
      <c r="C2305" s="3" t="s">
        <v>360</v>
      </c>
      <c r="D2305" s="4" t="n">
        <v>576.65</v>
      </c>
      <c r="E2305" s="4" t="n">
        <v>576.81</v>
      </c>
      <c r="F2305" s="4" t="n">
        <v>572.22</v>
      </c>
      <c r="G2305" s="4" t="n">
        <v>574.49</v>
      </c>
      <c r="H2305" s="5" t="n">
        <v>5658507</v>
      </c>
      <c r="I2305" s="3"/>
      <c r="J2305" s="3" t="n">
        <f aca="false">ROUND((G2305-G2304)/G2304*100,2)</f>
        <v>0.88</v>
      </c>
      <c r="K2305" s="3" t="str">
        <f aca="false">B2305&amp;"_"&amp;C2305</f>
        <v>5_2025-02-28</v>
      </c>
    </row>
    <row r="2306" customFormat="false" ht="15" hidden="false" customHeight="false" outlineLevel="0" collapsed="false">
      <c r="A2306" s="3" t="n">
        <v>2305</v>
      </c>
      <c r="B2306" s="3" t="n">
        <v>5</v>
      </c>
      <c r="C2306" s="3" t="s">
        <v>361</v>
      </c>
      <c r="D2306" s="4" t="n">
        <v>583.78</v>
      </c>
      <c r="E2306" s="4" t="n">
        <v>586.94</v>
      </c>
      <c r="F2306" s="4" t="n">
        <v>582.47</v>
      </c>
      <c r="G2306" s="4" t="n">
        <v>584.81</v>
      </c>
      <c r="H2306" s="5" t="n">
        <v>1260799</v>
      </c>
      <c r="I2306" s="3"/>
      <c r="J2306" s="3" t="n">
        <f aca="false">ROUND((G2306-G2305)/G2305*100,2)</f>
        <v>1.8</v>
      </c>
      <c r="K2306" s="3" t="str">
        <f aca="false">B2306&amp;"_"&amp;C2306</f>
        <v>5_2025-03-03</v>
      </c>
    </row>
    <row r="2307" customFormat="false" ht="15" hidden="false" customHeight="false" outlineLevel="0" collapsed="false">
      <c r="A2307" s="3" t="n">
        <v>2306</v>
      </c>
      <c r="B2307" s="3" t="n">
        <v>5</v>
      </c>
      <c r="C2307" s="3" t="s">
        <v>362</v>
      </c>
      <c r="D2307" s="4" t="n">
        <v>579.15</v>
      </c>
      <c r="E2307" s="4" t="n">
        <v>580.1</v>
      </c>
      <c r="F2307" s="4" t="n">
        <v>577.22</v>
      </c>
      <c r="G2307" s="4" t="n">
        <v>578.5</v>
      </c>
      <c r="H2307" s="5" t="n">
        <v>7427045</v>
      </c>
      <c r="I2307" s="3"/>
      <c r="J2307" s="3" t="n">
        <f aca="false">ROUND((G2307-G2306)/G2306*100,2)</f>
        <v>-1.08</v>
      </c>
      <c r="K2307" s="3" t="str">
        <f aca="false">B2307&amp;"_"&amp;C2307</f>
        <v>5_2025-03-04</v>
      </c>
    </row>
    <row r="2308" customFormat="false" ht="15" hidden="false" customHeight="false" outlineLevel="0" collapsed="false">
      <c r="A2308" s="3" t="n">
        <v>2307</v>
      </c>
      <c r="B2308" s="3" t="n">
        <v>5</v>
      </c>
      <c r="C2308" s="3" t="s">
        <v>363</v>
      </c>
      <c r="D2308" s="4" t="n">
        <v>584.23</v>
      </c>
      <c r="E2308" s="4" t="n">
        <v>585.37</v>
      </c>
      <c r="F2308" s="4" t="n">
        <v>580.35</v>
      </c>
      <c r="G2308" s="4" t="n">
        <v>583.06</v>
      </c>
      <c r="H2308" s="5" t="n">
        <v>3603330</v>
      </c>
      <c r="I2308" s="3"/>
      <c r="J2308" s="3" t="n">
        <f aca="false">ROUND((G2308-G2307)/G2307*100,2)</f>
        <v>0.79</v>
      </c>
      <c r="K2308" s="3" t="str">
        <f aca="false">B2308&amp;"_"&amp;C2308</f>
        <v>5_2025-03-05</v>
      </c>
    </row>
    <row r="2309" customFormat="false" ht="15" hidden="false" customHeight="false" outlineLevel="0" collapsed="false">
      <c r="A2309" s="3" t="n">
        <v>2308</v>
      </c>
      <c r="B2309" s="3" t="n">
        <v>5</v>
      </c>
      <c r="C2309" s="3" t="s">
        <v>364</v>
      </c>
      <c r="D2309" s="4" t="n">
        <v>585.33</v>
      </c>
      <c r="E2309" s="4" t="n">
        <v>587.49</v>
      </c>
      <c r="F2309" s="4" t="n">
        <v>584.28</v>
      </c>
      <c r="G2309" s="4" t="n">
        <v>586.96</v>
      </c>
      <c r="H2309" s="5" t="n">
        <v>1999957</v>
      </c>
      <c r="I2309" s="3"/>
      <c r="J2309" s="3" t="n">
        <f aca="false">ROUND((G2309-G2308)/G2308*100,2)</f>
        <v>0.67</v>
      </c>
      <c r="K2309" s="3" t="str">
        <f aca="false">B2309&amp;"_"&amp;C2309</f>
        <v>5_2025-03-06</v>
      </c>
    </row>
    <row r="2310" customFormat="false" ht="15" hidden="false" customHeight="false" outlineLevel="0" collapsed="false">
      <c r="A2310" s="3" t="n">
        <v>2309</v>
      </c>
      <c r="B2310" s="3" t="n">
        <v>5</v>
      </c>
      <c r="C2310" s="3" t="s">
        <v>365</v>
      </c>
      <c r="D2310" s="4" t="n">
        <v>594.33</v>
      </c>
      <c r="E2310" s="4" t="n">
        <v>597.05</v>
      </c>
      <c r="F2310" s="4" t="n">
        <v>593.06</v>
      </c>
      <c r="G2310" s="4" t="n">
        <v>593.99</v>
      </c>
      <c r="H2310" s="5" t="n">
        <v>4482706</v>
      </c>
      <c r="I2310" s="3"/>
      <c r="J2310" s="3" t="n">
        <f aca="false">ROUND((G2310-G2309)/G2309*100,2)</f>
        <v>1.2</v>
      </c>
      <c r="K2310" s="3" t="str">
        <f aca="false">B2310&amp;"_"&amp;C2310</f>
        <v>5_2025-03-07</v>
      </c>
    </row>
    <row r="2311" customFormat="false" ht="15" hidden="false" customHeight="false" outlineLevel="0" collapsed="false">
      <c r="A2311" s="3" t="n">
        <v>2310</v>
      </c>
      <c r="B2311" s="3" t="n">
        <v>5</v>
      </c>
      <c r="C2311" s="3" t="s">
        <v>366</v>
      </c>
      <c r="D2311" s="4" t="n">
        <v>597.49</v>
      </c>
      <c r="E2311" s="4" t="n">
        <v>598.56</v>
      </c>
      <c r="F2311" s="4" t="n">
        <v>594.72</v>
      </c>
      <c r="G2311" s="4" t="n">
        <v>598.49</v>
      </c>
      <c r="H2311" s="5" t="n">
        <v>1010029</v>
      </c>
      <c r="I2311" s="3"/>
      <c r="J2311" s="3" t="n">
        <f aca="false">ROUND((G2311-G2310)/G2310*100,2)</f>
        <v>0.76</v>
      </c>
      <c r="K2311" s="3" t="str">
        <f aca="false">B2311&amp;"_"&amp;C2311</f>
        <v>5_2025-03-10</v>
      </c>
    </row>
    <row r="2312" customFormat="false" ht="15" hidden="false" customHeight="false" outlineLevel="0" collapsed="false">
      <c r="A2312" s="3" t="n">
        <v>2311</v>
      </c>
      <c r="B2312" s="3" t="n">
        <v>5</v>
      </c>
      <c r="C2312" s="3" t="s">
        <v>367</v>
      </c>
      <c r="D2312" s="4" t="n">
        <v>601.67</v>
      </c>
      <c r="E2312" s="4" t="n">
        <v>605.66</v>
      </c>
      <c r="F2312" s="4" t="n">
        <v>598.41</v>
      </c>
      <c r="G2312" s="4" t="n">
        <v>602.57</v>
      </c>
      <c r="H2312" s="5" t="n">
        <v>3843802</v>
      </c>
      <c r="I2312" s="3"/>
      <c r="J2312" s="3" t="n">
        <f aca="false">ROUND((G2312-G2311)/G2311*100,2)</f>
        <v>0.68</v>
      </c>
      <c r="K2312" s="3" t="str">
        <f aca="false">B2312&amp;"_"&amp;C2312</f>
        <v>5_2025-03-11</v>
      </c>
    </row>
    <row r="2313" customFormat="false" ht="15" hidden="false" customHeight="false" outlineLevel="0" collapsed="false">
      <c r="A2313" s="3" t="n">
        <v>2312</v>
      </c>
      <c r="B2313" s="3" t="n">
        <v>5</v>
      </c>
      <c r="C2313" s="3" t="s">
        <v>368</v>
      </c>
      <c r="D2313" s="4" t="n">
        <v>588</v>
      </c>
      <c r="E2313" s="4" t="n">
        <v>588.65</v>
      </c>
      <c r="F2313" s="4" t="n">
        <v>584.55</v>
      </c>
      <c r="G2313" s="4" t="n">
        <v>586.19</v>
      </c>
      <c r="H2313" s="5" t="n">
        <v>3956027</v>
      </c>
      <c r="I2313" s="3"/>
      <c r="J2313" s="3" t="n">
        <f aca="false">ROUND((G2313-G2312)/G2312*100,2)</f>
        <v>-2.72</v>
      </c>
      <c r="K2313" s="3" t="str">
        <f aca="false">B2313&amp;"_"&amp;C2313</f>
        <v>5_2025-03-12</v>
      </c>
    </row>
    <row r="2314" customFormat="false" ht="15" hidden="false" customHeight="false" outlineLevel="0" collapsed="false">
      <c r="A2314" s="3" t="n">
        <v>2313</v>
      </c>
      <c r="B2314" s="3" t="n">
        <v>5</v>
      </c>
      <c r="C2314" s="3" t="s">
        <v>369</v>
      </c>
      <c r="D2314" s="4" t="n">
        <v>579.51</v>
      </c>
      <c r="E2314" s="4" t="n">
        <v>580.4</v>
      </c>
      <c r="F2314" s="4" t="n">
        <v>575.97</v>
      </c>
      <c r="G2314" s="4" t="n">
        <v>578.56</v>
      </c>
      <c r="H2314" s="5" t="n">
        <v>673537</v>
      </c>
      <c r="I2314" s="3"/>
      <c r="J2314" s="3" t="n">
        <f aca="false">ROUND((G2314-G2313)/G2313*100,2)</f>
        <v>-1.3</v>
      </c>
      <c r="K2314" s="3" t="str">
        <f aca="false">B2314&amp;"_"&amp;C2314</f>
        <v>5_2025-03-13</v>
      </c>
    </row>
    <row r="2315" customFormat="false" ht="15" hidden="false" customHeight="false" outlineLevel="0" collapsed="false">
      <c r="A2315" s="3" t="n">
        <v>2314</v>
      </c>
      <c r="B2315" s="3" t="n">
        <v>5</v>
      </c>
      <c r="C2315" s="3" t="s">
        <v>370</v>
      </c>
      <c r="D2315" s="4" t="n">
        <v>590.62</v>
      </c>
      <c r="E2315" s="4" t="n">
        <v>593.89</v>
      </c>
      <c r="F2315" s="4" t="n">
        <v>589.22</v>
      </c>
      <c r="G2315" s="4" t="n">
        <v>592.43</v>
      </c>
      <c r="H2315" s="5" t="n">
        <v>4147681</v>
      </c>
      <c r="I2315" s="3"/>
      <c r="J2315" s="3" t="n">
        <f aca="false">ROUND((G2315-G2314)/G2314*100,2)</f>
        <v>2.4</v>
      </c>
      <c r="K2315" s="3" t="str">
        <f aca="false">B2315&amp;"_"&amp;C2315</f>
        <v>5_2025-03-14</v>
      </c>
    </row>
    <row r="2316" customFormat="false" ht="15" hidden="false" customHeight="false" outlineLevel="0" collapsed="false">
      <c r="A2316" s="3" t="n">
        <v>2315</v>
      </c>
      <c r="B2316" s="3" t="n">
        <v>5</v>
      </c>
      <c r="C2316" s="3" t="s">
        <v>371</v>
      </c>
      <c r="D2316" s="4" t="n">
        <v>607.2</v>
      </c>
      <c r="E2316" s="4" t="n">
        <v>609.06</v>
      </c>
      <c r="F2316" s="4" t="n">
        <v>605.14</v>
      </c>
      <c r="G2316" s="4" t="n">
        <v>605.2</v>
      </c>
      <c r="H2316" s="5" t="n">
        <v>3779051</v>
      </c>
      <c r="I2316" s="3"/>
      <c r="J2316" s="3" t="n">
        <f aca="false">ROUND((G2316-G2315)/G2315*100,2)</f>
        <v>2.16</v>
      </c>
      <c r="K2316" s="3" t="str">
        <f aca="false">B2316&amp;"_"&amp;C2316</f>
        <v>5_2025-03-17</v>
      </c>
    </row>
    <row r="2317" customFormat="false" ht="15" hidden="false" customHeight="false" outlineLevel="0" collapsed="false">
      <c r="A2317" s="3" t="n">
        <v>2316</v>
      </c>
      <c r="B2317" s="3" t="n">
        <v>5</v>
      </c>
      <c r="C2317" s="3" t="s">
        <v>372</v>
      </c>
      <c r="D2317" s="4" t="n">
        <v>607.18</v>
      </c>
      <c r="E2317" s="4" t="n">
        <v>611.3</v>
      </c>
      <c r="F2317" s="4" t="n">
        <v>604.27</v>
      </c>
      <c r="G2317" s="4" t="n">
        <v>609.46</v>
      </c>
      <c r="H2317" s="5" t="n">
        <v>6426031</v>
      </c>
      <c r="I2317" s="3"/>
      <c r="J2317" s="3" t="n">
        <f aca="false">ROUND((G2317-G2316)/G2316*100,2)</f>
        <v>0.7</v>
      </c>
      <c r="K2317" s="3" t="str">
        <f aca="false">B2317&amp;"_"&amp;C2317</f>
        <v>5_2025-03-18</v>
      </c>
    </row>
    <row r="2318" customFormat="false" ht="15" hidden="false" customHeight="false" outlineLevel="0" collapsed="false">
      <c r="A2318" s="3" t="n">
        <v>2317</v>
      </c>
      <c r="B2318" s="3" t="n">
        <v>5</v>
      </c>
      <c r="C2318" s="3" t="s">
        <v>373</v>
      </c>
      <c r="D2318" s="4" t="n">
        <v>596.06</v>
      </c>
      <c r="E2318" s="4" t="n">
        <v>598.69</v>
      </c>
      <c r="F2318" s="4" t="n">
        <v>593.4</v>
      </c>
      <c r="G2318" s="4" t="n">
        <v>595.42</v>
      </c>
      <c r="H2318" s="5" t="n">
        <v>7806706</v>
      </c>
      <c r="I2318" s="3"/>
      <c r="J2318" s="3" t="n">
        <f aca="false">ROUND((G2318-G2317)/G2317*100,2)</f>
        <v>-2.3</v>
      </c>
      <c r="K2318" s="3" t="str">
        <f aca="false">B2318&amp;"_"&amp;C2318</f>
        <v>5_2025-03-19</v>
      </c>
    </row>
    <row r="2319" customFormat="false" ht="15" hidden="false" customHeight="false" outlineLevel="0" collapsed="false">
      <c r="A2319" s="3" t="n">
        <v>2318</v>
      </c>
      <c r="B2319" s="3" t="n">
        <v>5</v>
      </c>
      <c r="C2319" s="3" t="s">
        <v>374</v>
      </c>
      <c r="D2319" s="4" t="n">
        <v>597.75</v>
      </c>
      <c r="E2319" s="4" t="n">
        <v>599.66</v>
      </c>
      <c r="F2319" s="4" t="n">
        <v>593.55</v>
      </c>
      <c r="G2319" s="4" t="n">
        <v>596.41</v>
      </c>
      <c r="H2319" s="5" t="n">
        <v>6847245</v>
      </c>
      <c r="I2319" s="3"/>
      <c r="J2319" s="3" t="n">
        <f aca="false">ROUND((G2319-G2318)/G2318*100,2)</f>
        <v>0.17</v>
      </c>
      <c r="K2319" s="3" t="str">
        <f aca="false">B2319&amp;"_"&amp;C2319</f>
        <v>5_2025-03-20</v>
      </c>
    </row>
    <row r="2320" customFormat="false" ht="15" hidden="false" customHeight="false" outlineLevel="0" collapsed="false">
      <c r="A2320" s="3" t="n">
        <v>2319</v>
      </c>
      <c r="B2320" s="3" t="n">
        <v>5</v>
      </c>
      <c r="C2320" s="3" t="s">
        <v>375</v>
      </c>
      <c r="D2320" s="4" t="n">
        <v>617.92</v>
      </c>
      <c r="E2320" s="4" t="n">
        <v>621.6</v>
      </c>
      <c r="F2320" s="4" t="n">
        <v>614.59</v>
      </c>
      <c r="G2320" s="4" t="n">
        <v>617.38</v>
      </c>
      <c r="H2320" s="5" t="n">
        <v>6253364</v>
      </c>
      <c r="I2320" s="3"/>
      <c r="J2320" s="3" t="n">
        <f aca="false">ROUND((G2320-G2319)/G2319*100,2)</f>
        <v>3.52</v>
      </c>
      <c r="K2320" s="3" t="str">
        <f aca="false">B2320&amp;"_"&amp;C2320</f>
        <v>5_2025-03-21</v>
      </c>
    </row>
    <row r="2321" customFormat="false" ht="15" hidden="false" customHeight="false" outlineLevel="0" collapsed="false">
      <c r="A2321" s="3" t="n">
        <v>2320</v>
      </c>
      <c r="B2321" s="3" t="n">
        <v>5</v>
      </c>
      <c r="C2321" s="3" t="s">
        <v>376</v>
      </c>
      <c r="D2321" s="4" t="n">
        <v>630.49</v>
      </c>
      <c r="E2321" s="4" t="n">
        <v>631.89</v>
      </c>
      <c r="F2321" s="4" t="n">
        <v>628.78</v>
      </c>
      <c r="G2321" s="4" t="n">
        <v>630.84</v>
      </c>
      <c r="H2321" s="5" t="n">
        <v>7104054</v>
      </c>
      <c r="I2321" s="3"/>
      <c r="J2321" s="3" t="n">
        <f aca="false">ROUND((G2321-G2320)/G2320*100,2)</f>
        <v>2.18</v>
      </c>
      <c r="K2321" s="3" t="str">
        <f aca="false">B2321&amp;"_"&amp;C2321</f>
        <v>5_2025-03-24</v>
      </c>
    </row>
    <row r="2322" customFormat="false" ht="15" hidden="false" customHeight="false" outlineLevel="0" collapsed="false">
      <c r="A2322" s="3" t="n">
        <v>2321</v>
      </c>
      <c r="B2322" s="3" t="n">
        <v>5</v>
      </c>
      <c r="C2322" s="3" t="s">
        <v>377</v>
      </c>
      <c r="D2322" s="4" t="n">
        <v>627.85</v>
      </c>
      <c r="E2322" s="4" t="n">
        <v>632.45</v>
      </c>
      <c r="F2322" s="4" t="n">
        <v>626.57</v>
      </c>
      <c r="G2322" s="4" t="n">
        <v>630</v>
      </c>
      <c r="H2322" s="5" t="n">
        <v>4457854</v>
      </c>
      <c r="I2322" s="3"/>
      <c r="J2322" s="3" t="n">
        <f aca="false">ROUND((G2322-G2321)/G2321*100,2)</f>
        <v>-0.13</v>
      </c>
      <c r="K2322" s="3" t="str">
        <f aca="false">B2322&amp;"_"&amp;C2322</f>
        <v>5_2025-03-25</v>
      </c>
    </row>
    <row r="2323" customFormat="false" ht="15" hidden="false" customHeight="false" outlineLevel="0" collapsed="false">
      <c r="A2323" s="3" t="n">
        <v>2322</v>
      </c>
      <c r="B2323" s="3" t="n">
        <v>5</v>
      </c>
      <c r="C2323" s="3" t="s">
        <v>378</v>
      </c>
      <c r="D2323" s="4" t="n">
        <v>614.84</v>
      </c>
      <c r="E2323" s="4" t="n">
        <v>617.87</v>
      </c>
      <c r="F2323" s="4" t="n">
        <v>612.3</v>
      </c>
      <c r="G2323" s="4" t="n">
        <v>613.9</v>
      </c>
      <c r="H2323" s="5" t="n">
        <v>661126</v>
      </c>
      <c r="I2323" s="3"/>
      <c r="J2323" s="3" t="n">
        <f aca="false">ROUND((G2323-G2322)/G2322*100,2)</f>
        <v>-2.56</v>
      </c>
      <c r="K2323" s="3" t="str">
        <f aca="false">B2323&amp;"_"&amp;C2323</f>
        <v>5_2025-03-26</v>
      </c>
    </row>
    <row r="2324" customFormat="false" ht="15" hidden="false" customHeight="false" outlineLevel="0" collapsed="false">
      <c r="A2324" s="3" t="n">
        <v>2323</v>
      </c>
      <c r="B2324" s="3" t="n">
        <v>5</v>
      </c>
      <c r="C2324" s="3" t="s">
        <v>379</v>
      </c>
      <c r="D2324" s="4" t="n">
        <v>614.69</v>
      </c>
      <c r="E2324" s="4" t="n">
        <v>614.76</v>
      </c>
      <c r="F2324" s="4" t="n">
        <v>612.25</v>
      </c>
      <c r="G2324" s="4" t="n">
        <v>613.08</v>
      </c>
      <c r="H2324" s="5" t="n">
        <v>3703622</v>
      </c>
      <c r="I2324" s="3"/>
      <c r="J2324" s="3" t="n">
        <f aca="false">ROUND((G2324-G2323)/G2323*100,2)</f>
        <v>-0.13</v>
      </c>
      <c r="K2324" s="3" t="str">
        <f aca="false">B2324&amp;"_"&amp;C2324</f>
        <v>5_2025-03-27</v>
      </c>
    </row>
    <row r="2325" customFormat="false" ht="15" hidden="false" customHeight="false" outlineLevel="0" collapsed="false">
      <c r="A2325" s="3" t="n">
        <v>2324</v>
      </c>
      <c r="B2325" s="3" t="n">
        <v>5</v>
      </c>
      <c r="C2325" s="3" t="s">
        <v>380</v>
      </c>
      <c r="D2325" s="4" t="n">
        <v>611.63</v>
      </c>
      <c r="E2325" s="4" t="n">
        <v>613.63</v>
      </c>
      <c r="F2325" s="4" t="n">
        <v>609.15</v>
      </c>
      <c r="G2325" s="4" t="n">
        <v>612.81</v>
      </c>
      <c r="H2325" s="5" t="n">
        <v>2949644</v>
      </c>
      <c r="I2325" s="3"/>
      <c r="J2325" s="3" t="n">
        <f aca="false">ROUND((G2325-G2324)/G2324*100,2)</f>
        <v>-0.04</v>
      </c>
      <c r="K2325" s="3" t="str">
        <f aca="false">B2325&amp;"_"&amp;C2325</f>
        <v>5_2025-03-28</v>
      </c>
    </row>
    <row r="2326" customFormat="false" ht="15" hidden="false" customHeight="false" outlineLevel="0" collapsed="false">
      <c r="A2326" s="3" t="n">
        <v>2325</v>
      </c>
      <c r="B2326" s="3" t="n">
        <v>5</v>
      </c>
      <c r="C2326" s="3" t="s">
        <v>381</v>
      </c>
      <c r="D2326" s="4" t="n">
        <v>598.64</v>
      </c>
      <c r="E2326" s="4" t="n">
        <v>600.71</v>
      </c>
      <c r="F2326" s="4" t="n">
        <v>596.08</v>
      </c>
      <c r="G2326" s="4" t="n">
        <v>597.35</v>
      </c>
      <c r="H2326" s="5" t="n">
        <v>7102338</v>
      </c>
      <c r="I2326" s="3"/>
      <c r="J2326" s="3" t="n">
        <f aca="false">ROUND((G2326-G2325)/G2325*100,2)</f>
        <v>-2.52</v>
      </c>
      <c r="K2326" s="3" t="str">
        <f aca="false">B2326&amp;"_"&amp;C2326</f>
        <v>5_2025-03-31</v>
      </c>
    </row>
    <row r="2327" customFormat="false" ht="15" hidden="false" customHeight="false" outlineLevel="0" collapsed="false">
      <c r="A2327" s="3" t="n">
        <v>2326</v>
      </c>
      <c r="B2327" s="3" t="n">
        <v>5</v>
      </c>
      <c r="C2327" s="3" t="s">
        <v>382</v>
      </c>
      <c r="D2327" s="4" t="n">
        <v>603.58</v>
      </c>
      <c r="E2327" s="4" t="n">
        <v>604.13</v>
      </c>
      <c r="F2327" s="4" t="n">
        <v>599.02</v>
      </c>
      <c r="G2327" s="4" t="n">
        <v>601.81</v>
      </c>
      <c r="H2327" s="5" t="n">
        <v>2046081</v>
      </c>
      <c r="I2327" s="3"/>
      <c r="J2327" s="3" t="n">
        <f aca="false">ROUND((G2327-G2326)/G2326*100,2)</f>
        <v>0.75</v>
      </c>
      <c r="K2327" s="3" t="str">
        <f aca="false">B2327&amp;"_"&amp;C2327</f>
        <v>5_2025-04-01</v>
      </c>
    </row>
    <row r="2328" customFormat="false" ht="15" hidden="false" customHeight="false" outlineLevel="0" collapsed="false">
      <c r="A2328" s="3" t="n">
        <v>2327</v>
      </c>
      <c r="B2328" s="3" t="n">
        <v>5</v>
      </c>
      <c r="C2328" s="3" t="s">
        <v>383</v>
      </c>
      <c r="D2328" s="4" t="n">
        <v>603.64</v>
      </c>
      <c r="E2328" s="4" t="n">
        <v>606.69</v>
      </c>
      <c r="F2328" s="4" t="n">
        <v>600.32</v>
      </c>
      <c r="G2328" s="4" t="n">
        <v>603.14</v>
      </c>
      <c r="H2328" s="5" t="n">
        <v>4550571</v>
      </c>
      <c r="I2328" s="3"/>
      <c r="J2328" s="3" t="n">
        <f aca="false">ROUND((G2328-G2327)/G2327*100,2)</f>
        <v>0.22</v>
      </c>
      <c r="K2328" s="3" t="str">
        <f aca="false">B2328&amp;"_"&amp;C2328</f>
        <v>5_2025-04-02</v>
      </c>
    </row>
    <row r="2329" customFormat="false" ht="15" hidden="false" customHeight="false" outlineLevel="0" collapsed="false">
      <c r="A2329" s="3" t="n">
        <v>2328</v>
      </c>
      <c r="B2329" s="3" t="n">
        <v>5</v>
      </c>
      <c r="C2329" s="3" t="s">
        <v>384</v>
      </c>
      <c r="D2329" s="4" t="n">
        <v>607.91</v>
      </c>
      <c r="E2329" s="4" t="n">
        <v>609.11</v>
      </c>
      <c r="F2329" s="4" t="n">
        <v>604.56</v>
      </c>
      <c r="G2329" s="4" t="n">
        <v>605.71</v>
      </c>
      <c r="H2329" s="5" t="n">
        <v>2225778</v>
      </c>
      <c r="I2329" s="3"/>
      <c r="J2329" s="3" t="n">
        <f aca="false">ROUND((G2329-G2328)/G2328*100,2)</f>
        <v>0.43</v>
      </c>
      <c r="K2329" s="3" t="str">
        <f aca="false">B2329&amp;"_"&amp;C2329</f>
        <v>5_2025-04-03</v>
      </c>
    </row>
    <row r="2330" customFormat="false" ht="15" hidden="false" customHeight="false" outlineLevel="0" collapsed="false">
      <c r="A2330" s="3" t="n">
        <v>2329</v>
      </c>
      <c r="B2330" s="3" t="n">
        <v>5</v>
      </c>
      <c r="C2330" s="3" t="s">
        <v>385</v>
      </c>
      <c r="D2330" s="4" t="n">
        <v>608</v>
      </c>
      <c r="E2330" s="4" t="n">
        <v>609.36</v>
      </c>
      <c r="F2330" s="4" t="n">
        <v>604.59</v>
      </c>
      <c r="G2330" s="4" t="n">
        <v>608.37</v>
      </c>
      <c r="H2330" s="5" t="n">
        <v>2129268</v>
      </c>
      <c r="I2330" s="3"/>
      <c r="J2330" s="3" t="n">
        <f aca="false">ROUND((G2330-G2329)/G2329*100,2)</f>
        <v>0.44</v>
      </c>
      <c r="K2330" s="3" t="str">
        <f aca="false">B2330&amp;"_"&amp;C2330</f>
        <v>5_2025-04-04</v>
      </c>
    </row>
    <row r="2331" customFormat="false" ht="15" hidden="false" customHeight="false" outlineLevel="0" collapsed="false">
      <c r="A2331" s="3" t="n">
        <v>2330</v>
      </c>
      <c r="B2331" s="3" t="n">
        <v>5</v>
      </c>
      <c r="C2331" s="3" t="s">
        <v>386</v>
      </c>
      <c r="D2331" s="4" t="n">
        <v>616.94</v>
      </c>
      <c r="E2331" s="4" t="n">
        <v>618.16</v>
      </c>
      <c r="F2331" s="4" t="n">
        <v>613.61</v>
      </c>
      <c r="G2331" s="4" t="n">
        <v>617.65</v>
      </c>
      <c r="H2331" s="5" t="n">
        <v>3797307</v>
      </c>
      <c r="I2331" s="3"/>
      <c r="J2331" s="3" t="n">
        <f aca="false">ROUND((G2331-G2330)/G2330*100,2)</f>
        <v>1.53</v>
      </c>
      <c r="K2331" s="3" t="str">
        <f aca="false">B2331&amp;"_"&amp;C2331</f>
        <v>5_2025-04-07</v>
      </c>
    </row>
    <row r="2332" customFormat="false" ht="15" hidden="false" customHeight="false" outlineLevel="0" collapsed="false">
      <c r="A2332" s="3" t="n">
        <v>2331</v>
      </c>
      <c r="B2332" s="3" t="n">
        <v>5</v>
      </c>
      <c r="C2332" s="3" t="s">
        <v>387</v>
      </c>
      <c r="D2332" s="4" t="n">
        <v>623.11</v>
      </c>
      <c r="E2332" s="4" t="n">
        <v>626.17</v>
      </c>
      <c r="F2332" s="4" t="n">
        <v>620.34</v>
      </c>
      <c r="G2332" s="4" t="n">
        <v>623.39</v>
      </c>
      <c r="H2332" s="5" t="n">
        <v>3353124</v>
      </c>
      <c r="I2332" s="3"/>
      <c r="J2332" s="3" t="n">
        <f aca="false">ROUND((G2332-G2331)/G2331*100,2)</f>
        <v>0.93</v>
      </c>
      <c r="K2332" s="3" t="str">
        <f aca="false">B2332&amp;"_"&amp;C2332</f>
        <v>5_2025-04-08</v>
      </c>
    </row>
    <row r="2333" customFormat="false" ht="15" hidden="false" customHeight="false" outlineLevel="0" collapsed="false">
      <c r="A2333" s="3" t="n">
        <v>2332</v>
      </c>
      <c r="B2333" s="3" t="n">
        <v>5</v>
      </c>
      <c r="C2333" s="3" t="s">
        <v>388</v>
      </c>
      <c r="D2333" s="4" t="n">
        <v>614.03</v>
      </c>
      <c r="E2333" s="4" t="n">
        <v>615.77</v>
      </c>
      <c r="F2333" s="4" t="n">
        <v>613.27</v>
      </c>
      <c r="G2333" s="4" t="n">
        <v>614.29</v>
      </c>
      <c r="H2333" s="5" t="n">
        <v>3353786</v>
      </c>
      <c r="I2333" s="3"/>
      <c r="J2333" s="3" t="n">
        <f aca="false">ROUND((G2333-G2332)/G2332*100,2)</f>
        <v>-1.46</v>
      </c>
      <c r="K2333" s="3" t="str">
        <f aca="false">B2333&amp;"_"&amp;C2333</f>
        <v>5_2025-04-09</v>
      </c>
    </row>
    <row r="2334" customFormat="false" ht="15" hidden="false" customHeight="false" outlineLevel="0" collapsed="false">
      <c r="A2334" s="3" t="n">
        <v>2333</v>
      </c>
      <c r="B2334" s="3" t="n">
        <v>5</v>
      </c>
      <c r="C2334" s="3" t="s">
        <v>389</v>
      </c>
      <c r="D2334" s="4" t="n">
        <v>614.91</v>
      </c>
      <c r="E2334" s="4" t="n">
        <v>619.89</v>
      </c>
      <c r="F2334" s="4" t="n">
        <v>612.24</v>
      </c>
      <c r="G2334" s="4" t="n">
        <v>616.51</v>
      </c>
      <c r="H2334" s="5" t="n">
        <v>1412778</v>
      </c>
      <c r="I2334" s="3"/>
      <c r="J2334" s="3" t="n">
        <f aca="false">ROUND((G2334-G2333)/G2333*100,2)</f>
        <v>0.36</v>
      </c>
      <c r="K2334" s="3" t="str">
        <f aca="false">B2334&amp;"_"&amp;C2334</f>
        <v>5_2025-04-10</v>
      </c>
    </row>
    <row r="2335" customFormat="false" ht="15" hidden="false" customHeight="false" outlineLevel="0" collapsed="false">
      <c r="A2335" s="3" t="n">
        <v>2334</v>
      </c>
      <c r="B2335" s="3" t="n">
        <v>5</v>
      </c>
      <c r="C2335" s="3" t="s">
        <v>390</v>
      </c>
      <c r="D2335" s="4" t="n">
        <v>613.56</v>
      </c>
      <c r="E2335" s="4" t="n">
        <v>614.01</v>
      </c>
      <c r="F2335" s="4" t="n">
        <v>610.51</v>
      </c>
      <c r="G2335" s="4" t="n">
        <v>612.31</v>
      </c>
      <c r="H2335" s="5" t="n">
        <v>5036363</v>
      </c>
      <c r="I2335" s="3"/>
      <c r="J2335" s="3" t="n">
        <f aca="false">ROUND((G2335-G2334)/G2334*100,2)</f>
        <v>-0.68</v>
      </c>
      <c r="K2335" s="3" t="str">
        <f aca="false">B2335&amp;"_"&amp;C2335</f>
        <v>5_2025-04-11</v>
      </c>
    </row>
    <row r="2336" customFormat="false" ht="15" hidden="false" customHeight="false" outlineLevel="0" collapsed="false">
      <c r="A2336" s="3" t="n">
        <v>2335</v>
      </c>
      <c r="B2336" s="3" t="n">
        <v>5</v>
      </c>
      <c r="C2336" s="3" t="s">
        <v>391</v>
      </c>
      <c r="D2336" s="4" t="n">
        <v>611.07</v>
      </c>
      <c r="E2336" s="4" t="n">
        <v>616.2</v>
      </c>
      <c r="F2336" s="4" t="n">
        <v>608.13</v>
      </c>
      <c r="G2336" s="4" t="n">
        <v>612.58</v>
      </c>
      <c r="H2336" s="5" t="n">
        <v>3198938</v>
      </c>
      <c r="I2336" s="3"/>
      <c r="J2336" s="3" t="n">
        <f aca="false">ROUND((G2336-G2335)/G2335*100,2)</f>
        <v>0.04</v>
      </c>
      <c r="K2336" s="3" t="str">
        <f aca="false">B2336&amp;"_"&amp;C2336</f>
        <v>5_2025-04-14</v>
      </c>
    </row>
    <row r="2337" customFormat="false" ht="15" hidden="false" customHeight="false" outlineLevel="0" collapsed="false">
      <c r="A2337" s="3" t="n">
        <v>2336</v>
      </c>
      <c r="B2337" s="3" t="n">
        <v>5</v>
      </c>
      <c r="C2337" s="3" t="s">
        <v>392</v>
      </c>
      <c r="D2337" s="4" t="n">
        <v>602.07</v>
      </c>
      <c r="E2337" s="4" t="n">
        <v>603.65</v>
      </c>
      <c r="F2337" s="4" t="n">
        <v>600.42</v>
      </c>
      <c r="G2337" s="4" t="n">
        <v>603.25</v>
      </c>
      <c r="H2337" s="5" t="n">
        <v>554416</v>
      </c>
      <c r="I2337" s="3"/>
      <c r="J2337" s="3" t="n">
        <f aca="false">ROUND((G2337-G2336)/G2336*100,2)</f>
        <v>-1.52</v>
      </c>
      <c r="K2337" s="3" t="str">
        <f aca="false">B2337&amp;"_"&amp;C2337</f>
        <v>5_2025-04-15</v>
      </c>
    </row>
    <row r="2338" customFormat="false" ht="15" hidden="false" customHeight="false" outlineLevel="0" collapsed="false">
      <c r="A2338" s="3" t="n">
        <v>2337</v>
      </c>
      <c r="B2338" s="3" t="n">
        <v>5</v>
      </c>
      <c r="C2338" s="3" t="s">
        <v>393</v>
      </c>
      <c r="D2338" s="4" t="n">
        <v>608.89</v>
      </c>
      <c r="E2338" s="4" t="n">
        <v>610.19</v>
      </c>
      <c r="F2338" s="4" t="n">
        <v>603.71</v>
      </c>
      <c r="G2338" s="4" t="n">
        <v>607.15</v>
      </c>
      <c r="H2338" s="5" t="n">
        <v>6774009</v>
      </c>
      <c r="I2338" s="3"/>
      <c r="J2338" s="3" t="n">
        <f aca="false">ROUND((G2338-G2337)/G2337*100,2)</f>
        <v>0.65</v>
      </c>
      <c r="K2338" s="3" t="str">
        <f aca="false">B2338&amp;"_"&amp;C2338</f>
        <v>5_2025-04-16</v>
      </c>
    </row>
    <row r="2339" customFormat="false" ht="15" hidden="false" customHeight="false" outlineLevel="0" collapsed="false">
      <c r="A2339" s="3" t="n">
        <v>2338</v>
      </c>
      <c r="B2339" s="3" t="n">
        <v>5</v>
      </c>
      <c r="C2339" s="3" t="s">
        <v>394</v>
      </c>
      <c r="D2339" s="4" t="n">
        <v>596.7</v>
      </c>
      <c r="E2339" s="4" t="n">
        <v>600.05</v>
      </c>
      <c r="F2339" s="4" t="n">
        <v>595.62</v>
      </c>
      <c r="G2339" s="4" t="n">
        <v>597.01</v>
      </c>
      <c r="H2339" s="5" t="n">
        <v>7997799</v>
      </c>
      <c r="I2339" s="3"/>
      <c r="J2339" s="3" t="n">
        <f aca="false">ROUND((G2339-G2338)/G2338*100,2)</f>
        <v>-1.67</v>
      </c>
      <c r="K2339" s="3" t="str">
        <f aca="false">B2339&amp;"_"&amp;C2339</f>
        <v>5_2025-04-17</v>
      </c>
    </row>
    <row r="2340" customFormat="false" ht="15" hidden="false" customHeight="false" outlineLevel="0" collapsed="false">
      <c r="A2340" s="3" t="n">
        <v>2339</v>
      </c>
      <c r="B2340" s="3" t="n">
        <v>5</v>
      </c>
      <c r="C2340" s="3" t="s">
        <v>395</v>
      </c>
      <c r="D2340" s="4" t="n">
        <v>610.07</v>
      </c>
      <c r="E2340" s="4" t="n">
        <v>612.34</v>
      </c>
      <c r="F2340" s="4" t="n">
        <v>606.59</v>
      </c>
      <c r="G2340" s="4" t="n">
        <v>610.61</v>
      </c>
      <c r="H2340" s="5" t="n">
        <v>2560370</v>
      </c>
      <c r="I2340" s="3"/>
      <c r="J2340" s="3" t="n">
        <f aca="false">ROUND((G2340-G2339)/G2339*100,2)</f>
        <v>2.28</v>
      </c>
      <c r="K2340" s="3" t="str">
        <f aca="false">B2340&amp;"_"&amp;C2340</f>
        <v>5_2025-04-18</v>
      </c>
    </row>
    <row r="2341" customFormat="false" ht="15" hidden="false" customHeight="false" outlineLevel="0" collapsed="false">
      <c r="A2341" s="3" t="n">
        <v>2340</v>
      </c>
      <c r="B2341" s="3" t="n">
        <v>5</v>
      </c>
      <c r="C2341" s="3" t="s">
        <v>396</v>
      </c>
      <c r="D2341" s="4" t="n">
        <v>619.62</v>
      </c>
      <c r="E2341" s="4" t="n">
        <v>620.82</v>
      </c>
      <c r="F2341" s="4" t="n">
        <v>618.37</v>
      </c>
      <c r="G2341" s="4" t="n">
        <v>618.89</v>
      </c>
      <c r="H2341" s="5" t="n">
        <v>2367485</v>
      </c>
      <c r="I2341" s="3"/>
      <c r="J2341" s="3" t="n">
        <f aca="false">ROUND((G2341-G2340)/G2340*100,2)</f>
        <v>1.36</v>
      </c>
      <c r="K2341" s="3" t="str">
        <f aca="false">B2341&amp;"_"&amp;C2341</f>
        <v>5_2025-04-21</v>
      </c>
    </row>
    <row r="2342" customFormat="false" ht="15" hidden="false" customHeight="false" outlineLevel="0" collapsed="false">
      <c r="A2342" s="3" t="n">
        <v>2341</v>
      </c>
      <c r="B2342" s="3" t="n">
        <v>5</v>
      </c>
      <c r="C2342" s="3" t="s">
        <v>397</v>
      </c>
      <c r="D2342" s="4" t="n">
        <v>612.14</v>
      </c>
      <c r="E2342" s="4" t="n">
        <v>616.39</v>
      </c>
      <c r="F2342" s="4" t="n">
        <v>609.34</v>
      </c>
      <c r="G2342" s="4" t="n">
        <v>613.83</v>
      </c>
      <c r="H2342" s="5" t="n">
        <v>958860</v>
      </c>
      <c r="I2342" s="3"/>
      <c r="J2342" s="3" t="n">
        <f aca="false">ROUND((G2342-G2341)/G2341*100,2)</f>
        <v>-0.82</v>
      </c>
      <c r="K2342" s="3" t="str">
        <f aca="false">B2342&amp;"_"&amp;C2342</f>
        <v>5_2025-04-22</v>
      </c>
    </row>
    <row r="2343" customFormat="false" ht="15" hidden="false" customHeight="false" outlineLevel="0" collapsed="false">
      <c r="A2343" s="3" t="n">
        <v>2342</v>
      </c>
      <c r="B2343" s="3" t="n">
        <v>5</v>
      </c>
      <c r="C2343" s="3" t="s">
        <v>398</v>
      </c>
      <c r="D2343" s="4" t="n">
        <v>613.33</v>
      </c>
      <c r="E2343" s="4" t="n">
        <v>616.51</v>
      </c>
      <c r="F2343" s="4" t="n">
        <v>609.42</v>
      </c>
      <c r="G2343" s="4" t="n">
        <v>611.85</v>
      </c>
      <c r="H2343" s="5" t="n">
        <v>3287780</v>
      </c>
      <c r="I2343" s="3"/>
      <c r="J2343" s="3" t="n">
        <f aca="false">ROUND((G2343-G2342)/G2342*100,2)</f>
        <v>-0.32</v>
      </c>
      <c r="K2343" s="3" t="str">
        <f aca="false">B2343&amp;"_"&amp;C2343</f>
        <v>5_2025-04-23</v>
      </c>
    </row>
    <row r="2344" customFormat="false" ht="15" hidden="false" customHeight="false" outlineLevel="0" collapsed="false">
      <c r="A2344" s="3" t="n">
        <v>2343</v>
      </c>
      <c r="B2344" s="3" t="n">
        <v>5</v>
      </c>
      <c r="C2344" s="3" t="s">
        <v>399</v>
      </c>
      <c r="D2344" s="4" t="n">
        <v>605</v>
      </c>
      <c r="E2344" s="4" t="n">
        <v>610</v>
      </c>
      <c r="F2344" s="4" t="n">
        <v>601.5</v>
      </c>
      <c r="G2344" s="4" t="n">
        <v>606.59</v>
      </c>
      <c r="H2344" s="5" t="n">
        <v>6064750</v>
      </c>
      <c r="I2344" s="3"/>
      <c r="J2344" s="3" t="n">
        <f aca="false">ROUND((G2344-G2343)/G2343*100,2)</f>
        <v>-0.86</v>
      </c>
      <c r="K2344" s="3" t="str">
        <f aca="false">B2344&amp;"_"&amp;C2344</f>
        <v>5_2025-04-24</v>
      </c>
    </row>
    <row r="2345" customFormat="false" ht="15" hidden="false" customHeight="false" outlineLevel="0" collapsed="false">
      <c r="A2345" s="3" t="n">
        <v>2344</v>
      </c>
      <c r="B2345" s="3" t="n">
        <v>5</v>
      </c>
      <c r="C2345" s="3" t="s">
        <v>400</v>
      </c>
      <c r="D2345" s="4" t="n">
        <v>611.66</v>
      </c>
      <c r="E2345" s="4" t="n">
        <v>612.32</v>
      </c>
      <c r="F2345" s="4" t="n">
        <v>606.92</v>
      </c>
      <c r="G2345" s="4" t="n">
        <v>610.14</v>
      </c>
      <c r="H2345" s="5" t="n">
        <v>1320436</v>
      </c>
      <c r="I2345" s="3"/>
      <c r="J2345" s="3" t="n">
        <f aca="false">ROUND((G2345-G2344)/G2344*100,2)</f>
        <v>0.59</v>
      </c>
      <c r="K2345" s="3" t="str">
        <f aca="false">B2345&amp;"_"&amp;C2345</f>
        <v>5_2025-04-25</v>
      </c>
    </row>
    <row r="2346" customFormat="false" ht="15" hidden="false" customHeight="false" outlineLevel="0" collapsed="false">
      <c r="A2346" s="3" t="n">
        <v>2345</v>
      </c>
      <c r="B2346" s="3" t="n">
        <v>5</v>
      </c>
      <c r="C2346" s="3" t="s">
        <v>401</v>
      </c>
      <c r="D2346" s="4" t="n">
        <v>616.22</v>
      </c>
      <c r="E2346" s="4" t="n">
        <v>619.49</v>
      </c>
      <c r="F2346" s="4" t="n">
        <v>612.86</v>
      </c>
      <c r="G2346" s="4" t="n">
        <v>617.18</v>
      </c>
      <c r="H2346" s="5" t="n">
        <v>2488860</v>
      </c>
      <c r="I2346" s="3"/>
      <c r="J2346" s="3" t="n">
        <f aca="false">ROUND((G2346-G2345)/G2345*100,2)</f>
        <v>1.15</v>
      </c>
      <c r="K2346" s="3" t="str">
        <f aca="false">B2346&amp;"_"&amp;C2346</f>
        <v>5_2025-04-28</v>
      </c>
    </row>
    <row r="2347" customFormat="false" ht="15" hidden="false" customHeight="false" outlineLevel="0" collapsed="false">
      <c r="A2347" s="3" t="n">
        <v>2346</v>
      </c>
      <c r="B2347" s="3" t="n">
        <v>5</v>
      </c>
      <c r="C2347" s="3" t="s">
        <v>402</v>
      </c>
      <c r="D2347" s="4" t="n">
        <v>627.68</v>
      </c>
      <c r="E2347" s="4" t="n">
        <v>631.53</v>
      </c>
      <c r="F2347" s="4" t="n">
        <v>626.43</v>
      </c>
      <c r="G2347" s="4" t="n">
        <v>628.58</v>
      </c>
      <c r="H2347" s="5" t="n">
        <v>7166153</v>
      </c>
      <c r="I2347" s="3"/>
      <c r="J2347" s="3" t="n">
        <f aca="false">ROUND((G2347-G2346)/G2346*100,2)</f>
        <v>1.85</v>
      </c>
      <c r="K2347" s="3" t="str">
        <f aca="false">B2347&amp;"_"&amp;C2347</f>
        <v>5_2025-04-29</v>
      </c>
    </row>
    <row r="2348" customFormat="false" ht="15" hidden="false" customHeight="false" outlineLevel="0" collapsed="false">
      <c r="A2348" s="3" t="n">
        <v>2347</v>
      </c>
      <c r="B2348" s="3" t="n">
        <v>5</v>
      </c>
      <c r="C2348" s="3" t="s">
        <v>403</v>
      </c>
      <c r="D2348" s="4" t="n">
        <v>653.45</v>
      </c>
      <c r="E2348" s="4" t="n">
        <v>653.63</v>
      </c>
      <c r="F2348" s="4" t="n">
        <v>649.82</v>
      </c>
      <c r="G2348" s="4" t="n">
        <v>651.3</v>
      </c>
      <c r="H2348" s="5" t="n">
        <v>4988806</v>
      </c>
      <c r="I2348" s="3"/>
      <c r="J2348" s="3" t="n">
        <f aca="false">ROUND((G2348-G2347)/G2347*100,2)</f>
        <v>3.61</v>
      </c>
      <c r="K2348" s="3" t="str">
        <f aca="false">B2348&amp;"_"&amp;C2348</f>
        <v>5_2025-04-30</v>
      </c>
    </row>
    <row r="2349" customFormat="false" ht="15" hidden="false" customHeight="false" outlineLevel="0" collapsed="false">
      <c r="A2349" s="3" t="n">
        <v>2348</v>
      </c>
      <c r="B2349" s="3" t="n">
        <v>5</v>
      </c>
      <c r="C2349" s="3" t="s">
        <v>404</v>
      </c>
      <c r="D2349" s="4" t="n">
        <v>656.81</v>
      </c>
      <c r="E2349" s="4" t="n">
        <v>657.44</v>
      </c>
      <c r="F2349" s="4" t="n">
        <v>656.62</v>
      </c>
      <c r="G2349" s="4" t="n">
        <v>656.68</v>
      </c>
      <c r="H2349" s="5" t="n">
        <v>7228915</v>
      </c>
      <c r="I2349" s="3"/>
      <c r="J2349" s="3" t="n">
        <f aca="false">ROUND((G2349-G2348)/G2348*100,2)</f>
        <v>0.83</v>
      </c>
      <c r="K2349" s="3" t="str">
        <f aca="false">B2349&amp;"_"&amp;C2349</f>
        <v>5_2025-05-01</v>
      </c>
    </row>
    <row r="2350" customFormat="false" ht="15" hidden="false" customHeight="false" outlineLevel="0" collapsed="false">
      <c r="A2350" s="3" t="n">
        <v>2349</v>
      </c>
      <c r="B2350" s="3" t="n">
        <v>5</v>
      </c>
      <c r="C2350" s="3" t="s">
        <v>405</v>
      </c>
      <c r="D2350" s="4" t="n">
        <v>684.35</v>
      </c>
      <c r="E2350" s="4" t="n">
        <v>688.44</v>
      </c>
      <c r="F2350" s="4" t="n">
        <v>680.31</v>
      </c>
      <c r="G2350" s="4" t="n">
        <v>686.48</v>
      </c>
      <c r="H2350" s="5" t="n">
        <v>6921053</v>
      </c>
      <c r="I2350" s="3"/>
      <c r="J2350" s="3" t="n">
        <f aca="false">ROUND((G2350-G2349)/G2349*100,2)</f>
        <v>4.54</v>
      </c>
      <c r="K2350" s="3" t="str">
        <f aca="false">B2350&amp;"_"&amp;C2350</f>
        <v>5_2025-05-02</v>
      </c>
    </row>
    <row r="2351" customFormat="false" ht="15" hidden="false" customHeight="false" outlineLevel="0" collapsed="false">
      <c r="A2351" s="3" t="n">
        <v>2350</v>
      </c>
      <c r="B2351" s="3" t="n">
        <v>5</v>
      </c>
      <c r="C2351" s="3" t="s">
        <v>406</v>
      </c>
      <c r="D2351" s="4" t="n">
        <v>707.16</v>
      </c>
      <c r="E2351" s="4" t="n">
        <v>707.73</v>
      </c>
      <c r="F2351" s="4" t="n">
        <v>704.39</v>
      </c>
      <c r="G2351" s="4" t="n">
        <v>706.95</v>
      </c>
      <c r="H2351" s="5" t="n">
        <v>5276414</v>
      </c>
      <c r="I2351" s="3"/>
      <c r="J2351" s="3" t="n">
        <f aca="false">ROUND((G2351-G2350)/G2350*100,2)</f>
        <v>2.98</v>
      </c>
      <c r="K2351" s="3" t="str">
        <f aca="false">B2351&amp;"_"&amp;C2351</f>
        <v>5_2025-05-05</v>
      </c>
    </row>
    <row r="2352" customFormat="false" ht="15" hidden="false" customHeight="false" outlineLevel="0" collapsed="false">
      <c r="A2352" s="3" t="n">
        <v>2351</v>
      </c>
      <c r="B2352" s="3" t="n">
        <v>5</v>
      </c>
      <c r="C2352" s="3" t="s">
        <v>407</v>
      </c>
      <c r="D2352" s="4" t="n">
        <v>704.16</v>
      </c>
      <c r="E2352" s="4" t="n">
        <v>704.7</v>
      </c>
      <c r="F2352" s="4" t="n">
        <v>699.13</v>
      </c>
      <c r="G2352" s="4" t="n">
        <v>701.89</v>
      </c>
      <c r="H2352" s="5" t="n">
        <v>3241870</v>
      </c>
      <c r="I2352" s="3"/>
      <c r="J2352" s="3" t="n">
        <f aca="false">ROUND((G2352-G2351)/G2351*100,2)</f>
        <v>-0.72</v>
      </c>
      <c r="K2352" s="3" t="str">
        <f aca="false">B2352&amp;"_"&amp;C2352</f>
        <v>5_2025-05-06</v>
      </c>
    </row>
    <row r="2353" customFormat="false" ht="15" hidden="false" customHeight="false" outlineLevel="0" collapsed="false">
      <c r="A2353" s="3" t="n">
        <v>2352</v>
      </c>
      <c r="B2353" s="3" t="n">
        <v>5</v>
      </c>
      <c r="C2353" s="3" t="s">
        <v>408</v>
      </c>
      <c r="D2353" s="4" t="n">
        <v>716.06</v>
      </c>
      <c r="E2353" s="4" t="n">
        <v>719.14</v>
      </c>
      <c r="F2353" s="4" t="n">
        <v>713.36</v>
      </c>
      <c r="G2353" s="4" t="n">
        <v>715.41</v>
      </c>
      <c r="H2353" s="5" t="n">
        <v>6115391</v>
      </c>
      <c r="I2353" s="3"/>
      <c r="J2353" s="3" t="n">
        <f aca="false">ROUND((G2353-G2352)/G2352*100,2)</f>
        <v>1.93</v>
      </c>
      <c r="K2353" s="3" t="str">
        <f aca="false">B2353&amp;"_"&amp;C2353</f>
        <v>5_2025-05-07</v>
      </c>
    </row>
    <row r="2354" customFormat="false" ht="15" hidden="false" customHeight="false" outlineLevel="0" collapsed="false">
      <c r="A2354" s="3" t="n">
        <v>2353</v>
      </c>
      <c r="B2354" s="3" t="n">
        <v>5</v>
      </c>
      <c r="C2354" s="3" t="s">
        <v>409</v>
      </c>
      <c r="D2354" s="4" t="n">
        <v>719.22</v>
      </c>
      <c r="E2354" s="4" t="n">
        <v>721.4</v>
      </c>
      <c r="F2354" s="4" t="n">
        <v>715.16</v>
      </c>
      <c r="G2354" s="4" t="n">
        <v>720.84</v>
      </c>
      <c r="H2354" s="5" t="n">
        <v>2191638</v>
      </c>
      <c r="I2354" s="3"/>
      <c r="J2354" s="3" t="n">
        <f aca="false">ROUND((G2354-G2353)/G2353*100,2)</f>
        <v>0.76</v>
      </c>
      <c r="K2354" s="3" t="str">
        <f aca="false">B2354&amp;"_"&amp;C2354</f>
        <v>5_2025-05-08</v>
      </c>
    </row>
    <row r="2355" customFormat="false" ht="15" hidden="false" customHeight="false" outlineLevel="0" collapsed="false">
      <c r="A2355" s="3" t="n">
        <v>2354</v>
      </c>
      <c r="B2355" s="3" t="n">
        <v>5</v>
      </c>
      <c r="C2355" s="3" t="s">
        <v>410</v>
      </c>
      <c r="D2355" s="4" t="n">
        <v>711.92</v>
      </c>
      <c r="E2355" s="4" t="n">
        <v>714.72</v>
      </c>
      <c r="F2355" s="4" t="n">
        <v>710.2</v>
      </c>
      <c r="G2355" s="4" t="n">
        <v>714.31</v>
      </c>
      <c r="H2355" s="5" t="n">
        <v>7151884</v>
      </c>
      <c r="I2355" s="3"/>
      <c r="J2355" s="3" t="n">
        <f aca="false">ROUND((G2355-G2354)/G2354*100,2)</f>
        <v>-0.91</v>
      </c>
      <c r="K2355" s="3" t="str">
        <f aca="false">B2355&amp;"_"&amp;C2355</f>
        <v>5_2025-05-09</v>
      </c>
    </row>
    <row r="2356" customFormat="false" ht="15" hidden="false" customHeight="false" outlineLevel="0" collapsed="false">
      <c r="A2356" s="3" t="n">
        <v>2355</v>
      </c>
      <c r="B2356" s="3" t="n">
        <v>5</v>
      </c>
      <c r="C2356" s="3" t="s">
        <v>411</v>
      </c>
      <c r="D2356" s="4" t="n">
        <v>720.1</v>
      </c>
      <c r="E2356" s="4" t="n">
        <v>724.78</v>
      </c>
      <c r="F2356" s="4" t="n">
        <v>718.68</v>
      </c>
      <c r="G2356" s="4" t="n">
        <v>721.92</v>
      </c>
      <c r="H2356" s="5" t="n">
        <v>7804675</v>
      </c>
      <c r="I2356" s="3"/>
      <c r="J2356" s="3" t="n">
        <f aca="false">ROUND((G2356-G2355)/G2355*100,2)</f>
        <v>1.07</v>
      </c>
      <c r="K2356" s="3" t="str">
        <f aca="false">B2356&amp;"_"&amp;C2356</f>
        <v>5_2025-05-12</v>
      </c>
    </row>
    <row r="2357" customFormat="false" ht="15" hidden="false" customHeight="false" outlineLevel="0" collapsed="false">
      <c r="A2357" s="3" t="n">
        <v>2356</v>
      </c>
      <c r="B2357" s="3" t="n">
        <v>5</v>
      </c>
      <c r="C2357" s="3" t="s">
        <v>412</v>
      </c>
      <c r="D2357" s="4" t="n">
        <v>728.96</v>
      </c>
      <c r="E2357" s="4" t="n">
        <v>731.24</v>
      </c>
      <c r="F2357" s="4" t="n">
        <v>725.46</v>
      </c>
      <c r="G2357" s="4" t="n">
        <v>727.98</v>
      </c>
      <c r="H2357" s="5" t="n">
        <v>7126871</v>
      </c>
      <c r="I2357" s="3"/>
      <c r="J2357" s="3" t="n">
        <f aca="false">ROUND((G2357-G2356)/G2356*100,2)</f>
        <v>0.84</v>
      </c>
      <c r="K2357" s="3" t="str">
        <f aca="false">B2357&amp;"_"&amp;C2357</f>
        <v>5_2025-05-13</v>
      </c>
    </row>
    <row r="2358" customFormat="false" ht="15" hidden="false" customHeight="false" outlineLevel="0" collapsed="false">
      <c r="A2358" s="3" t="n">
        <v>2357</v>
      </c>
      <c r="B2358" s="3" t="n">
        <v>5</v>
      </c>
      <c r="C2358" s="3" t="s">
        <v>413</v>
      </c>
      <c r="D2358" s="4" t="n">
        <v>728.31</v>
      </c>
      <c r="E2358" s="4" t="n">
        <v>731.66</v>
      </c>
      <c r="F2358" s="4" t="n">
        <v>725.78</v>
      </c>
      <c r="G2358" s="4" t="n">
        <v>728.77</v>
      </c>
      <c r="H2358" s="5" t="n">
        <v>7509683</v>
      </c>
      <c r="I2358" s="3"/>
      <c r="J2358" s="3" t="n">
        <f aca="false">ROUND((G2358-G2357)/G2357*100,2)</f>
        <v>0.11</v>
      </c>
      <c r="K2358" s="3" t="str">
        <f aca="false">B2358&amp;"_"&amp;C2358</f>
        <v>5_2025-05-14</v>
      </c>
    </row>
    <row r="2359" customFormat="false" ht="15" hidden="false" customHeight="false" outlineLevel="0" collapsed="false">
      <c r="A2359" s="3" t="n">
        <v>2358</v>
      </c>
      <c r="B2359" s="3" t="n">
        <v>5</v>
      </c>
      <c r="C2359" s="3" t="s">
        <v>414</v>
      </c>
      <c r="D2359" s="4" t="n">
        <v>719.47</v>
      </c>
      <c r="E2359" s="4" t="n">
        <v>726.08</v>
      </c>
      <c r="F2359" s="4" t="n">
        <v>717.8</v>
      </c>
      <c r="G2359" s="4" t="n">
        <v>722.16</v>
      </c>
      <c r="H2359" s="5" t="n">
        <v>860138</v>
      </c>
      <c r="I2359" s="3"/>
      <c r="J2359" s="3" t="n">
        <f aca="false">ROUND((G2359-G2358)/G2358*100,2)</f>
        <v>-0.91</v>
      </c>
      <c r="K2359" s="3" t="str">
        <f aca="false">B2359&amp;"_"&amp;C2359</f>
        <v>5_2025-05-15</v>
      </c>
    </row>
    <row r="2360" customFormat="false" ht="15" hidden="false" customHeight="false" outlineLevel="0" collapsed="false">
      <c r="A2360" s="3" t="n">
        <v>2359</v>
      </c>
      <c r="B2360" s="3" t="n">
        <v>5</v>
      </c>
      <c r="C2360" s="3" t="s">
        <v>415</v>
      </c>
      <c r="D2360" s="4" t="n">
        <v>723.08</v>
      </c>
      <c r="E2360" s="4" t="n">
        <v>725.3</v>
      </c>
      <c r="F2360" s="4" t="n">
        <v>719.64</v>
      </c>
      <c r="G2360" s="4" t="n">
        <v>725.16</v>
      </c>
      <c r="H2360" s="5" t="n">
        <v>1714139</v>
      </c>
      <c r="I2360" s="3"/>
      <c r="J2360" s="3" t="n">
        <f aca="false">ROUND((G2360-G2359)/G2359*100,2)</f>
        <v>0.42</v>
      </c>
      <c r="K2360" s="3" t="str">
        <f aca="false">B2360&amp;"_"&amp;C2360</f>
        <v>5_2025-05-16</v>
      </c>
    </row>
    <row r="2361" customFormat="false" ht="15" hidden="false" customHeight="false" outlineLevel="0" collapsed="false">
      <c r="A2361" s="3" t="n">
        <v>2360</v>
      </c>
      <c r="B2361" s="3" t="n">
        <v>5</v>
      </c>
      <c r="C2361" s="3" t="s">
        <v>416</v>
      </c>
      <c r="D2361" s="4" t="n">
        <v>732.3</v>
      </c>
      <c r="E2361" s="4" t="n">
        <v>735.86</v>
      </c>
      <c r="F2361" s="4" t="n">
        <v>730.17</v>
      </c>
      <c r="G2361" s="4" t="n">
        <v>733.34</v>
      </c>
      <c r="H2361" s="5" t="n">
        <v>3079263</v>
      </c>
      <c r="I2361" s="3"/>
      <c r="J2361" s="3" t="n">
        <f aca="false">ROUND((G2361-G2360)/G2360*100,2)</f>
        <v>1.13</v>
      </c>
      <c r="K2361" s="3" t="str">
        <f aca="false">B2361&amp;"_"&amp;C2361</f>
        <v>5_2025-05-19</v>
      </c>
    </row>
    <row r="2362" customFormat="false" ht="15" hidden="false" customHeight="false" outlineLevel="0" collapsed="false">
      <c r="A2362" s="3" t="n">
        <v>2361</v>
      </c>
      <c r="B2362" s="3" t="n">
        <v>5</v>
      </c>
      <c r="C2362" s="3" t="s">
        <v>417</v>
      </c>
      <c r="D2362" s="4" t="n">
        <v>717.34</v>
      </c>
      <c r="E2362" s="4" t="n">
        <v>719.29</v>
      </c>
      <c r="F2362" s="4" t="n">
        <v>715.97</v>
      </c>
      <c r="G2362" s="4" t="n">
        <v>716.9</v>
      </c>
      <c r="H2362" s="5" t="n">
        <v>5159844</v>
      </c>
      <c r="I2362" s="3"/>
      <c r="J2362" s="3" t="n">
        <f aca="false">ROUND((G2362-G2361)/G2361*100,2)</f>
        <v>-2.24</v>
      </c>
      <c r="K2362" s="3" t="str">
        <f aca="false">B2362&amp;"_"&amp;C2362</f>
        <v>5_2025-05-20</v>
      </c>
    </row>
    <row r="2363" customFormat="false" ht="15" hidden="false" customHeight="false" outlineLevel="0" collapsed="false">
      <c r="A2363" s="3" t="n">
        <v>2362</v>
      </c>
      <c r="B2363" s="3" t="n">
        <v>5</v>
      </c>
      <c r="C2363" s="3" t="s">
        <v>418</v>
      </c>
      <c r="D2363" s="4" t="n">
        <v>700.29</v>
      </c>
      <c r="E2363" s="4" t="n">
        <v>700.79</v>
      </c>
      <c r="F2363" s="4" t="n">
        <v>698.86</v>
      </c>
      <c r="G2363" s="4" t="n">
        <v>700.04</v>
      </c>
      <c r="H2363" s="5" t="n">
        <v>6263832</v>
      </c>
      <c r="I2363" s="3"/>
      <c r="J2363" s="3" t="n">
        <f aca="false">ROUND((G2363-G2362)/G2362*100,2)</f>
        <v>-2.35</v>
      </c>
      <c r="K2363" s="3" t="str">
        <f aca="false">B2363&amp;"_"&amp;C2363</f>
        <v>5_2025-05-21</v>
      </c>
    </row>
    <row r="2364" customFormat="false" ht="15" hidden="false" customHeight="false" outlineLevel="0" collapsed="false">
      <c r="A2364" s="3" t="n">
        <v>2363</v>
      </c>
      <c r="B2364" s="3" t="n">
        <v>5</v>
      </c>
      <c r="C2364" s="3" t="s">
        <v>419</v>
      </c>
      <c r="D2364" s="4" t="n">
        <v>712.75</v>
      </c>
      <c r="E2364" s="4" t="n">
        <v>713.84</v>
      </c>
      <c r="F2364" s="4" t="n">
        <v>707.08</v>
      </c>
      <c r="G2364" s="4" t="n">
        <v>710.52</v>
      </c>
      <c r="H2364" s="5" t="n">
        <v>4155163</v>
      </c>
      <c r="I2364" s="3"/>
      <c r="J2364" s="3" t="n">
        <f aca="false">ROUND((G2364-G2363)/G2363*100,2)</f>
        <v>1.5</v>
      </c>
      <c r="K2364" s="3" t="str">
        <f aca="false">B2364&amp;"_"&amp;C2364</f>
        <v>5_2025-05-22</v>
      </c>
    </row>
    <row r="2365" customFormat="false" ht="15" hidden="false" customHeight="false" outlineLevel="0" collapsed="false">
      <c r="A2365" s="3" t="n">
        <v>2364</v>
      </c>
      <c r="B2365" s="3" t="n">
        <v>5</v>
      </c>
      <c r="C2365" s="3" t="s">
        <v>420</v>
      </c>
      <c r="D2365" s="4" t="n">
        <v>705.8</v>
      </c>
      <c r="E2365" s="4" t="n">
        <v>708.61</v>
      </c>
      <c r="F2365" s="4" t="n">
        <v>702.7</v>
      </c>
      <c r="G2365" s="4" t="n">
        <v>705.52</v>
      </c>
      <c r="H2365" s="5" t="n">
        <v>3067812</v>
      </c>
      <c r="I2365" s="3"/>
      <c r="J2365" s="3" t="n">
        <f aca="false">ROUND((G2365-G2364)/G2364*100,2)</f>
        <v>-0.7</v>
      </c>
      <c r="K2365" s="3" t="str">
        <f aca="false">B2365&amp;"_"&amp;C2365</f>
        <v>5_2025-05-23</v>
      </c>
    </row>
    <row r="2366" customFormat="false" ht="15" hidden="false" customHeight="false" outlineLevel="0" collapsed="false">
      <c r="A2366" s="3" t="n">
        <v>2365</v>
      </c>
      <c r="B2366" s="3" t="n">
        <v>5</v>
      </c>
      <c r="C2366" s="3" t="s">
        <v>421</v>
      </c>
      <c r="D2366" s="4" t="n">
        <v>700.55</v>
      </c>
      <c r="E2366" s="4" t="n">
        <v>704.01</v>
      </c>
      <c r="F2366" s="4" t="n">
        <v>696.5</v>
      </c>
      <c r="G2366" s="4" t="n">
        <v>701.31</v>
      </c>
      <c r="H2366" s="5" t="n">
        <v>1446711</v>
      </c>
      <c r="I2366" s="3"/>
      <c r="J2366" s="3" t="n">
        <f aca="false">ROUND((G2366-G2365)/G2365*100,2)</f>
        <v>-0.6</v>
      </c>
      <c r="K2366" s="3" t="str">
        <f aca="false">B2366&amp;"_"&amp;C2366</f>
        <v>5_2025-05-26</v>
      </c>
    </row>
    <row r="2367" customFormat="false" ht="15" hidden="false" customHeight="false" outlineLevel="0" collapsed="false">
      <c r="A2367" s="3" t="n">
        <v>2366</v>
      </c>
      <c r="B2367" s="3" t="n">
        <v>5</v>
      </c>
      <c r="C2367" s="3" t="s">
        <v>422</v>
      </c>
      <c r="D2367" s="4" t="n">
        <v>699.57</v>
      </c>
      <c r="E2367" s="4" t="n">
        <v>703.02</v>
      </c>
      <c r="F2367" s="4" t="n">
        <v>699.1</v>
      </c>
      <c r="G2367" s="4" t="n">
        <v>701.1</v>
      </c>
      <c r="H2367" s="5" t="n">
        <v>4628485</v>
      </c>
      <c r="I2367" s="3"/>
      <c r="J2367" s="3" t="n">
        <f aca="false">ROUND((G2367-G2366)/G2366*100,2)</f>
        <v>-0.03</v>
      </c>
      <c r="K2367" s="3" t="str">
        <f aca="false">B2367&amp;"_"&amp;C2367</f>
        <v>5_2025-05-27</v>
      </c>
    </row>
    <row r="2368" customFormat="false" ht="15" hidden="false" customHeight="false" outlineLevel="0" collapsed="false">
      <c r="A2368" s="3" t="n">
        <v>2367</v>
      </c>
      <c r="B2368" s="3" t="n">
        <v>5</v>
      </c>
      <c r="C2368" s="3" t="s">
        <v>423</v>
      </c>
      <c r="D2368" s="4" t="n">
        <v>693.1</v>
      </c>
      <c r="E2368" s="4" t="n">
        <v>695.99</v>
      </c>
      <c r="F2368" s="4" t="n">
        <v>689</v>
      </c>
      <c r="G2368" s="4" t="n">
        <v>694.17</v>
      </c>
      <c r="H2368" s="5" t="n">
        <v>1122254</v>
      </c>
      <c r="I2368" s="3"/>
      <c r="J2368" s="3" t="n">
        <f aca="false">ROUND((G2368-G2367)/G2367*100,2)</f>
        <v>-0.99</v>
      </c>
      <c r="K2368" s="3" t="str">
        <f aca="false">B2368&amp;"_"&amp;C2368</f>
        <v>5_2025-05-28</v>
      </c>
    </row>
    <row r="2369" customFormat="false" ht="15" hidden="false" customHeight="false" outlineLevel="0" collapsed="false">
      <c r="A2369" s="3" t="n">
        <v>2368</v>
      </c>
      <c r="B2369" s="3" t="n">
        <v>5</v>
      </c>
      <c r="C2369" s="3" t="s">
        <v>424</v>
      </c>
      <c r="D2369" s="4" t="n">
        <v>720.97</v>
      </c>
      <c r="E2369" s="4" t="n">
        <v>723.15</v>
      </c>
      <c r="F2369" s="4" t="n">
        <v>717.15</v>
      </c>
      <c r="G2369" s="4" t="n">
        <v>718.86</v>
      </c>
      <c r="H2369" s="5" t="n">
        <v>7559372</v>
      </c>
      <c r="I2369" s="3"/>
      <c r="J2369" s="3" t="n">
        <f aca="false">ROUND((G2369-G2368)/G2368*100,2)</f>
        <v>3.56</v>
      </c>
      <c r="K2369" s="3" t="str">
        <f aca="false">B2369&amp;"_"&amp;C2369</f>
        <v>5_2025-05-29</v>
      </c>
    </row>
    <row r="2370" customFormat="false" ht="15" hidden="false" customHeight="false" outlineLevel="0" collapsed="false">
      <c r="A2370" s="3" t="n">
        <v>2369</v>
      </c>
      <c r="B2370" s="3" t="n">
        <v>5</v>
      </c>
      <c r="C2370" s="3" t="s">
        <v>425</v>
      </c>
      <c r="D2370" s="4" t="n">
        <v>729.7</v>
      </c>
      <c r="E2370" s="4" t="n">
        <v>730.68</v>
      </c>
      <c r="F2370" s="4" t="n">
        <v>727.65</v>
      </c>
      <c r="G2370" s="4" t="n">
        <v>727.73</v>
      </c>
      <c r="H2370" s="5" t="n">
        <v>6000592</v>
      </c>
      <c r="I2370" s="3"/>
      <c r="J2370" s="3" t="n">
        <f aca="false">ROUND((G2370-G2369)/G2369*100,2)</f>
        <v>1.23</v>
      </c>
      <c r="K2370" s="3" t="str">
        <f aca="false">B2370&amp;"_"&amp;C2370</f>
        <v>5_2025-05-30</v>
      </c>
    </row>
    <row r="2371" customFormat="false" ht="15" hidden="false" customHeight="false" outlineLevel="0" collapsed="false">
      <c r="A2371" s="3" t="n">
        <v>2370</v>
      </c>
      <c r="B2371" s="3" t="n">
        <v>5</v>
      </c>
      <c r="C2371" s="3" t="s">
        <v>426</v>
      </c>
      <c r="D2371" s="4" t="n">
        <v>727.15</v>
      </c>
      <c r="E2371" s="4" t="n">
        <v>730.62</v>
      </c>
      <c r="F2371" s="4" t="n">
        <v>726.48</v>
      </c>
      <c r="G2371" s="4" t="n">
        <v>728</v>
      </c>
      <c r="H2371" s="5" t="n">
        <v>6949446</v>
      </c>
      <c r="I2371" s="3"/>
      <c r="J2371" s="3" t="n">
        <f aca="false">ROUND((G2371-G2370)/G2370*100,2)</f>
        <v>0.04</v>
      </c>
      <c r="K2371" s="3" t="str">
        <f aca="false">B2371&amp;"_"&amp;C2371</f>
        <v>5_2025-06-02</v>
      </c>
    </row>
    <row r="2372" customFormat="false" ht="15" hidden="false" customHeight="false" outlineLevel="0" collapsed="false">
      <c r="A2372" s="3" t="n">
        <v>2371</v>
      </c>
      <c r="B2372" s="3" t="n">
        <v>5</v>
      </c>
      <c r="C2372" s="3" t="s">
        <v>427</v>
      </c>
      <c r="D2372" s="4" t="n">
        <v>704.34</v>
      </c>
      <c r="E2372" s="4" t="n">
        <v>706.09</v>
      </c>
      <c r="F2372" s="4" t="n">
        <v>700.34</v>
      </c>
      <c r="G2372" s="4" t="n">
        <v>705.12</v>
      </c>
      <c r="H2372" s="5" t="n">
        <v>4481525</v>
      </c>
      <c r="I2372" s="3"/>
      <c r="J2372" s="3" t="n">
        <f aca="false">ROUND((G2372-G2371)/G2371*100,2)</f>
        <v>-3.14</v>
      </c>
      <c r="K2372" s="3" t="str">
        <f aca="false">B2372&amp;"_"&amp;C2372</f>
        <v>5_2025-06-03</v>
      </c>
    </row>
    <row r="2373" customFormat="false" ht="15" hidden="false" customHeight="false" outlineLevel="0" collapsed="false">
      <c r="A2373" s="3" t="n">
        <v>2372</v>
      </c>
      <c r="B2373" s="3" t="n">
        <v>5</v>
      </c>
      <c r="C2373" s="3" t="s">
        <v>428</v>
      </c>
      <c r="D2373" s="4" t="n">
        <v>701.18</v>
      </c>
      <c r="E2373" s="4" t="n">
        <v>702.31</v>
      </c>
      <c r="F2373" s="4" t="n">
        <v>700.48</v>
      </c>
      <c r="G2373" s="4" t="n">
        <v>701.88</v>
      </c>
      <c r="H2373" s="5" t="n">
        <v>5257344</v>
      </c>
      <c r="I2373" s="3"/>
      <c r="J2373" s="3" t="n">
        <f aca="false">ROUND((G2373-G2372)/G2372*100,2)</f>
        <v>-0.46</v>
      </c>
      <c r="K2373" s="3" t="str">
        <f aca="false">B2373&amp;"_"&amp;C2373</f>
        <v>5_2025-06-04</v>
      </c>
    </row>
    <row r="2374" customFormat="false" ht="15" hidden="false" customHeight="false" outlineLevel="0" collapsed="false">
      <c r="A2374" s="3" t="n">
        <v>2373</v>
      </c>
      <c r="B2374" s="3" t="n">
        <v>5</v>
      </c>
      <c r="C2374" s="3" t="s">
        <v>429</v>
      </c>
      <c r="D2374" s="4" t="n">
        <v>685.68</v>
      </c>
      <c r="E2374" s="4" t="n">
        <v>686.3</v>
      </c>
      <c r="F2374" s="4" t="n">
        <v>680.43</v>
      </c>
      <c r="G2374" s="4" t="n">
        <v>684.3</v>
      </c>
      <c r="H2374" s="5" t="n">
        <v>5072491</v>
      </c>
      <c r="I2374" s="3"/>
      <c r="J2374" s="3" t="n">
        <f aca="false">ROUND((G2374-G2373)/G2373*100,2)</f>
        <v>-2.5</v>
      </c>
      <c r="K2374" s="3" t="str">
        <f aca="false">B2374&amp;"_"&amp;C2374</f>
        <v>5_2025-06-05</v>
      </c>
    </row>
    <row r="2375" customFormat="false" ht="15" hidden="false" customHeight="false" outlineLevel="0" collapsed="false">
      <c r="A2375" s="3" t="n">
        <v>2374</v>
      </c>
      <c r="B2375" s="3" t="n">
        <v>5</v>
      </c>
      <c r="C2375" s="3" t="s">
        <v>430</v>
      </c>
      <c r="D2375" s="4" t="n">
        <v>670.51</v>
      </c>
      <c r="E2375" s="4" t="n">
        <v>671.63</v>
      </c>
      <c r="F2375" s="4" t="n">
        <v>664.75</v>
      </c>
      <c r="G2375" s="4" t="n">
        <v>668.6</v>
      </c>
      <c r="H2375" s="5" t="n">
        <v>7616743</v>
      </c>
      <c r="I2375" s="3"/>
      <c r="J2375" s="3" t="n">
        <f aca="false">ROUND((G2375-G2374)/G2374*100,2)</f>
        <v>-2.29</v>
      </c>
      <c r="K2375" s="3" t="str">
        <f aca="false">B2375&amp;"_"&amp;C2375</f>
        <v>5_2025-06-06</v>
      </c>
    </row>
    <row r="2376" customFormat="false" ht="15" hidden="false" customHeight="false" outlineLevel="0" collapsed="false">
      <c r="A2376" s="3" t="n">
        <v>2375</v>
      </c>
      <c r="B2376" s="3" t="n">
        <v>5</v>
      </c>
      <c r="C2376" s="3" t="s">
        <v>431</v>
      </c>
      <c r="D2376" s="4" t="n">
        <v>663.96</v>
      </c>
      <c r="E2376" s="4" t="n">
        <v>667.52</v>
      </c>
      <c r="F2376" s="4" t="n">
        <v>659.61</v>
      </c>
      <c r="G2376" s="4" t="n">
        <v>661.46</v>
      </c>
      <c r="H2376" s="5" t="n">
        <v>1520899</v>
      </c>
      <c r="I2376" s="3"/>
      <c r="J2376" s="3" t="n">
        <f aca="false">ROUND((G2376-G2375)/G2375*100,2)</f>
        <v>-1.07</v>
      </c>
      <c r="K2376" s="3" t="str">
        <f aca="false">B2376&amp;"_"&amp;C2376</f>
        <v>5_2025-06-09</v>
      </c>
    </row>
    <row r="2377" customFormat="false" ht="15" hidden="false" customHeight="false" outlineLevel="0" collapsed="false">
      <c r="A2377" s="3" t="n">
        <v>2376</v>
      </c>
      <c r="B2377" s="3" t="n">
        <v>5</v>
      </c>
      <c r="C2377" s="3" t="s">
        <v>432</v>
      </c>
      <c r="D2377" s="4" t="n">
        <v>688.71</v>
      </c>
      <c r="E2377" s="4" t="n">
        <v>688.71</v>
      </c>
      <c r="F2377" s="4" t="n">
        <v>685.27</v>
      </c>
      <c r="G2377" s="4" t="n">
        <v>686.3</v>
      </c>
      <c r="H2377" s="5" t="n">
        <v>4668180</v>
      </c>
      <c r="I2377" s="3"/>
      <c r="J2377" s="3" t="n">
        <f aca="false">ROUND((G2377-G2376)/G2376*100,2)</f>
        <v>3.76</v>
      </c>
      <c r="K2377" s="3" t="str">
        <f aca="false">B2377&amp;"_"&amp;C2377</f>
        <v>5_2025-06-10</v>
      </c>
    </row>
    <row r="2378" customFormat="false" ht="15" hidden="false" customHeight="false" outlineLevel="0" collapsed="false">
      <c r="A2378" s="3" t="n">
        <v>2377</v>
      </c>
      <c r="B2378" s="3" t="n">
        <v>5</v>
      </c>
      <c r="C2378" s="3" t="s">
        <v>433</v>
      </c>
      <c r="D2378" s="4" t="n">
        <v>676.68</v>
      </c>
      <c r="E2378" s="4" t="n">
        <v>680.58</v>
      </c>
      <c r="F2378" s="4" t="n">
        <v>675.83</v>
      </c>
      <c r="G2378" s="4" t="n">
        <v>676.07</v>
      </c>
      <c r="H2378" s="5" t="n">
        <v>3577816</v>
      </c>
      <c r="I2378" s="3"/>
      <c r="J2378" s="3" t="n">
        <f aca="false">ROUND((G2378-G2377)/G2377*100,2)</f>
        <v>-1.49</v>
      </c>
      <c r="K2378" s="3" t="str">
        <f aca="false">B2378&amp;"_"&amp;C2378</f>
        <v>5_2025-06-11</v>
      </c>
    </row>
    <row r="2379" customFormat="false" ht="15" hidden="false" customHeight="false" outlineLevel="0" collapsed="false">
      <c r="A2379" s="3" t="n">
        <v>2378</v>
      </c>
      <c r="B2379" s="3" t="n">
        <v>5</v>
      </c>
      <c r="C2379" s="3" t="s">
        <v>434</v>
      </c>
      <c r="D2379" s="4" t="n">
        <v>699.91</v>
      </c>
      <c r="E2379" s="4" t="n">
        <v>705.38</v>
      </c>
      <c r="F2379" s="4" t="n">
        <v>696.7</v>
      </c>
      <c r="G2379" s="4" t="n">
        <v>701.91</v>
      </c>
      <c r="H2379" s="5" t="n">
        <v>6552412</v>
      </c>
      <c r="I2379" s="3"/>
      <c r="J2379" s="3" t="n">
        <f aca="false">ROUND((G2379-G2378)/G2378*100,2)</f>
        <v>3.82</v>
      </c>
      <c r="K2379" s="3" t="str">
        <f aca="false">B2379&amp;"_"&amp;C2379</f>
        <v>5_2025-06-12</v>
      </c>
    </row>
    <row r="2380" customFormat="false" ht="15" hidden="false" customHeight="false" outlineLevel="0" collapsed="false">
      <c r="A2380" s="3" t="n">
        <v>2379</v>
      </c>
      <c r="B2380" s="3" t="n">
        <v>5</v>
      </c>
      <c r="C2380" s="3" t="s">
        <v>435</v>
      </c>
      <c r="D2380" s="4" t="n">
        <v>712.85</v>
      </c>
      <c r="E2380" s="4" t="n">
        <v>715.62</v>
      </c>
      <c r="F2380" s="4" t="n">
        <v>709.55</v>
      </c>
      <c r="G2380" s="4" t="n">
        <v>711.22</v>
      </c>
      <c r="H2380" s="5" t="n">
        <v>1950284</v>
      </c>
      <c r="I2380" s="3"/>
      <c r="J2380" s="3" t="n">
        <f aca="false">ROUND((G2380-G2379)/G2379*100,2)</f>
        <v>1.33</v>
      </c>
      <c r="K2380" s="3" t="str">
        <f aca="false">B2380&amp;"_"&amp;C2380</f>
        <v>5_2025-06-13</v>
      </c>
    </row>
    <row r="2381" customFormat="false" ht="15" hidden="false" customHeight="false" outlineLevel="0" collapsed="false">
      <c r="A2381" s="3" t="n">
        <v>2380</v>
      </c>
      <c r="B2381" s="3" t="n">
        <v>5</v>
      </c>
      <c r="C2381" s="3" t="s">
        <v>436</v>
      </c>
      <c r="D2381" s="4" t="n">
        <v>710.56</v>
      </c>
      <c r="E2381" s="4" t="n">
        <v>710.86</v>
      </c>
      <c r="F2381" s="4" t="n">
        <v>704.57</v>
      </c>
      <c r="G2381" s="4" t="n">
        <v>708.67</v>
      </c>
      <c r="H2381" s="5" t="n">
        <v>2571634</v>
      </c>
      <c r="I2381" s="3"/>
      <c r="J2381" s="3" t="n">
        <f aca="false">ROUND((G2381-G2380)/G2380*100,2)</f>
        <v>-0.36</v>
      </c>
      <c r="K2381" s="3" t="str">
        <f aca="false">B2381&amp;"_"&amp;C2381</f>
        <v>5_2025-06-16</v>
      </c>
    </row>
    <row r="2382" customFormat="false" ht="15" hidden="false" customHeight="false" outlineLevel="0" collapsed="false">
      <c r="A2382" s="3" t="n">
        <v>2381</v>
      </c>
      <c r="B2382" s="3" t="n">
        <v>5</v>
      </c>
      <c r="C2382" s="3" t="s">
        <v>437</v>
      </c>
      <c r="D2382" s="4" t="n">
        <v>715.49</v>
      </c>
      <c r="E2382" s="4" t="n">
        <v>719.55</v>
      </c>
      <c r="F2382" s="4" t="n">
        <v>713.47</v>
      </c>
      <c r="G2382" s="4" t="n">
        <v>714.12</v>
      </c>
      <c r="H2382" s="5" t="n">
        <v>3825360</v>
      </c>
      <c r="I2382" s="3"/>
      <c r="J2382" s="3" t="n">
        <f aca="false">ROUND((G2382-G2381)/G2381*100,2)</f>
        <v>0.77</v>
      </c>
      <c r="K2382" s="3" t="str">
        <f aca="false">B2382&amp;"_"&amp;C2382</f>
        <v>5_2025-06-17</v>
      </c>
    </row>
    <row r="2383" customFormat="false" ht="15" hidden="false" customHeight="false" outlineLevel="0" collapsed="false">
      <c r="A2383" s="3" t="n">
        <v>2382</v>
      </c>
      <c r="B2383" s="3" t="n">
        <v>5</v>
      </c>
      <c r="C2383" s="3" t="s">
        <v>438</v>
      </c>
      <c r="D2383" s="4" t="n">
        <v>711.32</v>
      </c>
      <c r="E2383" s="4" t="n">
        <v>714.57</v>
      </c>
      <c r="F2383" s="4" t="n">
        <v>710.3</v>
      </c>
      <c r="G2383" s="4" t="n">
        <v>710.34</v>
      </c>
      <c r="H2383" s="5" t="n">
        <v>1379690</v>
      </c>
      <c r="I2383" s="3"/>
      <c r="J2383" s="3" t="n">
        <f aca="false">ROUND((G2383-G2382)/G2382*100,2)</f>
        <v>-0.53</v>
      </c>
      <c r="K2383" s="3" t="str">
        <f aca="false">B2383&amp;"_"&amp;C2383</f>
        <v>5_2025-06-18</v>
      </c>
    </row>
    <row r="2384" customFormat="false" ht="15" hidden="false" customHeight="false" outlineLevel="0" collapsed="false">
      <c r="A2384" s="3" t="n">
        <v>2383</v>
      </c>
      <c r="B2384" s="3" t="n">
        <v>5</v>
      </c>
      <c r="C2384" s="3" t="s">
        <v>439</v>
      </c>
      <c r="D2384" s="4" t="n">
        <v>709.18</v>
      </c>
      <c r="E2384" s="4" t="n">
        <v>711.19</v>
      </c>
      <c r="F2384" s="4" t="n">
        <v>705.65</v>
      </c>
      <c r="G2384" s="4" t="n">
        <v>708.45</v>
      </c>
      <c r="H2384" s="5" t="n">
        <v>2741166</v>
      </c>
      <c r="I2384" s="3"/>
      <c r="J2384" s="3" t="n">
        <f aca="false">ROUND((G2384-G2383)/G2383*100,2)</f>
        <v>-0.27</v>
      </c>
      <c r="K2384" s="3" t="str">
        <f aca="false">B2384&amp;"_"&amp;C2384</f>
        <v>5_2025-06-19</v>
      </c>
    </row>
    <row r="2385" customFormat="false" ht="15" hidden="false" customHeight="false" outlineLevel="0" collapsed="false">
      <c r="A2385" s="3" t="n">
        <v>2384</v>
      </c>
      <c r="B2385" s="3" t="n">
        <v>5</v>
      </c>
      <c r="C2385" s="3" t="s">
        <v>440</v>
      </c>
      <c r="D2385" s="4" t="n">
        <v>712.15</v>
      </c>
      <c r="E2385" s="4" t="n">
        <v>717.48</v>
      </c>
      <c r="F2385" s="4" t="n">
        <v>710.21</v>
      </c>
      <c r="G2385" s="4" t="n">
        <v>714.3</v>
      </c>
      <c r="H2385" s="5" t="n">
        <v>1028020</v>
      </c>
      <c r="I2385" s="3"/>
      <c r="J2385" s="3" t="n">
        <f aca="false">ROUND((G2385-G2384)/G2384*100,2)</f>
        <v>0.83</v>
      </c>
      <c r="K2385" s="3" t="str">
        <f aca="false">B2385&amp;"_"&amp;C2385</f>
        <v>5_2025-06-20</v>
      </c>
    </row>
    <row r="2386" customFormat="false" ht="15" hidden="false" customHeight="false" outlineLevel="0" collapsed="false">
      <c r="A2386" s="3" t="n">
        <v>2385</v>
      </c>
      <c r="B2386" s="3" t="n">
        <v>5</v>
      </c>
      <c r="C2386" s="3" t="s">
        <v>441</v>
      </c>
      <c r="D2386" s="4" t="n">
        <v>741.7</v>
      </c>
      <c r="E2386" s="4" t="n">
        <v>743.85</v>
      </c>
      <c r="F2386" s="4" t="n">
        <v>737.3</v>
      </c>
      <c r="G2386" s="4" t="n">
        <v>742.64</v>
      </c>
      <c r="H2386" s="5" t="n">
        <v>3361262</v>
      </c>
      <c r="I2386" s="3"/>
      <c r="J2386" s="3" t="n">
        <f aca="false">ROUND((G2386-G2385)/G2385*100,2)</f>
        <v>3.97</v>
      </c>
      <c r="K2386" s="3" t="str">
        <f aca="false">B2386&amp;"_"&amp;C2386</f>
        <v>5_2025-06-23</v>
      </c>
    </row>
    <row r="2387" customFormat="false" ht="15" hidden="false" customHeight="false" outlineLevel="0" collapsed="false">
      <c r="A2387" s="3" t="n">
        <v>2386</v>
      </c>
      <c r="B2387" s="3" t="n">
        <v>5</v>
      </c>
      <c r="C2387" s="3" t="s">
        <v>442</v>
      </c>
      <c r="D2387" s="4" t="n">
        <v>741.44</v>
      </c>
      <c r="E2387" s="4" t="n">
        <v>741.95</v>
      </c>
      <c r="F2387" s="4" t="n">
        <v>737.06</v>
      </c>
      <c r="G2387" s="4" t="n">
        <v>739.13</v>
      </c>
      <c r="H2387" s="5" t="n">
        <v>4887339</v>
      </c>
      <c r="I2387" s="3"/>
      <c r="J2387" s="3" t="n">
        <f aca="false">ROUND((G2387-G2386)/G2386*100,2)</f>
        <v>-0.47</v>
      </c>
      <c r="K2387" s="3" t="str">
        <f aca="false">B2387&amp;"_"&amp;C2387</f>
        <v>5_2025-06-24</v>
      </c>
    </row>
    <row r="2388" customFormat="false" ht="15" hidden="false" customHeight="false" outlineLevel="0" collapsed="false">
      <c r="A2388" s="3" t="n">
        <v>2387</v>
      </c>
      <c r="B2388" s="3" t="n">
        <v>5</v>
      </c>
      <c r="C2388" s="3" t="s">
        <v>443</v>
      </c>
      <c r="D2388" s="4" t="n">
        <v>755.8</v>
      </c>
      <c r="E2388" s="4" t="n">
        <v>759.24</v>
      </c>
      <c r="F2388" s="4" t="n">
        <v>753.01</v>
      </c>
      <c r="G2388" s="4" t="n">
        <v>754.03</v>
      </c>
      <c r="H2388" s="5" t="n">
        <v>1272876</v>
      </c>
      <c r="I2388" s="3"/>
      <c r="J2388" s="3" t="n">
        <f aca="false">ROUND((G2388-G2387)/G2387*100,2)</f>
        <v>2.02</v>
      </c>
      <c r="K2388" s="3" t="str">
        <f aca="false">B2388&amp;"_"&amp;C2388</f>
        <v>5_2025-06-25</v>
      </c>
    </row>
    <row r="2389" customFormat="false" ht="15" hidden="false" customHeight="false" outlineLevel="0" collapsed="false">
      <c r="A2389" s="3" t="n">
        <v>2388</v>
      </c>
      <c r="B2389" s="3" t="n">
        <v>5</v>
      </c>
      <c r="C2389" s="3" t="s">
        <v>444</v>
      </c>
      <c r="D2389" s="4" t="n">
        <v>742.73</v>
      </c>
      <c r="E2389" s="4" t="n">
        <v>745.42</v>
      </c>
      <c r="F2389" s="4" t="n">
        <v>737.13</v>
      </c>
      <c r="G2389" s="4" t="n">
        <v>739.79</v>
      </c>
      <c r="H2389" s="5" t="n">
        <v>3219120</v>
      </c>
      <c r="I2389" s="3"/>
      <c r="J2389" s="3" t="n">
        <f aca="false">ROUND((G2389-G2388)/G2388*100,2)</f>
        <v>-1.89</v>
      </c>
      <c r="K2389" s="3" t="str">
        <f aca="false">B2389&amp;"_"&amp;C2389</f>
        <v>5_2025-06-26</v>
      </c>
    </row>
    <row r="2390" customFormat="false" ht="15" hidden="false" customHeight="false" outlineLevel="0" collapsed="false">
      <c r="A2390" s="3" t="n">
        <v>2389</v>
      </c>
      <c r="B2390" s="3" t="n">
        <v>5</v>
      </c>
      <c r="C2390" s="3" t="s">
        <v>445</v>
      </c>
      <c r="D2390" s="4" t="n">
        <v>755.59</v>
      </c>
      <c r="E2390" s="4" t="n">
        <v>759.96</v>
      </c>
      <c r="F2390" s="4" t="n">
        <v>751.66</v>
      </c>
      <c r="G2390" s="4" t="n">
        <v>753.56</v>
      </c>
      <c r="H2390" s="5" t="n">
        <v>5285449</v>
      </c>
      <c r="I2390" s="3"/>
      <c r="J2390" s="3" t="n">
        <f aca="false">ROUND((G2390-G2389)/G2389*100,2)</f>
        <v>1.86</v>
      </c>
      <c r="K2390" s="3" t="str">
        <f aca="false">B2390&amp;"_"&amp;C2390</f>
        <v>5_2025-06-27</v>
      </c>
    </row>
    <row r="2391" customFormat="false" ht="15" hidden="false" customHeight="false" outlineLevel="0" collapsed="false">
      <c r="A2391" s="3" t="n">
        <v>2390</v>
      </c>
      <c r="B2391" s="3" t="n">
        <v>5</v>
      </c>
      <c r="C2391" s="3" t="s">
        <v>446</v>
      </c>
      <c r="D2391" s="4" t="n">
        <v>741.41</v>
      </c>
      <c r="E2391" s="4" t="n">
        <v>742.65</v>
      </c>
      <c r="F2391" s="4" t="n">
        <v>736.04</v>
      </c>
      <c r="G2391" s="4" t="n">
        <v>739.25</v>
      </c>
      <c r="H2391" s="5" t="n">
        <v>2568992</v>
      </c>
      <c r="I2391" s="3"/>
      <c r="J2391" s="3" t="n">
        <f aca="false">ROUND((G2391-G2390)/G2390*100,2)</f>
        <v>-1.9</v>
      </c>
      <c r="K2391" s="3" t="str">
        <f aca="false">B2391&amp;"_"&amp;C2391</f>
        <v>5_2025-06-30</v>
      </c>
    </row>
    <row r="2392" customFormat="false" ht="15" hidden="false" customHeight="false" outlineLevel="0" collapsed="false">
      <c r="A2392" s="3" t="n">
        <v>2391</v>
      </c>
      <c r="B2392" s="3" t="n">
        <v>5</v>
      </c>
      <c r="C2392" s="3" t="s">
        <v>447</v>
      </c>
      <c r="D2392" s="4" t="n">
        <v>738.96</v>
      </c>
      <c r="E2392" s="4" t="n">
        <v>743.15</v>
      </c>
      <c r="F2392" s="4" t="n">
        <v>734.6</v>
      </c>
      <c r="G2392" s="4" t="n">
        <v>739.44</v>
      </c>
      <c r="H2392" s="5" t="n">
        <v>1123200</v>
      </c>
      <c r="I2392" s="3"/>
      <c r="J2392" s="3" t="n">
        <f aca="false">ROUND((G2392-G2391)/G2391*100,2)</f>
        <v>0.03</v>
      </c>
      <c r="K2392" s="3" t="str">
        <f aca="false">B2392&amp;"_"&amp;C2392</f>
        <v>5_2025-07-01</v>
      </c>
    </row>
    <row r="2393" customFormat="false" ht="15" hidden="false" customHeight="false" outlineLevel="0" collapsed="false">
      <c r="A2393" s="3" t="n">
        <v>2392</v>
      </c>
      <c r="B2393" s="3" t="n">
        <v>5</v>
      </c>
      <c r="C2393" s="3" t="s">
        <v>448</v>
      </c>
      <c r="D2393" s="4" t="n">
        <v>753.23</v>
      </c>
      <c r="E2393" s="4" t="n">
        <v>759.29</v>
      </c>
      <c r="F2393" s="4" t="n">
        <v>752.13</v>
      </c>
      <c r="G2393" s="4" t="n">
        <v>755.64</v>
      </c>
      <c r="H2393" s="5" t="n">
        <v>4212320</v>
      </c>
      <c r="I2393" s="3"/>
      <c r="J2393" s="3" t="n">
        <f aca="false">ROUND((G2393-G2392)/G2392*100,2)</f>
        <v>2.19</v>
      </c>
      <c r="K2393" s="3" t="str">
        <f aca="false">B2393&amp;"_"&amp;C2393</f>
        <v>5_2025-07-02</v>
      </c>
    </row>
    <row r="2394" customFormat="false" ht="15" hidden="false" customHeight="false" outlineLevel="0" collapsed="false">
      <c r="A2394" s="3" t="n">
        <v>2393</v>
      </c>
      <c r="B2394" s="3" t="n">
        <v>5</v>
      </c>
      <c r="C2394" s="3" t="s">
        <v>449</v>
      </c>
      <c r="D2394" s="4" t="n">
        <v>736.73</v>
      </c>
      <c r="E2394" s="4" t="n">
        <v>742.54</v>
      </c>
      <c r="F2394" s="4" t="n">
        <v>733.6</v>
      </c>
      <c r="G2394" s="4" t="n">
        <v>739.08</v>
      </c>
      <c r="H2394" s="5" t="n">
        <v>4705030</v>
      </c>
      <c r="I2394" s="3"/>
      <c r="J2394" s="3" t="n">
        <f aca="false">ROUND((G2394-G2393)/G2393*100,2)</f>
        <v>-2.19</v>
      </c>
      <c r="K2394" s="3" t="str">
        <f aca="false">B2394&amp;"_"&amp;C2394</f>
        <v>5_2025-07-03</v>
      </c>
    </row>
    <row r="2395" customFormat="false" ht="15" hidden="false" customHeight="false" outlineLevel="0" collapsed="false">
      <c r="A2395" s="3" t="n">
        <v>2394</v>
      </c>
      <c r="B2395" s="3" t="n">
        <v>5</v>
      </c>
      <c r="C2395" s="3" t="s">
        <v>450</v>
      </c>
      <c r="D2395" s="4" t="n">
        <v>730.73</v>
      </c>
      <c r="E2395" s="4" t="n">
        <v>732.38</v>
      </c>
      <c r="F2395" s="4" t="n">
        <v>726.5</v>
      </c>
      <c r="G2395" s="4" t="n">
        <v>728.77</v>
      </c>
      <c r="H2395" s="5" t="n">
        <v>7439323</v>
      </c>
      <c r="I2395" s="3"/>
      <c r="J2395" s="3" t="n">
        <f aca="false">ROUND((G2395-G2394)/G2394*100,2)</f>
        <v>-1.39</v>
      </c>
      <c r="K2395" s="3" t="str">
        <f aca="false">B2395&amp;"_"&amp;C2395</f>
        <v>5_2025-07-04</v>
      </c>
    </row>
    <row r="2396" customFormat="false" ht="15" hidden="false" customHeight="false" outlineLevel="0" collapsed="false">
      <c r="A2396" s="3" t="n">
        <v>2395</v>
      </c>
      <c r="B2396" s="3" t="n">
        <v>5</v>
      </c>
      <c r="C2396" s="3" t="s">
        <v>451</v>
      </c>
      <c r="D2396" s="4" t="n">
        <v>716.46</v>
      </c>
      <c r="E2396" s="4" t="n">
        <v>719.87</v>
      </c>
      <c r="F2396" s="4" t="n">
        <v>711.85</v>
      </c>
      <c r="G2396" s="4" t="n">
        <v>715.94</v>
      </c>
      <c r="H2396" s="5" t="n">
        <v>4817191</v>
      </c>
      <c r="I2396" s="3"/>
      <c r="J2396" s="3" t="n">
        <f aca="false">ROUND((G2396-G2395)/G2395*100,2)</f>
        <v>-1.76</v>
      </c>
      <c r="K2396" s="3" t="str">
        <f aca="false">B2396&amp;"_"&amp;C2396</f>
        <v>5_2025-07-07</v>
      </c>
    </row>
    <row r="2397" customFormat="false" ht="15" hidden="false" customHeight="false" outlineLevel="0" collapsed="false">
      <c r="A2397" s="3" t="n">
        <v>2396</v>
      </c>
      <c r="B2397" s="3" t="n">
        <v>5</v>
      </c>
      <c r="C2397" s="3" t="s">
        <v>452</v>
      </c>
      <c r="D2397" s="4" t="n">
        <v>725.82</v>
      </c>
      <c r="E2397" s="4" t="n">
        <v>731.39</v>
      </c>
      <c r="F2397" s="4" t="n">
        <v>724.25</v>
      </c>
      <c r="G2397" s="4" t="n">
        <v>728.05</v>
      </c>
      <c r="H2397" s="5" t="n">
        <v>5544570</v>
      </c>
      <c r="I2397" s="3"/>
      <c r="J2397" s="3" t="n">
        <f aca="false">ROUND((G2397-G2396)/G2396*100,2)</f>
        <v>1.69</v>
      </c>
      <c r="K2397" s="3" t="str">
        <f aca="false">B2397&amp;"_"&amp;C2397</f>
        <v>5_2025-07-08</v>
      </c>
    </row>
    <row r="2398" customFormat="false" ht="15" hidden="false" customHeight="false" outlineLevel="0" collapsed="false">
      <c r="A2398" s="3" t="n">
        <v>2397</v>
      </c>
      <c r="B2398" s="3" t="n">
        <v>5</v>
      </c>
      <c r="C2398" s="3" t="s">
        <v>453</v>
      </c>
      <c r="D2398" s="4" t="n">
        <v>739.06</v>
      </c>
      <c r="E2398" s="4" t="n">
        <v>742.99</v>
      </c>
      <c r="F2398" s="4" t="n">
        <v>737.52</v>
      </c>
      <c r="G2398" s="4" t="n">
        <v>739.69</v>
      </c>
      <c r="H2398" s="5" t="n">
        <v>6411022</v>
      </c>
      <c r="I2398" s="3"/>
      <c r="J2398" s="3" t="n">
        <f aca="false">ROUND((G2398-G2397)/G2397*100,2)</f>
        <v>1.6</v>
      </c>
      <c r="K2398" s="3" t="str">
        <f aca="false">B2398&amp;"_"&amp;C2398</f>
        <v>5_2025-07-09</v>
      </c>
    </row>
    <row r="2399" customFormat="false" ht="15" hidden="false" customHeight="false" outlineLevel="0" collapsed="false">
      <c r="A2399" s="3" t="n">
        <v>2398</v>
      </c>
      <c r="B2399" s="3" t="n">
        <v>5</v>
      </c>
      <c r="C2399" s="3" t="s">
        <v>454</v>
      </c>
      <c r="D2399" s="4" t="n">
        <v>734.18</v>
      </c>
      <c r="E2399" s="4" t="n">
        <v>736.71</v>
      </c>
      <c r="F2399" s="4" t="n">
        <v>729.82</v>
      </c>
      <c r="G2399" s="4" t="n">
        <v>732.12</v>
      </c>
      <c r="H2399" s="5" t="n">
        <v>7551477</v>
      </c>
      <c r="I2399" s="3"/>
      <c r="J2399" s="3" t="n">
        <f aca="false">ROUND((G2399-G2398)/G2398*100,2)</f>
        <v>-1.02</v>
      </c>
      <c r="K2399" s="3" t="str">
        <f aca="false">B2399&amp;"_"&amp;C2399</f>
        <v>5_2025-07-10</v>
      </c>
    </row>
    <row r="2400" customFormat="false" ht="15" hidden="false" customHeight="false" outlineLevel="0" collapsed="false">
      <c r="A2400" s="3" t="n">
        <v>2399</v>
      </c>
      <c r="B2400" s="3" t="n">
        <v>5</v>
      </c>
      <c r="C2400" s="3" t="s">
        <v>455</v>
      </c>
      <c r="D2400" s="4" t="n">
        <v>741.28</v>
      </c>
      <c r="E2400" s="4" t="n">
        <v>744.25</v>
      </c>
      <c r="F2400" s="4" t="n">
        <v>739.52</v>
      </c>
      <c r="G2400" s="4" t="n">
        <v>739.63</v>
      </c>
      <c r="H2400" s="5" t="n">
        <v>4751974</v>
      </c>
      <c r="I2400" s="3"/>
      <c r="J2400" s="3" t="n">
        <f aca="false">ROUND((G2400-G2399)/G2399*100,2)</f>
        <v>1.03</v>
      </c>
      <c r="K2400" s="3" t="str">
        <f aca="false">B2400&amp;"_"&amp;C2400</f>
        <v>5_2025-07-11</v>
      </c>
    </row>
    <row r="2401" customFormat="false" ht="15" hidden="false" customHeight="false" outlineLevel="0" collapsed="false">
      <c r="A2401" s="3" t="n">
        <v>2400</v>
      </c>
      <c r="B2401" s="3" t="n">
        <v>5</v>
      </c>
      <c r="C2401" s="3" t="s">
        <v>456</v>
      </c>
      <c r="D2401" s="4" t="n">
        <v>719.97</v>
      </c>
      <c r="E2401" s="4" t="n">
        <v>726.82</v>
      </c>
      <c r="F2401" s="4" t="n">
        <v>719.54</v>
      </c>
      <c r="G2401" s="4" t="n">
        <v>722.72</v>
      </c>
      <c r="H2401" s="5" t="n">
        <v>7405022</v>
      </c>
      <c r="I2401" s="3"/>
      <c r="J2401" s="3" t="n">
        <f aca="false">ROUND((G2401-G2400)/G2400*100,2)</f>
        <v>-2.29</v>
      </c>
      <c r="K2401" s="3" t="str">
        <f aca="false">B2401&amp;"_"&amp;C2401</f>
        <v>5_2025-07-14</v>
      </c>
    </row>
    <row r="2402" customFormat="false" ht="15" hidden="false" customHeight="false" outlineLevel="0" collapsed="false">
      <c r="A2402" s="3" t="n">
        <v>2401</v>
      </c>
      <c r="B2402" s="3" t="n">
        <v>5</v>
      </c>
      <c r="C2402" s="3" t="s">
        <v>457</v>
      </c>
      <c r="D2402" s="4" t="n">
        <v>731.84</v>
      </c>
      <c r="E2402" s="4" t="n">
        <v>732.95</v>
      </c>
      <c r="F2402" s="4" t="n">
        <v>726.22</v>
      </c>
      <c r="G2402" s="4" t="n">
        <v>729.8</v>
      </c>
      <c r="H2402" s="5" t="n">
        <v>3080372</v>
      </c>
      <c r="I2402" s="3"/>
      <c r="J2402" s="3" t="n">
        <f aca="false">ROUND((G2402-G2401)/G2401*100,2)</f>
        <v>0.98</v>
      </c>
      <c r="K2402" s="3" t="str">
        <f aca="false">B2402&amp;"_"&amp;C2402</f>
        <v>5_2025-07-15</v>
      </c>
    </row>
    <row r="2403" customFormat="false" ht="15" hidden="false" customHeight="false" outlineLevel="0" collapsed="false">
      <c r="A2403" s="3" t="n">
        <v>2402</v>
      </c>
      <c r="B2403" s="3" t="n">
        <v>5</v>
      </c>
      <c r="C2403" s="3" t="s">
        <v>458</v>
      </c>
      <c r="D2403" s="4" t="n">
        <v>712.73</v>
      </c>
      <c r="E2403" s="4" t="n">
        <v>713.79</v>
      </c>
      <c r="F2403" s="4" t="n">
        <v>708.14</v>
      </c>
      <c r="G2403" s="4" t="n">
        <v>710.04</v>
      </c>
      <c r="H2403" s="5" t="n">
        <v>858493</v>
      </c>
      <c r="I2403" s="3"/>
      <c r="J2403" s="3" t="n">
        <f aca="false">ROUND((G2403-G2402)/G2402*100,2)</f>
        <v>-2.71</v>
      </c>
      <c r="K2403" s="3" t="str">
        <f aca="false">B2403&amp;"_"&amp;C2403</f>
        <v>5_2025-07-16</v>
      </c>
    </row>
    <row r="2404" customFormat="false" ht="15" hidden="false" customHeight="false" outlineLevel="0" collapsed="false">
      <c r="A2404" s="3" t="n">
        <v>2403</v>
      </c>
      <c r="B2404" s="3" t="n">
        <v>5</v>
      </c>
      <c r="C2404" s="3" t="s">
        <v>459</v>
      </c>
      <c r="D2404" s="4" t="n">
        <v>671.23</v>
      </c>
      <c r="E2404" s="4" t="n">
        <v>675.71</v>
      </c>
      <c r="F2404" s="4" t="n">
        <v>670.39</v>
      </c>
      <c r="G2404" s="4" t="n">
        <v>672.51</v>
      </c>
      <c r="H2404" s="5" t="n">
        <v>6281066</v>
      </c>
      <c r="I2404" s="3"/>
      <c r="J2404" s="3" t="n">
        <f aca="false">ROUND((G2404-G2403)/G2403*100,2)</f>
        <v>-5.29</v>
      </c>
      <c r="K2404" s="3" t="str">
        <f aca="false">B2404&amp;"_"&amp;C2404</f>
        <v>5_2025-07-17</v>
      </c>
    </row>
    <row r="2405" customFormat="false" ht="15" hidden="false" customHeight="false" outlineLevel="0" collapsed="false">
      <c r="A2405" s="3" t="n">
        <v>2404</v>
      </c>
      <c r="B2405" s="3" t="n">
        <v>5</v>
      </c>
      <c r="C2405" s="3" t="s">
        <v>460</v>
      </c>
      <c r="D2405" s="4" t="n">
        <v>682.73</v>
      </c>
      <c r="E2405" s="4" t="n">
        <v>684.05</v>
      </c>
      <c r="F2405" s="4" t="n">
        <v>680.83</v>
      </c>
      <c r="G2405" s="4" t="n">
        <v>682.47</v>
      </c>
      <c r="H2405" s="5" t="n">
        <v>3114043</v>
      </c>
      <c r="I2405" s="3"/>
      <c r="J2405" s="3" t="n">
        <f aca="false">ROUND((G2405-G2404)/G2404*100,2)</f>
        <v>1.48</v>
      </c>
      <c r="K2405" s="3" t="str">
        <f aca="false">B2405&amp;"_"&amp;C2405</f>
        <v>5_2025-07-18</v>
      </c>
    </row>
    <row r="2406" customFormat="false" ht="15" hidden="false" customHeight="false" outlineLevel="0" collapsed="false">
      <c r="A2406" s="3" t="n">
        <v>2405</v>
      </c>
      <c r="B2406" s="3" t="n">
        <v>5</v>
      </c>
      <c r="C2406" s="3" t="s">
        <v>461</v>
      </c>
      <c r="D2406" s="4" t="n">
        <v>694.26</v>
      </c>
      <c r="E2406" s="4" t="n">
        <v>695.65</v>
      </c>
      <c r="F2406" s="4" t="n">
        <v>689.72</v>
      </c>
      <c r="G2406" s="4" t="n">
        <v>692.28</v>
      </c>
      <c r="H2406" s="5" t="n">
        <v>6048944</v>
      </c>
      <c r="I2406" s="3"/>
      <c r="J2406" s="3" t="n">
        <f aca="false">ROUND((G2406-G2405)/G2405*100,2)</f>
        <v>1.44</v>
      </c>
      <c r="K2406" s="3" t="str">
        <f aca="false">B2406&amp;"_"&amp;C2406</f>
        <v>5_2025-07-21</v>
      </c>
    </row>
    <row r="2407" customFormat="false" ht="15" hidden="false" customHeight="false" outlineLevel="0" collapsed="false">
      <c r="A2407" s="3" t="n">
        <v>2406</v>
      </c>
      <c r="B2407" s="3" t="n">
        <v>5</v>
      </c>
      <c r="C2407" s="3" t="s">
        <v>462</v>
      </c>
      <c r="D2407" s="4" t="n">
        <v>672.37</v>
      </c>
      <c r="E2407" s="4" t="n">
        <v>673.29</v>
      </c>
      <c r="F2407" s="4" t="n">
        <v>667.23</v>
      </c>
      <c r="G2407" s="4" t="n">
        <v>670.57</v>
      </c>
      <c r="H2407" s="5" t="n">
        <v>1259736</v>
      </c>
      <c r="I2407" s="3"/>
      <c r="J2407" s="3" t="n">
        <f aca="false">ROUND((G2407-G2406)/G2406*100,2)</f>
        <v>-3.14</v>
      </c>
      <c r="K2407" s="3" t="str">
        <f aca="false">B2407&amp;"_"&amp;C2407</f>
        <v>5_2025-07-22</v>
      </c>
    </row>
    <row r="2408" customFormat="false" ht="15" hidden="false" customHeight="false" outlineLevel="0" collapsed="false">
      <c r="A2408" s="3" t="n">
        <v>2407</v>
      </c>
      <c r="B2408" s="3" t="n">
        <v>5</v>
      </c>
      <c r="C2408" s="3" t="s">
        <v>463</v>
      </c>
      <c r="D2408" s="4" t="n">
        <v>666.87</v>
      </c>
      <c r="E2408" s="4" t="n">
        <v>669.86</v>
      </c>
      <c r="F2408" s="4" t="n">
        <v>666.12</v>
      </c>
      <c r="G2408" s="4" t="n">
        <v>667.87</v>
      </c>
      <c r="H2408" s="5" t="n">
        <v>3370222</v>
      </c>
      <c r="I2408" s="3"/>
      <c r="J2408" s="3" t="n">
        <f aca="false">ROUND((G2408-G2407)/G2407*100,2)</f>
        <v>-0.4</v>
      </c>
      <c r="K2408" s="3" t="str">
        <f aca="false">B2408&amp;"_"&amp;C2408</f>
        <v>5_2025-07-23</v>
      </c>
    </row>
    <row r="2409" customFormat="false" ht="15" hidden="false" customHeight="false" outlineLevel="0" collapsed="false">
      <c r="A2409" s="3" t="n">
        <v>2408</v>
      </c>
      <c r="B2409" s="3" t="n">
        <v>5</v>
      </c>
      <c r="C2409" s="3" t="s">
        <v>464</v>
      </c>
      <c r="D2409" s="4" t="n">
        <v>650.06</v>
      </c>
      <c r="E2409" s="4" t="n">
        <v>654.05</v>
      </c>
      <c r="F2409" s="4" t="n">
        <v>648.69</v>
      </c>
      <c r="G2409" s="4" t="n">
        <v>651.28</v>
      </c>
      <c r="H2409" s="5" t="n">
        <v>6544231</v>
      </c>
      <c r="I2409" s="3"/>
      <c r="J2409" s="3" t="n">
        <f aca="false">ROUND((G2409-G2408)/G2408*100,2)</f>
        <v>-2.48</v>
      </c>
      <c r="K2409" s="3" t="str">
        <f aca="false">B2409&amp;"_"&amp;C2409</f>
        <v>5_2025-07-24</v>
      </c>
    </row>
    <row r="2410" customFormat="false" ht="15" hidden="false" customHeight="false" outlineLevel="0" collapsed="false">
      <c r="A2410" s="3" t="n">
        <v>2409</v>
      </c>
      <c r="B2410" s="3" t="n">
        <v>5</v>
      </c>
      <c r="C2410" s="3" t="s">
        <v>465</v>
      </c>
      <c r="D2410" s="4" t="n">
        <v>669.64</v>
      </c>
      <c r="E2410" s="4" t="n">
        <v>670.93</v>
      </c>
      <c r="F2410" s="4" t="n">
        <v>666.74</v>
      </c>
      <c r="G2410" s="4" t="n">
        <v>667.18</v>
      </c>
      <c r="H2410" s="5" t="n">
        <v>4863851</v>
      </c>
      <c r="I2410" s="3"/>
      <c r="J2410" s="3" t="n">
        <f aca="false">ROUND((G2410-G2409)/G2409*100,2)</f>
        <v>2.44</v>
      </c>
      <c r="K2410" s="3" t="str">
        <f aca="false">B2410&amp;"_"&amp;C2410</f>
        <v>5_2025-07-25</v>
      </c>
    </row>
    <row r="2411" customFormat="false" ht="15" hidden="false" customHeight="false" outlineLevel="0" collapsed="false">
      <c r="A2411" s="3" t="n">
        <v>2410</v>
      </c>
      <c r="B2411" s="3" t="n">
        <v>5</v>
      </c>
      <c r="C2411" s="3" t="s">
        <v>466</v>
      </c>
      <c r="D2411" s="4" t="n">
        <v>657.38</v>
      </c>
      <c r="E2411" s="4" t="n">
        <v>660.15</v>
      </c>
      <c r="F2411" s="4" t="n">
        <v>653.04</v>
      </c>
      <c r="G2411" s="4" t="n">
        <v>655.24</v>
      </c>
      <c r="H2411" s="5" t="n">
        <v>6175779</v>
      </c>
      <c r="I2411" s="3"/>
      <c r="J2411" s="3" t="n">
        <f aca="false">ROUND((G2411-G2410)/G2410*100,2)</f>
        <v>-1.79</v>
      </c>
      <c r="K2411" s="3" t="str">
        <f aca="false">B2411&amp;"_"&amp;C2411</f>
        <v>5_2025-07-28</v>
      </c>
    </row>
    <row r="2412" customFormat="false" ht="15" hidden="false" customHeight="false" outlineLevel="0" collapsed="false">
      <c r="A2412" s="3" t="n">
        <v>2411</v>
      </c>
      <c r="B2412" s="3" t="n">
        <v>5</v>
      </c>
      <c r="C2412" s="3" t="s">
        <v>467</v>
      </c>
      <c r="D2412" s="4" t="n">
        <v>645.02</v>
      </c>
      <c r="E2412" s="4" t="n">
        <v>645.79</v>
      </c>
      <c r="F2412" s="4" t="n">
        <v>643.67</v>
      </c>
      <c r="G2412" s="4" t="n">
        <v>644.02</v>
      </c>
      <c r="H2412" s="5" t="n">
        <v>4984770</v>
      </c>
      <c r="I2412" s="3"/>
      <c r="J2412" s="3" t="n">
        <f aca="false">ROUND((G2412-G2411)/G2411*100,2)</f>
        <v>-1.71</v>
      </c>
      <c r="K2412" s="3" t="str">
        <f aca="false">B2412&amp;"_"&amp;C2412</f>
        <v>5_2025-07-29</v>
      </c>
    </row>
    <row r="2413" customFormat="false" ht="15" hidden="false" customHeight="false" outlineLevel="0" collapsed="false">
      <c r="A2413" s="3" t="n">
        <v>2412</v>
      </c>
      <c r="B2413" s="3" t="n">
        <v>5</v>
      </c>
      <c r="C2413" s="3" t="s">
        <v>468</v>
      </c>
      <c r="D2413" s="4" t="n">
        <v>643.48</v>
      </c>
      <c r="E2413" s="4" t="n">
        <v>645.04</v>
      </c>
      <c r="F2413" s="4" t="n">
        <v>640.53</v>
      </c>
      <c r="G2413" s="4" t="n">
        <v>641.54</v>
      </c>
      <c r="H2413" s="5" t="n">
        <v>5869160</v>
      </c>
      <c r="I2413" s="3"/>
      <c r="J2413" s="3" t="n">
        <f aca="false">ROUND((G2413-G2412)/G2412*100,2)</f>
        <v>-0.39</v>
      </c>
      <c r="K2413" s="3" t="str">
        <f aca="false">B2413&amp;"_"&amp;C2413</f>
        <v>5_2025-07-30</v>
      </c>
    </row>
    <row r="2414" customFormat="false" ht="15" hidden="false" customHeight="false" outlineLevel="0" collapsed="false">
      <c r="A2414" s="3" t="n">
        <v>2413</v>
      </c>
      <c r="B2414" s="3" t="n">
        <v>5</v>
      </c>
      <c r="C2414" s="3" t="s">
        <v>469</v>
      </c>
      <c r="D2414" s="4" t="n">
        <v>632.61</v>
      </c>
      <c r="E2414" s="4" t="n">
        <v>633.01</v>
      </c>
      <c r="F2414" s="4" t="n">
        <v>626.87</v>
      </c>
      <c r="G2414" s="4" t="n">
        <v>630.49</v>
      </c>
      <c r="H2414" s="5" t="n">
        <v>6609298</v>
      </c>
      <c r="I2414" s="3"/>
      <c r="J2414" s="3" t="n">
        <f aca="false">ROUND((G2414-G2413)/G2413*100,2)</f>
        <v>-1.72</v>
      </c>
      <c r="K2414" s="3" t="str">
        <f aca="false">B2414&amp;"_"&amp;C2414</f>
        <v>5_2025-07-31</v>
      </c>
    </row>
    <row r="2415" customFormat="false" ht="15" hidden="false" customHeight="false" outlineLevel="0" collapsed="false">
      <c r="A2415" s="3" t="n">
        <v>2414</v>
      </c>
      <c r="B2415" s="3" t="n">
        <v>5</v>
      </c>
      <c r="C2415" s="3" t="s">
        <v>470</v>
      </c>
      <c r="D2415" s="4" t="n">
        <v>630.4</v>
      </c>
      <c r="E2415" s="4" t="n">
        <v>631.51</v>
      </c>
      <c r="F2415" s="4" t="n">
        <v>626.3</v>
      </c>
      <c r="G2415" s="4" t="n">
        <v>628.45</v>
      </c>
      <c r="H2415" s="5" t="n">
        <v>1116587</v>
      </c>
      <c r="I2415" s="3"/>
      <c r="J2415" s="3" t="n">
        <f aca="false">ROUND((G2415-G2414)/G2414*100,2)</f>
        <v>-0.32</v>
      </c>
      <c r="K2415" s="3" t="str">
        <f aca="false">B2415&amp;"_"&amp;C2415</f>
        <v>5_2025-08-01</v>
      </c>
    </row>
    <row r="2416" customFormat="false" ht="15" hidden="false" customHeight="false" outlineLevel="0" collapsed="false">
      <c r="A2416" s="3" t="n">
        <v>2415</v>
      </c>
      <c r="B2416" s="3" t="n">
        <v>5</v>
      </c>
      <c r="C2416" s="3" t="s">
        <v>471</v>
      </c>
      <c r="D2416" s="4" t="n">
        <v>638.63</v>
      </c>
      <c r="E2416" s="4" t="n">
        <v>643.09</v>
      </c>
      <c r="F2416" s="4" t="n">
        <v>636.07</v>
      </c>
      <c r="G2416" s="4" t="n">
        <v>640.98</v>
      </c>
      <c r="H2416" s="5" t="n">
        <v>2553412</v>
      </c>
      <c r="I2416" s="3"/>
      <c r="J2416" s="3" t="n">
        <f aca="false">ROUND((G2416-G2415)/G2415*100,2)</f>
        <v>1.99</v>
      </c>
      <c r="K2416" s="3" t="str">
        <f aca="false">B2416&amp;"_"&amp;C2416</f>
        <v>5_2025-08-04</v>
      </c>
    </row>
    <row r="2417" customFormat="false" ht="15" hidden="false" customHeight="false" outlineLevel="0" collapsed="false">
      <c r="A2417" s="3" t="n">
        <v>2416</v>
      </c>
      <c r="B2417" s="3" t="n">
        <v>5</v>
      </c>
      <c r="C2417" s="3" t="s">
        <v>472</v>
      </c>
      <c r="D2417" s="4" t="n">
        <v>641.22</v>
      </c>
      <c r="E2417" s="4" t="n">
        <v>644.45</v>
      </c>
      <c r="F2417" s="4" t="n">
        <v>637.44</v>
      </c>
      <c r="G2417" s="4" t="n">
        <v>641.25</v>
      </c>
      <c r="H2417" s="5" t="n">
        <v>2340138</v>
      </c>
      <c r="I2417" s="3"/>
      <c r="J2417" s="3" t="n">
        <f aca="false">ROUND((G2417-G2416)/G2416*100,2)</f>
        <v>0.04</v>
      </c>
      <c r="K2417" s="3" t="str">
        <f aca="false">B2417&amp;"_"&amp;C2417</f>
        <v>5_2025-08-05</v>
      </c>
    </row>
    <row r="2418" customFormat="false" ht="15" hidden="false" customHeight="false" outlineLevel="0" collapsed="false">
      <c r="A2418" s="3" t="n">
        <v>2417</v>
      </c>
      <c r="B2418" s="3" t="n">
        <v>5</v>
      </c>
      <c r="C2418" s="3" t="s">
        <v>473</v>
      </c>
      <c r="D2418" s="4" t="n">
        <v>642.61</v>
      </c>
      <c r="E2418" s="4" t="n">
        <v>644.13</v>
      </c>
      <c r="F2418" s="4" t="n">
        <v>641.68</v>
      </c>
      <c r="G2418" s="4" t="n">
        <v>644.08</v>
      </c>
      <c r="H2418" s="5" t="n">
        <v>655804</v>
      </c>
      <c r="I2418" s="3"/>
      <c r="J2418" s="3" t="n">
        <f aca="false">ROUND((G2418-G2417)/G2417*100,2)</f>
        <v>0.44</v>
      </c>
      <c r="K2418" s="3" t="str">
        <f aca="false">B2418&amp;"_"&amp;C2418</f>
        <v>5_2025-08-06</v>
      </c>
    </row>
    <row r="2419" customFormat="false" ht="15" hidden="false" customHeight="false" outlineLevel="0" collapsed="false">
      <c r="A2419" s="3" t="n">
        <v>2418</v>
      </c>
      <c r="B2419" s="3" t="n">
        <v>5</v>
      </c>
      <c r="C2419" s="3" t="s">
        <v>474</v>
      </c>
      <c r="D2419" s="4" t="n">
        <v>661.54</v>
      </c>
      <c r="E2419" s="4" t="n">
        <v>664.86</v>
      </c>
      <c r="F2419" s="4" t="n">
        <v>659.3</v>
      </c>
      <c r="G2419" s="4" t="n">
        <v>660.95</v>
      </c>
      <c r="H2419" s="5" t="n">
        <v>4634196</v>
      </c>
      <c r="I2419" s="3"/>
      <c r="J2419" s="3" t="n">
        <f aca="false">ROUND((G2419-G2418)/G2418*100,2)</f>
        <v>2.62</v>
      </c>
      <c r="K2419" s="3" t="str">
        <f aca="false">B2419&amp;"_"&amp;C2419</f>
        <v>5_2025-08-07</v>
      </c>
    </row>
    <row r="2420" customFormat="false" ht="15" hidden="false" customHeight="false" outlineLevel="0" collapsed="false">
      <c r="A2420" s="3" t="n">
        <v>2419</v>
      </c>
      <c r="B2420" s="3" t="n">
        <v>5</v>
      </c>
      <c r="C2420" s="3" t="s">
        <v>475</v>
      </c>
      <c r="D2420" s="4" t="n">
        <v>651.91</v>
      </c>
      <c r="E2420" s="4" t="n">
        <v>654.18</v>
      </c>
      <c r="F2420" s="4" t="n">
        <v>647.65</v>
      </c>
      <c r="G2420" s="4" t="n">
        <v>650.1</v>
      </c>
      <c r="H2420" s="5" t="n">
        <v>7164531</v>
      </c>
      <c r="I2420" s="3"/>
      <c r="J2420" s="3" t="n">
        <f aca="false">ROUND((G2420-G2419)/G2419*100,2)</f>
        <v>-1.64</v>
      </c>
      <c r="K2420" s="3" t="str">
        <f aca="false">B2420&amp;"_"&amp;C2420</f>
        <v>5_2025-08-08</v>
      </c>
    </row>
    <row r="2421" customFormat="false" ht="15" hidden="false" customHeight="false" outlineLevel="0" collapsed="false">
      <c r="A2421" s="3" t="n">
        <v>2420</v>
      </c>
      <c r="B2421" s="3" t="n">
        <v>5</v>
      </c>
      <c r="C2421" s="3" t="s">
        <v>476</v>
      </c>
      <c r="D2421" s="4" t="n">
        <v>647.88</v>
      </c>
      <c r="E2421" s="4" t="n">
        <v>650.78</v>
      </c>
      <c r="F2421" s="4" t="n">
        <v>642.67</v>
      </c>
      <c r="G2421" s="4" t="n">
        <v>645.41</v>
      </c>
      <c r="H2421" s="5" t="n">
        <v>7864371</v>
      </c>
      <c r="I2421" s="3"/>
      <c r="J2421" s="3" t="n">
        <f aca="false">ROUND((G2421-G2420)/G2420*100,2)</f>
        <v>-0.72</v>
      </c>
      <c r="K2421" s="3" t="str">
        <f aca="false">B2421&amp;"_"&amp;C2421</f>
        <v>5_2025-08-11</v>
      </c>
    </row>
    <row r="2422" customFormat="false" ht="15" hidden="false" customHeight="false" outlineLevel="0" collapsed="false">
      <c r="A2422" s="3" t="n">
        <v>2421</v>
      </c>
      <c r="B2422" s="3" t="n">
        <v>5</v>
      </c>
      <c r="C2422" s="3" t="s">
        <v>477</v>
      </c>
      <c r="D2422" s="4" t="n">
        <v>648.04</v>
      </c>
      <c r="E2422" s="4" t="n">
        <v>652.21</v>
      </c>
      <c r="F2422" s="4" t="n">
        <v>644.39</v>
      </c>
      <c r="G2422" s="4" t="n">
        <v>648.71</v>
      </c>
      <c r="H2422" s="5" t="n">
        <v>2901160</v>
      </c>
      <c r="I2422" s="3"/>
      <c r="J2422" s="3" t="n">
        <f aca="false">ROUND((G2422-G2421)/G2421*100,2)</f>
        <v>0.51</v>
      </c>
      <c r="K2422" s="3" t="str">
        <f aca="false">B2422&amp;"_"&amp;C2422</f>
        <v>5_2025-08-12</v>
      </c>
    </row>
    <row r="2423" customFormat="false" ht="15" hidden="false" customHeight="false" outlineLevel="0" collapsed="false">
      <c r="A2423" s="3" t="n">
        <v>2422</v>
      </c>
      <c r="B2423" s="3" t="n">
        <v>5</v>
      </c>
      <c r="C2423" s="3" t="s">
        <v>478</v>
      </c>
      <c r="D2423" s="4" t="n">
        <v>639.67</v>
      </c>
      <c r="E2423" s="4" t="n">
        <v>644.08</v>
      </c>
      <c r="F2423" s="4" t="n">
        <v>639.15</v>
      </c>
      <c r="G2423" s="4" t="n">
        <v>640.4</v>
      </c>
      <c r="H2423" s="5" t="n">
        <v>6949585</v>
      </c>
      <c r="I2423" s="3"/>
      <c r="J2423" s="3" t="n">
        <f aca="false">ROUND((G2423-G2422)/G2422*100,2)</f>
        <v>-1.28</v>
      </c>
      <c r="K2423" s="3" t="str">
        <f aca="false">B2423&amp;"_"&amp;C2423</f>
        <v>5_2025-08-13</v>
      </c>
    </row>
    <row r="2424" customFormat="false" ht="15" hidden="false" customHeight="false" outlineLevel="0" collapsed="false">
      <c r="A2424" s="3" t="n">
        <v>2423</v>
      </c>
      <c r="B2424" s="3" t="n">
        <v>5</v>
      </c>
      <c r="C2424" s="3" t="s">
        <v>479</v>
      </c>
      <c r="D2424" s="4" t="n">
        <v>649.55</v>
      </c>
      <c r="E2424" s="4" t="n">
        <v>650.05</v>
      </c>
      <c r="F2424" s="4" t="n">
        <v>645.53</v>
      </c>
      <c r="G2424" s="4" t="n">
        <v>649.35</v>
      </c>
      <c r="H2424" s="5" t="n">
        <v>6381639</v>
      </c>
      <c r="I2424" s="3"/>
      <c r="J2424" s="3" t="n">
        <f aca="false">ROUND((G2424-G2423)/G2423*100,2)</f>
        <v>1.4</v>
      </c>
      <c r="K2424" s="3" t="str">
        <f aca="false">B2424&amp;"_"&amp;C2424</f>
        <v>5_2025-08-14</v>
      </c>
    </row>
    <row r="2425" customFormat="false" ht="15" hidden="false" customHeight="false" outlineLevel="0" collapsed="false">
      <c r="A2425" s="3" t="n">
        <v>2424</v>
      </c>
      <c r="B2425" s="3" t="n">
        <v>5</v>
      </c>
      <c r="C2425" s="3" t="s">
        <v>480</v>
      </c>
      <c r="D2425" s="4" t="n">
        <v>648.94</v>
      </c>
      <c r="E2425" s="4" t="n">
        <v>650.8</v>
      </c>
      <c r="F2425" s="4" t="n">
        <v>647.69</v>
      </c>
      <c r="G2425" s="4" t="n">
        <v>648.91</v>
      </c>
      <c r="H2425" s="5" t="n">
        <v>6554401</v>
      </c>
      <c r="I2425" s="3"/>
      <c r="J2425" s="3" t="n">
        <f aca="false">ROUND((G2425-G2424)/G2424*100,2)</f>
        <v>-0.07</v>
      </c>
      <c r="K2425" s="3" t="str">
        <f aca="false">B2425&amp;"_"&amp;C2425</f>
        <v>5_2025-08-15</v>
      </c>
    </row>
    <row r="2426" customFormat="false" ht="15" hidden="false" customHeight="false" outlineLevel="0" collapsed="false">
      <c r="A2426" s="3" t="n">
        <v>2425</v>
      </c>
      <c r="B2426" s="3" t="n">
        <v>5</v>
      </c>
      <c r="C2426" s="3" t="s">
        <v>481</v>
      </c>
      <c r="D2426" s="4" t="n">
        <v>635.53</v>
      </c>
      <c r="E2426" s="4" t="n">
        <v>637.99</v>
      </c>
      <c r="F2426" s="4" t="n">
        <v>632.32</v>
      </c>
      <c r="G2426" s="4" t="n">
        <v>634.42</v>
      </c>
      <c r="H2426" s="5" t="n">
        <v>7888078</v>
      </c>
      <c r="I2426" s="3"/>
      <c r="J2426" s="3" t="n">
        <f aca="false">ROUND((G2426-G2425)/G2425*100,2)</f>
        <v>-2.23</v>
      </c>
      <c r="K2426" s="3" t="str">
        <f aca="false">B2426&amp;"_"&amp;C2426</f>
        <v>5_2025-08-18</v>
      </c>
    </row>
    <row r="2427" customFormat="false" ht="15" hidden="false" customHeight="false" outlineLevel="0" collapsed="false">
      <c r="A2427" s="3" t="n">
        <v>2426</v>
      </c>
      <c r="B2427" s="3" t="n">
        <v>5</v>
      </c>
      <c r="C2427" s="3" t="s">
        <v>482</v>
      </c>
      <c r="D2427" s="4" t="n">
        <v>623.47</v>
      </c>
      <c r="E2427" s="4" t="n">
        <v>625.79</v>
      </c>
      <c r="F2427" s="4" t="n">
        <v>623.27</v>
      </c>
      <c r="G2427" s="4" t="n">
        <v>623.64</v>
      </c>
      <c r="H2427" s="5" t="n">
        <v>5141044</v>
      </c>
      <c r="I2427" s="3"/>
      <c r="J2427" s="3" t="n">
        <f aca="false">ROUND((G2427-G2426)/G2426*100,2)</f>
        <v>-1.7</v>
      </c>
      <c r="K2427" s="3" t="str">
        <f aca="false">B2427&amp;"_"&amp;C2427</f>
        <v>5_2025-08-19</v>
      </c>
    </row>
    <row r="2428" customFormat="false" ht="15" hidden="false" customHeight="false" outlineLevel="0" collapsed="false">
      <c r="A2428" s="3" t="n">
        <v>2427</v>
      </c>
      <c r="B2428" s="3" t="n">
        <v>5</v>
      </c>
      <c r="C2428" s="3" t="s">
        <v>483</v>
      </c>
      <c r="D2428" s="4" t="n">
        <v>614.14</v>
      </c>
      <c r="E2428" s="4" t="n">
        <v>614.78</v>
      </c>
      <c r="F2428" s="4" t="n">
        <v>609.87</v>
      </c>
      <c r="G2428" s="4" t="n">
        <v>611.93</v>
      </c>
      <c r="H2428" s="5" t="n">
        <v>4692470</v>
      </c>
      <c r="I2428" s="3"/>
      <c r="J2428" s="3" t="n">
        <f aca="false">ROUND((G2428-G2427)/G2427*100,2)</f>
        <v>-1.88</v>
      </c>
      <c r="K2428" s="3" t="str">
        <f aca="false">B2428&amp;"_"&amp;C2428</f>
        <v>5_2025-08-20</v>
      </c>
    </row>
    <row r="2429" customFormat="false" ht="15" hidden="false" customHeight="false" outlineLevel="0" collapsed="false">
      <c r="A2429" s="3" t="n">
        <v>2428</v>
      </c>
      <c r="B2429" s="3" t="n">
        <v>5</v>
      </c>
      <c r="C2429" s="3" t="s">
        <v>484</v>
      </c>
      <c r="D2429" s="4" t="n">
        <v>610.26</v>
      </c>
      <c r="E2429" s="4" t="n">
        <v>613.71</v>
      </c>
      <c r="F2429" s="4" t="n">
        <v>607.09</v>
      </c>
      <c r="G2429" s="4" t="n">
        <v>612.43</v>
      </c>
      <c r="H2429" s="5" t="n">
        <v>1609100</v>
      </c>
      <c r="I2429" s="3"/>
      <c r="J2429" s="3" t="n">
        <f aca="false">ROUND((G2429-G2428)/G2428*100,2)</f>
        <v>0.08</v>
      </c>
      <c r="K2429" s="3" t="str">
        <f aca="false">B2429&amp;"_"&amp;C2429</f>
        <v>5_2025-08-21</v>
      </c>
    </row>
    <row r="2430" customFormat="false" ht="15" hidden="false" customHeight="false" outlineLevel="0" collapsed="false">
      <c r="A2430" s="3" t="n">
        <v>2429</v>
      </c>
      <c r="B2430" s="3" t="n">
        <v>5</v>
      </c>
      <c r="C2430" s="3" t="s">
        <v>485</v>
      </c>
      <c r="D2430" s="4" t="n">
        <v>612.12</v>
      </c>
      <c r="E2430" s="4" t="n">
        <v>614.21</v>
      </c>
      <c r="F2430" s="4" t="n">
        <v>607.57</v>
      </c>
      <c r="G2430" s="4" t="n">
        <v>611.05</v>
      </c>
      <c r="H2430" s="5" t="n">
        <v>5958203</v>
      </c>
      <c r="I2430" s="3"/>
      <c r="J2430" s="3" t="n">
        <f aca="false">ROUND((G2430-G2429)/G2429*100,2)</f>
        <v>-0.23</v>
      </c>
      <c r="K2430" s="3" t="str">
        <f aca="false">B2430&amp;"_"&amp;C2430</f>
        <v>5_2025-08-22</v>
      </c>
    </row>
    <row r="2431" customFormat="false" ht="15" hidden="false" customHeight="false" outlineLevel="0" collapsed="false">
      <c r="A2431" s="3" t="n">
        <v>2430</v>
      </c>
      <c r="B2431" s="3" t="n">
        <v>5</v>
      </c>
      <c r="C2431" s="3" t="s">
        <v>486</v>
      </c>
      <c r="D2431" s="4" t="n">
        <v>608.69</v>
      </c>
      <c r="E2431" s="4" t="n">
        <v>610.49</v>
      </c>
      <c r="F2431" s="4" t="n">
        <v>605.09</v>
      </c>
      <c r="G2431" s="4" t="n">
        <v>607.66</v>
      </c>
      <c r="H2431" s="5" t="n">
        <v>7570611</v>
      </c>
      <c r="I2431" s="3"/>
      <c r="J2431" s="3" t="n">
        <f aca="false">ROUND((G2431-G2430)/G2430*100,2)</f>
        <v>-0.55</v>
      </c>
      <c r="K2431" s="3" t="str">
        <f aca="false">B2431&amp;"_"&amp;C2431</f>
        <v>5_2025-08-25</v>
      </c>
    </row>
    <row r="2432" customFormat="false" ht="15" hidden="false" customHeight="false" outlineLevel="0" collapsed="false">
      <c r="A2432" s="3" t="n">
        <v>2431</v>
      </c>
      <c r="B2432" s="3" t="n">
        <v>5</v>
      </c>
      <c r="C2432" s="3" t="s">
        <v>487</v>
      </c>
      <c r="D2432" s="4" t="n">
        <v>615.3</v>
      </c>
      <c r="E2432" s="4" t="n">
        <v>617.52</v>
      </c>
      <c r="F2432" s="4" t="n">
        <v>612.81</v>
      </c>
      <c r="G2432" s="4" t="n">
        <v>615.53</v>
      </c>
      <c r="H2432" s="5" t="n">
        <v>2978999</v>
      </c>
      <c r="I2432" s="3"/>
      <c r="J2432" s="3" t="n">
        <f aca="false">ROUND((G2432-G2431)/G2431*100,2)</f>
        <v>1.3</v>
      </c>
      <c r="K2432" s="3" t="str">
        <f aca="false">B2432&amp;"_"&amp;C2432</f>
        <v>5_2025-08-26</v>
      </c>
    </row>
    <row r="2433" customFormat="false" ht="15" hidden="false" customHeight="false" outlineLevel="0" collapsed="false">
      <c r="A2433" s="3" t="n">
        <v>2432</v>
      </c>
      <c r="B2433" s="3" t="n">
        <v>5</v>
      </c>
      <c r="C2433" s="3" t="s">
        <v>488</v>
      </c>
      <c r="D2433" s="4" t="n">
        <v>615.51</v>
      </c>
      <c r="E2433" s="4" t="n">
        <v>618.74</v>
      </c>
      <c r="F2433" s="4" t="n">
        <v>611.67</v>
      </c>
      <c r="G2433" s="4" t="n">
        <v>615.16</v>
      </c>
      <c r="H2433" s="5" t="n">
        <v>1581748</v>
      </c>
      <c r="I2433" s="3"/>
      <c r="J2433" s="3" t="n">
        <f aca="false">ROUND((G2433-G2432)/G2432*100,2)</f>
        <v>-0.06</v>
      </c>
      <c r="K2433" s="3" t="str">
        <f aca="false">B2433&amp;"_"&amp;C2433</f>
        <v>5_2025-08-27</v>
      </c>
    </row>
    <row r="2434" customFormat="false" ht="15" hidden="false" customHeight="false" outlineLevel="0" collapsed="false">
      <c r="A2434" s="3" t="n">
        <v>2433</v>
      </c>
      <c r="B2434" s="3" t="n">
        <v>5</v>
      </c>
      <c r="C2434" s="3" t="s">
        <v>489</v>
      </c>
      <c r="D2434" s="4" t="n">
        <v>598.34</v>
      </c>
      <c r="E2434" s="4" t="n">
        <v>599.25</v>
      </c>
      <c r="F2434" s="4" t="n">
        <v>596.15</v>
      </c>
      <c r="G2434" s="4" t="n">
        <v>599.23</v>
      </c>
      <c r="H2434" s="5" t="n">
        <v>5840852</v>
      </c>
      <c r="I2434" s="3"/>
      <c r="J2434" s="3" t="n">
        <f aca="false">ROUND((G2434-G2433)/G2433*100,2)</f>
        <v>-2.59</v>
      </c>
      <c r="K2434" s="3" t="str">
        <f aca="false">B2434&amp;"_"&amp;C2434</f>
        <v>5_2025-08-28</v>
      </c>
    </row>
    <row r="2435" customFormat="false" ht="15" hidden="false" customHeight="false" outlineLevel="0" collapsed="false">
      <c r="A2435" s="3" t="n">
        <v>2434</v>
      </c>
      <c r="B2435" s="3" t="n">
        <v>5</v>
      </c>
      <c r="C2435" s="3" t="s">
        <v>490</v>
      </c>
      <c r="D2435" s="4" t="n">
        <v>594.82</v>
      </c>
      <c r="E2435" s="4" t="n">
        <v>595.92</v>
      </c>
      <c r="F2435" s="4" t="n">
        <v>591.33</v>
      </c>
      <c r="G2435" s="4" t="n">
        <v>595.5</v>
      </c>
      <c r="H2435" s="5" t="n">
        <v>5103878</v>
      </c>
      <c r="I2435" s="3"/>
      <c r="J2435" s="3" t="n">
        <f aca="false">ROUND((G2435-G2434)/G2434*100,2)</f>
        <v>-0.62</v>
      </c>
      <c r="K2435" s="3" t="str">
        <f aca="false">B2435&amp;"_"&amp;C2435</f>
        <v>5_2025-08-29</v>
      </c>
    </row>
    <row r="2436" customFormat="false" ht="15" hidden="false" customHeight="false" outlineLevel="0" collapsed="false">
      <c r="A2436" s="3" t="n">
        <v>2435</v>
      </c>
      <c r="B2436" s="3" t="n">
        <v>5</v>
      </c>
      <c r="C2436" s="3" t="s">
        <v>491</v>
      </c>
      <c r="D2436" s="4" t="n">
        <v>579.81</v>
      </c>
      <c r="E2436" s="4" t="n">
        <v>580.67</v>
      </c>
      <c r="F2436" s="4" t="n">
        <v>576.64</v>
      </c>
      <c r="G2436" s="4" t="n">
        <v>578.73</v>
      </c>
      <c r="H2436" s="5" t="n">
        <v>6191157</v>
      </c>
      <c r="I2436" s="3"/>
      <c r="J2436" s="3" t="n">
        <f aca="false">ROUND((G2436-G2435)/G2435*100,2)</f>
        <v>-2.82</v>
      </c>
      <c r="K2436" s="3" t="str">
        <f aca="false">B2436&amp;"_"&amp;C2436</f>
        <v>5_2025-09-01</v>
      </c>
    </row>
    <row r="2437" customFormat="false" ht="15" hidden="false" customHeight="false" outlineLevel="0" collapsed="false">
      <c r="A2437" s="3" t="n">
        <v>2436</v>
      </c>
      <c r="B2437" s="3" t="n">
        <v>5</v>
      </c>
      <c r="C2437" s="3" t="s">
        <v>492</v>
      </c>
      <c r="D2437" s="4" t="n">
        <v>574.39</v>
      </c>
      <c r="E2437" s="4" t="n">
        <v>576.5</v>
      </c>
      <c r="F2437" s="4" t="n">
        <v>572.16</v>
      </c>
      <c r="G2437" s="4" t="n">
        <v>575.87</v>
      </c>
      <c r="H2437" s="5" t="n">
        <v>4212312</v>
      </c>
      <c r="I2437" s="3"/>
      <c r="J2437" s="3" t="n">
        <f aca="false">ROUND((G2437-G2436)/G2436*100,2)</f>
        <v>-0.49</v>
      </c>
      <c r="K2437" s="3" t="str">
        <f aca="false">B2437&amp;"_"&amp;C2437</f>
        <v>5_2025-09-02</v>
      </c>
    </row>
    <row r="2438" customFormat="false" ht="15" hidden="false" customHeight="false" outlineLevel="0" collapsed="false">
      <c r="A2438" s="3" t="n">
        <v>2437</v>
      </c>
      <c r="B2438" s="3" t="n">
        <v>5</v>
      </c>
      <c r="C2438" s="3" t="s">
        <v>493</v>
      </c>
      <c r="D2438" s="4" t="n">
        <v>581.49</v>
      </c>
      <c r="E2438" s="4" t="n">
        <v>583.49</v>
      </c>
      <c r="F2438" s="4" t="n">
        <v>576.12</v>
      </c>
      <c r="G2438" s="4" t="n">
        <v>579.42</v>
      </c>
      <c r="H2438" s="5" t="n">
        <v>3405883</v>
      </c>
      <c r="I2438" s="3"/>
      <c r="J2438" s="3" t="n">
        <f aca="false">ROUND((G2438-G2437)/G2437*100,2)</f>
        <v>0.62</v>
      </c>
      <c r="K2438" s="3" t="str">
        <f aca="false">B2438&amp;"_"&amp;C2438</f>
        <v>5_2025-09-03</v>
      </c>
    </row>
    <row r="2439" customFormat="false" ht="15" hidden="false" customHeight="false" outlineLevel="0" collapsed="false">
      <c r="A2439" s="3" t="n">
        <v>2438</v>
      </c>
      <c r="B2439" s="3" t="n">
        <v>5</v>
      </c>
      <c r="C2439" s="3" t="s">
        <v>494</v>
      </c>
      <c r="D2439" s="4" t="n">
        <v>582.34</v>
      </c>
      <c r="E2439" s="4" t="n">
        <v>585.21</v>
      </c>
      <c r="F2439" s="4" t="n">
        <v>581.86</v>
      </c>
      <c r="G2439" s="4" t="n">
        <v>582.77</v>
      </c>
      <c r="H2439" s="5" t="n">
        <v>3074715</v>
      </c>
      <c r="I2439" s="3"/>
      <c r="J2439" s="3" t="n">
        <f aca="false">ROUND((G2439-G2438)/G2438*100,2)</f>
        <v>0.58</v>
      </c>
      <c r="K2439" s="3" t="str">
        <f aca="false">B2439&amp;"_"&amp;C2439</f>
        <v>5_2025-09-04</v>
      </c>
    </row>
    <row r="2440" customFormat="false" ht="15" hidden="false" customHeight="false" outlineLevel="0" collapsed="false">
      <c r="A2440" s="3" t="n">
        <v>2439</v>
      </c>
      <c r="B2440" s="3" t="n">
        <v>5</v>
      </c>
      <c r="C2440" s="3" t="s">
        <v>495</v>
      </c>
      <c r="D2440" s="4" t="n">
        <v>592.13</v>
      </c>
      <c r="E2440" s="4" t="n">
        <v>595.25</v>
      </c>
      <c r="F2440" s="4" t="n">
        <v>589.38</v>
      </c>
      <c r="G2440" s="4" t="n">
        <v>591.15</v>
      </c>
      <c r="H2440" s="5" t="n">
        <v>1884247</v>
      </c>
      <c r="I2440" s="3"/>
      <c r="J2440" s="3" t="n">
        <f aca="false">ROUND((G2440-G2439)/G2439*100,2)</f>
        <v>1.44</v>
      </c>
      <c r="K2440" s="3" t="str">
        <f aca="false">B2440&amp;"_"&amp;C2440</f>
        <v>5_2025-09-05</v>
      </c>
    </row>
    <row r="2441" customFormat="false" ht="15" hidden="false" customHeight="false" outlineLevel="0" collapsed="false">
      <c r="A2441" s="3" t="n">
        <v>2440</v>
      </c>
      <c r="B2441" s="3" t="n">
        <v>5</v>
      </c>
      <c r="C2441" s="3" t="s">
        <v>496</v>
      </c>
      <c r="D2441" s="4" t="n">
        <v>596.61</v>
      </c>
      <c r="E2441" s="4" t="n">
        <v>597.89</v>
      </c>
      <c r="F2441" s="4" t="n">
        <v>593.08</v>
      </c>
      <c r="G2441" s="4" t="n">
        <v>597.08</v>
      </c>
      <c r="H2441" s="5" t="n">
        <v>5247554</v>
      </c>
      <c r="I2441" s="3"/>
      <c r="J2441" s="3" t="n">
        <f aca="false">ROUND((G2441-G2440)/G2440*100,2)</f>
        <v>1</v>
      </c>
      <c r="K2441" s="3" t="str">
        <f aca="false">B2441&amp;"_"&amp;C2441</f>
        <v>5_2025-09-08</v>
      </c>
    </row>
    <row r="2442" customFormat="false" ht="15" hidden="false" customHeight="false" outlineLevel="0" collapsed="false">
      <c r="A2442" s="3" t="n">
        <v>2441</v>
      </c>
      <c r="B2442" s="3" t="n">
        <v>5</v>
      </c>
      <c r="C2442" s="3" t="s">
        <v>497</v>
      </c>
      <c r="D2442" s="4" t="n">
        <v>587.89</v>
      </c>
      <c r="E2442" s="4" t="n">
        <v>587.96</v>
      </c>
      <c r="F2442" s="4" t="n">
        <v>585.64</v>
      </c>
      <c r="G2442" s="4" t="n">
        <v>587.78</v>
      </c>
      <c r="H2442" s="5" t="n">
        <v>7865075</v>
      </c>
      <c r="I2442" s="3"/>
      <c r="J2442" s="3" t="n">
        <f aca="false">ROUND((G2442-G2441)/G2441*100,2)</f>
        <v>-1.56</v>
      </c>
      <c r="K2442" s="3" t="str">
        <f aca="false">B2442&amp;"_"&amp;C2442</f>
        <v>5_2025-09-09</v>
      </c>
    </row>
    <row r="2443" customFormat="false" ht="15" hidden="false" customHeight="false" outlineLevel="0" collapsed="false">
      <c r="A2443" s="3" t="n">
        <v>2442</v>
      </c>
      <c r="B2443" s="3" t="n">
        <v>5</v>
      </c>
      <c r="C2443" s="3" t="s">
        <v>498</v>
      </c>
      <c r="D2443" s="4" t="n">
        <v>600.87</v>
      </c>
      <c r="E2443" s="4" t="n">
        <v>604.34</v>
      </c>
      <c r="F2443" s="4" t="n">
        <v>600.26</v>
      </c>
      <c r="G2443" s="4" t="n">
        <v>602.99</v>
      </c>
      <c r="H2443" s="5" t="n">
        <v>7726998</v>
      </c>
      <c r="I2443" s="3"/>
      <c r="J2443" s="3" t="n">
        <f aca="false">ROUND((G2443-G2442)/G2442*100,2)</f>
        <v>2.59</v>
      </c>
      <c r="K2443" s="3" t="str">
        <f aca="false">B2443&amp;"_"&amp;C2443</f>
        <v>5_2025-09-10</v>
      </c>
    </row>
    <row r="2444" customFormat="false" ht="15" hidden="false" customHeight="false" outlineLevel="0" collapsed="false">
      <c r="A2444" s="3" t="n">
        <v>2443</v>
      </c>
      <c r="B2444" s="3" t="n">
        <v>5</v>
      </c>
      <c r="C2444" s="3" t="s">
        <v>499</v>
      </c>
      <c r="D2444" s="4" t="n">
        <v>601.7</v>
      </c>
      <c r="E2444" s="4" t="n">
        <v>602.35</v>
      </c>
      <c r="F2444" s="4" t="n">
        <v>598.43</v>
      </c>
      <c r="G2444" s="4" t="n">
        <v>602.25</v>
      </c>
      <c r="H2444" s="5" t="n">
        <v>4725235</v>
      </c>
      <c r="I2444" s="3"/>
      <c r="J2444" s="3" t="n">
        <f aca="false">ROUND((G2444-G2443)/G2443*100,2)</f>
        <v>-0.12</v>
      </c>
      <c r="K2444" s="3" t="str">
        <f aca="false">B2444&amp;"_"&amp;C2444</f>
        <v>5_2025-09-11</v>
      </c>
    </row>
    <row r="2445" customFormat="false" ht="15" hidden="false" customHeight="false" outlineLevel="0" collapsed="false">
      <c r="A2445" s="3" t="n">
        <v>2444</v>
      </c>
      <c r="B2445" s="3" t="n">
        <v>5</v>
      </c>
      <c r="C2445" s="3" t="s">
        <v>500</v>
      </c>
      <c r="D2445" s="4" t="n">
        <v>604.08</v>
      </c>
      <c r="E2445" s="4" t="n">
        <v>607.54</v>
      </c>
      <c r="F2445" s="4" t="n">
        <v>601.67</v>
      </c>
      <c r="G2445" s="4" t="n">
        <v>602.35</v>
      </c>
      <c r="H2445" s="5" t="n">
        <v>5156542</v>
      </c>
      <c r="I2445" s="3"/>
      <c r="J2445" s="3" t="n">
        <f aca="false">ROUND((G2445-G2444)/G2444*100,2)</f>
        <v>0.02</v>
      </c>
      <c r="K2445" s="3" t="str">
        <f aca="false">B2445&amp;"_"&amp;C2445</f>
        <v>5_2025-09-12</v>
      </c>
    </row>
    <row r="2446" customFormat="false" ht="15" hidden="false" customHeight="false" outlineLevel="0" collapsed="false">
      <c r="A2446" s="3" t="n">
        <v>2445</v>
      </c>
      <c r="B2446" s="3" t="n">
        <v>5</v>
      </c>
      <c r="C2446" s="3" t="s">
        <v>501</v>
      </c>
      <c r="D2446" s="4" t="n">
        <v>605.05</v>
      </c>
      <c r="E2446" s="4" t="n">
        <v>608.97</v>
      </c>
      <c r="F2446" s="4" t="n">
        <v>601.74</v>
      </c>
      <c r="G2446" s="4" t="n">
        <v>605.8</v>
      </c>
      <c r="H2446" s="5" t="n">
        <v>4997887</v>
      </c>
      <c r="I2446" s="3"/>
      <c r="J2446" s="3" t="n">
        <f aca="false">ROUND((G2446-G2445)/G2445*100,2)</f>
        <v>0.57</v>
      </c>
      <c r="K2446" s="3" t="str">
        <f aca="false">B2446&amp;"_"&amp;C2446</f>
        <v>5_2025-09-15</v>
      </c>
    </row>
    <row r="2447" customFormat="false" ht="15" hidden="false" customHeight="false" outlineLevel="0" collapsed="false">
      <c r="A2447" s="3" t="n">
        <v>2446</v>
      </c>
      <c r="B2447" s="3" t="n">
        <v>5</v>
      </c>
      <c r="C2447" s="3" t="s">
        <v>502</v>
      </c>
      <c r="D2447" s="4" t="n">
        <v>613.42</v>
      </c>
      <c r="E2447" s="4" t="n">
        <v>616.7</v>
      </c>
      <c r="F2447" s="4" t="n">
        <v>610.46</v>
      </c>
      <c r="G2447" s="4" t="n">
        <v>613.05</v>
      </c>
      <c r="H2447" s="5" t="n">
        <v>7097539</v>
      </c>
      <c r="I2447" s="3"/>
      <c r="J2447" s="3" t="n">
        <f aca="false">ROUND((G2447-G2446)/G2446*100,2)</f>
        <v>1.2</v>
      </c>
      <c r="K2447" s="3" t="str">
        <f aca="false">B2447&amp;"_"&amp;C2447</f>
        <v>5_2025-09-16</v>
      </c>
    </row>
    <row r="2448" customFormat="false" ht="15" hidden="false" customHeight="false" outlineLevel="0" collapsed="false">
      <c r="A2448" s="3" t="n">
        <v>2447</v>
      </c>
      <c r="B2448" s="3" t="n">
        <v>5</v>
      </c>
      <c r="C2448" s="3" t="s">
        <v>503</v>
      </c>
      <c r="D2448" s="4" t="n">
        <v>617.68</v>
      </c>
      <c r="E2448" s="4" t="n">
        <v>617.79</v>
      </c>
      <c r="F2448" s="4" t="n">
        <v>615.96</v>
      </c>
      <c r="G2448" s="4" t="n">
        <v>616.1</v>
      </c>
      <c r="H2448" s="5" t="n">
        <v>4531923</v>
      </c>
      <c r="I2448" s="3"/>
      <c r="J2448" s="3" t="n">
        <f aca="false">ROUND((G2448-G2447)/G2447*100,2)</f>
        <v>0.5</v>
      </c>
      <c r="K2448" s="3" t="str">
        <f aca="false">B2448&amp;"_"&amp;C2448</f>
        <v>5_2025-09-17</v>
      </c>
    </row>
    <row r="2449" customFormat="false" ht="15" hidden="false" customHeight="false" outlineLevel="0" collapsed="false">
      <c r="A2449" s="3" t="n">
        <v>2448</v>
      </c>
      <c r="B2449" s="3" t="n">
        <v>5</v>
      </c>
      <c r="C2449" s="3" t="s">
        <v>504</v>
      </c>
      <c r="D2449" s="4" t="n">
        <v>624.33</v>
      </c>
      <c r="E2449" s="4" t="n">
        <v>627.86</v>
      </c>
      <c r="F2449" s="4" t="n">
        <v>619.04</v>
      </c>
      <c r="G2449" s="4" t="n">
        <v>622.05</v>
      </c>
      <c r="H2449" s="5" t="n">
        <v>2837490</v>
      </c>
      <c r="I2449" s="3"/>
      <c r="J2449" s="3" t="n">
        <f aca="false">ROUND((G2449-G2448)/G2448*100,2)</f>
        <v>0.97</v>
      </c>
      <c r="K2449" s="3" t="str">
        <f aca="false">B2449&amp;"_"&amp;C2449</f>
        <v>5_2025-09-18</v>
      </c>
    </row>
    <row r="2450" customFormat="false" ht="15" hidden="false" customHeight="false" outlineLevel="0" collapsed="false">
      <c r="A2450" s="3" t="n">
        <v>2449</v>
      </c>
      <c r="B2450" s="3" t="n">
        <v>5</v>
      </c>
      <c r="C2450" s="3" t="s">
        <v>505</v>
      </c>
      <c r="D2450" s="4" t="n">
        <v>618.1</v>
      </c>
      <c r="E2450" s="4" t="n">
        <v>621.61</v>
      </c>
      <c r="F2450" s="4" t="n">
        <v>614.76</v>
      </c>
      <c r="G2450" s="4" t="n">
        <v>619.68</v>
      </c>
      <c r="H2450" s="5" t="n">
        <v>4232382</v>
      </c>
      <c r="I2450" s="3"/>
      <c r="J2450" s="3" t="n">
        <f aca="false">ROUND((G2450-G2449)/G2449*100,2)</f>
        <v>-0.38</v>
      </c>
      <c r="K2450" s="3" t="str">
        <f aca="false">B2450&amp;"_"&amp;C2450</f>
        <v>5_2025-09-19</v>
      </c>
    </row>
    <row r="2451" customFormat="false" ht="15" hidden="false" customHeight="false" outlineLevel="0" collapsed="false">
      <c r="A2451" s="3" t="n">
        <v>2450</v>
      </c>
      <c r="B2451" s="3" t="n">
        <v>5</v>
      </c>
      <c r="C2451" s="3" t="s">
        <v>506</v>
      </c>
      <c r="D2451" s="4" t="n">
        <v>630.49</v>
      </c>
      <c r="E2451" s="4" t="n">
        <v>634.26</v>
      </c>
      <c r="F2451" s="4" t="n">
        <v>626.49</v>
      </c>
      <c r="G2451" s="4" t="n">
        <v>629.97</v>
      </c>
      <c r="H2451" s="5" t="n">
        <v>7533636</v>
      </c>
      <c r="I2451" s="3"/>
      <c r="J2451" s="3" t="n">
        <f aca="false">ROUND((G2451-G2450)/G2450*100,2)</f>
        <v>1.66</v>
      </c>
      <c r="K2451" s="3" t="str">
        <f aca="false">B2451&amp;"_"&amp;C2451</f>
        <v>5_2025-09-22</v>
      </c>
    </row>
    <row r="2452" customFormat="false" ht="15" hidden="false" customHeight="false" outlineLevel="0" collapsed="false">
      <c r="A2452" s="3" t="n">
        <v>2451</v>
      </c>
      <c r="B2452" s="3" t="n">
        <v>5</v>
      </c>
      <c r="C2452" s="3" t="s">
        <v>507</v>
      </c>
      <c r="D2452" s="4" t="n">
        <v>642.57</v>
      </c>
      <c r="E2452" s="4" t="n">
        <v>644.87</v>
      </c>
      <c r="F2452" s="4" t="n">
        <v>642.12</v>
      </c>
      <c r="G2452" s="4" t="n">
        <v>643.15</v>
      </c>
      <c r="H2452" s="5" t="n">
        <v>4658463</v>
      </c>
      <c r="I2452" s="3"/>
      <c r="J2452" s="3" t="n">
        <f aca="false">ROUND((G2452-G2451)/G2451*100,2)</f>
        <v>2.09</v>
      </c>
      <c r="K2452" s="3" t="str">
        <f aca="false">B2452&amp;"_"&amp;C2452</f>
        <v>5_2025-09-23</v>
      </c>
    </row>
    <row r="2453" customFormat="false" ht="15" hidden="false" customHeight="false" outlineLevel="0" collapsed="false">
      <c r="A2453" s="3" t="n">
        <v>2452</v>
      </c>
      <c r="B2453" s="3" t="n">
        <v>5</v>
      </c>
      <c r="C2453" s="3" t="s">
        <v>508</v>
      </c>
      <c r="D2453" s="4" t="n">
        <v>636.3</v>
      </c>
      <c r="E2453" s="4" t="n">
        <v>638.53</v>
      </c>
      <c r="F2453" s="4" t="n">
        <v>635.39</v>
      </c>
      <c r="G2453" s="4" t="n">
        <v>637.13</v>
      </c>
      <c r="H2453" s="5" t="n">
        <v>6631891</v>
      </c>
      <c r="I2453" s="3"/>
      <c r="J2453" s="3" t="n">
        <f aca="false">ROUND((G2453-G2452)/G2452*100,2)</f>
        <v>-0.94</v>
      </c>
      <c r="K2453" s="3" t="str">
        <f aca="false">B2453&amp;"_"&amp;C2453</f>
        <v>5_2025-09-24</v>
      </c>
    </row>
    <row r="2454" customFormat="false" ht="15" hidden="false" customHeight="false" outlineLevel="0" collapsed="false">
      <c r="A2454" s="3" t="n">
        <v>2453</v>
      </c>
      <c r="B2454" s="3" t="n">
        <v>5</v>
      </c>
      <c r="C2454" s="3" t="s">
        <v>509</v>
      </c>
      <c r="D2454" s="4" t="n">
        <v>641.12</v>
      </c>
      <c r="E2454" s="4" t="n">
        <v>645.37</v>
      </c>
      <c r="F2454" s="4" t="n">
        <v>637.57</v>
      </c>
      <c r="G2454" s="4" t="n">
        <v>641.84</v>
      </c>
      <c r="H2454" s="5" t="n">
        <v>6581805</v>
      </c>
      <c r="I2454" s="3"/>
      <c r="J2454" s="3" t="n">
        <f aca="false">ROUND((G2454-G2453)/G2453*100,2)</f>
        <v>0.74</v>
      </c>
      <c r="K2454" s="3" t="str">
        <f aca="false">B2454&amp;"_"&amp;C2454</f>
        <v>5_2025-09-25</v>
      </c>
    </row>
    <row r="2455" customFormat="false" ht="15" hidden="false" customHeight="false" outlineLevel="0" collapsed="false">
      <c r="A2455" s="3" t="n">
        <v>2454</v>
      </c>
      <c r="B2455" s="3" t="n">
        <v>5</v>
      </c>
      <c r="C2455" s="3" t="s">
        <v>510</v>
      </c>
      <c r="D2455" s="4" t="n">
        <v>655.18</v>
      </c>
      <c r="E2455" s="4" t="n">
        <v>657.96</v>
      </c>
      <c r="F2455" s="4" t="n">
        <v>649.75</v>
      </c>
      <c r="G2455" s="4" t="n">
        <v>653.04</v>
      </c>
      <c r="H2455" s="5" t="n">
        <v>1240852</v>
      </c>
      <c r="I2455" s="3"/>
      <c r="J2455" s="3" t="n">
        <f aca="false">ROUND((G2455-G2454)/G2454*100,2)</f>
        <v>1.74</v>
      </c>
      <c r="K2455" s="3" t="str">
        <f aca="false">B2455&amp;"_"&amp;C2455</f>
        <v>5_2025-09-26</v>
      </c>
    </row>
    <row r="2456" customFormat="false" ht="15" hidden="false" customHeight="false" outlineLevel="0" collapsed="false">
      <c r="A2456" s="3" t="n">
        <v>2455</v>
      </c>
      <c r="B2456" s="3" t="n">
        <v>5</v>
      </c>
      <c r="C2456" s="3" t="s">
        <v>511</v>
      </c>
      <c r="D2456" s="4" t="n">
        <v>635.22</v>
      </c>
      <c r="E2456" s="4" t="n">
        <v>638.15</v>
      </c>
      <c r="F2456" s="4" t="n">
        <v>633.03</v>
      </c>
      <c r="G2456" s="4" t="n">
        <v>636.14</v>
      </c>
      <c r="H2456" s="5" t="n">
        <v>4489442</v>
      </c>
      <c r="I2456" s="3"/>
      <c r="J2456" s="3" t="n">
        <f aca="false">ROUND((G2456-G2455)/G2455*100,2)</f>
        <v>-2.59</v>
      </c>
      <c r="K2456" s="3" t="str">
        <f aca="false">B2456&amp;"_"&amp;C2456</f>
        <v>5_2025-09-29</v>
      </c>
    </row>
    <row r="2457" customFormat="false" ht="15" hidden="false" customHeight="false" outlineLevel="0" collapsed="false">
      <c r="A2457" s="3" t="n">
        <v>2456</v>
      </c>
      <c r="B2457" s="3" t="n">
        <v>5</v>
      </c>
      <c r="C2457" s="3" t="s">
        <v>512</v>
      </c>
      <c r="D2457" s="4" t="n">
        <v>633.8</v>
      </c>
      <c r="E2457" s="4" t="n">
        <v>636.42</v>
      </c>
      <c r="F2457" s="4" t="n">
        <v>633.04</v>
      </c>
      <c r="G2457" s="4" t="n">
        <v>634.34</v>
      </c>
      <c r="H2457" s="5" t="n">
        <v>2902373</v>
      </c>
      <c r="I2457" s="3"/>
      <c r="J2457" s="3" t="n">
        <f aca="false">ROUND((G2457-G2456)/G2456*100,2)</f>
        <v>-0.28</v>
      </c>
      <c r="K2457" s="3" t="str">
        <f aca="false">B2457&amp;"_"&amp;C2457</f>
        <v>5_2025-09-30</v>
      </c>
    </row>
    <row r="2458" customFormat="false" ht="15" hidden="false" customHeight="false" outlineLevel="0" collapsed="false">
      <c r="A2458" s="3" t="n">
        <v>2457</v>
      </c>
      <c r="B2458" s="3" t="n">
        <v>5</v>
      </c>
      <c r="C2458" s="3" t="s">
        <v>513</v>
      </c>
      <c r="D2458" s="4" t="n">
        <v>629.69</v>
      </c>
      <c r="E2458" s="4" t="n">
        <v>631.3</v>
      </c>
      <c r="F2458" s="4" t="n">
        <v>625.82</v>
      </c>
      <c r="G2458" s="4" t="n">
        <v>627.46</v>
      </c>
      <c r="H2458" s="5" t="n">
        <v>1117916</v>
      </c>
      <c r="I2458" s="3"/>
      <c r="J2458" s="3" t="n">
        <f aca="false">ROUND((G2458-G2457)/G2457*100,2)</f>
        <v>-1.08</v>
      </c>
      <c r="K2458" s="3" t="str">
        <f aca="false">B2458&amp;"_"&amp;C2458</f>
        <v>5_2025-10-01</v>
      </c>
    </row>
    <row r="2459" customFormat="false" ht="15" hidden="false" customHeight="false" outlineLevel="0" collapsed="false">
      <c r="A2459" s="3" t="n">
        <v>2458</v>
      </c>
      <c r="B2459" s="3" t="n">
        <v>5</v>
      </c>
      <c r="C2459" s="3" t="s">
        <v>514</v>
      </c>
      <c r="D2459" s="4" t="n">
        <v>627.78</v>
      </c>
      <c r="E2459" s="4" t="n">
        <v>630.57</v>
      </c>
      <c r="F2459" s="4" t="n">
        <v>625.66</v>
      </c>
      <c r="G2459" s="4" t="n">
        <v>630.18</v>
      </c>
      <c r="H2459" s="5" t="n">
        <v>5072474</v>
      </c>
      <c r="I2459" s="3"/>
      <c r="J2459" s="3" t="n">
        <f aca="false">ROUND((G2459-G2458)/G2458*100,2)</f>
        <v>0.43</v>
      </c>
      <c r="K2459" s="3" t="str">
        <f aca="false">B2459&amp;"_"&amp;C2459</f>
        <v>5_2025-10-02</v>
      </c>
    </row>
    <row r="2460" customFormat="false" ht="15" hidden="false" customHeight="false" outlineLevel="0" collapsed="false">
      <c r="A2460" s="3" t="n">
        <v>2459</v>
      </c>
      <c r="B2460" s="3" t="n">
        <v>5</v>
      </c>
      <c r="C2460" s="3" t="s">
        <v>515</v>
      </c>
      <c r="D2460" s="4" t="n">
        <v>619.64</v>
      </c>
      <c r="E2460" s="4" t="n">
        <v>622.51</v>
      </c>
      <c r="F2460" s="4" t="n">
        <v>615.71</v>
      </c>
      <c r="G2460" s="4" t="n">
        <v>618.31</v>
      </c>
      <c r="H2460" s="5" t="n">
        <v>4456625</v>
      </c>
      <c r="I2460" s="3"/>
      <c r="J2460" s="3" t="n">
        <f aca="false">ROUND((G2460-G2459)/G2459*100,2)</f>
        <v>-1.88</v>
      </c>
      <c r="K2460" s="3" t="str">
        <f aca="false">B2460&amp;"_"&amp;C2460</f>
        <v>5_2025-10-03</v>
      </c>
    </row>
    <row r="2461" customFormat="false" ht="15" hidden="false" customHeight="false" outlineLevel="0" collapsed="false">
      <c r="A2461" s="3" t="n">
        <v>2460</v>
      </c>
      <c r="B2461" s="3" t="n">
        <v>5</v>
      </c>
      <c r="C2461" s="3" t="s">
        <v>516</v>
      </c>
      <c r="D2461" s="4" t="n">
        <v>648.81</v>
      </c>
      <c r="E2461" s="4" t="n">
        <v>654.9</v>
      </c>
      <c r="F2461" s="4" t="n">
        <v>647.62</v>
      </c>
      <c r="G2461" s="4" t="n">
        <v>651.2</v>
      </c>
      <c r="H2461" s="5" t="n">
        <v>4906023</v>
      </c>
      <c r="I2461" s="3"/>
      <c r="J2461" s="3" t="n">
        <f aca="false">ROUND((G2461-G2460)/G2460*100,2)</f>
        <v>5.32</v>
      </c>
      <c r="K2461" s="3" t="str">
        <f aca="false">B2461&amp;"_"&amp;C2461</f>
        <v>5_2025-10-06</v>
      </c>
    </row>
    <row r="2462" customFormat="false" ht="15" hidden="false" customHeight="false" outlineLevel="0" collapsed="false">
      <c r="A2462" s="3" t="n">
        <v>2461</v>
      </c>
      <c r="B2462" s="3" t="n">
        <v>5</v>
      </c>
      <c r="C2462" s="3" t="s">
        <v>517</v>
      </c>
      <c r="D2462" s="4" t="n">
        <v>664.14</v>
      </c>
      <c r="E2462" s="4" t="n">
        <v>667.08</v>
      </c>
      <c r="F2462" s="4" t="n">
        <v>661.26</v>
      </c>
      <c r="G2462" s="4" t="n">
        <v>663.39</v>
      </c>
      <c r="H2462" s="5" t="n">
        <v>854056</v>
      </c>
      <c r="I2462" s="3"/>
      <c r="J2462" s="3" t="n">
        <f aca="false">ROUND((G2462-G2461)/G2461*100,2)</f>
        <v>1.87</v>
      </c>
      <c r="K2462" s="3" t="str">
        <f aca="false">B2462&amp;"_"&amp;C2462</f>
        <v>5_2025-10-07</v>
      </c>
    </row>
    <row r="2463" customFormat="false" ht="15" hidden="false" customHeight="false" outlineLevel="0" collapsed="false">
      <c r="A2463" s="3" t="n">
        <v>2462</v>
      </c>
      <c r="B2463" s="3" t="n">
        <v>5</v>
      </c>
      <c r="C2463" s="3" t="s">
        <v>518</v>
      </c>
      <c r="D2463" s="4" t="n">
        <v>653.92</v>
      </c>
      <c r="E2463" s="4" t="n">
        <v>655.69</v>
      </c>
      <c r="F2463" s="4" t="n">
        <v>650.13</v>
      </c>
      <c r="G2463" s="4" t="n">
        <v>654.95</v>
      </c>
      <c r="H2463" s="5" t="n">
        <v>893264</v>
      </c>
      <c r="I2463" s="3"/>
      <c r="J2463" s="3" t="n">
        <f aca="false">ROUND((G2463-G2462)/G2462*100,2)</f>
        <v>-1.27</v>
      </c>
      <c r="K2463" s="3" t="str">
        <f aca="false">B2463&amp;"_"&amp;C2463</f>
        <v>5_2025-10-08</v>
      </c>
    </row>
    <row r="2464" customFormat="false" ht="15" hidden="false" customHeight="false" outlineLevel="0" collapsed="false">
      <c r="A2464" s="3" t="n">
        <v>2463</v>
      </c>
      <c r="B2464" s="3" t="n">
        <v>5</v>
      </c>
      <c r="C2464" s="3" t="s">
        <v>519</v>
      </c>
      <c r="D2464" s="4" t="n">
        <v>667.47</v>
      </c>
      <c r="E2464" s="4" t="n">
        <v>669.57</v>
      </c>
      <c r="F2464" s="4" t="n">
        <v>665.49</v>
      </c>
      <c r="G2464" s="4" t="n">
        <v>666.2</v>
      </c>
      <c r="H2464" s="5" t="n">
        <v>3281179</v>
      </c>
      <c r="I2464" s="3"/>
      <c r="J2464" s="3" t="n">
        <f aca="false">ROUND((G2464-G2463)/G2463*100,2)</f>
        <v>1.72</v>
      </c>
      <c r="K2464" s="3" t="str">
        <f aca="false">B2464&amp;"_"&amp;C2464</f>
        <v>5_2025-10-09</v>
      </c>
    </row>
    <row r="2465" customFormat="false" ht="15" hidden="false" customHeight="false" outlineLevel="0" collapsed="false">
      <c r="A2465" s="3" t="n">
        <v>2464</v>
      </c>
      <c r="B2465" s="3" t="n">
        <v>5</v>
      </c>
      <c r="C2465" s="3" t="s">
        <v>520</v>
      </c>
      <c r="D2465" s="4" t="n">
        <v>645.84</v>
      </c>
      <c r="E2465" s="4" t="n">
        <v>649.37</v>
      </c>
      <c r="F2465" s="4" t="n">
        <v>644.43</v>
      </c>
      <c r="G2465" s="4" t="n">
        <v>644.81</v>
      </c>
      <c r="H2465" s="5" t="n">
        <v>7624732</v>
      </c>
      <c r="I2465" s="3"/>
      <c r="J2465" s="3" t="n">
        <f aca="false">ROUND((G2465-G2464)/G2464*100,2)</f>
        <v>-3.21</v>
      </c>
      <c r="K2465" s="3" t="str">
        <f aca="false">B2465&amp;"_"&amp;C2465</f>
        <v>5_2025-10-10</v>
      </c>
    </row>
    <row r="2466" customFormat="false" ht="15" hidden="false" customHeight="false" outlineLevel="0" collapsed="false">
      <c r="A2466" s="3" t="n">
        <v>2465</v>
      </c>
      <c r="B2466" s="3" t="n">
        <v>5</v>
      </c>
      <c r="C2466" s="3" t="s">
        <v>521</v>
      </c>
      <c r="D2466" s="4" t="n">
        <v>657.16</v>
      </c>
      <c r="E2466" s="4" t="n">
        <v>660.22</v>
      </c>
      <c r="F2466" s="4" t="n">
        <v>656.35</v>
      </c>
      <c r="G2466" s="4" t="n">
        <v>659.41</v>
      </c>
      <c r="H2466" s="5" t="n">
        <v>5303158</v>
      </c>
      <c r="I2466" s="3"/>
      <c r="J2466" s="3" t="n">
        <f aca="false">ROUND((G2466-G2465)/G2465*100,2)</f>
        <v>2.26</v>
      </c>
      <c r="K2466" s="3" t="str">
        <f aca="false">B2466&amp;"_"&amp;C2466</f>
        <v>5_2025-10-13</v>
      </c>
    </row>
    <row r="2467" customFormat="false" ht="15" hidden="false" customHeight="false" outlineLevel="0" collapsed="false">
      <c r="A2467" s="3" t="n">
        <v>2466</v>
      </c>
      <c r="B2467" s="3" t="n">
        <v>5</v>
      </c>
      <c r="C2467" s="3" t="s">
        <v>522</v>
      </c>
      <c r="D2467" s="4" t="n">
        <v>645.49</v>
      </c>
      <c r="E2467" s="4" t="n">
        <v>651.59</v>
      </c>
      <c r="F2467" s="4" t="n">
        <v>644.69</v>
      </c>
      <c r="G2467" s="4" t="n">
        <v>648</v>
      </c>
      <c r="H2467" s="5" t="n">
        <v>5670421</v>
      </c>
      <c r="I2467" s="3"/>
      <c r="J2467" s="3" t="n">
        <f aca="false">ROUND((G2467-G2466)/G2466*100,2)</f>
        <v>-1.73</v>
      </c>
      <c r="K2467" s="3" t="str">
        <f aca="false">B2467&amp;"_"&amp;C2467</f>
        <v>5_2025-10-14</v>
      </c>
    </row>
    <row r="2468" customFormat="false" ht="15" hidden="false" customHeight="false" outlineLevel="0" collapsed="false">
      <c r="A2468" s="3" t="n">
        <v>2467</v>
      </c>
      <c r="B2468" s="3" t="n">
        <v>5</v>
      </c>
      <c r="C2468" s="3" t="s">
        <v>523</v>
      </c>
      <c r="D2468" s="4" t="n">
        <v>647.97</v>
      </c>
      <c r="E2468" s="4" t="n">
        <v>652.49</v>
      </c>
      <c r="F2468" s="4" t="n">
        <v>644.74</v>
      </c>
      <c r="G2468" s="4" t="n">
        <v>649.32</v>
      </c>
      <c r="H2468" s="5" t="n">
        <v>7883014</v>
      </c>
      <c r="I2468" s="3"/>
      <c r="J2468" s="3" t="n">
        <f aca="false">ROUND((G2468-G2467)/G2467*100,2)</f>
        <v>0.2</v>
      </c>
      <c r="K2468" s="3" t="str">
        <f aca="false">B2468&amp;"_"&amp;C2468</f>
        <v>5_2025-10-15</v>
      </c>
    </row>
    <row r="2469" customFormat="false" ht="15" hidden="false" customHeight="false" outlineLevel="0" collapsed="false">
      <c r="A2469" s="3" t="n">
        <v>2468</v>
      </c>
      <c r="B2469" s="3" t="n">
        <v>5</v>
      </c>
      <c r="C2469" s="3" t="s">
        <v>524</v>
      </c>
      <c r="D2469" s="4" t="n">
        <v>651.64</v>
      </c>
      <c r="E2469" s="4" t="n">
        <v>654.87</v>
      </c>
      <c r="F2469" s="4" t="n">
        <v>647.67</v>
      </c>
      <c r="G2469" s="4" t="n">
        <v>649.11</v>
      </c>
      <c r="H2469" s="5" t="n">
        <v>6783404</v>
      </c>
      <c r="I2469" s="3"/>
      <c r="J2469" s="3" t="n">
        <f aca="false">ROUND((G2469-G2468)/G2468*100,2)</f>
        <v>-0.03</v>
      </c>
      <c r="K2469" s="3" t="str">
        <f aca="false">B2469&amp;"_"&amp;C2469</f>
        <v>5_2025-10-16</v>
      </c>
    </row>
    <row r="2470" customFormat="false" ht="15" hidden="false" customHeight="false" outlineLevel="0" collapsed="false">
      <c r="A2470" s="3" t="n">
        <v>2469</v>
      </c>
      <c r="B2470" s="3" t="n">
        <v>5</v>
      </c>
      <c r="C2470" s="3" t="s">
        <v>525</v>
      </c>
      <c r="D2470" s="4" t="n">
        <v>654.3</v>
      </c>
      <c r="E2470" s="4" t="n">
        <v>658.26</v>
      </c>
      <c r="F2470" s="4" t="n">
        <v>650.84</v>
      </c>
      <c r="G2470" s="4" t="n">
        <v>655.63</v>
      </c>
      <c r="H2470" s="5" t="n">
        <v>3671304</v>
      </c>
      <c r="I2470" s="3"/>
      <c r="J2470" s="3" t="n">
        <f aca="false">ROUND((G2470-G2469)/G2469*100,2)</f>
        <v>1</v>
      </c>
      <c r="K2470" s="3" t="str">
        <f aca="false">B2470&amp;"_"&amp;C2470</f>
        <v>5_2025-10-17</v>
      </c>
    </row>
    <row r="2471" customFormat="false" ht="15" hidden="false" customHeight="false" outlineLevel="0" collapsed="false">
      <c r="A2471" s="3" t="n">
        <v>2470</v>
      </c>
      <c r="B2471" s="3" t="n">
        <v>5</v>
      </c>
      <c r="C2471" s="3" t="s">
        <v>526</v>
      </c>
      <c r="D2471" s="4" t="n">
        <v>658.13</v>
      </c>
      <c r="E2471" s="4" t="n">
        <v>661.54</v>
      </c>
      <c r="F2471" s="4" t="n">
        <v>655.28</v>
      </c>
      <c r="G2471" s="4" t="n">
        <v>657.75</v>
      </c>
      <c r="H2471" s="5" t="n">
        <v>2036572</v>
      </c>
      <c r="I2471" s="3"/>
      <c r="J2471" s="3" t="n">
        <f aca="false">ROUND((G2471-G2470)/G2470*100,2)</f>
        <v>0.32</v>
      </c>
      <c r="K2471" s="3" t="str">
        <f aca="false">B2471&amp;"_"&amp;C2471</f>
        <v>5_2025-10-20</v>
      </c>
    </row>
    <row r="2472" customFormat="false" ht="15" hidden="false" customHeight="false" outlineLevel="0" collapsed="false">
      <c r="A2472" s="3" t="n">
        <v>2471</v>
      </c>
      <c r="B2472" s="3" t="n">
        <v>5</v>
      </c>
      <c r="C2472" s="3" t="s">
        <v>527</v>
      </c>
      <c r="D2472" s="4" t="n">
        <v>670.84</v>
      </c>
      <c r="E2472" s="4" t="n">
        <v>674.84</v>
      </c>
      <c r="F2472" s="4" t="n">
        <v>669.16</v>
      </c>
      <c r="G2472" s="4" t="n">
        <v>672.06</v>
      </c>
      <c r="H2472" s="5" t="n">
        <v>3602298</v>
      </c>
      <c r="I2472" s="3"/>
      <c r="J2472" s="3" t="n">
        <f aca="false">ROUND((G2472-G2471)/G2471*100,2)</f>
        <v>2.18</v>
      </c>
      <c r="K2472" s="3" t="str">
        <f aca="false">B2472&amp;"_"&amp;C2472</f>
        <v>5_2025-10-21</v>
      </c>
    </row>
    <row r="2473" customFormat="false" ht="15" hidden="false" customHeight="false" outlineLevel="0" collapsed="false">
      <c r="A2473" s="3" t="n">
        <v>2472</v>
      </c>
      <c r="B2473" s="3" t="n">
        <v>5</v>
      </c>
      <c r="C2473" s="3" t="s">
        <v>528</v>
      </c>
      <c r="D2473" s="4" t="n">
        <v>657.56</v>
      </c>
      <c r="E2473" s="4" t="n">
        <v>662.3</v>
      </c>
      <c r="F2473" s="4" t="n">
        <v>654.34</v>
      </c>
      <c r="G2473" s="4" t="n">
        <v>658.73</v>
      </c>
      <c r="H2473" s="5" t="n">
        <v>4161623</v>
      </c>
      <c r="I2473" s="3"/>
      <c r="J2473" s="3" t="n">
        <f aca="false">ROUND((G2473-G2472)/G2472*100,2)</f>
        <v>-1.98</v>
      </c>
      <c r="K2473" s="3" t="str">
        <f aca="false">B2473&amp;"_"&amp;C2473</f>
        <v>5_2025-10-22</v>
      </c>
    </row>
    <row r="2474" customFormat="false" ht="15" hidden="false" customHeight="false" outlineLevel="0" collapsed="false">
      <c r="A2474" s="3" t="n">
        <v>2473</v>
      </c>
      <c r="B2474" s="3" t="n">
        <v>5</v>
      </c>
      <c r="C2474" s="3" t="s">
        <v>529</v>
      </c>
      <c r="D2474" s="4" t="n">
        <v>645.06</v>
      </c>
      <c r="E2474" s="4" t="n">
        <v>648.29</v>
      </c>
      <c r="F2474" s="4" t="n">
        <v>643.32</v>
      </c>
      <c r="G2474" s="4" t="n">
        <v>645.59</v>
      </c>
      <c r="H2474" s="5" t="n">
        <v>5472222</v>
      </c>
      <c r="I2474" s="3"/>
      <c r="J2474" s="3" t="n">
        <f aca="false">ROUND((G2474-G2473)/G2473*100,2)</f>
        <v>-1.99</v>
      </c>
      <c r="K2474" s="3" t="str">
        <f aca="false">B2474&amp;"_"&amp;C2474</f>
        <v>5_2025-10-23</v>
      </c>
    </row>
    <row r="2475" customFormat="false" ht="15" hidden="false" customHeight="false" outlineLevel="0" collapsed="false">
      <c r="A2475" s="3" t="n">
        <v>2474</v>
      </c>
      <c r="B2475" s="3" t="n">
        <v>5</v>
      </c>
      <c r="C2475" s="3" t="s">
        <v>530</v>
      </c>
      <c r="D2475" s="4" t="n">
        <v>634.9</v>
      </c>
      <c r="E2475" s="4" t="n">
        <v>638.74</v>
      </c>
      <c r="F2475" s="4" t="n">
        <v>634.46</v>
      </c>
      <c r="G2475" s="4" t="n">
        <v>636.31</v>
      </c>
      <c r="H2475" s="5" t="n">
        <v>7266628</v>
      </c>
      <c r="I2475" s="3"/>
      <c r="J2475" s="3" t="n">
        <f aca="false">ROUND((G2475-G2474)/G2474*100,2)</f>
        <v>-1.44</v>
      </c>
      <c r="K2475" s="3" t="str">
        <f aca="false">B2475&amp;"_"&amp;C2475</f>
        <v>5_2025-10-24</v>
      </c>
    </row>
    <row r="2476" customFormat="false" ht="15" hidden="false" customHeight="false" outlineLevel="0" collapsed="false">
      <c r="A2476" s="3" t="n">
        <v>2475</v>
      </c>
      <c r="B2476" s="3" t="n">
        <v>5</v>
      </c>
      <c r="C2476" s="3" t="s">
        <v>531</v>
      </c>
      <c r="D2476" s="4" t="n">
        <v>628.47</v>
      </c>
      <c r="E2476" s="4" t="n">
        <v>632.9</v>
      </c>
      <c r="F2476" s="4" t="n">
        <v>627.51</v>
      </c>
      <c r="G2476" s="4" t="n">
        <v>629.34</v>
      </c>
      <c r="H2476" s="5" t="n">
        <v>5606792</v>
      </c>
      <c r="I2476" s="3"/>
      <c r="J2476" s="3" t="n">
        <f aca="false">ROUND((G2476-G2475)/G2475*100,2)</f>
        <v>-1.1</v>
      </c>
      <c r="K2476" s="3" t="str">
        <f aca="false">B2476&amp;"_"&amp;C2476</f>
        <v>5_2025-10-27</v>
      </c>
    </row>
    <row r="2477" customFormat="false" ht="15" hidden="false" customHeight="false" outlineLevel="0" collapsed="false">
      <c r="A2477" s="3" t="n">
        <v>2476</v>
      </c>
      <c r="B2477" s="3" t="n">
        <v>5</v>
      </c>
      <c r="C2477" s="3" t="s">
        <v>532</v>
      </c>
      <c r="D2477" s="4" t="n">
        <v>632.33</v>
      </c>
      <c r="E2477" s="4" t="n">
        <v>633.84</v>
      </c>
      <c r="F2477" s="4" t="n">
        <v>628.13</v>
      </c>
      <c r="G2477" s="4" t="n">
        <v>630.16</v>
      </c>
      <c r="H2477" s="5" t="n">
        <v>2635286</v>
      </c>
      <c r="I2477" s="3"/>
      <c r="J2477" s="3" t="n">
        <f aca="false">ROUND((G2477-G2476)/G2476*100,2)</f>
        <v>0.13</v>
      </c>
      <c r="K2477" s="3" t="str">
        <f aca="false">B2477&amp;"_"&amp;C2477</f>
        <v>5_2025-10-28</v>
      </c>
    </row>
    <row r="2478" customFormat="false" ht="15" hidden="false" customHeight="false" outlineLevel="0" collapsed="false">
      <c r="A2478" s="3" t="n">
        <v>2477</v>
      </c>
      <c r="B2478" s="3" t="n">
        <v>5</v>
      </c>
      <c r="C2478" s="3" t="s">
        <v>533</v>
      </c>
      <c r="D2478" s="4" t="n">
        <v>623.64</v>
      </c>
      <c r="E2478" s="4" t="n">
        <v>628.64</v>
      </c>
      <c r="F2478" s="4" t="n">
        <v>620.34</v>
      </c>
      <c r="G2478" s="4" t="n">
        <v>625.55</v>
      </c>
      <c r="H2478" s="5" t="n">
        <v>7626568</v>
      </c>
      <c r="I2478" s="3"/>
      <c r="J2478" s="3" t="n">
        <f aca="false">ROUND((G2478-G2477)/G2477*100,2)</f>
        <v>-0.73</v>
      </c>
      <c r="K2478" s="3" t="str">
        <f aca="false">B2478&amp;"_"&amp;C2478</f>
        <v>5_2025-10-29</v>
      </c>
    </row>
    <row r="2479" customFormat="false" ht="15" hidden="false" customHeight="false" outlineLevel="0" collapsed="false">
      <c r="A2479" s="3" t="n">
        <v>2478</v>
      </c>
      <c r="B2479" s="3" t="n">
        <v>5</v>
      </c>
      <c r="C2479" s="3" t="s">
        <v>534</v>
      </c>
      <c r="D2479" s="4" t="n">
        <v>623.82</v>
      </c>
      <c r="E2479" s="4" t="n">
        <v>625.68</v>
      </c>
      <c r="F2479" s="4" t="n">
        <v>623.07</v>
      </c>
      <c r="G2479" s="4" t="n">
        <v>623.55</v>
      </c>
      <c r="H2479" s="5" t="n">
        <v>7966688</v>
      </c>
      <c r="I2479" s="3"/>
      <c r="J2479" s="3" t="n">
        <f aca="false">ROUND((G2479-G2478)/G2478*100,2)</f>
        <v>-0.32</v>
      </c>
      <c r="K2479" s="3" t="str">
        <f aca="false">B2479&amp;"_"&amp;C2479</f>
        <v>5_2025-10-30</v>
      </c>
    </row>
    <row r="2480" customFormat="false" ht="15" hidden="false" customHeight="false" outlineLevel="0" collapsed="false">
      <c r="A2480" s="3" t="n">
        <v>2479</v>
      </c>
      <c r="B2480" s="3" t="n">
        <v>5</v>
      </c>
      <c r="C2480" s="3" t="s">
        <v>535</v>
      </c>
      <c r="D2480" s="4" t="n">
        <v>617.2</v>
      </c>
      <c r="E2480" s="4" t="n">
        <v>621.64</v>
      </c>
      <c r="F2480" s="4" t="n">
        <v>616.52</v>
      </c>
      <c r="G2480" s="4" t="n">
        <v>618.55</v>
      </c>
      <c r="H2480" s="5" t="n">
        <v>6219060</v>
      </c>
      <c r="I2480" s="3"/>
      <c r="J2480" s="3" t="n">
        <f aca="false">ROUND((G2480-G2479)/G2479*100,2)</f>
        <v>-0.8</v>
      </c>
      <c r="K2480" s="3" t="str">
        <f aca="false">B2480&amp;"_"&amp;C2480</f>
        <v>5_2025-10-31</v>
      </c>
    </row>
    <row r="2481" customFormat="false" ht="15" hidden="false" customHeight="false" outlineLevel="0" collapsed="false">
      <c r="A2481" s="3" t="n">
        <v>2480</v>
      </c>
      <c r="B2481" s="3" t="n">
        <v>5</v>
      </c>
      <c r="C2481" s="3" t="s">
        <v>536</v>
      </c>
      <c r="D2481" s="4" t="n">
        <v>621.4</v>
      </c>
      <c r="E2481" s="4" t="n">
        <v>622.3</v>
      </c>
      <c r="F2481" s="4" t="n">
        <v>617.59</v>
      </c>
      <c r="G2481" s="4" t="n">
        <v>619.88</v>
      </c>
      <c r="H2481" s="5" t="n">
        <v>3785814</v>
      </c>
      <c r="I2481" s="3"/>
      <c r="J2481" s="3" t="n">
        <f aca="false">ROUND((G2481-G2480)/G2480*100,2)</f>
        <v>0.22</v>
      </c>
      <c r="K2481" s="3" t="str">
        <f aca="false">B2481&amp;"_"&amp;C2481</f>
        <v>5_2025-11-03</v>
      </c>
    </row>
    <row r="2482" customFormat="false" ht="15" hidden="false" customHeight="false" outlineLevel="0" collapsed="false">
      <c r="A2482" s="3" t="n">
        <v>2481</v>
      </c>
      <c r="B2482" s="3" t="n">
        <v>5</v>
      </c>
      <c r="C2482" s="3" t="s">
        <v>537</v>
      </c>
      <c r="D2482" s="4" t="n">
        <v>627.25</v>
      </c>
      <c r="E2482" s="4" t="n">
        <v>633.09</v>
      </c>
      <c r="F2482" s="4" t="n">
        <v>624.37</v>
      </c>
      <c r="G2482" s="4" t="n">
        <v>629.57</v>
      </c>
      <c r="H2482" s="5" t="n">
        <v>1917270</v>
      </c>
      <c r="I2482" s="3"/>
      <c r="J2482" s="3" t="n">
        <f aca="false">ROUND((G2482-G2481)/G2481*100,2)</f>
        <v>1.56</v>
      </c>
      <c r="K2482" s="3" t="str">
        <f aca="false">B2482&amp;"_"&amp;C2482</f>
        <v>5_2025-11-04</v>
      </c>
    </row>
    <row r="2483" customFormat="false" ht="15" hidden="false" customHeight="false" outlineLevel="0" collapsed="false">
      <c r="A2483" s="3" t="n">
        <v>2482</v>
      </c>
      <c r="B2483" s="3" t="n">
        <v>5</v>
      </c>
      <c r="C2483" s="3" t="s">
        <v>538</v>
      </c>
      <c r="D2483" s="4" t="n">
        <v>640.32</v>
      </c>
      <c r="E2483" s="4" t="n">
        <v>643.03</v>
      </c>
      <c r="F2483" s="4" t="n">
        <v>638.14</v>
      </c>
      <c r="G2483" s="4" t="n">
        <v>641.81</v>
      </c>
      <c r="H2483" s="5" t="n">
        <v>7614420</v>
      </c>
      <c r="I2483" s="3"/>
      <c r="J2483" s="3" t="n">
        <f aca="false">ROUND((G2483-G2482)/G2482*100,2)</f>
        <v>1.94</v>
      </c>
      <c r="K2483" s="3" t="str">
        <f aca="false">B2483&amp;"_"&amp;C2483</f>
        <v>5_2025-11-05</v>
      </c>
    </row>
    <row r="2484" customFormat="false" ht="15" hidden="false" customHeight="false" outlineLevel="0" collapsed="false">
      <c r="A2484" s="3" t="n">
        <v>2483</v>
      </c>
      <c r="B2484" s="3" t="n">
        <v>5</v>
      </c>
      <c r="C2484" s="3" t="s">
        <v>539</v>
      </c>
      <c r="D2484" s="4" t="n">
        <v>628.86</v>
      </c>
      <c r="E2484" s="4" t="n">
        <v>630.18</v>
      </c>
      <c r="F2484" s="4" t="n">
        <v>625.99</v>
      </c>
      <c r="G2484" s="4" t="n">
        <v>626.74</v>
      </c>
      <c r="H2484" s="5" t="n">
        <v>5331013</v>
      </c>
      <c r="I2484" s="3"/>
      <c r="J2484" s="3" t="n">
        <f aca="false">ROUND((G2484-G2483)/G2483*100,2)</f>
        <v>-2.35</v>
      </c>
      <c r="K2484" s="3" t="str">
        <f aca="false">B2484&amp;"_"&amp;C2484</f>
        <v>5_2025-11-06</v>
      </c>
    </row>
    <row r="2485" customFormat="false" ht="15" hidden="false" customHeight="false" outlineLevel="0" collapsed="false">
      <c r="A2485" s="3" t="n">
        <v>2484</v>
      </c>
      <c r="B2485" s="3" t="n">
        <v>5</v>
      </c>
      <c r="C2485" s="3" t="s">
        <v>540</v>
      </c>
      <c r="D2485" s="4" t="n">
        <v>649.7</v>
      </c>
      <c r="E2485" s="4" t="n">
        <v>650.86</v>
      </c>
      <c r="F2485" s="4" t="n">
        <v>648.56</v>
      </c>
      <c r="G2485" s="4" t="n">
        <v>650.26</v>
      </c>
      <c r="H2485" s="5" t="n">
        <v>977370</v>
      </c>
      <c r="I2485" s="3"/>
      <c r="J2485" s="3" t="n">
        <f aca="false">ROUND((G2485-G2484)/G2484*100,2)</f>
        <v>3.75</v>
      </c>
      <c r="K2485" s="3" t="str">
        <f aca="false">B2485&amp;"_"&amp;C2485</f>
        <v>5_2025-11-07</v>
      </c>
    </row>
    <row r="2486" customFormat="false" ht="15" hidden="false" customHeight="false" outlineLevel="0" collapsed="false">
      <c r="A2486" s="3" t="n">
        <v>2485</v>
      </c>
      <c r="B2486" s="3" t="n">
        <v>5</v>
      </c>
      <c r="C2486" s="3" t="s">
        <v>541</v>
      </c>
      <c r="D2486" s="4" t="n">
        <v>654.5</v>
      </c>
      <c r="E2486" s="4" t="n">
        <v>656.23</v>
      </c>
      <c r="F2486" s="4" t="n">
        <v>650.26</v>
      </c>
      <c r="G2486" s="4" t="n">
        <v>653.68</v>
      </c>
      <c r="H2486" s="5" t="n">
        <v>1020371</v>
      </c>
      <c r="I2486" s="3"/>
      <c r="J2486" s="3" t="n">
        <f aca="false">ROUND((G2486-G2485)/G2485*100,2)</f>
        <v>0.53</v>
      </c>
      <c r="K2486" s="3" t="str">
        <f aca="false">B2486&amp;"_"&amp;C2486</f>
        <v>5_2025-11-10</v>
      </c>
    </row>
    <row r="2487" customFormat="false" ht="15" hidden="false" customHeight="false" outlineLevel="0" collapsed="false">
      <c r="A2487" s="3" t="n">
        <v>2486</v>
      </c>
      <c r="B2487" s="3" t="n">
        <v>5</v>
      </c>
      <c r="C2487" s="3" t="s">
        <v>542</v>
      </c>
      <c r="D2487" s="4" t="n">
        <v>659.72</v>
      </c>
      <c r="E2487" s="4" t="n">
        <v>663.17</v>
      </c>
      <c r="F2487" s="4" t="n">
        <v>657.52</v>
      </c>
      <c r="G2487" s="4" t="n">
        <v>661.07</v>
      </c>
      <c r="H2487" s="5" t="n">
        <v>1575225</v>
      </c>
      <c r="I2487" s="3"/>
      <c r="J2487" s="3" t="n">
        <f aca="false">ROUND((G2487-G2486)/G2486*100,2)</f>
        <v>1.13</v>
      </c>
      <c r="K2487" s="3" t="str">
        <f aca="false">B2487&amp;"_"&amp;C2487</f>
        <v>5_2025-11-11</v>
      </c>
    </row>
    <row r="2488" customFormat="false" ht="15" hidden="false" customHeight="false" outlineLevel="0" collapsed="false">
      <c r="A2488" s="3" t="n">
        <v>2487</v>
      </c>
      <c r="B2488" s="3" t="n">
        <v>5</v>
      </c>
      <c r="C2488" s="3" t="s">
        <v>543</v>
      </c>
      <c r="D2488" s="4" t="n">
        <v>666.33</v>
      </c>
      <c r="E2488" s="4" t="n">
        <v>667.97</v>
      </c>
      <c r="F2488" s="4" t="n">
        <v>663.22</v>
      </c>
      <c r="G2488" s="4" t="n">
        <v>665.35</v>
      </c>
      <c r="H2488" s="5" t="n">
        <v>5139396</v>
      </c>
      <c r="I2488" s="3"/>
      <c r="J2488" s="3" t="n">
        <f aca="false">ROUND((G2488-G2487)/G2487*100,2)</f>
        <v>0.65</v>
      </c>
      <c r="K2488" s="3" t="str">
        <f aca="false">B2488&amp;"_"&amp;C2488</f>
        <v>5_2025-11-12</v>
      </c>
    </row>
    <row r="2489" customFormat="false" ht="15" hidden="false" customHeight="false" outlineLevel="0" collapsed="false">
      <c r="A2489" s="3" t="n">
        <v>2488</v>
      </c>
      <c r="B2489" s="3" t="n">
        <v>5</v>
      </c>
      <c r="C2489" s="3" t="s">
        <v>544</v>
      </c>
      <c r="D2489" s="4" t="n">
        <v>663</v>
      </c>
      <c r="E2489" s="4" t="n">
        <v>668.48</v>
      </c>
      <c r="F2489" s="4" t="n">
        <v>661.53</v>
      </c>
      <c r="G2489" s="4" t="n">
        <v>664.76</v>
      </c>
      <c r="H2489" s="5" t="n">
        <v>1576148</v>
      </c>
      <c r="I2489" s="3"/>
      <c r="J2489" s="3" t="n">
        <f aca="false">ROUND((G2489-G2488)/G2488*100,2)</f>
        <v>-0.09</v>
      </c>
      <c r="K2489" s="3" t="str">
        <f aca="false">B2489&amp;"_"&amp;C2489</f>
        <v>5_2025-11-13</v>
      </c>
    </row>
    <row r="2490" customFormat="false" ht="15" hidden="false" customHeight="false" outlineLevel="0" collapsed="false">
      <c r="A2490" s="3" t="n">
        <v>2489</v>
      </c>
      <c r="B2490" s="3" t="n">
        <v>5</v>
      </c>
      <c r="C2490" s="3" t="s">
        <v>545</v>
      </c>
      <c r="D2490" s="4" t="n">
        <v>671.37</v>
      </c>
      <c r="E2490" s="4" t="n">
        <v>674.28</v>
      </c>
      <c r="F2490" s="4" t="n">
        <v>668.1</v>
      </c>
      <c r="G2490" s="4" t="n">
        <v>672.01</v>
      </c>
      <c r="H2490" s="5" t="n">
        <v>6265215</v>
      </c>
      <c r="I2490" s="3"/>
      <c r="J2490" s="3" t="n">
        <f aca="false">ROUND((G2490-G2489)/G2489*100,2)</f>
        <v>1.09</v>
      </c>
      <c r="K2490" s="3" t="str">
        <f aca="false">B2490&amp;"_"&amp;C2490</f>
        <v>5_2025-11-14</v>
      </c>
    </row>
    <row r="2491" customFormat="false" ht="15" hidden="false" customHeight="false" outlineLevel="0" collapsed="false">
      <c r="A2491" s="3" t="n">
        <v>2490</v>
      </c>
      <c r="B2491" s="3" t="n">
        <v>5</v>
      </c>
      <c r="C2491" s="3" t="s">
        <v>546</v>
      </c>
      <c r="D2491" s="4" t="n">
        <v>675.63</v>
      </c>
      <c r="E2491" s="4" t="n">
        <v>678.6</v>
      </c>
      <c r="F2491" s="4" t="n">
        <v>673.08</v>
      </c>
      <c r="G2491" s="4" t="n">
        <v>677.69</v>
      </c>
      <c r="H2491" s="5" t="n">
        <v>4727290</v>
      </c>
      <c r="I2491" s="3"/>
      <c r="J2491" s="3" t="n">
        <f aca="false">ROUND((G2491-G2490)/G2490*100,2)</f>
        <v>0.85</v>
      </c>
      <c r="K2491" s="3" t="str">
        <f aca="false">B2491&amp;"_"&amp;C2491</f>
        <v>5_2025-11-17</v>
      </c>
    </row>
    <row r="2492" customFormat="false" ht="15" hidden="false" customHeight="false" outlineLevel="0" collapsed="false">
      <c r="A2492" s="3" t="n">
        <v>2491</v>
      </c>
      <c r="B2492" s="3" t="n">
        <v>5</v>
      </c>
      <c r="C2492" s="3" t="s">
        <v>547</v>
      </c>
      <c r="D2492" s="4" t="n">
        <v>696.08</v>
      </c>
      <c r="E2492" s="4" t="n">
        <v>699.99</v>
      </c>
      <c r="F2492" s="4" t="n">
        <v>691.11</v>
      </c>
      <c r="G2492" s="4" t="n">
        <v>693.8</v>
      </c>
      <c r="H2492" s="5" t="n">
        <v>2618513</v>
      </c>
      <c r="I2492" s="3"/>
      <c r="J2492" s="3" t="n">
        <f aca="false">ROUND((G2492-G2491)/G2491*100,2)</f>
        <v>2.38</v>
      </c>
      <c r="K2492" s="3" t="str">
        <f aca="false">B2492&amp;"_"&amp;C2492</f>
        <v>5_2025-11-18</v>
      </c>
    </row>
    <row r="2493" customFormat="false" ht="15" hidden="false" customHeight="false" outlineLevel="0" collapsed="false">
      <c r="A2493" s="3" t="n">
        <v>2492</v>
      </c>
      <c r="B2493" s="3" t="n">
        <v>5</v>
      </c>
      <c r="C2493" s="3" t="s">
        <v>548</v>
      </c>
      <c r="D2493" s="4" t="n">
        <v>702.87</v>
      </c>
      <c r="E2493" s="4" t="n">
        <v>704.77</v>
      </c>
      <c r="F2493" s="4" t="n">
        <v>699.07</v>
      </c>
      <c r="G2493" s="4" t="n">
        <v>702.22</v>
      </c>
      <c r="H2493" s="5" t="n">
        <v>5621608</v>
      </c>
      <c r="I2493" s="3"/>
      <c r="J2493" s="3" t="n">
        <f aca="false">ROUND((G2493-G2492)/G2492*100,2)</f>
        <v>1.21</v>
      </c>
      <c r="K2493" s="3" t="str">
        <f aca="false">B2493&amp;"_"&amp;C2493</f>
        <v>5_2025-11-19</v>
      </c>
    </row>
    <row r="2494" customFormat="false" ht="15" hidden="false" customHeight="false" outlineLevel="0" collapsed="false">
      <c r="A2494" s="3" t="n">
        <v>2493</v>
      </c>
      <c r="B2494" s="3" t="n">
        <v>5</v>
      </c>
      <c r="C2494" s="3" t="s">
        <v>549</v>
      </c>
      <c r="D2494" s="4" t="n">
        <v>696.43</v>
      </c>
      <c r="E2494" s="4" t="n">
        <v>698.33</v>
      </c>
      <c r="F2494" s="4" t="n">
        <v>689.89</v>
      </c>
      <c r="G2494" s="4" t="n">
        <v>693.72</v>
      </c>
      <c r="H2494" s="5" t="n">
        <v>1648534</v>
      </c>
      <c r="I2494" s="3"/>
      <c r="J2494" s="3" t="n">
        <f aca="false">ROUND((G2494-G2493)/G2493*100,2)</f>
        <v>-1.21</v>
      </c>
      <c r="K2494" s="3" t="str">
        <f aca="false">B2494&amp;"_"&amp;C2494</f>
        <v>5_2025-11-20</v>
      </c>
    </row>
    <row r="2495" customFormat="false" ht="15" hidden="false" customHeight="false" outlineLevel="0" collapsed="false">
      <c r="A2495" s="3" t="n">
        <v>2494</v>
      </c>
      <c r="B2495" s="3" t="n">
        <v>5</v>
      </c>
      <c r="C2495" s="3" t="s">
        <v>550</v>
      </c>
      <c r="D2495" s="4" t="n">
        <v>686.78</v>
      </c>
      <c r="E2495" s="4" t="n">
        <v>688.27</v>
      </c>
      <c r="F2495" s="4" t="n">
        <v>685.99</v>
      </c>
      <c r="G2495" s="4" t="n">
        <v>686.58</v>
      </c>
      <c r="H2495" s="5" t="n">
        <v>5278199</v>
      </c>
      <c r="I2495" s="3"/>
      <c r="J2495" s="3" t="n">
        <f aca="false">ROUND((G2495-G2494)/G2494*100,2)</f>
        <v>-1.03</v>
      </c>
      <c r="K2495" s="3" t="str">
        <f aca="false">B2495&amp;"_"&amp;C2495</f>
        <v>5_2025-11-21</v>
      </c>
    </row>
    <row r="2496" customFormat="false" ht="15" hidden="false" customHeight="false" outlineLevel="0" collapsed="false">
      <c r="A2496" s="3" t="n">
        <v>2495</v>
      </c>
      <c r="B2496" s="3" t="n">
        <v>5</v>
      </c>
      <c r="C2496" s="3" t="s">
        <v>551</v>
      </c>
      <c r="D2496" s="4" t="n">
        <v>704.51</v>
      </c>
      <c r="E2496" s="4" t="n">
        <v>708.24</v>
      </c>
      <c r="F2496" s="4" t="n">
        <v>700.16</v>
      </c>
      <c r="G2496" s="4" t="n">
        <v>701.71</v>
      </c>
      <c r="H2496" s="5" t="n">
        <v>657028</v>
      </c>
      <c r="I2496" s="3"/>
      <c r="J2496" s="3" t="n">
        <f aca="false">ROUND((G2496-G2495)/G2495*100,2)</f>
        <v>2.2</v>
      </c>
      <c r="K2496" s="3" t="str">
        <f aca="false">B2496&amp;"_"&amp;C2496</f>
        <v>5_2025-11-24</v>
      </c>
    </row>
    <row r="2497" customFormat="false" ht="15" hidden="false" customHeight="false" outlineLevel="0" collapsed="false">
      <c r="A2497" s="3" t="n">
        <v>2496</v>
      </c>
      <c r="B2497" s="3" t="n">
        <v>5</v>
      </c>
      <c r="C2497" s="3" t="s">
        <v>552</v>
      </c>
      <c r="D2497" s="4" t="n">
        <v>733.22</v>
      </c>
      <c r="E2497" s="4" t="n">
        <v>733.85</v>
      </c>
      <c r="F2497" s="4" t="n">
        <v>729.41</v>
      </c>
      <c r="G2497" s="4" t="n">
        <v>731.43</v>
      </c>
      <c r="H2497" s="5" t="n">
        <v>5830143</v>
      </c>
      <c r="I2497" s="3"/>
      <c r="J2497" s="3" t="n">
        <f aca="false">ROUND((G2497-G2496)/G2496*100,2)</f>
        <v>4.24</v>
      </c>
      <c r="K2497" s="3" t="str">
        <f aca="false">B2497&amp;"_"&amp;C2497</f>
        <v>5_2025-11-25</v>
      </c>
    </row>
    <row r="2498" customFormat="false" ht="15" hidden="false" customHeight="false" outlineLevel="0" collapsed="false">
      <c r="A2498" s="3" t="n">
        <v>2497</v>
      </c>
      <c r="B2498" s="3" t="n">
        <v>5</v>
      </c>
      <c r="C2498" s="3" t="s">
        <v>553</v>
      </c>
      <c r="D2498" s="4" t="n">
        <v>722.09</v>
      </c>
      <c r="E2498" s="4" t="n">
        <v>726.3</v>
      </c>
      <c r="F2498" s="4" t="n">
        <v>720.56</v>
      </c>
      <c r="G2498" s="4" t="n">
        <v>722.65</v>
      </c>
      <c r="H2498" s="5" t="n">
        <v>7564108</v>
      </c>
      <c r="I2498" s="3"/>
      <c r="J2498" s="3" t="n">
        <f aca="false">ROUND((G2498-G2497)/G2497*100,2)</f>
        <v>-1.2</v>
      </c>
      <c r="K2498" s="3" t="str">
        <f aca="false">B2498&amp;"_"&amp;C2498</f>
        <v>5_2025-11-26</v>
      </c>
    </row>
    <row r="2499" customFormat="false" ht="15" hidden="false" customHeight="false" outlineLevel="0" collapsed="false">
      <c r="A2499" s="3" t="n">
        <v>2498</v>
      </c>
      <c r="B2499" s="3" t="n">
        <v>5</v>
      </c>
      <c r="C2499" s="3" t="s">
        <v>554</v>
      </c>
      <c r="D2499" s="4" t="n">
        <v>720.14</v>
      </c>
      <c r="E2499" s="4" t="n">
        <v>722.4</v>
      </c>
      <c r="F2499" s="4" t="n">
        <v>716.97</v>
      </c>
      <c r="G2499" s="4" t="n">
        <v>720.59</v>
      </c>
      <c r="H2499" s="5" t="n">
        <v>3829196</v>
      </c>
      <c r="I2499" s="3"/>
      <c r="J2499" s="3" t="n">
        <f aca="false">ROUND((G2499-G2498)/G2498*100,2)</f>
        <v>-0.29</v>
      </c>
      <c r="K2499" s="3" t="str">
        <f aca="false">B2499&amp;"_"&amp;C2499</f>
        <v>5_2025-11-27</v>
      </c>
    </row>
    <row r="2500" customFormat="false" ht="15" hidden="false" customHeight="false" outlineLevel="0" collapsed="false">
      <c r="A2500" s="3" t="n">
        <v>2499</v>
      </c>
      <c r="B2500" s="3" t="n">
        <v>5</v>
      </c>
      <c r="C2500" s="3" t="s">
        <v>555</v>
      </c>
      <c r="D2500" s="4" t="n">
        <v>710.52</v>
      </c>
      <c r="E2500" s="4" t="n">
        <v>713.22</v>
      </c>
      <c r="F2500" s="4" t="n">
        <v>707.44</v>
      </c>
      <c r="G2500" s="4" t="n">
        <v>711.52</v>
      </c>
      <c r="H2500" s="5" t="n">
        <v>2044363</v>
      </c>
      <c r="I2500" s="3"/>
      <c r="J2500" s="3" t="n">
        <f aca="false">ROUND((G2500-G2499)/G2499*100,2)</f>
        <v>-1.26</v>
      </c>
      <c r="K2500" s="3" t="str">
        <f aca="false">B2500&amp;"_"&amp;C2500</f>
        <v>5_2025-11-28</v>
      </c>
    </row>
    <row r="2501" customFormat="false" ht="15" hidden="false" customHeight="false" outlineLevel="0" collapsed="false">
      <c r="A2501" s="3" t="n">
        <v>2500</v>
      </c>
      <c r="B2501" s="3" t="n">
        <v>5</v>
      </c>
      <c r="C2501" s="3" t="s">
        <v>556</v>
      </c>
      <c r="D2501" s="4" t="n">
        <v>718.08</v>
      </c>
      <c r="E2501" s="4" t="n">
        <v>720.53</v>
      </c>
      <c r="F2501" s="4" t="n">
        <v>717.24</v>
      </c>
      <c r="G2501" s="4" t="n">
        <v>719.71</v>
      </c>
      <c r="H2501" s="5" t="n">
        <v>7052046</v>
      </c>
      <c r="I2501" s="3"/>
      <c r="J2501" s="3" t="n">
        <f aca="false">ROUND((G2501-G2500)/G2500*100,2)</f>
        <v>1.15</v>
      </c>
      <c r="K2501" s="3" t="str">
        <f aca="false">B2501&amp;"_"&amp;C2501</f>
        <v>5_2025-12-01</v>
      </c>
    </row>
    <row r="2502" customFormat="false" ht="15" hidden="false" customHeight="false" outlineLevel="0" collapsed="false">
      <c r="A2502" s="3" t="n">
        <v>2501</v>
      </c>
      <c r="B2502" s="3" t="n">
        <v>6</v>
      </c>
      <c r="C2502" s="3" t="s">
        <v>57</v>
      </c>
      <c r="D2502" s="4" t="n">
        <v>275.77</v>
      </c>
      <c r="E2502" s="4" t="n">
        <v>277.03</v>
      </c>
      <c r="F2502" s="4" t="n">
        <v>274.98</v>
      </c>
      <c r="G2502" s="4" t="n">
        <v>275.66</v>
      </c>
      <c r="H2502" s="5" t="n">
        <v>5330000</v>
      </c>
      <c r="I2502" s="3"/>
      <c r="J2502" s="3"/>
      <c r="K2502" s="3" t="str">
        <f aca="false">B2502&amp;"_"&amp;C2502</f>
        <v>6_2024-01-02</v>
      </c>
    </row>
    <row r="2503" customFormat="false" ht="15" hidden="false" customHeight="false" outlineLevel="0" collapsed="false">
      <c r="A2503" s="3" t="n">
        <v>2502</v>
      </c>
      <c r="B2503" s="3" t="n">
        <v>6</v>
      </c>
      <c r="C2503" s="3" t="s">
        <v>58</v>
      </c>
      <c r="D2503" s="4" t="n">
        <v>267.89</v>
      </c>
      <c r="E2503" s="4" t="n">
        <v>268.74</v>
      </c>
      <c r="F2503" s="4" t="n">
        <v>267.72</v>
      </c>
      <c r="G2503" s="4" t="n">
        <v>268.51</v>
      </c>
      <c r="H2503" s="5" t="n">
        <v>5391780</v>
      </c>
      <c r="I2503" s="3"/>
      <c r="J2503" s="3" t="n">
        <f aca="false">ROUND((G2503-G2502)/G2502*100,2)</f>
        <v>-2.59</v>
      </c>
      <c r="K2503" s="3" t="str">
        <f aca="false">B2503&amp;"_"&amp;C2503</f>
        <v>6_2024-01-03</v>
      </c>
    </row>
    <row r="2504" customFormat="false" ht="15" hidden="false" customHeight="false" outlineLevel="0" collapsed="false">
      <c r="A2504" s="3" t="n">
        <v>2503</v>
      </c>
      <c r="B2504" s="3" t="n">
        <v>6</v>
      </c>
      <c r="C2504" s="3" t="s">
        <v>59</v>
      </c>
      <c r="D2504" s="4" t="n">
        <v>266.34</v>
      </c>
      <c r="E2504" s="4" t="n">
        <v>267.34</v>
      </c>
      <c r="F2504" s="4" t="n">
        <v>265.67</v>
      </c>
      <c r="G2504" s="4" t="n">
        <v>265.76</v>
      </c>
      <c r="H2504" s="5" t="n">
        <v>2128836</v>
      </c>
      <c r="I2504" s="3"/>
      <c r="J2504" s="3" t="n">
        <f aca="false">ROUND((G2504-G2503)/G2503*100,2)</f>
        <v>-1.02</v>
      </c>
      <c r="K2504" s="3" t="str">
        <f aca="false">B2504&amp;"_"&amp;C2504</f>
        <v>6_2024-01-04</v>
      </c>
    </row>
    <row r="2505" customFormat="false" ht="15" hidden="false" customHeight="false" outlineLevel="0" collapsed="false">
      <c r="A2505" s="3" t="n">
        <v>2504</v>
      </c>
      <c r="B2505" s="3" t="n">
        <v>6</v>
      </c>
      <c r="C2505" s="3" t="s">
        <v>60</v>
      </c>
      <c r="D2505" s="4" t="n">
        <v>274.56</v>
      </c>
      <c r="E2505" s="4" t="n">
        <v>274.81</v>
      </c>
      <c r="F2505" s="4" t="n">
        <v>273.81</v>
      </c>
      <c r="G2505" s="4" t="n">
        <v>274.44</v>
      </c>
      <c r="H2505" s="5" t="n">
        <v>4381256</v>
      </c>
      <c r="I2505" s="3"/>
      <c r="J2505" s="3" t="n">
        <f aca="false">ROUND((G2505-G2504)/G2504*100,2)</f>
        <v>3.27</v>
      </c>
      <c r="K2505" s="3" t="str">
        <f aca="false">B2505&amp;"_"&amp;C2505</f>
        <v>6_2024-01-05</v>
      </c>
    </row>
    <row r="2506" customFormat="false" ht="15" hidden="false" customHeight="false" outlineLevel="0" collapsed="false">
      <c r="A2506" s="3" t="n">
        <v>2505</v>
      </c>
      <c r="B2506" s="3" t="n">
        <v>6</v>
      </c>
      <c r="C2506" s="3" t="s">
        <v>61</v>
      </c>
      <c r="D2506" s="4" t="n">
        <v>277.23</v>
      </c>
      <c r="E2506" s="4" t="n">
        <v>277.87</v>
      </c>
      <c r="F2506" s="4" t="n">
        <v>275.69</v>
      </c>
      <c r="G2506" s="4" t="n">
        <v>276.8</v>
      </c>
      <c r="H2506" s="5" t="n">
        <v>2549899</v>
      </c>
      <c r="I2506" s="3"/>
      <c r="J2506" s="3" t="n">
        <f aca="false">ROUND((G2506-G2505)/G2505*100,2)</f>
        <v>0.86</v>
      </c>
      <c r="K2506" s="3" t="str">
        <f aca="false">B2506&amp;"_"&amp;C2506</f>
        <v>6_2024-01-08</v>
      </c>
    </row>
    <row r="2507" customFormat="false" ht="15" hidden="false" customHeight="false" outlineLevel="0" collapsed="false">
      <c r="A2507" s="3" t="n">
        <v>2506</v>
      </c>
      <c r="B2507" s="3" t="n">
        <v>6</v>
      </c>
      <c r="C2507" s="3" t="s">
        <v>62</v>
      </c>
      <c r="D2507" s="4" t="n">
        <v>282.33</v>
      </c>
      <c r="E2507" s="4" t="n">
        <v>283.28</v>
      </c>
      <c r="F2507" s="4" t="n">
        <v>281.51</v>
      </c>
      <c r="G2507" s="4" t="n">
        <v>281.77</v>
      </c>
      <c r="H2507" s="5" t="n">
        <v>3514073</v>
      </c>
      <c r="I2507" s="3"/>
      <c r="J2507" s="3" t="n">
        <f aca="false">ROUND((G2507-G2506)/G2506*100,2)</f>
        <v>1.8</v>
      </c>
      <c r="K2507" s="3" t="str">
        <f aca="false">B2507&amp;"_"&amp;C2507</f>
        <v>6_2024-01-09</v>
      </c>
    </row>
    <row r="2508" customFormat="false" ht="15" hidden="false" customHeight="false" outlineLevel="0" collapsed="false">
      <c r="A2508" s="3" t="n">
        <v>2507</v>
      </c>
      <c r="B2508" s="3" t="n">
        <v>6</v>
      </c>
      <c r="C2508" s="3" t="s">
        <v>63</v>
      </c>
      <c r="D2508" s="4" t="n">
        <v>282.33</v>
      </c>
      <c r="E2508" s="4" t="n">
        <v>283.33</v>
      </c>
      <c r="F2508" s="4" t="n">
        <v>280.86</v>
      </c>
      <c r="G2508" s="4" t="n">
        <v>282.53</v>
      </c>
      <c r="H2508" s="5" t="n">
        <v>1479163</v>
      </c>
      <c r="I2508" s="3"/>
      <c r="J2508" s="3" t="n">
        <f aca="false">ROUND((G2508-G2507)/G2507*100,2)</f>
        <v>0.27</v>
      </c>
      <c r="K2508" s="3" t="str">
        <f aca="false">B2508&amp;"_"&amp;C2508</f>
        <v>6_2024-01-10</v>
      </c>
    </row>
    <row r="2509" customFormat="false" ht="15" hidden="false" customHeight="false" outlineLevel="0" collapsed="false">
      <c r="A2509" s="3" t="n">
        <v>2508</v>
      </c>
      <c r="B2509" s="3" t="n">
        <v>6</v>
      </c>
      <c r="C2509" s="3" t="s">
        <v>64</v>
      </c>
      <c r="D2509" s="4" t="n">
        <v>280.28</v>
      </c>
      <c r="E2509" s="4" t="n">
        <v>280.81</v>
      </c>
      <c r="F2509" s="4" t="n">
        <v>277.75</v>
      </c>
      <c r="G2509" s="4" t="n">
        <v>279.32</v>
      </c>
      <c r="H2509" s="5" t="n">
        <v>5092436</v>
      </c>
      <c r="I2509" s="3"/>
      <c r="J2509" s="3" t="n">
        <f aca="false">ROUND((G2509-G2508)/G2508*100,2)</f>
        <v>-1.14</v>
      </c>
      <c r="K2509" s="3" t="str">
        <f aca="false">B2509&amp;"_"&amp;C2509</f>
        <v>6_2024-01-11</v>
      </c>
    </row>
    <row r="2510" customFormat="false" ht="15" hidden="false" customHeight="false" outlineLevel="0" collapsed="false">
      <c r="A2510" s="3" t="n">
        <v>2509</v>
      </c>
      <c r="B2510" s="3" t="n">
        <v>6</v>
      </c>
      <c r="C2510" s="3" t="s">
        <v>65</v>
      </c>
      <c r="D2510" s="4" t="n">
        <v>278.85</v>
      </c>
      <c r="E2510" s="4" t="n">
        <v>280.17</v>
      </c>
      <c r="F2510" s="4" t="n">
        <v>278.32</v>
      </c>
      <c r="G2510" s="4" t="n">
        <v>278.46</v>
      </c>
      <c r="H2510" s="5" t="n">
        <v>565015</v>
      </c>
      <c r="I2510" s="3"/>
      <c r="J2510" s="3" t="n">
        <f aca="false">ROUND((G2510-G2509)/G2509*100,2)</f>
        <v>-0.31</v>
      </c>
      <c r="K2510" s="3" t="str">
        <f aca="false">B2510&amp;"_"&amp;C2510</f>
        <v>6_2024-01-12</v>
      </c>
    </row>
    <row r="2511" customFormat="false" ht="15" hidden="false" customHeight="false" outlineLevel="0" collapsed="false">
      <c r="A2511" s="3" t="n">
        <v>2510</v>
      </c>
      <c r="B2511" s="3" t="n">
        <v>6</v>
      </c>
      <c r="C2511" s="3" t="s">
        <v>66</v>
      </c>
      <c r="D2511" s="4" t="n">
        <v>269.13</v>
      </c>
      <c r="E2511" s="4" t="n">
        <v>269.22</v>
      </c>
      <c r="F2511" s="4" t="n">
        <v>266.98</v>
      </c>
      <c r="G2511" s="4" t="n">
        <v>268.36</v>
      </c>
      <c r="H2511" s="5" t="n">
        <v>2849704</v>
      </c>
      <c r="I2511" s="3"/>
      <c r="J2511" s="3" t="n">
        <f aca="false">ROUND((G2511-G2510)/G2510*100,2)</f>
        <v>-3.63</v>
      </c>
      <c r="K2511" s="3" t="str">
        <f aca="false">B2511&amp;"_"&amp;C2511</f>
        <v>6_2024-01-15</v>
      </c>
    </row>
    <row r="2512" customFormat="false" ht="15" hidden="false" customHeight="false" outlineLevel="0" collapsed="false">
      <c r="A2512" s="3" t="n">
        <v>2511</v>
      </c>
      <c r="B2512" s="3" t="n">
        <v>6</v>
      </c>
      <c r="C2512" s="3" t="s">
        <v>67</v>
      </c>
      <c r="D2512" s="4" t="n">
        <v>270.34</v>
      </c>
      <c r="E2512" s="4" t="n">
        <v>271.44</v>
      </c>
      <c r="F2512" s="4" t="n">
        <v>268.98</v>
      </c>
      <c r="G2512" s="4" t="n">
        <v>271.1</v>
      </c>
      <c r="H2512" s="5" t="n">
        <v>3222050</v>
      </c>
      <c r="I2512" s="3"/>
      <c r="J2512" s="3" t="n">
        <f aca="false">ROUND((G2512-G2511)/G2511*100,2)</f>
        <v>1.02</v>
      </c>
      <c r="K2512" s="3" t="str">
        <f aca="false">B2512&amp;"_"&amp;C2512</f>
        <v>6_2024-01-16</v>
      </c>
    </row>
    <row r="2513" customFormat="false" ht="15" hidden="false" customHeight="false" outlineLevel="0" collapsed="false">
      <c r="A2513" s="3" t="n">
        <v>2512</v>
      </c>
      <c r="B2513" s="3" t="n">
        <v>6</v>
      </c>
      <c r="C2513" s="3" t="s">
        <v>68</v>
      </c>
      <c r="D2513" s="4" t="n">
        <v>270.17</v>
      </c>
      <c r="E2513" s="4" t="n">
        <v>271.11</v>
      </c>
      <c r="F2513" s="4" t="n">
        <v>267.95</v>
      </c>
      <c r="G2513" s="4" t="n">
        <v>269.28</v>
      </c>
      <c r="H2513" s="5" t="n">
        <v>4063154</v>
      </c>
      <c r="I2513" s="3"/>
      <c r="J2513" s="3" t="n">
        <f aca="false">ROUND((G2513-G2512)/G2512*100,2)</f>
        <v>-0.67</v>
      </c>
      <c r="K2513" s="3" t="str">
        <f aca="false">B2513&amp;"_"&amp;C2513</f>
        <v>6_2024-01-17</v>
      </c>
    </row>
    <row r="2514" customFormat="false" ht="15" hidden="false" customHeight="false" outlineLevel="0" collapsed="false">
      <c r="A2514" s="3" t="n">
        <v>2513</v>
      </c>
      <c r="B2514" s="3" t="n">
        <v>6</v>
      </c>
      <c r="C2514" s="3" t="s">
        <v>69</v>
      </c>
      <c r="D2514" s="4" t="n">
        <v>267.37</v>
      </c>
      <c r="E2514" s="4" t="n">
        <v>269.12</v>
      </c>
      <c r="F2514" s="4" t="n">
        <v>265.92</v>
      </c>
      <c r="G2514" s="4" t="n">
        <v>268.22</v>
      </c>
      <c r="H2514" s="5" t="n">
        <v>1640126</v>
      </c>
      <c r="I2514" s="3"/>
      <c r="J2514" s="3" t="n">
        <f aca="false">ROUND((G2514-G2513)/G2513*100,2)</f>
        <v>-0.39</v>
      </c>
      <c r="K2514" s="3" t="str">
        <f aca="false">B2514&amp;"_"&amp;C2514</f>
        <v>6_2024-01-18</v>
      </c>
    </row>
    <row r="2515" customFormat="false" ht="15" hidden="false" customHeight="false" outlineLevel="0" collapsed="false">
      <c r="A2515" s="3" t="n">
        <v>2514</v>
      </c>
      <c r="B2515" s="3" t="n">
        <v>6</v>
      </c>
      <c r="C2515" s="3" t="s">
        <v>70</v>
      </c>
      <c r="D2515" s="4" t="n">
        <v>264.3</v>
      </c>
      <c r="E2515" s="4" t="n">
        <v>265.33</v>
      </c>
      <c r="F2515" s="4" t="n">
        <v>263.32</v>
      </c>
      <c r="G2515" s="4" t="n">
        <v>264.48</v>
      </c>
      <c r="H2515" s="5" t="n">
        <v>1687103</v>
      </c>
      <c r="I2515" s="3"/>
      <c r="J2515" s="3" t="n">
        <f aca="false">ROUND((G2515-G2514)/G2514*100,2)</f>
        <v>-1.39</v>
      </c>
      <c r="K2515" s="3" t="str">
        <f aca="false">B2515&amp;"_"&amp;C2515</f>
        <v>6_2024-01-19</v>
      </c>
    </row>
    <row r="2516" customFormat="false" ht="15" hidden="false" customHeight="false" outlineLevel="0" collapsed="false">
      <c r="A2516" s="3" t="n">
        <v>2515</v>
      </c>
      <c r="B2516" s="3" t="n">
        <v>6</v>
      </c>
      <c r="C2516" s="3" t="s">
        <v>71</v>
      </c>
      <c r="D2516" s="4" t="n">
        <v>260.5</v>
      </c>
      <c r="E2516" s="4" t="n">
        <v>261.58</v>
      </c>
      <c r="F2516" s="4" t="n">
        <v>258.09</v>
      </c>
      <c r="G2516" s="4" t="n">
        <v>259.5</v>
      </c>
      <c r="H2516" s="5" t="n">
        <v>7820935</v>
      </c>
      <c r="I2516" s="3"/>
      <c r="J2516" s="3" t="n">
        <f aca="false">ROUND((G2516-G2515)/G2515*100,2)</f>
        <v>-1.88</v>
      </c>
      <c r="K2516" s="3" t="str">
        <f aca="false">B2516&amp;"_"&amp;C2516</f>
        <v>6_2024-01-22</v>
      </c>
    </row>
    <row r="2517" customFormat="false" ht="15" hidden="false" customHeight="false" outlineLevel="0" collapsed="false">
      <c r="A2517" s="3" t="n">
        <v>2516</v>
      </c>
      <c r="B2517" s="3" t="n">
        <v>6</v>
      </c>
      <c r="C2517" s="3" t="s">
        <v>72</v>
      </c>
      <c r="D2517" s="4" t="n">
        <v>258.22</v>
      </c>
      <c r="E2517" s="4" t="n">
        <v>258.45</v>
      </c>
      <c r="F2517" s="4" t="n">
        <v>257.19</v>
      </c>
      <c r="G2517" s="4" t="n">
        <v>257.88</v>
      </c>
      <c r="H2517" s="5" t="n">
        <v>6167551</v>
      </c>
      <c r="I2517" s="3"/>
      <c r="J2517" s="3" t="n">
        <f aca="false">ROUND((G2517-G2516)/G2516*100,2)</f>
        <v>-0.62</v>
      </c>
      <c r="K2517" s="3" t="str">
        <f aca="false">B2517&amp;"_"&amp;C2517</f>
        <v>6_2024-01-23</v>
      </c>
    </row>
    <row r="2518" customFormat="false" ht="15" hidden="false" customHeight="false" outlineLevel="0" collapsed="false">
      <c r="A2518" s="3" t="n">
        <v>2517</v>
      </c>
      <c r="B2518" s="3" t="n">
        <v>6</v>
      </c>
      <c r="C2518" s="3" t="s">
        <v>73</v>
      </c>
      <c r="D2518" s="4" t="n">
        <v>260.71</v>
      </c>
      <c r="E2518" s="4" t="n">
        <v>261.23</v>
      </c>
      <c r="F2518" s="4" t="n">
        <v>260.68</v>
      </c>
      <c r="G2518" s="4" t="n">
        <v>260.96</v>
      </c>
      <c r="H2518" s="5" t="n">
        <v>5660911</v>
      </c>
      <c r="I2518" s="3"/>
      <c r="J2518" s="3" t="n">
        <f aca="false">ROUND((G2518-G2517)/G2517*100,2)</f>
        <v>1.19</v>
      </c>
      <c r="K2518" s="3" t="str">
        <f aca="false">B2518&amp;"_"&amp;C2518</f>
        <v>6_2024-01-24</v>
      </c>
    </row>
    <row r="2519" customFormat="false" ht="15" hidden="false" customHeight="false" outlineLevel="0" collapsed="false">
      <c r="A2519" s="3" t="n">
        <v>2518</v>
      </c>
      <c r="B2519" s="3" t="n">
        <v>6</v>
      </c>
      <c r="C2519" s="3" t="s">
        <v>74</v>
      </c>
      <c r="D2519" s="4" t="n">
        <v>265.18</v>
      </c>
      <c r="E2519" s="4" t="n">
        <v>266.66</v>
      </c>
      <c r="F2519" s="4" t="n">
        <v>263.58</v>
      </c>
      <c r="G2519" s="4" t="n">
        <v>264.51</v>
      </c>
      <c r="H2519" s="5" t="n">
        <v>1863752</v>
      </c>
      <c r="I2519" s="3"/>
      <c r="J2519" s="3" t="n">
        <f aca="false">ROUND((G2519-G2518)/G2518*100,2)</f>
        <v>1.36</v>
      </c>
      <c r="K2519" s="3" t="str">
        <f aca="false">B2519&amp;"_"&amp;C2519</f>
        <v>6_2024-01-25</v>
      </c>
    </row>
    <row r="2520" customFormat="false" ht="15" hidden="false" customHeight="false" outlineLevel="0" collapsed="false">
      <c r="A2520" s="3" t="n">
        <v>2519</v>
      </c>
      <c r="B2520" s="3" t="n">
        <v>6</v>
      </c>
      <c r="C2520" s="3" t="s">
        <v>75</v>
      </c>
      <c r="D2520" s="4" t="n">
        <v>275.5</v>
      </c>
      <c r="E2520" s="4" t="n">
        <v>276.44</v>
      </c>
      <c r="F2520" s="4" t="n">
        <v>273.06</v>
      </c>
      <c r="G2520" s="4" t="n">
        <v>274.52</v>
      </c>
      <c r="H2520" s="5" t="n">
        <v>7908614</v>
      </c>
      <c r="I2520" s="3"/>
      <c r="J2520" s="3" t="n">
        <f aca="false">ROUND((G2520-G2519)/G2519*100,2)</f>
        <v>3.78</v>
      </c>
      <c r="K2520" s="3" t="str">
        <f aca="false">B2520&amp;"_"&amp;C2520</f>
        <v>6_2024-01-26</v>
      </c>
    </row>
    <row r="2521" customFormat="false" ht="15" hidden="false" customHeight="false" outlineLevel="0" collapsed="false">
      <c r="A2521" s="3" t="n">
        <v>2520</v>
      </c>
      <c r="B2521" s="3" t="n">
        <v>6</v>
      </c>
      <c r="C2521" s="3" t="s">
        <v>76</v>
      </c>
      <c r="D2521" s="4" t="n">
        <v>267.34</v>
      </c>
      <c r="E2521" s="4" t="n">
        <v>267.45</v>
      </c>
      <c r="F2521" s="4" t="n">
        <v>266.3</v>
      </c>
      <c r="G2521" s="4" t="n">
        <v>266.51</v>
      </c>
      <c r="H2521" s="5" t="n">
        <v>2750784</v>
      </c>
      <c r="I2521" s="3"/>
      <c r="J2521" s="3" t="n">
        <f aca="false">ROUND((G2521-G2520)/G2520*100,2)</f>
        <v>-2.92</v>
      </c>
      <c r="K2521" s="3" t="str">
        <f aca="false">B2521&amp;"_"&amp;C2521</f>
        <v>6_2024-01-29</v>
      </c>
    </row>
    <row r="2522" customFormat="false" ht="15" hidden="false" customHeight="false" outlineLevel="0" collapsed="false">
      <c r="A2522" s="3" t="n">
        <v>2521</v>
      </c>
      <c r="B2522" s="3" t="n">
        <v>6</v>
      </c>
      <c r="C2522" s="3" t="s">
        <v>77</v>
      </c>
      <c r="D2522" s="4" t="n">
        <v>265.5</v>
      </c>
      <c r="E2522" s="4" t="n">
        <v>266.76</v>
      </c>
      <c r="F2522" s="4" t="n">
        <v>263.4</v>
      </c>
      <c r="G2522" s="4" t="n">
        <v>264.46</v>
      </c>
      <c r="H2522" s="5" t="n">
        <v>7711813</v>
      </c>
      <c r="I2522" s="3"/>
      <c r="J2522" s="3" t="n">
        <f aca="false">ROUND((G2522-G2521)/G2521*100,2)</f>
        <v>-0.77</v>
      </c>
      <c r="K2522" s="3" t="str">
        <f aca="false">B2522&amp;"_"&amp;C2522</f>
        <v>6_2024-01-30</v>
      </c>
    </row>
    <row r="2523" customFormat="false" ht="15" hidden="false" customHeight="false" outlineLevel="0" collapsed="false">
      <c r="A2523" s="3" t="n">
        <v>2522</v>
      </c>
      <c r="B2523" s="3" t="n">
        <v>6</v>
      </c>
      <c r="C2523" s="3" t="s">
        <v>78</v>
      </c>
      <c r="D2523" s="4" t="n">
        <v>265.84</v>
      </c>
      <c r="E2523" s="4" t="n">
        <v>267.36</v>
      </c>
      <c r="F2523" s="4" t="n">
        <v>264.33</v>
      </c>
      <c r="G2523" s="4" t="n">
        <v>266.23</v>
      </c>
      <c r="H2523" s="5" t="n">
        <v>1123045</v>
      </c>
      <c r="I2523" s="3"/>
      <c r="J2523" s="3" t="n">
        <f aca="false">ROUND((G2523-G2522)/G2522*100,2)</f>
        <v>0.67</v>
      </c>
      <c r="K2523" s="3" t="str">
        <f aca="false">B2523&amp;"_"&amp;C2523</f>
        <v>6_2024-01-31</v>
      </c>
    </row>
    <row r="2524" customFormat="false" ht="15" hidden="false" customHeight="false" outlineLevel="0" collapsed="false">
      <c r="A2524" s="3" t="n">
        <v>2523</v>
      </c>
      <c r="B2524" s="3" t="n">
        <v>6</v>
      </c>
      <c r="C2524" s="3" t="s">
        <v>79</v>
      </c>
      <c r="D2524" s="4" t="n">
        <v>258.45</v>
      </c>
      <c r="E2524" s="4" t="n">
        <v>260.84</v>
      </c>
      <c r="F2524" s="4" t="n">
        <v>257.8</v>
      </c>
      <c r="G2524" s="4" t="n">
        <v>259.45</v>
      </c>
      <c r="H2524" s="5" t="n">
        <v>1767951</v>
      </c>
      <c r="I2524" s="3"/>
      <c r="J2524" s="3" t="n">
        <f aca="false">ROUND((G2524-G2523)/G2523*100,2)</f>
        <v>-2.55</v>
      </c>
      <c r="K2524" s="3" t="str">
        <f aca="false">B2524&amp;"_"&amp;C2524</f>
        <v>6_2024-02-01</v>
      </c>
    </row>
    <row r="2525" customFormat="false" ht="15" hidden="false" customHeight="false" outlineLevel="0" collapsed="false">
      <c r="A2525" s="3" t="n">
        <v>2524</v>
      </c>
      <c r="B2525" s="3" t="n">
        <v>6</v>
      </c>
      <c r="C2525" s="3" t="s">
        <v>80</v>
      </c>
      <c r="D2525" s="4" t="n">
        <v>255.22</v>
      </c>
      <c r="E2525" s="4" t="n">
        <v>255.51</v>
      </c>
      <c r="F2525" s="4" t="n">
        <v>254.07</v>
      </c>
      <c r="G2525" s="4" t="n">
        <v>254.5</v>
      </c>
      <c r="H2525" s="5" t="n">
        <v>4403237</v>
      </c>
      <c r="I2525" s="3"/>
      <c r="J2525" s="3" t="n">
        <f aca="false">ROUND((G2525-G2524)/G2524*100,2)</f>
        <v>-1.91</v>
      </c>
      <c r="K2525" s="3" t="str">
        <f aca="false">B2525&amp;"_"&amp;C2525</f>
        <v>6_2024-02-02</v>
      </c>
    </row>
    <row r="2526" customFormat="false" ht="15" hidden="false" customHeight="false" outlineLevel="0" collapsed="false">
      <c r="A2526" s="3" t="n">
        <v>2525</v>
      </c>
      <c r="B2526" s="3" t="n">
        <v>6</v>
      </c>
      <c r="C2526" s="3" t="s">
        <v>81</v>
      </c>
      <c r="D2526" s="4" t="n">
        <v>260.01</v>
      </c>
      <c r="E2526" s="4" t="n">
        <v>260.1</v>
      </c>
      <c r="F2526" s="4" t="n">
        <v>258.8</v>
      </c>
      <c r="G2526" s="4" t="n">
        <v>259.17</v>
      </c>
      <c r="H2526" s="5" t="n">
        <v>2799770</v>
      </c>
      <c r="I2526" s="3"/>
      <c r="J2526" s="3" t="n">
        <f aca="false">ROUND((G2526-G2525)/G2525*100,2)</f>
        <v>1.83</v>
      </c>
      <c r="K2526" s="3" t="str">
        <f aca="false">B2526&amp;"_"&amp;C2526</f>
        <v>6_2024-02-05</v>
      </c>
    </row>
    <row r="2527" customFormat="false" ht="15" hidden="false" customHeight="false" outlineLevel="0" collapsed="false">
      <c r="A2527" s="3" t="n">
        <v>2526</v>
      </c>
      <c r="B2527" s="3" t="n">
        <v>6</v>
      </c>
      <c r="C2527" s="3" t="s">
        <v>82</v>
      </c>
      <c r="D2527" s="4" t="n">
        <v>256.43</v>
      </c>
      <c r="E2527" s="4" t="n">
        <v>257.2</v>
      </c>
      <c r="F2527" s="4" t="n">
        <v>256.36</v>
      </c>
      <c r="G2527" s="4" t="n">
        <v>256.53</v>
      </c>
      <c r="H2527" s="5" t="n">
        <v>6124982</v>
      </c>
      <c r="I2527" s="3"/>
      <c r="J2527" s="3" t="n">
        <f aca="false">ROUND((G2527-G2526)/G2526*100,2)</f>
        <v>-1.02</v>
      </c>
      <c r="K2527" s="3" t="str">
        <f aca="false">B2527&amp;"_"&amp;C2527</f>
        <v>6_2024-02-06</v>
      </c>
    </row>
    <row r="2528" customFormat="false" ht="15" hidden="false" customHeight="false" outlineLevel="0" collapsed="false">
      <c r="A2528" s="3" t="n">
        <v>2527</v>
      </c>
      <c r="B2528" s="3" t="n">
        <v>6</v>
      </c>
      <c r="C2528" s="3" t="s">
        <v>83</v>
      </c>
      <c r="D2528" s="4" t="n">
        <v>256.07</v>
      </c>
      <c r="E2528" s="4" t="n">
        <v>257.78</v>
      </c>
      <c r="F2528" s="4" t="n">
        <v>255.86</v>
      </c>
      <c r="G2528" s="4" t="n">
        <v>256.93</v>
      </c>
      <c r="H2528" s="5" t="n">
        <v>7836864</v>
      </c>
      <c r="I2528" s="3"/>
      <c r="J2528" s="3" t="n">
        <f aca="false">ROUND((G2528-G2527)/G2527*100,2)</f>
        <v>0.16</v>
      </c>
      <c r="K2528" s="3" t="str">
        <f aca="false">B2528&amp;"_"&amp;C2528</f>
        <v>6_2024-02-07</v>
      </c>
    </row>
    <row r="2529" customFormat="false" ht="15" hidden="false" customHeight="false" outlineLevel="0" collapsed="false">
      <c r="A2529" s="3" t="n">
        <v>2528</v>
      </c>
      <c r="B2529" s="3" t="n">
        <v>6</v>
      </c>
      <c r="C2529" s="3" t="s">
        <v>84</v>
      </c>
      <c r="D2529" s="4" t="n">
        <v>252.15</v>
      </c>
      <c r="E2529" s="4" t="n">
        <v>253.26</v>
      </c>
      <c r="F2529" s="4" t="n">
        <v>251.87</v>
      </c>
      <c r="G2529" s="4" t="n">
        <v>251.9</v>
      </c>
      <c r="H2529" s="5" t="n">
        <v>3355033</v>
      </c>
      <c r="I2529" s="3"/>
      <c r="J2529" s="3" t="n">
        <f aca="false">ROUND((G2529-G2528)/G2528*100,2)</f>
        <v>-1.96</v>
      </c>
      <c r="K2529" s="3" t="str">
        <f aca="false">B2529&amp;"_"&amp;C2529</f>
        <v>6_2024-02-08</v>
      </c>
    </row>
    <row r="2530" customFormat="false" ht="15" hidden="false" customHeight="false" outlineLevel="0" collapsed="false">
      <c r="A2530" s="3" t="n">
        <v>2529</v>
      </c>
      <c r="B2530" s="3" t="n">
        <v>6</v>
      </c>
      <c r="C2530" s="3" t="s">
        <v>85</v>
      </c>
      <c r="D2530" s="4" t="n">
        <v>254.7</v>
      </c>
      <c r="E2530" s="4" t="n">
        <v>256.68</v>
      </c>
      <c r="F2530" s="4" t="n">
        <v>253.63</v>
      </c>
      <c r="G2530" s="4" t="n">
        <v>255.64</v>
      </c>
      <c r="H2530" s="5" t="n">
        <v>3017261</v>
      </c>
      <c r="I2530" s="3"/>
      <c r="J2530" s="3" t="n">
        <f aca="false">ROUND((G2530-G2529)/G2529*100,2)</f>
        <v>1.48</v>
      </c>
      <c r="K2530" s="3" t="str">
        <f aca="false">B2530&amp;"_"&amp;C2530</f>
        <v>6_2024-02-09</v>
      </c>
    </row>
    <row r="2531" customFormat="false" ht="15" hidden="false" customHeight="false" outlineLevel="0" collapsed="false">
      <c r="A2531" s="3" t="n">
        <v>2530</v>
      </c>
      <c r="B2531" s="3" t="n">
        <v>6</v>
      </c>
      <c r="C2531" s="3" t="s">
        <v>86</v>
      </c>
      <c r="D2531" s="4" t="n">
        <v>253.8</v>
      </c>
      <c r="E2531" s="4" t="n">
        <v>255.1</v>
      </c>
      <c r="F2531" s="4" t="n">
        <v>252</v>
      </c>
      <c r="G2531" s="4" t="n">
        <v>253.19</v>
      </c>
      <c r="H2531" s="5" t="n">
        <v>3553962</v>
      </c>
      <c r="I2531" s="3"/>
      <c r="J2531" s="3" t="n">
        <f aca="false">ROUND((G2531-G2530)/G2530*100,2)</f>
        <v>-0.96</v>
      </c>
      <c r="K2531" s="3" t="str">
        <f aca="false">B2531&amp;"_"&amp;C2531</f>
        <v>6_2024-02-12</v>
      </c>
    </row>
    <row r="2532" customFormat="false" ht="15" hidden="false" customHeight="false" outlineLevel="0" collapsed="false">
      <c r="A2532" s="3" t="n">
        <v>2531</v>
      </c>
      <c r="B2532" s="3" t="n">
        <v>6</v>
      </c>
      <c r="C2532" s="3" t="s">
        <v>87</v>
      </c>
      <c r="D2532" s="4" t="n">
        <v>247.74</v>
      </c>
      <c r="E2532" s="4" t="n">
        <v>248.56</v>
      </c>
      <c r="F2532" s="4" t="n">
        <v>246.58</v>
      </c>
      <c r="G2532" s="4" t="n">
        <v>247.31</v>
      </c>
      <c r="H2532" s="5" t="n">
        <v>2500043</v>
      </c>
      <c r="I2532" s="3"/>
      <c r="J2532" s="3" t="n">
        <f aca="false">ROUND((G2532-G2531)/G2531*100,2)</f>
        <v>-2.32</v>
      </c>
      <c r="K2532" s="3" t="str">
        <f aca="false">B2532&amp;"_"&amp;C2532</f>
        <v>6_2024-02-13</v>
      </c>
    </row>
    <row r="2533" customFormat="false" ht="15" hidden="false" customHeight="false" outlineLevel="0" collapsed="false">
      <c r="A2533" s="3" t="n">
        <v>2532</v>
      </c>
      <c r="B2533" s="3" t="n">
        <v>6</v>
      </c>
      <c r="C2533" s="3" t="s">
        <v>88</v>
      </c>
      <c r="D2533" s="4" t="n">
        <v>257.15</v>
      </c>
      <c r="E2533" s="4" t="n">
        <v>258.57</v>
      </c>
      <c r="F2533" s="4" t="n">
        <v>256.17</v>
      </c>
      <c r="G2533" s="4" t="n">
        <v>256.3</v>
      </c>
      <c r="H2533" s="5" t="n">
        <v>5496669</v>
      </c>
      <c r="I2533" s="3"/>
      <c r="J2533" s="3" t="n">
        <f aca="false">ROUND((G2533-G2532)/G2532*100,2)</f>
        <v>3.64</v>
      </c>
      <c r="K2533" s="3" t="str">
        <f aca="false">B2533&amp;"_"&amp;C2533</f>
        <v>6_2024-02-14</v>
      </c>
    </row>
    <row r="2534" customFormat="false" ht="15" hidden="false" customHeight="false" outlineLevel="0" collapsed="false">
      <c r="A2534" s="3" t="n">
        <v>2533</v>
      </c>
      <c r="B2534" s="3" t="n">
        <v>6</v>
      </c>
      <c r="C2534" s="3" t="s">
        <v>89</v>
      </c>
      <c r="D2534" s="4" t="n">
        <v>253.3</v>
      </c>
      <c r="E2534" s="4" t="n">
        <v>255.32</v>
      </c>
      <c r="F2534" s="4" t="n">
        <v>252.08</v>
      </c>
      <c r="G2534" s="4" t="n">
        <v>254.09</v>
      </c>
      <c r="H2534" s="5" t="n">
        <v>1302872</v>
      </c>
      <c r="I2534" s="3"/>
      <c r="J2534" s="3" t="n">
        <f aca="false">ROUND((G2534-G2533)/G2533*100,2)</f>
        <v>-0.86</v>
      </c>
      <c r="K2534" s="3" t="str">
        <f aca="false">B2534&amp;"_"&amp;C2534</f>
        <v>6_2024-02-15</v>
      </c>
    </row>
    <row r="2535" customFormat="false" ht="15" hidden="false" customHeight="false" outlineLevel="0" collapsed="false">
      <c r="A2535" s="3" t="n">
        <v>2534</v>
      </c>
      <c r="B2535" s="3" t="n">
        <v>6</v>
      </c>
      <c r="C2535" s="3" t="s">
        <v>90</v>
      </c>
      <c r="D2535" s="4" t="n">
        <v>258.24</v>
      </c>
      <c r="E2535" s="4" t="n">
        <v>259.71</v>
      </c>
      <c r="F2535" s="4" t="n">
        <v>258</v>
      </c>
      <c r="G2535" s="4" t="n">
        <v>259.13</v>
      </c>
      <c r="H2535" s="5" t="n">
        <v>6510927</v>
      </c>
      <c r="I2535" s="3"/>
      <c r="J2535" s="3" t="n">
        <f aca="false">ROUND((G2535-G2534)/G2534*100,2)</f>
        <v>1.98</v>
      </c>
      <c r="K2535" s="3" t="str">
        <f aca="false">B2535&amp;"_"&amp;C2535</f>
        <v>6_2024-02-16</v>
      </c>
    </row>
    <row r="2536" customFormat="false" ht="15" hidden="false" customHeight="false" outlineLevel="0" collapsed="false">
      <c r="A2536" s="3" t="n">
        <v>2535</v>
      </c>
      <c r="B2536" s="3" t="n">
        <v>6</v>
      </c>
      <c r="C2536" s="3" t="s">
        <v>91</v>
      </c>
      <c r="D2536" s="4" t="n">
        <v>259.87</v>
      </c>
      <c r="E2536" s="4" t="n">
        <v>260.91</v>
      </c>
      <c r="F2536" s="4" t="n">
        <v>258.61</v>
      </c>
      <c r="G2536" s="4" t="n">
        <v>260.89</v>
      </c>
      <c r="H2536" s="5" t="n">
        <v>7026196</v>
      </c>
      <c r="I2536" s="3"/>
      <c r="J2536" s="3" t="n">
        <f aca="false">ROUND((G2536-G2535)/G2535*100,2)</f>
        <v>0.68</v>
      </c>
      <c r="K2536" s="3" t="str">
        <f aca="false">B2536&amp;"_"&amp;C2536</f>
        <v>6_2024-02-19</v>
      </c>
    </row>
    <row r="2537" customFormat="false" ht="15" hidden="false" customHeight="false" outlineLevel="0" collapsed="false">
      <c r="A2537" s="3" t="n">
        <v>2536</v>
      </c>
      <c r="B2537" s="3" t="n">
        <v>6</v>
      </c>
      <c r="C2537" s="3" t="s">
        <v>92</v>
      </c>
      <c r="D2537" s="4" t="n">
        <v>251.99</v>
      </c>
      <c r="E2537" s="4" t="n">
        <v>252.23</v>
      </c>
      <c r="F2537" s="4" t="n">
        <v>250.81</v>
      </c>
      <c r="G2537" s="4" t="n">
        <v>251.76</v>
      </c>
      <c r="H2537" s="5" t="n">
        <v>7035120</v>
      </c>
      <c r="I2537" s="3"/>
      <c r="J2537" s="3" t="n">
        <f aca="false">ROUND((G2537-G2536)/G2536*100,2)</f>
        <v>-3.5</v>
      </c>
      <c r="K2537" s="3" t="str">
        <f aca="false">B2537&amp;"_"&amp;C2537</f>
        <v>6_2024-02-20</v>
      </c>
    </row>
    <row r="2538" customFormat="false" ht="15" hidden="false" customHeight="false" outlineLevel="0" collapsed="false">
      <c r="A2538" s="3" t="n">
        <v>2537</v>
      </c>
      <c r="B2538" s="3" t="n">
        <v>6</v>
      </c>
      <c r="C2538" s="3" t="s">
        <v>93</v>
      </c>
      <c r="D2538" s="4" t="n">
        <v>243.46</v>
      </c>
      <c r="E2538" s="4" t="n">
        <v>243.61</v>
      </c>
      <c r="F2538" s="4" t="n">
        <v>242.73</v>
      </c>
      <c r="G2538" s="4" t="n">
        <v>242.9</v>
      </c>
      <c r="H2538" s="5" t="n">
        <v>5781107</v>
      </c>
      <c r="I2538" s="3"/>
      <c r="J2538" s="3" t="n">
        <f aca="false">ROUND((G2538-G2537)/G2537*100,2)</f>
        <v>-3.52</v>
      </c>
      <c r="K2538" s="3" t="str">
        <f aca="false">B2538&amp;"_"&amp;C2538</f>
        <v>6_2024-02-21</v>
      </c>
    </row>
    <row r="2539" customFormat="false" ht="15" hidden="false" customHeight="false" outlineLevel="0" collapsed="false">
      <c r="A2539" s="3" t="n">
        <v>2538</v>
      </c>
      <c r="B2539" s="3" t="n">
        <v>6</v>
      </c>
      <c r="C2539" s="3" t="s">
        <v>94</v>
      </c>
      <c r="D2539" s="4" t="n">
        <v>244.56</v>
      </c>
      <c r="E2539" s="4" t="n">
        <v>246.25</v>
      </c>
      <c r="F2539" s="4" t="n">
        <v>244.44</v>
      </c>
      <c r="G2539" s="4" t="n">
        <v>245.15</v>
      </c>
      <c r="H2539" s="5" t="n">
        <v>1187779</v>
      </c>
      <c r="I2539" s="3"/>
      <c r="J2539" s="3" t="n">
        <f aca="false">ROUND((G2539-G2538)/G2538*100,2)</f>
        <v>0.93</v>
      </c>
      <c r="K2539" s="3" t="str">
        <f aca="false">B2539&amp;"_"&amp;C2539</f>
        <v>6_2024-02-22</v>
      </c>
    </row>
    <row r="2540" customFormat="false" ht="15" hidden="false" customHeight="false" outlineLevel="0" collapsed="false">
      <c r="A2540" s="3" t="n">
        <v>2539</v>
      </c>
      <c r="B2540" s="3" t="n">
        <v>6</v>
      </c>
      <c r="C2540" s="3" t="s">
        <v>95</v>
      </c>
      <c r="D2540" s="4" t="n">
        <v>246.17</v>
      </c>
      <c r="E2540" s="4" t="n">
        <v>246.52</v>
      </c>
      <c r="F2540" s="4" t="n">
        <v>245.53</v>
      </c>
      <c r="G2540" s="4" t="n">
        <v>245.6</v>
      </c>
      <c r="H2540" s="5" t="n">
        <v>1095589</v>
      </c>
      <c r="I2540" s="3"/>
      <c r="J2540" s="3" t="n">
        <f aca="false">ROUND((G2540-G2539)/G2539*100,2)</f>
        <v>0.18</v>
      </c>
      <c r="K2540" s="3" t="str">
        <f aca="false">B2540&amp;"_"&amp;C2540</f>
        <v>6_2024-02-23</v>
      </c>
    </row>
    <row r="2541" customFormat="false" ht="15" hidden="false" customHeight="false" outlineLevel="0" collapsed="false">
      <c r="A2541" s="3" t="n">
        <v>2540</v>
      </c>
      <c r="B2541" s="3" t="n">
        <v>6</v>
      </c>
      <c r="C2541" s="3" t="s">
        <v>96</v>
      </c>
      <c r="D2541" s="4" t="n">
        <v>245.21</v>
      </c>
      <c r="E2541" s="4" t="n">
        <v>246.35</v>
      </c>
      <c r="F2541" s="4" t="n">
        <v>244.51</v>
      </c>
      <c r="G2541" s="4" t="n">
        <v>245.57</v>
      </c>
      <c r="H2541" s="5" t="n">
        <v>1979748</v>
      </c>
      <c r="I2541" s="3"/>
      <c r="J2541" s="3" t="n">
        <f aca="false">ROUND((G2541-G2540)/G2540*100,2)</f>
        <v>-0.01</v>
      </c>
      <c r="K2541" s="3" t="str">
        <f aca="false">B2541&amp;"_"&amp;C2541</f>
        <v>6_2024-02-26</v>
      </c>
    </row>
    <row r="2542" customFormat="false" ht="15" hidden="false" customHeight="false" outlineLevel="0" collapsed="false">
      <c r="A2542" s="3" t="n">
        <v>2541</v>
      </c>
      <c r="B2542" s="3" t="n">
        <v>6</v>
      </c>
      <c r="C2542" s="3" t="s">
        <v>97</v>
      </c>
      <c r="D2542" s="4" t="n">
        <v>251.02</v>
      </c>
      <c r="E2542" s="4" t="n">
        <v>252.09</v>
      </c>
      <c r="F2542" s="4" t="n">
        <v>250.01</v>
      </c>
      <c r="G2542" s="4" t="n">
        <v>251.66</v>
      </c>
      <c r="H2542" s="5" t="n">
        <v>6987561</v>
      </c>
      <c r="I2542" s="3"/>
      <c r="J2542" s="3" t="n">
        <f aca="false">ROUND((G2542-G2541)/G2541*100,2)</f>
        <v>2.48</v>
      </c>
      <c r="K2542" s="3" t="str">
        <f aca="false">B2542&amp;"_"&amp;C2542</f>
        <v>6_2024-02-27</v>
      </c>
    </row>
    <row r="2543" customFormat="false" ht="15" hidden="false" customHeight="false" outlineLevel="0" collapsed="false">
      <c r="A2543" s="3" t="n">
        <v>2542</v>
      </c>
      <c r="B2543" s="3" t="n">
        <v>6</v>
      </c>
      <c r="C2543" s="3" t="s">
        <v>98</v>
      </c>
      <c r="D2543" s="4" t="n">
        <v>250.39</v>
      </c>
      <c r="E2543" s="4" t="n">
        <v>251.55</v>
      </c>
      <c r="F2543" s="4" t="n">
        <v>250.38</v>
      </c>
      <c r="G2543" s="4" t="n">
        <v>251.27</v>
      </c>
      <c r="H2543" s="5" t="n">
        <v>1818881</v>
      </c>
      <c r="I2543" s="3"/>
      <c r="J2543" s="3" t="n">
        <f aca="false">ROUND((G2543-G2542)/G2542*100,2)</f>
        <v>-0.15</v>
      </c>
      <c r="K2543" s="3" t="str">
        <f aca="false">B2543&amp;"_"&amp;C2543</f>
        <v>6_2024-02-28</v>
      </c>
    </row>
    <row r="2544" customFormat="false" ht="15" hidden="false" customHeight="false" outlineLevel="0" collapsed="false">
      <c r="A2544" s="3" t="n">
        <v>2543</v>
      </c>
      <c r="B2544" s="3" t="n">
        <v>6</v>
      </c>
      <c r="C2544" s="3" t="s">
        <v>99</v>
      </c>
      <c r="D2544" s="4" t="n">
        <v>252.25</v>
      </c>
      <c r="E2544" s="4" t="n">
        <v>253.72</v>
      </c>
      <c r="F2544" s="4" t="n">
        <v>251.11</v>
      </c>
      <c r="G2544" s="4" t="n">
        <v>252.17</v>
      </c>
      <c r="H2544" s="5" t="n">
        <v>5771510</v>
      </c>
      <c r="I2544" s="3"/>
      <c r="J2544" s="3" t="n">
        <f aca="false">ROUND((G2544-G2543)/G2543*100,2)</f>
        <v>0.36</v>
      </c>
      <c r="K2544" s="3" t="str">
        <f aca="false">B2544&amp;"_"&amp;C2544</f>
        <v>6_2024-02-29</v>
      </c>
    </row>
    <row r="2545" customFormat="false" ht="15" hidden="false" customHeight="false" outlineLevel="0" collapsed="false">
      <c r="A2545" s="3" t="n">
        <v>2544</v>
      </c>
      <c r="B2545" s="3" t="n">
        <v>6</v>
      </c>
      <c r="C2545" s="3" t="s">
        <v>100</v>
      </c>
      <c r="D2545" s="4" t="n">
        <v>253.78</v>
      </c>
      <c r="E2545" s="4" t="n">
        <v>254.93</v>
      </c>
      <c r="F2545" s="4" t="n">
        <v>253.29</v>
      </c>
      <c r="G2545" s="4" t="n">
        <v>254.64</v>
      </c>
      <c r="H2545" s="5" t="n">
        <v>7939853</v>
      </c>
      <c r="I2545" s="3"/>
      <c r="J2545" s="3" t="n">
        <f aca="false">ROUND((G2545-G2544)/G2544*100,2)</f>
        <v>0.98</v>
      </c>
      <c r="K2545" s="3" t="str">
        <f aca="false">B2545&amp;"_"&amp;C2545</f>
        <v>6_2024-03-01</v>
      </c>
    </row>
    <row r="2546" customFormat="false" ht="15" hidden="false" customHeight="false" outlineLevel="0" collapsed="false">
      <c r="A2546" s="3" t="n">
        <v>2545</v>
      </c>
      <c r="B2546" s="3" t="n">
        <v>6</v>
      </c>
      <c r="C2546" s="3" t="s">
        <v>101</v>
      </c>
      <c r="D2546" s="4" t="n">
        <v>258.32</v>
      </c>
      <c r="E2546" s="4" t="n">
        <v>259.25</v>
      </c>
      <c r="F2546" s="4" t="n">
        <v>257.35</v>
      </c>
      <c r="G2546" s="4" t="n">
        <v>258.13</v>
      </c>
      <c r="H2546" s="5" t="n">
        <v>2640522</v>
      </c>
      <c r="I2546" s="3"/>
      <c r="J2546" s="3" t="n">
        <f aca="false">ROUND((G2546-G2545)/G2545*100,2)</f>
        <v>1.37</v>
      </c>
      <c r="K2546" s="3" t="str">
        <f aca="false">B2546&amp;"_"&amp;C2546</f>
        <v>6_2024-03-04</v>
      </c>
    </row>
    <row r="2547" customFormat="false" ht="15" hidden="false" customHeight="false" outlineLevel="0" collapsed="false">
      <c r="A2547" s="3" t="n">
        <v>2546</v>
      </c>
      <c r="B2547" s="3" t="n">
        <v>6</v>
      </c>
      <c r="C2547" s="3" t="s">
        <v>102</v>
      </c>
      <c r="D2547" s="4" t="n">
        <v>263.69</v>
      </c>
      <c r="E2547" s="4" t="n">
        <v>265.15</v>
      </c>
      <c r="F2547" s="4" t="n">
        <v>262.52</v>
      </c>
      <c r="G2547" s="4" t="n">
        <v>263.84</v>
      </c>
      <c r="H2547" s="5" t="n">
        <v>4479131</v>
      </c>
      <c r="I2547" s="3"/>
      <c r="J2547" s="3" t="n">
        <f aca="false">ROUND((G2547-G2546)/G2546*100,2)</f>
        <v>2.21</v>
      </c>
      <c r="K2547" s="3" t="str">
        <f aca="false">B2547&amp;"_"&amp;C2547</f>
        <v>6_2024-03-05</v>
      </c>
    </row>
    <row r="2548" customFormat="false" ht="15" hidden="false" customHeight="false" outlineLevel="0" collapsed="false">
      <c r="A2548" s="3" t="n">
        <v>2547</v>
      </c>
      <c r="B2548" s="3" t="n">
        <v>6</v>
      </c>
      <c r="C2548" s="3" t="s">
        <v>103</v>
      </c>
      <c r="D2548" s="4" t="n">
        <v>256.4</v>
      </c>
      <c r="E2548" s="4" t="n">
        <v>258.07</v>
      </c>
      <c r="F2548" s="4" t="n">
        <v>256.3</v>
      </c>
      <c r="G2548" s="4" t="n">
        <v>256.91</v>
      </c>
      <c r="H2548" s="5" t="n">
        <v>970872</v>
      </c>
      <c r="I2548" s="3"/>
      <c r="J2548" s="3" t="n">
        <f aca="false">ROUND((G2548-G2547)/G2547*100,2)</f>
        <v>-2.63</v>
      </c>
      <c r="K2548" s="3" t="str">
        <f aca="false">B2548&amp;"_"&amp;C2548</f>
        <v>6_2024-03-06</v>
      </c>
    </row>
    <row r="2549" customFormat="false" ht="15" hidden="false" customHeight="false" outlineLevel="0" collapsed="false">
      <c r="A2549" s="3" t="n">
        <v>2548</v>
      </c>
      <c r="B2549" s="3" t="n">
        <v>6</v>
      </c>
      <c r="C2549" s="3" t="s">
        <v>104</v>
      </c>
      <c r="D2549" s="4" t="n">
        <v>246.65</v>
      </c>
      <c r="E2549" s="4" t="n">
        <v>248.04</v>
      </c>
      <c r="F2549" s="4" t="n">
        <v>245.73</v>
      </c>
      <c r="G2549" s="4" t="n">
        <v>246.96</v>
      </c>
      <c r="H2549" s="5" t="n">
        <v>6632776</v>
      </c>
      <c r="I2549" s="3"/>
      <c r="J2549" s="3" t="n">
        <f aca="false">ROUND((G2549-G2548)/G2548*100,2)</f>
        <v>-3.87</v>
      </c>
      <c r="K2549" s="3" t="str">
        <f aca="false">B2549&amp;"_"&amp;C2549</f>
        <v>6_2024-03-07</v>
      </c>
    </row>
    <row r="2550" customFormat="false" ht="15" hidden="false" customHeight="false" outlineLevel="0" collapsed="false">
      <c r="A2550" s="3" t="n">
        <v>2549</v>
      </c>
      <c r="B2550" s="3" t="n">
        <v>6</v>
      </c>
      <c r="C2550" s="3" t="s">
        <v>105</v>
      </c>
      <c r="D2550" s="4" t="n">
        <v>254.1</v>
      </c>
      <c r="E2550" s="4" t="n">
        <v>254.12</v>
      </c>
      <c r="F2550" s="4" t="n">
        <v>252.53</v>
      </c>
      <c r="G2550" s="4" t="n">
        <v>253.66</v>
      </c>
      <c r="H2550" s="5" t="n">
        <v>1161737</v>
      </c>
      <c r="I2550" s="3"/>
      <c r="J2550" s="3" t="n">
        <f aca="false">ROUND((G2550-G2549)/G2549*100,2)</f>
        <v>2.71</v>
      </c>
      <c r="K2550" s="3" t="str">
        <f aca="false">B2550&amp;"_"&amp;C2550</f>
        <v>6_2024-03-08</v>
      </c>
    </row>
    <row r="2551" customFormat="false" ht="15" hidden="false" customHeight="false" outlineLevel="0" collapsed="false">
      <c r="A2551" s="3" t="n">
        <v>2550</v>
      </c>
      <c r="B2551" s="3" t="n">
        <v>6</v>
      </c>
      <c r="C2551" s="3" t="s">
        <v>106</v>
      </c>
      <c r="D2551" s="4" t="n">
        <v>257.67</v>
      </c>
      <c r="E2551" s="4" t="n">
        <v>259.08</v>
      </c>
      <c r="F2551" s="4" t="n">
        <v>256.93</v>
      </c>
      <c r="G2551" s="4" t="n">
        <v>257.49</v>
      </c>
      <c r="H2551" s="5" t="n">
        <v>5608106</v>
      </c>
      <c r="I2551" s="3"/>
      <c r="J2551" s="3" t="n">
        <f aca="false">ROUND((G2551-G2550)/G2550*100,2)</f>
        <v>1.51</v>
      </c>
      <c r="K2551" s="3" t="str">
        <f aca="false">B2551&amp;"_"&amp;C2551</f>
        <v>6_2024-03-11</v>
      </c>
    </row>
    <row r="2552" customFormat="false" ht="15" hidden="false" customHeight="false" outlineLevel="0" collapsed="false">
      <c r="A2552" s="3" t="n">
        <v>2551</v>
      </c>
      <c r="B2552" s="3" t="n">
        <v>6</v>
      </c>
      <c r="C2552" s="3" t="s">
        <v>107</v>
      </c>
      <c r="D2552" s="4" t="n">
        <v>256.34</v>
      </c>
      <c r="E2552" s="4" t="n">
        <v>258.12</v>
      </c>
      <c r="F2552" s="4" t="n">
        <v>255.64</v>
      </c>
      <c r="G2552" s="4" t="n">
        <v>256.82</v>
      </c>
      <c r="H2552" s="5" t="n">
        <v>6066444</v>
      </c>
      <c r="I2552" s="3"/>
      <c r="J2552" s="3" t="n">
        <f aca="false">ROUND((G2552-G2551)/G2551*100,2)</f>
        <v>-0.26</v>
      </c>
      <c r="K2552" s="3" t="str">
        <f aca="false">B2552&amp;"_"&amp;C2552</f>
        <v>6_2024-03-12</v>
      </c>
    </row>
    <row r="2553" customFormat="false" ht="15" hidden="false" customHeight="false" outlineLevel="0" collapsed="false">
      <c r="A2553" s="3" t="n">
        <v>2552</v>
      </c>
      <c r="B2553" s="3" t="n">
        <v>6</v>
      </c>
      <c r="C2553" s="3" t="s">
        <v>108</v>
      </c>
      <c r="D2553" s="4" t="n">
        <v>255.33</v>
      </c>
      <c r="E2553" s="4" t="n">
        <v>256.14</v>
      </c>
      <c r="F2553" s="4" t="n">
        <v>254.16</v>
      </c>
      <c r="G2553" s="4" t="n">
        <v>255.37</v>
      </c>
      <c r="H2553" s="5" t="n">
        <v>2851060</v>
      </c>
      <c r="I2553" s="3"/>
      <c r="J2553" s="3" t="n">
        <f aca="false">ROUND((G2553-G2552)/G2552*100,2)</f>
        <v>-0.56</v>
      </c>
      <c r="K2553" s="3" t="str">
        <f aca="false">B2553&amp;"_"&amp;C2553</f>
        <v>6_2024-03-13</v>
      </c>
    </row>
    <row r="2554" customFormat="false" ht="15" hidden="false" customHeight="false" outlineLevel="0" collapsed="false">
      <c r="A2554" s="3" t="n">
        <v>2553</v>
      </c>
      <c r="B2554" s="3" t="n">
        <v>6</v>
      </c>
      <c r="C2554" s="3" t="s">
        <v>109</v>
      </c>
      <c r="D2554" s="4" t="n">
        <v>258.62</v>
      </c>
      <c r="E2554" s="4" t="n">
        <v>258.69</v>
      </c>
      <c r="F2554" s="4" t="n">
        <v>257.9</v>
      </c>
      <c r="G2554" s="4" t="n">
        <v>258.44</v>
      </c>
      <c r="H2554" s="5" t="n">
        <v>3987086</v>
      </c>
      <c r="I2554" s="3"/>
      <c r="J2554" s="3" t="n">
        <f aca="false">ROUND((G2554-G2553)/G2553*100,2)</f>
        <v>1.2</v>
      </c>
      <c r="K2554" s="3" t="str">
        <f aca="false">B2554&amp;"_"&amp;C2554</f>
        <v>6_2024-03-14</v>
      </c>
    </row>
    <row r="2555" customFormat="false" ht="15" hidden="false" customHeight="false" outlineLevel="0" collapsed="false">
      <c r="A2555" s="3" t="n">
        <v>2554</v>
      </c>
      <c r="B2555" s="3" t="n">
        <v>6</v>
      </c>
      <c r="C2555" s="3" t="s">
        <v>110</v>
      </c>
      <c r="D2555" s="4" t="n">
        <v>258.43</v>
      </c>
      <c r="E2555" s="4" t="n">
        <v>259.94</v>
      </c>
      <c r="F2555" s="4" t="n">
        <v>257.12</v>
      </c>
      <c r="G2555" s="4" t="n">
        <v>258.51</v>
      </c>
      <c r="H2555" s="5" t="n">
        <v>7792070</v>
      </c>
      <c r="I2555" s="3"/>
      <c r="J2555" s="3" t="n">
        <f aca="false">ROUND((G2555-G2554)/G2554*100,2)</f>
        <v>0.03</v>
      </c>
      <c r="K2555" s="3" t="str">
        <f aca="false">B2555&amp;"_"&amp;C2555</f>
        <v>6_2024-03-15</v>
      </c>
    </row>
    <row r="2556" customFormat="false" ht="15" hidden="false" customHeight="false" outlineLevel="0" collapsed="false">
      <c r="A2556" s="3" t="n">
        <v>2555</v>
      </c>
      <c r="B2556" s="3" t="n">
        <v>6</v>
      </c>
      <c r="C2556" s="3" t="s">
        <v>111</v>
      </c>
      <c r="D2556" s="4" t="n">
        <v>248.79</v>
      </c>
      <c r="E2556" s="4" t="n">
        <v>249.1</v>
      </c>
      <c r="F2556" s="4" t="n">
        <v>247.67</v>
      </c>
      <c r="G2556" s="4" t="n">
        <v>248.89</v>
      </c>
      <c r="H2556" s="5" t="n">
        <v>3646978</v>
      </c>
      <c r="I2556" s="3"/>
      <c r="J2556" s="3" t="n">
        <f aca="false">ROUND((G2556-G2555)/G2555*100,2)</f>
        <v>-3.72</v>
      </c>
      <c r="K2556" s="3" t="str">
        <f aca="false">B2556&amp;"_"&amp;C2556</f>
        <v>6_2024-03-18</v>
      </c>
    </row>
    <row r="2557" customFormat="false" ht="15" hidden="false" customHeight="false" outlineLevel="0" collapsed="false">
      <c r="A2557" s="3" t="n">
        <v>2556</v>
      </c>
      <c r="B2557" s="3" t="n">
        <v>6</v>
      </c>
      <c r="C2557" s="3" t="s">
        <v>112</v>
      </c>
      <c r="D2557" s="4" t="n">
        <v>250.19</v>
      </c>
      <c r="E2557" s="4" t="n">
        <v>251.35</v>
      </c>
      <c r="F2557" s="4" t="n">
        <v>249.71</v>
      </c>
      <c r="G2557" s="4" t="n">
        <v>251.14</v>
      </c>
      <c r="H2557" s="5" t="n">
        <v>7923216</v>
      </c>
      <c r="I2557" s="3"/>
      <c r="J2557" s="3" t="n">
        <f aca="false">ROUND((G2557-G2556)/G2556*100,2)</f>
        <v>0.9</v>
      </c>
      <c r="K2557" s="3" t="str">
        <f aca="false">B2557&amp;"_"&amp;C2557</f>
        <v>6_2024-03-19</v>
      </c>
    </row>
    <row r="2558" customFormat="false" ht="15" hidden="false" customHeight="false" outlineLevel="0" collapsed="false">
      <c r="A2558" s="3" t="n">
        <v>2557</v>
      </c>
      <c r="B2558" s="3" t="n">
        <v>6</v>
      </c>
      <c r="C2558" s="3" t="s">
        <v>113</v>
      </c>
      <c r="D2558" s="4" t="n">
        <v>247.18</v>
      </c>
      <c r="E2558" s="4" t="n">
        <v>249.33</v>
      </c>
      <c r="F2558" s="4" t="n">
        <v>246.2</v>
      </c>
      <c r="G2558" s="4" t="n">
        <v>248.15</v>
      </c>
      <c r="H2558" s="5" t="n">
        <v>1795849</v>
      </c>
      <c r="I2558" s="3"/>
      <c r="J2558" s="3" t="n">
        <f aca="false">ROUND((G2558-G2557)/G2557*100,2)</f>
        <v>-1.19</v>
      </c>
      <c r="K2558" s="3" t="str">
        <f aca="false">B2558&amp;"_"&amp;C2558</f>
        <v>6_2024-03-20</v>
      </c>
    </row>
    <row r="2559" customFormat="false" ht="15" hidden="false" customHeight="false" outlineLevel="0" collapsed="false">
      <c r="A2559" s="3" t="n">
        <v>2558</v>
      </c>
      <c r="B2559" s="3" t="n">
        <v>6</v>
      </c>
      <c r="C2559" s="3" t="s">
        <v>114</v>
      </c>
      <c r="D2559" s="4" t="n">
        <v>245.08</v>
      </c>
      <c r="E2559" s="4" t="n">
        <v>245.35</v>
      </c>
      <c r="F2559" s="4" t="n">
        <v>244.76</v>
      </c>
      <c r="G2559" s="4" t="n">
        <v>244.9</v>
      </c>
      <c r="H2559" s="5" t="n">
        <v>3434687</v>
      </c>
      <c r="I2559" s="3"/>
      <c r="J2559" s="3" t="n">
        <f aca="false">ROUND((G2559-G2558)/G2558*100,2)</f>
        <v>-1.31</v>
      </c>
      <c r="K2559" s="3" t="str">
        <f aca="false">B2559&amp;"_"&amp;C2559</f>
        <v>6_2024-03-21</v>
      </c>
    </row>
    <row r="2560" customFormat="false" ht="15" hidden="false" customHeight="false" outlineLevel="0" collapsed="false">
      <c r="A2560" s="3" t="n">
        <v>2559</v>
      </c>
      <c r="B2560" s="3" t="n">
        <v>6</v>
      </c>
      <c r="C2560" s="3" t="s">
        <v>115</v>
      </c>
      <c r="D2560" s="4" t="n">
        <v>246.38</v>
      </c>
      <c r="E2560" s="4" t="n">
        <v>247.91</v>
      </c>
      <c r="F2560" s="4" t="n">
        <v>245.94</v>
      </c>
      <c r="G2560" s="4" t="n">
        <v>247.33</v>
      </c>
      <c r="H2560" s="5" t="n">
        <v>7663968</v>
      </c>
      <c r="I2560" s="3"/>
      <c r="J2560" s="3" t="n">
        <f aca="false">ROUND((G2560-G2559)/G2559*100,2)</f>
        <v>0.99</v>
      </c>
      <c r="K2560" s="3" t="str">
        <f aca="false">B2560&amp;"_"&amp;C2560</f>
        <v>6_2024-03-22</v>
      </c>
    </row>
    <row r="2561" customFormat="false" ht="15" hidden="false" customHeight="false" outlineLevel="0" collapsed="false">
      <c r="A2561" s="3" t="n">
        <v>2560</v>
      </c>
      <c r="B2561" s="3" t="n">
        <v>6</v>
      </c>
      <c r="C2561" s="3" t="s">
        <v>116</v>
      </c>
      <c r="D2561" s="4" t="n">
        <v>250.78</v>
      </c>
      <c r="E2561" s="4" t="n">
        <v>251.12</v>
      </c>
      <c r="F2561" s="4" t="n">
        <v>249.95</v>
      </c>
      <c r="G2561" s="4" t="n">
        <v>250.68</v>
      </c>
      <c r="H2561" s="5" t="n">
        <v>5927969</v>
      </c>
      <c r="I2561" s="3"/>
      <c r="J2561" s="3" t="n">
        <f aca="false">ROUND((G2561-G2560)/G2560*100,2)</f>
        <v>1.35</v>
      </c>
      <c r="K2561" s="3" t="str">
        <f aca="false">B2561&amp;"_"&amp;C2561</f>
        <v>6_2024-03-25</v>
      </c>
    </row>
    <row r="2562" customFormat="false" ht="15" hidden="false" customHeight="false" outlineLevel="0" collapsed="false">
      <c r="A2562" s="3" t="n">
        <v>2561</v>
      </c>
      <c r="B2562" s="3" t="n">
        <v>6</v>
      </c>
      <c r="C2562" s="3" t="s">
        <v>117</v>
      </c>
      <c r="D2562" s="4" t="n">
        <v>240.12</v>
      </c>
      <c r="E2562" s="4" t="n">
        <v>242.17</v>
      </c>
      <c r="F2562" s="4" t="n">
        <v>240.03</v>
      </c>
      <c r="G2562" s="4" t="n">
        <v>240.77</v>
      </c>
      <c r="H2562" s="5" t="n">
        <v>7710795</v>
      </c>
      <c r="I2562" s="3"/>
      <c r="J2562" s="3" t="n">
        <f aca="false">ROUND((G2562-G2561)/G2561*100,2)</f>
        <v>-3.95</v>
      </c>
      <c r="K2562" s="3" t="str">
        <f aca="false">B2562&amp;"_"&amp;C2562</f>
        <v>6_2024-03-26</v>
      </c>
    </row>
    <row r="2563" customFormat="false" ht="15" hidden="false" customHeight="false" outlineLevel="0" collapsed="false">
      <c r="A2563" s="3" t="n">
        <v>2562</v>
      </c>
      <c r="B2563" s="3" t="n">
        <v>6</v>
      </c>
      <c r="C2563" s="3" t="s">
        <v>118</v>
      </c>
      <c r="D2563" s="4" t="n">
        <v>244.31</v>
      </c>
      <c r="E2563" s="4" t="n">
        <v>245.63</v>
      </c>
      <c r="F2563" s="4" t="n">
        <v>243.61</v>
      </c>
      <c r="G2563" s="4" t="n">
        <v>245.16</v>
      </c>
      <c r="H2563" s="5" t="n">
        <v>2669913</v>
      </c>
      <c r="I2563" s="3"/>
      <c r="J2563" s="3" t="n">
        <f aca="false">ROUND((G2563-G2562)/G2562*100,2)</f>
        <v>1.82</v>
      </c>
      <c r="K2563" s="3" t="str">
        <f aca="false">B2563&amp;"_"&amp;C2563</f>
        <v>6_2024-03-27</v>
      </c>
    </row>
    <row r="2564" customFormat="false" ht="15" hidden="false" customHeight="false" outlineLevel="0" collapsed="false">
      <c r="A2564" s="3" t="n">
        <v>2563</v>
      </c>
      <c r="B2564" s="3" t="n">
        <v>6</v>
      </c>
      <c r="C2564" s="3" t="s">
        <v>119</v>
      </c>
      <c r="D2564" s="4" t="n">
        <v>246.82</v>
      </c>
      <c r="E2564" s="4" t="n">
        <v>247.44</v>
      </c>
      <c r="F2564" s="4" t="n">
        <v>246.2</v>
      </c>
      <c r="G2564" s="4" t="n">
        <v>246.22</v>
      </c>
      <c r="H2564" s="5" t="n">
        <v>2810057</v>
      </c>
      <c r="I2564" s="3"/>
      <c r="J2564" s="3" t="n">
        <f aca="false">ROUND((G2564-G2563)/G2563*100,2)</f>
        <v>0.43</v>
      </c>
      <c r="K2564" s="3" t="str">
        <f aca="false">B2564&amp;"_"&amp;C2564</f>
        <v>6_2024-03-28</v>
      </c>
    </row>
    <row r="2565" customFormat="false" ht="15" hidden="false" customHeight="false" outlineLevel="0" collapsed="false">
      <c r="A2565" s="3" t="n">
        <v>2564</v>
      </c>
      <c r="B2565" s="3" t="n">
        <v>6</v>
      </c>
      <c r="C2565" s="3" t="s">
        <v>120</v>
      </c>
      <c r="D2565" s="4" t="n">
        <v>256.17</v>
      </c>
      <c r="E2565" s="4" t="n">
        <v>257.85</v>
      </c>
      <c r="F2565" s="4" t="n">
        <v>255.12</v>
      </c>
      <c r="G2565" s="4" t="n">
        <v>256.88</v>
      </c>
      <c r="H2565" s="5" t="n">
        <v>3717480</v>
      </c>
      <c r="I2565" s="3"/>
      <c r="J2565" s="3" t="n">
        <f aca="false">ROUND((G2565-G2564)/G2564*100,2)</f>
        <v>4.33</v>
      </c>
      <c r="K2565" s="3" t="str">
        <f aca="false">B2565&amp;"_"&amp;C2565</f>
        <v>6_2024-03-29</v>
      </c>
    </row>
    <row r="2566" customFormat="false" ht="15" hidden="false" customHeight="false" outlineLevel="0" collapsed="false">
      <c r="A2566" s="3" t="n">
        <v>2565</v>
      </c>
      <c r="B2566" s="3" t="n">
        <v>6</v>
      </c>
      <c r="C2566" s="3" t="s">
        <v>121</v>
      </c>
      <c r="D2566" s="4" t="n">
        <v>258.26</v>
      </c>
      <c r="E2566" s="4" t="n">
        <v>259.84</v>
      </c>
      <c r="F2566" s="4" t="n">
        <v>257.01</v>
      </c>
      <c r="G2566" s="4" t="n">
        <v>258.71</v>
      </c>
      <c r="H2566" s="5" t="n">
        <v>6980731</v>
      </c>
      <c r="I2566" s="3"/>
      <c r="J2566" s="3" t="n">
        <f aca="false">ROUND((G2566-G2565)/G2565*100,2)</f>
        <v>0.71</v>
      </c>
      <c r="K2566" s="3" t="str">
        <f aca="false">B2566&amp;"_"&amp;C2566</f>
        <v>6_2024-04-01</v>
      </c>
    </row>
    <row r="2567" customFormat="false" ht="15" hidden="false" customHeight="false" outlineLevel="0" collapsed="false">
      <c r="A2567" s="3" t="n">
        <v>2566</v>
      </c>
      <c r="B2567" s="3" t="n">
        <v>6</v>
      </c>
      <c r="C2567" s="3" t="s">
        <v>122</v>
      </c>
      <c r="D2567" s="4" t="n">
        <v>260.23</v>
      </c>
      <c r="E2567" s="4" t="n">
        <v>262.01</v>
      </c>
      <c r="F2567" s="4" t="n">
        <v>260.13</v>
      </c>
      <c r="G2567" s="4" t="n">
        <v>260.5</v>
      </c>
      <c r="H2567" s="5" t="n">
        <v>3853086</v>
      </c>
      <c r="I2567" s="3"/>
      <c r="J2567" s="3" t="n">
        <f aca="false">ROUND((G2567-G2566)/G2566*100,2)</f>
        <v>0.69</v>
      </c>
      <c r="K2567" s="3" t="str">
        <f aca="false">B2567&amp;"_"&amp;C2567</f>
        <v>6_2024-04-02</v>
      </c>
    </row>
    <row r="2568" customFormat="false" ht="15" hidden="false" customHeight="false" outlineLevel="0" collapsed="false">
      <c r="A2568" s="3" t="n">
        <v>2567</v>
      </c>
      <c r="B2568" s="3" t="n">
        <v>6</v>
      </c>
      <c r="C2568" s="3" t="s">
        <v>123</v>
      </c>
      <c r="D2568" s="4" t="n">
        <v>257.44</v>
      </c>
      <c r="E2568" s="4" t="n">
        <v>258.16</v>
      </c>
      <c r="F2568" s="4" t="n">
        <v>256.09</v>
      </c>
      <c r="G2568" s="4" t="n">
        <v>257.8</v>
      </c>
      <c r="H2568" s="5" t="n">
        <v>2844027</v>
      </c>
      <c r="I2568" s="3"/>
      <c r="J2568" s="3" t="n">
        <f aca="false">ROUND((G2568-G2567)/G2567*100,2)</f>
        <v>-1.04</v>
      </c>
      <c r="K2568" s="3" t="str">
        <f aca="false">B2568&amp;"_"&amp;C2568</f>
        <v>6_2024-04-03</v>
      </c>
    </row>
    <row r="2569" customFormat="false" ht="15" hidden="false" customHeight="false" outlineLevel="0" collapsed="false">
      <c r="A2569" s="3" t="n">
        <v>2568</v>
      </c>
      <c r="B2569" s="3" t="n">
        <v>6</v>
      </c>
      <c r="C2569" s="3" t="s">
        <v>124</v>
      </c>
      <c r="D2569" s="4" t="n">
        <v>260.33</v>
      </c>
      <c r="E2569" s="4" t="n">
        <v>261.85</v>
      </c>
      <c r="F2569" s="4" t="n">
        <v>258.24</v>
      </c>
      <c r="G2569" s="4" t="n">
        <v>259.47</v>
      </c>
      <c r="H2569" s="5" t="n">
        <v>4662468</v>
      </c>
      <c r="I2569" s="3"/>
      <c r="J2569" s="3" t="n">
        <f aca="false">ROUND((G2569-G2568)/G2568*100,2)</f>
        <v>0.65</v>
      </c>
      <c r="K2569" s="3" t="str">
        <f aca="false">B2569&amp;"_"&amp;C2569</f>
        <v>6_2024-04-04</v>
      </c>
    </row>
    <row r="2570" customFormat="false" ht="15" hidden="false" customHeight="false" outlineLevel="0" collapsed="false">
      <c r="A2570" s="3" t="n">
        <v>2569</v>
      </c>
      <c r="B2570" s="3" t="n">
        <v>6</v>
      </c>
      <c r="C2570" s="3" t="s">
        <v>125</v>
      </c>
      <c r="D2570" s="4" t="n">
        <v>255.22</v>
      </c>
      <c r="E2570" s="4" t="n">
        <v>256.04</v>
      </c>
      <c r="F2570" s="4" t="n">
        <v>254.73</v>
      </c>
      <c r="G2570" s="4" t="n">
        <v>255.85</v>
      </c>
      <c r="H2570" s="5" t="n">
        <v>5245112</v>
      </c>
      <c r="I2570" s="3"/>
      <c r="J2570" s="3" t="n">
        <f aca="false">ROUND((G2570-G2569)/G2569*100,2)</f>
        <v>-1.4</v>
      </c>
      <c r="K2570" s="3" t="str">
        <f aca="false">B2570&amp;"_"&amp;C2570</f>
        <v>6_2024-04-05</v>
      </c>
    </row>
    <row r="2571" customFormat="false" ht="15" hidden="false" customHeight="false" outlineLevel="0" collapsed="false">
      <c r="A2571" s="3" t="n">
        <v>2570</v>
      </c>
      <c r="B2571" s="3" t="n">
        <v>6</v>
      </c>
      <c r="C2571" s="3" t="s">
        <v>126</v>
      </c>
      <c r="D2571" s="4" t="n">
        <v>254.96</v>
      </c>
      <c r="E2571" s="4" t="n">
        <v>255.31</v>
      </c>
      <c r="F2571" s="4" t="n">
        <v>253.1</v>
      </c>
      <c r="G2571" s="4" t="n">
        <v>254</v>
      </c>
      <c r="H2571" s="5" t="n">
        <v>2277634</v>
      </c>
      <c r="I2571" s="3"/>
      <c r="J2571" s="3" t="n">
        <f aca="false">ROUND((G2571-G2570)/G2570*100,2)</f>
        <v>-0.72</v>
      </c>
      <c r="K2571" s="3" t="str">
        <f aca="false">B2571&amp;"_"&amp;C2571</f>
        <v>6_2024-04-08</v>
      </c>
    </row>
    <row r="2572" customFormat="false" ht="15" hidden="false" customHeight="false" outlineLevel="0" collapsed="false">
      <c r="A2572" s="3" t="n">
        <v>2571</v>
      </c>
      <c r="B2572" s="3" t="n">
        <v>6</v>
      </c>
      <c r="C2572" s="3" t="s">
        <v>127</v>
      </c>
      <c r="D2572" s="4" t="n">
        <v>256.27</v>
      </c>
      <c r="E2572" s="4" t="n">
        <v>256.36</v>
      </c>
      <c r="F2572" s="4" t="n">
        <v>255.48</v>
      </c>
      <c r="G2572" s="4" t="n">
        <v>256.33</v>
      </c>
      <c r="H2572" s="5" t="n">
        <v>1216869</v>
      </c>
      <c r="I2572" s="3"/>
      <c r="J2572" s="3" t="n">
        <f aca="false">ROUND((G2572-G2571)/G2571*100,2)</f>
        <v>0.92</v>
      </c>
      <c r="K2572" s="3" t="str">
        <f aca="false">B2572&amp;"_"&amp;C2572</f>
        <v>6_2024-04-09</v>
      </c>
    </row>
    <row r="2573" customFormat="false" ht="15" hidden="false" customHeight="false" outlineLevel="0" collapsed="false">
      <c r="A2573" s="3" t="n">
        <v>2572</v>
      </c>
      <c r="B2573" s="3" t="n">
        <v>6</v>
      </c>
      <c r="C2573" s="3" t="s">
        <v>128</v>
      </c>
      <c r="D2573" s="4" t="n">
        <v>252.08</v>
      </c>
      <c r="E2573" s="4" t="n">
        <v>253.02</v>
      </c>
      <c r="F2573" s="4" t="n">
        <v>251.45</v>
      </c>
      <c r="G2573" s="4" t="n">
        <v>251.57</v>
      </c>
      <c r="H2573" s="5" t="n">
        <v>4182053</v>
      </c>
      <c r="I2573" s="3"/>
      <c r="J2573" s="3" t="n">
        <f aca="false">ROUND((G2573-G2572)/G2572*100,2)</f>
        <v>-1.86</v>
      </c>
      <c r="K2573" s="3" t="str">
        <f aca="false">B2573&amp;"_"&amp;C2573</f>
        <v>6_2024-04-10</v>
      </c>
    </row>
    <row r="2574" customFormat="false" ht="15" hidden="false" customHeight="false" outlineLevel="0" collapsed="false">
      <c r="A2574" s="3" t="n">
        <v>2573</v>
      </c>
      <c r="B2574" s="3" t="n">
        <v>6</v>
      </c>
      <c r="C2574" s="3" t="s">
        <v>129</v>
      </c>
      <c r="D2574" s="4" t="n">
        <v>244.93</v>
      </c>
      <c r="E2574" s="4" t="n">
        <v>245.32</v>
      </c>
      <c r="F2574" s="4" t="n">
        <v>243.38</v>
      </c>
      <c r="G2574" s="4" t="n">
        <v>244.04</v>
      </c>
      <c r="H2574" s="5" t="n">
        <v>6330749</v>
      </c>
      <c r="I2574" s="3"/>
      <c r="J2574" s="3" t="n">
        <f aca="false">ROUND((G2574-G2573)/G2573*100,2)</f>
        <v>-2.99</v>
      </c>
      <c r="K2574" s="3" t="str">
        <f aca="false">B2574&amp;"_"&amp;C2574</f>
        <v>6_2024-04-11</v>
      </c>
    </row>
    <row r="2575" customFormat="false" ht="15" hidden="false" customHeight="false" outlineLevel="0" collapsed="false">
      <c r="A2575" s="3" t="n">
        <v>2574</v>
      </c>
      <c r="B2575" s="3" t="n">
        <v>6</v>
      </c>
      <c r="C2575" s="3" t="s">
        <v>130</v>
      </c>
      <c r="D2575" s="4" t="n">
        <v>239.12</v>
      </c>
      <c r="E2575" s="4" t="n">
        <v>239.51</v>
      </c>
      <c r="F2575" s="4" t="n">
        <v>238.36</v>
      </c>
      <c r="G2575" s="4" t="n">
        <v>238.56</v>
      </c>
      <c r="H2575" s="5" t="n">
        <v>6858295</v>
      </c>
      <c r="I2575" s="3"/>
      <c r="J2575" s="3" t="n">
        <f aca="false">ROUND((G2575-G2574)/G2574*100,2)</f>
        <v>-2.25</v>
      </c>
      <c r="K2575" s="3" t="str">
        <f aca="false">B2575&amp;"_"&amp;C2575</f>
        <v>6_2024-04-12</v>
      </c>
    </row>
    <row r="2576" customFormat="false" ht="15" hidden="false" customHeight="false" outlineLevel="0" collapsed="false">
      <c r="A2576" s="3" t="n">
        <v>2575</v>
      </c>
      <c r="B2576" s="3" t="n">
        <v>6</v>
      </c>
      <c r="C2576" s="3" t="s">
        <v>131</v>
      </c>
      <c r="D2576" s="4" t="n">
        <v>241.91</v>
      </c>
      <c r="E2576" s="4" t="n">
        <v>242.38</v>
      </c>
      <c r="F2576" s="4" t="n">
        <v>240.46</v>
      </c>
      <c r="G2576" s="4" t="n">
        <v>241.65</v>
      </c>
      <c r="H2576" s="5" t="n">
        <v>4119148</v>
      </c>
      <c r="I2576" s="3"/>
      <c r="J2576" s="3" t="n">
        <f aca="false">ROUND((G2576-G2575)/G2575*100,2)</f>
        <v>1.3</v>
      </c>
      <c r="K2576" s="3" t="str">
        <f aca="false">B2576&amp;"_"&amp;C2576</f>
        <v>6_2024-04-15</v>
      </c>
    </row>
    <row r="2577" customFormat="false" ht="15" hidden="false" customHeight="false" outlineLevel="0" collapsed="false">
      <c r="A2577" s="3" t="n">
        <v>2576</v>
      </c>
      <c r="B2577" s="3" t="n">
        <v>6</v>
      </c>
      <c r="C2577" s="3" t="s">
        <v>132</v>
      </c>
      <c r="D2577" s="4" t="n">
        <v>242.23</v>
      </c>
      <c r="E2577" s="4" t="n">
        <v>243.31</v>
      </c>
      <c r="F2577" s="4" t="n">
        <v>241.76</v>
      </c>
      <c r="G2577" s="4" t="n">
        <v>242.92</v>
      </c>
      <c r="H2577" s="5" t="n">
        <v>7889634</v>
      </c>
      <c r="I2577" s="3"/>
      <c r="J2577" s="3" t="n">
        <f aca="false">ROUND((G2577-G2576)/G2576*100,2)</f>
        <v>0.53</v>
      </c>
      <c r="K2577" s="3" t="str">
        <f aca="false">B2577&amp;"_"&amp;C2577</f>
        <v>6_2024-04-16</v>
      </c>
    </row>
    <row r="2578" customFormat="false" ht="15" hidden="false" customHeight="false" outlineLevel="0" collapsed="false">
      <c r="A2578" s="3" t="n">
        <v>2577</v>
      </c>
      <c r="B2578" s="3" t="n">
        <v>6</v>
      </c>
      <c r="C2578" s="3" t="s">
        <v>133</v>
      </c>
      <c r="D2578" s="4" t="n">
        <v>239.33</v>
      </c>
      <c r="E2578" s="4" t="n">
        <v>240.25</v>
      </c>
      <c r="F2578" s="4" t="n">
        <v>237.34</v>
      </c>
      <c r="G2578" s="4" t="n">
        <v>238.71</v>
      </c>
      <c r="H2578" s="5" t="n">
        <v>4981903</v>
      </c>
      <c r="I2578" s="3"/>
      <c r="J2578" s="3" t="n">
        <f aca="false">ROUND((G2578-G2577)/G2577*100,2)</f>
        <v>-1.73</v>
      </c>
      <c r="K2578" s="3" t="str">
        <f aca="false">B2578&amp;"_"&amp;C2578</f>
        <v>6_2024-04-17</v>
      </c>
    </row>
    <row r="2579" customFormat="false" ht="15" hidden="false" customHeight="false" outlineLevel="0" collapsed="false">
      <c r="A2579" s="3" t="n">
        <v>2578</v>
      </c>
      <c r="B2579" s="3" t="n">
        <v>6</v>
      </c>
      <c r="C2579" s="3" t="s">
        <v>134</v>
      </c>
      <c r="D2579" s="4" t="n">
        <v>234.81</v>
      </c>
      <c r="E2579" s="4" t="n">
        <v>236.56</v>
      </c>
      <c r="F2579" s="4" t="n">
        <v>233.78</v>
      </c>
      <c r="G2579" s="4" t="n">
        <v>235.53</v>
      </c>
      <c r="H2579" s="5" t="n">
        <v>1962073</v>
      </c>
      <c r="I2579" s="3"/>
      <c r="J2579" s="3" t="n">
        <f aca="false">ROUND((G2579-G2578)/G2578*100,2)</f>
        <v>-1.33</v>
      </c>
      <c r="K2579" s="3" t="str">
        <f aca="false">B2579&amp;"_"&amp;C2579</f>
        <v>6_2024-04-18</v>
      </c>
    </row>
    <row r="2580" customFormat="false" ht="15" hidden="false" customHeight="false" outlineLevel="0" collapsed="false">
      <c r="A2580" s="3" t="n">
        <v>2579</v>
      </c>
      <c r="B2580" s="3" t="n">
        <v>6</v>
      </c>
      <c r="C2580" s="3" t="s">
        <v>135</v>
      </c>
      <c r="D2580" s="4" t="n">
        <v>237.2</v>
      </c>
      <c r="E2580" s="4" t="n">
        <v>237.8</v>
      </c>
      <c r="F2580" s="4" t="n">
        <v>235.49</v>
      </c>
      <c r="G2580" s="4" t="n">
        <v>236.65</v>
      </c>
      <c r="H2580" s="5" t="n">
        <v>581855</v>
      </c>
      <c r="I2580" s="3"/>
      <c r="J2580" s="3" t="n">
        <f aca="false">ROUND((G2580-G2579)/G2579*100,2)</f>
        <v>0.48</v>
      </c>
      <c r="K2580" s="3" t="str">
        <f aca="false">B2580&amp;"_"&amp;C2580</f>
        <v>6_2024-04-19</v>
      </c>
    </row>
    <row r="2581" customFormat="false" ht="15" hidden="false" customHeight="false" outlineLevel="0" collapsed="false">
      <c r="A2581" s="3" t="n">
        <v>2580</v>
      </c>
      <c r="B2581" s="3" t="n">
        <v>6</v>
      </c>
      <c r="C2581" s="3" t="s">
        <v>136</v>
      </c>
      <c r="D2581" s="4" t="n">
        <v>232.97</v>
      </c>
      <c r="E2581" s="4" t="n">
        <v>233.62</v>
      </c>
      <c r="F2581" s="4" t="n">
        <v>232.94</v>
      </c>
      <c r="G2581" s="4" t="n">
        <v>233.42</v>
      </c>
      <c r="H2581" s="5" t="n">
        <v>5387262</v>
      </c>
      <c r="I2581" s="3"/>
      <c r="J2581" s="3" t="n">
        <f aca="false">ROUND((G2581-G2580)/G2580*100,2)</f>
        <v>-1.36</v>
      </c>
      <c r="K2581" s="3" t="str">
        <f aca="false">B2581&amp;"_"&amp;C2581</f>
        <v>6_2024-04-22</v>
      </c>
    </row>
    <row r="2582" customFormat="false" ht="15" hidden="false" customHeight="false" outlineLevel="0" collapsed="false">
      <c r="A2582" s="3" t="n">
        <v>2581</v>
      </c>
      <c r="B2582" s="3" t="n">
        <v>6</v>
      </c>
      <c r="C2582" s="3" t="s">
        <v>137</v>
      </c>
      <c r="D2582" s="4" t="n">
        <v>233.56</v>
      </c>
      <c r="E2582" s="4" t="n">
        <v>234.9</v>
      </c>
      <c r="F2582" s="4" t="n">
        <v>233.35</v>
      </c>
      <c r="G2582" s="4" t="n">
        <v>233.63</v>
      </c>
      <c r="H2582" s="5" t="n">
        <v>5194174</v>
      </c>
      <c r="I2582" s="3"/>
      <c r="J2582" s="3" t="n">
        <f aca="false">ROUND((G2582-G2581)/G2581*100,2)</f>
        <v>0.09</v>
      </c>
      <c r="K2582" s="3" t="str">
        <f aca="false">B2582&amp;"_"&amp;C2582</f>
        <v>6_2024-04-23</v>
      </c>
    </row>
    <row r="2583" customFormat="false" ht="15" hidden="false" customHeight="false" outlineLevel="0" collapsed="false">
      <c r="A2583" s="3" t="n">
        <v>2582</v>
      </c>
      <c r="B2583" s="3" t="n">
        <v>6</v>
      </c>
      <c r="C2583" s="3" t="s">
        <v>138</v>
      </c>
      <c r="D2583" s="4" t="n">
        <v>232.11</v>
      </c>
      <c r="E2583" s="4" t="n">
        <v>232.93</v>
      </c>
      <c r="F2583" s="4" t="n">
        <v>230.95</v>
      </c>
      <c r="G2583" s="4" t="n">
        <v>232</v>
      </c>
      <c r="H2583" s="5" t="n">
        <v>1308086</v>
      </c>
      <c r="I2583" s="3"/>
      <c r="J2583" s="3" t="n">
        <f aca="false">ROUND((G2583-G2582)/G2582*100,2)</f>
        <v>-0.7</v>
      </c>
      <c r="K2583" s="3" t="str">
        <f aca="false">B2583&amp;"_"&amp;C2583</f>
        <v>6_2024-04-24</v>
      </c>
    </row>
    <row r="2584" customFormat="false" ht="15" hidden="false" customHeight="false" outlineLevel="0" collapsed="false">
      <c r="A2584" s="3" t="n">
        <v>2583</v>
      </c>
      <c r="B2584" s="3" t="n">
        <v>6</v>
      </c>
      <c r="C2584" s="3" t="s">
        <v>139</v>
      </c>
      <c r="D2584" s="4" t="n">
        <v>231.97</v>
      </c>
      <c r="E2584" s="4" t="n">
        <v>232.6</v>
      </c>
      <c r="F2584" s="4" t="n">
        <v>231.36</v>
      </c>
      <c r="G2584" s="4" t="n">
        <v>231.59</v>
      </c>
      <c r="H2584" s="5" t="n">
        <v>1464017</v>
      </c>
      <c r="I2584" s="3"/>
      <c r="J2584" s="3" t="n">
        <f aca="false">ROUND((G2584-G2583)/G2583*100,2)</f>
        <v>-0.18</v>
      </c>
      <c r="K2584" s="3" t="str">
        <f aca="false">B2584&amp;"_"&amp;C2584</f>
        <v>6_2024-04-25</v>
      </c>
    </row>
    <row r="2585" customFormat="false" ht="15" hidden="false" customHeight="false" outlineLevel="0" collapsed="false">
      <c r="A2585" s="3" t="n">
        <v>2584</v>
      </c>
      <c r="B2585" s="3" t="n">
        <v>6</v>
      </c>
      <c r="C2585" s="3" t="s">
        <v>140</v>
      </c>
      <c r="D2585" s="4" t="n">
        <v>235.83</v>
      </c>
      <c r="E2585" s="4" t="n">
        <v>236.01</v>
      </c>
      <c r="F2585" s="4" t="n">
        <v>233.75</v>
      </c>
      <c r="G2585" s="4" t="n">
        <v>234.97</v>
      </c>
      <c r="H2585" s="5" t="n">
        <v>4644313</v>
      </c>
      <c r="I2585" s="3"/>
      <c r="J2585" s="3" t="n">
        <f aca="false">ROUND((G2585-G2584)/G2584*100,2)</f>
        <v>1.46</v>
      </c>
      <c r="K2585" s="3" t="str">
        <f aca="false">B2585&amp;"_"&amp;C2585</f>
        <v>6_2024-04-26</v>
      </c>
    </row>
    <row r="2586" customFormat="false" ht="15" hidden="false" customHeight="false" outlineLevel="0" collapsed="false">
      <c r="A2586" s="3" t="n">
        <v>2585</v>
      </c>
      <c r="B2586" s="3" t="n">
        <v>6</v>
      </c>
      <c r="C2586" s="3" t="s">
        <v>141</v>
      </c>
      <c r="D2586" s="4" t="n">
        <v>232.96</v>
      </c>
      <c r="E2586" s="4" t="n">
        <v>233.73</v>
      </c>
      <c r="F2586" s="4" t="n">
        <v>231.67</v>
      </c>
      <c r="G2586" s="4" t="n">
        <v>232.55</v>
      </c>
      <c r="H2586" s="5" t="n">
        <v>5347462</v>
      </c>
      <c r="I2586" s="3"/>
      <c r="J2586" s="3" t="n">
        <f aca="false">ROUND((G2586-G2585)/G2585*100,2)</f>
        <v>-1.03</v>
      </c>
      <c r="K2586" s="3" t="str">
        <f aca="false">B2586&amp;"_"&amp;C2586</f>
        <v>6_2024-04-29</v>
      </c>
    </row>
    <row r="2587" customFormat="false" ht="15" hidden="false" customHeight="false" outlineLevel="0" collapsed="false">
      <c r="A2587" s="3" t="n">
        <v>2586</v>
      </c>
      <c r="B2587" s="3" t="n">
        <v>6</v>
      </c>
      <c r="C2587" s="3" t="s">
        <v>142</v>
      </c>
      <c r="D2587" s="4" t="n">
        <v>235.11</v>
      </c>
      <c r="E2587" s="4" t="n">
        <v>235.76</v>
      </c>
      <c r="F2587" s="4" t="n">
        <v>233.93</v>
      </c>
      <c r="G2587" s="4" t="n">
        <v>235.3</v>
      </c>
      <c r="H2587" s="5" t="n">
        <v>759004</v>
      </c>
      <c r="I2587" s="3"/>
      <c r="J2587" s="3" t="n">
        <f aca="false">ROUND((G2587-G2586)/G2586*100,2)</f>
        <v>1.18</v>
      </c>
      <c r="K2587" s="3" t="str">
        <f aca="false">B2587&amp;"_"&amp;C2587</f>
        <v>6_2024-04-30</v>
      </c>
    </row>
    <row r="2588" customFormat="false" ht="15" hidden="false" customHeight="false" outlineLevel="0" collapsed="false">
      <c r="A2588" s="3" t="n">
        <v>2587</v>
      </c>
      <c r="B2588" s="3" t="n">
        <v>6</v>
      </c>
      <c r="C2588" s="3" t="s">
        <v>143</v>
      </c>
      <c r="D2588" s="4" t="n">
        <v>234.38</v>
      </c>
      <c r="E2588" s="4" t="n">
        <v>235.63</v>
      </c>
      <c r="F2588" s="4" t="n">
        <v>234.18</v>
      </c>
      <c r="G2588" s="4" t="n">
        <v>234.26</v>
      </c>
      <c r="H2588" s="5" t="n">
        <v>5879526</v>
      </c>
      <c r="I2588" s="3"/>
      <c r="J2588" s="3" t="n">
        <f aca="false">ROUND((G2588-G2587)/G2587*100,2)</f>
        <v>-0.44</v>
      </c>
      <c r="K2588" s="3" t="str">
        <f aca="false">B2588&amp;"_"&amp;C2588</f>
        <v>6_2024-05-01</v>
      </c>
    </row>
    <row r="2589" customFormat="false" ht="15" hidden="false" customHeight="false" outlineLevel="0" collapsed="false">
      <c r="A2589" s="3" t="n">
        <v>2588</v>
      </c>
      <c r="B2589" s="3" t="n">
        <v>6</v>
      </c>
      <c r="C2589" s="3" t="s">
        <v>144</v>
      </c>
      <c r="D2589" s="4" t="n">
        <v>238.96</v>
      </c>
      <c r="E2589" s="4" t="n">
        <v>239.75</v>
      </c>
      <c r="F2589" s="4" t="n">
        <v>238.86</v>
      </c>
      <c r="G2589" s="4" t="n">
        <v>239.66</v>
      </c>
      <c r="H2589" s="5" t="n">
        <v>1636774</v>
      </c>
      <c r="I2589" s="3"/>
      <c r="J2589" s="3" t="n">
        <f aca="false">ROUND((G2589-G2588)/G2588*100,2)</f>
        <v>2.31</v>
      </c>
      <c r="K2589" s="3" t="str">
        <f aca="false">B2589&amp;"_"&amp;C2589</f>
        <v>6_2024-05-02</v>
      </c>
    </row>
    <row r="2590" customFormat="false" ht="15" hidden="false" customHeight="false" outlineLevel="0" collapsed="false">
      <c r="A2590" s="3" t="n">
        <v>2589</v>
      </c>
      <c r="B2590" s="3" t="n">
        <v>6</v>
      </c>
      <c r="C2590" s="3" t="s">
        <v>145</v>
      </c>
      <c r="D2590" s="4" t="n">
        <v>229.12</v>
      </c>
      <c r="E2590" s="4" t="n">
        <v>230.65</v>
      </c>
      <c r="F2590" s="4" t="n">
        <v>227.78</v>
      </c>
      <c r="G2590" s="4" t="n">
        <v>229.61</v>
      </c>
      <c r="H2590" s="5" t="n">
        <v>3036185</v>
      </c>
      <c r="I2590" s="3"/>
      <c r="J2590" s="3" t="n">
        <f aca="false">ROUND((G2590-G2589)/G2589*100,2)</f>
        <v>-4.19</v>
      </c>
      <c r="K2590" s="3" t="str">
        <f aca="false">B2590&amp;"_"&amp;C2590</f>
        <v>6_2024-05-03</v>
      </c>
    </row>
    <row r="2591" customFormat="false" ht="15" hidden="false" customHeight="false" outlineLevel="0" collapsed="false">
      <c r="A2591" s="3" t="n">
        <v>2590</v>
      </c>
      <c r="B2591" s="3" t="n">
        <v>6</v>
      </c>
      <c r="C2591" s="3" t="s">
        <v>146</v>
      </c>
      <c r="D2591" s="4" t="n">
        <v>228.13</v>
      </c>
      <c r="E2591" s="4" t="n">
        <v>229.31</v>
      </c>
      <c r="F2591" s="4" t="n">
        <v>227.45</v>
      </c>
      <c r="G2591" s="4" t="n">
        <v>228.28</v>
      </c>
      <c r="H2591" s="5" t="n">
        <v>4588335</v>
      </c>
      <c r="I2591" s="3"/>
      <c r="J2591" s="3" t="n">
        <f aca="false">ROUND((G2591-G2590)/G2590*100,2)</f>
        <v>-0.58</v>
      </c>
      <c r="K2591" s="3" t="str">
        <f aca="false">B2591&amp;"_"&amp;C2591</f>
        <v>6_2024-05-06</v>
      </c>
    </row>
    <row r="2592" customFormat="false" ht="15" hidden="false" customHeight="false" outlineLevel="0" collapsed="false">
      <c r="A2592" s="3" t="n">
        <v>2591</v>
      </c>
      <c r="B2592" s="3" t="n">
        <v>6</v>
      </c>
      <c r="C2592" s="3" t="s">
        <v>147</v>
      </c>
      <c r="D2592" s="4" t="n">
        <v>222.36</v>
      </c>
      <c r="E2592" s="4" t="n">
        <v>222.75</v>
      </c>
      <c r="F2592" s="4" t="n">
        <v>221.26</v>
      </c>
      <c r="G2592" s="4" t="n">
        <v>222.54</v>
      </c>
      <c r="H2592" s="5" t="n">
        <v>6607731</v>
      </c>
      <c r="I2592" s="3"/>
      <c r="J2592" s="3" t="n">
        <f aca="false">ROUND((G2592-G2591)/G2591*100,2)</f>
        <v>-2.51</v>
      </c>
      <c r="K2592" s="3" t="str">
        <f aca="false">B2592&amp;"_"&amp;C2592</f>
        <v>6_2024-05-07</v>
      </c>
    </row>
    <row r="2593" customFormat="false" ht="15" hidden="false" customHeight="false" outlineLevel="0" collapsed="false">
      <c r="A2593" s="3" t="n">
        <v>2592</v>
      </c>
      <c r="B2593" s="3" t="n">
        <v>6</v>
      </c>
      <c r="C2593" s="3" t="s">
        <v>148</v>
      </c>
      <c r="D2593" s="4" t="n">
        <v>221.64</v>
      </c>
      <c r="E2593" s="4" t="n">
        <v>221.88</v>
      </c>
      <c r="F2593" s="4" t="n">
        <v>220.42</v>
      </c>
      <c r="G2593" s="4" t="n">
        <v>221.73</v>
      </c>
      <c r="H2593" s="5" t="n">
        <v>2455660</v>
      </c>
      <c r="I2593" s="3"/>
      <c r="J2593" s="3" t="n">
        <f aca="false">ROUND((G2593-G2592)/G2592*100,2)</f>
        <v>-0.36</v>
      </c>
      <c r="K2593" s="3" t="str">
        <f aca="false">B2593&amp;"_"&amp;C2593</f>
        <v>6_2024-05-08</v>
      </c>
    </row>
    <row r="2594" customFormat="false" ht="15" hidden="false" customHeight="false" outlineLevel="0" collapsed="false">
      <c r="A2594" s="3" t="n">
        <v>2593</v>
      </c>
      <c r="B2594" s="3" t="n">
        <v>6</v>
      </c>
      <c r="C2594" s="3" t="s">
        <v>149</v>
      </c>
      <c r="D2594" s="4" t="n">
        <v>222.29</v>
      </c>
      <c r="E2594" s="4" t="n">
        <v>222.36</v>
      </c>
      <c r="F2594" s="4" t="n">
        <v>221.06</v>
      </c>
      <c r="G2594" s="4" t="n">
        <v>222.19</v>
      </c>
      <c r="H2594" s="5" t="n">
        <v>2191399</v>
      </c>
      <c r="I2594" s="3"/>
      <c r="J2594" s="3" t="n">
        <f aca="false">ROUND((G2594-G2593)/G2593*100,2)</f>
        <v>0.21</v>
      </c>
      <c r="K2594" s="3" t="str">
        <f aca="false">B2594&amp;"_"&amp;C2594</f>
        <v>6_2024-05-09</v>
      </c>
    </row>
    <row r="2595" customFormat="false" ht="15" hidden="false" customHeight="false" outlineLevel="0" collapsed="false">
      <c r="A2595" s="3" t="n">
        <v>2594</v>
      </c>
      <c r="B2595" s="3" t="n">
        <v>6</v>
      </c>
      <c r="C2595" s="3" t="s">
        <v>150</v>
      </c>
      <c r="D2595" s="4" t="n">
        <v>227.17</v>
      </c>
      <c r="E2595" s="4" t="n">
        <v>228.3</v>
      </c>
      <c r="F2595" s="4" t="n">
        <v>226.85</v>
      </c>
      <c r="G2595" s="4" t="n">
        <v>228</v>
      </c>
      <c r="H2595" s="5" t="n">
        <v>1644730</v>
      </c>
      <c r="I2595" s="3"/>
      <c r="J2595" s="3" t="n">
        <f aca="false">ROUND((G2595-G2594)/G2594*100,2)</f>
        <v>2.61</v>
      </c>
      <c r="K2595" s="3" t="str">
        <f aca="false">B2595&amp;"_"&amp;C2595</f>
        <v>6_2024-05-10</v>
      </c>
    </row>
    <row r="2596" customFormat="false" ht="15" hidden="false" customHeight="false" outlineLevel="0" collapsed="false">
      <c r="A2596" s="3" t="n">
        <v>2595</v>
      </c>
      <c r="B2596" s="3" t="n">
        <v>6</v>
      </c>
      <c r="C2596" s="3" t="s">
        <v>151</v>
      </c>
      <c r="D2596" s="4" t="n">
        <v>231.07</v>
      </c>
      <c r="E2596" s="4" t="n">
        <v>232.45</v>
      </c>
      <c r="F2596" s="4" t="n">
        <v>230.14</v>
      </c>
      <c r="G2596" s="4" t="n">
        <v>231.4</v>
      </c>
      <c r="H2596" s="5" t="n">
        <v>644417</v>
      </c>
      <c r="I2596" s="3"/>
      <c r="J2596" s="3" t="n">
        <f aca="false">ROUND((G2596-G2595)/G2595*100,2)</f>
        <v>1.49</v>
      </c>
      <c r="K2596" s="3" t="str">
        <f aca="false">B2596&amp;"_"&amp;C2596</f>
        <v>6_2024-05-13</v>
      </c>
    </row>
    <row r="2597" customFormat="false" ht="15" hidden="false" customHeight="false" outlineLevel="0" collapsed="false">
      <c r="A2597" s="3" t="n">
        <v>2596</v>
      </c>
      <c r="B2597" s="3" t="n">
        <v>6</v>
      </c>
      <c r="C2597" s="3" t="s">
        <v>152</v>
      </c>
      <c r="D2597" s="4" t="n">
        <v>228.39</v>
      </c>
      <c r="E2597" s="4" t="n">
        <v>229.06</v>
      </c>
      <c r="F2597" s="4" t="n">
        <v>226.99</v>
      </c>
      <c r="G2597" s="4" t="n">
        <v>227.91</v>
      </c>
      <c r="H2597" s="5" t="n">
        <v>5728435</v>
      </c>
      <c r="I2597" s="3"/>
      <c r="J2597" s="3" t="n">
        <f aca="false">ROUND((G2597-G2596)/G2596*100,2)</f>
        <v>-1.51</v>
      </c>
      <c r="K2597" s="3" t="str">
        <f aca="false">B2597&amp;"_"&amp;C2597</f>
        <v>6_2024-05-14</v>
      </c>
    </row>
    <row r="2598" customFormat="false" ht="15" hidden="false" customHeight="false" outlineLevel="0" collapsed="false">
      <c r="A2598" s="3" t="n">
        <v>2597</v>
      </c>
      <c r="B2598" s="3" t="n">
        <v>6</v>
      </c>
      <c r="C2598" s="3" t="s">
        <v>153</v>
      </c>
      <c r="D2598" s="4" t="n">
        <v>227.03</v>
      </c>
      <c r="E2598" s="4" t="n">
        <v>227.31</v>
      </c>
      <c r="F2598" s="4" t="n">
        <v>226.07</v>
      </c>
      <c r="G2598" s="4" t="n">
        <v>226.86</v>
      </c>
      <c r="H2598" s="5" t="n">
        <v>553642</v>
      </c>
      <c r="I2598" s="3"/>
      <c r="J2598" s="3" t="n">
        <f aca="false">ROUND((G2598-G2597)/G2597*100,2)</f>
        <v>-0.46</v>
      </c>
      <c r="K2598" s="3" t="str">
        <f aca="false">B2598&amp;"_"&amp;C2598</f>
        <v>6_2024-05-15</v>
      </c>
    </row>
    <row r="2599" customFormat="false" ht="15" hidden="false" customHeight="false" outlineLevel="0" collapsed="false">
      <c r="A2599" s="3" t="n">
        <v>2598</v>
      </c>
      <c r="B2599" s="3" t="n">
        <v>6</v>
      </c>
      <c r="C2599" s="3" t="s">
        <v>154</v>
      </c>
      <c r="D2599" s="4" t="n">
        <v>226.94</v>
      </c>
      <c r="E2599" s="4" t="n">
        <v>227.73</v>
      </c>
      <c r="F2599" s="4" t="n">
        <v>226.08</v>
      </c>
      <c r="G2599" s="4" t="n">
        <v>226.58</v>
      </c>
      <c r="H2599" s="5" t="n">
        <v>7239342</v>
      </c>
      <c r="I2599" s="3"/>
      <c r="J2599" s="3" t="n">
        <f aca="false">ROUND((G2599-G2598)/G2598*100,2)</f>
        <v>-0.12</v>
      </c>
      <c r="K2599" s="3" t="str">
        <f aca="false">B2599&amp;"_"&amp;C2599</f>
        <v>6_2024-05-16</v>
      </c>
    </row>
    <row r="2600" customFormat="false" ht="15" hidden="false" customHeight="false" outlineLevel="0" collapsed="false">
      <c r="A2600" s="3" t="n">
        <v>2599</v>
      </c>
      <c r="B2600" s="3" t="n">
        <v>6</v>
      </c>
      <c r="C2600" s="3" t="s">
        <v>155</v>
      </c>
      <c r="D2600" s="4" t="n">
        <v>228.17</v>
      </c>
      <c r="E2600" s="4" t="n">
        <v>229.42</v>
      </c>
      <c r="F2600" s="4" t="n">
        <v>227.08</v>
      </c>
      <c r="G2600" s="4" t="n">
        <v>228.1</v>
      </c>
      <c r="H2600" s="5" t="n">
        <v>2610628</v>
      </c>
      <c r="I2600" s="3"/>
      <c r="J2600" s="3" t="n">
        <f aca="false">ROUND((G2600-G2599)/G2599*100,2)</f>
        <v>0.67</v>
      </c>
      <c r="K2600" s="3" t="str">
        <f aca="false">B2600&amp;"_"&amp;C2600</f>
        <v>6_2024-05-17</v>
      </c>
    </row>
    <row r="2601" customFormat="false" ht="15" hidden="false" customHeight="false" outlineLevel="0" collapsed="false">
      <c r="A2601" s="3" t="n">
        <v>2600</v>
      </c>
      <c r="B2601" s="3" t="n">
        <v>6</v>
      </c>
      <c r="C2601" s="3" t="s">
        <v>156</v>
      </c>
      <c r="D2601" s="4" t="n">
        <v>230.71</v>
      </c>
      <c r="E2601" s="4" t="n">
        <v>231.42</v>
      </c>
      <c r="F2601" s="4" t="n">
        <v>230.39</v>
      </c>
      <c r="G2601" s="4" t="n">
        <v>230.61</v>
      </c>
      <c r="H2601" s="5" t="n">
        <v>2011894</v>
      </c>
      <c r="I2601" s="3"/>
      <c r="J2601" s="3" t="n">
        <f aca="false">ROUND((G2601-G2600)/G2600*100,2)</f>
        <v>1.1</v>
      </c>
      <c r="K2601" s="3" t="str">
        <f aca="false">B2601&amp;"_"&amp;C2601</f>
        <v>6_2024-05-20</v>
      </c>
    </row>
    <row r="2602" customFormat="false" ht="15" hidden="false" customHeight="false" outlineLevel="0" collapsed="false">
      <c r="A2602" s="3" t="n">
        <v>2601</v>
      </c>
      <c r="B2602" s="3" t="n">
        <v>6</v>
      </c>
      <c r="C2602" s="3" t="s">
        <v>157</v>
      </c>
      <c r="D2602" s="4" t="n">
        <v>227.45</v>
      </c>
      <c r="E2602" s="4" t="n">
        <v>228.12</v>
      </c>
      <c r="F2602" s="4" t="n">
        <v>227.29</v>
      </c>
      <c r="G2602" s="4" t="n">
        <v>227.76</v>
      </c>
      <c r="H2602" s="5" t="n">
        <v>2640362</v>
      </c>
      <c r="I2602" s="3"/>
      <c r="J2602" s="3" t="n">
        <f aca="false">ROUND((G2602-G2601)/G2601*100,2)</f>
        <v>-1.24</v>
      </c>
      <c r="K2602" s="3" t="str">
        <f aca="false">B2602&amp;"_"&amp;C2602</f>
        <v>6_2024-05-21</v>
      </c>
    </row>
    <row r="2603" customFormat="false" ht="15" hidden="false" customHeight="false" outlineLevel="0" collapsed="false">
      <c r="A2603" s="3" t="n">
        <v>2602</v>
      </c>
      <c r="B2603" s="3" t="n">
        <v>6</v>
      </c>
      <c r="C2603" s="3" t="s">
        <v>158</v>
      </c>
      <c r="D2603" s="4" t="n">
        <v>224.67</v>
      </c>
      <c r="E2603" s="4" t="n">
        <v>226.34</v>
      </c>
      <c r="F2603" s="4" t="n">
        <v>223.8</v>
      </c>
      <c r="G2603" s="4" t="n">
        <v>225.52</v>
      </c>
      <c r="H2603" s="5" t="n">
        <v>4338538</v>
      </c>
      <c r="I2603" s="3"/>
      <c r="J2603" s="3" t="n">
        <f aca="false">ROUND((G2603-G2602)/G2602*100,2)</f>
        <v>-0.98</v>
      </c>
      <c r="K2603" s="3" t="str">
        <f aca="false">B2603&amp;"_"&amp;C2603</f>
        <v>6_2024-05-22</v>
      </c>
    </row>
    <row r="2604" customFormat="false" ht="15" hidden="false" customHeight="false" outlineLevel="0" collapsed="false">
      <c r="A2604" s="3" t="n">
        <v>2603</v>
      </c>
      <c r="B2604" s="3" t="n">
        <v>6</v>
      </c>
      <c r="C2604" s="3" t="s">
        <v>159</v>
      </c>
      <c r="D2604" s="4" t="n">
        <v>222.63</v>
      </c>
      <c r="E2604" s="4" t="n">
        <v>224.52</v>
      </c>
      <c r="F2604" s="4" t="n">
        <v>221.63</v>
      </c>
      <c r="G2604" s="4" t="n">
        <v>223.44</v>
      </c>
      <c r="H2604" s="5" t="n">
        <v>7056757</v>
      </c>
      <c r="I2604" s="3"/>
      <c r="J2604" s="3" t="n">
        <f aca="false">ROUND((G2604-G2603)/G2603*100,2)</f>
        <v>-0.92</v>
      </c>
      <c r="K2604" s="3" t="str">
        <f aca="false">B2604&amp;"_"&amp;C2604</f>
        <v>6_2024-05-23</v>
      </c>
    </row>
    <row r="2605" customFormat="false" ht="15" hidden="false" customHeight="false" outlineLevel="0" collapsed="false">
      <c r="A2605" s="3" t="n">
        <v>2604</v>
      </c>
      <c r="B2605" s="3" t="n">
        <v>6</v>
      </c>
      <c r="C2605" s="3" t="s">
        <v>160</v>
      </c>
      <c r="D2605" s="4" t="n">
        <v>224.41</v>
      </c>
      <c r="E2605" s="4" t="n">
        <v>225.72</v>
      </c>
      <c r="F2605" s="4" t="n">
        <v>223.41</v>
      </c>
      <c r="G2605" s="4" t="n">
        <v>224.95</v>
      </c>
      <c r="H2605" s="5" t="n">
        <v>6746972</v>
      </c>
      <c r="I2605" s="3"/>
      <c r="J2605" s="3" t="n">
        <f aca="false">ROUND((G2605-G2604)/G2604*100,2)</f>
        <v>0.68</v>
      </c>
      <c r="K2605" s="3" t="str">
        <f aca="false">B2605&amp;"_"&amp;C2605</f>
        <v>6_2024-05-24</v>
      </c>
    </row>
    <row r="2606" customFormat="false" ht="15" hidden="false" customHeight="false" outlineLevel="0" collapsed="false">
      <c r="A2606" s="3" t="n">
        <v>2605</v>
      </c>
      <c r="B2606" s="3" t="n">
        <v>6</v>
      </c>
      <c r="C2606" s="3" t="s">
        <v>161</v>
      </c>
      <c r="D2606" s="4" t="n">
        <v>221.72</v>
      </c>
      <c r="E2606" s="4" t="n">
        <v>222.2</v>
      </c>
      <c r="F2606" s="4" t="n">
        <v>221.08</v>
      </c>
      <c r="G2606" s="4" t="n">
        <v>221.15</v>
      </c>
      <c r="H2606" s="5" t="n">
        <v>5195882</v>
      </c>
      <c r="I2606" s="3"/>
      <c r="J2606" s="3" t="n">
        <f aca="false">ROUND((G2606-G2605)/G2605*100,2)</f>
        <v>-1.69</v>
      </c>
      <c r="K2606" s="3" t="str">
        <f aca="false">B2606&amp;"_"&amp;C2606</f>
        <v>6_2024-05-27</v>
      </c>
    </row>
    <row r="2607" customFormat="false" ht="15" hidden="false" customHeight="false" outlineLevel="0" collapsed="false">
      <c r="A2607" s="3" t="n">
        <v>2606</v>
      </c>
      <c r="B2607" s="3" t="n">
        <v>6</v>
      </c>
      <c r="C2607" s="3" t="s">
        <v>162</v>
      </c>
      <c r="D2607" s="4" t="n">
        <v>213.96</v>
      </c>
      <c r="E2607" s="4" t="n">
        <v>215.09</v>
      </c>
      <c r="F2607" s="4" t="n">
        <v>213.52</v>
      </c>
      <c r="G2607" s="4" t="n">
        <v>213.84</v>
      </c>
      <c r="H2607" s="5" t="n">
        <v>4333245</v>
      </c>
      <c r="I2607" s="3"/>
      <c r="J2607" s="3" t="n">
        <f aca="false">ROUND((G2607-G2606)/G2606*100,2)</f>
        <v>-3.31</v>
      </c>
      <c r="K2607" s="3" t="str">
        <f aca="false">B2607&amp;"_"&amp;C2607</f>
        <v>6_2024-05-28</v>
      </c>
    </row>
    <row r="2608" customFormat="false" ht="15" hidden="false" customHeight="false" outlineLevel="0" collapsed="false">
      <c r="A2608" s="3" t="n">
        <v>2607</v>
      </c>
      <c r="B2608" s="3" t="n">
        <v>6</v>
      </c>
      <c r="C2608" s="3" t="s">
        <v>163</v>
      </c>
      <c r="D2608" s="4" t="n">
        <v>212.38</v>
      </c>
      <c r="E2608" s="4" t="n">
        <v>213.35</v>
      </c>
      <c r="F2608" s="4" t="n">
        <v>211.75</v>
      </c>
      <c r="G2608" s="4" t="n">
        <v>212.93</v>
      </c>
      <c r="H2608" s="5" t="n">
        <v>5899565</v>
      </c>
      <c r="I2608" s="3"/>
      <c r="J2608" s="3" t="n">
        <f aca="false">ROUND((G2608-G2607)/G2607*100,2)</f>
        <v>-0.43</v>
      </c>
      <c r="K2608" s="3" t="str">
        <f aca="false">B2608&amp;"_"&amp;C2608</f>
        <v>6_2024-05-29</v>
      </c>
    </row>
    <row r="2609" customFormat="false" ht="15" hidden="false" customHeight="false" outlineLevel="0" collapsed="false">
      <c r="A2609" s="3" t="n">
        <v>2608</v>
      </c>
      <c r="B2609" s="3" t="n">
        <v>6</v>
      </c>
      <c r="C2609" s="3" t="s">
        <v>164</v>
      </c>
      <c r="D2609" s="4" t="n">
        <v>215.86</v>
      </c>
      <c r="E2609" s="4" t="n">
        <v>216.46</v>
      </c>
      <c r="F2609" s="4" t="n">
        <v>214.98</v>
      </c>
      <c r="G2609" s="4" t="n">
        <v>215.49</v>
      </c>
      <c r="H2609" s="5" t="n">
        <v>6153939</v>
      </c>
      <c r="I2609" s="3"/>
      <c r="J2609" s="3" t="n">
        <f aca="false">ROUND((G2609-G2608)/G2608*100,2)</f>
        <v>1.2</v>
      </c>
      <c r="K2609" s="3" t="str">
        <f aca="false">B2609&amp;"_"&amp;C2609</f>
        <v>6_2024-05-30</v>
      </c>
    </row>
    <row r="2610" customFormat="false" ht="15" hidden="false" customHeight="false" outlineLevel="0" collapsed="false">
      <c r="A2610" s="3" t="n">
        <v>2609</v>
      </c>
      <c r="B2610" s="3" t="n">
        <v>6</v>
      </c>
      <c r="C2610" s="3" t="s">
        <v>165</v>
      </c>
      <c r="D2610" s="4" t="n">
        <v>219.62</v>
      </c>
      <c r="E2610" s="4" t="n">
        <v>220.67</v>
      </c>
      <c r="F2610" s="4" t="n">
        <v>218.58</v>
      </c>
      <c r="G2610" s="4" t="n">
        <v>219.45</v>
      </c>
      <c r="H2610" s="5" t="n">
        <v>7533688</v>
      </c>
      <c r="I2610" s="3"/>
      <c r="J2610" s="3" t="n">
        <f aca="false">ROUND((G2610-G2609)/G2609*100,2)</f>
        <v>1.84</v>
      </c>
      <c r="K2610" s="3" t="str">
        <f aca="false">B2610&amp;"_"&amp;C2610</f>
        <v>6_2024-05-31</v>
      </c>
    </row>
    <row r="2611" customFormat="false" ht="15" hidden="false" customHeight="false" outlineLevel="0" collapsed="false">
      <c r="A2611" s="3" t="n">
        <v>2610</v>
      </c>
      <c r="B2611" s="3" t="n">
        <v>6</v>
      </c>
      <c r="C2611" s="3" t="s">
        <v>166</v>
      </c>
      <c r="D2611" s="4" t="n">
        <v>216.64</v>
      </c>
      <c r="E2611" s="4" t="n">
        <v>217.51</v>
      </c>
      <c r="F2611" s="4" t="n">
        <v>216.64</v>
      </c>
      <c r="G2611" s="4" t="n">
        <v>217.37</v>
      </c>
      <c r="H2611" s="5" t="n">
        <v>733999</v>
      </c>
      <c r="I2611" s="3"/>
      <c r="J2611" s="3" t="n">
        <f aca="false">ROUND((G2611-G2610)/G2610*100,2)</f>
        <v>-0.95</v>
      </c>
      <c r="K2611" s="3" t="str">
        <f aca="false">B2611&amp;"_"&amp;C2611</f>
        <v>6_2024-06-03</v>
      </c>
    </row>
    <row r="2612" customFormat="false" ht="15" hidden="false" customHeight="false" outlineLevel="0" collapsed="false">
      <c r="A2612" s="3" t="n">
        <v>2611</v>
      </c>
      <c r="B2612" s="3" t="n">
        <v>6</v>
      </c>
      <c r="C2612" s="3" t="s">
        <v>167</v>
      </c>
      <c r="D2612" s="4" t="n">
        <v>217.61</v>
      </c>
      <c r="E2612" s="4" t="n">
        <v>218</v>
      </c>
      <c r="F2612" s="4" t="n">
        <v>217.03</v>
      </c>
      <c r="G2612" s="4" t="n">
        <v>218</v>
      </c>
      <c r="H2612" s="5" t="n">
        <v>5965611</v>
      </c>
      <c r="I2612" s="3"/>
      <c r="J2612" s="3" t="n">
        <f aca="false">ROUND((G2612-G2611)/G2611*100,2)</f>
        <v>0.29</v>
      </c>
      <c r="K2612" s="3" t="str">
        <f aca="false">B2612&amp;"_"&amp;C2612</f>
        <v>6_2024-06-04</v>
      </c>
    </row>
    <row r="2613" customFormat="false" ht="15" hidden="false" customHeight="false" outlineLevel="0" collapsed="false">
      <c r="A2613" s="3" t="n">
        <v>2612</v>
      </c>
      <c r="B2613" s="3" t="n">
        <v>6</v>
      </c>
      <c r="C2613" s="3" t="s">
        <v>168</v>
      </c>
      <c r="D2613" s="4" t="n">
        <v>219.06</v>
      </c>
      <c r="E2613" s="4" t="n">
        <v>219.19</v>
      </c>
      <c r="F2613" s="4" t="n">
        <v>217.77</v>
      </c>
      <c r="G2613" s="4" t="n">
        <v>218.25</v>
      </c>
      <c r="H2613" s="5" t="n">
        <v>5343290</v>
      </c>
      <c r="I2613" s="3"/>
      <c r="J2613" s="3" t="n">
        <f aca="false">ROUND((G2613-G2612)/G2612*100,2)</f>
        <v>0.11</v>
      </c>
      <c r="K2613" s="3" t="str">
        <f aca="false">B2613&amp;"_"&amp;C2613</f>
        <v>6_2024-06-05</v>
      </c>
    </row>
    <row r="2614" customFormat="false" ht="15" hidden="false" customHeight="false" outlineLevel="0" collapsed="false">
      <c r="A2614" s="3" t="n">
        <v>2613</v>
      </c>
      <c r="B2614" s="3" t="n">
        <v>6</v>
      </c>
      <c r="C2614" s="3" t="s">
        <v>169</v>
      </c>
      <c r="D2614" s="4" t="n">
        <v>224.45</v>
      </c>
      <c r="E2614" s="4" t="n">
        <v>225.06</v>
      </c>
      <c r="F2614" s="4" t="n">
        <v>223.57</v>
      </c>
      <c r="G2614" s="4" t="n">
        <v>224.68</v>
      </c>
      <c r="H2614" s="5" t="n">
        <v>2731024</v>
      </c>
      <c r="I2614" s="3"/>
      <c r="J2614" s="3" t="n">
        <f aca="false">ROUND((G2614-G2613)/G2613*100,2)</f>
        <v>2.95</v>
      </c>
      <c r="K2614" s="3" t="str">
        <f aca="false">B2614&amp;"_"&amp;C2614</f>
        <v>6_2024-06-06</v>
      </c>
    </row>
    <row r="2615" customFormat="false" ht="15" hidden="false" customHeight="false" outlineLevel="0" collapsed="false">
      <c r="A2615" s="3" t="n">
        <v>2614</v>
      </c>
      <c r="B2615" s="3" t="n">
        <v>6</v>
      </c>
      <c r="C2615" s="3" t="s">
        <v>170</v>
      </c>
      <c r="D2615" s="4" t="n">
        <v>222.72</v>
      </c>
      <c r="E2615" s="4" t="n">
        <v>223.71</v>
      </c>
      <c r="F2615" s="4" t="n">
        <v>222.53</v>
      </c>
      <c r="G2615" s="4" t="n">
        <v>223.55</v>
      </c>
      <c r="H2615" s="5" t="n">
        <v>3926957</v>
      </c>
      <c r="I2615" s="3"/>
      <c r="J2615" s="3" t="n">
        <f aca="false">ROUND((G2615-G2614)/G2614*100,2)</f>
        <v>-0.5</v>
      </c>
      <c r="K2615" s="3" t="str">
        <f aca="false">B2615&amp;"_"&amp;C2615</f>
        <v>6_2024-06-07</v>
      </c>
    </row>
    <row r="2616" customFormat="false" ht="15" hidden="false" customHeight="false" outlineLevel="0" collapsed="false">
      <c r="A2616" s="3" t="n">
        <v>2615</v>
      </c>
      <c r="B2616" s="3" t="n">
        <v>6</v>
      </c>
      <c r="C2616" s="3" t="s">
        <v>171</v>
      </c>
      <c r="D2616" s="4" t="n">
        <v>234.88</v>
      </c>
      <c r="E2616" s="4" t="n">
        <v>235.05</v>
      </c>
      <c r="F2616" s="4" t="n">
        <v>233.21</v>
      </c>
      <c r="G2616" s="4" t="n">
        <v>234.1</v>
      </c>
      <c r="H2616" s="5" t="n">
        <v>7643187</v>
      </c>
      <c r="I2616" s="3"/>
      <c r="J2616" s="3" t="n">
        <f aca="false">ROUND((G2616-G2615)/G2615*100,2)</f>
        <v>4.72</v>
      </c>
      <c r="K2616" s="3" t="str">
        <f aca="false">B2616&amp;"_"&amp;C2616</f>
        <v>6_2024-06-10</v>
      </c>
    </row>
    <row r="2617" customFormat="false" ht="15" hidden="false" customHeight="false" outlineLevel="0" collapsed="false">
      <c r="A2617" s="3" t="n">
        <v>2616</v>
      </c>
      <c r="B2617" s="3" t="n">
        <v>6</v>
      </c>
      <c r="C2617" s="3" t="s">
        <v>172</v>
      </c>
      <c r="D2617" s="4" t="n">
        <v>229.74</v>
      </c>
      <c r="E2617" s="4" t="n">
        <v>230.95</v>
      </c>
      <c r="F2617" s="4" t="n">
        <v>227.92</v>
      </c>
      <c r="G2617" s="4" t="n">
        <v>229.2</v>
      </c>
      <c r="H2617" s="5" t="n">
        <v>1809359</v>
      </c>
      <c r="I2617" s="3"/>
      <c r="J2617" s="3" t="n">
        <f aca="false">ROUND((G2617-G2616)/G2616*100,2)</f>
        <v>-2.09</v>
      </c>
      <c r="K2617" s="3" t="str">
        <f aca="false">B2617&amp;"_"&amp;C2617</f>
        <v>6_2024-06-11</v>
      </c>
    </row>
    <row r="2618" customFormat="false" ht="15" hidden="false" customHeight="false" outlineLevel="0" collapsed="false">
      <c r="A2618" s="3" t="n">
        <v>2617</v>
      </c>
      <c r="B2618" s="3" t="n">
        <v>6</v>
      </c>
      <c r="C2618" s="3" t="s">
        <v>173</v>
      </c>
      <c r="D2618" s="4" t="n">
        <v>234.23</v>
      </c>
      <c r="E2618" s="4" t="n">
        <v>235.56</v>
      </c>
      <c r="F2618" s="4" t="n">
        <v>233.25</v>
      </c>
      <c r="G2618" s="4" t="n">
        <v>234.32</v>
      </c>
      <c r="H2618" s="5" t="n">
        <v>2548509</v>
      </c>
      <c r="I2618" s="3"/>
      <c r="J2618" s="3" t="n">
        <f aca="false">ROUND((G2618-G2617)/G2617*100,2)</f>
        <v>2.23</v>
      </c>
      <c r="K2618" s="3" t="str">
        <f aca="false">B2618&amp;"_"&amp;C2618</f>
        <v>6_2024-06-12</v>
      </c>
    </row>
    <row r="2619" customFormat="false" ht="15" hidden="false" customHeight="false" outlineLevel="0" collapsed="false">
      <c r="A2619" s="3" t="n">
        <v>2618</v>
      </c>
      <c r="B2619" s="3" t="n">
        <v>6</v>
      </c>
      <c r="C2619" s="3" t="s">
        <v>174</v>
      </c>
      <c r="D2619" s="4" t="n">
        <v>237.88</v>
      </c>
      <c r="E2619" s="4" t="n">
        <v>239.6</v>
      </c>
      <c r="F2619" s="4" t="n">
        <v>237.79</v>
      </c>
      <c r="G2619" s="4" t="n">
        <v>238.8</v>
      </c>
      <c r="H2619" s="5" t="n">
        <v>5688511</v>
      </c>
      <c r="I2619" s="3"/>
      <c r="J2619" s="3" t="n">
        <f aca="false">ROUND((G2619-G2618)/G2618*100,2)</f>
        <v>1.91</v>
      </c>
      <c r="K2619" s="3" t="str">
        <f aca="false">B2619&amp;"_"&amp;C2619</f>
        <v>6_2024-06-13</v>
      </c>
    </row>
    <row r="2620" customFormat="false" ht="15" hidden="false" customHeight="false" outlineLevel="0" collapsed="false">
      <c r="A2620" s="3" t="n">
        <v>2619</v>
      </c>
      <c r="B2620" s="3" t="n">
        <v>6</v>
      </c>
      <c r="C2620" s="3" t="s">
        <v>175</v>
      </c>
      <c r="D2620" s="4" t="n">
        <v>239.57</v>
      </c>
      <c r="E2620" s="4" t="n">
        <v>239.86</v>
      </c>
      <c r="F2620" s="4" t="n">
        <v>238.95</v>
      </c>
      <c r="G2620" s="4" t="n">
        <v>239.8</v>
      </c>
      <c r="H2620" s="5" t="n">
        <v>3992761</v>
      </c>
      <c r="I2620" s="3"/>
      <c r="J2620" s="3" t="n">
        <f aca="false">ROUND((G2620-G2619)/G2619*100,2)</f>
        <v>0.42</v>
      </c>
      <c r="K2620" s="3" t="str">
        <f aca="false">B2620&amp;"_"&amp;C2620</f>
        <v>6_2024-06-14</v>
      </c>
    </row>
    <row r="2621" customFormat="false" ht="15" hidden="false" customHeight="false" outlineLevel="0" collapsed="false">
      <c r="A2621" s="3" t="n">
        <v>2620</v>
      </c>
      <c r="B2621" s="3" t="n">
        <v>6</v>
      </c>
      <c r="C2621" s="3" t="s">
        <v>176</v>
      </c>
      <c r="D2621" s="4" t="n">
        <v>243.49</v>
      </c>
      <c r="E2621" s="4" t="n">
        <v>244.15</v>
      </c>
      <c r="F2621" s="4" t="n">
        <v>242.18</v>
      </c>
      <c r="G2621" s="4" t="n">
        <v>244.13</v>
      </c>
      <c r="H2621" s="5" t="n">
        <v>5424575</v>
      </c>
      <c r="I2621" s="3"/>
      <c r="J2621" s="3" t="n">
        <f aca="false">ROUND((G2621-G2620)/G2620*100,2)</f>
        <v>1.81</v>
      </c>
      <c r="K2621" s="3" t="str">
        <f aca="false">B2621&amp;"_"&amp;C2621</f>
        <v>6_2024-06-17</v>
      </c>
    </row>
    <row r="2622" customFormat="false" ht="15" hidden="false" customHeight="false" outlineLevel="0" collapsed="false">
      <c r="A2622" s="3" t="n">
        <v>2621</v>
      </c>
      <c r="B2622" s="3" t="n">
        <v>6</v>
      </c>
      <c r="C2622" s="3" t="s">
        <v>177</v>
      </c>
      <c r="D2622" s="4" t="n">
        <v>253.33</v>
      </c>
      <c r="E2622" s="4" t="n">
        <v>254.42</v>
      </c>
      <c r="F2622" s="4" t="n">
        <v>252.59</v>
      </c>
      <c r="G2622" s="4" t="n">
        <v>252.9</v>
      </c>
      <c r="H2622" s="5" t="n">
        <v>2504633</v>
      </c>
      <c r="I2622" s="3"/>
      <c r="J2622" s="3" t="n">
        <f aca="false">ROUND((G2622-G2621)/G2621*100,2)</f>
        <v>3.59</v>
      </c>
      <c r="K2622" s="3" t="str">
        <f aca="false">B2622&amp;"_"&amp;C2622</f>
        <v>6_2024-06-18</v>
      </c>
    </row>
    <row r="2623" customFormat="false" ht="15" hidden="false" customHeight="false" outlineLevel="0" collapsed="false">
      <c r="A2623" s="3" t="n">
        <v>2622</v>
      </c>
      <c r="B2623" s="3" t="n">
        <v>6</v>
      </c>
      <c r="C2623" s="3" t="s">
        <v>178</v>
      </c>
      <c r="D2623" s="4" t="n">
        <v>250.98</v>
      </c>
      <c r="E2623" s="4" t="n">
        <v>252.43</v>
      </c>
      <c r="F2623" s="4" t="n">
        <v>250.35</v>
      </c>
      <c r="G2623" s="4" t="n">
        <v>250.64</v>
      </c>
      <c r="H2623" s="5" t="n">
        <v>5672564</v>
      </c>
      <c r="I2623" s="3"/>
      <c r="J2623" s="3" t="n">
        <f aca="false">ROUND((G2623-G2622)/G2622*100,2)</f>
        <v>-0.89</v>
      </c>
      <c r="K2623" s="3" t="str">
        <f aca="false">B2623&amp;"_"&amp;C2623</f>
        <v>6_2024-06-19</v>
      </c>
    </row>
    <row r="2624" customFormat="false" ht="15" hidden="false" customHeight="false" outlineLevel="0" collapsed="false">
      <c r="A2624" s="3" t="n">
        <v>2623</v>
      </c>
      <c r="B2624" s="3" t="n">
        <v>6</v>
      </c>
      <c r="C2624" s="3" t="s">
        <v>179</v>
      </c>
      <c r="D2624" s="4" t="n">
        <v>255.31</v>
      </c>
      <c r="E2624" s="4" t="n">
        <v>257.11</v>
      </c>
      <c r="F2624" s="4" t="n">
        <v>254</v>
      </c>
      <c r="G2624" s="4" t="n">
        <v>256.25</v>
      </c>
      <c r="H2624" s="5" t="n">
        <v>4692082</v>
      </c>
      <c r="I2624" s="3"/>
      <c r="J2624" s="3" t="n">
        <f aca="false">ROUND((G2624-G2623)/G2623*100,2)</f>
        <v>2.24</v>
      </c>
      <c r="K2624" s="3" t="str">
        <f aca="false">B2624&amp;"_"&amp;C2624</f>
        <v>6_2024-06-20</v>
      </c>
    </row>
    <row r="2625" customFormat="false" ht="15" hidden="false" customHeight="false" outlineLevel="0" collapsed="false">
      <c r="A2625" s="3" t="n">
        <v>2624</v>
      </c>
      <c r="B2625" s="3" t="n">
        <v>6</v>
      </c>
      <c r="C2625" s="3" t="s">
        <v>180</v>
      </c>
      <c r="D2625" s="4" t="n">
        <v>242.54</v>
      </c>
      <c r="E2625" s="4" t="n">
        <v>243.69</v>
      </c>
      <c r="F2625" s="4" t="n">
        <v>241.11</v>
      </c>
      <c r="G2625" s="4" t="n">
        <v>242.15</v>
      </c>
      <c r="H2625" s="5" t="n">
        <v>6068944</v>
      </c>
      <c r="I2625" s="3"/>
      <c r="J2625" s="3" t="n">
        <f aca="false">ROUND((G2625-G2624)/G2624*100,2)</f>
        <v>-5.5</v>
      </c>
      <c r="K2625" s="3" t="str">
        <f aca="false">B2625&amp;"_"&amp;C2625</f>
        <v>6_2024-06-21</v>
      </c>
    </row>
    <row r="2626" customFormat="false" ht="15" hidden="false" customHeight="false" outlineLevel="0" collapsed="false">
      <c r="A2626" s="3" t="n">
        <v>2625</v>
      </c>
      <c r="B2626" s="3" t="n">
        <v>6</v>
      </c>
      <c r="C2626" s="3" t="s">
        <v>181</v>
      </c>
      <c r="D2626" s="4" t="n">
        <v>241.54</v>
      </c>
      <c r="E2626" s="4" t="n">
        <v>242.99</v>
      </c>
      <c r="F2626" s="4" t="n">
        <v>240.75</v>
      </c>
      <c r="G2626" s="4" t="n">
        <v>241.8</v>
      </c>
      <c r="H2626" s="5" t="n">
        <v>3299505</v>
      </c>
      <c r="I2626" s="3"/>
      <c r="J2626" s="3" t="n">
        <f aca="false">ROUND((G2626-G2625)/G2625*100,2)</f>
        <v>-0.14</v>
      </c>
      <c r="K2626" s="3" t="str">
        <f aca="false">B2626&amp;"_"&amp;C2626</f>
        <v>6_2024-06-24</v>
      </c>
    </row>
    <row r="2627" customFormat="false" ht="15" hidden="false" customHeight="false" outlineLevel="0" collapsed="false">
      <c r="A2627" s="3" t="n">
        <v>2626</v>
      </c>
      <c r="B2627" s="3" t="n">
        <v>6</v>
      </c>
      <c r="C2627" s="3" t="s">
        <v>182</v>
      </c>
      <c r="D2627" s="4" t="n">
        <v>244.48</v>
      </c>
      <c r="E2627" s="4" t="n">
        <v>245.55</v>
      </c>
      <c r="F2627" s="4" t="n">
        <v>242.91</v>
      </c>
      <c r="G2627" s="4" t="n">
        <v>243.7</v>
      </c>
      <c r="H2627" s="5" t="n">
        <v>2905334</v>
      </c>
      <c r="I2627" s="3"/>
      <c r="J2627" s="3" t="n">
        <f aca="false">ROUND((G2627-G2626)/G2626*100,2)</f>
        <v>0.79</v>
      </c>
      <c r="K2627" s="3" t="str">
        <f aca="false">B2627&amp;"_"&amp;C2627</f>
        <v>6_2024-06-25</v>
      </c>
    </row>
    <row r="2628" customFormat="false" ht="15" hidden="false" customHeight="false" outlineLevel="0" collapsed="false">
      <c r="A2628" s="3" t="n">
        <v>2627</v>
      </c>
      <c r="B2628" s="3" t="n">
        <v>6</v>
      </c>
      <c r="C2628" s="3" t="s">
        <v>183</v>
      </c>
      <c r="D2628" s="4" t="n">
        <v>241.06</v>
      </c>
      <c r="E2628" s="4" t="n">
        <v>241.6</v>
      </c>
      <c r="F2628" s="4" t="n">
        <v>239.49</v>
      </c>
      <c r="G2628" s="4" t="n">
        <v>240.91</v>
      </c>
      <c r="H2628" s="5" t="n">
        <v>6254849</v>
      </c>
      <c r="I2628" s="3"/>
      <c r="J2628" s="3" t="n">
        <f aca="false">ROUND((G2628-G2627)/G2627*100,2)</f>
        <v>-1.14</v>
      </c>
      <c r="K2628" s="3" t="str">
        <f aca="false">B2628&amp;"_"&amp;C2628</f>
        <v>6_2024-06-26</v>
      </c>
    </row>
    <row r="2629" customFormat="false" ht="15" hidden="false" customHeight="false" outlineLevel="0" collapsed="false">
      <c r="A2629" s="3" t="n">
        <v>2628</v>
      </c>
      <c r="B2629" s="3" t="n">
        <v>6</v>
      </c>
      <c r="C2629" s="3" t="s">
        <v>184</v>
      </c>
      <c r="D2629" s="4" t="n">
        <v>236.91</v>
      </c>
      <c r="E2629" s="4" t="n">
        <v>238.54</v>
      </c>
      <c r="F2629" s="4" t="n">
        <v>235.65</v>
      </c>
      <c r="G2629" s="4" t="n">
        <v>237.58</v>
      </c>
      <c r="H2629" s="5" t="n">
        <v>5567830</v>
      </c>
      <c r="I2629" s="3"/>
      <c r="J2629" s="3" t="n">
        <f aca="false">ROUND((G2629-G2628)/G2628*100,2)</f>
        <v>-1.38</v>
      </c>
      <c r="K2629" s="3" t="str">
        <f aca="false">B2629&amp;"_"&amp;C2629</f>
        <v>6_2024-06-27</v>
      </c>
    </row>
    <row r="2630" customFormat="false" ht="15" hidden="false" customHeight="false" outlineLevel="0" collapsed="false">
      <c r="A2630" s="3" t="n">
        <v>2629</v>
      </c>
      <c r="B2630" s="3" t="n">
        <v>6</v>
      </c>
      <c r="C2630" s="3" t="s">
        <v>185</v>
      </c>
      <c r="D2630" s="4" t="n">
        <v>227.77</v>
      </c>
      <c r="E2630" s="4" t="n">
        <v>228.88</v>
      </c>
      <c r="F2630" s="4" t="n">
        <v>227.59</v>
      </c>
      <c r="G2630" s="4" t="n">
        <v>228.53</v>
      </c>
      <c r="H2630" s="5" t="n">
        <v>7435393</v>
      </c>
      <c r="I2630" s="3"/>
      <c r="J2630" s="3" t="n">
        <f aca="false">ROUND((G2630-G2629)/G2629*100,2)</f>
        <v>-3.81</v>
      </c>
      <c r="K2630" s="3" t="str">
        <f aca="false">B2630&amp;"_"&amp;C2630</f>
        <v>6_2024-06-28</v>
      </c>
    </row>
    <row r="2631" customFormat="false" ht="15" hidden="false" customHeight="false" outlineLevel="0" collapsed="false">
      <c r="A2631" s="3" t="n">
        <v>2630</v>
      </c>
      <c r="B2631" s="3" t="n">
        <v>6</v>
      </c>
      <c r="C2631" s="3" t="s">
        <v>186</v>
      </c>
      <c r="D2631" s="4" t="n">
        <v>234.62</v>
      </c>
      <c r="E2631" s="4" t="n">
        <v>235.26</v>
      </c>
      <c r="F2631" s="4" t="n">
        <v>233.59</v>
      </c>
      <c r="G2631" s="4" t="n">
        <v>234.35</v>
      </c>
      <c r="H2631" s="5" t="n">
        <v>5602532</v>
      </c>
      <c r="I2631" s="3"/>
      <c r="J2631" s="3" t="n">
        <f aca="false">ROUND((G2631-G2630)/G2630*100,2)</f>
        <v>2.55</v>
      </c>
      <c r="K2631" s="3" t="str">
        <f aca="false">B2631&amp;"_"&amp;C2631</f>
        <v>6_2024-07-01</v>
      </c>
    </row>
    <row r="2632" customFormat="false" ht="15" hidden="false" customHeight="false" outlineLevel="0" collapsed="false">
      <c r="A2632" s="3" t="n">
        <v>2631</v>
      </c>
      <c r="B2632" s="3" t="n">
        <v>6</v>
      </c>
      <c r="C2632" s="3" t="s">
        <v>187</v>
      </c>
      <c r="D2632" s="4" t="n">
        <v>238.2</v>
      </c>
      <c r="E2632" s="4" t="n">
        <v>239.6</v>
      </c>
      <c r="F2632" s="4" t="n">
        <v>237.2</v>
      </c>
      <c r="G2632" s="4" t="n">
        <v>237.4</v>
      </c>
      <c r="H2632" s="5" t="n">
        <v>3062374</v>
      </c>
      <c r="I2632" s="3"/>
      <c r="J2632" s="3" t="n">
        <f aca="false">ROUND((G2632-G2631)/G2631*100,2)</f>
        <v>1.3</v>
      </c>
      <c r="K2632" s="3" t="str">
        <f aca="false">B2632&amp;"_"&amp;C2632</f>
        <v>6_2024-07-02</v>
      </c>
    </row>
    <row r="2633" customFormat="false" ht="15" hidden="false" customHeight="false" outlineLevel="0" collapsed="false">
      <c r="A2633" s="3" t="n">
        <v>2632</v>
      </c>
      <c r="B2633" s="3" t="n">
        <v>6</v>
      </c>
      <c r="C2633" s="3" t="s">
        <v>188</v>
      </c>
      <c r="D2633" s="4" t="n">
        <v>235.23</v>
      </c>
      <c r="E2633" s="4" t="n">
        <v>236.28</v>
      </c>
      <c r="F2633" s="4" t="n">
        <v>233.78</v>
      </c>
      <c r="G2633" s="4" t="n">
        <v>234.98</v>
      </c>
      <c r="H2633" s="5" t="n">
        <v>4802694</v>
      </c>
      <c r="I2633" s="3"/>
      <c r="J2633" s="3" t="n">
        <f aca="false">ROUND((G2633-G2632)/G2632*100,2)</f>
        <v>-1.02</v>
      </c>
      <c r="K2633" s="3" t="str">
        <f aca="false">B2633&amp;"_"&amp;C2633</f>
        <v>6_2024-07-03</v>
      </c>
    </row>
    <row r="2634" customFormat="false" ht="15" hidden="false" customHeight="false" outlineLevel="0" collapsed="false">
      <c r="A2634" s="3" t="n">
        <v>2633</v>
      </c>
      <c r="B2634" s="3" t="n">
        <v>6</v>
      </c>
      <c r="C2634" s="3" t="s">
        <v>189</v>
      </c>
      <c r="D2634" s="4" t="n">
        <v>243.11</v>
      </c>
      <c r="E2634" s="4" t="n">
        <v>243.68</v>
      </c>
      <c r="F2634" s="4" t="n">
        <v>241.28</v>
      </c>
      <c r="G2634" s="4" t="n">
        <v>242.48</v>
      </c>
      <c r="H2634" s="5" t="n">
        <v>7105422</v>
      </c>
      <c r="I2634" s="3"/>
      <c r="J2634" s="3" t="n">
        <f aca="false">ROUND((G2634-G2633)/G2633*100,2)</f>
        <v>3.19</v>
      </c>
      <c r="K2634" s="3" t="str">
        <f aca="false">B2634&amp;"_"&amp;C2634</f>
        <v>6_2024-07-04</v>
      </c>
    </row>
    <row r="2635" customFormat="false" ht="15" hidden="false" customHeight="false" outlineLevel="0" collapsed="false">
      <c r="A2635" s="3" t="n">
        <v>2634</v>
      </c>
      <c r="B2635" s="3" t="n">
        <v>6</v>
      </c>
      <c r="C2635" s="3" t="s">
        <v>190</v>
      </c>
      <c r="D2635" s="4" t="n">
        <v>242.4</v>
      </c>
      <c r="E2635" s="4" t="n">
        <v>243.19</v>
      </c>
      <c r="F2635" s="4" t="n">
        <v>240.7</v>
      </c>
      <c r="G2635" s="4" t="n">
        <v>241.45</v>
      </c>
      <c r="H2635" s="5" t="n">
        <v>4815984</v>
      </c>
      <c r="I2635" s="3"/>
      <c r="J2635" s="3" t="n">
        <f aca="false">ROUND((G2635-G2634)/G2634*100,2)</f>
        <v>-0.42</v>
      </c>
      <c r="K2635" s="3" t="str">
        <f aca="false">B2635&amp;"_"&amp;C2635</f>
        <v>6_2024-07-05</v>
      </c>
    </row>
    <row r="2636" customFormat="false" ht="15" hidden="false" customHeight="false" outlineLevel="0" collapsed="false">
      <c r="A2636" s="3" t="n">
        <v>2635</v>
      </c>
      <c r="B2636" s="3" t="n">
        <v>6</v>
      </c>
      <c r="C2636" s="3" t="s">
        <v>191</v>
      </c>
      <c r="D2636" s="4" t="n">
        <v>242.22</v>
      </c>
      <c r="E2636" s="4" t="n">
        <v>243.3</v>
      </c>
      <c r="F2636" s="4" t="n">
        <v>240.38</v>
      </c>
      <c r="G2636" s="4" t="n">
        <v>241.37</v>
      </c>
      <c r="H2636" s="5" t="n">
        <v>6407931</v>
      </c>
      <c r="I2636" s="3"/>
      <c r="J2636" s="3" t="n">
        <f aca="false">ROUND((G2636-G2635)/G2635*100,2)</f>
        <v>-0.03</v>
      </c>
      <c r="K2636" s="3" t="str">
        <f aca="false">B2636&amp;"_"&amp;C2636</f>
        <v>6_2024-07-08</v>
      </c>
    </row>
    <row r="2637" customFormat="false" ht="15" hidden="false" customHeight="false" outlineLevel="0" collapsed="false">
      <c r="A2637" s="3" t="n">
        <v>2636</v>
      </c>
      <c r="B2637" s="3" t="n">
        <v>6</v>
      </c>
      <c r="C2637" s="3" t="s">
        <v>192</v>
      </c>
      <c r="D2637" s="4" t="n">
        <v>246.92</v>
      </c>
      <c r="E2637" s="4" t="n">
        <v>247.42</v>
      </c>
      <c r="F2637" s="4" t="n">
        <v>245.68</v>
      </c>
      <c r="G2637" s="4" t="n">
        <v>246.94</v>
      </c>
      <c r="H2637" s="5" t="n">
        <v>3299915</v>
      </c>
      <c r="I2637" s="3"/>
      <c r="J2637" s="3" t="n">
        <f aca="false">ROUND((G2637-G2636)/G2636*100,2)</f>
        <v>2.31</v>
      </c>
      <c r="K2637" s="3" t="str">
        <f aca="false">B2637&amp;"_"&amp;C2637</f>
        <v>6_2024-07-09</v>
      </c>
    </row>
    <row r="2638" customFormat="false" ht="15" hidden="false" customHeight="false" outlineLevel="0" collapsed="false">
      <c r="A2638" s="3" t="n">
        <v>2637</v>
      </c>
      <c r="B2638" s="3" t="n">
        <v>6</v>
      </c>
      <c r="C2638" s="3" t="s">
        <v>193</v>
      </c>
      <c r="D2638" s="4" t="n">
        <v>252.65</v>
      </c>
      <c r="E2638" s="4" t="n">
        <v>252.99</v>
      </c>
      <c r="F2638" s="4" t="n">
        <v>251.48</v>
      </c>
      <c r="G2638" s="4" t="n">
        <v>252.01</v>
      </c>
      <c r="H2638" s="5" t="n">
        <v>3559988</v>
      </c>
      <c r="I2638" s="3"/>
      <c r="J2638" s="3" t="n">
        <f aca="false">ROUND((G2638-G2637)/G2637*100,2)</f>
        <v>2.05</v>
      </c>
      <c r="K2638" s="3" t="str">
        <f aca="false">B2638&amp;"_"&amp;C2638</f>
        <v>6_2024-07-10</v>
      </c>
    </row>
    <row r="2639" customFormat="false" ht="15" hidden="false" customHeight="false" outlineLevel="0" collapsed="false">
      <c r="A2639" s="3" t="n">
        <v>2638</v>
      </c>
      <c r="B2639" s="3" t="n">
        <v>6</v>
      </c>
      <c r="C2639" s="3" t="s">
        <v>194</v>
      </c>
      <c r="D2639" s="4" t="n">
        <v>250.46</v>
      </c>
      <c r="E2639" s="4" t="n">
        <v>250.62</v>
      </c>
      <c r="F2639" s="4" t="n">
        <v>249</v>
      </c>
      <c r="G2639" s="4" t="n">
        <v>249.96</v>
      </c>
      <c r="H2639" s="5" t="n">
        <v>3902405</v>
      </c>
      <c r="I2639" s="3"/>
      <c r="J2639" s="3" t="n">
        <f aca="false">ROUND((G2639-G2638)/G2638*100,2)</f>
        <v>-0.81</v>
      </c>
      <c r="K2639" s="3" t="str">
        <f aca="false">B2639&amp;"_"&amp;C2639</f>
        <v>6_2024-07-11</v>
      </c>
    </row>
    <row r="2640" customFormat="false" ht="15" hidden="false" customHeight="false" outlineLevel="0" collapsed="false">
      <c r="A2640" s="3" t="n">
        <v>2639</v>
      </c>
      <c r="B2640" s="3" t="n">
        <v>6</v>
      </c>
      <c r="C2640" s="3" t="s">
        <v>195</v>
      </c>
      <c r="D2640" s="4" t="n">
        <v>254.24</v>
      </c>
      <c r="E2640" s="4" t="n">
        <v>254.88</v>
      </c>
      <c r="F2640" s="4" t="n">
        <v>253.03</v>
      </c>
      <c r="G2640" s="4" t="n">
        <v>254.87</v>
      </c>
      <c r="H2640" s="5" t="n">
        <v>4283833</v>
      </c>
      <c r="I2640" s="3"/>
      <c r="J2640" s="3" t="n">
        <f aca="false">ROUND((G2640-G2639)/G2639*100,2)</f>
        <v>1.96</v>
      </c>
      <c r="K2640" s="3" t="str">
        <f aca="false">B2640&amp;"_"&amp;C2640</f>
        <v>6_2024-07-12</v>
      </c>
    </row>
    <row r="2641" customFormat="false" ht="15" hidden="false" customHeight="false" outlineLevel="0" collapsed="false">
      <c r="A2641" s="3" t="n">
        <v>2640</v>
      </c>
      <c r="B2641" s="3" t="n">
        <v>6</v>
      </c>
      <c r="C2641" s="3" t="s">
        <v>196</v>
      </c>
      <c r="D2641" s="4" t="n">
        <v>245.78</v>
      </c>
      <c r="E2641" s="4" t="n">
        <v>246.76</v>
      </c>
      <c r="F2641" s="4" t="n">
        <v>245.67</v>
      </c>
      <c r="G2641" s="4" t="n">
        <v>246.55</v>
      </c>
      <c r="H2641" s="5" t="n">
        <v>7625829</v>
      </c>
      <c r="I2641" s="3"/>
      <c r="J2641" s="3" t="n">
        <f aca="false">ROUND((G2641-G2640)/G2640*100,2)</f>
        <v>-3.26</v>
      </c>
      <c r="K2641" s="3" t="str">
        <f aca="false">B2641&amp;"_"&amp;C2641</f>
        <v>6_2024-07-15</v>
      </c>
    </row>
    <row r="2642" customFormat="false" ht="15" hidden="false" customHeight="false" outlineLevel="0" collapsed="false">
      <c r="A2642" s="3" t="n">
        <v>2641</v>
      </c>
      <c r="B2642" s="3" t="n">
        <v>6</v>
      </c>
      <c r="C2642" s="3" t="s">
        <v>197</v>
      </c>
      <c r="D2642" s="4" t="n">
        <v>247.5</v>
      </c>
      <c r="E2642" s="4" t="n">
        <v>248.31</v>
      </c>
      <c r="F2642" s="4" t="n">
        <v>246.72</v>
      </c>
      <c r="G2642" s="4" t="n">
        <v>246.86</v>
      </c>
      <c r="H2642" s="5" t="n">
        <v>6608707</v>
      </c>
      <c r="I2642" s="3"/>
      <c r="J2642" s="3" t="n">
        <f aca="false">ROUND((G2642-G2641)/G2641*100,2)</f>
        <v>0.13</v>
      </c>
      <c r="K2642" s="3" t="str">
        <f aca="false">B2642&amp;"_"&amp;C2642</f>
        <v>6_2024-07-16</v>
      </c>
    </row>
    <row r="2643" customFormat="false" ht="15" hidden="false" customHeight="false" outlineLevel="0" collapsed="false">
      <c r="A2643" s="3" t="n">
        <v>2642</v>
      </c>
      <c r="B2643" s="3" t="n">
        <v>6</v>
      </c>
      <c r="C2643" s="3" t="s">
        <v>198</v>
      </c>
      <c r="D2643" s="4" t="n">
        <v>250.52</v>
      </c>
      <c r="E2643" s="4" t="n">
        <v>251.52</v>
      </c>
      <c r="F2643" s="4" t="n">
        <v>250.33</v>
      </c>
      <c r="G2643" s="4" t="n">
        <v>251.47</v>
      </c>
      <c r="H2643" s="5" t="n">
        <v>1892855</v>
      </c>
      <c r="I2643" s="3"/>
      <c r="J2643" s="3" t="n">
        <f aca="false">ROUND((G2643-G2642)/G2642*100,2)</f>
        <v>1.87</v>
      </c>
      <c r="K2643" s="3" t="str">
        <f aca="false">B2643&amp;"_"&amp;C2643</f>
        <v>6_2024-07-17</v>
      </c>
    </row>
    <row r="2644" customFormat="false" ht="15" hidden="false" customHeight="false" outlineLevel="0" collapsed="false">
      <c r="A2644" s="3" t="n">
        <v>2643</v>
      </c>
      <c r="B2644" s="3" t="n">
        <v>6</v>
      </c>
      <c r="C2644" s="3" t="s">
        <v>199</v>
      </c>
      <c r="D2644" s="4" t="n">
        <v>251.34</v>
      </c>
      <c r="E2644" s="4" t="n">
        <v>253.28</v>
      </c>
      <c r="F2644" s="4" t="n">
        <v>250.71</v>
      </c>
      <c r="G2644" s="4" t="n">
        <v>251.84</v>
      </c>
      <c r="H2644" s="5" t="n">
        <v>3181357</v>
      </c>
      <c r="I2644" s="3"/>
      <c r="J2644" s="3" t="n">
        <f aca="false">ROUND((G2644-G2643)/G2643*100,2)</f>
        <v>0.15</v>
      </c>
      <c r="K2644" s="3" t="str">
        <f aca="false">B2644&amp;"_"&amp;C2644</f>
        <v>6_2024-07-18</v>
      </c>
    </row>
    <row r="2645" customFormat="false" ht="15" hidden="false" customHeight="false" outlineLevel="0" collapsed="false">
      <c r="A2645" s="3" t="n">
        <v>2644</v>
      </c>
      <c r="B2645" s="3" t="n">
        <v>6</v>
      </c>
      <c r="C2645" s="3" t="s">
        <v>200</v>
      </c>
      <c r="D2645" s="4" t="n">
        <v>250.01</v>
      </c>
      <c r="E2645" s="4" t="n">
        <v>251.25</v>
      </c>
      <c r="F2645" s="4" t="n">
        <v>249.56</v>
      </c>
      <c r="G2645" s="4" t="n">
        <v>250.2</v>
      </c>
      <c r="H2645" s="5" t="n">
        <v>3408104</v>
      </c>
      <c r="I2645" s="3"/>
      <c r="J2645" s="3" t="n">
        <f aca="false">ROUND((G2645-G2644)/G2644*100,2)</f>
        <v>-0.65</v>
      </c>
      <c r="K2645" s="3" t="str">
        <f aca="false">B2645&amp;"_"&amp;C2645</f>
        <v>6_2024-07-19</v>
      </c>
    </row>
    <row r="2646" customFormat="false" ht="15" hidden="false" customHeight="false" outlineLevel="0" collapsed="false">
      <c r="A2646" s="3" t="n">
        <v>2645</v>
      </c>
      <c r="B2646" s="3" t="n">
        <v>6</v>
      </c>
      <c r="C2646" s="3" t="s">
        <v>201</v>
      </c>
      <c r="D2646" s="4" t="n">
        <v>251.69</v>
      </c>
      <c r="E2646" s="4" t="n">
        <v>252.42</v>
      </c>
      <c r="F2646" s="4" t="n">
        <v>250.59</v>
      </c>
      <c r="G2646" s="4" t="n">
        <v>251.51</v>
      </c>
      <c r="H2646" s="5" t="n">
        <v>814061</v>
      </c>
      <c r="I2646" s="3"/>
      <c r="J2646" s="3" t="n">
        <f aca="false">ROUND((G2646-G2645)/G2645*100,2)</f>
        <v>0.52</v>
      </c>
      <c r="K2646" s="3" t="str">
        <f aca="false">B2646&amp;"_"&amp;C2646</f>
        <v>6_2024-07-22</v>
      </c>
    </row>
    <row r="2647" customFormat="false" ht="15" hidden="false" customHeight="false" outlineLevel="0" collapsed="false">
      <c r="A2647" s="3" t="n">
        <v>2646</v>
      </c>
      <c r="B2647" s="3" t="n">
        <v>6</v>
      </c>
      <c r="C2647" s="3" t="s">
        <v>202</v>
      </c>
      <c r="D2647" s="4" t="n">
        <v>256.21</v>
      </c>
      <c r="E2647" s="4" t="n">
        <v>256.27</v>
      </c>
      <c r="F2647" s="4" t="n">
        <v>255.71</v>
      </c>
      <c r="G2647" s="4" t="n">
        <v>256.22</v>
      </c>
      <c r="H2647" s="5" t="n">
        <v>732802</v>
      </c>
      <c r="I2647" s="3"/>
      <c r="J2647" s="3" t="n">
        <f aca="false">ROUND((G2647-G2646)/G2646*100,2)</f>
        <v>1.87</v>
      </c>
      <c r="K2647" s="3" t="str">
        <f aca="false">B2647&amp;"_"&amp;C2647</f>
        <v>6_2024-07-23</v>
      </c>
    </row>
    <row r="2648" customFormat="false" ht="15" hidden="false" customHeight="false" outlineLevel="0" collapsed="false">
      <c r="A2648" s="3" t="n">
        <v>2647</v>
      </c>
      <c r="B2648" s="3" t="n">
        <v>6</v>
      </c>
      <c r="C2648" s="3" t="s">
        <v>203</v>
      </c>
      <c r="D2648" s="4" t="n">
        <v>253.27</v>
      </c>
      <c r="E2648" s="4" t="n">
        <v>254.33</v>
      </c>
      <c r="F2648" s="4" t="n">
        <v>253.12</v>
      </c>
      <c r="G2648" s="4" t="n">
        <v>253.51</v>
      </c>
      <c r="H2648" s="5" t="n">
        <v>5664433</v>
      </c>
      <c r="I2648" s="3"/>
      <c r="J2648" s="3" t="n">
        <f aca="false">ROUND((G2648-G2647)/G2647*100,2)</f>
        <v>-1.06</v>
      </c>
      <c r="K2648" s="3" t="str">
        <f aca="false">B2648&amp;"_"&amp;C2648</f>
        <v>6_2024-07-24</v>
      </c>
    </row>
    <row r="2649" customFormat="false" ht="15" hidden="false" customHeight="false" outlineLevel="0" collapsed="false">
      <c r="A2649" s="3" t="n">
        <v>2648</v>
      </c>
      <c r="B2649" s="3" t="n">
        <v>6</v>
      </c>
      <c r="C2649" s="3" t="s">
        <v>204</v>
      </c>
      <c r="D2649" s="4" t="n">
        <v>245.19</v>
      </c>
      <c r="E2649" s="4" t="n">
        <v>245.71</v>
      </c>
      <c r="F2649" s="4" t="n">
        <v>243.53</v>
      </c>
      <c r="G2649" s="4" t="n">
        <v>244.96</v>
      </c>
      <c r="H2649" s="5" t="n">
        <v>4177313</v>
      </c>
      <c r="I2649" s="3"/>
      <c r="J2649" s="3" t="n">
        <f aca="false">ROUND((G2649-G2648)/G2648*100,2)</f>
        <v>-3.37</v>
      </c>
      <c r="K2649" s="3" t="str">
        <f aca="false">B2649&amp;"_"&amp;C2649</f>
        <v>6_2024-07-25</v>
      </c>
    </row>
    <row r="2650" customFormat="false" ht="15" hidden="false" customHeight="false" outlineLevel="0" collapsed="false">
      <c r="A2650" s="3" t="n">
        <v>2649</v>
      </c>
      <c r="B2650" s="3" t="n">
        <v>6</v>
      </c>
      <c r="C2650" s="3" t="s">
        <v>205</v>
      </c>
      <c r="D2650" s="4" t="n">
        <v>246.23</v>
      </c>
      <c r="E2650" s="4" t="n">
        <v>247.6</v>
      </c>
      <c r="F2650" s="4" t="n">
        <v>245.53</v>
      </c>
      <c r="G2650" s="4" t="n">
        <v>246.26</v>
      </c>
      <c r="H2650" s="5" t="n">
        <v>4578012</v>
      </c>
      <c r="I2650" s="3"/>
      <c r="J2650" s="3" t="n">
        <f aca="false">ROUND((G2650-G2649)/G2649*100,2)</f>
        <v>0.53</v>
      </c>
      <c r="K2650" s="3" t="str">
        <f aca="false">B2650&amp;"_"&amp;C2650</f>
        <v>6_2024-07-26</v>
      </c>
    </row>
    <row r="2651" customFormat="false" ht="15" hidden="false" customHeight="false" outlineLevel="0" collapsed="false">
      <c r="A2651" s="3" t="n">
        <v>2650</v>
      </c>
      <c r="B2651" s="3" t="n">
        <v>6</v>
      </c>
      <c r="C2651" s="3" t="s">
        <v>206</v>
      </c>
      <c r="D2651" s="4" t="n">
        <v>245.73</v>
      </c>
      <c r="E2651" s="4" t="n">
        <v>247.62</v>
      </c>
      <c r="F2651" s="4" t="n">
        <v>244.67</v>
      </c>
      <c r="G2651" s="4" t="n">
        <v>246.55</v>
      </c>
      <c r="H2651" s="5" t="n">
        <v>7417331</v>
      </c>
      <c r="I2651" s="3"/>
      <c r="J2651" s="3" t="n">
        <f aca="false">ROUND((G2651-G2650)/G2650*100,2)</f>
        <v>0.12</v>
      </c>
      <c r="K2651" s="3" t="str">
        <f aca="false">B2651&amp;"_"&amp;C2651</f>
        <v>6_2024-07-29</v>
      </c>
    </row>
    <row r="2652" customFormat="false" ht="15" hidden="false" customHeight="false" outlineLevel="0" collapsed="false">
      <c r="A2652" s="3" t="n">
        <v>2651</v>
      </c>
      <c r="B2652" s="3" t="n">
        <v>6</v>
      </c>
      <c r="C2652" s="3" t="s">
        <v>207</v>
      </c>
      <c r="D2652" s="4" t="n">
        <v>239.05</v>
      </c>
      <c r="E2652" s="4" t="n">
        <v>240.96</v>
      </c>
      <c r="F2652" s="4" t="n">
        <v>239</v>
      </c>
      <c r="G2652" s="4" t="n">
        <v>239.55</v>
      </c>
      <c r="H2652" s="5" t="n">
        <v>2823601</v>
      </c>
      <c r="I2652" s="3"/>
      <c r="J2652" s="3" t="n">
        <f aca="false">ROUND((G2652-G2651)/G2651*100,2)</f>
        <v>-2.84</v>
      </c>
      <c r="K2652" s="3" t="str">
        <f aca="false">B2652&amp;"_"&amp;C2652</f>
        <v>6_2024-07-30</v>
      </c>
    </row>
    <row r="2653" customFormat="false" ht="15" hidden="false" customHeight="false" outlineLevel="0" collapsed="false">
      <c r="A2653" s="3" t="n">
        <v>2652</v>
      </c>
      <c r="B2653" s="3" t="n">
        <v>6</v>
      </c>
      <c r="C2653" s="3" t="s">
        <v>208</v>
      </c>
      <c r="D2653" s="4" t="n">
        <v>242.18</v>
      </c>
      <c r="E2653" s="4" t="n">
        <v>243.42</v>
      </c>
      <c r="F2653" s="4" t="n">
        <v>241.33</v>
      </c>
      <c r="G2653" s="4" t="n">
        <v>241.64</v>
      </c>
      <c r="H2653" s="5" t="n">
        <v>3579553</v>
      </c>
      <c r="I2653" s="3"/>
      <c r="J2653" s="3" t="n">
        <f aca="false">ROUND((G2653-G2652)/G2652*100,2)</f>
        <v>0.87</v>
      </c>
      <c r="K2653" s="3" t="str">
        <f aca="false">B2653&amp;"_"&amp;C2653</f>
        <v>6_2024-07-31</v>
      </c>
    </row>
    <row r="2654" customFormat="false" ht="15" hidden="false" customHeight="false" outlineLevel="0" collapsed="false">
      <c r="A2654" s="3" t="n">
        <v>2653</v>
      </c>
      <c r="B2654" s="3" t="n">
        <v>6</v>
      </c>
      <c r="C2654" s="3" t="s">
        <v>209</v>
      </c>
      <c r="D2654" s="4" t="n">
        <v>244.7</v>
      </c>
      <c r="E2654" s="4" t="n">
        <v>245.85</v>
      </c>
      <c r="F2654" s="4" t="n">
        <v>242.63</v>
      </c>
      <c r="G2654" s="4" t="n">
        <v>244</v>
      </c>
      <c r="H2654" s="5" t="n">
        <v>3833224</v>
      </c>
      <c r="I2654" s="3"/>
      <c r="J2654" s="3" t="n">
        <f aca="false">ROUND((G2654-G2653)/G2653*100,2)</f>
        <v>0.98</v>
      </c>
      <c r="K2654" s="3" t="str">
        <f aca="false">B2654&amp;"_"&amp;C2654</f>
        <v>6_2024-08-01</v>
      </c>
    </row>
    <row r="2655" customFormat="false" ht="15" hidden="false" customHeight="false" outlineLevel="0" collapsed="false">
      <c r="A2655" s="3" t="n">
        <v>2654</v>
      </c>
      <c r="B2655" s="3" t="n">
        <v>6</v>
      </c>
      <c r="C2655" s="3" t="s">
        <v>210</v>
      </c>
      <c r="D2655" s="4" t="n">
        <v>244.23</v>
      </c>
      <c r="E2655" s="4" t="n">
        <v>244.91</v>
      </c>
      <c r="F2655" s="4" t="n">
        <v>243.2</v>
      </c>
      <c r="G2655" s="4" t="n">
        <v>244.22</v>
      </c>
      <c r="H2655" s="5" t="n">
        <v>3411335</v>
      </c>
      <c r="I2655" s="3"/>
      <c r="J2655" s="3" t="n">
        <f aca="false">ROUND((G2655-G2654)/G2654*100,2)</f>
        <v>0.09</v>
      </c>
      <c r="K2655" s="3" t="str">
        <f aca="false">B2655&amp;"_"&amp;C2655</f>
        <v>6_2024-08-02</v>
      </c>
    </row>
    <row r="2656" customFormat="false" ht="15" hidden="false" customHeight="false" outlineLevel="0" collapsed="false">
      <c r="A2656" s="3" t="n">
        <v>2655</v>
      </c>
      <c r="B2656" s="3" t="n">
        <v>6</v>
      </c>
      <c r="C2656" s="3" t="s">
        <v>211</v>
      </c>
      <c r="D2656" s="4" t="n">
        <v>249.11</v>
      </c>
      <c r="E2656" s="4" t="n">
        <v>250.89</v>
      </c>
      <c r="F2656" s="4" t="n">
        <v>248.06</v>
      </c>
      <c r="G2656" s="4" t="n">
        <v>250.01</v>
      </c>
      <c r="H2656" s="5" t="n">
        <v>4183242</v>
      </c>
      <c r="I2656" s="3"/>
      <c r="J2656" s="3" t="n">
        <f aca="false">ROUND((G2656-G2655)/G2655*100,2)</f>
        <v>2.37</v>
      </c>
      <c r="K2656" s="3" t="str">
        <f aca="false">B2656&amp;"_"&amp;C2656</f>
        <v>6_2024-08-05</v>
      </c>
    </row>
    <row r="2657" customFormat="false" ht="15" hidden="false" customHeight="false" outlineLevel="0" collapsed="false">
      <c r="A2657" s="3" t="n">
        <v>2656</v>
      </c>
      <c r="B2657" s="3" t="n">
        <v>6</v>
      </c>
      <c r="C2657" s="3" t="s">
        <v>212</v>
      </c>
      <c r="D2657" s="4" t="n">
        <v>247.91</v>
      </c>
      <c r="E2657" s="4" t="n">
        <v>248.35</v>
      </c>
      <c r="F2657" s="4" t="n">
        <v>246.87</v>
      </c>
      <c r="G2657" s="4" t="n">
        <v>247.11</v>
      </c>
      <c r="H2657" s="5" t="n">
        <v>2677149</v>
      </c>
      <c r="I2657" s="3"/>
      <c r="J2657" s="3" t="n">
        <f aca="false">ROUND((G2657-G2656)/G2656*100,2)</f>
        <v>-1.16</v>
      </c>
      <c r="K2657" s="3" t="str">
        <f aca="false">B2657&amp;"_"&amp;C2657</f>
        <v>6_2024-08-06</v>
      </c>
    </row>
    <row r="2658" customFormat="false" ht="15" hidden="false" customHeight="false" outlineLevel="0" collapsed="false">
      <c r="A2658" s="3" t="n">
        <v>2657</v>
      </c>
      <c r="B2658" s="3" t="n">
        <v>6</v>
      </c>
      <c r="C2658" s="3" t="s">
        <v>213</v>
      </c>
      <c r="D2658" s="4" t="n">
        <v>245.47</v>
      </c>
      <c r="E2658" s="4" t="n">
        <v>247.38</v>
      </c>
      <c r="F2658" s="4" t="n">
        <v>245.17</v>
      </c>
      <c r="G2658" s="4" t="n">
        <v>246.15</v>
      </c>
      <c r="H2658" s="5" t="n">
        <v>4146855</v>
      </c>
      <c r="I2658" s="3"/>
      <c r="J2658" s="3" t="n">
        <f aca="false">ROUND((G2658-G2657)/G2657*100,2)</f>
        <v>-0.39</v>
      </c>
      <c r="K2658" s="3" t="str">
        <f aca="false">B2658&amp;"_"&amp;C2658</f>
        <v>6_2024-08-07</v>
      </c>
    </row>
    <row r="2659" customFormat="false" ht="15" hidden="false" customHeight="false" outlineLevel="0" collapsed="false">
      <c r="A2659" s="3" t="n">
        <v>2658</v>
      </c>
      <c r="B2659" s="3" t="n">
        <v>6</v>
      </c>
      <c r="C2659" s="3" t="s">
        <v>214</v>
      </c>
      <c r="D2659" s="4" t="n">
        <v>247.11</v>
      </c>
      <c r="E2659" s="4" t="n">
        <v>249.24</v>
      </c>
      <c r="F2659" s="4" t="n">
        <v>245.91</v>
      </c>
      <c r="G2659" s="4" t="n">
        <v>248.09</v>
      </c>
      <c r="H2659" s="5" t="n">
        <v>7290574</v>
      </c>
      <c r="I2659" s="3"/>
      <c r="J2659" s="3" t="n">
        <f aca="false">ROUND((G2659-G2658)/G2658*100,2)</f>
        <v>0.79</v>
      </c>
      <c r="K2659" s="3" t="str">
        <f aca="false">B2659&amp;"_"&amp;C2659</f>
        <v>6_2024-08-08</v>
      </c>
    </row>
    <row r="2660" customFormat="false" ht="15" hidden="false" customHeight="false" outlineLevel="0" collapsed="false">
      <c r="A2660" s="3" t="n">
        <v>2659</v>
      </c>
      <c r="B2660" s="3" t="n">
        <v>6</v>
      </c>
      <c r="C2660" s="3" t="s">
        <v>215</v>
      </c>
      <c r="D2660" s="4" t="n">
        <v>247.73</v>
      </c>
      <c r="E2660" s="4" t="n">
        <v>248.86</v>
      </c>
      <c r="F2660" s="4" t="n">
        <v>246.71</v>
      </c>
      <c r="G2660" s="4" t="n">
        <v>248.36</v>
      </c>
      <c r="H2660" s="5" t="n">
        <v>6841538</v>
      </c>
      <c r="I2660" s="3"/>
      <c r="J2660" s="3" t="n">
        <f aca="false">ROUND((G2660-G2659)/G2659*100,2)</f>
        <v>0.11</v>
      </c>
      <c r="K2660" s="3" t="str">
        <f aca="false">B2660&amp;"_"&amp;C2660</f>
        <v>6_2024-08-09</v>
      </c>
    </row>
    <row r="2661" customFormat="false" ht="15" hidden="false" customHeight="false" outlineLevel="0" collapsed="false">
      <c r="A2661" s="3" t="n">
        <v>2660</v>
      </c>
      <c r="B2661" s="3" t="n">
        <v>6</v>
      </c>
      <c r="C2661" s="3" t="s">
        <v>216</v>
      </c>
      <c r="D2661" s="4" t="n">
        <v>246.58</v>
      </c>
      <c r="E2661" s="4" t="n">
        <v>247.77</v>
      </c>
      <c r="F2661" s="4" t="n">
        <v>245.54</v>
      </c>
      <c r="G2661" s="4" t="n">
        <v>247.11</v>
      </c>
      <c r="H2661" s="5" t="n">
        <v>7337413</v>
      </c>
      <c r="I2661" s="3"/>
      <c r="J2661" s="3" t="n">
        <f aca="false">ROUND((G2661-G2660)/G2660*100,2)</f>
        <v>-0.5</v>
      </c>
      <c r="K2661" s="3" t="str">
        <f aca="false">B2661&amp;"_"&amp;C2661</f>
        <v>6_2024-08-12</v>
      </c>
    </row>
    <row r="2662" customFormat="false" ht="15" hidden="false" customHeight="false" outlineLevel="0" collapsed="false">
      <c r="A2662" s="3" t="n">
        <v>2661</v>
      </c>
      <c r="B2662" s="3" t="n">
        <v>6</v>
      </c>
      <c r="C2662" s="3" t="s">
        <v>217</v>
      </c>
      <c r="D2662" s="4" t="n">
        <v>249.63</v>
      </c>
      <c r="E2662" s="4" t="n">
        <v>251.05</v>
      </c>
      <c r="F2662" s="4" t="n">
        <v>248.31</v>
      </c>
      <c r="G2662" s="4" t="n">
        <v>249.15</v>
      </c>
      <c r="H2662" s="5" t="n">
        <v>3785729</v>
      </c>
      <c r="I2662" s="3"/>
      <c r="J2662" s="3" t="n">
        <f aca="false">ROUND((G2662-G2661)/G2661*100,2)</f>
        <v>0.83</v>
      </c>
      <c r="K2662" s="3" t="str">
        <f aca="false">B2662&amp;"_"&amp;C2662</f>
        <v>6_2024-08-13</v>
      </c>
    </row>
    <row r="2663" customFormat="false" ht="15" hidden="false" customHeight="false" outlineLevel="0" collapsed="false">
      <c r="A2663" s="3" t="n">
        <v>2662</v>
      </c>
      <c r="B2663" s="3" t="n">
        <v>6</v>
      </c>
      <c r="C2663" s="3" t="s">
        <v>218</v>
      </c>
      <c r="D2663" s="4" t="n">
        <v>250.43</v>
      </c>
      <c r="E2663" s="4" t="n">
        <v>251.75</v>
      </c>
      <c r="F2663" s="4" t="n">
        <v>250.4</v>
      </c>
      <c r="G2663" s="4" t="n">
        <v>250.69</v>
      </c>
      <c r="H2663" s="5" t="n">
        <v>4438814</v>
      </c>
      <c r="I2663" s="3"/>
      <c r="J2663" s="3" t="n">
        <f aca="false">ROUND((G2663-G2662)/G2662*100,2)</f>
        <v>0.62</v>
      </c>
      <c r="K2663" s="3" t="str">
        <f aca="false">B2663&amp;"_"&amp;C2663</f>
        <v>6_2024-08-14</v>
      </c>
    </row>
    <row r="2664" customFormat="false" ht="15" hidden="false" customHeight="false" outlineLevel="0" collapsed="false">
      <c r="A2664" s="3" t="n">
        <v>2663</v>
      </c>
      <c r="B2664" s="3" t="n">
        <v>6</v>
      </c>
      <c r="C2664" s="3" t="s">
        <v>219</v>
      </c>
      <c r="D2664" s="4" t="n">
        <v>247.78</v>
      </c>
      <c r="E2664" s="4" t="n">
        <v>249.27</v>
      </c>
      <c r="F2664" s="4" t="n">
        <v>247.36</v>
      </c>
      <c r="G2664" s="4" t="n">
        <v>248.56</v>
      </c>
      <c r="H2664" s="5" t="n">
        <v>4679611</v>
      </c>
      <c r="I2664" s="3"/>
      <c r="J2664" s="3" t="n">
        <f aca="false">ROUND((G2664-G2663)/G2663*100,2)</f>
        <v>-0.85</v>
      </c>
      <c r="K2664" s="3" t="str">
        <f aca="false">B2664&amp;"_"&amp;C2664</f>
        <v>6_2024-08-15</v>
      </c>
    </row>
    <row r="2665" customFormat="false" ht="15" hidden="false" customHeight="false" outlineLevel="0" collapsed="false">
      <c r="A2665" s="3" t="n">
        <v>2664</v>
      </c>
      <c r="B2665" s="3" t="n">
        <v>6</v>
      </c>
      <c r="C2665" s="3" t="s">
        <v>220</v>
      </c>
      <c r="D2665" s="4" t="n">
        <v>242.53</v>
      </c>
      <c r="E2665" s="4" t="n">
        <v>242.78</v>
      </c>
      <c r="F2665" s="4" t="n">
        <v>242.15</v>
      </c>
      <c r="G2665" s="4" t="n">
        <v>242.68</v>
      </c>
      <c r="H2665" s="5" t="n">
        <v>7614965</v>
      </c>
      <c r="I2665" s="3"/>
      <c r="J2665" s="3" t="n">
        <f aca="false">ROUND((G2665-G2664)/G2664*100,2)</f>
        <v>-2.37</v>
      </c>
      <c r="K2665" s="3" t="str">
        <f aca="false">B2665&amp;"_"&amp;C2665</f>
        <v>6_2024-08-16</v>
      </c>
    </row>
    <row r="2666" customFormat="false" ht="15" hidden="false" customHeight="false" outlineLevel="0" collapsed="false">
      <c r="A2666" s="3" t="n">
        <v>2665</v>
      </c>
      <c r="B2666" s="3" t="n">
        <v>6</v>
      </c>
      <c r="C2666" s="3" t="s">
        <v>221</v>
      </c>
      <c r="D2666" s="4" t="n">
        <v>240.8</v>
      </c>
      <c r="E2666" s="4" t="n">
        <v>242.11</v>
      </c>
      <c r="F2666" s="4" t="n">
        <v>238.73</v>
      </c>
      <c r="G2666" s="4" t="n">
        <v>239.99</v>
      </c>
      <c r="H2666" s="5" t="n">
        <v>1407581</v>
      </c>
      <c r="I2666" s="3"/>
      <c r="J2666" s="3" t="n">
        <f aca="false">ROUND((G2666-G2665)/G2665*100,2)</f>
        <v>-1.11</v>
      </c>
      <c r="K2666" s="3" t="str">
        <f aca="false">B2666&amp;"_"&amp;C2666</f>
        <v>6_2024-08-19</v>
      </c>
    </row>
    <row r="2667" customFormat="false" ht="15" hidden="false" customHeight="false" outlineLevel="0" collapsed="false">
      <c r="A2667" s="3" t="n">
        <v>2666</v>
      </c>
      <c r="B2667" s="3" t="n">
        <v>6</v>
      </c>
      <c r="C2667" s="3" t="s">
        <v>222</v>
      </c>
      <c r="D2667" s="4" t="n">
        <v>242.83</v>
      </c>
      <c r="E2667" s="4" t="n">
        <v>244.32</v>
      </c>
      <c r="F2667" s="4" t="n">
        <v>241.86</v>
      </c>
      <c r="G2667" s="4" t="n">
        <v>243.49</v>
      </c>
      <c r="H2667" s="5" t="n">
        <v>3845765</v>
      </c>
      <c r="I2667" s="3"/>
      <c r="J2667" s="3" t="n">
        <f aca="false">ROUND((G2667-G2666)/G2666*100,2)</f>
        <v>1.46</v>
      </c>
      <c r="K2667" s="3" t="str">
        <f aca="false">B2667&amp;"_"&amp;C2667</f>
        <v>6_2024-08-20</v>
      </c>
    </row>
    <row r="2668" customFormat="false" ht="15" hidden="false" customHeight="false" outlineLevel="0" collapsed="false">
      <c r="A2668" s="3" t="n">
        <v>2667</v>
      </c>
      <c r="B2668" s="3" t="n">
        <v>6</v>
      </c>
      <c r="C2668" s="3" t="s">
        <v>223</v>
      </c>
      <c r="D2668" s="4" t="n">
        <v>247.33</v>
      </c>
      <c r="E2668" s="4" t="n">
        <v>247.9</v>
      </c>
      <c r="F2668" s="4" t="n">
        <v>246.16</v>
      </c>
      <c r="G2668" s="4" t="n">
        <v>247.8</v>
      </c>
      <c r="H2668" s="5" t="n">
        <v>1891326</v>
      </c>
      <c r="I2668" s="3"/>
      <c r="J2668" s="3" t="n">
        <f aca="false">ROUND((G2668-G2667)/G2667*100,2)</f>
        <v>1.77</v>
      </c>
      <c r="K2668" s="3" t="str">
        <f aca="false">B2668&amp;"_"&amp;C2668</f>
        <v>6_2024-08-21</v>
      </c>
    </row>
    <row r="2669" customFormat="false" ht="15" hidden="false" customHeight="false" outlineLevel="0" collapsed="false">
      <c r="A2669" s="3" t="n">
        <v>2668</v>
      </c>
      <c r="B2669" s="3" t="n">
        <v>6</v>
      </c>
      <c r="C2669" s="3" t="s">
        <v>224</v>
      </c>
      <c r="D2669" s="4" t="n">
        <v>247.62</v>
      </c>
      <c r="E2669" s="4" t="n">
        <v>248.62</v>
      </c>
      <c r="F2669" s="4" t="n">
        <v>247.27</v>
      </c>
      <c r="G2669" s="4" t="n">
        <v>247.79</v>
      </c>
      <c r="H2669" s="5" t="n">
        <v>1605404</v>
      </c>
      <c r="I2669" s="3"/>
      <c r="J2669" s="3" t="n">
        <f aca="false">ROUND((G2669-G2668)/G2668*100,2)</f>
        <v>-0</v>
      </c>
      <c r="K2669" s="3" t="str">
        <f aca="false">B2669&amp;"_"&amp;C2669</f>
        <v>6_2024-08-22</v>
      </c>
    </row>
    <row r="2670" customFormat="false" ht="15" hidden="false" customHeight="false" outlineLevel="0" collapsed="false">
      <c r="A2670" s="3" t="n">
        <v>2669</v>
      </c>
      <c r="B2670" s="3" t="n">
        <v>6</v>
      </c>
      <c r="C2670" s="3" t="s">
        <v>225</v>
      </c>
      <c r="D2670" s="4" t="n">
        <v>251.53</v>
      </c>
      <c r="E2670" s="4" t="n">
        <v>252.6</v>
      </c>
      <c r="F2670" s="4" t="n">
        <v>250.34</v>
      </c>
      <c r="G2670" s="4" t="n">
        <v>252.51</v>
      </c>
      <c r="H2670" s="5" t="n">
        <v>1345644</v>
      </c>
      <c r="I2670" s="3"/>
      <c r="J2670" s="3" t="n">
        <f aca="false">ROUND((G2670-G2669)/G2669*100,2)</f>
        <v>1.9</v>
      </c>
      <c r="K2670" s="3" t="str">
        <f aca="false">B2670&amp;"_"&amp;C2670</f>
        <v>6_2024-08-23</v>
      </c>
    </row>
    <row r="2671" customFormat="false" ht="15" hidden="false" customHeight="false" outlineLevel="0" collapsed="false">
      <c r="A2671" s="3" t="n">
        <v>2670</v>
      </c>
      <c r="B2671" s="3" t="n">
        <v>6</v>
      </c>
      <c r="C2671" s="3" t="s">
        <v>226</v>
      </c>
      <c r="D2671" s="4" t="n">
        <v>258.19</v>
      </c>
      <c r="E2671" s="4" t="n">
        <v>259.09</v>
      </c>
      <c r="F2671" s="4" t="n">
        <v>257.83</v>
      </c>
      <c r="G2671" s="4" t="n">
        <v>257.85</v>
      </c>
      <c r="H2671" s="5" t="n">
        <v>7102884</v>
      </c>
      <c r="I2671" s="3"/>
      <c r="J2671" s="3" t="n">
        <f aca="false">ROUND((G2671-G2670)/G2670*100,2)</f>
        <v>2.11</v>
      </c>
      <c r="K2671" s="3" t="str">
        <f aca="false">B2671&amp;"_"&amp;C2671</f>
        <v>6_2024-08-26</v>
      </c>
    </row>
    <row r="2672" customFormat="false" ht="15" hidden="false" customHeight="false" outlineLevel="0" collapsed="false">
      <c r="A2672" s="3" t="n">
        <v>2671</v>
      </c>
      <c r="B2672" s="3" t="n">
        <v>6</v>
      </c>
      <c r="C2672" s="3" t="s">
        <v>227</v>
      </c>
      <c r="D2672" s="4" t="n">
        <v>265.5</v>
      </c>
      <c r="E2672" s="4" t="n">
        <v>266.78</v>
      </c>
      <c r="F2672" s="4" t="n">
        <v>264.44</v>
      </c>
      <c r="G2672" s="4" t="n">
        <v>264.74</v>
      </c>
      <c r="H2672" s="5" t="n">
        <v>4060696</v>
      </c>
      <c r="I2672" s="3"/>
      <c r="J2672" s="3" t="n">
        <f aca="false">ROUND((G2672-G2671)/G2671*100,2)</f>
        <v>2.67</v>
      </c>
      <c r="K2672" s="3" t="str">
        <f aca="false">B2672&amp;"_"&amp;C2672</f>
        <v>6_2024-08-27</v>
      </c>
    </row>
    <row r="2673" customFormat="false" ht="15" hidden="false" customHeight="false" outlineLevel="0" collapsed="false">
      <c r="A2673" s="3" t="n">
        <v>2672</v>
      </c>
      <c r="B2673" s="3" t="n">
        <v>6</v>
      </c>
      <c r="C2673" s="3" t="s">
        <v>228</v>
      </c>
      <c r="D2673" s="4" t="n">
        <v>272.92</v>
      </c>
      <c r="E2673" s="4" t="n">
        <v>273.13</v>
      </c>
      <c r="F2673" s="4" t="n">
        <v>272.28</v>
      </c>
      <c r="G2673" s="4" t="n">
        <v>272.96</v>
      </c>
      <c r="H2673" s="5" t="n">
        <v>5250474</v>
      </c>
      <c r="I2673" s="3"/>
      <c r="J2673" s="3" t="n">
        <f aca="false">ROUND((G2673-G2672)/G2672*100,2)</f>
        <v>3.1</v>
      </c>
      <c r="K2673" s="3" t="str">
        <f aca="false">B2673&amp;"_"&amp;C2673</f>
        <v>6_2024-08-28</v>
      </c>
    </row>
    <row r="2674" customFormat="false" ht="15" hidden="false" customHeight="false" outlineLevel="0" collapsed="false">
      <c r="A2674" s="3" t="n">
        <v>2673</v>
      </c>
      <c r="B2674" s="3" t="n">
        <v>6</v>
      </c>
      <c r="C2674" s="3" t="s">
        <v>229</v>
      </c>
      <c r="D2674" s="4" t="n">
        <v>263.74</v>
      </c>
      <c r="E2674" s="4" t="n">
        <v>264.69</v>
      </c>
      <c r="F2674" s="4" t="n">
        <v>262.93</v>
      </c>
      <c r="G2674" s="4" t="n">
        <v>264.48</v>
      </c>
      <c r="H2674" s="5" t="n">
        <v>6958891</v>
      </c>
      <c r="I2674" s="3"/>
      <c r="J2674" s="3" t="n">
        <f aca="false">ROUND((G2674-G2673)/G2673*100,2)</f>
        <v>-3.11</v>
      </c>
      <c r="K2674" s="3" t="str">
        <f aca="false">B2674&amp;"_"&amp;C2674</f>
        <v>6_2024-08-29</v>
      </c>
    </row>
    <row r="2675" customFormat="false" ht="15" hidden="false" customHeight="false" outlineLevel="0" collapsed="false">
      <c r="A2675" s="3" t="n">
        <v>2674</v>
      </c>
      <c r="B2675" s="3" t="n">
        <v>6</v>
      </c>
      <c r="C2675" s="3" t="s">
        <v>230</v>
      </c>
      <c r="D2675" s="4" t="n">
        <v>261.45</v>
      </c>
      <c r="E2675" s="4" t="n">
        <v>263.17</v>
      </c>
      <c r="F2675" s="4" t="n">
        <v>259.9</v>
      </c>
      <c r="G2675" s="4" t="n">
        <v>262.36</v>
      </c>
      <c r="H2675" s="5" t="n">
        <v>4746180</v>
      </c>
      <c r="I2675" s="3"/>
      <c r="J2675" s="3" t="n">
        <f aca="false">ROUND((G2675-G2674)/G2674*100,2)</f>
        <v>-0.8</v>
      </c>
      <c r="K2675" s="3" t="str">
        <f aca="false">B2675&amp;"_"&amp;C2675</f>
        <v>6_2024-08-30</v>
      </c>
    </row>
    <row r="2676" customFormat="false" ht="15" hidden="false" customHeight="false" outlineLevel="0" collapsed="false">
      <c r="A2676" s="3" t="n">
        <v>2675</v>
      </c>
      <c r="B2676" s="3" t="n">
        <v>6</v>
      </c>
      <c r="C2676" s="3" t="s">
        <v>231</v>
      </c>
      <c r="D2676" s="4" t="n">
        <v>263.31</v>
      </c>
      <c r="E2676" s="4" t="n">
        <v>263.88</v>
      </c>
      <c r="F2676" s="4" t="n">
        <v>262.24</v>
      </c>
      <c r="G2676" s="4" t="n">
        <v>262.59</v>
      </c>
      <c r="H2676" s="5" t="n">
        <v>2468513</v>
      </c>
      <c r="I2676" s="3"/>
      <c r="J2676" s="3" t="n">
        <f aca="false">ROUND((G2676-G2675)/G2675*100,2)</f>
        <v>0.09</v>
      </c>
      <c r="K2676" s="3" t="str">
        <f aca="false">B2676&amp;"_"&amp;C2676</f>
        <v>6_2024-09-02</v>
      </c>
    </row>
    <row r="2677" customFormat="false" ht="15" hidden="false" customHeight="false" outlineLevel="0" collapsed="false">
      <c r="A2677" s="3" t="n">
        <v>2676</v>
      </c>
      <c r="B2677" s="3" t="n">
        <v>6</v>
      </c>
      <c r="C2677" s="3" t="s">
        <v>232</v>
      </c>
      <c r="D2677" s="4" t="n">
        <v>269.63</v>
      </c>
      <c r="E2677" s="4" t="n">
        <v>271.29</v>
      </c>
      <c r="F2677" s="4" t="n">
        <v>268.22</v>
      </c>
      <c r="G2677" s="4" t="n">
        <v>270.59</v>
      </c>
      <c r="H2677" s="5" t="n">
        <v>6354739</v>
      </c>
      <c r="I2677" s="3"/>
      <c r="J2677" s="3" t="n">
        <f aca="false">ROUND((G2677-G2676)/G2676*100,2)</f>
        <v>3.05</v>
      </c>
      <c r="K2677" s="3" t="str">
        <f aca="false">B2677&amp;"_"&amp;C2677</f>
        <v>6_2024-09-03</v>
      </c>
    </row>
    <row r="2678" customFormat="false" ht="15" hidden="false" customHeight="false" outlineLevel="0" collapsed="false">
      <c r="A2678" s="3" t="n">
        <v>2677</v>
      </c>
      <c r="B2678" s="3" t="n">
        <v>6</v>
      </c>
      <c r="C2678" s="3" t="s">
        <v>233</v>
      </c>
      <c r="D2678" s="4" t="n">
        <v>278.79</v>
      </c>
      <c r="E2678" s="4" t="n">
        <v>279.44</v>
      </c>
      <c r="F2678" s="4" t="n">
        <v>276.82</v>
      </c>
      <c r="G2678" s="4" t="n">
        <v>277.83</v>
      </c>
      <c r="H2678" s="5" t="n">
        <v>7002015</v>
      </c>
      <c r="I2678" s="3"/>
      <c r="J2678" s="3" t="n">
        <f aca="false">ROUND((G2678-G2677)/G2677*100,2)</f>
        <v>2.68</v>
      </c>
      <c r="K2678" s="3" t="str">
        <f aca="false">B2678&amp;"_"&amp;C2678</f>
        <v>6_2024-09-04</v>
      </c>
    </row>
    <row r="2679" customFormat="false" ht="15" hidden="false" customHeight="false" outlineLevel="0" collapsed="false">
      <c r="A2679" s="3" t="n">
        <v>2678</v>
      </c>
      <c r="B2679" s="3" t="n">
        <v>6</v>
      </c>
      <c r="C2679" s="3" t="s">
        <v>234</v>
      </c>
      <c r="D2679" s="4" t="n">
        <v>279.77</v>
      </c>
      <c r="E2679" s="4" t="n">
        <v>279.98</v>
      </c>
      <c r="F2679" s="4" t="n">
        <v>278.19</v>
      </c>
      <c r="G2679" s="4" t="n">
        <v>279.22</v>
      </c>
      <c r="H2679" s="5" t="n">
        <v>6428506</v>
      </c>
      <c r="I2679" s="3"/>
      <c r="J2679" s="3" t="n">
        <f aca="false">ROUND((G2679-G2678)/G2678*100,2)</f>
        <v>0.5</v>
      </c>
      <c r="K2679" s="3" t="str">
        <f aca="false">B2679&amp;"_"&amp;C2679</f>
        <v>6_2024-09-05</v>
      </c>
    </row>
    <row r="2680" customFormat="false" ht="15" hidden="false" customHeight="false" outlineLevel="0" collapsed="false">
      <c r="A2680" s="3" t="n">
        <v>2679</v>
      </c>
      <c r="B2680" s="3" t="n">
        <v>6</v>
      </c>
      <c r="C2680" s="3" t="s">
        <v>235</v>
      </c>
      <c r="D2680" s="4" t="n">
        <v>285.43</v>
      </c>
      <c r="E2680" s="4" t="n">
        <v>285.7</v>
      </c>
      <c r="F2680" s="4" t="n">
        <v>283.83</v>
      </c>
      <c r="G2680" s="4" t="n">
        <v>284.85</v>
      </c>
      <c r="H2680" s="5" t="n">
        <v>2657207</v>
      </c>
      <c r="I2680" s="3"/>
      <c r="J2680" s="3" t="n">
        <f aca="false">ROUND((G2680-G2679)/G2679*100,2)</f>
        <v>2.02</v>
      </c>
      <c r="K2680" s="3" t="str">
        <f aca="false">B2680&amp;"_"&amp;C2680</f>
        <v>6_2024-09-06</v>
      </c>
    </row>
    <row r="2681" customFormat="false" ht="15" hidden="false" customHeight="false" outlineLevel="0" collapsed="false">
      <c r="A2681" s="3" t="n">
        <v>2680</v>
      </c>
      <c r="B2681" s="3" t="n">
        <v>6</v>
      </c>
      <c r="C2681" s="3" t="s">
        <v>236</v>
      </c>
      <c r="D2681" s="4" t="n">
        <v>280.8</v>
      </c>
      <c r="E2681" s="4" t="n">
        <v>281.53</v>
      </c>
      <c r="F2681" s="4" t="n">
        <v>280.14</v>
      </c>
      <c r="G2681" s="4" t="n">
        <v>280.19</v>
      </c>
      <c r="H2681" s="5" t="n">
        <v>997504</v>
      </c>
      <c r="I2681" s="3"/>
      <c r="J2681" s="3" t="n">
        <f aca="false">ROUND((G2681-G2680)/G2680*100,2)</f>
        <v>-1.64</v>
      </c>
      <c r="K2681" s="3" t="str">
        <f aca="false">B2681&amp;"_"&amp;C2681</f>
        <v>6_2024-09-09</v>
      </c>
    </row>
    <row r="2682" customFormat="false" ht="15" hidden="false" customHeight="false" outlineLevel="0" collapsed="false">
      <c r="A2682" s="3" t="n">
        <v>2681</v>
      </c>
      <c r="B2682" s="3" t="n">
        <v>6</v>
      </c>
      <c r="C2682" s="3" t="s">
        <v>237</v>
      </c>
      <c r="D2682" s="4" t="n">
        <v>288.62</v>
      </c>
      <c r="E2682" s="4" t="n">
        <v>290.55</v>
      </c>
      <c r="F2682" s="4" t="n">
        <v>287.98</v>
      </c>
      <c r="G2682" s="4" t="n">
        <v>289.44</v>
      </c>
      <c r="H2682" s="5" t="n">
        <v>3449505</v>
      </c>
      <c r="I2682" s="3"/>
      <c r="J2682" s="3" t="n">
        <f aca="false">ROUND((G2682-G2681)/G2681*100,2)</f>
        <v>3.3</v>
      </c>
      <c r="K2682" s="3" t="str">
        <f aca="false">B2682&amp;"_"&amp;C2682</f>
        <v>6_2024-09-10</v>
      </c>
    </row>
    <row r="2683" customFormat="false" ht="15" hidden="false" customHeight="false" outlineLevel="0" collapsed="false">
      <c r="A2683" s="3" t="n">
        <v>2682</v>
      </c>
      <c r="B2683" s="3" t="n">
        <v>6</v>
      </c>
      <c r="C2683" s="3" t="s">
        <v>238</v>
      </c>
      <c r="D2683" s="4" t="n">
        <v>295.03</v>
      </c>
      <c r="E2683" s="4" t="n">
        <v>296.54</v>
      </c>
      <c r="F2683" s="4" t="n">
        <v>293.41</v>
      </c>
      <c r="G2683" s="4" t="n">
        <v>295.12</v>
      </c>
      <c r="H2683" s="5" t="n">
        <v>2776226</v>
      </c>
      <c r="I2683" s="3"/>
      <c r="J2683" s="3" t="n">
        <f aca="false">ROUND((G2683-G2682)/G2682*100,2)</f>
        <v>1.96</v>
      </c>
      <c r="K2683" s="3" t="str">
        <f aca="false">B2683&amp;"_"&amp;C2683</f>
        <v>6_2024-09-11</v>
      </c>
    </row>
    <row r="2684" customFormat="false" ht="15" hidden="false" customHeight="false" outlineLevel="0" collapsed="false">
      <c r="A2684" s="3" t="n">
        <v>2683</v>
      </c>
      <c r="B2684" s="3" t="n">
        <v>6</v>
      </c>
      <c r="C2684" s="3" t="s">
        <v>239</v>
      </c>
      <c r="D2684" s="4" t="n">
        <v>290.15</v>
      </c>
      <c r="E2684" s="4" t="n">
        <v>292.25</v>
      </c>
      <c r="F2684" s="4" t="n">
        <v>289.26</v>
      </c>
      <c r="G2684" s="4" t="n">
        <v>290.6</v>
      </c>
      <c r="H2684" s="5" t="n">
        <v>3395703</v>
      </c>
      <c r="I2684" s="3"/>
      <c r="J2684" s="3" t="n">
        <f aca="false">ROUND((G2684-G2683)/G2683*100,2)</f>
        <v>-1.53</v>
      </c>
      <c r="K2684" s="3" t="str">
        <f aca="false">B2684&amp;"_"&amp;C2684</f>
        <v>6_2024-09-12</v>
      </c>
    </row>
    <row r="2685" customFormat="false" ht="15" hidden="false" customHeight="false" outlineLevel="0" collapsed="false">
      <c r="A2685" s="3" t="n">
        <v>2684</v>
      </c>
      <c r="B2685" s="3" t="n">
        <v>6</v>
      </c>
      <c r="C2685" s="3" t="s">
        <v>240</v>
      </c>
      <c r="D2685" s="4" t="n">
        <v>290.53</v>
      </c>
      <c r="E2685" s="4" t="n">
        <v>291.73</v>
      </c>
      <c r="F2685" s="4" t="n">
        <v>288.46</v>
      </c>
      <c r="G2685" s="4" t="n">
        <v>289.67</v>
      </c>
      <c r="H2685" s="5" t="n">
        <v>7425904</v>
      </c>
      <c r="I2685" s="3"/>
      <c r="J2685" s="3" t="n">
        <f aca="false">ROUND((G2685-G2684)/G2684*100,2)</f>
        <v>-0.32</v>
      </c>
      <c r="K2685" s="3" t="str">
        <f aca="false">B2685&amp;"_"&amp;C2685</f>
        <v>6_2024-09-13</v>
      </c>
    </row>
    <row r="2686" customFormat="false" ht="15" hidden="false" customHeight="false" outlineLevel="0" collapsed="false">
      <c r="A2686" s="3" t="n">
        <v>2685</v>
      </c>
      <c r="B2686" s="3" t="n">
        <v>6</v>
      </c>
      <c r="C2686" s="3" t="s">
        <v>241</v>
      </c>
      <c r="D2686" s="4" t="n">
        <v>283.88</v>
      </c>
      <c r="E2686" s="4" t="n">
        <v>284.68</v>
      </c>
      <c r="F2686" s="4" t="n">
        <v>283.56</v>
      </c>
      <c r="G2686" s="4" t="n">
        <v>283.71</v>
      </c>
      <c r="H2686" s="5" t="n">
        <v>4172566</v>
      </c>
      <c r="I2686" s="3"/>
      <c r="J2686" s="3" t="n">
        <f aca="false">ROUND((G2686-G2685)/G2685*100,2)</f>
        <v>-2.06</v>
      </c>
      <c r="K2686" s="3" t="str">
        <f aca="false">B2686&amp;"_"&amp;C2686</f>
        <v>6_2024-09-16</v>
      </c>
    </row>
    <row r="2687" customFormat="false" ht="15" hidden="false" customHeight="false" outlineLevel="0" collapsed="false">
      <c r="A2687" s="3" t="n">
        <v>2686</v>
      </c>
      <c r="B2687" s="3" t="n">
        <v>6</v>
      </c>
      <c r="C2687" s="3" t="s">
        <v>242</v>
      </c>
      <c r="D2687" s="4" t="n">
        <v>278.84</v>
      </c>
      <c r="E2687" s="4" t="n">
        <v>280.06</v>
      </c>
      <c r="F2687" s="4" t="n">
        <v>277.78</v>
      </c>
      <c r="G2687" s="4" t="n">
        <v>279.19</v>
      </c>
      <c r="H2687" s="5" t="n">
        <v>2386947</v>
      </c>
      <c r="I2687" s="3"/>
      <c r="J2687" s="3" t="n">
        <f aca="false">ROUND((G2687-G2686)/G2686*100,2)</f>
        <v>-1.59</v>
      </c>
      <c r="K2687" s="3" t="str">
        <f aca="false">B2687&amp;"_"&amp;C2687</f>
        <v>6_2024-09-17</v>
      </c>
    </row>
    <row r="2688" customFormat="false" ht="15" hidden="false" customHeight="false" outlineLevel="0" collapsed="false">
      <c r="A2688" s="3" t="n">
        <v>2687</v>
      </c>
      <c r="B2688" s="3" t="n">
        <v>6</v>
      </c>
      <c r="C2688" s="3" t="s">
        <v>243</v>
      </c>
      <c r="D2688" s="4" t="n">
        <v>278.36</v>
      </c>
      <c r="E2688" s="4" t="n">
        <v>279.69</v>
      </c>
      <c r="F2688" s="4" t="n">
        <v>277.83</v>
      </c>
      <c r="G2688" s="4" t="n">
        <v>278.83</v>
      </c>
      <c r="H2688" s="5" t="n">
        <v>7293581</v>
      </c>
      <c r="I2688" s="3"/>
      <c r="J2688" s="3" t="n">
        <f aca="false">ROUND((G2688-G2687)/G2687*100,2)</f>
        <v>-0.13</v>
      </c>
      <c r="K2688" s="3" t="str">
        <f aca="false">B2688&amp;"_"&amp;C2688</f>
        <v>6_2024-09-18</v>
      </c>
    </row>
    <row r="2689" customFormat="false" ht="15" hidden="false" customHeight="false" outlineLevel="0" collapsed="false">
      <c r="A2689" s="3" t="n">
        <v>2688</v>
      </c>
      <c r="B2689" s="3" t="n">
        <v>6</v>
      </c>
      <c r="C2689" s="3" t="s">
        <v>244</v>
      </c>
      <c r="D2689" s="4" t="n">
        <v>283.81</v>
      </c>
      <c r="E2689" s="4" t="n">
        <v>284.77</v>
      </c>
      <c r="F2689" s="4" t="n">
        <v>282.29</v>
      </c>
      <c r="G2689" s="4" t="n">
        <v>282.89</v>
      </c>
      <c r="H2689" s="5" t="n">
        <v>2797607</v>
      </c>
      <c r="I2689" s="3"/>
      <c r="J2689" s="3" t="n">
        <f aca="false">ROUND((G2689-G2688)/G2688*100,2)</f>
        <v>1.46</v>
      </c>
      <c r="K2689" s="3" t="str">
        <f aca="false">B2689&amp;"_"&amp;C2689</f>
        <v>6_2024-09-19</v>
      </c>
    </row>
    <row r="2690" customFormat="false" ht="15" hidden="false" customHeight="false" outlineLevel="0" collapsed="false">
      <c r="A2690" s="3" t="n">
        <v>2689</v>
      </c>
      <c r="B2690" s="3" t="n">
        <v>6</v>
      </c>
      <c r="C2690" s="3" t="s">
        <v>245</v>
      </c>
      <c r="D2690" s="4" t="n">
        <v>285.59</v>
      </c>
      <c r="E2690" s="4" t="n">
        <v>286.25</v>
      </c>
      <c r="F2690" s="4" t="n">
        <v>284.87</v>
      </c>
      <c r="G2690" s="4" t="n">
        <v>285.8</v>
      </c>
      <c r="H2690" s="5" t="n">
        <v>5443333</v>
      </c>
      <c r="I2690" s="3"/>
      <c r="J2690" s="3" t="n">
        <f aca="false">ROUND((G2690-G2689)/G2689*100,2)</f>
        <v>1.03</v>
      </c>
      <c r="K2690" s="3" t="str">
        <f aca="false">B2690&amp;"_"&amp;C2690</f>
        <v>6_2024-09-20</v>
      </c>
    </row>
    <row r="2691" customFormat="false" ht="15" hidden="false" customHeight="false" outlineLevel="0" collapsed="false">
      <c r="A2691" s="3" t="n">
        <v>2690</v>
      </c>
      <c r="B2691" s="3" t="n">
        <v>6</v>
      </c>
      <c r="C2691" s="3" t="s">
        <v>246</v>
      </c>
      <c r="D2691" s="4" t="n">
        <v>280.97</v>
      </c>
      <c r="E2691" s="4" t="n">
        <v>282.47</v>
      </c>
      <c r="F2691" s="4" t="n">
        <v>280.13</v>
      </c>
      <c r="G2691" s="4" t="n">
        <v>280.37</v>
      </c>
      <c r="H2691" s="5" t="n">
        <v>6274317</v>
      </c>
      <c r="I2691" s="3"/>
      <c r="J2691" s="3" t="n">
        <f aca="false">ROUND((G2691-G2690)/G2690*100,2)</f>
        <v>-1.9</v>
      </c>
      <c r="K2691" s="3" t="str">
        <f aca="false">B2691&amp;"_"&amp;C2691</f>
        <v>6_2024-09-23</v>
      </c>
    </row>
    <row r="2692" customFormat="false" ht="15" hidden="false" customHeight="false" outlineLevel="0" collapsed="false">
      <c r="A2692" s="3" t="n">
        <v>2691</v>
      </c>
      <c r="B2692" s="3" t="n">
        <v>6</v>
      </c>
      <c r="C2692" s="3" t="s">
        <v>247</v>
      </c>
      <c r="D2692" s="4" t="n">
        <v>278</v>
      </c>
      <c r="E2692" s="4" t="n">
        <v>279.22</v>
      </c>
      <c r="F2692" s="4" t="n">
        <v>277.47</v>
      </c>
      <c r="G2692" s="4" t="n">
        <v>278.31</v>
      </c>
      <c r="H2692" s="5" t="n">
        <v>6485229</v>
      </c>
      <c r="I2692" s="3"/>
      <c r="J2692" s="3" t="n">
        <f aca="false">ROUND((G2692-G2691)/G2691*100,2)</f>
        <v>-0.73</v>
      </c>
      <c r="K2692" s="3" t="str">
        <f aca="false">B2692&amp;"_"&amp;C2692</f>
        <v>6_2024-09-24</v>
      </c>
    </row>
    <row r="2693" customFormat="false" ht="15" hidden="false" customHeight="false" outlineLevel="0" collapsed="false">
      <c r="A2693" s="3" t="n">
        <v>2692</v>
      </c>
      <c r="B2693" s="3" t="n">
        <v>6</v>
      </c>
      <c r="C2693" s="3" t="s">
        <v>248</v>
      </c>
      <c r="D2693" s="4" t="n">
        <v>285.92</v>
      </c>
      <c r="E2693" s="4" t="n">
        <v>286.22</v>
      </c>
      <c r="F2693" s="4" t="n">
        <v>284.49</v>
      </c>
      <c r="G2693" s="4" t="n">
        <v>285.74</v>
      </c>
      <c r="H2693" s="5" t="n">
        <v>7071092</v>
      </c>
      <c r="I2693" s="3"/>
      <c r="J2693" s="3" t="n">
        <f aca="false">ROUND((G2693-G2692)/G2692*100,2)</f>
        <v>2.67</v>
      </c>
      <c r="K2693" s="3" t="str">
        <f aca="false">B2693&amp;"_"&amp;C2693</f>
        <v>6_2024-09-25</v>
      </c>
    </row>
    <row r="2694" customFormat="false" ht="15" hidden="false" customHeight="false" outlineLevel="0" collapsed="false">
      <c r="A2694" s="3" t="n">
        <v>2693</v>
      </c>
      <c r="B2694" s="3" t="n">
        <v>6</v>
      </c>
      <c r="C2694" s="3" t="s">
        <v>249</v>
      </c>
      <c r="D2694" s="4" t="n">
        <v>284.24</v>
      </c>
      <c r="E2694" s="4" t="n">
        <v>285.65</v>
      </c>
      <c r="F2694" s="4" t="n">
        <v>283.27</v>
      </c>
      <c r="G2694" s="4" t="n">
        <v>283.58</v>
      </c>
      <c r="H2694" s="5" t="n">
        <v>5356080</v>
      </c>
      <c r="I2694" s="3"/>
      <c r="J2694" s="3" t="n">
        <f aca="false">ROUND((G2694-G2693)/G2693*100,2)</f>
        <v>-0.76</v>
      </c>
      <c r="K2694" s="3" t="str">
        <f aca="false">B2694&amp;"_"&amp;C2694</f>
        <v>6_2024-09-26</v>
      </c>
    </row>
    <row r="2695" customFormat="false" ht="15" hidden="false" customHeight="false" outlineLevel="0" collapsed="false">
      <c r="A2695" s="3" t="n">
        <v>2694</v>
      </c>
      <c r="B2695" s="3" t="n">
        <v>6</v>
      </c>
      <c r="C2695" s="3" t="s">
        <v>250</v>
      </c>
      <c r="D2695" s="4" t="n">
        <v>281.02</v>
      </c>
      <c r="E2695" s="4" t="n">
        <v>281.44</v>
      </c>
      <c r="F2695" s="4" t="n">
        <v>280.2</v>
      </c>
      <c r="G2695" s="4" t="n">
        <v>281.02</v>
      </c>
      <c r="H2695" s="5" t="n">
        <v>2530553</v>
      </c>
      <c r="I2695" s="3"/>
      <c r="J2695" s="3" t="n">
        <f aca="false">ROUND((G2695-G2694)/G2694*100,2)</f>
        <v>-0.9</v>
      </c>
      <c r="K2695" s="3" t="str">
        <f aca="false">B2695&amp;"_"&amp;C2695</f>
        <v>6_2024-09-27</v>
      </c>
    </row>
    <row r="2696" customFormat="false" ht="15" hidden="false" customHeight="false" outlineLevel="0" collapsed="false">
      <c r="A2696" s="3" t="n">
        <v>2695</v>
      </c>
      <c r="B2696" s="3" t="n">
        <v>6</v>
      </c>
      <c r="C2696" s="3" t="s">
        <v>251</v>
      </c>
      <c r="D2696" s="4" t="n">
        <v>274.62</v>
      </c>
      <c r="E2696" s="4" t="n">
        <v>276.4</v>
      </c>
      <c r="F2696" s="4" t="n">
        <v>274.21</v>
      </c>
      <c r="G2696" s="4" t="n">
        <v>275.4</v>
      </c>
      <c r="H2696" s="5" t="n">
        <v>7748852</v>
      </c>
      <c r="I2696" s="3"/>
      <c r="J2696" s="3" t="n">
        <f aca="false">ROUND((G2696-G2695)/G2695*100,2)</f>
        <v>-2</v>
      </c>
      <c r="K2696" s="3" t="str">
        <f aca="false">B2696&amp;"_"&amp;C2696</f>
        <v>6_2024-09-30</v>
      </c>
    </row>
    <row r="2697" customFormat="false" ht="15" hidden="false" customHeight="false" outlineLevel="0" collapsed="false">
      <c r="A2697" s="3" t="n">
        <v>2696</v>
      </c>
      <c r="B2697" s="3" t="n">
        <v>6</v>
      </c>
      <c r="C2697" s="3" t="s">
        <v>252</v>
      </c>
      <c r="D2697" s="4" t="n">
        <v>273.62</v>
      </c>
      <c r="E2697" s="4" t="n">
        <v>275.23</v>
      </c>
      <c r="F2697" s="4" t="n">
        <v>272.93</v>
      </c>
      <c r="G2697" s="4" t="n">
        <v>272.94</v>
      </c>
      <c r="H2697" s="5" t="n">
        <v>1916960</v>
      </c>
      <c r="I2697" s="3"/>
      <c r="J2697" s="3" t="n">
        <f aca="false">ROUND((G2697-G2696)/G2696*100,2)</f>
        <v>-0.89</v>
      </c>
      <c r="K2697" s="3" t="str">
        <f aca="false">B2697&amp;"_"&amp;C2697</f>
        <v>6_2024-10-01</v>
      </c>
    </row>
    <row r="2698" customFormat="false" ht="15" hidden="false" customHeight="false" outlineLevel="0" collapsed="false">
      <c r="A2698" s="3" t="n">
        <v>2697</v>
      </c>
      <c r="B2698" s="3" t="n">
        <v>6</v>
      </c>
      <c r="C2698" s="3" t="s">
        <v>253</v>
      </c>
      <c r="D2698" s="4" t="n">
        <v>283.24</v>
      </c>
      <c r="E2698" s="4" t="n">
        <v>285.02</v>
      </c>
      <c r="F2698" s="4" t="n">
        <v>282.24</v>
      </c>
      <c r="G2698" s="4" t="n">
        <v>283.34</v>
      </c>
      <c r="H2698" s="5" t="n">
        <v>2578187</v>
      </c>
      <c r="I2698" s="3"/>
      <c r="J2698" s="3" t="n">
        <f aca="false">ROUND((G2698-G2697)/G2697*100,2)</f>
        <v>3.81</v>
      </c>
      <c r="K2698" s="3" t="str">
        <f aca="false">B2698&amp;"_"&amp;C2698</f>
        <v>6_2024-10-02</v>
      </c>
    </row>
    <row r="2699" customFormat="false" ht="15" hidden="false" customHeight="false" outlineLevel="0" collapsed="false">
      <c r="A2699" s="3" t="n">
        <v>2698</v>
      </c>
      <c r="B2699" s="3" t="n">
        <v>6</v>
      </c>
      <c r="C2699" s="3" t="s">
        <v>254</v>
      </c>
      <c r="D2699" s="4" t="n">
        <v>278.88</v>
      </c>
      <c r="E2699" s="4" t="n">
        <v>279.21</v>
      </c>
      <c r="F2699" s="4" t="n">
        <v>278.64</v>
      </c>
      <c r="G2699" s="4" t="n">
        <v>278.73</v>
      </c>
      <c r="H2699" s="5" t="n">
        <v>3707804</v>
      </c>
      <c r="I2699" s="3"/>
      <c r="J2699" s="3" t="n">
        <f aca="false">ROUND((G2699-G2698)/G2698*100,2)</f>
        <v>-1.63</v>
      </c>
      <c r="K2699" s="3" t="str">
        <f aca="false">B2699&amp;"_"&amp;C2699</f>
        <v>6_2024-10-03</v>
      </c>
    </row>
    <row r="2700" customFormat="false" ht="15" hidden="false" customHeight="false" outlineLevel="0" collapsed="false">
      <c r="A2700" s="3" t="n">
        <v>2699</v>
      </c>
      <c r="B2700" s="3" t="n">
        <v>6</v>
      </c>
      <c r="C2700" s="3" t="s">
        <v>255</v>
      </c>
      <c r="D2700" s="4" t="n">
        <v>285.47</v>
      </c>
      <c r="E2700" s="4" t="n">
        <v>286.18</v>
      </c>
      <c r="F2700" s="4" t="n">
        <v>285.26</v>
      </c>
      <c r="G2700" s="4" t="n">
        <v>285.52</v>
      </c>
      <c r="H2700" s="5" t="n">
        <v>1858285</v>
      </c>
      <c r="I2700" s="3"/>
      <c r="J2700" s="3" t="n">
        <f aca="false">ROUND((G2700-G2699)/G2699*100,2)</f>
        <v>2.44</v>
      </c>
      <c r="K2700" s="3" t="str">
        <f aca="false">B2700&amp;"_"&amp;C2700</f>
        <v>6_2024-10-04</v>
      </c>
    </row>
    <row r="2701" customFormat="false" ht="15" hidden="false" customHeight="false" outlineLevel="0" collapsed="false">
      <c r="A2701" s="3" t="n">
        <v>2700</v>
      </c>
      <c r="B2701" s="3" t="n">
        <v>6</v>
      </c>
      <c r="C2701" s="3" t="s">
        <v>256</v>
      </c>
      <c r="D2701" s="4" t="n">
        <v>284.51</v>
      </c>
      <c r="E2701" s="4" t="n">
        <v>286.19</v>
      </c>
      <c r="F2701" s="4" t="n">
        <v>284.41</v>
      </c>
      <c r="G2701" s="4" t="n">
        <v>284.82</v>
      </c>
      <c r="H2701" s="5" t="n">
        <v>6853810</v>
      </c>
      <c r="I2701" s="3"/>
      <c r="J2701" s="3" t="n">
        <f aca="false">ROUND((G2701-G2700)/G2700*100,2)</f>
        <v>-0.25</v>
      </c>
      <c r="K2701" s="3" t="str">
        <f aca="false">B2701&amp;"_"&amp;C2701</f>
        <v>6_2024-10-07</v>
      </c>
    </row>
    <row r="2702" customFormat="false" ht="15" hidden="false" customHeight="false" outlineLevel="0" collapsed="false">
      <c r="A2702" s="3" t="n">
        <v>2701</v>
      </c>
      <c r="B2702" s="3" t="n">
        <v>6</v>
      </c>
      <c r="C2702" s="3" t="s">
        <v>257</v>
      </c>
      <c r="D2702" s="4" t="n">
        <v>283.28</v>
      </c>
      <c r="E2702" s="4" t="n">
        <v>285.14</v>
      </c>
      <c r="F2702" s="4" t="n">
        <v>281.71</v>
      </c>
      <c r="G2702" s="4" t="n">
        <v>283.81</v>
      </c>
      <c r="H2702" s="5" t="n">
        <v>5650432</v>
      </c>
      <c r="I2702" s="3"/>
      <c r="J2702" s="3" t="n">
        <f aca="false">ROUND((G2702-G2701)/G2701*100,2)</f>
        <v>-0.35</v>
      </c>
      <c r="K2702" s="3" t="str">
        <f aca="false">B2702&amp;"_"&amp;C2702</f>
        <v>6_2024-10-08</v>
      </c>
    </row>
    <row r="2703" customFormat="false" ht="15" hidden="false" customHeight="false" outlineLevel="0" collapsed="false">
      <c r="A2703" s="3" t="n">
        <v>2702</v>
      </c>
      <c r="B2703" s="3" t="n">
        <v>6</v>
      </c>
      <c r="C2703" s="3" t="s">
        <v>258</v>
      </c>
      <c r="D2703" s="4" t="n">
        <v>289.56</v>
      </c>
      <c r="E2703" s="4" t="n">
        <v>291.8</v>
      </c>
      <c r="F2703" s="4" t="n">
        <v>288.58</v>
      </c>
      <c r="G2703" s="4" t="n">
        <v>290.25</v>
      </c>
      <c r="H2703" s="5" t="n">
        <v>573920</v>
      </c>
      <c r="I2703" s="3"/>
      <c r="J2703" s="3" t="n">
        <f aca="false">ROUND((G2703-G2702)/G2702*100,2)</f>
        <v>2.27</v>
      </c>
      <c r="K2703" s="3" t="str">
        <f aca="false">B2703&amp;"_"&amp;C2703</f>
        <v>6_2024-10-09</v>
      </c>
    </row>
    <row r="2704" customFormat="false" ht="15" hidden="false" customHeight="false" outlineLevel="0" collapsed="false">
      <c r="A2704" s="3" t="n">
        <v>2703</v>
      </c>
      <c r="B2704" s="3" t="n">
        <v>6</v>
      </c>
      <c r="C2704" s="3" t="s">
        <v>259</v>
      </c>
      <c r="D2704" s="4" t="n">
        <v>286.01</v>
      </c>
      <c r="E2704" s="4" t="n">
        <v>287.26</v>
      </c>
      <c r="F2704" s="4" t="n">
        <v>285.61</v>
      </c>
      <c r="G2704" s="4" t="n">
        <v>286.52</v>
      </c>
      <c r="H2704" s="5" t="n">
        <v>5137339</v>
      </c>
      <c r="I2704" s="3"/>
      <c r="J2704" s="3" t="n">
        <f aca="false">ROUND((G2704-G2703)/G2703*100,2)</f>
        <v>-1.29</v>
      </c>
      <c r="K2704" s="3" t="str">
        <f aca="false">B2704&amp;"_"&amp;C2704</f>
        <v>6_2024-10-10</v>
      </c>
    </row>
    <row r="2705" customFormat="false" ht="15" hidden="false" customHeight="false" outlineLevel="0" collapsed="false">
      <c r="A2705" s="3" t="n">
        <v>2704</v>
      </c>
      <c r="B2705" s="3" t="n">
        <v>6</v>
      </c>
      <c r="C2705" s="3" t="s">
        <v>260</v>
      </c>
      <c r="D2705" s="4" t="n">
        <v>292.93</v>
      </c>
      <c r="E2705" s="4" t="n">
        <v>293.4</v>
      </c>
      <c r="F2705" s="4" t="n">
        <v>291.8</v>
      </c>
      <c r="G2705" s="4" t="n">
        <v>292.77</v>
      </c>
      <c r="H2705" s="5" t="n">
        <v>6805759</v>
      </c>
      <c r="I2705" s="3"/>
      <c r="J2705" s="3" t="n">
        <f aca="false">ROUND((G2705-G2704)/G2704*100,2)</f>
        <v>2.18</v>
      </c>
      <c r="K2705" s="3" t="str">
        <f aca="false">B2705&amp;"_"&amp;C2705</f>
        <v>6_2024-10-11</v>
      </c>
    </row>
    <row r="2706" customFormat="false" ht="15" hidden="false" customHeight="false" outlineLevel="0" collapsed="false">
      <c r="A2706" s="3" t="n">
        <v>2705</v>
      </c>
      <c r="B2706" s="3" t="n">
        <v>6</v>
      </c>
      <c r="C2706" s="3" t="s">
        <v>261</v>
      </c>
      <c r="D2706" s="4" t="n">
        <v>296.3</v>
      </c>
      <c r="E2706" s="4" t="n">
        <v>297.13</v>
      </c>
      <c r="F2706" s="4" t="n">
        <v>294.87</v>
      </c>
      <c r="G2706" s="4" t="n">
        <v>296.74</v>
      </c>
      <c r="H2706" s="5" t="n">
        <v>6688395</v>
      </c>
      <c r="I2706" s="3"/>
      <c r="J2706" s="3" t="n">
        <f aca="false">ROUND((G2706-G2705)/G2705*100,2)</f>
        <v>1.36</v>
      </c>
      <c r="K2706" s="3" t="str">
        <f aca="false">B2706&amp;"_"&amp;C2706</f>
        <v>6_2024-10-14</v>
      </c>
    </row>
    <row r="2707" customFormat="false" ht="15" hidden="false" customHeight="false" outlineLevel="0" collapsed="false">
      <c r="A2707" s="3" t="n">
        <v>2706</v>
      </c>
      <c r="B2707" s="3" t="n">
        <v>6</v>
      </c>
      <c r="C2707" s="3" t="s">
        <v>262</v>
      </c>
      <c r="D2707" s="4" t="n">
        <v>301.65</v>
      </c>
      <c r="E2707" s="4" t="n">
        <v>303.48</v>
      </c>
      <c r="F2707" s="4" t="n">
        <v>299.92</v>
      </c>
      <c r="G2707" s="4" t="n">
        <v>302.37</v>
      </c>
      <c r="H2707" s="5" t="n">
        <v>1183833</v>
      </c>
      <c r="I2707" s="3"/>
      <c r="J2707" s="3" t="n">
        <f aca="false">ROUND((G2707-G2706)/G2706*100,2)</f>
        <v>1.9</v>
      </c>
      <c r="K2707" s="3" t="str">
        <f aca="false">B2707&amp;"_"&amp;C2707</f>
        <v>6_2024-10-15</v>
      </c>
    </row>
    <row r="2708" customFormat="false" ht="15" hidden="false" customHeight="false" outlineLevel="0" collapsed="false">
      <c r="A2708" s="3" t="n">
        <v>2707</v>
      </c>
      <c r="B2708" s="3" t="n">
        <v>6</v>
      </c>
      <c r="C2708" s="3" t="s">
        <v>263</v>
      </c>
      <c r="D2708" s="4" t="n">
        <v>301.01</v>
      </c>
      <c r="E2708" s="4" t="n">
        <v>302.44</v>
      </c>
      <c r="F2708" s="4" t="n">
        <v>300.83</v>
      </c>
      <c r="G2708" s="4" t="n">
        <v>301.56</v>
      </c>
      <c r="H2708" s="5" t="n">
        <v>6840367</v>
      </c>
      <c r="I2708" s="3"/>
      <c r="J2708" s="3" t="n">
        <f aca="false">ROUND((G2708-G2707)/G2707*100,2)</f>
        <v>-0.27</v>
      </c>
      <c r="K2708" s="3" t="str">
        <f aca="false">B2708&amp;"_"&amp;C2708</f>
        <v>6_2024-10-16</v>
      </c>
    </row>
    <row r="2709" customFormat="false" ht="15" hidden="false" customHeight="false" outlineLevel="0" collapsed="false">
      <c r="A2709" s="3" t="n">
        <v>2708</v>
      </c>
      <c r="B2709" s="3" t="n">
        <v>6</v>
      </c>
      <c r="C2709" s="3" t="s">
        <v>264</v>
      </c>
      <c r="D2709" s="4" t="n">
        <v>285.99</v>
      </c>
      <c r="E2709" s="4" t="n">
        <v>287.42</v>
      </c>
      <c r="F2709" s="4" t="n">
        <v>285.7</v>
      </c>
      <c r="G2709" s="4" t="n">
        <v>286.63</v>
      </c>
      <c r="H2709" s="5" t="n">
        <v>1801573</v>
      </c>
      <c r="I2709" s="3"/>
      <c r="J2709" s="3" t="n">
        <f aca="false">ROUND((G2709-G2708)/G2708*100,2)</f>
        <v>-4.95</v>
      </c>
      <c r="K2709" s="3" t="str">
        <f aca="false">B2709&amp;"_"&amp;C2709</f>
        <v>6_2024-10-17</v>
      </c>
    </row>
    <row r="2710" customFormat="false" ht="15" hidden="false" customHeight="false" outlineLevel="0" collapsed="false">
      <c r="A2710" s="3" t="n">
        <v>2709</v>
      </c>
      <c r="B2710" s="3" t="n">
        <v>6</v>
      </c>
      <c r="C2710" s="3" t="s">
        <v>265</v>
      </c>
      <c r="D2710" s="4" t="n">
        <v>286.58</v>
      </c>
      <c r="E2710" s="4" t="n">
        <v>287.71</v>
      </c>
      <c r="F2710" s="4" t="n">
        <v>285.58</v>
      </c>
      <c r="G2710" s="4" t="n">
        <v>287.18</v>
      </c>
      <c r="H2710" s="5" t="n">
        <v>4997872</v>
      </c>
      <c r="I2710" s="3"/>
      <c r="J2710" s="3" t="n">
        <f aca="false">ROUND((G2710-G2709)/G2709*100,2)</f>
        <v>0.19</v>
      </c>
      <c r="K2710" s="3" t="str">
        <f aca="false">B2710&amp;"_"&amp;C2710</f>
        <v>6_2024-10-18</v>
      </c>
    </row>
    <row r="2711" customFormat="false" ht="15" hidden="false" customHeight="false" outlineLevel="0" collapsed="false">
      <c r="A2711" s="3" t="n">
        <v>2710</v>
      </c>
      <c r="B2711" s="3" t="n">
        <v>6</v>
      </c>
      <c r="C2711" s="3" t="s">
        <v>266</v>
      </c>
      <c r="D2711" s="4" t="n">
        <v>289.43</v>
      </c>
      <c r="E2711" s="4" t="n">
        <v>290.06</v>
      </c>
      <c r="F2711" s="4" t="n">
        <v>289.26</v>
      </c>
      <c r="G2711" s="4" t="n">
        <v>289.69</v>
      </c>
      <c r="H2711" s="5" t="n">
        <v>1114978</v>
      </c>
      <c r="I2711" s="3"/>
      <c r="J2711" s="3" t="n">
        <f aca="false">ROUND((G2711-G2710)/G2710*100,2)</f>
        <v>0.87</v>
      </c>
      <c r="K2711" s="3" t="str">
        <f aca="false">B2711&amp;"_"&amp;C2711</f>
        <v>6_2024-10-21</v>
      </c>
    </row>
    <row r="2712" customFormat="false" ht="15" hidden="false" customHeight="false" outlineLevel="0" collapsed="false">
      <c r="A2712" s="3" t="n">
        <v>2711</v>
      </c>
      <c r="B2712" s="3" t="n">
        <v>6</v>
      </c>
      <c r="C2712" s="3" t="s">
        <v>267</v>
      </c>
      <c r="D2712" s="4" t="n">
        <v>289.02</v>
      </c>
      <c r="E2712" s="4" t="n">
        <v>289.69</v>
      </c>
      <c r="F2712" s="4" t="n">
        <v>287.41</v>
      </c>
      <c r="G2712" s="4" t="n">
        <v>288.47</v>
      </c>
      <c r="H2712" s="5" t="n">
        <v>3351219</v>
      </c>
      <c r="I2712" s="3"/>
      <c r="J2712" s="3" t="n">
        <f aca="false">ROUND((G2712-G2711)/G2711*100,2)</f>
        <v>-0.42</v>
      </c>
      <c r="K2712" s="3" t="str">
        <f aca="false">B2712&amp;"_"&amp;C2712</f>
        <v>6_2024-10-22</v>
      </c>
    </row>
    <row r="2713" customFormat="false" ht="15" hidden="false" customHeight="false" outlineLevel="0" collapsed="false">
      <c r="A2713" s="3" t="n">
        <v>2712</v>
      </c>
      <c r="B2713" s="3" t="n">
        <v>6</v>
      </c>
      <c r="C2713" s="3" t="s">
        <v>268</v>
      </c>
      <c r="D2713" s="4" t="n">
        <v>283.2</v>
      </c>
      <c r="E2713" s="4" t="n">
        <v>283.66</v>
      </c>
      <c r="F2713" s="4" t="n">
        <v>281.61</v>
      </c>
      <c r="G2713" s="4" t="n">
        <v>283.11</v>
      </c>
      <c r="H2713" s="5" t="n">
        <v>4186398</v>
      </c>
      <c r="I2713" s="3"/>
      <c r="J2713" s="3" t="n">
        <f aca="false">ROUND((G2713-G2712)/G2712*100,2)</f>
        <v>-1.86</v>
      </c>
      <c r="K2713" s="3" t="str">
        <f aca="false">B2713&amp;"_"&amp;C2713</f>
        <v>6_2024-10-23</v>
      </c>
    </row>
    <row r="2714" customFormat="false" ht="15" hidden="false" customHeight="false" outlineLevel="0" collapsed="false">
      <c r="A2714" s="3" t="n">
        <v>2713</v>
      </c>
      <c r="B2714" s="3" t="n">
        <v>6</v>
      </c>
      <c r="C2714" s="3" t="s">
        <v>269</v>
      </c>
      <c r="D2714" s="4" t="n">
        <v>284.32</v>
      </c>
      <c r="E2714" s="4" t="n">
        <v>285.58</v>
      </c>
      <c r="F2714" s="4" t="n">
        <v>283.27</v>
      </c>
      <c r="G2714" s="4" t="n">
        <v>284.73</v>
      </c>
      <c r="H2714" s="5" t="n">
        <v>6786642</v>
      </c>
      <c r="I2714" s="3"/>
      <c r="J2714" s="3" t="n">
        <f aca="false">ROUND((G2714-G2713)/G2713*100,2)</f>
        <v>0.57</v>
      </c>
      <c r="K2714" s="3" t="str">
        <f aca="false">B2714&amp;"_"&amp;C2714</f>
        <v>6_2024-10-24</v>
      </c>
    </row>
    <row r="2715" customFormat="false" ht="15" hidden="false" customHeight="false" outlineLevel="0" collapsed="false">
      <c r="A2715" s="3" t="n">
        <v>2714</v>
      </c>
      <c r="B2715" s="3" t="n">
        <v>6</v>
      </c>
      <c r="C2715" s="3" t="s">
        <v>270</v>
      </c>
      <c r="D2715" s="4" t="n">
        <v>279.01</v>
      </c>
      <c r="E2715" s="4" t="n">
        <v>279.63</v>
      </c>
      <c r="F2715" s="4" t="n">
        <v>277.59</v>
      </c>
      <c r="G2715" s="4" t="n">
        <v>278.77</v>
      </c>
      <c r="H2715" s="5" t="n">
        <v>5007151</v>
      </c>
      <c r="I2715" s="3"/>
      <c r="J2715" s="3" t="n">
        <f aca="false">ROUND((G2715-G2714)/G2714*100,2)</f>
        <v>-2.09</v>
      </c>
      <c r="K2715" s="3" t="str">
        <f aca="false">B2715&amp;"_"&amp;C2715</f>
        <v>6_2024-10-25</v>
      </c>
    </row>
    <row r="2716" customFormat="false" ht="15" hidden="false" customHeight="false" outlineLevel="0" collapsed="false">
      <c r="A2716" s="3" t="n">
        <v>2715</v>
      </c>
      <c r="B2716" s="3" t="n">
        <v>6</v>
      </c>
      <c r="C2716" s="3" t="s">
        <v>271</v>
      </c>
      <c r="D2716" s="4" t="n">
        <v>277.96</v>
      </c>
      <c r="E2716" s="4" t="n">
        <v>278.3</v>
      </c>
      <c r="F2716" s="4" t="n">
        <v>276.8</v>
      </c>
      <c r="G2716" s="4" t="n">
        <v>277.32</v>
      </c>
      <c r="H2716" s="5" t="n">
        <v>3538267</v>
      </c>
      <c r="I2716" s="3"/>
      <c r="J2716" s="3" t="n">
        <f aca="false">ROUND((G2716-G2715)/G2715*100,2)</f>
        <v>-0.52</v>
      </c>
      <c r="K2716" s="3" t="str">
        <f aca="false">B2716&amp;"_"&amp;C2716</f>
        <v>6_2024-10-28</v>
      </c>
    </row>
    <row r="2717" customFormat="false" ht="15" hidden="false" customHeight="false" outlineLevel="0" collapsed="false">
      <c r="A2717" s="3" t="n">
        <v>2716</v>
      </c>
      <c r="B2717" s="3" t="n">
        <v>6</v>
      </c>
      <c r="C2717" s="3" t="s">
        <v>272</v>
      </c>
      <c r="D2717" s="4" t="n">
        <v>272.25</v>
      </c>
      <c r="E2717" s="4" t="n">
        <v>273.27</v>
      </c>
      <c r="F2717" s="4" t="n">
        <v>271.87</v>
      </c>
      <c r="G2717" s="4" t="n">
        <v>272.8</v>
      </c>
      <c r="H2717" s="5" t="n">
        <v>5003267</v>
      </c>
      <c r="I2717" s="3"/>
      <c r="J2717" s="3" t="n">
        <f aca="false">ROUND((G2717-G2716)/G2716*100,2)</f>
        <v>-1.63</v>
      </c>
      <c r="K2717" s="3" t="str">
        <f aca="false">B2717&amp;"_"&amp;C2717</f>
        <v>6_2024-10-29</v>
      </c>
    </row>
    <row r="2718" customFormat="false" ht="15" hidden="false" customHeight="false" outlineLevel="0" collapsed="false">
      <c r="A2718" s="3" t="n">
        <v>2717</v>
      </c>
      <c r="B2718" s="3" t="n">
        <v>6</v>
      </c>
      <c r="C2718" s="3" t="s">
        <v>273</v>
      </c>
      <c r="D2718" s="4" t="n">
        <v>272.76</v>
      </c>
      <c r="E2718" s="4" t="n">
        <v>273.16</v>
      </c>
      <c r="F2718" s="4" t="n">
        <v>270.68</v>
      </c>
      <c r="G2718" s="4" t="n">
        <v>271.82</v>
      </c>
      <c r="H2718" s="5" t="n">
        <v>3891843</v>
      </c>
      <c r="I2718" s="3"/>
      <c r="J2718" s="3" t="n">
        <f aca="false">ROUND((G2718-G2717)/G2717*100,2)</f>
        <v>-0.36</v>
      </c>
      <c r="K2718" s="3" t="str">
        <f aca="false">B2718&amp;"_"&amp;C2718</f>
        <v>6_2024-10-30</v>
      </c>
    </row>
    <row r="2719" customFormat="false" ht="15" hidden="false" customHeight="false" outlineLevel="0" collapsed="false">
      <c r="A2719" s="3" t="n">
        <v>2718</v>
      </c>
      <c r="B2719" s="3" t="n">
        <v>6</v>
      </c>
      <c r="C2719" s="3" t="s">
        <v>274</v>
      </c>
      <c r="D2719" s="4" t="n">
        <v>272.76</v>
      </c>
      <c r="E2719" s="4" t="n">
        <v>273.4</v>
      </c>
      <c r="F2719" s="4" t="n">
        <v>271.55</v>
      </c>
      <c r="G2719" s="4" t="n">
        <v>272.11</v>
      </c>
      <c r="H2719" s="5" t="n">
        <v>3357281</v>
      </c>
      <c r="I2719" s="3"/>
      <c r="J2719" s="3" t="n">
        <f aca="false">ROUND((G2719-G2718)/G2718*100,2)</f>
        <v>0.11</v>
      </c>
      <c r="K2719" s="3" t="str">
        <f aca="false">B2719&amp;"_"&amp;C2719</f>
        <v>6_2024-10-31</v>
      </c>
    </row>
    <row r="2720" customFormat="false" ht="15" hidden="false" customHeight="false" outlineLevel="0" collapsed="false">
      <c r="A2720" s="3" t="n">
        <v>2719</v>
      </c>
      <c r="B2720" s="3" t="n">
        <v>6</v>
      </c>
      <c r="C2720" s="3" t="s">
        <v>275</v>
      </c>
      <c r="D2720" s="4" t="n">
        <v>265.22</v>
      </c>
      <c r="E2720" s="4" t="n">
        <v>265.36</v>
      </c>
      <c r="F2720" s="4" t="n">
        <v>263.95</v>
      </c>
      <c r="G2720" s="4" t="n">
        <v>264.35</v>
      </c>
      <c r="H2720" s="5" t="n">
        <v>2214176</v>
      </c>
      <c r="I2720" s="3"/>
      <c r="J2720" s="3" t="n">
        <f aca="false">ROUND((G2720-G2719)/G2719*100,2)</f>
        <v>-2.85</v>
      </c>
      <c r="K2720" s="3" t="str">
        <f aca="false">B2720&amp;"_"&amp;C2720</f>
        <v>6_2024-11-01</v>
      </c>
    </row>
    <row r="2721" customFormat="false" ht="15" hidden="false" customHeight="false" outlineLevel="0" collapsed="false">
      <c r="A2721" s="3" t="n">
        <v>2720</v>
      </c>
      <c r="B2721" s="3" t="n">
        <v>6</v>
      </c>
      <c r="C2721" s="3" t="s">
        <v>276</v>
      </c>
      <c r="D2721" s="4" t="n">
        <v>264.59</v>
      </c>
      <c r="E2721" s="4" t="n">
        <v>266.46</v>
      </c>
      <c r="F2721" s="4" t="n">
        <v>263.83</v>
      </c>
      <c r="G2721" s="4" t="n">
        <v>264.87</v>
      </c>
      <c r="H2721" s="5" t="n">
        <v>1764062</v>
      </c>
      <c r="I2721" s="3"/>
      <c r="J2721" s="3" t="n">
        <f aca="false">ROUND((G2721-G2720)/G2720*100,2)</f>
        <v>0.2</v>
      </c>
      <c r="K2721" s="3" t="str">
        <f aca="false">B2721&amp;"_"&amp;C2721</f>
        <v>6_2024-11-04</v>
      </c>
    </row>
    <row r="2722" customFormat="false" ht="15" hidden="false" customHeight="false" outlineLevel="0" collapsed="false">
      <c r="A2722" s="3" t="n">
        <v>2721</v>
      </c>
      <c r="B2722" s="3" t="n">
        <v>6</v>
      </c>
      <c r="C2722" s="3" t="s">
        <v>277</v>
      </c>
      <c r="D2722" s="4" t="n">
        <v>269.33</v>
      </c>
      <c r="E2722" s="4" t="n">
        <v>270.64</v>
      </c>
      <c r="F2722" s="4" t="n">
        <v>267.75</v>
      </c>
      <c r="G2722" s="4" t="n">
        <v>269.12</v>
      </c>
      <c r="H2722" s="5" t="n">
        <v>7843711</v>
      </c>
      <c r="I2722" s="3"/>
      <c r="J2722" s="3" t="n">
        <f aca="false">ROUND((G2722-G2721)/G2721*100,2)</f>
        <v>1.6</v>
      </c>
      <c r="K2722" s="3" t="str">
        <f aca="false">B2722&amp;"_"&amp;C2722</f>
        <v>6_2024-11-05</v>
      </c>
    </row>
    <row r="2723" customFormat="false" ht="15" hidden="false" customHeight="false" outlineLevel="0" collapsed="false">
      <c r="A2723" s="3" t="n">
        <v>2722</v>
      </c>
      <c r="B2723" s="3" t="n">
        <v>6</v>
      </c>
      <c r="C2723" s="3" t="s">
        <v>278</v>
      </c>
      <c r="D2723" s="4" t="n">
        <v>263.38</v>
      </c>
      <c r="E2723" s="4" t="n">
        <v>264.86</v>
      </c>
      <c r="F2723" s="4" t="n">
        <v>263.23</v>
      </c>
      <c r="G2723" s="4" t="n">
        <v>263.66</v>
      </c>
      <c r="H2723" s="5" t="n">
        <v>7368874</v>
      </c>
      <c r="I2723" s="3"/>
      <c r="J2723" s="3" t="n">
        <f aca="false">ROUND((G2723-G2722)/G2722*100,2)</f>
        <v>-2.03</v>
      </c>
      <c r="K2723" s="3" t="str">
        <f aca="false">B2723&amp;"_"&amp;C2723</f>
        <v>6_2024-11-06</v>
      </c>
    </row>
    <row r="2724" customFormat="false" ht="15" hidden="false" customHeight="false" outlineLevel="0" collapsed="false">
      <c r="A2724" s="3" t="n">
        <v>2723</v>
      </c>
      <c r="B2724" s="3" t="n">
        <v>6</v>
      </c>
      <c r="C2724" s="3" t="s">
        <v>279</v>
      </c>
      <c r="D2724" s="4" t="n">
        <v>268.89</v>
      </c>
      <c r="E2724" s="4" t="n">
        <v>269.99</v>
      </c>
      <c r="F2724" s="4" t="n">
        <v>267.39</v>
      </c>
      <c r="G2724" s="4" t="n">
        <v>269.87</v>
      </c>
      <c r="H2724" s="5" t="n">
        <v>3898256</v>
      </c>
      <c r="I2724" s="3"/>
      <c r="J2724" s="3" t="n">
        <f aca="false">ROUND((G2724-G2723)/G2723*100,2)</f>
        <v>2.36</v>
      </c>
      <c r="K2724" s="3" t="str">
        <f aca="false">B2724&amp;"_"&amp;C2724</f>
        <v>6_2024-11-07</v>
      </c>
    </row>
    <row r="2725" customFormat="false" ht="15" hidden="false" customHeight="false" outlineLevel="0" collapsed="false">
      <c r="A2725" s="3" t="n">
        <v>2724</v>
      </c>
      <c r="B2725" s="3" t="n">
        <v>6</v>
      </c>
      <c r="C2725" s="3" t="s">
        <v>280</v>
      </c>
      <c r="D2725" s="4" t="n">
        <v>273.61</v>
      </c>
      <c r="E2725" s="4" t="n">
        <v>275.47</v>
      </c>
      <c r="F2725" s="4" t="n">
        <v>273.15</v>
      </c>
      <c r="G2725" s="4" t="n">
        <v>274.06</v>
      </c>
      <c r="H2725" s="5" t="n">
        <v>7369721</v>
      </c>
      <c r="I2725" s="3"/>
      <c r="J2725" s="3" t="n">
        <f aca="false">ROUND((G2725-G2724)/G2724*100,2)</f>
        <v>1.55</v>
      </c>
      <c r="K2725" s="3" t="str">
        <f aca="false">B2725&amp;"_"&amp;C2725</f>
        <v>6_2024-11-08</v>
      </c>
    </row>
    <row r="2726" customFormat="false" ht="15" hidden="false" customHeight="false" outlineLevel="0" collapsed="false">
      <c r="A2726" s="3" t="n">
        <v>2725</v>
      </c>
      <c r="B2726" s="3" t="n">
        <v>6</v>
      </c>
      <c r="C2726" s="3" t="s">
        <v>281</v>
      </c>
      <c r="D2726" s="4" t="n">
        <v>274.75</v>
      </c>
      <c r="E2726" s="4" t="n">
        <v>275.14</v>
      </c>
      <c r="F2726" s="4" t="n">
        <v>274.56</v>
      </c>
      <c r="G2726" s="4" t="n">
        <v>274.71</v>
      </c>
      <c r="H2726" s="5" t="n">
        <v>891099</v>
      </c>
      <c r="I2726" s="3"/>
      <c r="J2726" s="3" t="n">
        <f aca="false">ROUND((G2726-G2725)/G2725*100,2)</f>
        <v>0.24</v>
      </c>
      <c r="K2726" s="3" t="str">
        <f aca="false">B2726&amp;"_"&amp;C2726</f>
        <v>6_2024-11-11</v>
      </c>
    </row>
    <row r="2727" customFormat="false" ht="15" hidden="false" customHeight="false" outlineLevel="0" collapsed="false">
      <c r="A2727" s="3" t="n">
        <v>2726</v>
      </c>
      <c r="B2727" s="3" t="n">
        <v>6</v>
      </c>
      <c r="C2727" s="3" t="s">
        <v>282</v>
      </c>
      <c r="D2727" s="4" t="n">
        <v>279.38</v>
      </c>
      <c r="E2727" s="4" t="n">
        <v>280.7</v>
      </c>
      <c r="F2727" s="4" t="n">
        <v>277.44</v>
      </c>
      <c r="G2727" s="4" t="n">
        <v>279.04</v>
      </c>
      <c r="H2727" s="5" t="n">
        <v>7561315</v>
      </c>
      <c r="I2727" s="3"/>
      <c r="J2727" s="3" t="n">
        <f aca="false">ROUND((G2727-G2726)/G2726*100,2)</f>
        <v>1.58</v>
      </c>
      <c r="K2727" s="3" t="str">
        <f aca="false">B2727&amp;"_"&amp;C2727</f>
        <v>6_2024-11-12</v>
      </c>
    </row>
    <row r="2728" customFormat="false" ht="15" hidden="false" customHeight="false" outlineLevel="0" collapsed="false">
      <c r="A2728" s="3" t="n">
        <v>2727</v>
      </c>
      <c r="B2728" s="3" t="n">
        <v>6</v>
      </c>
      <c r="C2728" s="3" t="s">
        <v>283</v>
      </c>
      <c r="D2728" s="4" t="n">
        <v>282.96</v>
      </c>
      <c r="E2728" s="4" t="n">
        <v>284.48</v>
      </c>
      <c r="F2728" s="4" t="n">
        <v>281.57</v>
      </c>
      <c r="G2728" s="4" t="n">
        <v>281.97</v>
      </c>
      <c r="H2728" s="5" t="n">
        <v>6557965</v>
      </c>
      <c r="I2728" s="3"/>
      <c r="J2728" s="3" t="n">
        <f aca="false">ROUND((G2728-G2727)/G2727*100,2)</f>
        <v>1.05</v>
      </c>
      <c r="K2728" s="3" t="str">
        <f aca="false">B2728&amp;"_"&amp;C2728</f>
        <v>6_2024-11-13</v>
      </c>
    </row>
    <row r="2729" customFormat="false" ht="15" hidden="false" customHeight="false" outlineLevel="0" collapsed="false">
      <c r="A2729" s="3" t="n">
        <v>2728</v>
      </c>
      <c r="B2729" s="3" t="n">
        <v>6</v>
      </c>
      <c r="C2729" s="3" t="s">
        <v>284</v>
      </c>
      <c r="D2729" s="4" t="n">
        <v>287.07</v>
      </c>
      <c r="E2729" s="4" t="n">
        <v>289.01</v>
      </c>
      <c r="F2729" s="4" t="n">
        <v>286.96</v>
      </c>
      <c r="G2729" s="4" t="n">
        <v>287.77</v>
      </c>
      <c r="H2729" s="5" t="n">
        <v>1261327</v>
      </c>
      <c r="I2729" s="3"/>
      <c r="J2729" s="3" t="n">
        <f aca="false">ROUND((G2729-G2728)/G2728*100,2)</f>
        <v>2.06</v>
      </c>
      <c r="K2729" s="3" t="str">
        <f aca="false">B2729&amp;"_"&amp;C2729</f>
        <v>6_2024-11-14</v>
      </c>
    </row>
    <row r="2730" customFormat="false" ht="15" hidden="false" customHeight="false" outlineLevel="0" collapsed="false">
      <c r="A2730" s="3" t="n">
        <v>2729</v>
      </c>
      <c r="B2730" s="3" t="n">
        <v>6</v>
      </c>
      <c r="C2730" s="3" t="s">
        <v>285</v>
      </c>
      <c r="D2730" s="4" t="n">
        <v>288.33</v>
      </c>
      <c r="E2730" s="4" t="n">
        <v>290.01</v>
      </c>
      <c r="F2730" s="4" t="n">
        <v>287.02</v>
      </c>
      <c r="G2730" s="4" t="n">
        <v>289.2</v>
      </c>
      <c r="H2730" s="5" t="n">
        <v>5924063</v>
      </c>
      <c r="I2730" s="3"/>
      <c r="J2730" s="3" t="n">
        <f aca="false">ROUND((G2730-G2729)/G2729*100,2)</f>
        <v>0.5</v>
      </c>
      <c r="K2730" s="3" t="str">
        <f aca="false">B2730&amp;"_"&amp;C2730</f>
        <v>6_2024-11-15</v>
      </c>
    </row>
    <row r="2731" customFormat="false" ht="15" hidden="false" customHeight="false" outlineLevel="0" collapsed="false">
      <c r="A2731" s="3" t="n">
        <v>2730</v>
      </c>
      <c r="B2731" s="3" t="n">
        <v>6</v>
      </c>
      <c r="C2731" s="3" t="s">
        <v>286</v>
      </c>
      <c r="D2731" s="4" t="n">
        <v>285.52</v>
      </c>
      <c r="E2731" s="4" t="n">
        <v>287.92</v>
      </c>
      <c r="F2731" s="4" t="n">
        <v>285.1</v>
      </c>
      <c r="G2731" s="4" t="n">
        <v>286.32</v>
      </c>
      <c r="H2731" s="5" t="n">
        <v>565598</v>
      </c>
      <c r="I2731" s="3"/>
      <c r="J2731" s="3" t="n">
        <f aca="false">ROUND((G2731-G2730)/G2730*100,2)</f>
        <v>-1</v>
      </c>
      <c r="K2731" s="3" t="str">
        <f aca="false">B2731&amp;"_"&amp;C2731</f>
        <v>6_2024-11-18</v>
      </c>
    </row>
    <row r="2732" customFormat="false" ht="15" hidden="false" customHeight="false" outlineLevel="0" collapsed="false">
      <c r="A2732" s="3" t="n">
        <v>2731</v>
      </c>
      <c r="B2732" s="3" t="n">
        <v>6</v>
      </c>
      <c r="C2732" s="3" t="s">
        <v>287</v>
      </c>
      <c r="D2732" s="4" t="n">
        <v>291.85</v>
      </c>
      <c r="E2732" s="4" t="n">
        <v>291.88</v>
      </c>
      <c r="F2732" s="4" t="n">
        <v>290.93</v>
      </c>
      <c r="G2732" s="4" t="n">
        <v>291.82</v>
      </c>
      <c r="H2732" s="5" t="n">
        <v>926375</v>
      </c>
      <c r="I2732" s="3"/>
      <c r="J2732" s="3" t="n">
        <f aca="false">ROUND((G2732-G2731)/G2731*100,2)</f>
        <v>1.92</v>
      </c>
      <c r="K2732" s="3" t="str">
        <f aca="false">B2732&amp;"_"&amp;C2732</f>
        <v>6_2024-11-19</v>
      </c>
    </row>
    <row r="2733" customFormat="false" ht="15" hidden="false" customHeight="false" outlineLevel="0" collapsed="false">
      <c r="A2733" s="3" t="n">
        <v>2732</v>
      </c>
      <c r="B2733" s="3" t="n">
        <v>6</v>
      </c>
      <c r="C2733" s="3" t="s">
        <v>288</v>
      </c>
      <c r="D2733" s="4" t="n">
        <v>284.02</v>
      </c>
      <c r="E2733" s="4" t="n">
        <v>284.93</v>
      </c>
      <c r="F2733" s="4" t="n">
        <v>283.75</v>
      </c>
      <c r="G2733" s="4" t="n">
        <v>284.85</v>
      </c>
      <c r="H2733" s="5" t="n">
        <v>1492182</v>
      </c>
      <c r="I2733" s="3"/>
      <c r="J2733" s="3" t="n">
        <f aca="false">ROUND((G2733-G2732)/G2732*100,2)</f>
        <v>-2.39</v>
      </c>
      <c r="K2733" s="3" t="str">
        <f aca="false">B2733&amp;"_"&amp;C2733</f>
        <v>6_2024-11-20</v>
      </c>
    </row>
    <row r="2734" customFormat="false" ht="15" hidden="false" customHeight="false" outlineLevel="0" collapsed="false">
      <c r="A2734" s="3" t="n">
        <v>2733</v>
      </c>
      <c r="B2734" s="3" t="n">
        <v>6</v>
      </c>
      <c r="C2734" s="3" t="s">
        <v>289</v>
      </c>
      <c r="D2734" s="4" t="n">
        <v>291.39</v>
      </c>
      <c r="E2734" s="4" t="n">
        <v>291.88</v>
      </c>
      <c r="F2734" s="4" t="n">
        <v>290.79</v>
      </c>
      <c r="G2734" s="4" t="n">
        <v>291.22</v>
      </c>
      <c r="H2734" s="5" t="n">
        <v>1813587</v>
      </c>
      <c r="I2734" s="3"/>
      <c r="J2734" s="3" t="n">
        <f aca="false">ROUND((G2734-G2733)/G2733*100,2)</f>
        <v>2.24</v>
      </c>
      <c r="K2734" s="3" t="str">
        <f aca="false">B2734&amp;"_"&amp;C2734</f>
        <v>6_2024-11-21</v>
      </c>
    </row>
    <row r="2735" customFormat="false" ht="15" hidden="false" customHeight="false" outlineLevel="0" collapsed="false">
      <c r="A2735" s="3" t="n">
        <v>2734</v>
      </c>
      <c r="B2735" s="3" t="n">
        <v>6</v>
      </c>
      <c r="C2735" s="3" t="s">
        <v>290</v>
      </c>
      <c r="D2735" s="4" t="n">
        <v>282.84</v>
      </c>
      <c r="E2735" s="4" t="n">
        <v>284.15</v>
      </c>
      <c r="F2735" s="4" t="n">
        <v>281.75</v>
      </c>
      <c r="G2735" s="4" t="n">
        <v>283.72</v>
      </c>
      <c r="H2735" s="5" t="n">
        <v>6158852</v>
      </c>
      <c r="I2735" s="3"/>
      <c r="J2735" s="3" t="n">
        <f aca="false">ROUND((G2735-G2734)/G2734*100,2)</f>
        <v>-2.58</v>
      </c>
      <c r="K2735" s="3" t="str">
        <f aca="false">B2735&amp;"_"&amp;C2735</f>
        <v>6_2024-11-22</v>
      </c>
    </row>
    <row r="2736" customFormat="false" ht="15" hidden="false" customHeight="false" outlineLevel="0" collapsed="false">
      <c r="A2736" s="3" t="n">
        <v>2735</v>
      </c>
      <c r="B2736" s="3" t="n">
        <v>6</v>
      </c>
      <c r="C2736" s="3" t="s">
        <v>291</v>
      </c>
      <c r="D2736" s="4" t="n">
        <v>287.2</v>
      </c>
      <c r="E2736" s="4" t="n">
        <v>289.15</v>
      </c>
      <c r="F2736" s="4" t="n">
        <v>285.82</v>
      </c>
      <c r="G2736" s="4" t="n">
        <v>288.35</v>
      </c>
      <c r="H2736" s="5" t="n">
        <v>5581440</v>
      </c>
      <c r="I2736" s="3"/>
      <c r="J2736" s="3" t="n">
        <f aca="false">ROUND((G2736-G2735)/G2735*100,2)</f>
        <v>1.63</v>
      </c>
      <c r="K2736" s="3" t="str">
        <f aca="false">B2736&amp;"_"&amp;C2736</f>
        <v>6_2024-11-25</v>
      </c>
    </row>
    <row r="2737" customFormat="false" ht="15" hidden="false" customHeight="false" outlineLevel="0" collapsed="false">
      <c r="A2737" s="3" t="n">
        <v>2736</v>
      </c>
      <c r="B2737" s="3" t="n">
        <v>6</v>
      </c>
      <c r="C2737" s="3" t="s">
        <v>292</v>
      </c>
      <c r="D2737" s="4" t="n">
        <v>290.27</v>
      </c>
      <c r="E2737" s="4" t="n">
        <v>291.46</v>
      </c>
      <c r="F2737" s="4" t="n">
        <v>289.57</v>
      </c>
      <c r="G2737" s="4" t="n">
        <v>290.51</v>
      </c>
      <c r="H2737" s="5" t="n">
        <v>4437880</v>
      </c>
      <c r="I2737" s="3"/>
      <c r="J2737" s="3" t="n">
        <f aca="false">ROUND((G2737-G2736)/G2736*100,2)</f>
        <v>0.75</v>
      </c>
      <c r="K2737" s="3" t="str">
        <f aca="false">B2737&amp;"_"&amp;C2737</f>
        <v>6_2024-11-26</v>
      </c>
    </row>
    <row r="2738" customFormat="false" ht="15" hidden="false" customHeight="false" outlineLevel="0" collapsed="false">
      <c r="A2738" s="3" t="n">
        <v>2737</v>
      </c>
      <c r="B2738" s="3" t="n">
        <v>6</v>
      </c>
      <c r="C2738" s="3" t="s">
        <v>293</v>
      </c>
      <c r="D2738" s="4" t="n">
        <v>302.43</v>
      </c>
      <c r="E2738" s="4" t="n">
        <v>303.88</v>
      </c>
      <c r="F2738" s="4" t="n">
        <v>301.13</v>
      </c>
      <c r="G2738" s="4" t="n">
        <v>302.78</v>
      </c>
      <c r="H2738" s="5" t="n">
        <v>6120074</v>
      </c>
      <c r="I2738" s="3"/>
      <c r="J2738" s="3" t="n">
        <f aca="false">ROUND((G2738-G2737)/G2737*100,2)</f>
        <v>4.22</v>
      </c>
      <c r="K2738" s="3" t="str">
        <f aca="false">B2738&amp;"_"&amp;C2738</f>
        <v>6_2024-11-27</v>
      </c>
    </row>
    <row r="2739" customFormat="false" ht="15" hidden="false" customHeight="false" outlineLevel="0" collapsed="false">
      <c r="A2739" s="3" t="n">
        <v>2738</v>
      </c>
      <c r="B2739" s="3" t="n">
        <v>6</v>
      </c>
      <c r="C2739" s="3" t="s">
        <v>294</v>
      </c>
      <c r="D2739" s="4" t="n">
        <v>300.41</v>
      </c>
      <c r="E2739" s="4" t="n">
        <v>301.35</v>
      </c>
      <c r="F2739" s="4" t="n">
        <v>299.07</v>
      </c>
      <c r="G2739" s="4" t="n">
        <v>299.8</v>
      </c>
      <c r="H2739" s="5" t="n">
        <v>4273644</v>
      </c>
      <c r="I2739" s="3"/>
      <c r="J2739" s="3" t="n">
        <f aca="false">ROUND((G2739-G2738)/G2738*100,2)</f>
        <v>-0.98</v>
      </c>
      <c r="K2739" s="3" t="str">
        <f aca="false">B2739&amp;"_"&amp;C2739</f>
        <v>6_2024-11-28</v>
      </c>
    </row>
    <row r="2740" customFormat="false" ht="15" hidden="false" customHeight="false" outlineLevel="0" collapsed="false">
      <c r="A2740" s="3" t="n">
        <v>2739</v>
      </c>
      <c r="B2740" s="3" t="n">
        <v>6</v>
      </c>
      <c r="C2740" s="3" t="s">
        <v>295</v>
      </c>
      <c r="D2740" s="4" t="n">
        <v>289.47</v>
      </c>
      <c r="E2740" s="4" t="n">
        <v>291.19</v>
      </c>
      <c r="F2740" s="4" t="n">
        <v>288.83</v>
      </c>
      <c r="G2740" s="4" t="n">
        <v>290.15</v>
      </c>
      <c r="H2740" s="5" t="n">
        <v>2738316</v>
      </c>
      <c r="I2740" s="3"/>
      <c r="J2740" s="3" t="n">
        <f aca="false">ROUND((G2740-G2739)/G2739*100,2)</f>
        <v>-3.22</v>
      </c>
      <c r="K2740" s="3" t="str">
        <f aca="false">B2740&amp;"_"&amp;C2740</f>
        <v>6_2024-11-29</v>
      </c>
    </row>
    <row r="2741" customFormat="false" ht="15" hidden="false" customHeight="false" outlineLevel="0" collapsed="false">
      <c r="A2741" s="3" t="n">
        <v>2740</v>
      </c>
      <c r="B2741" s="3" t="n">
        <v>6</v>
      </c>
      <c r="C2741" s="3" t="s">
        <v>296</v>
      </c>
      <c r="D2741" s="4" t="n">
        <v>290.5</v>
      </c>
      <c r="E2741" s="4" t="n">
        <v>291.22</v>
      </c>
      <c r="F2741" s="4" t="n">
        <v>289.6</v>
      </c>
      <c r="G2741" s="4" t="n">
        <v>290.26</v>
      </c>
      <c r="H2741" s="5" t="n">
        <v>3302175</v>
      </c>
      <c r="I2741" s="3"/>
      <c r="J2741" s="3" t="n">
        <f aca="false">ROUND((G2741-G2740)/G2740*100,2)</f>
        <v>0.04</v>
      </c>
      <c r="K2741" s="3" t="str">
        <f aca="false">B2741&amp;"_"&amp;C2741</f>
        <v>6_2024-12-02</v>
      </c>
    </row>
    <row r="2742" customFormat="false" ht="15" hidden="false" customHeight="false" outlineLevel="0" collapsed="false">
      <c r="A2742" s="3" t="n">
        <v>2741</v>
      </c>
      <c r="B2742" s="3" t="n">
        <v>6</v>
      </c>
      <c r="C2742" s="3" t="s">
        <v>297</v>
      </c>
      <c r="D2742" s="4" t="n">
        <v>287.86</v>
      </c>
      <c r="E2742" s="4" t="n">
        <v>289.74</v>
      </c>
      <c r="F2742" s="4" t="n">
        <v>286.76</v>
      </c>
      <c r="G2742" s="4" t="n">
        <v>288.98</v>
      </c>
      <c r="H2742" s="5" t="n">
        <v>1603776</v>
      </c>
      <c r="I2742" s="3"/>
      <c r="J2742" s="3" t="n">
        <f aca="false">ROUND((G2742-G2741)/G2741*100,2)</f>
        <v>-0.44</v>
      </c>
      <c r="K2742" s="3" t="str">
        <f aca="false">B2742&amp;"_"&amp;C2742</f>
        <v>6_2024-12-03</v>
      </c>
    </row>
    <row r="2743" customFormat="false" ht="15" hidden="false" customHeight="false" outlineLevel="0" collapsed="false">
      <c r="A2743" s="3" t="n">
        <v>2742</v>
      </c>
      <c r="B2743" s="3" t="n">
        <v>6</v>
      </c>
      <c r="C2743" s="3" t="s">
        <v>298</v>
      </c>
      <c r="D2743" s="4" t="n">
        <v>293.11</v>
      </c>
      <c r="E2743" s="4" t="n">
        <v>294.5</v>
      </c>
      <c r="F2743" s="4" t="n">
        <v>290.94</v>
      </c>
      <c r="G2743" s="4" t="n">
        <v>292.26</v>
      </c>
      <c r="H2743" s="5" t="n">
        <v>5368034</v>
      </c>
      <c r="I2743" s="3"/>
      <c r="J2743" s="3" t="n">
        <f aca="false">ROUND((G2743-G2742)/G2742*100,2)</f>
        <v>1.14</v>
      </c>
      <c r="K2743" s="3" t="str">
        <f aca="false">B2743&amp;"_"&amp;C2743</f>
        <v>6_2024-12-04</v>
      </c>
    </row>
    <row r="2744" customFormat="false" ht="15" hidden="false" customHeight="false" outlineLevel="0" collapsed="false">
      <c r="A2744" s="3" t="n">
        <v>2743</v>
      </c>
      <c r="B2744" s="3" t="n">
        <v>6</v>
      </c>
      <c r="C2744" s="3" t="s">
        <v>299</v>
      </c>
      <c r="D2744" s="4" t="n">
        <v>289.96</v>
      </c>
      <c r="E2744" s="4" t="n">
        <v>291.48</v>
      </c>
      <c r="F2744" s="4" t="n">
        <v>289.2</v>
      </c>
      <c r="G2744" s="4" t="n">
        <v>291.09</v>
      </c>
      <c r="H2744" s="5" t="n">
        <v>4150818</v>
      </c>
      <c r="I2744" s="3"/>
      <c r="J2744" s="3" t="n">
        <f aca="false">ROUND((G2744-G2743)/G2743*100,2)</f>
        <v>-0.4</v>
      </c>
      <c r="K2744" s="3" t="str">
        <f aca="false">B2744&amp;"_"&amp;C2744</f>
        <v>6_2024-12-05</v>
      </c>
    </row>
    <row r="2745" customFormat="false" ht="15" hidden="false" customHeight="false" outlineLevel="0" collapsed="false">
      <c r="A2745" s="3" t="n">
        <v>2744</v>
      </c>
      <c r="B2745" s="3" t="n">
        <v>6</v>
      </c>
      <c r="C2745" s="3" t="s">
        <v>300</v>
      </c>
      <c r="D2745" s="4" t="n">
        <v>294.82</v>
      </c>
      <c r="E2745" s="4" t="n">
        <v>295.72</v>
      </c>
      <c r="F2745" s="4" t="n">
        <v>293.26</v>
      </c>
      <c r="G2745" s="4" t="n">
        <v>294.9</v>
      </c>
      <c r="H2745" s="5" t="n">
        <v>3974744</v>
      </c>
      <c r="I2745" s="3"/>
      <c r="J2745" s="3" t="n">
        <f aca="false">ROUND((G2745-G2744)/G2744*100,2)</f>
        <v>1.31</v>
      </c>
      <c r="K2745" s="3" t="str">
        <f aca="false">B2745&amp;"_"&amp;C2745</f>
        <v>6_2024-12-06</v>
      </c>
    </row>
    <row r="2746" customFormat="false" ht="15" hidden="false" customHeight="false" outlineLevel="0" collapsed="false">
      <c r="A2746" s="3" t="n">
        <v>2745</v>
      </c>
      <c r="B2746" s="3" t="n">
        <v>6</v>
      </c>
      <c r="C2746" s="3" t="s">
        <v>301</v>
      </c>
      <c r="D2746" s="4" t="n">
        <v>294.56</v>
      </c>
      <c r="E2746" s="4" t="n">
        <v>296.15</v>
      </c>
      <c r="F2746" s="4" t="n">
        <v>291.88</v>
      </c>
      <c r="G2746" s="4" t="n">
        <v>293.51</v>
      </c>
      <c r="H2746" s="5" t="n">
        <v>2715635</v>
      </c>
      <c r="I2746" s="3"/>
      <c r="J2746" s="3" t="n">
        <f aca="false">ROUND((G2746-G2745)/G2745*100,2)</f>
        <v>-0.47</v>
      </c>
      <c r="K2746" s="3" t="str">
        <f aca="false">B2746&amp;"_"&amp;C2746</f>
        <v>6_2024-12-09</v>
      </c>
    </row>
    <row r="2747" customFormat="false" ht="15" hidden="false" customHeight="false" outlineLevel="0" collapsed="false">
      <c r="A2747" s="3" t="n">
        <v>2746</v>
      </c>
      <c r="B2747" s="3" t="n">
        <v>6</v>
      </c>
      <c r="C2747" s="3" t="s">
        <v>302</v>
      </c>
      <c r="D2747" s="4" t="n">
        <v>293.42</v>
      </c>
      <c r="E2747" s="4" t="n">
        <v>295.29</v>
      </c>
      <c r="F2747" s="4" t="n">
        <v>292.74</v>
      </c>
      <c r="G2747" s="4" t="n">
        <v>294.47</v>
      </c>
      <c r="H2747" s="5" t="n">
        <v>5400740</v>
      </c>
      <c r="I2747" s="3"/>
      <c r="J2747" s="3" t="n">
        <f aca="false">ROUND((G2747-G2746)/G2746*100,2)</f>
        <v>0.33</v>
      </c>
      <c r="K2747" s="3" t="str">
        <f aca="false">B2747&amp;"_"&amp;C2747</f>
        <v>6_2024-12-10</v>
      </c>
    </row>
    <row r="2748" customFormat="false" ht="15" hidden="false" customHeight="false" outlineLevel="0" collapsed="false">
      <c r="A2748" s="3" t="n">
        <v>2747</v>
      </c>
      <c r="B2748" s="3" t="n">
        <v>6</v>
      </c>
      <c r="C2748" s="3" t="s">
        <v>303</v>
      </c>
      <c r="D2748" s="4" t="n">
        <v>287.69</v>
      </c>
      <c r="E2748" s="4" t="n">
        <v>288.91</v>
      </c>
      <c r="F2748" s="4" t="n">
        <v>286.87</v>
      </c>
      <c r="G2748" s="4" t="n">
        <v>288.03</v>
      </c>
      <c r="H2748" s="5" t="n">
        <v>7504828</v>
      </c>
      <c r="I2748" s="3"/>
      <c r="J2748" s="3" t="n">
        <f aca="false">ROUND((G2748-G2747)/G2747*100,2)</f>
        <v>-2.19</v>
      </c>
      <c r="K2748" s="3" t="str">
        <f aca="false">B2748&amp;"_"&amp;C2748</f>
        <v>6_2024-12-11</v>
      </c>
    </row>
    <row r="2749" customFormat="false" ht="15" hidden="false" customHeight="false" outlineLevel="0" collapsed="false">
      <c r="A2749" s="3" t="n">
        <v>2748</v>
      </c>
      <c r="B2749" s="3" t="n">
        <v>6</v>
      </c>
      <c r="C2749" s="3" t="s">
        <v>304</v>
      </c>
      <c r="D2749" s="4" t="n">
        <v>291.82</v>
      </c>
      <c r="E2749" s="4" t="n">
        <v>292.66</v>
      </c>
      <c r="F2749" s="4" t="n">
        <v>290.35</v>
      </c>
      <c r="G2749" s="4" t="n">
        <v>290.97</v>
      </c>
      <c r="H2749" s="5" t="n">
        <v>1951094</v>
      </c>
      <c r="I2749" s="3"/>
      <c r="J2749" s="3" t="n">
        <f aca="false">ROUND((G2749-G2748)/G2748*100,2)</f>
        <v>1.02</v>
      </c>
      <c r="K2749" s="3" t="str">
        <f aca="false">B2749&amp;"_"&amp;C2749</f>
        <v>6_2024-12-12</v>
      </c>
    </row>
    <row r="2750" customFormat="false" ht="15" hidden="false" customHeight="false" outlineLevel="0" collapsed="false">
      <c r="A2750" s="3" t="n">
        <v>2749</v>
      </c>
      <c r="B2750" s="3" t="n">
        <v>6</v>
      </c>
      <c r="C2750" s="3" t="s">
        <v>305</v>
      </c>
      <c r="D2750" s="4" t="n">
        <v>295</v>
      </c>
      <c r="E2750" s="4" t="n">
        <v>295.26</v>
      </c>
      <c r="F2750" s="4" t="n">
        <v>292.59</v>
      </c>
      <c r="G2750" s="4" t="n">
        <v>293.85</v>
      </c>
      <c r="H2750" s="5" t="n">
        <v>2522064</v>
      </c>
      <c r="I2750" s="3"/>
      <c r="J2750" s="3" t="n">
        <f aca="false">ROUND((G2750-G2749)/G2749*100,2)</f>
        <v>0.99</v>
      </c>
      <c r="K2750" s="3" t="str">
        <f aca="false">B2750&amp;"_"&amp;C2750</f>
        <v>6_2024-12-13</v>
      </c>
    </row>
    <row r="2751" customFormat="false" ht="15" hidden="false" customHeight="false" outlineLevel="0" collapsed="false">
      <c r="A2751" s="3" t="n">
        <v>2750</v>
      </c>
      <c r="B2751" s="3" t="n">
        <v>6</v>
      </c>
      <c r="C2751" s="3" t="s">
        <v>306</v>
      </c>
      <c r="D2751" s="4" t="n">
        <v>291.33</v>
      </c>
      <c r="E2751" s="4" t="n">
        <v>292.83</v>
      </c>
      <c r="F2751" s="4" t="n">
        <v>290.42</v>
      </c>
      <c r="G2751" s="4" t="n">
        <v>292.44</v>
      </c>
      <c r="H2751" s="5" t="n">
        <v>681048</v>
      </c>
      <c r="I2751" s="3"/>
      <c r="J2751" s="3" t="n">
        <f aca="false">ROUND((G2751-G2750)/G2750*100,2)</f>
        <v>-0.48</v>
      </c>
      <c r="K2751" s="3" t="str">
        <f aca="false">B2751&amp;"_"&amp;C2751</f>
        <v>6_2024-12-16</v>
      </c>
    </row>
    <row r="2752" customFormat="false" ht="15" hidden="false" customHeight="false" outlineLevel="0" collapsed="false">
      <c r="A2752" s="3" t="n">
        <v>2751</v>
      </c>
      <c r="B2752" s="3" t="n">
        <v>6</v>
      </c>
      <c r="C2752" s="3" t="s">
        <v>307</v>
      </c>
      <c r="D2752" s="4" t="n">
        <v>284.71</v>
      </c>
      <c r="E2752" s="4" t="n">
        <v>285.86</v>
      </c>
      <c r="F2752" s="4" t="n">
        <v>284.22</v>
      </c>
      <c r="G2752" s="4" t="n">
        <v>284.8</v>
      </c>
      <c r="H2752" s="5" t="n">
        <v>881872</v>
      </c>
      <c r="I2752" s="3"/>
      <c r="J2752" s="3" t="n">
        <f aca="false">ROUND((G2752-G2751)/G2751*100,2)</f>
        <v>-2.61</v>
      </c>
      <c r="K2752" s="3" t="str">
        <f aca="false">B2752&amp;"_"&amp;C2752</f>
        <v>6_2024-12-17</v>
      </c>
    </row>
    <row r="2753" customFormat="false" ht="15" hidden="false" customHeight="false" outlineLevel="0" collapsed="false">
      <c r="A2753" s="3" t="n">
        <v>2752</v>
      </c>
      <c r="B2753" s="3" t="n">
        <v>6</v>
      </c>
      <c r="C2753" s="3" t="s">
        <v>308</v>
      </c>
      <c r="D2753" s="4" t="n">
        <v>290.16</v>
      </c>
      <c r="E2753" s="4" t="n">
        <v>290.38</v>
      </c>
      <c r="F2753" s="4" t="n">
        <v>289.36</v>
      </c>
      <c r="G2753" s="4" t="n">
        <v>290.12</v>
      </c>
      <c r="H2753" s="5" t="n">
        <v>4156376</v>
      </c>
      <c r="I2753" s="3"/>
      <c r="J2753" s="3" t="n">
        <f aca="false">ROUND((G2753-G2752)/G2752*100,2)</f>
        <v>1.87</v>
      </c>
      <c r="K2753" s="3" t="str">
        <f aca="false">B2753&amp;"_"&amp;C2753</f>
        <v>6_2024-12-18</v>
      </c>
    </row>
    <row r="2754" customFormat="false" ht="15" hidden="false" customHeight="false" outlineLevel="0" collapsed="false">
      <c r="A2754" s="3" t="n">
        <v>2753</v>
      </c>
      <c r="B2754" s="3" t="n">
        <v>6</v>
      </c>
      <c r="C2754" s="3" t="s">
        <v>309</v>
      </c>
      <c r="D2754" s="4" t="n">
        <v>290.99</v>
      </c>
      <c r="E2754" s="4" t="n">
        <v>292.26</v>
      </c>
      <c r="F2754" s="4" t="n">
        <v>289.35</v>
      </c>
      <c r="G2754" s="4" t="n">
        <v>290.34</v>
      </c>
      <c r="H2754" s="5" t="n">
        <v>1004668</v>
      </c>
      <c r="I2754" s="3"/>
      <c r="J2754" s="3" t="n">
        <f aca="false">ROUND((G2754-G2753)/G2753*100,2)</f>
        <v>0.08</v>
      </c>
      <c r="K2754" s="3" t="str">
        <f aca="false">B2754&amp;"_"&amp;C2754</f>
        <v>6_2024-12-19</v>
      </c>
    </row>
    <row r="2755" customFormat="false" ht="15" hidden="false" customHeight="false" outlineLevel="0" collapsed="false">
      <c r="A2755" s="3" t="n">
        <v>2754</v>
      </c>
      <c r="B2755" s="3" t="n">
        <v>6</v>
      </c>
      <c r="C2755" s="3" t="s">
        <v>310</v>
      </c>
      <c r="D2755" s="4" t="n">
        <v>290.1</v>
      </c>
      <c r="E2755" s="4" t="n">
        <v>291.73</v>
      </c>
      <c r="F2755" s="4" t="n">
        <v>288.37</v>
      </c>
      <c r="G2755" s="4" t="n">
        <v>289.02</v>
      </c>
      <c r="H2755" s="5" t="n">
        <v>5454621</v>
      </c>
      <c r="I2755" s="3"/>
      <c r="J2755" s="3" t="n">
        <f aca="false">ROUND((G2755-G2754)/G2754*100,2)</f>
        <v>-0.45</v>
      </c>
      <c r="K2755" s="3" t="str">
        <f aca="false">B2755&amp;"_"&amp;C2755</f>
        <v>6_2024-12-20</v>
      </c>
    </row>
    <row r="2756" customFormat="false" ht="15" hidden="false" customHeight="false" outlineLevel="0" collapsed="false">
      <c r="A2756" s="3" t="n">
        <v>2755</v>
      </c>
      <c r="B2756" s="3" t="n">
        <v>6</v>
      </c>
      <c r="C2756" s="3" t="s">
        <v>311</v>
      </c>
      <c r="D2756" s="4" t="n">
        <v>280.85</v>
      </c>
      <c r="E2756" s="4" t="n">
        <v>281.61</v>
      </c>
      <c r="F2756" s="4" t="n">
        <v>279.31</v>
      </c>
      <c r="G2756" s="4" t="n">
        <v>281.37</v>
      </c>
      <c r="H2756" s="5" t="n">
        <v>1198922</v>
      </c>
      <c r="I2756" s="3"/>
      <c r="J2756" s="3" t="n">
        <f aca="false">ROUND((G2756-G2755)/G2755*100,2)</f>
        <v>-2.65</v>
      </c>
      <c r="K2756" s="3" t="str">
        <f aca="false">B2756&amp;"_"&amp;C2756</f>
        <v>6_2024-12-23</v>
      </c>
    </row>
    <row r="2757" customFormat="false" ht="15" hidden="false" customHeight="false" outlineLevel="0" collapsed="false">
      <c r="A2757" s="3" t="n">
        <v>2756</v>
      </c>
      <c r="B2757" s="3" t="n">
        <v>6</v>
      </c>
      <c r="C2757" s="3" t="s">
        <v>312</v>
      </c>
      <c r="D2757" s="4" t="n">
        <v>284.19</v>
      </c>
      <c r="E2757" s="4" t="n">
        <v>285.13</v>
      </c>
      <c r="F2757" s="4" t="n">
        <v>284.12</v>
      </c>
      <c r="G2757" s="4" t="n">
        <v>284.46</v>
      </c>
      <c r="H2757" s="5" t="n">
        <v>2771827</v>
      </c>
      <c r="I2757" s="3"/>
      <c r="J2757" s="3" t="n">
        <f aca="false">ROUND((G2757-G2756)/G2756*100,2)</f>
        <v>1.1</v>
      </c>
      <c r="K2757" s="3" t="str">
        <f aca="false">B2757&amp;"_"&amp;C2757</f>
        <v>6_2024-12-24</v>
      </c>
    </row>
    <row r="2758" customFormat="false" ht="15" hidden="false" customHeight="false" outlineLevel="0" collapsed="false">
      <c r="A2758" s="3" t="n">
        <v>2757</v>
      </c>
      <c r="B2758" s="3" t="n">
        <v>6</v>
      </c>
      <c r="C2758" s="3" t="s">
        <v>313</v>
      </c>
      <c r="D2758" s="4" t="n">
        <v>287.94</v>
      </c>
      <c r="E2758" s="4" t="n">
        <v>288.66</v>
      </c>
      <c r="F2758" s="4" t="n">
        <v>286.35</v>
      </c>
      <c r="G2758" s="4" t="n">
        <v>287.78</v>
      </c>
      <c r="H2758" s="5" t="n">
        <v>1637348</v>
      </c>
      <c r="I2758" s="3"/>
      <c r="J2758" s="3" t="n">
        <f aca="false">ROUND((G2758-G2757)/G2757*100,2)</f>
        <v>1.17</v>
      </c>
      <c r="K2758" s="3" t="str">
        <f aca="false">B2758&amp;"_"&amp;C2758</f>
        <v>6_2024-12-25</v>
      </c>
    </row>
    <row r="2759" customFormat="false" ht="15" hidden="false" customHeight="false" outlineLevel="0" collapsed="false">
      <c r="A2759" s="3" t="n">
        <v>2758</v>
      </c>
      <c r="B2759" s="3" t="n">
        <v>6</v>
      </c>
      <c r="C2759" s="3" t="s">
        <v>314</v>
      </c>
      <c r="D2759" s="4" t="n">
        <v>287</v>
      </c>
      <c r="E2759" s="4" t="n">
        <v>287.44</v>
      </c>
      <c r="F2759" s="4" t="n">
        <v>285.31</v>
      </c>
      <c r="G2759" s="4" t="n">
        <v>286.89</v>
      </c>
      <c r="H2759" s="5" t="n">
        <v>504252</v>
      </c>
      <c r="I2759" s="3"/>
      <c r="J2759" s="3" t="n">
        <f aca="false">ROUND((G2759-G2758)/G2758*100,2)</f>
        <v>-0.31</v>
      </c>
      <c r="K2759" s="3" t="str">
        <f aca="false">B2759&amp;"_"&amp;C2759</f>
        <v>6_2024-12-26</v>
      </c>
    </row>
    <row r="2760" customFormat="false" ht="15" hidden="false" customHeight="false" outlineLevel="0" collapsed="false">
      <c r="A2760" s="3" t="n">
        <v>2759</v>
      </c>
      <c r="B2760" s="3" t="n">
        <v>6</v>
      </c>
      <c r="C2760" s="3" t="s">
        <v>315</v>
      </c>
      <c r="D2760" s="4" t="n">
        <v>295.78</v>
      </c>
      <c r="E2760" s="4" t="n">
        <v>297.19</v>
      </c>
      <c r="F2760" s="4" t="n">
        <v>295.66</v>
      </c>
      <c r="G2760" s="4" t="n">
        <v>296.33</v>
      </c>
      <c r="H2760" s="5" t="n">
        <v>4012299</v>
      </c>
      <c r="I2760" s="3"/>
      <c r="J2760" s="3" t="n">
        <f aca="false">ROUND((G2760-G2759)/G2759*100,2)</f>
        <v>3.29</v>
      </c>
      <c r="K2760" s="3" t="str">
        <f aca="false">B2760&amp;"_"&amp;C2760</f>
        <v>6_2024-12-27</v>
      </c>
    </row>
    <row r="2761" customFormat="false" ht="15" hidden="false" customHeight="false" outlineLevel="0" collapsed="false">
      <c r="A2761" s="3" t="n">
        <v>2760</v>
      </c>
      <c r="B2761" s="3" t="n">
        <v>6</v>
      </c>
      <c r="C2761" s="3" t="s">
        <v>316</v>
      </c>
      <c r="D2761" s="4" t="n">
        <v>301.85</v>
      </c>
      <c r="E2761" s="4" t="n">
        <v>303.53</v>
      </c>
      <c r="F2761" s="4" t="n">
        <v>299.8</v>
      </c>
      <c r="G2761" s="4" t="n">
        <v>300.69</v>
      </c>
      <c r="H2761" s="5" t="n">
        <v>1099771</v>
      </c>
      <c r="I2761" s="3"/>
      <c r="J2761" s="3" t="n">
        <f aca="false">ROUND((G2761-G2760)/G2760*100,2)</f>
        <v>1.47</v>
      </c>
      <c r="K2761" s="3" t="str">
        <f aca="false">B2761&amp;"_"&amp;C2761</f>
        <v>6_2024-12-30</v>
      </c>
    </row>
    <row r="2762" customFormat="false" ht="15" hidden="false" customHeight="false" outlineLevel="0" collapsed="false">
      <c r="A2762" s="3" t="n">
        <v>2761</v>
      </c>
      <c r="B2762" s="3" t="n">
        <v>6</v>
      </c>
      <c r="C2762" s="3" t="s">
        <v>317</v>
      </c>
      <c r="D2762" s="4" t="n">
        <v>289.84</v>
      </c>
      <c r="E2762" s="4" t="n">
        <v>291.54</v>
      </c>
      <c r="F2762" s="4" t="n">
        <v>288.09</v>
      </c>
      <c r="G2762" s="4" t="n">
        <v>289.56</v>
      </c>
      <c r="H2762" s="5" t="n">
        <v>7667513</v>
      </c>
      <c r="I2762" s="3"/>
      <c r="J2762" s="3" t="n">
        <f aca="false">ROUND((G2762-G2761)/G2761*100,2)</f>
        <v>-3.7</v>
      </c>
      <c r="K2762" s="3" t="str">
        <f aca="false">B2762&amp;"_"&amp;C2762</f>
        <v>6_2024-12-31</v>
      </c>
    </row>
    <row r="2763" customFormat="false" ht="15" hidden="false" customHeight="false" outlineLevel="0" collapsed="false">
      <c r="A2763" s="3" t="n">
        <v>2762</v>
      </c>
      <c r="B2763" s="3" t="n">
        <v>6</v>
      </c>
      <c r="C2763" s="3" t="s">
        <v>318</v>
      </c>
      <c r="D2763" s="4" t="n">
        <v>291.9</v>
      </c>
      <c r="E2763" s="4" t="n">
        <v>293.44</v>
      </c>
      <c r="F2763" s="4" t="n">
        <v>290.34</v>
      </c>
      <c r="G2763" s="4" t="n">
        <v>292.46</v>
      </c>
      <c r="H2763" s="5" t="n">
        <v>6607853</v>
      </c>
      <c r="I2763" s="3"/>
      <c r="J2763" s="3" t="n">
        <f aca="false">ROUND((G2763-G2762)/G2762*100,2)</f>
        <v>1</v>
      </c>
      <c r="K2763" s="3" t="str">
        <f aca="false">B2763&amp;"_"&amp;C2763</f>
        <v>6_2025-01-01</v>
      </c>
    </row>
    <row r="2764" customFormat="false" ht="15" hidden="false" customHeight="false" outlineLevel="0" collapsed="false">
      <c r="A2764" s="3" t="n">
        <v>2763</v>
      </c>
      <c r="B2764" s="3" t="n">
        <v>6</v>
      </c>
      <c r="C2764" s="3" t="s">
        <v>319</v>
      </c>
      <c r="D2764" s="4" t="n">
        <v>288.85</v>
      </c>
      <c r="E2764" s="4" t="n">
        <v>290</v>
      </c>
      <c r="F2764" s="4" t="n">
        <v>287.34</v>
      </c>
      <c r="G2764" s="4" t="n">
        <v>288.78</v>
      </c>
      <c r="H2764" s="5" t="n">
        <v>4923346</v>
      </c>
      <c r="I2764" s="3"/>
      <c r="J2764" s="3" t="n">
        <f aca="false">ROUND((G2764-G2763)/G2763*100,2)</f>
        <v>-1.26</v>
      </c>
      <c r="K2764" s="3" t="str">
        <f aca="false">B2764&amp;"_"&amp;C2764</f>
        <v>6_2025-01-02</v>
      </c>
    </row>
    <row r="2765" customFormat="false" ht="15" hidden="false" customHeight="false" outlineLevel="0" collapsed="false">
      <c r="A2765" s="3" t="n">
        <v>2764</v>
      </c>
      <c r="B2765" s="3" t="n">
        <v>6</v>
      </c>
      <c r="C2765" s="3" t="s">
        <v>320</v>
      </c>
      <c r="D2765" s="4" t="n">
        <v>296.03</v>
      </c>
      <c r="E2765" s="4" t="n">
        <v>297.46</v>
      </c>
      <c r="F2765" s="4" t="n">
        <v>294.22</v>
      </c>
      <c r="G2765" s="4" t="n">
        <v>295.6</v>
      </c>
      <c r="H2765" s="5" t="n">
        <v>2339724</v>
      </c>
      <c r="I2765" s="3"/>
      <c r="J2765" s="3" t="n">
        <f aca="false">ROUND((G2765-G2764)/G2764*100,2)</f>
        <v>2.36</v>
      </c>
      <c r="K2765" s="3" t="str">
        <f aca="false">B2765&amp;"_"&amp;C2765</f>
        <v>6_2025-01-03</v>
      </c>
    </row>
    <row r="2766" customFormat="false" ht="15" hidden="false" customHeight="false" outlineLevel="0" collapsed="false">
      <c r="A2766" s="3" t="n">
        <v>2765</v>
      </c>
      <c r="B2766" s="3" t="n">
        <v>6</v>
      </c>
      <c r="C2766" s="3" t="s">
        <v>321</v>
      </c>
      <c r="D2766" s="4" t="n">
        <v>297.41</v>
      </c>
      <c r="E2766" s="4" t="n">
        <v>299.63</v>
      </c>
      <c r="F2766" s="4" t="n">
        <v>296.87</v>
      </c>
      <c r="G2766" s="4" t="n">
        <v>297.95</v>
      </c>
      <c r="H2766" s="5" t="n">
        <v>7795708</v>
      </c>
      <c r="I2766" s="3"/>
      <c r="J2766" s="3" t="n">
        <f aca="false">ROUND((G2766-G2765)/G2765*100,2)</f>
        <v>0.79</v>
      </c>
      <c r="K2766" s="3" t="str">
        <f aca="false">B2766&amp;"_"&amp;C2766</f>
        <v>6_2025-01-06</v>
      </c>
    </row>
    <row r="2767" customFormat="false" ht="15" hidden="false" customHeight="false" outlineLevel="0" collapsed="false">
      <c r="A2767" s="3" t="n">
        <v>2766</v>
      </c>
      <c r="B2767" s="3" t="n">
        <v>6</v>
      </c>
      <c r="C2767" s="3" t="s">
        <v>322</v>
      </c>
      <c r="D2767" s="4" t="n">
        <v>293.95</v>
      </c>
      <c r="E2767" s="4" t="n">
        <v>294.04</v>
      </c>
      <c r="F2767" s="4" t="n">
        <v>291.76</v>
      </c>
      <c r="G2767" s="4" t="n">
        <v>292.8</v>
      </c>
      <c r="H2767" s="5" t="n">
        <v>6512553</v>
      </c>
      <c r="I2767" s="3"/>
      <c r="J2767" s="3" t="n">
        <f aca="false">ROUND((G2767-G2766)/G2766*100,2)</f>
        <v>-1.73</v>
      </c>
      <c r="K2767" s="3" t="str">
        <f aca="false">B2767&amp;"_"&amp;C2767</f>
        <v>6_2025-01-07</v>
      </c>
    </row>
    <row r="2768" customFormat="false" ht="15" hidden="false" customHeight="false" outlineLevel="0" collapsed="false">
      <c r="A2768" s="3" t="n">
        <v>2767</v>
      </c>
      <c r="B2768" s="3" t="n">
        <v>6</v>
      </c>
      <c r="C2768" s="3" t="s">
        <v>323</v>
      </c>
      <c r="D2768" s="4" t="n">
        <v>292.55</v>
      </c>
      <c r="E2768" s="4" t="n">
        <v>294.03</v>
      </c>
      <c r="F2768" s="4" t="n">
        <v>292.04</v>
      </c>
      <c r="G2768" s="4" t="n">
        <v>292.42</v>
      </c>
      <c r="H2768" s="5" t="n">
        <v>7671325</v>
      </c>
      <c r="I2768" s="3"/>
      <c r="J2768" s="3" t="n">
        <f aca="false">ROUND((G2768-G2767)/G2767*100,2)</f>
        <v>-0.13</v>
      </c>
      <c r="K2768" s="3" t="str">
        <f aca="false">B2768&amp;"_"&amp;C2768</f>
        <v>6_2025-01-08</v>
      </c>
    </row>
    <row r="2769" customFormat="false" ht="15" hidden="false" customHeight="false" outlineLevel="0" collapsed="false">
      <c r="A2769" s="3" t="n">
        <v>2768</v>
      </c>
      <c r="B2769" s="3" t="n">
        <v>6</v>
      </c>
      <c r="C2769" s="3" t="s">
        <v>324</v>
      </c>
      <c r="D2769" s="4" t="n">
        <v>302.23</v>
      </c>
      <c r="E2769" s="4" t="n">
        <v>302.6</v>
      </c>
      <c r="F2769" s="4" t="n">
        <v>302.05</v>
      </c>
      <c r="G2769" s="4" t="n">
        <v>302.32</v>
      </c>
      <c r="H2769" s="5" t="n">
        <v>4566569</v>
      </c>
      <c r="I2769" s="3"/>
      <c r="J2769" s="3" t="n">
        <f aca="false">ROUND((G2769-G2768)/G2768*100,2)</f>
        <v>3.39</v>
      </c>
      <c r="K2769" s="3" t="str">
        <f aca="false">B2769&amp;"_"&amp;C2769</f>
        <v>6_2025-01-09</v>
      </c>
    </row>
    <row r="2770" customFormat="false" ht="15" hidden="false" customHeight="false" outlineLevel="0" collapsed="false">
      <c r="A2770" s="3" t="n">
        <v>2769</v>
      </c>
      <c r="B2770" s="3" t="n">
        <v>6</v>
      </c>
      <c r="C2770" s="3" t="s">
        <v>325</v>
      </c>
      <c r="D2770" s="4" t="n">
        <v>296.38</v>
      </c>
      <c r="E2770" s="4" t="n">
        <v>297.16</v>
      </c>
      <c r="F2770" s="4" t="n">
        <v>296.24</v>
      </c>
      <c r="G2770" s="4" t="n">
        <v>296.57</v>
      </c>
      <c r="H2770" s="5" t="n">
        <v>1718341</v>
      </c>
      <c r="I2770" s="3"/>
      <c r="J2770" s="3" t="n">
        <f aca="false">ROUND((G2770-G2769)/G2769*100,2)</f>
        <v>-1.9</v>
      </c>
      <c r="K2770" s="3" t="str">
        <f aca="false">B2770&amp;"_"&amp;C2770</f>
        <v>6_2025-01-10</v>
      </c>
    </row>
    <row r="2771" customFormat="false" ht="15" hidden="false" customHeight="false" outlineLevel="0" collapsed="false">
      <c r="A2771" s="3" t="n">
        <v>2770</v>
      </c>
      <c r="B2771" s="3" t="n">
        <v>6</v>
      </c>
      <c r="C2771" s="3" t="s">
        <v>326</v>
      </c>
      <c r="D2771" s="4" t="n">
        <v>303.29</v>
      </c>
      <c r="E2771" s="4" t="n">
        <v>305.03</v>
      </c>
      <c r="F2771" s="4" t="n">
        <v>303.17</v>
      </c>
      <c r="G2771" s="4" t="n">
        <v>303.34</v>
      </c>
      <c r="H2771" s="5" t="n">
        <v>2854677</v>
      </c>
      <c r="I2771" s="3"/>
      <c r="J2771" s="3" t="n">
        <f aca="false">ROUND((G2771-G2770)/G2770*100,2)</f>
        <v>2.28</v>
      </c>
      <c r="K2771" s="3" t="str">
        <f aca="false">B2771&amp;"_"&amp;C2771</f>
        <v>6_2025-01-13</v>
      </c>
    </row>
    <row r="2772" customFormat="false" ht="15" hidden="false" customHeight="false" outlineLevel="0" collapsed="false">
      <c r="A2772" s="3" t="n">
        <v>2771</v>
      </c>
      <c r="B2772" s="3" t="n">
        <v>6</v>
      </c>
      <c r="C2772" s="3" t="s">
        <v>327</v>
      </c>
      <c r="D2772" s="4" t="n">
        <v>308.7</v>
      </c>
      <c r="E2772" s="4" t="n">
        <v>308.98</v>
      </c>
      <c r="F2772" s="4" t="n">
        <v>307.05</v>
      </c>
      <c r="G2772" s="4" t="n">
        <v>307.92</v>
      </c>
      <c r="H2772" s="5" t="n">
        <v>729466</v>
      </c>
      <c r="I2772" s="3"/>
      <c r="J2772" s="3" t="n">
        <f aca="false">ROUND((G2772-G2771)/G2771*100,2)</f>
        <v>1.51</v>
      </c>
      <c r="K2772" s="3" t="str">
        <f aca="false">B2772&amp;"_"&amp;C2772</f>
        <v>6_2025-01-14</v>
      </c>
    </row>
    <row r="2773" customFormat="false" ht="15" hidden="false" customHeight="false" outlineLevel="0" collapsed="false">
      <c r="A2773" s="3" t="n">
        <v>2772</v>
      </c>
      <c r="B2773" s="3" t="n">
        <v>6</v>
      </c>
      <c r="C2773" s="3" t="s">
        <v>328</v>
      </c>
      <c r="D2773" s="4" t="n">
        <v>305.29</v>
      </c>
      <c r="E2773" s="4" t="n">
        <v>305.51</v>
      </c>
      <c r="F2773" s="4" t="n">
        <v>303.79</v>
      </c>
      <c r="G2773" s="4" t="n">
        <v>304.22</v>
      </c>
      <c r="H2773" s="5" t="n">
        <v>7093293</v>
      </c>
      <c r="I2773" s="3"/>
      <c r="J2773" s="3" t="n">
        <f aca="false">ROUND((G2773-G2772)/G2772*100,2)</f>
        <v>-1.2</v>
      </c>
      <c r="K2773" s="3" t="str">
        <f aca="false">B2773&amp;"_"&amp;C2773</f>
        <v>6_2025-01-15</v>
      </c>
    </row>
    <row r="2774" customFormat="false" ht="15" hidden="false" customHeight="false" outlineLevel="0" collapsed="false">
      <c r="A2774" s="3" t="n">
        <v>2773</v>
      </c>
      <c r="B2774" s="3" t="n">
        <v>6</v>
      </c>
      <c r="C2774" s="3" t="s">
        <v>329</v>
      </c>
      <c r="D2774" s="4" t="n">
        <v>290.74</v>
      </c>
      <c r="E2774" s="4" t="n">
        <v>291.45</v>
      </c>
      <c r="F2774" s="4" t="n">
        <v>289.06</v>
      </c>
      <c r="G2774" s="4" t="n">
        <v>290.54</v>
      </c>
      <c r="H2774" s="5" t="n">
        <v>2648506</v>
      </c>
      <c r="I2774" s="3"/>
      <c r="J2774" s="3" t="n">
        <f aca="false">ROUND((G2774-G2773)/G2773*100,2)</f>
        <v>-4.5</v>
      </c>
      <c r="K2774" s="3" t="str">
        <f aca="false">B2774&amp;"_"&amp;C2774</f>
        <v>6_2025-01-16</v>
      </c>
    </row>
    <row r="2775" customFormat="false" ht="15" hidden="false" customHeight="false" outlineLevel="0" collapsed="false">
      <c r="A2775" s="3" t="n">
        <v>2774</v>
      </c>
      <c r="B2775" s="3" t="n">
        <v>6</v>
      </c>
      <c r="C2775" s="3" t="s">
        <v>330</v>
      </c>
      <c r="D2775" s="4" t="n">
        <v>291.57</v>
      </c>
      <c r="E2775" s="4" t="n">
        <v>291.85</v>
      </c>
      <c r="F2775" s="4" t="n">
        <v>291.03</v>
      </c>
      <c r="G2775" s="4" t="n">
        <v>291.31</v>
      </c>
      <c r="H2775" s="5" t="n">
        <v>2953571</v>
      </c>
      <c r="I2775" s="3"/>
      <c r="J2775" s="3" t="n">
        <f aca="false">ROUND((G2775-G2774)/G2774*100,2)</f>
        <v>0.27</v>
      </c>
      <c r="K2775" s="3" t="str">
        <f aca="false">B2775&amp;"_"&amp;C2775</f>
        <v>6_2025-01-17</v>
      </c>
    </row>
    <row r="2776" customFormat="false" ht="15" hidden="false" customHeight="false" outlineLevel="0" collapsed="false">
      <c r="A2776" s="3" t="n">
        <v>2775</v>
      </c>
      <c r="B2776" s="3" t="n">
        <v>6</v>
      </c>
      <c r="C2776" s="3" t="s">
        <v>331</v>
      </c>
      <c r="D2776" s="4" t="n">
        <v>288.87</v>
      </c>
      <c r="E2776" s="4" t="n">
        <v>291.23</v>
      </c>
      <c r="F2776" s="4" t="n">
        <v>288.86</v>
      </c>
      <c r="G2776" s="4" t="n">
        <v>289.84</v>
      </c>
      <c r="H2776" s="5" t="n">
        <v>4552778</v>
      </c>
      <c r="I2776" s="3"/>
      <c r="J2776" s="3" t="n">
        <f aca="false">ROUND((G2776-G2775)/G2775*100,2)</f>
        <v>-0.5</v>
      </c>
      <c r="K2776" s="3" t="str">
        <f aca="false">B2776&amp;"_"&amp;C2776</f>
        <v>6_2025-01-20</v>
      </c>
    </row>
    <row r="2777" customFormat="false" ht="15" hidden="false" customHeight="false" outlineLevel="0" collapsed="false">
      <c r="A2777" s="3" t="n">
        <v>2776</v>
      </c>
      <c r="B2777" s="3" t="n">
        <v>6</v>
      </c>
      <c r="C2777" s="3" t="s">
        <v>332</v>
      </c>
      <c r="D2777" s="4" t="n">
        <v>291.44</v>
      </c>
      <c r="E2777" s="4" t="n">
        <v>291.62</v>
      </c>
      <c r="F2777" s="4" t="n">
        <v>289.74</v>
      </c>
      <c r="G2777" s="4" t="n">
        <v>291.46</v>
      </c>
      <c r="H2777" s="5" t="n">
        <v>6560738</v>
      </c>
      <c r="I2777" s="3"/>
      <c r="J2777" s="3" t="n">
        <f aca="false">ROUND((G2777-G2776)/G2776*100,2)</f>
        <v>0.56</v>
      </c>
      <c r="K2777" s="3" t="str">
        <f aca="false">B2777&amp;"_"&amp;C2777</f>
        <v>6_2025-01-21</v>
      </c>
    </row>
    <row r="2778" customFormat="false" ht="15" hidden="false" customHeight="false" outlineLevel="0" collapsed="false">
      <c r="A2778" s="3" t="n">
        <v>2777</v>
      </c>
      <c r="B2778" s="3" t="n">
        <v>6</v>
      </c>
      <c r="C2778" s="3" t="s">
        <v>333</v>
      </c>
      <c r="D2778" s="4" t="n">
        <v>280.7</v>
      </c>
      <c r="E2778" s="4" t="n">
        <v>282.12</v>
      </c>
      <c r="F2778" s="4" t="n">
        <v>280.47</v>
      </c>
      <c r="G2778" s="4" t="n">
        <v>281.82</v>
      </c>
      <c r="H2778" s="5" t="n">
        <v>7877757</v>
      </c>
      <c r="I2778" s="3"/>
      <c r="J2778" s="3" t="n">
        <f aca="false">ROUND((G2778-G2777)/G2777*100,2)</f>
        <v>-3.31</v>
      </c>
      <c r="K2778" s="3" t="str">
        <f aca="false">B2778&amp;"_"&amp;C2778</f>
        <v>6_2025-01-22</v>
      </c>
    </row>
    <row r="2779" customFormat="false" ht="15" hidden="false" customHeight="false" outlineLevel="0" collapsed="false">
      <c r="A2779" s="3" t="n">
        <v>2778</v>
      </c>
      <c r="B2779" s="3" t="n">
        <v>6</v>
      </c>
      <c r="C2779" s="3" t="s">
        <v>334</v>
      </c>
      <c r="D2779" s="4" t="n">
        <v>269.02</v>
      </c>
      <c r="E2779" s="4" t="n">
        <v>270.41</v>
      </c>
      <c r="F2779" s="4" t="n">
        <v>267.68</v>
      </c>
      <c r="G2779" s="4" t="n">
        <v>269.31</v>
      </c>
      <c r="H2779" s="5" t="n">
        <v>3179378</v>
      </c>
      <c r="I2779" s="3"/>
      <c r="J2779" s="3" t="n">
        <f aca="false">ROUND((G2779-G2778)/G2778*100,2)</f>
        <v>-4.44</v>
      </c>
      <c r="K2779" s="3" t="str">
        <f aca="false">B2779&amp;"_"&amp;C2779</f>
        <v>6_2025-01-23</v>
      </c>
    </row>
    <row r="2780" customFormat="false" ht="15" hidden="false" customHeight="false" outlineLevel="0" collapsed="false">
      <c r="A2780" s="3" t="n">
        <v>2779</v>
      </c>
      <c r="B2780" s="3" t="n">
        <v>6</v>
      </c>
      <c r="C2780" s="3" t="s">
        <v>335</v>
      </c>
      <c r="D2780" s="4" t="n">
        <v>268.98</v>
      </c>
      <c r="E2780" s="4" t="n">
        <v>269.52</v>
      </c>
      <c r="F2780" s="4" t="n">
        <v>268.08</v>
      </c>
      <c r="G2780" s="4" t="n">
        <v>268.14</v>
      </c>
      <c r="H2780" s="5" t="n">
        <v>4871476</v>
      </c>
      <c r="I2780" s="3"/>
      <c r="J2780" s="3" t="n">
        <f aca="false">ROUND((G2780-G2779)/G2779*100,2)</f>
        <v>-0.43</v>
      </c>
      <c r="K2780" s="3" t="str">
        <f aca="false">B2780&amp;"_"&amp;C2780</f>
        <v>6_2025-01-24</v>
      </c>
    </row>
    <row r="2781" customFormat="false" ht="15" hidden="false" customHeight="false" outlineLevel="0" collapsed="false">
      <c r="A2781" s="3" t="n">
        <v>2780</v>
      </c>
      <c r="B2781" s="3" t="n">
        <v>6</v>
      </c>
      <c r="C2781" s="3" t="s">
        <v>336</v>
      </c>
      <c r="D2781" s="4" t="n">
        <v>268.67</v>
      </c>
      <c r="E2781" s="4" t="n">
        <v>269.66</v>
      </c>
      <c r="F2781" s="4" t="n">
        <v>266.3</v>
      </c>
      <c r="G2781" s="4" t="n">
        <v>267.62</v>
      </c>
      <c r="H2781" s="5" t="n">
        <v>1941861</v>
      </c>
      <c r="I2781" s="3"/>
      <c r="J2781" s="3" t="n">
        <f aca="false">ROUND((G2781-G2780)/G2780*100,2)</f>
        <v>-0.19</v>
      </c>
      <c r="K2781" s="3" t="str">
        <f aca="false">B2781&amp;"_"&amp;C2781</f>
        <v>6_2025-01-27</v>
      </c>
    </row>
    <row r="2782" customFormat="false" ht="15" hidden="false" customHeight="false" outlineLevel="0" collapsed="false">
      <c r="A2782" s="3" t="n">
        <v>2781</v>
      </c>
      <c r="B2782" s="3" t="n">
        <v>6</v>
      </c>
      <c r="C2782" s="3" t="s">
        <v>337</v>
      </c>
      <c r="D2782" s="4" t="n">
        <v>271.09</v>
      </c>
      <c r="E2782" s="4" t="n">
        <v>271.26</v>
      </c>
      <c r="F2782" s="4" t="n">
        <v>269.06</v>
      </c>
      <c r="G2782" s="4" t="n">
        <v>270.02</v>
      </c>
      <c r="H2782" s="5" t="n">
        <v>5115763</v>
      </c>
      <c r="I2782" s="3"/>
      <c r="J2782" s="3" t="n">
        <f aca="false">ROUND((G2782-G2781)/G2781*100,2)</f>
        <v>0.9</v>
      </c>
      <c r="K2782" s="3" t="str">
        <f aca="false">B2782&amp;"_"&amp;C2782</f>
        <v>6_2025-01-28</v>
      </c>
    </row>
    <row r="2783" customFormat="false" ht="15" hidden="false" customHeight="false" outlineLevel="0" collapsed="false">
      <c r="A2783" s="3" t="n">
        <v>2782</v>
      </c>
      <c r="B2783" s="3" t="n">
        <v>6</v>
      </c>
      <c r="C2783" s="3" t="s">
        <v>338</v>
      </c>
      <c r="D2783" s="4" t="n">
        <v>274.41</v>
      </c>
      <c r="E2783" s="4" t="n">
        <v>275.78</v>
      </c>
      <c r="F2783" s="4" t="n">
        <v>273.88</v>
      </c>
      <c r="G2783" s="4" t="n">
        <v>274.35</v>
      </c>
      <c r="H2783" s="5" t="n">
        <v>987068</v>
      </c>
      <c r="I2783" s="3"/>
      <c r="J2783" s="3" t="n">
        <f aca="false">ROUND((G2783-G2782)/G2782*100,2)</f>
        <v>1.6</v>
      </c>
      <c r="K2783" s="3" t="str">
        <f aca="false">B2783&amp;"_"&amp;C2783</f>
        <v>6_2025-01-29</v>
      </c>
    </row>
    <row r="2784" customFormat="false" ht="15" hidden="false" customHeight="false" outlineLevel="0" collapsed="false">
      <c r="A2784" s="3" t="n">
        <v>2783</v>
      </c>
      <c r="B2784" s="3" t="n">
        <v>6</v>
      </c>
      <c r="C2784" s="3" t="s">
        <v>339</v>
      </c>
      <c r="D2784" s="4" t="n">
        <v>271.74</v>
      </c>
      <c r="E2784" s="4" t="n">
        <v>272.88</v>
      </c>
      <c r="F2784" s="4" t="n">
        <v>271.27</v>
      </c>
      <c r="G2784" s="4" t="n">
        <v>271.43</v>
      </c>
      <c r="H2784" s="5" t="n">
        <v>5048626</v>
      </c>
      <c r="I2784" s="3"/>
      <c r="J2784" s="3" t="n">
        <f aca="false">ROUND((G2784-G2783)/G2783*100,2)</f>
        <v>-1.06</v>
      </c>
      <c r="K2784" s="3" t="str">
        <f aca="false">B2784&amp;"_"&amp;C2784</f>
        <v>6_2025-01-30</v>
      </c>
    </row>
    <row r="2785" customFormat="false" ht="15" hidden="false" customHeight="false" outlineLevel="0" collapsed="false">
      <c r="A2785" s="3" t="n">
        <v>2784</v>
      </c>
      <c r="B2785" s="3" t="n">
        <v>6</v>
      </c>
      <c r="C2785" s="3" t="s">
        <v>340</v>
      </c>
      <c r="D2785" s="4" t="n">
        <v>269.58</v>
      </c>
      <c r="E2785" s="4" t="n">
        <v>269.63</v>
      </c>
      <c r="F2785" s="4" t="n">
        <v>267.8</v>
      </c>
      <c r="G2785" s="4" t="n">
        <v>269.17</v>
      </c>
      <c r="H2785" s="5" t="n">
        <v>5487564</v>
      </c>
      <c r="I2785" s="3"/>
      <c r="J2785" s="3" t="n">
        <f aca="false">ROUND((G2785-G2784)/G2784*100,2)</f>
        <v>-0.83</v>
      </c>
      <c r="K2785" s="3" t="str">
        <f aca="false">B2785&amp;"_"&amp;C2785</f>
        <v>6_2025-01-31</v>
      </c>
    </row>
    <row r="2786" customFormat="false" ht="15" hidden="false" customHeight="false" outlineLevel="0" collapsed="false">
      <c r="A2786" s="3" t="n">
        <v>2785</v>
      </c>
      <c r="B2786" s="3" t="n">
        <v>6</v>
      </c>
      <c r="C2786" s="3" t="s">
        <v>341</v>
      </c>
      <c r="D2786" s="4" t="n">
        <v>265.96</v>
      </c>
      <c r="E2786" s="4" t="n">
        <v>267.08</v>
      </c>
      <c r="F2786" s="4" t="n">
        <v>265.5</v>
      </c>
      <c r="G2786" s="4" t="n">
        <v>266.27</v>
      </c>
      <c r="H2786" s="5" t="n">
        <v>5792430</v>
      </c>
      <c r="I2786" s="3"/>
      <c r="J2786" s="3" t="n">
        <f aca="false">ROUND((G2786-G2785)/G2785*100,2)</f>
        <v>-1.08</v>
      </c>
      <c r="K2786" s="3" t="str">
        <f aca="false">B2786&amp;"_"&amp;C2786</f>
        <v>6_2025-02-03</v>
      </c>
    </row>
    <row r="2787" customFormat="false" ht="15" hidden="false" customHeight="false" outlineLevel="0" collapsed="false">
      <c r="A2787" s="3" t="n">
        <v>2786</v>
      </c>
      <c r="B2787" s="3" t="n">
        <v>6</v>
      </c>
      <c r="C2787" s="3" t="s">
        <v>342</v>
      </c>
      <c r="D2787" s="4" t="n">
        <v>257.93</v>
      </c>
      <c r="E2787" s="4" t="n">
        <v>259.38</v>
      </c>
      <c r="F2787" s="4" t="n">
        <v>257.56</v>
      </c>
      <c r="G2787" s="4" t="n">
        <v>258.13</v>
      </c>
      <c r="H2787" s="5" t="n">
        <v>7884490</v>
      </c>
      <c r="I2787" s="3"/>
      <c r="J2787" s="3" t="n">
        <f aca="false">ROUND((G2787-G2786)/G2786*100,2)</f>
        <v>-3.06</v>
      </c>
      <c r="K2787" s="3" t="str">
        <f aca="false">B2787&amp;"_"&amp;C2787</f>
        <v>6_2025-02-04</v>
      </c>
    </row>
    <row r="2788" customFormat="false" ht="15" hidden="false" customHeight="false" outlineLevel="0" collapsed="false">
      <c r="A2788" s="3" t="n">
        <v>2787</v>
      </c>
      <c r="B2788" s="3" t="n">
        <v>6</v>
      </c>
      <c r="C2788" s="3" t="s">
        <v>343</v>
      </c>
      <c r="D2788" s="4" t="n">
        <v>256.18</v>
      </c>
      <c r="E2788" s="4" t="n">
        <v>256.94</v>
      </c>
      <c r="F2788" s="4" t="n">
        <v>255.94</v>
      </c>
      <c r="G2788" s="4" t="n">
        <v>256.71</v>
      </c>
      <c r="H2788" s="5" t="n">
        <v>1095898</v>
      </c>
      <c r="I2788" s="3"/>
      <c r="J2788" s="3" t="n">
        <f aca="false">ROUND((G2788-G2787)/G2787*100,2)</f>
        <v>-0.55</v>
      </c>
      <c r="K2788" s="3" t="str">
        <f aca="false">B2788&amp;"_"&amp;C2788</f>
        <v>6_2025-02-05</v>
      </c>
    </row>
    <row r="2789" customFormat="false" ht="15" hidden="false" customHeight="false" outlineLevel="0" collapsed="false">
      <c r="A2789" s="3" t="n">
        <v>2788</v>
      </c>
      <c r="B2789" s="3" t="n">
        <v>6</v>
      </c>
      <c r="C2789" s="3" t="s">
        <v>344</v>
      </c>
      <c r="D2789" s="4" t="n">
        <v>260.81</v>
      </c>
      <c r="E2789" s="4" t="n">
        <v>260.99</v>
      </c>
      <c r="F2789" s="4" t="n">
        <v>260.45</v>
      </c>
      <c r="G2789" s="4" t="n">
        <v>260.62</v>
      </c>
      <c r="H2789" s="5" t="n">
        <v>3866901</v>
      </c>
      <c r="I2789" s="3"/>
      <c r="J2789" s="3" t="n">
        <f aca="false">ROUND((G2789-G2788)/G2788*100,2)</f>
        <v>1.52</v>
      </c>
      <c r="K2789" s="3" t="str">
        <f aca="false">B2789&amp;"_"&amp;C2789</f>
        <v>6_2025-02-06</v>
      </c>
    </row>
    <row r="2790" customFormat="false" ht="15" hidden="false" customHeight="false" outlineLevel="0" collapsed="false">
      <c r="A2790" s="3" t="n">
        <v>2789</v>
      </c>
      <c r="B2790" s="3" t="n">
        <v>6</v>
      </c>
      <c r="C2790" s="3" t="s">
        <v>345</v>
      </c>
      <c r="D2790" s="4" t="n">
        <v>262.36</v>
      </c>
      <c r="E2790" s="4" t="n">
        <v>263.44</v>
      </c>
      <c r="F2790" s="4" t="n">
        <v>260.88</v>
      </c>
      <c r="G2790" s="4" t="n">
        <v>261.79</v>
      </c>
      <c r="H2790" s="5" t="n">
        <v>5889803</v>
      </c>
      <c r="I2790" s="3"/>
      <c r="J2790" s="3" t="n">
        <f aca="false">ROUND((G2790-G2789)/G2789*100,2)</f>
        <v>0.45</v>
      </c>
      <c r="K2790" s="3" t="str">
        <f aca="false">B2790&amp;"_"&amp;C2790</f>
        <v>6_2025-02-07</v>
      </c>
    </row>
    <row r="2791" customFormat="false" ht="15" hidden="false" customHeight="false" outlineLevel="0" collapsed="false">
      <c r="A2791" s="3" t="n">
        <v>2790</v>
      </c>
      <c r="B2791" s="3" t="n">
        <v>6</v>
      </c>
      <c r="C2791" s="3" t="s">
        <v>346</v>
      </c>
      <c r="D2791" s="4" t="n">
        <v>263.23</v>
      </c>
      <c r="E2791" s="4" t="n">
        <v>263.56</v>
      </c>
      <c r="F2791" s="4" t="n">
        <v>262.21</v>
      </c>
      <c r="G2791" s="4" t="n">
        <v>263.36</v>
      </c>
      <c r="H2791" s="5" t="n">
        <v>7569340</v>
      </c>
      <c r="I2791" s="3"/>
      <c r="J2791" s="3" t="n">
        <f aca="false">ROUND((G2791-G2790)/G2790*100,2)</f>
        <v>0.6</v>
      </c>
      <c r="K2791" s="3" t="str">
        <f aca="false">B2791&amp;"_"&amp;C2791</f>
        <v>6_2025-02-10</v>
      </c>
    </row>
    <row r="2792" customFormat="false" ht="15" hidden="false" customHeight="false" outlineLevel="0" collapsed="false">
      <c r="A2792" s="3" t="n">
        <v>2791</v>
      </c>
      <c r="B2792" s="3" t="n">
        <v>6</v>
      </c>
      <c r="C2792" s="3" t="s">
        <v>347</v>
      </c>
      <c r="D2792" s="4" t="n">
        <v>258.37</v>
      </c>
      <c r="E2792" s="4" t="n">
        <v>258.7</v>
      </c>
      <c r="F2792" s="4" t="n">
        <v>256.74</v>
      </c>
      <c r="G2792" s="4" t="n">
        <v>257.47</v>
      </c>
      <c r="H2792" s="5" t="n">
        <v>753770</v>
      </c>
      <c r="I2792" s="3"/>
      <c r="J2792" s="3" t="n">
        <f aca="false">ROUND((G2792-G2791)/G2791*100,2)</f>
        <v>-2.24</v>
      </c>
      <c r="K2792" s="3" t="str">
        <f aca="false">B2792&amp;"_"&amp;C2792</f>
        <v>6_2025-02-11</v>
      </c>
    </row>
    <row r="2793" customFormat="false" ht="15" hidden="false" customHeight="false" outlineLevel="0" collapsed="false">
      <c r="A2793" s="3" t="n">
        <v>2792</v>
      </c>
      <c r="B2793" s="3" t="n">
        <v>6</v>
      </c>
      <c r="C2793" s="3" t="s">
        <v>348</v>
      </c>
      <c r="D2793" s="4" t="n">
        <v>254.87</v>
      </c>
      <c r="E2793" s="4" t="n">
        <v>255.87</v>
      </c>
      <c r="F2793" s="4" t="n">
        <v>254.77</v>
      </c>
      <c r="G2793" s="4" t="n">
        <v>255.57</v>
      </c>
      <c r="H2793" s="5" t="n">
        <v>735346</v>
      </c>
      <c r="I2793" s="3"/>
      <c r="J2793" s="3" t="n">
        <f aca="false">ROUND((G2793-G2792)/G2792*100,2)</f>
        <v>-0.74</v>
      </c>
      <c r="K2793" s="3" t="str">
        <f aca="false">B2793&amp;"_"&amp;C2793</f>
        <v>6_2025-02-12</v>
      </c>
    </row>
    <row r="2794" customFormat="false" ht="15" hidden="false" customHeight="false" outlineLevel="0" collapsed="false">
      <c r="A2794" s="3" t="n">
        <v>2793</v>
      </c>
      <c r="B2794" s="3" t="n">
        <v>6</v>
      </c>
      <c r="C2794" s="3" t="s">
        <v>349</v>
      </c>
      <c r="D2794" s="4" t="n">
        <v>257.13</v>
      </c>
      <c r="E2794" s="4" t="n">
        <v>258.54</v>
      </c>
      <c r="F2794" s="4" t="n">
        <v>256.11</v>
      </c>
      <c r="G2794" s="4" t="n">
        <v>257.77</v>
      </c>
      <c r="H2794" s="5" t="n">
        <v>3481172</v>
      </c>
      <c r="I2794" s="3"/>
      <c r="J2794" s="3" t="n">
        <f aca="false">ROUND((G2794-G2793)/G2793*100,2)</f>
        <v>0.86</v>
      </c>
      <c r="K2794" s="3" t="str">
        <f aca="false">B2794&amp;"_"&amp;C2794</f>
        <v>6_2025-02-13</v>
      </c>
    </row>
    <row r="2795" customFormat="false" ht="15" hidden="false" customHeight="false" outlineLevel="0" collapsed="false">
      <c r="A2795" s="3" t="n">
        <v>2794</v>
      </c>
      <c r="B2795" s="3" t="n">
        <v>6</v>
      </c>
      <c r="C2795" s="3" t="s">
        <v>350</v>
      </c>
      <c r="D2795" s="4" t="n">
        <v>255.46</v>
      </c>
      <c r="E2795" s="4" t="n">
        <v>255.96</v>
      </c>
      <c r="F2795" s="4" t="n">
        <v>254.83</v>
      </c>
      <c r="G2795" s="4" t="n">
        <v>255.04</v>
      </c>
      <c r="H2795" s="5" t="n">
        <v>2951811</v>
      </c>
      <c r="I2795" s="3"/>
      <c r="J2795" s="3" t="n">
        <f aca="false">ROUND((G2795-G2794)/G2794*100,2)</f>
        <v>-1.06</v>
      </c>
      <c r="K2795" s="3" t="str">
        <f aca="false">B2795&amp;"_"&amp;C2795</f>
        <v>6_2025-02-14</v>
      </c>
    </row>
    <row r="2796" customFormat="false" ht="15" hidden="false" customHeight="false" outlineLevel="0" collapsed="false">
      <c r="A2796" s="3" t="n">
        <v>2795</v>
      </c>
      <c r="B2796" s="3" t="n">
        <v>6</v>
      </c>
      <c r="C2796" s="3" t="s">
        <v>351</v>
      </c>
      <c r="D2796" s="4" t="n">
        <v>259.44</v>
      </c>
      <c r="E2796" s="4" t="n">
        <v>261.25</v>
      </c>
      <c r="F2796" s="4" t="n">
        <v>258.56</v>
      </c>
      <c r="G2796" s="4" t="n">
        <v>259.82</v>
      </c>
      <c r="H2796" s="5" t="n">
        <v>5748914</v>
      </c>
      <c r="I2796" s="3"/>
      <c r="J2796" s="3" t="n">
        <f aca="false">ROUND((G2796-G2795)/G2795*100,2)</f>
        <v>1.87</v>
      </c>
      <c r="K2796" s="3" t="str">
        <f aca="false">B2796&amp;"_"&amp;C2796</f>
        <v>6_2025-02-17</v>
      </c>
    </row>
    <row r="2797" customFormat="false" ht="15" hidden="false" customHeight="false" outlineLevel="0" collapsed="false">
      <c r="A2797" s="3" t="n">
        <v>2796</v>
      </c>
      <c r="B2797" s="3" t="n">
        <v>6</v>
      </c>
      <c r="C2797" s="3" t="s">
        <v>352</v>
      </c>
      <c r="D2797" s="4" t="n">
        <v>257.87</v>
      </c>
      <c r="E2797" s="4" t="n">
        <v>260.11</v>
      </c>
      <c r="F2797" s="4" t="n">
        <v>256.39</v>
      </c>
      <c r="G2797" s="4" t="n">
        <v>258.89</v>
      </c>
      <c r="H2797" s="5" t="n">
        <v>3618507</v>
      </c>
      <c r="I2797" s="3"/>
      <c r="J2797" s="3" t="n">
        <f aca="false">ROUND((G2797-G2796)/G2796*100,2)</f>
        <v>-0.36</v>
      </c>
      <c r="K2797" s="3" t="str">
        <f aca="false">B2797&amp;"_"&amp;C2797</f>
        <v>6_2025-02-18</v>
      </c>
    </row>
    <row r="2798" customFormat="false" ht="15" hidden="false" customHeight="false" outlineLevel="0" collapsed="false">
      <c r="A2798" s="3" t="n">
        <v>2797</v>
      </c>
      <c r="B2798" s="3" t="n">
        <v>6</v>
      </c>
      <c r="C2798" s="3" t="s">
        <v>353</v>
      </c>
      <c r="D2798" s="4" t="n">
        <v>244.42</v>
      </c>
      <c r="E2798" s="4" t="n">
        <v>246.41</v>
      </c>
      <c r="F2798" s="4" t="n">
        <v>244.07</v>
      </c>
      <c r="G2798" s="4" t="n">
        <v>245.11</v>
      </c>
      <c r="H2798" s="5" t="n">
        <v>5029413</v>
      </c>
      <c r="I2798" s="3"/>
      <c r="J2798" s="3" t="n">
        <f aca="false">ROUND((G2798-G2797)/G2797*100,2)</f>
        <v>-5.32</v>
      </c>
      <c r="K2798" s="3" t="str">
        <f aca="false">B2798&amp;"_"&amp;C2798</f>
        <v>6_2025-02-19</v>
      </c>
    </row>
    <row r="2799" customFormat="false" ht="15" hidden="false" customHeight="false" outlineLevel="0" collapsed="false">
      <c r="A2799" s="3" t="n">
        <v>2798</v>
      </c>
      <c r="B2799" s="3" t="n">
        <v>6</v>
      </c>
      <c r="C2799" s="3" t="s">
        <v>354</v>
      </c>
      <c r="D2799" s="4" t="n">
        <v>247.18</v>
      </c>
      <c r="E2799" s="4" t="n">
        <v>248.52</v>
      </c>
      <c r="F2799" s="4" t="n">
        <v>245.21</v>
      </c>
      <c r="G2799" s="4" t="n">
        <v>246.28</v>
      </c>
      <c r="H2799" s="5" t="n">
        <v>3634026</v>
      </c>
      <c r="I2799" s="3"/>
      <c r="J2799" s="3" t="n">
        <f aca="false">ROUND((G2799-G2798)/G2798*100,2)</f>
        <v>0.48</v>
      </c>
      <c r="K2799" s="3" t="str">
        <f aca="false">B2799&amp;"_"&amp;C2799</f>
        <v>6_2025-02-20</v>
      </c>
    </row>
    <row r="2800" customFormat="false" ht="15" hidden="false" customHeight="false" outlineLevel="0" collapsed="false">
      <c r="A2800" s="3" t="n">
        <v>2799</v>
      </c>
      <c r="B2800" s="3" t="n">
        <v>6</v>
      </c>
      <c r="C2800" s="3" t="s">
        <v>355</v>
      </c>
      <c r="D2800" s="4" t="n">
        <v>247.6</v>
      </c>
      <c r="E2800" s="4" t="n">
        <v>248.78</v>
      </c>
      <c r="F2800" s="4" t="n">
        <v>246.62</v>
      </c>
      <c r="G2800" s="4" t="n">
        <v>247.18</v>
      </c>
      <c r="H2800" s="5" t="n">
        <v>520529</v>
      </c>
      <c r="I2800" s="3"/>
      <c r="J2800" s="3" t="n">
        <f aca="false">ROUND((G2800-G2799)/G2799*100,2)</f>
        <v>0.37</v>
      </c>
      <c r="K2800" s="3" t="str">
        <f aca="false">B2800&amp;"_"&amp;C2800</f>
        <v>6_2025-02-21</v>
      </c>
    </row>
    <row r="2801" customFormat="false" ht="15" hidden="false" customHeight="false" outlineLevel="0" collapsed="false">
      <c r="A2801" s="3" t="n">
        <v>2800</v>
      </c>
      <c r="B2801" s="3" t="n">
        <v>6</v>
      </c>
      <c r="C2801" s="3" t="s">
        <v>356</v>
      </c>
      <c r="D2801" s="4" t="n">
        <v>240.99</v>
      </c>
      <c r="E2801" s="4" t="n">
        <v>242.22</v>
      </c>
      <c r="F2801" s="4" t="n">
        <v>240.27</v>
      </c>
      <c r="G2801" s="4" t="n">
        <v>241.02</v>
      </c>
      <c r="H2801" s="5" t="n">
        <v>2082963</v>
      </c>
      <c r="I2801" s="3"/>
      <c r="J2801" s="3" t="n">
        <f aca="false">ROUND((G2801-G2800)/G2800*100,2)</f>
        <v>-2.49</v>
      </c>
      <c r="K2801" s="3" t="str">
        <f aca="false">B2801&amp;"_"&amp;C2801</f>
        <v>6_2025-02-24</v>
      </c>
    </row>
    <row r="2802" customFormat="false" ht="15" hidden="false" customHeight="false" outlineLevel="0" collapsed="false">
      <c r="A2802" s="3" t="n">
        <v>2801</v>
      </c>
      <c r="B2802" s="3" t="n">
        <v>6</v>
      </c>
      <c r="C2802" s="3" t="s">
        <v>357</v>
      </c>
      <c r="D2802" s="4" t="n">
        <v>238.4</v>
      </c>
      <c r="E2802" s="4" t="n">
        <v>239.12</v>
      </c>
      <c r="F2802" s="4" t="n">
        <v>237.19</v>
      </c>
      <c r="G2802" s="4" t="n">
        <v>237.95</v>
      </c>
      <c r="H2802" s="5" t="n">
        <v>7171897</v>
      </c>
      <c r="I2802" s="3"/>
      <c r="J2802" s="3" t="n">
        <f aca="false">ROUND((G2802-G2801)/G2801*100,2)</f>
        <v>-1.27</v>
      </c>
      <c r="K2802" s="3" t="str">
        <f aca="false">B2802&amp;"_"&amp;C2802</f>
        <v>6_2025-02-25</v>
      </c>
    </row>
    <row r="2803" customFormat="false" ht="15" hidden="false" customHeight="false" outlineLevel="0" collapsed="false">
      <c r="A2803" s="3" t="n">
        <v>2802</v>
      </c>
      <c r="B2803" s="3" t="n">
        <v>6</v>
      </c>
      <c r="C2803" s="3" t="s">
        <v>358</v>
      </c>
      <c r="D2803" s="4" t="n">
        <v>244.45</v>
      </c>
      <c r="E2803" s="4" t="n">
        <v>245.34</v>
      </c>
      <c r="F2803" s="4" t="n">
        <v>242.59</v>
      </c>
      <c r="G2803" s="4" t="n">
        <v>243.48</v>
      </c>
      <c r="H2803" s="5" t="n">
        <v>3762032</v>
      </c>
      <c r="I2803" s="3"/>
      <c r="J2803" s="3" t="n">
        <f aca="false">ROUND((G2803-G2802)/G2802*100,2)</f>
        <v>2.32</v>
      </c>
      <c r="K2803" s="3" t="str">
        <f aca="false">B2803&amp;"_"&amp;C2803</f>
        <v>6_2025-02-26</v>
      </c>
    </row>
    <row r="2804" customFormat="false" ht="15" hidden="false" customHeight="false" outlineLevel="0" collapsed="false">
      <c r="A2804" s="3" t="n">
        <v>2803</v>
      </c>
      <c r="B2804" s="3" t="n">
        <v>6</v>
      </c>
      <c r="C2804" s="3" t="s">
        <v>359</v>
      </c>
      <c r="D2804" s="4" t="n">
        <v>250.95</v>
      </c>
      <c r="E2804" s="4" t="n">
        <v>252.13</v>
      </c>
      <c r="F2804" s="4" t="n">
        <v>250.13</v>
      </c>
      <c r="G2804" s="4" t="n">
        <v>251.04</v>
      </c>
      <c r="H2804" s="5" t="n">
        <v>4540941</v>
      </c>
      <c r="I2804" s="3"/>
      <c r="J2804" s="3" t="n">
        <f aca="false">ROUND((G2804-G2803)/G2803*100,2)</f>
        <v>3.1</v>
      </c>
      <c r="K2804" s="3" t="str">
        <f aca="false">B2804&amp;"_"&amp;C2804</f>
        <v>6_2025-02-27</v>
      </c>
    </row>
    <row r="2805" customFormat="false" ht="15" hidden="false" customHeight="false" outlineLevel="0" collapsed="false">
      <c r="A2805" s="3" t="n">
        <v>2804</v>
      </c>
      <c r="B2805" s="3" t="n">
        <v>6</v>
      </c>
      <c r="C2805" s="3" t="s">
        <v>360</v>
      </c>
      <c r="D2805" s="4" t="n">
        <v>249.12</v>
      </c>
      <c r="E2805" s="4" t="n">
        <v>249.18</v>
      </c>
      <c r="F2805" s="4" t="n">
        <v>248.11</v>
      </c>
      <c r="G2805" s="4" t="n">
        <v>248.61</v>
      </c>
      <c r="H2805" s="5" t="n">
        <v>3555022</v>
      </c>
      <c r="I2805" s="3"/>
      <c r="J2805" s="3" t="n">
        <f aca="false">ROUND((G2805-G2804)/G2804*100,2)</f>
        <v>-0.97</v>
      </c>
      <c r="K2805" s="3" t="str">
        <f aca="false">B2805&amp;"_"&amp;C2805</f>
        <v>6_2025-02-28</v>
      </c>
    </row>
    <row r="2806" customFormat="false" ht="15" hidden="false" customHeight="false" outlineLevel="0" collapsed="false">
      <c r="A2806" s="3" t="n">
        <v>2805</v>
      </c>
      <c r="B2806" s="3" t="n">
        <v>6</v>
      </c>
      <c r="C2806" s="3" t="s">
        <v>361</v>
      </c>
      <c r="D2806" s="4" t="n">
        <v>243.11</v>
      </c>
      <c r="E2806" s="4" t="n">
        <v>244.44</v>
      </c>
      <c r="F2806" s="4" t="n">
        <v>241.75</v>
      </c>
      <c r="G2806" s="4" t="n">
        <v>243.16</v>
      </c>
      <c r="H2806" s="5" t="n">
        <v>7355789</v>
      </c>
      <c r="I2806" s="3"/>
      <c r="J2806" s="3" t="n">
        <f aca="false">ROUND((G2806-G2805)/G2805*100,2)</f>
        <v>-2.19</v>
      </c>
      <c r="K2806" s="3" t="str">
        <f aca="false">B2806&amp;"_"&amp;C2806</f>
        <v>6_2025-03-03</v>
      </c>
    </row>
    <row r="2807" customFormat="false" ht="15" hidden="false" customHeight="false" outlineLevel="0" collapsed="false">
      <c r="A2807" s="3" t="n">
        <v>2806</v>
      </c>
      <c r="B2807" s="3" t="n">
        <v>6</v>
      </c>
      <c r="C2807" s="3" t="s">
        <v>362</v>
      </c>
      <c r="D2807" s="4" t="n">
        <v>237.89</v>
      </c>
      <c r="E2807" s="4" t="n">
        <v>238.22</v>
      </c>
      <c r="F2807" s="4" t="n">
        <v>237.23</v>
      </c>
      <c r="G2807" s="4" t="n">
        <v>237.68</v>
      </c>
      <c r="H2807" s="5" t="n">
        <v>4931702</v>
      </c>
      <c r="I2807" s="3"/>
      <c r="J2807" s="3" t="n">
        <f aca="false">ROUND((G2807-G2806)/G2806*100,2)</f>
        <v>-2.25</v>
      </c>
      <c r="K2807" s="3" t="str">
        <f aca="false">B2807&amp;"_"&amp;C2807</f>
        <v>6_2025-03-04</v>
      </c>
    </row>
    <row r="2808" customFormat="false" ht="15" hidden="false" customHeight="false" outlineLevel="0" collapsed="false">
      <c r="A2808" s="3" t="n">
        <v>2807</v>
      </c>
      <c r="B2808" s="3" t="n">
        <v>6</v>
      </c>
      <c r="C2808" s="3" t="s">
        <v>363</v>
      </c>
      <c r="D2808" s="4" t="n">
        <v>234.61</v>
      </c>
      <c r="E2808" s="4" t="n">
        <v>234.67</v>
      </c>
      <c r="F2808" s="4" t="n">
        <v>234.01</v>
      </c>
      <c r="G2808" s="4" t="n">
        <v>234.33</v>
      </c>
      <c r="H2808" s="5" t="n">
        <v>7282853</v>
      </c>
      <c r="I2808" s="3"/>
      <c r="J2808" s="3" t="n">
        <f aca="false">ROUND((G2808-G2807)/G2807*100,2)</f>
        <v>-1.41</v>
      </c>
      <c r="K2808" s="3" t="str">
        <f aca="false">B2808&amp;"_"&amp;C2808</f>
        <v>6_2025-03-05</v>
      </c>
    </row>
    <row r="2809" customFormat="false" ht="15" hidden="false" customHeight="false" outlineLevel="0" collapsed="false">
      <c r="A2809" s="3" t="n">
        <v>2808</v>
      </c>
      <c r="B2809" s="3" t="n">
        <v>6</v>
      </c>
      <c r="C2809" s="3" t="s">
        <v>364</v>
      </c>
      <c r="D2809" s="4" t="n">
        <v>235.06</v>
      </c>
      <c r="E2809" s="4" t="n">
        <v>235.9</v>
      </c>
      <c r="F2809" s="4" t="n">
        <v>234.31</v>
      </c>
      <c r="G2809" s="4" t="n">
        <v>235.52</v>
      </c>
      <c r="H2809" s="5" t="n">
        <v>804081</v>
      </c>
      <c r="I2809" s="3"/>
      <c r="J2809" s="3" t="n">
        <f aca="false">ROUND((G2809-G2808)/G2808*100,2)</f>
        <v>0.51</v>
      </c>
      <c r="K2809" s="3" t="str">
        <f aca="false">B2809&amp;"_"&amp;C2809</f>
        <v>6_2025-03-06</v>
      </c>
    </row>
    <row r="2810" customFormat="false" ht="15" hidden="false" customHeight="false" outlineLevel="0" collapsed="false">
      <c r="A2810" s="3" t="n">
        <v>2809</v>
      </c>
      <c r="B2810" s="3" t="n">
        <v>6</v>
      </c>
      <c r="C2810" s="3" t="s">
        <v>365</v>
      </c>
      <c r="D2810" s="4" t="n">
        <v>239.82</v>
      </c>
      <c r="E2810" s="4" t="n">
        <v>240.64</v>
      </c>
      <c r="F2810" s="4" t="n">
        <v>238.44</v>
      </c>
      <c r="G2810" s="4" t="n">
        <v>240.02</v>
      </c>
      <c r="H2810" s="5" t="n">
        <v>6517933</v>
      </c>
      <c r="I2810" s="3"/>
      <c r="J2810" s="3" t="n">
        <f aca="false">ROUND((G2810-G2809)/G2809*100,2)</f>
        <v>1.91</v>
      </c>
      <c r="K2810" s="3" t="str">
        <f aca="false">B2810&amp;"_"&amp;C2810</f>
        <v>6_2025-03-07</v>
      </c>
    </row>
    <row r="2811" customFormat="false" ht="15" hidden="false" customHeight="false" outlineLevel="0" collapsed="false">
      <c r="A2811" s="3" t="n">
        <v>2810</v>
      </c>
      <c r="B2811" s="3" t="n">
        <v>6</v>
      </c>
      <c r="C2811" s="3" t="s">
        <v>366</v>
      </c>
      <c r="D2811" s="4" t="n">
        <v>238.27</v>
      </c>
      <c r="E2811" s="4" t="n">
        <v>239.86</v>
      </c>
      <c r="F2811" s="4" t="n">
        <v>237.48</v>
      </c>
      <c r="G2811" s="4" t="n">
        <v>238.7</v>
      </c>
      <c r="H2811" s="5" t="n">
        <v>3625662</v>
      </c>
      <c r="I2811" s="3"/>
      <c r="J2811" s="3" t="n">
        <f aca="false">ROUND((G2811-G2810)/G2810*100,2)</f>
        <v>-0.55</v>
      </c>
      <c r="K2811" s="3" t="str">
        <f aca="false">B2811&amp;"_"&amp;C2811</f>
        <v>6_2025-03-10</v>
      </c>
    </row>
    <row r="2812" customFormat="false" ht="15" hidden="false" customHeight="false" outlineLevel="0" collapsed="false">
      <c r="A2812" s="3" t="n">
        <v>2811</v>
      </c>
      <c r="B2812" s="3" t="n">
        <v>6</v>
      </c>
      <c r="C2812" s="3" t="s">
        <v>367</v>
      </c>
      <c r="D2812" s="4" t="n">
        <v>228.7</v>
      </c>
      <c r="E2812" s="4" t="n">
        <v>229.58</v>
      </c>
      <c r="F2812" s="4" t="n">
        <v>227.75</v>
      </c>
      <c r="G2812" s="4" t="n">
        <v>228.17</v>
      </c>
      <c r="H2812" s="5" t="n">
        <v>5001837</v>
      </c>
      <c r="I2812" s="3"/>
      <c r="J2812" s="3" t="n">
        <f aca="false">ROUND((G2812-G2811)/G2811*100,2)</f>
        <v>-4.41</v>
      </c>
      <c r="K2812" s="3" t="str">
        <f aca="false">B2812&amp;"_"&amp;C2812</f>
        <v>6_2025-03-11</v>
      </c>
    </row>
    <row r="2813" customFormat="false" ht="15" hidden="false" customHeight="false" outlineLevel="0" collapsed="false">
      <c r="A2813" s="3" t="n">
        <v>2812</v>
      </c>
      <c r="B2813" s="3" t="n">
        <v>6</v>
      </c>
      <c r="C2813" s="3" t="s">
        <v>368</v>
      </c>
      <c r="D2813" s="4" t="n">
        <v>227.31</v>
      </c>
      <c r="E2813" s="4" t="n">
        <v>229.48</v>
      </c>
      <c r="F2813" s="4" t="n">
        <v>227.02</v>
      </c>
      <c r="G2813" s="4" t="n">
        <v>228.13</v>
      </c>
      <c r="H2813" s="5" t="n">
        <v>5459664</v>
      </c>
      <c r="I2813" s="3"/>
      <c r="J2813" s="3" t="n">
        <f aca="false">ROUND((G2813-G2812)/G2812*100,2)</f>
        <v>-0.02</v>
      </c>
      <c r="K2813" s="3" t="str">
        <f aca="false">B2813&amp;"_"&amp;C2813</f>
        <v>6_2025-03-12</v>
      </c>
    </row>
    <row r="2814" customFormat="false" ht="15" hidden="false" customHeight="false" outlineLevel="0" collapsed="false">
      <c r="A2814" s="3" t="n">
        <v>2813</v>
      </c>
      <c r="B2814" s="3" t="n">
        <v>6</v>
      </c>
      <c r="C2814" s="3" t="s">
        <v>369</v>
      </c>
      <c r="D2814" s="4" t="n">
        <v>227.24</v>
      </c>
      <c r="E2814" s="4" t="n">
        <v>229.08</v>
      </c>
      <c r="F2814" s="4" t="n">
        <v>226.48</v>
      </c>
      <c r="G2814" s="4" t="n">
        <v>227.73</v>
      </c>
      <c r="H2814" s="5" t="n">
        <v>2964405</v>
      </c>
      <c r="I2814" s="3"/>
      <c r="J2814" s="3" t="n">
        <f aca="false">ROUND((G2814-G2813)/G2813*100,2)</f>
        <v>-0.18</v>
      </c>
      <c r="K2814" s="3" t="str">
        <f aca="false">B2814&amp;"_"&amp;C2814</f>
        <v>6_2025-03-13</v>
      </c>
    </row>
    <row r="2815" customFormat="false" ht="15" hidden="false" customHeight="false" outlineLevel="0" collapsed="false">
      <c r="A2815" s="3" t="n">
        <v>2814</v>
      </c>
      <c r="B2815" s="3" t="n">
        <v>6</v>
      </c>
      <c r="C2815" s="3" t="s">
        <v>370</v>
      </c>
      <c r="D2815" s="4" t="n">
        <v>229.86</v>
      </c>
      <c r="E2815" s="4" t="n">
        <v>230.14</v>
      </c>
      <c r="F2815" s="4" t="n">
        <v>228.84</v>
      </c>
      <c r="G2815" s="4" t="n">
        <v>229.78</v>
      </c>
      <c r="H2815" s="5" t="n">
        <v>1097576</v>
      </c>
      <c r="I2815" s="3"/>
      <c r="J2815" s="3" t="n">
        <f aca="false">ROUND((G2815-G2814)/G2814*100,2)</f>
        <v>0.9</v>
      </c>
      <c r="K2815" s="3" t="str">
        <f aca="false">B2815&amp;"_"&amp;C2815</f>
        <v>6_2025-03-14</v>
      </c>
    </row>
    <row r="2816" customFormat="false" ht="15" hidden="false" customHeight="false" outlineLevel="0" collapsed="false">
      <c r="A2816" s="3" t="n">
        <v>2815</v>
      </c>
      <c r="B2816" s="3" t="n">
        <v>6</v>
      </c>
      <c r="C2816" s="3" t="s">
        <v>371</v>
      </c>
      <c r="D2816" s="4" t="n">
        <v>222.95</v>
      </c>
      <c r="E2816" s="4" t="n">
        <v>223.99</v>
      </c>
      <c r="F2816" s="4" t="n">
        <v>221.95</v>
      </c>
      <c r="G2816" s="4" t="n">
        <v>223.81</v>
      </c>
      <c r="H2816" s="5" t="n">
        <v>2436449</v>
      </c>
      <c r="I2816" s="3"/>
      <c r="J2816" s="3" t="n">
        <f aca="false">ROUND((G2816-G2815)/G2815*100,2)</f>
        <v>-2.6</v>
      </c>
      <c r="K2816" s="3" t="str">
        <f aca="false">B2816&amp;"_"&amp;C2816</f>
        <v>6_2025-03-17</v>
      </c>
    </row>
    <row r="2817" customFormat="false" ht="15" hidden="false" customHeight="false" outlineLevel="0" collapsed="false">
      <c r="A2817" s="3" t="n">
        <v>2816</v>
      </c>
      <c r="B2817" s="3" t="n">
        <v>6</v>
      </c>
      <c r="C2817" s="3" t="s">
        <v>372</v>
      </c>
      <c r="D2817" s="4" t="n">
        <v>216.38</v>
      </c>
      <c r="E2817" s="4" t="n">
        <v>217.26</v>
      </c>
      <c r="F2817" s="4" t="n">
        <v>215.57</v>
      </c>
      <c r="G2817" s="4" t="n">
        <v>216.11</v>
      </c>
      <c r="H2817" s="5" t="n">
        <v>7294659</v>
      </c>
      <c r="I2817" s="3"/>
      <c r="J2817" s="3" t="n">
        <f aca="false">ROUND((G2817-G2816)/G2816*100,2)</f>
        <v>-3.44</v>
      </c>
      <c r="K2817" s="3" t="str">
        <f aca="false">B2817&amp;"_"&amp;C2817</f>
        <v>6_2025-03-18</v>
      </c>
    </row>
    <row r="2818" customFormat="false" ht="15" hidden="false" customHeight="false" outlineLevel="0" collapsed="false">
      <c r="A2818" s="3" t="n">
        <v>2817</v>
      </c>
      <c r="B2818" s="3" t="n">
        <v>6</v>
      </c>
      <c r="C2818" s="3" t="s">
        <v>373</v>
      </c>
      <c r="D2818" s="4" t="n">
        <v>216.15</v>
      </c>
      <c r="E2818" s="4" t="n">
        <v>218.06</v>
      </c>
      <c r="F2818" s="4" t="n">
        <v>215.74</v>
      </c>
      <c r="G2818" s="4" t="n">
        <v>216.84</v>
      </c>
      <c r="H2818" s="5" t="n">
        <v>4567396</v>
      </c>
      <c r="I2818" s="3"/>
      <c r="J2818" s="3" t="n">
        <f aca="false">ROUND((G2818-G2817)/G2817*100,2)</f>
        <v>0.34</v>
      </c>
      <c r="K2818" s="3" t="str">
        <f aca="false">B2818&amp;"_"&amp;C2818</f>
        <v>6_2025-03-19</v>
      </c>
    </row>
    <row r="2819" customFormat="false" ht="15" hidden="false" customHeight="false" outlineLevel="0" collapsed="false">
      <c r="A2819" s="3" t="n">
        <v>2818</v>
      </c>
      <c r="B2819" s="3" t="n">
        <v>6</v>
      </c>
      <c r="C2819" s="3" t="s">
        <v>374</v>
      </c>
      <c r="D2819" s="4" t="n">
        <v>219.24</v>
      </c>
      <c r="E2819" s="4" t="n">
        <v>219.33</v>
      </c>
      <c r="F2819" s="4" t="n">
        <v>217.86</v>
      </c>
      <c r="G2819" s="4" t="n">
        <v>219.15</v>
      </c>
      <c r="H2819" s="5" t="n">
        <v>7049158</v>
      </c>
      <c r="I2819" s="3"/>
      <c r="J2819" s="3" t="n">
        <f aca="false">ROUND((G2819-G2818)/G2818*100,2)</f>
        <v>1.07</v>
      </c>
      <c r="K2819" s="3" t="str">
        <f aca="false">B2819&amp;"_"&amp;C2819</f>
        <v>6_2025-03-20</v>
      </c>
    </row>
    <row r="2820" customFormat="false" ht="15" hidden="false" customHeight="false" outlineLevel="0" collapsed="false">
      <c r="A2820" s="3" t="n">
        <v>2819</v>
      </c>
      <c r="B2820" s="3" t="n">
        <v>6</v>
      </c>
      <c r="C2820" s="3" t="s">
        <v>375</v>
      </c>
      <c r="D2820" s="4" t="n">
        <v>218.96</v>
      </c>
      <c r="E2820" s="4" t="n">
        <v>220.44</v>
      </c>
      <c r="F2820" s="4" t="n">
        <v>217.92</v>
      </c>
      <c r="G2820" s="4" t="n">
        <v>219.42</v>
      </c>
      <c r="H2820" s="5" t="n">
        <v>7582729</v>
      </c>
      <c r="I2820" s="3"/>
      <c r="J2820" s="3" t="n">
        <f aca="false">ROUND((G2820-G2819)/G2819*100,2)</f>
        <v>0.12</v>
      </c>
      <c r="K2820" s="3" t="str">
        <f aca="false">B2820&amp;"_"&amp;C2820</f>
        <v>6_2025-03-21</v>
      </c>
    </row>
    <row r="2821" customFormat="false" ht="15" hidden="false" customHeight="false" outlineLevel="0" collapsed="false">
      <c r="A2821" s="3" t="n">
        <v>2820</v>
      </c>
      <c r="B2821" s="3" t="n">
        <v>6</v>
      </c>
      <c r="C2821" s="3" t="s">
        <v>376</v>
      </c>
      <c r="D2821" s="4" t="n">
        <v>220.05</v>
      </c>
      <c r="E2821" s="4" t="n">
        <v>220.2</v>
      </c>
      <c r="F2821" s="4" t="n">
        <v>218.64</v>
      </c>
      <c r="G2821" s="4" t="n">
        <v>219.23</v>
      </c>
      <c r="H2821" s="5" t="n">
        <v>1410792</v>
      </c>
      <c r="I2821" s="3"/>
      <c r="J2821" s="3" t="n">
        <f aca="false">ROUND((G2821-G2820)/G2820*100,2)</f>
        <v>-0.09</v>
      </c>
      <c r="K2821" s="3" t="str">
        <f aca="false">B2821&amp;"_"&amp;C2821</f>
        <v>6_2025-03-24</v>
      </c>
    </row>
    <row r="2822" customFormat="false" ht="15" hidden="false" customHeight="false" outlineLevel="0" collapsed="false">
      <c r="A2822" s="3" t="n">
        <v>2821</v>
      </c>
      <c r="B2822" s="3" t="n">
        <v>6</v>
      </c>
      <c r="C2822" s="3" t="s">
        <v>377</v>
      </c>
      <c r="D2822" s="4" t="n">
        <v>219.93</v>
      </c>
      <c r="E2822" s="4" t="n">
        <v>220.16</v>
      </c>
      <c r="F2822" s="4" t="n">
        <v>219.05</v>
      </c>
      <c r="G2822" s="4" t="n">
        <v>219.99</v>
      </c>
      <c r="H2822" s="5" t="n">
        <v>2587254</v>
      </c>
      <c r="I2822" s="3"/>
      <c r="J2822" s="3" t="n">
        <f aca="false">ROUND((G2822-G2821)/G2821*100,2)</f>
        <v>0.35</v>
      </c>
      <c r="K2822" s="3" t="str">
        <f aca="false">B2822&amp;"_"&amp;C2822</f>
        <v>6_2025-03-25</v>
      </c>
    </row>
    <row r="2823" customFormat="false" ht="15" hidden="false" customHeight="false" outlineLevel="0" collapsed="false">
      <c r="A2823" s="3" t="n">
        <v>2822</v>
      </c>
      <c r="B2823" s="3" t="n">
        <v>6</v>
      </c>
      <c r="C2823" s="3" t="s">
        <v>378</v>
      </c>
      <c r="D2823" s="4" t="n">
        <v>212.5</v>
      </c>
      <c r="E2823" s="4" t="n">
        <v>214.22</v>
      </c>
      <c r="F2823" s="4" t="n">
        <v>212.05</v>
      </c>
      <c r="G2823" s="4" t="n">
        <v>213.22</v>
      </c>
      <c r="H2823" s="5" t="n">
        <v>3409105</v>
      </c>
      <c r="I2823" s="3"/>
      <c r="J2823" s="3" t="n">
        <f aca="false">ROUND((G2823-G2822)/G2822*100,2)</f>
        <v>-3.08</v>
      </c>
      <c r="K2823" s="3" t="str">
        <f aca="false">B2823&amp;"_"&amp;C2823</f>
        <v>6_2025-03-26</v>
      </c>
    </row>
    <row r="2824" customFormat="false" ht="15" hidden="false" customHeight="false" outlineLevel="0" collapsed="false">
      <c r="A2824" s="3" t="n">
        <v>2823</v>
      </c>
      <c r="B2824" s="3" t="n">
        <v>6</v>
      </c>
      <c r="C2824" s="3" t="s">
        <v>379</v>
      </c>
      <c r="D2824" s="4" t="n">
        <v>217.12</v>
      </c>
      <c r="E2824" s="4" t="n">
        <v>218.3</v>
      </c>
      <c r="F2824" s="4" t="n">
        <v>215.92</v>
      </c>
      <c r="G2824" s="4" t="n">
        <v>216.73</v>
      </c>
      <c r="H2824" s="5" t="n">
        <v>7770665</v>
      </c>
      <c r="I2824" s="3"/>
      <c r="J2824" s="3" t="n">
        <f aca="false">ROUND((G2824-G2823)/G2823*100,2)</f>
        <v>1.65</v>
      </c>
      <c r="K2824" s="3" t="str">
        <f aca="false">B2824&amp;"_"&amp;C2824</f>
        <v>6_2025-03-27</v>
      </c>
    </row>
    <row r="2825" customFormat="false" ht="15" hidden="false" customHeight="false" outlineLevel="0" collapsed="false">
      <c r="A2825" s="3" t="n">
        <v>2824</v>
      </c>
      <c r="B2825" s="3" t="n">
        <v>6</v>
      </c>
      <c r="C2825" s="3" t="s">
        <v>380</v>
      </c>
      <c r="D2825" s="4" t="n">
        <v>226</v>
      </c>
      <c r="E2825" s="4" t="n">
        <v>227.34</v>
      </c>
      <c r="F2825" s="4" t="n">
        <v>225.3</v>
      </c>
      <c r="G2825" s="4" t="n">
        <v>225.52</v>
      </c>
      <c r="H2825" s="5" t="n">
        <v>3065758</v>
      </c>
      <c r="I2825" s="3"/>
      <c r="J2825" s="3" t="n">
        <f aca="false">ROUND((G2825-G2824)/G2824*100,2)</f>
        <v>4.06</v>
      </c>
      <c r="K2825" s="3" t="str">
        <f aca="false">B2825&amp;"_"&amp;C2825</f>
        <v>6_2025-03-28</v>
      </c>
    </row>
    <row r="2826" customFormat="false" ht="15" hidden="false" customHeight="false" outlineLevel="0" collapsed="false">
      <c r="A2826" s="3" t="n">
        <v>2825</v>
      </c>
      <c r="B2826" s="3" t="n">
        <v>6</v>
      </c>
      <c r="C2826" s="3" t="s">
        <v>381</v>
      </c>
      <c r="D2826" s="4" t="n">
        <v>218.9</v>
      </c>
      <c r="E2826" s="4" t="n">
        <v>220.74</v>
      </c>
      <c r="F2826" s="4" t="n">
        <v>217.91</v>
      </c>
      <c r="G2826" s="4" t="n">
        <v>219.44</v>
      </c>
      <c r="H2826" s="5" t="n">
        <v>3135369</v>
      </c>
      <c r="I2826" s="3"/>
      <c r="J2826" s="3" t="n">
        <f aca="false">ROUND((G2826-G2825)/G2825*100,2)</f>
        <v>-2.7</v>
      </c>
      <c r="K2826" s="3" t="str">
        <f aca="false">B2826&amp;"_"&amp;C2826</f>
        <v>6_2025-03-31</v>
      </c>
    </row>
    <row r="2827" customFormat="false" ht="15" hidden="false" customHeight="false" outlineLevel="0" collapsed="false">
      <c r="A2827" s="3" t="n">
        <v>2826</v>
      </c>
      <c r="B2827" s="3" t="n">
        <v>6</v>
      </c>
      <c r="C2827" s="3" t="s">
        <v>382</v>
      </c>
      <c r="D2827" s="4" t="n">
        <v>218.4</v>
      </c>
      <c r="E2827" s="4" t="n">
        <v>219.19</v>
      </c>
      <c r="F2827" s="4" t="n">
        <v>217.4</v>
      </c>
      <c r="G2827" s="4" t="n">
        <v>218.68</v>
      </c>
      <c r="H2827" s="5" t="n">
        <v>1276770</v>
      </c>
      <c r="I2827" s="3"/>
      <c r="J2827" s="3" t="n">
        <f aca="false">ROUND((G2827-G2826)/G2826*100,2)</f>
        <v>-0.35</v>
      </c>
      <c r="K2827" s="3" t="str">
        <f aca="false">B2827&amp;"_"&amp;C2827</f>
        <v>6_2025-04-01</v>
      </c>
    </row>
    <row r="2828" customFormat="false" ht="15" hidden="false" customHeight="false" outlineLevel="0" collapsed="false">
      <c r="A2828" s="3" t="n">
        <v>2827</v>
      </c>
      <c r="B2828" s="3" t="n">
        <v>6</v>
      </c>
      <c r="C2828" s="3" t="s">
        <v>383</v>
      </c>
      <c r="D2828" s="4" t="n">
        <v>211.09</v>
      </c>
      <c r="E2828" s="4" t="n">
        <v>211.82</v>
      </c>
      <c r="F2828" s="4" t="n">
        <v>210.28</v>
      </c>
      <c r="G2828" s="4" t="n">
        <v>211.58</v>
      </c>
      <c r="H2828" s="5" t="n">
        <v>6300975</v>
      </c>
      <c r="I2828" s="3"/>
      <c r="J2828" s="3" t="n">
        <f aca="false">ROUND((G2828-G2827)/G2827*100,2)</f>
        <v>-3.25</v>
      </c>
      <c r="K2828" s="3" t="str">
        <f aca="false">B2828&amp;"_"&amp;C2828</f>
        <v>6_2025-04-02</v>
      </c>
    </row>
    <row r="2829" customFormat="false" ht="15" hidden="false" customHeight="false" outlineLevel="0" collapsed="false">
      <c r="A2829" s="3" t="n">
        <v>2828</v>
      </c>
      <c r="B2829" s="3" t="n">
        <v>6</v>
      </c>
      <c r="C2829" s="3" t="s">
        <v>384</v>
      </c>
      <c r="D2829" s="4" t="n">
        <v>211.52</v>
      </c>
      <c r="E2829" s="4" t="n">
        <v>211.61</v>
      </c>
      <c r="F2829" s="4" t="n">
        <v>209.84</v>
      </c>
      <c r="G2829" s="4" t="n">
        <v>211.1</v>
      </c>
      <c r="H2829" s="5" t="n">
        <v>2200633</v>
      </c>
      <c r="I2829" s="3"/>
      <c r="J2829" s="3" t="n">
        <f aca="false">ROUND((G2829-G2828)/G2828*100,2)</f>
        <v>-0.23</v>
      </c>
      <c r="K2829" s="3" t="str">
        <f aca="false">B2829&amp;"_"&amp;C2829</f>
        <v>6_2025-04-03</v>
      </c>
    </row>
    <row r="2830" customFormat="false" ht="15" hidden="false" customHeight="false" outlineLevel="0" collapsed="false">
      <c r="A2830" s="3" t="n">
        <v>2829</v>
      </c>
      <c r="B2830" s="3" t="n">
        <v>6</v>
      </c>
      <c r="C2830" s="3" t="s">
        <v>385</v>
      </c>
      <c r="D2830" s="4" t="n">
        <v>206.53</v>
      </c>
      <c r="E2830" s="4" t="n">
        <v>207.5</v>
      </c>
      <c r="F2830" s="4" t="n">
        <v>206.05</v>
      </c>
      <c r="G2830" s="4" t="n">
        <v>206.54</v>
      </c>
      <c r="H2830" s="5" t="n">
        <v>5318955</v>
      </c>
      <c r="I2830" s="3"/>
      <c r="J2830" s="3" t="n">
        <f aca="false">ROUND((G2830-G2829)/G2829*100,2)</f>
        <v>-2.16</v>
      </c>
      <c r="K2830" s="3" t="str">
        <f aca="false">B2830&amp;"_"&amp;C2830</f>
        <v>6_2025-04-04</v>
      </c>
    </row>
    <row r="2831" customFormat="false" ht="15" hidden="false" customHeight="false" outlineLevel="0" collapsed="false">
      <c r="A2831" s="3" t="n">
        <v>2830</v>
      </c>
      <c r="B2831" s="3" t="n">
        <v>6</v>
      </c>
      <c r="C2831" s="3" t="s">
        <v>386</v>
      </c>
      <c r="D2831" s="4" t="n">
        <v>199.28</v>
      </c>
      <c r="E2831" s="4" t="n">
        <v>199.81</v>
      </c>
      <c r="F2831" s="4" t="n">
        <v>198.74</v>
      </c>
      <c r="G2831" s="4" t="n">
        <v>199.76</v>
      </c>
      <c r="H2831" s="5" t="n">
        <v>527913</v>
      </c>
      <c r="I2831" s="3"/>
      <c r="J2831" s="3" t="n">
        <f aca="false">ROUND((G2831-G2830)/G2830*100,2)</f>
        <v>-3.28</v>
      </c>
      <c r="K2831" s="3" t="str">
        <f aca="false">B2831&amp;"_"&amp;C2831</f>
        <v>6_2025-04-07</v>
      </c>
    </row>
    <row r="2832" customFormat="false" ht="15" hidden="false" customHeight="false" outlineLevel="0" collapsed="false">
      <c r="A2832" s="3" t="n">
        <v>2831</v>
      </c>
      <c r="B2832" s="3" t="n">
        <v>6</v>
      </c>
      <c r="C2832" s="3" t="s">
        <v>387</v>
      </c>
      <c r="D2832" s="4" t="n">
        <v>193.94</v>
      </c>
      <c r="E2832" s="4" t="n">
        <v>194.69</v>
      </c>
      <c r="F2832" s="4" t="n">
        <v>192.78</v>
      </c>
      <c r="G2832" s="4" t="n">
        <v>193.27</v>
      </c>
      <c r="H2832" s="5" t="n">
        <v>6781393</v>
      </c>
      <c r="I2832" s="3"/>
      <c r="J2832" s="3" t="n">
        <f aca="false">ROUND((G2832-G2831)/G2831*100,2)</f>
        <v>-3.25</v>
      </c>
      <c r="K2832" s="3" t="str">
        <f aca="false">B2832&amp;"_"&amp;C2832</f>
        <v>6_2025-04-08</v>
      </c>
    </row>
    <row r="2833" customFormat="false" ht="15" hidden="false" customHeight="false" outlineLevel="0" collapsed="false">
      <c r="A2833" s="3" t="n">
        <v>2832</v>
      </c>
      <c r="B2833" s="3" t="n">
        <v>6</v>
      </c>
      <c r="C2833" s="3" t="s">
        <v>388</v>
      </c>
      <c r="D2833" s="4" t="n">
        <v>202.22</v>
      </c>
      <c r="E2833" s="4" t="n">
        <v>203.27</v>
      </c>
      <c r="F2833" s="4" t="n">
        <v>201.36</v>
      </c>
      <c r="G2833" s="4" t="n">
        <v>201.46</v>
      </c>
      <c r="H2833" s="5" t="n">
        <v>6822667</v>
      </c>
      <c r="I2833" s="3"/>
      <c r="J2833" s="3" t="n">
        <f aca="false">ROUND((G2833-G2832)/G2832*100,2)</f>
        <v>4.24</v>
      </c>
      <c r="K2833" s="3" t="str">
        <f aca="false">B2833&amp;"_"&amp;C2833</f>
        <v>6_2025-04-09</v>
      </c>
    </row>
    <row r="2834" customFormat="false" ht="15" hidden="false" customHeight="false" outlineLevel="0" collapsed="false">
      <c r="A2834" s="3" t="n">
        <v>2833</v>
      </c>
      <c r="B2834" s="3" t="n">
        <v>6</v>
      </c>
      <c r="C2834" s="3" t="s">
        <v>389</v>
      </c>
      <c r="D2834" s="4" t="n">
        <v>197.07</v>
      </c>
      <c r="E2834" s="4" t="n">
        <v>197.83</v>
      </c>
      <c r="F2834" s="4" t="n">
        <v>196.48</v>
      </c>
      <c r="G2834" s="4" t="n">
        <v>197.67</v>
      </c>
      <c r="H2834" s="5" t="n">
        <v>7971017</v>
      </c>
      <c r="I2834" s="3"/>
      <c r="J2834" s="3" t="n">
        <f aca="false">ROUND((G2834-G2833)/G2833*100,2)</f>
        <v>-1.88</v>
      </c>
      <c r="K2834" s="3" t="str">
        <f aca="false">B2834&amp;"_"&amp;C2834</f>
        <v>6_2025-04-10</v>
      </c>
    </row>
    <row r="2835" customFormat="false" ht="15" hidden="false" customHeight="false" outlineLevel="0" collapsed="false">
      <c r="A2835" s="3" t="n">
        <v>2834</v>
      </c>
      <c r="B2835" s="3" t="n">
        <v>6</v>
      </c>
      <c r="C2835" s="3" t="s">
        <v>390</v>
      </c>
      <c r="D2835" s="4" t="n">
        <v>195.53</v>
      </c>
      <c r="E2835" s="4" t="n">
        <v>195.93</v>
      </c>
      <c r="F2835" s="4" t="n">
        <v>194.45</v>
      </c>
      <c r="G2835" s="4" t="n">
        <v>195.18</v>
      </c>
      <c r="H2835" s="5" t="n">
        <v>743600</v>
      </c>
      <c r="I2835" s="3"/>
      <c r="J2835" s="3" t="n">
        <f aca="false">ROUND((G2835-G2834)/G2834*100,2)</f>
        <v>-1.26</v>
      </c>
      <c r="K2835" s="3" t="str">
        <f aca="false">B2835&amp;"_"&amp;C2835</f>
        <v>6_2025-04-11</v>
      </c>
    </row>
    <row r="2836" customFormat="false" ht="15" hidden="false" customHeight="false" outlineLevel="0" collapsed="false">
      <c r="A2836" s="3" t="n">
        <v>2835</v>
      </c>
      <c r="B2836" s="3" t="n">
        <v>6</v>
      </c>
      <c r="C2836" s="3" t="s">
        <v>391</v>
      </c>
      <c r="D2836" s="4" t="n">
        <v>196.51</v>
      </c>
      <c r="E2836" s="4" t="n">
        <v>197.78</v>
      </c>
      <c r="F2836" s="4" t="n">
        <v>196.17</v>
      </c>
      <c r="G2836" s="4" t="n">
        <v>196.81</v>
      </c>
      <c r="H2836" s="5" t="n">
        <v>6939926</v>
      </c>
      <c r="I2836" s="3"/>
      <c r="J2836" s="3" t="n">
        <f aca="false">ROUND((G2836-G2835)/G2835*100,2)</f>
        <v>0.84</v>
      </c>
      <c r="K2836" s="3" t="str">
        <f aca="false">B2836&amp;"_"&amp;C2836</f>
        <v>6_2025-04-14</v>
      </c>
    </row>
    <row r="2837" customFormat="false" ht="15" hidden="false" customHeight="false" outlineLevel="0" collapsed="false">
      <c r="A2837" s="3" t="n">
        <v>2836</v>
      </c>
      <c r="B2837" s="3" t="n">
        <v>6</v>
      </c>
      <c r="C2837" s="3" t="s">
        <v>392</v>
      </c>
      <c r="D2837" s="4" t="n">
        <v>193.52</v>
      </c>
      <c r="E2837" s="4" t="n">
        <v>194.56</v>
      </c>
      <c r="F2837" s="4" t="n">
        <v>192.4</v>
      </c>
      <c r="G2837" s="4" t="n">
        <v>194.21</v>
      </c>
      <c r="H2837" s="5" t="n">
        <v>1526896</v>
      </c>
      <c r="I2837" s="3"/>
      <c r="J2837" s="3" t="n">
        <f aca="false">ROUND((G2837-G2836)/G2836*100,2)</f>
        <v>-1.32</v>
      </c>
      <c r="K2837" s="3" t="str">
        <f aca="false">B2837&amp;"_"&amp;C2837</f>
        <v>6_2025-04-15</v>
      </c>
    </row>
    <row r="2838" customFormat="false" ht="15" hidden="false" customHeight="false" outlineLevel="0" collapsed="false">
      <c r="A2838" s="3" t="n">
        <v>2837</v>
      </c>
      <c r="B2838" s="3" t="n">
        <v>6</v>
      </c>
      <c r="C2838" s="3" t="s">
        <v>393</v>
      </c>
      <c r="D2838" s="4" t="n">
        <v>193.56</v>
      </c>
      <c r="E2838" s="4" t="n">
        <v>194.49</v>
      </c>
      <c r="F2838" s="4" t="n">
        <v>193.08</v>
      </c>
      <c r="G2838" s="4" t="n">
        <v>194.1</v>
      </c>
      <c r="H2838" s="5" t="n">
        <v>1057979</v>
      </c>
      <c r="I2838" s="3"/>
      <c r="J2838" s="3" t="n">
        <f aca="false">ROUND((G2838-G2837)/G2837*100,2)</f>
        <v>-0.06</v>
      </c>
      <c r="K2838" s="3" t="str">
        <f aca="false">B2838&amp;"_"&amp;C2838</f>
        <v>6_2025-04-16</v>
      </c>
    </row>
    <row r="2839" customFormat="false" ht="15" hidden="false" customHeight="false" outlineLevel="0" collapsed="false">
      <c r="A2839" s="3" t="n">
        <v>2838</v>
      </c>
      <c r="B2839" s="3" t="n">
        <v>6</v>
      </c>
      <c r="C2839" s="3" t="s">
        <v>394</v>
      </c>
      <c r="D2839" s="4" t="n">
        <v>197.62</v>
      </c>
      <c r="E2839" s="4" t="n">
        <v>197.71</v>
      </c>
      <c r="F2839" s="4" t="n">
        <v>197.2</v>
      </c>
      <c r="G2839" s="4" t="n">
        <v>197.57</v>
      </c>
      <c r="H2839" s="5" t="n">
        <v>2748651</v>
      </c>
      <c r="I2839" s="3"/>
      <c r="J2839" s="3" t="n">
        <f aca="false">ROUND((G2839-G2838)/G2838*100,2)</f>
        <v>1.79</v>
      </c>
      <c r="K2839" s="3" t="str">
        <f aca="false">B2839&amp;"_"&amp;C2839</f>
        <v>6_2025-04-17</v>
      </c>
    </row>
    <row r="2840" customFormat="false" ht="15" hidden="false" customHeight="false" outlineLevel="0" collapsed="false">
      <c r="A2840" s="3" t="n">
        <v>2839</v>
      </c>
      <c r="B2840" s="3" t="n">
        <v>6</v>
      </c>
      <c r="C2840" s="3" t="s">
        <v>395</v>
      </c>
      <c r="D2840" s="4" t="n">
        <v>207.28</v>
      </c>
      <c r="E2840" s="4" t="n">
        <v>208.45</v>
      </c>
      <c r="F2840" s="4" t="n">
        <v>206.19</v>
      </c>
      <c r="G2840" s="4" t="n">
        <v>207.56</v>
      </c>
      <c r="H2840" s="5" t="n">
        <v>7485577</v>
      </c>
      <c r="I2840" s="3"/>
      <c r="J2840" s="3" t="n">
        <f aca="false">ROUND((G2840-G2839)/G2839*100,2)</f>
        <v>5.06</v>
      </c>
      <c r="K2840" s="3" t="str">
        <f aca="false">B2840&amp;"_"&amp;C2840</f>
        <v>6_2025-04-18</v>
      </c>
    </row>
    <row r="2841" customFormat="false" ht="15" hidden="false" customHeight="false" outlineLevel="0" collapsed="false">
      <c r="A2841" s="3" t="n">
        <v>2840</v>
      </c>
      <c r="B2841" s="3" t="n">
        <v>6</v>
      </c>
      <c r="C2841" s="3" t="s">
        <v>396</v>
      </c>
      <c r="D2841" s="4" t="n">
        <v>209.3</v>
      </c>
      <c r="E2841" s="4" t="n">
        <v>210.37</v>
      </c>
      <c r="F2841" s="4" t="n">
        <v>208.67</v>
      </c>
      <c r="G2841" s="4" t="n">
        <v>209.13</v>
      </c>
      <c r="H2841" s="5" t="n">
        <v>1213679</v>
      </c>
      <c r="I2841" s="3"/>
      <c r="J2841" s="3" t="n">
        <f aca="false">ROUND((G2841-G2840)/G2840*100,2)</f>
        <v>0.76</v>
      </c>
      <c r="K2841" s="3" t="str">
        <f aca="false">B2841&amp;"_"&amp;C2841</f>
        <v>6_2025-04-21</v>
      </c>
    </row>
    <row r="2842" customFormat="false" ht="15" hidden="false" customHeight="false" outlineLevel="0" collapsed="false">
      <c r="A2842" s="3" t="n">
        <v>2841</v>
      </c>
      <c r="B2842" s="3" t="n">
        <v>6</v>
      </c>
      <c r="C2842" s="3" t="s">
        <v>397</v>
      </c>
      <c r="D2842" s="4" t="n">
        <v>209.54</v>
      </c>
      <c r="E2842" s="4" t="n">
        <v>209.77</v>
      </c>
      <c r="F2842" s="4" t="n">
        <v>208.63</v>
      </c>
      <c r="G2842" s="4" t="n">
        <v>208.9</v>
      </c>
      <c r="H2842" s="5" t="n">
        <v>6502786</v>
      </c>
      <c r="I2842" s="3"/>
      <c r="J2842" s="3" t="n">
        <f aca="false">ROUND((G2842-G2841)/G2841*100,2)</f>
        <v>-0.11</v>
      </c>
      <c r="K2842" s="3" t="str">
        <f aca="false">B2842&amp;"_"&amp;C2842</f>
        <v>6_2025-04-22</v>
      </c>
    </row>
    <row r="2843" customFormat="false" ht="15" hidden="false" customHeight="false" outlineLevel="0" collapsed="false">
      <c r="A2843" s="3" t="n">
        <v>2842</v>
      </c>
      <c r="B2843" s="3" t="n">
        <v>6</v>
      </c>
      <c r="C2843" s="3" t="s">
        <v>398</v>
      </c>
      <c r="D2843" s="4" t="n">
        <v>211.88</v>
      </c>
      <c r="E2843" s="4" t="n">
        <v>212.69</v>
      </c>
      <c r="F2843" s="4" t="n">
        <v>210.81</v>
      </c>
      <c r="G2843" s="4" t="n">
        <v>212.34</v>
      </c>
      <c r="H2843" s="5" t="n">
        <v>4626562</v>
      </c>
      <c r="I2843" s="3"/>
      <c r="J2843" s="3" t="n">
        <f aca="false">ROUND((G2843-G2842)/G2842*100,2)</f>
        <v>1.65</v>
      </c>
      <c r="K2843" s="3" t="str">
        <f aca="false">B2843&amp;"_"&amp;C2843</f>
        <v>6_2025-04-23</v>
      </c>
    </row>
    <row r="2844" customFormat="false" ht="15" hidden="false" customHeight="false" outlineLevel="0" collapsed="false">
      <c r="A2844" s="3" t="n">
        <v>2843</v>
      </c>
      <c r="B2844" s="3" t="n">
        <v>6</v>
      </c>
      <c r="C2844" s="3" t="s">
        <v>399</v>
      </c>
      <c r="D2844" s="4" t="n">
        <v>205.6</v>
      </c>
      <c r="E2844" s="4" t="n">
        <v>206.28</v>
      </c>
      <c r="F2844" s="4" t="n">
        <v>204.38</v>
      </c>
      <c r="G2844" s="4" t="n">
        <v>205.09</v>
      </c>
      <c r="H2844" s="5" t="n">
        <v>5678616</v>
      </c>
      <c r="I2844" s="3"/>
      <c r="J2844" s="3" t="n">
        <f aca="false">ROUND((G2844-G2843)/G2843*100,2)</f>
        <v>-3.41</v>
      </c>
      <c r="K2844" s="3" t="str">
        <f aca="false">B2844&amp;"_"&amp;C2844</f>
        <v>6_2025-04-24</v>
      </c>
    </row>
    <row r="2845" customFormat="false" ht="15" hidden="false" customHeight="false" outlineLevel="0" collapsed="false">
      <c r="A2845" s="3" t="n">
        <v>2844</v>
      </c>
      <c r="B2845" s="3" t="n">
        <v>6</v>
      </c>
      <c r="C2845" s="3" t="s">
        <v>400</v>
      </c>
      <c r="D2845" s="4" t="n">
        <v>202.95</v>
      </c>
      <c r="E2845" s="4" t="n">
        <v>203.96</v>
      </c>
      <c r="F2845" s="4" t="n">
        <v>202.59</v>
      </c>
      <c r="G2845" s="4" t="n">
        <v>203.28</v>
      </c>
      <c r="H2845" s="5" t="n">
        <v>7214943</v>
      </c>
      <c r="I2845" s="3"/>
      <c r="J2845" s="3" t="n">
        <f aca="false">ROUND((G2845-G2844)/G2844*100,2)</f>
        <v>-0.88</v>
      </c>
      <c r="K2845" s="3" t="str">
        <f aca="false">B2845&amp;"_"&amp;C2845</f>
        <v>6_2025-04-25</v>
      </c>
    </row>
    <row r="2846" customFormat="false" ht="15" hidden="false" customHeight="false" outlineLevel="0" collapsed="false">
      <c r="A2846" s="3" t="n">
        <v>2845</v>
      </c>
      <c r="B2846" s="3" t="n">
        <v>6</v>
      </c>
      <c r="C2846" s="3" t="s">
        <v>401</v>
      </c>
      <c r="D2846" s="4" t="n">
        <v>204.05</v>
      </c>
      <c r="E2846" s="4" t="n">
        <v>204.56</v>
      </c>
      <c r="F2846" s="4" t="n">
        <v>202.56</v>
      </c>
      <c r="G2846" s="4" t="n">
        <v>203.37</v>
      </c>
      <c r="H2846" s="5" t="n">
        <v>2517861</v>
      </c>
      <c r="I2846" s="3"/>
      <c r="J2846" s="3" t="n">
        <f aca="false">ROUND((G2846-G2845)/G2845*100,2)</f>
        <v>0.04</v>
      </c>
      <c r="K2846" s="3" t="str">
        <f aca="false">B2846&amp;"_"&amp;C2846</f>
        <v>6_2025-04-28</v>
      </c>
    </row>
    <row r="2847" customFormat="false" ht="15" hidden="false" customHeight="false" outlineLevel="0" collapsed="false">
      <c r="A2847" s="3" t="n">
        <v>2846</v>
      </c>
      <c r="B2847" s="3" t="n">
        <v>6</v>
      </c>
      <c r="C2847" s="3" t="s">
        <v>402</v>
      </c>
      <c r="D2847" s="4" t="n">
        <v>201.65</v>
      </c>
      <c r="E2847" s="4" t="n">
        <v>202.46</v>
      </c>
      <c r="F2847" s="4" t="n">
        <v>200.5</v>
      </c>
      <c r="G2847" s="4" t="n">
        <v>202.38</v>
      </c>
      <c r="H2847" s="5" t="n">
        <v>4912281</v>
      </c>
      <c r="I2847" s="3"/>
      <c r="J2847" s="3" t="n">
        <f aca="false">ROUND((G2847-G2846)/G2846*100,2)</f>
        <v>-0.49</v>
      </c>
      <c r="K2847" s="3" t="str">
        <f aca="false">B2847&amp;"_"&amp;C2847</f>
        <v>6_2025-04-29</v>
      </c>
    </row>
    <row r="2848" customFormat="false" ht="15" hidden="false" customHeight="false" outlineLevel="0" collapsed="false">
      <c r="A2848" s="3" t="n">
        <v>2847</v>
      </c>
      <c r="B2848" s="3" t="n">
        <v>6</v>
      </c>
      <c r="C2848" s="3" t="s">
        <v>403</v>
      </c>
      <c r="D2848" s="4" t="n">
        <v>205.64</v>
      </c>
      <c r="E2848" s="4" t="n">
        <v>206.14</v>
      </c>
      <c r="F2848" s="4" t="n">
        <v>204.97</v>
      </c>
      <c r="G2848" s="4" t="n">
        <v>205.69</v>
      </c>
      <c r="H2848" s="5" t="n">
        <v>2482116</v>
      </c>
      <c r="I2848" s="3"/>
      <c r="J2848" s="3" t="n">
        <f aca="false">ROUND((G2848-G2847)/G2847*100,2)</f>
        <v>1.64</v>
      </c>
      <c r="K2848" s="3" t="str">
        <f aca="false">B2848&amp;"_"&amp;C2848</f>
        <v>6_2025-04-30</v>
      </c>
    </row>
    <row r="2849" customFormat="false" ht="15" hidden="false" customHeight="false" outlineLevel="0" collapsed="false">
      <c r="A2849" s="3" t="n">
        <v>2848</v>
      </c>
      <c r="B2849" s="3" t="n">
        <v>6</v>
      </c>
      <c r="C2849" s="3" t="s">
        <v>404</v>
      </c>
      <c r="D2849" s="4" t="n">
        <v>208.53</v>
      </c>
      <c r="E2849" s="4" t="n">
        <v>209.23</v>
      </c>
      <c r="F2849" s="4" t="n">
        <v>207.39</v>
      </c>
      <c r="G2849" s="4" t="n">
        <v>208.38</v>
      </c>
      <c r="H2849" s="5" t="n">
        <v>1115066</v>
      </c>
      <c r="I2849" s="3"/>
      <c r="J2849" s="3" t="n">
        <f aca="false">ROUND((G2849-G2848)/G2848*100,2)</f>
        <v>1.31</v>
      </c>
      <c r="K2849" s="3" t="str">
        <f aca="false">B2849&amp;"_"&amp;C2849</f>
        <v>6_2025-05-01</v>
      </c>
    </row>
    <row r="2850" customFormat="false" ht="15" hidden="false" customHeight="false" outlineLevel="0" collapsed="false">
      <c r="A2850" s="3" t="n">
        <v>2849</v>
      </c>
      <c r="B2850" s="3" t="n">
        <v>6</v>
      </c>
      <c r="C2850" s="3" t="s">
        <v>405</v>
      </c>
      <c r="D2850" s="4" t="n">
        <v>211.23</v>
      </c>
      <c r="E2850" s="4" t="n">
        <v>212.32</v>
      </c>
      <c r="F2850" s="4" t="n">
        <v>210.31</v>
      </c>
      <c r="G2850" s="4" t="n">
        <v>211.11</v>
      </c>
      <c r="H2850" s="5" t="n">
        <v>626341</v>
      </c>
      <c r="I2850" s="3"/>
      <c r="J2850" s="3" t="n">
        <f aca="false">ROUND((G2850-G2849)/G2849*100,2)</f>
        <v>1.31</v>
      </c>
      <c r="K2850" s="3" t="str">
        <f aca="false">B2850&amp;"_"&amp;C2850</f>
        <v>6_2025-05-02</v>
      </c>
    </row>
    <row r="2851" customFormat="false" ht="15" hidden="false" customHeight="false" outlineLevel="0" collapsed="false">
      <c r="A2851" s="3" t="n">
        <v>2850</v>
      </c>
      <c r="B2851" s="3" t="n">
        <v>6</v>
      </c>
      <c r="C2851" s="3" t="s">
        <v>406</v>
      </c>
      <c r="D2851" s="4" t="n">
        <v>215.48</v>
      </c>
      <c r="E2851" s="4" t="n">
        <v>216.88</v>
      </c>
      <c r="F2851" s="4" t="n">
        <v>215.26</v>
      </c>
      <c r="G2851" s="4" t="n">
        <v>215.97</v>
      </c>
      <c r="H2851" s="5" t="n">
        <v>7679686</v>
      </c>
      <c r="I2851" s="3"/>
      <c r="J2851" s="3" t="n">
        <f aca="false">ROUND((G2851-G2850)/G2850*100,2)</f>
        <v>2.3</v>
      </c>
      <c r="K2851" s="3" t="str">
        <f aca="false">B2851&amp;"_"&amp;C2851</f>
        <v>6_2025-05-05</v>
      </c>
    </row>
    <row r="2852" customFormat="false" ht="15" hidden="false" customHeight="false" outlineLevel="0" collapsed="false">
      <c r="A2852" s="3" t="n">
        <v>2851</v>
      </c>
      <c r="B2852" s="3" t="n">
        <v>6</v>
      </c>
      <c r="C2852" s="3" t="s">
        <v>407</v>
      </c>
      <c r="D2852" s="4" t="n">
        <v>219.94</v>
      </c>
      <c r="E2852" s="4" t="n">
        <v>219.95</v>
      </c>
      <c r="F2852" s="4" t="n">
        <v>218.39</v>
      </c>
      <c r="G2852" s="4" t="n">
        <v>219.08</v>
      </c>
      <c r="H2852" s="5" t="n">
        <v>2549858</v>
      </c>
      <c r="I2852" s="3"/>
      <c r="J2852" s="3" t="n">
        <f aca="false">ROUND((G2852-G2851)/G2851*100,2)</f>
        <v>1.44</v>
      </c>
      <c r="K2852" s="3" t="str">
        <f aca="false">B2852&amp;"_"&amp;C2852</f>
        <v>6_2025-05-06</v>
      </c>
    </row>
    <row r="2853" customFormat="false" ht="15" hidden="false" customHeight="false" outlineLevel="0" collapsed="false">
      <c r="A2853" s="3" t="n">
        <v>2852</v>
      </c>
      <c r="B2853" s="3" t="n">
        <v>6</v>
      </c>
      <c r="C2853" s="3" t="s">
        <v>408</v>
      </c>
      <c r="D2853" s="4" t="n">
        <v>216.11</v>
      </c>
      <c r="E2853" s="4" t="n">
        <v>217.11</v>
      </c>
      <c r="F2853" s="4" t="n">
        <v>215.36</v>
      </c>
      <c r="G2853" s="4" t="n">
        <v>215.6</v>
      </c>
      <c r="H2853" s="5" t="n">
        <v>4606728</v>
      </c>
      <c r="I2853" s="3"/>
      <c r="J2853" s="3" t="n">
        <f aca="false">ROUND((G2853-G2852)/G2852*100,2)</f>
        <v>-1.59</v>
      </c>
      <c r="K2853" s="3" t="str">
        <f aca="false">B2853&amp;"_"&amp;C2853</f>
        <v>6_2025-05-07</v>
      </c>
    </row>
    <row r="2854" customFormat="false" ht="15" hidden="false" customHeight="false" outlineLevel="0" collapsed="false">
      <c r="A2854" s="3" t="n">
        <v>2853</v>
      </c>
      <c r="B2854" s="3" t="n">
        <v>6</v>
      </c>
      <c r="C2854" s="3" t="s">
        <v>409</v>
      </c>
      <c r="D2854" s="4" t="n">
        <v>218.45</v>
      </c>
      <c r="E2854" s="4" t="n">
        <v>218.7</v>
      </c>
      <c r="F2854" s="4" t="n">
        <v>217.47</v>
      </c>
      <c r="G2854" s="4" t="n">
        <v>218.16</v>
      </c>
      <c r="H2854" s="5" t="n">
        <v>3082009</v>
      </c>
      <c r="I2854" s="3"/>
      <c r="J2854" s="3" t="n">
        <f aca="false">ROUND((G2854-G2853)/G2853*100,2)</f>
        <v>1.19</v>
      </c>
      <c r="K2854" s="3" t="str">
        <f aca="false">B2854&amp;"_"&amp;C2854</f>
        <v>6_2025-05-08</v>
      </c>
    </row>
    <row r="2855" customFormat="false" ht="15" hidden="false" customHeight="false" outlineLevel="0" collapsed="false">
      <c r="A2855" s="3" t="n">
        <v>2854</v>
      </c>
      <c r="B2855" s="3" t="n">
        <v>6</v>
      </c>
      <c r="C2855" s="3" t="s">
        <v>410</v>
      </c>
      <c r="D2855" s="4" t="n">
        <v>219.05</v>
      </c>
      <c r="E2855" s="4" t="n">
        <v>219.99</v>
      </c>
      <c r="F2855" s="4" t="n">
        <v>217.85</v>
      </c>
      <c r="G2855" s="4" t="n">
        <v>219.21</v>
      </c>
      <c r="H2855" s="5" t="n">
        <v>2657470</v>
      </c>
      <c r="I2855" s="3"/>
      <c r="J2855" s="3" t="n">
        <f aca="false">ROUND((G2855-G2854)/G2854*100,2)</f>
        <v>0.48</v>
      </c>
      <c r="K2855" s="3" t="str">
        <f aca="false">B2855&amp;"_"&amp;C2855</f>
        <v>6_2025-05-09</v>
      </c>
    </row>
    <row r="2856" customFormat="false" ht="15" hidden="false" customHeight="false" outlineLevel="0" collapsed="false">
      <c r="A2856" s="3" t="n">
        <v>2855</v>
      </c>
      <c r="B2856" s="3" t="n">
        <v>6</v>
      </c>
      <c r="C2856" s="3" t="s">
        <v>411</v>
      </c>
      <c r="D2856" s="4" t="n">
        <v>218.67</v>
      </c>
      <c r="E2856" s="4" t="n">
        <v>219.89</v>
      </c>
      <c r="F2856" s="4" t="n">
        <v>217.82</v>
      </c>
      <c r="G2856" s="4" t="n">
        <v>219.33</v>
      </c>
      <c r="H2856" s="5" t="n">
        <v>4232579</v>
      </c>
      <c r="I2856" s="3"/>
      <c r="J2856" s="3" t="n">
        <f aca="false">ROUND((G2856-G2855)/G2855*100,2)</f>
        <v>0.05</v>
      </c>
      <c r="K2856" s="3" t="str">
        <f aca="false">B2856&amp;"_"&amp;C2856</f>
        <v>6_2025-05-12</v>
      </c>
    </row>
    <row r="2857" customFormat="false" ht="15" hidden="false" customHeight="false" outlineLevel="0" collapsed="false">
      <c r="A2857" s="3" t="n">
        <v>2856</v>
      </c>
      <c r="B2857" s="3" t="n">
        <v>6</v>
      </c>
      <c r="C2857" s="3" t="s">
        <v>412</v>
      </c>
      <c r="D2857" s="4" t="n">
        <v>228.05</v>
      </c>
      <c r="E2857" s="4" t="n">
        <v>228.6</v>
      </c>
      <c r="F2857" s="4" t="n">
        <v>226.92</v>
      </c>
      <c r="G2857" s="4" t="n">
        <v>227.18</v>
      </c>
      <c r="H2857" s="5" t="n">
        <v>2397021</v>
      </c>
      <c r="I2857" s="3"/>
      <c r="J2857" s="3" t="n">
        <f aca="false">ROUND((G2857-G2856)/G2856*100,2)</f>
        <v>3.58</v>
      </c>
      <c r="K2857" s="3" t="str">
        <f aca="false">B2857&amp;"_"&amp;C2857</f>
        <v>6_2025-05-13</v>
      </c>
    </row>
    <row r="2858" customFormat="false" ht="15" hidden="false" customHeight="false" outlineLevel="0" collapsed="false">
      <c r="A2858" s="3" t="n">
        <v>2857</v>
      </c>
      <c r="B2858" s="3" t="n">
        <v>6</v>
      </c>
      <c r="C2858" s="3" t="s">
        <v>413</v>
      </c>
      <c r="D2858" s="4" t="n">
        <v>229.32</v>
      </c>
      <c r="E2858" s="4" t="n">
        <v>229.48</v>
      </c>
      <c r="F2858" s="4" t="n">
        <v>228.14</v>
      </c>
      <c r="G2858" s="4" t="n">
        <v>229.06</v>
      </c>
      <c r="H2858" s="5" t="n">
        <v>1493364</v>
      </c>
      <c r="I2858" s="3"/>
      <c r="J2858" s="3" t="n">
        <f aca="false">ROUND((G2858-G2857)/G2857*100,2)</f>
        <v>0.83</v>
      </c>
      <c r="K2858" s="3" t="str">
        <f aca="false">B2858&amp;"_"&amp;C2858</f>
        <v>6_2025-05-14</v>
      </c>
    </row>
    <row r="2859" customFormat="false" ht="15" hidden="false" customHeight="false" outlineLevel="0" collapsed="false">
      <c r="A2859" s="3" t="n">
        <v>2858</v>
      </c>
      <c r="B2859" s="3" t="n">
        <v>6</v>
      </c>
      <c r="C2859" s="3" t="s">
        <v>414</v>
      </c>
      <c r="D2859" s="4" t="n">
        <v>230.19</v>
      </c>
      <c r="E2859" s="4" t="n">
        <v>232.42</v>
      </c>
      <c r="F2859" s="4" t="n">
        <v>229.16</v>
      </c>
      <c r="G2859" s="4" t="n">
        <v>231.04</v>
      </c>
      <c r="H2859" s="5" t="n">
        <v>5984393</v>
      </c>
      <c r="I2859" s="3"/>
      <c r="J2859" s="3" t="n">
        <f aca="false">ROUND((G2859-G2858)/G2858*100,2)</f>
        <v>0.86</v>
      </c>
      <c r="K2859" s="3" t="str">
        <f aca="false">B2859&amp;"_"&amp;C2859</f>
        <v>6_2025-05-15</v>
      </c>
    </row>
    <row r="2860" customFormat="false" ht="15" hidden="false" customHeight="false" outlineLevel="0" collapsed="false">
      <c r="A2860" s="3" t="n">
        <v>2859</v>
      </c>
      <c r="B2860" s="3" t="n">
        <v>6</v>
      </c>
      <c r="C2860" s="3" t="s">
        <v>415</v>
      </c>
      <c r="D2860" s="4" t="n">
        <v>229.7</v>
      </c>
      <c r="E2860" s="4" t="n">
        <v>231.54</v>
      </c>
      <c r="F2860" s="4" t="n">
        <v>228.91</v>
      </c>
      <c r="G2860" s="4" t="n">
        <v>230.22</v>
      </c>
      <c r="H2860" s="5" t="n">
        <v>5388897</v>
      </c>
      <c r="I2860" s="3"/>
      <c r="J2860" s="3" t="n">
        <f aca="false">ROUND((G2860-G2859)/G2859*100,2)</f>
        <v>-0.35</v>
      </c>
      <c r="K2860" s="3" t="str">
        <f aca="false">B2860&amp;"_"&amp;C2860</f>
        <v>6_2025-05-16</v>
      </c>
    </row>
    <row r="2861" customFormat="false" ht="15" hidden="false" customHeight="false" outlineLevel="0" collapsed="false">
      <c r="A2861" s="3" t="n">
        <v>2860</v>
      </c>
      <c r="B2861" s="3" t="n">
        <v>6</v>
      </c>
      <c r="C2861" s="3" t="s">
        <v>416</v>
      </c>
      <c r="D2861" s="4" t="n">
        <v>228.66</v>
      </c>
      <c r="E2861" s="4" t="n">
        <v>229.8</v>
      </c>
      <c r="F2861" s="4" t="n">
        <v>228.25</v>
      </c>
      <c r="G2861" s="4" t="n">
        <v>228.27</v>
      </c>
      <c r="H2861" s="5" t="n">
        <v>1302152</v>
      </c>
      <c r="I2861" s="3"/>
      <c r="J2861" s="3" t="n">
        <f aca="false">ROUND((G2861-G2860)/G2860*100,2)</f>
        <v>-0.85</v>
      </c>
      <c r="K2861" s="3" t="str">
        <f aca="false">B2861&amp;"_"&amp;C2861</f>
        <v>6_2025-05-19</v>
      </c>
    </row>
    <row r="2862" customFormat="false" ht="15" hidden="false" customHeight="false" outlineLevel="0" collapsed="false">
      <c r="A2862" s="3" t="n">
        <v>2861</v>
      </c>
      <c r="B2862" s="3" t="n">
        <v>6</v>
      </c>
      <c r="C2862" s="3" t="s">
        <v>417</v>
      </c>
      <c r="D2862" s="4" t="n">
        <v>229.37</v>
      </c>
      <c r="E2862" s="4" t="n">
        <v>230.45</v>
      </c>
      <c r="F2862" s="4" t="n">
        <v>227.77</v>
      </c>
      <c r="G2862" s="4" t="n">
        <v>228.96</v>
      </c>
      <c r="H2862" s="5" t="n">
        <v>2938337</v>
      </c>
      <c r="I2862" s="3"/>
      <c r="J2862" s="3" t="n">
        <f aca="false">ROUND((G2862-G2861)/G2861*100,2)</f>
        <v>0.3</v>
      </c>
      <c r="K2862" s="3" t="str">
        <f aca="false">B2862&amp;"_"&amp;C2862</f>
        <v>6_2025-05-20</v>
      </c>
    </row>
    <row r="2863" customFormat="false" ht="15" hidden="false" customHeight="false" outlineLevel="0" collapsed="false">
      <c r="A2863" s="3" t="n">
        <v>2862</v>
      </c>
      <c r="B2863" s="3" t="n">
        <v>6</v>
      </c>
      <c r="C2863" s="3" t="s">
        <v>418</v>
      </c>
      <c r="D2863" s="4" t="n">
        <v>231.09</v>
      </c>
      <c r="E2863" s="4" t="n">
        <v>232.17</v>
      </c>
      <c r="F2863" s="4" t="n">
        <v>230.14</v>
      </c>
      <c r="G2863" s="4" t="n">
        <v>231.25</v>
      </c>
      <c r="H2863" s="5" t="n">
        <v>3825588</v>
      </c>
      <c r="I2863" s="3"/>
      <c r="J2863" s="3" t="n">
        <f aca="false">ROUND((G2863-G2862)/G2862*100,2)</f>
        <v>1</v>
      </c>
      <c r="K2863" s="3" t="str">
        <f aca="false">B2863&amp;"_"&amp;C2863</f>
        <v>6_2025-05-21</v>
      </c>
    </row>
    <row r="2864" customFormat="false" ht="15" hidden="false" customHeight="false" outlineLevel="0" collapsed="false">
      <c r="A2864" s="3" t="n">
        <v>2863</v>
      </c>
      <c r="B2864" s="3" t="n">
        <v>6</v>
      </c>
      <c r="C2864" s="3" t="s">
        <v>419</v>
      </c>
      <c r="D2864" s="4" t="n">
        <v>232.55</v>
      </c>
      <c r="E2864" s="4" t="n">
        <v>233.59</v>
      </c>
      <c r="F2864" s="4" t="n">
        <v>231.34</v>
      </c>
      <c r="G2864" s="4" t="n">
        <v>233.1</v>
      </c>
      <c r="H2864" s="5" t="n">
        <v>6935851</v>
      </c>
      <c r="I2864" s="3"/>
      <c r="J2864" s="3" t="n">
        <f aca="false">ROUND((G2864-G2863)/G2863*100,2)</f>
        <v>0.8</v>
      </c>
      <c r="K2864" s="3" t="str">
        <f aca="false">B2864&amp;"_"&amp;C2864</f>
        <v>6_2025-05-22</v>
      </c>
    </row>
    <row r="2865" customFormat="false" ht="15" hidden="false" customHeight="false" outlineLevel="0" collapsed="false">
      <c r="A2865" s="3" t="n">
        <v>2864</v>
      </c>
      <c r="B2865" s="3" t="n">
        <v>6</v>
      </c>
      <c r="C2865" s="3" t="s">
        <v>420</v>
      </c>
      <c r="D2865" s="4" t="n">
        <v>239.17</v>
      </c>
      <c r="E2865" s="4" t="n">
        <v>239.87</v>
      </c>
      <c r="F2865" s="4" t="n">
        <v>237.5</v>
      </c>
      <c r="G2865" s="4" t="n">
        <v>238.86</v>
      </c>
      <c r="H2865" s="5" t="n">
        <v>3780881</v>
      </c>
      <c r="I2865" s="3"/>
      <c r="J2865" s="3" t="n">
        <f aca="false">ROUND((G2865-G2864)/G2864*100,2)</f>
        <v>2.47</v>
      </c>
      <c r="K2865" s="3" t="str">
        <f aca="false">B2865&amp;"_"&amp;C2865</f>
        <v>6_2025-05-23</v>
      </c>
    </row>
    <row r="2866" customFormat="false" ht="15" hidden="false" customHeight="false" outlineLevel="0" collapsed="false">
      <c r="A2866" s="3" t="n">
        <v>2865</v>
      </c>
      <c r="B2866" s="3" t="n">
        <v>6</v>
      </c>
      <c r="C2866" s="3" t="s">
        <v>421</v>
      </c>
      <c r="D2866" s="4" t="n">
        <v>238.22</v>
      </c>
      <c r="E2866" s="4" t="n">
        <v>240</v>
      </c>
      <c r="F2866" s="4" t="n">
        <v>237.03</v>
      </c>
      <c r="G2866" s="4" t="n">
        <v>238.88</v>
      </c>
      <c r="H2866" s="5" t="n">
        <v>6112432</v>
      </c>
      <c r="I2866" s="3"/>
      <c r="J2866" s="3" t="n">
        <f aca="false">ROUND((G2866-G2865)/G2865*100,2)</f>
        <v>0.01</v>
      </c>
      <c r="K2866" s="3" t="str">
        <f aca="false">B2866&amp;"_"&amp;C2866</f>
        <v>6_2025-05-26</v>
      </c>
    </row>
    <row r="2867" customFormat="false" ht="15" hidden="false" customHeight="false" outlineLevel="0" collapsed="false">
      <c r="A2867" s="3" t="n">
        <v>2866</v>
      </c>
      <c r="B2867" s="3" t="n">
        <v>6</v>
      </c>
      <c r="C2867" s="3" t="s">
        <v>422</v>
      </c>
      <c r="D2867" s="4" t="n">
        <v>243.58</v>
      </c>
      <c r="E2867" s="4" t="n">
        <v>243.88</v>
      </c>
      <c r="F2867" s="4" t="n">
        <v>243.38</v>
      </c>
      <c r="G2867" s="4" t="n">
        <v>243.54</v>
      </c>
      <c r="H2867" s="5" t="n">
        <v>2654074</v>
      </c>
      <c r="I2867" s="3"/>
      <c r="J2867" s="3" t="n">
        <f aca="false">ROUND((G2867-G2866)/G2866*100,2)</f>
        <v>1.95</v>
      </c>
      <c r="K2867" s="3" t="str">
        <f aca="false">B2867&amp;"_"&amp;C2867</f>
        <v>6_2025-05-27</v>
      </c>
    </row>
    <row r="2868" customFormat="false" ht="15" hidden="false" customHeight="false" outlineLevel="0" collapsed="false">
      <c r="A2868" s="3" t="n">
        <v>2867</v>
      </c>
      <c r="B2868" s="3" t="n">
        <v>6</v>
      </c>
      <c r="C2868" s="3" t="s">
        <v>423</v>
      </c>
      <c r="D2868" s="4" t="n">
        <v>243.57</v>
      </c>
      <c r="E2868" s="4" t="n">
        <v>244.26</v>
      </c>
      <c r="F2868" s="4" t="n">
        <v>241.93</v>
      </c>
      <c r="G2868" s="4" t="n">
        <v>243.05</v>
      </c>
      <c r="H2868" s="5" t="n">
        <v>989712</v>
      </c>
      <c r="I2868" s="3"/>
      <c r="J2868" s="3" t="n">
        <f aca="false">ROUND((G2868-G2867)/G2867*100,2)</f>
        <v>-0.2</v>
      </c>
      <c r="K2868" s="3" t="str">
        <f aca="false">B2868&amp;"_"&amp;C2868</f>
        <v>6_2025-05-28</v>
      </c>
    </row>
    <row r="2869" customFormat="false" ht="15" hidden="false" customHeight="false" outlineLevel="0" collapsed="false">
      <c r="A2869" s="3" t="n">
        <v>2868</v>
      </c>
      <c r="B2869" s="3" t="n">
        <v>6</v>
      </c>
      <c r="C2869" s="3" t="s">
        <v>424</v>
      </c>
      <c r="D2869" s="4" t="n">
        <v>245.71</v>
      </c>
      <c r="E2869" s="4" t="n">
        <v>246.24</v>
      </c>
      <c r="F2869" s="4" t="n">
        <v>245.38</v>
      </c>
      <c r="G2869" s="4" t="n">
        <v>245.8</v>
      </c>
      <c r="H2869" s="5" t="n">
        <v>2006930</v>
      </c>
      <c r="I2869" s="3"/>
      <c r="J2869" s="3" t="n">
        <f aca="false">ROUND((G2869-G2868)/G2868*100,2)</f>
        <v>1.13</v>
      </c>
      <c r="K2869" s="3" t="str">
        <f aca="false">B2869&amp;"_"&amp;C2869</f>
        <v>6_2025-05-29</v>
      </c>
    </row>
    <row r="2870" customFormat="false" ht="15" hidden="false" customHeight="false" outlineLevel="0" collapsed="false">
      <c r="A2870" s="3" t="n">
        <v>2869</v>
      </c>
      <c r="B2870" s="3" t="n">
        <v>6</v>
      </c>
      <c r="C2870" s="3" t="s">
        <v>425</v>
      </c>
      <c r="D2870" s="4" t="n">
        <v>252.36</v>
      </c>
      <c r="E2870" s="4" t="n">
        <v>252.77</v>
      </c>
      <c r="F2870" s="4" t="n">
        <v>250.7</v>
      </c>
      <c r="G2870" s="4" t="n">
        <v>251.43</v>
      </c>
      <c r="H2870" s="5" t="n">
        <v>3785969</v>
      </c>
      <c r="I2870" s="3"/>
      <c r="J2870" s="3" t="n">
        <f aca="false">ROUND((G2870-G2869)/G2869*100,2)</f>
        <v>2.29</v>
      </c>
      <c r="K2870" s="3" t="str">
        <f aca="false">B2870&amp;"_"&amp;C2870</f>
        <v>6_2025-05-30</v>
      </c>
    </row>
    <row r="2871" customFormat="false" ht="15" hidden="false" customHeight="false" outlineLevel="0" collapsed="false">
      <c r="A2871" s="3" t="n">
        <v>2870</v>
      </c>
      <c r="B2871" s="3" t="n">
        <v>6</v>
      </c>
      <c r="C2871" s="3" t="s">
        <v>426</v>
      </c>
      <c r="D2871" s="4" t="n">
        <v>244.26</v>
      </c>
      <c r="E2871" s="4" t="n">
        <v>246.12</v>
      </c>
      <c r="F2871" s="4" t="n">
        <v>243.31</v>
      </c>
      <c r="G2871" s="4" t="n">
        <v>244.98</v>
      </c>
      <c r="H2871" s="5" t="n">
        <v>3384362</v>
      </c>
      <c r="I2871" s="3"/>
      <c r="J2871" s="3" t="n">
        <f aca="false">ROUND((G2871-G2870)/G2870*100,2)</f>
        <v>-2.57</v>
      </c>
      <c r="K2871" s="3" t="str">
        <f aca="false">B2871&amp;"_"&amp;C2871</f>
        <v>6_2025-06-02</v>
      </c>
    </row>
    <row r="2872" customFormat="false" ht="15" hidden="false" customHeight="false" outlineLevel="0" collapsed="false">
      <c r="A2872" s="3" t="n">
        <v>2871</v>
      </c>
      <c r="B2872" s="3" t="n">
        <v>6</v>
      </c>
      <c r="C2872" s="3" t="s">
        <v>427</v>
      </c>
      <c r="D2872" s="4" t="n">
        <v>250.91</v>
      </c>
      <c r="E2872" s="4" t="n">
        <v>251.12</v>
      </c>
      <c r="F2872" s="4" t="n">
        <v>250.22</v>
      </c>
      <c r="G2872" s="4" t="n">
        <v>250.62</v>
      </c>
      <c r="H2872" s="5" t="n">
        <v>3281255</v>
      </c>
      <c r="I2872" s="3"/>
      <c r="J2872" s="3" t="n">
        <f aca="false">ROUND((G2872-G2871)/G2871*100,2)</f>
        <v>2.3</v>
      </c>
      <c r="K2872" s="3" t="str">
        <f aca="false">B2872&amp;"_"&amp;C2872</f>
        <v>6_2025-06-03</v>
      </c>
    </row>
    <row r="2873" customFormat="false" ht="15" hidden="false" customHeight="false" outlineLevel="0" collapsed="false">
      <c r="A2873" s="3" t="n">
        <v>2872</v>
      </c>
      <c r="B2873" s="3" t="n">
        <v>6</v>
      </c>
      <c r="C2873" s="3" t="s">
        <v>428</v>
      </c>
      <c r="D2873" s="4" t="n">
        <v>249.73</v>
      </c>
      <c r="E2873" s="4" t="n">
        <v>250.37</v>
      </c>
      <c r="F2873" s="4" t="n">
        <v>248.44</v>
      </c>
      <c r="G2873" s="4" t="n">
        <v>250.22</v>
      </c>
      <c r="H2873" s="5" t="n">
        <v>4373603</v>
      </c>
      <c r="I2873" s="3"/>
      <c r="J2873" s="3" t="n">
        <f aca="false">ROUND((G2873-G2872)/G2872*100,2)</f>
        <v>-0.16</v>
      </c>
      <c r="K2873" s="3" t="str">
        <f aca="false">B2873&amp;"_"&amp;C2873</f>
        <v>6_2025-06-04</v>
      </c>
    </row>
    <row r="2874" customFormat="false" ht="15" hidden="false" customHeight="false" outlineLevel="0" collapsed="false">
      <c r="A2874" s="3" t="n">
        <v>2873</v>
      </c>
      <c r="B2874" s="3" t="n">
        <v>6</v>
      </c>
      <c r="C2874" s="3" t="s">
        <v>429</v>
      </c>
      <c r="D2874" s="4" t="n">
        <v>247.74</v>
      </c>
      <c r="E2874" s="4" t="n">
        <v>250.04</v>
      </c>
      <c r="F2874" s="4" t="n">
        <v>247.58</v>
      </c>
      <c r="G2874" s="4" t="n">
        <v>248.61</v>
      </c>
      <c r="H2874" s="5" t="n">
        <v>7240817</v>
      </c>
      <c r="I2874" s="3"/>
      <c r="J2874" s="3" t="n">
        <f aca="false">ROUND((G2874-G2873)/G2873*100,2)</f>
        <v>-0.64</v>
      </c>
      <c r="K2874" s="3" t="str">
        <f aca="false">B2874&amp;"_"&amp;C2874</f>
        <v>6_2025-06-05</v>
      </c>
    </row>
    <row r="2875" customFormat="false" ht="15" hidden="false" customHeight="false" outlineLevel="0" collapsed="false">
      <c r="A2875" s="3" t="n">
        <v>2874</v>
      </c>
      <c r="B2875" s="3" t="n">
        <v>6</v>
      </c>
      <c r="C2875" s="3" t="s">
        <v>430</v>
      </c>
      <c r="D2875" s="4" t="n">
        <v>252.42</v>
      </c>
      <c r="E2875" s="4" t="n">
        <v>253.29</v>
      </c>
      <c r="F2875" s="4" t="n">
        <v>250.97</v>
      </c>
      <c r="G2875" s="4" t="n">
        <v>252.92</v>
      </c>
      <c r="H2875" s="5" t="n">
        <v>7485287</v>
      </c>
      <c r="I2875" s="3"/>
      <c r="J2875" s="3" t="n">
        <f aca="false">ROUND((G2875-G2874)/G2874*100,2)</f>
        <v>1.73</v>
      </c>
      <c r="K2875" s="3" t="str">
        <f aca="false">B2875&amp;"_"&amp;C2875</f>
        <v>6_2025-06-06</v>
      </c>
    </row>
    <row r="2876" customFormat="false" ht="15" hidden="false" customHeight="false" outlineLevel="0" collapsed="false">
      <c r="A2876" s="3" t="n">
        <v>2875</v>
      </c>
      <c r="B2876" s="3" t="n">
        <v>6</v>
      </c>
      <c r="C2876" s="3" t="s">
        <v>431</v>
      </c>
      <c r="D2876" s="4" t="n">
        <v>257.55</v>
      </c>
      <c r="E2876" s="4" t="n">
        <v>258.97</v>
      </c>
      <c r="F2876" s="4" t="n">
        <v>255.71</v>
      </c>
      <c r="G2876" s="4" t="n">
        <v>256.67</v>
      </c>
      <c r="H2876" s="5" t="n">
        <v>7830888</v>
      </c>
      <c r="I2876" s="3"/>
      <c r="J2876" s="3" t="n">
        <f aca="false">ROUND((G2876-G2875)/G2875*100,2)</f>
        <v>1.48</v>
      </c>
      <c r="K2876" s="3" t="str">
        <f aca="false">B2876&amp;"_"&amp;C2876</f>
        <v>6_2025-06-09</v>
      </c>
    </row>
    <row r="2877" customFormat="false" ht="15" hidden="false" customHeight="false" outlineLevel="0" collapsed="false">
      <c r="A2877" s="3" t="n">
        <v>2876</v>
      </c>
      <c r="B2877" s="3" t="n">
        <v>6</v>
      </c>
      <c r="C2877" s="3" t="s">
        <v>432</v>
      </c>
      <c r="D2877" s="4" t="n">
        <v>251.01</v>
      </c>
      <c r="E2877" s="4" t="n">
        <v>253.46</v>
      </c>
      <c r="F2877" s="4" t="n">
        <v>250.51</v>
      </c>
      <c r="G2877" s="4" t="n">
        <v>252.01</v>
      </c>
      <c r="H2877" s="5" t="n">
        <v>5672283</v>
      </c>
      <c r="I2877" s="3"/>
      <c r="J2877" s="3" t="n">
        <f aca="false">ROUND((G2877-G2876)/G2876*100,2)</f>
        <v>-1.82</v>
      </c>
      <c r="K2877" s="3" t="str">
        <f aca="false">B2877&amp;"_"&amp;C2877</f>
        <v>6_2025-06-10</v>
      </c>
    </row>
    <row r="2878" customFormat="false" ht="15" hidden="false" customHeight="false" outlineLevel="0" collapsed="false">
      <c r="A2878" s="3" t="n">
        <v>2877</v>
      </c>
      <c r="B2878" s="3" t="n">
        <v>6</v>
      </c>
      <c r="C2878" s="3" t="s">
        <v>433</v>
      </c>
      <c r="D2878" s="4" t="n">
        <v>245.56</v>
      </c>
      <c r="E2878" s="4" t="n">
        <v>246.83</v>
      </c>
      <c r="F2878" s="4" t="n">
        <v>245.4</v>
      </c>
      <c r="G2878" s="4" t="n">
        <v>246.55</v>
      </c>
      <c r="H2878" s="5" t="n">
        <v>2797535</v>
      </c>
      <c r="I2878" s="3"/>
      <c r="J2878" s="3" t="n">
        <f aca="false">ROUND((G2878-G2877)/G2877*100,2)</f>
        <v>-2.17</v>
      </c>
      <c r="K2878" s="3" t="str">
        <f aca="false">B2878&amp;"_"&amp;C2878</f>
        <v>6_2025-06-11</v>
      </c>
    </row>
    <row r="2879" customFormat="false" ht="15" hidden="false" customHeight="false" outlineLevel="0" collapsed="false">
      <c r="A2879" s="3" t="n">
        <v>2878</v>
      </c>
      <c r="B2879" s="3" t="n">
        <v>6</v>
      </c>
      <c r="C2879" s="3" t="s">
        <v>434</v>
      </c>
      <c r="D2879" s="4" t="n">
        <v>245.23</v>
      </c>
      <c r="E2879" s="4" t="n">
        <v>245.6</v>
      </c>
      <c r="F2879" s="4" t="n">
        <v>243.54</v>
      </c>
      <c r="G2879" s="4" t="n">
        <v>244.72</v>
      </c>
      <c r="H2879" s="5" t="n">
        <v>4896442</v>
      </c>
      <c r="I2879" s="3"/>
      <c r="J2879" s="3" t="n">
        <f aca="false">ROUND((G2879-G2878)/G2878*100,2)</f>
        <v>-0.74</v>
      </c>
      <c r="K2879" s="3" t="str">
        <f aca="false">B2879&amp;"_"&amp;C2879</f>
        <v>6_2025-06-12</v>
      </c>
    </row>
    <row r="2880" customFormat="false" ht="15" hidden="false" customHeight="false" outlineLevel="0" collapsed="false">
      <c r="A2880" s="3" t="n">
        <v>2879</v>
      </c>
      <c r="B2880" s="3" t="n">
        <v>6</v>
      </c>
      <c r="C2880" s="3" t="s">
        <v>435</v>
      </c>
      <c r="D2880" s="4" t="n">
        <v>241.16</v>
      </c>
      <c r="E2880" s="4" t="n">
        <v>241.98</v>
      </c>
      <c r="F2880" s="4" t="n">
        <v>239.76</v>
      </c>
      <c r="G2880" s="4" t="n">
        <v>240.27</v>
      </c>
      <c r="H2880" s="5" t="n">
        <v>3349411</v>
      </c>
      <c r="I2880" s="3"/>
      <c r="J2880" s="3" t="n">
        <f aca="false">ROUND((G2880-G2879)/G2879*100,2)</f>
        <v>-1.82</v>
      </c>
      <c r="K2880" s="3" t="str">
        <f aca="false">B2880&amp;"_"&amp;C2880</f>
        <v>6_2025-06-13</v>
      </c>
    </row>
    <row r="2881" customFormat="false" ht="15" hidden="false" customHeight="false" outlineLevel="0" collapsed="false">
      <c r="A2881" s="3" t="n">
        <v>2880</v>
      </c>
      <c r="B2881" s="3" t="n">
        <v>6</v>
      </c>
      <c r="C2881" s="3" t="s">
        <v>436</v>
      </c>
      <c r="D2881" s="4" t="n">
        <v>235.93</v>
      </c>
      <c r="E2881" s="4" t="n">
        <v>237.19</v>
      </c>
      <c r="F2881" s="4" t="n">
        <v>235.23</v>
      </c>
      <c r="G2881" s="4" t="n">
        <v>235.69</v>
      </c>
      <c r="H2881" s="5" t="n">
        <v>6933473</v>
      </c>
      <c r="I2881" s="3"/>
      <c r="J2881" s="3" t="n">
        <f aca="false">ROUND((G2881-G2880)/G2880*100,2)</f>
        <v>-1.91</v>
      </c>
      <c r="K2881" s="3" t="str">
        <f aca="false">B2881&amp;"_"&amp;C2881</f>
        <v>6_2025-06-16</v>
      </c>
    </row>
    <row r="2882" customFormat="false" ht="15" hidden="false" customHeight="false" outlineLevel="0" collapsed="false">
      <c r="A2882" s="3" t="n">
        <v>2881</v>
      </c>
      <c r="B2882" s="3" t="n">
        <v>6</v>
      </c>
      <c r="C2882" s="3" t="s">
        <v>437</v>
      </c>
      <c r="D2882" s="4" t="n">
        <v>231.38</v>
      </c>
      <c r="E2882" s="4" t="n">
        <v>232.06</v>
      </c>
      <c r="F2882" s="4" t="n">
        <v>230.72</v>
      </c>
      <c r="G2882" s="4" t="n">
        <v>231.32</v>
      </c>
      <c r="H2882" s="5" t="n">
        <v>4718264</v>
      </c>
      <c r="I2882" s="3"/>
      <c r="J2882" s="3" t="n">
        <f aca="false">ROUND((G2882-G2881)/G2881*100,2)</f>
        <v>-1.85</v>
      </c>
      <c r="K2882" s="3" t="str">
        <f aca="false">B2882&amp;"_"&amp;C2882</f>
        <v>6_2025-06-17</v>
      </c>
    </row>
    <row r="2883" customFormat="false" ht="15" hidden="false" customHeight="false" outlineLevel="0" collapsed="false">
      <c r="A2883" s="3" t="n">
        <v>2882</v>
      </c>
      <c r="B2883" s="3" t="n">
        <v>6</v>
      </c>
      <c r="C2883" s="3" t="s">
        <v>438</v>
      </c>
      <c r="D2883" s="4" t="n">
        <v>237.25</v>
      </c>
      <c r="E2883" s="4" t="n">
        <v>237.4</v>
      </c>
      <c r="F2883" s="4" t="n">
        <v>235.62</v>
      </c>
      <c r="G2883" s="4" t="n">
        <v>236.89</v>
      </c>
      <c r="H2883" s="5" t="n">
        <v>2234783</v>
      </c>
      <c r="I2883" s="3"/>
      <c r="J2883" s="3" t="n">
        <f aca="false">ROUND((G2883-G2882)/G2882*100,2)</f>
        <v>2.41</v>
      </c>
      <c r="K2883" s="3" t="str">
        <f aca="false">B2883&amp;"_"&amp;C2883</f>
        <v>6_2025-06-18</v>
      </c>
    </row>
    <row r="2884" customFormat="false" ht="15" hidden="false" customHeight="false" outlineLevel="0" collapsed="false">
      <c r="A2884" s="3" t="n">
        <v>2883</v>
      </c>
      <c r="B2884" s="3" t="n">
        <v>6</v>
      </c>
      <c r="C2884" s="3" t="s">
        <v>439</v>
      </c>
      <c r="D2884" s="4" t="n">
        <v>238.73</v>
      </c>
      <c r="E2884" s="4" t="n">
        <v>240.33</v>
      </c>
      <c r="F2884" s="4" t="n">
        <v>238.63</v>
      </c>
      <c r="G2884" s="4" t="n">
        <v>238.9</v>
      </c>
      <c r="H2884" s="5" t="n">
        <v>5607205</v>
      </c>
      <c r="I2884" s="3"/>
      <c r="J2884" s="3" t="n">
        <f aca="false">ROUND((G2884-G2883)/G2883*100,2)</f>
        <v>0.85</v>
      </c>
      <c r="K2884" s="3" t="str">
        <f aca="false">B2884&amp;"_"&amp;C2884</f>
        <v>6_2025-06-19</v>
      </c>
    </row>
    <row r="2885" customFormat="false" ht="15" hidden="false" customHeight="false" outlineLevel="0" collapsed="false">
      <c r="A2885" s="3" t="n">
        <v>2884</v>
      </c>
      <c r="B2885" s="3" t="n">
        <v>6</v>
      </c>
      <c r="C2885" s="3" t="s">
        <v>440</v>
      </c>
      <c r="D2885" s="4" t="n">
        <v>237.71</v>
      </c>
      <c r="E2885" s="4" t="n">
        <v>238.34</v>
      </c>
      <c r="F2885" s="4" t="n">
        <v>236.62</v>
      </c>
      <c r="G2885" s="4" t="n">
        <v>236.81</v>
      </c>
      <c r="H2885" s="5" t="n">
        <v>6035183</v>
      </c>
      <c r="I2885" s="3"/>
      <c r="J2885" s="3" t="n">
        <f aca="false">ROUND((G2885-G2884)/G2884*100,2)</f>
        <v>-0.87</v>
      </c>
      <c r="K2885" s="3" t="str">
        <f aca="false">B2885&amp;"_"&amp;C2885</f>
        <v>6_2025-06-20</v>
      </c>
    </row>
    <row r="2886" customFormat="false" ht="15" hidden="false" customHeight="false" outlineLevel="0" collapsed="false">
      <c r="A2886" s="3" t="n">
        <v>2885</v>
      </c>
      <c r="B2886" s="3" t="n">
        <v>6</v>
      </c>
      <c r="C2886" s="3" t="s">
        <v>441</v>
      </c>
      <c r="D2886" s="4" t="n">
        <v>236.8</v>
      </c>
      <c r="E2886" s="4" t="n">
        <v>238.57</v>
      </c>
      <c r="F2886" s="4" t="n">
        <v>236.22</v>
      </c>
      <c r="G2886" s="4" t="n">
        <v>237.27</v>
      </c>
      <c r="H2886" s="5" t="n">
        <v>7934866</v>
      </c>
      <c r="I2886" s="3"/>
      <c r="J2886" s="3" t="n">
        <f aca="false">ROUND((G2886-G2885)/G2885*100,2)</f>
        <v>0.19</v>
      </c>
      <c r="K2886" s="3" t="str">
        <f aca="false">B2886&amp;"_"&amp;C2886</f>
        <v>6_2025-06-23</v>
      </c>
    </row>
    <row r="2887" customFormat="false" ht="15" hidden="false" customHeight="false" outlineLevel="0" collapsed="false">
      <c r="A2887" s="3" t="n">
        <v>2886</v>
      </c>
      <c r="B2887" s="3" t="n">
        <v>6</v>
      </c>
      <c r="C2887" s="3" t="s">
        <v>442</v>
      </c>
      <c r="D2887" s="4" t="n">
        <v>239.51</v>
      </c>
      <c r="E2887" s="4" t="n">
        <v>240.79</v>
      </c>
      <c r="F2887" s="4" t="n">
        <v>237.95</v>
      </c>
      <c r="G2887" s="4" t="n">
        <v>239.23</v>
      </c>
      <c r="H2887" s="5" t="n">
        <v>1201122</v>
      </c>
      <c r="I2887" s="3"/>
      <c r="J2887" s="3" t="n">
        <f aca="false">ROUND((G2887-G2886)/G2886*100,2)</f>
        <v>0.83</v>
      </c>
      <c r="K2887" s="3" t="str">
        <f aca="false">B2887&amp;"_"&amp;C2887</f>
        <v>6_2025-06-24</v>
      </c>
    </row>
    <row r="2888" customFormat="false" ht="15" hidden="false" customHeight="false" outlineLevel="0" collapsed="false">
      <c r="A2888" s="3" t="n">
        <v>2887</v>
      </c>
      <c r="B2888" s="3" t="n">
        <v>6</v>
      </c>
      <c r="C2888" s="3" t="s">
        <v>443</v>
      </c>
      <c r="D2888" s="4" t="n">
        <v>243.77</v>
      </c>
      <c r="E2888" s="4" t="n">
        <v>244.93</v>
      </c>
      <c r="F2888" s="4" t="n">
        <v>242.9</v>
      </c>
      <c r="G2888" s="4" t="n">
        <v>244.57</v>
      </c>
      <c r="H2888" s="5" t="n">
        <v>6098133</v>
      </c>
      <c r="I2888" s="3"/>
      <c r="J2888" s="3" t="n">
        <f aca="false">ROUND((G2888-G2887)/G2887*100,2)</f>
        <v>2.23</v>
      </c>
      <c r="K2888" s="3" t="str">
        <f aca="false">B2888&amp;"_"&amp;C2888</f>
        <v>6_2025-06-25</v>
      </c>
    </row>
    <row r="2889" customFormat="false" ht="15" hidden="false" customHeight="false" outlineLevel="0" collapsed="false">
      <c r="A2889" s="3" t="n">
        <v>2888</v>
      </c>
      <c r="B2889" s="3" t="n">
        <v>6</v>
      </c>
      <c r="C2889" s="3" t="s">
        <v>444</v>
      </c>
      <c r="D2889" s="4" t="n">
        <v>242.7</v>
      </c>
      <c r="E2889" s="4" t="n">
        <v>243.05</v>
      </c>
      <c r="F2889" s="4" t="n">
        <v>241.16</v>
      </c>
      <c r="G2889" s="4" t="n">
        <v>241.85</v>
      </c>
      <c r="H2889" s="5" t="n">
        <v>2578111</v>
      </c>
      <c r="I2889" s="3"/>
      <c r="J2889" s="3" t="n">
        <f aca="false">ROUND((G2889-G2888)/G2888*100,2)</f>
        <v>-1.11</v>
      </c>
      <c r="K2889" s="3" t="str">
        <f aca="false">B2889&amp;"_"&amp;C2889</f>
        <v>6_2025-06-26</v>
      </c>
    </row>
    <row r="2890" customFormat="false" ht="15" hidden="false" customHeight="false" outlineLevel="0" collapsed="false">
      <c r="A2890" s="3" t="n">
        <v>2889</v>
      </c>
      <c r="B2890" s="3" t="n">
        <v>6</v>
      </c>
      <c r="C2890" s="3" t="s">
        <v>445</v>
      </c>
      <c r="D2890" s="4" t="n">
        <v>246.03</v>
      </c>
      <c r="E2890" s="4" t="n">
        <v>247.39</v>
      </c>
      <c r="F2890" s="4" t="n">
        <v>244.86</v>
      </c>
      <c r="G2890" s="4" t="n">
        <v>245.58</v>
      </c>
      <c r="H2890" s="5" t="n">
        <v>7941927</v>
      </c>
      <c r="I2890" s="3"/>
      <c r="J2890" s="3" t="n">
        <f aca="false">ROUND((G2890-G2889)/G2889*100,2)</f>
        <v>1.54</v>
      </c>
      <c r="K2890" s="3" t="str">
        <f aca="false">B2890&amp;"_"&amp;C2890</f>
        <v>6_2025-06-27</v>
      </c>
    </row>
    <row r="2891" customFormat="false" ht="15" hidden="false" customHeight="false" outlineLevel="0" collapsed="false">
      <c r="A2891" s="3" t="n">
        <v>2890</v>
      </c>
      <c r="B2891" s="3" t="n">
        <v>6</v>
      </c>
      <c r="C2891" s="3" t="s">
        <v>446</v>
      </c>
      <c r="D2891" s="4" t="n">
        <v>252.7</v>
      </c>
      <c r="E2891" s="4" t="n">
        <v>254.05</v>
      </c>
      <c r="F2891" s="4" t="n">
        <v>251.96</v>
      </c>
      <c r="G2891" s="4" t="n">
        <v>252.11</v>
      </c>
      <c r="H2891" s="5" t="n">
        <v>4277753</v>
      </c>
      <c r="I2891" s="3"/>
      <c r="J2891" s="3" t="n">
        <f aca="false">ROUND((G2891-G2890)/G2890*100,2)</f>
        <v>2.66</v>
      </c>
      <c r="K2891" s="3" t="str">
        <f aca="false">B2891&amp;"_"&amp;C2891</f>
        <v>6_2025-06-30</v>
      </c>
    </row>
    <row r="2892" customFormat="false" ht="15" hidden="false" customHeight="false" outlineLevel="0" collapsed="false">
      <c r="A2892" s="3" t="n">
        <v>2891</v>
      </c>
      <c r="B2892" s="3" t="n">
        <v>6</v>
      </c>
      <c r="C2892" s="3" t="s">
        <v>447</v>
      </c>
      <c r="D2892" s="4" t="n">
        <v>251.95</v>
      </c>
      <c r="E2892" s="4" t="n">
        <v>254.02</v>
      </c>
      <c r="F2892" s="4" t="n">
        <v>250.54</v>
      </c>
      <c r="G2892" s="4" t="n">
        <v>252.96</v>
      </c>
      <c r="H2892" s="5" t="n">
        <v>6149955</v>
      </c>
      <c r="I2892" s="3"/>
      <c r="J2892" s="3" t="n">
        <f aca="false">ROUND((G2892-G2891)/G2891*100,2)</f>
        <v>0.34</v>
      </c>
      <c r="K2892" s="3" t="str">
        <f aca="false">B2892&amp;"_"&amp;C2892</f>
        <v>6_2025-07-01</v>
      </c>
    </row>
    <row r="2893" customFormat="false" ht="15" hidden="false" customHeight="false" outlineLevel="0" collapsed="false">
      <c r="A2893" s="3" t="n">
        <v>2892</v>
      </c>
      <c r="B2893" s="3" t="n">
        <v>6</v>
      </c>
      <c r="C2893" s="3" t="s">
        <v>448</v>
      </c>
      <c r="D2893" s="4" t="n">
        <v>259.07</v>
      </c>
      <c r="E2893" s="4" t="n">
        <v>259.33</v>
      </c>
      <c r="F2893" s="4" t="n">
        <v>257.81</v>
      </c>
      <c r="G2893" s="4" t="n">
        <v>258.95</v>
      </c>
      <c r="H2893" s="5" t="n">
        <v>7855286</v>
      </c>
      <c r="I2893" s="3"/>
      <c r="J2893" s="3" t="n">
        <f aca="false">ROUND((G2893-G2892)/G2892*100,2)</f>
        <v>2.37</v>
      </c>
      <c r="K2893" s="3" t="str">
        <f aca="false">B2893&amp;"_"&amp;C2893</f>
        <v>6_2025-07-02</v>
      </c>
    </row>
    <row r="2894" customFormat="false" ht="15" hidden="false" customHeight="false" outlineLevel="0" collapsed="false">
      <c r="A2894" s="3" t="n">
        <v>2893</v>
      </c>
      <c r="B2894" s="3" t="n">
        <v>6</v>
      </c>
      <c r="C2894" s="3" t="s">
        <v>449</v>
      </c>
      <c r="D2894" s="4" t="n">
        <v>252.19</v>
      </c>
      <c r="E2894" s="4" t="n">
        <v>254.06</v>
      </c>
      <c r="F2894" s="4" t="n">
        <v>251.84</v>
      </c>
      <c r="G2894" s="4" t="n">
        <v>252.81</v>
      </c>
      <c r="H2894" s="5" t="n">
        <v>839031</v>
      </c>
      <c r="I2894" s="3"/>
      <c r="J2894" s="3" t="n">
        <f aca="false">ROUND((G2894-G2893)/G2893*100,2)</f>
        <v>-2.37</v>
      </c>
      <c r="K2894" s="3" t="str">
        <f aca="false">B2894&amp;"_"&amp;C2894</f>
        <v>6_2025-07-03</v>
      </c>
    </row>
    <row r="2895" customFormat="false" ht="15" hidden="false" customHeight="false" outlineLevel="0" collapsed="false">
      <c r="A2895" s="3" t="n">
        <v>2894</v>
      </c>
      <c r="B2895" s="3" t="n">
        <v>6</v>
      </c>
      <c r="C2895" s="3" t="s">
        <v>450</v>
      </c>
      <c r="D2895" s="4" t="n">
        <v>249.32</v>
      </c>
      <c r="E2895" s="4" t="n">
        <v>251.2</v>
      </c>
      <c r="F2895" s="4" t="n">
        <v>249.02</v>
      </c>
      <c r="G2895" s="4" t="n">
        <v>249.96</v>
      </c>
      <c r="H2895" s="5" t="n">
        <v>2712499</v>
      </c>
      <c r="I2895" s="3"/>
      <c r="J2895" s="3" t="n">
        <f aca="false">ROUND((G2895-G2894)/G2894*100,2)</f>
        <v>-1.13</v>
      </c>
      <c r="K2895" s="3" t="str">
        <f aca="false">B2895&amp;"_"&amp;C2895</f>
        <v>6_2025-07-04</v>
      </c>
    </row>
    <row r="2896" customFormat="false" ht="15" hidden="false" customHeight="false" outlineLevel="0" collapsed="false">
      <c r="A2896" s="3" t="n">
        <v>2895</v>
      </c>
      <c r="B2896" s="3" t="n">
        <v>6</v>
      </c>
      <c r="C2896" s="3" t="s">
        <v>451</v>
      </c>
      <c r="D2896" s="4" t="n">
        <v>254.84</v>
      </c>
      <c r="E2896" s="4" t="n">
        <v>254.88</v>
      </c>
      <c r="F2896" s="4" t="n">
        <v>253.49</v>
      </c>
      <c r="G2896" s="4" t="n">
        <v>254.59</v>
      </c>
      <c r="H2896" s="5" t="n">
        <v>5930464</v>
      </c>
      <c r="I2896" s="3"/>
      <c r="J2896" s="3" t="n">
        <f aca="false">ROUND((G2896-G2895)/G2895*100,2)</f>
        <v>1.85</v>
      </c>
      <c r="K2896" s="3" t="str">
        <f aca="false">B2896&amp;"_"&amp;C2896</f>
        <v>6_2025-07-07</v>
      </c>
    </row>
    <row r="2897" customFormat="false" ht="15" hidden="false" customHeight="false" outlineLevel="0" collapsed="false">
      <c r="A2897" s="3" t="n">
        <v>2896</v>
      </c>
      <c r="B2897" s="3" t="n">
        <v>6</v>
      </c>
      <c r="C2897" s="3" t="s">
        <v>452</v>
      </c>
      <c r="D2897" s="4" t="n">
        <v>256.29</v>
      </c>
      <c r="E2897" s="4" t="n">
        <v>257.72</v>
      </c>
      <c r="F2897" s="4" t="n">
        <v>255.11</v>
      </c>
      <c r="G2897" s="4" t="n">
        <v>256.56</v>
      </c>
      <c r="H2897" s="5" t="n">
        <v>6760597</v>
      </c>
      <c r="I2897" s="3"/>
      <c r="J2897" s="3" t="n">
        <f aca="false">ROUND((G2897-G2896)/G2896*100,2)</f>
        <v>0.77</v>
      </c>
      <c r="K2897" s="3" t="str">
        <f aca="false">B2897&amp;"_"&amp;C2897</f>
        <v>6_2025-07-08</v>
      </c>
    </row>
    <row r="2898" customFormat="false" ht="15" hidden="false" customHeight="false" outlineLevel="0" collapsed="false">
      <c r="A2898" s="3" t="n">
        <v>2897</v>
      </c>
      <c r="B2898" s="3" t="n">
        <v>6</v>
      </c>
      <c r="C2898" s="3" t="s">
        <v>453</v>
      </c>
      <c r="D2898" s="4" t="n">
        <v>250.9</v>
      </c>
      <c r="E2898" s="4" t="n">
        <v>251.14</v>
      </c>
      <c r="F2898" s="4" t="n">
        <v>249.66</v>
      </c>
      <c r="G2898" s="4" t="n">
        <v>250.23</v>
      </c>
      <c r="H2898" s="5" t="n">
        <v>1785313</v>
      </c>
      <c r="I2898" s="3"/>
      <c r="J2898" s="3" t="n">
        <f aca="false">ROUND((G2898-G2897)/G2897*100,2)</f>
        <v>-2.47</v>
      </c>
      <c r="K2898" s="3" t="str">
        <f aca="false">B2898&amp;"_"&amp;C2898</f>
        <v>6_2025-07-09</v>
      </c>
    </row>
    <row r="2899" customFormat="false" ht="15" hidden="false" customHeight="false" outlineLevel="0" collapsed="false">
      <c r="A2899" s="3" t="n">
        <v>2898</v>
      </c>
      <c r="B2899" s="3" t="n">
        <v>6</v>
      </c>
      <c r="C2899" s="3" t="s">
        <v>454</v>
      </c>
      <c r="D2899" s="4" t="n">
        <v>252.23</v>
      </c>
      <c r="E2899" s="4" t="n">
        <v>253.44</v>
      </c>
      <c r="F2899" s="4" t="n">
        <v>250.95</v>
      </c>
      <c r="G2899" s="4" t="n">
        <v>253.17</v>
      </c>
      <c r="H2899" s="5" t="n">
        <v>3652674</v>
      </c>
      <c r="I2899" s="3"/>
      <c r="J2899" s="3" t="n">
        <f aca="false">ROUND((G2899-G2898)/G2898*100,2)</f>
        <v>1.17</v>
      </c>
      <c r="K2899" s="3" t="str">
        <f aca="false">B2899&amp;"_"&amp;C2899</f>
        <v>6_2025-07-10</v>
      </c>
    </row>
    <row r="2900" customFormat="false" ht="15" hidden="false" customHeight="false" outlineLevel="0" collapsed="false">
      <c r="A2900" s="3" t="n">
        <v>2899</v>
      </c>
      <c r="B2900" s="3" t="n">
        <v>6</v>
      </c>
      <c r="C2900" s="3" t="s">
        <v>455</v>
      </c>
      <c r="D2900" s="4" t="n">
        <v>254.68</v>
      </c>
      <c r="E2900" s="4" t="n">
        <v>256.19</v>
      </c>
      <c r="F2900" s="4" t="n">
        <v>254.01</v>
      </c>
      <c r="G2900" s="4" t="n">
        <v>255.55</v>
      </c>
      <c r="H2900" s="5" t="n">
        <v>5747656</v>
      </c>
      <c r="I2900" s="3"/>
      <c r="J2900" s="3" t="n">
        <f aca="false">ROUND((G2900-G2899)/G2899*100,2)</f>
        <v>0.94</v>
      </c>
      <c r="K2900" s="3" t="str">
        <f aca="false">B2900&amp;"_"&amp;C2900</f>
        <v>6_2025-07-11</v>
      </c>
    </row>
    <row r="2901" customFormat="false" ht="15" hidden="false" customHeight="false" outlineLevel="0" collapsed="false">
      <c r="A2901" s="3" t="n">
        <v>2900</v>
      </c>
      <c r="B2901" s="3" t="n">
        <v>6</v>
      </c>
      <c r="C2901" s="3" t="s">
        <v>456</v>
      </c>
      <c r="D2901" s="4" t="n">
        <v>256.32</v>
      </c>
      <c r="E2901" s="4" t="n">
        <v>258.1</v>
      </c>
      <c r="F2901" s="4" t="n">
        <v>255.22</v>
      </c>
      <c r="G2901" s="4" t="n">
        <v>257</v>
      </c>
      <c r="H2901" s="5" t="n">
        <v>7128714</v>
      </c>
      <c r="I2901" s="3"/>
      <c r="J2901" s="3" t="n">
        <f aca="false">ROUND((G2901-G2900)/G2900*100,2)</f>
        <v>0.57</v>
      </c>
      <c r="K2901" s="3" t="str">
        <f aca="false">B2901&amp;"_"&amp;C2901</f>
        <v>6_2025-07-14</v>
      </c>
    </row>
    <row r="2902" customFormat="false" ht="15" hidden="false" customHeight="false" outlineLevel="0" collapsed="false">
      <c r="A2902" s="3" t="n">
        <v>2901</v>
      </c>
      <c r="B2902" s="3" t="n">
        <v>6</v>
      </c>
      <c r="C2902" s="3" t="s">
        <v>457</v>
      </c>
      <c r="D2902" s="4" t="n">
        <v>247.51</v>
      </c>
      <c r="E2902" s="4" t="n">
        <v>248.94</v>
      </c>
      <c r="F2902" s="4" t="n">
        <v>246.46</v>
      </c>
      <c r="G2902" s="4" t="n">
        <v>247.33</v>
      </c>
      <c r="H2902" s="5" t="n">
        <v>2975369</v>
      </c>
      <c r="I2902" s="3"/>
      <c r="J2902" s="3" t="n">
        <f aca="false">ROUND((G2902-G2901)/G2901*100,2)</f>
        <v>-3.76</v>
      </c>
      <c r="K2902" s="3" t="str">
        <f aca="false">B2902&amp;"_"&amp;C2902</f>
        <v>6_2025-07-15</v>
      </c>
    </row>
    <row r="2903" customFormat="false" ht="15" hidden="false" customHeight="false" outlineLevel="0" collapsed="false">
      <c r="A2903" s="3" t="n">
        <v>2902</v>
      </c>
      <c r="B2903" s="3" t="n">
        <v>6</v>
      </c>
      <c r="C2903" s="3" t="s">
        <v>458</v>
      </c>
      <c r="D2903" s="4" t="n">
        <v>245.47</v>
      </c>
      <c r="E2903" s="4" t="n">
        <v>246.78</v>
      </c>
      <c r="F2903" s="4" t="n">
        <v>244.59</v>
      </c>
      <c r="G2903" s="4" t="n">
        <v>245.56</v>
      </c>
      <c r="H2903" s="5" t="n">
        <v>5453874</v>
      </c>
      <c r="I2903" s="3"/>
      <c r="J2903" s="3" t="n">
        <f aca="false">ROUND((G2903-G2902)/G2902*100,2)</f>
        <v>-0.72</v>
      </c>
      <c r="K2903" s="3" t="str">
        <f aca="false">B2903&amp;"_"&amp;C2903</f>
        <v>6_2025-07-16</v>
      </c>
    </row>
    <row r="2904" customFormat="false" ht="15" hidden="false" customHeight="false" outlineLevel="0" collapsed="false">
      <c r="A2904" s="3" t="n">
        <v>2903</v>
      </c>
      <c r="B2904" s="3" t="n">
        <v>6</v>
      </c>
      <c r="C2904" s="3" t="s">
        <v>459</v>
      </c>
      <c r="D2904" s="4" t="n">
        <v>246.03</v>
      </c>
      <c r="E2904" s="4" t="n">
        <v>247.92</v>
      </c>
      <c r="F2904" s="4" t="n">
        <v>245.37</v>
      </c>
      <c r="G2904" s="4" t="n">
        <v>246.68</v>
      </c>
      <c r="H2904" s="5" t="n">
        <v>2867976</v>
      </c>
      <c r="I2904" s="3"/>
      <c r="J2904" s="3" t="n">
        <f aca="false">ROUND((G2904-G2903)/G2903*100,2)</f>
        <v>0.46</v>
      </c>
      <c r="K2904" s="3" t="str">
        <f aca="false">B2904&amp;"_"&amp;C2904</f>
        <v>6_2025-07-17</v>
      </c>
    </row>
    <row r="2905" customFormat="false" ht="15" hidden="false" customHeight="false" outlineLevel="0" collapsed="false">
      <c r="A2905" s="3" t="n">
        <v>2904</v>
      </c>
      <c r="B2905" s="3" t="n">
        <v>6</v>
      </c>
      <c r="C2905" s="3" t="s">
        <v>460</v>
      </c>
      <c r="D2905" s="4" t="n">
        <v>251.71</v>
      </c>
      <c r="E2905" s="4" t="n">
        <v>253.11</v>
      </c>
      <c r="F2905" s="4" t="n">
        <v>250.29</v>
      </c>
      <c r="G2905" s="4" t="n">
        <v>251.49</v>
      </c>
      <c r="H2905" s="5" t="n">
        <v>6767177</v>
      </c>
      <c r="I2905" s="3"/>
      <c r="J2905" s="3" t="n">
        <f aca="false">ROUND((G2905-G2904)/G2904*100,2)</f>
        <v>1.95</v>
      </c>
      <c r="K2905" s="3" t="str">
        <f aca="false">B2905&amp;"_"&amp;C2905</f>
        <v>6_2025-07-18</v>
      </c>
    </row>
    <row r="2906" customFormat="false" ht="15" hidden="false" customHeight="false" outlineLevel="0" collapsed="false">
      <c r="A2906" s="3" t="n">
        <v>2905</v>
      </c>
      <c r="B2906" s="3" t="n">
        <v>6</v>
      </c>
      <c r="C2906" s="3" t="s">
        <v>461</v>
      </c>
      <c r="D2906" s="4" t="n">
        <v>253.38</v>
      </c>
      <c r="E2906" s="4" t="n">
        <v>254.09</v>
      </c>
      <c r="F2906" s="4" t="n">
        <v>252.69</v>
      </c>
      <c r="G2906" s="4" t="n">
        <v>252.83</v>
      </c>
      <c r="H2906" s="5" t="n">
        <v>4860518</v>
      </c>
      <c r="I2906" s="3"/>
      <c r="J2906" s="3" t="n">
        <f aca="false">ROUND((G2906-G2905)/G2905*100,2)</f>
        <v>0.53</v>
      </c>
      <c r="K2906" s="3" t="str">
        <f aca="false">B2906&amp;"_"&amp;C2906</f>
        <v>6_2025-07-21</v>
      </c>
    </row>
    <row r="2907" customFormat="false" ht="15" hidden="false" customHeight="false" outlineLevel="0" collapsed="false">
      <c r="A2907" s="3" t="n">
        <v>2906</v>
      </c>
      <c r="B2907" s="3" t="n">
        <v>6</v>
      </c>
      <c r="C2907" s="3" t="s">
        <v>462</v>
      </c>
      <c r="D2907" s="4" t="n">
        <v>257.12</v>
      </c>
      <c r="E2907" s="4" t="n">
        <v>257.31</v>
      </c>
      <c r="F2907" s="4" t="n">
        <v>256.43</v>
      </c>
      <c r="G2907" s="4" t="n">
        <v>256.51</v>
      </c>
      <c r="H2907" s="5" t="n">
        <v>6027526</v>
      </c>
      <c r="I2907" s="3"/>
      <c r="J2907" s="3" t="n">
        <f aca="false">ROUND((G2907-G2906)/G2906*100,2)</f>
        <v>1.46</v>
      </c>
      <c r="K2907" s="3" t="str">
        <f aca="false">B2907&amp;"_"&amp;C2907</f>
        <v>6_2025-07-22</v>
      </c>
    </row>
    <row r="2908" customFormat="false" ht="15" hidden="false" customHeight="false" outlineLevel="0" collapsed="false">
      <c r="A2908" s="3" t="n">
        <v>2907</v>
      </c>
      <c r="B2908" s="3" t="n">
        <v>6</v>
      </c>
      <c r="C2908" s="3" t="s">
        <v>463</v>
      </c>
      <c r="D2908" s="4" t="n">
        <v>247.8</v>
      </c>
      <c r="E2908" s="4" t="n">
        <v>248.39</v>
      </c>
      <c r="F2908" s="4" t="n">
        <v>246.72</v>
      </c>
      <c r="G2908" s="4" t="n">
        <v>247.69</v>
      </c>
      <c r="H2908" s="5" t="n">
        <v>5843367</v>
      </c>
      <c r="I2908" s="3"/>
      <c r="J2908" s="3" t="n">
        <f aca="false">ROUND((G2908-G2907)/G2907*100,2)</f>
        <v>-3.44</v>
      </c>
      <c r="K2908" s="3" t="str">
        <f aca="false">B2908&amp;"_"&amp;C2908</f>
        <v>6_2025-07-23</v>
      </c>
    </row>
    <row r="2909" customFormat="false" ht="15" hidden="false" customHeight="false" outlineLevel="0" collapsed="false">
      <c r="A2909" s="3" t="n">
        <v>2908</v>
      </c>
      <c r="B2909" s="3" t="n">
        <v>6</v>
      </c>
      <c r="C2909" s="3" t="s">
        <v>464</v>
      </c>
      <c r="D2909" s="4" t="n">
        <v>246.55</v>
      </c>
      <c r="E2909" s="4" t="n">
        <v>246.63</v>
      </c>
      <c r="F2909" s="4" t="n">
        <v>245.66</v>
      </c>
      <c r="G2909" s="4" t="n">
        <v>245.93</v>
      </c>
      <c r="H2909" s="5" t="n">
        <v>7068493</v>
      </c>
      <c r="I2909" s="3"/>
      <c r="J2909" s="3" t="n">
        <f aca="false">ROUND((G2909-G2908)/G2908*100,2)</f>
        <v>-0.71</v>
      </c>
      <c r="K2909" s="3" t="str">
        <f aca="false">B2909&amp;"_"&amp;C2909</f>
        <v>6_2025-07-24</v>
      </c>
    </row>
    <row r="2910" customFormat="false" ht="15" hidden="false" customHeight="false" outlineLevel="0" collapsed="false">
      <c r="A2910" s="3" t="n">
        <v>2909</v>
      </c>
      <c r="B2910" s="3" t="n">
        <v>6</v>
      </c>
      <c r="C2910" s="3" t="s">
        <v>465</v>
      </c>
      <c r="D2910" s="4" t="n">
        <v>246.11</v>
      </c>
      <c r="E2910" s="4" t="n">
        <v>248.27</v>
      </c>
      <c r="F2910" s="4" t="n">
        <v>245.31</v>
      </c>
      <c r="G2910" s="4" t="n">
        <v>247</v>
      </c>
      <c r="H2910" s="5" t="n">
        <v>1056296</v>
      </c>
      <c r="I2910" s="3"/>
      <c r="J2910" s="3" t="n">
        <f aca="false">ROUND((G2910-G2909)/G2909*100,2)</f>
        <v>0.44</v>
      </c>
      <c r="K2910" s="3" t="str">
        <f aca="false">B2910&amp;"_"&amp;C2910</f>
        <v>6_2025-07-25</v>
      </c>
    </row>
    <row r="2911" customFormat="false" ht="15" hidden="false" customHeight="false" outlineLevel="0" collapsed="false">
      <c r="A2911" s="3" t="n">
        <v>2910</v>
      </c>
      <c r="B2911" s="3" t="n">
        <v>6</v>
      </c>
      <c r="C2911" s="3" t="s">
        <v>466</v>
      </c>
      <c r="D2911" s="4" t="n">
        <v>244.01</v>
      </c>
      <c r="E2911" s="4" t="n">
        <v>244.14</v>
      </c>
      <c r="F2911" s="4" t="n">
        <v>243.17</v>
      </c>
      <c r="G2911" s="4" t="n">
        <v>243.94</v>
      </c>
      <c r="H2911" s="5" t="n">
        <v>1201523</v>
      </c>
      <c r="I2911" s="3"/>
      <c r="J2911" s="3" t="n">
        <f aca="false">ROUND((G2911-G2910)/G2910*100,2)</f>
        <v>-1.24</v>
      </c>
      <c r="K2911" s="3" t="str">
        <f aca="false">B2911&amp;"_"&amp;C2911</f>
        <v>6_2025-07-28</v>
      </c>
    </row>
    <row r="2912" customFormat="false" ht="15" hidden="false" customHeight="false" outlineLevel="0" collapsed="false">
      <c r="A2912" s="3" t="n">
        <v>2911</v>
      </c>
      <c r="B2912" s="3" t="n">
        <v>6</v>
      </c>
      <c r="C2912" s="3" t="s">
        <v>467</v>
      </c>
      <c r="D2912" s="4" t="n">
        <v>244.27</v>
      </c>
      <c r="E2912" s="4" t="n">
        <v>244.33</v>
      </c>
      <c r="F2912" s="4" t="n">
        <v>242.91</v>
      </c>
      <c r="G2912" s="4" t="n">
        <v>243.63</v>
      </c>
      <c r="H2912" s="5" t="n">
        <v>6784260</v>
      </c>
      <c r="I2912" s="3"/>
      <c r="J2912" s="3" t="n">
        <f aca="false">ROUND((G2912-G2911)/G2911*100,2)</f>
        <v>-0.13</v>
      </c>
      <c r="K2912" s="3" t="str">
        <f aca="false">B2912&amp;"_"&amp;C2912</f>
        <v>6_2025-07-29</v>
      </c>
    </row>
    <row r="2913" customFormat="false" ht="15" hidden="false" customHeight="false" outlineLevel="0" collapsed="false">
      <c r="A2913" s="3" t="n">
        <v>2912</v>
      </c>
      <c r="B2913" s="3" t="n">
        <v>6</v>
      </c>
      <c r="C2913" s="3" t="s">
        <v>468</v>
      </c>
      <c r="D2913" s="4" t="n">
        <v>248.51</v>
      </c>
      <c r="E2913" s="4" t="n">
        <v>250.41</v>
      </c>
      <c r="F2913" s="4" t="n">
        <v>247.47</v>
      </c>
      <c r="G2913" s="4" t="n">
        <v>249.23</v>
      </c>
      <c r="H2913" s="5" t="n">
        <v>1170373</v>
      </c>
      <c r="I2913" s="3"/>
      <c r="J2913" s="3" t="n">
        <f aca="false">ROUND((G2913-G2912)/G2912*100,2)</f>
        <v>2.3</v>
      </c>
      <c r="K2913" s="3" t="str">
        <f aca="false">B2913&amp;"_"&amp;C2913</f>
        <v>6_2025-07-30</v>
      </c>
    </row>
    <row r="2914" customFormat="false" ht="15" hidden="false" customHeight="false" outlineLevel="0" collapsed="false">
      <c r="A2914" s="3" t="n">
        <v>2913</v>
      </c>
      <c r="B2914" s="3" t="n">
        <v>6</v>
      </c>
      <c r="C2914" s="3" t="s">
        <v>469</v>
      </c>
      <c r="D2914" s="4" t="n">
        <v>252.06</v>
      </c>
      <c r="E2914" s="4" t="n">
        <v>253.17</v>
      </c>
      <c r="F2914" s="4" t="n">
        <v>251.94</v>
      </c>
      <c r="G2914" s="4" t="n">
        <v>252.22</v>
      </c>
      <c r="H2914" s="5" t="n">
        <v>6201046</v>
      </c>
      <c r="I2914" s="3"/>
      <c r="J2914" s="3" t="n">
        <f aca="false">ROUND((G2914-G2913)/G2913*100,2)</f>
        <v>1.2</v>
      </c>
      <c r="K2914" s="3" t="str">
        <f aca="false">B2914&amp;"_"&amp;C2914</f>
        <v>6_2025-07-31</v>
      </c>
    </row>
    <row r="2915" customFormat="false" ht="15" hidden="false" customHeight="false" outlineLevel="0" collapsed="false">
      <c r="A2915" s="3" t="n">
        <v>2914</v>
      </c>
      <c r="B2915" s="3" t="n">
        <v>6</v>
      </c>
      <c r="C2915" s="3" t="s">
        <v>470</v>
      </c>
      <c r="D2915" s="4" t="n">
        <v>256.15</v>
      </c>
      <c r="E2915" s="4" t="n">
        <v>257.28</v>
      </c>
      <c r="F2915" s="4" t="n">
        <v>254.62</v>
      </c>
      <c r="G2915" s="4" t="n">
        <v>256.23</v>
      </c>
      <c r="H2915" s="5" t="n">
        <v>3032611</v>
      </c>
      <c r="I2915" s="3"/>
      <c r="J2915" s="3" t="n">
        <f aca="false">ROUND((G2915-G2914)/G2914*100,2)</f>
        <v>1.59</v>
      </c>
      <c r="K2915" s="3" t="str">
        <f aca="false">B2915&amp;"_"&amp;C2915</f>
        <v>6_2025-08-01</v>
      </c>
    </row>
    <row r="2916" customFormat="false" ht="15" hidden="false" customHeight="false" outlineLevel="0" collapsed="false">
      <c r="A2916" s="3" t="n">
        <v>2915</v>
      </c>
      <c r="B2916" s="3" t="n">
        <v>6</v>
      </c>
      <c r="C2916" s="3" t="s">
        <v>471</v>
      </c>
      <c r="D2916" s="4" t="n">
        <v>256.03</v>
      </c>
      <c r="E2916" s="4" t="n">
        <v>258.02</v>
      </c>
      <c r="F2916" s="4" t="n">
        <v>255.99</v>
      </c>
      <c r="G2916" s="4" t="n">
        <v>257</v>
      </c>
      <c r="H2916" s="5" t="n">
        <v>6571981</v>
      </c>
      <c r="I2916" s="3"/>
      <c r="J2916" s="3" t="n">
        <f aca="false">ROUND((G2916-G2915)/G2915*100,2)</f>
        <v>0.3</v>
      </c>
      <c r="K2916" s="3" t="str">
        <f aca="false">B2916&amp;"_"&amp;C2916</f>
        <v>6_2025-08-04</v>
      </c>
    </row>
    <row r="2917" customFormat="false" ht="15" hidden="false" customHeight="false" outlineLevel="0" collapsed="false">
      <c r="A2917" s="3" t="n">
        <v>2916</v>
      </c>
      <c r="B2917" s="3" t="n">
        <v>6</v>
      </c>
      <c r="C2917" s="3" t="s">
        <v>472</v>
      </c>
      <c r="D2917" s="4" t="n">
        <v>256.26</v>
      </c>
      <c r="E2917" s="4" t="n">
        <v>257.73</v>
      </c>
      <c r="F2917" s="4" t="n">
        <v>255.1</v>
      </c>
      <c r="G2917" s="4" t="n">
        <v>257.23</v>
      </c>
      <c r="H2917" s="5" t="n">
        <v>6559791</v>
      </c>
      <c r="I2917" s="3"/>
      <c r="J2917" s="3" t="n">
        <f aca="false">ROUND((G2917-G2916)/G2916*100,2)</f>
        <v>0.09</v>
      </c>
      <c r="K2917" s="3" t="str">
        <f aca="false">B2917&amp;"_"&amp;C2917</f>
        <v>6_2025-08-05</v>
      </c>
    </row>
    <row r="2918" customFormat="false" ht="15" hidden="false" customHeight="false" outlineLevel="0" collapsed="false">
      <c r="A2918" s="3" t="n">
        <v>2917</v>
      </c>
      <c r="B2918" s="3" t="n">
        <v>6</v>
      </c>
      <c r="C2918" s="3" t="s">
        <v>473</v>
      </c>
      <c r="D2918" s="4" t="n">
        <v>255.03</v>
      </c>
      <c r="E2918" s="4" t="n">
        <v>257.12</v>
      </c>
      <c r="F2918" s="4" t="n">
        <v>254.88</v>
      </c>
      <c r="G2918" s="4" t="n">
        <v>255.66</v>
      </c>
      <c r="H2918" s="5" t="n">
        <v>6377372</v>
      </c>
      <c r="I2918" s="3"/>
      <c r="J2918" s="3" t="n">
        <f aca="false">ROUND((G2918-G2917)/G2917*100,2)</f>
        <v>-0.61</v>
      </c>
      <c r="K2918" s="3" t="str">
        <f aca="false">B2918&amp;"_"&amp;C2918</f>
        <v>6_2025-08-06</v>
      </c>
    </row>
    <row r="2919" customFormat="false" ht="15" hidden="false" customHeight="false" outlineLevel="0" collapsed="false">
      <c r="A2919" s="3" t="n">
        <v>2918</v>
      </c>
      <c r="B2919" s="3" t="n">
        <v>6</v>
      </c>
      <c r="C2919" s="3" t="s">
        <v>474</v>
      </c>
      <c r="D2919" s="4" t="n">
        <v>254.84</v>
      </c>
      <c r="E2919" s="4" t="n">
        <v>255.41</v>
      </c>
      <c r="F2919" s="4" t="n">
        <v>253.56</v>
      </c>
      <c r="G2919" s="4" t="n">
        <v>254.76</v>
      </c>
      <c r="H2919" s="5" t="n">
        <v>6113538</v>
      </c>
      <c r="I2919" s="3"/>
      <c r="J2919" s="3" t="n">
        <f aca="false">ROUND((G2919-G2918)/G2918*100,2)</f>
        <v>-0.35</v>
      </c>
      <c r="K2919" s="3" t="str">
        <f aca="false">B2919&amp;"_"&amp;C2919</f>
        <v>6_2025-08-07</v>
      </c>
    </row>
    <row r="2920" customFormat="false" ht="15" hidden="false" customHeight="false" outlineLevel="0" collapsed="false">
      <c r="A2920" s="3" t="n">
        <v>2919</v>
      </c>
      <c r="B2920" s="3" t="n">
        <v>6</v>
      </c>
      <c r="C2920" s="3" t="s">
        <v>475</v>
      </c>
      <c r="D2920" s="4" t="n">
        <v>250.04</v>
      </c>
      <c r="E2920" s="4" t="n">
        <v>250.51</v>
      </c>
      <c r="F2920" s="4" t="n">
        <v>248.06</v>
      </c>
      <c r="G2920" s="4" t="n">
        <v>249.07</v>
      </c>
      <c r="H2920" s="5" t="n">
        <v>6460171</v>
      </c>
      <c r="I2920" s="3"/>
      <c r="J2920" s="3" t="n">
        <f aca="false">ROUND((G2920-G2919)/G2919*100,2)</f>
        <v>-2.23</v>
      </c>
      <c r="K2920" s="3" t="str">
        <f aca="false">B2920&amp;"_"&amp;C2920</f>
        <v>6_2025-08-08</v>
      </c>
    </row>
    <row r="2921" customFormat="false" ht="15" hidden="false" customHeight="false" outlineLevel="0" collapsed="false">
      <c r="A2921" s="3" t="n">
        <v>2920</v>
      </c>
      <c r="B2921" s="3" t="n">
        <v>6</v>
      </c>
      <c r="C2921" s="3" t="s">
        <v>476</v>
      </c>
      <c r="D2921" s="4" t="n">
        <v>244.78</v>
      </c>
      <c r="E2921" s="4" t="n">
        <v>245.21</v>
      </c>
      <c r="F2921" s="4" t="n">
        <v>244.35</v>
      </c>
      <c r="G2921" s="4" t="n">
        <v>244.78</v>
      </c>
      <c r="H2921" s="5" t="n">
        <v>1694558</v>
      </c>
      <c r="I2921" s="3"/>
      <c r="J2921" s="3" t="n">
        <f aca="false">ROUND((G2921-G2920)/G2920*100,2)</f>
        <v>-1.72</v>
      </c>
      <c r="K2921" s="3" t="str">
        <f aca="false">B2921&amp;"_"&amp;C2921</f>
        <v>6_2025-08-11</v>
      </c>
    </row>
    <row r="2922" customFormat="false" ht="15" hidden="false" customHeight="false" outlineLevel="0" collapsed="false">
      <c r="A2922" s="3" t="n">
        <v>2921</v>
      </c>
      <c r="B2922" s="3" t="n">
        <v>6</v>
      </c>
      <c r="C2922" s="3" t="s">
        <v>477</v>
      </c>
      <c r="D2922" s="4" t="n">
        <v>242.79</v>
      </c>
      <c r="E2922" s="4" t="n">
        <v>243.58</v>
      </c>
      <c r="F2922" s="4" t="n">
        <v>242.05</v>
      </c>
      <c r="G2922" s="4" t="n">
        <v>242.47</v>
      </c>
      <c r="H2922" s="5" t="n">
        <v>4416666</v>
      </c>
      <c r="I2922" s="3"/>
      <c r="J2922" s="3" t="n">
        <f aca="false">ROUND((G2922-G2921)/G2921*100,2)</f>
        <v>-0.94</v>
      </c>
      <c r="K2922" s="3" t="str">
        <f aca="false">B2922&amp;"_"&amp;C2922</f>
        <v>6_2025-08-12</v>
      </c>
    </row>
    <row r="2923" customFormat="false" ht="15" hidden="false" customHeight="false" outlineLevel="0" collapsed="false">
      <c r="A2923" s="3" t="n">
        <v>2922</v>
      </c>
      <c r="B2923" s="3" t="n">
        <v>6</v>
      </c>
      <c r="C2923" s="3" t="s">
        <v>478</v>
      </c>
      <c r="D2923" s="4" t="n">
        <v>242.36</v>
      </c>
      <c r="E2923" s="4" t="n">
        <v>242.58</v>
      </c>
      <c r="F2923" s="4" t="n">
        <v>240.65</v>
      </c>
      <c r="G2923" s="4" t="n">
        <v>241.84</v>
      </c>
      <c r="H2923" s="5" t="n">
        <v>2667328</v>
      </c>
      <c r="I2923" s="3"/>
      <c r="J2923" s="3" t="n">
        <f aca="false">ROUND((G2923-G2922)/G2922*100,2)</f>
        <v>-0.26</v>
      </c>
      <c r="K2923" s="3" t="str">
        <f aca="false">B2923&amp;"_"&amp;C2923</f>
        <v>6_2025-08-13</v>
      </c>
    </row>
    <row r="2924" customFormat="false" ht="15" hidden="false" customHeight="false" outlineLevel="0" collapsed="false">
      <c r="A2924" s="3" t="n">
        <v>2923</v>
      </c>
      <c r="B2924" s="3" t="n">
        <v>6</v>
      </c>
      <c r="C2924" s="3" t="s">
        <v>479</v>
      </c>
      <c r="D2924" s="4" t="n">
        <v>240.77</v>
      </c>
      <c r="E2924" s="4" t="n">
        <v>241.06</v>
      </c>
      <c r="F2924" s="4" t="n">
        <v>240.14</v>
      </c>
      <c r="G2924" s="4" t="n">
        <v>241</v>
      </c>
      <c r="H2924" s="5" t="n">
        <v>696885</v>
      </c>
      <c r="I2924" s="3"/>
      <c r="J2924" s="3" t="n">
        <f aca="false">ROUND((G2924-G2923)/G2923*100,2)</f>
        <v>-0.35</v>
      </c>
      <c r="K2924" s="3" t="str">
        <f aca="false">B2924&amp;"_"&amp;C2924</f>
        <v>6_2025-08-14</v>
      </c>
    </row>
    <row r="2925" customFormat="false" ht="15" hidden="false" customHeight="false" outlineLevel="0" collapsed="false">
      <c r="A2925" s="3" t="n">
        <v>2924</v>
      </c>
      <c r="B2925" s="3" t="n">
        <v>6</v>
      </c>
      <c r="C2925" s="3" t="s">
        <v>480</v>
      </c>
      <c r="D2925" s="4" t="n">
        <v>240.38</v>
      </c>
      <c r="E2925" s="4" t="n">
        <v>240.39</v>
      </c>
      <c r="F2925" s="4" t="n">
        <v>239.82</v>
      </c>
      <c r="G2925" s="4" t="n">
        <v>240.19</v>
      </c>
      <c r="H2925" s="5" t="n">
        <v>2342096</v>
      </c>
      <c r="I2925" s="3"/>
      <c r="J2925" s="3" t="n">
        <f aca="false">ROUND((G2925-G2924)/G2924*100,2)</f>
        <v>-0.34</v>
      </c>
      <c r="K2925" s="3" t="str">
        <f aca="false">B2925&amp;"_"&amp;C2925</f>
        <v>6_2025-08-15</v>
      </c>
    </row>
    <row r="2926" customFormat="false" ht="15" hidden="false" customHeight="false" outlineLevel="0" collapsed="false">
      <c r="A2926" s="3" t="n">
        <v>2925</v>
      </c>
      <c r="B2926" s="3" t="n">
        <v>6</v>
      </c>
      <c r="C2926" s="3" t="s">
        <v>481</v>
      </c>
      <c r="D2926" s="4" t="n">
        <v>237.78</v>
      </c>
      <c r="E2926" s="4" t="n">
        <v>238.78</v>
      </c>
      <c r="F2926" s="4" t="n">
        <v>237.02</v>
      </c>
      <c r="G2926" s="4" t="n">
        <v>238.04</v>
      </c>
      <c r="H2926" s="5" t="n">
        <v>3538875</v>
      </c>
      <c r="I2926" s="3"/>
      <c r="J2926" s="3" t="n">
        <f aca="false">ROUND((G2926-G2925)/G2925*100,2)</f>
        <v>-0.9</v>
      </c>
      <c r="K2926" s="3" t="str">
        <f aca="false">B2926&amp;"_"&amp;C2926</f>
        <v>6_2025-08-18</v>
      </c>
    </row>
    <row r="2927" customFormat="false" ht="15" hidden="false" customHeight="false" outlineLevel="0" collapsed="false">
      <c r="A2927" s="3" t="n">
        <v>2926</v>
      </c>
      <c r="B2927" s="3" t="n">
        <v>6</v>
      </c>
      <c r="C2927" s="3" t="s">
        <v>482</v>
      </c>
      <c r="D2927" s="4" t="n">
        <v>241.48</v>
      </c>
      <c r="E2927" s="4" t="n">
        <v>241.82</v>
      </c>
      <c r="F2927" s="4" t="n">
        <v>241.14</v>
      </c>
      <c r="G2927" s="4" t="n">
        <v>241.35</v>
      </c>
      <c r="H2927" s="5" t="n">
        <v>2520569</v>
      </c>
      <c r="I2927" s="3"/>
      <c r="J2927" s="3" t="n">
        <f aca="false">ROUND((G2927-G2926)/G2926*100,2)</f>
        <v>1.39</v>
      </c>
      <c r="K2927" s="3" t="str">
        <f aca="false">B2927&amp;"_"&amp;C2927</f>
        <v>6_2025-08-19</v>
      </c>
    </row>
    <row r="2928" customFormat="false" ht="15" hidden="false" customHeight="false" outlineLevel="0" collapsed="false">
      <c r="A2928" s="3" t="n">
        <v>2927</v>
      </c>
      <c r="B2928" s="3" t="n">
        <v>6</v>
      </c>
      <c r="C2928" s="3" t="s">
        <v>483</v>
      </c>
      <c r="D2928" s="4" t="n">
        <v>242.28</v>
      </c>
      <c r="E2928" s="4" t="n">
        <v>242.81</v>
      </c>
      <c r="F2928" s="4" t="n">
        <v>240.77</v>
      </c>
      <c r="G2928" s="4" t="n">
        <v>241.96</v>
      </c>
      <c r="H2928" s="5" t="n">
        <v>6388549</v>
      </c>
      <c r="I2928" s="3"/>
      <c r="J2928" s="3" t="n">
        <f aca="false">ROUND((G2928-G2927)/G2927*100,2)</f>
        <v>0.25</v>
      </c>
      <c r="K2928" s="3" t="str">
        <f aca="false">B2928&amp;"_"&amp;C2928</f>
        <v>6_2025-08-20</v>
      </c>
    </row>
    <row r="2929" customFormat="false" ht="15" hidden="false" customHeight="false" outlineLevel="0" collapsed="false">
      <c r="A2929" s="3" t="n">
        <v>2928</v>
      </c>
      <c r="B2929" s="3" t="n">
        <v>6</v>
      </c>
      <c r="C2929" s="3" t="s">
        <v>484</v>
      </c>
      <c r="D2929" s="4" t="n">
        <v>245.6</v>
      </c>
      <c r="E2929" s="4" t="n">
        <v>245.91</v>
      </c>
      <c r="F2929" s="4" t="n">
        <v>244.55</v>
      </c>
      <c r="G2929" s="4" t="n">
        <v>245.84</v>
      </c>
      <c r="H2929" s="5" t="n">
        <v>5187626</v>
      </c>
      <c r="I2929" s="3"/>
      <c r="J2929" s="3" t="n">
        <f aca="false">ROUND((G2929-G2928)/G2928*100,2)</f>
        <v>1.6</v>
      </c>
      <c r="K2929" s="3" t="str">
        <f aca="false">B2929&amp;"_"&amp;C2929</f>
        <v>6_2025-08-21</v>
      </c>
    </row>
    <row r="2930" customFormat="false" ht="15" hidden="false" customHeight="false" outlineLevel="0" collapsed="false">
      <c r="A2930" s="3" t="n">
        <v>2929</v>
      </c>
      <c r="B2930" s="3" t="n">
        <v>6</v>
      </c>
      <c r="C2930" s="3" t="s">
        <v>485</v>
      </c>
      <c r="D2930" s="4" t="n">
        <v>248.6</v>
      </c>
      <c r="E2930" s="4" t="n">
        <v>250.06</v>
      </c>
      <c r="F2930" s="4" t="n">
        <v>247.77</v>
      </c>
      <c r="G2930" s="4" t="n">
        <v>248.78</v>
      </c>
      <c r="H2930" s="5" t="n">
        <v>5135683</v>
      </c>
      <c r="I2930" s="3"/>
      <c r="J2930" s="3" t="n">
        <f aca="false">ROUND((G2930-G2929)/G2929*100,2)</f>
        <v>1.2</v>
      </c>
      <c r="K2930" s="3" t="str">
        <f aca="false">B2930&amp;"_"&amp;C2930</f>
        <v>6_2025-08-22</v>
      </c>
    </row>
    <row r="2931" customFormat="false" ht="15" hidden="false" customHeight="false" outlineLevel="0" collapsed="false">
      <c r="A2931" s="3" t="n">
        <v>2930</v>
      </c>
      <c r="B2931" s="3" t="n">
        <v>6</v>
      </c>
      <c r="C2931" s="3" t="s">
        <v>486</v>
      </c>
      <c r="D2931" s="4" t="n">
        <v>250.43</v>
      </c>
      <c r="E2931" s="4" t="n">
        <v>250.46</v>
      </c>
      <c r="F2931" s="4" t="n">
        <v>248.93</v>
      </c>
      <c r="G2931" s="4" t="n">
        <v>249.86</v>
      </c>
      <c r="H2931" s="5" t="n">
        <v>5271837</v>
      </c>
      <c r="I2931" s="3"/>
      <c r="J2931" s="3" t="n">
        <f aca="false">ROUND((G2931-G2930)/G2930*100,2)</f>
        <v>0.43</v>
      </c>
      <c r="K2931" s="3" t="str">
        <f aca="false">B2931&amp;"_"&amp;C2931</f>
        <v>6_2025-08-25</v>
      </c>
    </row>
    <row r="2932" customFormat="false" ht="15" hidden="false" customHeight="false" outlineLevel="0" collapsed="false">
      <c r="A2932" s="3" t="n">
        <v>2931</v>
      </c>
      <c r="B2932" s="3" t="n">
        <v>6</v>
      </c>
      <c r="C2932" s="3" t="s">
        <v>487</v>
      </c>
      <c r="D2932" s="4" t="n">
        <v>258.76</v>
      </c>
      <c r="E2932" s="4" t="n">
        <v>259.52</v>
      </c>
      <c r="F2932" s="4" t="n">
        <v>258.35</v>
      </c>
      <c r="G2932" s="4" t="n">
        <v>259.42</v>
      </c>
      <c r="H2932" s="5" t="n">
        <v>852399</v>
      </c>
      <c r="I2932" s="3"/>
      <c r="J2932" s="3" t="n">
        <f aca="false">ROUND((G2932-G2931)/G2931*100,2)</f>
        <v>3.83</v>
      </c>
      <c r="K2932" s="3" t="str">
        <f aca="false">B2932&amp;"_"&amp;C2932</f>
        <v>6_2025-08-26</v>
      </c>
    </row>
    <row r="2933" customFormat="false" ht="15" hidden="false" customHeight="false" outlineLevel="0" collapsed="false">
      <c r="A2933" s="3" t="n">
        <v>2932</v>
      </c>
      <c r="B2933" s="3" t="n">
        <v>6</v>
      </c>
      <c r="C2933" s="3" t="s">
        <v>488</v>
      </c>
      <c r="D2933" s="4" t="n">
        <v>254.74</v>
      </c>
      <c r="E2933" s="4" t="n">
        <v>256.11</v>
      </c>
      <c r="F2933" s="4" t="n">
        <v>253.46</v>
      </c>
      <c r="G2933" s="4" t="n">
        <v>255.51</v>
      </c>
      <c r="H2933" s="5" t="n">
        <v>1431983</v>
      </c>
      <c r="I2933" s="3"/>
      <c r="J2933" s="3" t="n">
        <f aca="false">ROUND((G2933-G2932)/G2932*100,2)</f>
        <v>-1.51</v>
      </c>
      <c r="K2933" s="3" t="str">
        <f aca="false">B2933&amp;"_"&amp;C2933</f>
        <v>6_2025-08-27</v>
      </c>
    </row>
    <row r="2934" customFormat="false" ht="15" hidden="false" customHeight="false" outlineLevel="0" collapsed="false">
      <c r="A2934" s="3" t="n">
        <v>2933</v>
      </c>
      <c r="B2934" s="3" t="n">
        <v>6</v>
      </c>
      <c r="C2934" s="3" t="s">
        <v>489</v>
      </c>
      <c r="D2934" s="4" t="n">
        <v>249.3</v>
      </c>
      <c r="E2934" s="4" t="n">
        <v>251.23</v>
      </c>
      <c r="F2934" s="4" t="n">
        <v>248.91</v>
      </c>
      <c r="G2934" s="4" t="n">
        <v>250.29</v>
      </c>
      <c r="H2934" s="5" t="n">
        <v>6927093</v>
      </c>
      <c r="I2934" s="3"/>
      <c r="J2934" s="3" t="n">
        <f aca="false">ROUND((G2934-G2933)/G2933*100,2)</f>
        <v>-2.04</v>
      </c>
      <c r="K2934" s="3" t="str">
        <f aca="false">B2934&amp;"_"&amp;C2934</f>
        <v>6_2025-08-28</v>
      </c>
    </row>
    <row r="2935" customFormat="false" ht="15" hidden="false" customHeight="false" outlineLevel="0" collapsed="false">
      <c r="A2935" s="3" t="n">
        <v>2934</v>
      </c>
      <c r="B2935" s="3" t="n">
        <v>6</v>
      </c>
      <c r="C2935" s="3" t="s">
        <v>490</v>
      </c>
      <c r="D2935" s="4" t="n">
        <v>247.83</v>
      </c>
      <c r="E2935" s="4" t="n">
        <v>249.89</v>
      </c>
      <c r="F2935" s="4" t="n">
        <v>247.09</v>
      </c>
      <c r="G2935" s="4" t="n">
        <v>248.47</v>
      </c>
      <c r="H2935" s="5" t="n">
        <v>7481748</v>
      </c>
      <c r="I2935" s="3"/>
      <c r="J2935" s="3" t="n">
        <f aca="false">ROUND((G2935-G2934)/G2934*100,2)</f>
        <v>-0.73</v>
      </c>
      <c r="K2935" s="3" t="str">
        <f aca="false">B2935&amp;"_"&amp;C2935</f>
        <v>6_2025-08-29</v>
      </c>
    </row>
    <row r="2936" customFormat="false" ht="15" hidden="false" customHeight="false" outlineLevel="0" collapsed="false">
      <c r="A2936" s="3" t="n">
        <v>2935</v>
      </c>
      <c r="B2936" s="3" t="n">
        <v>6</v>
      </c>
      <c r="C2936" s="3" t="s">
        <v>491</v>
      </c>
      <c r="D2936" s="4" t="n">
        <v>244.73</v>
      </c>
      <c r="E2936" s="4" t="n">
        <v>245.51</v>
      </c>
      <c r="F2936" s="4" t="n">
        <v>244.12</v>
      </c>
      <c r="G2936" s="4" t="n">
        <v>244.21</v>
      </c>
      <c r="H2936" s="5" t="n">
        <v>2508495</v>
      </c>
      <c r="I2936" s="3"/>
      <c r="J2936" s="3" t="n">
        <f aca="false">ROUND((G2936-G2935)/G2935*100,2)</f>
        <v>-1.71</v>
      </c>
      <c r="K2936" s="3" t="str">
        <f aca="false">B2936&amp;"_"&amp;C2936</f>
        <v>6_2025-09-01</v>
      </c>
    </row>
    <row r="2937" customFormat="false" ht="15" hidden="false" customHeight="false" outlineLevel="0" collapsed="false">
      <c r="A2937" s="3" t="n">
        <v>2936</v>
      </c>
      <c r="B2937" s="3" t="n">
        <v>6</v>
      </c>
      <c r="C2937" s="3" t="s">
        <v>492</v>
      </c>
      <c r="D2937" s="4" t="n">
        <v>243.2</v>
      </c>
      <c r="E2937" s="4" t="n">
        <v>243.97</v>
      </c>
      <c r="F2937" s="4" t="n">
        <v>242.18</v>
      </c>
      <c r="G2937" s="4" t="n">
        <v>243.87</v>
      </c>
      <c r="H2937" s="5" t="n">
        <v>5143060</v>
      </c>
      <c r="I2937" s="3"/>
      <c r="J2937" s="3" t="n">
        <f aca="false">ROUND((G2937-G2936)/G2936*100,2)</f>
        <v>-0.14</v>
      </c>
      <c r="K2937" s="3" t="str">
        <f aca="false">B2937&amp;"_"&amp;C2937</f>
        <v>6_2025-09-02</v>
      </c>
    </row>
    <row r="2938" customFormat="false" ht="15" hidden="false" customHeight="false" outlineLevel="0" collapsed="false">
      <c r="A2938" s="3" t="n">
        <v>2937</v>
      </c>
      <c r="B2938" s="3" t="n">
        <v>6</v>
      </c>
      <c r="C2938" s="3" t="s">
        <v>493</v>
      </c>
      <c r="D2938" s="4" t="n">
        <v>243.34</v>
      </c>
      <c r="E2938" s="4" t="n">
        <v>244.32</v>
      </c>
      <c r="F2938" s="4" t="n">
        <v>242.14</v>
      </c>
      <c r="G2938" s="4" t="n">
        <v>243.2</v>
      </c>
      <c r="H2938" s="5" t="n">
        <v>3557309</v>
      </c>
      <c r="I2938" s="3"/>
      <c r="J2938" s="3" t="n">
        <f aca="false">ROUND((G2938-G2937)/G2937*100,2)</f>
        <v>-0.27</v>
      </c>
      <c r="K2938" s="3" t="str">
        <f aca="false">B2938&amp;"_"&amp;C2938</f>
        <v>6_2025-09-03</v>
      </c>
    </row>
    <row r="2939" customFormat="false" ht="15" hidden="false" customHeight="false" outlineLevel="0" collapsed="false">
      <c r="A2939" s="3" t="n">
        <v>2938</v>
      </c>
      <c r="B2939" s="3" t="n">
        <v>6</v>
      </c>
      <c r="C2939" s="3" t="s">
        <v>494</v>
      </c>
      <c r="D2939" s="4" t="n">
        <v>245.18</v>
      </c>
      <c r="E2939" s="4" t="n">
        <v>246.21</v>
      </c>
      <c r="F2939" s="4" t="n">
        <v>244.56</v>
      </c>
      <c r="G2939" s="4" t="n">
        <v>245.85</v>
      </c>
      <c r="H2939" s="5" t="n">
        <v>5877433</v>
      </c>
      <c r="I2939" s="3"/>
      <c r="J2939" s="3" t="n">
        <f aca="false">ROUND((G2939-G2938)/G2938*100,2)</f>
        <v>1.09</v>
      </c>
      <c r="K2939" s="3" t="str">
        <f aca="false">B2939&amp;"_"&amp;C2939</f>
        <v>6_2025-09-04</v>
      </c>
    </row>
    <row r="2940" customFormat="false" ht="15" hidden="false" customHeight="false" outlineLevel="0" collapsed="false">
      <c r="A2940" s="3" t="n">
        <v>2939</v>
      </c>
      <c r="B2940" s="3" t="n">
        <v>6</v>
      </c>
      <c r="C2940" s="3" t="s">
        <v>495</v>
      </c>
      <c r="D2940" s="4" t="n">
        <v>241.18</v>
      </c>
      <c r="E2940" s="4" t="n">
        <v>241.49</v>
      </c>
      <c r="F2940" s="4" t="n">
        <v>240.67</v>
      </c>
      <c r="G2940" s="4" t="n">
        <v>241.12</v>
      </c>
      <c r="H2940" s="5" t="n">
        <v>6337211</v>
      </c>
      <c r="I2940" s="3"/>
      <c r="J2940" s="3" t="n">
        <f aca="false">ROUND((G2940-G2939)/G2939*100,2)</f>
        <v>-1.92</v>
      </c>
      <c r="K2940" s="3" t="str">
        <f aca="false">B2940&amp;"_"&amp;C2940</f>
        <v>6_2025-09-05</v>
      </c>
    </row>
    <row r="2941" customFormat="false" ht="15" hidden="false" customHeight="false" outlineLevel="0" collapsed="false">
      <c r="A2941" s="3" t="n">
        <v>2940</v>
      </c>
      <c r="B2941" s="3" t="n">
        <v>6</v>
      </c>
      <c r="C2941" s="3" t="s">
        <v>496</v>
      </c>
      <c r="D2941" s="4" t="n">
        <v>245.52</v>
      </c>
      <c r="E2941" s="4" t="n">
        <v>247.63</v>
      </c>
      <c r="F2941" s="4" t="n">
        <v>244.3</v>
      </c>
      <c r="G2941" s="4" t="n">
        <v>246.34</v>
      </c>
      <c r="H2941" s="5" t="n">
        <v>2687189</v>
      </c>
      <c r="I2941" s="3"/>
      <c r="J2941" s="3" t="n">
        <f aca="false">ROUND((G2941-G2940)/G2940*100,2)</f>
        <v>2.16</v>
      </c>
      <c r="K2941" s="3" t="str">
        <f aca="false">B2941&amp;"_"&amp;C2941</f>
        <v>6_2025-09-08</v>
      </c>
    </row>
    <row r="2942" customFormat="false" ht="15" hidden="false" customHeight="false" outlineLevel="0" collapsed="false">
      <c r="A2942" s="3" t="n">
        <v>2941</v>
      </c>
      <c r="B2942" s="3" t="n">
        <v>6</v>
      </c>
      <c r="C2942" s="3" t="s">
        <v>497</v>
      </c>
      <c r="D2942" s="4" t="n">
        <v>250.51</v>
      </c>
      <c r="E2942" s="4" t="n">
        <v>251.93</v>
      </c>
      <c r="F2942" s="4" t="n">
        <v>249.37</v>
      </c>
      <c r="G2942" s="4" t="n">
        <v>250.8</v>
      </c>
      <c r="H2942" s="5" t="n">
        <v>6997050</v>
      </c>
      <c r="I2942" s="3"/>
      <c r="J2942" s="3" t="n">
        <f aca="false">ROUND((G2942-G2941)/G2941*100,2)</f>
        <v>1.81</v>
      </c>
      <c r="K2942" s="3" t="str">
        <f aca="false">B2942&amp;"_"&amp;C2942</f>
        <v>6_2025-09-09</v>
      </c>
    </row>
    <row r="2943" customFormat="false" ht="15" hidden="false" customHeight="false" outlineLevel="0" collapsed="false">
      <c r="A2943" s="3" t="n">
        <v>2942</v>
      </c>
      <c r="B2943" s="3" t="n">
        <v>6</v>
      </c>
      <c r="C2943" s="3" t="s">
        <v>498</v>
      </c>
      <c r="D2943" s="4" t="n">
        <v>249.46</v>
      </c>
      <c r="E2943" s="4" t="n">
        <v>250.99</v>
      </c>
      <c r="F2943" s="4" t="n">
        <v>249.12</v>
      </c>
      <c r="G2943" s="4" t="n">
        <v>250.38</v>
      </c>
      <c r="H2943" s="5" t="n">
        <v>5568131</v>
      </c>
      <c r="I2943" s="3"/>
      <c r="J2943" s="3" t="n">
        <f aca="false">ROUND((G2943-G2942)/G2942*100,2)</f>
        <v>-0.17</v>
      </c>
      <c r="K2943" s="3" t="str">
        <f aca="false">B2943&amp;"_"&amp;C2943</f>
        <v>6_2025-09-10</v>
      </c>
    </row>
    <row r="2944" customFormat="false" ht="15" hidden="false" customHeight="false" outlineLevel="0" collapsed="false">
      <c r="A2944" s="3" t="n">
        <v>2943</v>
      </c>
      <c r="B2944" s="3" t="n">
        <v>6</v>
      </c>
      <c r="C2944" s="3" t="s">
        <v>499</v>
      </c>
      <c r="D2944" s="4" t="n">
        <v>246.4</v>
      </c>
      <c r="E2944" s="4" t="n">
        <v>248.22</v>
      </c>
      <c r="F2944" s="4" t="n">
        <v>245.05</v>
      </c>
      <c r="G2944" s="4" t="n">
        <v>246.8</v>
      </c>
      <c r="H2944" s="5" t="n">
        <v>674480</v>
      </c>
      <c r="I2944" s="3"/>
      <c r="J2944" s="3" t="n">
        <f aca="false">ROUND((G2944-G2943)/G2943*100,2)</f>
        <v>-1.43</v>
      </c>
      <c r="K2944" s="3" t="str">
        <f aca="false">B2944&amp;"_"&amp;C2944</f>
        <v>6_2025-09-11</v>
      </c>
    </row>
    <row r="2945" customFormat="false" ht="15" hidden="false" customHeight="false" outlineLevel="0" collapsed="false">
      <c r="A2945" s="3" t="n">
        <v>2944</v>
      </c>
      <c r="B2945" s="3" t="n">
        <v>6</v>
      </c>
      <c r="C2945" s="3" t="s">
        <v>500</v>
      </c>
      <c r="D2945" s="4" t="n">
        <v>251.73</v>
      </c>
      <c r="E2945" s="4" t="n">
        <v>253.15</v>
      </c>
      <c r="F2945" s="4" t="n">
        <v>251.11</v>
      </c>
      <c r="G2945" s="4" t="n">
        <v>252.57</v>
      </c>
      <c r="H2945" s="5" t="n">
        <v>2598407</v>
      </c>
      <c r="I2945" s="3"/>
      <c r="J2945" s="3" t="n">
        <f aca="false">ROUND((G2945-G2944)/G2944*100,2)</f>
        <v>2.34</v>
      </c>
      <c r="K2945" s="3" t="str">
        <f aca="false">B2945&amp;"_"&amp;C2945</f>
        <v>6_2025-09-12</v>
      </c>
    </row>
    <row r="2946" customFormat="false" ht="15" hidden="false" customHeight="false" outlineLevel="0" collapsed="false">
      <c r="A2946" s="3" t="n">
        <v>2945</v>
      </c>
      <c r="B2946" s="3" t="n">
        <v>6</v>
      </c>
      <c r="C2946" s="3" t="s">
        <v>501</v>
      </c>
      <c r="D2946" s="4" t="n">
        <v>251.79</v>
      </c>
      <c r="E2946" s="4" t="n">
        <v>252.55</v>
      </c>
      <c r="F2946" s="4" t="n">
        <v>249.77</v>
      </c>
      <c r="G2946" s="4" t="n">
        <v>251.15</v>
      </c>
      <c r="H2946" s="5" t="n">
        <v>6290276</v>
      </c>
      <c r="I2946" s="3"/>
      <c r="J2946" s="3" t="n">
        <f aca="false">ROUND((G2946-G2945)/G2945*100,2)</f>
        <v>-0.56</v>
      </c>
      <c r="K2946" s="3" t="str">
        <f aca="false">B2946&amp;"_"&amp;C2946</f>
        <v>6_2025-09-15</v>
      </c>
    </row>
    <row r="2947" customFormat="false" ht="15" hidden="false" customHeight="false" outlineLevel="0" collapsed="false">
      <c r="A2947" s="3" t="n">
        <v>2946</v>
      </c>
      <c r="B2947" s="3" t="n">
        <v>6</v>
      </c>
      <c r="C2947" s="3" t="s">
        <v>502</v>
      </c>
      <c r="D2947" s="4" t="n">
        <v>257.44</v>
      </c>
      <c r="E2947" s="4" t="n">
        <v>258.01</v>
      </c>
      <c r="F2947" s="4" t="n">
        <v>256.11</v>
      </c>
      <c r="G2947" s="4" t="n">
        <v>256.96</v>
      </c>
      <c r="H2947" s="5" t="n">
        <v>4257273</v>
      </c>
      <c r="I2947" s="3"/>
      <c r="J2947" s="3" t="n">
        <f aca="false">ROUND((G2947-G2946)/G2946*100,2)</f>
        <v>2.31</v>
      </c>
      <c r="K2947" s="3" t="str">
        <f aca="false">B2947&amp;"_"&amp;C2947</f>
        <v>6_2025-09-16</v>
      </c>
    </row>
    <row r="2948" customFormat="false" ht="15" hidden="false" customHeight="false" outlineLevel="0" collapsed="false">
      <c r="A2948" s="3" t="n">
        <v>2947</v>
      </c>
      <c r="B2948" s="3" t="n">
        <v>6</v>
      </c>
      <c r="C2948" s="3" t="s">
        <v>503</v>
      </c>
      <c r="D2948" s="4" t="n">
        <v>262.4</v>
      </c>
      <c r="E2948" s="4" t="n">
        <v>264.29</v>
      </c>
      <c r="F2948" s="4" t="n">
        <v>261.67</v>
      </c>
      <c r="G2948" s="4" t="n">
        <v>262.76</v>
      </c>
      <c r="H2948" s="5" t="n">
        <v>6738150</v>
      </c>
      <c r="I2948" s="3"/>
      <c r="J2948" s="3" t="n">
        <f aca="false">ROUND((G2948-G2947)/G2947*100,2)</f>
        <v>2.26</v>
      </c>
      <c r="K2948" s="3" t="str">
        <f aca="false">B2948&amp;"_"&amp;C2948</f>
        <v>6_2025-09-17</v>
      </c>
    </row>
    <row r="2949" customFormat="false" ht="15" hidden="false" customHeight="false" outlineLevel="0" collapsed="false">
      <c r="A2949" s="3" t="n">
        <v>2948</v>
      </c>
      <c r="B2949" s="3" t="n">
        <v>6</v>
      </c>
      <c r="C2949" s="3" t="s">
        <v>504</v>
      </c>
      <c r="D2949" s="4" t="n">
        <v>273.98</v>
      </c>
      <c r="E2949" s="4" t="n">
        <v>276.08</v>
      </c>
      <c r="F2949" s="4" t="n">
        <v>273.92</v>
      </c>
      <c r="G2949" s="4" t="n">
        <v>274.94</v>
      </c>
      <c r="H2949" s="5" t="n">
        <v>5651205</v>
      </c>
      <c r="I2949" s="3"/>
      <c r="J2949" s="3" t="n">
        <f aca="false">ROUND((G2949-G2948)/G2948*100,2)</f>
        <v>4.64</v>
      </c>
      <c r="K2949" s="3" t="str">
        <f aca="false">B2949&amp;"_"&amp;C2949</f>
        <v>6_2025-09-18</v>
      </c>
    </row>
    <row r="2950" customFormat="false" ht="15" hidden="false" customHeight="false" outlineLevel="0" collapsed="false">
      <c r="A2950" s="3" t="n">
        <v>2949</v>
      </c>
      <c r="B2950" s="3" t="n">
        <v>6</v>
      </c>
      <c r="C2950" s="3" t="s">
        <v>505</v>
      </c>
      <c r="D2950" s="4" t="n">
        <v>283.5</v>
      </c>
      <c r="E2950" s="4" t="n">
        <v>285.66</v>
      </c>
      <c r="F2950" s="4" t="n">
        <v>283.15</v>
      </c>
      <c r="G2950" s="4" t="n">
        <v>284.1</v>
      </c>
      <c r="H2950" s="5" t="n">
        <v>6237848</v>
      </c>
      <c r="I2950" s="3"/>
      <c r="J2950" s="3" t="n">
        <f aca="false">ROUND((G2950-G2949)/G2949*100,2)</f>
        <v>3.33</v>
      </c>
      <c r="K2950" s="3" t="str">
        <f aca="false">B2950&amp;"_"&amp;C2950</f>
        <v>6_2025-09-19</v>
      </c>
    </row>
    <row r="2951" customFormat="false" ht="15" hidden="false" customHeight="false" outlineLevel="0" collapsed="false">
      <c r="A2951" s="3" t="n">
        <v>2950</v>
      </c>
      <c r="B2951" s="3" t="n">
        <v>6</v>
      </c>
      <c r="C2951" s="3" t="s">
        <v>506</v>
      </c>
      <c r="D2951" s="4" t="n">
        <v>287.4</v>
      </c>
      <c r="E2951" s="4" t="n">
        <v>289.16</v>
      </c>
      <c r="F2951" s="4" t="n">
        <v>286.95</v>
      </c>
      <c r="G2951" s="4" t="n">
        <v>287.73</v>
      </c>
      <c r="H2951" s="5" t="n">
        <v>2863053</v>
      </c>
      <c r="I2951" s="3"/>
      <c r="J2951" s="3" t="n">
        <f aca="false">ROUND((G2951-G2950)/G2950*100,2)</f>
        <v>1.28</v>
      </c>
      <c r="K2951" s="3" t="str">
        <f aca="false">B2951&amp;"_"&amp;C2951</f>
        <v>6_2025-09-22</v>
      </c>
    </row>
    <row r="2952" customFormat="false" ht="15" hidden="false" customHeight="false" outlineLevel="0" collapsed="false">
      <c r="A2952" s="3" t="n">
        <v>2951</v>
      </c>
      <c r="B2952" s="3" t="n">
        <v>6</v>
      </c>
      <c r="C2952" s="3" t="s">
        <v>507</v>
      </c>
      <c r="D2952" s="4" t="n">
        <v>285.86</v>
      </c>
      <c r="E2952" s="4" t="n">
        <v>286.74</v>
      </c>
      <c r="F2952" s="4" t="n">
        <v>285.69</v>
      </c>
      <c r="G2952" s="4" t="n">
        <v>286.5</v>
      </c>
      <c r="H2952" s="5" t="n">
        <v>1209311</v>
      </c>
      <c r="I2952" s="3"/>
      <c r="J2952" s="3" t="n">
        <f aca="false">ROUND((G2952-G2951)/G2951*100,2)</f>
        <v>-0.43</v>
      </c>
      <c r="K2952" s="3" t="str">
        <f aca="false">B2952&amp;"_"&amp;C2952</f>
        <v>6_2025-09-23</v>
      </c>
    </row>
    <row r="2953" customFormat="false" ht="15" hidden="false" customHeight="false" outlineLevel="0" collapsed="false">
      <c r="A2953" s="3" t="n">
        <v>2952</v>
      </c>
      <c r="B2953" s="3" t="n">
        <v>6</v>
      </c>
      <c r="C2953" s="3" t="s">
        <v>508</v>
      </c>
      <c r="D2953" s="4" t="n">
        <v>281.82</v>
      </c>
      <c r="E2953" s="4" t="n">
        <v>282.71</v>
      </c>
      <c r="F2953" s="4" t="n">
        <v>280.38</v>
      </c>
      <c r="G2953" s="4" t="n">
        <v>281.6</v>
      </c>
      <c r="H2953" s="5" t="n">
        <v>6405298</v>
      </c>
      <c r="I2953" s="3"/>
      <c r="J2953" s="3" t="n">
        <f aca="false">ROUND((G2953-G2952)/G2952*100,2)</f>
        <v>-1.71</v>
      </c>
      <c r="K2953" s="3" t="str">
        <f aca="false">B2953&amp;"_"&amp;C2953</f>
        <v>6_2025-09-24</v>
      </c>
    </row>
    <row r="2954" customFormat="false" ht="15" hidden="false" customHeight="false" outlineLevel="0" collapsed="false">
      <c r="A2954" s="3" t="n">
        <v>2953</v>
      </c>
      <c r="B2954" s="3" t="n">
        <v>6</v>
      </c>
      <c r="C2954" s="3" t="s">
        <v>509</v>
      </c>
      <c r="D2954" s="4" t="n">
        <v>274.37</v>
      </c>
      <c r="E2954" s="4" t="n">
        <v>276.01</v>
      </c>
      <c r="F2954" s="4" t="n">
        <v>273.33</v>
      </c>
      <c r="G2954" s="4" t="n">
        <v>275.04</v>
      </c>
      <c r="H2954" s="5" t="n">
        <v>1984926</v>
      </c>
      <c r="I2954" s="3"/>
      <c r="J2954" s="3" t="n">
        <f aca="false">ROUND((G2954-G2953)/G2953*100,2)</f>
        <v>-2.33</v>
      </c>
      <c r="K2954" s="3" t="str">
        <f aca="false">B2954&amp;"_"&amp;C2954</f>
        <v>6_2025-09-25</v>
      </c>
    </row>
    <row r="2955" customFormat="false" ht="15" hidden="false" customHeight="false" outlineLevel="0" collapsed="false">
      <c r="A2955" s="3" t="n">
        <v>2954</v>
      </c>
      <c r="B2955" s="3" t="n">
        <v>6</v>
      </c>
      <c r="C2955" s="3" t="s">
        <v>510</v>
      </c>
      <c r="D2955" s="4" t="n">
        <v>272.65</v>
      </c>
      <c r="E2955" s="4" t="n">
        <v>273.93</v>
      </c>
      <c r="F2955" s="4" t="n">
        <v>272.12</v>
      </c>
      <c r="G2955" s="4" t="n">
        <v>273.26</v>
      </c>
      <c r="H2955" s="5" t="n">
        <v>2192882</v>
      </c>
      <c r="I2955" s="3"/>
      <c r="J2955" s="3" t="n">
        <f aca="false">ROUND((G2955-G2954)/G2954*100,2)</f>
        <v>-0.65</v>
      </c>
      <c r="K2955" s="3" t="str">
        <f aca="false">B2955&amp;"_"&amp;C2955</f>
        <v>6_2025-09-26</v>
      </c>
    </row>
    <row r="2956" customFormat="false" ht="15" hidden="false" customHeight="false" outlineLevel="0" collapsed="false">
      <c r="A2956" s="3" t="n">
        <v>2955</v>
      </c>
      <c r="B2956" s="3" t="n">
        <v>6</v>
      </c>
      <c r="C2956" s="3" t="s">
        <v>511</v>
      </c>
      <c r="D2956" s="4" t="n">
        <v>281</v>
      </c>
      <c r="E2956" s="4" t="n">
        <v>282.61</v>
      </c>
      <c r="F2956" s="4" t="n">
        <v>278.95</v>
      </c>
      <c r="G2956" s="4" t="n">
        <v>280.5</v>
      </c>
      <c r="H2956" s="5" t="n">
        <v>5089063</v>
      </c>
      <c r="I2956" s="3"/>
      <c r="J2956" s="3" t="n">
        <f aca="false">ROUND((G2956-G2955)/G2955*100,2)</f>
        <v>2.65</v>
      </c>
      <c r="K2956" s="3" t="str">
        <f aca="false">B2956&amp;"_"&amp;C2956</f>
        <v>6_2025-09-29</v>
      </c>
    </row>
    <row r="2957" customFormat="false" ht="15" hidden="false" customHeight="false" outlineLevel="0" collapsed="false">
      <c r="A2957" s="3" t="n">
        <v>2956</v>
      </c>
      <c r="B2957" s="3" t="n">
        <v>6</v>
      </c>
      <c r="C2957" s="3" t="s">
        <v>512</v>
      </c>
      <c r="D2957" s="4" t="n">
        <v>273.92</v>
      </c>
      <c r="E2957" s="4" t="n">
        <v>275.16</v>
      </c>
      <c r="F2957" s="4" t="n">
        <v>273.37</v>
      </c>
      <c r="G2957" s="4" t="n">
        <v>273.91</v>
      </c>
      <c r="H2957" s="5" t="n">
        <v>3420055</v>
      </c>
      <c r="I2957" s="3"/>
      <c r="J2957" s="3" t="n">
        <f aca="false">ROUND((G2957-G2956)/G2956*100,2)</f>
        <v>-2.35</v>
      </c>
      <c r="K2957" s="3" t="str">
        <f aca="false">B2957&amp;"_"&amp;C2957</f>
        <v>6_2025-09-30</v>
      </c>
    </row>
    <row r="2958" customFormat="false" ht="15" hidden="false" customHeight="false" outlineLevel="0" collapsed="false">
      <c r="A2958" s="3" t="n">
        <v>2957</v>
      </c>
      <c r="B2958" s="3" t="n">
        <v>6</v>
      </c>
      <c r="C2958" s="3" t="s">
        <v>513</v>
      </c>
      <c r="D2958" s="4" t="n">
        <v>268.15</v>
      </c>
      <c r="E2958" s="4" t="n">
        <v>269.24</v>
      </c>
      <c r="F2958" s="4" t="n">
        <v>266.76</v>
      </c>
      <c r="G2958" s="4" t="n">
        <v>268.35</v>
      </c>
      <c r="H2958" s="5" t="n">
        <v>7188679</v>
      </c>
      <c r="I2958" s="3"/>
      <c r="J2958" s="3" t="n">
        <f aca="false">ROUND((G2958-G2957)/G2957*100,2)</f>
        <v>-2.03</v>
      </c>
      <c r="K2958" s="3" t="str">
        <f aca="false">B2958&amp;"_"&amp;C2958</f>
        <v>6_2025-10-01</v>
      </c>
    </row>
    <row r="2959" customFormat="false" ht="15" hidden="false" customHeight="false" outlineLevel="0" collapsed="false">
      <c r="A2959" s="3" t="n">
        <v>2958</v>
      </c>
      <c r="B2959" s="3" t="n">
        <v>6</v>
      </c>
      <c r="C2959" s="3" t="s">
        <v>514</v>
      </c>
      <c r="D2959" s="4" t="n">
        <v>268.74</v>
      </c>
      <c r="E2959" s="4" t="n">
        <v>270.1</v>
      </c>
      <c r="F2959" s="4" t="n">
        <v>267.42</v>
      </c>
      <c r="G2959" s="4" t="n">
        <v>269.8</v>
      </c>
      <c r="H2959" s="5" t="n">
        <v>7979473</v>
      </c>
      <c r="I2959" s="3"/>
      <c r="J2959" s="3" t="n">
        <f aca="false">ROUND((G2959-G2958)/G2958*100,2)</f>
        <v>0.54</v>
      </c>
      <c r="K2959" s="3" t="str">
        <f aca="false">B2959&amp;"_"&amp;C2959</f>
        <v>6_2025-10-02</v>
      </c>
    </row>
    <row r="2960" customFormat="false" ht="15" hidden="false" customHeight="false" outlineLevel="0" collapsed="false">
      <c r="A2960" s="3" t="n">
        <v>2959</v>
      </c>
      <c r="B2960" s="3" t="n">
        <v>6</v>
      </c>
      <c r="C2960" s="3" t="s">
        <v>515</v>
      </c>
      <c r="D2960" s="4" t="n">
        <v>272.76</v>
      </c>
      <c r="E2960" s="4" t="n">
        <v>272.94</v>
      </c>
      <c r="F2960" s="4" t="n">
        <v>271.95</v>
      </c>
      <c r="G2960" s="4" t="n">
        <v>272.15</v>
      </c>
      <c r="H2960" s="5" t="n">
        <v>4978974</v>
      </c>
      <c r="I2960" s="3"/>
      <c r="J2960" s="3" t="n">
        <f aca="false">ROUND((G2960-G2959)/G2959*100,2)</f>
        <v>0.87</v>
      </c>
      <c r="K2960" s="3" t="str">
        <f aca="false">B2960&amp;"_"&amp;C2960</f>
        <v>6_2025-10-03</v>
      </c>
    </row>
    <row r="2961" customFormat="false" ht="15" hidden="false" customHeight="false" outlineLevel="0" collapsed="false">
      <c r="A2961" s="3" t="n">
        <v>2960</v>
      </c>
      <c r="B2961" s="3" t="n">
        <v>6</v>
      </c>
      <c r="C2961" s="3" t="s">
        <v>516</v>
      </c>
      <c r="D2961" s="4" t="n">
        <v>273.6</v>
      </c>
      <c r="E2961" s="4" t="n">
        <v>274</v>
      </c>
      <c r="F2961" s="4" t="n">
        <v>272.05</v>
      </c>
      <c r="G2961" s="4" t="n">
        <v>272.67</v>
      </c>
      <c r="H2961" s="5" t="n">
        <v>4042047</v>
      </c>
      <c r="I2961" s="3"/>
      <c r="J2961" s="3" t="n">
        <f aca="false">ROUND((G2961-G2960)/G2960*100,2)</f>
        <v>0.19</v>
      </c>
      <c r="K2961" s="3" t="str">
        <f aca="false">B2961&amp;"_"&amp;C2961</f>
        <v>6_2025-10-06</v>
      </c>
    </row>
    <row r="2962" customFormat="false" ht="15" hidden="false" customHeight="false" outlineLevel="0" collapsed="false">
      <c r="A2962" s="3" t="n">
        <v>2961</v>
      </c>
      <c r="B2962" s="3" t="n">
        <v>6</v>
      </c>
      <c r="C2962" s="3" t="s">
        <v>517</v>
      </c>
      <c r="D2962" s="4" t="n">
        <v>271.17</v>
      </c>
      <c r="E2962" s="4" t="n">
        <v>273.23</v>
      </c>
      <c r="F2962" s="4" t="n">
        <v>270.97</v>
      </c>
      <c r="G2962" s="4" t="n">
        <v>271.64</v>
      </c>
      <c r="H2962" s="5" t="n">
        <v>5935832</v>
      </c>
      <c r="I2962" s="3"/>
      <c r="J2962" s="3" t="n">
        <f aca="false">ROUND((G2962-G2961)/G2961*100,2)</f>
        <v>-0.38</v>
      </c>
      <c r="K2962" s="3" t="str">
        <f aca="false">B2962&amp;"_"&amp;C2962</f>
        <v>6_2025-10-07</v>
      </c>
    </row>
    <row r="2963" customFormat="false" ht="15" hidden="false" customHeight="false" outlineLevel="0" collapsed="false">
      <c r="A2963" s="3" t="n">
        <v>2962</v>
      </c>
      <c r="B2963" s="3" t="n">
        <v>6</v>
      </c>
      <c r="C2963" s="3" t="s">
        <v>518</v>
      </c>
      <c r="D2963" s="4" t="n">
        <v>267.89</v>
      </c>
      <c r="E2963" s="4" t="n">
        <v>268.07</v>
      </c>
      <c r="F2963" s="4" t="n">
        <v>266.89</v>
      </c>
      <c r="G2963" s="4" t="n">
        <v>268.07</v>
      </c>
      <c r="H2963" s="5" t="n">
        <v>2102763</v>
      </c>
      <c r="I2963" s="3"/>
      <c r="J2963" s="3" t="n">
        <f aca="false">ROUND((G2963-G2962)/G2962*100,2)</f>
        <v>-1.31</v>
      </c>
      <c r="K2963" s="3" t="str">
        <f aca="false">B2963&amp;"_"&amp;C2963</f>
        <v>6_2025-10-08</v>
      </c>
    </row>
    <row r="2964" customFormat="false" ht="15" hidden="false" customHeight="false" outlineLevel="0" collapsed="false">
      <c r="A2964" s="3" t="n">
        <v>2963</v>
      </c>
      <c r="B2964" s="3" t="n">
        <v>6</v>
      </c>
      <c r="C2964" s="3" t="s">
        <v>519</v>
      </c>
      <c r="D2964" s="4" t="n">
        <v>261.61</v>
      </c>
      <c r="E2964" s="4" t="n">
        <v>262.47</v>
      </c>
      <c r="F2964" s="4" t="n">
        <v>261.13</v>
      </c>
      <c r="G2964" s="4" t="n">
        <v>262.38</v>
      </c>
      <c r="H2964" s="5" t="n">
        <v>1031845</v>
      </c>
      <c r="I2964" s="3"/>
      <c r="J2964" s="3" t="n">
        <f aca="false">ROUND((G2964-G2963)/G2963*100,2)</f>
        <v>-2.12</v>
      </c>
      <c r="K2964" s="3" t="str">
        <f aca="false">B2964&amp;"_"&amp;C2964</f>
        <v>6_2025-10-09</v>
      </c>
    </row>
    <row r="2965" customFormat="false" ht="15" hidden="false" customHeight="false" outlineLevel="0" collapsed="false">
      <c r="A2965" s="3" t="n">
        <v>2964</v>
      </c>
      <c r="B2965" s="3" t="n">
        <v>6</v>
      </c>
      <c r="C2965" s="3" t="s">
        <v>520</v>
      </c>
      <c r="D2965" s="4" t="n">
        <v>267.84</v>
      </c>
      <c r="E2965" s="4" t="n">
        <v>269.49</v>
      </c>
      <c r="F2965" s="4" t="n">
        <v>266.6</v>
      </c>
      <c r="G2965" s="4" t="n">
        <v>268.65</v>
      </c>
      <c r="H2965" s="5" t="n">
        <v>2651271</v>
      </c>
      <c r="I2965" s="3"/>
      <c r="J2965" s="3" t="n">
        <f aca="false">ROUND((G2965-G2964)/G2964*100,2)</f>
        <v>2.39</v>
      </c>
      <c r="K2965" s="3" t="str">
        <f aca="false">B2965&amp;"_"&amp;C2965</f>
        <v>6_2025-10-10</v>
      </c>
    </row>
    <row r="2966" customFormat="false" ht="15" hidden="false" customHeight="false" outlineLevel="0" collapsed="false">
      <c r="A2966" s="3" t="n">
        <v>2965</v>
      </c>
      <c r="B2966" s="3" t="n">
        <v>6</v>
      </c>
      <c r="C2966" s="3" t="s">
        <v>521</v>
      </c>
      <c r="D2966" s="4" t="n">
        <v>265.16</v>
      </c>
      <c r="E2966" s="4" t="n">
        <v>266.14</v>
      </c>
      <c r="F2966" s="4" t="n">
        <v>263.83</v>
      </c>
      <c r="G2966" s="4" t="n">
        <v>265.38</v>
      </c>
      <c r="H2966" s="5" t="n">
        <v>4899178</v>
      </c>
      <c r="I2966" s="3"/>
      <c r="J2966" s="3" t="n">
        <f aca="false">ROUND((G2966-G2965)/G2965*100,2)</f>
        <v>-1.22</v>
      </c>
      <c r="K2966" s="3" t="str">
        <f aca="false">B2966&amp;"_"&amp;C2966</f>
        <v>6_2025-10-13</v>
      </c>
    </row>
    <row r="2967" customFormat="false" ht="15" hidden="false" customHeight="false" outlineLevel="0" collapsed="false">
      <c r="A2967" s="3" t="n">
        <v>2966</v>
      </c>
      <c r="B2967" s="3" t="n">
        <v>6</v>
      </c>
      <c r="C2967" s="3" t="s">
        <v>522</v>
      </c>
      <c r="D2967" s="4" t="n">
        <v>265.17</v>
      </c>
      <c r="E2967" s="4" t="n">
        <v>265.82</v>
      </c>
      <c r="F2967" s="4" t="n">
        <v>264.36</v>
      </c>
      <c r="G2967" s="4" t="n">
        <v>264.63</v>
      </c>
      <c r="H2967" s="5" t="n">
        <v>5922155</v>
      </c>
      <c r="I2967" s="3"/>
      <c r="J2967" s="3" t="n">
        <f aca="false">ROUND((G2967-G2966)/G2966*100,2)</f>
        <v>-0.28</v>
      </c>
      <c r="K2967" s="3" t="str">
        <f aca="false">B2967&amp;"_"&amp;C2967</f>
        <v>6_2025-10-14</v>
      </c>
    </row>
    <row r="2968" customFormat="false" ht="15" hidden="false" customHeight="false" outlineLevel="0" collapsed="false">
      <c r="A2968" s="3" t="n">
        <v>2967</v>
      </c>
      <c r="B2968" s="3" t="n">
        <v>6</v>
      </c>
      <c r="C2968" s="3" t="s">
        <v>523</v>
      </c>
      <c r="D2968" s="4" t="n">
        <v>270.8</v>
      </c>
      <c r="E2968" s="4" t="n">
        <v>270.92</v>
      </c>
      <c r="F2968" s="4" t="n">
        <v>270.06</v>
      </c>
      <c r="G2968" s="4" t="n">
        <v>270.79</v>
      </c>
      <c r="H2968" s="5" t="n">
        <v>3013934</v>
      </c>
      <c r="I2968" s="3"/>
      <c r="J2968" s="3" t="n">
        <f aca="false">ROUND((G2968-G2967)/G2967*100,2)</f>
        <v>2.33</v>
      </c>
      <c r="K2968" s="3" t="str">
        <f aca="false">B2968&amp;"_"&amp;C2968</f>
        <v>6_2025-10-15</v>
      </c>
    </row>
    <row r="2969" customFormat="false" ht="15" hidden="false" customHeight="false" outlineLevel="0" collapsed="false">
      <c r="A2969" s="3" t="n">
        <v>2968</v>
      </c>
      <c r="B2969" s="3" t="n">
        <v>6</v>
      </c>
      <c r="C2969" s="3" t="s">
        <v>524</v>
      </c>
      <c r="D2969" s="4" t="n">
        <v>268.32</v>
      </c>
      <c r="E2969" s="4" t="n">
        <v>268.64</v>
      </c>
      <c r="F2969" s="4" t="n">
        <v>266.81</v>
      </c>
      <c r="G2969" s="4" t="n">
        <v>268.49</v>
      </c>
      <c r="H2969" s="5" t="n">
        <v>5715628</v>
      </c>
      <c r="I2969" s="3"/>
      <c r="J2969" s="3" t="n">
        <f aca="false">ROUND((G2969-G2968)/G2968*100,2)</f>
        <v>-0.85</v>
      </c>
      <c r="K2969" s="3" t="str">
        <f aca="false">B2969&amp;"_"&amp;C2969</f>
        <v>6_2025-10-16</v>
      </c>
    </row>
    <row r="2970" customFormat="false" ht="15" hidden="false" customHeight="false" outlineLevel="0" collapsed="false">
      <c r="A2970" s="3" t="n">
        <v>2969</v>
      </c>
      <c r="B2970" s="3" t="n">
        <v>6</v>
      </c>
      <c r="C2970" s="3" t="s">
        <v>525</v>
      </c>
      <c r="D2970" s="4" t="n">
        <v>271.14</v>
      </c>
      <c r="E2970" s="4" t="n">
        <v>271.8</v>
      </c>
      <c r="F2970" s="4" t="n">
        <v>269.88</v>
      </c>
      <c r="G2970" s="4" t="n">
        <v>271.1</v>
      </c>
      <c r="H2970" s="5" t="n">
        <v>6721873</v>
      </c>
      <c r="I2970" s="3"/>
      <c r="J2970" s="3" t="n">
        <f aca="false">ROUND((G2970-G2969)/G2969*100,2)</f>
        <v>0.97</v>
      </c>
      <c r="K2970" s="3" t="str">
        <f aca="false">B2970&amp;"_"&amp;C2970</f>
        <v>6_2025-10-17</v>
      </c>
    </row>
    <row r="2971" customFormat="false" ht="15" hidden="false" customHeight="false" outlineLevel="0" collapsed="false">
      <c r="A2971" s="3" t="n">
        <v>2970</v>
      </c>
      <c r="B2971" s="3" t="n">
        <v>6</v>
      </c>
      <c r="C2971" s="3" t="s">
        <v>526</v>
      </c>
      <c r="D2971" s="4" t="n">
        <v>268.28</v>
      </c>
      <c r="E2971" s="4" t="n">
        <v>269.54</v>
      </c>
      <c r="F2971" s="4" t="n">
        <v>267.46</v>
      </c>
      <c r="G2971" s="4" t="n">
        <v>268</v>
      </c>
      <c r="H2971" s="5" t="n">
        <v>4192816</v>
      </c>
      <c r="I2971" s="3"/>
      <c r="J2971" s="3" t="n">
        <f aca="false">ROUND((G2971-G2970)/G2970*100,2)</f>
        <v>-1.14</v>
      </c>
      <c r="K2971" s="3" t="str">
        <f aca="false">B2971&amp;"_"&amp;C2971</f>
        <v>6_2025-10-20</v>
      </c>
    </row>
    <row r="2972" customFormat="false" ht="15" hidden="false" customHeight="false" outlineLevel="0" collapsed="false">
      <c r="A2972" s="3" t="n">
        <v>2971</v>
      </c>
      <c r="B2972" s="3" t="n">
        <v>6</v>
      </c>
      <c r="C2972" s="3" t="s">
        <v>527</v>
      </c>
      <c r="D2972" s="4" t="n">
        <v>264.62</v>
      </c>
      <c r="E2972" s="4" t="n">
        <v>264.69</v>
      </c>
      <c r="F2972" s="4" t="n">
        <v>262.91</v>
      </c>
      <c r="G2972" s="4" t="n">
        <v>264.01</v>
      </c>
      <c r="H2972" s="5" t="n">
        <v>1373844</v>
      </c>
      <c r="I2972" s="3"/>
      <c r="J2972" s="3" t="n">
        <f aca="false">ROUND((G2972-G2971)/G2971*100,2)</f>
        <v>-1.49</v>
      </c>
      <c r="K2972" s="3" t="str">
        <f aca="false">B2972&amp;"_"&amp;C2972</f>
        <v>6_2025-10-21</v>
      </c>
    </row>
    <row r="2973" customFormat="false" ht="15" hidden="false" customHeight="false" outlineLevel="0" collapsed="false">
      <c r="A2973" s="3" t="n">
        <v>2972</v>
      </c>
      <c r="B2973" s="3" t="n">
        <v>6</v>
      </c>
      <c r="C2973" s="3" t="s">
        <v>528</v>
      </c>
      <c r="D2973" s="4" t="n">
        <v>266.4</v>
      </c>
      <c r="E2973" s="4" t="n">
        <v>268.44</v>
      </c>
      <c r="F2973" s="4" t="n">
        <v>266.37</v>
      </c>
      <c r="G2973" s="4" t="n">
        <v>267.19</v>
      </c>
      <c r="H2973" s="5" t="n">
        <v>816188</v>
      </c>
      <c r="I2973" s="3"/>
      <c r="J2973" s="3" t="n">
        <f aca="false">ROUND((G2973-G2972)/G2972*100,2)</f>
        <v>1.2</v>
      </c>
      <c r="K2973" s="3" t="str">
        <f aca="false">B2973&amp;"_"&amp;C2973</f>
        <v>6_2025-10-22</v>
      </c>
    </row>
    <row r="2974" customFormat="false" ht="15" hidden="false" customHeight="false" outlineLevel="0" collapsed="false">
      <c r="A2974" s="3" t="n">
        <v>2973</v>
      </c>
      <c r="B2974" s="3" t="n">
        <v>6</v>
      </c>
      <c r="C2974" s="3" t="s">
        <v>529</v>
      </c>
      <c r="D2974" s="4" t="n">
        <v>272.46</v>
      </c>
      <c r="E2974" s="4" t="n">
        <v>272.79</v>
      </c>
      <c r="F2974" s="4" t="n">
        <v>271.78</v>
      </c>
      <c r="G2974" s="4" t="n">
        <v>272.42</v>
      </c>
      <c r="H2974" s="5" t="n">
        <v>7134047</v>
      </c>
      <c r="I2974" s="3"/>
      <c r="J2974" s="3" t="n">
        <f aca="false">ROUND((G2974-G2973)/G2973*100,2)</f>
        <v>1.96</v>
      </c>
      <c r="K2974" s="3" t="str">
        <f aca="false">B2974&amp;"_"&amp;C2974</f>
        <v>6_2025-10-23</v>
      </c>
    </row>
    <row r="2975" customFormat="false" ht="15" hidden="false" customHeight="false" outlineLevel="0" collapsed="false">
      <c r="A2975" s="3" t="n">
        <v>2974</v>
      </c>
      <c r="B2975" s="3" t="n">
        <v>6</v>
      </c>
      <c r="C2975" s="3" t="s">
        <v>530</v>
      </c>
      <c r="D2975" s="4" t="n">
        <v>285.54</v>
      </c>
      <c r="E2975" s="4" t="n">
        <v>287.98</v>
      </c>
      <c r="F2975" s="4" t="n">
        <v>285.49</v>
      </c>
      <c r="G2975" s="4" t="n">
        <v>286.48</v>
      </c>
      <c r="H2975" s="5" t="n">
        <v>1654938</v>
      </c>
      <c r="I2975" s="3"/>
      <c r="J2975" s="3" t="n">
        <f aca="false">ROUND((G2975-G2974)/G2974*100,2)</f>
        <v>5.16</v>
      </c>
      <c r="K2975" s="3" t="str">
        <f aca="false">B2975&amp;"_"&amp;C2975</f>
        <v>6_2025-10-24</v>
      </c>
    </row>
    <row r="2976" customFormat="false" ht="15" hidden="false" customHeight="false" outlineLevel="0" collapsed="false">
      <c r="A2976" s="3" t="n">
        <v>2975</v>
      </c>
      <c r="B2976" s="3" t="n">
        <v>6</v>
      </c>
      <c r="C2976" s="3" t="s">
        <v>531</v>
      </c>
      <c r="D2976" s="4" t="n">
        <v>282.77</v>
      </c>
      <c r="E2976" s="4" t="n">
        <v>282.94</v>
      </c>
      <c r="F2976" s="4" t="n">
        <v>281.92</v>
      </c>
      <c r="G2976" s="4" t="n">
        <v>282.22</v>
      </c>
      <c r="H2976" s="5" t="n">
        <v>2139530</v>
      </c>
      <c r="I2976" s="3"/>
      <c r="J2976" s="3" t="n">
        <f aca="false">ROUND((G2976-G2975)/G2975*100,2)</f>
        <v>-1.49</v>
      </c>
      <c r="K2976" s="3" t="str">
        <f aca="false">B2976&amp;"_"&amp;C2976</f>
        <v>6_2025-10-27</v>
      </c>
    </row>
    <row r="2977" customFormat="false" ht="15" hidden="false" customHeight="false" outlineLevel="0" collapsed="false">
      <c r="A2977" s="3" t="n">
        <v>2976</v>
      </c>
      <c r="B2977" s="3" t="n">
        <v>6</v>
      </c>
      <c r="C2977" s="3" t="s">
        <v>532</v>
      </c>
      <c r="D2977" s="4" t="n">
        <v>284.44</v>
      </c>
      <c r="E2977" s="4" t="n">
        <v>285.05</v>
      </c>
      <c r="F2977" s="4" t="n">
        <v>282.15</v>
      </c>
      <c r="G2977" s="4" t="n">
        <v>283.54</v>
      </c>
      <c r="H2977" s="5" t="n">
        <v>4318068</v>
      </c>
      <c r="I2977" s="3"/>
      <c r="J2977" s="3" t="n">
        <f aca="false">ROUND((G2977-G2976)/G2976*100,2)</f>
        <v>0.47</v>
      </c>
      <c r="K2977" s="3" t="str">
        <f aca="false">B2977&amp;"_"&amp;C2977</f>
        <v>6_2025-10-28</v>
      </c>
    </row>
    <row r="2978" customFormat="false" ht="15" hidden="false" customHeight="false" outlineLevel="0" collapsed="false">
      <c r="A2978" s="3" t="n">
        <v>2977</v>
      </c>
      <c r="B2978" s="3" t="n">
        <v>6</v>
      </c>
      <c r="C2978" s="3" t="s">
        <v>533</v>
      </c>
      <c r="D2978" s="4" t="n">
        <v>286.3</v>
      </c>
      <c r="E2978" s="4" t="n">
        <v>287.79</v>
      </c>
      <c r="F2978" s="4" t="n">
        <v>285.57</v>
      </c>
      <c r="G2978" s="4" t="n">
        <v>286.33</v>
      </c>
      <c r="H2978" s="5" t="n">
        <v>4710281</v>
      </c>
      <c r="I2978" s="3"/>
      <c r="J2978" s="3" t="n">
        <f aca="false">ROUND((G2978-G2977)/G2977*100,2)</f>
        <v>0.98</v>
      </c>
      <c r="K2978" s="3" t="str">
        <f aca="false">B2978&amp;"_"&amp;C2978</f>
        <v>6_2025-10-29</v>
      </c>
    </row>
    <row r="2979" customFormat="false" ht="15" hidden="false" customHeight="false" outlineLevel="0" collapsed="false">
      <c r="A2979" s="3" t="n">
        <v>2978</v>
      </c>
      <c r="B2979" s="3" t="n">
        <v>6</v>
      </c>
      <c r="C2979" s="3" t="s">
        <v>534</v>
      </c>
      <c r="D2979" s="4" t="n">
        <v>293.51</v>
      </c>
      <c r="E2979" s="4" t="n">
        <v>294.6</v>
      </c>
      <c r="F2979" s="4" t="n">
        <v>290.84</v>
      </c>
      <c r="G2979" s="4" t="n">
        <v>292.56</v>
      </c>
      <c r="H2979" s="5" t="n">
        <v>6735436</v>
      </c>
      <c r="I2979" s="3"/>
      <c r="J2979" s="3" t="n">
        <f aca="false">ROUND((G2979-G2978)/G2978*100,2)</f>
        <v>2.18</v>
      </c>
      <c r="K2979" s="3" t="str">
        <f aca="false">B2979&amp;"_"&amp;C2979</f>
        <v>6_2025-10-30</v>
      </c>
    </row>
    <row r="2980" customFormat="false" ht="15" hidden="false" customHeight="false" outlineLevel="0" collapsed="false">
      <c r="A2980" s="3" t="n">
        <v>2979</v>
      </c>
      <c r="B2980" s="3" t="n">
        <v>6</v>
      </c>
      <c r="C2980" s="3" t="s">
        <v>535</v>
      </c>
      <c r="D2980" s="4" t="n">
        <v>288.37</v>
      </c>
      <c r="E2980" s="4" t="n">
        <v>289.79</v>
      </c>
      <c r="F2980" s="4" t="n">
        <v>287.41</v>
      </c>
      <c r="G2980" s="4" t="n">
        <v>289.26</v>
      </c>
      <c r="H2980" s="5" t="n">
        <v>6453585</v>
      </c>
      <c r="I2980" s="3"/>
      <c r="J2980" s="3" t="n">
        <f aca="false">ROUND((G2980-G2979)/G2979*100,2)</f>
        <v>-1.13</v>
      </c>
      <c r="K2980" s="3" t="str">
        <f aca="false">B2980&amp;"_"&amp;C2980</f>
        <v>6_2025-10-31</v>
      </c>
    </row>
    <row r="2981" customFormat="false" ht="15" hidden="false" customHeight="false" outlineLevel="0" collapsed="false">
      <c r="A2981" s="3" t="n">
        <v>2980</v>
      </c>
      <c r="B2981" s="3" t="n">
        <v>6</v>
      </c>
      <c r="C2981" s="3" t="s">
        <v>536</v>
      </c>
      <c r="D2981" s="4" t="n">
        <v>303.48</v>
      </c>
      <c r="E2981" s="4" t="n">
        <v>304.9</v>
      </c>
      <c r="F2981" s="4" t="n">
        <v>301.68</v>
      </c>
      <c r="G2981" s="4" t="n">
        <v>302.3</v>
      </c>
      <c r="H2981" s="5" t="n">
        <v>2280692</v>
      </c>
      <c r="I2981" s="3"/>
      <c r="J2981" s="3" t="n">
        <f aca="false">ROUND((G2981-G2980)/G2980*100,2)</f>
        <v>4.51</v>
      </c>
      <c r="K2981" s="3" t="str">
        <f aca="false">B2981&amp;"_"&amp;C2981</f>
        <v>6_2025-11-03</v>
      </c>
    </row>
    <row r="2982" customFormat="false" ht="15" hidden="false" customHeight="false" outlineLevel="0" collapsed="false">
      <c r="A2982" s="3" t="n">
        <v>2981</v>
      </c>
      <c r="B2982" s="3" t="n">
        <v>6</v>
      </c>
      <c r="C2982" s="3" t="s">
        <v>537</v>
      </c>
      <c r="D2982" s="4" t="n">
        <v>310.81</v>
      </c>
      <c r="E2982" s="4" t="n">
        <v>311.8</v>
      </c>
      <c r="F2982" s="4" t="n">
        <v>309.47</v>
      </c>
      <c r="G2982" s="4" t="n">
        <v>310.23</v>
      </c>
      <c r="H2982" s="5" t="n">
        <v>2089705</v>
      </c>
      <c r="I2982" s="3"/>
      <c r="J2982" s="3" t="n">
        <f aca="false">ROUND((G2982-G2981)/G2981*100,2)</f>
        <v>2.62</v>
      </c>
      <c r="K2982" s="3" t="str">
        <f aca="false">B2982&amp;"_"&amp;C2982</f>
        <v>6_2025-11-04</v>
      </c>
    </row>
    <row r="2983" customFormat="false" ht="15" hidden="false" customHeight="false" outlineLevel="0" collapsed="false">
      <c r="A2983" s="3" t="n">
        <v>2982</v>
      </c>
      <c r="B2983" s="3" t="n">
        <v>6</v>
      </c>
      <c r="C2983" s="3" t="s">
        <v>538</v>
      </c>
      <c r="D2983" s="4" t="n">
        <v>301.32</v>
      </c>
      <c r="E2983" s="4" t="n">
        <v>302.43</v>
      </c>
      <c r="F2983" s="4" t="n">
        <v>300.74</v>
      </c>
      <c r="G2983" s="4" t="n">
        <v>300.97</v>
      </c>
      <c r="H2983" s="5" t="n">
        <v>1268560</v>
      </c>
      <c r="I2983" s="3"/>
      <c r="J2983" s="3" t="n">
        <f aca="false">ROUND((G2983-G2982)/G2982*100,2)</f>
        <v>-2.98</v>
      </c>
      <c r="K2983" s="3" t="str">
        <f aca="false">B2983&amp;"_"&amp;C2983</f>
        <v>6_2025-11-05</v>
      </c>
    </row>
    <row r="2984" customFormat="false" ht="15" hidden="false" customHeight="false" outlineLevel="0" collapsed="false">
      <c r="A2984" s="3" t="n">
        <v>2983</v>
      </c>
      <c r="B2984" s="3" t="n">
        <v>6</v>
      </c>
      <c r="C2984" s="3" t="s">
        <v>539</v>
      </c>
      <c r="D2984" s="4" t="n">
        <v>294.22</v>
      </c>
      <c r="E2984" s="4" t="n">
        <v>296.82</v>
      </c>
      <c r="F2984" s="4" t="n">
        <v>293.33</v>
      </c>
      <c r="G2984" s="4" t="n">
        <v>295.36</v>
      </c>
      <c r="H2984" s="5" t="n">
        <v>7948928</v>
      </c>
      <c r="I2984" s="3"/>
      <c r="J2984" s="3" t="n">
        <f aca="false">ROUND((G2984-G2983)/G2983*100,2)</f>
        <v>-1.86</v>
      </c>
      <c r="K2984" s="3" t="str">
        <f aca="false">B2984&amp;"_"&amp;C2984</f>
        <v>6_2025-11-06</v>
      </c>
    </row>
    <row r="2985" customFormat="false" ht="15" hidden="false" customHeight="false" outlineLevel="0" collapsed="false">
      <c r="A2985" s="3" t="n">
        <v>2984</v>
      </c>
      <c r="B2985" s="3" t="n">
        <v>6</v>
      </c>
      <c r="C2985" s="3" t="s">
        <v>540</v>
      </c>
      <c r="D2985" s="4" t="n">
        <v>301.57</v>
      </c>
      <c r="E2985" s="4" t="n">
        <v>301.69</v>
      </c>
      <c r="F2985" s="4" t="n">
        <v>300.86</v>
      </c>
      <c r="G2985" s="4" t="n">
        <v>301.38</v>
      </c>
      <c r="H2985" s="5" t="n">
        <v>4805656</v>
      </c>
      <c r="I2985" s="3"/>
      <c r="J2985" s="3" t="n">
        <f aca="false">ROUND((G2985-G2984)/G2984*100,2)</f>
        <v>2.04</v>
      </c>
      <c r="K2985" s="3" t="str">
        <f aca="false">B2985&amp;"_"&amp;C2985</f>
        <v>6_2025-11-07</v>
      </c>
    </row>
    <row r="2986" customFormat="false" ht="15" hidden="false" customHeight="false" outlineLevel="0" collapsed="false">
      <c r="A2986" s="3" t="n">
        <v>2985</v>
      </c>
      <c r="B2986" s="3" t="n">
        <v>6</v>
      </c>
      <c r="C2986" s="3" t="s">
        <v>541</v>
      </c>
      <c r="D2986" s="4" t="n">
        <v>309.24</v>
      </c>
      <c r="E2986" s="4" t="n">
        <v>309.83</v>
      </c>
      <c r="F2986" s="4" t="n">
        <v>307.75</v>
      </c>
      <c r="G2986" s="4" t="n">
        <v>309.36</v>
      </c>
      <c r="H2986" s="5" t="n">
        <v>3521412</v>
      </c>
      <c r="I2986" s="3"/>
      <c r="J2986" s="3" t="n">
        <f aca="false">ROUND((G2986-G2985)/G2985*100,2)</f>
        <v>2.65</v>
      </c>
      <c r="K2986" s="3" t="str">
        <f aca="false">B2986&amp;"_"&amp;C2986</f>
        <v>6_2025-11-10</v>
      </c>
    </row>
    <row r="2987" customFormat="false" ht="15" hidden="false" customHeight="false" outlineLevel="0" collapsed="false">
      <c r="A2987" s="3" t="n">
        <v>2986</v>
      </c>
      <c r="B2987" s="3" t="n">
        <v>6</v>
      </c>
      <c r="C2987" s="3" t="s">
        <v>542</v>
      </c>
      <c r="D2987" s="4" t="n">
        <v>306.2</v>
      </c>
      <c r="E2987" s="4" t="n">
        <v>307.25</v>
      </c>
      <c r="F2987" s="4" t="n">
        <v>304.23</v>
      </c>
      <c r="G2987" s="4" t="n">
        <v>305.96</v>
      </c>
      <c r="H2987" s="5" t="n">
        <v>3655534</v>
      </c>
      <c r="I2987" s="3"/>
      <c r="J2987" s="3" t="n">
        <f aca="false">ROUND((G2987-G2986)/G2986*100,2)</f>
        <v>-1.1</v>
      </c>
      <c r="K2987" s="3" t="str">
        <f aca="false">B2987&amp;"_"&amp;C2987</f>
        <v>6_2025-11-11</v>
      </c>
    </row>
    <row r="2988" customFormat="false" ht="15" hidden="false" customHeight="false" outlineLevel="0" collapsed="false">
      <c r="A2988" s="3" t="n">
        <v>2987</v>
      </c>
      <c r="B2988" s="3" t="n">
        <v>6</v>
      </c>
      <c r="C2988" s="3" t="s">
        <v>543</v>
      </c>
      <c r="D2988" s="4" t="n">
        <v>299.84</v>
      </c>
      <c r="E2988" s="4" t="n">
        <v>301.03</v>
      </c>
      <c r="F2988" s="4" t="n">
        <v>297.47</v>
      </c>
      <c r="G2988" s="4" t="n">
        <v>298.96</v>
      </c>
      <c r="H2988" s="5" t="n">
        <v>5313119</v>
      </c>
      <c r="I2988" s="3"/>
      <c r="J2988" s="3" t="n">
        <f aca="false">ROUND((G2988-G2987)/G2987*100,2)</f>
        <v>-2.29</v>
      </c>
      <c r="K2988" s="3" t="str">
        <f aca="false">B2988&amp;"_"&amp;C2988</f>
        <v>6_2025-11-12</v>
      </c>
    </row>
    <row r="2989" customFormat="false" ht="15" hidden="false" customHeight="false" outlineLevel="0" collapsed="false">
      <c r="A2989" s="3" t="n">
        <v>2988</v>
      </c>
      <c r="B2989" s="3" t="n">
        <v>6</v>
      </c>
      <c r="C2989" s="3" t="s">
        <v>544</v>
      </c>
      <c r="D2989" s="4" t="n">
        <v>292.77</v>
      </c>
      <c r="E2989" s="4" t="n">
        <v>294.08</v>
      </c>
      <c r="F2989" s="4" t="n">
        <v>290.98</v>
      </c>
      <c r="G2989" s="4" t="n">
        <v>292.17</v>
      </c>
      <c r="H2989" s="5" t="n">
        <v>6208132</v>
      </c>
      <c r="I2989" s="3"/>
      <c r="J2989" s="3" t="n">
        <f aca="false">ROUND((G2989-G2988)/G2988*100,2)</f>
        <v>-2.27</v>
      </c>
      <c r="K2989" s="3" t="str">
        <f aca="false">B2989&amp;"_"&amp;C2989</f>
        <v>6_2025-11-13</v>
      </c>
    </row>
    <row r="2990" customFormat="false" ht="15" hidden="false" customHeight="false" outlineLevel="0" collapsed="false">
      <c r="A2990" s="3" t="n">
        <v>2989</v>
      </c>
      <c r="B2990" s="3" t="n">
        <v>6</v>
      </c>
      <c r="C2990" s="3" t="s">
        <v>545</v>
      </c>
      <c r="D2990" s="4" t="n">
        <v>293.7</v>
      </c>
      <c r="E2990" s="4" t="n">
        <v>293.96</v>
      </c>
      <c r="F2990" s="4" t="n">
        <v>292.27</v>
      </c>
      <c r="G2990" s="4" t="n">
        <v>293.65</v>
      </c>
      <c r="H2990" s="5" t="n">
        <v>4844596</v>
      </c>
      <c r="I2990" s="3"/>
      <c r="J2990" s="3" t="n">
        <f aca="false">ROUND((G2990-G2989)/G2989*100,2)</f>
        <v>0.51</v>
      </c>
      <c r="K2990" s="3" t="str">
        <f aca="false">B2990&amp;"_"&amp;C2990</f>
        <v>6_2025-11-14</v>
      </c>
    </row>
    <row r="2991" customFormat="false" ht="15" hidden="false" customHeight="false" outlineLevel="0" collapsed="false">
      <c r="A2991" s="3" t="n">
        <v>2990</v>
      </c>
      <c r="B2991" s="3" t="n">
        <v>6</v>
      </c>
      <c r="C2991" s="3" t="s">
        <v>546</v>
      </c>
      <c r="D2991" s="4" t="n">
        <v>292.25</v>
      </c>
      <c r="E2991" s="4" t="n">
        <v>293.25</v>
      </c>
      <c r="F2991" s="4" t="n">
        <v>291.67</v>
      </c>
      <c r="G2991" s="4" t="n">
        <v>291.93</v>
      </c>
      <c r="H2991" s="5" t="n">
        <v>4740049</v>
      </c>
      <c r="I2991" s="3"/>
      <c r="J2991" s="3" t="n">
        <f aca="false">ROUND((G2991-G2990)/G2990*100,2)</f>
        <v>-0.59</v>
      </c>
      <c r="K2991" s="3" t="str">
        <f aca="false">B2991&amp;"_"&amp;C2991</f>
        <v>6_2025-11-17</v>
      </c>
    </row>
    <row r="2992" customFormat="false" ht="15" hidden="false" customHeight="false" outlineLevel="0" collapsed="false">
      <c r="A2992" s="3" t="n">
        <v>2991</v>
      </c>
      <c r="B2992" s="3" t="n">
        <v>6</v>
      </c>
      <c r="C2992" s="3" t="s">
        <v>547</v>
      </c>
      <c r="D2992" s="4" t="n">
        <v>290.43</v>
      </c>
      <c r="E2992" s="4" t="n">
        <v>291.42</v>
      </c>
      <c r="F2992" s="4" t="n">
        <v>288.16</v>
      </c>
      <c r="G2992" s="4" t="n">
        <v>289.53</v>
      </c>
      <c r="H2992" s="5" t="n">
        <v>6926259</v>
      </c>
      <c r="I2992" s="3"/>
      <c r="J2992" s="3" t="n">
        <f aca="false">ROUND((G2992-G2991)/G2991*100,2)</f>
        <v>-0.82</v>
      </c>
      <c r="K2992" s="3" t="str">
        <f aca="false">B2992&amp;"_"&amp;C2992</f>
        <v>6_2025-11-18</v>
      </c>
    </row>
    <row r="2993" customFormat="false" ht="15" hidden="false" customHeight="false" outlineLevel="0" collapsed="false">
      <c r="A2993" s="3" t="n">
        <v>2992</v>
      </c>
      <c r="B2993" s="3" t="n">
        <v>6</v>
      </c>
      <c r="C2993" s="3" t="s">
        <v>548</v>
      </c>
      <c r="D2993" s="4" t="n">
        <v>299.33</v>
      </c>
      <c r="E2993" s="4" t="n">
        <v>300.93</v>
      </c>
      <c r="F2993" s="4" t="n">
        <v>298.05</v>
      </c>
      <c r="G2993" s="4" t="n">
        <v>298.25</v>
      </c>
      <c r="H2993" s="5" t="n">
        <v>6793897</v>
      </c>
      <c r="I2993" s="3"/>
      <c r="J2993" s="3" t="n">
        <f aca="false">ROUND((G2993-G2992)/G2992*100,2)</f>
        <v>3.01</v>
      </c>
      <c r="K2993" s="3" t="str">
        <f aca="false">B2993&amp;"_"&amp;C2993</f>
        <v>6_2025-11-19</v>
      </c>
    </row>
    <row r="2994" customFormat="false" ht="15" hidden="false" customHeight="false" outlineLevel="0" collapsed="false">
      <c r="A2994" s="3" t="n">
        <v>2993</v>
      </c>
      <c r="B2994" s="3" t="n">
        <v>6</v>
      </c>
      <c r="C2994" s="3" t="s">
        <v>549</v>
      </c>
      <c r="D2994" s="4" t="n">
        <v>300.36</v>
      </c>
      <c r="E2994" s="4" t="n">
        <v>301.76</v>
      </c>
      <c r="F2994" s="4" t="n">
        <v>298.91</v>
      </c>
      <c r="G2994" s="4" t="n">
        <v>299.68</v>
      </c>
      <c r="H2994" s="5" t="n">
        <v>4729363</v>
      </c>
      <c r="I2994" s="3"/>
      <c r="J2994" s="3" t="n">
        <f aca="false">ROUND((G2994-G2993)/G2993*100,2)</f>
        <v>0.48</v>
      </c>
      <c r="K2994" s="3" t="str">
        <f aca="false">B2994&amp;"_"&amp;C2994</f>
        <v>6_2025-11-20</v>
      </c>
    </row>
    <row r="2995" customFormat="false" ht="15" hidden="false" customHeight="false" outlineLevel="0" collapsed="false">
      <c r="A2995" s="3" t="n">
        <v>2994</v>
      </c>
      <c r="B2995" s="3" t="n">
        <v>6</v>
      </c>
      <c r="C2995" s="3" t="s">
        <v>550</v>
      </c>
      <c r="D2995" s="4" t="n">
        <v>297.29</v>
      </c>
      <c r="E2995" s="4" t="n">
        <v>297.38</v>
      </c>
      <c r="F2995" s="4" t="n">
        <v>295.09</v>
      </c>
      <c r="G2995" s="4" t="n">
        <v>296.19</v>
      </c>
      <c r="H2995" s="5" t="n">
        <v>672205</v>
      </c>
      <c r="I2995" s="3"/>
      <c r="J2995" s="3" t="n">
        <f aca="false">ROUND((G2995-G2994)/G2994*100,2)</f>
        <v>-1.16</v>
      </c>
      <c r="K2995" s="3" t="str">
        <f aca="false">B2995&amp;"_"&amp;C2995</f>
        <v>6_2025-11-21</v>
      </c>
    </row>
    <row r="2996" customFormat="false" ht="15" hidden="false" customHeight="false" outlineLevel="0" collapsed="false">
      <c r="A2996" s="3" t="n">
        <v>2995</v>
      </c>
      <c r="B2996" s="3" t="n">
        <v>6</v>
      </c>
      <c r="C2996" s="3" t="s">
        <v>551</v>
      </c>
      <c r="D2996" s="4" t="n">
        <v>293.73</v>
      </c>
      <c r="E2996" s="4" t="n">
        <v>294.53</v>
      </c>
      <c r="F2996" s="4" t="n">
        <v>292.66</v>
      </c>
      <c r="G2996" s="4" t="n">
        <v>293.4</v>
      </c>
      <c r="H2996" s="5" t="n">
        <v>7187056</v>
      </c>
      <c r="I2996" s="3"/>
      <c r="J2996" s="3" t="n">
        <f aca="false">ROUND((G2996-G2995)/G2995*100,2)</f>
        <v>-0.94</v>
      </c>
      <c r="K2996" s="3" t="str">
        <f aca="false">B2996&amp;"_"&amp;C2996</f>
        <v>6_2025-11-24</v>
      </c>
    </row>
    <row r="2997" customFormat="false" ht="15" hidden="false" customHeight="false" outlineLevel="0" collapsed="false">
      <c r="A2997" s="3" t="n">
        <v>2996</v>
      </c>
      <c r="B2997" s="3" t="n">
        <v>6</v>
      </c>
      <c r="C2997" s="3" t="s">
        <v>552</v>
      </c>
      <c r="D2997" s="4" t="n">
        <v>292.74</v>
      </c>
      <c r="E2997" s="4" t="n">
        <v>293.04</v>
      </c>
      <c r="F2997" s="4" t="n">
        <v>292.03</v>
      </c>
      <c r="G2997" s="4" t="n">
        <v>292.41</v>
      </c>
      <c r="H2997" s="5" t="n">
        <v>4712447</v>
      </c>
      <c r="I2997" s="3"/>
      <c r="J2997" s="3" t="n">
        <f aca="false">ROUND((G2997-G2996)/G2996*100,2)</f>
        <v>-0.34</v>
      </c>
      <c r="K2997" s="3" t="str">
        <f aca="false">B2997&amp;"_"&amp;C2997</f>
        <v>6_2025-11-25</v>
      </c>
    </row>
    <row r="2998" customFormat="false" ht="15" hidden="false" customHeight="false" outlineLevel="0" collapsed="false">
      <c r="A2998" s="3" t="n">
        <v>2997</v>
      </c>
      <c r="B2998" s="3" t="n">
        <v>6</v>
      </c>
      <c r="C2998" s="3" t="s">
        <v>553</v>
      </c>
      <c r="D2998" s="4" t="n">
        <v>296.54</v>
      </c>
      <c r="E2998" s="4" t="n">
        <v>297.12</v>
      </c>
      <c r="F2998" s="4" t="n">
        <v>295.11</v>
      </c>
      <c r="G2998" s="4" t="n">
        <v>296.29</v>
      </c>
      <c r="H2998" s="5" t="n">
        <v>7308950</v>
      </c>
      <c r="I2998" s="3"/>
      <c r="J2998" s="3" t="n">
        <f aca="false">ROUND((G2998-G2997)/G2997*100,2)</f>
        <v>1.33</v>
      </c>
      <c r="K2998" s="3" t="str">
        <f aca="false">B2998&amp;"_"&amp;C2998</f>
        <v>6_2025-11-26</v>
      </c>
    </row>
    <row r="2999" customFormat="false" ht="15" hidden="false" customHeight="false" outlineLevel="0" collapsed="false">
      <c r="A2999" s="3" t="n">
        <v>2998</v>
      </c>
      <c r="B2999" s="3" t="n">
        <v>6</v>
      </c>
      <c r="C2999" s="3" t="s">
        <v>554</v>
      </c>
      <c r="D2999" s="4" t="n">
        <v>296.61</v>
      </c>
      <c r="E2999" s="4" t="n">
        <v>298.21</v>
      </c>
      <c r="F2999" s="4" t="n">
        <v>295.33</v>
      </c>
      <c r="G2999" s="4" t="n">
        <v>296.26</v>
      </c>
      <c r="H2999" s="5" t="n">
        <v>5429443</v>
      </c>
      <c r="I2999" s="3"/>
      <c r="J2999" s="3" t="n">
        <f aca="false">ROUND((G2999-G2998)/G2998*100,2)</f>
        <v>-0.01</v>
      </c>
      <c r="K2999" s="3" t="str">
        <f aca="false">B2999&amp;"_"&amp;C2999</f>
        <v>6_2025-11-27</v>
      </c>
    </row>
    <row r="3000" customFormat="false" ht="15" hidden="false" customHeight="false" outlineLevel="0" collapsed="false">
      <c r="A3000" s="3" t="n">
        <v>2999</v>
      </c>
      <c r="B3000" s="3" t="n">
        <v>6</v>
      </c>
      <c r="C3000" s="3" t="s">
        <v>555</v>
      </c>
      <c r="D3000" s="4" t="n">
        <v>296.18</v>
      </c>
      <c r="E3000" s="4" t="n">
        <v>296.68</v>
      </c>
      <c r="F3000" s="4" t="n">
        <v>295.42</v>
      </c>
      <c r="G3000" s="4" t="n">
        <v>295.42</v>
      </c>
      <c r="H3000" s="5" t="n">
        <v>3085121</v>
      </c>
      <c r="I3000" s="3"/>
      <c r="J3000" s="3" t="n">
        <f aca="false">ROUND((G3000-G2999)/G2999*100,2)</f>
        <v>-0.28</v>
      </c>
      <c r="K3000" s="3" t="str">
        <f aca="false">B3000&amp;"_"&amp;C3000</f>
        <v>6_2025-11-28</v>
      </c>
    </row>
    <row r="3001" customFormat="false" ht="15" hidden="false" customHeight="false" outlineLevel="0" collapsed="false">
      <c r="A3001" s="3" t="n">
        <v>3000</v>
      </c>
      <c r="B3001" s="3" t="n">
        <v>6</v>
      </c>
      <c r="C3001" s="3" t="s">
        <v>556</v>
      </c>
      <c r="D3001" s="4" t="n">
        <v>294.93</v>
      </c>
      <c r="E3001" s="4" t="n">
        <v>296.32</v>
      </c>
      <c r="F3001" s="4" t="n">
        <v>293.19</v>
      </c>
      <c r="G3001" s="4" t="n">
        <v>295.15</v>
      </c>
      <c r="H3001" s="5" t="n">
        <v>7266863</v>
      </c>
      <c r="I3001" s="3"/>
      <c r="J3001" s="3" t="n">
        <f aca="false">ROUND((G3001-G3000)/G3000*100,2)</f>
        <v>-0.09</v>
      </c>
      <c r="K3001" s="3" t="str">
        <f aca="false">B3001&amp;"_"&amp;C3001</f>
        <v>6_2025-12-01</v>
      </c>
    </row>
    <row r="3002" customFormat="false" ht="15" hidden="false" customHeight="false" outlineLevel="0" collapsed="false">
      <c r="A3002" s="3" t="n">
        <v>3001</v>
      </c>
      <c r="B3002" s="3" t="n">
        <v>7</v>
      </c>
      <c r="C3002" s="3" t="s">
        <v>57</v>
      </c>
      <c r="D3002" s="4" t="n">
        <v>360.69</v>
      </c>
      <c r="E3002" s="4" t="n">
        <v>362.38</v>
      </c>
      <c r="F3002" s="4" t="n">
        <v>358.93</v>
      </c>
      <c r="G3002" s="4" t="n">
        <v>359.81</v>
      </c>
      <c r="H3002" s="5" t="n">
        <v>6223289</v>
      </c>
      <c r="I3002" s="3"/>
      <c r="J3002" s="3"/>
      <c r="K3002" s="3" t="str">
        <f aca="false">B3002&amp;"_"&amp;C3002</f>
        <v>7_2024-01-02</v>
      </c>
    </row>
    <row r="3003" customFormat="false" ht="15" hidden="false" customHeight="false" outlineLevel="0" collapsed="false">
      <c r="A3003" s="3" t="n">
        <v>3002</v>
      </c>
      <c r="B3003" s="3" t="n">
        <v>7</v>
      </c>
      <c r="C3003" s="3" t="s">
        <v>58</v>
      </c>
      <c r="D3003" s="4" t="n">
        <v>360.67</v>
      </c>
      <c r="E3003" s="4" t="n">
        <v>360.99</v>
      </c>
      <c r="F3003" s="4" t="n">
        <v>359.11</v>
      </c>
      <c r="G3003" s="4" t="n">
        <v>360.54</v>
      </c>
      <c r="H3003" s="5" t="n">
        <v>1201230</v>
      </c>
      <c r="I3003" s="3"/>
      <c r="J3003" s="3" t="n">
        <f aca="false">ROUND((G3003-G3002)/G3002*100,2)</f>
        <v>0.2</v>
      </c>
      <c r="K3003" s="3" t="str">
        <f aca="false">B3003&amp;"_"&amp;C3003</f>
        <v>7_2024-01-03</v>
      </c>
    </row>
    <row r="3004" customFormat="false" ht="15" hidden="false" customHeight="false" outlineLevel="0" collapsed="false">
      <c r="A3004" s="3" t="n">
        <v>3003</v>
      </c>
      <c r="B3004" s="3" t="n">
        <v>7</v>
      </c>
      <c r="C3004" s="3" t="s">
        <v>59</v>
      </c>
      <c r="D3004" s="4" t="n">
        <v>352.15</v>
      </c>
      <c r="E3004" s="4" t="n">
        <v>353.93</v>
      </c>
      <c r="F3004" s="4" t="n">
        <v>350.2</v>
      </c>
      <c r="G3004" s="4" t="n">
        <v>352.59</v>
      </c>
      <c r="H3004" s="5" t="n">
        <v>2124740</v>
      </c>
      <c r="I3004" s="3"/>
      <c r="J3004" s="3" t="n">
        <f aca="false">ROUND((G3004-G3003)/G3003*100,2)</f>
        <v>-2.21</v>
      </c>
      <c r="K3004" s="3" t="str">
        <f aca="false">B3004&amp;"_"&amp;C3004</f>
        <v>7_2024-01-04</v>
      </c>
    </row>
    <row r="3005" customFormat="false" ht="15" hidden="false" customHeight="false" outlineLevel="0" collapsed="false">
      <c r="A3005" s="3" t="n">
        <v>3004</v>
      </c>
      <c r="B3005" s="3" t="n">
        <v>7</v>
      </c>
      <c r="C3005" s="3" t="s">
        <v>60</v>
      </c>
      <c r="D3005" s="4" t="n">
        <v>350.27</v>
      </c>
      <c r="E3005" s="4" t="n">
        <v>351.96</v>
      </c>
      <c r="F3005" s="4" t="n">
        <v>349.89</v>
      </c>
      <c r="G3005" s="4" t="n">
        <v>350.09</v>
      </c>
      <c r="H3005" s="5" t="n">
        <v>6729606</v>
      </c>
      <c r="I3005" s="3"/>
      <c r="J3005" s="3" t="n">
        <f aca="false">ROUND((G3005-G3004)/G3004*100,2)</f>
        <v>-0.71</v>
      </c>
      <c r="K3005" s="3" t="str">
        <f aca="false">B3005&amp;"_"&amp;C3005</f>
        <v>7_2024-01-05</v>
      </c>
    </row>
    <row r="3006" customFormat="false" ht="15" hidden="false" customHeight="false" outlineLevel="0" collapsed="false">
      <c r="A3006" s="3" t="n">
        <v>3005</v>
      </c>
      <c r="B3006" s="3" t="n">
        <v>7</v>
      </c>
      <c r="C3006" s="3" t="s">
        <v>61</v>
      </c>
      <c r="D3006" s="4" t="n">
        <v>359</v>
      </c>
      <c r="E3006" s="4" t="n">
        <v>359.68</v>
      </c>
      <c r="F3006" s="4" t="n">
        <v>357.4</v>
      </c>
      <c r="G3006" s="4" t="n">
        <v>358.12</v>
      </c>
      <c r="H3006" s="5" t="n">
        <v>7428694</v>
      </c>
      <c r="I3006" s="3"/>
      <c r="J3006" s="3" t="n">
        <f aca="false">ROUND((G3006-G3005)/G3005*100,2)</f>
        <v>2.29</v>
      </c>
      <c r="K3006" s="3" t="str">
        <f aca="false">B3006&amp;"_"&amp;C3006</f>
        <v>7_2024-01-08</v>
      </c>
    </row>
    <row r="3007" customFormat="false" ht="15" hidden="false" customHeight="false" outlineLevel="0" collapsed="false">
      <c r="A3007" s="3" t="n">
        <v>3006</v>
      </c>
      <c r="B3007" s="3" t="n">
        <v>7</v>
      </c>
      <c r="C3007" s="3" t="s">
        <v>62</v>
      </c>
      <c r="D3007" s="4" t="n">
        <v>349.74</v>
      </c>
      <c r="E3007" s="4" t="n">
        <v>352.58</v>
      </c>
      <c r="F3007" s="4" t="n">
        <v>348.1</v>
      </c>
      <c r="G3007" s="4" t="n">
        <v>350.8</v>
      </c>
      <c r="H3007" s="5" t="n">
        <v>3490028</v>
      </c>
      <c r="I3007" s="3"/>
      <c r="J3007" s="3" t="n">
        <f aca="false">ROUND((G3007-G3006)/G3006*100,2)</f>
        <v>-2.04</v>
      </c>
      <c r="K3007" s="3" t="str">
        <f aca="false">B3007&amp;"_"&amp;C3007</f>
        <v>7_2024-01-09</v>
      </c>
    </row>
    <row r="3008" customFormat="false" ht="15" hidden="false" customHeight="false" outlineLevel="0" collapsed="false">
      <c r="A3008" s="3" t="n">
        <v>3007</v>
      </c>
      <c r="B3008" s="3" t="n">
        <v>7</v>
      </c>
      <c r="C3008" s="3" t="s">
        <v>63</v>
      </c>
      <c r="D3008" s="4" t="n">
        <v>356.65</v>
      </c>
      <c r="E3008" s="4" t="n">
        <v>358.47</v>
      </c>
      <c r="F3008" s="4" t="n">
        <v>355.29</v>
      </c>
      <c r="G3008" s="4" t="n">
        <v>355.87</v>
      </c>
      <c r="H3008" s="5" t="n">
        <v>7242454</v>
      </c>
      <c r="I3008" s="3"/>
      <c r="J3008" s="3" t="n">
        <f aca="false">ROUND((G3008-G3007)/G3007*100,2)</f>
        <v>1.45</v>
      </c>
      <c r="K3008" s="3" t="str">
        <f aca="false">B3008&amp;"_"&amp;C3008</f>
        <v>7_2024-01-10</v>
      </c>
    </row>
    <row r="3009" customFormat="false" ht="15" hidden="false" customHeight="false" outlineLevel="0" collapsed="false">
      <c r="A3009" s="3" t="n">
        <v>3008</v>
      </c>
      <c r="B3009" s="3" t="n">
        <v>7</v>
      </c>
      <c r="C3009" s="3" t="s">
        <v>64</v>
      </c>
      <c r="D3009" s="4" t="n">
        <v>363.86</v>
      </c>
      <c r="E3009" s="4" t="n">
        <v>365.68</v>
      </c>
      <c r="F3009" s="4" t="n">
        <v>362.47</v>
      </c>
      <c r="G3009" s="4" t="n">
        <v>362.83</v>
      </c>
      <c r="H3009" s="5" t="n">
        <v>6142496</v>
      </c>
      <c r="I3009" s="3"/>
      <c r="J3009" s="3" t="n">
        <f aca="false">ROUND((G3009-G3008)/G3008*100,2)</f>
        <v>1.96</v>
      </c>
      <c r="K3009" s="3" t="str">
        <f aca="false">B3009&amp;"_"&amp;C3009</f>
        <v>7_2024-01-11</v>
      </c>
    </row>
    <row r="3010" customFormat="false" ht="15" hidden="false" customHeight="false" outlineLevel="0" collapsed="false">
      <c r="A3010" s="3" t="n">
        <v>3009</v>
      </c>
      <c r="B3010" s="3" t="n">
        <v>7</v>
      </c>
      <c r="C3010" s="3" t="s">
        <v>65</v>
      </c>
      <c r="D3010" s="4" t="n">
        <v>372.66</v>
      </c>
      <c r="E3010" s="4" t="n">
        <v>374</v>
      </c>
      <c r="F3010" s="4" t="n">
        <v>370.59</v>
      </c>
      <c r="G3010" s="4" t="n">
        <v>372.62</v>
      </c>
      <c r="H3010" s="5" t="n">
        <v>3419647</v>
      </c>
      <c r="I3010" s="3"/>
      <c r="J3010" s="3" t="n">
        <f aca="false">ROUND((G3010-G3009)/G3009*100,2)</f>
        <v>2.7</v>
      </c>
      <c r="K3010" s="3" t="str">
        <f aca="false">B3010&amp;"_"&amp;C3010</f>
        <v>7_2024-01-12</v>
      </c>
    </row>
    <row r="3011" customFormat="false" ht="15" hidden="false" customHeight="false" outlineLevel="0" collapsed="false">
      <c r="A3011" s="3" t="n">
        <v>3010</v>
      </c>
      <c r="B3011" s="3" t="n">
        <v>7</v>
      </c>
      <c r="C3011" s="3" t="s">
        <v>66</v>
      </c>
      <c r="D3011" s="4" t="n">
        <v>374.26</v>
      </c>
      <c r="E3011" s="4" t="n">
        <v>374.52</v>
      </c>
      <c r="F3011" s="4" t="n">
        <v>370.58</v>
      </c>
      <c r="G3011" s="4" t="n">
        <v>372.77</v>
      </c>
      <c r="H3011" s="5" t="n">
        <v>3403905</v>
      </c>
      <c r="I3011" s="3"/>
      <c r="J3011" s="3" t="n">
        <f aca="false">ROUND((G3011-G3010)/G3010*100,2)</f>
        <v>0.04</v>
      </c>
      <c r="K3011" s="3" t="str">
        <f aca="false">B3011&amp;"_"&amp;C3011</f>
        <v>7_2024-01-15</v>
      </c>
    </row>
    <row r="3012" customFormat="false" ht="15" hidden="false" customHeight="false" outlineLevel="0" collapsed="false">
      <c r="A3012" s="3" t="n">
        <v>3011</v>
      </c>
      <c r="B3012" s="3" t="n">
        <v>7</v>
      </c>
      <c r="C3012" s="3" t="s">
        <v>67</v>
      </c>
      <c r="D3012" s="4" t="n">
        <v>372.77</v>
      </c>
      <c r="E3012" s="4" t="n">
        <v>375.06</v>
      </c>
      <c r="F3012" s="4" t="n">
        <v>370.93</v>
      </c>
      <c r="G3012" s="4" t="n">
        <v>373.68</v>
      </c>
      <c r="H3012" s="5" t="n">
        <v>6674935</v>
      </c>
      <c r="I3012" s="3"/>
      <c r="J3012" s="3" t="n">
        <f aca="false">ROUND((G3012-G3011)/G3011*100,2)</f>
        <v>0.24</v>
      </c>
      <c r="K3012" s="3" t="str">
        <f aca="false">B3012&amp;"_"&amp;C3012</f>
        <v>7_2024-01-16</v>
      </c>
    </row>
    <row r="3013" customFormat="false" ht="15" hidden="false" customHeight="false" outlineLevel="0" collapsed="false">
      <c r="A3013" s="3" t="n">
        <v>3012</v>
      </c>
      <c r="B3013" s="3" t="n">
        <v>7</v>
      </c>
      <c r="C3013" s="3" t="s">
        <v>68</v>
      </c>
      <c r="D3013" s="4" t="n">
        <v>374.99</v>
      </c>
      <c r="E3013" s="4" t="n">
        <v>378.56</v>
      </c>
      <c r="F3013" s="4" t="n">
        <v>374.15</v>
      </c>
      <c r="G3013" s="4" t="n">
        <v>376.42</v>
      </c>
      <c r="H3013" s="5" t="n">
        <v>919896</v>
      </c>
      <c r="I3013" s="3"/>
      <c r="J3013" s="3" t="n">
        <f aca="false">ROUND((G3013-G3012)/G3012*100,2)</f>
        <v>0.73</v>
      </c>
      <c r="K3013" s="3" t="str">
        <f aca="false">B3013&amp;"_"&amp;C3013</f>
        <v>7_2024-01-17</v>
      </c>
    </row>
    <row r="3014" customFormat="false" ht="15" hidden="false" customHeight="false" outlineLevel="0" collapsed="false">
      <c r="A3014" s="3" t="n">
        <v>3013</v>
      </c>
      <c r="B3014" s="3" t="n">
        <v>7</v>
      </c>
      <c r="C3014" s="3" t="s">
        <v>69</v>
      </c>
      <c r="D3014" s="4" t="n">
        <v>375.26</v>
      </c>
      <c r="E3014" s="4" t="n">
        <v>375.42</v>
      </c>
      <c r="F3014" s="4" t="n">
        <v>373.21</v>
      </c>
      <c r="G3014" s="4" t="n">
        <v>374.87</v>
      </c>
      <c r="H3014" s="5" t="n">
        <v>907426</v>
      </c>
      <c r="I3014" s="3"/>
      <c r="J3014" s="3" t="n">
        <f aca="false">ROUND((G3014-G3013)/G3013*100,2)</f>
        <v>-0.41</v>
      </c>
      <c r="K3014" s="3" t="str">
        <f aca="false">B3014&amp;"_"&amp;C3014</f>
        <v>7_2024-01-18</v>
      </c>
    </row>
    <row r="3015" customFormat="false" ht="15" hidden="false" customHeight="false" outlineLevel="0" collapsed="false">
      <c r="A3015" s="3" t="n">
        <v>3014</v>
      </c>
      <c r="B3015" s="3" t="n">
        <v>7</v>
      </c>
      <c r="C3015" s="3" t="s">
        <v>70</v>
      </c>
      <c r="D3015" s="4" t="n">
        <v>372.47</v>
      </c>
      <c r="E3015" s="4" t="n">
        <v>373.14</v>
      </c>
      <c r="F3015" s="4" t="n">
        <v>371.07</v>
      </c>
      <c r="G3015" s="4" t="n">
        <v>372.75</v>
      </c>
      <c r="H3015" s="5" t="n">
        <v>1969246</v>
      </c>
      <c r="I3015" s="3"/>
      <c r="J3015" s="3" t="n">
        <f aca="false">ROUND((G3015-G3014)/G3014*100,2)</f>
        <v>-0.57</v>
      </c>
      <c r="K3015" s="3" t="str">
        <f aca="false">B3015&amp;"_"&amp;C3015</f>
        <v>7_2024-01-19</v>
      </c>
    </row>
    <row r="3016" customFormat="false" ht="15" hidden="false" customHeight="false" outlineLevel="0" collapsed="false">
      <c r="A3016" s="3" t="n">
        <v>3015</v>
      </c>
      <c r="B3016" s="3" t="n">
        <v>7</v>
      </c>
      <c r="C3016" s="3" t="s">
        <v>71</v>
      </c>
      <c r="D3016" s="4" t="n">
        <v>366.27</v>
      </c>
      <c r="E3016" s="4" t="n">
        <v>366.85</v>
      </c>
      <c r="F3016" s="4" t="n">
        <v>364.67</v>
      </c>
      <c r="G3016" s="4" t="n">
        <v>366.53</v>
      </c>
      <c r="H3016" s="5" t="n">
        <v>2153830</v>
      </c>
      <c r="I3016" s="3"/>
      <c r="J3016" s="3" t="n">
        <f aca="false">ROUND((G3016-G3015)/G3015*100,2)</f>
        <v>-1.67</v>
      </c>
      <c r="K3016" s="3" t="str">
        <f aca="false">B3016&amp;"_"&amp;C3016</f>
        <v>7_2024-01-22</v>
      </c>
    </row>
    <row r="3017" customFormat="false" ht="15" hidden="false" customHeight="false" outlineLevel="0" collapsed="false">
      <c r="A3017" s="3" t="n">
        <v>3016</v>
      </c>
      <c r="B3017" s="3" t="n">
        <v>7</v>
      </c>
      <c r="C3017" s="3" t="s">
        <v>72</v>
      </c>
      <c r="D3017" s="4" t="n">
        <v>362.45</v>
      </c>
      <c r="E3017" s="4" t="n">
        <v>363.13</v>
      </c>
      <c r="F3017" s="4" t="n">
        <v>361.37</v>
      </c>
      <c r="G3017" s="4" t="n">
        <v>363.09</v>
      </c>
      <c r="H3017" s="5" t="n">
        <v>3820212</v>
      </c>
      <c r="I3017" s="3"/>
      <c r="J3017" s="3" t="n">
        <f aca="false">ROUND((G3017-G3016)/G3016*100,2)</f>
        <v>-0.94</v>
      </c>
      <c r="K3017" s="3" t="str">
        <f aca="false">B3017&amp;"_"&amp;C3017</f>
        <v>7_2024-01-23</v>
      </c>
    </row>
    <row r="3018" customFormat="false" ht="15" hidden="false" customHeight="false" outlineLevel="0" collapsed="false">
      <c r="A3018" s="3" t="n">
        <v>3017</v>
      </c>
      <c r="B3018" s="3" t="n">
        <v>7</v>
      </c>
      <c r="C3018" s="3" t="s">
        <v>73</v>
      </c>
      <c r="D3018" s="4" t="n">
        <v>363.04</v>
      </c>
      <c r="E3018" s="4" t="n">
        <v>364.02</v>
      </c>
      <c r="F3018" s="4" t="n">
        <v>362.11</v>
      </c>
      <c r="G3018" s="4" t="n">
        <v>362.42</v>
      </c>
      <c r="H3018" s="5" t="n">
        <v>3524144</v>
      </c>
      <c r="I3018" s="3"/>
      <c r="J3018" s="3" t="n">
        <f aca="false">ROUND((G3018-G3017)/G3017*100,2)</f>
        <v>-0.18</v>
      </c>
      <c r="K3018" s="3" t="str">
        <f aca="false">B3018&amp;"_"&amp;C3018</f>
        <v>7_2024-01-24</v>
      </c>
    </row>
    <row r="3019" customFormat="false" ht="15" hidden="false" customHeight="false" outlineLevel="0" collapsed="false">
      <c r="A3019" s="3" t="n">
        <v>3018</v>
      </c>
      <c r="B3019" s="3" t="n">
        <v>7</v>
      </c>
      <c r="C3019" s="3" t="s">
        <v>74</v>
      </c>
      <c r="D3019" s="4" t="n">
        <v>367.38</v>
      </c>
      <c r="E3019" s="4" t="n">
        <v>368.86</v>
      </c>
      <c r="F3019" s="4" t="n">
        <v>365</v>
      </c>
      <c r="G3019" s="4" t="n">
        <v>366.32</v>
      </c>
      <c r="H3019" s="5" t="n">
        <v>3084128</v>
      </c>
      <c r="I3019" s="3"/>
      <c r="J3019" s="3" t="n">
        <f aca="false">ROUND((G3019-G3018)/G3018*100,2)</f>
        <v>1.08</v>
      </c>
      <c r="K3019" s="3" t="str">
        <f aca="false">B3019&amp;"_"&amp;C3019</f>
        <v>7_2024-01-25</v>
      </c>
    </row>
    <row r="3020" customFormat="false" ht="15" hidden="false" customHeight="false" outlineLevel="0" collapsed="false">
      <c r="A3020" s="3" t="n">
        <v>3019</v>
      </c>
      <c r="B3020" s="3" t="n">
        <v>7</v>
      </c>
      <c r="C3020" s="3" t="s">
        <v>75</v>
      </c>
      <c r="D3020" s="4" t="n">
        <v>364.77</v>
      </c>
      <c r="E3020" s="4" t="n">
        <v>366.35</v>
      </c>
      <c r="F3020" s="4" t="n">
        <v>361.88</v>
      </c>
      <c r="G3020" s="4" t="n">
        <v>363.68</v>
      </c>
      <c r="H3020" s="5" t="n">
        <v>7421216</v>
      </c>
      <c r="I3020" s="3"/>
      <c r="J3020" s="3" t="n">
        <f aca="false">ROUND((G3020-G3019)/G3019*100,2)</f>
        <v>-0.72</v>
      </c>
      <c r="K3020" s="3" t="str">
        <f aca="false">B3020&amp;"_"&amp;C3020</f>
        <v>7_2024-01-26</v>
      </c>
    </row>
    <row r="3021" customFormat="false" ht="15" hidden="false" customHeight="false" outlineLevel="0" collapsed="false">
      <c r="A3021" s="3" t="n">
        <v>3020</v>
      </c>
      <c r="B3021" s="3" t="n">
        <v>7</v>
      </c>
      <c r="C3021" s="3" t="s">
        <v>76</v>
      </c>
      <c r="D3021" s="4" t="n">
        <v>364.02</v>
      </c>
      <c r="E3021" s="4" t="n">
        <v>366.17</v>
      </c>
      <c r="F3021" s="4" t="n">
        <v>361.56</v>
      </c>
      <c r="G3021" s="4" t="n">
        <v>362.79</v>
      </c>
      <c r="H3021" s="5" t="n">
        <v>7493638</v>
      </c>
      <c r="I3021" s="3"/>
      <c r="J3021" s="3" t="n">
        <f aca="false">ROUND((G3021-G3020)/G3020*100,2)</f>
        <v>-0.24</v>
      </c>
      <c r="K3021" s="3" t="str">
        <f aca="false">B3021&amp;"_"&amp;C3021</f>
        <v>7_2024-01-29</v>
      </c>
    </row>
    <row r="3022" customFormat="false" ht="15" hidden="false" customHeight="false" outlineLevel="0" collapsed="false">
      <c r="A3022" s="3" t="n">
        <v>3021</v>
      </c>
      <c r="B3022" s="3" t="n">
        <v>7</v>
      </c>
      <c r="C3022" s="3" t="s">
        <v>77</v>
      </c>
      <c r="D3022" s="4" t="n">
        <v>371.8</v>
      </c>
      <c r="E3022" s="4" t="n">
        <v>375.33</v>
      </c>
      <c r="F3022" s="4" t="n">
        <v>370.3</v>
      </c>
      <c r="G3022" s="4" t="n">
        <v>373.23</v>
      </c>
      <c r="H3022" s="5" t="n">
        <v>2470993</v>
      </c>
      <c r="I3022" s="3"/>
      <c r="J3022" s="3" t="n">
        <f aca="false">ROUND((G3022-G3021)/G3021*100,2)</f>
        <v>2.88</v>
      </c>
      <c r="K3022" s="3" t="str">
        <f aca="false">B3022&amp;"_"&amp;C3022</f>
        <v>7_2024-01-30</v>
      </c>
    </row>
    <row r="3023" customFormat="false" ht="15" hidden="false" customHeight="false" outlineLevel="0" collapsed="false">
      <c r="A3023" s="3" t="n">
        <v>3022</v>
      </c>
      <c r="B3023" s="3" t="n">
        <v>7</v>
      </c>
      <c r="C3023" s="3" t="s">
        <v>78</v>
      </c>
      <c r="D3023" s="4" t="n">
        <v>379.49</v>
      </c>
      <c r="E3023" s="4" t="n">
        <v>379.94</v>
      </c>
      <c r="F3023" s="4" t="n">
        <v>377.04</v>
      </c>
      <c r="G3023" s="4" t="n">
        <v>378.07</v>
      </c>
      <c r="H3023" s="5" t="n">
        <v>1168901</v>
      </c>
      <c r="I3023" s="3"/>
      <c r="J3023" s="3" t="n">
        <f aca="false">ROUND((G3023-G3022)/G3022*100,2)</f>
        <v>1.3</v>
      </c>
      <c r="K3023" s="3" t="str">
        <f aca="false">B3023&amp;"_"&amp;C3023</f>
        <v>7_2024-01-31</v>
      </c>
    </row>
    <row r="3024" customFormat="false" ht="15" hidden="false" customHeight="false" outlineLevel="0" collapsed="false">
      <c r="A3024" s="3" t="n">
        <v>3023</v>
      </c>
      <c r="B3024" s="3" t="n">
        <v>7</v>
      </c>
      <c r="C3024" s="3" t="s">
        <v>79</v>
      </c>
      <c r="D3024" s="4" t="n">
        <v>388.31</v>
      </c>
      <c r="E3024" s="4" t="n">
        <v>390.93</v>
      </c>
      <c r="F3024" s="4" t="n">
        <v>387.84</v>
      </c>
      <c r="G3024" s="4" t="n">
        <v>388.76</v>
      </c>
      <c r="H3024" s="5" t="n">
        <v>7368645</v>
      </c>
      <c r="I3024" s="3"/>
      <c r="J3024" s="3" t="n">
        <f aca="false">ROUND((G3024-G3023)/G3023*100,2)</f>
        <v>2.83</v>
      </c>
      <c r="K3024" s="3" t="str">
        <f aca="false">B3024&amp;"_"&amp;C3024</f>
        <v>7_2024-02-01</v>
      </c>
    </row>
    <row r="3025" customFormat="false" ht="15" hidden="false" customHeight="false" outlineLevel="0" collapsed="false">
      <c r="A3025" s="3" t="n">
        <v>3024</v>
      </c>
      <c r="B3025" s="3" t="n">
        <v>7</v>
      </c>
      <c r="C3025" s="3" t="s">
        <v>80</v>
      </c>
      <c r="D3025" s="4" t="n">
        <v>400.53</v>
      </c>
      <c r="E3025" s="4" t="n">
        <v>401.97</v>
      </c>
      <c r="F3025" s="4" t="n">
        <v>398.3</v>
      </c>
      <c r="G3025" s="4" t="n">
        <v>400.85</v>
      </c>
      <c r="H3025" s="5" t="n">
        <v>3981912</v>
      </c>
      <c r="I3025" s="3"/>
      <c r="J3025" s="3" t="n">
        <f aca="false">ROUND((G3025-G3024)/G3024*100,2)</f>
        <v>3.11</v>
      </c>
      <c r="K3025" s="3" t="str">
        <f aca="false">B3025&amp;"_"&amp;C3025</f>
        <v>7_2024-02-02</v>
      </c>
    </row>
    <row r="3026" customFormat="false" ht="15" hidden="false" customHeight="false" outlineLevel="0" collapsed="false">
      <c r="A3026" s="3" t="n">
        <v>3025</v>
      </c>
      <c r="B3026" s="3" t="n">
        <v>7</v>
      </c>
      <c r="C3026" s="3" t="s">
        <v>81</v>
      </c>
      <c r="D3026" s="4" t="n">
        <v>409</v>
      </c>
      <c r="E3026" s="4" t="n">
        <v>410.66</v>
      </c>
      <c r="F3026" s="4" t="n">
        <v>407.47</v>
      </c>
      <c r="G3026" s="4" t="n">
        <v>407.67</v>
      </c>
      <c r="H3026" s="5" t="n">
        <v>1725371</v>
      </c>
      <c r="I3026" s="3"/>
      <c r="J3026" s="3" t="n">
        <f aca="false">ROUND((G3026-G3025)/G3025*100,2)</f>
        <v>1.7</v>
      </c>
      <c r="K3026" s="3" t="str">
        <f aca="false">B3026&amp;"_"&amp;C3026</f>
        <v>7_2024-02-05</v>
      </c>
    </row>
    <row r="3027" customFormat="false" ht="15" hidden="false" customHeight="false" outlineLevel="0" collapsed="false">
      <c r="A3027" s="3" t="n">
        <v>3026</v>
      </c>
      <c r="B3027" s="3" t="n">
        <v>7</v>
      </c>
      <c r="C3027" s="3" t="s">
        <v>82</v>
      </c>
      <c r="D3027" s="4" t="n">
        <v>430.83</v>
      </c>
      <c r="E3027" s="4" t="n">
        <v>431.81</v>
      </c>
      <c r="F3027" s="4" t="n">
        <v>429.74</v>
      </c>
      <c r="G3027" s="4" t="n">
        <v>431.24</v>
      </c>
      <c r="H3027" s="5" t="n">
        <v>6688755</v>
      </c>
      <c r="I3027" s="3"/>
      <c r="J3027" s="3" t="n">
        <f aca="false">ROUND((G3027-G3026)/G3026*100,2)</f>
        <v>5.78</v>
      </c>
      <c r="K3027" s="3" t="str">
        <f aca="false">B3027&amp;"_"&amp;C3027</f>
        <v>7_2024-02-06</v>
      </c>
    </row>
    <row r="3028" customFormat="false" ht="15" hidden="false" customHeight="false" outlineLevel="0" collapsed="false">
      <c r="A3028" s="3" t="n">
        <v>3027</v>
      </c>
      <c r="B3028" s="3" t="n">
        <v>7</v>
      </c>
      <c r="C3028" s="3" t="s">
        <v>83</v>
      </c>
      <c r="D3028" s="4" t="n">
        <v>437.97</v>
      </c>
      <c r="E3028" s="4" t="n">
        <v>439.52</v>
      </c>
      <c r="F3028" s="4" t="n">
        <v>435.4</v>
      </c>
      <c r="G3028" s="4" t="n">
        <v>438.08</v>
      </c>
      <c r="H3028" s="5" t="n">
        <v>3319858</v>
      </c>
      <c r="I3028" s="3"/>
      <c r="J3028" s="3" t="n">
        <f aca="false">ROUND((G3028-G3027)/G3027*100,2)</f>
        <v>1.59</v>
      </c>
      <c r="K3028" s="3" t="str">
        <f aca="false">B3028&amp;"_"&amp;C3028</f>
        <v>7_2024-02-07</v>
      </c>
    </row>
    <row r="3029" customFormat="false" ht="15" hidden="false" customHeight="false" outlineLevel="0" collapsed="false">
      <c r="A3029" s="3" t="n">
        <v>3028</v>
      </c>
      <c r="B3029" s="3" t="n">
        <v>7</v>
      </c>
      <c r="C3029" s="3" t="s">
        <v>84</v>
      </c>
      <c r="D3029" s="4" t="n">
        <v>436.23</v>
      </c>
      <c r="E3029" s="4" t="n">
        <v>438.48</v>
      </c>
      <c r="F3029" s="4" t="n">
        <v>433.89</v>
      </c>
      <c r="G3029" s="4" t="n">
        <v>437.31</v>
      </c>
      <c r="H3029" s="5" t="n">
        <v>4588915</v>
      </c>
      <c r="I3029" s="3"/>
      <c r="J3029" s="3" t="n">
        <f aca="false">ROUND((G3029-G3028)/G3028*100,2)</f>
        <v>-0.18</v>
      </c>
      <c r="K3029" s="3" t="str">
        <f aca="false">B3029&amp;"_"&amp;C3029</f>
        <v>7_2024-02-08</v>
      </c>
    </row>
    <row r="3030" customFormat="false" ht="15" hidden="false" customHeight="false" outlineLevel="0" collapsed="false">
      <c r="A3030" s="3" t="n">
        <v>3029</v>
      </c>
      <c r="B3030" s="3" t="n">
        <v>7</v>
      </c>
      <c r="C3030" s="3" t="s">
        <v>85</v>
      </c>
      <c r="D3030" s="4" t="n">
        <v>434.5</v>
      </c>
      <c r="E3030" s="4" t="n">
        <v>434.94</v>
      </c>
      <c r="F3030" s="4" t="n">
        <v>432.21</v>
      </c>
      <c r="G3030" s="4" t="n">
        <v>433.72</v>
      </c>
      <c r="H3030" s="5" t="n">
        <v>858392</v>
      </c>
      <c r="I3030" s="3"/>
      <c r="J3030" s="3" t="n">
        <f aca="false">ROUND((G3030-G3029)/G3029*100,2)</f>
        <v>-0.82</v>
      </c>
      <c r="K3030" s="3" t="str">
        <f aca="false">B3030&amp;"_"&amp;C3030</f>
        <v>7_2024-02-09</v>
      </c>
    </row>
    <row r="3031" customFormat="false" ht="15" hidden="false" customHeight="false" outlineLevel="0" collapsed="false">
      <c r="A3031" s="3" t="n">
        <v>3030</v>
      </c>
      <c r="B3031" s="3" t="n">
        <v>7</v>
      </c>
      <c r="C3031" s="3" t="s">
        <v>86</v>
      </c>
      <c r="D3031" s="4" t="n">
        <v>444.91</v>
      </c>
      <c r="E3031" s="4" t="n">
        <v>445.7</v>
      </c>
      <c r="F3031" s="4" t="n">
        <v>443.51</v>
      </c>
      <c r="G3031" s="4" t="n">
        <v>443.62</v>
      </c>
      <c r="H3031" s="5" t="n">
        <v>6630959</v>
      </c>
      <c r="I3031" s="3"/>
      <c r="J3031" s="3" t="n">
        <f aca="false">ROUND((G3031-G3030)/G3030*100,2)</f>
        <v>2.28</v>
      </c>
      <c r="K3031" s="3" t="str">
        <f aca="false">B3031&amp;"_"&amp;C3031</f>
        <v>7_2024-02-12</v>
      </c>
    </row>
    <row r="3032" customFormat="false" ht="15" hidden="false" customHeight="false" outlineLevel="0" collapsed="false">
      <c r="A3032" s="3" t="n">
        <v>3031</v>
      </c>
      <c r="B3032" s="3" t="n">
        <v>7</v>
      </c>
      <c r="C3032" s="3" t="s">
        <v>87</v>
      </c>
      <c r="D3032" s="4" t="n">
        <v>436.23</v>
      </c>
      <c r="E3032" s="4" t="n">
        <v>438.99</v>
      </c>
      <c r="F3032" s="4" t="n">
        <v>434.45</v>
      </c>
      <c r="G3032" s="4" t="n">
        <v>437.8</v>
      </c>
      <c r="H3032" s="5" t="n">
        <v>6740003</v>
      </c>
      <c r="I3032" s="3"/>
      <c r="J3032" s="3" t="n">
        <f aca="false">ROUND((G3032-G3031)/G3031*100,2)</f>
        <v>-1.31</v>
      </c>
      <c r="K3032" s="3" t="str">
        <f aca="false">B3032&amp;"_"&amp;C3032</f>
        <v>7_2024-02-13</v>
      </c>
    </row>
    <row r="3033" customFormat="false" ht="15" hidden="false" customHeight="false" outlineLevel="0" collapsed="false">
      <c r="A3033" s="3" t="n">
        <v>3032</v>
      </c>
      <c r="B3033" s="3" t="n">
        <v>7</v>
      </c>
      <c r="C3033" s="3" t="s">
        <v>88</v>
      </c>
      <c r="D3033" s="4" t="n">
        <v>440.26</v>
      </c>
      <c r="E3033" s="4" t="n">
        <v>442.03</v>
      </c>
      <c r="F3033" s="4" t="n">
        <v>437.81</v>
      </c>
      <c r="G3033" s="4" t="n">
        <v>440.61</v>
      </c>
      <c r="H3033" s="5" t="n">
        <v>7287820</v>
      </c>
      <c r="I3033" s="3"/>
      <c r="J3033" s="3" t="n">
        <f aca="false">ROUND((G3033-G3032)/G3032*100,2)</f>
        <v>0.64</v>
      </c>
      <c r="K3033" s="3" t="str">
        <f aca="false">B3033&amp;"_"&amp;C3033</f>
        <v>7_2024-02-14</v>
      </c>
    </row>
    <row r="3034" customFormat="false" ht="15" hidden="false" customHeight="false" outlineLevel="0" collapsed="false">
      <c r="A3034" s="3" t="n">
        <v>3033</v>
      </c>
      <c r="B3034" s="3" t="n">
        <v>7</v>
      </c>
      <c r="C3034" s="3" t="s">
        <v>89</v>
      </c>
      <c r="D3034" s="4" t="n">
        <v>440.24</v>
      </c>
      <c r="E3034" s="4" t="n">
        <v>442.66</v>
      </c>
      <c r="F3034" s="4" t="n">
        <v>439.99</v>
      </c>
      <c r="G3034" s="4" t="n">
        <v>440.19</v>
      </c>
      <c r="H3034" s="5" t="n">
        <v>6754683</v>
      </c>
      <c r="I3034" s="3"/>
      <c r="J3034" s="3" t="n">
        <f aca="false">ROUND((G3034-G3033)/G3033*100,2)</f>
        <v>-0.1</v>
      </c>
      <c r="K3034" s="3" t="str">
        <f aca="false">B3034&amp;"_"&amp;C3034</f>
        <v>7_2024-02-15</v>
      </c>
    </row>
    <row r="3035" customFormat="false" ht="15" hidden="false" customHeight="false" outlineLevel="0" collapsed="false">
      <c r="A3035" s="3" t="n">
        <v>3034</v>
      </c>
      <c r="B3035" s="3" t="n">
        <v>7</v>
      </c>
      <c r="C3035" s="3" t="s">
        <v>90</v>
      </c>
      <c r="D3035" s="4" t="n">
        <v>431.47</v>
      </c>
      <c r="E3035" s="4" t="n">
        <v>433.75</v>
      </c>
      <c r="F3035" s="4" t="n">
        <v>428.68</v>
      </c>
      <c r="G3035" s="4" t="n">
        <v>431</v>
      </c>
      <c r="H3035" s="5" t="n">
        <v>4917448</v>
      </c>
      <c r="I3035" s="3"/>
      <c r="J3035" s="3" t="n">
        <f aca="false">ROUND((G3035-G3034)/G3034*100,2)</f>
        <v>-2.09</v>
      </c>
      <c r="K3035" s="3" t="str">
        <f aca="false">B3035&amp;"_"&amp;C3035</f>
        <v>7_2024-02-16</v>
      </c>
    </row>
    <row r="3036" customFormat="false" ht="15" hidden="false" customHeight="false" outlineLevel="0" collapsed="false">
      <c r="A3036" s="3" t="n">
        <v>3035</v>
      </c>
      <c r="B3036" s="3" t="n">
        <v>7</v>
      </c>
      <c r="C3036" s="3" t="s">
        <v>91</v>
      </c>
      <c r="D3036" s="4" t="n">
        <v>431.73</v>
      </c>
      <c r="E3036" s="4" t="n">
        <v>434.14</v>
      </c>
      <c r="F3036" s="4" t="n">
        <v>429.2</v>
      </c>
      <c r="G3036" s="4" t="n">
        <v>432.79</v>
      </c>
      <c r="H3036" s="5" t="n">
        <v>1787147</v>
      </c>
      <c r="I3036" s="3"/>
      <c r="J3036" s="3" t="n">
        <f aca="false">ROUND((G3036-G3035)/G3035*100,2)</f>
        <v>0.42</v>
      </c>
      <c r="K3036" s="3" t="str">
        <f aca="false">B3036&amp;"_"&amp;C3036</f>
        <v>7_2024-02-19</v>
      </c>
    </row>
    <row r="3037" customFormat="false" ht="15" hidden="false" customHeight="false" outlineLevel="0" collapsed="false">
      <c r="A3037" s="3" t="n">
        <v>3036</v>
      </c>
      <c r="B3037" s="3" t="n">
        <v>7</v>
      </c>
      <c r="C3037" s="3" t="s">
        <v>92</v>
      </c>
      <c r="D3037" s="4" t="n">
        <v>429.85</v>
      </c>
      <c r="E3037" s="4" t="n">
        <v>431.75</v>
      </c>
      <c r="F3037" s="4" t="n">
        <v>428.43</v>
      </c>
      <c r="G3037" s="4" t="n">
        <v>429.7</v>
      </c>
      <c r="H3037" s="5" t="n">
        <v>5984213</v>
      </c>
      <c r="I3037" s="3"/>
      <c r="J3037" s="3" t="n">
        <f aca="false">ROUND((G3037-G3036)/G3036*100,2)</f>
        <v>-0.71</v>
      </c>
      <c r="K3037" s="3" t="str">
        <f aca="false">B3037&amp;"_"&amp;C3037</f>
        <v>7_2024-02-20</v>
      </c>
    </row>
    <row r="3038" customFormat="false" ht="15" hidden="false" customHeight="false" outlineLevel="0" collapsed="false">
      <c r="A3038" s="3" t="n">
        <v>3037</v>
      </c>
      <c r="B3038" s="3" t="n">
        <v>7</v>
      </c>
      <c r="C3038" s="3" t="s">
        <v>93</v>
      </c>
      <c r="D3038" s="4" t="n">
        <v>425.12</v>
      </c>
      <c r="E3038" s="4" t="n">
        <v>427.49</v>
      </c>
      <c r="F3038" s="4" t="n">
        <v>422.89</v>
      </c>
      <c r="G3038" s="4" t="n">
        <v>425.38</v>
      </c>
      <c r="H3038" s="5" t="n">
        <v>4545199</v>
      </c>
      <c r="I3038" s="3"/>
      <c r="J3038" s="3" t="n">
        <f aca="false">ROUND((G3038-G3037)/G3037*100,2)</f>
        <v>-1.01</v>
      </c>
      <c r="K3038" s="3" t="str">
        <f aca="false">B3038&amp;"_"&amp;C3038</f>
        <v>7_2024-02-21</v>
      </c>
    </row>
    <row r="3039" customFormat="false" ht="15" hidden="false" customHeight="false" outlineLevel="0" collapsed="false">
      <c r="A3039" s="3" t="n">
        <v>3038</v>
      </c>
      <c r="B3039" s="3" t="n">
        <v>7</v>
      </c>
      <c r="C3039" s="3" t="s">
        <v>94</v>
      </c>
      <c r="D3039" s="4" t="n">
        <v>423.29</v>
      </c>
      <c r="E3039" s="4" t="n">
        <v>425.44</v>
      </c>
      <c r="F3039" s="4" t="n">
        <v>421.57</v>
      </c>
      <c r="G3039" s="4" t="n">
        <v>422.02</v>
      </c>
      <c r="H3039" s="5" t="n">
        <v>5611488</v>
      </c>
      <c r="I3039" s="3"/>
      <c r="J3039" s="3" t="n">
        <f aca="false">ROUND((G3039-G3038)/G3038*100,2)</f>
        <v>-0.79</v>
      </c>
      <c r="K3039" s="3" t="str">
        <f aca="false">B3039&amp;"_"&amp;C3039</f>
        <v>7_2024-02-22</v>
      </c>
    </row>
    <row r="3040" customFormat="false" ht="15" hidden="false" customHeight="false" outlineLevel="0" collapsed="false">
      <c r="A3040" s="3" t="n">
        <v>3039</v>
      </c>
      <c r="B3040" s="3" t="n">
        <v>7</v>
      </c>
      <c r="C3040" s="3" t="s">
        <v>95</v>
      </c>
      <c r="D3040" s="4" t="n">
        <v>420.44</v>
      </c>
      <c r="E3040" s="4" t="n">
        <v>423.25</v>
      </c>
      <c r="F3040" s="4" t="n">
        <v>418.02</v>
      </c>
      <c r="G3040" s="4" t="n">
        <v>421.35</v>
      </c>
      <c r="H3040" s="5" t="n">
        <v>671890</v>
      </c>
      <c r="I3040" s="3"/>
      <c r="J3040" s="3" t="n">
        <f aca="false">ROUND((G3040-G3039)/G3039*100,2)</f>
        <v>-0.16</v>
      </c>
      <c r="K3040" s="3" t="str">
        <f aca="false">B3040&amp;"_"&amp;C3040</f>
        <v>7_2024-02-23</v>
      </c>
    </row>
    <row r="3041" customFormat="false" ht="15" hidden="false" customHeight="false" outlineLevel="0" collapsed="false">
      <c r="A3041" s="3" t="n">
        <v>3040</v>
      </c>
      <c r="B3041" s="3" t="n">
        <v>7</v>
      </c>
      <c r="C3041" s="3" t="s">
        <v>96</v>
      </c>
      <c r="D3041" s="4" t="n">
        <v>424.1</v>
      </c>
      <c r="E3041" s="4" t="n">
        <v>425.6</v>
      </c>
      <c r="F3041" s="4" t="n">
        <v>421.31</v>
      </c>
      <c r="G3041" s="4" t="n">
        <v>423.14</v>
      </c>
      <c r="H3041" s="5" t="n">
        <v>3715168</v>
      </c>
      <c r="I3041" s="3"/>
      <c r="J3041" s="3" t="n">
        <f aca="false">ROUND((G3041-G3040)/G3040*100,2)</f>
        <v>0.42</v>
      </c>
      <c r="K3041" s="3" t="str">
        <f aca="false">B3041&amp;"_"&amp;C3041</f>
        <v>7_2024-02-26</v>
      </c>
    </row>
    <row r="3042" customFormat="false" ht="15" hidden="false" customHeight="false" outlineLevel="0" collapsed="false">
      <c r="A3042" s="3" t="n">
        <v>3041</v>
      </c>
      <c r="B3042" s="3" t="n">
        <v>7</v>
      </c>
      <c r="C3042" s="3" t="s">
        <v>97</v>
      </c>
      <c r="D3042" s="4" t="n">
        <v>412.74</v>
      </c>
      <c r="E3042" s="4" t="n">
        <v>414.63</v>
      </c>
      <c r="F3042" s="4" t="n">
        <v>411.74</v>
      </c>
      <c r="G3042" s="4" t="n">
        <v>412.89</v>
      </c>
      <c r="H3042" s="5" t="n">
        <v>7536457</v>
      </c>
      <c r="I3042" s="3"/>
      <c r="J3042" s="3" t="n">
        <f aca="false">ROUND((G3042-G3041)/G3041*100,2)</f>
        <v>-2.42</v>
      </c>
      <c r="K3042" s="3" t="str">
        <f aca="false">B3042&amp;"_"&amp;C3042</f>
        <v>7_2024-02-27</v>
      </c>
    </row>
    <row r="3043" customFormat="false" ht="15" hidden="false" customHeight="false" outlineLevel="0" collapsed="false">
      <c r="A3043" s="3" t="n">
        <v>3042</v>
      </c>
      <c r="B3043" s="3" t="n">
        <v>7</v>
      </c>
      <c r="C3043" s="3" t="s">
        <v>98</v>
      </c>
      <c r="D3043" s="4" t="n">
        <v>390.44</v>
      </c>
      <c r="E3043" s="4" t="n">
        <v>392.22</v>
      </c>
      <c r="F3043" s="4" t="n">
        <v>388.62</v>
      </c>
      <c r="G3043" s="4" t="n">
        <v>391.27</v>
      </c>
      <c r="H3043" s="5" t="n">
        <v>1599081</v>
      </c>
      <c r="I3043" s="3"/>
      <c r="J3043" s="3" t="n">
        <f aca="false">ROUND((G3043-G3042)/G3042*100,2)</f>
        <v>-5.24</v>
      </c>
      <c r="K3043" s="3" t="str">
        <f aca="false">B3043&amp;"_"&amp;C3043</f>
        <v>7_2024-02-28</v>
      </c>
    </row>
    <row r="3044" customFormat="false" ht="15" hidden="false" customHeight="false" outlineLevel="0" collapsed="false">
      <c r="A3044" s="3" t="n">
        <v>3043</v>
      </c>
      <c r="B3044" s="3" t="n">
        <v>7</v>
      </c>
      <c r="C3044" s="3" t="s">
        <v>99</v>
      </c>
      <c r="D3044" s="4" t="n">
        <v>391.57</v>
      </c>
      <c r="E3044" s="4" t="n">
        <v>394.41</v>
      </c>
      <c r="F3044" s="4" t="n">
        <v>391.37</v>
      </c>
      <c r="G3044" s="4" t="n">
        <v>393.14</v>
      </c>
      <c r="H3044" s="5" t="n">
        <v>6805104</v>
      </c>
      <c r="I3044" s="3"/>
      <c r="J3044" s="3" t="n">
        <f aca="false">ROUND((G3044-G3043)/G3043*100,2)</f>
        <v>0.48</v>
      </c>
      <c r="K3044" s="3" t="str">
        <f aca="false">B3044&amp;"_"&amp;C3044</f>
        <v>7_2024-02-29</v>
      </c>
    </row>
    <row r="3045" customFormat="false" ht="15" hidden="false" customHeight="false" outlineLevel="0" collapsed="false">
      <c r="A3045" s="3" t="n">
        <v>3044</v>
      </c>
      <c r="B3045" s="3" t="n">
        <v>7</v>
      </c>
      <c r="C3045" s="3" t="s">
        <v>100</v>
      </c>
      <c r="D3045" s="4" t="n">
        <v>385.74</v>
      </c>
      <c r="E3045" s="4" t="n">
        <v>388.19</v>
      </c>
      <c r="F3045" s="4" t="n">
        <v>384.98</v>
      </c>
      <c r="G3045" s="4" t="n">
        <v>386.73</v>
      </c>
      <c r="H3045" s="5" t="n">
        <v>1694128</v>
      </c>
      <c r="I3045" s="3"/>
      <c r="J3045" s="3" t="n">
        <f aca="false">ROUND((G3045-G3044)/G3044*100,2)</f>
        <v>-1.63</v>
      </c>
      <c r="K3045" s="3" t="str">
        <f aca="false">B3045&amp;"_"&amp;C3045</f>
        <v>7_2024-03-01</v>
      </c>
    </row>
    <row r="3046" customFormat="false" ht="15" hidden="false" customHeight="false" outlineLevel="0" collapsed="false">
      <c r="A3046" s="3" t="n">
        <v>3045</v>
      </c>
      <c r="B3046" s="3" t="n">
        <v>7</v>
      </c>
      <c r="C3046" s="3" t="s">
        <v>101</v>
      </c>
      <c r="D3046" s="4" t="n">
        <v>397.81</v>
      </c>
      <c r="E3046" s="4" t="n">
        <v>397.85</v>
      </c>
      <c r="F3046" s="4" t="n">
        <v>396.51</v>
      </c>
      <c r="G3046" s="4" t="n">
        <v>397.3</v>
      </c>
      <c r="H3046" s="5" t="n">
        <v>7916550</v>
      </c>
      <c r="I3046" s="3"/>
      <c r="J3046" s="3" t="n">
        <f aca="false">ROUND((G3046-G3045)/G3045*100,2)</f>
        <v>2.73</v>
      </c>
      <c r="K3046" s="3" t="str">
        <f aca="false">B3046&amp;"_"&amp;C3046</f>
        <v>7_2024-03-04</v>
      </c>
    </row>
    <row r="3047" customFormat="false" ht="15" hidden="false" customHeight="false" outlineLevel="0" collapsed="false">
      <c r="A3047" s="3" t="n">
        <v>3046</v>
      </c>
      <c r="B3047" s="3" t="n">
        <v>7</v>
      </c>
      <c r="C3047" s="3" t="s">
        <v>102</v>
      </c>
      <c r="D3047" s="4" t="n">
        <v>398.26</v>
      </c>
      <c r="E3047" s="4" t="n">
        <v>399.9</v>
      </c>
      <c r="F3047" s="4" t="n">
        <v>395.91</v>
      </c>
      <c r="G3047" s="4" t="n">
        <v>396.87</v>
      </c>
      <c r="H3047" s="5" t="n">
        <v>1627553</v>
      </c>
      <c r="I3047" s="3"/>
      <c r="J3047" s="3" t="n">
        <f aca="false">ROUND((G3047-G3046)/G3046*100,2)</f>
        <v>-0.11</v>
      </c>
      <c r="K3047" s="3" t="str">
        <f aca="false">B3047&amp;"_"&amp;C3047</f>
        <v>7_2024-03-05</v>
      </c>
    </row>
    <row r="3048" customFormat="false" ht="15" hidden="false" customHeight="false" outlineLevel="0" collapsed="false">
      <c r="A3048" s="3" t="n">
        <v>3047</v>
      </c>
      <c r="B3048" s="3" t="n">
        <v>7</v>
      </c>
      <c r="C3048" s="3" t="s">
        <v>103</v>
      </c>
      <c r="D3048" s="4" t="n">
        <v>407.7</v>
      </c>
      <c r="E3048" s="4" t="n">
        <v>407.87</v>
      </c>
      <c r="F3048" s="4" t="n">
        <v>404.88</v>
      </c>
      <c r="G3048" s="4" t="n">
        <v>406.28</v>
      </c>
      <c r="H3048" s="5" t="n">
        <v>2955444</v>
      </c>
      <c r="I3048" s="3"/>
      <c r="J3048" s="3" t="n">
        <f aca="false">ROUND((G3048-G3047)/G3047*100,2)</f>
        <v>2.37</v>
      </c>
      <c r="K3048" s="3" t="str">
        <f aca="false">B3048&amp;"_"&amp;C3048</f>
        <v>7_2024-03-06</v>
      </c>
    </row>
    <row r="3049" customFormat="false" ht="15" hidden="false" customHeight="false" outlineLevel="0" collapsed="false">
      <c r="A3049" s="3" t="n">
        <v>3048</v>
      </c>
      <c r="B3049" s="3" t="n">
        <v>7</v>
      </c>
      <c r="C3049" s="3" t="s">
        <v>104</v>
      </c>
      <c r="D3049" s="4" t="n">
        <v>410.73</v>
      </c>
      <c r="E3049" s="4" t="n">
        <v>412.2</v>
      </c>
      <c r="F3049" s="4" t="n">
        <v>409.27</v>
      </c>
      <c r="G3049" s="4" t="n">
        <v>411.07</v>
      </c>
      <c r="H3049" s="5" t="n">
        <v>795761</v>
      </c>
      <c r="I3049" s="3"/>
      <c r="J3049" s="3" t="n">
        <f aca="false">ROUND((G3049-G3048)/G3048*100,2)</f>
        <v>1.18</v>
      </c>
      <c r="K3049" s="3" t="str">
        <f aca="false">B3049&amp;"_"&amp;C3049</f>
        <v>7_2024-03-07</v>
      </c>
    </row>
    <row r="3050" customFormat="false" ht="15" hidden="false" customHeight="false" outlineLevel="0" collapsed="false">
      <c r="A3050" s="3" t="n">
        <v>3049</v>
      </c>
      <c r="B3050" s="3" t="n">
        <v>7</v>
      </c>
      <c r="C3050" s="3" t="s">
        <v>105</v>
      </c>
      <c r="D3050" s="4" t="n">
        <v>399.71</v>
      </c>
      <c r="E3050" s="4" t="n">
        <v>401.48</v>
      </c>
      <c r="F3050" s="4" t="n">
        <v>398.25</v>
      </c>
      <c r="G3050" s="4" t="n">
        <v>400.45</v>
      </c>
      <c r="H3050" s="5" t="n">
        <v>2666030</v>
      </c>
      <c r="I3050" s="3"/>
      <c r="J3050" s="3" t="n">
        <f aca="false">ROUND((G3050-G3049)/G3049*100,2)</f>
        <v>-2.58</v>
      </c>
      <c r="K3050" s="3" t="str">
        <f aca="false">B3050&amp;"_"&amp;C3050</f>
        <v>7_2024-03-08</v>
      </c>
    </row>
    <row r="3051" customFormat="false" ht="15" hidden="false" customHeight="false" outlineLevel="0" collapsed="false">
      <c r="A3051" s="3" t="n">
        <v>3050</v>
      </c>
      <c r="B3051" s="3" t="n">
        <v>7</v>
      </c>
      <c r="C3051" s="3" t="s">
        <v>106</v>
      </c>
      <c r="D3051" s="4" t="n">
        <v>394.01</v>
      </c>
      <c r="E3051" s="4" t="n">
        <v>394.05</v>
      </c>
      <c r="F3051" s="4" t="n">
        <v>393.49</v>
      </c>
      <c r="G3051" s="4" t="n">
        <v>393.86</v>
      </c>
      <c r="H3051" s="5" t="n">
        <v>7191324</v>
      </c>
      <c r="I3051" s="3"/>
      <c r="J3051" s="3" t="n">
        <f aca="false">ROUND((G3051-G3050)/G3050*100,2)</f>
        <v>-1.65</v>
      </c>
      <c r="K3051" s="3" t="str">
        <f aca="false">B3051&amp;"_"&amp;C3051</f>
        <v>7_2024-03-11</v>
      </c>
    </row>
    <row r="3052" customFormat="false" ht="15" hidden="false" customHeight="false" outlineLevel="0" collapsed="false">
      <c r="A3052" s="3" t="n">
        <v>3051</v>
      </c>
      <c r="B3052" s="3" t="n">
        <v>7</v>
      </c>
      <c r="C3052" s="3" t="s">
        <v>107</v>
      </c>
      <c r="D3052" s="4" t="n">
        <v>398.65</v>
      </c>
      <c r="E3052" s="4" t="n">
        <v>401.59</v>
      </c>
      <c r="F3052" s="4" t="n">
        <v>396.9</v>
      </c>
      <c r="G3052" s="4" t="n">
        <v>400.14</v>
      </c>
      <c r="H3052" s="5" t="n">
        <v>5467351</v>
      </c>
      <c r="I3052" s="3"/>
      <c r="J3052" s="3" t="n">
        <f aca="false">ROUND((G3052-G3051)/G3051*100,2)</f>
        <v>1.59</v>
      </c>
      <c r="K3052" s="3" t="str">
        <f aca="false">B3052&amp;"_"&amp;C3052</f>
        <v>7_2024-03-12</v>
      </c>
    </row>
    <row r="3053" customFormat="false" ht="15" hidden="false" customHeight="false" outlineLevel="0" collapsed="false">
      <c r="A3053" s="3" t="n">
        <v>3052</v>
      </c>
      <c r="B3053" s="3" t="n">
        <v>7</v>
      </c>
      <c r="C3053" s="3" t="s">
        <v>108</v>
      </c>
      <c r="D3053" s="4" t="n">
        <v>401.89</v>
      </c>
      <c r="E3053" s="4" t="n">
        <v>404.25</v>
      </c>
      <c r="F3053" s="4" t="n">
        <v>400.32</v>
      </c>
      <c r="G3053" s="4" t="n">
        <v>401.76</v>
      </c>
      <c r="H3053" s="5" t="n">
        <v>5685548</v>
      </c>
      <c r="I3053" s="3"/>
      <c r="J3053" s="3" t="n">
        <f aca="false">ROUND((G3053-G3052)/G3052*100,2)</f>
        <v>0.4</v>
      </c>
      <c r="K3053" s="3" t="str">
        <f aca="false">B3053&amp;"_"&amp;C3053</f>
        <v>7_2024-03-13</v>
      </c>
    </row>
    <row r="3054" customFormat="false" ht="15" hidden="false" customHeight="false" outlineLevel="0" collapsed="false">
      <c r="A3054" s="3" t="n">
        <v>3053</v>
      </c>
      <c r="B3054" s="3" t="n">
        <v>7</v>
      </c>
      <c r="C3054" s="3" t="s">
        <v>109</v>
      </c>
      <c r="D3054" s="4" t="n">
        <v>394.69</v>
      </c>
      <c r="E3054" s="4" t="n">
        <v>397.95</v>
      </c>
      <c r="F3054" s="4" t="n">
        <v>393.89</v>
      </c>
      <c r="G3054" s="4" t="n">
        <v>395.86</v>
      </c>
      <c r="H3054" s="5" t="n">
        <v>6015685</v>
      </c>
      <c r="I3054" s="3"/>
      <c r="J3054" s="3" t="n">
        <f aca="false">ROUND((G3054-G3053)/G3053*100,2)</f>
        <v>-1.47</v>
      </c>
      <c r="K3054" s="3" t="str">
        <f aca="false">B3054&amp;"_"&amp;C3054</f>
        <v>7_2024-03-14</v>
      </c>
    </row>
    <row r="3055" customFormat="false" ht="15" hidden="false" customHeight="false" outlineLevel="0" collapsed="false">
      <c r="A3055" s="3" t="n">
        <v>3054</v>
      </c>
      <c r="B3055" s="3" t="n">
        <v>7</v>
      </c>
      <c r="C3055" s="3" t="s">
        <v>110</v>
      </c>
      <c r="D3055" s="4" t="n">
        <v>395.72</v>
      </c>
      <c r="E3055" s="4" t="n">
        <v>397.22</v>
      </c>
      <c r="F3055" s="4" t="n">
        <v>394.15</v>
      </c>
      <c r="G3055" s="4" t="n">
        <v>395.69</v>
      </c>
      <c r="H3055" s="5" t="n">
        <v>2626744</v>
      </c>
      <c r="I3055" s="3"/>
      <c r="J3055" s="3" t="n">
        <f aca="false">ROUND((G3055-G3054)/G3054*100,2)</f>
        <v>-0.04</v>
      </c>
      <c r="K3055" s="3" t="str">
        <f aca="false">B3055&amp;"_"&amp;C3055</f>
        <v>7_2024-03-15</v>
      </c>
    </row>
    <row r="3056" customFormat="false" ht="15" hidden="false" customHeight="false" outlineLevel="0" collapsed="false">
      <c r="A3056" s="3" t="n">
        <v>3055</v>
      </c>
      <c r="B3056" s="3" t="n">
        <v>7</v>
      </c>
      <c r="C3056" s="3" t="s">
        <v>111</v>
      </c>
      <c r="D3056" s="4" t="n">
        <v>387.11</v>
      </c>
      <c r="E3056" s="4" t="n">
        <v>389.13</v>
      </c>
      <c r="F3056" s="4" t="n">
        <v>384.99</v>
      </c>
      <c r="G3056" s="4" t="n">
        <v>387.24</v>
      </c>
      <c r="H3056" s="5" t="n">
        <v>5714602</v>
      </c>
      <c r="I3056" s="3"/>
      <c r="J3056" s="3" t="n">
        <f aca="false">ROUND((G3056-G3055)/G3055*100,2)</f>
        <v>-2.14</v>
      </c>
      <c r="K3056" s="3" t="str">
        <f aca="false">B3056&amp;"_"&amp;C3056</f>
        <v>7_2024-03-18</v>
      </c>
    </row>
    <row r="3057" customFormat="false" ht="15" hidden="false" customHeight="false" outlineLevel="0" collapsed="false">
      <c r="A3057" s="3" t="n">
        <v>3056</v>
      </c>
      <c r="B3057" s="3" t="n">
        <v>7</v>
      </c>
      <c r="C3057" s="3" t="s">
        <v>112</v>
      </c>
      <c r="D3057" s="4" t="n">
        <v>389.77</v>
      </c>
      <c r="E3057" s="4" t="n">
        <v>390.79</v>
      </c>
      <c r="F3057" s="4" t="n">
        <v>389.35</v>
      </c>
      <c r="G3057" s="4" t="n">
        <v>389.95</v>
      </c>
      <c r="H3057" s="5" t="n">
        <v>7213970</v>
      </c>
      <c r="I3057" s="3"/>
      <c r="J3057" s="3" t="n">
        <f aca="false">ROUND((G3057-G3056)/G3056*100,2)</f>
        <v>0.7</v>
      </c>
      <c r="K3057" s="3" t="str">
        <f aca="false">B3057&amp;"_"&amp;C3057</f>
        <v>7_2024-03-19</v>
      </c>
    </row>
    <row r="3058" customFormat="false" ht="15" hidden="false" customHeight="false" outlineLevel="0" collapsed="false">
      <c r="A3058" s="3" t="n">
        <v>3057</v>
      </c>
      <c r="B3058" s="3" t="n">
        <v>7</v>
      </c>
      <c r="C3058" s="3" t="s">
        <v>113</v>
      </c>
      <c r="D3058" s="4" t="n">
        <v>383.42</v>
      </c>
      <c r="E3058" s="4" t="n">
        <v>386.13</v>
      </c>
      <c r="F3058" s="4" t="n">
        <v>381.91</v>
      </c>
      <c r="G3058" s="4" t="n">
        <v>384.36</v>
      </c>
      <c r="H3058" s="5" t="n">
        <v>696634</v>
      </c>
      <c r="I3058" s="3"/>
      <c r="J3058" s="3" t="n">
        <f aca="false">ROUND((G3058-G3057)/G3057*100,2)</f>
        <v>-1.43</v>
      </c>
      <c r="K3058" s="3" t="str">
        <f aca="false">B3058&amp;"_"&amp;C3058</f>
        <v>7_2024-03-20</v>
      </c>
    </row>
    <row r="3059" customFormat="false" ht="15" hidden="false" customHeight="false" outlineLevel="0" collapsed="false">
      <c r="A3059" s="3" t="n">
        <v>3058</v>
      </c>
      <c r="B3059" s="3" t="n">
        <v>7</v>
      </c>
      <c r="C3059" s="3" t="s">
        <v>114</v>
      </c>
      <c r="D3059" s="4" t="n">
        <v>388.8</v>
      </c>
      <c r="E3059" s="4" t="n">
        <v>389.44</v>
      </c>
      <c r="F3059" s="4" t="n">
        <v>386.62</v>
      </c>
      <c r="G3059" s="4" t="n">
        <v>388.44</v>
      </c>
      <c r="H3059" s="5" t="n">
        <v>7726427</v>
      </c>
      <c r="I3059" s="3"/>
      <c r="J3059" s="3" t="n">
        <f aca="false">ROUND((G3059-G3058)/G3058*100,2)</f>
        <v>1.06</v>
      </c>
      <c r="K3059" s="3" t="str">
        <f aca="false">B3059&amp;"_"&amp;C3059</f>
        <v>7_2024-03-21</v>
      </c>
    </row>
    <row r="3060" customFormat="false" ht="15" hidden="false" customHeight="false" outlineLevel="0" collapsed="false">
      <c r="A3060" s="3" t="n">
        <v>3059</v>
      </c>
      <c r="B3060" s="3" t="n">
        <v>7</v>
      </c>
      <c r="C3060" s="3" t="s">
        <v>115</v>
      </c>
      <c r="D3060" s="4" t="n">
        <v>399.1</v>
      </c>
      <c r="E3060" s="4" t="n">
        <v>400.29</v>
      </c>
      <c r="F3060" s="4" t="n">
        <v>396.33</v>
      </c>
      <c r="G3060" s="4" t="n">
        <v>397.6</v>
      </c>
      <c r="H3060" s="5" t="n">
        <v>3383558</v>
      </c>
      <c r="I3060" s="3"/>
      <c r="J3060" s="3" t="n">
        <f aca="false">ROUND((G3060-G3059)/G3059*100,2)</f>
        <v>2.36</v>
      </c>
      <c r="K3060" s="3" t="str">
        <f aca="false">B3060&amp;"_"&amp;C3060</f>
        <v>7_2024-03-22</v>
      </c>
    </row>
    <row r="3061" customFormat="false" ht="15" hidden="false" customHeight="false" outlineLevel="0" collapsed="false">
      <c r="A3061" s="3" t="n">
        <v>3060</v>
      </c>
      <c r="B3061" s="3" t="n">
        <v>7</v>
      </c>
      <c r="C3061" s="3" t="s">
        <v>116</v>
      </c>
      <c r="D3061" s="4" t="n">
        <v>400.48</v>
      </c>
      <c r="E3061" s="4" t="n">
        <v>403.11</v>
      </c>
      <c r="F3061" s="4" t="n">
        <v>398.28</v>
      </c>
      <c r="G3061" s="4" t="n">
        <v>401.61</v>
      </c>
      <c r="H3061" s="5" t="n">
        <v>4293541</v>
      </c>
      <c r="I3061" s="3"/>
      <c r="J3061" s="3" t="n">
        <f aca="false">ROUND((G3061-G3060)/G3060*100,2)</f>
        <v>1.01</v>
      </c>
      <c r="K3061" s="3" t="str">
        <f aca="false">B3061&amp;"_"&amp;C3061</f>
        <v>7_2024-03-25</v>
      </c>
    </row>
    <row r="3062" customFormat="false" ht="15" hidden="false" customHeight="false" outlineLevel="0" collapsed="false">
      <c r="A3062" s="3" t="n">
        <v>3061</v>
      </c>
      <c r="B3062" s="3" t="n">
        <v>7</v>
      </c>
      <c r="C3062" s="3" t="s">
        <v>117</v>
      </c>
      <c r="D3062" s="4" t="n">
        <v>401.96</v>
      </c>
      <c r="E3062" s="4" t="n">
        <v>402.73</v>
      </c>
      <c r="F3062" s="4" t="n">
        <v>399.5</v>
      </c>
      <c r="G3062" s="4" t="n">
        <v>400.89</v>
      </c>
      <c r="H3062" s="5" t="n">
        <v>4204303</v>
      </c>
      <c r="I3062" s="3"/>
      <c r="J3062" s="3" t="n">
        <f aca="false">ROUND((G3062-G3061)/G3061*100,2)</f>
        <v>-0.18</v>
      </c>
      <c r="K3062" s="3" t="str">
        <f aca="false">B3062&amp;"_"&amp;C3062</f>
        <v>7_2024-03-26</v>
      </c>
    </row>
    <row r="3063" customFormat="false" ht="15" hidden="false" customHeight="false" outlineLevel="0" collapsed="false">
      <c r="A3063" s="3" t="n">
        <v>3062</v>
      </c>
      <c r="B3063" s="3" t="n">
        <v>7</v>
      </c>
      <c r="C3063" s="3" t="s">
        <v>118</v>
      </c>
      <c r="D3063" s="4" t="n">
        <v>397.69</v>
      </c>
      <c r="E3063" s="4" t="n">
        <v>399.58</v>
      </c>
      <c r="F3063" s="4" t="n">
        <v>395.63</v>
      </c>
      <c r="G3063" s="4" t="n">
        <v>396.9</v>
      </c>
      <c r="H3063" s="5" t="n">
        <v>5611720</v>
      </c>
      <c r="I3063" s="3"/>
      <c r="J3063" s="3" t="n">
        <f aca="false">ROUND((G3063-G3062)/G3062*100,2)</f>
        <v>-1</v>
      </c>
      <c r="K3063" s="3" t="str">
        <f aca="false">B3063&amp;"_"&amp;C3063</f>
        <v>7_2024-03-27</v>
      </c>
    </row>
    <row r="3064" customFormat="false" ht="15" hidden="false" customHeight="false" outlineLevel="0" collapsed="false">
      <c r="A3064" s="3" t="n">
        <v>3063</v>
      </c>
      <c r="B3064" s="3" t="n">
        <v>7</v>
      </c>
      <c r="C3064" s="3" t="s">
        <v>119</v>
      </c>
      <c r="D3064" s="4" t="n">
        <v>407.85</v>
      </c>
      <c r="E3064" s="4" t="n">
        <v>409.79</v>
      </c>
      <c r="F3064" s="4" t="n">
        <v>406.36</v>
      </c>
      <c r="G3064" s="4" t="n">
        <v>407.26</v>
      </c>
      <c r="H3064" s="5" t="n">
        <v>5716262</v>
      </c>
      <c r="I3064" s="3"/>
      <c r="J3064" s="3" t="n">
        <f aca="false">ROUND((G3064-G3063)/G3063*100,2)</f>
        <v>2.61</v>
      </c>
      <c r="K3064" s="3" t="str">
        <f aca="false">B3064&amp;"_"&amp;C3064</f>
        <v>7_2024-03-28</v>
      </c>
    </row>
    <row r="3065" customFormat="false" ht="15" hidden="false" customHeight="false" outlineLevel="0" collapsed="false">
      <c r="A3065" s="3" t="n">
        <v>3064</v>
      </c>
      <c r="B3065" s="3" t="n">
        <v>7</v>
      </c>
      <c r="C3065" s="3" t="s">
        <v>120</v>
      </c>
      <c r="D3065" s="4" t="n">
        <v>408.66</v>
      </c>
      <c r="E3065" s="4" t="n">
        <v>410.28</v>
      </c>
      <c r="F3065" s="4" t="n">
        <v>405.29</v>
      </c>
      <c r="G3065" s="4" t="n">
        <v>407.41</v>
      </c>
      <c r="H3065" s="5" t="n">
        <v>6166753</v>
      </c>
      <c r="I3065" s="3"/>
      <c r="J3065" s="3" t="n">
        <f aca="false">ROUND((G3065-G3064)/G3064*100,2)</f>
        <v>0.04</v>
      </c>
      <c r="K3065" s="3" t="str">
        <f aca="false">B3065&amp;"_"&amp;C3065</f>
        <v>7_2024-03-29</v>
      </c>
    </row>
    <row r="3066" customFormat="false" ht="15" hidden="false" customHeight="false" outlineLevel="0" collapsed="false">
      <c r="A3066" s="3" t="n">
        <v>3065</v>
      </c>
      <c r="B3066" s="3" t="n">
        <v>7</v>
      </c>
      <c r="C3066" s="3" t="s">
        <v>121</v>
      </c>
      <c r="D3066" s="4" t="n">
        <v>397.85</v>
      </c>
      <c r="E3066" s="4" t="n">
        <v>399.48</v>
      </c>
      <c r="F3066" s="4" t="n">
        <v>397.76</v>
      </c>
      <c r="G3066" s="4" t="n">
        <v>398.39</v>
      </c>
      <c r="H3066" s="5" t="n">
        <v>5547584</v>
      </c>
      <c r="I3066" s="3"/>
      <c r="J3066" s="3" t="n">
        <f aca="false">ROUND((G3066-G3065)/G3065*100,2)</f>
        <v>-2.21</v>
      </c>
      <c r="K3066" s="3" t="str">
        <f aca="false">B3066&amp;"_"&amp;C3066</f>
        <v>7_2024-04-01</v>
      </c>
    </row>
    <row r="3067" customFormat="false" ht="15" hidden="false" customHeight="false" outlineLevel="0" collapsed="false">
      <c r="A3067" s="3" t="n">
        <v>3066</v>
      </c>
      <c r="B3067" s="3" t="n">
        <v>7</v>
      </c>
      <c r="C3067" s="3" t="s">
        <v>122</v>
      </c>
      <c r="D3067" s="4" t="n">
        <v>404.78</v>
      </c>
      <c r="E3067" s="4" t="n">
        <v>408.04</v>
      </c>
      <c r="F3067" s="4" t="n">
        <v>404.35</v>
      </c>
      <c r="G3067" s="4" t="n">
        <v>405.85</v>
      </c>
      <c r="H3067" s="5" t="n">
        <v>6098545</v>
      </c>
      <c r="I3067" s="3"/>
      <c r="J3067" s="3" t="n">
        <f aca="false">ROUND((G3067-G3066)/G3066*100,2)</f>
        <v>1.87</v>
      </c>
      <c r="K3067" s="3" t="str">
        <f aca="false">B3067&amp;"_"&amp;C3067</f>
        <v>7_2024-04-02</v>
      </c>
    </row>
    <row r="3068" customFormat="false" ht="15" hidden="false" customHeight="false" outlineLevel="0" collapsed="false">
      <c r="A3068" s="3" t="n">
        <v>3067</v>
      </c>
      <c r="B3068" s="3" t="n">
        <v>7</v>
      </c>
      <c r="C3068" s="3" t="s">
        <v>123</v>
      </c>
      <c r="D3068" s="4" t="n">
        <v>408.38</v>
      </c>
      <c r="E3068" s="4" t="n">
        <v>410.71</v>
      </c>
      <c r="F3068" s="4" t="n">
        <v>407.25</v>
      </c>
      <c r="G3068" s="4" t="n">
        <v>409.42</v>
      </c>
      <c r="H3068" s="5" t="n">
        <v>3455502</v>
      </c>
      <c r="I3068" s="3"/>
      <c r="J3068" s="3" t="n">
        <f aca="false">ROUND((G3068-G3067)/G3067*100,2)</f>
        <v>0.88</v>
      </c>
      <c r="K3068" s="3" t="str">
        <f aca="false">B3068&amp;"_"&amp;C3068</f>
        <v>7_2024-04-03</v>
      </c>
    </row>
    <row r="3069" customFormat="false" ht="15" hidden="false" customHeight="false" outlineLevel="0" collapsed="false">
      <c r="A3069" s="3" t="n">
        <v>3068</v>
      </c>
      <c r="B3069" s="3" t="n">
        <v>7</v>
      </c>
      <c r="C3069" s="3" t="s">
        <v>124</v>
      </c>
      <c r="D3069" s="4" t="n">
        <v>403.7</v>
      </c>
      <c r="E3069" s="4" t="n">
        <v>406.88</v>
      </c>
      <c r="F3069" s="4" t="n">
        <v>402.22</v>
      </c>
      <c r="G3069" s="4" t="n">
        <v>404.87</v>
      </c>
      <c r="H3069" s="5" t="n">
        <v>1892666</v>
      </c>
      <c r="I3069" s="3"/>
      <c r="J3069" s="3" t="n">
        <f aca="false">ROUND((G3069-G3068)/G3068*100,2)</f>
        <v>-1.11</v>
      </c>
      <c r="K3069" s="3" t="str">
        <f aca="false">B3069&amp;"_"&amp;C3069</f>
        <v>7_2024-04-04</v>
      </c>
    </row>
    <row r="3070" customFormat="false" ht="15" hidden="false" customHeight="false" outlineLevel="0" collapsed="false">
      <c r="A3070" s="3" t="n">
        <v>3069</v>
      </c>
      <c r="B3070" s="3" t="n">
        <v>7</v>
      </c>
      <c r="C3070" s="3" t="s">
        <v>125</v>
      </c>
      <c r="D3070" s="4" t="n">
        <v>405.95</v>
      </c>
      <c r="E3070" s="4" t="n">
        <v>407.75</v>
      </c>
      <c r="F3070" s="4" t="n">
        <v>403.29</v>
      </c>
      <c r="G3070" s="4" t="n">
        <v>405.35</v>
      </c>
      <c r="H3070" s="5" t="n">
        <v>6421513</v>
      </c>
      <c r="I3070" s="3"/>
      <c r="J3070" s="3" t="n">
        <f aca="false">ROUND((G3070-G3069)/G3069*100,2)</f>
        <v>0.12</v>
      </c>
      <c r="K3070" s="3" t="str">
        <f aca="false">B3070&amp;"_"&amp;C3070</f>
        <v>7_2024-04-05</v>
      </c>
    </row>
    <row r="3071" customFormat="false" ht="15" hidden="false" customHeight="false" outlineLevel="0" collapsed="false">
      <c r="A3071" s="3" t="n">
        <v>3070</v>
      </c>
      <c r="B3071" s="3" t="n">
        <v>7</v>
      </c>
      <c r="C3071" s="3" t="s">
        <v>126</v>
      </c>
      <c r="D3071" s="4" t="n">
        <v>424.53</v>
      </c>
      <c r="E3071" s="4" t="n">
        <v>425.09</v>
      </c>
      <c r="F3071" s="4" t="n">
        <v>421.02</v>
      </c>
      <c r="G3071" s="4" t="n">
        <v>423.41</v>
      </c>
      <c r="H3071" s="5" t="n">
        <v>4596365</v>
      </c>
      <c r="I3071" s="3"/>
      <c r="J3071" s="3" t="n">
        <f aca="false">ROUND((G3071-G3070)/G3070*100,2)</f>
        <v>4.46</v>
      </c>
      <c r="K3071" s="3" t="str">
        <f aca="false">B3071&amp;"_"&amp;C3071</f>
        <v>7_2024-04-08</v>
      </c>
    </row>
    <row r="3072" customFormat="false" ht="15" hidden="false" customHeight="false" outlineLevel="0" collapsed="false">
      <c r="A3072" s="3" t="n">
        <v>3071</v>
      </c>
      <c r="B3072" s="3" t="n">
        <v>7</v>
      </c>
      <c r="C3072" s="3" t="s">
        <v>127</v>
      </c>
      <c r="D3072" s="4" t="n">
        <v>430.24</v>
      </c>
      <c r="E3072" s="4" t="n">
        <v>432.66</v>
      </c>
      <c r="F3072" s="4" t="n">
        <v>429.57</v>
      </c>
      <c r="G3072" s="4" t="n">
        <v>431.61</v>
      </c>
      <c r="H3072" s="5" t="n">
        <v>5633519</v>
      </c>
      <c r="I3072" s="3"/>
      <c r="J3072" s="3" t="n">
        <f aca="false">ROUND((G3072-G3071)/G3071*100,2)</f>
        <v>1.94</v>
      </c>
      <c r="K3072" s="3" t="str">
        <f aca="false">B3072&amp;"_"&amp;C3072</f>
        <v>7_2024-04-09</v>
      </c>
    </row>
    <row r="3073" customFormat="false" ht="15" hidden="false" customHeight="false" outlineLevel="0" collapsed="false">
      <c r="A3073" s="3" t="n">
        <v>3072</v>
      </c>
      <c r="B3073" s="3" t="n">
        <v>7</v>
      </c>
      <c r="C3073" s="3" t="s">
        <v>128</v>
      </c>
      <c r="D3073" s="4" t="n">
        <v>427.26</v>
      </c>
      <c r="E3073" s="4" t="n">
        <v>427.74</v>
      </c>
      <c r="F3073" s="4" t="n">
        <v>423.9</v>
      </c>
      <c r="G3073" s="4" t="n">
        <v>425.84</v>
      </c>
      <c r="H3073" s="5" t="n">
        <v>5918156</v>
      </c>
      <c r="I3073" s="3"/>
      <c r="J3073" s="3" t="n">
        <f aca="false">ROUND((G3073-G3072)/G3072*100,2)</f>
        <v>-1.34</v>
      </c>
      <c r="K3073" s="3" t="str">
        <f aca="false">B3073&amp;"_"&amp;C3073</f>
        <v>7_2024-04-10</v>
      </c>
    </row>
    <row r="3074" customFormat="false" ht="15" hidden="false" customHeight="false" outlineLevel="0" collapsed="false">
      <c r="A3074" s="3" t="n">
        <v>3073</v>
      </c>
      <c r="B3074" s="3" t="n">
        <v>7</v>
      </c>
      <c r="C3074" s="3" t="s">
        <v>129</v>
      </c>
      <c r="D3074" s="4" t="n">
        <v>431.85</v>
      </c>
      <c r="E3074" s="4" t="n">
        <v>432.86</v>
      </c>
      <c r="F3074" s="4" t="n">
        <v>427.82</v>
      </c>
      <c r="G3074" s="4" t="n">
        <v>430.32</v>
      </c>
      <c r="H3074" s="5" t="n">
        <v>1788928</v>
      </c>
      <c r="I3074" s="3"/>
      <c r="J3074" s="3" t="n">
        <f aca="false">ROUND((G3074-G3073)/G3073*100,2)</f>
        <v>1.05</v>
      </c>
      <c r="K3074" s="3" t="str">
        <f aca="false">B3074&amp;"_"&amp;C3074</f>
        <v>7_2024-04-11</v>
      </c>
    </row>
    <row r="3075" customFormat="false" ht="15" hidden="false" customHeight="false" outlineLevel="0" collapsed="false">
      <c r="A3075" s="3" t="n">
        <v>3074</v>
      </c>
      <c r="B3075" s="3" t="n">
        <v>7</v>
      </c>
      <c r="C3075" s="3" t="s">
        <v>130</v>
      </c>
      <c r="D3075" s="4" t="n">
        <v>429.95</v>
      </c>
      <c r="E3075" s="4" t="n">
        <v>430.52</v>
      </c>
      <c r="F3075" s="4" t="n">
        <v>426.64</v>
      </c>
      <c r="G3075" s="4" t="n">
        <v>428.42</v>
      </c>
      <c r="H3075" s="5" t="n">
        <v>3074937</v>
      </c>
      <c r="I3075" s="3"/>
      <c r="J3075" s="3" t="n">
        <f aca="false">ROUND((G3075-G3074)/G3074*100,2)</f>
        <v>-0.44</v>
      </c>
      <c r="K3075" s="3" t="str">
        <f aca="false">B3075&amp;"_"&amp;C3075</f>
        <v>7_2024-04-12</v>
      </c>
    </row>
    <row r="3076" customFormat="false" ht="15" hidden="false" customHeight="false" outlineLevel="0" collapsed="false">
      <c r="A3076" s="3" t="n">
        <v>3075</v>
      </c>
      <c r="B3076" s="3" t="n">
        <v>7</v>
      </c>
      <c r="C3076" s="3" t="s">
        <v>131</v>
      </c>
      <c r="D3076" s="4" t="n">
        <v>418.05</v>
      </c>
      <c r="E3076" s="4" t="n">
        <v>421.55</v>
      </c>
      <c r="F3076" s="4" t="n">
        <v>415.7</v>
      </c>
      <c r="G3076" s="4" t="n">
        <v>419.39</v>
      </c>
      <c r="H3076" s="5" t="n">
        <v>1296579</v>
      </c>
      <c r="I3076" s="3"/>
      <c r="J3076" s="3" t="n">
        <f aca="false">ROUND((G3076-G3075)/G3075*100,2)</f>
        <v>-2.11</v>
      </c>
      <c r="K3076" s="3" t="str">
        <f aca="false">B3076&amp;"_"&amp;C3076</f>
        <v>7_2024-04-15</v>
      </c>
    </row>
    <row r="3077" customFormat="false" ht="15" hidden="false" customHeight="false" outlineLevel="0" collapsed="false">
      <c r="A3077" s="3" t="n">
        <v>3076</v>
      </c>
      <c r="B3077" s="3" t="n">
        <v>7</v>
      </c>
      <c r="C3077" s="3" t="s">
        <v>132</v>
      </c>
      <c r="D3077" s="4" t="n">
        <v>412.97</v>
      </c>
      <c r="E3077" s="4" t="n">
        <v>413.89</v>
      </c>
      <c r="F3077" s="4" t="n">
        <v>412.22</v>
      </c>
      <c r="G3077" s="4" t="n">
        <v>412.28</v>
      </c>
      <c r="H3077" s="5" t="n">
        <v>5343656</v>
      </c>
      <c r="I3077" s="3"/>
      <c r="J3077" s="3" t="n">
        <f aca="false">ROUND((G3077-G3076)/G3076*100,2)</f>
        <v>-1.7</v>
      </c>
      <c r="K3077" s="3" t="str">
        <f aca="false">B3077&amp;"_"&amp;C3077</f>
        <v>7_2024-04-16</v>
      </c>
    </row>
    <row r="3078" customFormat="false" ht="15" hidden="false" customHeight="false" outlineLevel="0" collapsed="false">
      <c r="A3078" s="3" t="n">
        <v>3077</v>
      </c>
      <c r="B3078" s="3" t="n">
        <v>7</v>
      </c>
      <c r="C3078" s="3" t="s">
        <v>133</v>
      </c>
      <c r="D3078" s="4" t="n">
        <v>395.37</v>
      </c>
      <c r="E3078" s="4" t="n">
        <v>396.69</v>
      </c>
      <c r="F3078" s="4" t="n">
        <v>393.91</v>
      </c>
      <c r="G3078" s="4" t="n">
        <v>393.95</v>
      </c>
      <c r="H3078" s="5" t="n">
        <v>2903310</v>
      </c>
      <c r="I3078" s="3"/>
      <c r="J3078" s="3" t="n">
        <f aca="false">ROUND((G3078-G3077)/G3077*100,2)</f>
        <v>-4.45</v>
      </c>
      <c r="K3078" s="3" t="str">
        <f aca="false">B3078&amp;"_"&amp;C3078</f>
        <v>7_2024-04-17</v>
      </c>
    </row>
    <row r="3079" customFormat="false" ht="15" hidden="false" customHeight="false" outlineLevel="0" collapsed="false">
      <c r="A3079" s="3" t="n">
        <v>3078</v>
      </c>
      <c r="B3079" s="3" t="n">
        <v>7</v>
      </c>
      <c r="C3079" s="3" t="s">
        <v>134</v>
      </c>
      <c r="D3079" s="4" t="n">
        <v>391.91</v>
      </c>
      <c r="E3079" s="4" t="n">
        <v>393.54</v>
      </c>
      <c r="F3079" s="4" t="n">
        <v>389.97</v>
      </c>
      <c r="G3079" s="4" t="n">
        <v>391.94</v>
      </c>
      <c r="H3079" s="5" t="n">
        <v>2181550</v>
      </c>
      <c r="I3079" s="3"/>
      <c r="J3079" s="3" t="n">
        <f aca="false">ROUND((G3079-G3078)/G3078*100,2)</f>
        <v>-0.51</v>
      </c>
      <c r="K3079" s="3" t="str">
        <f aca="false">B3079&amp;"_"&amp;C3079</f>
        <v>7_2024-04-18</v>
      </c>
    </row>
    <row r="3080" customFormat="false" ht="15" hidden="false" customHeight="false" outlineLevel="0" collapsed="false">
      <c r="A3080" s="3" t="n">
        <v>3079</v>
      </c>
      <c r="B3080" s="3" t="n">
        <v>7</v>
      </c>
      <c r="C3080" s="3" t="s">
        <v>135</v>
      </c>
      <c r="D3080" s="4" t="n">
        <v>394.25</v>
      </c>
      <c r="E3080" s="4" t="n">
        <v>397.06</v>
      </c>
      <c r="F3080" s="4" t="n">
        <v>393.04</v>
      </c>
      <c r="G3080" s="4" t="n">
        <v>395.45</v>
      </c>
      <c r="H3080" s="5" t="n">
        <v>4827234</v>
      </c>
      <c r="I3080" s="3"/>
      <c r="J3080" s="3" t="n">
        <f aca="false">ROUND((G3080-G3079)/G3079*100,2)</f>
        <v>0.9</v>
      </c>
      <c r="K3080" s="3" t="str">
        <f aca="false">B3080&amp;"_"&amp;C3080</f>
        <v>7_2024-04-19</v>
      </c>
    </row>
    <row r="3081" customFormat="false" ht="15" hidden="false" customHeight="false" outlineLevel="0" collapsed="false">
      <c r="A3081" s="3" t="n">
        <v>3080</v>
      </c>
      <c r="B3081" s="3" t="n">
        <v>7</v>
      </c>
      <c r="C3081" s="3" t="s">
        <v>136</v>
      </c>
      <c r="D3081" s="4" t="n">
        <v>406.34</v>
      </c>
      <c r="E3081" s="4" t="n">
        <v>406.61</v>
      </c>
      <c r="F3081" s="4" t="n">
        <v>403.79</v>
      </c>
      <c r="G3081" s="4" t="n">
        <v>404.96</v>
      </c>
      <c r="H3081" s="5" t="n">
        <v>4131868</v>
      </c>
      <c r="I3081" s="3"/>
      <c r="J3081" s="3" t="n">
        <f aca="false">ROUND((G3081-G3080)/G3080*100,2)</f>
        <v>2.4</v>
      </c>
      <c r="K3081" s="3" t="str">
        <f aca="false">B3081&amp;"_"&amp;C3081</f>
        <v>7_2024-04-22</v>
      </c>
    </row>
    <row r="3082" customFormat="false" ht="15" hidden="false" customHeight="false" outlineLevel="0" collapsed="false">
      <c r="A3082" s="3" t="n">
        <v>3081</v>
      </c>
      <c r="B3082" s="3" t="n">
        <v>7</v>
      </c>
      <c r="C3082" s="3" t="s">
        <v>137</v>
      </c>
      <c r="D3082" s="4" t="n">
        <v>414.2</v>
      </c>
      <c r="E3082" s="4" t="n">
        <v>415.65</v>
      </c>
      <c r="F3082" s="4" t="n">
        <v>412.86</v>
      </c>
      <c r="G3082" s="4" t="n">
        <v>413.53</v>
      </c>
      <c r="H3082" s="5" t="n">
        <v>782679</v>
      </c>
      <c r="I3082" s="3"/>
      <c r="J3082" s="3" t="n">
        <f aca="false">ROUND((G3082-G3081)/G3081*100,2)</f>
        <v>2.12</v>
      </c>
      <c r="K3082" s="3" t="str">
        <f aca="false">B3082&amp;"_"&amp;C3082</f>
        <v>7_2024-04-23</v>
      </c>
    </row>
    <row r="3083" customFormat="false" ht="15" hidden="false" customHeight="false" outlineLevel="0" collapsed="false">
      <c r="A3083" s="3" t="n">
        <v>3082</v>
      </c>
      <c r="B3083" s="3" t="n">
        <v>7</v>
      </c>
      <c r="C3083" s="3" t="s">
        <v>138</v>
      </c>
      <c r="D3083" s="4" t="n">
        <v>417.38</v>
      </c>
      <c r="E3083" s="4" t="n">
        <v>417.91</v>
      </c>
      <c r="F3083" s="4" t="n">
        <v>415.49</v>
      </c>
      <c r="G3083" s="4" t="n">
        <v>416.26</v>
      </c>
      <c r="H3083" s="5" t="n">
        <v>2939344</v>
      </c>
      <c r="I3083" s="3"/>
      <c r="J3083" s="3" t="n">
        <f aca="false">ROUND((G3083-G3082)/G3082*100,2)</f>
        <v>0.66</v>
      </c>
      <c r="K3083" s="3" t="str">
        <f aca="false">B3083&amp;"_"&amp;C3083</f>
        <v>7_2024-04-24</v>
      </c>
    </row>
    <row r="3084" customFormat="false" ht="15" hidden="false" customHeight="false" outlineLevel="0" collapsed="false">
      <c r="A3084" s="3" t="n">
        <v>3083</v>
      </c>
      <c r="B3084" s="3" t="n">
        <v>7</v>
      </c>
      <c r="C3084" s="3" t="s">
        <v>139</v>
      </c>
      <c r="D3084" s="4" t="n">
        <v>409.41</v>
      </c>
      <c r="E3084" s="4" t="n">
        <v>410.24</v>
      </c>
      <c r="F3084" s="4" t="n">
        <v>407.62</v>
      </c>
      <c r="G3084" s="4" t="n">
        <v>409.98</v>
      </c>
      <c r="H3084" s="5" t="n">
        <v>3245825</v>
      </c>
      <c r="I3084" s="3"/>
      <c r="J3084" s="3" t="n">
        <f aca="false">ROUND((G3084-G3083)/G3083*100,2)</f>
        <v>-1.51</v>
      </c>
      <c r="K3084" s="3" t="str">
        <f aca="false">B3084&amp;"_"&amp;C3084</f>
        <v>7_2024-04-25</v>
      </c>
    </row>
    <row r="3085" customFormat="false" ht="15" hidden="false" customHeight="false" outlineLevel="0" collapsed="false">
      <c r="A3085" s="3" t="n">
        <v>3084</v>
      </c>
      <c r="B3085" s="3" t="n">
        <v>7</v>
      </c>
      <c r="C3085" s="3" t="s">
        <v>140</v>
      </c>
      <c r="D3085" s="4" t="n">
        <v>413.24</v>
      </c>
      <c r="E3085" s="4" t="n">
        <v>415.26</v>
      </c>
      <c r="F3085" s="4" t="n">
        <v>410.79</v>
      </c>
      <c r="G3085" s="4" t="n">
        <v>411.96</v>
      </c>
      <c r="H3085" s="5" t="n">
        <v>6844065</v>
      </c>
      <c r="I3085" s="3"/>
      <c r="J3085" s="3" t="n">
        <f aca="false">ROUND((G3085-G3084)/G3084*100,2)</f>
        <v>0.48</v>
      </c>
      <c r="K3085" s="3" t="str">
        <f aca="false">B3085&amp;"_"&amp;C3085</f>
        <v>7_2024-04-26</v>
      </c>
    </row>
    <row r="3086" customFormat="false" ht="15" hidden="false" customHeight="false" outlineLevel="0" collapsed="false">
      <c r="A3086" s="3" t="n">
        <v>3085</v>
      </c>
      <c r="B3086" s="3" t="n">
        <v>7</v>
      </c>
      <c r="C3086" s="3" t="s">
        <v>141</v>
      </c>
      <c r="D3086" s="4" t="n">
        <v>406.42</v>
      </c>
      <c r="E3086" s="4" t="n">
        <v>408.74</v>
      </c>
      <c r="F3086" s="4" t="n">
        <v>406.31</v>
      </c>
      <c r="G3086" s="4" t="n">
        <v>406.66</v>
      </c>
      <c r="H3086" s="5" t="n">
        <v>7698501</v>
      </c>
      <c r="I3086" s="3"/>
      <c r="J3086" s="3" t="n">
        <f aca="false">ROUND((G3086-G3085)/G3085*100,2)</f>
        <v>-1.29</v>
      </c>
      <c r="K3086" s="3" t="str">
        <f aca="false">B3086&amp;"_"&amp;C3086</f>
        <v>7_2024-04-29</v>
      </c>
    </row>
    <row r="3087" customFormat="false" ht="15" hidden="false" customHeight="false" outlineLevel="0" collapsed="false">
      <c r="A3087" s="3" t="n">
        <v>3086</v>
      </c>
      <c r="B3087" s="3" t="n">
        <v>7</v>
      </c>
      <c r="C3087" s="3" t="s">
        <v>142</v>
      </c>
      <c r="D3087" s="4" t="n">
        <v>405.18</v>
      </c>
      <c r="E3087" s="4" t="n">
        <v>408</v>
      </c>
      <c r="F3087" s="4" t="n">
        <v>403.48</v>
      </c>
      <c r="G3087" s="4" t="n">
        <v>405.94</v>
      </c>
      <c r="H3087" s="5" t="n">
        <v>5324840</v>
      </c>
      <c r="I3087" s="3"/>
      <c r="J3087" s="3" t="n">
        <f aca="false">ROUND((G3087-G3086)/G3086*100,2)</f>
        <v>-0.18</v>
      </c>
      <c r="K3087" s="3" t="str">
        <f aca="false">B3087&amp;"_"&amp;C3087</f>
        <v>7_2024-04-30</v>
      </c>
    </row>
    <row r="3088" customFormat="false" ht="15" hidden="false" customHeight="false" outlineLevel="0" collapsed="false">
      <c r="A3088" s="3" t="n">
        <v>3087</v>
      </c>
      <c r="B3088" s="3" t="n">
        <v>7</v>
      </c>
      <c r="C3088" s="3" t="s">
        <v>143</v>
      </c>
      <c r="D3088" s="4" t="n">
        <v>420.89</v>
      </c>
      <c r="E3088" s="4" t="n">
        <v>420.98</v>
      </c>
      <c r="F3088" s="4" t="n">
        <v>419.01</v>
      </c>
      <c r="G3088" s="4" t="n">
        <v>419.9</v>
      </c>
      <c r="H3088" s="5" t="n">
        <v>3924747</v>
      </c>
      <c r="I3088" s="3"/>
      <c r="J3088" s="3" t="n">
        <f aca="false">ROUND((G3088-G3087)/G3087*100,2)</f>
        <v>3.44</v>
      </c>
      <c r="K3088" s="3" t="str">
        <f aca="false">B3088&amp;"_"&amp;C3088</f>
        <v>7_2024-05-01</v>
      </c>
    </row>
    <row r="3089" customFormat="false" ht="15" hidden="false" customHeight="false" outlineLevel="0" collapsed="false">
      <c r="A3089" s="3" t="n">
        <v>3088</v>
      </c>
      <c r="B3089" s="3" t="n">
        <v>7</v>
      </c>
      <c r="C3089" s="3" t="s">
        <v>144</v>
      </c>
      <c r="D3089" s="4" t="n">
        <v>432.14</v>
      </c>
      <c r="E3089" s="4" t="n">
        <v>434.6</v>
      </c>
      <c r="F3089" s="4" t="n">
        <v>431.42</v>
      </c>
      <c r="G3089" s="4" t="n">
        <v>431.74</v>
      </c>
      <c r="H3089" s="5" t="n">
        <v>4938011</v>
      </c>
      <c r="I3089" s="3"/>
      <c r="J3089" s="3" t="n">
        <f aca="false">ROUND((G3089-G3088)/G3088*100,2)</f>
        <v>2.82</v>
      </c>
      <c r="K3089" s="3" t="str">
        <f aca="false">B3089&amp;"_"&amp;C3089</f>
        <v>7_2024-05-02</v>
      </c>
    </row>
    <row r="3090" customFormat="false" ht="15" hidden="false" customHeight="false" outlineLevel="0" collapsed="false">
      <c r="A3090" s="3" t="n">
        <v>3089</v>
      </c>
      <c r="B3090" s="3" t="n">
        <v>7</v>
      </c>
      <c r="C3090" s="3" t="s">
        <v>145</v>
      </c>
      <c r="D3090" s="4" t="n">
        <v>429.95</v>
      </c>
      <c r="E3090" s="4" t="n">
        <v>430.29</v>
      </c>
      <c r="F3090" s="4" t="n">
        <v>427.92</v>
      </c>
      <c r="G3090" s="4" t="n">
        <v>429.15</v>
      </c>
      <c r="H3090" s="5" t="n">
        <v>2537615</v>
      </c>
      <c r="I3090" s="3"/>
      <c r="J3090" s="3" t="n">
        <f aca="false">ROUND((G3090-G3089)/G3089*100,2)</f>
        <v>-0.6</v>
      </c>
      <c r="K3090" s="3" t="str">
        <f aca="false">B3090&amp;"_"&amp;C3090</f>
        <v>7_2024-05-03</v>
      </c>
    </row>
    <row r="3091" customFormat="false" ht="15" hidden="false" customHeight="false" outlineLevel="0" collapsed="false">
      <c r="A3091" s="3" t="n">
        <v>3090</v>
      </c>
      <c r="B3091" s="3" t="n">
        <v>7</v>
      </c>
      <c r="C3091" s="3" t="s">
        <v>146</v>
      </c>
      <c r="D3091" s="4" t="n">
        <v>428.45</v>
      </c>
      <c r="E3091" s="4" t="n">
        <v>431.9</v>
      </c>
      <c r="F3091" s="4" t="n">
        <v>427.09</v>
      </c>
      <c r="G3091" s="4" t="n">
        <v>429.72</v>
      </c>
      <c r="H3091" s="5" t="n">
        <v>6923400</v>
      </c>
      <c r="I3091" s="3"/>
      <c r="J3091" s="3" t="n">
        <f aca="false">ROUND((G3091-G3090)/G3090*100,2)</f>
        <v>0.13</v>
      </c>
      <c r="K3091" s="3" t="str">
        <f aca="false">B3091&amp;"_"&amp;C3091</f>
        <v>7_2024-05-06</v>
      </c>
    </row>
    <row r="3092" customFormat="false" ht="15" hidden="false" customHeight="false" outlineLevel="0" collapsed="false">
      <c r="A3092" s="3" t="n">
        <v>3091</v>
      </c>
      <c r="B3092" s="3" t="n">
        <v>7</v>
      </c>
      <c r="C3092" s="3" t="s">
        <v>147</v>
      </c>
      <c r="D3092" s="4" t="n">
        <v>425.92</v>
      </c>
      <c r="E3092" s="4" t="n">
        <v>428.01</v>
      </c>
      <c r="F3092" s="4" t="n">
        <v>423.85</v>
      </c>
      <c r="G3092" s="4" t="n">
        <v>427.16</v>
      </c>
      <c r="H3092" s="5" t="n">
        <v>6570438</v>
      </c>
      <c r="I3092" s="3"/>
      <c r="J3092" s="3" t="n">
        <f aca="false">ROUND((G3092-G3091)/G3091*100,2)</f>
        <v>-0.6</v>
      </c>
      <c r="K3092" s="3" t="str">
        <f aca="false">B3092&amp;"_"&amp;C3092</f>
        <v>7_2024-05-07</v>
      </c>
    </row>
    <row r="3093" customFormat="false" ht="15" hidden="false" customHeight="false" outlineLevel="0" collapsed="false">
      <c r="A3093" s="3" t="n">
        <v>3092</v>
      </c>
      <c r="B3093" s="3" t="n">
        <v>7</v>
      </c>
      <c r="C3093" s="3" t="s">
        <v>148</v>
      </c>
      <c r="D3093" s="4" t="n">
        <v>430.75</v>
      </c>
      <c r="E3093" s="4" t="n">
        <v>431.15</v>
      </c>
      <c r="F3093" s="4" t="n">
        <v>429.92</v>
      </c>
      <c r="G3093" s="4" t="n">
        <v>431</v>
      </c>
      <c r="H3093" s="5" t="n">
        <v>6296941</v>
      </c>
      <c r="I3093" s="3"/>
      <c r="J3093" s="3" t="n">
        <f aca="false">ROUND((G3093-G3092)/G3092*100,2)</f>
        <v>0.9</v>
      </c>
      <c r="K3093" s="3" t="str">
        <f aca="false">B3093&amp;"_"&amp;C3093</f>
        <v>7_2024-05-08</v>
      </c>
    </row>
    <row r="3094" customFormat="false" ht="15" hidden="false" customHeight="false" outlineLevel="0" collapsed="false">
      <c r="A3094" s="3" t="n">
        <v>3093</v>
      </c>
      <c r="B3094" s="3" t="n">
        <v>7</v>
      </c>
      <c r="C3094" s="3" t="s">
        <v>149</v>
      </c>
      <c r="D3094" s="4" t="n">
        <v>417.2</v>
      </c>
      <c r="E3094" s="4" t="n">
        <v>418.48</v>
      </c>
      <c r="F3094" s="4" t="n">
        <v>416.45</v>
      </c>
      <c r="G3094" s="4" t="n">
        <v>417.37</v>
      </c>
      <c r="H3094" s="5" t="n">
        <v>1756923</v>
      </c>
      <c r="I3094" s="3"/>
      <c r="J3094" s="3" t="n">
        <f aca="false">ROUND((G3094-G3093)/G3093*100,2)</f>
        <v>-3.16</v>
      </c>
      <c r="K3094" s="3" t="str">
        <f aca="false">B3094&amp;"_"&amp;C3094</f>
        <v>7_2024-05-09</v>
      </c>
    </row>
    <row r="3095" customFormat="false" ht="15" hidden="false" customHeight="false" outlineLevel="0" collapsed="false">
      <c r="A3095" s="3" t="n">
        <v>3094</v>
      </c>
      <c r="B3095" s="3" t="n">
        <v>7</v>
      </c>
      <c r="C3095" s="3" t="s">
        <v>150</v>
      </c>
      <c r="D3095" s="4" t="n">
        <v>416.91</v>
      </c>
      <c r="E3095" s="4" t="n">
        <v>417.78</v>
      </c>
      <c r="F3095" s="4" t="n">
        <v>416.07</v>
      </c>
      <c r="G3095" s="4" t="n">
        <v>416.93</v>
      </c>
      <c r="H3095" s="5" t="n">
        <v>6056014</v>
      </c>
      <c r="I3095" s="3"/>
      <c r="J3095" s="3" t="n">
        <f aca="false">ROUND((G3095-G3094)/G3094*100,2)</f>
        <v>-0.11</v>
      </c>
      <c r="K3095" s="3" t="str">
        <f aca="false">B3095&amp;"_"&amp;C3095</f>
        <v>7_2024-05-10</v>
      </c>
    </row>
    <row r="3096" customFormat="false" ht="15" hidden="false" customHeight="false" outlineLevel="0" collapsed="false">
      <c r="A3096" s="3" t="n">
        <v>3095</v>
      </c>
      <c r="B3096" s="3" t="n">
        <v>7</v>
      </c>
      <c r="C3096" s="3" t="s">
        <v>151</v>
      </c>
      <c r="D3096" s="4" t="n">
        <v>411.96</v>
      </c>
      <c r="E3096" s="4" t="n">
        <v>413.95</v>
      </c>
      <c r="F3096" s="4" t="n">
        <v>409.58</v>
      </c>
      <c r="G3096" s="4" t="n">
        <v>412.49</v>
      </c>
      <c r="H3096" s="5" t="n">
        <v>6474518</v>
      </c>
      <c r="I3096" s="3"/>
      <c r="J3096" s="3" t="n">
        <f aca="false">ROUND((G3096-G3095)/G3095*100,2)</f>
        <v>-1.06</v>
      </c>
      <c r="K3096" s="3" t="str">
        <f aca="false">B3096&amp;"_"&amp;C3096</f>
        <v>7_2024-05-13</v>
      </c>
    </row>
    <row r="3097" customFormat="false" ht="15" hidden="false" customHeight="false" outlineLevel="0" collapsed="false">
      <c r="A3097" s="3" t="n">
        <v>3096</v>
      </c>
      <c r="B3097" s="3" t="n">
        <v>7</v>
      </c>
      <c r="C3097" s="3" t="s">
        <v>152</v>
      </c>
      <c r="D3097" s="4" t="n">
        <v>403.9</v>
      </c>
      <c r="E3097" s="4" t="n">
        <v>406.22</v>
      </c>
      <c r="F3097" s="4" t="n">
        <v>402.41</v>
      </c>
      <c r="G3097" s="4" t="n">
        <v>404.49</v>
      </c>
      <c r="H3097" s="5" t="n">
        <v>1833313</v>
      </c>
      <c r="I3097" s="3"/>
      <c r="J3097" s="3" t="n">
        <f aca="false">ROUND((G3097-G3096)/G3096*100,2)</f>
        <v>-1.94</v>
      </c>
      <c r="K3097" s="3" t="str">
        <f aca="false">B3097&amp;"_"&amp;C3097</f>
        <v>7_2024-05-14</v>
      </c>
    </row>
    <row r="3098" customFormat="false" ht="15" hidden="false" customHeight="false" outlineLevel="0" collapsed="false">
      <c r="A3098" s="3" t="n">
        <v>3097</v>
      </c>
      <c r="B3098" s="3" t="n">
        <v>7</v>
      </c>
      <c r="C3098" s="3" t="s">
        <v>153</v>
      </c>
      <c r="D3098" s="4" t="n">
        <v>418.61</v>
      </c>
      <c r="E3098" s="4" t="n">
        <v>421.04</v>
      </c>
      <c r="F3098" s="4" t="n">
        <v>415.2</v>
      </c>
      <c r="G3098" s="4" t="n">
        <v>417.24</v>
      </c>
      <c r="H3098" s="5" t="n">
        <v>3710804</v>
      </c>
      <c r="I3098" s="3"/>
      <c r="J3098" s="3" t="n">
        <f aca="false">ROUND((G3098-G3097)/G3097*100,2)</f>
        <v>3.15</v>
      </c>
      <c r="K3098" s="3" t="str">
        <f aca="false">B3098&amp;"_"&amp;C3098</f>
        <v>7_2024-05-15</v>
      </c>
    </row>
    <row r="3099" customFormat="false" ht="15" hidden="false" customHeight="false" outlineLevel="0" collapsed="false">
      <c r="A3099" s="3" t="n">
        <v>3098</v>
      </c>
      <c r="B3099" s="3" t="n">
        <v>7</v>
      </c>
      <c r="C3099" s="3" t="s">
        <v>154</v>
      </c>
      <c r="D3099" s="4" t="n">
        <v>430.46</v>
      </c>
      <c r="E3099" s="4" t="n">
        <v>431.39</v>
      </c>
      <c r="F3099" s="4" t="n">
        <v>428.26</v>
      </c>
      <c r="G3099" s="4" t="n">
        <v>431.04</v>
      </c>
      <c r="H3099" s="5" t="n">
        <v>7118674</v>
      </c>
      <c r="I3099" s="3"/>
      <c r="J3099" s="3" t="n">
        <f aca="false">ROUND((G3099-G3098)/G3098*100,2)</f>
        <v>3.31</v>
      </c>
      <c r="K3099" s="3" t="str">
        <f aca="false">B3099&amp;"_"&amp;C3099</f>
        <v>7_2024-05-16</v>
      </c>
    </row>
    <row r="3100" customFormat="false" ht="15" hidden="false" customHeight="false" outlineLevel="0" collapsed="false">
      <c r="A3100" s="3" t="n">
        <v>3099</v>
      </c>
      <c r="B3100" s="3" t="n">
        <v>7</v>
      </c>
      <c r="C3100" s="3" t="s">
        <v>155</v>
      </c>
      <c r="D3100" s="4" t="n">
        <v>444.14</v>
      </c>
      <c r="E3100" s="4" t="n">
        <v>445.21</v>
      </c>
      <c r="F3100" s="4" t="n">
        <v>442.42</v>
      </c>
      <c r="G3100" s="4" t="n">
        <v>444.6</v>
      </c>
      <c r="H3100" s="5" t="n">
        <v>2240671</v>
      </c>
      <c r="I3100" s="3"/>
      <c r="J3100" s="3" t="n">
        <f aca="false">ROUND((G3100-G3099)/G3099*100,2)</f>
        <v>3.15</v>
      </c>
      <c r="K3100" s="3" t="str">
        <f aca="false">B3100&amp;"_"&amp;C3100</f>
        <v>7_2024-05-17</v>
      </c>
    </row>
    <row r="3101" customFormat="false" ht="15" hidden="false" customHeight="false" outlineLevel="0" collapsed="false">
      <c r="A3101" s="3" t="n">
        <v>3100</v>
      </c>
      <c r="B3101" s="3" t="n">
        <v>7</v>
      </c>
      <c r="C3101" s="3" t="s">
        <v>156</v>
      </c>
      <c r="D3101" s="4" t="n">
        <v>450.19</v>
      </c>
      <c r="E3101" s="4" t="n">
        <v>450.54</v>
      </c>
      <c r="F3101" s="4" t="n">
        <v>446.18</v>
      </c>
      <c r="G3101" s="4" t="n">
        <v>448.54</v>
      </c>
      <c r="H3101" s="5" t="n">
        <v>7123130</v>
      </c>
      <c r="I3101" s="3"/>
      <c r="J3101" s="3" t="n">
        <f aca="false">ROUND((G3101-G3100)/G3100*100,2)</f>
        <v>0.89</v>
      </c>
      <c r="K3101" s="3" t="str">
        <f aca="false">B3101&amp;"_"&amp;C3101</f>
        <v>7_2024-05-20</v>
      </c>
    </row>
    <row r="3102" customFormat="false" ht="15" hidden="false" customHeight="false" outlineLevel="0" collapsed="false">
      <c r="A3102" s="3" t="n">
        <v>3101</v>
      </c>
      <c r="B3102" s="3" t="n">
        <v>7</v>
      </c>
      <c r="C3102" s="3" t="s">
        <v>157</v>
      </c>
      <c r="D3102" s="4" t="n">
        <v>456.73</v>
      </c>
      <c r="E3102" s="4" t="n">
        <v>456.92</v>
      </c>
      <c r="F3102" s="4" t="n">
        <v>455.38</v>
      </c>
      <c r="G3102" s="4" t="n">
        <v>455.39</v>
      </c>
      <c r="H3102" s="5" t="n">
        <v>3049473</v>
      </c>
      <c r="I3102" s="3"/>
      <c r="J3102" s="3" t="n">
        <f aca="false">ROUND((G3102-G3101)/G3101*100,2)</f>
        <v>1.53</v>
      </c>
      <c r="K3102" s="3" t="str">
        <f aca="false">B3102&amp;"_"&amp;C3102</f>
        <v>7_2024-05-21</v>
      </c>
    </row>
    <row r="3103" customFormat="false" ht="15" hidden="false" customHeight="false" outlineLevel="0" collapsed="false">
      <c r="A3103" s="3" t="n">
        <v>3102</v>
      </c>
      <c r="B3103" s="3" t="n">
        <v>7</v>
      </c>
      <c r="C3103" s="3" t="s">
        <v>158</v>
      </c>
      <c r="D3103" s="4" t="n">
        <v>440.85</v>
      </c>
      <c r="E3103" s="4" t="n">
        <v>443.05</v>
      </c>
      <c r="F3103" s="4" t="n">
        <v>439.18</v>
      </c>
      <c r="G3103" s="4" t="n">
        <v>442.5</v>
      </c>
      <c r="H3103" s="5" t="n">
        <v>4666595</v>
      </c>
      <c r="I3103" s="3"/>
      <c r="J3103" s="3" t="n">
        <f aca="false">ROUND((G3103-G3102)/G3102*100,2)</f>
        <v>-2.83</v>
      </c>
      <c r="K3103" s="3" t="str">
        <f aca="false">B3103&amp;"_"&amp;C3103</f>
        <v>7_2024-05-22</v>
      </c>
    </row>
    <row r="3104" customFormat="false" ht="15" hidden="false" customHeight="false" outlineLevel="0" collapsed="false">
      <c r="A3104" s="3" t="n">
        <v>3103</v>
      </c>
      <c r="B3104" s="3" t="n">
        <v>7</v>
      </c>
      <c r="C3104" s="3" t="s">
        <v>159</v>
      </c>
      <c r="D3104" s="4" t="n">
        <v>443.43</v>
      </c>
      <c r="E3104" s="4" t="n">
        <v>446.4</v>
      </c>
      <c r="F3104" s="4" t="n">
        <v>442.04</v>
      </c>
      <c r="G3104" s="4" t="n">
        <v>444.13</v>
      </c>
      <c r="H3104" s="5" t="n">
        <v>3373006</v>
      </c>
      <c r="I3104" s="3"/>
      <c r="J3104" s="3" t="n">
        <f aca="false">ROUND((G3104-G3103)/G3103*100,2)</f>
        <v>0.37</v>
      </c>
      <c r="K3104" s="3" t="str">
        <f aca="false">B3104&amp;"_"&amp;C3104</f>
        <v>7_2024-05-23</v>
      </c>
    </row>
    <row r="3105" customFormat="false" ht="15" hidden="false" customHeight="false" outlineLevel="0" collapsed="false">
      <c r="A3105" s="3" t="n">
        <v>3104</v>
      </c>
      <c r="B3105" s="3" t="n">
        <v>7</v>
      </c>
      <c r="C3105" s="3" t="s">
        <v>160</v>
      </c>
      <c r="D3105" s="4" t="n">
        <v>447.9</v>
      </c>
      <c r="E3105" s="4" t="n">
        <v>450.58</v>
      </c>
      <c r="F3105" s="4" t="n">
        <v>446.27</v>
      </c>
      <c r="G3105" s="4" t="n">
        <v>447.59</v>
      </c>
      <c r="H3105" s="5" t="n">
        <v>4246883</v>
      </c>
      <c r="I3105" s="3"/>
      <c r="J3105" s="3" t="n">
        <f aca="false">ROUND((G3105-G3104)/G3104*100,2)</f>
        <v>0.78</v>
      </c>
      <c r="K3105" s="3" t="str">
        <f aca="false">B3105&amp;"_"&amp;C3105</f>
        <v>7_2024-05-24</v>
      </c>
    </row>
    <row r="3106" customFormat="false" ht="15" hidden="false" customHeight="false" outlineLevel="0" collapsed="false">
      <c r="A3106" s="3" t="n">
        <v>3105</v>
      </c>
      <c r="B3106" s="3" t="n">
        <v>7</v>
      </c>
      <c r="C3106" s="3" t="s">
        <v>161</v>
      </c>
      <c r="D3106" s="4" t="n">
        <v>461.17</v>
      </c>
      <c r="E3106" s="4" t="n">
        <v>463.44</v>
      </c>
      <c r="F3106" s="4" t="n">
        <v>459.4</v>
      </c>
      <c r="G3106" s="4" t="n">
        <v>462.19</v>
      </c>
      <c r="H3106" s="5" t="n">
        <v>3807978</v>
      </c>
      <c r="I3106" s="3"/>
      <c r="J3106" s="3" t="n">
        <f aca="false">ROUND((G3106-G3105)/G3105*100,2)</f>
        <v>3.26</v>
      </c>
      <c r="K3106" s="3" t="str">
        <f aca="false">B3106&amp;"_"&amp;C3106</f>
        <v>7_2024-05-27</v>
      </c>
    </row>
    <row r="3107" customFormat="false" ht="15" hidden="false" customHeight="false" outlineLevel="0" collapsed="false">
      <c r="A3107" s="3" t="n">
        <v>3106</v>
      </c>
      <c r="B3107" s="3" t="n">
        <v>7</v>
      </c>
      <c r="C3107" s="3" t="s">
        <v>162</v>
      </c>
      <c r="D3107" s="4" t="n">
        <v>443.4</v>
      </c>
      <c r="E3107" s="4" t="n">
        <v>445.11</v>
      </c>
      <c r="F3107" s="4" t="n">
        <v>441.41</v>
      </c>
      <c r="G3107" s="4" t="n">
        <v>441.81</v>
      </c>
      <c r="H3107" s="5" t="n">
        <v>547740</v>
      </c>
      <c r="I3107" s="3"/>
      <c r="J3107" s="3" t="n">
        <f aca="false">ROUND((G3107-G3106)/G3106*100,2)</f>
        <v>-4.41</v>
      </c>
      <c r="K3107" s="3" t="str">
        <f aca="false">B3107&amp;"_"&amp;C3107</f>
        <v>7_2024-05-28</v>
      </c>
    </row>
    <row r="3108" customFormat="false" ht="15" hidden="false" customHeight="false" outlineLevel="0" collapsed="false">
      <c r="A3108" s="3" t="n">
        <v>3107</v>
      </c>
      <c r="B3108" s="3" t="n">
        <v>7</v>
      </c>
      <c r="C3108" s="3" t="s">
        <v>163</v>
      </c>
      <c r="D3108" s="4" t="n">
        <v>436.37</v>
      </c>
      <c r="E3108" s="4" t="n">
        <v>436.81</v>
      </c>
      <c r="F3108" s="4" t="n">
        <v>434.57</v>
      </c>
      <c r="G3108" s="4" t="n">
        <v>435.53</v>
      </c>
      <c r="H3108" s="5" t="n">
        <v>2068631</v>
      </c>
      <c r="I3108" s="3"/>
      <c r="J3108" s="3" t="n">
        <f aca="false">ROUND((G3108-G3107)/G3107*100,2)</f>
        <v>-1.42</v>
      </c>
      <c r="K3108" s="3" t="str">
        <f aca="false">B3108&amp;"_"&amp;C3108</f>
        <v>7_2024-05-29</v>
      </c>
    </row>
    <row r="3109" customFormat="false" ht="15" hidden="false" customHeight="false" outlineLevel="0" collapsed="false">
      <c r="A3109" s="3" t="n">
        <v>3108</v>
      </c>
      <c r="B3109" s="3" t="n">
        <v>7</v>
      </c>
      <c r="C3109" s="3" t="s">
        <v>164</v>
      </c>
      <c r="D3109" s="4" t="n">
        <v>444.3</v>
      </c>
      <c r="E3109" s="4" t="n">
        <v>445.7</v>
      </c>
      <c r="F3109" s="4" t="n">
        <v>440.53</v>
      </c>
      <c r="G3109" s="4" t="n">
        <v>442.67</v>
      </c>
      <c r="H3109" s="5" t="n">
        <v>1796554</v>
      </c>
      <c r="I3109" s="3"/>
      <c r="J3109" s="3" t="n">
        <f aca="false">ROUND((G3109-G3108)/G3108*100,2)</f>
        <v>1.64</v>
      </c>
      <c r="K3109" s="3" t="str">
        <f aca="false">B3109&amp;"_"&amp;C3109</f>
        <v>7_2024-05-30</v>
      </c>
    </row>
    <row r="3110" customFormat="false" ht="15" hidden="false" customHeight="false" outlineLevel="0" collapsed="false">
      <c r="A3110" s="3" t="n">
        <v>3109</v>
      </c>
      <c r="B3110" s="3" t="n">
        <v>7</v>
      </c>
      <c r="C3110" s="3" t="s">
        <v>165</v>
      </c>
      <c r="D3110" s="4" t="n">
        <v>429.47</v>
      </c>
      <c r="E3110" s="4" t="n">
        <v>429.96</v>
      </c>
      <c r="F3110" s="4" t="n">
        <v>428.49</v>
      </c>
      <c r="G3110" s="4" t="n">
        <v>428.65</v>
      </c>
      <c r="H3110" s="5" t="n">
        <v>2001358</v>
      </c>
      <c r="I3110" s="3"/>
      <c r="J3110" s="3" t="n">
        <f aca="false">ROUND((G3110-G3109)/G3109*100,2)</f>
        <v>-3.17</v>
      </c>
      <c r="K3110" s="3" t="str">
        <f aca="false">B3110&amp;"_"&amp;C3110</f>
        <v>7_2024-05-31</v>
      </c>
    </row>
    <row r="3111" customFormat="false" ht="15" hidden="false" customHeight="false" outlineLevel="0" collapsed="false">
      <c r="A3111" s="3" t="n">
        <v>3110</v>
      </c>
      <c r="B3111" s="3" t="n">
        <v>7</v>
      </c>
      <c r="C3111" s="3" t="s">
        <v>166</v>
      </c>
      <c r="D3111" s="4" t="n">
        <v>423.73</v>
      </c>
      <c r="E3111" s="4" t="n">
        <v>427.09</v>
      </c>
      <c r="F3111" s="4" t="n">
        <v>423.71</v>
      </c>
      <c r="G3111" s="4" t="n">
        <v>424.94</v>
      </c>
      <c r="H3111" s="5" t="n">
        <v>2786520</v>
      </c>
      <c r="I3111" s="3"/>
      <c r="J3111" s="3" t="n">
        <f aca="false">ROUND((G3111-G3110)/G3110*100,2)</f>
        <v>-0.87</v>
      </c>
      <c r="K3111" s="3" t="str">
        <f aca="false">B3111&amp;"_"&amp;C3111</f>
        <v>7_2024-06-03</v>
      </c>
    </row>
    <row r="3112" customFormat="false" ht="15" hidden="false" customHeight="false" outlineLevel="0" collapsed="false">
      <c r="A3112" s="3" t="n">
        <v>3111</v>
      </c>
      <c r="B3112" s="3" t="n">
        <v>7</v>
      </c>
      <c r="C3112" s="3" t="s">
        <v>167</v>
      </c>
      <c r="D3112" s="4" t="n">
        <v>429.57</v>
      </c>
      <c r="E3112" s="4" t="n">
        <v>431.5</v>
      </c>
      <c r="F3112" s="4" t="n">
        <v>428.94</v>
      </c>
      <c r="G3112" s="4" t="n">
        <v>431.27</v>
      </c>
      <c r="H3112" s="5" t="n">
        <v>2467927</v>
      </c>
      <c r="I3112" s="3"/>
      <c r="J3112" s="3" t="n">
        <f aca="false">ROUND((G3112-G3111)/G3111*100,2)</f>
        <v>1.49</v>
      </c>
      <c r="K3112" s="3" t="str">
        <f aca="false">B3112&amp;"_"&amp;C3112</f>
        <v>7_2024-06-04</v>
      </c>
    </row>
    <row r="3113" customFormat="false" ht="15" hidden="false" customHeight="false" outlineLevel="0" collapsed="false">
      <c r="A3113" s="3" t="n">
        <v>3112</v>
      </c>
      <c r="B3113" s="3" t="n">
        <v>7</v>
      </c>
      <c r="C3113" s="3" t="s">
        <v>168</v>
      </c>
      <c r="D3113" s="4" t="n">
        <v>434.34</v>
      </c>
      <c r="E3113" s="4" t="n">
        <v>437.4</v>
      </c>
      <c r="F3113" s="4" t="n">
        <v>433.14</v>
      </c>
      <c r="G3113" s="4" t="n">
        <v>435.53</v>
      </c>
      <c r="H3113" s="5" t="n">
        <v>681690</v>
      </c>
      <c r="I3113" s="3"/>
      <c r="J3113" s="3" t="n">
        <f aca="false">ROUND((G3113-G3112)/G3112*100,2)</f>
        <v>0.99</v>
      </c>
      <c r="K3113" s="3" t="str">
        <f aca="false">B3113&amp;"_"&amp;C3113</f>
        <v>7_2024-06-05</v>
      </c>
    </row>
    <row r="3114" customFormat="false" ht="15" hidden="false" customHeight="false" outlineLevel="0" collapsed="false">
      <c r="A3114" s="3" t="n">
        <v>3113</v>
      </c>
      <c r="B3114" s="3" t="n">
        <v>7</v>
      </c>
      <c r="C3114" s="3" t="s">
        <v>169</v>
      </c>
      <c r="D3114" s="4" t="n">
        <v>440.21</v>
      </c>
      <c r="E3114" s="4" t="n">
        <v>440.44</v>
      </c>
      <c r="F3114" s="4" t="n">
        <v>438.94</v>
      </c>
      <c r="G3114" s="4" t="n">
        <v>440.14</v>
      </c>
      <c r="H3114" s="5" t="n">
        <v>6401922</v>
      </c>
      <c r="I3114" s="3"/>
      <c r="J3114" s="3" t="n">
        <f aca="false">ROUND((G3114-G3113)/G3113*100,2)</f>
        <v>1.06</v>
      </c>
      <c r="K3114" s="3" t="str">
        <f aca="false">B3114&amp;"_"&amp;C3114</f>
        <v>7_2024-06-06</v>
      </c>
    </row>
    <row r="3115" customFormat="false" ht="15" hidden="false" customHeight="false" outlineLevel="0" collapsed="false">
      <c r="A3115" s="3" t="n">
        <v>3114</v>
      </c>
      <c r="B3115" s="3" t="n">
        <v>7</v>
      </c>
      <c r="C3115" s="3" t="s">
        <v>170</v>
      </c>
      <c r="D3115" s="4" t="n">
        <v>449.39</v>
      </c>
      <c r="E3115" s="4" t="n">
        <v>450.69</v>
      </c>
      <c r="F3115" s="4" t="n">
        <v>447.1</v>
      </c>
      <c r="G3115" s="4" t="n">
        <v>447.96</v>
      </c>
      <c r="H3115" s="5" t="n">
        <v>6101199</v>
      </c>
      <c r="I3115" s="3"/>
      <c r="J3115" s="3" t="n">
        <f aca="false">ROUND((G3115-G3114)/G3114*100,2)</f>
        <v>1.78</v>
      </c>
      <c r="K3115" s="3" t="str">
        <f aca="false">B3115&amp;"_"&amp;C3115</f>
        <v>7_2024-06-07</v>
      </c>
    </row>
    <row r="3116" customFormat="false" ht="15" hidden="false" customHeight="false" outlineLevel="0" collapsed="false">
      <c r="A3116" s="3" t="n">
        <v>3115</v>
      </c>
      <c r="B3116" s="3" t="n">
        <v>7</v>
      </c>
      <c r="C3116" s="3" t="s">
        <v>171</v>
      </c>
      <c r="D3116" s="4" t="n">
        <v>440.62</v>
      </c>
      <c r="E3116" s="4" t="n">
        <v>441.67</v>
      </c>
      <c r="F3116" s="4" t="n">
        <v>438.34</v>
      </c>
      <c r="G3116" s="4" t="n">
        <v>440.67</v>
      </c>
      <c r="H3116" s="5" t="n">
        <v>7566032</v>
      </c>
      <c r="I3116" s="3"/>
      <c r="J3116" s="3" t="n">
        <f aca="false">ROUND((G3116-G3115)/G3115*100,2)</f>
        <v>-1.63</v>
      </c>
      <c r="K3116" s="3" t="str">
        <f aca="false">B3116&amp;"_"&amp;C3116</f>
        <v>7_2024-06-10</v>
      </c>
    </row>
    <row r="3117" customFormat="false" ht="15" hidden="false" customHeight="false" outlineLevel="0" collapsed="false">
      <c r="A3117" s="3" t="n">
        <v>3116</v>
      </c>
      <c r="B3117" s="3" t="n">
        <v>7</v>
      </c>
      <c r="C3117" s="3" t="s">
        <v>172</v>
      </c>
      <c r="D3117" s="4" t="n">
        <v>448.61</v>
      </c>
      <c r="E3117" s="4" t="n">
        <v>450.9</v>
      </c>
      <c r="F3117" s="4" t="n">
        <v>447.23</v>
      </c>
      <c r="G3117" s="4" t="n">
        <v>449.23</v>
      </c>
      <c r="H3117" s="5" t="n">
        <v>6316385</v>
      </c>
      <c r="I3117" s="3"/>
      <c r="J3117" s="3" t="n">
        <f aca="false">ROUND((G3117-G3116)/G3116*100,2)</f>
        <v>1.94</v>
      </c>
      <c r="K3117" s="3" t="str">
        <f aca="false">B3117&amp;"_"&amp;C3117</f>
        <v>7_2024-06-11</v>
      </c>
    </row>
    <row r="3118" customFormat="false" ht="15" hidden="false" customHeight="false" outlineLevel="0" collapsed="false">
      <c r="A3118" s="3" t="n">
        <v>3117</v>
      </c>
      <c r="B3118" s="3" t="n">
        <v>7</v>
      </c>
      <c r="C3118" s="3" t="s">
        <v>173</v>
      </c>
      <c r="D3118" s="4" t="n">
        <v>446.48</v>
      </c>
      <c r="E3118" s="4" t="n">
        <v>447.96</v>
      </c>
      <c r="F3118" s="4" t="n">
        <v>443.1</v>
      </c>
      <c r="G3118" s="4" t="n">
        <v>445.05</v>
      </c>
      <c r="H3118" s="5" t="n">
        <v>3443716</v>
      </c>
      <c r="I3118" s="3"/>
      <c r="J3118" s="3" t="n">
        <f aca="false">ROUND((G3118-G3117)/G3117*100,2)</f>
        <v>-0.93</v>
      </c>
      <c r="K3118" s="3" t="str">
        <f aca="false">B3118&amp;"_"&amp;C3118</f>
        <v>7_2024-06-12</v>
      </c>
    </row>
    <row r="3119" customFormat="false" ht="15" hidden="false" customHeight="false" outlineLevel="0" collapsed="false">
      <c r="A3119" s="3" t="n">
        <v>3118</v>
      </c>
      <c r="B3119" s="3" t="n">
        <v>7</v>
      </c>
      <c r="C3119" s="3" t="s">
        <v>174</v>
      </c>
      <c r="D3119" s="4" t="n">
        <v>437.63</v>
      </c>
      <c r="E3119" s="4" t="n">
        <v>438.1</v>
      </c>
      <c r="F3119" s="4" t="n">
        <v>436.3</v>
      </c>
      <c r="G3119" s="4" t="n">
        <v>437.45</v>
      </c>
      <c r="H3119" s="5" t="n">
        <v>1406973</v>
      </c>
      <c r="I3119" s="3"/>
      <c r="J3119" s="3" t="n">
        <f aca="false">ROUND((G3119-G3118)/G3118*100,2)</f>
        <v>-1.71</v>
      </c>
      <c r="K3119" s="3" t="str">
        <f aca="false">B3119&amp;"_"&amp;C3119</f>
        <v>7_2024-06-13</v>
      </c>
    </row>
    <row r="3120" customFormat="false" ht="15" hidden="false" customHeight="false" outlineLevel="0" collapsed="false">
      <c r="A3120" s="3" t="n">
        <v>3119</v>
      </c>
      <c r="B3120" s="3" t="n">
        <v>7</v>
      </c>
      <c r="C3120" s="3" t="s">
        <v>175</v>
      </c>
      <c r="D3120" s="4" t="n">
        <v>435.42</v>
      </c>
      <c r="E3120" s="4" t="n">
        <v>435.94</v>
      </c>
      <c r="F3120" s="4" t="n">
        <v>432.72</v>
      </c>
      <c r="G3120" s="4" t="n">
        <v>434.77</v>
      </c>
      <c r="H3120" s="5" t="n">
        <v>5962275</v>
      </c>
      <c r="I3120" s="3"/>
      <c r="J3120" s="3" t="n">
        <f aca="false">ROUND((G3120-G3119)/G3119*100,2)</f>
        <v>-0.61</v>
      </c>
      <c r="K3120" s="3" t="str">
        <f aca="false">B3120&amp;"_"&amp;C3120</f>
        <v>7_2024-06-14</v>
      </c>
    </row>
    <row r="3121" customFormat="false" ht="15" hidden="false" customHeight="false" outlineLevel="0" collapsed="false">
      <c r="A3121" s="3" t="n">
        <v>3120</v>
      </c>
      <c r="B3121" s="3" t="n">
        <v>7</v>
      </c>
      <c r="C3121" s="3" t="s">
        <v>176</v>
      </c>
      <c r="D3121" s="4" t="n">
        <v>436.92</v>
      </c>
      <c r="E3121" s="4" t="n">
        <v>438.63</v>
      </c>
      <c r="F3121" s="4" t="n">
        <v>432.91</v>
      </c>
      <c r="G3121" s="4" t="n">
        <v>435.43</v>
      </c>
      <c r="H3121" s="5" t="n">
        <v>7675182</v>
      </c>
      <c r="I3121" s="3"/>
      <c r="J3121" s="3" t="n">
        <f aca="false">ROUND((G3121-G3120)/G3120*100,2)</f>
        <v>0.15</v>
      </c>
      <c r="K3121" s="3" t="str">
        <f aca="false">B3121&amp;"_"&amp;C3121</f>
        <v>7_2024-06-17</v>
      </c>
    </row>
    <row r="3122" customFormat="false" ht="15" hidden="false" customHeight="false" outlineLevel="0" collapsed="false">
      <c r="A3122" s="3" t="n">
        <v>3121</v>
      </c>
      <c r="B3122" s="3" t="n">
        <v>7</v>
      </c>
      <c r="C3122" s="3" t="s">
        <v>177</v>
      </c>
      <c r="D3122" s="4" t="n">
        <v>440.61</v>
      </c>
      <c r="E3122" s="4" t="n">
        <v>443.29</v>
      </c>
      <c r="F3122" s="4" t="n">
        <v>439.11</v>
      </c>
      <c r="G3122" s="4" t="n">
        <v>441.77</v>
      </c>
      <c r="H3122" s="5" t="n">
        <v>5111069</v>
      </c>
      <c r="I3122" s="3"/>
      <c r="J3122" s="3" t="n">
        <f aca="false">ROUND((G3122-G3121)/G3121*100,2)</f>
        <v>1.46</v>
      </c>
      <c r="K3122" s="3" t="str">
        <f aca="false">B3122&amp;"_"&amp;C3122</f>
        <v>7_2024-06-18</v>
      </c>
    </row>
    <row r="3123" customFormat="false" ht="15" hidden="false" customHeight="false" outlineLevel="0" collapsed="false">
      <c r="A3123" s="3" t="n">
        <v>3122</v>
      </c>
      <c r="B3123" s="3" t="n">
        <v>7</v>
      </c>
      <c r="C3123" s="3" t="s">
        <v>178</v>
      </c>
      <c r="D3123" s="4" t="n">
        <v>439.56</v>
      </c>
      <c r="E3123" s="4" t="n">
        <v>441.89</v>
      </c>
      <c r="F3123" s="4" t="n">
        <v>436.2</v>
      </c>
      <c r="G3123" s="4" t="n">
        <v>438.71</v>
      </c>
      <c r="H3123" s="5" t="n">
        <v>5996038</v>
      </c>
      <c r="I3123" s="3"/>
      <c r="J3123" s="3" t="n">
        <f aca="false">ROUND((G3123-G3122)/G3122*100,2)</f>
        <v>-0.69</v>
      </c>
      <c r="K3123" s="3" t="str">
        <f aca="false">B3123&amp;"_"&amp;C3123</f>
        <v>7_2024-06-19</v>
      </c>
    </row>
    <row r="3124" customFormat="false" ht="15" hidden="false" customHeight="false" outlineLevel="0" collapsed="false">
      <c r="A3124" s="3" t="n">
        <v>3123</v>
      </c>
      <c r="B3124" s="3" t="n">
        <v>7</v>
      </c>
      <c r="C3124" s="3" t="s">
        <v>179</v>
      </c>
      <c r="D3124" s="4" t="n">
        <v>442.66</v>
      </c>
      <c r="E3124" s="4" t="n">
        <v>444.36</v>
      </c>
      <c r="F3124" s="4" t="n">
        <v>441.73</v>
      </c>
      <c r="G3124" s="4" t="n">
        <v>442.35</v>
      </c>
      <c r="H3124" s="5" t="n">
        <v>4629941</v>
      </c>
      <c r="I3124" s="3"/>
      <c r="J3124" s="3" t="n">
        <f aca="false">ROUND((G3124-G3123)/G3123*100,2)</f>
        <v>0.83</v>
      </c>
      <c r="K3124" s="3" t="str">
        <f aca="false">B3124&amp;"_"&amp;C3124</f>
        <v>7_2024-06-20</v>
      </c>
    </row>
    <row r="3125" customFormat="false" ht="15" hidden="false" customHeight="false" outlineLevel="0" collapsed="false">
      <c r="A3125" s="3" t="n">
        <v>3124</v>
      </c>
      <c r="B3125" s="3" t="n">
        <v>7</v>
      </c>
      <c r="C3125" s="3" t="s">
        <v>180</v>
      </c>
      <c r="D3125" s="4" t="n">
        <v>430.46</v>
      </c>
      <c r="E3125" s="4" t="n">
        <v>431.8</v>
      </c>
      <c r="F3125" s="4" t="n">
        <v>428.77</v>
      </c>
      <c r="G3125" s="4" t="n">
        <v>431.37</v>
      </c>
      <c r="H3125" s="5" t="n">
        <v>5768526</v>
      </c>
      <c r="I3125" s="3"/>
      <c r="J3125" s="3" t="n">
        <f aca="false">ROUND((G3125-G3124)/G3124*100,2)</f>
        <v>-2.48</v>
      </c>
      <c r="K3125" s="3" t="str">
        <f aca="false">B3125&amp;"_"&amp;C3125</f>
        <v>7_2024-06-21</v>
      </c>
    </row>
    <row r="3126" customFormat="false" ht="15" hidden="false" customHeight="false" outlineLevel="0" collapsed="false">
      <c r="A3126" s="3" t="n">
        <v>3125</v>
      </c>
      <c r="B3126" s="3" t="n">
        <v>7</v>
      </c>
      <c r="C3126" s="3" t="s">
        <v>181</v>
      </c>
      <c r="D3126" s="4" t="n">
        <v>433.19</v>
      </c>
      <c r="E3126" s="4" t="n">
        <v>433.72</v>
      </c>
      <c r="F3126" s="4" t="n">
        <v>430.39</v>
      </c>
      <c r="G3126" s="4" t="n">
        <v>431.83</v>
      </c>
      <c r="H3126" s="5" t="n">
        <v>2810460</v>
      </c>
      <c r="I3126" s="3"/>
      <c r="J3126" s="3" t="n">
        <f aca="false">ROUND((G3126-G3125)/G3125*100,2)</f>
        <v>0.11</v>
      </c>
      <c r="K3126" s="3" t="str">
        <f aca="false">B3126&amp;"_"&amp;C3126</f>
        <v>7_2024-06-24</v>
      </c>
    </row>
    <row r="3127" customFormat="false" ht="15" hidden="false" customHeight="false" outlineLevel="0" collapsed="false">
      <c r="A3127" s="3" t="n">
        <v>3126</v>
      </c>
      <c r="B3127" s="3" t="n">
        <v>7</v>
      </c>
      <c r="C3127" s="3" t="s">
        <v>182</v>
      </c>
      <c r="D3127" s="4" t="n">
        <v>441.85</v>
      </c>
      <c r="E3127" s="4" t="n">
        <v>443.44</v>
      </c>
      <c r="F3127" s="4" t="n">
        <v>440.14</v>
      </c>
      <c r="G3127" s="4" t="n">
        <v>442.14</v>
      </c>
      <c r="H3127" s="5" t="n">
        <v>6028362</v>
      </c>
      <c r="I3127" s="3"/>
      <c r="J3127" s="3" t="n">
        <f aca="false">ROUND((G3127-G3126)/G3126*100,2)</f>
        <v>2.39</v>
      </c>
      <c r="K3127" s="3" t="str">
        <f aca="false">B3127&amp;"_"&amp;C3127</f>
        <v>7_2024-06-25</v>
      </c>
    </row>
    <row r="3128" customFormat="false" ht="15" hidden="false" customHeight="false" outlineLevel="0" collapsed="false">
      <c r="A3128" s="3" t="n">
        <v>3127</v>
      </c>
      <c r="B3128" s="3" t="n">
        <v>7</v>
      </c>
      <c r="C3128" s="3" t="s">
        <v>183</v>
      </c>
      <c r="D3128" s="4" t="n">
        <v>447.49</v>
      </c>
      <c r="E3128" s="4" t="n">
        <v>448.27</v>
      </c>
      <c r="F3128" s="4" t="n">
        <v>443.87</v>
      </c>
      <c r="G3128" s="4" t="n">
        <v>446.39</v>
      </c>
      <c r="H3128" s="5" t="n">
        <v>4782827</v>
      </c>
      <c r="I3128" s="3"/>
      <c r="J3128" s="3" t="n">
        <f aca="false">ROUND((G3128-G3127)/G3127*100,2)</f>
        <v>0.96</v>
      </c>
      <c r="K3128" s="3" t="str">
        <f aca="false">B3128&amp;"_"&amp;C3128</f>
        <v>7_2024-06-26</v>
      </c>
    </row>
    <row r="3129" customFormat="false" ht="15" hidden="false" customHeight="false" outlineLevel="0" collapsed="false">
      <c r="A3129" s="3" t="n">
        <v>3128</v>
      </c>
      <c r="B3129" s="3" t="n">
        <v>7</v>
      </c>
      <c r="C3129" s="3" t="s">
        <v>184</v>
      </c>
      <c r="D3129" s="4" t="n">
        <v>441.86</v>
      </c>
      <c r="E3129" s="4" t="n">
        <v>443.38</v>
      </c>
      <c r="F3129" s="4" t="n">
        <v>439.71</v>
      </c>
      <c r="G3129" s="4" t="n">
        <v>442.7</v>
      </c>
      <c r="H3129" s="5" t="n">
        <v>6311982</v>
      </c>
      <c r="I3129" s="3"/>
      <c r="J3129" s="3" t="n">
        <f aca="false">ROUND((G3129-G3128)/G3128*100,2)</f>
        <v>-0.83</v>
      </c>
      <c r="K3129" s="3" t="str">
        <f aca="false">B3129&amp;"_"&amp;C3129</f>
        <v>7_2024-06-27</v>
      </c>
    </row>
    <row r="3130" customFormat="false" ht="15" hidden="false" customHeight="false" outlineLevel="0" collapsed="false">
      <c r="A3130" s="3" t="n">
        <v>3129</v>
      </c>
      <c r="B3130" s="3" t="n">
        <v>7</v>
      </c>
      <c r="C3130" s="3" t="s">
        <v>185</v>
      </c>
      <c r="D3130" s="4" t="n">
        <v>431.9</v>
      </c>
      <c r="E3130" s="4" t="n">
        <v>434.17</v>
      </c>
      <c r="F3130" s="4" t="n">
        <v>429.77</v>
      </c>
      <c r="G3130" s="4" t="n">
        <v>433.01</v>
      </c>
      <c r="H3130" s="5" t="n">
        <v>6954606</v>
      </c>
      <c r="I3130" s="3"/>
      <c r="J3130" s="3" t="n">
        <f aca="false">ROUND((G3130-G3129)/G3129*100,2)</f>
        <v>-2.19</v>
      </c>
      <c r="K3130" s="3" t="str">
        <f aca="false">B3130&amp;"_"&amp;C3130</f>
        <v>7_2024-06-28</v>
      </c>
    </row>
    <row r="3131" customFormat="false" ht="15" hidden="false" customHeight="false" outlineLevel="0" collapsed="false">
      <c r="A3131" s="3" t="n">
        <v>3130</v>
      </c>
      <c r="B3131" s="3" t="n">
        <v>7</v>
      </c>
      <c r="C3131" s="3" t="s">
        <v>186</v>
      </c>
      <c r="D3131" s="4" t="n">
        <v>424.85</v>
      </c>
      <c r="E3131" s="4" t="n">
        <v>425.54</v>
      </c>
      <c r="F3131" s="4" t="n">
        <v>424.41</v>
      </c>
      <c r="G3131" s="4" t="n">
        <v>425.06</v>
      </c>
      <c r="H3131" s="5" t="n">
        <v>1024118</v>
      </c>
      <c r="I3131" s="3"/>
      <c r="J3131" s="3" t="n">
        <f aca="false">ROUND((G3131-G3130)/G3130*100,2)</f>
        <v>-1.84</v>
      </c>
      <c r="K3131" s="3" t="str">
        <f aca="false">B3131&amp;"_"&amp;C3131</f>
        <v>7_2024-07-01</v>
      </c>
    </row>
    <row r="3132" customFormat="false" ht="15" hidden="false" customHeight="false" outlineLevel="0" collapsed="false">
      <c r="A3132" s="3" t="n">
        <v>3131</v>
      </c>
      <c r="B3132" s="3" t="n">
        <v>7</v>
      </c>
      <c r="C3132" s="3" t="s">
        <v>187</v>
      </c>
      <c r="D3132" s="4" t="n">
        <v>431.96</v>
      </c>
      <c r="E3132" s="4" t="n">
        <v>433.18</v>
      </c>
      <c r="F3132" s="4" t="n">
        <v>429.22</v>
      </c>
      <c r="G3132" s="4" t="n">
        <v>430.58</v>
      </c>
      <c r="H3132" s="5" t="n">
        <v>4232756</v>
      </c>
      <c r="I3132" s="3"/>
      <c r="J3132" s="3" t="n">
        <f aca="false">ROUND((G3132-G3131)/G3131*100,2)</f>
        <v>1.3</v>
      </c>
      <c r="K3132" s="3" t="str">
        <f aca="false">B3132&amp;"_"&amp;C3132</f>
        <v>7_2024-07-02</v>
      </c>
    </row>
    <row r="3133" customFormat="false" ht="15" hidden="false" customHeight="false" outlineLevel="0" collapsed="false">
      <c r="A3133" s="3" t="n">
        <v>3132</v>
      </c>
      <c r="B3133" s="3" t="n">
        <v>7</v>
      </c>
      <c r="C3133" s="3" t="s">
        <v>188</v>
      </c>
      <c r="D3133" s="4" t="n">
        <v>431.34</v>
      </c>
      <c r="E3133" s="4" t="n">
        <v>433.95</v>
      </c>
      <c r="F3133" s="4" t="n">
        <v>429.02</v>
      </c>
      <c r="G3133" s="4" t="n">
        <v>432.68</v>
      </c>
      <c r="H3133" s="5" t="n">
        <v>2951575</v>
      </c>
      <c r="I3133" s="3"/>
      <c r="J3133" s="3" t="n">
        <f aca="false">ROUND((G3133-G3132)/G3132*100,2)</f>
        <v>0.49</v>
      </c>
      <c r="K3133" s="3" t="str">
        <f aca="false">B3133&amp;"_"&amp;C3133</f>
        <v>7_2024-07-03</v>
      </c>
    </row>
    <row r="3134" customFormat="false" ht="15" hidden="false" customHeight="false" outlineLevel="0" collapsed="false">
      <c r="A3134" s="3" t="n">
        <v>3133</v>
      </c>
      <c r="B3134" s="3" t="n">
        <v>7</v>
      </c>
      <c r="C3134" s="3" t="s">
        <v>189</v>
      </c>
      <c r="D3134" s="4" t="n">
        <v>425.46</v>
      </c>
      <c r="E3134" s="4" t="n">
        <v>426.08</v>
      </c>
      <c r="F3134" s="4" t="n">
        <v>423.67</v>
      </c>
      <c r="G3134" s="4" t="n">
        <v>424.05</v>
      </c>
      <c r="H3134" s="5" t="n">
        <v>6592405</v>
      </c>
      <c r="I3134" s="3"/>
      <c r="J3134" s="3" t="n">
        <f aca="false">ROUND((G3134-G3133)/G3133*100,2)</f>
        <v>-1.99</v>
      </c>
      <c r="K3134" s="3" t="str">
        <f aca="false">B3134&amp;"_"&amp;C3134</f>
        <v>7_2024-07-04</v>
      </c>
    </row>
    <row r="3135" customFormat="false" ht="15" hidden="false" customHeight="false" outlineLevel="0" collapsed="false">
      <c r="A3135" s="3" t="n">
        <v>3134</v>
      </c>
      <c r="B3135" s="3" t="n">
        <v>7</v>
      </c>
      <c r="C3135" s="3" t="s">
        <v>190</v>
      </c>
      <c r="D3135" s="4" t="n">
        <v>420.33</v>
      </c>
      <c r="E3135" s="4" t="n">
        <v>420.58</v>
      </c>
      <c r="F3135" s="4" t="n">
        <v>417.48</v>
      </c>
      <c r="G3135" s="4" t="n">
        <v>419.48</v>
      </c>
      <c r="H3135" s="5" t="n">
        <v>3478487</v>
      </c>
      <c r="I3135" s="3"/>
      <c r="J3135" s="3" t="n">
        <f aca="false">ROUND((G3135-G3134)/G3134*100,2)</f>
        <v>-1.08</v>
      </c>
      <c r="K3135" s="3" t="str">
        <f aca="false">B3135&amp;"_"&amp;C3135</f>
        <v>7_2024-07-05</v>
      </c>
    </row>
    <row r="3136" customFormat="false" ht="15" hidden="false" customHeight="false" outlineLevel="0" collapsed="false">
      <c r="A3136" s="3" t="n">
        <v>3135</v>
      </c>
      <c r="B3136" s="3" t="n">
        <v>7</v>
      </c>
      <c r="C3136" s="3" t="s">
        <v>191</v>
      </c>
      <c r="D3136" s="4" t="n">
        <v>423.55</v>
      </c>
      <c r="E3136" s="4" t="n">
        <v>423.99</v>
      </c>
      <c r="F3136" s="4" t="n">
        <v>421.14</v>
      </c>
      <c r="G3136" s="4" t="n">
        <v>423.38</v>
      </c>
      <c r="H3136" s="5" t="n">
        <v>2489836</v>
      </c>
      <c r="I3136" s="3"/>
      <c r="J3136" s="3" t="n">
        <f aca="false">ROUND((G3136-G3135)/G3135*100,2)</f>
        <v>0.93</v>
      </c>
      <c r="K3136" s="3" t="str">
        <f aca="false">B3136&amp;"_"&amp;C3136</f>
        <v>7_2024-07-08</v>
      </c>
    </row>
    <row r="3137" customFormat="false" ht="15" hidden="false" customHeight="false" outlineLevel="0" collapsed="false">
      <c r="A3137" s="3" t="n">
        <v>3136</v>
      </c>
      <c r="B3137" s="3" t="n">
        <v>7</v>
      </c>
      <c r="C3137" s="3" t="s">
        <v>192</v>
      </c>
      <c r="D3137" s="4" t="n">
        <v>408.97</v>
      </c>
      <c r="E3137" s="4" t="n">
        <v>410.45</v>
      </c>
      <c r="F3137" s="4" t="n">
        <v>406.48</v>
      </c>
      <c r="G3137" s="4" t="n">
        <v>408.79</v>
      </c>
      <c r="H3137" s="5" t="n">
        <v>7136190</v>
      </c>
      <c r="I3137" s="3"/>
      <c r="J3137" s="3" t="n">
        <f aca="false">ROUND((G3137-G3136)/G3136*100,2)</f>
        <v>-3.45</v>
      </c>
      <c r="K3137" s="3" t="str">
        <f aca="false">B3137&amp;"_"&amp;C3137</f>
        <v>7_2024-07-09</v>
      </c>
    </row>
    <row r="3138" customFormat="false" ht="15" hidden="false" customHeight="false" outlineLevel="0" collapsed="false">
      <c r="A3138" s="3" t="n">
        <v>3137</v>
      </c>
      <c r="B3138" s="3" t="n">
        <v>7</v>
      </c>
      <c r="C3138" s="3" t="s">
        <v>193</v>
      </c>
      <c r="D3138" s="4" t="n">
        <v>400.43</v>
      </c>
      <c r="E3138" s="4" t="n">
        <v>401.27</v>
      </c>
      <c r="F3138" s="4" t="n">
        <v>399.71</v>
      </c>
      <c r="G3138" s="4" t="n">
        <v>400.21</v>
      </c>
      <c r="H3138" s="5" t="n">
        <v>6049858</v>
      </c>
      <c r="I3138" s="3"/>
      <c r="J3138" s="3" t="n">
        <f aca="false">ROUND((G3138-G3137)/G3137*100,2)</f>
        <v>-2.1</v>
      </c>
      <c r="K3138" s="3" t="str">
        <f aca="false">B3138&amp;"_"&amp;C3138</f>
        <v>7_2024-07-10</v>
      </c>
    </row>
    <row r="3139" customFormat="false" ht="15" hidden="false" customHeight="false" outlineLevel="0" collapsed="false">
      <c r="A3139" s="3" t="n">
        <v>3138</v>
      </c>
      <c r="B3139" s="3" t="n">
        <v>7</v>
      </c>
      <c r="C3139" s="3" t="s">
        <v>194</v>
      </c>
      <c r="D3139" s="4" t="n">
        <v>399.97</v>
      </c>
      <c r="E3139" s="4" t="n">
        <v>400.86</v>
      </c>
      <c r="F3139" s="4" t="n">
        <v>398.08</v>
      </c>
      <c r="G3139" s="4" t="n">
        <v>399.32</v>
      </c>
      <c r="H3139" s="5" t="n">
        <v>1884921</v>
      </c>
      <c r="I3139" s="3"/>
      <c r="J3139" s="3" t="n">
        <f aca="false">ROUND((G3139-G3138)/G3138*100,2)</f>
        <v>-0.22</v>
      </c>
      <c r="K3139" s="3" t="str">
        <f aca="false">B3139&amp;"_"&amp;C3139</f>
        <v>7_2024-07-11</v>
      </c>
    </row>
    <row r="3140" customFormat="false" ht="15" hidden="false" customHeight="false" outlineLevel="0" collapsed="false">
      <c r="A3140" s="3" t="n">
        <v>3139</v>
      </c>
      <c r="B3140" s="3" t="n">
        <v>7</v>
      </c>
      <c r="C3140" s="3" t="s">
        <v>195</v>
      </c>
      <c r="D3140" s="4" t="n">
        <v>393.35</v>
      </c>
      <c r="E3140" s="4" t="n">
        <v>396.72</v>
      </c>
      <c r="F3140" s="4" t="n">
        <v>391.58</v>
      </c>
      <c r="G3140" s="4" t="n">
        <v>394.74</v>
      </c>
      <c r="H3140" s="5" t="n">
        <v>7981592</v>
      </c>
      <c r="I3140" s="3"/>
      <c r="J3140" s="3" t="n">
        <f aca="false">ROUND((G3140-G3139)/G3139*100,2)</f>
        <v>-1.15</v>
      </c>
      <c r="K3140" s="3" t="str">
        <f aca="false">B3140&amp;"_"&amp;C3140</f>
        <v>7_2024-07-12</v>
      </c>
    </row>
    <row r="3141" customFormat="false" ht="15" hidden="false" customHeight="false" outlineLevel="0" collapsed="false">
      <c r="A3141" s="3" t="n">
        <v>3140</v>
      </c>
      <c r="B3141" s="3" t="n">
        <v>7</v>
      </c>
      <c r="C3141" s="3" t="s">
        <v>196</v>
      </c>
      <c r="D3141" s="4" t="n">
        <v>390.27</v>
      </c>
      <c r="E3141" s="4" t="n">
        <v>390.74</v>
      </c>
      <c r="F3141" s="4" t="n">
        <v>388.78</v>
      </c>
      <c r="G3141" s="4" t="n">
        <v>389.43</v>
      </c>
      <c r="H3141" s="5" t="n">
        <v>2765776</v>
      </c>
      <c r="I3141" s="3"/>
      <c r="J3141" s="3" t="n">
        <f aca="false">ROUND((G3141-G3140)/G3140*100,2)</f>
        <v>-1.35</v>
      </c>
      <c r="K3141" s="3" t="str">
        <f aca="false">B3141&amp;"_"&amp;C3141</f>
        <v>7_2024-07-15</v>
      </c>
    </row>
    <row r="3142" customFormat="false" ht="15" hidden="false" customHeight="false" outlineLevel="0" collapsed="false">
      <c r="A3142" s="3" t="n">
        <v>3141</v>
      </c>
      <c r="B3142" s="3" t="n">
        <v>7</v>
      </c>
      <c r="C3142" s="3" t="s">
        <v>197</v>
      </c>
      <c r="D3142" s="4" t="n">
        <v>399.45</v>
      </c>
      <c r="E3142" s="4" t="n">
        <v>401.5</v>
      </c>
      <c r="F3142" s="4" t="n">
        <v>397.08</v>
      </c>
      <c r="G3142" s="4" t="n">
        <v>398.45</v>
      </c>
      <c r="H3142" s="5" t="n">
        <v>1321106</v>
      </c>
      <c r="I3142" s="3"/>
      <c r="J3142" s="3" t="n">
        <f aca="false">ROUND((G3142-G3141)/G3141*100,2)</f>
        <v>2.32</v>
      </c>
      <c r="K3142" s="3" t="str">
        <f aca="false">B3142&amp;"_"&amp;C3142</f>
        <v>7_2024-07-16</v>
      </c>
    </row>
    <row r="3143" customFormat="false" ht="15" hidden="false" customHeight="false" outlineLevel="0" collapsed="false">
      <c r="A3143" s="3" t="n">
        <v>3142</v>
      </c>
      <c r="B3143" s="3" t="n">
        <v>7</v>
      </c>
      <c r="C3143" s="3" t="s">
        <v>198</v>
      </c>
      <c r="D3143" s="4" t="n">
        <v>392.36</v>
      </c>
      <c r="E3143" s="4" t="n">
        <v>395.7</v>
      </c>
      <c r="F3143" s="4" t="n">
        <v>391.97</v>
      </c>
      <c r="G3143" s="4" t="n">
        <v>393.72</v>
      </c>
      <c r="H3143" s="5" t="n">
        <v>2075385</v>
      </c>
      <c r="I3143" s="3"/>
      <c r="J3143" s="3" t="n">
        <f aca="false">ROUND((G3143-G3142)/G3142*100,2)</f>
        <v>-1.19</v>
      </c>
      <c r="K3143" s="3" t="str">
        <f aca="false">B3143&amp;"_"&amp;C3143</f>
        <v>7_2024-07-17</v>
      </c>
    </row>
    <row r="3144" customFormat="false" ht="15" hidden="false" customHeight="false" outlineLevel="0" collapsed="false">
      <c r="A3144" s="3" t="n">
        <v>3143</v>
      </c>
      <c r="B3144" s="3" t="n">
        <v>7</v>
      </c>
      <c r="C3144" s="3" t="s">
        <v>199</v>
      </c>
      <c r="D3144" s="4" t="n">
        <v>392.88</v>
      </c>
      <c r="E3144" s="4" t="n">
        <v>392.93</v>
      </c>
      <c r="F3144" s="4" t="n">
        <v>391.38</v>
      </c>
      <c r="G3144" s="4" t="n">
        <v>391.73</v>
      </c>
      <c r="H3144" s="5" t="n">
        <v>4828913</v>
      </c>
      <c r="I3144" s="3"/>
      <c r="J3144" s="3" t="n">
        <f aca="false">ROUND((G3144-G3143)/G3143*100,2)</f>
        <v>-0.51</v>
      </c>
      <c r="K3144" s="3" t="str">
        <f aca="false">B3144&amp;"_"&amp;C3144</f>
        <v>7_2024-07-18</v>
      </c>
    </row>
    <row r="3145" customFormat="false" ht="15" hidden="false" customHeight="false" outlineLevel="0" collapsed="false">
      <c r="A3145" s="3" t="n">
        <v>3144</v>
      </c>
      <c r="B3145" s="3" t="n">
        <v>7</v>
      </c>
      <c r="C3145" s="3" t="s">
        <v>200</v>
      </c>
      <c r="D3145" s="4" t="n">
        <v>377.73</v>
      </c>
      <c r="E3145" s="4" t="n">
        <v>379.38</v>
      </c>
      <c r="F3145" s="4" t="n">
        <v>375.56</v>
      </c>
      <c r="G3145" s="4" t="n">
        <v>376.89</v>
      </c>
      <c r="H3145" s="5" t="n">
        <v>3111856</v>
      </c>
      <c r="I3145" s="3"/>
      <c r="J3145" s="3" t="n">
        <f aca="false">ROUND((G3145-G3144)/G3144*100,2)</f>
        <v>-3.79</v>
      </c>
      <c r="K3145" s="3" t="str">
        <f aca="false">B3145&amp;"_"&amp;C3145</f>
        <v>7_2024-07-19</v>
      </c>
    </row>
    <row r="3146" customFormat="false" ht="15" hidden="false" customHeight="false" outlineLevel="0" collapsed="false">
      <c r="A3146" s="3" t="n">
        <v>3145</v>
      </c>
      <c r="B3146" s="3" t="n">
        <v>7</v>
      </c>
      <c r="C3146" s="3" t="s">
        <v>201</v>
      </c>
      <c r="D3146" s="4" t="n">
        <v>382.61</v>
      </c>
      <c r="E3146" s="4" t="n">
        <v>384.18</v>
      </c>
      <c r="F3146" s="4" t="n">
        <v>380.93</v>
      </c>
      <c r="G3146" s="4" t="n">
        <v>382.68</v>
      </c>
      <c r="H3146" s="5" t="n">
        <v>1946384</v>
      </c>
      <c r="I3146" s="3"/>
      <c r="J3146" s="3" t="n">
        <f aca="false">ROUND((G3146-G3145)/G3145*100,2)</f>
        <v>1.54</v>
      </c>
      <c r="K3146" s="3" t="str">
        <f aca="false">B3146&amp;"_"&amp;C3146</f>
        <v>7_2024-07-22</v>
      </c>
    </row>
    <row r="3147" customFormat="false" ht="15" hidden="false" customHeight="false" outlineLevel="0" collapsed="false">
      <c r="A3147" s="3" t="n">
        <v>3146</v>
      </c>
      <c r="B3147" s="3" t="n">
        <v>7</v>
      </c>
      <c r="C3147" s="3" t="s">
        <v>202</v>
      </c>
      <c r="D3147" s="4" t="n">
        <v>384</v>
      </c>
      <c r="E3147" s="4" t="n">
        <v>384.45</v>
      </c>
      <c r="F3147" s="4" t="n">
        <v>383.65</v>
      </c>
      <c r="G3147" s="4" t="n">
        <v>383.66</v>
      </c>
      <c r="H3147" s="5" t="n">
        <v>3616883</v>
      </c>
      <c r="I3147" s="3"/>
      <c r="J3147" s="3" t="n">
        <f aca="false">ROUND((G3147-G3146)/G3146*100,2)</f>
        <v>0.26</v>
      </c>
      <c r="K3147" s="3" t="str">
        <f aca="false">B3147&amp;"_"&amp;C3147</f>
        <v>7_2024-07-23</v>
      </c>
    </row>
    <row r="3148" customFormat="false" ht="15" hidden="false" customHeight="false" outlineLevel="0" collapsed="false">
      <c r="A3148" s="3" t="n">
        <v>3147</v>
      </c>
      <c r="B3148" s="3" t="n">
        <v>7</v>
      </c>
      <c r="C3148" s="3" t="s">
        <v>203</v>
      </c>
      <c r="D3148" s="4" t="n">
        <v>379.37</v>
      </c>
      <c r="E3148" s="4" t="n">
        <v>379.59</v>
      </c>
      <c r="F3148" s="4" t="n">
        <v>376.89</v>
      </c>
      <c r="G3148" s="4" t="n">
        <v>379.09</v>
      </c>
      <c r="H3148" s="5" t="n">
        <v>1588880</v>
      </c>
      <c r="I3148" s="3"/>
      <c r="J3148" s="3" t="n">
        <f aca="false">ROUND((G3148-G3147)/G3147*100,2)</f>
        <v>-1.19</v>
      </c>
      <c r="K3148" s="3" t="str">
        <f aca="false">B3148&amp;"_"&amp;C3148</f>
        <v>7_2024-07-24</v>
      </c>
    </row>
    <row r="3149" customFormat="false" ht="15" hidden="false" customHeight="false" outlineLevel="0" collapsed="false">
      <c r="A3149" s="3" t="n">
        <v>3148</v>
      </c>
      <c r="B3149" s="3" t="n">
        <v>7</v>
      </c>
      <c r="C3149" s="3" t="s">
        <v>204</v>
      </c>
      <c r="D3149" s="4" t="n">
        <v>378.69</v>
      </c>
      <c r="E3149" s="4" t="n">
        <v>380.41</v>
      </c>
      <c r="F3149" s="4" t="n">
        <v>378.35</v>
      </c>
      <c r="G3149" s="4" t="n">
        <v>380.06</v>
      </c>
      <c r="H3149" s="5" t="n">
        <v>2054342</v>
      </c>
      <c r="I3149" s="3"/>
      <c r="J3149" s="3" t="n">
        <f aca="false">ROUND((G3149-G3148)/G3148*100,2)</f>
        <v>0.26</v>
      </c>
      <c r="K3149" s="3" t="str">
        <f aca="false">B3149&amp;"_"&amp;C3149</f>
        <v>7_2024-07-25</v>
      </c>
    </row>
    <row r="3150" customFormat="false" ht="15" hidden="false" customHeight="false" outlineLevel="0" collapsed="false">
      <c r="A3150" s="3" t="n">
        <v>3149</v>
      </c>
      <c r="B3150" s="3" t="n">
        <v>7</v>
      </c>
      <c r="C3150" s="3" t="s">
        <v>205</v>
      </c>
      <c r="D3150" s="4" t="n">
        <v>388.47</v>
      </c>
      <c r="E3150" s="4" t="n">
        <v>389.54</v>
      </c>
      <c r="F3150" s="4" t="n">
        <v>386.76</v>
      </c>
      <c r="G3150" s="4" t="n">
        <v>387.84</v>
      </c>
      <c r="H3150" s="5" t="n">
        <v>5451371</v>
      </c>
      <c r="I3150" s="3"/>
      <c r="J3150" s="3" t="n">
        <f aca="false">ROUND((G3150-G3149)/G3149*100,2)</f>
        <v>2.05</v>
      </c>
      <c r="K3150" s="3" t="str">
        <f aca="false">B3150&amp;"_"&amp;C3150</f>
        <v>7_2024-07-26</v>
      </c>
    </row>
    <row r="3151" customFormat="false" ht="15" hidden="false" customHeight="false" outlineLevel="0" collapsed="false">
      <c r="A3151" s="3" t="n">
        <v>3150</v>
      </c>
      <c r="B3151" s="3" t="n">
        <v>7</v>
      </c>
      <c r="C3151" s="3" t="s">
        <v>206</v>
      </c>
      <c r="D3151" s="4" t="n">
        <v>393.72</v>
      </c>
      <c r="E3151" s="4" t="n">
        <v>396.57</v>
      </c>
      <c r="F3151" s="4" t="n">
        <v>391.96</v>
      </c>
      <c r="G3151" s="4" t="n">
        <v>395.13</v>
      </c>
      <c r="H3151" s="5" t="n">
        <v>1169274</v>
      </c>
      <c r="I3151" s="3"/>
      <c r="J3151" s="3" t="n">
        <f aca="false">ROUND((G3151-G3150)/G3150*100,2)</f>
        <v>1.88</v>
      </c>
      <c r="K3151" s="3" t="str">
        <f aca="false">B3151&amp;"_"&amp;C3151</f>
        <v>7_2024-07-29</v>
      </c>
    </row>
    <row r="3152" customFormat="false" ht="15" hidden="false" customHeight="false" outlineLevel="0" collapsed="false">
      <c r="A3152" s="3" t="n">
        <v>3151</v>
      </c>
      <c r="B3152" s="3" t="n">
        <v>7</v>
      </c>
      <c r="C3152" s="3" t="s">
        <v>207</v>
      </c>
      <c r="D3152" s="4" t="n">
        <v>399.53</v>
      </c>
      <c r="E3152" s="4" t="n">
        <v>401.15</v>
      </c>
      <c r="F3152" s="4" t="n">
        <v>399.24</v>
      </c>
      <c r="G3152" s="4" t="n">
        <v>400.71</v>
      </c>
      <c r="H3152" s="5" t="n">
        <v>5912530</v>
      </c>
      <c r="I3152" s="3"/>
      <c r="J3152" s="3" t="n">
        <f aca="false">ROUND((G3152-G3151)/G3151*100,2)</f>
        <v>1.41</v>
      </c>
      <c r="K3152" s="3" t="str">
        <f aca="false">B3152&amp;"_"&amp;C3152</f>
        <v>7_2024-07-30</v>
      </c>
    </row>
    <row r="3153" customFormat="false" ht="15" hidden="false" customHeight="false" outlineLevel="0" collapsed="false">
      <c r="A3153" s="3" t="n">
        <v>3152</v>
      </c>
      <c r="B3153" s="3" t="n">
        <v>7</v>
      </c>
      <c r="C3153" s="3" t="s">
        <v>208</v>
      </c>
      <c r="D3153" s="4" t="n">
        <v>405.4</v>
      </c>
      <c r="E3153" s="4" t="n">
        <v>407.34</v>
      </c>
      <c r="F3153" s="4" t="n">
        <v>403.79</v>
      </c>
      <c r="G3153" s="4" t="n">
        <v>405.58</v>
      </c>
      <c r="H3153" s="5" t="n">
        <v>7441479</v>
      </c>
      <c r="I3153" s="3"/>
      <c r="J3153" s="3" t="n">
        <f aca="false">ROUND((G3153-G3152)/G3152*100,2)</f>
        <v>1.22</v>
      </c>
      <c r="K3153" s="3" t="str">
        <f aca="false">B3153&amp;"_"&amp;C3153</f>
        <v>7_2024-07-31</v>
      </c>
    </row>
    <row r="3154" customFormat="false" ht="15" hidden="false" customHeight="false" outlineLevel="0" collapsed="false">
      <c r="A3154" s="3" t="n">
        <v>3153</v>
      </c>
      <c r="B3154" s="3" t="n">
        <v>7</v>
      </c>
      <c r="C3154" s="3" t="s">
        <v>209</v>
      </c>
      <c r="D3154" s="4" t="n">
        <v>405.76</v>
      </c>
      <c r="E3154" s="4" t="n">
        <v>408.26</v>
      </c>
      <c r="F3154" s="4" t="n">
        <v>403.98</v>
      </c>
      <c r="G3154" s="4" t="n">
        <v>406.74</v>
      </c>
      <c r="H3154" s="5" t="n">
        <v>777672</v>
      </c>
      <c r="I3154" s="3"/>
      <c r="J3154" s="3" t="n">
        <f aca="false">ROUND((G3154-G3153)/G3153*100,2)</f>
        <v>0.29</v>
      </c>
      <c r="K3154" s="3" t="str">
        <f aca="false">B3154&amp;"_"&amp;C3154</f>
        <v>7_2024-08-01</v>
      </c>
    </row>
    <row r="3155" customFormat="false" ht="15" hidden="false" customHeight="false" outlineLevel="0" collapsed="false">
      <c r="A3155" s="3" t="n">
        <v>3154</v>
      </c>
      <c r="B3155" s="3" t="n">
        <v>7</v>
      </c>
      <c r="C3155" s="3" t="s">
        <v>210</v>
      </c>
      <c r="D3155" s="4" t="n">
        <v>390.11</v>
      </c>
      <c r="E3155" s="4" t="n">
        <v>391.11</v>
      </c>
      <c r="F3155" s="4" t="n">
        <v>389.09</v>
      </c>
      <c r="G3155" s="4" t="n">
        <v>389.88</v>
      </c>
      <c r="H3155" s="5" t="n">
        <v>4521113</v>
      </c>
      <c r="I3155" s="3"/>
      <c r="J3155" s="3" t="n">
        <f aca="false">ROUND((G3155-G3154)/G3154*100,2)</f>
        <v>-4.15</v>
      </c>
      <c r="K3155" s="3" t="str">
        <f aca="false">B3155&amp;"_"&amp;C3155</f>
        <v>7_2024-08-02</v>
      </c>
    </row>
    <row r="3156" customFormat="false" ht="15" hidden="false" customHeight="false" outlineLevel="0" collapsed="false">
      <c r="A3156" s="3" t="n">
        <v>3155</v>
      </c>
      <c r="B3156" s="3" t="n">
        <v>7</v>
      </c>
      <c r="C3156" s="3" t="s">
        <v>211</v>
      </c>
      <c r="D3156" s="4" t="n">
        <v>387.01</v>
      </c>
      <c r="E3156" s="4" t="n">
        <v>388.9</v>
      </c>
      <c r="F3156" s="4" t="n">
        <v>384.05</v>
      </c>
      <c r="G3156" s="4" t="n">
        <v>385.85</v>
      </c>
      <c r="H3156" s="5" t="n">
        <v>1277221</v>
      </c>
      <c r="I3156" s="3"/>
      <c r="J3156" s="3" t="n">
        <f aca="false">ROUND((G3156-G3155)/G3155*100,2)</f>
        <v>-1.03</v>
      </c>
      <c r="K3156" s="3" t="str">
        <f aca="false">B3156&amp;"_"&amp;C3156</f>
        <v>7_2024-08-05</v>
      </c>
    </row>
    <row r="3157" customFormat="false" ht="15" hidden="false" customHeight="false" outlineLevel="0" collapsed="false">
      <c r="A3157" s="3" t="n">
        <v>3156</v>
      </c>
      <c r="B3157" s="3" t="n">
        <v>7</v>
      </c>
      <c r="C3157" s="3" t="s">
        <v>212</v>
      </c>
      <c r="D3157" s="4" t="n">
        <v>380.28</v>
      </c>
      <c r="E3157" s="4" t="n">
        <v>380.92</v>
      </c>
      <c r="F3157" s="4" t="n">
        <v>379.24</v>
      </c>
      <c r="G3157" s="4" t="n">
        <v>379.47</v>
      </c>
      <c r="H3157" s="5" t="n">
        <v>2633378</v>
      </c>
      <c r="I3157" s="3"/>
      <c r="J3157" s="3" t="n">
        <f aca="false">ROUND((G3157-G3156)/G3156*100,2)</f>
        <v>-1.65</v>
      </c>
      <c r="K3157" s="3" t="str">
        <f aca="false">B3157&amp;"_"&amp;C3157</f>
        <v>7_2024-08-06</v>
      </c>
    </row>
    <row r="3158" customFormat="false" ht="15" hidden="false" customHeight="false" outlineLevel="0" collapsed="false">
      <c r="A3158" s="3" t="n">
        <v>3157</v>
      </c>
      <c r="B3158" s="3" t="n">
        <v>7</v>
      </c>
      <c r="C3158" s="3" t="s">
        <v>213</v>
      </c>
      <c r="D3158" s="4" t="n">
        <v>382.52</v>
      </c>
      <c r="E3158" s="4" t="n">
        <v>382.84</v>
      </c>
      <c r="F3158" s="4" t="n">
        <v>381.36</v>
      </c>
      <c r="G3158" s="4" t="n">
        <v>382.13</v>
      </c>
      <c r="H3158" s="5" t="n">
        <v>565566</v>
      </c>
      <c r="I3158" s="3"/>
      <c r="J3158" s="3" t="n">
        <f aca="false">ROUND((G3158-G3157)/G3157*100,2)</f>
        <v>0.7</v>
      </c>
      <c r="K3158" s="3" t="str">
        <f aca="false">B3158&amp;"_"&amp;C3158</f>
        <v>7_2024-08-07</v>
      </c>
    </row>
    <row r="3159" customFormat="false" ht="15" hidden="false" customHeight="false" outlineLevel="0" collapsed="false">
      <c r="A3159" s="3" t="n">
        <v>3158</v>
      </c>
      <c r="B3159" s="3" t="n">
        <v>7</v>
      </c>
      <c r="C3159" s="3" t="s">
        <v>214</v>
      </c>
      <c r="D3159" s="4" t="n">
        <v>372.62</v>
      </c>
      <c r="E3159" s="4" t="n">
        <v>374.81</v>
      </c>
      <c r="F3159" s="4" t="n">
        <v>371.79</v>
      </c>
      <c r="G3159" s="4" t="n">
        <v>372.13</v>
      </c>
      <c r="H3159" s="5" t="n">
        <v>2650347</v>
      </c>
      <c r="I3159" s="3"/>
      <c r="J3159" s="3" t="n">
        <f aca="false">ROUND((G3159-G3158)/G3158*100,2)</f>
        <v>-2.62</v>
      </c>
      <c r="K3159" s="3" t="str">
        <f aca="false">B3159&amp;"_"&amp;C3159</f>
        <v>7_2024-08-08</v>
      </c>
    </row>
    <row r="3160" customFormat="false" ht="15" hidden="false" customHeight="false" outlineLevel="0" collapsed="false">
      <c r="A3160" s="3" t="n">
        <v>3159</v>
      </c>
      <c r="B3160" s="3" t="n">
        <v>7</v>
      </c>
      <c r="C3160" s="3" t="s">
        <v>215</v>
      </c>
      <c r="D3160" s="4" t="n">
        <v>381.35</v>
      </c>
      <c r="E3160" s="4" t="n">
        <v>382.95</v>
      </c>
      <c r="F3160" s="4" t="n">
        <v>380.23</v>
      </c>
      <c r="G3160" s="4" t="n">
        <v>381.07</v>
      </c>
      <c r="H3160" s="5" t="n">
        <v>7757572</v>
      </c>
      <c r="I3160" s="3"/>
      <c r="J3160" s="3" t="n">
        <f aca="false">ROUND((G3160-G3159)/G3159*100,2)</f>
        <v>2.4</v>
      </c>
      <c r="K3160" s="3" t="str">
        <f aca="false">B3160&amp;"_"&amp;C3160</f>
        <v>7_2024-08-09</v>
      </c>
    </row>
    <row r="3161" customFormat="false" ht="15" hidden="false" customHeight="false" outlineLevel="0" collapsed="false">
      <c r="A3161" s="3" t="n">
        <v>3160</v>
      </c>
      <c r="B3161" s="3" t="n">
        <v>7</v>
      </c>
      <c r="C3161" s="3" t="s">
        <v>216</v>
      </c>
      <c r="D3161" s="4" t="n">
        <v>391.36</v>
      </c>
      <c r="E3161" s="4" t="n">
        <v>393.34</v>
      </c>
      <c r="F3161" s="4" t="n">
        <v>390.52</v>
      </c>
      <c r="G3161" s="4" t="n">
        <v>390.67</v>
      </c>
      <c r="H3161" s="5" t="n">
        <v>6065840</v>
      </c>
      <c r="I3161" s="3"/>
      <c r="J3161" s="3" t="n">
        <f aca="false">ROUND((G3161-G3160)/G3160*100,2)</f>
        <v>2.52</v>
      </c>
      <c r="K3161" s="3" t="str">
        <f aca="false">B3161&amp;"_"&amp;C3161</f>
        <v>7_2024-08-12</v>
      </c>
    </row>
    <row r="3162" customFormat="false" ht="15" hidden="false" customHeight="false" outlineLevel="0" collapsed="false">
      <c r="A3162" s="3" t="n">
        <v>3161</v>
      </c>
      <c r="B3162" s="3" t="n">
        <v>7</v>
      </c>
      <c r="C3162" s="3" t="s">
        <v>217</v>
      </c>
      <c r="D3162" s="4" t="n">
        <v>382.75</v>
      </c>
      <c r="E3162" s="4" t="n">
        <v>385.16</v>
      </c>
      <c r="F3162" s="4" t="n">
        <v>381.38</v>
      </c>
      <c r="G3162" s="4" t="n">
        <v>383.63</v>
      </c>
      <c r="H3162" s="5" t="n">
        <v>1461524</v>
      </c>
      <c r="I3162" s="3"/>
      <c r="J3162" s="3" t="n">
        <f aca="false">ROUND((G3162-G3161)/G3161*100,2)</f>
        <v>-1.8</v>
      </c>
      <c r="K3162" s="3" t="str">
        <f aca="false">B3162&amp;"_"&amp;C3162</f>
        <v>7_2024-08-13</v>
      </c>
    </row>
    <row r="3163" customFormat="false" ht="15" hidden="false" customHeight="false" outlineLevel="0" collapsed="false">
      <c r="A3163" s="3" t="n">
        <v>3162</v>
      </c>
      <c r="B3163" s="3" t="n">
        <v>7</v>
      </c>
      <c r="C3163" s="3" t="s">
        <v>218</v>
      </c>
      <c r="D3163" s="4" t="n">
        <v>373.97</v>
      </c>
      <c r="E3163" s="4" t="n">
        <v>375.08</v>
      </c>
      <c r="F3163" s="4" t="n">
        <v>373.35</v>
      </c>
      <c r="G3163" s="4" t="n">
        <v>373.39</v>
      </c>
      <c r="H3163" s="5" t="n">
        <v>1228760</v>
      </c>
      <c r="I3163" s="3"/>
      <c r="J3163" s="3" t="n">
        <f aca="false">ROUND((G3163-G3162)/G3162*100,2)</f>
        <v>-2.67</v>
      </c>
      <c r="K3163" s="3" t="str">
        <f aca="false">B3163&amp;"_"&amp;C3163</f>
        <v>7_2024-08-14</v>
      </c>
    </row>
    <row r="3164" customFormat="false" ht="15" hidden="false" customHeight="false" outlineLevel="0" collapsed="false">
      <c r="A3164" s="3" t="n">
        <v>3163</v>
      </c>
      <c r="B3164" s="3" t="n">
        <v>7</v>
      </c>
      <c r="C3164" s="3" t="s">
        <v>219</v>
      </c>
      <c r="D3164" s="4" t="n">
        <v>376.12</v>
      </c>
      <c r="E3164" s="4" t="n">
        <v>377.75</v>
      </c>
      <c r="F3164" s="4" t="n">
        <v>375.31</v>
      </c>
      <c r="G3164" s="4" t="n">
        <v>376.8</v>
      </c>
      <c r="H3164" s="5" t="n">
        <v>2949792</v>
      </c>
      <c r="I3164" s="3"/>
      <c r="J3164" s="3" t="n">
        <f aca="false">ROUND((G3164-G3163)/G3163*100,2)</f>
        <v>0.91</v>
      </c>
      <c r="K3164" s="3" t="str">
        <f aca="false">B3164&amp;"_"&amp;C3164</f>
        <v>7_2024-08-15</v>
      </c>
    </row>
    <row r="3165" customFormat="false" ht="15" hidden="false" customHeight="false" outlineLevel="0" collapsed="false">
      <c r="A3165" s="3" t="n">
        <v>3164</v>
      </c>
      <c r="B3165" s="3" t="n">
        <v>7</v>
      </c>
      <c r="C3165" s="3" t="s">
        <v>220</v>
      </c>
      <c r="D3165" s="4" t="n">
        <v>375.83</v>
      </c>
      <c r="E3165" s="4" t="n">
        <v>376.92</v>
      </c>
      <c r="F3165" s="4" t="n">
        <v>373.74</v>
      </c>
      <c r="G3165" s="4" t="n">
        <v>376.23</v>
      </c>
      <c r="H3165" s="5" t="n">
        <v>2090094</v>
      </c>
      <c r="I3165" s="3"/>
      <c r="J3165" s="3" t="n">
        <f aca="false">ROUND((G3165-G3164)/G3164*100,2)</f>
        <v>-0.15</v>
      </c>
      <c r="K3165" s="3" t="str">
        <f aca="false">B3165&amp;"_"&amp;C3165</f>
        <v>7_2024-08-16</v>
      </c>
    </row>
    <row r="3166" customFormat="false" ht="15" hidden="false" customHeight="false" outlineLevel="0" collapsed="false">
      <c r="A3166" s="3" t="n">
        <v>3165</v>
      </c>
      <c r="B3166" s="3" t="n">
        <v>7</v>
      </c>
      <c r="C3166" s="3" t="s">
        <v>221</v>
      </c>
      <c r="D3166" s="4" t="n">
        <v>393.45</v>
      </c>
      <c r="E3166" s="4" t="n">
        <v>395.28</v>
      </c>
      <c r="F3166" s="4" t="n">
        <v>392.17</v>
      </c>
      <c r="G3166" s="4" t="n">
        <v>392.23</v>
      </c>
      <c r="H3166" s="5" t="n">
        <v>7925749</v>
      </c>
      <c r="I3166" s="3"/>
      <c r="J3166" s="3" t="n">
        <f aca="false">ROUND((G3166-G3165)/G3165*100,2)</f>
        <v>4.25</v>
      </c>
      <c r="K3166" s="3" t="str">
        <f aca="false">B3166&amp;"_"&amp;C3166</f>
        <v>7_2024-08-19</v>
      </c>
    </row>
    <row r="3167" customFormat="false" ht="15" hidden="false" customHeight="false" outlineLevel="0" collapsed="false">
      <c r="A3167" s="3" t="n">
        <v>3166</v>
      </c>
      <c r="B3167" s="3" t="n">
        <v>7</v>
      </c>
      <c r="C3167" s="3" t="s">
        <v>222</v>
      </c>
      <c r="D3167" s="4" t="n">
        <v>396.53</v>
      </c>
      <c r="E3167" s="4" t="n">
        <v>397.54</v>
      </c>
      <c r="F3167" s="4" t="n">
        <v>394.31</v>
      </c>
      <c r="G3167" s="4" t="n">
        <v>395.17</v>
      </c>
      <c r="H3167" s="5" t="n">
        <v>1714653</v>
      </c>
      <c r="I3167" s="3"/>
      <c r="J3167" s="3" t="n">
        <f aca="false">ROUND((G3167-G3166)/G3166*100,2)</f>
        <v>0.75</v>
      </c>
      <c r="K3167" s="3" t="str">
        <f aca="false">B3167&amp;"_"&amp;C3167</f>
        <v>7_2024-08-20</v>
      </c>
    </row>
    <row r="3168" customFormat="false" ht="15" hidden="false" customHeight="false" outlineLevel="0" collapsed="false">
      <c r="A3168" s="3" t="n">
        <v>3167</v>
      </c>
      <c r="B3168" s="3" t="n">
        <v>7</v>
      </c>
      <c r="C3168" s="3" t="s">
        <v>223</v>
      </c>
      <c r="D3168" s="4" t="n">
        <v>394.88</v>
      </c>
      <c r="E3168" s="4" t="n">
        <v>397.7</v>
      </c>
      <c r="F3168" s="4" t="n">
        <v>394.73</v>
      </c>
      <c r="G3168" s="4" t="n">
        <v>396.27</v>
      </c>
      <c r="H3168" s="5" t="n">
        <v>5891307</v>
      </c>
      <c r="I3168" s="3"/>
      <c r="J3168" s="3" t="n">
        <f aca="false">ROUND((G3168-G3167)/G3167*100,2)</f>
        <v>0.28</v>
      </c>
      <c r="K3168" s="3" t="str">
        <f aca="false">B3168&amp;"_"&amp;C3168</f>
        <v>7_2024-08-21</v>
      </c>
    </row>
    <row r="3169" customFormat="false" ht="15" hidden="false" customHeight="false" outlineLevel="0" collapsed="false">
      <c r="A3169" s="3" t="n">
        <v>3168</v>
      </c>
      <c r="B3169" s="3" t="n">
        <v>7</v>
      </c>
      <c r="C3169" s="3" t="s">
        <v>224</v>
      </c>
      <c r="D3169" s="4" t="n">
        <v>406.15</v>
      </c>
      <c r="E3169" s="4" t="n">
        <v>407.2</v>
      </c>
      <c r="F3169" s="4" t="n">
        <v>402.55</v>
      </c>
      <c r="G3169" s="4" t="n">
        <v>404.65</v>
      </c>
      <c r="H3169" s="5" t="n">
        <v>667852</v>
      </c>
      <c r="I3169" s="3"/>
      <c r="J3169" s="3" t="n">
        <f aca="false">ROUND((G3169-G3168)/G3168*100,2)</f>
        <v>2.11</v>
      </c>
      <c r="K3169" s="3" t="str">
        <f aca="false">B3169&amp;"_"&amp;C3169</f>
        <v>7_2024-08-22</v>
      </c>
    </row>
    <row r="3170" customFormat="false" ht="15" hidden="false" customHeight="false" outlineLevel="0" collapsed="false">
      <c r="A3170" s="3" t="n">
        <v>3169</v>
      </c>
      <c r="B3170" s="3" t="n">
        <v>7</v>
      </c>
      <c r="C3170" s="3" t="s">
        <v>225</v>
      </c>
      <c r="D3170" s="4" t="n">
        <v>404.56</v>
      </c>
      <c r="E3170" s="4" t="n">
        <v>406.85</v>
      </c>
      <c r="F3170" s="4" t="n">
        <v>402.37</v>
      </c>
      <c r="G3170" s="4" t="n">
        <v>405.27</v>
      </c>
      <c r="H3170" s="5" t="n">
        <v>3067927</v>
      </c>
      <c r="I3170" s="3"/>
      <c r="J3170" s="3" t="n">
        <f aca="false">ROUND((G3170-G3169)/G3169*100,2)</f>
        <v>0.15</v>
      </c>
      <c r="K3170" s="3" t="str">
        <f aca="false">B3170&amp;"_"&amp;C3170</f>
        <v>7_2024-08-23</v>
      </c>
    </row>
    <row r="3171" customFormat="false" ht="15" hidden="false" customHeight="false" outlineLevel="0" collapsed="false">
      <c r="A3171" s="3" t="n">
        <v>3170</v>
      </c>
      <c r="B3171" s="3" t="n">
        <v>7</v>
      </c>
      <c r="C3171" s="3" t="s">
        <v>226</v>
      </c>
      <c r="D3171" s="4" t="n">
        <v>408.35</v>
      </c>
      <c r="E3171" s="4" t="n">
        <v>411.25</v>
      </c>
      <c r="F3171" s="4" t="n">
        <v>406.32</v>
      </c>
      <c r="G3171" s="4" t="n">
        <v>409.13</v>
      </c>
      <c r="H3171" s="5" t="n">
        <v>5633365</v>
      </c>
      <c r="I3171" s="3"/>
      <c r="J3171" s="3" t="n">
        <f aca="false">ROUND((G3171-G3170)/G3170*100,2)</f>
        <v>0.95</v>
      </c>
      <c r="K3171" s="3" t="str">
        <f aca="false">B3171&amp;"_"&amp;C3171</f>
        <v>7_2024-08-26</v>
      </c>
    </row>
    <row r="3172" customFormat="false" ht="15" hidden="false" customHeight="false" outlineLevel="0" collapsed="false">
      <c r="A3172" s="3" t="n">
        <v>3171</v>
      </c>
      <c r="B3172" s="3" t="n">
        <v>7</v>
      </c>
      <c r="C3172" s="3" t="s">
        <v>227</v>
      </c>
      <c r="D3172" s="4" t="n">
        <v>406.64</v>
      </c>
      <c r="E3172" s="4" t="n">
        <v>407.34</v>
      </c>
      <c r="F3172" s="4" t="n">
        <v>405.35</v>
      </c>
      <c r="G3172" s="4" t="n">
        <v>405.96</v>
      </c>
      <c r="H3172" s="5" t="n">
        <v>1435210</v>
      </c>
      <c r="I3172" s="3"/>
      <c r="J3172" s="3" t="n">
        <f aca="false">ROUND((G3172-G3171)/G3171*100,2)</f>
        <v>-0.77</v>
      </c>
      <c r="K3172" s="3" t="str">
        <f aca="false">B3172&amp;"_"&amp;C3172</f>
        <v>7_2024-08-27</v>
      </c>
    </row>
    <row r="3173" customFormat="false" ht="15" hidden="false" customHeight="false" outlineLevel="0" collapsed="false">
      <c r="A3173" s="3" t="n">
        <v>3172</v>
      </c>
      <c r="B3173" s="3" t="n">
        <v>7</v>
      </c>
      <c r="C3173" s="3" t="s">
        <v>228</v>
      </c>
      <c r="D3173" s="4" t="n">
        <v>402.4</v>
      </c>
      <c r="E3173" s="4" t="n">
        <v>404.6</v>
      </c>
      <c r="F3173" s="4" t="n">
        <v>401.05</v>
      </c>
      <c r="G3173" s="4" t="n">
        <v>402.03</v>
      </c>
      <c r="H3173" s="5" t="n">
        <v>4222902</v>
      </c>
      <c r="I3173" s="3"/>
      <c r="J3173" s="3" t="n">
        <f aca="false">ROUND((G3173-G3172)/G3172*100,2)</f>
        <v>-0.97</v>
      </c>
      <c r="K3173" s="3" t="str">
        <f aca="false">B3173&amp;"_"&amp;C3173</f>
        <v>7_2024-08-28</v>
      </c>
    </row>
    <row r="3174" customFormat="false" ht="15" hidden="false" customHeight="false" outlineLevel="0" collapsed="false">
      <c r="A3174" s="3" t="n">
        <v>3173</v>
      </c>
      <c r="B3174" s="3" t="n">
        <v>7</v>
      </c>
      <c r="C3174" s="3" t="s">
        <v>229</v>
      </c>
      <c r="D3174" s="4" t="n">
        <v>410.58</v>
      </c>
      <c r="E3174" s="4" t="n">
        <v>413.21</v>
      </c>
      <c r="F3174" s="4" t="n">
        <v>409.82</v>
      </c>
      <c r="G3174" s="4" t="n">
        <v>411.01</v>
      </c>
      <c r="H3174" s="5" t="n">
        <v>986617</v>
      </c>
      <c r="I3174" s="3"/>
      <c r="J3174" s="3" t="n">
        <f aca="false">ROUND((G3174-G3173)/G3173*100,2)</f>
        <v>2.23</v>
      </c>
      <c r="K3174" s="3" t="str">
        <f aca="false">B3174&amp;"_"&amp;C3174</f>
        <v>7_2024-08-29</v>
      </c>
    </row>
    <row r="3175" customFormat="false" ht="15" hidden="false" customHeight="false" outlineLevel="0" collapsed="false">
      <c r="A3175" s="3" t="n">
        <v>3174</v>
      </c>
      <c r="B3175" s="3" t="n">
        <v>7</v>
      </c>
      <c r="C3175" s="3" t="s">
        <v>230</v>
      </c>
      <c r="D3175" s="4" t="n">
        <v>405.5</v>
      </c>
      <c r="E3175" s="4" t="n">
        <v>407.33</v>
      </c>
      <c r="F3175" s="4" t="n">
        <v>403.07</v>
      </c>
      <c r="G3175" s="4" t="n">
        <v>405.69</v>
      </c>
      <c r="H3175" s="5" t="n">
        <v>3289773</v>
      </c>
      <c r="I3175" s="3"/>
      <c r="J3175" s="3" t="n">
        <f aca="false">ROUND((G3175-G3174)/G3174*100,2)</f>
        <v>-1.29</v>
      </c>
      <c r="K3175" s="3" t="str">
        <f aca="false">B3175&amp;"_"&amp;C3175</f>
        <v>7_2024-08-30</v>
      </c>
    </row>
    <row r="3176" customFormat="false" ht="15" hidden="false" customHeight="false" outlineLevel="0" collapsed="false">
      <c r="A3176" s="3" t="n">
        <v>3175</v>
      </c>
      <c r="B3176" s="3" t="n">
        <v>7</v>
      </c>
      <c r="C3176" s="3" t="s">
        <v>231</v>
      </c>
      <c r="D3176" s="4" t="n">
        <v>400.97</v>
      </c>
      <c r="E3176" s="4" t="n">
        <v>402.94</v>
      </c>
      <c r="F3176" s="4" t="n">
        <v>400.71</v>
      </c>
      <c r="G3176" s="4" t="n">
        <v>401.78</v>
      </c>
      <c r="H3176" s="5" t="n">
        <v>6775776</v>
      </c>
      <c r="I3176" s="3"/>
      <c r="J3176" s="3" t="n">
        <f aca="false">ROUND((G3176-G3175)/G3175*100,2)</f>
        <v>-0.96</v>
      </c>
      <c r="K3176" s="3" t="str">
        <f aca="false">B3176&amp;"_"&amp;C3176</f>
        <v>7_2024-09-02</v>
      </c>
    </row>
    <row r="3177" customFormat="false" ht="15" hidden="false" customHeight="false" outlineLevel="0" collapsed="false">
      <c r="A3177" s="3" t="n">
        <v>3176</v>
      </c>
      <c r="B3177" s="3" t="n">
        <v>7</v>
      </c>
      <c r="C3177" s="3" t="s">
        <v>232</v>
      </c>
      <c r="D3177" s="4" t="n">
        <v>403.1</v>
      </c>
      <c r="E3177" s="4" t="n">
        <v>404.95</v>
      </c>
      <c r="F3177" s="4" t="n">
        <v>402.83</v>
      </c>
      <c r="G3177" s="4" t="n">
        <v>403.9</v>
      </c>
      <c r="H3177" s="5" t="n">
        <v>4662060</v>
      </c>
      <c r="I3177" s="3"/>
      <c r="J3177" s="3" t="n">
        <f aca="false">ROUND((G3177-G3176)/G3176*100,2)</f>
        <v>0.53</v>
      </c>
      <c r="K3177" s="3" t="str">
        <f aca="false">B3177&amp;"_"&amp;C3177</f>
        <v>7_2024-09-03</v>
      </c>
    </row>
    <row r="3178" customFormat="false" ht="15" hidden="false" customHeight="false" outlineLevel="0" collapsed="false">
      <c r="A3178" s="3" t="n">
        <v>3177</v>
      </c>
      <c r="B3178" s="3" t="n">
        <v>7</v>
      </c>
      <c r="C3178" s="3" t="s">
        <v>233</v>
      </c>
      <c r="D3178" s="4" t="n">
        <v>405.61</v>
      </c>
      <c r="E3178" s="4" t="n">
        <v>405.7</v>
      </c>
      <c r="F3178" s="4" t="n">
        <v>405.5</v>
      </c>
      <c r="G3178" s="4" t="n">
        <v>405.56</v>
      </c>
      <c r="H3178" s="5" t="n">
        <v>7336009</v>
      </c>
      <c r="I3178" s="3"/>
      <c r="J3178" s="3" t="n">
        <f aca="false">ROUND((G3178-G3177)/G3177*100,2)</f>
        <v>0.41</v>
      </c>
      <c r="K3178" s="3" t="str">
        <f aca="false">B3178&amp;"_"&amp;C3178</f>
        <v>7_2024-09-04</v>
      </c>
    </row>
    <row r="3179" customFormat="false" ht="15" hidden="false" customHeight="false" outlineLevel="0" collapsed="false">
      <c r="A3179" s="3" t="n">
        <v>3178</v>
      </c>
      <c r="B3179" s="3" t="n">
        <v>7</v>
      </c>
      <c r="C3179" s="3" t="s">
        <v>234</v>
      </c>
      <c r="D3179" s="4" t="n">
        <v>393.64</v>
      </c>
      <c r="E3179" s="4" t="n">
        <v>394.94</v>
      </c>
      <c r="F3179" s="4" t="n">
        <v>392.48</v>
      </c>
      <c r="G3179" s="4" t="n">
        <v>392.72</v>
      </c>
      <c r="H3179" s="5" t="n">
        <v>3489787</v>
      </c>
      <c r="I3179" s="3"/>
      <c r="J3179" s="3" t="n">
        <f aca="false">ROUND((G3179-G3178)/G3178*100,2)</f>
        <v>-3.17</v>
      </c>
      <c r="K3179" s="3" t="str">
        <f aca="false">B3179&amp;"_"&amp;C3179</f>
        <v>7_2024-09-05</v>
      </c>
    </row>
    <row r="3180" customFormat="false" ht="15" hidden="false" customHeight="false" outlineLevel="0" collapsed="false">
      <c r="A3180" s="3" t="n">
        <v>3179</v>
      </c>
      <c r="B3180" s="3" t="n">
        <v>7</v>
      </c>
      <c r="C3180" s="3" t="s">
        <v>235</v>
      </c>
      <c r="D3180" s="4" t="n">
        <v>392.01</v>
      </c>
      <c r="E3180" s="4" t="n">
        <v>394.29</v>
      </c>
      <c r="F3180" s="4" t="n">
        <v>390.73</v>
      </c>
      <c r="G3180" s="4" t="n">
        <v>393.08</v>
      </c>
      <c r="H3180" s="5" t="n">
        <v>4376389</v>
      </c>
      <c r="I3180" s="3"/>
      <c r="J3180" s="3" t="n">
        <f aca="false">ROUND((G3180-G3179)/G3179*100,2)</f>
        <v>0.09</v>
      </c>
      <c r="K3180" s="3" t="str">
        <f aca="false">B3180&amp;"_"&amp;C3180</f>
        <v>7_2024-09-06</v>
      </c>
    </row>
    <row r="3181" customFormat="false" ht="15" hidden="false" customHeight="false" outlineLevel="0" collapsed="false">
      <c r="A3181" s="3" t="n">
        <v>3180</v>
      </c>
      <c r="B3181" s="3" t="n">
        <v>7</v>
      </c>
      <c r="C3181" s="3" t="s">
        <v>236</v>
      </c>
      <c r="D3181" s="4" t="n">
        <v>391.09</v>
      </c>
      <c r="E3181" s="4" t="n">
        <v>392.66</v>
      </c>
      <c r="F3181" s="4" t="n">
        <v>389.06</v>
      </c>
      <c r="G3181" s="4" t="n">
        <v>390.11</v>
      </c>
      <c r="H3181" s="5" t="n">
        <v>1610991</v>
      </c>
      <c r="I3181" s="3"/>
      <c r="J3181" s="3" t="n">
        <f aca="false">ROUND((G3181-G3180)/G3180*100,2)</f>
        <v>-0.76</v>
      </c>
      <c r="K3181" s="3" t="str">
        <f aca="false">B3181&amp;"_"&amp;C3181</f>
        <v>7_2024-09-09</v>
      </c>
    </row>
    <row r="3182" customFormat="false" ht="15" hidden="false" customHeight="false" outlineLevel="0" collapsed="false">
      <c r="A3182" s="3" t="n">
        <v>3181</v>
      </c>
      <c r="B3182" s="3" t="n">
        <v>7</v>
      </c>
      <c r="C3182" s="3" t="s">
        <v>237</v>
      </c>
      <c r="D3182" s="4" t="n">
        <v>402.73</v>
      </c>
      <c r="E3182" s="4" t="n">
        <v>404.43</v>
      </c>
      <c r="F3182" s="4" t="n">
        <v>400.09</v>
      </c>
      <c r="G3182" s="4" t="n">
        <v>401.21</v>
      </c>
      <c r="H3182" s="5" t="n">
        <v>1966143</v>
      </c>
      <c r="I3182" s="3"/>
      <c r="J3182" s="3" t="n">
        <f aca="false">ROUND((G3182-G3181)/G3181*100,2)</f>
        <v>2.85</v>
      </c>
      <c r="K3182" s="3" t="str">
        <f aca="false">B3182&amp;"_"&amp;C3182</f>
        <v>7_2024-09-10</v>
      </c>
    </row>
    <row r="3183" customFormat="false" ht="15" hidden="false" customHeight="false" outlineLevel="0" collapsed="false">
      <c r="A3183" s="3" t="n">
        <v>3182</v>
      </c>
      <c r="B3183" s="3" t="n">
        <v>7</v>
      </c>
      <c r="C3183" s="3" t="s">
        <v>238</v>
      </c>
      <c r="D3183" s="4" t="n">
        <v>402.03</v>
      </c>
      <c r="E3183" s="4" t="n">
        <v>404.6</v>
      </c>
      <c r="F3183" s="4" t="n">
        <v>401.43</v>
      </c>
      <c r="G3183" s="4" t="n">
        <v>403.5</v>
      </c>
      <c r="H3183" s="5" t="n">
        <v>3964596</v>
      </c>
      <c r="I3183" s="3"/>
      <c r="J3183" s="3" t="n">
        <f aca="false">ROUND((G3183-G3182)/G3182*100,2)</f>
        <v>0.57</v>
      </c>
      <c r="K3183" s="3" t="str">
        <f aca="false">B3183&amp;"_"&amp;C3183</f>
        <v>7_2024-09-11</v>
      </c>
    </row>
    <row r="3184" customFormat="false" ht="15" hidden="false" customHeight="false" outlineLevel="0" collapsed="false">
      <c r="A3184" s="3" t="n">
        <v>3183</v>
      </c>
      <c r="B3184" s="3" t="n">
        <v>7</v>
      </c>
      <c r="C3184" s="3" t="s">
        <v>239</v>
      </c>
      <c r="D3184" s="4" t="n">
        <v>402.53</v>
      </c>
      <c r="E3184" s="4" t="n">
        <v>406.1</v>
      </c>
      <c r="F3184" s="4" t="n">
        <v>401.66</v>
      </c>
      <c r="G3184" s="4" t="n">
        <v>403.99</v>
      </c>
      <c r="H3184" s="5" t="n">
        <v>4480206</v>
      </c>
      <c r="I3184" s="3"/>
      <c r="J3184" s="3" t="n">
        <f aca="false">ROUND((G3184-G3183)/G3183*100,2)</f>
        <v>0.12</v>
      </c>
      <c r="K3184" s="3" t="str">
        <f aca="false">B3184&amp;"_"&amp;C3184</f>
        <v>7_2024-09-12</v>
      </c>
    </row>
    <row r="3185" customFormat="false" ht="15" hidden="false" customHeight="false" outlineLevel="0" collapsed="false">
      <c r="A3185" s="3" t="n">
        <v>3184</v>
      </c>
      <c r="B3185" s="3" t="n">
        <v>7</v>
      </c>
      <c r="C3185" s="3" t="s">
        <v>240</v>
      </c>
      <c r="D3185" s="4" t="n">
        <v>406.3</v>
      </c>
      <c r="E3185" s="4" t="n">
        <v>407.76</v>
      </c>
      <c r="F3185" s="4" t="n">
        <v>404.35</v>
      </c>
      <c r="G3185" s="4" t="n">
        <v>407.03</v>
      </c>
      <c r="H3185" s="5" t="n">
        <v>1812354</v>
      </c>
      <c r="I3185" s="3"/>
      <c r="J3185" s="3" t="n">
        <f aca="false">ROUND((G3185-G3184)/G3184*100,2)</f>
        <v>0.75</v>
      </c>
      <c r="K3185" s="3" t="str">
        <f aca="false">B3185&amp;"_"&amp;C3185</f>
        <v>7_2024-09-13</v>
      </c>
    </row>
    <row r="3186" customFormat="false" ht="15" hidden="false" customHeight="false" outlineLevel="0" collapsed="false">
      <c r="A3186" s="3" t="n">
        <v>3185</v>
      </c>
      <c r="B3186" s="3" t="n">
        <v>7</v>
      </c>
      <c r="C3186" s="3" t="s">
        <v>241</v>
      </c>
      <c r="D3186" s="4" t="n">
        <v>406.88</v>
      </c>
      <c r="E3186" s="4" t="n">
        <v>407.32</v>
      </c>
      <c r="F3186" s="4" t="n">
        <v>405.37</v>
      </c>
      <c r="G3186" s="4" t="n">
        <v>406.67</v>
      </c>
      <c r="H3186" s="5" t="n">
        <v>4460917</v>
      </c>
      <c r="I3186" s="3"/>
      <c r="J3186" s="3" t="n">
        <f aca="false">ROUND((G3186-G3185)/G3185*100,2)</f>
        <v>-0.09</v>
      </c>
      <c r="K3186" s="3" t="str">
        <f aca="false">B3186&amp;"_"&amp;C3186</f>
        <v>7_2024-09-16</v>
      </c>
    </row>
    <row r="3187" customFormat="false" ht="15" hidden="false" customHeight="false" outlineLevel="0" collapsed="false">
      <c r="A3187" s="3" t="n">
        <v>3186</v>
      </c>
      <c r="B3187" s="3" t="n">
        <v>7</v>
      </c>
      <c r="C3187" s="3" t="s">
        <v>242</v>
      </c>
      <c r="D3187" s="4" t="n">
        <v>404.73</v>
      </c>
      <c r="E3187" s="4" t="n">
        <v>406.23</v>
      </c>
      <c r="F3187" s="4" t="n">
        <v>403.69</v>
      </c>
      <c r="G3187" s="4" t="n">
        <v>405.2</v>
      </c>
      <c r="H3187" s="5" t="n">
        <v>2403204</v>
      </c>
      <c r="I3187" s="3"/>
      <c r="J3187" s="3" t="n">
        <f aca="false">ROUND((G3187-G3186)/G3186*100,2)</f>
        <v>-0.36</v>
      </c>
      <c r="K3187" s="3" t="str">
        <f aca="false">B3187&amp;"_"&amp;C3187</f>
        <v>7_2024-09-17</v>
      </c>
    </row>
    <row r="3188" customFormat="false" ht="15" hidden="false" customHeight="false" outlineLevel="0" collapsed="false">
      <c r="A3188" s="3" t="n">
        <v>3187</v>
      </c>
      <c r="B3188" s="3" t="n">
        <v>7</v>
      </c>
      <c r="C3188" s="3" t="s">
        <v>243</v>
      </c>
      <c r="D3188" s="4" t="n">
        <v>407.31</v>
      </c>
      <c r="E3188" s="4" t="n">
        <v>409.42</v>
      </c>
      <c r="F3188" s="4" t="n">
        <v>405.67</v>
      </c>
      <c r="G3188" s="4" t="n">
        <v>408.93</v>
      </c>
      <c r="H3188" s="5" t="n">
        <v>7041260</v>
      </c>
      <c r="I3188" s="3"/>
      <c r="J3188" s="3" t="n">
        <f aca="false">ROUND((G3188-G3187)/G3187*100,2)</f>
        <v>0.92</v>
      </c>
      <c r="K3188" s="3" t="str">
        <f aca="false">B3188&amp;"_"&amp;C3188</f>
        <v>7_2024-09-18</v>
      </c>
    </row>
    <row r="3189" customFormat="false" ht="15" hidden="false" customHeight="false" outlineLevel="0" collapsed="false">
      <c r="A3189" s="3" t="n">
        <v>3188</v>
      </c>
      <c r="B3189" s="3" t="n">
        <v>7</v>
      </c>
      <c r="C3189" s="3" t="s">
        <v>244</v>
      </c>
      <c r="D3189" s="4" t="n">
        <v>408.74</v>
      </c>
      <c r="E3189" s="4" t="n">
        <v>410.72</v>
      </c>
      <c r="F3189" s="4" t="n">
        <v>406.73</v>
      </c>
      <c r="G3189" s="4" t="n">
        <v>409.73</v>
      </c>
      <c r="H3189" s="5" t="n">
        <v>7395921</v>
      </c>
      <c r="I3189" s="3"/>
      <c r="J3189" s="3" t="n">
        <f aca="false">ROUND((G3189-G3188)/G3188*100,2)</f>
        <v>0.2</v>
      </c>
      <c r="K3189" s="3" t="str">
        <f aca="false">B3189&amp;"_"&amp;C3189</f>
        <v>7_2024-09-19</v>
      </c>
    </row>
    <row r="3190" customFormat="false" ht="15" hidden="false" customHeight="false" outlineLevel="0" collapsed="false">
      <c r="A3190" s="3" t="n">
        <v>3189</v>
      </c>
      <c r="B3190" s="3" t="n">
        <v>7</v>
      </c>
      <c r="C3190" s="3" t="s">
        <v>245</v>
      </c>
      <c r="D3190" s="4" t="n">
        <v>404.38</v>
      </c>
      <c r="E3190" s="4" t="n">
        <v>405.54</v>
      </c>
      <c r="F3190" s="4" t="n">
        <v>402.39</v>
      </c>
      <c r="G3190" s="4" t="n">
        <v>404.59</v>
      </c>
      <c r="H3190" s="5" t="n">
        <v>1092000</v>
      </c>
      <c r="I3190" s="3"/>
      <c r="J3190" s="3" t="n">
        <f aca="false">ROUND((G3190-G3189)/G3189*100,2)</f>
        <v>-1.25</v>
      </c>
      <c r="K3190" s="3" t="str">
        <f aca="false">B3190&amp;"_"&amp;C3190</f>
        <v>7_2024-09-20</v>
      </c>
    </row>
    <row r="3191" customFormat="false" ht="15" hidden="false" customHeight="false" outlineLevel="0" collapsed="false">
      <c r="A3191" s="3" t="n">
        <v>3190</v>
      </c>
      <c r="B3191" s="3" t="n">
        <v>7</v>
      </c>
      <c r="C3191" s="3" t="s">
        <v>246</v>
      </c>
      <c r="D3191" s="4" t="n">
        <v>407.04</v>
      </c>
      <c r="E3191" s="4" t="n">
        <v>408.32</v>
      </c>
      <c r="F3191" s="4" t="n">
        <v>404.73</v>
      </c>
      <c r="G3191" s="4" t="n">
        <v>406.76</v>
      </c>
      <c r="H3191" s="5" t="n">
        <v>5746079</v>
      </c>
      <c r="I3191" s="3"/>
      <c r="J3191" s="3" t="n">
        <f aca="false">ROUND((G3191-G3190)/G3190*100,2)</f>
        <v>0.54</v>
      </c>
      <c r="K3191" s="3" t="str">
        <f aca="false">B3191&amp;"_"&amp;C3191</f>
        <v>7_2024-09-23</v>
      </c>
    </row>
    <row r="3192" customFormat="false" ht="15" hidden="false" customHeight="false" outlineLevel="0" collapsed="false">
      <c r="A3192" s="3" t="n">
        <v>3191</v>
      </c>
      <c r="B3192" s="3" t="n">
        <v>7</v>
      </c>
      <c r="C3192" s="3" t="s">
        <v>247</v>
      </c>
      <c r="D3192" s="4" t="n">
        <v>406.57</v>
      </c>
      <c r="E3192" s="4" t="n">
        <v>407.55</v>
      </c>
      <c r="F3192" s="4" t="n">
        <v>403.98</v>
      </c>
      <c r="G3192" s="4" t="n">
        <v>405.01</v>
      </c>
      <c r="H3192" s="5" t="n">
        <v>2829509</v>
      </c>
      <c r="I3192" s="3"/>
      <c r="J3192" s="3" t="n">
        <f aca="false">ROUND((G3192-G3191)/G3191*100,2)</f>
        <v>-0.43</v>
      </c>
      <c r="K3192" s="3" t="str">
        <f aca="false">B3192&amp;"_"&amp;C3192</f>
        <v>7_2024-09-24</v>
      </c>
    </row>
    <row r="3193" customFormat="false" ht="15" hidden="false" customHeight="false" outlineLevel="0" collapsed="false">
      <c r="A3193" s="3" t="n">
        <v>3192</v>
      </c>
      <c r="B3193" s="3" t="n">
        <v>7</v>
      </c>
      <c r="C3193" s="3" t="s">
        <v>248</v>
      </c>
      <c r="D3193" s="4" t="n">
        <v>404.86</v>
      </c>
      <c r="E3193" s="4" t="n">
        <v>406.84</v>
      </c>
      <c r="F3193" s="4" t="n">
        <v>403.02</v>
      </c>
      <c r="G3193" s="4" t="n">
        <v>405.41</v>
      </c>
      <c r="H3193" s="5" t="n">
        <v>6463275</v>
      </c>
      <c r="I3193" s="3"/>
      <c r="J3193" s="3" t="n">
        <f aca="false">ROUND((G3193-G3192)/G3192*100,2)</f>
        <v>0.1</v>
      </c>
      <c r="K3193" s="3" t="str">
        <f aca="false">B3193&amp;"_"&amp;C3193</f>
        <v>7_2024-09-25</v>
      </c>
    </row>
    <row r="3194" customFormat="false" ht="15" hidden="false" customHeight="false" outlineLevel="0" collapsed="false">
      <c r="A3194" s="3" t="n">
        <v>3193</v>
      </c>
      <c r="B3194" s="3" t="n">
        <v>7</v>
      </c>
      <c r="C3194" s="3" t="s">
        <v>249</v>
      </c>
      <c r="D3194" s="4" t="n">
        <v>415.3</v>
      </c>
      <c r="E3194" s="4" t="n">
        <v>415.61</v>
      </c>
      <c r="F3194" s="4" t="n">
        <v>414.12</v>
      </c>
      <c r="G3194" s="4" t="n">
        <v>414.75</v>
      </c>
      <c r="H3194" s="5" t="n">
        <v>647358</v>
      </c>
      <c r="I3194" s="3"/>
      <c r="J3194" s="3" t="n">
        <f aca="false">ROUND((G3194-G3193)/G3193*100,2)</f>
        <v>2.3</v>
      </c>
      <c r="K3194" s="3" t="str">
        <f aca="false">B3194&amp;"_"&amp;C3194</f>
        <v>7_2024-09-26</v>
      </c>
    </row>
    <row r="3195" customFormat="false" ht="15" hidden="false" customHeight="false" outlineLevel="0" collapsed="false">
      <c r="A3195" s="3" t="n">
        <v>3194</v>
      </c>
      <c r="B3195" s="3" t="n">
        <v>7</v>
      </c>
      <c r="C3195" s="3" t="s">
        <v>250</v>
      </c>
      <c r="D3195" s="4" t="n">
        <v>418.48</v>
      </c>
      <c r="E3195" s="4" t="n">
        <v>419.95</v>
      </c>
      <c r="F3195" s="4" t="n">
        <v>416.6</v>
      </c>
      <c r="G3195" s="4" t="n">
        <v>417.96</v>
      </c>
      <c r="H3195" s="5" t="n">
        <v>7561074</v>
      </c>
      <c r="I3195" s="3"/>
      <c r="J3195" s="3" t="n">
        <f aca="false">ROUND((G3195-G3194)/G3194*100,2)</f>
        <v>0.77</v>
      </c>
      <c r="K3195" s="3" t="str">
        <f aca="false">B3195&amp;"_"&amp;C3195</f>
        <v>7_2024-09-27</v>
      </c>
    </row>
    <row r="3196" customFormat="false" ht="15" hidden="false" customHeight="false" outlineLevel="0" collapsed="false">
      <c r="A3196" s="3" t="n">
        <v>3195</v>
      </c>
      <c r="B3196" s="3" t="n">
        <v>7</v>
      </c>
      <c r="C3196" s="3" t="s">
        <v>251</v>
      </c>
      <c r="D3196" s="4" t="n">
        <v>429.8</v>
      </c>
      <c r="E3196" s="4" t="n">
        <v>432.01</v>
      </c>
      <c r="F3196" s="4" t="n">
        <v>427.29</v>
      </c>
      <c r="G3196" s="4" t="n">
        <v>428.92</v>
      </c>
      <c r="H3196" s="5" t="n">
        <v>2521671</v>
      </c>
      <c r="I3196" s="3"/>
      <c r="J3196" s="3" t="n">
        <f aca="false">ROUND((G3196-G3195)/G3195*100,2)</f>
        <v>2.62</v>
      </c>
      <c r="K3196" s="3" t="str">
        <f aca="false">B3196&amp;"_"&amp;C3196</f>
        <v>7_2024-09-30</v>
      </c>
    </row>
    <row r="3197" customFormat="false" ht="15" hidden="false" customHeight="false" outlineLevel="0" collapsed="false">
      <c r="A3197" s="3" t="n">
        <v>3196</v>
      </c>
      <c r="B3197" s="3" t="n">
        <v>7</v>
      </c>
      <c r="C3197" s="3" t="s">
        <v>252</v>
      </c>
      <c r="D3197" s="4" t="n">
        <v>432.36</v>
      </c>
      <c r="E3197" s="4" t="n">
        <v>434.74</v>
      </c>
      <c r="F3197" s="4" t="n">
        <v>429.78</v>
      </c>
      <c r="G3197" s="4" t="n">
        <v>434.09</v>
      </c>
      <c r="H3197" s="5" t="n">
        <v>993341</v>
      </c>
      <c r="I3197" s="3"/>
      <c r="J3197" s="3" t="n">
        <f aca="false">ROUND((G3197-G3196)/G3196*100,2)</f>
        <v>1.21</v>
      </c>
      <c r="K3197" s="3" t="str">
        <f aca="false">B3197&amp;"_"&amp;C3197</f>
        <v>7_2024-10-01</v>
      </c>
    </row>
    <row r="3198" customFormat="false" ht="15" hidden="false" customHeight="false" outlineLevel="0" collapsed="false">
      <c r="A3198" s="3" t="n">
        <v>3197</v>
      </c>
      <c r="B3198" s="3" t="n">
        <v>7</v>
      </c>
      <c r="C3198" s="3" t="s">
        <v>253</v>
      </c>
      <c r="D3198" s="4" t="n">
        <v>435.08</v>
      </c>
      <c r="E3198" s="4" t="n">
        <v>436.39</v>
      </c>
      <c r="F3198" s="4" t="n">
        <v>432.59</v>
      </c>
      <c r="G3198" s="4" t="n">
        <v>434.69</v>
      </c>
      <c r="H3198" s="5" t="n">
        <v>2732216</v>
      </c>
      <c r="I3198" s="3"/>
      <c r="J3198" s="3" t="n">
        <f aca="false">ROUND((G3198-G3197)/G3197*100,2)</f>
        <v>0.14</v>
      </c>
      <c r="K3198" s="3" t="str">
        <f aca="false">B3198&amp;"_"&amp;C3198</f>
        <v>7_2024-10-02</v>
      </c>
    </row>
    <row r="3199" customFormat="false" ht="15" hidden="false" customHeight="false" outlineLevel="0" collapsed="false">
      <c r="A3199" s="3" t="n">
        <v>3198</v>
      </c>
      <c r="B3199" s="3" t="n">
        <v>7</v>
      </c>
      <c r="C3199" s="3" t="s">
        <v>254</v>
      </c>
      <c r="D3199" s="4" t="n">
        <v>433.7</v>
      </c>
      <c r="E3199" s="4" t="n">
        <v>435.84</v>
      </c>
      <c r="F3199" s="4" t="n">
        <v>430.14</v>
      </c>
      <c r="G3199" s="4" t="n">
        <v>432.56</v>
      </c>
      <c r="H3199" s="5" t="n">
        <v>3462501</v>
      </c>
      <c r="I3199" s="3"/>
      <c r="J3199" s="3" t="n">
        <f aca="false">ROUND((G3199-G3198)/G3198*100,2)</f>
        <v>-0.49</v>
      </c>
      <c r="K3199" s="3" t="str">
        <f aca="false">B3199&amp;"_"&amp;C3199</f>
        <v>7_2024-10-03</v>
      </c>
    </row>
    <row r="3200" customFormat="false" ht="15" hidden="false" customHeight="false" outlineLevel="0" collapsed="false">
      <c r="A3200" s="3" t="n">
        <v>3199</v>
      </c>
      <c r="B3200" s="3" t="n">
        <v>7</v>
      </c>
      <c r="C3200" s="3" t="s">
        <v>255</v>
      </c>
      <c r="D3200" s="4" t="n">
        <v>414.62</v>
      </c>
      <c r="E3200" s="4" t="n">
        <v>416.23</v>
      </c>
      <c r="F3200" s="4" t="n">
        <v>413.66</v>
      </c>
      <c r="G3200" s="4" t="n">
        <v>414.16</v>
      </c>
      <c r="H3200" s="5" t="n">
        <v>4927378</v>
      </c>
      <c r="I3200" s="3"/>
      <c r="J3200" s="3" t="n">
        <f aca="false">ROUND((G3200-G3199)/G3199*100,2)</f>
        <v>-4.25</v>
      </c>
      <c r="K3200" s="3" t="str">
        <f aca="false">B3200&amp;"_"&amp;C3200</f>
        <v>7_2024-10-04</v>
      </c>
    </row>
    <row r="3201" customFormat="false" ht="15" hidden="false" customHeight="false" outlineLevel="0" collapsed="false">
      <c r="A3201" s="3" t="n">
        <v>3200</v>
      </c>
      <c r="B3201" s="3" t="n">
        <v>7</v>
      </c>
      <c r="C3201" s="3" t="s">
        <v>256</v>
      </c>
      <c r="D3201" s="4" t="n">
        <v>400.91</v>
      </c>
      <c r="E3201" s="4" t="n">
        <v>402.87</v>
      </c>
      <c r="F3201" s="4" t="n">
        <v>399.4</v>
      </c>
      <c r="G3201" s="4" t="n">
        <v>400.32</v>
      </c>
      <c r="H3201" s="5" t="n">
        <v>4674065</v>
      </c>
      <c r="I3201" s="3"/>
      <c r="J3201" s="3" t="n">
        <f aca="false">ROUND((G3201-G3200)/G3200*100,2)</f>
        <v>-3.34</v>
      </c>
      <c r="K3201" s="3" t="str">
        <f aca="false">B3201&amp;"_"&amp;C3201</f>
        <v>7_2024-10-07</v>
      </c>
    </row>
    <row r="3202" customFormat="false" ht="15" hidden="false" customHeight="false" outlineLevel="0" collapsed="false">
      <c r="A3202" s="3" t="n">
        <v>3201</v>
      </c>
      <c r="B3202" s="3" t="n">
        <v>7</v>
      </c>
      <c r="C3202" s="3" t="s">
        <v>257</v>
      </c>
      <c r="D3202" s="4" t="n">
        <v>398.08</v>
      </c>
      <c r="E3202" s="4" t="n">
        <v>398.69</v>
      </c>
      <c r="F3202" s="4" t="n">
        <v>397.56</v>
      </c>
      <c r="G3202" s="4" t="n">
        <v>398.46</v>
      </c>
      <c r="H3202" s="5" t="n">
        <v>2649912</v>
      </c>
      <c r="I3202" s="3"/>
      <c r="J3202" s="3" t="n">
        <f aca="false">ROUND((G3202-G3201)/G3201*100,2)</f>
        <v>-0.46</v>
      </c>
      <c r="K3202" s="3" t="str">
        <f aca="false">B3202&amp;"_"&amp;C3202</f>
        <v>7_2024-10-08</v>
      </c>
    </row>
    <row r="3203" customFormat="false" ht="15" hidden="false" customHeight="false" outlineLevel="0" collapsed="false">
      <c r="A3203" s="3" t="n">
        <v>3202</v>
      </c>
      <c r="B3203" s="3" t="n">
        <v>7</v>
      </c>
      <c r="C3203" s="3" t="s">
        <v>258</v>
      </c>
      <c r="D3203" s="4" t="n">
        <v>404.21</v>
      </c>
      <c r="E3203" s="4" t="n">
        <v>406.84</v>
      </c>
      <c r="F3203" s="4" t="n">
        <v>403.56</v>
      </c>
      <c r="G3203" s="4" t="n">
        <v>405.67</v>
      </c>
      <c r="H3203" s="5" t="n">
        <v>2249741</v>
      </c>
      <c r="I3203" s="3"/>
      <c r="J3203" s="3" t="n">
        <f aca="false">ROUND((G3203-G3202)/G3202*100,2)</f>
        <v>1.81</v>
      </c>
      <c r="K3203" s="3" t="str">
        <f aca="false">B3203&amp;"_"&amp;C3203</f>
        <v>7_2024-10-09</v>
      </c>
    </row>
    <row r="3204" customFormat="false" ht="15" hidden="false" customHeight="false" outlineLevel="0" collapsed="false">
      <c r="A3204" s="3" t="n">
        <v>3203</v>
      </c>
      <c r="B3204" s="3" t="n">
        <v>7</v>
      </c>
      <c r="C3204" s="3" t="s">
        <v>259</v>
      </c>
      <c r="D3204" s="4" t="n">
        <v>407.69</v>
      </c>
      <c r="E3204" s="4" t="n">
        <v>410.54</v>
      </c>
      <c r="F3204" s="4" t="n">
        <v>405.33</v>
      </c>
      <c r="G3204" s="4" t="n">
        <v>408.73</v>
      </c>
      <c r="H3204" s="5" t="n">
        <v>5522986</v>
      </c>
      <c r="I3204" s="3"/>
      <c r="J3204" s="3" t="n">
        <f aca="false">ROUND((G3204-G3203)/G3203*100,2)</f>
        <v>0.75</v>
      </c>
      <c r="K3204" s="3" t="str">
        <f aca="false">B3204&amp;"_"&amp;C3204</f>
        <v>7_2024-10-10</v>
      </c>
    </row>
    <row r="3205" customFormat="false" ht="15" hidden="false" customHeight="false" outlineLevel="0" collapsed="false">
      <c r="A3205" s="3" t="n">
        <v>3204</v>
      </c>
      <c r="B3205" s="3" t="n">
        <v>7</v>
      </c>
      <c r="C3205" s="3" t="s">
        <v>260</v>
      </c>
      <c r="D3205" s="4" t="n">
        <v>414.91</v>
      </c>
      <c r="E3205" s="4" t="n">
        <v>416.37</v>
      </c>
      <c r="F3205" s="4" t="n">
        <v>412.33</v>
      </c>
      <c r="G3205" s="4" t="n">
        <v>414.6</v>
      </c>
      <c r="H3205" s="5" t="n">
        <v>7967529</v>
      </c>
      <c r="I3205" s="3"/>
      <c r="J3205" s="3" t="n">
        <f aca="false">ROUND((G3205-G3204)/G3204*100,2)</f>
        <v>1.44</v>
      </c>
      <c r="K3205" s="3" t="str">
        <f aca="false">B3205&amp;"_"&amp;C3205</f>
        <v>7_2024-10-11</v>
      </c>
    </row>
    <row r="3206" customFormat="false" ht="15" hidden="false" customHeight="false" outlineLevel="0" collapsed="false">
      <c r="A3206" s="3" t="n">
        <v>3205</v>
      </c>
      <c r="B3206" s="3" t="n">
        <v>7</v>
      </c>
      <c r="C3206" s="3" t="s">
        <v>261</v>
      </c>
      <c r="D3206" s="4" t="n">
        <v>414.19</v>
      </c>
      <c r="E3206" s="4" t="n">
        <v>416.46</v>
      </c>
      <c r="F3206" s="4" t="n">
        <v>413.08</v>
      </c>
      <c r="G3206" s="4" t="n">
        <v>413.49</v>
      </c>
      <c r="H3206" s="5" t="n">
        <v>3730902</v>
      </c>
      <c r="I3206" s="3"/>
      <c r="J3206" s="3" t="n">
        <f aca="false">ROUND((G3206-G3205)/G3205*100,2)</f>
        <v>-0.27</v>
      </c>
      <c r="K3206" s="3" t="str">
        <f aca="false">B3206&amp;"_"&amp;C3206</f>
        <v>7_2024-10-14</v>
      </c>
    </row>
    <row r="3207" customFormat="false" ht="15" hidden="false" customHeight="false" outlineLevel="0" collapsed="false">
      <c r="A3207" s="3" t="n">
        <v>3206</v>
      </c>
      <c r="B3207" s="3" t="n">
        <v>7</v>
      </c>
      <c r="C3207" s="3" t="s">
        <v>262</v>
      </c>
      <c r="D3207" s="4" t="n">
        <v>415.64</v>
      </c>
      <c r="E3207" s="4" t="n">
        <v>417.29</v>
      </c>
      <c r="F3207" s="4" t="n">
        <v>413.96</v>
      </c>
      <c r="G3207" s="4" t="n">
        <v>414.02</v>
      </c>
      <c r="H3207" s="5" t="n">
        <v>4004513</v>
      </c>
      <c r="I3207" s="3"/>
      <c r="J3207" s="3" t="n">
        <f aca="false">ROUND((G3207-G3206)/G3206*100,2)</f>
        <v>0.13</v>
      </c>
      <c r="K3207" s="3" t="str">
        <f aca="false">B3207&amp;"_"&amp;C3207</f>
        <v>7_2024-10-15</v>
      </c>
    </row>
    <row r="3208" customFormat="false" ht="15" hidden="false" customHeight="false" outlineLevel="0" collapsed="false">
      <c r="A3208" s="3" t="n">
        <v>3207</v>
      </c>
      <c r="B3208" s="3" t="n">
        <v>7</v>
      </c>
      <c r="C3208" s="3" t="s">
        <v>263</v>
      </c>
      <c r="D3208" s="4" t="n">
        <v>400.53</v>
      </c>
      <c r="E3208" s="4" t="n">
        <v>400.94</v>
      </c>
      <c r="F3208" s="4" t="n">
        <v>400.18</v>
      </c>
      <c r="G3208" s="4" t="n">
        <v>400.4</v>
      </c>
      <c r="H3208" s="5" t="n">
        <v>911918</v>
      </c>
      <c r="I3208" s="3"/>
      <c r="J3208" s="3" t="n">
        <f aca="false">ROUND((G3208-G3207)/G3207*100,2)</f>
        <v>-3.29</v>
      </c>
      <c r="K3208" s="3" t="str">
        <f aca="false">B3208&amp;"_"&amp;C3208</f>
        <v>7_2024-10-16</v>
      </c>
    </row>
    <row r="3209" customFormat="false" ht="15" hidden="false" customHeight="false" outlineLevel="0" collapsed="false">
      <c r="A3209" s="3" t="n">
        <v>3208</v>
      </c>
      <c r="B3209" s="3" t="n">
        <v>7</v>
      </c>
      <c r="C3209" s="3" t="s">
        <v>264</v>
      </c>
      <c r="D3209" s="4" t="n">
        <v>398.1</v>
      </c>
      <c r="E3209" s="4" t="n">
        <v>400.79</v>
      </c>
      <c r="F3209" s="4" t="n">
        <v>398.04</v>
      </c>
      <c r="G3209" s="4" t="n">
        <v>399.2</v>
      </c>
      <c r="H3209" s="5" t="n">
        <v>6524371</v>
      </c>
      <c r="I3209" s="3"/>
      <c r="J3209" s="3" t="n">
        <f aca="false">ROUND((G3209-G3208)/G3208*100,2)</f>
        <v>-0.3</v>
      </c>
      <c r="K3209" s="3" t="str">
        <f aca="false">B3209&amp;"_"&amp;C3209</f>
        <v>7_2024-10-17</v>
      </c>
    </row>
    <row r="3210" customFormat="false" ht="15" hidden="false" customHeight="false" outlineLevel="0" collapsed="false">
      <c r="A3210" s="3" t="n">
        <v>3209</v>
      </c>
      <c r="B3210" s="3" t="n">
        <v>7</v>
      </c>
      <c r="C3210" s="3" t="s">
        <v>265</v>
      </c>
      <c r="D3210" s="4" t="n">
        <v>398.43</v>
      </c>
      <c r="E3210" s="4" t="n">
        <v>400.67</v>
      </c>
      <c r="F3210" s="4" t="n">
        <v>394.82</v>
      </c>
      <c r="G3210" s="4" t="n">
        <v>397.07</v>
      </c>
      <c r="H3210" s="5" t="n">
        <v>6493893</v>
      </c>
      <c r="I3210" s="3"/>
      <c r="J3210" s="3" t="n">
        <f aca="false">ROUND((G3210-G3209)/G3209*100,2)</f>
        <v>-0.53</v>
      </c>
      <c r="K3210" s="3" t="str">
        <f aca="false">B3210&amp;"_"&amp;C3210</f>
        <v>7_2024-10-18</v>
      </c>
    </row>
    <row r="3211" customFormat="false" ht="15" hidden="false" customHeight="false" outlineLevel="0" collapsed="false">
      <c r="A3211" s="3" t="n">
        <v>3210</v>
      </c>
      <c r="B3211" s="3" t="n">
        <v>7</v>
      </c>
      <c r="C3211" s="3" t="s">
        <v>266</v>
      </c>
      <c r="D3211" s="4" t="n">
        <v>394.03</v>
      </c>
      <c r="E3211" s="4" t="n">
        <v>396.49</v>
      </c>
      <c r="F3211" s="4" t="n">
        <v>392.26</v>
      </c>
      <c r="G3211" s="4" t="n">
        <v>394.87</v>
      </c>
      <c r="H3211" s="5" t="n">
        <v>4786718</v>
      </c>
      <c r="I3211" s="3"/>
      <c r="J3211" s="3" t="n">
        <f aca="false">ROUND((G3211-G3210)/G3210*100,2)</f>
        <v>-0.55</v>
      </c>
      <c r="K3211" s="3" t="str">
        <f aca="false">B3211&amp;"_"&amp;C3211</f>
        <v>7_2024-10-21</v>
      </c>
    </row>
    <row r="3212" customFormat="false" ht="15" hidden="false" customHeight="false" outlineLevel="0" collapsed="false">
      <c r="A3212" s="3" t="n">
        <v>3211</v>
      </c>
      <c r="B3212" s="3" t="n">
        <v>7</v>
      </c>
      <c r="C3212" s="3" t="s">
        <v>267</v>
      </c>
      <c r="D3212" s="4" t="n">
        <v>383.62</v>
      </c>
      <c r="E3212" s="4" t="n">
        <v>384.66</v>
      </c>
      <c r="F3212" s="4" t="n">
        <v>382.43</v>
      </c>
      <c r="G3212" s="4" t="n">
        <v>382.77</v>
      </c>
      <c r="H3212" s="5" t="n">
        <v>1339675</v>
      </c>
      <c r="I3212" s="3"/>
      <c r="J3212" s="3" t="n">
        <f aca="false">ROUND((G3212-G3211)/G3211*100,2)</f>
        <v>-3.06</v>
      </c>
      <c r="K3212" s="3" t="str">
        <f aca="false">B3212&amp;"_"&amp;C3212</f>
        <v>7_2024-10-22</v>
      </c>
    </row>
    <row r="3213" customFormat="false" ht="15" hidden="false" customHeight="false" outlineLevel="0" collapsed="false">
      <c r="A3213" s="3" t="n">
        <v>3212</v>
      </c>
      <c r="B3213" s="3" t="n">
        <v>7</v>
      </c>
      <c r="C3213" s="3" t="s">
        <v>268</v>
      </c>
      <c r="D3213" s="4" t="n">
        <v>376.2</v>
      </c>
      <c r="E3213" s="4" t="n">
        <v>378.38</v>
      </c>
      <c r="F3213" s="4" t="n">
        <v>373.13</v>
      </c>
      <c r="G3213" s="4" t="n">
        <v>374.78</v>
      </c>
      <c r="H3213" s="5" t="n">
        <v>4531263</v>
      </c>
      <c r="I3213" s="3"/>
      <c r="J3213" s="3" t="n">
        <f aca="false">ROUND((G3213-G3212)/G3212*100,2)</f>
        <v>-2.09</v>
      </c>
      <c r="K3213" s="3" t="str">
        <f aca="false">B3213&amp;"_"&amp;C3213</f>
        <v>7_2024-10-23</v>
      </c>
    </row>
    <row r="3214" customFormat="false" ht="15" hidden="false" customHeight="false" outlineLevel="0" collapsed="false">
      <c r="A3214" s="3" t="n">
        <v>3213</v>
      </c>
      <c r="B3214" s="3" t="n">
        <v>7</v>
      </c>
      <c r="C3214" s="3" t="s">
        <v>269</v>
      </c>
      <c r="D3214" s="4" t="n">
        <v>363.86</v>
      </c>
      <c r="E3214" s="4" t="n">
        <v>364.97</v>
      </c>
      <c r="F3214" s="4" t="n">
        <v>360.84</v>
      </c>
      <c r="G3214" s="4" t="n">
        <v>362.62</v>
      </c>
      <c r="H3214" s="5" t="n">
        <v>6885504</v>
      </c>
      <c r="I3214" s="3"/>
      <c r="J3214" s="3" t="n">
        <f aca="false">ROUND((G3214-G3213)/G3213*100,2)</f>
        <v>-3.24</v>
      </c>
      <c r="K3214" s="3" t="str">
        <f aca="false">B3214&amp;"_"&amp;C3214</f>
        <v>7_2024-10-24</v>
      </c>
    </row>
    <row r="3215" customFormat="false" ht="15" hidden="false" customHeight="false" outlineLevel="0" collapsed="false">
      <c r="A3215" s="3" t="n">
        <v>3214</v>
      </c>
      <c r="B3215" s="3" t="n">
        <v>7</v>
      </c>
      <c r="C3215" s="3" t="s">
        <v>270</v>
      </c>
      <c r="D3215" s="4" t="n">
        <v>352.03</v>
      </c>
      <c r="E3215" s="4" t="n">
        <v>353.99</v>
      </c>
      <c r="F3215" s="4" t="n">
        <v>348.82</v>
      </c>
      <c r="G3215" s="4" t="n">
        <v>350.71</v>
      </c>
      <c r="H3215" s="5" t="n">
        <v>2780855</v>
      </c>
      <c r="I3215" s="3"/>
      <c r="J3215" s="3" t="n">
        <f aca="false">ROUND((G3215-G3214)/G3214*100,2)</f>
        <v>-3.28</v>
      </c>
      <c r="K3215" s="3" t="str">
        <f aca="false">B3215&amp;"_"&amp;C3215</f>
        <v>7_2024-10-25</v>
      </c>
    </row>
    <row r="3216" customFormat="false" ht="15" hidden="false" customHeight="false" outlineLevel="0" collapsed="false">
      <c r="A3216" s="3" t="n">
        <v>3215</v>
      </c>
      <c r="B3216" s="3" t="n">
        <v>7</v>
      </c>
      <c r="C3216" s="3" t="s">
        <v>271</v>
      </c>
      <c r="D3216" s="4" t="n">
        <v>357.52</v>
      </c>
      <c r="E3216" s="4" t="n">
        <v>359.55</v>
      </c>
      <c r="F3216" s="4" t="n">
        <v>356.76</v>
      </c>
      <c r="G3216" s="4" t="n">
        <v>357.66</v>
      </c>
      <c r="H3216" s="5" t="n">
        <v>4348590</v>
      </c>
      <c r="I3216" s="3"/>
      <c r="J3216" s="3" t="n">
        <f aca="false">ROUND((G3216-G3215)/G3215*100,2)</f>
        <v>1.98</v>
      </c>
      <c r="K3216" s="3" t="str">
        <f aca="false">B3216&amp;"_"&amp;C3216</f>
        <v>7_2024-10-28</v>
      </c>
    </row>
    <row r="3217" customFormat="false" ht="15" hidden="false" customHeight="false" outlineLevel="0" collapsed="false">
      <c r="A3217" s="3" t="n">
        <v>3216</v>
      </c>
      <c r="B3217" s="3" t="n">
        <v>7</v>
      </c>
      <c r="C3217" s="3" t="s">
        <v>272</v>
      </c>
      <c r="D3217" s="4" t="n">
        <v>367.28</v>
      </c>
      <c r="E3217" s="4" t="n">
        <v>368.54</v>
      </c>
      <c r="F3217" s="4" t="n">
        <v>365.06</v>
      </c>
      <c r="G3217" s="4" t="n">
        <v>366.03</v>
      </c>
      <c r="H3217" s="5" t="n">
        <v>4301359</v>
      </c>
      <c r="I3217" s="3"/>
      <c r="J3217" s="3" t="n">
        <f aca="false">ROUND((G3217-G3216)/G3216*100,2)</f>
        <v>2.34</v>
      </c>
      <c r="K3217" s="3" t="str">
        <f aca="false">B3217&amp;"_"&amp;C3217</f>
        <v>7_2024-10-29</v>
      </c>
    </row>
    <row r="3218" customFormat="false" ht="15" hidden="false" customHeight="false" outlineLevel="0" collapsed="false">
      <c r="A3218" s="3" t="n">
        <v>3217</v>
      </c>
      <c r="B3218" s="3" t="n">
        <v>7</v>
      </c>
      <c r="C3218" s="3" t="s">
        <v>273</v>
      </c>
      <c r="D3218" s="4" t="n">
        <v>364.24</v>
      </c>
      <c r="E3218" s="4" t="n">
        <v>366.97</v>
      </c>
      <c r="F3218" s="4" t="n">
        <v>363.67</v>
      </c>
      <c r="G3218" s="4" t="n">
        <v>365.19</v>
      </c>
      <c r="H3218" s="5" t="n">
        <v>851167</v>
      </c>
      <c r="I3218" s="3"/>
      <c r="J3218" s="3" t="n">
        <f aca="false">ROUND((G3218-G3217)/G3217*100,2)</f>
        <v>-0.23</v>
      </c>
      <c r="K3218" s="3" t="str">
        <f aca="false">B3218&amp;"_"&amp;C3218</f>
        <v>7_2024-10-30</v>
      </c>
    </row>
    <row r="3219" customFormat="false" ht="15" hidden="false" customHeight="false" outlineLevel="0" collapsed="false">
      <c r="A3219" s="3" t="n">
        <v>3218</v>
      </c>
      <c r="B3219" s="3" t="n">
        <v>7</v>
      </c>
      <c r="C3219" s="3" t="s">
        <v>274</v>
      </c>
      <c r="D3219" s="4" t="n">
        <v>365.59</v>
      </c>
      <c r="E3219" s="4" t="n">
        <v>366.71</v>
      </c>
      <c r="F3219" s="4" t="n">
        <v>365.39</v>
      </c>
      <c r="G3219" s="4" t="n">
        <v>365.67</v>
      </c>
      <c r="H3219" s="5" t="n">
        <v>6819444</v>
      </c>
      <c r="I3219" s="3"/>
      <c r="J3219" s="3" t="n">
        <f aca="false">ROUND((G3219-G3218)/G3218*100,2)</f>
        <v>0.13</v>
      </c>
      <c r="K3219" s="3" t="str">
        <f aca="false">B3219&amp;"_"&amp;C3219</f>
        <v>7_2024-10-31</v>
      </c>
    </row>
    <row r="3220" customFormat="false" ht="15" hidden="false" customHeight="false" outlineLevel="0" collapsed="false">
      <c r="A3220" s="3" t="n">
        <v>3219</v>
      </c>
      <c r="B3220" s="3" t="n">
        <v>7</v>
      </c>
      <c r="C3220" s="3" t="s">
        <v>275</v>
      </c>
      <c r="D3220" s="4" t="n">
        <v>368.06</v>
      </c>
      <c r="E3220" s="4" t="n">
        <v>370.6</v>
      </c>
      <c r="F3220" s="4" t="n">
        <v>367.85</v>
      </c>
      <c r="G3220" s="4" t="n">
        <v>369.28</v>
      </c>
      <c r="H3220" s="5" t="n">
        <v>5359639</v>
      </c>
      <c r="I3220" s="3"/>
      <c r="J3220" s="3" t="n">
        <f aca="false">ROUND((G3220-G3219)/G3219*100,2)</f>
        <v>0.99</v>
      </c>
      <c r="K3220" s="3" t="str">
        <f aca="false">B3220&amp;"_"&amp;C3220</f>
        <v>7_2024-11-01</v>
      </c>
    </row>
    <row r="3221" customFormat="false" ht="15" hidden="false" customHeight="false" outlineLevel="0" collapsed="false">
      <c r="A3221" s="3" t="n">
        <v>3220</v>
      </c>
      <c r="B3221" s="3" t="n">
        <v>7</v>
      </c>
      <c r="C3221" s="3" t="s">
        <v>276</v>
      </c>
      <c r="D3221" s="4" t="n">
        <v>362.72</v>
      </c>
      <c r="E3221" s="4" t="n">
        <v>364.28</v>
      </c>
      <c r="F3221" s="4" t="n">
        <v>360.78</v>
      </c>
      <c r="G3221" s="4" t="n">
        <v>363.93</v>
      </c>
      <c r="H3221" s="5" t="n">
        <v>5557553</v>
      </c>
      <c r="I3221" s="3"/>
      <c r="J3221" s="3" t="n">
        <f aca="false">ROUND((G3221-G3220)/G3220*100,2)</f>
        <v>-1.45</v>
      </c>
      <c r="K3221" s="3" t="str">
        <f aca="false">B3221&amp;"_"&amp;C3221</f>
        <v>7_2024-11-04</v>
      </c>
    </row>
    <row r="3222" customFormat="false" ht="15" hidden="false" customHeight="false" outlineLevel="0" collapsed="false">
      <c r="A3222" s="3" t="n">
        <v>3221</v>
      </c>
      <c r="B3222" s="3" t="n">
        <v>7</v>
      </c>
      <c r="C3222" s="3" t="s">
        <v>277</v>
      </c>
      <c r="D3222" s="4" t="n">
        <v>354.53</v>
      </c>
      <c r="E3222" s="4" t="n">
        <v>355.43</v>
      </c>
      <c r="F3222" s="4" t="n">
        <v>352.33</v>
      </c>
      <c r="G3222" s="4" t="n">
        <v>354.25</v>
      </c>
      <c r="H3222" s="5" t="n">
        <v>1628277</v>
      </c>
      <c r="I3222" s="3"/>
      <c r="J3222" s="3" t="n">
        <f aca="false">ROUND((G3222-G3221)/G3221*100,2)</f>
        <v>-2.66</v>
      </c>
      <c r="K3222" s="3" t="str">
        <f aca="false">B3222&amp;"_"&amp;C3222</f>
        <v>7_2024-11-05</v>
      </c>
    </row>
    <row r="3223" customFormat="false" ht="15" hidden="false" customHeight="false" outlineLevel="0" collapsed="false">
      <c r="A3223" s="3" t="n">
        <v>3222</v>
      </c>
      <c r="B3223" s="3" t="n">
        <v>7</v>
      </c>
      <c r="C3223" s="3" t="s">
        <v>278</v>
      </c>
      <c r="D3223" s="4" t="n">
        <v>348.89</v>
      </c>
      <c r="E3223" s="4" t="n">
        <v>349.71</v>
      </c>
      <c r="F3223" s="4" t="n">
        <v>346.29</v>
      </c>
      <c r="G3223" s="4" t="n">
        <v>348.26</v>
      </c>
      <c r="H3223" s="5" t="n">
        <v>5527071</v>
      </c>
      <c r="I3223" s="3"/>
      <c r="J3223" s="3" t="n">
        <f aca="false">ROUND((G3223-G3222)/G3222*100,2)</f>
        <v>-1.69</v>
      </c>
      <c r="K3223" s="3" t="str">
        <f aca="false">B3223&amp;"_"&amp;C3223</f>
        <v>7_2024-11-06</v>
      </c>
    </row>
    <row r="3224" customFormat="false" ht="15" hidden="false" customHeight="false" outlineLevel="0" collapsed="false">
      <c r="A3224" s="3" t="n">
        <v>3223</v>
      </c>
      <c r="B3224" s="3" t="n">
        <v>7</v>
      </c>
      <c r="C3224" s="3" t="s">
        <v>279</v>
      </c>
      <c r="D3224" s="4" t="n">
        <v>352.43</v>
      </c>
      <c r="E3224" s="4" t="n">
        <v>353.79</v>
      </c>
      <c r="F3224" s="4" t="n">
        <v>351.68</v>
      </c>
      <c r="G3224" s="4" t="n">
        <v>353.7</v>
      </c>
      <c r="H3224" s="5" t="n">
        <v>5850364</v>
      </c>
      <c r="I3224" s="3"/>
      <c r="J3224" s="3" t="n">
        <f aca="false">ROUND((G3224-G3223)/G3223*100,2)</f>
        <v>1.56</v>
      </c>
      <c r="K3224" s="3" t="str">
        <f aca="false">B3224&amp;"_"&amp;C3224</f>
        <v>7_2024-11-07</v>
      </c>
    </row>
    <row r="3225" customFormat="false" ht="15" hidden="false" customHeight="false" outlineLevel="0" collapsed="false">
      <c r="A3225" s="3" t="n">
        <v>3224</v>
      </c>
      <c r="B3225" s="3" t="n">
        <v>7</v>
      </c>
      <c r="C3225" s="3" t="s">
        <v>280</v>
      </c>
      <c r="D3225" s="4" t="n">
        <v>345.44</v>
      </c>
      <c r="E3225" s="4" t="n">
        <v>347.75</v>
      </c>
      <c r="F3225" s="4" t="n">
        <v>343.8</v>
      </c>
      <c r="G3225" s="4" t="n">
        <v>346.1</v>
      </c>
      <c r="H3225" s="5" t="n">
        <v>3676420</v>
      </c>
      <c r="I3225" s="3"/>
      <c r="J3225" s="3" t="n">
        <f aca="false">ROUND((G3225-G3224)/G3224*100,2)</f>
        <v>-2.15</v>
      </c>
      <c r="K3225" s="3" t="str">
        <f aca="false">B3225&amp;"_"&amp;C3225</f>
        <v>7_2024-11-08</v>
      </c>
    </row>
    <row r="3226" customFormat="false" ht="15" hidden="false" customHeight="false" outlineLevel="0" collapsed="false">
      <c r="A3226" s="3" t="n">
        <v>3225</v>
      </c>
      <c r="B3226" s="3" t="n">
        <v>7</v>
      </c>
      <c r="C3226" s="3" t="s">
        <v>281</v>
      </c>
      <c r="D3226" s="4" t="n">
        <v>346.15</v>
      </c>
      <c r="E3226" s="4" t="n">
        <v>347.49</v>
      </c>
      <c r="F3226" s="4" t="n">
        <v>344.68</v>
      </c>
      <c r="G3226" s="4" t="n">
        <v>345.05</v>
      </c>
      <c r="H3226" s="5" t="n">
        <v>2630880</v>
      </c>
      <c r="I3226" s="3"/>
      <c r="J3226" s="3" t="n">
        <f aca="false">ROUND((G3226-G3225)/G3225*100,2)</f>
        <v>-0.3</v>
      </c>
      <c r="K3226" s="3" t="str">
        <f aca="false">B3226&amp;"_"&amp;C3226</f>
        <v>7_2024-11-11</v>
      </c>
    </row>
    <row r="3227" customFormat="false" ht="15" hidden="false" customHeight="false" outlineLevel="0" collapsed="false">
      <c r="A3227" s="3" t="n">
        <v>3226</v>
      </c>
      <c r="B3227" s="3" t="n">
        <v>7</v>
      </c>
      <c r="C3227" s="3" t="s">
        <v>282</v>
      </c>
      <c r="D3227" s="4" t="n">
        <v>347.7</v>
      </c>
      <c r="E3227" s="4" t="n">
        <v>349.15</v>
      </c>
      <c r="F3227" s="4" t="n">
        <v>345.45</v>
      </c>
      <c r="G3227" s="4" t="n">
        <v>346.61</v>
      </c>
      <c r="H3227" s="5" t="n">
        <v>2999801</v>
      </c>
      <c r="I3227" s="3"/>
      <c r="J3227" s="3" t="n">
        <f aca="false">ROUND((G3227-G3226)/G3226*100,2)</f>
        <v>0.45</v>
      </c>
      <c r="K3227" s="3" t="str">
        <f aca="false">B3227&amp;"_"&amp;C3227</f>
        <v>7_2024-11-12</v>
      </c>
    </row>
    <row r="3228" customFormat="false" ht="15" hidden="false" customHeight="false" outlineLevel="0" collapsed="false">
      <c r="A3228" s="3" t="n">
        <v>3227</v>
      </c>
      <c r="B3228" s="3" t="n">
        <v>7</v>
      </c>
      <c r="C3228" s="3" t="s">
        <v>283</v>
      </c>
      <c r="D3228" s="4" t="n">
        <v>345.76</v>
      </c>
      <c r="E3228" s="4" t="n">
        <v>346.96</v>
      </c>
      <c r="F3228" s="4" t="n">
        <v>342.79</v>
      </c>
      <c r="G3228" s="4" t="n">
        <v>344.57</v>
      </c>
      <c r="H3228" s="5" t="n">
        <v>5439733</v>
      </c>
      <c r="I3228" s="3"/>
      <c r="J3228" s="3" t="n">
        <f aca="false">ROUND((G3228-G3227)/G3227*100,2)</f>
        <v>-0.59</v>
      </c>
      <c r="K3228" s="3" t="str">
        <f aca="false">B3228&amp;"_"&amp;C3228</f>
        <v>7_2024-11-13</v>
      </c>
    </row>
    <row r="3229" customFormat="false" ht="15" hidden="false" customHeight="false" outlineLevel="0" collapsed="false">
      <c r="A3229" s="3" t="n">
        <v>3228</v>
      </c>
      <c r="B3229" s="3" t="n">
        <v>7</v>
      </c>
      <c r="C3229" s="3" t="s">
        <v>284</v>
      </c>
      <c r="D3229" s="4" t="n">
        <v>347.1</v>
      </c>
      <c r="E3229" s="4" t="n">
        <v>347.48</v>
      </c>
      <c r="F3229" s="4" t="n">
        <v>345.38</v>
      </c>
      <c r="G3229" s="4" t="n">
        <v>346.71</v>
      </c>
      <c r="H3229" s="5" t="n">
        <v>7135756</v>
      </c>
      <c r="I3229" s="3"/>
      <c r="J3229" s="3" t="n">
        <f aca="false">ROUND((G3229-G3228)/G3228*100,2)</f>
        <v>0.62</v>
      </c>
      <c r="K3229" s="3" t="str">
        <f aca="false">B3229&amp;"_"&amp;C3229</f>
        <v>7_2024-11-14</v>
      </c>
    </row>
    <row r="3230" customFormat="false" ht="15" hidden="false" customHeight="false" outlineLevel="0" collapsed="false">
      <c r="A3230" s="3" t="n">
        <v>3229</v>
      </c>
      <c r="B3230" s="3" t="n">
        <v>7</v>
      </c>
      <c r="C3230" s="3" t="s">
        <v>285</v>
      </c>
      <c r="D3230" s="4" t="n">
        <v>354.87</v>
      </c>
      <c r="E3230" s="4" t="n">
        <v>356.79</v>
      </c>
      <c r="F3230" s="4" t="n">
        <v>354.05</v>
      </c>
      <c r="G3230" s="4" t="n">
        <v>355.49</v>
      </c>
      <c r="H3230" s="5" t="n">
        <v>2364911</v>
      </c>
      <c r="I3230" s="3"/>
      <c r="J3230" s="3" t="n">
        <f aca="false">ROUND((G3230-G3229)/G3229*100,2)</f>
        <v>2.53</v>
      </c>
      <c r="K3230" s="3" t="str">
        <f aca="false">B3230&amp;"_"&amp;C3230</f>
        <v>7_2024-11-15</v>
      </c>
    </row>
    <row r="3231" customFormat="false" ht="15" hidden="false" customHeight="false" outlineLevel="0" collapsed="false">
      <c r="A3231" s="3" t="n">
        <v>3230</v>
      </c>
      <c r="B3231" s="3" t="n">
        <v>7</v>
      </c>
      <c r="C3231" s="3" t="s">
        <v>286</v>
      </c>
      <c r="D3231" s="4" t="n">
        <v>350.46</v>
      </c>
      <c r="E3231" s="4" t="n">
        <v>352.41</v>
      </c>
      <c r="F3231" s="4" t="n">
        <v>350.41</v>
      </c>
      <c r="G3231" s="4" t="n">
        <v>351.12</v>
      </c>
      <c r="H3231" s="5" t="n">
        <v>3897948</v>
      </c>
      <c r="I3231" s="3"/>
      <c r="J3231" s="3" t="n">
        <f aca="false">ROUND((G3231-G3230)/G3230*100,2)</f>
        <v>-1.23</v>
      </c>
      <c r="K3231" s="3" t="str">
        <f aca="false">B3231&amp;"_"&amp;C3231</f>
        <v>7_2024-11-18</v>
      </c>
    </row>
    <row r="3232" customFormat="false" ht="15" hidden="false" customHeight="false" outlineLevel="0" collapsed="false">
      <c r="A3232" s="3" t="n">
        <v>3231</v>
      </c>
      <c r="B3232" s="3" t="n">
        <v>7</v>
      </c>
      <c r="C3232" s="3" t="s">
        <v>287</v>
      </c>
      <c r="D3232" s="4" t="n">
        <v>348.96</v>
      </c>
      <c r="E3232" s="4" t="n">
        <v>351.51</v>
      </c>
      <c r="F3232" s="4" t="n">
        <v>348.75</v>
      </c>
      <c r="G3232" s="4" t="n">
        <v>350.33</v>
      </c>
      <c r="H3232" s="5" t="n">
        <v>1567547</v>
      </c>
      <c r="I3232" s="3"/>
      <c r="J3232" s="3" t="n">
        <f aca="false">ROUND((G3232-G3231)/G3231*100,2)</f>
        <v>-0.22</v>
      </c>
      <c r="K3232" s="3" t="str">
        <f aca="false">B3232&amp;"_"&amp;C3232</f>
        <v>7_2024-11-19</v>
      </c>
    </row>
    <row r="3233" customFormat="false" ht="15" hidden="false" customHeight="false" outlineLevel="0" collapsed="false">
      <c r="A3233" s="3" t="n">
        <v>3232</v>
      </c>
      <c r="B3233" s="3" t="n">
        <v>7</v>
      </c>
      <c r="C3233" s="3" t="s">
        <v>288</v>
      </c>
      <c r="D3233" s="4" t="n">
        <v>353.91</v>
      </c>
      <c r="E3233" s="4" t="n">
        <v>354.66</v>
      </c>
      <c r="F3233" s="4" t="n">
        <v>350.94</v>
      </c>
      <c r="G3233" s="4" t="n">
        <v>352.55</v>
      </c>
      <c r="H3233" s="5" t="n">
        <v>6691398</v>
      </c>
      <c r="I3233" s="3"/>
      <c r="J3233" s="3" t="n">
        <f aca="false">ROUND((G3233-G3232)/G3232*100,2)</f>
        <v>0.63</v>
      </c>
      <c r="K3233" s="3" t="str">
        <f aca="false">B3233&amp;"_"&amp;C3233</f>
        <v>7_2024-11-20</v>
      </c>
    </row>
    <row r="3234" customFormat="false" ht="15" hidden="false" customHeight="false" outlineLevel="0" collapsed="false">
      <c r="A3234" s="3" t="n">
        <v>3233</v>
      </c>
      <c r="B3234" s="3" t="n">
        <v>7</v>
      </c>
      <c r="C3234" s="3" t="s">
        <v>289</v>
      </c>
      <c r="D3234" s="4" t="n">
        <v>344.99</v>
      </c>
      <c r="E3234" s="4" t="n">
        <v>347.07</v>
      </c>
      <c r="F3234" s="4" t="n">
        <v>343.8</v>
      </c>
      <c r="G3234" s="4" t="n">
        <v>346.03</v>
      </c>
      <c r="H3234" s="5" t="n">
        <v>6420081</v>
      </c>
      <c r="I3234" s="3"/>
      <c r="J3234" s="3" t="n">
        <f aca="false">ROUND((G3234-G3233)/G3233*100,2)</f>
        <v>-1.85</v>
      </c>
      <c r="K3234" s="3" t="str">
        <f aca="false">B3234&amp;"_"&amp;C3234</f>
        <v>7_2024-11-21</v>
      </c>
    </row>
    <row r="3235" customFormat="false" ht="15" hidden="false" customHeight="false" outlineLevel="0" collapsed="false">
      <c r="A3235" s="3" t="n">
        <v>3234</v>
      </c>
      <c r="B3235" s="3" t="n">
        <v>7</v>
      </c>
      <c r="C3235" s="3" t="s">
        <v>290</v>
      </c>
      <c r="D3235" s="4" t="n">
        <v>349.65</v>
      </c>
      <c r="E3235" s="4" t="n">
        <v>351.55</v>
      </c>
      <c r="F3235" s="4" t="n">
        <v>348.53</v>
      </c>
      <c r="G3235" s="4" t="n">
        <v>350.43</v>
      </c>
      <c r="H3235" s="5" t="n">
        <v>4263565</v>
      </c>
      <c r="I3235" s="3"/>
      <c r="J3235" s="3" t="n">
        <f aca="false">ROUND((G3235-G3234)/G3234*100,2)</f>
        <v>1.27</v>
      </c>
      <c r="K3235" s="3" t="str">
        <f aca="false">B3235&amp;"_"&amp;C3235</f>
        <v>7_2024-11-22</v>
      </c>
    </row>
    <row r="3236" customFormat="false" ht="15" hidden="false" customHeight="false" outlineLevel="0" collapsed="false">
      <c r="A3236" s="3" t="n">
        <v>3235</v>
      </c>
      <c r="B3236" s="3" t="n">
        <v>7</v>
      </c>
      <c r="C3236" s="3" t="s">
        <v>291</v>
      </c>
      <c r="D3236" s="4" t="n">
        <v>339.73</v>
      </c>
      <c r="E3236" s="4" t="n">
        <v>341.25</v>
      </c>
      <c r="F3236" s="4" t="n">
        <v>338.75</v>
      </c>
      <c r="G3236" s="4" t="n">
        <v>340.72</v>
      </c>
      <c r="H3236" s="5" t="n">
        <v>7929463</v>
      </c>
      <c r="I3236" s="3"/>
      <c r="J3236" s="3" t="n">
        <f aca="false">ROUND((G3236-G3235)/G3235*100,2)</f>
        <v>-2.77</v>
      </c>
      <c r="K3236" s="3" t="str">
        <f aca="false">B3236&amp;"_"&amp;C3236</f>
        <v>7_2024-11-25</v>
      </c>
    </row>
    <row r="3237" customFormat="false" ht="15" hidden="false" customHeight="false" outlineLevel="0" collapsed="false">
      <c r="A3237" s="3" t="n">
        <v>3236</v>
      </c>
      <c r="B3237" s="3" t="n">
        <v>7</v>
      </c>
      <c r="C3237" s="3" t="s">
        <v>292</v>
      </c>
      <c r="D3237" s="4" t="n">
        <v>333.18</v>
      </c>
      <c r="E3237" s="4" t="n">
        <v>334.07</v>
      </c>
      <c r="F3237" s="4" t="n">
        <v>331.35</v>
      </c>
      <c r="G3237" s="4" t="n">
        <v>332.5</v>
      </c>
      <c r="H3237" s="5" t="n">
        <v>3686858</v>
      </c>
      <c r="I3237" s="3"/>
      <c r="J3237" s="3" t="n">
        <f aca="false">ROUND((G3237-G3236)/G3236*100,2)</f>
        <v>-2.41</v>
      </c>
      <c r="K3237" s="3" t="str">
        <f aca="false">B3237&amp;"_"&amp;C3237</f>
        <v>7_2024-11-26</v>
      </c>
    </row>
    <row r="3238" customFormat="false" ht="15" hidden="false" customHeight="false" outlineLevel="0" collapsed="false">
      <c r="A3238" s="3" t="n">
        <v>3237</v>
      </c>
      <c r="B3238" s="3" t="n">
        <v>7</v>
      </c>
      <c r="C3238" s="3" t="s">
        <v>293</v>
      </c>
      <c r="D3238" s="4" t="n">
        <v>330.51</v>
      </c>
      <c r="E3238" s="4" t="n">
        <v>331.46</v>
      </c>
      <c r="F3238" s="4" t="n">
        <v>328.86</v>
      </c>
      <c r="G3238" s="4" t="n">
        <v>331.04</v>
      </c>
      <c r="H3238" s="5" t="n">
        <v>4898734</v>
      </c>
      <c r="I3238" s="3"/>
      <c r="J3238" s="3" t="n">
        <f aca="false">ROUND((G3238-G3237)/G3237*100,2)</f>
        <v>-0.44</v>
      </c>
      <c r="K3238" s="3" t="str">
        <f aca="false">B3238&amp;"_"&amp;C3238</f>
        <v>7_2024-11-27</v>
      </c>
    </row>
    <row r="3239" customFormat="false" ht="15" hidden="false" customHeight="false" outlineLevel="0" collapsed="false">
      <c r="A3239" s="3" t="n">
        <v>3238</v>
      </c>
      <c r="B3239" s="3" t="n">
        <v>7</v>
      </c>
      <c r="C3239" s="3" t="s">
        <v>294</v>
      </c>
      <c r="D3239" s="4" t="n">
        <v>330.29</v>
      </c>
      <c r="E3239" s="4" t="n">
        <v>331.73</v>
      </c>
      <c r="F3239" s="4" t="n">
        <v>328.91</v>
      </c>
      <c r="G3239" s="4" t="n">
        <v>329.61</v>
      </c>
      <c r="H3239" s="5" t="n">
        <v>6166182</v>
      </c>
      <c r="I3239" s="3"/>
      <c r="J3239" s="3" t="n">
        <f aca="false">ROUND((G3239-G3238)/G3238*100,2)</f>
        <v>-0.43</v>
      </c>
      <c r="K3239" s="3" t="str">
        <f aca="false">B3239&amp;"_"&amp;C3239</f>
        <v>7_2024-11-28</v>
      </c>
    </row>
    <row r="3240" customFormat="false" ht="15" hidden="false" customHeight="false" outlineLevel="0" collapsed="false">
      <c r="A3240" s="3" t="n">
        <v>3239</v>
      </c>
      <c r="B3240" s="3" t="n">
        <v>7</v>
      </c>
      <c r="C3240" s="3" t="s">
        <v>295</v>
      </c>
      <c r="D3240" s="4" t="n">
        <v>322.15</v>
      </c>
      <c r="E3240" s="4" t="n">
        <v>323.84</v>
      </c>
      <c r="F3240" s="4" t="n">
        <v>319.49</v>
      </c>
      <c r="G3240" s="4" t="n">
        <v>320.87</v>
      </c>
      <c r="H3240" s="5" t="n">
        <v>1309703</v>
      </c>
      <c r="I3240" s="3"/>
      <c r="J3240" s="3" t="n">
        <f aca="false">ROUND((G3240-G3239)/G3239*100,2)</f>
        <v>-2.65</v>
      </c>
      <c r="K3240" s="3" t="str">
        <f aca="false">B3240&amp;"_"&amp;C3240</f>
        <v>7_2024-11-29</v>
      </c>
    </row>
    <row r="3241" customFormat="false" ht="15" hidden="false" customHeight="false" outlineLevel="0" collapsed="false">
      <c r="A3241" s="3" t="n">
        <v>3240</v>
      </c>
      <c r="B3241" s="3" t="n">
        <v>7</v>
      </c>
      <c r="C3241" s="3" t="s">
        <v>296</v>
      </c>
      <c r="D3241" s="4" t="n">
        <v>314.01</v>
      </c>
      <c r="E3241" s="4" t="n">
        <v>316.09</v>
      </c>
      <c r="F3241" s="4" t="n">
        <v>312.32</v>
      </c>
      <c r="G3241" s="4" t="n">
        <v>314.73</v>
      </c>
      <c r="H3241" s="5" t="n">
        <v>3062967</v>
      </c>
      <c r="I3241" s="3"/>
      <c r="J3241" s="3" t="n">
        <f aca="false">ROUND((G3241-G3240)/G3240*100,2)</f>
        <v>-1.91</v>
      </c>
      <c r="K3241" s="3" t="str">
        <f aca="false">B3241&amp;"_"&amp;C3241</f>
        <v>7_2024-12-02</v>
      </c>
    </row>
    <row r="3242" customFormat="false" ht="15" hidden="false" customHeight="false" outlineLevel="0" collapsed="false">
      <c r="A3242" s="3" t="n">
        <v>3241</v>
      </c>
      <c r="B3242" s="3" t="n">
        <v>7</v>
      </c>
      <c r="C3242" s="3" t="s">
        <v>297</v>
      </c>
      <c r="D3242" s="4" t="n">
        <v>315.87</v>
      </c>
      <c r="E3242" s="4" t="n">
        <v>317.55</v>
      </c>
      <c r="F3242" s="4" t="n">
        <v>315.69</v>
      </c>
      <c r="G3242" s="4" t="n">
        <v>316.49</v>
      </c>
      <c r="H3242" s="5" t="n">
        <v>2993380</v>
      </c>
      <c r="I3242" s="3"/>
      <c r="J3242" s="3" t="n">
        <f aca="false">ROUND((G3242-G3241)/G3241*100,2)</f>
        <v>0.56</v>
      </c>
      <c r="K3242" s="3" t="str">
        <f aca="false">B3242&amp;"_"&amp;C3242</f>
        <v>7_2024-12-03</v>
      </c>
    </row>
    <row r="3243" customFormat="false" ht="15" hidden="false" customHeight="false" outlineLevel="0" collapsed="false">
      <c r="A3243" s="3" t="n">
        <v>3242</v>
      </c>
      <c r="B3243" s="3" t="n">
        <v>7</v>
      </c>
      <c r="C3243" s="3" t="s">
        <v>298</v>
      </c>
      <c r="D3243" s="4" t="n">
        <v>317.21</v>
      </c>
      <c r="E3243" s="4" t="n">
        <v>317.25</v>
      </c>
      <c r="F3243" s="4" t="n">
        <v>316.06</v>
      </c>
      <c r="G3243" s="4" t="n">
        <v>316.37</v>
      </c>
      <c r="H3243" s="5" t="n">
        <v>7298218</v>
      </c>
      <c r="I3243" s="3"/>
      <c r="J3243" s="3" t="n">
        <f aca="false">ROUND((G3243-G3242)/G3242*100,2)</f>
        <v>-0.04</v>
      </c>
      <c r="K3243" s="3" t="str">
        <f aca="false">B3243&amp;"_"&amp;C3243</f>
        <v>7_2024-12-04</v>
      </c>
    </row>
    <row r="3244" customFormat="false" ht="15" hidden="false" customHeight="false" outlineLevel="0" collapsed="false">
      <c r="A3244" s="3" t="n">
        <v>3243</v>
      </c>
      <c r="B3244" s="3" t="n">
        <v>7</v>
      </c>
      <c r="C3244" s="3" t="s">
        <v>299</v>
      </c>
      <c r="D3244" s="4" t="n">
        <v>314.7</v>
      </c>
      <c r="E3244" s="4" t="n">
        <v>315.83</v>
      </c>
      <c r="F3244" s="4" t="n">
        <v>314.51</v>
      </c>
      <c r="G3244" s="4" t="n">
        <v>315.59</v>
      </c>
      <c r="H3244" s="5" t="n">
        <v>2884127</v>
      </c>
      <c r="I3244" s="3"/>
      <c r="J3244" s="3" t="n">
        <f aca="false">ROUND((G3244-G3243)/G3243*100,2)</f>
        <v>-0.25</v>
      </c>
      <c r="K3244" s="3" t="str">
        <f aca="false">B3244&amp;"_"&amp;C3244</f>
        <v>7_2024-12-05</v>
      </c>
    </row>
    <row r="3245" customFormat="false" ht="15" hidden="false" customHeight="false" outlineLevel="0" collapsed="false">
      <c r="A3245" s="3" t="n">
        <v>3244</v>
      </c>
      <c r="B3245" s="3" t="n">
        <v>7</v>
      </c>
      <c r="C3245" s="3" t="s">
        <v>300</v>
      </c>
      <c r="D3245" s="4" t="n">
        <v>319.21</v>
      </c>
      <c r="E3245" s="4" t="n">
        <v>320.79</v>
      </c>
      <c r="F3245" s="4" t="n">
        <v>318.66</v>
      </c>
      <c r="G3245" s="4" t="n">
        <v>320.42</v>
      </c>
      <c r="H3245" s="5" t="n">
        <v>711912</v>
      </c>
      <c r="I3245" s="3"/>
      <c r="J3245" s="3" t="n">
        <f aca="false">ROUND((G3245-G3244)/G3244*100,2)</f>
        <v>1.53</v>
      </c>
      <c r="K3245" s="3" t="str">
        <f aca="false">B3245&amp;"_"&amp;C3245</f>
        <v>7_2024-12-06</v>
      </c>
    </row>
    <row r="3246" customFormat="false" ht="15" hidden="false" customHeight="false" outlineLevel="0" collapsed="false">
      <c r="A3246" s="3" t="n">
        <v>3245</v>
      </c>
      <c r="B3246" s="3" t="n">
        <v>7</v>
      </c>
      <c r="C3246" s="3" t="s">
        <v>301</v>
      </c>
      <c r="D3246" s="4" t="n">
        <v>314.06</v>
      </c>
      <c r="E3246" s="4" t="n">
        <v>316.59</v>
      </c>
      <c r="F3246" s="4" t="n">
        <v>313.15</v>
      </c>
      <c r="G3246" s="4" t="n">
        <v>315.16</v>
      </c>
      <c r="H3246" s="5" t="n">
        <v>7336655</v>
      </c>
      <c r="I3246" s="3"/>
      <c r="J3246" s="3" t="n">
        <f aca="false">ROUND((G3246-G3245)/G3245*100,2)</f>
        <v>-1.64</v>
      </c>
      <c r="K3246" s="3" t="str">
        <f aca="false">B3246&amp;"_"&amp;C3246</f>
        <v>7_2024-12-09</v>
      </c>
    </row>
    <row r="3247" customFormat="false" ht="15" hidden="false" customHeight="false" outlineLevel="0" collapsed="false">
      <c r="A3247" s="3" t="n">
        <v>3246</v>
      </c>
      <c r="B3247" s="3" t="n">
        <v>7</v>
      </c>
      <c r="C3247" s="3" t="s">
        <v>302</v>
      </c>
      <c r="D3247" s="4" t="n">
        <v>313.5</v>
      </c>
      <c r="E3247" s="4" t="n">
        <v>314.96</v>
      </c>
      <c r="F3247" s="4" t="n">
        <v>312.64</v>
      </c>
      <c r="G3247" s="4" t="n">
        <v>312.88</v>
      </c>
      <c r="H3247" s="5" t="n">
        <v>2440188</v>
      </c>
      <c r="I3247" s="3"/>
      <c r="J3247" s="3" t="n">
        <f aca="false">ROUND((G3247-G3246)/G3246*100,2)</f>
        <v>-0.72</v>
      </c>
      <c r="K3247" s="3" t="str">
        <f aca="false">B3247&amp;"_"&amp;C3247</f>
        <v>7_2024-12-10</v>
      </c>
    </row>
    <row r="3248" customFormat="false" ht="15" hidden="false" customHeight="false" outlineLevel="0" collapsed="false">
      <c r="A3248" s="3" t="n">
        <v>3247</v>
      </c>
      <c r="B3248" s="3" t="n">
        <v>7</v>
      </c>
      <c r="C3248" s="3" t="s">
        <v>303</v>
      </c>
      <c r="D3248" s="4" t="n">
        <v>304.13</v>
      </c>
      <c r="E3248" s="4" t="n">
        <v>305.13</v>
      </c>
      <c r="F3248" s="4" t="n">
        <v>302.07</v>
      </c>
      <c r="G3248" s="4" t="n">
        <v>303.81</v>
      </c>
      <c r="H3248" s="5" t="n">
        <v>5971143</v>
      </c>
      <c r="I3248" s="3"/>
      <c r="J3248" s="3" t="n">
        <f aca="false">ROUND((G3248-G3247)/G3247*100,2)</f>
        <v>-2.9</v>
      </c>
      <c r="K3248" s="3" t="str">
        <f aca="false">B3248&amp;"_"&amp;C3248</f>
        <v>7_2024-12-11</v>
      </c>
    </row>
    <row r="3249" customFormat="false" ht="15" hidden="false" customHeight="false" outlineLevel="0" collapsed="false">
      <c r="A3249" s="3" t="n">
        <v>3248</v>
      </c>
      <c r="B3249" s="3" t="n">
        <v>7</v>
      </c>
      <c r="C3249" s="3" t="s">
        <v>304</v>
      </c>
      <c r="D3249" s="4" t="n">
        <v>302.6</v>
      </c>
      <c r="E3249" s="4" t="n">
        <v>303.44</v>
      </c>
      <c r="F3249" s="4" t="n">
        <v>300.72</v>
      </c>
      <c r="G3249" s="4" t="n">
        <v>301.71</v>
      </c>
      <c r="H3249" s="5" t="n">
        <v>1226735</v>
      </c>
      <c r="I3249" s="3"/>
      <c r="J3249" s="3" t="n">
        <f aca="false">ROUND((G3249-G3248)/G3248*100,2)</f>
        <v>-0.69</v>
      </c>
      <c r="K3249" s="3" t="str">
        <f aca="false">B3249&amp;"_"&amp;C3249</f>
        <v>7_2024-12-12</v>
      </c>
    </row>
    <row r="3250" customFormat="false" ht="15" hidden="false" customHeight="false" outlineLevel="0" collapsed="false">
      <c r="A3250" s="3" t="n">
        <v>3249</v>
      </c>
      <c r="B3250" s="3" t="n">
        <v>7</v>
      </c>
      <c r="C3250" s="3" t="s">
        <v>305</v>
      </c>
      <c r="D3250" s="4" t="n">
        <v>305.62</v>
      </c>
      <c r="E3250" s="4" t="n">
        <v>307.44</v>
      </c>
      <c r="F3250" s="4" t="n">
        <v>304.13</v>
      </c>
      <c r="G3250" s="4" t="n">
        <v>305.58</v>
      </c>
      <c r="H3250" s="5" t="n">
        <v>6798009</v>
      </c>
      <c r="I3250" s="3"/>
      <c r="J3250" s="3" t="n">
        <f aca="false">ROUND((G3250-G3249)/G3249*100,2)</f>
        <v>1.28</v>
      </c>
      <c r="K3250" s="3" t="str">
        <f aca="false">B3250&amp;"_"&amp;C3250</f>
        <v>7_2024-12-13</v>
      </c>
    </row>
    <row r="3251" customFormat="false" ht="15" hidden="false" customHeight="false" outlineLevel="0" collapsed="false">
      <c r="A3251" s="3" t="n">
        <v>3250</v>
      </c>
      <c r="B3251" s="3" t="n">
        <v>7</v>
      </c>
      <c r="C3251" s="3" t="s">
        <v>306</v>
      </c>
      <c r="D3251" s="4" t="n">
        <v>308.05</v>
      </c>
      <c r="E3251" s="4" t="n">
        <v>309.75</v>
      </c>
      <c r="F3251" s="4" t="n">
        <v>306.6</v>
      </c>
      <c r="G3251" s="4" t="n">
        <v>307.75</v>
      </c>
      <c r="H3251" s="5" t="n">
        <v>7603886</v>
      </c>
      <c r="I3251" s="3"/>
      <c r="J3251" s="3" t="n">
        <f aca="false">ROUND((G3251-G3250)/G3250*100,2)</f>
        <v>0.71</v>
      </c>
      <c r="K3251" s="3" t="str">
        <f aca="false">B3251&amp;"_"&amp;C3251</f>
        <v>7_2024-12-16</v>
      </c>
    </row>
    <row r="3252" customFormat="false" ht="15" hidden="false" customHeight="false" outlineLevel="0" collapsed="false">
      <c r="A3252" s="3" t="n">
        <v>3251</v>
      </c>
      <c r="B3252" s="3" t="n">
        <v>7</v>
      </c>
      <c r="C3252" s="3" t="s">
        <v>307</v>
      </c>
      <c r="D3252" s="4" t="n">
        <v>300.57</v>
      </c>
      <c r="E3252" s="4" t="n">
        <v>302.02</v>
      </c>
      <c r="F3252" s="4" t="n">
        <v>300.03</v>
      </c>
      <c r="G3252" s="4" t="n">
        <v>300.48</v>
      </c>
      <c r="H3252" s="5" t="n">
        <v>7814418</v>
      </c>
      <c r="I3252" s="3"/>
      <c r="J3252" s="3" t="n">
        <f aca="false">ROUND((G3252-G3251)/G3251*100,2)</f>
        <v>-2.36</v>
      </c>
      <c r="K3252" s="3" t="str">
        <f aca="false">B3252&amp;"_"&amp;C3252</f>
        <v>7_2024-12-17</v>
      </c>
    </row>
    <row r="3253" customFormat="false" ht="15" hidden="false" customHeight="false" outlineLevel="0" collapsed="false">
      <c r="A3253" s="3" t="n">
        <v>3252</v>
      </c>
      <c r="B3253" s="3" t="n">
        <v>7</v>
      </c>
      <c r="C3253" s="3" t="s">
        <v>308</v>
      </c>
      <c r="D3253" s="4" t="n">
        <v>298.18</v>
      </c>
      <c r="E3253" s="4" t="n">
        <v>299.53</v>
      </c>
      <c r="F3253" s="4" t="n">
        <v>297.39</v>
      </c>
      <c r="G3253" s="4" t="n">
        <v>298.42</v>
      </c>
      <c r="H3253" s="5" t="n">
        <v>7477323</v>
      </c>
      <c r="I3253" s="3"/>
      <c r="J3253" s="3" t="n">
        <f aca="false">ROUND((G3253-G3252)/G3252*100,2)</f>
        <v>-0.69</v>
      </c>
      <c r="K3253" s="3" t="str">
        <f aca="false">B3253&amp;"_"&amp;C3253</f>
        <v>7_2024-12-18</v>
      </c>
    </row>
    <row r="3254" customFormat="false" ht="15" hidden="false" customHeight="false" outlineLevel="0" collapsed="false">
      <c r="A3254" s="3" t="n">
        <v>3253</v>
      </c>
      <c r="B3254" s="3" t="n">
        <v>7</v>
      </c>
      <c r="C3254" s="3" t="s">
        <v>309</v>
      </c>
      <c r="D3254" s="4" t="n">
        <v>296.01</v>
      </c>
      <c r="E3254" s="4" t="n">
        <v>296.17</v>
      </c>
      <c r="F3254" s="4" t="n">
        <v>294.49</v>
      </c>
      <c r="G3254" s="4" t="n">
        <v>295.09</v>
      </c>
      <c r="H3254" s="5" t="n">
        <v>2459141</v>
      </c>
      <c r="I3254" s="3"/>
      <c r="J3254" s="3" t="n">
        <f aca="false">ROUND((G3254-G3253)/G3253*100,2)</f>
        <v>-1.12</v>
      </c>
      <c r="K3254" s="3" t="str">
        <f aca="false">B3254&amp;"_"&amp;C3254</f>
        <v>7_2024-12-19</v>
      </c>
    </row>
    <row r="3255" customFormat="false" ht="15" hidden="false" customHeight="false" outlineLevel="0" collapsed="false">
      <c r="A3255" s="3" t="n">
        <v>3254</v>
      </c>
      <c r="B3255" s="3" t="n">
        <v>7</v>
      </c>
      <c r="C3255" s="3" t="s">
        <v>310</v>
      </c>
      <c r="D3255" s="4" t="n">
        <v>297.84</v>
      </c>
      <c r="E3255" s="4" t="n">
        <v>299.47</v>
      </c>
      <c r="F3255" s="4" t="n">
        <v>297.64</v>
      </c>
      <c r="G3255" s="4" t="n">
        <v>298.28</v>
      </c>
      <c r="H3255" s="5" t="n">
        <v>5102728</v>
      </c>
      <c r="I3255" s="3"/>
      <c r="J3255" s="3" t="n">
        <f aca="false">ROUND((G3255-G3254)/G3254*100,2)</f>
        <v>1.08</v>
      </c>
      <c r="K3255" s="3" t="str">
        <f aca="false">B3255&amp;"_"&amp;C3255</f>
        <v>7_2024-12-20</v>
      </c>
    </row>
    <row r="3256" customFormat="false" ht="15" hidden="false" customHeight="false" outlineLevel="0" collapsed="false">
      <c r="A3256" s="3" t="n">
        <v>3255</v>
      </c>
      <c r="B3256" s="3" t="n">
        <v>7</v>
      </c>
      <c r="C3256" s="3" t="s">
        <v>311</v>
      </c>
      <c r="D3256" s="4" t="n">
        <v>295.91</v>
      </c>
      <c r="E3256" s="4" t="n">
        <v>298.19</v>
      </c>
      <c r="F3256" s="4" t="n">
        <v>295.06</v>
      </c>
      <c r="G3256" s="4" t="n">
        <v>296.96</v>
      </c>
      <c r="H3256" s="5" t="n">
        <v>3209870</v>
      </c>
      <c r="I3256" s="3"/>
      <c r="J3256" s="3" t="n">
        <f aca="false">ROUND((G3256-G3255)/G3255*100,2)</f>
        <v>-0.44</v>
      </c>
      <c r="K3256" s="3" t="str">
        <f aca="false">B3256&amp;"_"&amp;C3256</f>
        <v>7_2024-12-23</v>
      </c>
    </row>
    <row r="3257" customFormat="false" ht="15" hidden="false" customHeight="false" outlineLevel="0" collapsed="false">
      <c r="A3257" s="3" t="n">
        <v>3256</v>
      </c>
      <c r="B3257" s="3" t="n">
        <v>7</v>
      </c>
      <c r="C3257" s="3" t="s">
        <v>312</v>
      </c>
      <c r="D3257" s="4" t="n">
        <v>289.55</v>
      </c>
      <c r="E3257" s="4" t="n">
        <v>290.21</v>
      </c>
      <c r="F3257" s="4" t="n">
        <v>287.89</v>
      </c>
      <c r="G3257" s="4" t="n">
        <v>289.09</v>
      </c>
      <c r="H3257" s="5" t="n">
        <v>3134457</v>
      </c>
      <c r="I3257" s="3"/>
      <c r="J3257" s="3" t="n">
        <f aca="false">ROUND((G3257-G3256)/G3256*100,2)</f>
        <v>-2.65</v>
      </c>
      <c r="K3257" s="3" t="str">
        <f aca="false">B3257&amp;"_"&amp;C3257</f>
        <v>7_2024-12-24</v>
      </c>
    </row>
    <row r="3258" customFormat="false" ht="15" hidden="false" customHeight="false" outlineLevel="0" collapsed="false">
      <c r="A3258" s="3" t="n">
        <v>3257</v>
      </c>
      <c r="B3258" s="3" t="n">
        <v>7</v>
      </c>
      <c r="C3258" s="3" t="s">
        <v>313</v>
      </c>
      <c r="D3258" s="4" t="n">
        <v>291.5</v>
      </c>
      <c r="E3258" s="4" t="n">
        <v>291.6</v>
      </c>
      <c r="F3258" s="4" t="n">
        <v>289.62</v>
      </c>
      <c r="G3258" s="4" t="n">
        <v>291.07</v>
      </c>
      <c r="H3258" s="5" t="n">
        <v>4533631</v>
      </c>
      <c r="I3258" s="3"/>
      <c r="J3258" s="3" t="n">
        <f aca="false">ROUND((G3258-G3257)/G3257*100,2)</f>
        <v>0.68</v>
      </c>
      <c r="K3258" s="3" t="str">
        <f aca="false">B3258&amp;"_"&amp;C3258</f>
        <v>7_2024-12-25</v>
      </c>
    </row>
    <row r="3259" customFormat="false" ht="15" hidden="false" customHeight="false" outlineLevel="0" collapsed="false">
      <c r="A3259" s="3" t="n">
        <v>3258</v>
      </c>
      <c r="B3259" s="3" t="n">
        <v>7</v>
      </c>
      <c r="C3259" s="3" t="s">
        <v>314</v>
      </c>
      <c r="D3259" s="4" t="n">
        <v>292.68</v>
      </c>
      <c r="E3259" s="4" t="n">
        <v>294.1</v>
      </c>
      <c r="F3259" s="4" t="n">
        <v>291.69</v>
      </c>
      <c r="G3259" s="4" t="n">
        <v>292.05</v>
      </c>
      <c r="H3259" s="5" t="n">
        <v>2857910</v>
      </c>
      <c r="I3259" s="3"/>
      <c r="J3259" s="3" t="n">
        <f aca="false">ROUND((G3259-G3258)/G3258*100,2)</f>
        <v>0.34</v>
      </c>
      <c r="K3259" s="3" t="str">
        <f aca="false">B3259&amp;"_"&amp;C3259</f>
        <v>7_2024-12-26</v>
      </c>
    </row>
    <row r="3260" customFormat="false" ht="15" hidden="false" customHeight="false" outlineLevel="0" collapsed="false">
      <c r="A3260" s="3" t="n">
        <v>3259</v>
      </c>
      <c r="B3260" s="3" t="n">
        <v>7</v>
      </c>
      <c r="C3260" s="3" t="s">
        <v>315</v>
      </c>
      <c r="D3260" s="4" t="n">
        <v>284.27</v>
      </c>
      <c r="E3260" s="4" t="n">
        <v>286.01</v>
      </c>
      <c r="F3260" s="4" t="n">
        <v>283.83</v>
      </c>
      <c r="G3260" s="4" t="n">
        <v>285.13</v>
      </c>
      <c r="H3260" s="5" t="n">
        <v>3292912</v>
      </c>
      <c r="I3260" s="3"/>
      <c r="J3260" s="3" t="n">
        <f aca="false">ROUND((G3260-G3259)/G3259*100,2)</f>
        <v>-2.37</v>
      </c>
      <c r="K3260" s="3" t="str">
        <f aca="false">B3260&amp;"_"&amp;C3260</f>
        <v>7_2024-12-27</v>
      </c>
    </row>
    <row r="3261" customFormat="false" ht="15" hidden="false" customHeight="false" outlineLevel="0" collapsed="false">
      <c r="A3261" s="3" t="n">
        <v>3260</v>
      </c>
      <c r="B3261" s="3" t="n">
        <v>7</v>
      </c>
      <c r="C3261" s="3" t="s">
        <v>316</v>
      </c>
      <c r="D3261" s="4" t="n">
        <v>288.46</v>
      </c>
      <c r="E3261" s="4" t="n">
        <v>290.33</v>
      </c>
      <c r="F3261" s="4" t="n">
        <v>288.37</v>
      </c>
      <c r="G3261" s="4" t="n">
        <v>289.49</v>
      </c>
      <c r="H3261" s="5" t="n">
        <v>4955880</v>
      </c>
      <c r="I3261" s="3"/>
      <c r="J3261" s="3" t="n">
        <f aca="false">ROUND((G3261-G3260)/G3260*100,2)</f>
        <v>1.53</v>
      </c>
      <c r="K3261" s="3" t="str">
        <f aca="false">B3261&amp;"_"&amp;C3261</f>
        <v>7_2024-12-30</v>
      </c>
    </row>
    <row r="3262" customFormat="false" ht="15" hidden="false" customHeight="false" outlineLevel="0" collapsed="false">
      <c r="A3262" s="3" t="n">
        <v>3261</v>
      </c>
      <c r="B3262" s="3" t="n">
        <v>7</v>
      </c>
      <c r="C3262" s="3" t="s">
        <v>317</v>
      </c>
      <c r="D3262" s="4" t="n">
        <v>286.16</v>
      </c>
      <c r="E3262" s="4" t="n">
        <v>287.91</v>
      </c>
      <c r="F3262" s="4" t="n">
        <v>285.16</v>
      </c>
      <c r="G3262" s="4" t="n">
        <v>287</v>
      </c>
      <c r="H3262" s="5" t="n">
        <v>1841956</v>
      </c>
      <c r="I3262" s="3"/>
      <c r="J3262" s="3" t="n">
        <f aca="false">ROUND((G3262-G3261)/G3261*100,2)</f>
        <v>-0.86</v>
      </c>
      <c r="K3262" s="3" t="str">
        <f aca="false">B3262&amp;"_"&amp;C3262</f>
        <v>7_2024-12-31</v>
      </c>
    </row>
    <row r="3263" customFormat="false" ht="15" hidden="false" customHeight="false" outlineLevel="0" collapsed="false">
      <c r="A3263" s="3" t="n">
        <v>3262</v>
      </c>
      <c r="B3263" s="3" t="n">
        <v>7</v>
      </c>
      <c r="C3263" s="3" t="s">
        <v>318</v>
      </c>
      <c r="D3263" s="4" t="n">
        <v>283.04</v>
      </c>
      <c r="E3263" s="4" t="n">
        <v>284.15</v>
      </c>
      <c r="F3263" s="4" t="n">
        <v>282.4</v>
      </c>
      <c r="G3263" s="4" t="n">
        <v>283.51</v>
      </c>
      <c r="H3263" s="5" t="n">
        <v>6988879</v>
      </c>
      <c r="I3263" s="3"/>
      <c r="J3263" s="3" t="n">
        <f aca="false">ROUND((G3263-G3262)/G3262*100,2)</f>
        <v>-1.22</v>
      </c>
      <c r="K3263" s="3" t="str">
        <f aca="false">B3263&amp;"_"&amp;C3263</f>
        <v>7_2025-01-01</v>
      </c>
    </row>
    <row r="3264" customFormat="false" ht="15" hidden="false" customHeight="false" outlineLevel="0" collapsed="false">
      <c r="A3264" s="3" t="n">
        <v>3263</v>
      </c>
      <c r="B3264" s="3" t="n">
        <v>7</v>
      </c>
      <c r="C3264" s="3" t="s">
        <v>319</v>
      </c>
      <c r="D3264" s="4" t="n">
        <v>285.57</v>
      </c>
      <c r="E3264" s="4" t="n">
        <v>286.31</v>
      </c>
      <c r="F3264" s="4" t="n">
        <v>284.59</v>
      </c>
      <c r="G3264" s="4" t="n">
        <v>285.44</v>
      </c>
      <c r="H3264" s="5" t="n">
        <v>875017</v>
      </c>
      <c r="I3264" s="3"/>
      <c r="J3264" s="3" t="n">
        <f aca="false">ROUND((G3264-G3263)/G3263*100,2)</f>
        <v>0.68</v>
      </c>
      <c r="K3264" s="3" t="str">
        <f aca="false">B3264&amp;"_"&amp;C3264</f>
        <v>7_2025-01-02</v>
      </c>
    </row>
    <row r="3265" customFormat="false" ht="15" hidden="false" customHeight="false" outlineLevel="0" collapsed="false">
      <c r="A3265" s="3" t="n">
        <v>3264</v>
      </c>
      <c r="B3265" s="3" t="n">
        <v>7</v>
      </c>
      <c r="C3265" s="3" t="s">
        <v>320</v>
      </c>
      <c r="D3265" s="4" t="n">
        <v>277.92</v>
      </c>
      <c r="E3265" s="4" t="n">
        <v>278.36</v>
      </c>
      <c r="F3265" s="4" t="n">
        <v>277.26</v>
      </c>
      <c r="G3265" s="4" t="n">
        <v>277.28</v>
      </c>
      <c r="H3265" s="5" t="n">
        <v>6428772</v>
      </c>
      <c r="I3265" s="3"/>
      <c r="J3265" s="3" t="n">
        <f aca="false">ROUND((G3265-G3264)/G3264*100,2)</f>
        <v>-2.86</v>
      </c>
      <c r="K3265" s="3" t="str">
        <f aca="false">B3265&amp;"_"&amp;C3265</f>
        <v>7_2025-01-03</v>
      </c>
    </row>
    <row r="3266" customFormat="false" ht="15" hidden="false" customHeight="false" outlineLevel="0" collapsed="false">
      <c r="A3266" s="3" t="n">
        <v>3265</v>
      </c>
      <c r="B3266" s="3" t="n">
        <v>7</v>
      </c>
      <c r="C3266" s="3" t="s">
        <v>321</v>
      </c>
      <c r="D3266" s="4" t="n">
        <v>275.1</v>
      </c>
      <c r="E3266" s="4" t="n">
        <v>276.65</v>
      </c>
      <c r="F3266" s="4" t="n">
        <v>274.54</v>
      </c>
      <c r="G3266" s="4" t="n">
        <v>275.4</v>
      </c>
      <c r="H3266" s="5" t="n">
        <v>7193477</v>
      </c>
      <c r="I3266" s="3"/>
      <c r="J3266" s="3" t="n">
        <f aca="false">ROUND((G3266-G3265)/G3265*100,2)</f>
        <v>-0.68</v>
      </c>
      <c r="K3266" s="3" t="str">
        <f aca="false">B3266&amp;"_"&amp;C3266</f>
        <v>7_2025-01-06</v>
      </c>
    </row>
    <row r="3267" customFormat="false" ht="15" hidden="false" customHeight="false" outlineLevel="0" collapsed="false">
      <c r="A3267" s="3" t="n">
        <v>3266</v>
      </c>
      <c r="B3267" s="3" t="n">
        <v>7</v>
      </c>
      <c r="C3267" s="3" t="s">
        <v>322</v>
      </c>
      <c r="D3267" s="4" t="n">
        <v>280.46</v>
      </c>
      <c r="E3267" s="4" t="n">
        <v>281.77</v>
      </c>
      <c r="F3267" s="4" t="n">
        <v>279.78</v>
      </c>
      <c r="G3267" s="4" t="n">
        <v>280.3</v>
      </c>
      <c r="H3267" s="5" t="n">
        <v>2891991</v>
      </c>
      <c r="I3267" s="3"/>
      <c r="J3267" s="3" t="n">
        <f aca="false">ROUND((G3267-G3266)/G3266*100,2)</f>
        <v>1.78</v>
      </c>
      <c r="K3267" s="3" t="str">
        <f aca="false">B3267&amp;"_"&amp;C3267</f>
        <v>7_2025-01-07</v>
      </c>
    </row>
    <row r="3268" customFormat="false" ht="15" hidden="false" customHeight="false" outlineLevel="0" collapsed="false">
      <c r="A3268" s="3" t="n">
        <v>3267</v>
      </c>
      <c r="B3268" s="3" t="n">
        <v>7</v>
      </c>
      <c r="C3268" s="3" t="s">
        <v>323</v>
      </c>
      <c r="D3268" s="4" t="n">
        <v>282.66</v>
      </c>
      <c r="E3268" s="4" t="n">
        <v>282.71</v>
      </c>
      <c r="F3268" s="4" t="n">
        <v>281.75</v>
      </c>
      <c r="G3268" s="4" t="n">
        <v>281.98</v>
      </c>
      <c r="H3268" s="5" t="n">
        <v>6927779</v>
      </c>
      <c r="I3268" s="3"/>
      <c r="J3268" s="3" t="n">
        <f aca="false">ROUND((G3268-G3267)/G3267*100,2)</f>
        <v>0.6</v>
      </c>
      <c r="K3268" s="3" t="str">
        <f aca="false">B3268&amp;"_"&amp;C3268</f>
        <v>7_2025-01-08</v>
      </c>
    </row>
    <row r="3269" customFormat="false" ht="15" hidden="false" customHeight="false" outlineLevel="0" collapsed="false">
      <c r="A3269" s="3" t="n">
        <v>3268</v>
      </c>
      <c r="B3269" s="3" t="n">
        <v>7</v>
      </c>
      <c r="C3269" s="3" t="s">
        <v>324</v>
      </c>
      <c r="D3269" s="4" t="n">
        <v>290.44</v>
      </c>
      <c r="E3269" s="4" t="n">
        <v>292.14</v>
      </c>
      <c r="F3269" s="4" t="n">
        <v>288.92</v>
      </c>
      <c r="G3269" s="4" t="n">
        <v>290.75</v>
      </c>
      <c r="H3269" s="5" t="n">
        <v>6374593</v>
      </c>
      <c r="I3269" s="3"/>
      <c r="J3269" s="3" t="n">
        <f aca="false">ROUND((G3269-G3268)/G3268*100,2)</f>
        <v>3.11</v>
      </c>
      <c r="K3269" s="3" t="str">
        <f aca="false">B3269&amp;"_"&amp;C3269</f>
        <v>7_2025-01-09</v>
      </c>
    </row>
    <row r="3270" customFormat="false" ht="15" hidden="false" customHeight="false" outlineLevel="0" collapsed="false">
      <c r="A3270" s="3" t="n">
        <v>3269</v>
      </c>
      <c r="B3270" s="3" t="n">
        <v>7</v>
      </c>
      <c r="C3270" s="3" t="s">
        <v>325</v>
      </c>
      <c r="D3270" s="4" t="n">
        <v>292.67</v>
      </c>
      <c r="E3270" s="4" t="n">
        <v>294.09</v>
      </c>
      <c r="F3270" s="4" t="n">
        <v>292.57</v>
      </c>
      <c r="G3270" s="4" t="n">
        <v>292.86</v>
      </c>
      <c r="H3270" s="5" t="n">
        <v>3473677</v>
      </c>
      <c r="I3270" s="3"/>
      <c r="J3270" s="3" t="n">
        <f aca="false">ROUND((G3270-G3269)/G3269*100,2)</f>
        <v>0.73</v>
      </c>
      <c r="K3270" s="3" t="str">
        <f aca="false">B3270&amp;"_"&amp;C3270</f>
        <v>7_2025-01-10</v>
      </c>
    </row>
    <row r="3271" customFormat="false" ht="15" hidden="false" customHeight="false" outlineLevel="0" collapsed="false">
      <c r="A3271" s="3" t="n">
        <v>3270</v>
      </c>
      <c r="B3271" s="3" t="n">
        <v>7</v>
      </c>
      <c r="C3271" s="3" t="s">
        <v>326</v>
      </c>
      <c r="D3271" s="4" t="n">
        <v>289.88</v>
      </c>
      <c r="E3271" s="4" t="n">
        <v>291.32</v>
      </c>
      <c r="F3271" s="4" t="n">
        <v>289.48</v>
      </c>
      <c r="G3271" s="4" t="n">
        <v>290.26</v>
      </c>
      <c r="H3271" s="5" t="n">
        <v>902743</v>
      </c>
      <c r="I3271" s="3"/>
      <c r="J3271" s="3" t="n">
        <f aca="false">ROUND((G3271-G3270)/G3270*100,2)</f>
        <v>-0.89</v>
      </c>
      <c r="K3271" s="3" t="str">
        <f aca="false">B3271&amp;"_"&amp;C3271</f>
        <v>7_2025-01-13</v>
      </c>
    </row>
    <row r="3272" customFormat="false" ht="15" hidden="false" customHeight="false" outlineLevel="0" collapsed="false">
      <c r="A3272" s="3" t="n">
        <v>3271</v>
      </c>
      <c r="B3272" s="3" t="n">
        <v>7</v>
      </c>
      <c r="C3272" s="3" t="s">
        <v>327</v>
      </c>
      <c r="D3272" s="4" t="n">
        <v>286.89</v>
      </c>
      <c r="E3272" s="4" t="n">
        <v>287.99</v>
      </c>
      <c r="F3272" s="4" t="n">
        <v>286.59</v>
      </c>
      <c r="G3272" s="4" t="n">
        <v>287.67</v>
      </c>
      <c r="H3272" s="5" t="n">
        <v>2705842</v>
      </c>
      <c r="I3272" s="3"/>
      <c r="J3272" s="3" t="n">
        <f aca="false">ROUND((G3272-G3271)/G3271*100,2)</f>
        <v>-0.89</v>
      </c>
      <c r="K3272" s="3" t="str">
        <f aca="false">B3272&amp;"_"&amp;C3272</f>
        <v>7_2025-01-14</v>
      </c>
    </row>
    <row r="3273" customFormat="false" ht="15" hidden="false" customHeight="false" outlineLevel="0" collapsed="false">
      <c r="A3273" s="3" t="n">
        <v>3272</v>
      </c>
      <c r="B3273" s="3" t="n">
        <v>7</v>
      </c>
      <c r="C3273" s="3" t="s">
        <v>328</v>
      </c>
      <c r="D3273" s="4" t="n">
        <v>281.48</v>
      </c>
      <c r="E3273" s="4" t="n">
        <v>282.83</v>
      </c>
      <c r="F3273" s="4" t="n">
        <v>279.72</v>
      </c>
      <c r="G3273" s="4" t="n">
        <v>280.44</v>
      </c>
      <c r="H3273" s="5" t="n">
        <v>7110156</v>
      </c>
      <c r="I3273" s="3"/>
      <c r="J3273" s="3" t="n">
        <f aca="false">ROUND((G3273-G3272)/G3272*100,2)</f>
        <v>-2.51</v>
      </c>
      <c r="K3273" s="3" t="str">
        <f aca="false">B3273&amp;"_"&amp;C3273</f>
        <v>7_2025-01-15</v>
      </c>
    </row>
    <row r="3274" customFormat="false" ht="15" hidden="false" customHeight="false" outlineLevel="0" collapsed="false">
      <c r="A3274" s="3" t="n">
        <v>3273</v>
      </c>
      <c r="B3274" s="3" t="n">
        <v>7</v>
      </c>
      <c r="C3274" s="3" t="s">
        <v>329</v>
      </c>
      <c r="D3274" s="4" t="n">
        <v>278.32</v>
      </c>
      <c r="E3274" s="4" t="n">
        <v>279.82</v>
      </c>
      <c r="F3274" s="4" t="n">
        <v>277.29</v>
      </c>
      <c r="G3274" s="4" t="n">
        <v>278.54</v>
      </c>
      <c r="H3274" s="5" t="n">
        <v>3426076</v>
      </c>
      <c r="I3274" s="3"/>
      <c r="J3274" s="3" t="n">
        <f aca="false">ROUND((G3274-G3273)/G3273*100,2)</f>
        <v>-0.68</v>
      </c>
      <c r="K3274" s="3" t="str">
        <f aca="false">B3274&amp;"_"&amp;C3274</f>
        <v>7_2025-01-16</v>
      </c>
    </row>
    <row r="3275" customFormat="false" ht="15" hidden="false" customHeight="false" outlineLevel="0" collapsed="false">
      <c r="A3275" s="3" t="n">
        <v>3274</v>
      </c>
      <c r="B3275" s="3" t="n">
        <v>7</v>
      </c>
      <c r="C3275" s="3" t="s">
        <v>330</v>
      </c>
      <c r="D3275" s="4" t="n">
        <v>272.41</v>
      </c>
      <c r="E3275" s="4" t="n">
        <v>273.57</v>
      </c>
      <c r="F3275" s="4" t="n">
        <v>271.25</v>
      </c>
      <c r="G3275" s="4" t="n">
        <v>273.28</v>
      </c>
      <c r="H3275" s="5" t="n">
        <v>1249360</v>
      </c>
      <c r="I3275" s="3"/>
      <c r="J3275" s="3" t="n">
        <f aca="false">ROUND((G3275-G3274)/G3274*100,2)</f>
        <v>-1.89</v>
      </c>
      <c r="K3275" s="3" t="str">
        <f aca="false">B3275&amp;"_"&amp;C3275</f>
        <v>7_2025-01-17</v>
      </c>
    </row>
    <row r="3276" customFormat="false" ht="15" hidden="false" customHeight="false" outlineLevel="0" collapsed="false">
      <c r="A3276" s="3" t="n">
        <v>3275</v>
      </c>
      <c r="B3276" s="3" t="n">
        <v>7</v>
      </c>
      <c r="C3276" s="3" t="s">
        <v>331</v>
      </c>
      <c r="D3276" s="4" t="n">
        <v>264.18</v>
      </c>
      <c r="E3276" s="4" t="n">
        <v>265.69</v>
      </c>
      <c r="F3276" s="4" t="n">
        <v>263.33</v>
      </c>
      <c r="G3276" s="4" t="n">
        <v>264.17</v>
      </c>
      <c r="H3276" s="5" t="n">
        <v>4378021</v>
      </c>
      <c r="I3276" s="3"/>
      <c r="J3276" s="3" t="n">
        <f aca="false">ROUND((G3276-G3275)/G3275*100,2)</f>
        <v>-3.33</v>
      </c>
      <c r="K3276" s="3" t="str">
        <f aca="false">B3276&amp;"_"&amp;C3276</f>
        <v>7_2025-01-20</v>
      </c>
    </row>
    <row r="3277" customFormat="false" ht="15" hidden="false" customHeight="false" outlineLevel="0" collapsed="false">
      <c r="A3277" s="3" t="n">
        <v>3276</v>
      </c>
      <c r="B3277" s="3" t="n">
        <v>7</v>
      </c>
      <c r="C3277" s="3" t="s">
        <v>332</v>
      </c>
      <c r="D3277" s="4" t="n">
        <v>273.14</v>
      </c>
      <c r="E3277" s="4" t="n">
        <v>273.49</v>
      </c>
      <c r="F3277" s="4" t="n">
        <v>271.9</v>
      </c>
      <c r="G3277" s="4" t="n">
        <v>273.39</v>
      </c>
      <c r="H3277" s="5" t="n">
        <v>7845716</v>
      </c>
      <c r="I3277" s="3"/>
      <c r="J3277" s="3" t="n">
        <f aca="false">ROUND((G3277-G3276)/G3276*100,2)</f>
        <v>3.49</v>
      </c>
      <c r="K3277" s="3" t="str">
        <f aca="false">B3277&amp;"_"&amp;C3277</f>
        <v>7_2025-01-21</v>
      </c>
    </row>
    <row r="3278" customFormat="false" ht="15" hidden="false" customHeight="false" outlineLevel="0" collapsed="false">
      <c r="A3278" s="3" t="n">
        <v>3277</v>
      </c>
      <c r="B3278" s="3" t="n">
        <v>7</v>
      </c>
      <c r="C3278" s="3" t="s">
        <v>333</v>
      </c>
      <c r="D3278" s="4" t="n">
        <v>279.05</v>
      </c>
      <c r="E3278" s="4" t="n">
        <v>279.71</v>
      </c>
      <c r="F3278" s="4" t="n">
        <v>277.82</v>
      </c>
      <c r="G3278" s="4" t="n">
        <v>279.01</v>
      </c>
      <c r="H3278" s="5" t="n">
        <v>7937277</v>
      </c>
      <c r="I3278" s="3"/>
      <c r="J3278" s="3" t="n">
        <f aca="false">ROUND((G3278-G3277)/G3277*100,2)</f>
        <v>2.06</v>
      </c>
      <c r="K3278" s="3" t="str">
        <f aca="false">B3278&amp;"_"&amp;C3278</f>
        <v>7_2025-01-22</v>
      </c>
    </row>
    <row r="3279" customFormat="false" ht="15" hidden="false" customHeight="false" outlineLevel="0" collapsed="false">
      <c r="A3279" s="3" t="n">
        <v>3278</v>
      </c>
      <c r="B3279" s="3" t="n">
        <v>7</v>
      </c>
      <c r="C3279" s="3" t="s">
        <v>334</v>
      </c>
      <c r="D3279" s="4" t="n">
        <v>278.79</v>
      </c>
      <c r="E3279" s="4" t="n">
        <v>281.09</v>
      </c>
      <c r="F3279" s="4" t="n">
        <v>278.5</v>
      </c>
      <c r="G3279" s="4" t="n">
        <v>279.62</v>
      </c>
      <c r="H3279" s="5" t="n">
        <v>4966432</v>
      </c>
      <c r="I3279" s="3"/>
      <c r="J3279" s="3" t="n">
        <f aca="false">ROUND((G3279-G3278)/G3278*100,2)</f>
        <v>0.22</v>
      </c>
      <c r="K3279" s="3" t="str">
        <f aca="false">B3279&amp;"_"&amp;C3279</f>
        <v>7_2025-01-23</v>
      </c>
    </row>
    <row r="3280" customFormat="false" ht="15" hidden="false" customHeight="false" outlineLevel="0" collapsed="false">
      <c r="A3280" s="3" t="n">
        <v>3279</v>
      </c>
      <c r="B3280" s="3" t="n">
        <v>7</v>
      </c>
      <c r="C3280" s="3" t="s">
        <v>335</v>
      </c>
      <c r="D3280" s="4" t="n">
        <v>285.44</v>
      </c>
      <c r="E3280" s="4" t="n">
        <v>285.46</v>
      </c>
      <c r="F3280" s="4" t="n">
        <v>283.42</v>
      </c>
      <c r="G3280" s="4" t="n">
        <v>284.79</v>
      </c>
      <c r="H3280" s="5" t="n">
        <v>3845865</v>
      </c>
      <c r="I3280" s="3"/>
      <c r="J3280" s="3" t="n">
        <f aca="false">ROUND((G3280-G3279)/G3279*100,2)</f>
        <v>1.85</v>
      </c>
      <c r="K3280" s="3" t="str">
        <f aca="false">B3280&amp;"_"&amp;C3280</f>
        <v>7_2025-01-24</v>
      </c>
    </row>
    <row r="3281" customFormat="false" ht="15" hidden="false" customHeight="false" outlineLevel="0" collapsed="false">
      <c r="A3281" s="3" t="n">
        <v>3280</v>
      </c>
      <c r="B3281" s="3" t="n">
        <v>7</v>
      </c>
      <c r="C3281" s="3" t="s">
        <v>336</v>
      </c>
      <c r="D3281" s="4" t="n">
        <v>283.99</v>
      </c>
      <c r="E3281" s="4" t="n">
        <v>284.69</v>
      </c>
      <c r="F3281" s="4" t="n">
        <v>282.42</v>
      </c>
      <c r="G3281" s="4" t="n">
        <v>282.87</v>
      </c>
      <c r="H3281" s="5" t="n">
        <v>1730824</v>
      </c>
      <c r="I3281" s="3"/>
      <c r="J3281" s="3" t="n">
        <f aca="false">ROUND((G3281-G3280)/G3280*100,2)</f>
        <v>-0.67</v>
      </c>
      <c r="K3281" s="3" t="str">
        <f aca="false">B3281&amp;"_"&amp;C3281</f>
        <v>7_2025-01-27</v>
      </c>
    </row>
    <row r="3282" customFormat="false" ht="15" hidden="false" customHeight="false" outlineLevel="0" collapsed="false">
      <c r="A3282" s="3" t="n">
        <v>3281</v>
      </c>
      <c r="B3282" s="3" t="n">
        <v>7</v>
      </c>
      <c r="C3282" s="3" t="s">
        <v>337</v>
      </c>
      <c r="D3282" s="4" t="n">
        <v>284.23</v>
      </c>
      <c r="E3282" s="4" t="n">
        <v>285.8</v>
      </c>
      <c r="F3282" s="4" t="n">
        <v>283.62</v>
      </c>
      <c r="G3282" s="4" t="n">
        <v>283.71</v>
      </c>
      <c r="H3282" s="5" t="n">
        <v>4465714</v>
      </c>
      <c r="I3282" s="3"/>
      <c r="J3282" s="3" t="n">
        <f aca="false">ROUND((G3282-G3281)/G3281*100,2)</f>
        <v>0.3</v>
      </c>
      <c r="K3282" s="3" t="str">
        <f aca="false">B3282&amp;"_"&amp;C3282</f>
        <v>7_2025-01-28</v>
      </c>
    </row>
    <row r="3283" customFormat="false" ht="15" hidden="false" customHeight="false" outlineLevel="0" collapsed="false">
      <c r="A3283" s="3" t="n">
        <v>3282</v>
      </c>
      <c r="B3283" s="3" t="n">
        <v>7</v>
      </c>
      <c r="C3283" s="3" t="s">
        <v>338</v>
      </c>
      <c r="D3283" s="4" t="n">
        <v>281.29</v>
      </c>
      <c r="E3283" s="4" t="n">
        <v>283.19</v>
      </c>
      <c r="F3283" s="4" t="n">
        <v>280.48</v>
      </c>
      <c r="G3283" s="4" t="n">
        <v>281.9</v>
      </c>
      <c r="H3283" s="5" t="n">
        <v>2209819</v>
      </c>
      <c r="I3283" s="3"/>
      <c r="J3283" s="3" t="n">
        <f aca="false">ROUND((G3283-G3282)/G3282*100,2)</f>
        <v>-0.64</v>
      </c>
      <c r="K3283" s="3" t="str">
        <f aca="false">B3283&amp;"_"&amp;C3283</f>
        <v>7_2025-01-29</v>
      </c>
    </row>
    <row r="3284" customFormat="false" ht="15" hidden="false" customHeight="false" outlineLevel="0" collapsed="false">
      <c r="A3284" s="3" t="n">
        <v>3283</v>
      </c>
      <c r="B3284" s="3" t="n">
        <v>7</v>
      </c>
      <c r="C3284" s="3" t="s">
        <v>339</v>
      </c>
      <c r="D3284" s="4" t="n">
        <v>277.89</v>
      </c>
      <c r="E3284" s="4" t="n">
        <v>279.4</v>
      </c>
      <c r="F3284" s="4" t="n">
        <v>277.81</v>
      </c>
      <c r="G3284" s="4" t="n">
        <v>278.15</v>
      </c>
      <c r="H3284" s="5" t="n">
        <v>4655807</v>
      </c>
      <c r="I3284" s="3"/>
      <c r="J3284" s="3" t="n">
        <f aca="false">ROUND((G3284-G3283)/G3283*100,2)</f>
        <v>-1.33</v>
      </c>
      <c r="K3284" s="3" t="str">
        <f aca="false">B3284&amp;"_"&amp;C3284</f>
        <v>7_2025-01-30</v>
      </c>
    </row>
    <row r="3285" customFormat="false" ht="15" hidden="false" customHeight="false" outlineLevel="0" collapsed="false">
      <c r="A3285" s="3" t="n">
        <v>3284</v>
      </c>
      <c r="B3285" s="3" t="n">
        <v>7</v>
      </c>
      <c r="C3285" s="3" t="s">
        <v>340</v>
      </c>
      <c r="D3285" s="4" t="n">
        <v>284.8</v>
      </c>
      <c r="E3285" s="4" t="n">
        <v>285.88</v>
      </c>
      <c r="F3285" s="4" t="n">
        <v>283.09</v>
      </c>
      <c r="G3285" s="4" t="n">
        <v>283.72</v>
      </c>
      <c r="H3285" s="5" t="n">
        <v>2485453</v>
      </c>
      <c r="I3285" s="3"/>
      <c r="J3285" s="3" t="n">
        <f aca="false">ROUND((G3285-G3284)/G3284*100,2)</f>
        <v>2</v>
      </c>
      <c r="K3285" s="3" t="str">
        <f aca="false">B3285&amp;"_"&amp;C3285</f>
        <v>7_2025-01-31</v>
      </c>
    </row>
    <row r="3286" customFormat="false" ht="15" hidden="false" customHeight="false" outlineLevel="0" collapsed="false">
      <c r="A3286" s="3" t="n">
        <v>3285</v>
      </c>
      <c r="B3286" s="3" t="n">
        <v>7</v>
      </c>
      <c r="C3286" s="3" t="s">
        <v>341</v>
      </c>
      <c r="D3286" s="4" t="n">
        <v>278.57</v>
      </c>
      <c r="E3286" s="4" t="n">
        <v>280.35</v>
      </c>
      <c r="F3286" s="4" t="n">
        <v>277.31</v>
      </c>
      <c r="G3286" s="4" t="n">
        <v>279.41</v>
      </c>
      <c r="H3286" s="5" t="n">
        <v>4275970</v>
      </c>
      <c r="I3286" s="3"/>
      <c r="J3286" s="3" t="n">
        <f aca="false">ROUND((G3286-G3285)/G3285*100,2)</f>
        <v>-1.52</v>
      </c>
      <c r="K3286" s="3" t="str">
        <f aca="false">B3286&amp;"_"&amp;C3286</f>
        <v>7_2025-02-03</v>
      </c>
    </row>
    <row r="3287" customFormat="false" ht="15" hidden="false" customHeight="false" outlineLevel="0" collapsed="false">
      <c r="A3287" s="3" t="n">
        <v>3286</v>
      </c>
      <c r="B3287" s="3" t="n">
        <v>7</v>
      </c>
      <c r="C3287" s="3" t="s">
        <v>342</v>
      </c>
      <c r="D3287" s="4" t="n">
        <v>279.95</v>
      </c>
      <c r="E3287" s="4" t="n">
        <v>280.55</v>
      </c>
      <c r="F3287" s="4" t="n">
        <v>277.84</v>
      </c>
      <c r="G3287" s="4" t="n">
        <v>279.1</v>
      </c>
      <c r="H3287" s="5" t="n">
        <v>7625177</v>
      </c>
      <c r="I3287" s="3"/>
      <c r="J3287" s="3" t="n">
        <f aca="false">ROUND((G3287-G3286)/G3286*100,2)</f>
        <v>-0.11</v>
      </c>
      <c r="K3287" s="3" t="str">
        <f aca="false">B3287&amp;"_"&amp;C3287</f>
        <v>7_2025-02-04</v>
      </c>
    </row>
    <row r="3288" customFormat="false" ht="15" hidden="false" customHeight="false" outlineLevel="0" collapsed="false">
      <c r="A3288" s="3" t="n">
        <v>3287</v>
      </c>
      <c r="B3288" s="3" t="n">
        <v>7</v>
      </c>
      <c r="C3288" s="3" t="s">
        <v>343</v>
      </c>
      <c r="D3288" s="4" t="n">
        <v>286.22</v>
      </c>
      <c r="E3288" s="4" t="n">
        <v>286.91</v>
      </c>
      <c r="F3288" s="4" t="n">
        <v>285.59</v>
      </c>
      <c r="G3288" s="4" t="n">
        <v>286.38</v>
      </c>
      <c r="H3288" s="5" t="n">
        <v>5391552</v>
      </c>
      <c r="I3288" s="3"/>
      <c r="J3288" s="3" t="n">
        <f aca="false">ROUND((G3288-G3287)/G3287*100,2)</f>
        <v>2.61</v>
      </c>
      <c r="K3288" s="3" t="str">
        <f aca="false">B3288&amp;"_"&amp;C3288</f>
        <v>7_2025-02-05</v>
      </c>
    </row>
    <row r="3289" customFormat="false" ht="15" hidden="false" customHeight="false" outlineLevel="0" collapsed="false">
      <c r="A3289" s="3" t="n">
        <v>3288</v>
      </c>
      <c r="B3289" s="3" t="n">
        <v>7</v>
      </c>
      <c r="C3289" s="3" t="s">
        <v>344</v>
      </c>
      <c r="D3289" s="4" t="n">
        <v>288.34</v>
      </c>
      <c r="E3289" s="4" t="n">
        <v>288.97</v>
      </c>
      <c r="F3289" s="4" t="n">
        <v>288</v>
      </c>
      <c r="G3289" s="4" t="n">
        <v>288.71</v>
      </c>
      <c r="H3289" s="5" t="n">
        <v>7100408</v>
      </c>
      <c r="I3289" s="3"/>
      <c r="J3289" s="3" t="n">
        <f aca="false">ROUND((G3289-G3288)/G3288*100,2)</f>
        <v>0.81</v>
      </c>
      <c r="K3289" s="3" t="str">
        <f aca="false">B3289&amp;"_"&amp;C3289</f>
        <v>7_2025-02-06</v>
      </c>
    </row>
    <row r="3290" customFormat="false" ht="15" hidden="false" customHeight="false" outlineLevel="0" collapsed="false">
      <c r="A3290" s="3" t="n">
        <v>3289</v>
      </c>
      <c r="B3290" s="3" t="n">
        <v>7</v>
      </c>
      <c r="C3290" s="3" t="s">
        <v>345</v>
      </c>
      <c r="D3290" s="4" t="n">
        <v>297.52</v>
      </c>
      <c r="E3290" s="4" t="n">
        <v>299.62</v>
      </c>
      <c r="F3290" s="4" t="n">
        <v>296.72</v>
      </c>
      <c r="G3290" s="4" t="n">
        <v>298.35</v>
      </c>
      <c r="H3290" s="5" t="n">
        <v>6273131</v>
      </c>
      <c r="I3290" s="3"/>
      <c r="J3290" s="3" t="n">
        <f aca="false">ROUND((G3290-G3289)/G3289*100,2)</f>
        <v>3.34</v>
      </c>
      <c r="K3290" s="3" t="str">
        <f aca="false">B3290&amp;"_"&amp;C3290</f>
        <v>7_2025-02-07</v>
      </c>
    </row>
    <row r="3291" customFormat="false" ht="15" hidden="false" customHeight="false" outlineLevel="0" collapsed="false">
      <c r="A3291" s="3" t="n">
        <v>3290</v>
      </c>
      <c r="B3291" s="3" t="n">
        <v>7</v>
      </c>
      <c r="C3291" s="3" t="s">
        <v>346</v>
      </c>
      <c r="D3291" s="4" t="n">
        <v>307.02</v>
      </c>
      <c r="E3291" s="4" t="n">
        <v>308.38</v>
      </c>
      <c r="F3291" s="4" t="n">
        <v>304.94</v>
      </c>
      <c r="G3291" s="4" t="n">
        <v>306.74</v>
      </c>
      <c r="H3291" s="5" t="n">
        <v>5616290</v>
      </c>
      <c r="I3291" s="3"/>
      <c r="J3291" s="3" t="n">
        <f aca="false">ROUND((G3291-G3290)/G3290*100,2)</f>
        <v>2.81</v>
      </c>
      <c r="K3291" s="3" t="str">
        <f aca="false">B3291&amp;"_"&amp;C3291</f>
        <v>7_2025-02-10</v>
      </c>
    </row>
    <row r="3292" customFormat="false" ht="15" hidden="false" customHeight="false" outlineLevel="0" collapsed="false">
      <c r="A3292" s="3" t="n">
        <v>3291</v>
      </c>
      <c r="B3292" s="3" t="n">
        <v>7</v>
      </c>
      <c r="C3292" s="3" t="s">
        <v>347</v>
      </c>
      <c r="D3292" s="4" t="n">
        <v>298.46</v>
      </c>
      <c r="E3292" s="4" t="n">
        <v>300.24</v>
      </c>
      <c r="F3292" s="4" t="n">
        <v>297.07</v>
      </c>
      <c r="G3292" s="4" t="n">
        <v>299.45</v>
      </c>
      <c r="H3292" s="5" t="n">
        <v>6231179</v>
      </c>
      <c r="I3292" s="3"/>
      <c r="J3292" s="3" t="n">
        <f aca="false">ROUND((G3292-G3291)/G3291*100,2)</f>
        <v>-2.38</v>
      </c>
      <c r="K3292" s="3" t="str">
        <f aca="false">B3292&amp;"_"&amp;C3292</f>
        <v>7_2025-02-11</v>
      </c>
    </row>
    <row r="3293" customFormat="false" ht="15" hidden="false" customHeight="false" outlineLevel="0" collapsed="false">
      <c r="A3293" s="3" t="n">
        <v>3292</v>
      </c>
      <c r="B3293" s="3" t="n">
        <v>7</v>
      </c>
      <c r="C3293" s="3" t="s">
        <v>348</v>
      </c>
      <c r="D3293" s="4" t="n">
        <v>292.1</v>
      </c>
      <c r="E3293" s="4" t="n">
        <v>293.22</v>
      </c>
      <c r="F3293" s="4" t="n">
        <v>290.98</v>
      </c>
      <c r="G3293" s="4" t="n">
        <v>292.71</v>
      </c>
      <c r="H3293" s="5" t="n">
        <v>6066961</v>
      </c>
      <c r="I3293" s="3"/>
      <c r="J3293" s="3" t="n">
        <f aca="false">ROUND((G3293-G3292)/G3292*100,2)</f>
        <v>-2.25</v>
      </c>
      <c r="K3293" s="3" t="str">
        <f aca="false">B3293&amp;"_"&amp;C3293</f>
        <v>7_2025-02-12</v>
      </c>
    </row>
    <row r="3294" customFormat="false" ht="15" hidden="false" customHeight="false" outlineLevel="0" collapsed="false">
      <c r="A3294" s="3" t="n">
        <v>3293</v>
      </c>
      <c r="B3294" s="3" t="n">
        <v>7</v>
      </c>
      <c r="C3294" s="3" t="s">
        <v>349</v>
      </c>
      <c r="D3294" s="4" t="n">
        <v>292.32</v>
      </c>
      <c r="E3294" s="4" t="n">
        <v>293.3</v>
      </c>
      <c r="F3294" s="4" t="n">
        <v>290.8</v>
      </c>
      <c r="G3294" s="4" t="n">
        <v>291.47</v>
      </c>
      <c r="H3294" s="5" t="n">
        <v>1772869</v>
      </c>
      <c r="I3294" s="3"/>
      <c r="J3294" s="3" t="n">
        <f aca="false">ROUND((G3294-G3293)/G3293*100,2)</f>
        <v>-0.42</v>
      </c>
      <c r="K3294" s="3" t="str">
        <f aca="false">B3294&amp;"_"&amp;C3294</f>
        <v>7_2025-02-13</v>
      </c>
    </row>
    <row r="3295" customFormat="false" ht="15" hidden="false" customHeight="false" outlineLevel="0" collapsed="false">
      <c r="A3295" s="3" t="n">
        <v>3294</v>
      </c>
      <c r="B3295" s="3" t="n">
        <v>7</v>
      </c>
      <c r="C3295" s="3" t="s">
        <v>350</v>
      </c>
      <c r="D3295" s="4" t="n">
        <v>290.63</v>
      </c>
      <c r="E3295" s="4" t="n">
        <v>292.46</v>
      </c>
      <c r="F3295" s="4" t="n">
        <v>289.39</v>
      </c>
      <c r="G3295" s="4" t="n">
        <v>291.63</v>
      </c>
      <c r="H3295" s="5" t="n">
        <v>5412910</v>
      </c>
      <c r="I3295" s="3"/>
      <c r="J3295" s="3" t="n">
        <f aca="false">ROUND((G3295-G3294)/G3294*100,2)</f>
        <v>0.05</v>
      </c>
      <c r="K3295" s="3" t="str">
        <f aca="false">B3295&amp;"_"&amp;C3295</f>
        <v>7_2025-02-14</v>
      </c>
    </row>
    <row r="3296" customFormat="false" ht="15" hidden="false" customHeight="false" outlineLevel="0" collapsed="false">
      <c r="A3296" s="3" t="n">
        <v>3295</v>
      </c>
      <c r="B3296" s="3" t="n">
        <v>7</v>
      </c>
      <c r="C3296" s="3" t="s">
        <v>351</v>
      </c>
      <c r="D3296" s="4" t="n">
        <v>301.39</v>
      </c>
      <c r="E3296" s="4" t="n">
        <v>302.09</v>
      </c>
      <c r="F3296" s="4" t="n">
        <v>300.69</v>
      </c>
      <c r="G3296" s="4" t="n">
        <v>301.14</v>
      </c>
      <c r="H3296" s="5" t="n">
        <v>812769</v>
      </c>
      <c r="I3296" s="3"/>
      <c r="J3296" s="3" t="n">
        <f aca="false">ROUND((G3296-G3295)/G3295*100,2)</f>
        <v>3.26</v>
      </c>
      <c r="K3296" s="3" t="str">
        <f aca="false">B3296&amp;"_"&amp;C3296</f>
        <v>7_2025-02-17</v>
      </c>
    </row>
    <row r="3297" customFormat="false" ht="15" hidden="false" customHeight="false" outlineLevel="0" collapsed="false">
      <c r="A3297" s="3" t="n">
        <v>3296</v>
      </c>
      <c r="B3297" s="3" t="n">
        <v>7</v>
      </c>
      <c r="C3297" s="3" t="s">
        <v>352</v>
      </c>
      <c r="D3297" s="4" t="n">
        <v>304.71</v>
      </c>
      <c r="E3297" s="4" t="n">
        <v>306.29</v>
      </c>
      <c r="F3297" s="4" t="n">
        <v>304.65</v>
      </c>
      <c r="G3297" s="4" t="n">
        <v>305.13</v>
      </c>
      <c r="H3297" s="5" t="n">
        <v>5066605</v>
      </c>
      <c r="I3297" s="3"/>
      <c r="J3297" s="3" t="n">
        <f aca="false">ROUND((G3297-G3296)/G3296*100,2)</f>
        <v>1.32</v>
      </c>
      <c r="K3297" s="3" t="str">
        <f aca="false">B3297&amp;"_"&amp;C3297</f>
        <v>7_2025-02-18</v>
      </c>
    </row>
    <row r="3298" customFormat="false" ht="15" hidden="false" customHeight="false" outlineLevel="0" collapsed="false">
      <c r="A3298" s="3" t="n">
        <v>3297</v>
      </c>
      <c r="B3298" s="3" t="n">
        <v>7</v>
      </c>
      <c r="C3298" s="3" t="s">
        <v>353</v>
      </c>
      <c r="D3298" s="4" t="n">
        <v>306.8</v>
      </c>
      <c r="E3298" s="4" t="n">
        <v>307.72</v>
      </c>
      <c r="F3298" s="4" t="n">
        <v>305.99</v>
      </c>
      <c r="G3298" s="4" t="n">
        <v>306.26</v>
      </c>
      <c r="H3298" s="5" t="n">
        <v>5180967</v>
      </c>
      <c r="I3298" s="3"/>
      <c r="J3298" s="3" t="n">
        <f aca="false">ROUND((G3298-G3297)/G3297*100,2)</f>
        <v>0.37</v>
      </c>
      <c r="K3298" s="3" t="str">
        <f aca="false">B3298&amp;"_"&amp;C3298</f>
        <v>7_2025-02-19</v>
      </c>
    </row>
    <row r="3299" customFormat="false" ht="15" hidden="false" customHeight="false" outlineLevel="0" collapsed="false">
      <c r="A3299" s="3" t="n">
        <v>3298</v>
      </c>
      <c r="B3299" s="3" t="n">
        <v>7</v>
      </c>
      <c r="C3299" s="3" t="s">
        <v>354</v>
      </c>
      <c r="D3299" s="4" t="n">
        <v>301.84</v>
      </c>
      <c r="E3299" s="4" t="n">
        <v>304.04</v>
      </c>
      <c r="F3299" s="4" t="n">
        <v>300.25</v>
      </c>
      <c r="G3299" s="4" t="n">
        <v>302.5</v>
      </c>
      <c r="H3299" s="5" t="n">
        <v>588614</v>
      </c>
      <c r="I3299" s="3"/>
      <c r="J3299" s="3" t="n">
        <f aca="false">ROUND((G3299-G3298)/G3298*100,2)</f>
        <v>-1.23</v>
      </c>
      <c r="K3299" s="3" t="str">
        <f aca="false">B3299&amp;"_"&amp;C3299</f>
        <v>7_2025-02-20</v>
      </c>
    </row>
    <row r="3300" customFormat="false" ht="15" hidden="false" customHeight="false" outlineLevel="0" collapsed="false">
      <c r="A3300" s="3" t="n">
        <v>3299</v>
      </c>
      <c r="B3300" s="3" t="n">
        <v>7</v>
      </c>
      <c r="C3300" s="3" t="s">
        <v>355</v>
      </c>
      <c r="D3300" s="4" t="n">
        <v>310.1</v>
      </c>
      <c r="E3300" s="4" t="n">
        <v>311.47</v>
      </c>
      <c r="F3300" s="4" t="n">
        <v>308.43</v>
      </c>
      <c r="G3300" s="4" t="n">
        <v>309.38</v>
      </c>
      <c r="H3300" s="5" t="n">
        <v>5863665</v>
      </c>
      <c r="I3300" s="3"/>
      <c r="J3300" s="3" t="n">
        <f aca="false">ROUND((G3300-G3299)/G3299*100,2)</f>
        <v>2.27</v>
      </c>
      <c r="K3300" s="3" t="str">
        <f aca="false">B3300&amp;"_"&amp;C3300</f>
        <v>7_2025-02-21</v>
      </c>
    </row>
    <row r="3301" customFormat="false" ht="15" hidden="false" customHeight="false" outlineLevel="0" collapsed="false">
      <c r="A3301" s="3" t="n">
        <v>3300</v>
      </c>
      <c r="B3301" s="3" t="n">
        <v>7</v>
      </c>
      <c r="C3301" s="3" t="s">
        <v>356</v>
      </c>
      <c r="D3301" s="4" t="n">
        <v>300.56</v>
      </c>
      <c r="E3301" s="4" t="n">
        <v>301.66</v>
      </c>
      <c r="F3301" s="4" t="n">
        <v>300.04</v>
      </c>
      <c r="G3301" s="4" t="n">
        <v>300.81</v>
      </c>
      <c r="H3301" s="5" t="n">
        <v>7287522</v>
      </c>
      <c r="I3301" s="3"/>
      <c r="J3301" s="3" t="n">
        <f aca="false">ROUND((G3301-G3300)/G3300*100,2)</f>
        <v>-2.77</v>
      </c>
      <c r="K3301" s="3" t="str">
        <f aca="false">B3301&amp;"_"&amp;C3301</f>
        <v>7_2025-02-24</v>
      </c>
    </row>
    <row r="3302" customFormat="false" ht="15" hidden="false" customHeight="false" outlineLevel="0" collapsed="false">
      <c r="A3302" s="3" t="n">
        <v>3301</v>
      </c>
      <c r="B3302" s="3" t="n">
        <v>7</v>
      </c>
      <c r="C3302" s="3" t="s">
        <v>357</v>
      </c>
      <c r="D3302" s="4" t="n">
        <v>302.82</v>
      </c>
      <c r="E3302" s="4" t="n">
        <v>304.08</v>
      </c>
      <c r="F3302" s="4" t="n">
        <v>301.16</v>
      </c>
      <c r="G3302" s="4" t="n">
        <v>303.62</v>
      </c>
      <c r="H3302" s="5" t="n">
        <v>7666336</v>
      </c>
      <c r="I3302" s="3"/>
      <c r="J3302" s="3" t="n">
        <f aca="false">ROUND((G3302-G3301)/G3301*100,2)</f>
        <v>0.93</v>
      </c>
      <c r="K3302" s="3" t="str">
        <f aca="false">B3302&amp;"_"&amp;C3302</f>
        <v>7_2025-02-25</v>
      </c>
    </row>
    <row r="3303" customFormat="false" ht="15" hidden="false" customHeight="false" outlineLevel="0" collapsed="false">
      <c r="A3303" s="3" t="n">
        <v>3302</v>
      </c>
      <c r="B3303" s="3" t="n">
        <v>7</v>
      </c>
      <c r="C3303" s="3" t="s">
        <v>358</v>
      </c>
      <c r="D3303" s="4" t="n">
        <v>298.92</v>
      </c>
      <c r="E3303" s="4" t="n">
        <v>300.26</v>
      </c>
      <c r="F3303" s="4" t="n">
        <v>297.44</v>
      </c>
      <c r="G3303" s="4" t="n">
        <v>299.49</v>
      </c>
      <c r="H3303" s="5" t="n">
        <v>2076995</v>
      </c>
      <c r="I3303" s="3"/>
      <c r="J3303" s="3" t="n">
        <f aca="false">ROUND((G3303-G3302)/G3302*100,2)</f>
        <v>-1.36</v>
      </c>
      <c r="K3303" s="3" t="str">
        <f aca="false">B3303&amp;"_"&amp;C3303</f>
        <v>7_2025-02-26</v>
      </c>
    </row>
    <row r="3304" customFormat="false" ht="15" hidden="false" customHeight="false" outlineLevel="0" collapsed="false">
      <c r="A3304" s="3" t="n">
        <v>3303</v>
      </c>
      <c r="B3304" s="3" t="n">
        <v>7</v>
      </c>
      <c r="C3304" s="3" t="s">
        <v>359</v>
      </c>
      <c r="D3304" s="4" t="n">
        <v>293.56</v>
      </c>
      <c r="E3304" s="4" t="n">
        <v>295.65</v>
      </c>
      <c r="F3304" s="4" t="n">
        <v>293.18</v>
      </c>
      <c r="G3304" s="4" t="n">
        <v>294.59</v>
      </c>
      <c r="H3304" s="5" t="n">
        <v>5784326</v>
      </c>
      <c r="I3304" s="3"/>
      <c r="J3304" s="3" t="n">
        <f aca="false">ROUND((G3304-G3303)/G3303*100,2)</f>
        <v>-1.64</v>
      </c>
      <c r="K3304" s="3" t="str">
        <f aca="false">B3304&amp;"_"&amp;C3304</f>
        <v>7_2025-02-27</v>
      </c>
    </row>
    <row r="3305" customFormat="false" ht="15" hidden="false" customHeight="false" outlineLevel="0" collapsed="false">
      <c r="A3305" s="3" t="n">
        <v>3304</v>
      </c>
      <c r="B3305" s="3" t="n">
        <v>7</v>
      </c>
      <c r="C3305" s="3" t="s">
        <v>360</v>
      </c>
      <c r="D3305" s="4" t="n">
        <v>293.69</v>
      </c>
      <c r="E3305" s="4" t="n">
        <v>293.71</v>
      </c>
      <c r="F3305" s="4" t="n">
        <v>292.35</v>
      </c>
      <c r="G3305" s="4" t="n">
        <v>293.56</v>
      </c>
      <c r="H3305" s="5" t="n">
        <v>6167388</v>
      </c>
      <c r="I3305" s="3"/>
      <c r="J3305" s="3" t="n">
        <f aca="false">ROUND((G3305-G3304)/G3304*100,2)</f>
        <v>-0.35</v>
      </c>
      <c r="K3305" s="3" t="str">
        <f aca="false">B3305&amp;"_"&amp;C3305</f>
        <v>7_2025-02-28</v>
      </c>
    </row>
    <row r="3306" customFormat="false" ht="15" hidden="false" customHeight="false" outlineLevel="0" collapsed="false">
      <c r="A3306" s="3" t="n">
        <v>3305</v>
      </c>
      <c r="B3306" s="3" t="n">
        <v>7</v>
      </c>
      <c r="C3306" s="3" t="s">
        <v>361</v>
      </c>
      <c r="D3306" s="4" t="n">
        <v>295.47</v>
      </c>
      <c r="E3306" s="4" t="n">
        <v>297.15</v>
      </c>
      <c r="F3306" s="4" t="n">
        <v>295.21</v>
      </c>
      <c r="G3306" s="4" t="n">
        <v>296.09</v>
      </c>
      <c r="H3306" s="5" t="n">
        <v>3923699</v>
      </c>
      <c r="I3306" s="3"/>
      <c r="J3306" s="3" t="n">
        <f aca="false">ROUND((G3306-G3305)/G3305*100,2)</f>
        <v>0.86</v>
      </c>
      <c r="K3306" s="3" t="str">
        <f aca="false">B3306&amp;"_"&amp;C3306</f>
        <v>7_2025-03-03</v>
      </c>
    </row>
    <row r="3307" customFormat="false" ht="15" hidden="false" customHeight="false" outlineLevel="0" collapsed="false">
      <c r="A3307" s="3" t="n">
        <v>3306</v>
      </c>
      <c r="B3307" s="3" t="n">
        <v>7</v>
      </c>
      <c r="C3307" s="3" t="s">
        <v>362</v>
      </c>
      <c r="D3307" s="4" t="n">
        <v>288.63</v>
      </c>
      <c r="E3307" s="4" t="n">
        <v>289.78</v>
      </c>
      <c r="F3307" s="4" t="n">
        <v>287.11</v>
      </c>
      <c r="G3307" s="4" t="n">
        <v>288.63</v>
      </c>
      <c r="H3307" s="5" t="n">
        <v>6015058</v>
      </c>
      <c r="I3307" s="3"/>
      <c r="J3307" s="3" t="n">
        <f aca="false">ROUND((G3307-G3306)/G3306*100,2)</f>
        <v>-2.52</v>
      </c>
      <c r="K3307" s="3" t="str">
        <f aca="false">B3307&amp;"_"&amp;C3307</f>
        <v>7_2025-03-04</v>
      </c>
    </row>
    <row r="3308" customFormat="false" ht="15" hidden="false" customHeight="false" outlineLevel="0" collapsed="false">
      <c r="A3308" s="3" t="n">
        <v>3307</v>
      </c>
      <c r="B3308" s="3" t="n">
        <v>7</v>
      </c>
      <c r="C3308" s="3" t="s">
        <v>363</v>
      </c>
      <c r="D3308" s="4" t="n">
        <v>290.76</v>
      </c>
      <c r="E3308" s="4" t="n">
        <v>291.96</v>
      </c>
      <c r="F3308" s="4" t="n">
        <v>289.87</v>
      </c>
      <c r="G3308" s="4" t="n">
        <v>290.94</v>
      </c>
      <c r="H3308" s="5" t="n">
        <v>1662526</v>
      </c>
      <c r="I3308" s="3"/>
      <c r="J3308" s="3" t="n">
        <f aca="false">ROUND((G3308-G3307)/G3307*100,2)</f>
        <v>0.8</v>
      </c>
      <c r="K3308" s="3" t="str">
        <f aca="false">B3308&amp;"_"&amp;C3308</f>
        <v>7_2025-03-05</v>
      </c>
    </row>
    <row r="3309" customFormat="false" ht="15" hidden="false" customHeight="false" outlineLevel="0" collapsed="false">
      <c r="A3309" s="3" t="n">
        <v>3308</v>
      </c>
      <c r="B3309" s="3" t="n">
        <v>7</v>
      </c>
      <c r="C3309" s="3" t="s">
        <v>364</v>
      </c>
      <c r="D3309" s="4" t="n">
        <v>285.49</v>
      </c>
      <c r="E3309" s="4" t="n">
        <v>286.67</v>
      </c>
      <c r="F3309" s="4" t="n">
        <v>284.51</v>
      </c>
      <c r="G3309" s="4" t="n">
        <v>284.61</v>
      </c>
      <c r="H3309" s="5" t="n">
        <v>7949057</v>
      </c>
      <c r="I3309" s="3"/>
      <c r="J3309" s="3" t="n">
        <f aca="false">ROUND((G3309-G3308)/G3308*100,2)</f>
        <v>-2.18</v>
      </c>
      <c r="K3309" s="3" t="str">
        <f aca="false">B3309&amp;"_"&amp;C3309</f>
        <v>7_2025-03-06</v>
      </c>
    </row>
    <row r="3310" customFormat="false" ht="15" hidden="false" customHeight="false" outlineLevel="0" collapsed="false">
      <c r="A3310" s="3" t="n">
        <v>3309</v>
      </c>
      <c r="B3310" s="3" t="n">
        <v>7</v>
      </c>
      <c r="C3310" s="3" t="s">
        <v>365</v>
      </c>
      <c r="D3310" s="4" t="n">
        <v>281.2</v>
      </c>
      <c r="E3310" s="4" t="n">
        <v>282.84</v>
      </c>
      <c r="F3310" s="4" t="n">
        <v>280.74</v>
      </c>
      <c r="G3310" s="4" t="n">
        <v>282.03</v>
      </c>
      <c r="H3310" s="5" t="n">
        <v>3870606</v>
      </c>
      <c r="I3310" s="3"/>
      <c r="J3310" s="3" t="n">
        <f aca="false">ROUND((G3310-G3309)/G3309*100,2)</f>
        <v>-0.91</v>
      </c>
      <c r="K3310" s="3" t="str">
        <f aca="false">B3310&amp;"_"&amp;C3310</f>
        <v>7_2025-03-07</v>
      </c>
    </row>
    <row r="3311" customFormat="false" ht="15" hidden="false" customHeight="false" outlineLevel="0" collapsed="false">
      <c r="A3311" s="3" t="n">
        <v>3310</v>
      </c>
      <c r="B3311" s="3" t="n">
        <v>7</v>
      </c>
      <c r="C3311" s="3" t="s">
        <v>366</v>
      </c>
      <c r="D3311" s="4" t="n">
        <v>287.4</v>
      </c>
      <c r="E3311" s="4" t="n">
        <v>288.88</v>
      </c>
      <c r="F3311" s="4" t="n">
        <v>287.33</v>
      </c>
      <c r="G3311" s="4" t="n">
        <v>288.23</v>
      </c>
      <c r="H3311" s="5" t="n">
        <v>1171562</v>
      </c>
      <c r="I3311" s="3"/>
      <c r="J3311" s="3" t="n">
        <f aca="false">ROUND((G3311-G3310)/G3310*100,2)</f>
        <v>2.2</v>
      </c>
      <c r="K3311" s="3" t="str">
        <f aca="false">B3311&amp;"_"&amp;C3311</f>
        <v>7_2025-03-10</v>
      </c>
    </row>
    <row r="3312" customFormat="false" ht="15" hidden="false" customHeight="false" outlineLevel="0" collapsed="false">
      <c r="A3312" s="3" t="n">
        <v>3311</v>
      </c>
      <c r="B3312" s="3" t="n">
        <v>7</v>
      </c>
      <c r="C3312" s="3" t="s">
        <v>367</v>
      </c>
      <c r="D3312" s="4" t="n">
        <v>287.95</v>
      </c>
      <c r="E3312" s="4" t="n">
        <v>288.61</v>
      </c>
      <c r="F3312" s="4" t="n">
        <v>286.94</v>
      </c>
      <c r="G3312" s="4" t="n">
        <v>287.38</v>
      </c>
      <c r="H3312" s="5" t="n">
        <v>2508497</v>
      </c>
      <c r="I3312" s="3"/>
      <c r="J3312" s="3" t="n">
        <f aca="false">ROUND((G3312-G3311)/G3311*100,2)</f>
        <v>-0.29</v>
      </c>
      <c r="K3312" s="3" t="str">
        <f aca="false">B3312&amp;"_"&amp;C3312</f>
        <v>7_2025-03-11</v>
      </c>
    </row>
    <row r="3313" customFormat="false" ht="15" hidden="false" customHeight="false" outlineLevel="0" collapsed="false">
      <c r="A3313" s="3" t="n">
        <v>3312</v>
      </c>
      <c r="B3313" s="3" t="n">
        <v>7</v>
      </c>
      <c r="C3313" s="3" t="s">
        <v>368</v>
      </c>
      <c r="D3313" s="4" t="n">
        <v>281.44</v>
      </c>
      <c r="E3313" s="4" t="n">
        <v>282.84</v>
      </c>
      <c r="F3313" s="4" t="n">
        <v>279.44</v>
      </c>
      <c r="G3313" s="4" t="n">
        <v>280.53</v>
      </c>
      <c r="H3313" s="5" t="n">
        <v>4942946</v>
      </c>
      <c r="I3313" s="3"/>
      <c r="J3313" s="3" t="n">
        <f aca="false">ROUND((G3313-G3312)/G3312*100,2)</f>
        <v>-2.38</v>
      </c>
      <c r="K3313" s="3" t="str">
        <f aca="false">B3313&amp;"_"&amp;C3313</f>
        <v>7_2025-03-12</v>
      </c>
    </row>
    <row r="3314" customFormat="false" ht="15" hidden="false" customHeight="false" outlineLevel="0" collapsed="false">
      <c r="A3314" s="3" t="n">
        <v>3313</v>
      </c>
      <c r="B3314" s="3" t="n">
        <v>7</v>
      </c>
      <c r="C3314" s="3" t="s">
        <v>369</v>
      </c>
      <c r="D3314" s="4" t="n">
        <v>282.68</v>
      </c>
      <c r="E3314" s="4" t="n">
        <v>282.86</v>
      </c>
      <c r="F3314" s="4" t="n">
        <v>280.87</v>
      </c>
      <c r="G3314" s="4" t="n">
        <v>282.53</v>
      </c>
      <c r="H3314" s="5" t="n">
        <v>7889978</v>
      </c>
      <c r="I3314" s="3"/>
      <c r="J3314" s="3" t="n">
        <f aca="false">ROUND((G3314-G3313)/G3313*100,2)</f>
        <v>0.71</v>
      </c>
      <c r="K3314" s="3" t="str">
        <f aca="false">B3314&amp;"_"&amp;C3314</f>
        <v>7_2025-03-13</v>
      </c>
    </row>
    <row r="3315" customFormat="false" ht="15" hidden="false" customHeight="false" outlineLevel="0" collapsed="false">
      <c r="A3315" s="3" t="n">
        <v>3314</v>
      </c>
      <c r="B3315" s="3" t="n">
        <v>7</v>
      </c>
      <c r="C3315" s="3" t="s">
        <v>370</v>
      </c>
      <c r="D3315" s="4" t="n">
        <v>286.14</v>
      </c>
      <c r="E3315" s="4" t="n">
        <v>287</v>
      </c>
      <c r="F3315" s="4" t="n">
        <v>285.11</v>
      </c>
      <c r="G3315" s="4" t="n">
        <v>285.78</v>
      </c>
      <c r="H3315" s="5" t="n">
        <v>6626835</v>
      </c>
      <c r="I3315" s="3"/>
      <c r="J3315" s="3" t="n">
        <f aca="false">ROUND((G3315-G3314)/G3314*100,2)</f>
        <v>1.15</v>
      </c>
      <c r="K3315" s="3" t="str">
        <f aca="false">B3315&amp;"_"&amp;C3315</f>
        <v>7_2025-03-14</v>
      </c>
    </row>
    <row r="3316" customFormat="false" ht="15" hidden="false" customHeight="false" outlineLevel="0" collapsed="false">
      <c r="A3316" s="3" t="n">
        <v>3315</v>
      </c>
      <c r="B3316" s="3" t="n">
        <v>7</v>
      </c>
      <c r="C3316" s="3" t="s">
        <v>371</v>
      </c>
      <c r="D3316" s="4" t="n">
        <v>293.22</v>
      </c>
      <c r="E3316" s="4" t="n">
        <v>294.13</v>
      </c>
      <c r="F3316" s="4" t="n">
        <v>291.19</v>
      </c>
      <c r="G3316" s="4" t="n">
        <v>292.09</v>
      </c>
      <c r="H3316" s="5" t="n">
        <v>870320</v>
      </c>
      <c r="I3316" s="3"/>
      <c r="J3316" s="3" t="n">
        <f aca="false">ROUND((G3316-G3315)/G3315*100,2)</f>
        <v>2.21</v>
      </c>
      <c r="K3316" s="3" t="str">
        <f aca="false">B3316&amp;"_"&amp;C3316</f>
        <v>7_2025-03-17</v>
      </c>
    </row>
    <row r="3317" customFormat="false" ht="15" hidden="false" customHeight="false" outlineLevel="0" collapsed="false">
      <c r="A3317" s="3" t="n">
        <v>3316</v>
      </c>
      <c r="B3317" s="3" t="n">
        <v>7</v>
      </c>
      <c r="C3317" s="3" t="s">
        <v>372</v>
      </c>
      <c r="D3317" s="4" t="n">
        <v>289.99</v>
      </c>
      <c r="E3317" s="4" t="n">
        <v>291.6</v>
      </c>
      <c r="F3317" s="4" t="n">
        <v>289.52</v>
      </c>
      <c r="G3317" s="4" t="n">
        <v>289.81</v>
      </c>
      <c r="H3317" s="5" t="n">
        <v>1408449</v>
      </c>
      <c r="I3317" s="3"/>
      <c r="J3317" s="3" t="n">
        <f aca="false">ROUND((G3317-G3316)/G3316*100,2)</f>
        <v>-0.78</v>
      </c>
      <c r="K3317" s="3" t="str">
        <f aca="false">B3317&amp;"_"&amp;C3317</f>
        <v>7_2025-03-18</v>
      </c>
    </row>
    <row r="3318" customFormat="false" ht="15" hidden="false" customHeight="false" outlineLevel="0" collapsed="false">
      <c r="A3318" s="3" t="n">
        <v>3317</v>
      </c>
      <c r="B3318" s="3" t="n">
        <v>7</v>
      </c>
      <c r="C3318" s="3" t="s">
        <v>373</v>
      </c>
      <c r="D3318" s="4" t="n">
        <v>289.62</v>
      </c>
      <c r="E3318" s="4" t="n">
        <v>291.8</v>
      </c>
      <c r="F3318" s="4" t="n">
        <v>289.59</v>
      </c>
      <c r="G3318" s="4" t="n">
        <v>290.25</v>
      </c>
      <c r="H3318" s="5" t="n">
        <v>5687487</v>
      </c>
      <c r="I3318" s="3"/>
      <c r="J3318" s="3" t="n">
        <f aca="false">ROUND((G3318-G3317)/G3317*100,2)</f>
        <v>0.15</v>
      </c>
      <c r="K3318" s="3" t="str">
        <f aca="false">B3318&amp;"_"&amp;C3318</f>
        <v>7_2025-03-19</v>
      </c>
    </row>
    <row r="3319" customFormat="false" ht="15" hidden="false" customHeight="false" outlineLevel="0" collapsed="false">
      <c r="A3319" s="3" t="n">
        <v>3318</v>
      </c>
      <c r="B3319" s="3" t="n">
        <v>7</v>
      </c>
      <c r="C3319" s="3" t="s">
        <v>374</v>
      </c>
      <c r="D3319" s="4" t="n">
        <v>289.23</v>
      </c>
      <c r="E3319" s="4" t="n">
        <v>290.25</v>
      </c>
      <c r="F3319" s="4" t="n">
        <v>289.03</v>
      </c>
      <c r="G3319" s="4" t="n">
        <v>289.49</v>
      </c>
      <c r="H3319" s="5" t="n">
        <v>7325305</v>
      </c>
      <c r="I3319" s="3"/>
      <c r="J3319" s="3" t="n">
        <f aca="false">ROUND((G3319-G3318)/G3318*100,2)</f>
        <v>-0.26</v>
      </c>
      <c r="K3319" s="3" t="str">
        <f aca="false">B3319&amp;"_"&amp;C3319</f>
        <v>7_2025-03-20</v>
      </c>
    </row>
    <row r="3320" customFormat="false" ht="15" hidden="false" customHeight="false" outlineLevel="0" collapsed="false">
      <c r="A3320" s="3" t="n">
        <v>3319</v>
      </c>
      <c r="B3320" s="3" t="n">
        <v>7</v>
      </c>
      <c r="C3320" s="3" t="s">
        <v>375</v>
      </c>
      <c r="D3320" s="4" t="n">
        <v>282.6</v>
      </c>
      <c r="E3320" s="4" t="n">
        <v>283.55</v>
      </c>
      <c r="F3320" s="4" t="n">
        <v>280.86</v>
      </c>
      <c r="G3320" s="4" t="n">
        <v>282.22</v>
      </c>
      <c r="H3320" s="5" t="n">
        <v>4106348</v>
      </c>
      <c r="I3320" s="3"/>
      <c r="J3320" s="3" t="n">
        <f aca="false">ROUND((G3320-G3319)/G3319*100,2)</f>
        <v>-2.51</v>
      </c>
      <c r="K3320" s="3" t="str">
        <f aca="false">B3320&amp;"_"&amp;C3320</f>
        <v>7_2025-03-21</v>
      </c>
    </row>
    <row r="3321" customFormat="false" ht="15" hidden="false" customHeight="false" outlineLevel="0" collapsed="false">
      <c r="A3321" s="3" t="n">
        <v>3320</v>
      </c>
      <c r="B3321" s="3" t="n">
        <v>7</v>
      </c>
      <c r="C3321" s="3" t="s">
        <v>376</v>
      </c>
      <c r="D3321" s="4" t="n">
        <v>281.67</v>
      </c>
      <c r="E3321" s="4" t="n">
        <v>281.95</v>
      </c>
      <c r="F3321" s="4" t="n">
        <v>281.53</v>
      </c>
      <c r="G3321" s="4" t="n">
        <v>281.93</v>
      </c>
      <c r="H3321" s="5" t="n">
        <v>2716037</v>
      </c>
      <c r="I3321" s="3"/>
      <c r="J3321" s="3" t="n">
        <f aca="false">ROUND((G3321-G3320)/G3320*100,2)</f>
        <v>-0.1</v>
      </c>
      <c r="K3321" s="3" t="str">
        <f aca="false">B3321&amp;"_"&amp;C3321</f>
        <v>7_2025-03-24</v>
      </c>
    </row>
    <row r="3322" customFormat="false" ht="15" hidden="false" customHeight="false" outlineLevel="0" collapsed="false">
      <c r="A3322" s="3" t="n">
        <v>3321</v>
      </c>
      <c r="B3322" s="3" t="n">
        <v>7</v>
      </c>
      <c r="C3322" s="3" t="s">
        <v>377</v>
      </c>
      <c r="D3322" s="4" t="n">
        <v>275.22</v>
      </c>
      <c r="E3322" s="4" t="n">
        <v>277.21</v>
      </c>
      <c r="F3322" s="4" t="n">
        <v>274.83</v>
      </c>
      <c r="G3322" s="4" t="n">
        <v>275.69</v>
      </c>
      <c r="H3322" s="5" t="n">
        <v>4647743</v>
      </c>
      <c r="I3322" s="3"/>
      <c r="J3322" s="3" t="n">
        <f aca="false">ROUND((G3322-G3321)/G3321*100,2)</f>
        <v>-2.21</v>
      </c>
      <c r="K3322" s="3" t="str">
        <f aca="false">B3322&amp;"_"&amp;C3322</f>
        <v>7_2025-03-25</v>
      </c>
    </row>
    <row r="3323" customFormat="false" ht="15" hidden="false" customHeight="false" outlineLevel="0" collapsed="false">
      <c r="A3323" s="3" t="n">
        <v>3322</v>
      </c>
      <c r="B3323" s="3" t="n">
        <v>7</v>
      </c>
      <c r="C3323" s="3" t="s">
        <v>378</v>
      </c>
      <c r="D3323" s="4" t="n">
        <v>283.08</v>
      </c>
      <c r="E3323" s="4" t="n">
        <v>284.19</v>
      </c>
      <c r="F3323" s="4" t="n">
        <v>281.03</v>
      </c>
      <c r="G3323" s="4" t="n">
        <v>282.11</v>
      </c>
      <c r="H3323" s="5" t="n">
        <v>1137892</v>
      </c>
      <c r="I3323" s="3"/>
      <c r="J3323" s="3" t="n">
        <f aca="false">ROUND((G3323-G3322)/G3322*100,2)</f>
        <v>2.33</v>
      </c>
      <c r="K3323" s="3" t="str">
        <f aca="false">B3323&amp;"_"&amp;C3323</f>
        <v>7_2025-03-26</v>
      </c>
    </row>
    <row r="3324" customFormat="false" ht="15" hidden="false" customHeight="false" outlineLevel="0" collapsed="false">
      <c r="A3324" s="3" t="n">
        <v>3323</v>
      </c>
      <c r="B3324" s="3" t="n">
        <v>7</v>
      </c>
      <c r="C3324" s="3" t="s">
        <v>379</v>
      </c>
      <c r="D3324" s="4" t="n">
        <v>280.57</v>
      </c>
      <c r="E3324" s="4" t="n">
        <v>281.32</v>
      </c>
      <c r="F3324" s="4" t="n">
        <v>279.3</v>
      </c>
      <c r="G3324" s="4" t="n">
        <v>280.61</v>
      </c>
      <c r="H3324" s="5" t="n">
        <v>6921609</v>
      </c>
      <c r="I3324" s="3"/>
      <c r="J3324" s="3" t="n">
        <f aca="false">ROUND((G3324-G3323)/G3323*100,2)</f>
        <v>-0.53</v>
      </c>
      <c r="K3324" s="3" t="str">
        <f aca="false">B3324&amp;"_"&amp;C3324</f>
        <v>7_2025-03-27</v>
      </c>
    </row>
    <row r="3325" customFormat="false" ht="15" hidden="false" customHeight="false" outlineLevel="0" collapsed="false">
      <c r="A3325" s="3" t="n">
        <v>3324</v>
      </c>
      <c r="B3325" s="3" t="n">
        <v>7</v>
      </c>
      <c r="C3325" s="3" t="s">
        <v>380</v>
      </c>
      <c r="D3325" s="4" t="n">
        <v>280.89</v>
      </c>
      <c r="E3325" s="4" t="n">
        <v>281.22</v>
      </c>
      <c r="F3325" s="4" t="n">
        <v>280.05</v>
      </c>
      <c r="G3325" s="4" t="n">
        <v>280.58</v>
      </c>
      <c r="H3325" s="5" t="n">
        <v>6997659</v>
      </c>
      <c r="I3325" s="3"/>
      <c r="J3325" s="3" t="n">
        <f aca="false">ROUND((G3325-G3324)/G3324*100,2)</f>
        <v>-0.01</v>
      </c>
      <c r="K3325" s="3" t="str">
        <f aca="false">B3325&amp;"_"&amp;C3325</f>
        <v>7_2025-03-28</v>
      </c>
    </row>
    <row r="3326" customFormat="false" ht="15" hidden="false" customHeight="false" outlineLevel="0" collapsed="false">
      <c r="A3326" s="3" t="n">
        <v>3325</v>
      </c>
      <c r="B3326" s="3" t="n">
        <v>7</v>
      </c>
      <c r="C3326" s="3" t="s">
        <v>381</v>
      </c>
      <c r="D3326" s="4" t="n">
        <v>273.18</v>
      </c>
      <c r="E3326" s="4" t="n">
        <v>273.24</v>
      </c>
      <c r="F3326" s="4" t="n">
        <v>272.23</v>
      </c>
      <c r="G3326" s="4" t="n">
        <v>272.55</v>
      </c>
      <c r="H3326" s="5" t="n">
        <v>6298210</v>
      </c>
      <c r="I3326" s="3"/>
      <c r="J3326" s="3" t="n">
        <f aca="false">ROUND((G3326-G3325)/G3325*100,2)</f>
        <v>-2.86</v>
      </c>
      <c r="K3326" s="3" t="str">
        <f aca="false">B3326&amp;"_"&amp;C3326</f>
        <v>7_2025-03-31</v>
      </c>
    </row>
    <row r="3327" customFormat="false" ht="15" hidden="false" customHeight="false" outlineLevel="0" collapsed="false">
      <c r="A3327" s="3" t="n">
        <v>3326</v>
      </c>
      <c r="B3327" s="3" t="n">
        <v>7</v>
      </c>
      <c r="C3327" s="3" t="s">
        <v>382</v>
      </c>
      <c r="D3327" s="4" t="n">
        <v>266.68</v>
      </c>
      <c r="E3327" s="4" t="n">
        <v>269.06</v>
      </c>
      <c r="F3327" s="4" t="n">
        <v>266.04</v>
      </c>
      <c r="G3327" s="4" t="n">
        <v>267.72</v>
      </c>
      <c r="H3327" s="5" t="n">
        <v>1867845</v>
      </c>
      <c r="I3327" s="3"/>
      <c r="J3327" s="3" t="n">
        <f aca="false">ROUND((G3327-G3326)/G3326*100,2)</f>
        <v>-1.77</v>
      </c>
      <c r="K3327" s="3" t="str">
        <f aca="false">B3327&amp;"_"&amp;C3327</f>
        <v>7_2025-04-01</v>
      </c>
    </row>
    <row r="3328" customFormat="false" ht="15" hidden="false" customHeight="false" outlineLevel="0" collapsed="false">
      <c r="A3328" s="3" t="n">
        <v>3327</v>
      </c>
      <c r="B3328" s="3" t="n">
        <v>7</v>
      </c>
      <c r="C3328" s="3" t="s">
        <v>383</v>
      </c>
      <c r="D3328" s="4" t="n">
        <v>262.65</v>
      </c>
      <c r="E3328" s="4" t="n">
        <v>264.15</v>
      </c>
      <c r="F3328" s="4" t="n">
        <v>260.79</v>
      </c>
      <c r="G3328" s="4" t="n">
        <v>261.72</v>
      </c>
      <c r="H3328" s="5" t="n">
        <v>3781511</v>
      </c>
      <c r="I3328" s="3"/>
      <c r="J3328" s="3" t="n">
        <f aca="false">ROUND((G3328-G3327)/G3327*100,2)</f>
        <v>-2.24</v>
      </c>
      <c r="K3328" s="3" t="str">
        <f aca="false">B3328&amp;"_"&amp;C3328</f>
        <v>7_2025-04-02</v>
      </c>
    </row>
    <row r="3329" customFormat="false" ht="15" hidden="false" customHeight="false" outlineLevel="0" collapsed="false">
      <c r="A3329" s="3" t="n">
        <v>3328</v>
      </c>
      <c r="B3329" s="3" t="n">
        <v>7</v>
      </c>
      <c r="C3329" s="3" t="s">
        <v>384</v>
      </c>
      <c r="D3329" s="4" t="n">
        <v>267.18</v>
      </c>
      <c r="E3329" s="4" t="n">
        <v>268.13</v>
      </c>
      <c r="F3329" s="4" t="n">
        <v>266.08</v>
      </c>
      <c r="G3329" s="4" t="n">
        <v>268.1</v>
      </c>
      <c r="H3329" s="5" t="n">
        <v>3769337</v>
      </c>
      <c r="I3329" s="3"/>
      <c r="J3329" s="3" t="n">
        <f aca="false">ROUND((G3329-G3328)/G3328*100,2)</f>
        <v>2.44</v>
      </c>
      <c r="K3329" s="3" t="str">
        <f aca="false">B3329&amp;"_"&amp;C3329</f>
        <v>7_2025-04-03</v>
      </c>
    </row>
    <row r="3330" customFormat="false" ht="15" hidden="false" customHeight="false" outlineLevel="0" collapsed="false">
      <c r="A3330" s="3" t="n">
        <v>3329</v>
      </c>
      <c r="B3330" s="3" t="n">
        <v>7</v>
      </c>
      <c r="C3330" s="3" t="s">
        <v>385</v>
      </c>
      <c r="D3330" s="4" t="n">
        <v>275.06</v>
      </c>
      <c r="E3330" s="4" t="n">
        <v>275.38</v>
      </c>
      <c r="F3330" s="4" t="n">
        <v>275.03</v>
      </c>
      <c r="G3330" s="4" t="n">
        <v>275.23</v>
      </c>
      <c r="H3330" s="5" t="n">
        <v>5354786</v>
      </c>
      <c r="I3330" s="3"/>
      <c r="J3330" s="3" t="n">
        <f aca="false">ROUND((G3330-G3329)/G3329*100,2)</f>
        <v>2.66</v>
      </c>
      <c r="K3330" s="3" t="str">
        <f aca="false">B3330&amp;"_"&amp;C3330</f>
        <v>7_2025-04-04</v>
      </c>
    </row>
    <row r="3331" customFormat="false" ht="15" hidden="false" customHeight="false" outlineLevel="0" collapsed="false">
      <c r="A3331" s="3" t="n">
        <v>3330</v>
      </c>
      <c r="B3331" s="3" t="n">
        <v>7</v>
      </c>
      <c r="C3331" s="3" t="s">
        <v>386</v>
      </c>
      <c r="D3331" s="4" t="n">
        <v>274.94</v>
      </c>
      <c r="E3331" s="4" t="n">
        <v>275.43</v>
      </c>
      <c r="F3331" s="4" t="n">
        <v>273.89</v>
      </c>
      <c r="G3331" s="4" t="n">
        <v>274.03</v>
      </c>
      <c r="H3331" s="5" t="n">
        <v>1177222</v>
      </c>
      <c r="I3331" s="3"/>
      <c r="J3331" s="3" t="n">
        <f aca="false">ROUND((G3331-G3330)/G3330*100,2)</f>
        <v>-0.44</v>
      </c>
      <c r="K3331" s="3" t="str">
        <f aca="false">B3331&amp;"_"&amp;C3331</f>
        <v>7_2025-04-07</v>
      </c>
    </row>
    <row r="3332" customFormat="false" ht="15" hidden="false" customHeight="false" outlineLevel="0" collapsed="false">
      <c r="A3332" s="3" t="n">
        <v>3331</v>
      </c>
      <c r="B3332" s="3" t="n">
        <v>7</v>
      </c>
      <c r="C3332" s="3" t="s">
        <v>387</v>
      </c>
      <c r="D3332" s="4" t="n">
        <v>281.88</v>
      </c>
      <c r="E3332" s="4" t="n">
        <v>282.98</v>
      </c>
      <c r="F3332" s="4" t="n">
        <v>280.51</v>
      </c>
      <c r="G3332" s="4" t="n">
        <v>282.5</v>
      </c>
      <c r="H3332" s="5" t="n">
        <v>4562403</v>
      </c>
      <c r="I3332" s="3"/>
      <c r="J3332" s="3" t="n">
        <f aca="false">ROUND((G3332-G3331)/G3331*100,2)</f>
        <v>3.09</v>
      </c>
      <c r="K3332" s="3" t="str">
        <f aca="false">B3332&amp;"_"&amp;C3332</f>
        <v>7_2025-04-08</v>
      </c>
    </row>
    <row r="3333" customFormat="false" ht="15" hidden="false" customHeight="false" outlineLevel="0" collapsed="false">
      <c r="A3333" s="3" t="n">
        <v>3332</v>
      </c>
      <c r="B3333" s="3" t="n">
        <v>7</v>
      </c>
      <c r="C3333" s="3" t="s">
        <v>388</v>
      </c>
      <c r="D3333" s="4" t="n">
        <v>268.2</v>
      </c>
      <c r="E3333" s="4" t="n">
        <v>270.05</v>
      </c>
      <c r="F3333" s="4" t="n">
        <v>266.72</v>
      </c>
      <c r="G3333" s="4" t="n">
        <v>269.06</v>
      </c>
      <c r="H3333" s="5" t="n">
        <v>4936109</v>
      </c>
      <c r="I3333" s="3"/>
      <c r="J3333" s="3" t="n">
        <f aca="false">ROUND((G3333-G3332)/G3332*100,2)</f>
        <v>-4.76</v>
      </c>
      <c r="K3333" s="3" t="str">
        <f aca="false">B3333&amp;"_"&amp;C3333</f>
        <v>7_2025-04-09</v>
      </c>
    </row>
    <row r="3334" customFormat="false" ht="15" hidden="false" customHeight="false" outlineLevel="0" collapsed="false">
      <c r="A3334" s="3" t="n">
        <v>3333</v>
      </c>
      <c r="B3334" s="3" t="n">
        <v>7</v>
      </c>
      <c r="C3334" s="3" t="s">
        <v>389</v>
      </c>
      <c r="D3334" s="4" t="n">
        <v>269.94</v>
      </c>
      <c r="E3334" s="4" t="n">
        <v>269.97</v>
      </c>
      <c r="F3334" s="4" t="n">
        <v>268.64</v>
      </c>
      <c r="G3334" s="4" t="n">
        <v>269.89</v>
      </c>
      <c r="H3334" s="5" t="n">
        <v>6201565</v>
      </c>
      <c r="I3334" s="3"/>
      <c r="J3334" s="3" t="n">
        <f aca="false">ROUND((G3334-G3333)/G3333*100,2)</f>
        <v>0.31</v>
      </c>
      <c r="K3334" s="3" t="str">
        <f aca="false">B3334&amp;"_"&amp;C3334</f>
        <v>7_2025-04-10</v>
      </c>
    </row>
    <row r="3335" customFormat="false" ht="15" hidden="false" customHeight="false" outlineLevel="0" collapsed="false">
      <c r="A3335" s="3" t="n">
        <v>3334</v>
      </c>
      <c r="B3335" s="3" t="n">
        <v>7</v>
      </c>
      <c r="C3335" s="3" t="s">
        <v>390</v>
      </c>
      <c r="D3335" s="4" t="n">
        <v>264.4</v>
      </c>
      <c r="E3335" s="4" t="n">
        <v>265.42</v>
      </c>
      <c r="F3335" s="4" t="n">
        <v>263.93</v>
      </c>
      <c r="G3335" s="4" t="n">
        <v>264.55</v>
      </c>
      <c r="H3335" s="5" t="n">
        <v>1556200</v>
      </c>
      <c r="I3335" s="3"/>
      <c r="J3335" s="3" t="n">
        <f aca="false">ROUND((G3335-G3334)/G3334*100,2)</f>
        <v>-1.98</v>
      </c>
      <c r="K3335" s="3" t="str">
        <f aca="false">B3335&amp;"_"&amp;C3335</f>
        <v>7_2025-04-11</v>
      </c>
    </row>
    <row r="3336" customFormat="false" ht="15" hidden="false" customHeight="false" outlineLevel="0" collapsed="false">
      <c r="A3336" s="3" t="n">
        <v>3335</v>
      </c>
      <c r="B3336" s="3" t="n">
        <v>7</v>
      </c>
      <c r="C3336" s="3" t="s">
        <v>391</v>
      </c>
      <c r="D3336" s="4" t="n">
        <v>258.84</v>
      </c>
      <c r="E3336" s="4" t="n">
        <v>259.09</v>
      </c>
      <c r="F3336" s="4" t="n">
        <v>257.65</v>
      </c>
      <c r="G3336" s="4" t="n">
        <v>258.59</v>
      </c>
      <c r="H3336" s="5" t="n">
        <v>6386837</v>
      </c>
      <c r="I3336" s="3"/>
      <c r="J3336" s="3" t="n">
        <f aca="false">ROUND((G3336-G3335)/G3335*100,2)</f>
        <v>-2.25</v>
      </c>
      <c r="K3336" s="3" t="str">
        <f aca="false">B3336&amp;"_"&amp;C3336</f>
        <v>7_2025-04-14</v>
      </c>
    </row>
    <row r="3337" customFormat="false" ht="15" hidden="false" customHeight="false" outlineLevel="0" collapsed="false">
      <c r="A3337" s="3" t="n">
        <v>3336</v>
      </c>
      <c r="B3337" s="3" t="n">
        <v>7</v>
      </c>
      <c r="C3337" s="3" t="s">
        <v>392</v>
      </c>
      <c r="D3337" s="4" t="n">
        <v>257.43</v>
      </c>
      <c r="E3337" s="4" t="n">
        <v>258.26</v>
      </c>
      <c r="F3337" s="4" t="n">
        <v>256.51</v>
      </c>
      <c r="G3337" s="4" t="n">
        <v>257.37</v>
      </c>
      <c r="H3337" s="5" t="n">
        <v>4400292</v>
      </c>
      <c r="I3337" s="3"/>
      <c r="J3337" s="3" t="n">
        <f aca="false">ROUND((G3337-G3336)/G3336*100,2)</f>
        <v>-0.47</v>
      </c>
      <c r="K3337" s="3" t="str">
        <f aca="false">B3337&amp;"_"&amp;C3337</f>
        <v>7_2025-04-15</v>
      </c>
    </row>
    <row r="3338" customFormat="false" ht="15" hidden="false" customHeight="false" outlineLevel="0" collapsed="false">
      <c r="A3338" s="3" t="n">
        <v>3337</v>
      </c>
      <c r="B3338" s="3" t="n">
        <v>7</v>
      </c>
      <c r="C3338" s="3" t="s">
        <v>393</v>
      </c>
      <c r="D3338" s="4" t="n">
        <v>255.96</v>
      </c>
      <c r="E3338" s="4" t="n">
        <v>257.01</v>
      </c>
      <c r="F3338" s="4" t="n">
        <v>254.92</v>
      </c>
      <c r="G3338" s="4" t="n">
        <v>255.9</v>
      </c>
      <c r="H3338" s="5" t="n">
        <v>6361919</v>
      </c>
      <c r="I3338" s="3"/>
      <c r="J3338" s="3" t="n">
        <f aca="false">ROUND((G3338-G3337)/G3337*100,2)</f>
        <v>-0.57</v>
      </c>
      <c r="K3338" s="3" t="str">
        <f aca="false">B3338&amp;"_"&amp;C3338</f>
        <v>7_2025-04-16</v>
      </c>
    </row>
    <row r="3339" customFormat="false" ht="15" hidden="false" customHeight="false" outlineLevel="0" collapsed="false">
      <c r="A3339" s="3" t="n">
        <v>3338</v>
      </c>
      <c r="B3339" s="3" t="n">
        <v>7</v>
      </c>
      <c r="C3339" s="3" t="s">
        <v>394</v>
      </c>
      <c r="D3339" s="4" t="n">
        <v>253.36</v>
      </c>
      <c r="E3339" s="4" t="n">
        <v>254.27</v>
      </c>
      <c r="F3339" s="4" t="n">
        <v>252.14</v>
      </c>
      <c r="G3339" s="4" t="n">
        <v>254.23</v>
      </c>
      <c r="H3339" s="5" t="n">
        <v>3715657</v>
      </c>
      <c r="I3339" s="3"/>
      <c r="J3339" s="3" t="n">
        <f aca="false">ROUND((G3339-G3338)/G3338*100,2)</f>
        <v>-0.65</v>
      </c>
      <c r="K3339" s="3" t="str">
        <f aca="false">B3339&amp;"_"&amp;C3339</f>
        <v>7_2025-04-17</v>
      </c>
    </row>
    <row r="3340" customFormat="false" ht="15" hidden="false" customHeight="false" outlineLevel="0" collapsed="false">
      <c r="A3340" s="3" t="n">
        <v>3339</v>
      </c>
      <c r="B3340" s="3" t="n">
        <v>7</v>
      </c>
      <c r="C3340" s="3" t="s">
        <v>395</v>
      </c>
      <c r="D3340" s="4" t="n">
        <v>248.68</v>
      </c>
      <c r="E3340" s="4" t="n">
        <v>250.02</v>
      </c>
      <c r="F3340" s="4" t="n">
        <v>248.51</v>
      </c>
      <c r="G3340" s="4" t="n">
        <v>248.54</v>
      </c>
      <c r="H3340" s="5" t="n">
        <v>4960261</v>
      </c>
      <c r="I3340" s="3"/>
      <c r="J3340" s="3" t="n">
        <f aca="false">ROUND((G3340-G3339)/G3339*100,2)</f>
        <v>-2.24</v>
      </c>
      <c r="K3340" s="3" t="str">
        <f aca="false">B3340&amp;"_"&amp;C3340</f>
        <v>7_2025-04-18</v>
      </c>
    </row>
    <row r="3341" customFormat="false" ht="15" hidden="false" customHeight="false" outlineLevel="0" collapsed="false">
      <c r="A3341" s="3" t="n">
        <v>3340</v>
      </c>
      <c r="B3341" s="3" t="n">
        <v>7</v>
      </c>
      <c r="C3341" s="3" t="s">
        <v>396</v>
      </c>
      <c r="D3341" s="4" t="n">
        <v>254.38</v>
      </c>
      <c r="E3341" s="4" t="n">
        <v>256.59</v>
      </c>
      <c r="F3341" s="4" t="n">
        <v>254.18</v>
      </c>
      <c r="G3341" s="4" t="n">
        <v>255.14</v>
      </c>
      <c r="H3341" s="5" t="n">
        <v>7108846</v>
      </c>
      <c r="I3341" s="3"/>
      <c r="J3341" s="3" t="n">
        <f aca="false">ROUND((G3341-G3340)/G3340*100,2)</f>
        <v>2.66</v>
      </c>
      <c r="K3341" s="3" t="str">
        <f aca="false">B3341&amp;"_"&amp;C3341</f>
        <v>7_2025-04-21</v>
      </c>
    </row>
    <row r="3342" customFormat="false" ht="15" hidden="false" customHeight="false" outlineLevel="0" collapsed="false">
      <c r="A3342" s="3" t="n">
        <v>3341</v>
      </c>
      <c r="B3342" s="3" t="n">
        <v>7</v>
      </c>
      <c r="C3342" s="3" t="s">
        <v>397</v>
      </c>
      <c r="D3342" s="4" t="n">
        <v>256.3</v>
      </c>
      <c r="E3342" s="4" t="n">
        <v>257.27</v>
      </c>
      <c r="F3342" s="4" t="n">
        <v>254.7</v>
      </c>
      <c r="G3342" s="4" t="n">
        <v>255.59</v>
      </c>
      <c r="H3342" s="5" t="n">
        <v>6732777</v>
      </c>
      <c r="I3342" s="3"/>
      <c r="J3342" s="3" t="n">
        <f aca="false">ROUND((G3342-G3341)/G3341*100,2)</f>
        <v>0.18</v>
      </c>
      <c r="K3342" s="3" t="str">
        <f aca="false">B3342&amp;"_"&amp;C3342</f>
        <v>7_2025-04-22</v>
      </c>
    </row>
    <row r="3343" customFormat="false" ht="15" hidden="false" customHeight="false" outlineLevel="0" collapsed="false">
      <c r="A3343" s="3" t="n">
        <v>3342</v>
      </c>
      <c r="B3343" s="3" t="n">
        <v>7</v>
      </c>
      <c r="C3343" s="3" t="s">
        <v>398</v>
      </c>
      <c r="D3343" s="4" t="n">
        <v>250.7</v>
      </c>
      <c r="E3343" s="4" t="n">
        <v>251.36</v>
      </c>
      <c r="F3343" s="4" t="n">
        <v>249.23</v>
      </c>
      <c r="G3343" s="4" t="n">
        <v>251.33</v>
      </c>
      <c r="H3343" s="5" t="n">
        <v>4649720</v>
      </c>
      <c r="I3343" s="3"/>
      <c r="J3343" s="3" t="n">
        <f aca="false">ROUND((G3343-G3342)/G3342*100,2)</f>
        <v>-1.67</v>
      </c>
      <c r="K3343" s="3" t="str">
        <f aca="false">B3343&amp;"_"&amp;C3343</f>
        <v>7_2025-04-23</v>
      </c>
    </row>
    <row r="3344" customFormat="false" ht="15" hidden="false" customHeight="false" outlineLevel="0" collapsed="false">
      <c r="A3344" s="3" t="n">
        <v>3343</v>
      </c>
      <c r="B3344" s="3" t="n">
        <v>7</v>
      </c>
      <c r="C3344" s="3" t="s">
        <v>399</v>
      </c>
      <c r="D3344" s="4" t="n">
        <v>263.07</v>
      </c>
      <c r="E3344" s="4" t="n">
        <v>263.65</v>
      </c>
      <c r="F3344" s="4" t="n">
        <v>262.02</v>
      </c>
      <c r="G3344" s="4" t="n">
        <v>262.24</v>
      </c>
      <c r="H3344" s="5" t="n">
        <v>1046297</v>
      </c>
      <c r="I3344" s="3"/>
      <c r="J3344" s="3" t="n">
        <f aca="false">ROUND((G3344-G3343)/G3343*100,2)</f>
        <v>4.34</v>
      </c>
      <c r="K3344" s="3" t="str">
        <f aca="false">B3344&amp;"_"&amp;C3344</f>
        <v>7_2025-04-24</v>
      </c>
    </row>
    <row r="3345" customFormat="false" ht="15" hidden="false" customHeight="false" outlineLevel="0" collapsed="false">
      <c r="A3345" s="3" t="n">
        <v>3344</v>
      </c>
      <c r="B3345" s="3" t="n">
        <v>7</v>
      </c>
      <c r="C3345" s="3" t="s">
        <v>400</v>
      </c>
      <c r="D3345" s="4" t="n">
        <v>262.64</v>
      </c>
      <c r="E3345" s="4" t="n">
        <v>263.25</v>
      </c>
      <c r="F3345" s="4" t="n">
        <v>262.14</v>
      </c>
      <c r="G3345" s="4" t="n">
        <v>262.72</v>
      </c>
      <c r="H3345" s="5" t="n">
        <v>7680026</v>
      </c>
      <c r="I3345" s="3"/>
      <c r="J3345" s="3" t="n">
        <f aca="false">ROUND((G3345-G3344)/G3344*100,2)</f>
        <v>0.18</v>
      </c>
      <c r="K3345" s="3" t="str">
        <f aca="false">B3345&amp;"_"&amp;C3345</f>
        <v>7_2025-04-25</v>
      </c>
    </row>
    <row r="3346" customFormat="false" ht="15" hidden="false" customHeight="false" outlineLevel="0" collapsed="false">
      <c r="A3346" s="3" t="n">
        <v>3345</v>
      </c>
      <c r="B3346" s="3" t="n">
        <v>7</v>
      </c>
      <c r="C3346" s="3" t="s">
        <v>401</v>
      </c>
      <c r="D3346" s="4" t="n">
        <v>258.15</v>
      </c>
      <c r="E3346" s="4" t="n">
        <v>259.19</v>
      </c>
      <c r="F3346" s="4" t="n">
        <v>257.51</v>
      </c>
      <c r="G3346" s="4" t="n">
        <v>257.72</v>
      </c>
      <c r="H3346" s="5" t="n">
        <v>2725983</v>
      </c>
      <c r="I3346" s="3"/>
      <c r="J3346" s="3" t="n">
        <f aca="false">ROUND((G3346-G3345)/G3345*100,2)</f>
        <v>-1.9</v>
      </c>
      <c r="K3346" s="3" t="str">
        <f aca="false">B3346&amp;"_"&amp;C3346</f>
        <v>7_2025-04-28</v>
      </c>
    </row>
    <row r="3347" customFormat="false" ht="15" hidden="false" customHeight="false" outlineLevel="0" collapsed="false">
      <c r="A3347" s="3" t="n">
        <v>3346</v>
      </c>
      <c r="B3347" s="3" t="n">
        <v>7</v>
      </c>
      <c r="C3347" s="3" t="s">
        <v>402</v>
      </c>
      <c r="D3347" s="4" t="n">
        <v>259.26</v>
      </c>
      <c r="E3347" s="4" t="n">
        <v>260.48</v>
      </c>
      <c r="F3347" s="4" t="n">
        <v>258.89</v>
      </c>
      <c r="G3347" s="4" t="n">
        <v>259.04</v>
      </c>
      <c r="H3347" s="5" t="n">
        <v>5547307</v>
      </c>
      <c r="I3347" s="3"/>
      <c r="J3347" s="3" t="n">
        <f aca="false">ROUND((G3347-G3346)/G3346*100,2)</f>
        <v>0.51</v>
      </c>
      <c r="K3347" s="3" t="str">
        <f aca="false">B3347&amp;"_"&amp;C3347</f>
        <v>7_2025-04-29</v>
      </c>
    </row>
    <row r="3348" customFormat="false" ht="15" hidden="false" customHeight="false" outlineLevel="0" collapsed="false">
      <c r="A3348" s="3" t="n">
        <v>3347</v>
      </c>
      <c r="B3348" s="3" t="n">
        <v>7</v>
      </c>
      <c r="C3348" s="3" t="s">
        <v>403</v>
      </c>
      <c r="D3348" s="4" t="n">
        <v>261.65</v>
      </c>
      <c r="E3348" s="4" t="n">
        <v>263.06</v>
      </c>
      <c r="F3348" s="4" t="n">
        <v>260.72</v>
      </c>
      <c r="G3348" s="4" t="n">
        <v>262.11</v>
      </c>
      <c r="H3348" s="5" t="n">
        <v>7549740</v>
      </c>
      <c r="I3348" s="3"/>
      <c r="J3348" s="3" t="n">
        <f aca="false">ROUND((G3348-G3347)/G3347*100,2)</f>
        <v>1.19</v>
      </c>
      <c r="K3348" s="3" t="str">
        <f aca="false">B3348&amp;"_"&amp;C3348</f>
        <v>7_2025-04-30</v>
      </c>
    </row>
    <row r="3349" customFormat="false" ht="15" hidden="false" customHeight="false" outlineLevel="0" collapsed="false">
      <c r="A3349" s="3" t="n">
        <v>3348</v>
      </c>
      <c r="B3349" s="3" t="n">
        <v>7</v>
      </c>
      <c r="C3349" s="3" t="s">
        <v>404</v>
      </c>
      <c r="D3349" s="4" t="n">
        <v>256.9</v>
      </c>
      <c r="E3349" s="4" t="n">
        <v>257.3</v>
      </c>
      <c r="F3349" s="4" t="n">
        <v>256.68</v>
      </c>
      <c r="G3349" s="4" t="n">
        <v>257.03</v>
      </c>
      <c r="H3349" s="5" t="n">
        <v>7572688</v>
      </c>
      <c r="I3349" s="3"/>
      <c r="J3349" s="3" t="n">
        <f aca="false">ROUND((G3349-G3348)/G3348*100,2)</f>
        <v>-1.94</v>
      </c>
      <c r="K3349" s="3" t="str">
        <f aca="false">B3349&amp;"_"&amp;C3349</f>
        <v>7_2025-05-01</v>
      </c>
    </row>
    <row r="3350" customFormat="false" ht="15" hidden="false" customHeight="false" outlineLevel="0" collapsed="false">
      <c r="A3350" s="3" t="n">
        <v>3349</v>
      </c>
      <c r="B3350" s="3" t="n">
        <v>7</v>
      </c>
      <c r="C3350" s="3" t="s">
        <v>405</v>
      </c>
      <c r="D3350" s="4" t="n">
        <v>253.88</v>
      </c>
      <c r="E3350" s="4" t="n">
        <v>255.22</v>
      </c>
      <c r="F3350" s="4" t="n">
        <v>252.54</v>
      </c>
      <c r="G3350" s="4" t="n">
        <v>253.98</v>
      </c>
      <c r="H3350" s="5" t="n">
        <v>7350597</v>
      </c>
      <c r="I3350" s="3"/>
      <c r="J3350" s="3" t="n">
        <f aca="false">ROUND((G3350-G3349)/G3349*100,2)</f>
        <v>-1.19</v>
      </c>
      <c r="K3350" s="3" t="str">
        <f aca="false">B3350&amp;"_"&amp;C3350</f>
        <v>7_2025-05-02</v>
      </c>
    </row>
    <row r="3351" customFormat="false" ht="15" hidden="false" customHeight="false" outlineLevel="0" collapsed="false">
      <c r="A3351" s="3" t="n">
        <v>3350</v>
      </c>
      <c r="B3351" s="3" t="n">
        <v>7</v>
      </c>
      <c r="C3351" s="3" t="s">
        <v>406</v>
      </c>
      <c r="D3351" s="4" t="n">
        <v>258.81</v>
      </c>
      <c r="E3351" s="4" t="n">
        <v>260.44</v>
      </c>
      <c r="F3351" s="4" t="n">
        <v>258.4</v>
      </c>
      <c r="G3351" s="4" t="n">
        <v>259.3</v>
      </c>
      <c r="H3351" s="5" t="n">
        <v>1489177</v>
      </c>
      <c r="I3351" s="3"/>
      <c r="J3351" s="3" t="n">
        <f aca="false">ROUND((G3351-G3350)/G3350*100,2)</f>
        <v>2.09</v>
      </c>
      <c r="K3351" s="3" t="str">
        <f aca="false">B3351&amp;"_"&amp;C3351</f>
        <v>7_2025-05-05</v>
      </c>
    </row>
    <row r="3352" customFormat="false" ht="15" hidden="false" customHeight="false" outlineLevel="0" collapsed="false">
      <c r="A3352" s="3" t="n">
        <v>3351</v>
      </c>
      <c r="B3352" s="3" t="n">
        <v>7</v>
      </c>
      <c r="C3352" s="3" t="s">
        <v>407</v>
      </c>
      <c r="D3352" s="4" t="n">
        <v>260.85</v>
      </c>
      <c r="E3352" s="4" t="n">
        <v>262.04</v>
      </c>
      <c r="F3352" s="4" t="n">
        <v>259.54</v>
      </c>
      <c r="G3352" s="4" t="n">
        <v>261.28</v>
      </c>
      <c r="H3352" s="5" t="n">
        <v>2892203</v>
      </c>
      <c r="I3352" s="3"/>
      <c r="J3352" s="3" t="n">
        <f aca="false">ROUND((G3352-G3351)/G3351*100,2)</f>
        <v>0.76</v>
      </c>
      <c r="K3352" s="3" t="str">
        <f aca="false">B3352&amp;"_"&amp;C3352</f>
        <v>7_2025-05-06</v>
      </c>
    </row>
    <row r="3353" customFormat="false" ht="15" hidden="false" customHeight="false" outlineLevel="0" collapsed="false">
      <c r="A3353" s="3" t="n">
        <v>3352</v>
      </c>
      <c r="B3353" s="3" t="n">
        <v>7</v>
      </c>
      <c r="C3353" s="3" t="s">
        <v>408</v>
      </c>
      <c r="D3353" s="4" t="n">
        <v>258.03</v>
      </c>
      <c r="E3353" s="4" t="n">
        <v>258.23</v>
      </c>
      <c r="F3353" s="4" t="n">
        <v>256.15</v>
      </c>
      <c r="G3353" s="4" t="n">
        <v>257.46</v>
      </c>
      <c r="H3353" s="5" t="n">
        <v>1561519</v>
      </c>
      <c r="I3353" s="3"/>
      <c r="J3353" s="3" t="n">
        <f aca="false">ROUND((G3353-G3352)/G3352*100,2)</f>
        <v>-1.46</v>
      </c>
      <c r="K3353" s="3" t="str">
        <f aca="false">B3353&amp;"_"&amp;C3353</f>
        <v>7_2025-05-07</v>
      </c>
    </row>
    <row r="3354" customFormat="false" ht="15" hidden="false" customHeight="false" outlineLevel="0" collapsed="false">
      <c r="A3354" s="3" t="n">
        <v>3353</v>
      </c>
      <c r="B3354" s="3" t="n">
        <v>7</v>
      </c>
      <c r="C3354" s="3" t="s">
        <v>409</v>
      </c>
      <c r="D3354" s="4" t="n">
        <v>260.69</v>
      </c>
      <c r="E3354" s="4" t="n">
        <v>261.8</v>
      </c>
      <c r="F3354" s="4" t="n">
        <v>259.98</v>
      </c>
      <c r="G3354" s="4" t="n">
        <v>260</v>
      </c>
      <c r="H3354" s="5" t="n">
        <v>6007379</v>
      </c>
      <c r="I3354" s="3"/>
      <c r="J3354" s="3" t="n">
        <f aca="false">ROUND((G3354-G3353)/G3353*100,2)</f>
        <v>0.99</v>
      </c>
      <c r="K3354" s="3" t="str">
        <f aca="false">B3354&amp;"_"&amp;C3354</f>
        <v>7_2025-05-08</v>
      </c>
    </row>
    <row r="3355" customFormat="false" ht="15" hidden="false" customHeight="false" outlineLevel="0" collapsed="false">
      <c r="A3355" s="3" t="n">
        <v>3354</v>
      </c>
      <c r="B3355" s="3" t="n">
        <v>7</v>
      </c>
      <c r="C3355" s="3" t="s">
        <v>410</v>
      </c>
      <c r="D3355" s="4" t="n">
        <v>255.47</v>
      </c>
      <c r="E3355" s="4" t="n">
        <v>256.98</v>
      </c>
      <c r="F3355" s="4" t="n">
        <v>254.05</v>
      </c>
      <c r="G3355" s="4" t="n">
        <v>256.36</v>
      </c>
      <c r="H3355" s="5" t="n">
        <v>7238573</v>
      </c>
      <c r="I3355" s="3"/>
      <c r="J3355" s="3" t="n">
        <f aca="false">ROUND((G3355-G3354)/G3354*100,2)</f>
        <v>-1.4</v>
      </c>
      <c r="K3355" s="3" t="str">
        <f aca="false">B3355&amp;"_"&amp;C3355</f>
        <v>7_2025-05-09</v>
      </c>
    </row>
    <row r="3356" customFormat="false" ht="15" hidden="false" customHeight="false" outlineLevel="0" collapsed="false">
      <c r="A3356" s="3" t="n">
        <v>3355</v>
      </c>
      <c r="B3356" s="3" t="n">
        <v>7</v>
      </c>
      <c r="C3356" s="3" t="s">
        <v>411</v>
      </c>
      <c r="D3356" s="4" t="n">
        <v>246.79</v>
      </c>
      <c r="E3356" s="4" t="n">
        <v>247.18</v>
      </c>
      <c r="F3356" s="4" t="n">
        <v>246.59</v>
      </c>
      <c r="G3356" s="4" t="n">
        <v>246.87</v>
      </c>
      <c r="H3356" s="5" t="n">
        <v>6857137</v>
      </c>
      <c r="I3356" s="3"/>
      <c r="J3356" s="3" t="n">
        <f aca="false">ROUND((G3356-G3355)/G3355*100,2)</f>
        <v>-3.7</v>
      </c>
      <c r="K3356" s="3" t="str">
        <f aca="false">B3356&amp;"_"&amp;C3356</f>
        <v>7_2025-05-12</v>
      </c>
    </row>
    <row r="3357" customFormat="false" ht="15" hidden="false" customHeight="false" outlineLevel="0" collapsed="false">
      <c r="A3357" s="3" t="n">
        <v>3356</v>
      </c>
      <c r="B3357" s="3" t="n">
        <v>7</v>
      </c>
      <c r="C3357" s="3" t="s">
        <v>412</v>
      </c>
      <c r="D3357" s="4" t="n">
        <v>252.71</v>
      </c>
      <c r="E3357" s="4" t="n">
        <v>253.04</v>
      </c>
      <c r="F3357" s="4" t="n">
        <v>252.46</v>
      </c>
      <c r="G3357" s="4" t="n">
        <v>252.77</v>
      </c>
      <c r="H3357" s="5" t="n">
        <v>4699925</v>
      </c>
      <c r="I3357" s="3"/>
      <c r="J3357" s="3" t="n">
        <f aca="false">ROUND((G3357-G3356)/G3356*100,2)</f>
        <v>2.39</v>
      </c>
      <c r="K3357" s="3" t="str">
        <f aca="false">B3357&amp;"_"&amp;C3357</f>
        <v>7_2025-05-13</v>
      </c>
    </row>
    <row r="3358" customFormat="false" ht="15" hidden="false" customHeight="false" outlineLevel="0" collapsed="false">
      <c r="A3358" s="3" t="n">
        <v>3357</v>
      </c>
      <c r="B3358" s="3" t="n">
        <v>7</v>
      </c>
      <c r="C3358" s="3" t="s">
        <v>413</v>
      </c>
      <c r="D3358" s="4" t="n">
        <v>249.98</v>
      </c>
      <c r="E3358" s="4" t="n">
        <v>249.99</v>
      </c>
      <c r="F3358" s="4" t="n">
        <v>249.28</v>
      </c>
      <c r="G3358" s="4" t="n">
        <v>249.41</v>
      </c>
      <c r="H3358" s="5" t="n">
        <v>4401279</v>
      </c>
      <c r="I3358" s="3"/>
      <c r="J3358" s="3" t="n">
        <f aca="false">ROUND((G3358-G3357)/G3357*100,2)</f>
        <v>-1.33</v>
      </c>
      <c r="K3358" s="3" t="str">
        <f aca="false">B3358&amp;"_"&amp;C3358</f>
        <v>7_2025-05-14</v>
      </c>
    </row>
    <row r="3359" customFormat="false" ht="15" hidden="false" customHeight="false" outlineLevel="0" collapsed="false">
      <c r="A3359" s="3" t="n">
        <v>3358</v>
      </c>
      <c r="B3359" s="3" t="n">
        <v>7</v>
      </c>
      <c r="C3359" s="3" t="s">
        <v>414</v>
      </c>
      <c r="D3359" s="4" t="n">
        <v>256.71</v>
      </c>
      <c r="E3359" s="4" t="n">
        <v>257.97</v>
      </c>
      <c r="F3359" s="4" t="n">
        <v>255.52</v>
      </c>
      <c r="G3359" s="4" t="n">
        <v>255.8</v>
      </c>
      <c r="H3359" s="5" t="n">
        <v>5666354</v>
      </c>
      <c r="I3359" s="3"/>
      <c r="J3359" s="3" t="n">
        <f aca="false">ROUND((G3359-G3358)/G3358*100,2)</f>
        <v>2.56</v>
      </c>
      <c r="K3359" s="3" t="str">
        <f aca="false">B3359&amp;"_"&amp;C3359</f>
        <v>7_2025-05-15</v>
      </c>
    </row>
    <row r="3360" customFormat="false" ht="15" hidden="false" customHeight="false" outlineLevel="0" collapsed="false">
      <c r="A3360" s="3" t="n">
        <v>3359</v>
      </c>
      <c r="B3360" s="3" t="n">
        <v>7</v>
      </c>
      <c r="C3360" s="3" t="s">
        <v>415</v>
      </c>
      <c r="D3360" s="4" t="n">
        <v>254.42</v>
      </c>
      <c r="E3360" s="4" t="n">
        <v>255.81</v>
      </c>
      <c r="F3360" s="4" t="n">
        <v>253.83</v>
      </c>
      <c r="G3360" s="4" t="n">
        <v>255.16</v>
      </c>
      <c r="H3360" s="5" t="n">
        <v>7504702</v>
      </c>
      <c r="I3360" s="3"/>
      <c r="J3360" s="3" t="n">
        <f aca="false">ROUND((G3360-G3359)/G3359*100,2)</f>
        <v>-0.25</v>
      </c>
      <c r="K3360" s="3" t="str">
        <f aca="false">B3360&amp;"_"&amp;C3360</f>
        <v>7_2025-05-16</v>
      </c>
    </row>
    <row r="3361" customFormat="false" ht="15" hidden="false" customHeight="false" outlineLevel="0" collapsed="false">
      <c r="A3361" s="3" t="n">
        <v>3360</v>
      </c>
      <c r="B3361" s="3" t="n">
        <v>7</v>
      </c>
      <c r="C3361" s="3" t="s">
        <v>416</v>
      </c>
      <c r="D3361" s="4" t="n">
        <v>252.75</v>
      </c>
      <c r="E3361" s="4" t="n">
        <v>253.95</v>
      </c>
      <c r="F3361" s="4" t="n">
        <v>251.33</v>
      </c>
      <c r="G3361" s="4" t="n">
        <v>251.89</v>
      </c>
      <c r="H3361" s="5" t="n">
        <v>4111027</v>
      </c>
      <c r="I3361" s="3"/>
      <c r="J3361" s="3" t="n">
        <f aca="false">ROUND((G3361-G3360)/G3360*100,2)</f>
        <v>-1.28</v>
      </c>
      <c r="K3361" s="3" t="str">
        <f aca="false">B3361&amp;"_"&amp;C3361</f>
        <v>7_2025-05-19</v>
      </c>
    </row>
    <row r="3362" customFormat="false" ht="15" hidden="false" customHeight="false" outlineLevel="0" collapsed="false">
      <c r="A3362" s="3" t="n">
        <v>3361</v>
      </c>
      <c r="B3362" s="3" t="n">
        <v>7</v>
      </c>
      <c r="C3362" s="3" t="s">
        <v>417</v>
      </c>
      <c r="D3362" s="4" t="n">
        <v>256.02</v>
      </c>
      <c r="E3362" s="4" t="n">
        <v>257.09</v>
      </c>
      <c r="F3362" s="4" t="n">
        <v>254.43</v>
      </c>
      <c r="G3362" s="4" t="n">
        <v>255.89</v>
      </c>
      <c r="H3362" s="5" t="n">
        <v>1186001</v>
      </c>
      <c r="I3362" s="3"/>
      <c r="J3362" s="3" t="n">
        <f aca="false">ROUND((G3362-G3361)/G3361*100,2)</f>
        <v>1.59</v>
      </c>
      <c r="K3362" s="3" t="str">
        <f aca="false">B3362&amp;"_"&amp;C3362</f>
        <v>7_2025-05-20</v>
      </c>
    </row>
    <row r="3363" customFormat="false" ht="15" hidden="false" customHeight="false" outlineLevel="0" collapsed="false">
      <c r="A3363" s="3" t="n">
        <v>3362</v>
      </c>
      <c r="B3363" s="3" t="n">
        <v>7</v>
      </c>
      <c r="C3363" s="3" t="s">
        <v>418</v>
      </c>
      <c r="D3363" s="4" t="n">
        <v>257.66</v>
      </c>
      <c r="E3363" s="4" t="n">
        <v>259.17</v>
      </c>
      <c r="F3363" s="4" t="n">
        <v>256.56</v>
      </c>
      <c r="G3363" s="4" t="n">
        <v>257.51</v>
      </c>
      <c r="H3363" s="5" t="n">
        <v>6828803</v>
      </c>
      <c r="I3363" s="3"/>
      <c r="J3363" s="3" t="n">
        <f aca="false">ROUND((G3363-G3362)/G3362*100,2)</f>
        <v>0.63</v>
      </c>
      <c r="K3363" s="3" t="str">
        <f aca="false">B3363&amp;"_"&amp;C3363</f>
        <v>7_2025-05-21</v>
      </c>
    </row>
    <row r="3364" customFormat="false" ht="15" hidden="false" customHeight="false" outlineLevel="0" collapsed="false">
      <c r="A3364" s="3" t="n">
        <v>3363</v>
      </c>
      <c r="B3364" s="3" t="n">
        <v>7</v>
      </c>
      <c r="C3364" s="3" t="s">
        <v>419</v>
      </c>
      <c r="D3364" s="4" t="n">
        <v>259.91</v>
      </c>
      <c r="E3364" s="4" t="n">
        <v>260.04</v>
      </c>
      <c r="F3364" s="4" t="n">
        <v>258.96</v>
      </c>
      <c r="G3364" s="4" t="n">
        <v>259.25</v>
      </c>
      <c r="H3364" s="5" t="n">
        <v>1106531</v>
      </c>
      <c r="I3364" s="3"/>
      <c r="J3364" s="3" t="n">
        <f aca="false">ROUND((G3364-G3363)/G3363*100,2)</f>
        <v>0.68</v>
      </c>
      <c r="K3364" s="3" t="str">
        <f aca="false">B3364&amp;"_"&amp;C3364</f>
        <v>7_2025-05-22</v>
      </c>
    </row>
    <row r="3365" customFormat="false" ht="15" hidden="false" customHeight="false" outlineLevel="0" collapsed="false">
      <c r="A3365" s="3" t="n">
        <v>3364</v>
      </c>
      <c r="B3365" s="3" t="n">
        <v>7</v>
      </c>
      <c r="C3365" s="3" t="s">
        <v>420</v>
      </c>
      <c r="D3365" s="4" t="n">
        <v>258.63</v>
      </c>
      <c r="E3365" s="4" t="n">
        <v>259.78</v>
      </c>
      <c r="F3365" s="4" t="n">
        <v>257.49</v>
      </c>
      <c r="G3365" s="4" t="n">
        <v>257.84</v>
      </c>
      <c r="H3365" s="5" t="n">
        <v>6627053</v>
      </c>
      <c r="I3365" s="3"/>
      <c r="J3365" s="3" t="n">
        <f aca="false">ROUND((G3365-G3364)/G3364*100,2)</f>
        <v>-0.54</v>
      </c>
      <c r="K3365" s="3" t="str">
        <f aca="false">B3365&amp;"_"&amp;C3365</f>
        <v>7_2025-05-23</v>
      </c>
    </row>
    <row r="3366" customFormat="false" ht="15" hidden="false" customHeight="false" outlineLevel="0" collapsed="false">
      <c r="A3366" s="3" t="n">
        <v>3365</v>
      </c>
      <c r="B3366" s="3" t="n">
        <v>7</v>
      </c>
      <c r="C3366" s="3" t="s">
        <v>421</v>
      </c>
      <c r="D3366" s="4" t="n">
        <v>258.47</v>
      </c>
      <c r="E3366" s="4" t="n">
        <v>258.78</v>
      </c>
      <c r="F3366" s="4" t="n">
        <v>258.28</v>
      </c>
      <c r="G3366" s="4" t="n">
        <v>258.33</v>
      </c>
      <c r="H3366" s="5" t="n">
        <v>1031601</v>
      </c>
      <c r="I3366" s="3"/>
      <c r="J3366" s="3" t="n">
        <f aca="false">ROUND((G3366-G3365)/G3365*100,2)</f>
        <v>0.19</v>
      </c>
      <c r="K3366" s="3" t="str">
        <f aca="false">B3366&amp;"_"&amp;C3366</f>
        <v>7_2025-05-26</v>
      </c>
    </row>
    <row r="3367" customFormat="false" ht="15" hidden="false" customHeight="false" outlineLevel="0" collapsed="false">
      <c r="A3367" s="3" t="n">
        <v>3366</v>
      </c>
      <c r="B3367" s="3" t="n">
        <v>7</v>
      </c>
      <c r="C3367" s="3" t="s">
        <v>422</v>
      </c>
      <c r="D3367" s="4" t="n">
        <v>256.77</v>
      </c>
      <c r="E3367" s="4" t="n">
        <v>257.4</v>
      </c>
      <c r="F3367" s="4" t="n">
        <v>256.75</v>
      </c>
      <c r="G3367" s="4" t="n">
        <v>256.91</v>
      </c>
      <c r="H3367" s="5" t="n">
        <v>7677358</v>
      </c>
      <c r="I3367" s="3"/>
      <c r="J3367" s="3" t="n">
        <f aca="false">ROUND((G3367-G3366)/G3366*100,2)</f>
        <v>-0.55</v>
      </c>
      <c r="K3367" s="3" t="str">
        <f aca="false">B3367&amp;"_"&amp;C3367</f>
        <v>7_2025-05-27</v>
      </c>
    </row>
    <row r="3368" customFormat="false" ht="15" hidden="false" customHeight="false" outlineLevel="0" collapsed="false">
      <c r="A3368" s="3" t="n">
        <v>3367</v>
      </c>
      <c r="B3368" s="3" t="n">
        <v>7</v>
      </c>
      <c r="C3368" s="3" t="s">
        <v>423</v>
      </c>
      <c r="D3368" s="4" t="n">
        <v>257.69</v>
      </c>
      <c r="E3368" s="4" t="n">
        <v>257.82</v>
      </c>
      <c r="F3368" s="4" t="n">
        <v>255.91</v>
      </c>
      <c r="G3368" s="4" t="n">
        <v>256.69</v>
      </c>
      <c r="H3368" s="5" t="n">
        <v>6389056</v>
      </c>
      <c r="I3368" s="3"/>
      <c r="J3368" s="3" t="n">
        <f aca="false">ROUND((G3368-G3367)/G3367*100,2)</f>
        <v>-0.09</v>
      </c>
      <c r="K3368" s="3" t="str">
        <f aca="false">B3368&amp;"_"&amp;C3368</f>
        <v>7_2025-05-28</v>
      </c>
    </row>
    <row r="3369" customFormat="false" ht="15" hidden="false" customHeight="false" outlineLevel="0" collapsed="false">
      <c r="A3369" s="3" t="n">
        <v>3368</v>
      </c>
      <c r="B3369" s="3" t="n">
        <v>7</v>
      </c>
      <c r="C3369" s="3" t="s">
        <v>424</v>
      </c>
      <c r="D3369" s="4" t="n">
        <v>264.05</v>
      </c>
      <c r="E3369" s="4" t="n">
        <v>264.57</v>
      </c>
      <c r="F3369" s="4" t="n">
        <v>263.46</v>
      </c>
      <c r="G3369" s="4" t="n">
        <v>263.92</v>
      </c>
      <c r="H3369" s="5" t="n">
        <v>6580461</v>
      </c>
      <c r="I3369" s="3"/>
      <c r="J3369" s="3" t="n">
        <f aca="false">ROUND((G3369-G3368)/G3368*100,2)</f>
        <v>2.82</v>
      </c>
      <c r="K3369" s="3" t="str">
        <f aca="false">B3369&amp;"_"&amp;C3369</f>
        <v>7_2025-05-29</v>
      </c>
    </row>
    <row r="3370" customFormat="false" ht="15" hidden="false" customHeight="false" outlineLevel="0" collapsed="false">
      <c r="A3370" s="3" t="n">
        <v>3369</v>
      </c>
      <c r="B3370" s="3" t="n">
        <v>7</v>
      </c>
      <c r="C3370" s="3" t="s">
        <v>425</v>
      </c>
      <c r="D3370" s="4" t="n">
        <v>267.82</v>
      </c>
      <c r="E3370" s="4" t="n">
        <v>268.84</v>
      </c>
      <c r="F3370" s="4" t="n">
        <v>266.9</v>
      </c>
      <c r="G3370" s="4" t="n">
        <v>267.89</v>
      </c>
      <c r="H3370" s="5" t="n">
        <v>6989033</v>
      </c>
      <c r="I3370" s="3"/>
      <c r="J3370" s="3" t="n">
        <f aca="false">ROUND((G3370-G3369)/G3369*100,2)</f>
        <v>1.5</v>
      </c>
      <c r="K3370" s="3" t="str">
        <f aca="false">B3370&amp;"_"&amp;C3370</f>
        <v>7_2025-05-30</v>
      </c>
    </row>
    <row r="3371" customFormat="false" ht="15" hidden="false" customHeight="false" outlineLevel="0" collapsed="false">
      <c r="A3371" s="3" t="n">
        <v>3370</v>
      </c>
      <c r="B3371" s="3" t="n">
        <v>7</v>
      </c>
      <c r="C3371" s="3" t="s">
        <v>426</v>
      </c>
      <c r="D3371" s="4" t="n">
        <v>272.59</v>
      </c>
      <c r="E3371" s="4" t="n">
        <v>273</v>
      </c>
      <c r="F3371" s="4" t="n">
        <v>272.17</v>
      </c>
      <c r="G3371" s="4" t="n">
        <v>272.78</v>
      </c>
      <c r="H3371" s="5" t="n">
        <v>7674124</v>
      </c>
      <c r="I3371" s="3"/>
      <c r="J3371" s="3" t="n">
        <f aca="false">ROUND((G3371-G3370)/G3370*100,2)</f>
        <v>1.83</v>
      </c>
      <c r="K3371" s="3" t="str">
        <f aca="false">B3371&amp;"_"&amp;C3371</f>
        <v>7_2025-06-02</v>
      </c>
    </row>
    <row r="3372" customFormat="false" ht="15" hidden="false" customHeight="false" outlineLevel="0" collapsed="false">
      <c r="A3372" s="3" t="n">
        <v>3371</v>
      </c>
      <c r="B3372" s="3" t="n">
        <v>7</v>
      </c>
      <c r="C3372" s="3" t="s">
        <v>427</v>
      </c>
      <c r="D3372" s="4" t="n">
        <v>273.87</v>
      </c>
      <c r="E3372" s="4" t="n">
        <v>275.45</v>
      </c>
      <c r="F3372" s="4" t="n">
        <v>272.06</v>
      </c>
      <c r="G3372" s="4" t="n">
        <v>273.36</v>
      </c>
      <c r="H3372" s="5" t="n">
        <v>4360028</v>
      </c>
      <c r="I3372" s="3"/>
      <c r="J3372" s="3" t="n">
        <f aca="false">ROUND((G3372-G3371)/G3371*100,2)</f>
        <v>0.21</v>
      </c>
      <c r="K3372" s="3" t="str">
        <f aca="false">B3372&amp;"_"&amp;C3372</f>
        <v>7_2025-06-03</v>
      </c>
    </row>
    <row r="3373" customFormat="false" ht="15" hidden="false" customHeight="false" outlineLevel="0" collapsed="false">
      <c r="A3373" s="3" t="n">
        <v>3372</v>
      </c>
      <c r="B3373" s="3" t="n">
        <v>7</v>
      </c>
      <c r="C3373" s="3" t="s">
        <v>428</v>
      </c>
      <c r="D3373" s="4" t="n">
        <v>267.6</v>
      </c>
      <c r="E3373" s="4" t="n">
        <v>269.14</v>
      </c>
      <c r="F3373" s="4" t="n">
        <v>266.31</v>
      </c>
      <c r="G3373" s="4" t="n">
        <v>268.37</v>
      </c>
      <c r="H3373" s="5" t="n">
        <v>6582025</v>
      </c>
      <c r="I3373" s="3"/>
      <c r="J3373" s="3" t="n">
        <f aca="false">ROUND((G3373-G3372)/G3372*100,2)</f>
        <v>-1.83</v>
      </c>
      <c r="K3373" s="3" t="str">
        <f aca="false">B3373&amp;"_"&amp;C3373</f>
        <v>7_2025-06-04</v>
      </c>
    </row>
    <row r="3374" customFormat="false" ht="15" hidden="false" customHeight="false" outlineLevel="0" collapsed="false">
      <c r="A3374" s="3" t="n">
        <v>3373</v>
      </c>
      <c r="B3374" s="3" t="n">
        <v>7</v>
      </c>
      <c r="C3374" s="3" t="s">
        <v>429</v>
      </c>
      <c r="D3374" s="4" t="n">
        <v>277.98</v>
      </c>
      <c r="E3374" s="4" t="n">
        <v>278.09</v>
      </c>
      <c r="F3374" s="4" t="n">
        <v>277.05</v>
      </c>
      <c r="G3374" s="4" t="n">
        <v>277.48</v>
      </c>
      <c r="H3374" s="5" t="n">
        <v>840529</v>
      </c>
      <c r="I3374" s="3"/>
      <c r="J3374" s="3" t="n">
        <f aca="false">ROUND((G3374-G3373)/G3373*100,2)</f>
        <v>3.39</v>
      </c>
      <c r="K3374" s="3" t="str">
        <f aca="false">B3374&amp;"_"&amp;C3374</f>
        <v>7_2025-06-05</v>
      </c>
    </row>
    <row r="3375" customFormat="false" ht="15" hidden="false" customHeight="false" outlineLevel="0" collapsed="false">
      <c r="A3375" s="3" t="n">
        <v>3374</v>
      </c>
      <c r="B3375" s="3" t="n">
        <v>7</v>
      </c>
      <c r="C3375" s="3" t="s">
        <v>430</v>
      </c>
      <c r="D3375" s="4" t="n">
        <v>282.55</v>
      </c>
      <c r="E3375" s="4" t="n">
        <v>283.84</v>
      </c>
      <c r="F3375" s="4" t="n">
        <v>281.51</v>
      </c>
      <c r="G3375" s="4" t="n">
        <v>282.88</v>
      </c>
      <c r="H3375" s="5" t="n">
        <v>2163342</v>
      </c>
      <c r="I3375" s="3"/>
      <c r="J3375" s="3" t="n">
        <f aca="false">ROUND((G3375-G3374)/G3374*100,2)</f>
        <v>1.95</v>
      </c>
      <c r="K3375" s="3" t="str">
        <f aca="false">B3375&amp;"_"&amp;C3375</f>
        <v>7_2025-06-06</v>
      </c>
    </row>
    <row r="3376" customFormat="false" ht="15" hidden="false" customHeight="false" outlineLevel="0" collapsed="false">
      <c r="A3376" s="3" t="n">
        <v>3375</v>
      </c>
      <c r="B3376" s="3" t="n">
        <v>7</v>
      </c>
      <c r="C3376" s="3" t="s">
        <v>431</v>
      </c>
      <c r="D3376" s="4" t="n">
        <v>284.83</v>
      </c>
      <c r="E3376" s="4" t="n">
        <v>286.95</v>
      </c>
      <c r="F3376" s="4" t="n">
        <v>283.49</v>
      </c>
      <c r="G3376" s="4" t="n">
        <v>285.29</v>
      </c>
      <c r="H3376" s="5" t="n">
        <v>5962790</v>
      </c>
      <c r="I3376" s="3"/>
      <c r="J3376" s="3" t="n">
        <f aca="false">ROUND((G3376-G3375)/G3375*100,2)</f>
        <v>0.85</v>
      </c>
      <c r="K3376" s="3" t="str">
        <f aca="false">B3376&amp;"_"&amp;C3376</f>
        <v>7_2025-06-09</v>
      </c>
    </row>
    <row r="3377" customFormat="false" ht="15" hidden="false" customHeight="false" outlineLevel="0" collapsed="false">
      <c r="A3377" s="3" t="n">
        <v>3376</v>
      </c>
      <c r="B3377" s="3" t="n">
        <v>7</v>
      </c>
      <c r="C3377" s="3" t="s">
        <v>432</v>
      </c>
      <c r="D3377" s="4" t="n">
        <v>290.49</v>
      </c>
      <c r="E3377" s="4" t="n">
        <v>291.55</v>
      </c>
      <c r="F3377" s="4" t="n">
        <v>288.95</v>
      </c>
      <c r="G3377" s="4" t="n">
        <v>290.63</v>
      </c>
      <c r="H3377" s="5" t="n">
        <v>2314674</v>
      </c>
      <c r="I3377" s="3"/>
      <c r="J3377" s="3" t="n">
        <f aca="false">ROUND((G3377-G3376)/G3376*100,2)</f>
        <v>1.87</v>
      </c>
      <c r="K3377" s="3" t="str">
        <f aca="false">B3377&amp;"_"&amp;C3377</f>
        <v>7_2025-06-10</v>
      </c>
    </row>
    <row r="3378" customFormat="false" ht="15" hidden="false" customHeight="false" outlineLevel="0" collapsed="false">
      <c r="A3378" s="3" t="n">
        <v>3377</v>
      </c>
      <c r="B3378" s="3" t="n">
        <v>7</v>
      </c>
      <c r="C3378" s="3" t="s">
        <v>433</v>
      </c>
      <c r="D3378" s="4" t="n">
        <v>292.85</v>
      </c>
      <c r="E3378" s="4" t="n">
        <v>293.56</v>
      </c>
      <c r="F3378" s="4" t="n">
        <v>292.3</v>
      </c>
      <c r="G3378" s="4" t="n">
        <v>292.78</v>
      </c>
      <c r="H3378" s="5" t="n">
        <v>4592525</v>
      </c>
      <c r="I3378" s="3"/>
      <c r="J3378" s="3" t="n">
        <f aca="false">ROUND((G3378-G3377)/G3377*100,2)</f>
        <v>0.74</v>
      </c>
      <c r="K3378" s="3" t="str">
        <f aca="false">B3378&amp;"_"&amp;C3378</f>
        <v>7_2025-06-11</v>
      </c>
    </row>
    <row r="3379" customFormat="false" ht="15" hidden="false" customHeight="false" outlineLevel="0" collapsed="false">
      <c r="A3379" s="3" t="n">
        <v>3378</v>
      </c>
      <c r="B3379" s="3" t="n">
        <v>7</v>
      </c>
      <c r="C3379" s="3" t="s">
        <v>434</v>
      </c>
      <c r="D3379" s="4" t="n">
        <v>289.59</v>
      </c>
      <c r="E3379" s="4" t="n">
        <v>291.42</v>
      </c>
      <c r="F3379" s="4" t="n">
        <v>289.26</v>
      </c>
      <c r="G3379" s="4" t="n">
        <v>290.67</v>
      </c>
      <c r="H3379" s="5" t="n">
        <v>4609652</v>
      </c>
      <c r="I3379" s="3"/>
      <c r="J3379" s="3" t="n">
        <f aca="false">ROUND((G3379-G3378)/G3378*100,2)</f>
        <v>-0.72</v>
      </c>
      <c r="K3379" s="3" t="str">
        <f aca="false">B3379&amp;"_"&amp;C3379</f>
        <v>7_2025-06-12</v>
      </c>
    </row>
    <row r="3380" customFormat="false" ht="15" hidden="false" customHeight="false" outlineLevel="0" collapsed="false">
      <c r="A3380" s="3" t="n">
        <v>3379</v>
      </c>
      <c r="B3380" s="3" t="n">
        <v>7</v>
      </c>
      <c r="C3380" s="3" t="s">
        <v>435</v>
      </c>
      <c r="D3380" s="4" t="n">
        <v>309.24</v>
      </c>
      <c r="E3380" s="4" t="n">
        <v>310.97</v>
      </c>
      <c r="F3380" s="4" t="n">
        <v>307.35</v>
      </c>
      <c r="G3380" s="4" t="n">
        <v>308.28</v>
      </c>
      <c r="H3380" s="5" t="n">
        <v>4603718</v>
      </c>
      <c r="I3380" s="3"/>
      <c r="J3380" s="3" t="n">
        <f aca="false">ROUND((G3380-G3379)/G3379*100,2)</f>
        <v>6.06</v>
      </c>
      <c r="K3380" s="3" t="str">
        <f aca="false">B3380&amp;"_"&amp;C3380</f>
        <v>7_2025-06-13</v>
      </c>
    </row>
    <row r="3381" customFormat="false" ht="15" hidden="false" customHeight="false" outlineLevel="0" collapsed="false">
      <c r="A3381" s="3" t="n">
        <v>3380</v>
      </c>
      <c r="B3381" s="3" t="n">
        <v>7</v>
      </c>
      <c r="C3381" s="3" t="s">
        <v>436</v>
      </c>
      <c r="D3381" s="4" t="n">
        <v>308.3</v>
      </c>
      <c r="E3381" s="4" t="n">
        <v>308.89</v>
      </c>
      <c r="F3381" s="4" t="n">
        <v>306.73</v>
      </c>
      <c r="G3381" s="4" t="n">
        <v>307.15</v>
      </c>
      <c r="H3381" s="5" t="n">
        <v>7408530</v>
      </c>
      <c r="I3381" s="3"/>
      <c r="J3381" s="3" t="n">
        <f aca="false">ROUND((G3381-G3380)/G3380*100,2)</f>
        <v>-0.37</v>
      </c>
      <c r="K3381" s="3" t="str">
        <f aca="false">B3381&amp;"_"&amp;C3381</f>
        <v>7_2025-06-16</v>
      </c>
    </row>
    <row r="3382" customFormat="false" ht="15" hidden="false" customHeight="false" outlineLevel="0" collapsed="false">
      <c r="A3382" s="3" t="n">
        <v>3381</v>
      </c>
      <c r="B3382" s="3" t="n">
        <v>7</v>
      </c>
      <c r="C3382" s="3" t="s">
        <v>437</v>
      </c>
      <c r="D3382" s="4" t="n">
        <v>310.41</v>
      </c>
      <c r="E3382" s="4" t="n">
        <v>311.16</v>
      </c>
      <c r="F3382" s="4" t="n">
        <v>309.28</v>
      </c>
      <c r="G3382" s="4" t="n">
        <v>309.54</v>
      </c>
      <c r="H3382" s="5" t="n">
        <v>855746</v>
      </c>
      <c r="I3382" s="3"/>
      <c r="J3382" s="3" t="n">
        <f aca="false">ROUND((G3382-G3381)/G3381*100,2)</f>
        <v>0.78</v>
      </c>
      <c r="K3382" s="3" t="str">
        <f aca="false">B3382&amp;"_"&amp;C3382</f>
        <v>7_2025-06-17</v>
      </c>
    </row>
    <row r="3383" customFormat="false" ht="15" hidden="false" customHeight="false" outlineLevel="0" collapsed="false">
      <c r="A3383" s="3" t="n">
        <v>3382</v>
      </c>
      <c r="B3383" s="3" t="n">
        <v>7</v>
      </c>
      <c r="C3383" s="3" t="s">
        <v>438</v>
      </c>
      <c r="D3383" s="4" t="n">
        <v>301.71</v>
      </c>
      <c r="E3383" s="4" t="n">
        <v>302.91</v>
      </c>
      <c r="F3383" s="4" t="n">
        <v>300.9</v>
      </c>
      <c r="G3383" s="4" t="n">
        <v>302.11</v>
      </c>
      <c r="H3383" s="5" t="n">
        <v>2575251</v>
      </c>
      <c r="I3383" s="3"/>
      <c r="J3383" s="3" t="n">
        <f aca="false">ROUND((G3383-G3382)/G3382*100,2)</f>
        <v>-2.4</v>
      </c>
      <c r="K3383" s="3" t="str">
        <f aca="false">B3383&amp;"_"&amp;C3383</f>
        <v>7_2025-06-18</v>
      </c>
    </row>
    <row r="3384" customFormat="false" ht="15" hidden="false" customHeight="false" outlineLevel="0" collapsed="false">
      <c r="A3384" s="3" t="n">
        <v>3383</v>
      </c>
      <c r="B3384" s="3" t="n">
        <v>7</v>
      </c>
      <c r="C3384" s="3" t="s">
        <v>439</v>
      </c>
      <c r="D3384" s="4" t="n">
        <v>307.36</v>
      </c>
      <c r="E3384" s="4" t="n">
        <v>308.01</v>
      </c>
      <c r="F3384" s="4" t="n">
        <v>306.4</v>
      </c>
      <c r="G3384" s="4" t="n">
        <v>307.07</v>
      </c>
      <c r="H3384" s="5" t="n">
        <v>3477994</v>
      </c>
      <c r="I3384" s="3"/>
      <c r="J3384" s="3" t="n">
        <f aca="false">ROUND((G3384-G3383)/G3383*100,2)</f>
        <v>1.64</v>
      </c>
      <c r="K3384" s="3" t="str">
        <f aca="false">B3384&amp;"_"&amp;C3384</f>
        <v>7_2025-06-19</v>
      </c>
    </row>
    <row r="3385" customFormat="false" ht="15" hidden="false" customHeight="false" outlineLevel="0" collapsed="false">
      <c r="A3385" s="3" t="n">
        <v>3384</v>
      </c>
      <c r="B3385" s="3" t="n">
        <v>7</v>
      </c>
      <c r="C3385" s="3" t="s">
        <v>440</v>
      </c>
      <c r="D3385" s="4" t="n">
        <v>308.04</v>
      </c>
      <c r="E3385" s="4" t="n">
        <v>309.1</v>
      </c>
      <c r="F3385" s="4" t="n">
        <v>306.51</v>
      </c>
      <c r="G3385" s="4" t="n">
        <v>308.77</v>
      </c>
      <c r="H3385" s="5" t="n">
        <v>4955499</v>
      </c>
      <c r="I3385" s="3"/>
      <c r="J3385" s="3" t="n">
        <f aca="false">ROUND((G3385-G3384)/G3384*100,2)</f>
        <v>0.55</v>
      </c>
      <c r="K3385" s="3" t="str">
        <f aca="false">B3385&amp;"_"&amp;C3385</f>
        <v>7_2025-06-20</v>
      </c>
    </row>
    <row r="3386" customFormat="false" ht="15" hidden="false" customHeight="false" outlineLevel="0" collapsed="false">
      <c r="A3386" s="3" t="n">
        <v>3385</v>
      </c>
      <c r="B3386" s="3" t="n">
        <v>7</v>
      </c>
      <c r="C3386" s="3" t="s">
        <v>441</v>
      </c>
      <c r="D3386" s="4" t="n">
        <v>304.65</v>
      </c>
      <c r="E3386" s="4" t="n">
        <v>304.84</v>
      </c>
      <c r="F3386" s="4" t="n">
        <v>303.1</v>
      </c>
      <c r="G3386" s="4" t="n">
        <v>304</v>
      </c>
      <c r="H3386" s="5" t="n">
        <v>5748778</v>
      </c>
      <c r="I3386" s="3"/>
      <c r="J3386" s="3" t="n">
        <f aca="false">ROUND((G3386-G3385)/G3385*100,2)</f>
        <v>-1.54</v>
      </c>
      <c r="K3386" s="3" t="str">
        <f aca="false">B3386&amp;"_"&amp;C3386</f>
        <v>7_2025-06-23</v>
      </c>
    </row>
    <row r="3387" customFormat="false" ht="15" hidden="false" customHeight="false" outlineLevel="0" collapsed="false">
      <c r="A3387" s="3" t="n">
        <v>3386</v>
      </c>
      <c r="B3387" s="3" t="n">
        <v>7</v>
      </c>
      <c r="C3387" s="3" t="s">
        <v>442</v>
      </c>
      <c r="D3387" s="4" t="n">
        <v>303.39</v>
      </c>
      <c r="E3387" s="4" t="n">
        <v>304.6</v>
      </c>
      <c r="F3387" s="4" t="n">
        <v>301.74</v>
      </c>
      <c r="G3387" s="4" t="n">
        <v>302.83</v>
      </c>
      <c r="H3387" s="5" t="n">
        <v>7171124</v>
      </c>
      <c r="I3387" s="3"/>
      <c r="J3387" s="3" t="n">
        <f aca="false">ROUND((G3387-G3386)/G3386*100,2)</f>
        <v>-0.38</v>
      </c>
      <c r="K3387" s="3" t="str">
        <f aca="false">B3387&amp;"_"&amp;C3387</f>
        <v>7_2025-06-24</v>
      </c>
    </row>
    <row r="3388" customFormat="false" ht="15" hidden="false" customHeight="false" outlineLevel="0" collapsed="false">
      <c r="A3388" s="3" t="n">
        <v>3387</v>
      </c>
      <c r="B3388" s="3" t="n">
        <v>7</v>
      </c>
      <c r="C3388" s="3" t="s">
        <v>443</v>
      </c>
      <c r="D3388" s="4" t="n">
        <v>303.77</v>
      </c>
      <c r="E3388" s="4" t="n">
        <v>306.17</v>
      </c>
      <c r="F3388" s="4" t="n">
        <v>302.06</v>
      </c>
      <c r="G3388" s="4" t="n">
        <v>304.75</v>
      </c>
      <c r="H3388" s="5" t="n">
        <v>1210660</v>
      </c>
      <c r="I3388" s="3"/>
      <c r="J3388" s="3" t="n">
        <f aca="false">ROUND((G3388-G3387)/G3387*100,2)</f>
        <v>0.63</v>
      </c>
      <c r="K3388" s="3" t="str">
        <f aca="false">B3388&amp;"_"&amp;C3388</f>
        <v>7_2025-06-25</v>
      </c>
    </row>
    <row r="3389" customFormat="false" ht="15" hidden="false" customHeight="false" outlineLevel="0" collapsed="false">
      <c r="A3389" s="3" t="n">
        <v>3388</v>
      </c>
      <c r="B3389" s="3" t="n">
        <v>7</v>
      </c>
      <c r="C3389" s="3" t="s">
        <v>444</v>
      </c>
      <c r="D3389" s="4" t="n">
        <v>307.36</v>
      </c>
      <c r="E3389" s="4" t="n">
        <v>307.39</v>
      </c>
      <c r="F3389" s="4" t="n">
        <v>305.56</v>
      </c>
      <c r="G3389" s="4" t="n">
        <v>306.17</v>
      </c>
      <c r="H3389" s="5" t="n">
        <v>2711989</v>
      </c>
      <c r="I3389" s="3"/>
      <c r="J3389" s="3" t="n">
        <f aca="false">ROUND((G3389-G3388)/G3388*100,2)</f>
        <v>0.47</v>
      </c>
      <c r="K3389" s="3" t="str">
        <f aca="false">B3389&amp;"_"&amp;C3389</f>
        <v>7_2025-06-26</v>
      </c>
    </row>
    <row r="3390" customFormat="false" ht="15" hidden="false" customHeight="false" outlineLevel="0" collapsed="false">
      <c r="A3390" s="3" t="n">
        <v>3389</v>
      </c>
      <c r="B3390" s="3" t="n">
        <v>7</v>
      </c>
      <c r="C3390" s="3" t="s">
        <v>445</v>
      </c>
      <c r="D3390" s="4" t="n">
        <v>312.93</v>
      </c>
      <c r="E3390" s="4" t="n">
        <v>315.37</v>
      </c>
      <c r="F3390" s="4" t="n">
        <v>312.61</v>
      </c>
      <c r="G3390" s="4" t="n">
        <v>314.05</v>
      </c>
      <c r="H3390" s="5" t="n">
        <v>678447</v>
      </c>
      <c r="I3390" s="3"/>
      <c r="J3390" s="3" t="n">
        <f aca="false">ROUND((G3390-G3389)/G3389*100,2)</f>
        <v>2.57</v>
      </c>
      <c r="K3390" s="3" t="str">
        <f aca="false">B3390&amp;"_"&amp;C3390</f>
        <v>7_2025-06-27</v>
      </c>
    </row>
    <row r="3391" customFormat="false" ht="15" hidden="false" customHeight="false" outlineLevel="0" collapsed="false">
      <c r="A3391" s="3" t="n">
        <v>3390</v>
      </c>
      <c r="B3391" s="3" t="n">
        <v>7</v>
      </c>
      <c r="C3391" s="3" t="s">
        <v>446</v>
      </c>
      <c r="D3391" s="4" t="n">
        <v>311.64</v>
      </c>
      <c r="E3391" s="4" t="n">
        <v>312.33</v>
      </c>
      <c r="F3391" s="4" t="n">
        <v>310.66</v>
      </c>
      <c r="G3391" s="4" t="n">
        <v>311.1</v>
      </c>
      <c r="H3391" s="5" t="n">
        <v>6631794</v>
      </c>
      <c r="I3391" s="3"/>
      <c r="J3391" s="3" t="n">
        <f aca="false">ROUND((G3391-G3390)/G3390*100,2)</f>
        <v>-0.94</v>
      </c>
      <c r="K3391" s="3" t="str">
        <f aca="false">B3391&amp;"_"&amp;C3391</f>
        <v>7_2025-06-30</v>
      </c>
    </row>
    <row r="3392" customFormat="false" ht="15" hidden="false" customHeight="false" outlineLevel="0" collapsed="false">
      <c r="A3392" s="3" t="n">
        <v>3391</v>
      </c>
      <c r="B3392" s="3" t="n">
        <v>7</v>
      </c>
      <c r="C3392" s="3" t="s">
        <v>447</v>
      </c>
      <c r="D3392" s="4" t="n">
        <v>318.01</v>
      </c>
      <c r="E3392" s="4" t="n">
        <v>319.41</v>
      </c>
      <c r="F3392" s="4" t="n">
        <v>318.01</v>
      </c>
      <c r="G3392" s="4" t="n">
        <v>319.07</v>
      </c>
      <c r="H3392" s="5" t="n">
        <v>1120197</v>
      </c>
      <c r="I3392" s="3"/>
      <c r="J3392" s="3" t="n">
        <f aca="false">ROUND((G3392-G3391)/G3391*100,2)</f>
        <v>2.56</v>
      </c>
      <c r="K3392" s="3" t="str">
        <f aca="false">B3392&amp;"_"&amp;C3392</f>
        <v>7_2025-07-01</v>
      </c>
    </row>
    <row r="3393" customFormat="false" ht="15" hidden="false" customHeight="false" outlineLevel="0" collapsed="false">
      <c r="A3393" s="3" t="n">
        <v>3392</v>
      </c>
      <c r="B3393" s="3" t="n">
        <v>7</v>
      </c>
      <c r="C3393" s="3" t="s">
        <v>448</v>
      </c>
      <c r="D3393" s="4" t="n">
        <v>314.56</v>
      </c>
      <c r="E3393" s="4" t="n">
        <v>316.3</v>
      </c>
      <c r="F3393" s="4" t="n">
        <v>313.96</v>
      </c>
      <c r="G3393" s="4" t="n">
        <v>315.48</v>
      </c>
      <c r="H3393" s="5" t="n">
        <v>6454146</v>
      </c>
      <c r="I3393" s="3"/>
      <c r="J3393" s="3" t="n">
        <f aca="false">ROUND((G3393-G3392)/G3392*100,2)</f>
        <v>-1.13</v>
      </c>
      <c r="K3393" s="3" t="str">
        <f aca="false">B3393&amp;"_"&amp;C3393</f>
        <v>7_2025-07-02</v>
      </c>
    </row>
    <row r="3394" customFormat="false" ht="15" hidden="false" customHeight="false" outlineLevel="0" collapsed="false">
      <c r="A3394" s="3" t="n">
        <v>3393</v>
      </c>
      <c r="B3394" s="3" t="n">
        <v>7</v>
      </c>
      <c r="C3394" s="3" t="s">
        <v>449</v>
      </c>
      <c r="D3394" s="4" t="n">
        <v>303.94</v>
      </c>
      <c r="E3394" s="4" t="n">
        <v>305.31</v>
      </c>
      <c r="F3394" s="4" t="n">
        <v>303.18</v>
      </c>
      <c r="G3394" s="4" t="n">
        <v>305.02</v>
      </c>
      <c r="H3394" s="5" t="n">
        <v>6593420</v>
      </c>
      <c r="I3394" s="3"/>
      <c r="J3394" s="3" t="n">
        <f aca="false">ROUND((G3394-G3393)/G3393*100,2)</f>
        <v>-3.32</v>
      </c>
      <c r="K3394" s="3" t="str">
        <f aca="false">B3394&amp;"_"&amp;C3394</f>
        <v>7_2025-07-03</v>
      </c>
    </row>
    <row r="3395" customFormat="false" ht="15" hidden="false" customHeight="false" outlineLevel="0" collapsed="false">
      <c r="A3395" s="3" t="n">
        <v>3394</v>
      </c>
      <c r="B3395" s="3" t="n">
        <v>7</v>
      </c>
      <c r="C3395" s="3" t="s">
        <v>450</v>
      </c>
      <c r="D3395" s="4" t="n">
        <v>301.62</v>
      </c>
      <c r="E3395" s="4" t="n">
        <v>301.77</v>
      </c>
      <c r="F3395" s="4" t="n">
        <v>300.42</v>
      </c>
      <c r="G3395" s="4" t="n">
        <v>300.62</v>
      </c>
      <c r="H3395" s="5" t="n">
        <v>2109490</v>
      </c>
      <c r="I3395" s="3"/>
      <c r="J3395" s="3" t="n">
        <f aca="false">ROUND((G3395-G3394)/G3394*100,2)</f>
        <v>-1.44</v>
      </c>
      <c r="K3395" s="3" t="str">
        <f aca="false">B3395&amp;"_"&amp;C3395</f>
        <v>7_2025-07-04</v>
      </c>
    </row>
    <row r="3396" customFormat="false" ht="15" hidden="false" customHeight="false" outlineLevel="0" collapsed="false">
      <c r="A3396" s="3" t="n">
        <v>3395</v>
      </c>
      <c r="B3396" s="3" t="n">
        <v>7</v>
      </c>
      <c r="C3396" s="3" t="s">
        <v>451</v>
      </c>
      <c r="D3396" s="4" t="n">
        <v>300.94</v>
      </c>
      <c r="E3396" s="4" t="n">
        <v>302.69</v>
      </c>
      <c r="F3396" s="4" t="n">
        <v>298.86</v>
      </c>
      <c r="G3396" s="4" t="n">
        <v>300.04</v>
      </c>
      <c r="H3396" s="5" t="n">
        <v>5647952</v>
      </c>
      <c r="I3396" s="3"/>
      <c r="J3396" s="3" t="n">
        <f aca="false">ROUND((G3396-G3395)/G3395*100,2)</f>
        <v>-0.19</v>
      </c>
      <c r="K3396" s="3" t="str">
        <f aca="false">B3396&amp;"_"&amp;C3396</f>
        <v>7_2025-07-07</v>
      </c>
    </row>
    <row r="3397" customFormat="false" ht="15" hidden="false" customHeight="false" outlineLevel="0" collapsed="false">
      <c r="A3397" s="3" t="n">
        <v>3396</v>
      </c>
      <c r="B3397" s="3" t="n">
        <v>7</v>
      </c>
      <c r="C3397" s="3" t="s">
        <v>452</v>
      </c>
      <c r="D3397" s="4" t="n">
        <v>296.17</v>
      </c>
      <c r="E3397" s="4" t="n">
        <v>297.87</v>
      </c>
      <c r="F3397" s="4" t="n">
        <v>295.07</v>
      </c>
      <c r="G3397" s="4" t="n">
        <v>296.74</v>
      </c>
      <c r="H3397" s="5" t="n">
        <v>739929</v>
      </c>
      <c r="I3397" s="3"/>
      <c r="J3397" s="3" t="n">
        <f aca="false">ROUND((G3397-G3396)/G3396*100,2)</f>
        <v>-1.1</v>
      </c>
      <c r="K3397" s="3" t="str">
        <f aca="false">B3397&amp;"_"&amp;C3397</f>
        <v>7_2025-07-08</v>
      </c>
    </row>
    <row r="3398" customFormat="false" ht="15" hidden="false" customHeight="false" outlineLevel="0" collapsed="false">
      <c r="A3398" s="3" t="n">
        <v>3397</v>
      </c>
      <c r="B3398" s="3" t="n">
        <v>7</v>
      </c>
      <c r="C3398" s="3" t="s">
        <v>453</v>
      </c>
      <c r="D3398" s="4" t="n">
        <v>294.09</v>
      </c>
      <c r="E3398" s="4" t="n">
        <v>295.46</v>
      </c>
      <c r="F3398" s="4" t="n">
        <v>292.85</v>
      </c>
      <c r="G3398" s="4" t="n">
        <v>294.11</v>
      </c>
      <c r="H3398" s="5" t="n">
        <v>6833936</v>
      </c>
      <c r="I3398" s="3"/>
      <c r="J3398" s="3" t="n">
        <f aca="false">ROUND((G3398-G3397)/G3397*100,2)</f>
        <v>-0.89</v>
      </c>
      <c r="K3398" s="3" t="str">
        <f aca="false">B3398&amp;"_"&amp;C3398</f>
        <v>7_2025-07-09</v>
      </c>
    </row>
    <row r="3399" customFormat="false" ht="15" hidden="false" customHeight="false" outlineLevel="0" collapsed="false">
      <c r="A3399" s="3" t="n">
        <v>3398</v>
      </c>
      <c r="B3399" s="3" t="n">
        <v>7</v>
      </c>
      <c r="C3399" s="3" t="s">
        <v>454</v>
      </c>
      <c r="D3399" s="4" t="n">
        <v>307.04</v>
      </c>
      <c r="E3399" s="4" t="n">
        <v>308.15</v>
      </c>
      <c r="F3399" s="4" t="n">
        <v>305.33</v>
      </c>
      <c r="G3399" s="4" t="n">
        <v>307.13</v>
      </c>
      <c r="H3399" s="5" t="n">
        <v>5812227</v>
      </c>
      <c r="I3399" s="3"/>
      <c r="J3399" s="3" t="n">
        <f aca="false">ROUND((G3399-G3398)/G3398*100,2)</f>
        <v>4.43</v>
      </c>
      <c r="K3399" s="3" t="str">
        <f aca="false">B3399&amp;"_"&amp;C3399</f>
        <v>7_2025-07-10</v>
      </c>
    </row>
    <row r="3400" customFormat="false" ht="15" hidden="false" customHeight="false" outlineLevel="0" collapsed="false">
      <c r="A3400" s="3" t="n">
        <v>3399</v>
      </c>
      <c r="B3400" s="3" t="n">
        <v>7</v>
      </c>
      <c r="C3400" s="3" t="s">
        <v>455</v>
      </c>
      <c r="D3400" s="4" t="n">
        <v>301.61</v>
      </c>
      <c r="E3400" s="4" t="n">
        <v>303.17</v>
      </c>
      <c r="F3400" s="4" t="n">
        <v>300.25</v>
      </c>
      <c r="G3400" s="4" t="n">
        <v>302.75</v>
      </c>
      <c r="H3400" s="5" t="n">
        <v>993221</v>
      </c>
      <c r="I3400" s="3"/>
      <c r="J3400" s="3" t="n">
        <f aca="false">ROUND((G3400-G3399)/G3399*100,2)</f>
        <v>-1.43</v>
      </c>
      <c r="K3400" s="3" t="str">
        <f aca="false">B3400&amp;"_"&amp;C3400</f>
        <v>7_2025-07-11</v>
      </c>
    </row>
    <row r="3401" customFormat="false" ht="15" hidden="false" customHeight="false" outlineLevel="0" collapsed="false">
      <c r="A3401" s="3" t="n">
        <v>3400</v>
      </c>
      <c r="B3401" s="3" t="n">
        <v>7</v>
      </c>
      <c r="C3401" s="3" t="s">
        <v>456</v>
      </c>
      <c r="D3401" s="4" t="n">
        <v>298.86</v>
      </c>
      <c r="E3401" s="4" t="n">
        <v>300.75</v>
      </c>
      <c r="F3401" s="4" t="n">
        <v>297.15</v>
      </c>
      <c r="G3401" s="4" t="n">
        <v>300.04</v>
      </c>
      <c r="H3401" s="5" t="n">
        <v>5165305</v>
      </c>
      <c r="I3401" s="3"/>
      <c r="J3401" s="3" t="n">
        <f aca="false">ROUND((G3401-G3400)/G3400*100,2)</f>
        <v>-0.9</v>
      </c>
      <c r="K3401" s="3" t="str">
        <f aca="false">B3401&amp;"_"&amp;C3401</f>
        <v>7_2025-07-14</v>
      </c>
    </row>
    <row r="3402" customFormat="false" ht="15" hidden="false" customHeight="false" outlineLevel="0" collapsed="false">
      <c r="A3402" s="3" t="n">
        <v>3401</v>
      </c>
      <c r="B3402" s="3" t="n">
        <v>7</v>
      </c>
      <c r="C3402" s="3" t="s">
        <v>457</v>
      </c>
      <c r="D3402" s="4" t="n">
        <v>308.04</v>
      </c>
      <c r="E3402" s="4" t="n">
        <v>310.53</v>
      </c>
      <c r="F3402" s="4" t="n">
        <v>306.97</v>
      </c>
      <c r="G3402" s="4" t="n">
        <v>309.25</v>
      </c>
      <c r="H3402" s="5" t="n">
        <v>522531</v>
      </c>
      <c r="I3402" s="3"/>
      <c r="J3402" s="3" t="n">
        <f aca="false">ROUND((G3402-G3401)/G3401*100,2)</f>
        <v>3.07</v>
      </c>
      <c r="K3402" s="3" t="str">
        <f aca="false">B3402&amp;"_"&amp;C3402</f>
        <v>7_2025-07-15</v>
      </c>
    </row>
    <row r="3403" customFormat="false" ht="15" hidden="false" customHeight="false" outlineLevel="0" collapsed="false">
      <c r="A3403" s="3" t="n">
        <v>3402</v>
      </c>
      <c r="B3403" s="3" t="n">
        <v>7</v>
      </c>
      <c r="C3403" s="3" t="s">
        <v>458</v>
      </c>
      <c r="D3403" s="4" t="n">
        <v>307.15</v>
      </c>
      <c r="E3403" s="4" t="n">
        <v>309.25</v>
      </c>
      <c r="F3403" s="4" t="n">
        <v>305.53</v>
      </c>
      <c r="G3403" s="4" t="n">
        <v>307.52</v>
      </c>
      <c r="H3403" s="5" t="n">
        <v>3713061</v>
      </c>
      <c r="I3403" s="3"/>
      <c r="J3403" s="3" t="n">
        <f aca="false">ROUND((G3403-G3402)/G3402*100,2)</f>
        <v>-0.56</v>
      </c>
      <c r="K3403" s="3" t="str">
        <f aca="false">B3403&amp;"_"&amp;C3403</f>
        <v>7_2025-07-16</v>
      </c>
    </row>
    <row r="3404" customFormat="false" ht="15" hidden="false" customHeight="false" outlineLevel="0" collapsed="false">
      <c r="A3404" s="3" t="n">
        <v>3403</v>
      </c>
      <c r="B3404" s="3" t="n">
        <v>7</v>
      </c>
      <c r="C3404" s="3" t="s">
        <v>459</v>
      </c>
      <c r="D3404" s="4" t="n">
        <v>299.66</v>
      </c>
      <c r="E3404" s="4" t="n">
        <v>299.77</v>
      </c>
      <c r="F3404" s="4" t="n">
        <v>298.06</v>
      </c>
      <c r="G3404" s="4" t="n">
        <v>299.03</v>
      </c>
      <c r="H3404" s="5" t="n">
        <v>5201457</v>
      </c>
      <c r="I3404" s="3"/>
      <c r="J3404" s="3" t="n">
        <f aca="false">ROUND((G3404-G3403)/G3403*100,2)</f>
        <v>-2.76</v>
      </c>
      <c r="K3404" s="3" t="str">
        <f aca="false">B3404&amp;"_"&amp;C3404</f>
        <v>7_2025-07-17</v>
      </c>
    </row>
    <row r="3405" customFormat="false" ht="15" hidden="false" customHeight="false" outlineLevel="0" collapsed="false">
      <c r="A3405" s="3" t="n">
        <v>3404</v>
      </c>
      <c r="B3405" s="3" t="n">
        <v>7</v>
      </c>
      <c r="C3405" s="3" t="s">
        <v>460</v>
      </c>
      <c r="D3405" s="4" t="n">
        <v>299.75</v>
      </c>
      <c r="E3405" s="4" t="n">
        <v>301.47</v>
      </c>
      <c r="F3405" s="4" t="n">
        <v>296.99</v>
      </c>
      <c r="G3405" s="4" t="n">
        <v>298.77</v>
      </c>
      <c r="H3405" s="5" t="n">
        <v>3026080</v>
      </c>
      <c r="I3405" s="3"/>
      <c r="J3405" s="3" t="n">
        <f aca="false">ROUND((G3405-G3404)/G3404*100,2)</f>
        <v>-0.09</v>
      </c>
      <c r="K3405" s="3" t="str">
        <f aca="false">B3405&amp;"_"&amp;C3405</f>
        <v>7_2025-07-18</v>
      </c>
    </row>
    <row r="3406" customFormat="false" ht="15" hidden="false" customHeight="false" outlineLevel="0" collapsed="false">
      <c r="A3406" s="3" t="n">
        <v>3405</v>
      </c>
      <c r="B3406" s="3" t="n">
        <v>7</v>
      </c>
      <c r="C3406" s="3" t="s">
        <v>461</v>
      </c>
      <c r="D3406" s="4" t="n">
        <v>291.42</v>
      </c>
      <c r="E3406" s="4" t="n">
        <v>292.05</v>
      </c>
      <c r="F3406" s="4" t="n">
        <v>289.03</v>
      </c>
      <c r="G3406" s="4" t="n">
        <v>290.35</v>
      </c>
      <c r="H3406" s="5" t="n">
        <v>2327232</v>
      </c>
      <c r="I3406" s="3"/>
      <c r="J3406" s="3" t="n">
        <f aca="false">ROUND((G3406-G3405)/G3405*100,2)</f>
        <v>-2.82</v>
      </c>
      <c r="K3406" s="3" t="str">
        <f aca="false">B3406&amp;"_"&amp;C3406</f>
        <v>7_2025-07-21</v>
      </c>
    </row>
    <row r="3407" customFormat="false" ht="15" hidden="false" customHeight="false" outlineLevel="0" collapsed="false">
      <c r="A3407" s="3" t="n">
        <v>3406</v>
      </c>
      <c r="B3407" s="3" t="n">
        <v>7</v>
      </c>
      <c r="C3407" s="3" t="s">
        <v>462</v>
      </c>
      <c r="D3407" s="4" t="n">
        <v>282.83</v>
      </c>
      <c r="E3407" s="4" t="n">
        <v>284.08</v>
      </c>
      <c r="F3407" s="4" t="n">
        <v>282.58</v>
      </c>
      <c r="G3407" s="4" t="n">
        <v>283.12</v>
      </c>
      <c r="H3407" s="5" t="n">
        <v>3210094</v>
      </c>
      <c r="I3407" s="3"/>
      <c r="J3407" s="3" t="n">
        <f aca="false">ROUND((G3407-G3406)/G3406*100,2)</f>
        <v>-2.49</v>
      </c>
      <c r="K3407" s="3" t="str">
        <f aca="false">B3407&amp;"_"&amp;C3407</f>
        <v>7_2025-07-22</v>
      </c>
    </row>
    <row r="3408" customFormat="false" ht="15" hidden="false" customHeight="false" outlineLevel="0" collapsed="false">
      <c r="A3408" s="3" t="n">
        <v>3407</v>
      </c>
      <c r="B3408" s="3" t="n">
        <v>7</v>
      </c>
      <c r="C3408" s="3" t="s">
        <v>463</v>
      </c>
      <c r="D3408" s="4" t="n">
        <v>285.85</v>
      </c>
      <c r="E3408" s="4" t="n">
        <v>286.83</v>
      </c>
      <c r="F3408" s="4" t="n">
        <v>283.81</v>
      </c>
      <c r="G3408" s="4" t="n">
        <v>284.8</v>
      </c>
      <c r="H3408" s="5" t="n">
        <v>5330939</v>
      </c>
      <c r="I3408" s="3"/>
      <c r="J3408" s="3" t="n">
        <f aca="false">ROUND((G3408-G3407)/G3407*100,2)</f>
        <v>0.59</v>
      </c>
      <c r="K3408" s="3" t="str">
        <f aca="false">B3408&amp;"_"&amp;C3408</f>
        <v>7_2025-07-23</v>
      </c>
    </row>
    <row r="3409" customFormat="false" ht="15" hidden="false" customHeight="false" outlineLevel="0" collapsed="false">
      <c r="A3409" s="3" t="n">
        <v>3408</v>
      </c>
      <c r="B3409" s="3" t="n">
        <v>7</v>
      </c>
      <c r="C3409" s="3" t="s">
        <v>464</v>
      </c>
      <c r="D3409" s="4" t="n">
        <v>285.41</v>
      </c>
      <c r="E3409" s="4" t="n">
        <v>286.37</v>
      </c>
      <c r="F3409" s="4" t="n">
        <v>283.84</v>
      </c>
      <c r="G3409" s="4" t="n">
        <v>285.64</v>
      </c>
      <c r="H3409" s="5" t="n">
        <v>6681858</v>
      </c>
      <c r="I3409" s="3"/>
      <c r="J3409" s="3" t="n">
        <f aca="false">ROUND((G3409-G3408)/G3408*100,2)</f>
        <v>0.29</v>
      </c>
      <c r="K3409" s="3" t="str">
        <f aca="false">B3409&amp;"_"&amp;C3409</f>
        <v>7_2025-07-24</v>
      </c>
    </row>
    <row r="3410" customFormat="false" ht="15" hidden="false" customHeight="false" outlineLevel="0" collapsed="false">
      <c r="A3410" s="3" t="n">
        <v>3409</v>
      </c>
      <c r="B3410" s="3" t="n">
        <v>7</v>
      </c>
      <c r="C3410" s="3" t="s">
        <v>465</v>
      </c>
      <c r="D3410" s="4" t="n">
        <v>292.25</v>
      </c>
      <c r="E3410" s="4" t="n">
        <v>293.09</v>
      </c>
      <c r="F3410" s="4" t="n">
        <v>291.67</v>
      </c>
      <c r="G3410" s="4" t="n">
        <v>291.74</v>
      </c>
      <c r="H3410" s="5" t="n">
        <v>5715888</v>
      </c>
      <c r="I3410" s="3"/>
      <c r="J3410" s="3" t="n">
        <f aca="false">ROUND((G3410-G3409)/G3409*100,2)</f>
        <v>2.14</v>
      </c>
      <c r="K3410" s="3" t="str">
        <f aca="false">B3410&amp;"_"&amp;C3410</f>
        <v>7_2025-07-25</v>
      </c>
    </row>
    <row r="3411" customFormat="false" ht="15" hidden="false" customHeight="false" outlineLevel="0" collapsed="false">
      <c r="A3411" s="3" t="n">
        <v>3410</v>
      </c>
      <c r="B3411" s="3" t="n">
        <v>7</v>
      </c>
      <c r="C3411" s="3" t="s">
        <v>466</v>
      </c>
      <c r="D3411" s="4" t="n">
        <v>293.59</v>
      </c>
      <c r="E3411" s="4" t="n">
        <v>295.05</v>
      </c>
      <c r="F3411" s="4" t="n">
        <v>293.12</v>
      </c>
      <c r="G3411" s="4" t="n">
        <v>294.2</v>
      </c>
      <c r="H3411" s="5" t="n">
        <v>5601635</v>
      </c>
      <c r="I3411" s="3"/>
      <c r="J3411" s="3" t="n">
        <f aca="false">ROUND((G3411-G3410)/G3410*100,2)</f>
        <v>0.84</v>
      </c>
      <c r="K3411" s="3" t="str">
        <f aca="false">B3411&amp;"_"&amp;C3411</f>
        <v>7_2025-07-28</v>
      </c>
    </row>
    <row r="3412" customFormat="false" ht="15" hidden="false" customHeight="false" outlineLevel="0" collapsed="false">
      <c r="A3412" s="3" t="n">
        <v>3411</v>
      </c>
      <c r="B3412" s="3" t="n">
        <v>7</v>
      </c>
      <c r="C3412" s="3" t="s">
        <v>467</v>
      </c>
      <c r="D3412" s="4" t="n">
        <v>291.9</v>
      </c>
      <c r="E3412" s="4" t="n">
        <v>292.9</v>
      </c>
      <c r="F3412" s="4" t="n">
        <v>291.01</v>
      </c>
      <c r="G3412" s="4" t="n">
        <v>291.52</v>
      </c>
      <c r="H3412" s="5" t="n">
        <v>4857898</v>
      </c>
      <c r="I3412" s="3"/>
      <c r="J3412" s="3" t="n">
        <f aca="false">ROUND((G3412-G3411)/G3411*100,2)</f>
        <v>-0.91</v>
      </c>
      <c r="K3412" s="3" t="str">
        <f aca="false">B3412&amp;"_"&amp;C3412</f>
        <v>7_2025-07-29</v>
      </c>
    </row>
    <row r="3413" customFormat="false" ht="15" hidden="false" customHeight="false" outlineLevel="0" collapsed="false">
      <c r="A3413" s="3" t="n">
        <v>3412</v>
      </c>
      <c r="B3413" s="3" t="n">
        <v>7</v>
      </c>
      <c r="C3413" s="3" t="s">
        <v>468</v>
      </c>
      <c r="D3413" s="4" t="n">
        <v>279.78</v>
      </c>
      <c r="E3413" s="4" t="n">
        <v>280.41</v>
      </c>
      <c r="F3413" s="4" t="n">
        <v>278.37</v>
      </c>
      <c r="G3413" s="4" t="n">
        <v>278.75</v>
      </c>
      <c r="H3413" s="5" t="n">
        <v>520843</v>
      </c>
      <c r="I3413" s="3"/>
      <c r="J3413" s="3" t="n">
        <f aca="false">ROUND((G3413-G3412)/G3412*100,2)</f>
        <v>-4.38</v>
      </c>
      <c r="K3413" s="3" t="str">
        <f aca="false">B3413&amp;"_"&amp;C3413</f>
        <v>7_2025-07-30</v>
      </c>
    </row>
    <row r="3414" customFormat="false" ht="15" hidden="false" customHeight="false" outlineLevel="0" collapsed="false">
      <c r="A3414" s="3" t="n">
        <v>3413</v>
      </c>
      <c r="B3414" s="3" t="n">
        <v>7</v>
      </c>
      <c r="C3414" s="3" t="s">
        <v>469</v>
      </c>
      <c r="D3414" s="4" t="n">
        <v>274.71</v>
      </c>
      <c r="E3414" s="4" t="n">
        <v>274.97</v>
      </c>
      <c r="F3414" s="4" t="n">
        <v>273.4</v>
      </c>
      <c r="G3414" s="4" t="n">
        <v>273.94</v>
      </c>
      <c r="H3414" s="5" t="n">
        <v>2134746</v>
      </c>
      <c r="I3414" s="3"/>
      <c r="J3414" s="3" t="n">
        <f aca="false">ROUND((G3414-G3413)/G3413*100,2)</f>
        <v>-1.73</v>
      </c>
      <c r="K3414" s="3" t="str">
        <f aca="false">B3414&amp;"_"&amp;C3414</f>
        <v>7_2025-07-31</v>
      </c>
    </row>
    <row r="3415" customFormat="false" ht="15" hidden="false" customHeight="false" outlineLevel="0" collapsed="false">
      <c r="A3415" s="3" t="n">
        <v>3414</v>
      </c>
      <c r="B3415" s="3" t="n">
        <v>7</v>
      </c>
      <c r="C3415" s="3" t="s">
        <v>470</v>
      </c>
      <c r="D3415" s="4" t="n">
        <v>274.58</v>
      </c>
      <c r="E3415" s="4" t="n">
        <v>275.95</v>
      </c>
      <c r="F3415" s="4" t="n">
        <v>274.17</v>
      </c>
      <c r="G3415" s="4" t="n">
        <v>274.29</v>
      </c>
      <c r="H3415" s="5" t="n">
        <v>2093874</v>
      </c>
      <c r="I3415" s="3"/>
      <c r="J3415" s="3" t="n">
        <f aca="false">ROUND((G3415-G3414)/G3414*100,2)</f>
        <v>0.13</v>
      </c>
      <c r="K3415" s="3" t="str">
        <f aca="false">B3415&amp;"_"&amp;C3415</f>
        <v>7_2025-08-01</v>
      </c>
    </row>
    <row r="3416" customFormat="false" ht="15" hidden="false" customHeight="false" outlineLevel="0" collapsed="false">
      <c r="A3416" s="3" t="n">
        <v>3415</v>
      </c>
      <c r="B3416" s="3" t="n">
        <v>7</v>
      </c>
      <c r="C3416" s="3" t="s">
        <v>471</v>
      </c>
      <c r="D3416" s="4" t="n">
        <v>272.47</v>
      </c>
      <c r="E3416" s="4" t="n">
        <v>272.77</v>
      </c>
      <c r="F3416" s="4" t="n">
        <v>271.43</v>
      </c>
      <c r="G3416" s="4" t="n">
        <v>271.61</v>
      </c>
      <c r="H3416" s="5" t="n">
        <v>4529291</v>
      </c>
      <c r="I3416" s="3"/>
      <c r="J3416" s="3" t="n">
        <f aca="false">ROUND((G3416-G3415)/G3415*100,2)</f>
        <v>-0.98</v>
      </c>
      <c r="K3416" s="3" t="str">
        <f aca="false">B3416&amp;"_"&amp;C3416</f>
        <v>7_2025-08-04</v>
      </c>
    </row>
    <row r="3417" customFormat="false" ht="15" hidden="false" customHeight="false" outlineLevel="0" collapsed="false">
      <c r="A3417" s="3" t="n">
        <v>3416</v>
      </c>
      <c r="B3417" s="3" t="n">
        <v>7</v>
      </c>
      <c r="C3417" s="3" t="s">
        <v>472</v>
      </c>
      <c r="D3417" s="4" t="n">
        <v>273.56</v>
      </c>
      <c r="E3417" s="4" t="n">
        <v>274.35</v>
      </c>
      <c r="F3417" s="4" t="n">
        <v>273.25</v>
      </c>
      <c r="G3417" s="4" t="n">
        <v>274.25</v>
      </c>
      <c r="H3417" s="5" t="n">
        <v>7602687</v>
      </c>
      <c r="I3417" s="3"/>
      <c r="J3417" s="3" t="n">
        <f aca="false">ROUND((G3417-G3416)/G3416*100,2)</f>
        <v>0.97</v>
      </c>
      <c r="K3417" s="3" t="str">
        <f aca="false">B3417&amp;"_"&amp;C3417</f>
        <v>7_2025-08-05</v>
      </c>
    </row>
    <row r="3418" customFormat="false" ht="15" hidden="false" customHeight="false" outlineLevel="0" collapsed="false">
      <c r="A3418" s="3" t="n">
        <v>3417</v>
      </c>
      <c r="B3418" s="3" t="n">
        <v>7</v>
      </c>
      <c r="C3418" s="3" t="s">
        <v>473</v>
      </c>
      <c r="D3418" s="4" t="n">
        <v>274.13</v>
      </c>
      <c r="E3418" s="4" t="n">
        <v>274.63</v>
      </c>
      <c r="F3418" s="4" t="n">
        <v>272.09</v>
      </c>
      <c r="G3418" s="4" t="n">
        <v>273.49</v>
      </c>
      <c r="H3418" s="5" t="n">
        <v>1023080</v>
      </c>
      <c r="I3418" s="3"/>
      <c r="J3418" s="3" t="n">
        <f aca="false">ROUND((G3418-G3417)/G3417*100,2)</f>
        <v>-0.28</v>
      </c>
      <c r="K3418" s="3" t="str">
        <f aca="false">B3418&amp;"_"&amp;C3418</f>
        <v>7_2025-08-06</v>
      </c>
    </row>
    <row r="3419" customFormat="false" ht="15" hidden="false" customHeight="false" outlineLevel="0" collapsed="false">
      <c r="A3419" s="3" t="n">
        <v>3418</v>
      </c>
      <c r="B3419" s="3" t="n">
        <v>7</v>
      </c>
      <c r="C3419" s="3" t="s">
        <v>474</v>
      </c>
      <c r="D3419" s="4" t="n">
        <v>271.4</v>
      </c>
      <c r="E3419" s="4" t="n">
        <v>271.45</v>
      </c>
      <c r="F3419" s="4" t="n">
        <v>270.82</v>
      </c>
      <c r="G3419" s="4" t="n">
        <v>270.89</v>
      </c>
      <c r="H3419" s="5" t="n">
        <v>7212726</v>
      </c>
      <c r="I3419" s="3"/>
      <c r="J3419" s="3" t="n">
        <f aca="false">ROUND((G3419-G3418)/G3418*100,2)</f>
        <v>-0.95</v>
      </c>
      <c r="K3419" s="3" t="str">
        <f aca="false">B3419&amp;"_"&amp;C3419</f>
        <v>7_2025-08-07</v>
      </c>
    </row>
    <row r="3420" customFormat="false" ht="15" hidden="false" customHeight="false" outlineLevel="0" collapsed="false">
      <c r="A3420" s="3" t="n">
        <v>3419</v>
      </c>
      <c r="B3420" s="3" t="n">
        <v>7</v>
      </c>
      <c r="C3420" s="3" t="s">
        <v>475</v>
      </c>
      <c r="D3420" s="4" t="n">
        <v>264.19</v>
      </c>
      <c r="E3420" s="4" t="n">
        <v>264.5</v>
      </c>
      <c r="F3420" s="4" t="n">
        <v>262.98</v>
      </c>
      <c r="G3420" s="4" t="n">
        <v>264.5</v>
      </c>
      <c r="H3420" s="5" t="n">
        <v>4557603</v>
      </c>
      <c r="I3420" s="3"/>
      <c r="J3420" s="3" t="n">
        <f aca="false">ROUND((G3420-G3419)/G3419*100,2)</f>
        <v>-2.36</v>
      </c>
      <c r="K3420" s="3" t="str">
        <f aca="false">B3420&amp;"_"&amp;C3420</f>
        <v>7_2025-08-08</v>
      </c>
    </row>
    <row r="3421" customFormat="false" ht="15" hidden="false" customHeight="false" outlineLevel="0" collapsed="false">
      <c r="A3421" s="3" t="n">
        <v>3420</v>
      </c>
      <c r="B3421" s="3" t="n">
        <v>7</v>
      </c>
      <c r="C3421" s="3" t="s">
        <v>476</v>
      </c>
      <c r="D3421" s="4" t="n">
        <v>268.83</v>
      </c>
      <c r="E3421" s="4" t="n">
        <v>269.65</v>
      </c>
      <c r="F3421" s="4" t="n">
        <v>267.55</v>
      </c>
      <c r="G3421" s="4" t="n">
        <v>267.94</v>
      </c>
      <c r="H3421" s="5" t="n">
        <v>1636001</v>
      </c>
      <c r="I3421" s="3"/>
      <c r="J3421" s="3" t="n">
        <f aca="false">ROUND((G3421-G3420)/G3420*100,2)</f>
        <v>1.3</v>
      </c>
      <c r="K3421" s="3" t="str">
        <f aca="false">B3421&amp;"_"&amp;C3421</f>
        <v>7_2025-08-11</v>
      </c>
    </row>
    <row r="3422" customFormat="false" ht="15" hidden="false" customHeight="false" outlineLevel="0" collapsed="false">
      <c r="A3422" s="3" t="n">
        <v>3421</v>
      </c>
      <c r="B3422" s="3" t="n">
        <v>7</v>
      </c>
      <c r="C3422" s="3" t="s">
        <v>477</v>
      </c>
      <c r="D3422" s="4" t="n">
        <v>269.48</v>
      </c>
      <c r="E3422" s="4" t="n">
        <v>270.06</v>
      </c>
      <c r="F3422" s="4" t="n">
        <v>269.26</v>
      </c>
      <c r="G3422" s="4" t="n">
        <v>269.71</v>
      </c>
      <c r="H3422" s="5" t="n">
        <v>7456387</v>
      </c>
      <c r="I3422" s="3"/>
      <c r="J3422" s="3" t="n">
        <f aca="false">ROUND((G3422-G3421)/G3421*100,2)</f>
        <v>0.66</v>
      </c>
      <c r="K3422" s="3" t="str">
        <f aca="false">B3422&amp;"_"&amp;C3422</f>
        <v>7_2025-08-12</v>
      </c>
    </row>
    <row r="3423" customFormat="false" ht="15" hidden="false" customHeight="false" outlineLevel="0" collapsed="false">
      <c r="A3423" s="3" t="n">
        <v>3422</v>
      </c>
      <c r="B3423" s="3" t="n">
        <v>7</v>
      </c>
      <c r="C3423" s="3" t="s">
        <v>478</v>
      </c>
      <c r="D3423" s="4" t="n">
        <v>268.11</v>
      </c>
      <c r="E3423" s="4" t="n">
        <v>269.67</v>
      </c>
      <c r="F3423" s="4" t="n">
        <v>266.57</v>
      </c>
      <c r="G3423" s="4" t="n">
        <v>268.58</v>
      </c>
      <c r="H3423" s="5" t="n">
        <v>7426472</v>
      </c>
      <c r="I3423" s="3"/>
      <c r="J3423" s="3" t="n">
        <f aca="false">ROUND((G3423-G3422)/G3422*100,2)</f>
        <v>-0.42</v>
      </c>
      <c r="K3423" s="3" t="str">
        <f aca="false">B3423&amp;"_"&amp;C3423</f>
        <v>7_2025-08-13</v>
      </c>
    </row>
    <row r="3424" customFormat="false" ht="15" hidden="false" customHeight="false" outlineLevel="0" collapsed="false">
      <c r="A3424" s="3" t="n">
        <v>3423</v>
      </c>
      <c r="B3424" s="3" t="n">
        <v>7</v>
      </c>
      <c r="C3424" s="3" t="s">
        <v>479</v>
      </c>
      <c r="D3424" s="4" t="n">
        <v>261.88</v>
      </c>
      <c r="E3424" s="4" t="n">
        <v>262.76</v>
      </c>
      <c r="F3424" s="4" t="n">
        <v>259.31</v>
      </c>
      <c r="G3424" s="4" t="n">
        <v>260.85</v>
      </c>
      <c r="H3424" s="5" t="n">
        <v>3883607</v>
      </c>
      <c r="I3424" s="3"/>
      <c r="J3424" s="3" t="n">
        <f aca="false">ROUND((G3424-G3423)/G3423*100,2)</f>
        <v>-2.88</v>
      </c>
      <c r="K3424" s="3" t="str">
        <f aca="false">B3424&amp;"_"&amp;C3424</f>
        <v>7_2025-08-14</v>
      </c>
    </row>
    <row r="3425" customFormat="false" ht="15" hidden="false" customHeight="false" outlineLevel="0" collapsed="false">
      <c r="A3425" s="3" t="n">
        <v>3424</v>
      </c>
      <c r="B3425" s="3" t="n">
        <v>7</v>
      </c>
      <c r="C3425" s="3" t="s">
        <v>480</v>
      </c>
      <c r="D3425" s="4" t="n">
        <v>263.79</v>
      </c>
      <c r="E3425" s="4" t="n">
        <v>265.15</v>
      </c>
      <c r="F3425" s="4" t="n">
        <v>262.9</v>
      </c>
      <c r="G3425" s="4" t="n">
        <v>263.04</v>
      </c>
      <c r="H3425" s="5" t="n">
        <v>4950643</v>
      </c>
      <c r="I3425" s="3"/>
      <c r="J3425" s="3" t="n">
        <f aca="false">ROUND((G3425-G3424)/G3424*100,2)</f>
        <v>0.84</v>
      </c>
      <c r="K3425" s="3" t="str">
        <f aca="false">B3425&amp;"_"&amp;C3425</f>
        <v>7_2025-08-15</v>
      </c>
    </row>
    <row r="3426" customFormat="false" ht="15" hidden="false" customHeight="false" outlineLevel="0" collapsed="false">
      <c r="A3426" s="3" t="n">
        <v>3425</v>
      </c>
      <c r="B3426" s="3" t="n">
        <v>7</v>
      </c>
      <c r="C3426" s="3" t="s">
        <v>481</v>
      </c>
      <c r="D3426" s="4" t="n">
        <v>258.28</v>
      </c>
      <c r="E3426" s="4" t="n">
        <v>259.04</v>
      </c>
      <c r="F3426" s="4" t="n">
        <v>256.8</v>
      </c>
      <c r="G3426" s="4" t="n">
        <v>258.97</v>
      </c>
      <c r="H3426" s="5" t="n">
        <v>2302020</v>
      </c>
      <c r="I3426" s="3"/>
      <c r="J3426" s="3" t="n">
        <f aca="false">ROUND((G3426-G3425)/G3425*100,2)</f>
        <v>-1.55</v>
      </c>
      <c r="K3426" s="3" t="str">
        <f aca="false">B3426&amp;"_"&amp;C3426</f>
        <v>7_2025-08-18</v>
      </c>
    </row>
    <row r="3427" customFormat="false" ht="15" hidden="false" customHeight="false" outlineLevel="0" collapsed="false">
      <c r="A3427" s="3" t="n">
        <v>3426</v>
      </c>
      <c r="B3427" s="3" t="n">
        <v>7</v>
      </c>
      <c r="C3427" s="3" t="s">
        <v>482</v>
      </c>
      <c r="D3427" s="4" t="n">
        <v>256.67</v>
      </c>
      <c r="E3427" s="4" t="n">
        <v>258.03</v>
      </c>
      <c r="F3427" s="4" t="n">
        <v>255.09</v>
      </c>
      <c r="G3427" s="4" t="n">
        <v>256.32</v>
      </c>
      <c r="H3427" s="5" t="n">
        <v>7135582</v>
      </c>
      <c r="I3427" s="3"/>
      <c r="J3427" s="3" t="n">
        <f aca="false">ROUND((G3427-G3426)/G3426*100,2)</f>
        <v>-1.02</v>
      </c>
      <c r="K3427" s="3" t="str">
        <f aca="false">B3427&amp;"_"&amp;C3427</f>
        <v>7_2025-08-19</v>
      </c>
    </row>
    <row r="3428" customFormat="false" ht="15" hidden="false" customHeight="false" outlineLevel="0" collapsed="false">
      <c r="A3428" s="3" t="n">
        <v>3427</v>
      </c>
      <c r="B3428" s="3" t="n">
        <v>7</v>
      </c>
      <c r="C3428" s="3" t="s">
        <v>483</v>
      </c>
      <c r="D3428" s="4" t="n">
        <v>259.22</v>
      </c>
      <c r="E3428" s="4" t="n">
        <v>259.34</v>
      </c>
      <c r="F3428" s="4" t="n">
        <v>258.46</v>
      </c>
      <c r="G3428" s="4" t="n">
        <v>259.18</v>
      </c>
      <c r="H3428" s="5" t="n">
        <v>3975254</v>
      </c>
      <c r="I3428" s="3"/>
      <c r="J3428" s="3" t="n">
        <f aca="false">ROUND((G3428-G3427)/G3427*100,2)</f>
        <v>1.12</v>
      </c>
      <c r="K3428" s="3" t="str">
        <f aca="false">B3428&amp;"_"&amp;C3428</f>
        <v>7_2025-08-20</v>
      </c>
    </row>
    <row r="3429" customFormat="false" ht="15" hidden="false" customHeight="false" outlineLevel="0" collapsed="false">
      <c r="A3429" s="3" t="n">
        <v>3428</v>
      </c>
      <c r="B3429" s="3" t="n">
        <v>7</v>
      </c>
      <c r="C3429" s="3" t="s">
        <v>484</v>
      </c>
      <c r="D3429" s="4" t="n">
        <v>261.73</v>
      </c>
      <c r="E3429" s="4" t="n">
        <v>263.67</v>
      </c>
      <c r="F3429" s="4" t="n">
        <v>261.73</v>
      </c>
      <c r="G3429" s="4" t="n">
        <v>262.73</v>
      </c>
      <c r="H3429" s="5" t="n">
        <v>3836882</v>
      </c>
      <c r="I3429" s="3"/>
      <c r="J3429" s="3" t="n">
        <f aca="false">ROUND((G3429-G3428)/G3428*100,2)</f>
        <v>1.37</v>
      </c>
      <c r="K3429" s="3" t="str">
        <f aca="false">B3429&amp;"_"&amp;C3429</f>
        <v>7_2025-08-21</v>
      </c>
    </row>
    <row r="3430" customFormat="false" ht="15" hidden="false" customHeight="false" outlineLevel="0" collapsed="false">
      <c r="A3430" s="3" t="n">
        <v>3429</v>
      </c>
      <c r="B3430" s="3" t="n">
        <v>7</v>
      </c>
      <c r="C3430" s="3" t="s">
        <v>485</v>
      </c>
      <c r="D3430" s="4" t="n">
        <v>265.73</v>
      </c>
      <c r="E3430" s="4" t="n">
        <v>267.59</v>
      </c>
      <c r="F3430" s="4" t="n">
        <v>264.85</v>
      </c>
      <c r="G3430" s="4" t="n">
        <v>266.45</v>
      </c>
      <c r="H3430" s="5" t="n">
        <v>1856994</v>
      </c>
      <c r="I3430" s="3"/>
      <c r="J3430" s="3" t="n">
        <f aca="false">ROUND((G3430-G3429)/G3429*100,2)</f>
        <v>1.42</v>
      </c>
      <c r="K3430" s="3" t="str">
        <f aca="false">B3430&amp;"_"&amp;C3430</f>
        <v>7_2025-08-22</v>
      </c>
    </row>
    <row r="3431" customFormat="false" ht="15" hidden="false" customHeight="false" outlineLevel="0" collapsed="false">
      <c r="A3431" s="3" t="n">
        <v>3430</v>
      </c>
      <c r="B3431" s="3" t="n">
        <v>7</v>
      </c>
      <c r="C3431" s="3" t="s">
        <v>486</v>
      </c>
      <c r="D3431" s="4" t="n">
        <v>268.75</v>
      </c>
      <c r="E3431" s="4" t="n">
        <v>270.44</v>
      </c>
      <c r="F3431" s="4" t="n">
        <v>268.59</v>
      </c>
      <c r="G3431" s="4" t="n">
        <v>268.9</v>
      </c>
      <c r="H3431" s="5" t="n">
        <v>6464462</v>
      </c>
      <c r="I3431" s="3"/>
      <c r="J3431" s="3" t="n">
        <f aca="false">ROUND((G3431-G3430)/G3430*100,2)</f>
        <v>0.92</v>
      </c>
      <c r="K3431" s="3" t="str">
        <f aca="false">B3431&amp;"_"&amp;C3431</f>
        <v>7_2025-08-25</v>
      </c>
    </row>
    <row r="3432" customFormat="false" ht="15" hidden="false" customHeight="false" outlineLevel="0" collapsed="false">
      <c r="A3432" s="3" t="n">
        <v>3431</v>
      </c>
      <c r="B3432" s="3" t="n">
        <v>7</v>
      </c>
      <c r="C3432" s="3" t="s">
        <v>487</v>
      </c>
      <c r="D3432" s="4" t="n">
        <v>268.2</v>
      </c>
      <c r="E3432" s="4" t="n">
        <v>269.98</v>
      </c>
      <c r="F3432" s="4" t="n">
        <v>266.93</v>
      </c>
      <c r="G3432" s="4" t="n">
        <v>268.51</v>
      </c>
      <c r="H3432" s="5" t="n">
        <v>4416904</v>
      </c>
      <c r="I3432" s="3"/>
      <c r="J3432" s="3" t="n">
        <f aca="false">ROUND((G3432-G3431)/G3431*100,2)</f>
        <v>-0.15</v>
      </c>
      <c r="K3432" s="3" t="str">
        <f aca="false">B3432&amp;"_"&amp;C3432</f>
        <v>7_2025-08-26</v>
      </c>
    </row>
    <row r="3433" customFormat="false" ht="15" hidden="false" customHeight="false" outlineLevel="0" collapsed="false">
      <c r="A3433" s="3" t="n">
        <v>3432</v>
      </c>
      <c r="B3433" s="3" t="n">
        <v>7</v>
      </c>
      <c r="C3433" s="3" t="s">
        <v>488</v>
      </c>
      <c r="D3433" s="4" t="n">
        <v>266.53</v>
      </c>
      <c r="E3433" s="4" t="n">
        <v>267.68</v>
      </c>
      <c r="F3433" s="4" t="n">
        <v>264.56</v>
      </c>
      <c r="G3433" s="4" t="n">
        <v>265.66</v>
      </c>
      <c r="H3433" s="5" t="n">
        <v>4741575</v>
      </c>
      <c r="I3433" s="3"/>
      <c r="J3433" s="3" t="n">
        <f aca="false">ROUND((G3433-G3432)/G3432*100,2)</f>
        <v>-1.06</v>
      </c>
      <c r="K3433" s="3" t="str">
        <f aca="false">B3433&amp;"_"&amp;C3433</f>
        <v>7_2025-08-27</v>
      </c>
    </row>
    <row r="3434" customFormat="false" ht="15" hidden="false" customHeight="false" outlineLevel="0" collapsed="false">
      <c r="A3434" s="3" t="n">
        <v>3433</v>
      </c>
      <c r="B3434" s="3" t="n">
        <v>7</v>
      </c>
      <c r="C3434" s="3" t="s">
        <v>489</v>
      </c>
      <c r="D3434" s="4" t="n">
        <v>258.2</v>
      </c>
      <c r="E3434" s="4" t="n">
        <v>258.53</v>
      </c>
      <c r="F3434" s="4" t="n">
        <v>257.62</v>
      </c>
      <c r="G3434" s="4" t="n">
        <v>258.19</v>
      </c>
      <c r="H3434" s="5" t="n">
        <v>4626785</v>
      </c>
      <c r="I3434" s="3"/>
      <c r="J3434" s="3" t="n">
        <f aca="false">ROUND((G3434-G3433)/G3433*100,2)</f>
        <v>-2.81</v>
      </c>
      <c r="K3434" s="3" t="str">
        <f aca="false">B3434&amp;"_"&amp;C3434</f>
        <v>7_2025-08-28</v>
      </c>
    </row>
    <row r="3435" customFormat="false" ht="15" hidden="false" customHeight="false" outlineLevel="0" collapsed="false">
      <c r="A3435" s="3" t="n">
        <v>3434</v>
      </c>
      <c r="B3435" s="3" t="n">
        <v>7</v>
      </c>
      <c r="C3435" s="3" t="s">
        <v>490</v>
      </c>
      <c r="D3435" s="4" t="n">
        <v>260.62</v>
      </c>
      <c r="E3435" s="4" t="n">
        <v>262.42</v>
      </c>
      <c r="F3435" s="4" t="n">
        <v>260.13</v>
      </c>
      <c r="G3435" s="4" t="n">
        <v>261.49</v>
      </c>
      <c r="H3435" s="5" t="n">
        <v>6122184</v>
      </c>
      <c r="I3435" s="3"/>
      <c r="J3435" s="3" t="n">
        <f aca="false">ROUND((G3435-G3434)/G3434*100,2)</f>
        <v>1.28</v>
      </c>
      <c r="K3435" s="3" t="str">
        <f aca="false">B3435&amp;"_"&amp;C3435</f>
        <v>7_2025-08-29</v>
      </c>
    </row>
    <row r="3436" customFormat="false" ht="15" hidden="false" customHeight="false" outlineLevel="0" collapsed="false">
      <c r="A3436" s="3" t="n">
        <v>3435</v>
      </c>
      <c r="B3436" s="3" t="n">
        <v>7</v>
      </c>
      <c r="C3436" s="3" t="s">
        <v>491</v>
      </c>
      <c r="D3436" s="4" t="n">
        <v>260.04</v>
      </c>
      <c r="E3436" s="4" t="n">
        <v>260.19</v>
      </c>
      <c r="F3436" s="4" t="n">
        <v>258.75</v>
      </c>
      <c r="G3436" s="4" t="n">
        <v>259.62</v>
      </c>
      <c r="H3436" s="5" t="n">
        <v>833428</v>
      </c>
      <c r="I3436" s="3"/>
      <c r="J3436" s="3" t="n">
        <f aca="false">ROUND((G3436-G3435)/G3435*100,2)</f>
        <v>-0.72</v>
      </c>
      <c r="K3436" s="3" t="str">
        <f aca="false">B3436&amp;"_"&amp;C3436</f>
        <v>7_2025-09-01</v>
      </c>
    </row>
    <row r="3437" customFormat="false" ht="15" hidden="false" customHeight="false" outlineLevel="0" collapsed="false">
      <c r="A3437" s="3" t="n">
        <v>3436</v>
      </c>
      <c r="B3437" s="3" t="n">
        <v>7</v>
      </c>
      <c r="C3437" s="3" t="s">
        <v>492</v>
      </c>
      <c r="D3437" s="4" t="n">
        <v>253.86</v>
      </c>
      <c r="E3437" s="4" t="n">
        <v>256.3</v>
      </c>
      <c r="F3437" s="4" t="n">
        <v>253.34</v>
      </c>
      <c r="G3437" s="4" t="n">
        <v>254.78</v>
      </c>
      <c r="H3437" s="5" t="n">
        <v>2272498</v>
      </c>
      <c r="I3437" s="3"/>
      <c r="J3437" s="3" t="n">
        <f aca="false">ROUND((G3437-G3436)/G3436*100,2)</f>
        <v>-1.86</v>
      </c>
      <c r="K3437" s="3" t="str">
        <f aca="false">B3437&amp;"_"&amp;C3437</f>
        <v>7_2025-09-02</v>
      </c>
    </row>
    <row r="3438" customFormat="false" ht="15" hidden="false" customHeight="false" outlineLevel="0" collapsed="false">
      <c r="A3438" s="3" t="n">
        <v>3437</v>
      </c>
      <c r="B3438" s="3" t="n">
        <v>7</v>
      </c>
      <c r="C3438" s="3" t="s">
        <v>493</v>
      </c>
      <c r="D3438" s="4" t="n">
        <v>246.91</v>
      </c>
      <c r="E3438" s="4" t="n">
        <v>247.23</v>
      </c>
      <c r="F3438" s="4" t="n">
        <v>245.9</v>
      </c>
      <c r="G3438" s="4" t="n">
        <v>246.71</v>
      </c>
      <c r="H3438" s="5" t="n">
        <v>3315782</v>
      </c>
      <c r="I3438" s="3"/>
      <c r="J3438" s="3" t="n">
        <f aca="false">ROUND((G3438-G3437)/G3437*100,2)</f>
        <v>-3.17</v>
      </c>
      <c r="K3438" s="3" t="str">
        <f aca="false">B3438&amp;"_"&amp;C3438</f>
        <v>7_2025-09-03</v>
      </c>
    </row>
    <row r="3439" customFormat="false" ht="15" hidden="false" customHeight="false" outlineLevel="0" collapsed="false">
      <c r="A3439" s="3" t="n">
        <v>3438</v>
      </c>
      <c r="B3439" s="3" t="n">
        <v>7</v>
      </c>
      <c r="C3439" s="3" t="s">
        <v>494</v>
      </c>
      <c r="D3439" s="4" t="n">
        <v>245.88</v>
      </c>
      <c r="E3439" s="4" t="n">
        <v>246.63</v>
      </c>
      <c r="F3439" s="4" t="n">
        <v>244.16</v>
      </c>
      <c r="G3439" s="4" t="n">
        <v>245.01</v>
      </c>
      <c r="H3439" s="5" t="n">
        <v>7244110</v>
      </c>
      <c r="I3439" s="3"/>
      <c r="J3439" s="3" t="n">
        <f aca="false">ROUND((G3439-G3438)/G3438*100,2)</f>
        <v>-0.69</v>
      </c>
      <c r="K3439" s="3" t="str">
        <f aca="false">B3439&amp;"_"&amp;C3439</f>
        <v>7_2025-09-04</v>
      </c>
    </row>
    <row r="3440" customFormat="false" ht="15" hidden="false" customHeight="false" outlineLevel="0" collapsed="false">
      <c r="A3440" s="3" t="n">
        <v>3439</v>
      </c>
      <c r="B3440" s="3" t="n">
        <v>7</v>
      </c>
      <c r="C3440" s="3" t="s">
        <v>495</v>
      </c>
      <c r="D3440" s="4" t="n">
        <v>247.16</v>
      </c>
      <c r="E3440" s="4" t="n">
        <v>247.62</v>
      </c>
      <c r="F3440" s="4" t="n">
        <v>246.17</v>
      </c>
      <c r="G3440" s="4" t="n">
        <v>246.25</v>
      </c>
      <c r="H3440" s="5" t="n">
        <v>1219808</v>
      </c>
      <c r="I3440" s="3"/>
      <c r="J3440" s="3" t="n">
        <f aca="false">ROUND((G3440-G3439)/G3439*100,2)</f>
        <v>0.51</v>
      </c>
      <c r="K3440" s="3" t="str">
        <f aca="false">B3440&amp;"_"&amp;C3440</f>
        <v>7_2025-09-05</v>
      </c>
    </row>
    <row r="3441" customFormat="false" ht="15" hidden="false" customHeight="false" outlineLevel="0" collapsed="false">
      <c r="A3441" s="3" t="n">
        <v>3440</v>
      </c>
      <c r="B3441" s="3" t="n">
        <v>7</v>
      </c>
      <c r="C3441" s="3" t="s">
        <v>496</v>
      </c>
      <c r="D3441" s="4" t="n">
        <v>242.97</v>
      </c>
      <c r="E3441" s="4" t="n">
        <v>243.22</v>
      </c>
      <c r="F3441" s="4" t="n">
        <v>241.85</v>
      </c>
      <c r="G3441" s="4" t="n">
        <v>242.95</v>
      </c>
      <c r="H3441" s="5" t="n">
        <v>1718851</v>
      </c>
      <c r="I3441" s="3"/>
      <c r="J3441" s="3" t="n">
        <f aca="false">ROUND((G3441-G3440)/G3440*100,2)</f>
        <v>-1.34</v>
      </c>
      <c r="K3441" s="3" t="str">
        <f aca="false">B3441&amp;"_"&amp;C3441</f>
        <v>7_2025-09-08</v>
      </c>
    </row>
    <row r="3442" customFormat="false" ht="15" hidden="false" customHeight="false" outlineLevel="0" collapsed="false">
      <c r="A3442" s="3" t="n">
        <v>3441</v>
      </c>
      <c r="B3442" s="3" t="n">
        <v>7</v>
      </c>
      <c r="C3442" s="3" t="s">
        <v>497</v>
      </c>
      <c r="D3442" s="4" t="n">
        <v>248.46</v>
      </c>
      <c r="E3442" s="4" t="n">
        <v>249.26</v>
      </c>
      <c r="F3442" s="4" t="n">
        <v>247.3</v>
      </c>
      <c r="G3442" s="4" t="n">
        <v>248.23</v>
      </c>
      <c r="H3442" s="5" t="n">
        <v>6790119</v>
      </c>
      <c r="I3442" s="3"/>
      <c r="J3442" s="3" t="n">
        <f aca="false">ROUND((G3442-G3441)/G3441*100,2)</f>
        <v>2.17</v>
      </c>
      <c r="K3442" s="3" t="str">
        <f aca="false">B3442&amp;"_"&amp;C3442</f>
        <v>7_2025-09-09</v>
      </c>
    </row>
    <row r="3443" customFormat="false" ht="15" hidden="false" customHeight="false" outlineLevel="0" collapsed="false">
      <c r="A3443" s="3" t="n">
        <v>3442</v>
      </c>
      <c r="B3443" s="3" t="n">
        <v>7</v>
      </c>
      <c r="C3443" s="3" t="s">
        <v>498</v>
      </c>
      <c r="D3443" s="4" t="n">
        <v>249.63</v>
      </c>
      <c r="E3443" s="4" t="n">
        <v>251.17</v>
      </c>
      <c r="F3443" s="4" t="n">
        <v>249.4</v>
      </c>
      <c r="G3443" s="4" t="n">
        <v>250.17</v>
      </c>
      <c r="H3443" s="5" t="n">
        <v>2389715</v>
      </c>
      <c r="I3443" s="3"/>
      <c r="J3443" s="3" t="n">
        <f aca="false">ROUND((G3443-G3442)/G3442*100,2)</f>
        <v>0.78</v>
      </c>
      <c r="K3443" s="3" t="str">
        <f aca="false">B3443&amp;"_"&amp;C3443</f>
        <v>7_2025-09-10</v>
      </c>
    </row>
    <row r="3444" customFormat="false" ht="15" hidden="false" customHeight="false" outlineLevel="0" collapsed="false">
      <c r="A3444" s="3" t="n">
        <v>3443</v>
      </c>
      <c r="B3444" s="3" t="n">
        <v>7</v>
      </c>
      <c r="C3444" s="3" t="s">
        <v>499</v>
      </c>
      <c r="D3444" s="4" t="n">
        <v>248.9</v>
      </c>
      <c r="E3444" s="4" t="n">
        <v>249.66</v>
      </c>
      <c r="F3444" s="4" t="n">
        <v>248.71</v>
      </c>
      <c r="G3444" s="4" t="n">
        <v>249.34</v>
      </c>
      <c r="H3444" s="5" t="n">
        <v>6119795</v>
      </c>
      <c r="I3444" s="3"/>
      <c r="J3444" s="3" t="n">
        <f aca="false">ROUND((G3444-G3443)/G3443*100,2)</f>
        <v>-0.33</v>
      </c>
      <c r="K3444" s="3" t="str">
        <f aca="false">B3444&amp;"_"&amp;C3444</f>
        <v>7_2025-09-11</v>
      </c>
    </row>
    <row r="3445" customFormat="false" ht="15" hidden="false" customHeight="false" outlineLevel="0" collapsed="false">
      <c r="A3445" s="3" t="n">
        <v>3444</v>
      </c>
      <c r="B3445" s="3" t="n">
        <v>7</v>
      </c>
      <c r="C3445" s="3" t="s">
        <v>500</v>
      </c>
      <c r="D3445" s="4" t="n">
        <v>254.57</v>
      </c>
      <c r="E3445" s="4" t="n">
        <v>254.74</v>
      </c>
      <c r="F3445" s="4" t="n">
        <v>253.87</v>
      </c>
      <c r="G3445" s="4" t="n">
        <v>254.52</v>
      </c>
      <c r="H3445" s="5" t="n">
        <v>7651147</v>
      </c>
      <c r="I3445" s="3"/>
      <c r="J3445" s="3" t="n">
        <f aca="false">ROUND((G3445-G3444)/G3444*100,2)</f>
        <v>2.08</v>
      </c>
      <c r="K3445" s="3" t="str">
        <f aca="false">B3445&amp;"_"&amp;C3445</f>
        <v>7_2025-09-12</v>
      </c>
    </row>
    <row r="3446" customFormat="false" ht="15" hidden="false" customHeight="false" outlineLevel="0" collapsed="false">
      <c r="A3446" s="3" t="n">
        <v>3445</v>
      </c>
      <c r="B3446" s="3" t="n">
        <v>7</v>
      </c>
      <c r="C3446" s="3" t="s">
        <v>501</v>
      </c>
      <c r="D3446" s="4" t="n">
        <v>250.01</v>
      </c>
      <c r="E3446" s="4" t="n">
        <v>250.63</v>
      </c>
      <c r="F3446" s="4" t="n">
        <v>249.82</v>
      </c>
      <c r="G3446" s="4" t="n">
        <v>250.62</v>
      </c>
      <c r="H3446" s="5" t="n">
        <v>5204770</v>
      </c>
      <c r="I3446" s="3"/>
      <c r="J3446" s="3" t="n">
        <f aca="false">ROUND((G3446-G3445)/G3445*100,2)</f>
        <v>-1.53</v>
      </c>
      <c r="K3446" s="3" t="str">
        <f aca="false">B3446&amp;"_"&amp;C3446</f>
        <v>7_2025-09-15</v>
      </c>
    </row>
    <row r="3447" customFormat="false" ht="15" hidden="false" customHeight="false" outlineLevel="0" collapsed="false">
      <c r="A3447" s="3" t="n">
        <v>3446</v>
      </c>
      <c r="B3447" s="3" t="n">
        <v>7</v>
      </c>
      <c r="C3447" s="3" t="s">
        <v>502</v>
      </c>
      <c r="D3447" s="4" t="n">
        <v>254.41</v>
      </c>
      <c r="E3447" s="4" t="n">
        <v>255.46</v>
      </c>
      <c r="F3447" s="4" t="n">
        <v>254.09</v>
      </c>
      <c r="G3447" s="4" t="n">
        <v>255.41</v>
      </c>
      <c r="H3447" s="5" t="n">
        <v>880307</v>
      </c>
      <c r="I3447" s="3"/>
      <c r="J3447" s="3" t="n">
        <f aca="false">ROUND((G3447-G3446)/G3446*100,2)</f>
        <v>1.91</v>
      </c>
      <c r="K3447" s="3" t="str">
        <f aca="false">B3447&amp;"_"&amp;C3447</f>
        <v>7_2025-09-16</v>
      </c>
    </row>
    <row r="3448" customFormat="false" ht="15" hidden="false" customHeight="false" outlineLevel="0" collapsed="false">
      <c r="A3448" s="3" t="n">
        <v>3447</v>
      </c>
      <c r="B3448" s="3" t="n">
        <v>7</v>
      </c>
      <c r="C3448" s="3" t="s">
        <v>503</v>
      </c>
      <c r="D3448" s="4" t="n">
        <v>261.43</v>
      </c>
      <c r="E3448" s="4" t="n">
        <v>262.22</v>
      </c>
      <c r="F3448" s="4" t="n">
        <v>260.3</v>
      </c>
      <c r="G3448" s="4" t="n">
        <v>262.02</v>
      </c>
      <c r="H3448" s="5" t="n">
        <v>4235202</v>
      </c>
      <c r="I3448" s="3"/>
      <c r="J3448" s="3" t="n">
        <f aca="false">ROUND((G3448-G3447)/G3447*100,2)</f>
        <v>2.59</v>
      </c>
      <c r="K3448" s="3" t="str">
        <f aca="false">B3448&amp;"_"&amp;C3448</f>
        <v>7_2025-09-17</v>
      </c>
    </row>
    <row r="3449" customFormat="false" ht="15" hidden="false" customHeight="false" outlineLevel="0" collapsed="false">
      <c r="A3449" s="3" t="n">
        <v>3448</v>
      </c>
      <c r="B3449" s="3" t="n">
        <v>7</v>
      </c>
      <c r="C3449" s="3" t="s">
        <v>504</v>
      </c>
      <c r="D3449" s="4" t="n">
        <v>260.01</v>
      </c>
      <c r="E3449" s="4" t="n">
        <v>260.21</v>
      </c>
      <c r="F3449" s="4" t="n">
        <v>257.92</v>
      </c>
      <c r="G3449" s="4" t="n">
        <v>259.28</v>
      </c>
      <c r="H3449" s="5" t="n">
        <v>2327744</v>
      </c>
      <c r="I3449" s="3"/>
      <c r="J3449" s="3" t="n">
        <f aca="false">ROUND((G3449-G3448)/G3448*100,2)</f>
        <v>-1.05</v>
      </c>
      <c r="K3449" s="3" t="str">
        <f aca="false">B3449&amp;"_"&amp;C3449</f>
        <v>7_2025-09-18</v>
      </c>
    </row>
    <row r="3450" customFormat="false" ht="15" hidden="false" customHeight="false" outlineLevel="0" collapsed="false">
      <c r="A3450" s="3" t="n">
        <v>3449</v>
      </c>
      <c r="B3450" s="3" t="n">
        <v>7</v>
      </c>
      <c r="C3450" s="3" t="s">
        <v>505</v>
      </c>
      <c r="D3450" s="4" t="n">
        <v>259.65</v>
      </c>
      <c r="E3450" s="4" t="n">
        <v>259.85</v>
      </c>
      <c r="F3450" s="4" t="n">
        <v>258.93</v>
      </c>
      <c r="G3450" s="4" t="n">
        <v>259.07</v>
      </c>
      <c r="H3450" s="5" t="n">
        <v>3015988</v>
      </c>
      <c r="I3450" s="3"/>
      <c r="J3450" s="3" t="n">
        <f aca="false">ROUND((G3450-G3449)/G3449*100,2)</f>
        <v>-0.08</v>
      </c>
      <c r="K3450" s="3" t="str">
        <f aca="false">B3450&amp;"_"&amp;C3450</f>
        <v>7_2025-09-19</v>
      </c>
    </row>
    <row r="3451" customFormat="false" ht="15" hidden="false" customHeight="false" outlineLevel="0" collapsed="false">
      <c r="A3451" s="3" t="n">
        <v>3450</v>
      </c>
      <c r="B3451" s="3" t="n">
        <v>7</v>
      </c>
      <c r="C3451" s="3" t="s">
        <v>506</v>
      </c>
      <c r="D3451" s="4" t="n">
        <v>256.88</v>
      </c>
      <c r="E3451" s="4" t="n">
        <v>258.2</v>
      </c>
      <c r="F3451" s="4" t="n">
        <v>256.57</v>
      </c>
      <c r="G3451" s="4" t="n">
        <v>257.81</v>
      </c>
      <c r="H3451" s="5" t="n">
        <v>5616364</v>
      </c>
      <c r="I3451" s="3"/>
      <c r="J3451" s="3" t="n">
        <f aca="false">ROUND((G3451-G3450)/G3450*100,2)</f>
        <v>-0.49</v>
      </c>
      <c r="K3451" s="3" t="str">
        <f aca="false">B3451&amp;"_"&amp;C3451</f>
        <v>7_2025-09-22</v>
      </c>
    </row>
    <row r="3452" customFormat="false" ht="15" hidden="false" customHeight="false" outlineLevel="0" collapsed="false">
      <c r="A3452" s="3" t="n">
        <v>3451</v>
      </c>
      <c r="B3452" s="3" t="n">
        <v>7</v>
      </c>
      <c r="C3452" s="3" t="s">
        <v>507</v>
      </c>
      <c r="D3452" s="4" t="n">
        <v>260.42</v>
      </c>
      <c r="E3452" s="4" t="n">
        <v>260.78</v>
      </c>
      <c r="F3452" s="4" t="n">
        <v>258.52</v>
      </c>
      <c r="G3452" s="4" t="n">
        <v>259.81</v>
      </c>
      <c r="H3452" s="5" t="n">
        <v>3926885</v>
      </c>
      <c r="I3452" s="3"/>
      <c r="J3452" s="3" t="n">
        <f aca="false">ROUND((G3452-G3451)/G3451*100,2)</f>
        <v>0.78</v>
      </c>
      <c r="K3452" s="3" t="str">
        <f aca="false">B3452&amp;"_"&amp;C3452</f>
        <v>7_2025-09-23</v>
      </c>
    </row>
    <row r="3453" customFormat="false" ht="15" hidden="false" customHeight="false" outlineLevel="0" collapsed="false">
      <c r="A3453" s="3" t="n">
        <v>3452</v>
      </c>
      <c r="B3453" s="3" t="n">
        <v>7</v>
      </c>
      <c r="C3453" s="3" t="s">
        <v>508</v>
      </c>
      <c r="D3453" s="4" t="n">
        <v>255.75</v>
      </c>
      <c r="E3453" s="4" t="n">
        <v>257.43</v>
      </c>
      <c r="F3453" s="4" t="n">
        <v>255.6</v>
      </c>
      <c r="G3453" s="4" t="n">
        <v>256.04</v>
      </c>
      <c r="H3453" s="5" t="n">
        <v>4529518</v>
      </c>
      <c r="I3453" s="3"/>
      <c r="J3453" s="3" t="n">
        <f aca="false">ROUND((G3453-G3452)/G3452*100,2)</f>
        <v>-1.45</v>
      </c>
      <c r="K3453" s="3" t="str">
        <f aca="false">B3453&amp;"_"&amp;C3453</f>
        <v>7_2025-09-24</v>
      </c>
    </row>
    <row r="3454" customFormat="false" ht="15" hidden="false" customHeight="false" outlineLevel="0" collapsed="false">
      <c r="A3454" s="3" t="n">
        <v>3453</v>
      </c>
      <c r="B3454" s="3" t="n">
        <v>7</v>
      </c>
      <c r="C3454" s="3" t="s">
        <v>509</v>
      </c>
      <c r="D3454" s="4" t="n">
        <v>256.32</v>
      </c>
      <c r="E3454" s="4" t="n">
        <v>257.55</v>
      </c>
      <c r="F3454" s="4" t="n">
        <v>255.4</v>
      </c>
      <c r="G3454" s="4" t="n">
        <v>257.3</v>
      </c>
      <c r="H3454" s="5" t="n">
        <v>3617829</v>
      </c>
      <c r="I3454" s="3"/>
      <c r="J3454" s="3" t="n">
        <f aca="false">ROUND((G3454-G3453)/G3453*100,2)</f>
        <v>0.49</v>
      </c>
      <c r="K3454" s="3" t="str">
        <f aca="false">B3454&amp;"_"&amp;C3454</f>
        <v>7_2025-09-25</v>
      </c>
    </row>
    <row r="3455" customFormat="false" ht="15" hidden="false" customHeight="false" outlineLevel="0" collapsed="false">
      <c r="A3455" s="3" t="n">
        <v>3454</v>
      </c>
      <c r="B3455" s="3" t="n">
        <v>7</v>
      </c>
      <c r="C3455" s="3" t="s">
        <v>510</v>
      </c>
      <c r="D3455" s="4" t="n">
        <v>259.47</v>
      </c>
      <c r="E3455" s="4" t="n">
        <v>260.54</v>
      </c>
      <c r="F3455" s="4" t="n">
        <v>257.53</v>
      </c>
      <c r="G3455" s="4" t="n">
        <v>258.68</v>
      </c>
      <c r="H3455" s="5" t="n">
        <v>4022573</v>
      </c>
      <c r="I3455" s="3"/>
      <c r="J3455" s="3" t="n">
        <f aca="false">ROUND((G3455-G3454)/G3454*100,2)</f>
        <v>0.54</v>
      </c>
      <c r="K3455" s="3" t="str">
        <f aca="false">B3455&amp;"_"&amp;C3455</f>
        <v>7_2025-09-26</v>
      </c>
    </row>
    <row r="3456" customFormat="false" ht="15" hidden="false" customHeight="false" outlineLevel="0" collapsed="false">
      <c r="A3456" s="3" t="n">
        <v>3455</v>
      </c>
      <c r="B3456" s="3" t="n">
        <v>7</v>
      </c>
      <c r="C3456" s="3" t="s">
        <v>511</v>
      </c>
      <c r="D3456" s="4" t="n">
        <v>254.89</v>
      </c>
      <c r="E3456" s="4" t="n">
        <v>255.13</v>
      </c>
      <c r="F3456" s="4" t="n">
        <v>253.01</v>
      </c>
      <c r="G3456" s="4" t="n">
        <v>254.15</v>
      </c>
      <c r="H3456" s="5" t="n">
        <v>4481644</v>
      </c>
      <c r="I3456" s="3"/>
      <c r="J3456" s="3" t="n">
        <f aca="false">ROUND((G3456-G3455)/G3455*100,2)</f>
        <v>-1.75</v>
      </c>
      <c r="K3456" s="3" t="str">
        <f aca="false">B3456&amp;"_"&amp;C3456</f>
        <v>7_2025-09-29</v>
      </c>
    </row>
    <row r="3457" customFormat="false" ht="15" hidden="false" customHeight="false" outlineLevel="0" collapsed="false">
      <c r="A3457" s="3" t="n">
        <v>3456</v>
      </c>
      <c r="B3457" s="3" t="n">
        <v>7</v>
      </c>
      <c r="C3457" s="3" t="s">
        <v>512</v>
      </c>
      <c r="D3457" s="4" t="n">
        <v>257.77</v>
      </c>
      <c r="E3457" s="4" t="n">
        <v>259.77</v>
      </c>
      <c r="F3457" s="4" t="n">
        <v>257.36</v>
      </c>
      <c r="G3457" s="4" t="n">
        <v>258.56</v>
      </c>
      <c r="H3457" s="5" t="n">
        <v>6816101</v>
      </c>
      <c r="I3457" s="3"/>
      <c r="J3457" s="3" t="n">
        <f aca="false">ROUND((G3457-G3456)/G3456*100,2)</f>
        <v>1.74</v>
      </c>
      <c r="K3457" s="3" t="str">
        <f aca="false">B3457&amp;"_"&amp;C3457</f>
        <v>7_2025-09-30</v>
      </c>
    </row>
    <row r="3458" customFormat="false" ht="15" hidden="false" customHeight="false" outlineLevel="0" collapsed="false">
      <c r="A3458" s="3" t="n">
        <v>3457</v>
      </c>
      <c r="B3458" s="3" t="n">
        <v>7</v>
      </c>
      <c r="C3458" s="3" t="s">
        <v>513</v>
      </c>
      <c r="D3458" s="4" t="n">
        <v>257.29</v>
      </c>
      <c r="E3458" s="4" t="n">
        <v>258.78</v>
      </c>
      <c r="F3458" s="4" t="n">
        <v>257.04</v>
      </c>
      <c r="G3458" s="4" t="n">
        <v>258.18</v>
      </c>
      <c r="H3458" s="5" t="n">
        <v>4756168</v>
      </c>
      <c r="I3458" s="3"/>
      <c r="J3458" s="3" t="n">
        <f aca="false">ROUND((G3458-G3457)/G3457*100,2)</f>
        <v>-0.15</v>
      </c>
      <c r="K3458" s="3" t="str">
        <f aca="false">B3458&amp;"_"&amp;C3458</f>
        <v>7_2025-10-01</v>
      </c>
    </row>
    <row r="3459" customFormat="false" ht="15" hidden="false" customHeight="false" outlineLevel="0" collapsed="false">
      <c r="A3459" s="3" t="n">
        <v>3458</v>
      </c>
      <c r="B3459" s="3" t="n">
        <v>7</v>
      </c>
      <c r="C3459" s="3" t="s">
        <v>514</v>
      </c>
      <c r="D3459" s="4" t="n">
        <v>250.24</v>
      </c>
      <c r="E3459" s="4" t="n">
        <v>250.54</v>
      </c>
      <c r="F3459" s="4" t="n">
        <v>249.46</v>
      </c>
      <c r="G3459" s="4" t="n">
        <v>249.64</v>
      </c>
      <c r="H3459" s="5" t="n">
        <v>4151359</v>
      </c>
      <c r="I3459" s="3"/>
      <c r="J3459" s="3" t="n">
        <f aca="false">ROUND((G3459-G3458)/G3458*100,2)</f>
        <v>-3.31</v>
      </c>
      <c r="K3459" s="3" t="str">
        <f aca="false">B3459&amp;"_"&amp;C3459</f>
        <v>7_2025-10-02</v>
      </c>
    </row>
    <row r="3460" customFormat="false" ht="15" hidden="false" customHeight="false" outlineLevel="0" collapsed="false">
      <c r="A3460" s="3" t="n">
        <v>3459</v>
      </c>
      <c r="B3460" s="3" t="n">
        <v>7</v>
      </c>
      <c r="C3460" s="3" t="s">
        <v>515</v>
      </c>
      <c r="D3460" s="4" t="n">
        <v>245.51</v>
      </c>
      <c r="E3460" s="4" t="n">
        <v>246.06</v>
      </c>
      <c r="F3460" s="4" t="n">
        <v>244.16</v>
      </c>
      <c r="G3460" s="4" t="n">
        <v>245.4</v>
      </c>
      <c r="H3460" s="5" t="n">
        <v>6810759</v>
      </c>
      <c r="I3460" s="3"/>
      <c r="J3460" s="3" t="n">
        <f aca="false">ROUND((G3460-G3459)/G3459*100,2)</f>
        <v>-1.7</v>
      </c>
      <c r="K3460" s="3" t="str">
        <f aca="false">B3460&amp;"_"&amp;C3460</f>
        <v>7_2025-10-03</v>
      </c>
    </row>
    <row r="3461" customFormat="false" ht="15" hidden="false" customHeight="false" outlineLevel="0" collapsed="false">
      <c r="A3461" s="3" t="n">
        <v>3460</v>
      </c>
      <c r="B3461" s="3" t="n">
        <v>7</v>
      </c>
      <c r="C3461" s="3" t="s">
        <v>516</v>
      </c>
      <c r="D3461" s="4" t="n">
        <v>246.24</v>
      </c>
      <c r="E3461" s="4" t="n">
        <v>246.92</v>
      </c>
      <c r="F3461" s="4" t="n">
        <v>244.33</v>
      </c>
      <c r="G3461" s="4" t="n">
        <v>245.44</v>
      </c>
      <c r="H3461" s="5" t="n">
        <v>7181935</v>
      </c>
      <c r="I3461" s="3"/>
      <c r="J3461" s="3" t="n">
        <f aca="false">ROUND((G3461-G3460)/G3460*100,2)</f>
        <v>0.02</v>
      </c>
      <c r="K3461" s="3" t="str">
        <f aca="false">B3461&amp;"_"&amp;C3461</f>
        <v>7_2025-10-06</v>
      </c>
    </row>
    <row r="3462" customFormat="false" ht="15" hidden="false" customHeight="false" outlineLevel="0" collapsed="false">
      <c r="A3462" s="3" t="n">
        <v>3461</v>
      </c>
      <c r="B3462" s="3" t="n">
        <v>7</v>
      </c>
      <c r="C3462" s="3" t="s">
        <v>517</v>
      </c>
      <c r="D3462" s="4" t="n">
        <v>241.23</v>
      </c>
      <c r="E3462" s="4" t="n">
        <v>241.35</v>
      </c>
      <c r="F3462" s="4" t="n">
        <v>239.67</v>
      </c>
      <c r="G3462" s="4" t="n">
        <v>240.4</v>
      </c>
      <c r="H3462" s="5" t="n">
        <v>3452872</v>
      </c>
      <c r="I3462" s="3"/>
      <c r="J3462" s="3" t="n">
        <f aca="false">ROUND((G3462-G3461)/G3461*100,2)</f>
        <v>-2.05</v>
      </c>
      <c r="K3462" s="3" t="str">
        <f aca="false">B3462&amp;"_"&amp;C3462</f>
        <v>7_2025-10-07</v>
      </c>
    </row>
    <row r="3463" customFormat="false" ht="15" hidden="false" customHeight="false" outlineLevel="0" collapsed="false">
      <c r="A3463" s="3" t="n">
        <v>3462</v>
      </c>
      <c r="B3463" s="3" t="n">
        <v>7</v>
      </c>
      <c r="C3463" s="3" t="s">
        <v>518</v>
      </c>
      <c r="D3463" s="4" t="n">
        <v>244.7</v>
      </c>
      <c r="E3463" s="4" t="n">
        <v>245.41</v>
      </c>
      <c r="F3463" s="4" t="n">
        <v>244.27</v>
      </c>
      <c r="G3463" s="4" t="n">
        <v>244.97</v>
      </c>
      <c r="H3463" s="5" t="n">
        <v>6223002</v>
      </c>
      <c r="I3463" s="3"/>
      <c r="J3463" s="3" t="n">
        <f aca="false">ROUND((G3463-G3462)/G3462*100,2)</f>
        <v>1.9</v>
      </c>
      <c r="K3463" s="3" t="str">
        <f aca="false">B3463&amp;"_"&amp;C3463</f>
        <v>7_2025-10-08</v>
      </c>
    </row>
    <row r="3464" customFormat="false" ht="15" hidden="false" customHeight="false" outlineLevel="0" collapsed="false">
      <c r="A3464" s="3" t="n">
        <v>3463</v>
      </c>
      <c r="B3464" s="3" t="n">
        <v>7</v>
      </c>
      <c r="C3464" s="3" t="s">
        <v>519</v>
      </c>
      <c r="D3464" s="4" t="n">
        <v>244.72</v>
      </c>
      <c r="E3464" s="4" t="n">
        <v>245.47</v>
      </c>
      <c r="F3464" s="4" t="n">
        <v>243.28</v>
      </c>
      <c r="G3464" s="4" t="n">
        <v>244.84</v>
      </c>
      <c r="H3464" s="5" t="n">
        <v>5636433</v>
      </c>
      <c r="I3464" s="3"/>
      <c r="J3464" s="3" t="n">
        <f aca="false">ROUND((G3464-G3463)/G3463*100,2)</f>
        <v>-0.05</v>
      </c>
      <c r="K3464" s="3" t="str">
        <f aca="false">B3464&amp;"_"&amp;C3464</f>
        <v>7_2025-10-09</v>
      </c>
    </row>
    <row r="3465" customFormat="false" ht="15" hidden="false" customHeight="false" outlineLevel="0" collapsed="false">
      <c r="A3465" s="3" t="n">
        <v>3464</v>
      </c>
      <c r="B3465" s="3" t="n">
        <v>7</v>
      </c>
      <c r="C3465" s="3" t="s">
        <v>520</v>
      </c>
      <c r="D3465" s="4" t="n">
        <v>251.54</v>
      </c>
      <c r="E3465" s="4" t="n">
        <v>251.83</v>
      </c>
      <c r="F3465" s="4" t="n">
        <v>251</v>
      </c>
      <c r="G3465" s="4" t="n">
        <v>251.33</v>
      </c>
      <c r="H3465" s="5" t="n">
        <v>3626241</v>
      </c>
      <c r="I3465" s="3"/>
      <c r="J3465" s="3" t="n">
        <f aca="false">ROUND((G3465-G3464)/G3464*100,2)</f>
        <v>2.65</v>
      </c>
      <c r="K3465" s="3" t="str">
        <f aca="false">B3465&amp;"_"&amp;C3465</f>
        <v>7_2025-10-10</v>
      </c>
    </row>
    <row r="3466" customFormat="false" ht="15" hidden="false" customHeight="false" outlineLevel="0" collapsed="false">
      <c r="A3466" s="3" t="n">
        <v>3465</v>
      </c>
      <c r="B3466" s="3" t="n">
        <v>7</v>
      </c>
      <c r="C3466" s="3" t="s">
        <v>521</v>
      </c>
      <c r="D3466" s="4" t="n">
        <v>257.67</v>
      </c>
      <c r="E3466" s="4" t="n">
        <v>258.62</v>
      </c>
      <c r="F3466" s="4" t="n">
        <v>257.47</v>
      </c>
      <c r="G3466" s="4" t="n">
        <v>257.92</v>
      </c>
      <c r="H3466" s="5" t="n">
        <v>1767074</v>
      </c>
      <c r="I3466" s="3"/>
      <c r="J3466" s="3" t="n">
        <f aca="false">ROUND((G3466-G3465)/G3465*100,2)</f>
        <v>2.62</v>
      </c>
      <c r="K3466" s="3" t="str">
        <f aca="false">B3466&amp;"_"&amp;C3466</f>
        <v>7_2025-10-13</v>
      </c>
    </row>
    <row r="3467" customFormat="false" ht="15" hidden="false" customHeight="false" outlineLevel="0" collapsed="false">
      <c r="A3467" s="3" t="n">
        <v>3466</v>
      </c>
      <c r="B3467" s="3" t="n">
        <v>7</v>
      </c>
      <c r="C3467" s="3" t="s">
        <v>522</v>
      </c>
      <c r="D3467" s="4" t="n">
        <v>257.59</v>
      </c>
      <c r="E3467" s="4" t="n">
        <v>259.71</v>
      </c>
      <c r="F3467" s="4" t="n">
        <v>257.41</v>
      </c>
      <c r="G3467" s="4" t="n">
        <v>258.34</v>
      </c>
      <c r="H3467" s="5" t="n">
        <v>2716382</v>
      </c>
      <c r="I3467" s="3"/>
      <c r="J3467" s="3" t="n">
        <f aca="false">ROUND((G3467-G3466)/G3466*100,2)</f>
        <v>0.16</v>
      </c>
      <c r="K3467" s="3" t="str">
        <f aca="false">B3467&amp;"_"&amp;C3467</f>
        <v>7_2025-10-14</v>
      </c>
    </row>
    <row r="3468" customFormat="false" ht="15" hidden="false" customHeight="false" outlineLevel="0" collapsed="false">
      <c r="A3468" s="3" t="n">
        <v>3467</v>
      </c>
      <c r="B3468" s="3" t="n">
        <v>7</v>
      </c>
      <c r="C3468" s="3" t="s">
        <v>523</v>
      </c>
      <c r="D3468" s="4" t="n">
        <v>260.18</v>
      </c>
      <c r="E3468" s="4" t="n">
        <v>260.58</v>
      </c>
      <c r="F3468" s="4" t="n">
        <v>258.89</v>
      </c>
      <c r="G3468" s="4" t="n">
        <v>260.37</v>
      </c>
      <c r="H3468" s="5" t="n">
        <v>3076420</v>
      </c>
      <c r="I3468" s="3"/>
      <c r="J3468" s="3" t="n">
        <f aca="false">ROUND((G3468-G3467)/G3467*100,2)</f>
        <v>0.79</v>
      </c>
      <c r="K3468" s="3" t="str">
        <f aca="false">B3468&amp;"_"&amp;C3468</f>
        <v>7_2025-10-15</v>
      </c>
    </row>
    <row r="3469" customFormat="false" ht="15" hidden="false" customHeight="false" outlineLevel="0" collapsed="false">
      <c r="A3469" s="3" t="n">
        <v>3468</v>
      </c>
      <c r="B3469" s="3" t="n">
        <v>7</v>
      </c>
      <c r="C3469" s="3" t="s">
        <v>524</v>
      </c>
      <c r="D3469" s="4" t="n">
        <v>263.37</v>
      </c>
      <c r="E3469" s="4" t="n">
        <v>264.47</v>
      </c>
      <c r="F3469" s="4" t="n">
        <v>262.62</v>
      </c>
      <c r="G3469" s="4" t="n">
        <v>263.05</v>
      </c>
      <c r="H3469" s="5" t="n">
        <v>1634791</v>
      </c>
      <c r="I3469" s="3"/>
      <c r="J3469" s="3" t="n">
        <f aca="false">ROUND((G3469-G3468)/G3468*100,2)</f>
        <v>1.03</v>
      </c>
      <c r="K3469" s="3" t="str">
        <f aca="false">B3469&amp;"_"&amp;C3469</f>
        <v>7_2025-10-16</v>
      </c>
    </row>
    <row r="3470" customFormat="false" ht="15" hidden="false" customHeight="false" outlineLevel="0" collapsed="false">
      <c r="A3470" s="3" t="n">
        <v>3469</v>
      </c>
      <c r="B3470" s="3" t="n">
        <v>7</v>
      </c>
      <c r="C3470" s="3" t="s">
        <v>525</v>
      </c>
      <c r="D3470" s="4" t="n">
        <v>259.42</v>
      </c>
      <c r="E3470" s="4" t="n">
        <v>260.91</v>
      </c>
      <c r="F3470" s="4" t="n">
        <v>258.31</v>
      </c>
      <c r="G3470" s="4" t="n">
        <v>259.14</v>
      </c>
      <c r="H3470" s="5" t="n">
        <v>4197442</v>
      </c>
      <c r="I3470" s="3"/>
      <c r="J3470" s="3" t="n">
        <f aca="false">ROUND((G3470-G3469)/G3469*100,2)</f>
        <v>-1.49</v>
      </c>
      <c r="K3470" s="3" t="str">
        <f aca="false">B3470&amp;"_"&amp;C3470</f>
        <v>7_2025-10-17</v>
      </c>
    </row>
    <row r="3471" customFormat="false" ht="15" hidden="false" customHeight="false" outlineLevel="0" collapsed="false">
      <c r="A3471" s="3" t="n">
        <v>3470</v>
      </c>
      <c r="B3471" s="3" t="n">
        <v>7</v>
      </c>
      <c r="C3471" s="3" t="s">
        <v>526</v>
      </c>
      <c r="D3471" s="4" t="n">
        <v>251.98</v>
      </c>
      <c r="E3471" s="4" t="n">
        <v>253.42</v>
      </c>
      <c r="F3471" s="4" t="n">
        <v>250.07</v>
      </c>
      <c r="G3471" s="4" t="n">
        <v>251</v>
      </c>
      <c r="H3471" s="5" t="n">
        <v>6049289</v>
      </c>
      <c r="I3471" s="3"/>
      <c r="J3471" s="3" t="n">
        <f aca="false">ROUND((G3471-G3470)/G3470*100,2)</f>
        <v>-3.14</v>
      </c>
      <c r="K3471" s="3" t="str">
        <f aca="false">B3471&amp;"_"&amp;C3471</f>
        <v>7_2025-10-20</v>
      </c>
    </row>
    <row r="3472" customFormat="false" ht="15" hidden="false" customHeight="false" outlineLevel="0" collapsed="false">
      <c r="A3472" s="3" t="n">
        <v>3471</v>
      </c>
      <c r="B3472" s="3" t="n">
        <v>7</v>
      </c>
      <c r="C3472" s="3" t="s">
        <v>527</v>
      </c>
      <c r="D3472" s="4" t="n">
        <v>252.85</v>
      </c>
      <c r="E3472" s="4" t="n">
        <v>253.85</v>
      </c>
      <c r="F3472" s="4" t="n">
        <v>251.61</v>
      </c>
      <c r="G3472" s="4" t="n">
        <v>253.38</v>
      </c>
      <c r="H3472" s="5" t="n">
        <v>1134765</v>
      </c>
      <c r="I3472" s="3"/>
      <c r="J3472" s="3" t="n">
        <f aca="false">ROUND((G3472-G3471)/G3471*100,2)</f>
        <v>0.95</v>
      </c>
      <c r="K3472" s="3" t="str">
        <f aca="false">B3472&amp;"_"&amp;C3472</f>
        <v>7_2025-10-21</v>
      </c>
    </row>
    <row r="3473" customFormat="false" ht="15" hidden="false" customHeight="false" outlineLevel="0" collapsed="false">
      <c r="A3473" s="3" t="n">
        <v>3472</v>
      </c>
      <c r="B3473" s="3" t="n">
        <v>7</v>
      </c>
      <c r="C3473" s="3" t="s">
        <v>528</v>
      </c>
      <c r="D3473" s="4" t="n">
        <v>252.55</v>
      </c>
      <c r="E3473" s="4" t="n">
        <v>253.59</v>
      </c>
      <c r="F3473" s="4" t="n">
        <v>251.95</v>
      </c>
      <c r="G3473" s="4" t="n">
        <v>252.35</v>
      </c>
      <c r="H3473" s="5" t="n">
        <v>2007598</v>
      </c>
      <c r="I3473" s="3"/>
      <c r="J3473" s="3" t="n">
        <f aca="false">ROUND((G3473-G3472)/G3472*100,2)</f>
        <v>-0.41</v>
      </c>
      <c r="K3473" s="3" t="str">
        <f aca="false">B3473&amp;"_"&amp;C3473</f>
        <v>7_2025-10-22</v>
      </c>
    </row>
    <row r="3474" customFormat="false" ht="15" hidden="false" customHeight="false" outlineLevel="0" collapsed="false">
      <c r="A3474" s="3" t="n">
        <v>3473</v>
      </c>
      <c r="B3474" s="3" t="n">
        <v>7</v>
      </c>
      <c r="C3474" s="3" t="s">
        <v>529</v>
      </c>
      <c r="D3474" s="4" t="n">
        <v>249.9</v>
      </c>
      <c r="E3474" s="4" t="n">
        <v>252.09</v>
      </c>
      <c r="F3474" s="4" t="n">
        <v>248.42</v>
      </c>
      <c r="G3474" s="4" t="n">
        <v>250.63</v>
      </c>
      <c r="H3474" s="5" t="n">
        <v>7604260</v>
      </c>
      <c r="I3474" s="3"/>
      <c r="J3474" s="3" t="n">
        <f aca="false">ROUND((G3474-G3473)/G3473*100,2)</f>
        <v>-0.68</v>
      </c>
      <c r="K3474" s="3" t="str">
        <f aca="false">B3474&amp;"_"&amp;C3474</f>
        <v>7_2025-10-23</v>
      </c>
    </row>
    <row r="3475" customFormat="false" ht="15" hidden="false" customHeight="false" outlineLevel="0" collapsed="false">
      <c r="A3475" s="3" t="n">
        <v>3474</v>
      </c>
      <c r="B3475" s="3" t="n">
        <v>7</v>
      </c>
      <c r="C3475" s="3" t="s">
        <v>530</v>
      </c>
      <c r="D3475" s="4" t="n">
        <v>254.49</v>
      </c>
      <c r="E3475" s="4" t="n">
        <v>254.77</v>
      </c>
      <c r="F3475" s="4" t="n">
        <v>252.97</v>
      </c>
      <c r="G3475" s="4" t="n">
        <v>253.53</v>
      </c>
      <c r="H3475" s="5" t="n">
        <v>932023</v>
      </c>
      <c r="I3475" s="3"/>
      <c r="J3475" s="3" t="n">
        <f aca="false">ROUND((G3475-G3474)/G3474*100,2)</f>
        <v>1.16</v>
      </c>
      <c r="K3475" s="3" t="str">
        <f aca="false">B3475&amp;"_"&amp;C3475</f>
        <v>7_2025-10-24</v>
      </c>
    </row>
    <row r="3476" customFormat="false" ht="15" hidden="false" customHeight="false" outlineLevel="0" collapsed="false">
      <c r="A3476" s="3" t="n">
        <v>3475</v>
      </c>
      <c r="B3476" s="3" t="n">
        <v>7</v>
      </c>
      <c r="C3476" s="3" t="s">
        <v>531</v>
      </c>
      <c r="D3476" s="4" t="n">
        <v>249.92</v>
      </c>
      <c r="E3476" s="4" t="n">
        <v>250.7</v>
      </c>
      <c r="F3476" s="4" t="n">
        <v>248.7</v>
      </c>
      <c r="G3476" s="4" t="n">
        <v>250.4</v>
      </c>
      <c r="H3476" s="5" t="n">
        <v>6566876</v>
      </c>
      <c r="I3476" s="3"/>
      <c r="J3476" s="3" t="n">
        <f aca="false">ROUND((G3476-G3475)/G3475*100,2)</f>
        <v>-1.23</v>
      </c>
      <c r="K3476" s="3" t="str">
        <f aca="false">B3476&amp;"_"&amp;C3476</f>
        <v>7_2025-10-27</v>
      </c>
    </row>
    <row r="3477" customFormat="false" ht="15" hidden="false" customHeight="false" outlineLevel="0" collapsed="false">
      <c r="A3477" s="3" t="n">
        <v>3476</v>
      </c>
      <c r="B3477" s="3" t="n">
        <v>7</v>
      </c>
      <c r="C3477" s="3" t="s">
        <v>532</v>
      </c>
      <c r="D3477" s="4" t="n">
        <v>249.31</v>
      </c>
      <c r="E3477" s="4" t="n">
        <v>249.95</v>
      </c>
      <c r="F3477" s="4" t="n">
        <v>248.06</v>
      </c>
      <c r="G3477" s="4" t="n">
        <v>249.83</v>
      </c>
      <c r="H3477" s="5" t="n">
        <v>6862546</v>
      </c>
      <c r="I3477" s="3"/>
      <c r="J3477" s="3" t="n">
        <f aca="false">ROUND((G3477-G3476)/G3476*100,2)</f>
        <v>-0.23</v>
      </c>
      <c r="K3477" s="3" t="str">
        <f aca="false">B3477&amp;"_"&amp;C3477</f>
        <v>7_2025-10-28</v>
      </c>
    </row>
    <row r="3478" customFormat="false" ht="15" hidden="false" customHeight="false" outlineLevel="0" collapsed="false">
      <c r="A3478" s="3" t="n">
        <v>3477</v>
      </c>
      <c r="B3478" s="3" t="n">
        <v>7</v>
      </c>
      <c r="C3478" s="3" t="s">
        <v>533</v>
      </c>
      <c r="D3478" s="4" t="n">
        <v>245.13</v>
      </c>
      <c r="E3478" s="4" t="n">
        <v>246.44</v>
      </c>
      <c r="F3478" s="4" t="n">
        <v>244.59</v>
      </c>
      <c r="G3478" s="4" t="n">
        <v>245.38</v>
      </c>
      <c r="H3478" s="5" t="n">
        <v>4001783</v>
      </c>
      <c r="I3478" s="3"/>
      <c r="J3478" s="3" t="n">
        <f aca="false">ROUND((G3478-G3477)/G3477*100,2)</f>
        <v>-1.78</v>
      </c>
      <c r="K3478" s="3" t="str">
        <f aca="false">B3478&amp;"_"&amp;C3478</f>
        <v>7_2025-10-29</v>
      </c>
    </row>
    <row r="3479" customFormat="false" ht="15" hidden="false" customHeight="false" outlineLevel="0" collapsed="false">
      <c r="A3479" s="3" t="n">
        <v>3478</v>
      </c>
      <c r="B3479" s="3" t="n">
        <v>7</v>
      </c>
      <c r="C3479" s="3" t="s">
        <v>534</v>
      </c>
      <c r="D3479" s="4" t="n">
        <v>245.07</v>
      </c>
      <c r="E3479" s="4" t="n">
        <v>246.42</v>
      </c>
      <c r="F3479" s="4" t="n">
        <v>243.8</v>
      </c>
      <c r="G3479" s="4" t="n">
        <v>244.62</v>
      </c>
      <c r="H3479" s="5" t="n">
        <v>2514222</v>
      </c>
      <c r="I3479" s="3"/>
      <c r="J3479" s="3" t="n">
        <f aca="false">ROUND((G3479-G3478)/G3478*100,2)</f>
        <v>-0.31</v>
      </c>
      <c r="K3479" s="3" t="str">
        <f aca="false">B3479&amp;"_"&amp;C3479</f>
        <v>7_2025-10-30</v>
      </c>
    </row>
    <row r="3480" customFormat="false" ht="15" hidden="false" customHeight="false" outlineLevel="0" collapsed="false">
      <c r="A3480" s="3" t="n">
        <v>3479</v>
      </c>
      <c r="B3480" s="3" t="n">
        <v>7</v>
      </c>
      <c r="C3480" s="3" t="s">
        <v>535</v>
      </c>
      <c r="D3480" s="4" t="n">
        <v>242.5</v>
      </c>
      <c r="E3480" s="4" t="n">
        <v>243.8</v>
      </c>
      <c r="F3480" s="4" t="n">
        <v>241.17</v>
      </c>
      <c r="G3480" s="4" t="n">
        <v>242.33</v>
      </c>
      <c r="H3480" s="5" t="n">
        <v>2511883</v>
      </c>
      <c r="I3480" s="3"/>
      <c r="J3480" s="3" t="n">
        <f aca="false">ROUND((G3480-G3479)/G3479*100,2)</f>
        <v>-0.94</v>
      </c>
      <c r="K3480" s="3" t="str">
        <f aca="false">B3480&amp;"_"&amp;C3480</f>
        <v>7_2025-10-31</v>
      </c>
    </row>
    <row r="3481" customFormat="false" ht="15" hidden="false" customHeight="false" outlineLevel="0" collapsed="false">
      <c r="A3481" s="3" t="n">
        <v>3480</v>
      </c>
      <c r="B3481" s="3" t="n">
        <v>7</v>
      </c>
      <c r="C3481" s="3" t="s">
        <v>536</v>
      </c>
      <c r="D3481" s="4" t="n">
        <v>247.12</v>
      </c>
      <c r="E3481" s="4" t="n">
        <v>248.46</v>
      </c>
      <c r="F3481" s="4" t="n">
        <v>245.64</v>
      </c>
      <c r="G3481" s="4" t="n">
        <v>246.58</v>
      </c>
      <c r="H3481" s="5" t="n">
        <v>7602420</v>
      </c>
      <c r="I3481" s="3"/>
      <c r="J3481" s="3" t="n">
        <f aca="false">ROUND((G3481-G3480)/G3480*100,2)</f>
        <v>1.75</v>
      </c>
      <c r="K3481" s="3" t="str">
        <f aca="false">B3481&amp;"_"&amp;C3481</f>
        <v>7_2025-11-03</v>
      </c>
    </row>
    <row r="3482" customFormat="false" ht="15" hidden="false" customHeight="false" outlineLevel="0" collapsed="false">
      <c r="A3482" s="3" t="n">
        <v>3481</v>
      </c>
      <c r="B3482" s="3" t="n">
        <v>7</v>
      </c>
      <c r="C3482" s="3" t="s">
        <v>537</v>
      </c>
      <c r="D3482" s="4" t="n">
        <v>244.29</v>
      </c>
      <c r="E3482" s="4" t="n">
        <v>245.24</v>
      </c>
      <c r="F3482" s="4" t="n">
        <v>243.03</v>
      </c>
      <c r="G3482" s="4" t="n">
        <v>244.54</v>
      </c>
      <c r="H3482" s="5" t="n">
        <v>3447705</v>
      </c>
      <c r="I3482" s="3"/>
      <c r="J3482" s="3" t="n">
        <f aca="false">ROUND((G3482-G3481)/G3481*100,2)</f>
        <v>-0.83</v>
      </c>
      <c r="K3482" s="3" t="str">
        <f aca="false">B3482&amp;"_"&amp;C3482</f>
        <v>7_2025-11-04</v>
      </c>
    </row>
    <row r="3483" customFormat="false" ht="15" hidden="false" customHeight="false" outlineLevel="0" collapsed="false">
      <c r="A3483" s="3" t="n">
        <v>3482</v>
      </c>
      <c r="B3483" s="3" t="n">
        <v>7</v>
      </c>
      <c r="C3483" s="3" t="s">
        <v>538</v>
      </c>
      <c r="D3483" s="4" t="n">
        <v>247.96</v>
      </c>
      <c r="E3483" s="4" t="n">
        <v>248.85</v>
      </c>
      <c r="F3483" s="4" t="n">
        <v>246.37</v>
      </c>
      <c r="G3483" s="4" t="n">
        <v>247.11</v>
      </c>
      <c r="H3483" s="5" t="n">
        <v>7717063</v>
      </c>
      <c r="I3483" s="3"/>
      <c r="J3483" s="3" t="n">
        <f aca="false">ROUND((G3483-G3482)/G3482*100,2)</f>
        <v>1.05</v>
      </c>
      <c r="K3483" s="3" t="str">
        <f aca="false">B3483&amp;"_"&amp;C3483</f>
        <v>7_2025-11-05</v>
      </c>
    </row>
    <row r="3484" customFormat="false" ht="15" hidden="false" customHeight="false" outlineLevel="0" collapsed="false">
      <c r="A3484" s="3" t="n">
        <v>3483</v>
      </c>
      <c r="B3484" s="3" t="n">
        <v>7</v>
      </c>
      <c r="C3484" s="3" t="s">
        <v>539</v>
      </c>
      <c r="D3484" s="4" t="n">
        <v>249.54</v>
      </c>
      <c r="E3484" s="4" t="n">
        <v>250.09</v>
      </c>
      <c r="F3484" s="4" t="n">
        <v>249.02</v>
      </c>
      <c r="G3484" s="4" t="n">
        <v>249.98</v>
      </c>
      <c r="H3484" s="5" t="n">
        <v>3274543</v>
      </c>
      <c r="I3484" s="3"/>
      <c r="J3484" s="3" t="n">
        <f aca="false">ROUND((G3484-G3483)/G3483*100,2)</f>
        <v>1.16</v>
      </c>
      <c r="K3484" s="3" t="str">
        <f aca="false">B3484&amp;"_"&amp;C3484</f>
        <v>7_2025-11-06</v>
      </c>
    </row>
    <row r="3485" customFormat="false" ht="15" hidden="false" customHeight="false" outlineLevel="0" collapsed="false">
      <c r="A3485" s="3" t="n">
        <v>3484</v>
      </c>
      <c r="B3485" s="3" t="n">
        <v>7</v>
      </c>
      <c r="C3485" s="3" t="s">
        <v>540</v>
      </c>
      <c r="D3485" s="4" t="n">
        <v>251.31</v>
      </c>
      <c r="E3485" s="4" t="n">
        <v>252.68</v>
      </c>
      <c r="F3485" s="4" t="n">
        <v>250.37</v>
      </c>
      <c r="G3485" s="4" t="n">
        <v>251.24</v>
      </c>
      <c r="H3485" s="5" t="n">
        <v>7439697</v>
      </c>
      <c r="I3485" s="3"/>
      <c r="J3485" s="3" t="n">
        <f aca="false">ROUND((G3485-G3484)/G3484*100,2)</f>
        <v>0.5</v>
      </c>
      <c r="K3485" s="3" t="str">
        <f aca="false">B3485&amp;"_"&amp;C3485</f>
        <v>7_2025-11-07</v>
      </c>
    </row>
    <row r="3486" customFormat="false" ht="15" hidden="false" customHeight="false" outlineLevel="0" collapsed="false">
      <c r="A3486" s="3" t="n">
        <v>3485</v>
      </c>
      <c r="B3486" s="3" t="n">
        <v>7</v>
      </c>
      <c r="C3486" s="3" t="s">
        <v>541</v>
      </c>
      <c r="D3486" s="4" t="n">
        <v>260.2</v>
      </c>
      <c r="E3486" s="4" t="n">
        <v>260.74</v>
      </c>
      <c r="F3486" s="4" t="n">
        <v>259.67</v>
      </c>
      <c r="G3486" s="4" t="n">
        <v>260.61</v>
      </c>
      <c r="H3486" s="5" t="n">
        <v>6203133</v>
      </c>
      <c r="I3486" s="3"/>
      <c r="J3486" s="3" t="n">
        <f aca="false">ROUND((G3486-G3485)/G3485*100,2)</f>
        <v>3.73</v>
      </c>
      <c r="K3486" s="3" t="str">
        <f aca="false">B3486&amp;"_"&amp;C3486</f>
        <v>7_2025-11-10</v>
      </c>
    </row>
    <row r="3487" customFormat="false" ht="15" hidden="false" customHeight="false" outlineLevel="0" collapsed="false">
      <c r="A3487" s="3" t="n">
        <v>3486</v>
      </c>
      <c r="B3487" s="3" t="n">
        <v>7</v>
      </c>
      <c r="C3487" s="3" t="s">
        <v>542</v>
      </c>
      <c r="D3487" s="4" t="n">
        <v>256.82</v>
      </c>
      <c r="E3487" s="4" t="n">
        <v>257.32</v>
      </c>
      <c r="F3487" s="4" t="n">
        <v>255.18</v>
      </c>
      <c r="G3487" s="4" t="n">
        <v>256.63</v>
      </c>
      <c r="H3487" s="5" t="n">
        <v>4817874</v>
      </c>
      <c r="I3487" s="3"/>
      <c r="J3487" s="3" t="n">
        <f aca="false">ROUND((G3487-G3486)/G3486*100,2)</f>
        <v>-1.53</v>
      </c>
      <c r="K3487" s="3" t="str">
        <f aca="false">B3487&amp;"_"&amp;C3487</f>
        <v>7_2025-11-11</v>
      </c>
    </row>
    <row r="3488" customFormat="false" ht="15" hidden="false" customHeight="false" outlineLevel="0" collapsed="false">
      <c r="A3488" s="3" t="n">
        <v>3487</v>
      </c>
      <c r="B3488" s="3" t="n">
        <v>7</v>
      </c>
      <c r="C3488" s="3" t="s">
        <v>543</v>
      </c>
      <c r="D3488" s="4" t="n">
        <v>248.95</v>
      </c>
      <c r="E3488" s="4" t="n">
        <v>250.86</v>
      </c>
      <c r="F3488" s="4" t="n">
        <v>248.59</v>
      </c>
      <c r="G3488" s="4" t="n">
        <v>249.58</v>
      </c>
      <c r="H3488" s="5" t="n">
        <v>3899002</v>
      </c>
      <c r="I3488" s="3"/>
      <c r="J3488" s="3" t="n">
        <f aca="false">ROUND((G3488-G3487)/G3487*100,2)</f>
        <v>-2.75</v>
      </c>
      <c r="K3488" s="3" t="str">
        <f aca="false">B3488&amp;"_"&amp;C3488</f>
        <v>7_2025-11-12</v>
      </c>
    </row>
    <row r="3489" customFormat="false" ht="15" hidden="false" customHeight="false" outlineLevel="0" collapsed="false">
      <c r="A3489" s="3" t="n">
        <v>3488</v>
      </c>
      <c r="B3489" s="3" t="n">
        <v>7</v>
      </c>
      <c r="C3489" s="3" t="s">
        <v>544</v>
      </c>
      <c r="D3489" s="4" t="n">
        <v>255.85</v>
      </c>
      <c r="E3489" s="4" t="n">
        <v>256.06</v>
      </c>
      <c r="F3489" s="4" t="n">
        <v>254.3</v>
      </c>
      <c r="G3489" s="4" t="n">
        <v>254.87</v>
      </c>
      <c r="H3489" s="5" t="n">
        <v>5880533</v>
      </c>
      <c r="I3489" s="3"/>
      <c r="J3489" s="3" t="n">
        <f aca="false">ROUND((G3489-G3488)/G3488*100,2)</f>
        <v>2.12</v>
      </c>
      <c r="K3489" s="3" t="str">
        <f aca="false">B3489&amp;"_"&amp;C3489</f>
        <v>7_2025-11-13</v>
      </c>
    </row>
    <row r="3490" customFormat="false" ht="15" hidden="false" customHeight="false" outlineLevel="0" collapsed="false">
      <c r="A3490" s="3" t="n">
        <v>3489</v>
      </c>
      <c r="B3490" s="3" t="n">
        <v>7</v>
      </c>
      <c r="C3490" s="3" t="s">
        <v>545</v>
      </c>
      <c r="D3490" s="4" t="n">
        <v>258.29</v>
      </c>
      <c r="E3490" s="4" t="n">
        <v>259.97</v>
      </c>
      <c r="F3490" s="4" t="n">
        <v>257.84</v>
      </c>
      <c r="G3490" s="4" t="n">
        <v>258.53</v>
      </c>
      <c r="H3490" s="5" t="n">
        <v>7982721</v>
      </c>
      <c r="I3490" s="3"/>
      <c r="J3490" s="3" t="n">
        <f aca="false">ROUND((G3490-G3489)/G3489*100,2)</f>
        <v>1.44</v>
      </c>
      <c r="K3490" s="3" t="str">
        <f aca="false">B3490&amp;"_"&amp;C3490</f>
        <v>7_2025-11-14</v>
      </c>
    </row>
    <row r="3491" customFormat="false" ht="15" hidden="false" customHeight="false" outlineLevel="0" collapsed="false">
      <c r="A3491" s="3" t="n">
        <v>3490</v>
      </c>
      <c r="B3491" s="3" t="n">
        <v>7</v>
      </c>
      <c r="C3491" s="3" t="s">
        <v>546</v>
      </c>
      <c r="D3491" s="4" t="n">
        <v>259.24</v>
      </c>
      <c r="E3491" s="4" t="n">
        <v>260.25</v>
      </c>
      <c r="F3491" s="4" t="n">
        <v>257.39</v>
      </c>
      <c r="G3491" s="4" t="n">
        <v>258.3</v>
      </c>
      <c r="H3491" s="5" t="n">
        <v>2358592</v>
      </c>
      <c r="I3491" s="3"/>
      <c r="J3491" s="3" t="n">
        <f aca="false">ROUND((G3491-G3490)/G3490*100,2)</f>
        <v>-0.09</v>
      </c>
      <c r="K3491" s="3" t="str">
        <f aca="false">B3491&amp;"_"&amp;C3491</f>
        <v>7_2025-11-17</v>
      </c>
    </row>
    <row r="3492" customFormat="false" ht="15" hidden="false" customHeight="false" outlineLevel="0" collapsed="false">
      <c r="A3492" s="3" t="n">
        <v>3491</v>
      </c>
      <c r="B3492" s="3" t="n">
        <v>7</v>
      </c>
      <c r="C3492" s="3" t="s">
        <v>547</v>
      </c>
      <c r="D3492" s="4" t="n">
        <v>267.88</v>
      </c>
      <c r="E3492" s="4" t="n">
        <v>268.36</v>
      </c>
      <c r="F3492" s="4" t="n">
        <v>266.69</v>
      </c>
      <c r="G3492" s="4" t="n">
        <v>267.2</v>
      </c>
      <c r="H3492" s="5" t="n">
        <v>2817097</v>
      </c>
      <c r="I3492" s="3"/>
      <c r="J3492" s="3" t="n">
        <f aca="false">ROUND((G3492-G3491)/G3491*100,2)</f>
        <v>3.45</v>
      </c>
      <c r="K3492" s="3" t="str">
        <f aca="false">B3492&amp;"_"&amp;C3492</f>
        <v>7_2025-11-18</v>
      </c>
    </row>
    <row r="3493" customFormat="false" ht="15" hidden="false" customHeight="false" outlineLevel="0" collapsed="false">
      <c r="A3493" s="3" t="n">
        <v>3492</v>
      </c>
      <c r="B3493" s="3" t="n">
        <v>7</v>
      </c>
      <c r="C3493" s="3" t="s">
        <v>548</v>
      </c>
      <c r="D3493" s="4" t="n">
        <v>260.84</v>
      </c>
      <c r="E3493" s="4" t="n">
        <v>260.93</v>
      </c>
      <c r="F3493" s="4" t="n">
        <v>259.5</v>
      </c>
      <c r="G3493" s="4" t="n">
        <v>260.38</v>
      </c>
      <c r="H3493" s="5" t="n">
        <v>2150080</v>
      </c>
      <c r="I3493" s="3"/>
      <c r="J3493" s="3" t="n">
        <f aca="false">ROUND((G3493-G3492)/G3492*100,2)</f>
        <v>-2.55</v>
      </c>
      <c r="K3493" s="3" t="str">
        <f aca="false">B3493&amp;"_"&amp;C3493</f>
        <v>7_2025-11-19</v>
      </c>
    </row>
    <row r="3494" customFormat="false" ht="15" hidden="false" customHeight="false" outlineLevel="0" collapsed="false">
      <c r="A3494" s="3" t="n">
        <v>3493</v>
      </c>
      <c r="B3494" s="3" t="n">
        <v>7</v>
      </c>
      <c r="C3494" s="3" t="s">
        <v>549</v>
      </c>
      <c r="D3494" s="4" t="n">
        <v>261.84</v>
      </c>
      <c r="E3494" s="4" t="n">
        <v>262.91</v>
      </c>
      <c r="F3494" s="4" t="n">
        <v>260.85</v>
      </c>
      <c r="G3494" s="4" t="n">
        <v>260.88</v>
      </c>
      <c r="H3494" s="5" t="n">
        <v>4506184</v>
      </c>
      <c r="I3494" s="3"/>
      <c r="J3494" s="3" t="n">
        <f aca="false">ROUND((G3494-G3493)/G3493*100,2)</f>
        <v>0.19</v>
      </c>
      <c r="K3494" s="3" t="str">
        <f aca="false">B3494&amp;"_"&amp;C3494</f>
        <v>7_2025-11-20</v>
      </c>
    </row>
    <row r="3495" customFormat="false" ht="15" hidden="false" customHeight="false" outlineLevel="0" collapsed="false">
      <c r="A3495" s="3" t="n">
        <v>3494</v>
      </c>
      <c r="B3495" s="3" t="n">
        <v>7</v>
      </c>
      <c r="C3495" s="3" t="s">
        <v>550</v>
      </c>
      <c r="D3495" s="4" t="n">
        <v>257.99</v>
      </c>
      <c r="E3495" s="4" t="n">
        <v>258.18</v>
      </c>
      <c r="F3495" s="4" t="n">
        <v>256.16</v>
      </c>
      <c r="G3495" s="4" t="n">
        <v>257.61</v>
      </c>
      <c r="H3495" s="5" t="n">
        <v>6664637</v>
      </c>
      <c r="I3495" s="3"/>
      <c r="J3495" s="3" t="n">
        <f aca="false">ROUND((G3495-G3494)/G3494*100,2)</f>
        <v>-1.25</v>
      </c>
      <c r="K3495" s="3" t="str">
        <f aca="false">B3495&amp;"_"&amp;C3495</f>
        <v>7_2025-11-21</v>
      </c>
    </row>
    <row r="3496" customFormat="false" ht="15" hidden="false" customHeight="false" outlineLevel="0" collapsed="false">
      <c r="A3496" s="3" t="n">
        <v>3495</v>
      </c>
      <c r="B3496" s="3" t="n">
        <v>7</v>
      </c>
      <c r="C3496" s="3" t="s">
        <v>551</v>
      </c>
      <c r="D3496" s="4" t="n">
        <v>259.13</v>
      </c>
      <c r="E3496" s="4" t="n">
        <v>260.5</v>
      </c>
      <c r="F3496" s="4" t="n">
        <v>258.28</v>
      </c>
      <c r="G3496" s="4" t="n">
        <v>259.92</v>
      </c>
      <c r="H3496" s="5" t="n">
        <v>1192835</v>
      </c>
      <c r="I3496" s="3"/>
      <c r="J3496" s="3" t="n">
        <f aca="false">ROUND((G3496-G3495)/G3495*100,2)</f>
        <v>0.9</v>
      </c>
      <c r="K3496" s="3" t="str">
        <f aca="false">B3496&amp;"_"&amp;C3496</f>
        <v>7_2025-11-24</v>
      </c>
    </row>
    <row r="3497" customFormat="false" ht="15" hidden="false" customHeight="false" outlineLevel="0" collapsed="false">
      <c r="A3497" s="3" t="n">
        <v>3496</v>
      </c>
      <c r="B3497" s="3" t="n">
        <v>7</v>
      </c>
      <c r="C3497" s="3" t="s">
        <v>552</v>
      </c>
      <c r="D3497" s="4" t="n">
        <v>259.63</v>
      </c>
      <c r="E3497" s="4" t="n">
        <v>260.07</v>
      </c>
      <c r="F3497" s="4" t="n">
        <v>258.49</v>
      </c>
      <c r="G3497" s="4" t="n">
        <v>258.74</v>
      </c>
      <c r="H3497" s="5" t="n">
        <v>3220610</v>
      </c>
      <c r="I3497" s="3"/>
      <c r="J3497" s="3" t="n">
        <f aca="false">ROUND((G3497-G3496)/G3496*100,2)</f>
        <v>-0.45</v>
      </c>
      <c r="K3497" s="3" t="str">
        <f aca="false">B3497&amp;"_"&amp;C3497</f>
        <v>7_2025-11-25</v>
      </c>
    </row>
    <row r="3498" customFormat="false" ht="15" hidden="false" customHeight="false" outlineLevel="0" collapsed="false">
      <c r="A3498" s="3" t="n">
        <v>3497</v>
      </c>
      <c r="B3498" s="3" t="n">
        <v>7</v>
      </c>
      <c r="C3498" s="3" t="s">
        <v>553</v>
      </c>
      <c r="D3498" s="4" t="n">
        <v>263.33</v>
      </c>
      <c r="E3498" s="4" t="n">
        <v>264.02</v>
      </c>
      <c r="F3498" s="4" t="n">
        <v>261.08</v>
      </c>
      <c r="G3498" s="4" t="n">
        <v>262.5</v>
      </c>
      <c r="H3498" s="5" t="n">
        <v>6481328</v>
      </c>
      <c r="I3498" s="3"/>
      <c r="J3498" s="3" t="n">
        <f aca="false">ROUND((G3498-G3497)/G3497*100,2)</f>
        <v>1.45</v>
      </c>
      <c r="K3498" s="3" t="str">
        <f aca="false">B3498&amp;"_"&amp;C3498</f>
        <v>7_2025-11-26</v>
      </c>
    </row>
    <row r="3499" customFormat="false" ht="15" hidden="false" customHeight="false" outlineLevel="0" collapsed="false">
      <c r="A3499" s="3" t="n">
        <v>3498</v>
      </c>
      <c r="B3499" s="3" t="n">
        <v>7</v>
      </c>
      <c r="C3499" s="3" t="s">
        <v>554</v>
      </c>
      <c r="D3499" s="4" t="n">
        <v>261.34</v>
      </c>
      <c r="E3499" s="4" t="n">
        <v>263.17</v>
      </c>
      <c r="F3499" s="4" t="n">
        <v>260.32</v>
      </c>
      <c r="G3499" s="4" t="n">
        <v>261.84</v>
      </c>
      <c r="H3499" s="5" t="n">
        <v>5590344</v>
      </c>
      <c r="I3499" s="3"/>
      <c r="J3499" s="3" t="n">
        <f aca="false">ROUND((G3499-G3498)/G3498*100,2)</f>
        <v>-0.25</v>
      </c>
      <c r="K3499" s="3" t="str">
        <f aca="false">B3499&amp;"_"&amp;C3499</f>
        <v>7_2025-11-27</v>
      </c>
    </row>
    <row r="3500" customFormat="false" ht="15" hidden="false" customHeight="false" outlineLevel="0" collapsed="false">
      <c r="A3500" s="3" t="n">
        <v>3499</v>
      </c>
      <c r="B3500" s="3" t="n">
        <v>7</v>
      </c>
      <c r="C3500" s="3" t="s">
        <v>555</v>
      </c>
      <c r="D3500" s="4" t="n">
        <v>267.48</v>
      </c>
      <c r="E3500" s="4" t="n">
        <v>267.74</v>
      </c>
      <c r="F3500" s="4" t="n">
        <v>266.14</v>
      </c>
      <c r="G3500" s="4" t="n">
        <v>267.18</v>
      </c>
      <c r="H3500" s="5" t="n">
        <v>6619009</v>
      </c>
      <c r="I3500" s="3"/>
      <c r="J3500" s="3" t="n">
        <f aca="false">ROUND((G3500-G3499)/G3499*100,2)</f>
        <v>2.04</v>
      </c>
      <c r="K3500" s="3" t="str">
        <f aca="false">B3500&amp;"_"&amp;C3500</f>
        <v>7_2025-11-28</v>
      </c>
    </row>
    <row r="3501" customFormat="false" ht="15" hidden="false" customHeight="false" outlineLevel="0" collapsed="false">
      <c r="A3501" s="3" t="n">
        <v>3500</v>
      </c>
      <c r="B3501" s="3" t="n">
        <v>7</v>
      </c>
      <c r="C3501" s="3" t="s">
        <v>556</v>
      </c>
      <c r="D3501" s="4" t="n">
        <v>267.92</v>
      </c>
      <c r="E3501" s="4" t="n">
        <v>269.79</v>
      </c>
      <c r="F3501" s="4" t="n">
        <v>266.64</v>
      </c>
      <c r="G3501" s="4" t="n">
        <v>268.94</v>
      </c>
      <c r="H3501" s="5" t="n">
        <v>7064840</v>
      </c>
      <c r="I3501" s="3"/>
      <c r="J3501" s="3" t="n">
        <f aca="false">ROUND((G3501-G3500)/G3500*100,2)</f>
        <v>0.66</v>
      </c>
      <c r="K3501" s="3" t="str">
        <f aca="false">B3501&amp;"_"&amp;C3501</f>
        <v>7_2025-12-01</v>
      </c>
    </row>
    <row r="3502" customFormat="false" ht="15" hidden="false" customHeight="false" outlineLevel="0" collapsed="false">
      <c r="A3502" s="3" t="n">
        <v>3501</v>
      </c>
      <c r="B3502" s="3" t="n">
        <v>8</v>
      </c>
      <c r="C3502" s="3" t="s">
        <v>57</v>
      </c>
      <c r="D3502" s="4" t="n">
        <v>71.54</v>
      </c>
      <c r="E3502" s="4" t="n">
        <v>71.82</v>
      </c>
      <c r="F3502" s="4" t="n">
        <v>71.37</v>
      </c>
      <c r="G3502" s="4" t="n">
        <v>71.57</v>
      </c>
      <c r="H3502" s="5" t="n">
        <v>2929353</v>
      </c>
      <c r="I3502" s="3"/>
      <c r="J3502" s="3"/>
      <c r="K3502" s="3" t="str">
        <f aca="false">B3502&amp;"_"&amp;C3502</f>
        <v>8_2024-01-02</v>
      </c>
    </row>
    <row r="3503" customFormat="false" ht="15" hidden="false" customHeight="false" outlineLevel="0" collapsed="false">
      <c r="A3503" s="3" t="n">
        <v>3502</v>
      </c>
      <c r="B3503" s="3" t="n">
        <v>8</v>
      </c>
      <c r="C3503" s="3" t="s">
        <v>58</v>
      </c>
      <c r="D3503" s="4" t="n">
        <v>72.8</v>
      </c>
      <c r="E3503" s="4" t="n">
        <v>73.18</v>
      </c>
      <c r="F3503" s="4" t="n">
        <v>72.75</v>
      </c>
      <c r="G3503" s="4" t="n">
        <v>72.98</v>
      </c>
      <c r="H3503" s="5" t="n">
        <v>7332700</v>
      </c>
      <c r="I3503" s="3"/>
      <c r="J3503" s="3" t="n">
        <f aca="false">ROUND((G3503-G3502)/G3502*100,2)</f>
        <v>1.97</v>
      </c>
      <c r="K3503" s="3" t="str">
        <f aca="false">B3503&amp;"_"&amp;C3503</f>
        <v>8_2024-01-03</v>
      </c>
    </row>
    <row r="3504" customFormat="false" ht="15" hidden="false" customHeight="false" outlineLevel="0" collapsed="false">
      <c r="A3504" s="3" t="n">
        <v>3503</v>
      </c>
      <c r="B3504" s="3" t="n">
        <v>8</v>
      </c>
      <c r="C3504" s="3" t="s">
        <v>59</v>
      </c>
      <c r="D3504" s="4" t="n">
        <v>72.92</v>
      </c>
      <c r="E3504" s="4" t="n">
        <v>73.22</v>
      </c>
      <c r="F3504" s="4" t="n">
        <v>72.41</v>
      </c>
      <c r="G3504" s="4" t="n">
        <v>72.76</v>
      </c>
      <c r="H3504" s="5" t="n">
        <v>6602535</v>
      </c>
      <c r="I3504" s="3"/>
      <c r="J3504" s="3" t="n">
        <f aca="false">ROUND((G3504-G3503)/G3503*100,2)</f>
        <v>-0.3</v>
      </c>
      <c r="K3504" s="3" t="str">
        <f aca="false">B3504&amp;"_"&amp;C3504</f>
        <v>8_2024-01-04</v>
      </c>
    </row>
    <row r="3505" customFormat="false" ht="15" hidden="false" customHeight="false" outlineLevel="0" collapsed="false">
      <c r="A3505" s="3" t="n">
        <v>3504</v>
      </c>
      <c r="B3505" s="3" t="n">
        <v>8</v>
      </c>
      <c r="C3505" s="3" t="s">
        <v>60</v>
      </c>
      <c r="D3505" s="4" t="n">
        <v>72.73</v>
      </c>
      <c r="E3505" s="4" t="n">
        <v>72.75</v>
      </c>
      <c r="F3505" s="4" t="n">
        <v>72.07</v>
      </c>
      <c r="G3505" s="4" t="n">
        <v>72.48</v>
      </c>
      <c r="H3505" s="5" t="n">
        <v>3256157</v>
      </c>
      <c r="I3505" s="3"/>
      <c r="J3505" s="3" t="n">
        <f aca="false">ROUND((G3505-G3504)/G3504*100,2)</f>
        <v>-0.38</v>
      </c>
      <c r="K3505" s="3" t="str">
        <f aca="false">B3505&amp;"_"&amp;C3505</f>
        <v>8_2024-01-05</v>
      </c>
    </row>
    <row r="3506" customFormat="false" ht="15" hidden="false" customHeight="false" outlineLevel="0" collapsed="false">
      <c r="A3506" s="3" t="n">
        <v>3505</v>
      </c>
      <c r="B3506" s="3" t="n">
        <v>8</v>
      </c>
      <c r="C3506" s="3" t="s">
        <v>61</v>
      </c>
      <c r="D3506" s="4" t="n">
        <v>71.12</v>
      </c>
      <c r="E3506" s="4" t="n">
        <v>71.39</v>
      </c>
      <c r="F3506" s="4" t="n">
        <v>71.05</v>
      </c>
      <c r="G3506" s="4" t="n">
        <v>71.38</v>
      </c>
      <c r="H3506" s="5" t="n">
        <v>6922511</v>
      </c>
      <c r="I3506" s="3"/>
      <c r="J3506" s="3" t="n">
        <f aca="false">ROUND((G3506-G3505)/G3505*100,2)</f>
        <v>-1.52</v>
      </c>
      <c r="K3506" s="3" t="str">
        <f aca="false">B3506&amp;"_"&amp;C3506</f>
        <v>8_2024-01-08</v>
      </c>
    </row>
    <row r="3507" customFormat="false" ht="15" hidden="false" customHeight="false" outlineLevel="0" collapsed="false">
      <c r="A3507" s="3" t="n">
        <v>3506</v>
      </c>
      <c r="B3507" s="3" t="n">
        <v>8</v>
      </c>
      <c r="C3507" s="3" t="s">
        <v>62</v>
      </c>
      <c r="D3507" s="4" t="n">
        <v>69.71</v>
      </c>
      <c r="E3507" s="4" t="n">
        <v>69.95</v>
      </c>
      <c r="F3507" s="4" t="n">
        <v>69.58</v>
      </c>
      <c r="G3507" s="4" t="n">
        <v>69.89</v>
      </c>
      <c r="H3507" s="5" t="n">
        <v>2898414</v>
      </c>
      <c r="I3507" s="3"/>
      <c r="J3507" s="3" t="n">
        <f aca="false">ROUND((G3507-G3506)/G3506*100,2)</f>
        <v>-2.09</v>
      </c>
      <c r="K3507" s="3" t="str">
        <f aca="false">B3507&amp;"_"&amp;C3507</f>
        <v>8_2024-01-09</v>
      </c>
    </row>
    <row r="3508" customFormat="false" ht="15" hidden="false" customHeight="false" outlineLevel="0" collapsed="false">
      <c r="A3508" s="3" t="n">
        <v>3507</v>
      </c>
      <c r="B3508" s="3" t="n">
        <v>8</v>
      </c>
      <c r="C3508" s="3" t="s">
        <v>63</v>
      </c>
      <c r="D3508" s="4" t="n">
        <v>68.13</v>
      </c>
      <c r="E3508" s="4" t="n">
        <v>68.35</v>
      </c>
      <c r="F3508" s="4" t="n">
        <v>68.01</v>
      </c>
      <c r="G3508" s="4" t="n">
        <v>68.34</v>
      </c>
      <c r="H3508" s="5" t="n">
        <v>7757446</v>
      </c>
      <c r="I3508" s="3"/>
      <c r="J3508" s="3" t="n">
        <f aca="false">ROUND((G3508-G3507)/G3507*100,2)</f>
        <v>-2.22</v>
      </c>
      <c r="K3508" s="3" t="str">
        <f aca="false">B3508&amp;"_"&amp;C3508</f>
        <v>8_2024-01-10</v>
      </c>
    </row>
    <row r="3509" customFormat="false" ht="15" hidden="false" customHeight="false" outlineLevel="0" collapsed="false">
      <c r="A3509" s="3" t="n">
        <v>3508</v>
      </c>
      <c r="B3509" s="3" t="n">
        <v>8</v>
      </c>
      <c r="C3509" s="3" t="s">
        <v>64</v>
      </c>
      <c r="D3509" s="4" t="n">
        <v>65.94</v>
      </c>
      <c r="E3509" s="4" t="n">
        <v>65.99</v>
      </c>
      <c r="F3509" s="4" t="n">
        <v>65.48</v>
      </c>
      <c r="G3509" s="4" t="n">
        <v>65.84</v>
      </c>
      <c r="H3509" s="5" t="n">
        <v>6222978</v>
      </c>
      <c r="I3509" s="3"/>
      <c r="J3509" s="3" t="n">
        <f aca="false">ROUND((G3509-G3508)/G3508*100,2)</f>
        <v>-3.66</v>
      </c>
      <c r="K3509" s="3" t="str">
        <f aca="false">B3509&amp;"_"&amp;C3509</f>
        <v>8_2024-01-11</v>
      </c>
    </row>
    <row r="3510" customFormat="false" ht="15" hidden="false" customHeight="false" outlineLevel="0" collapsed="false">
      <c r="A3510" s="3" t="n">
        <v>3509</v>
      </c>
      <c r="B3510" s="3" t="n">
        <v>8</v>
      </c>
      <c r="C3510" s="3" t="s">
        <v>65</v>
      </c>
      <c r="D3510" s="4" t="n">
        <v>64.02</v>
      </c>
      <c r="E3510" s="4" t="n">
        <v>64.62</v>
      </c>
      <c r="F3510" s="4" t="n">
        <v>63.67</v>
      </c>
      <c r="G3510" s="4" t="n">
        <v>64.23</v>
      </c>
      <c r="H3510" s="5" t="n">
        <v>1988446</v>
      </c>
      <c r="I3510" s="3"/>
      <c r="J3510" s="3" t="n">
        <f aca="false">ROUND((G3510-G3509)/G3509*100,2)</f>
        <v>-2.45</v>
      </c>
      <c r="K3510" s="3" t="str">
        <f aca="false">B3510&amp;"_"&amp;C3510</f>
        <v>8_2024-01-12</v>
      </c>
    </row>
    <row r="3511" customFormat="false" ht="15" hidden="false" customHeight="false" outlineLevel="0" collapsed="false">
      <c r="A3511" s="3" t="n">
        <v>3510</v>
      </c>
      <c r="B3511" s="3" t="n">
        <v>8</v>
      </c>
      <c r="C3511" s="3" t="s">
        <v>66</v>
      </c>
      <c r="D3511" s="4" t="n">
        <v>63.81</v>
      </c>
      <c r="E3511" s="4" t="n">
        <v>64.21</v>
      </c>
      <c r="F3511" s="4" t="n">
        <v>63.68</v>
      </c>
      <c r="G3511" s="4" t="n">
        <v>63.97</v>
      </c>
      <c r="H3511" s="5" t="n">
        <v>1656310</v>
      </c>
      <c r="I3511" s="3"/>
      <c r="J3511" s="3" t="n">
        <f aca="false">ROUND((G3511-G3510)/G3510*100,2)</f>
        <v>-0.4</v>
      </c>
      <c r="K3511" s="3" t="str">
        <f aca="false">B3511&amp;"_"&amp;C3511</f>
        <v>8_2024-01-15</v>
      </c>
    </row>
    <row r="3512" customFormat="false" ht="15" hidden="false" customHeight="false" outlineLevel="0" collapsed="false">
      <c r="A3512" s="3" t="n">
        <v>3511</v>
      </c>
      <c r="B3512" s="3" t="n">
        <v>8</v>
      </c>
      <c r="C3512" s="3" t="s">
        <v>67</v>
      </c>
      <c r="D3512" s="4" t="n">
        <v>64.23</v>
      </c>
      <c r="E3512" s="4" t="n">
        <v>64.46</v>
      </c>
      <c r="F3512" s="4" t="n">
        <v>64.04</v>
      </c>
      <c r="G3512" s="4" t="n">
        <v>64.11</v>
      </c>
      <c r="H3512" s="5" t="n">
        <v>5946907</v>
      </c>
      <c r="I3512" s="3"/>
      <c r="J3512" s="3" t="n">
        <f aca="false">ROUND((G3512-G3511)/G3511*100,2)</f>
        <v>0.22</v>
      </c>
      <c r="K3512" s="3" t="str">
        <f aca="false">B3512&amp;"_"&amp;C3512</f>
        <v>8_2024-01-16</v>
      </c>
    </row>
    <row r="3513" customFormat="false" ht="15" hidden="false" customHeight="false" outlineLevel="0" collapsed="false">
      <c r="A3513" s="3" t="n">
        <v>3512</v>
      </c>
      <c r="B3513" s="3" t="n">
        <v>8</v>
      </c>
      <c r="C3513" s="3" t="s">
        <v>68</v>
      </c>
      <c r="D3513" s="4" t="n">
        <v>63.61</v>
      </c>
      <c r="E3513" s="4" t="n">
        <v>63.91</v>
      </c>
      <c r="F3513" s="4" t="n">
        <v>63.3</v>
      </c>
      <c r="G3513" s="4" t="n">
        <v>63.43</v>
      </c>
      <c r="H3513" s="5" t="n">
        <v>5893523</v>
      </c>
      <c r="I3513" s="3"/>
      <c r="J3513" s="3" t="n">
        <f aca="false">ROUND((G3513-G3512)/G3512*100,2)</f>
        <v>-1.06</v>
      </c>
      <c r="K3513" s="3" t="str">
        <f aca="false">B3513&amp;"_"&amp;C3513</f>
        <v>8_2024-01-17</v>
      </c>
    </row>
    <row r="3514" customFormat="false" ht="15" hidden="false" customHeight="false" outlineLevel="0" collapsed="false">
      <c r="A3514" s="3" t="n">
        <v>3513</v>
      </c>
      <c r="B3514" s="3" t="n">
        <v>8</v>
      </c>
      <c r="C3514" s="3" t="s">
        <v>69</v>
      </c>
      <c r="D3514" s="4" t="n">
        <v>64.7</v>
      </c>
      <c r="E3514" s="4" t="n">
        <v>64.96</v>
      </c>
      <c r="F3514" s="4" t="n">
        <v>64.42</v>
      </c>
      <c r="G3514" s="4" t="n">
        <v>64.5</v>
      </c>
      <c r="H3514" s="5" t="n">
        <v>2259734</v>
      </c>
      <c r="I3514" s="3"/>
      <c r="J3514" s="3" t="n">
        <f aca="false">ROUND((G3514-G3513)/G3513*100,2)</f>
        <v>1.69</v>
      </c>
      <c r="K3514" s="3" t="str">
        <f aca="false">B3514&amp;"_"&amp;C3514</f>
        <v>8_2024-01-18</v>
      </c>
    </row>
    <row r="3515" customFormat="false" ht="15" hidden="false" customHeight="false" outlineLevel="0" collapsed="false">
      <c r="A3515" s="3" t="n">
        <v>3514</v>
      </c>
      <c r="B3515" s="3" t="n">
        <v>8</v>
      </c>
      <c r="C3515" s="3" t="s">
        <v>70</v>
      </c>
      <c r="D3515" s="4" t="n">
        <v>64.13</v>
      </c>
      <c r="E3515" s="4" t="n">
        <v>64.55</v>
      </c>
      <c r="F3515" s="4" t="n">
        <v>63.84</v>
      </c>
      <c r="G3515" s="4" t="n">
        <v>64.3</v>
      </c>
      <c r="H3515" s="5" t="n">
        <v>3820204</v>
      </c>
      <c r="I3515" s="3"/>
      <c r="J3515" s="3" t="n">
        <f aca="false">ROUND((G3515-G3514)/G3514*100,2)</f>
        <v>-0.31</v>
      </c>
      <c r="K3515" s="3" t="str">
        <f aca="false">B3515&amp;"_"&amp;C3515</f>
        <v>8_2024-01-19</v>
      </c>
    </row>
    <row r="3516" customFormat="false" ht="15" hidden="false" customHeight="false" outlineLevel="0" collapsed="false">
      <c r="A3516" s="3" t="n">
        <v>3515</v>
      </c>
      <c r="B3516" s="3" t="n">
        <v>8</v>
      </c>
      <c r="C3516" s="3" t="s">
        <v>71</v>
      </c>
      <c r="D3516" s="4" t="n">
        <v>64.11</v>
      </c>
      <c r="E3516" s="4" t="n">
        <v>64.34</v>
      </c>
      <c r="F3516" s="4" t="n">
        <v>64.1</v>
      </c>
      <c r="G3516" s="4" t="n">
        <v>64.1</v>
      </c>
      <c r="H3516" s="5" t="n">
        <v>3226929</v>
      </c>
      <c r="I3516" s="3"/>
      <c r="J3516" s="3" t="n">
        <f aca="false">ROUND((G3516-G3515)/G3515*100,2)</f>
        <v>-0.31</v>
      </c>
      <c r="K3516" s="3" t="str">
        <f aca="false">B3516&amp;"_"&amp;C3516</f>
        <v>8_2024-01-22</v>
      </c>
    </row>
    <row r="3517" customFormat="false" ht="15" hidden="false" customHeight="false" outlineLevel="0" collapsed="false">
      <c r="A3517" s="3" t="n">
        <v>3516</v>
      </c>
      <c r="B3517" s="3" t="n">
        <v>8</v>
      </c>
      <c r="C3517" s="3" t="s">
        <v>72</v>
      </c>
      <c r="D3517" s="4" t="n">
        <v>63.4</v>
      </c>
      <c r="E3517" s="4" t="n">
        <v>63.68</v>
      </c>
      <c r="F3517" s="4" t="n">
        <v>63.06</v>
      </c>
      <c r="G3517" s="4" t="n">
        <v>63.42</v>
      </c>
      <c r="H3517" s="5" t="n">
        <v>6736974</v>
      </c>
      <c r="I3517" s="3"/>
      <c r="J3517" s="3" t="n">
        <f aca="false">ROUND((G3517-G3516)/G3516*100,2)</f>
        <v>-1.06</v>
      </c>
      <c r="K3517" s="3" t="str">
        <f aca="false">B3517&amp;"_"&amp;C3517</f>
        <v>8_2024-01-23</v>
      </c>
    </row>
    <row r="3518" customFormat="false" ht="15" hidden="false" customHeight="false" outlineLevel="0" collapsed="false">
      <c r="A3518" s="3" t="n">
        <v>3517</v>
      </c>
      <c r="B3518" s="3" t="n">
        <v>8</v>
      </c>
      <c r="C3518" s="3" t="s">
        <v>73</v>
      </c>
      <c r="D3518" s="4" t="n">
        <v>63.47</v>
      </c>
      <c r="E3518" s="4" t="n">
        <v>63.77</v>
      </c>
      <c r="F3518" s="4" t="n">
        <v>63.27</v>
      </c>
      <c r="G3518" s="4" t="n">
        <v>63.61</v>
      </c>
      <c r="H3518" s="5" t="n">
        <v>7789946</v>
      </c>
      <c r="I3518" s="3"/>
      <c r="J3518" s="3" t="n">
        <f aca="false">ROUND((G3518-G3517)/G3517*100,2)</f>
        <v>0.3</v>
      </c>
      <c r="K3518" s="3" t="str">
        <f aca="false">B3518&amp;"_"&amp;C3518</f>
        <v>8_2024-01-24</v>
      </c>
    </row>
    <row r="3519" customFormat="false" ht="15" hidden="false" customHeight="false" outlineLevel="0" collapsed="false">
      <c r="A3519" s="3" t="n">
        <v>3518</v>
      </c>
      <c r="B3519" s="3" t="n">
        <v>8</v>
      </c>
      <c r="C3519" s="3" t="s">
        <v>74</v>
      </c>
      <c r="D3519" s="4" t="n">
        <v>62.82</v>
      </c>
      <c r="E3519" s="4" t="n">
        <v>62.87</v>
      </c>
      <c r="F3519" s="4" t="n">
        <v>62.8</v>
      </c>
      <c r="G3519" s="4" t="n">
        <v>62.83</v>
      </c>
      <c r="H3519" s="5" t="n">
        <v>7820923</v>
      </c>
      <c r="I3519" s="3"/>
      <c r="J3519" s="3" t="n">
        <f aca="false">ROUND((G3519-G3518)/G3518*100,2)</f>
        <v>-1.23</v>
      </c>
      <c r="K3519" s="3" t="str">
        <f aca="false">B3519&amp;"_"&amp;C3519</f>
        <v>8_2024-01-25</v>
      </c>
    </row>
    <row r="3520" customFormat="false" ht="15" hidden="false" customHeight="false" outlineLevel="0" collapsed="false">
      <c r="A3520" s="3" t="n">
        <v>3519</v>
      </c>
      <c r="B3520" s="3" t="n">
        <v>8</v>
      </c>
      <c r="C3520" s="3" t="s">
        <v>75</v>
      </c>
      <c r="D3520" s="4" t="n">
        <v>63.62</v>
      </c>
      <c r="E3520" s="4" t="n">
        <v>63.92</v>
      </c>
      <c r="F3520" s="4" t="n">
        <v>63.52</v>
      </c>
      <c r="G3520" s="4" t="n">
        <v>63.56</v>
      </c>
      <c r="H3520" s="5" t="n">
        <v>4292497</v>
      </c>
      <c r="I3520" s="3"/>
      <c r="J3520" s="3" t="n">
        <f aca="false">ROUND((G3520-G3519)/G3519*100,2)</f>
        <v>1.16</v>
      </c>
      <c r="K3520" s="3" t="str">
        <f aca="false">B3520&amp;"_"&amp;C3520</f>
        <v>8_2024-01-26</v>
      </c>
    </row>
    <row r="3521" customFormat="false" ht="15" hidden="false" customHeight="false" outlineLevel="0" collapsed="false">
      <c r="A3521" s="3" t="n">
        <v>3520</v>
      </c>
      <c r="B3521" s="3" t="n">
        <v>8</v>
      </c>
      <c r="C3521" s="3" t="s">
        <v>76</v>
      </c>
      <c r="D3521" s="4" t="n">
        <v>63.62</v>
      </c>
      <c r="E3521" s="4" t="n">
        <v>64.13</v>
      </c>
      <c r="F3521" s="4" t="n">
        <v>63.48</v>
      </c>
      <c r="G3521" s="4" t="n">
        <v>63.8</v>
      </c>
      <c r="H3521" s="5" t="n">
        <v>1240027</v>
      </c>
      <c r="I3521" s="3"/>
      <c r="J3521" s="3" t="n">
        <f aca="false">ROUND((G3521-G3520)/G3520*100,2)</f>
        <v>0.38</v>
      </c>
      <c r="K3521" s="3" t="str">
        <f aca="false">B3521&amp;"_"&amp;C3521</f>
        <v>8_2024-01-29</v>
      </c>
    </row>
    <row r="3522" customFormat="false" ht="15" hidden="false" customHeight="false" outlineLevel="0" collapsed="false">
      <c r="A3522" s="3" t="n">
        <v>3521</v>
      </c>
      <c r="B3522" s="3" t="n">
        <v>8</v>
      </c>
      <c r="C3522" s="3" t="s">
        <v>77</v>
      </c>
      <c r="D3522" s="4" t="n">
        <v>62.96</v>
      </c>
      <c r="E3522" s="4" t="n">
        <v>63.4</v>
      </c>
      <c r="F3522" s="4" t="n">
        <v>62.6</v>
      </c>
      <c r="G3522" s="4" t="n">
        <v>63.16</v>
      </c>
      <c r="H3522" s="5" t="n">
        <v>7853630</v>
      </c>
      <c r="I3522" s="3"/>
      <c r="J3522" s="3" t="n">
        <f aca="false">ROUND((G3522-G3521)/G3521*100,2)</f>
        <v>-1</v>
      </c>
      <c r="K3522" s="3" t="str">
        <f aca="false">B3522&amp;"_"&amp;C3522</f>
        <v>8_2024-01-30</v>
      </c>
    </row>
    <row r="3523" customFormat="false" ht="15" hidden="false" customHeight="false" outlineLevel="0" collapsed="false">
      <c r="A3523" s="3" t="n">
        <v>3522</v>
      </c>
      <c r="B3523" s="3" t="n">
        <v>8</v>
      </c>
      <c r="C3523" s="3" t="s">
        <v>78</v>
      </c>
      <c r="D3523" s="4" t="n">
        <v>63.08</v>
      </c>
      <c r="E3523" s="4" t="n">
        <v>63.59</v>
      </c>
      <c r="F3523" s="4" t="n">
        <v>62.83</v>
      </c>
      <c r="G3523" s="4" t="n">
        <v>63.22</v>
      </c>
      <c r="H3523" s="5" t="n">
        <v>5240900</v>
      </c>
      <c r="I3523" s="3"/>
      <c r="J3523" s="3" t="n">
        <f aca="false">ROUND((G3523-G3522)/G3522*100,2)</f>
        <v>0.09</v>
      </c>
      <c r="K3523" s="3" t="str">
        <f aca="false">B3523&amp;"_"&amp;C3523</f>
        <v>8_2024-01-31</v>
      </c>
    </row>
    <row r="3524" customFormat="false" ht="15" hidden="false" customHeight="false" outlineLevel="0" collapsed="false">
      <c r="A3524" s="3" t="n">
        <v>3523</v>
      </c>
      <c r="B3524" s="3" t="n">
        <v>8</v>
      </c>
      <c r="C3524" s="3" t="s">
        <v>79</v>
      </c>
      <c r="D3524" s="4" t="n">
        <v>63.64</v>
      </c>
      <c r="E3524" s="4" t="n">
        <v>63.89</v>
      </c>
      <c r="F3524" s="4" t="n">
        <v>63.14</v>
      </c>
      <c r="G3524" s="4" t="n">
        <v>63.46</v>
      </c>
      <c r="H3524" s="5" t="n">
        <v>3760563</v>
      </c>
      <c r="I3524" s="3"/>
      <c r="J3524" s="3" t="n">
        <f aca="false">ROUND((G3524-G3523)/G3523*100,2)</f>
        <v>0.38</v>
      </c>
      <c r="K3524" s="3" t="str">
        <f aca="false">B3524&amp;"_"&amp;C3524</f>
        <v>8_2024-02-01</v>
      </c>
    </row>
    <row r="3525" customFormat="false" ht="15" hidden="false" customHeight="false" outlineLevel="0" collapsed="false">
      <c r="A3525" s="3" t="n">
        <v>3524</v>
      </c>
      <c r="B3525" s="3" t="n">
        <v>8</v>
      </c>
      <c r="C3525" s="3" t="s">
        <v>80</v>
      </c>
      <c r="D3525" s="4" t="n">
        <v>64.04</v>
      </c>
      <c r="E3525" s="4" t="n">
        <v>64.14</v>
      </c>
      <c r="F3525" s="4" t="n">
        <v>63.61</v>
      </c>
      <c r="G3525" s="4" t="n">
        <v>63.94</v>
      </c>
      <c r="H3525" s="5" t="n">
        <v>6345130</v>
      </c>
      <c r="I3525" s="3"/>
      <c r="J3525" s="3" t="n">
        <f aca="false">ROUND((G3525-G3524)/G3524*100,2)</f>
        <v>0.76</v>
      </c>
      <c r="K3525" s="3" t="str">
        <f aca="false">B3525&amp;"_"&amp;C3525</f>
        <v>8_2024-02-02</v>
      </c>
    </row>
    <row r="3526" customFormat="false" ht="15" hidden="false" customHeight="false" outlineLevel="0" collapsed="false">
      <c r="A3526" s="3" t="n">
        <v>3525</v>
      </c>
      <c r="B3526" s="3" t="n">
        <v>8</v>
      </c>
      <c r="C3526" s="3" t="s">
        <v>81</v>
      </c>
      <c r="D3526" s="4" t="n">
        <v>63.08</v>
      </c>
      <c r="E3526" s="4" t="n">
        <v>63.13</v>
      </c>
      <c r="F3526" s="4" t="n">
        <v>62.88</v>
      </c>
      <c r="G3526" s="4" t="n">
        <v>62.96</v>
      </c>
      <c r="H3526" s="5" t="n">
        <v>7773984</v>
      </c>
      <c r="I3526" s="3"/>
      <c r="J3526" s="3" t="n">
        <f aca="false">ROUND((G3526-G3525)/G3525*100,2)</f>
        <v>-1.53</v>
      </c>
      <c r="K3526" s="3" t="str">
        <f aca="false">B3526&amp;"_"&amp;C3526</f>
        <v>8_2024-02-05</v>
      </c>
    </row>
    <row r="3527" customFormat="false" ht="15" hidden="false" customHeight="false" outlineLevel="0" collapsed="false">
      <c r="A3527" s="3" t="n">
        <v>3526</v>
      </c>
      <c r="B3527" s="3" t="n">
        <v>8</v>
      </c>
      <c r="C3527" s="3" t="s">
        <v>82</v>
      </c>
      <c r="D3527" s="4" t="n">
        <v>62.98</v>
      </c>
      <c r="E3527" s="4" t="n">
        <v>63.38</v>
      </c>
      <c r="F3527" s="4" t="n">
        <v>62.92</v>
      </c>
      <c r="G3527" s="4" t="n">
        <v>63.12</v>
      </c>
      <c r="H3527" s="5" t="n">
        <v>7642130</v>
      </c>
      <c r="I3527" s="3"/>
      <c r="J3527" s="3" t="n">
        <f aca="false">ROUND((G3527-G3526)/G3526*100,2)</f>
        <v>0.25</v>
      </c>
      <c r="K3527" s="3" t="str">
        <f aca="false">B3527&amp;"_"&amp;C3527</f>
        <v>8_2024-02-06</v>
      </c>
    </row>
    <row r="3528" customFormat="false" ht="15" hidden="false" customHeight="false" outlineLevel="0" collapsed="false">
      <c r="A3528" s="3" t="n">
        <v>3527</v>
      </c>
      <c r="B3528" s="3" t="n">
        <v>8</v>
      </c>
      <c r="C3528" s="3" t="s">
        <v>83</v>
      </c>
      <c r="D3528" s="4" t="n">
        <v>64.4</v>
      </c>
      <c r="E3528" s="4" t="n">
        <v>64.69</v>
      </c>
      <c r="F3528" s="4" t="n">
        <v>64.22</v>
      </c>
      <c r="G3528" s="4" t="n">
        <v>64.33</v>
      </c>
      <c r="H3528" s="5" t="n">
        <v>7978537</v>
      </c>
      <c r="I3528" s="3"/>
      <c r="J3528" s="3" t="n">
        <f aca="false">ROUND((G3528-G3527)/G3527*100,2)</f>
        <v>1.92</v>
      </c>
      <c r="K3528" s="3" t="str">
        <f aca="false">B3528&amp;"_"&amp;C3528</f>
        <v>8_2024-02-07</v>
      </c>
    </row>
    <row r="3529" customFormat="false" ht="15" hidden="false" customHeight="false" outlineLevel="0" collapsed="false">
      <c r="A3529" s="3" t="n">
        <v>3528</v>
      </c>
      <c r="B3529" s="3" t="n">
        <v>8</v>
      </c>
      <c r="C3529" s="3" t="s">
        <v>84</v>
      </c>
      <c r="D3529" s="4" t="n">
        <v>63.62</v>
      </c>
      <c r="E3529" s="4" t="n">
        <v>64.07</v>
      </c>
      <c r="F3529" s="4" t="n">
        <v>63.29</v>
      </c>
      <c r="G3529" s="4" t="n">
        <v>63.7</v>
      </c>
      <c r="H3529" s="5" t="n">
        <v>4745551</v>
      </c>
      <c r="I3529" s="3"/>
      <c r="J3529" s="3" t="n">
        <f aca="false">ROUND((G3529-G3528)/G3528*100,2)</f>
        <v>-0.98</v>
      </c>
      <c r="K3529" s="3" t="str">
        <f aca="false">B3529&amp;"_"&amp;C3529</f>
        <v>8_2024-02-08</v>
      </c>
    </row>
    <row r="3530" customFormat="false" ht="15" hidden="false" customHeight="false" outlineLevel="0" collapsed="false">
      <c r="A3530" s="3" t="n">
        <v>3529</v>
      </c>
      <c r="B3530" s="3" t="n">
        <v>8</v>
      </c>
      <c r="C3530" s="3" t="s">
        <v>85</v>
      </c>
      <c r="D3530" s="4" t="n">
        <v>63.47</v>
      </c>
      <c r="E3530" s="4" t="n">
        <v>63.8</v>
      </c>
      <c r="F3530" s="4" t="n">
        <v>63.31</v>
      </c>
      <c r="G3530" s="4" t="n">
        <v>63.38</v>
      </c>
      <c r="H3530" s="5" t="n">
        <v>7687657</v>
      </c>
      <c r="I3530" s="3"/>
      <c r="J3530" s="3" t="n">
        <f aca="false">ROUND((G3530-G3529)/G3529*100,2)</f>
        <v>-0.5</v>
      </c>
      <c r="K3530" s="3" t="str">
        <f aca="false">B3530&amp;"_"&amp;C3530</f>
        <v>8_2024-02-09</v>
      </c>
    </row>
    <row r="3531" customFormat="false" ht="15" hidden="false" customHeight="false" outlineLevel="0" collapsed="false">
      <c r="A3531" s="3" t="n">
        <v>3530</v>
      </c>
      <c r="B3531" s="3" t="n">
        <v>8</v>
      </c>
      <c r="C3531" s="3" t="s">
        <v>86</v>
      </c>
      <c r="D3531" s="4" t="n">
        <v>61.71</v>
      </c>
      <c r="E3531" s="4" t="n">
        <v>61.9</v>
      </c>
      <c r="F3531" s="4" t="n">
        <v>61.41</v>
      </c>
      <c r="G3531" s="4" t="n">
        <v>61.76</v>
      </c>
      <c r="H3531" s="5" t="n">
        <v>5134493</v>
      </c>
      <c r="I3531" s="3"/>
      <c r="J3531" s="3" t="n">
        <f aca="false">ROUND((G3531-G3530)/G3530*100,2)</f>
        <v>-2.56</v>
      </c>
      <c r="K3531" s="3" t="str">
        <f aca="false">B3531&amp;"_"&amp;C3531</f>
        <v>8_2024-02-12</v>
      </c>
    </row>
    <row r="3532" customFormat="false" ht="15" hidden="false" customHeight="false" outlineLevel="0" collapsed="false">
      <c r="A3532" s="3" t="n">
        <v>3531</v>
      </c>
      <c r="B3532" s="3" t="n">
        <v>8</v>
      </c>
      <c r="C3532" s="3" t="s">
        <v>87</v>
      </c>
      <c r="D3532" s="4" t="n">
        <v>62.63</v>
      </c>
      <c r="E3532" s="4" t="n">
        <v>62.97</v>
      </c>
      <c r="F3532" s="4" t="n">
        <v>62.46</v>
      </c>
      <c r="G3532" s="4" t="n">
        <v>62.55</v>
      </c>
      <c r="H3532" s="5" t="n">
        <v>7228166</v>
      </c>
      <c r="I3532" s="3"/>
      <c r="J3532" s="3" t="n">
        <f aca="false">ROUND((G3532-G3531)/G3531*100,2)</f>
        <v>1.28</v>
      </c>
      <c r="K3532" s="3" t="str">
        <f aca="false">B3532&amp;"_"&amp;C3532</f>
        <v>8_2024-02-13</v>
      </c>
    </row>
    <row r="3533" customFormat="false" ht="15" hidden="false" customHeight="false" outlineLevel="0" collapsed="false">
      <c r="A3533" s="3" t="n">
        <v>3532</v>
      </c>
      <c r="B3533" s="3" t="n">
        <v>8</v>
      </c>
      <c r="C3533" s="3" t="s">
        <v>88</v>
      </c>
      <c r="D3533" s="4" t="n">
        <v>62.69</v>
      </c>
      <c r="E3533" s="4" t="n">
        <v>62.87</v>
      </c>
      <c r="F3533" s="4" t="n">
        <v>62.24</v>
      </c>
      <c r="G3533" s="4" t="n">
        <v>62.54</v>
      </c>
      <c r="H3533" s="5" t="n">
        <v>1000018</v>
      </c>
      <c r="I3533" s="3"/>
      <c r="J3533" s="3" t="n">
        <f aca="false">ROUND((G3533-G3532)/G3532*100,2)</f>
        <v>-0.02</v>
      </c>
      <c r="K3533" s="3" t="str">
        <f aca="false">B3533&amp;"_"&amp;C3533</f>
        <v>8_2024-02-14</v>
      </c>
    </row>
    <row r="3534" customFormat="false" ht="15" hidden="false" customHeight="false" outlineLevel="0" collapsed="false">
      <c r="A3534" s="3" t="n">
        <v>3533</v>
      </c>
      <c r="B3534" s="3" t="n">
        <v>8</v>
      </c>
      <c r="C3534" s="3" t="s">
        <v>89</v>
      </c>
      <c r="D3534" s="4" t="n">
        <v>61.63</v>
      </c>
      <c r="E3534" s="4" t="n">
        <v>61.99</v>
      </c>
      <c r="F3534" s="4" t="n">
        <v>61.45</v>
      </c>
      <c r="G3534" s="4" t="n">
        <v>61.74</v>
      </c>
      <c r="H3534" s="5" t="n">
        <v>1284060</v>
      </c>
      <c r="I3534" s="3"/>
      <c r="J3534" s="3" t="n">
        <f aca="false">ROUND((G3534-G3533)/G3533*100,2)</f>
        <v>-1.28</v>
      </c>
      <c r="K3534" s="3" t="str">
        <f aca="false">B3534&amp;"_"&amp;C3534</f>
        <v>8_2024-02-15</v>
      </c>
    </row>
    <row r="3535" customFormat="false" ht="15" hidden="false" customHeight="false" outlineLevel="0" collapsed="false">
      <c r="A3535" s="3" t="n">
        <v>3534</v>
      </c>
      <c r="B3535" s="3" t="n">
        <v>8</v>
      </c>
      <c r="C3535" s="3" t="s">
        <v>90</v>
      </c>
      <c r="D3535" s="4" t="n">
        <v>60.55</v>
      </c>
      <c r="E3535" s="4" t="n">
        <v>60.85</v>
      </c>
      <c r="F3535" s="4" t="n">
        <v>60.43</v>
      </c>
      <c r="G3535" s="4" t="n">
        <v>60.67</v>
      </c>
      <c r="H3535" s="5" t="n">
        <v>6925788</v>
      </c>
      <c r="I3535" s="3"/>
      <c r="J3535" s="3" t="n">
        <f aca="false">ROUND((G3535-G3534)/G3534*100,2)</f>
        <v>-1.73</v>
      </c>
      <c r="K3535" s="3" t="str">
        <f aca="false">B3535&amp;"_"&amp;C3535</f>
        <v>8_2024-02-16</v>
      </c>
    </row>
    <row r="3536" customFormat="false" ht="15" hidden="false" customHeight="false" outlineLevel="0" collapsed="false">
      <c r="A3536" s="3" t="n">
        <v>3535</v>
      </c>
      <c r="B3536" s="3" t="n">
        <v>8</v>
      </c>
      <c r="C3536" s="3" t="s">
        <v>91</v>
      </c>
      <c r="D3536" s="4" t="n">
        <v>62.56</v>
      </c>
      <c r="E3536" s="4" t="n">
        <v>62.69</v>
      </c>
      <c r="F3536" s="4" t="n">
        <v>62.48</v>
      </c>
      <c r="G3536" s="4" t="n">
        <v>62.49</v>
      </c>
      <c r="H3536" s="5" t="n">
        <v>5449935</v>
      </c>
      <c r="I3536" s="3"/>
      <c r="J3536" s="3" t="n">
        <f aca="false">ROUND((G3536-G3535)/G3535*100,2)</f>
        <v>3</v>
      </c>
      <c r="K3536" s="3" t="str">
        <f aca="false">B3536&amp;"_"&amp;C3536</f>
        <v>8_2024-02-19</v>
      </c>
    </row>
    <row r="3537" customFormat="false" ht="15" hidden="false" customHeight="false" outlineLevel="0" collapsed="false">
      <c r="A3537" s="3" t="n">
        <v>3536</v>
      </c>
      <c r="B3537" s="3" t="n">
        <v>8</v>
      </c>
      <c r="C3537" s="3" t="s">
        <v>92</v>
      </c>
      <c r="D3537" s="4" t="n">
        <v>61.78</v>
      </c>
      <c r="E3537" s="4" t="n">
        <v>62.06</v>
      </c>
      <c r="F3537" s="4" t="n">
        <v>61.63</v>
      </c>
      <c r="G3537" s="4" t="n">
        <v>61.92</v>
      </c>
      <c r="H3537" s="5" t="n">
        <v>929989</v>
      </c>
      <c r="I3537" s="3"/>
      <c r="J3537" s="3" t="n">
        <f aca="false">ROUND((G3537-G3536)/G3536*100,2)</f>
        <v>-0.91</v>
      </c>
      <c r="K3537" s="3" t="str">
        <f aca="false">B3537&amp;"_"&amp;C3537</f>
        <v>8_2024-02-20</v>
      </c>
    </row>
    <row r="3538" customFormat="false" ht="15" hidden="false" customHeight="false" outlineLevel="0" collapsed="false">
      <c r="A3538" s="3" t="n">
        <v>3537</v>
      </c>
      <c r="B3538" s="3" t="n">
        <v>8</v>
      </c>
      <c r="C3538" s="3" t="s">
        <v>93</v>
      </c>
      <c r="D3538" s="4" t="n">
        <v>62.16</v>
      </c>
      <c r="E3538" s="4" t="n">
        <v>62.61</v>
      </c>
      <c r="F3538" s="4" t="n">
        <v>61.99</v>
      </c>
      <c r="G3538" s="4" t="n">
        <v>62.3</v>
      </c>
      <c r="H3538" s="5" t="n">
        <v>3240312</v>
      </c>
      <c r="I3538" s="3"/>
      <c r="J3538" s="3" t="n">
        <f aca="false">ROUND((G3538-G3537)/G3537*100,2)</f>
        <v>0.61</v>
      </c>
      <c r="K3538" s="3" t="str">
        <f aca="false">B3538&amp;"_"&amp;C3538</f>
        <v>8_2024-02-21</v>
      </c>
    </row>
    <row r="3539" customFormat="false" ht="15" hidden="false" customHeight="false" outlineLevel="0" collapsed="false">
      <c r="A3539" s="3" t="n">
        <v>3538</v>
      </c>
      <c r="B3539" s="3" t="n">
        <v>8</v>
      </c>
      <c r="C3539" s="3" t="s">
        <v>94</v>
      </c>
      <c r="D3539" s="4" t="n">
        <v>60.5</v>
      </c>
      <c r="E3539" s="4" t="n">
        <v>60.98</v>
      </c>
      <c r="F3539" s="4" t="n">
        <v>60.21</v>
      </c>
      <c r="G3539" s="4" t="n">
        <v>60.71</v>
      </c>
      <c r="H3539" s="5" t="n">
        <v>837746</v>
      </c>
      <c r="I3539" s="3"/>
      <c r="J3539" s="3" t="n">
        <f aca="false">ROUND((G3539-G3538)/G3538*100,2)</f>
        <v>-2.55</v>
      </c>
      <c r="K3539" s="3" t="str">
        <f aca="false">B3539&amp;"_"&amp;C3539</f>
        <v>8_2024-02-22</v>
      </c>
    </row>
    <row r="3540" customFormat="false" ht="15" hidden="false" customHeight="false" outlineLevel="0" collapsed="false">
      <c r="A3540" s="3" t="n">
        <v>3539</v>
      </c>
      <c r="B3540" s="3" t="n">
        <v>8</v>
      </c>
      <c r="C3540" s="3" t="s">
        <v>95</v>
      </c>
      <c r="D3540" s="4" t="n">
        <v>60.29</v>
      </c>
      <c r="E3540" s="4" t="n">
        <v>60.63</v>
      </c>
      <c r="F3540" s="4" t="n">
        <v>59.91</v>
      </c>
      <c r="G3540" s="4" t="n">
        <v>60.15</v>
      </c>
      <c r="H3540" s="5" t="n">
        <v>3262155</v>
      </c>
      <c r="I3540" s="3"/>
      <c r="J3540" s="3" t="n">
        <f aca="false">ROUND((G3540-G3539)/G3539*100,2)</f>
        <v>-0.92</v>
      </c>
      <c r="K3540" s="3" t="str">
        <f aca="false">B3540&amp;"_"&amp;C3540</f>
        <v>8_2024-02-23</v>
      </c>
    </row>
    <row r="3541" customFormat="false" ht="15" hidden="false" customHeight="false" outlineLevel="0" collapsed="false">
      <c r="A3541" s="3" t="n">
        <v>3540</v>
      </c>
      <c r="B3541" s="3" t="n">
        <v>8</v>
      </c>
      <c r="C3541" s="3" t="s">
        <v>96</v>
      </c>
      <c r="D3541" s="4" t="n">
        <v>61.41</v>
      </c>
      <c r="E3541" s="4" t="n">
        <v>61.72</v>
      </c>
      <c r="F3541" s="4" t="n">
        <v>61.39</v>
      </c>
      <c r="G3541" s="4" t="n">
        <v>61.45</v>
      </c>
      <c r="H3541" s="5" t="n">
        <v>4746698</v>
      </c>
      <c r="I3541" s="3"/>
      <c r="J3541" s="3" t="n">
        <f aca="false">ROUND((G3541-G3540)/G3540*100,2)</f>
        <v>2.16</v>
      </c>
      <c r="K3541" s="3" t="str">
        <f aca="false">B3541&amp;"_"&amp;C3541</f>
        <v>8_2024-02-26</v>
      </c>
    </row>
    <row r="3542" customFormat="false" ht="15" hidden="false" customHeight="false" outlineLevel="0" collapsed="false">
      <c r="A3542" s="3" t="n">
        <v>3541</v>
      </c>
      <c r="B3542" s="3" t="n">
        <v>8</v>
      </c>
      <c r="C3542" s="3" t="s">
        <v>97</v>
      </c>
      <c r="D3542" s="4" t="n">
        <v>62.32</v>
      </c>
      <c r="E3542" s="4" t="n">
        <v>62.37</v>
      </c>
      <c r="F3542" s="4" t="n">
        <v>61.98</v>
      </c>
      <c r="G3542" s="4" t="n">
        <v>62.36</v>
      </c>
      <c r="H3542" s="5" t="n">
        <v>1184929</v>
      </c>
      <c r="I3542" s="3"/>
      <c r="J3542" s="3" t="n">
        <f aca="false">ROUND((G3542-G3541)/G3541*100,2)</f>
        <v>1.48</v>
      </c>
      <c r="K3542" s="3" t="str">
        <f aca="false">B3542&amp;"_"&amp;C3542</f>
        <v>8_2024-02-27</v>
      </c>
    </row>
    <row r="3543" customFormat="false" ht="15" hidden="false" customHeight="false" outlineLevel="0" collapsed="false">
      <c r="A3543" s="3" t="n">
        <v>3542</v>
      </c>
      <c r="B3543" s="3" t="n">
        <v>8</v>
      </c>
      <c r="C3543" s="3" t="s">
        <v>98</v>
      </c>
      <c r="D3543" s="4" t="n">
        <v>61.99</v>
      </c>
      <c r="E3543" s="4" t="n">
        <v>62.21</v>
      </c>
      <c r="F3543" s="4" t="n">
        <v>61.81</v>
      </c>
      <c r="G3543" s="4" t="n">
        <v>61.88</v>
      </c>
      <c r="H3543" s="5" t="n">
        <v>2907804</v>
      </c>
      <c r="I3543" s="3"/>
      <c r="J3543" s="3" t="n">
        <f aca="false">ROUND((G3543-G3542)/G3542*100,2)</f>
        <v>-0.77</v>
      </c>
      <c r="K3543" s="3" t="str">
        <f aca="false">B3543&amp;"_"&amp;C3543</f>
        <v>8_2024-02-28</v>
      </c>
    </row>
    <row r="3544" customFormat="false" ht="15" hidden="false" customHeight="false" outlineLevel="0" collapsed="false">
      <c r="A3544" s="3" t="n">
        <v>3543</v>
      </c>
      <c r="B3544" s="3" t="n">
        <v>8</v>
      </c>
      <c r="C3544" s="3" t="s">
        <v>99</v>
      </c>
      <c r="D3544" s="4" t="n">
        <v>60.76</v>
      </c>
      <c r="E3544" s="4" t="n">
        <v>61.08</v>
      </c>
      <c r="F3544" s="4" t="n">
        <v>60.76</v>
      </c>
      <c r="G3544" s="4" t="n">
        <v>60.91</v>
      </c>
      <c r="H3544" s="5" t="n">
        <v>1528158</v>
      </c>
      <c r="I3544" s="3"/>
      <c r="J3544" s="3" t="n">
        <f aca="false">ROUND((G3544-G3543)/G3543*100,2)</f>
        <v>-1.57</v>
      </c>
      <c r="K3544" s="3" t="str">
        <f aca="false">B3544&amp;"_"&amp;C3544</f>
        <v>8_2024-02-29</v>
      </c>
    </row>
    <row r="3545" customFormat="false" ht="15" hidden="false" customHeight="false" outlineLevel="0" collapsed="false">
      <c r="A3545" s="3" t="n">
        <v>3544</v>
      </c>
      <c r="B3545" s="3" t="n">
        <v>8</v>
      </c>
      <c r="C3545" s="3" t="s">
        <v>100</v>
      </c>
      <c r="D3545" s="4" t="n">
        <v>60.52</v>
      </c>
      <c r="E3545" s="4" t="n">
        <v>60.79</v>
      </c>
      <c r="F3545" s="4" t="n">
        <v>60.46</v>
      </c>
      <c r="G3545" s="4" t="n">
        <v>60.64</v>
      </c>
      <c r="H3545" s="5" t="n">
        <v>611816</v>
      </c>
      <c r="I3545" s="3"/>
      <c r="J3545" s="3" t="n">
        <f aca="false">ROUND((G3545-G3544)/G3544*100,2)</f>
        <v>-0.44</v>
      </c>
      <c r="K3545" s="3" t="str">
        <f aca="false">B3545&amp;"_"&amp;C3545</f>
        <v>8_2024-03-01</v>
      </c>
    </row>
    <row r="3546" customFormat="false" ht="15" hidden="false" customHeight="false" outlineLevel="0" collapsed="false">
      <c r="A3546" s="3" t="n">
        <v>3545</v>
      </c>
      <c r="B3546" s="3" t="n">
        <v>8</v>
      </c>
      <c r="C3546" s="3" t="s">
        <v>101</v>
      </c>
      <c r="D3546" s="4" t="n">
        <v>59.33</v>
      </c>
      <c r="E3546" s="4" t="n">
        <v>59.79</v>
      </c>
      <c r="F3546" s="4" t="n">
        <v>59.3</v>
      </c>
      <c r="G3546" s="4" t="n">
        <v>59.53</v>
      </c>
      <c r="H3546" s="5" t="n">
        <v>2806107</v>
      </c>
      <c r="I3546" s="3"/>
      <c r="J3546" s="3" t="n">
        <f aca="false">ROUND((G3546-G3545)/G3545*100,2)</f>
        <v>-1.83</v>
      </c>
      <c r="K3546" s="3" t="str">
        <f aca="false">B3546&amp;"_"&amp;C3546</f>
        <v>8_2024-03-04</v>
      </c>
    </row>
    <row r="3547" customFormat="false" ht="15" hidden="false" customHeight="false" outlineLevel="0" collapsed="false">
      <c r="A3547" s="3" t="n">
        <v>3546</v>
      </c>
      <c r="B3547" s="3" t="n">
        <v>8</v>
      </c>
      <c r="C3547" s="3" t="s">
        <v>102</v>
      </c>
      <c r="D3547" s="4" t="n">
        <v>58.68</v>
      </c>
      <c r="E3547" s="4" t="n">
        <v>58.88</v>
      </c>
      <c r="F3547" s="4" t="n">
        <v>58.21</v>
      </c>
      <c r="G3547" s="4" t="n">
        <v>58.47</v>
      </c>
      <c r="H3547" s="5" t="n">
        <v>3724973</v>
      </c>
      <c r="I3547" s="3"/>
      <c r="J3547" s="3" t="n">
        <f aca="false">ROUND((G3547-G3546)/G3546*100,2)</f>
        <v>-1.78</v>
      </c>
      <c r="K3547" s="3" t="str">
        <f aca="false">B3547&amp;"_"&amp;C3547</f>
        <v>8_2024-03-05</v>
      </c>
    </row>
    <row r="3548" customFormat="false" ht="15" hidden="false" customHeight="false" outlineLevel="0" collapsed="false">
      <c r="A3548" s="3" t="n">
        <v>3547</v>
      </c>
      <c r="B3548" s="3" t="n">
        <v>8</v>
      </c>
      <c r="C3548" s="3" t="s">
        <v>103</v>
      </c>
      <c r="D3548" s="4" t="n">
        <v>59.52</v>
      </c>
      <c r="E3548" s="4" t="n">
        <v>59.75</v>
      </c>
      <c r="F3548" s="4" t="n">
        <v>59.36</v>
      </c>
      <c r="G3548" s="4" t="n">
        <v>59.51</v>
      </c>
      <c r="H3548" s="5" t="n">
        <v>4747960</v>
      </c>
      <c r="I3548" s="3"/>
      <c r="J3548" s="3" t="n">
        <f aca="false">ROUND((G3548-G3547)/G3547*100,2)</f>
        <v>1.78</v>
      </c>
      <c r="K3548" s="3" t="str">
        <f aca="false">B3548&amp;"_"&amp;C3548</f>
        <v>8_2024-03-06</v>
      </c>
    </row>
    <row r="3549" customFormat="false" ht="15" hidden="false" customHeight="false" outlineLevel="0" collapsed="false">
      <c r="A3549" s="3" t="n">
        <v>3548</v>
      </c>
      <c r="B3549" s="3" t="n">
        <v>8</v>
      </c>
      <c r="C3549" s="3" t="s">
        <v>104</v>
      </c>
      <c r="D3549" s="4" t="n">
        <v>59.19</v>
      </c>
      <c r="E3549" s="4" t="n">
        <v>59.26</v>
      </c>
      <c r="F3549" s="4" t="n">
        <v>59.12</v>
      </c>
      <c r="G3549" s="4" t="n">
        <v>59.17</v>
      </c>
      <c r="H3549" s="5" t="n">
        <v>4179121</v>
      </c>
      <c r="I3549" s="3"/>
      <c r="J3549" s="3" t="n">
        <f aca="false">ROUND((G3549-G3548)/G3548*100,2)</f>
        <v>-0.57</v>
      </c>
      <c r="K3549" s="3" t="str">
        <f aca="false">B3549&amp;"_"&amp;C3549</f>
        <v>8_2024-03-07</v>
      </c>
    </row>
    <row r="3550" customFormat="false" ht="15" hidden="false" customHeight="false" outlineLevel="0" collapsed="false">
      <c r="A3550" s="3" t="n">
        <v>3549</v>
      </c>
      <c r="B3550" s="3" t="n">
        <v>8</v>
      </c>
      <c r="C3550" s="3" t="s">
        <v>105</v>
      </c>
      <c r="D3550" s="4" t="n">
        <v>58.82</v>
      </c>
      <c r="E3550" s="4" t="n">
        <v>59.09</v>
      </c>
      <c r="F3550" s="4" t="n">
        <v>58.72</v>
      </c>
      <c r="G3550" s="4" t="n">
        <v>58.77</v>
      </c>
      <c r="H3550" s="5" t="n">
        <v>5390257</v>
      </c>
      <c r="I3550" s="3"/>
      <c r="J3550" s="3" t="n">
        <f aca="false">ROUND((G3550-G3549)/G3549*100,2)</f>
        <v>-0.68</v>
      </c>
      <c r="K3550" s="3" t="str">
        <f aca="false">B3550&amp;"_"&amp;C3550</f>
        <v>8_2024-03-08</v>
      </c>
    </row>
    <row r="3551" customFormat="false" ht="15" hidden="false" customHeight="false" outlineLevel="0" collapsed="false">
      <c r="A3551" s="3" t="n">
        <v>3550</v>
      </c>
      <c r="B3551" s="3" t="n">
        <v>8</v>
      </c>
      <c r="C3551" s="3" t="s">
        <v>106</v>
      </c>
      <c r="D3551" s="4" t="n">
        <v>58.92</v>
      </c>
      <c r="E3551" s="4" t="n">
        <v>58.93</v>
      </c>
      <c r="F3551" s="4" t="n">
        <v>58.5</v>
      </c>
      <c r="G3551" s="4" t="n">
        <v>58.84</v>
      </c>
      <c r="H3551" s="5" t="n">
        <v>5715896</v>
      </c>
      <c r="I3551" s="3"/>
      <c r="J3551" s="3" t="n">
        <f aca="false">ROUND((G3551-G3550)/G3550*100,2)</f>
        <v>0.12</v>
      </c>
      <c r="K3551" s="3" t="str">
        <f aca="false">B3551&amp;"_"&amp;C3551</f>
        <v>8_2024-03-11</v>
      </c>
    </row>
    <row r="3552" customFormat="false" ht="15" hidden="false" customHeight="false" outlineLevel="0" collapsed="false">
      <c r="A3552" s="3" t="n">
        <v>3551</v>
      </c>
      <c r="B3552" s="3" t="n">
        <v>8</v>
      </c>
      <c r="C3552" s="3" t="s">
        <v>107</v>
      </c>
      <c r="D3552" s="4" t="n">
        <v>60.13</v>
      </c>
      <c r="E3552" s="4" t="n">
        <v>60.34</v>
      </c>
      <c r="F3552" s="4" t="n">
        <v>60</v>
      </c>
      <c r="G3552" s="4" t="n">
        <v>60.14</v>
      </c>
      <c r="H3552" s="5" t="n">
        <v>6804950</v>
      </c>
      <c r="I3552" s="3"/>
      <c r="J3552" s="3" t="n">
        <f aca="false">ROUND((G3552-G3551)/G3551*100,2)</f>
        <v>2.21</v>
      </c>
      <c r="K3552" s="3" t="str">
        <f aca="false">B3552&amp;"_"&amp;C3552</f>
        <v>8_2024-03-12</v>
      </c>
    </row>
    <row r="3553" customFormat="false" ht="15" hidden="false" customHeight="false" outlineLevel="0" collapsed="false">
      <c r="A3553" s="3" t="n">
        <v>3552</v>
      </c>
      <c r="B3553" s="3" t="n">
        <v>8</v>
      </c>
      <c r="C3553" s="3" t="s">
        <v>108</v>
      </c>
      <c r="D3553" s="4" t="n">
        <v>60.08</v>
      </c>
      <c r="E3553" s="4" t="n">
        <v>60.42</v>
      </c>
      <c r="F3553" s="4" t="n">
        <v>59.62</v>
      </c>
      <c r="G3553" s="4" t="n">
        <v>59.87</v>
      </c>
      <c r="H3553" s="5" t="n">
        <v>7250819</v>
      </c>
      <c r="I3553" s="3"/>
      <c r="J3553" s="3" t="n">
        <f aca="false">ROUND((G3553-G3552)/G3552*100,2)</f>
        <v>-0.45</v>
      </c>
      <c r="K3553" s="3" t="str">
        <f aca="false">B3553&amp;"_"&amp;C3553</f>
        <v>8_2024-03-13</v>
      </c>
    </row>
    <row r="3554" customFormat="false" ht="15" hidden="false" customHeight="false" outlineLevel="0" collapsed="false">
      <c r="A3554" s="3" t="n">
        <v>3553</v>
      </c>
      <c r="B3554" s="3" t="n">
        <v>8</v>
      </c>
      <c r="C3554" s="3" t="s">
        <v>109</v>
      </c>
      <c r="D3554" s="4" t="n">
        <v>59.42</v>
      </c>
      <c r="E3554" s="4" t="n">
        <v>59.63</v>
      </c>
      <c r="F3554" s="4" t="n">
        <v>59.14</v>
      </c>
      <c r="G3554" s="4" t="n">
        <v>59.6</v>
      </c>
      <c r="H3554" s="5" t="n">
        <v>2966117</v>
      </c>
      <c r="I3554" s="3"/>
      <c r="J3554" s="3" t="n">
        <f aca="false">ROUND((G3554-G3553)/G3553*100,2)</f>
        <v>-0.45</v>
      </c>
      <c r="K3554" s="3" t="str">
        <f aca="false">B3554&amp;"_"&amp;C3554</f>
        <v>8_2024-03-14</v>
      </c>
    </row>
    <row r="3555" customFormat="false" ht="15" hidden="false" customHeight="false" outlineLevel="0" collapsed="false">
      <c r="A3555" s="3" t="n">
        <v>3554</v>
      </c>
      <c r="B3555" s="3" t="n">
        <v>8</v>
      </c>
      <c r="C3555" s="3" t="s">
        <v>110</v>
      </c>
      <c r="D3555" s="4" t="n">
        <v>58.61</v>
      </c>
      <c r="E3555" s="4" t="n">
        <v>59.09</v>
      </c>
      <c r="F3555" s="4" t="n">
        <v>58.37</v>
      </c>
      <c r="G3555" s="4" t="n">
        <v>58.75</v>
      </c>
      <c r="H3555" s="5" t="n">
        <v>6392282</v>
      </c>
      <c r="I3555" s="3"/>
      <c r="J3555" s="3" t="n">
        <f aca="false">ROUND((G3555-G3554)/G3554*100,2)</f>
        <v>-1.43</v>
      </c>
      <c r="K3555" s="3" t="str">
        <f aca="false">B3555&amp;"_"&amp;C3555</f>
        <v>8_2024-03-15</v>
      </c>
    </row>
    <row r="3556" customFormat="false" ht="15" hidden="false" customHeight="false" outlineLevel="0" collapsed="false">
      <c r="A3556" s="3" t="n">
        <v>3555</v>
      </c>
      <c r="B3556" s="3" t="n">
        <v>8</v>
      </c>
      <c r="C3556" s="3" t="s">
        <v>111</v>
      </c>
      <c r="D3556" s="4" t="n">
        <v>58.17</v>
      </c>
      <c r="E3556" s="4" t="n">
        <v>58.36</v>
      </c>
      <c r="F3556" s="4" t="n">
        <v>58.13</v>
      </c>
      <c r="G3556" s="4" t="n">
        <v>58.34</v>
      </c>
      <c r="H3556" s="5" t="n">
        <v>1019398</v>
      </c>
      <c r="I3556" s="3"/>
      <c r="J3556" s="3" t="n">
        <f aca="false">ROUND((G3556-G3555)/G3555*100,2)</f>
        <v>-0.7</v>
      </c>
      <c r="K3556" s="3" t="str">
        <f aca="false">B3556&amp;"_"&amp;C3556</f>
        <v>8_2024-03-18</v>
      </c>
    </row>
    <row r="3557" customFormat="false" ht="15" hidden="false" customHeight="false" outlineLevel="0" collapsed="false">
      <c r="A3557" s="3" t="n">
        <v>3556</v>
      </c>
      <c r="B3557" s="3" t="n">
        <v>8</v>
      </c>
      <c r="C3557" s="3" t="s">
        <v>112</v>
      </c>
      <c r="D3557" s="4" t="n">
        <v>58.02</v>
      </c>
      <c r="E3557" s="4" t="n">
        <v>58.29</v>
      </c>
      <c r="F3557" s="4" t="n">
        <v>57.7</v>
      </c>
      <c r="G3557" s="4" t="n">
        <v>57.87</v>
      </c>
      <c r="H3557" s="5" t="n">
        <v>3336019</v>
      </c>
      <c r="I3557" s="3"/>
      <c r="J3557" s="3" t="n">
        <f aca="false">ROUND((G3557-G3556)/G3556*100,2)</f>
        <v>-0.81</v>
      </c>
      <c r="K3557" s="3" t="str">
        <f aca="false">B3557&amp;"_"&amp;C3557</f>
        <v>8_2024-03-19</v>
      </c>
    </row>
    <row r="3558" customFormat="false" ht="15" hidden="false" customHeight="false" outlineLevel="0" collapsed="false">
      <c r="A3558" s="3" t="n">
        <v>3557</v>
      </c>
      <c r="B3558" s="3" t="n">
        <v>8</v>
      </c>
      <c r="C3558" s="3" t="s">
        <v>113</v>
      </c>
      <c r="D3558" s="4" t="n">
        <v>59.21</v>
      </c>
      <c r="E3558" s="4" t="n">
        <v>59.56</v>
      </c>
      <c r="F3558" s="4" t="n">
        <v>59.04</v>
      </c>
      <c r="G3558" s="4" t="n">
        <v>59.23</v>
      </c>
      <c r="H3558" s="5" t="n">
        <v>5832248</v>
      </c>
      <c r="I3558" s="3"/>
      <c r="J3558" s="3" t="n">
        <f aca="false">ROUND((G3558-G3557)/G3557*100,2)</f>
        <v>2.35</v>
      </c>
      <c r="K3558" s="3" t="str">
        <f aca="false">B3558&amp;"_"&amp;C3558</f>
        <v>8_2024-03-20</v>
      </c>
    </row>
    <row r="3559" customFormat="false" ht="15" hidden="false" customHeight="false" outlineLevel="0" collapsed="false">
      <c r="A3559" s="3" t="n">
        <v>3558</v>
      </c>
      <c r="B3559" s="3" t="n">
        <v>8</v>
      </c>
      <c r="C3559" s="3" t="s">
        <v>114</v>
      </c>
      <c r="D3559" s="4" t="n">
        <v>58.96</v>
      </c>
      <c r="E3559" s="4" t="n">
        <v>59.35</v>
      </c>
      <c r="F3559" s="4" t="n">
        <v>58.77</v>
      </c>
      <c r="G3559" s="4" t="n">
        <v>59.2</v>
      </c>
      <c r="H3559" s="5" t="n">
        <v>3467324</v>
      </c>
      <c r="I3559" s="3"/>
      <c r="J3559" s="3" t="n">
        <f aca="false">ROUND((G3559-G3558)/G3558*100,2)</f>
        <v>-0.05</v>
      </c>
      <c r="K3559" s="3" t="str">
        <f aca="false">B3559&amp;"_"&amp;C3559</f>
        <v>8_2024-03-21</v>
      </c>
    </row>
    <row r="3560" customFormat="false" ht="15" hidden="false" customHeight="false" outlineLevel="0" collapsed="false">
      <c r="A3560" s="3" t="n">
        <v>3559</v>
      </c>
      <c r="B3560" s="3" t="n">
        <v>8</v>
      </c>
      <c r="C3560" s="3" t="s">
        <v>115</v>
      </c>
      <c r="D3560" s="4" t="n">
        <v>58.62</v>
      </c>
      <c r="E3560" s="4" t="n">
        <v>58.8</v>
      </c>
      <c r="F3560" s="4" t="n">
        <v>58.42</v>
      </c>
      <c r="G3560" s="4" t="n">
        <v>58.65</v>
      </c>
      <c r="H3560" s="5" t="n">
        <v>4948143</v>
      </c>
      <c r="I3560" s="3"/>
      <c r="J3560" s="3" t="n">
        <f aca="false">ROUND((G3560-G3559)/G3559*100,2)</f>
        <v>-0.93</v>
      </c>
      <c r="K3560" s="3" t="str">
        <f aca="false">B3560&amp;"_"&amp;C3560</f>
        <v>8_2024-03-22</v>
      </c>
    </row>
    <row r="3561" customFormat="false" ht="15" hidden="false" customHeight="false" outlineLevel="0" collapsed="false">
      <c r="A3561" s="3" t="n">
        <v>3560</v>
      </c>
      <c r="B3561" s="3" t="n">
        <v>8</v>
      </c>
      <c r="C3561" s="3" t="s">
        <v>116</v>
      </c>
      <c r="D3561" s="4" t="n">
        <v>60.34</v>
      </c>
      <c r="E3561" s="4" t="n">
        <v>60.66</v>
      </c>
      <c r="F3561" s="4" t="n">
        <v>60.1</v>
      </c>
      <c r="G3561" s="4" t="n">
        <v>60.14</v>
      </c>
      <c r="H3561" s="5" t="n">
        <v>6621618</v>
      </c>
      <c r="I3561" s="3"/>
      <c r="J3561" s="3" t="n">
        <f aca="false">ROUND((G3561-G3560)/G3560*100,2)</f>
        <v>2.54</v>
      </c>
      <c r="K3561" s="3" t="str">
        <f aca="false">B3561&amp;"_"&amp;C3561</f>
        <v>8_2024-03-25</v>
      </c>
    </row>
    <row r="3562" customFormat="false" ht="15" hidden="false" customHeight="false" outlineLevel="0" collapsed="false">
      <c r="A3562" s="3" t="n">
        <v>3561</v>
      </c>
      <c r="B3562" s="3" t="n">
        <v>8</v>
      </c>
      <c r="C3562" s="3" t="s">
        <v>117</v>
      </c>
      <c r="D3562" s="4" t="n">
        <v>59.5</v>
      </c>
      <c r="E3562" s="4" t="n">
        <v>59.51</v>
      </c>
      <c r="F3562" s="4" t="n">
        <v>59.11</v>
      </c>
      <c r="G3562" s="4" t="n">
        <v>59.41</v>
      </c>
      <c r="H3562" s="5" t="n">
        <v>747696</v>
      </c>
      <c r="I3562" s="3"/>
      <c r="J3562" s="3" t="n">
        <f aca="false">ROUND((G3562-G3561)/G3561*100,2)</f>
        <v>-1.21</v>
      </c>
      <c r="K3562" s="3" t="str">
        <f aca="false">B3562&amp;"_"&amp;C3562</f>
        <v>8_2024-03-26</v>
      </c>
    </row>
    <row r="3563" customFormat="false" ht="15" hidden="false" customHeight="false" outlineLevel="0" collapsed="false">
      <c r="A3563" s="3" t="n">
        <v>3562</v>
      </c>
      <c r="B3563" s="3" t="n">
        <v>8</v>
      </c>
      <c r="C3563" s="3" t="s">
        <v>118</v>
      </c>
      <c r="D3563" s="4" t="n">
        <v>60.04</v>
      </c>
      <c r="E3563" s="4" t="n">
        <v>60.22</v>
      </c>
      <c r="F3563" s="4" t="n">
        <v>59.79</v>
      </c>
      <c r="G3563" s="4" t="n">
        <v>60.09</v>
      </c>
      <c r="H3563" s="5" t="n">
        <v>4026948</v>
      </c>
      <c r="I3563" s="3"/>
      <c r="J3563" s="3" t="n">
        <f aca="false">ROUND((G3563-G3562)/G3562*100,2)</f>
        <v>1.14</v>
      </c>
      <c r="K3563" s="3" t="str">
        <f aca="false">B3563&amp;"_"&amp;C3563</f>
        <v>8_2024-03-27</v>
      </c>
    </row>
    <row r="3564" customFormat="false" ht="15" hidden="false" customHeight="false" outlineLevel="0" collapsed="false">
      <c r="A3564" s="3" t="n">
        <v>3563</v>
      </c>
      <c r="B3564" s="3" t="n">
        <v>8</v>
      </c>
      <c r="C3564" s="3" t="s">
        <v>119</v>
      </c>
      <c r="D3564" s="4" t="n">
        <v>62.07</v>
      </c>
      <c r="E3564" s="4" t="n">
        <v>62.29</v>
      </c>
      <c r="F3564" s="4" t="n">
        <v>61.61</v>
      </c>
      <c r="G3564" s="4" t="n">
        <v>61.84</v>
      </c>
      <c r="H3564" s="5" t="n">
        <v>7721645</v>
      </c>
      <c r="I3564" s="3"/>
      <c r="J3564" s="3" t="n">
        <f aca="false">ROUND((G3564-G3563)/G3563*100,2)</f>
        <v>2.91</v>
      </c>
      <c r="K3564" s="3" t="str">
        <f aca="false">B3564&amp;"_"&amp;C3564</f>
        <v>8_2024-03-28</v>
      </c>
    </row>
    <row r="3565" customFormat="false" ht="15" hidden="false" customHeight="false" outlineLevel="0" collapsed="false">
      <c r="A3565" s="3" t="n">
        <v>3564</v>
      </c>
      <c r="B3565" s="3" t="n">
        <v>8</v>
      </c>
      <c r="C3565" s="3" t="s">
        <v>120</v>
      </c>
      <c r="D3565" s="4" t="n">
        <v>62.27</v>
      </c>
      <c r="E3565" s="4" t="n">
        <v>62.34</v>
      </c>
      <c r="F3565" s="4" t="n">
        <v>62.03</v>
      </c>
      <c r="G3565" s="4" t="n">
        <v>62.3</v>
      </c>
      <c r="H3565" s="5" t="n">
        <v>5375553</v>
      </c>
      <c r="I3565" s="3"/>
      <c r="J3565" s="3" t="n">
        <f aca="false">ROUND((G3565-G3564)/G3564*100,2)</f>
        <v>0.74</v>
      </c>
      <c r="K3565" s="3" t="str">
        <f aca="false">B3565&amp;"_"&amp;C3565</f>
        <v>8_2024-03-29</v>
      </c>
    </row>
    <row r="3566" customFormat="false" ht="15" hidden="false" customHeight="false" outlineLevel="0" collapsed="false">
      <c r="A3566" s="3" t="n">
        <v>3565</v>
      </c>
      <c r="B3566" s="3" t="n">
        <v>8</v>
      </c>
      <c r="C3566" s="3" t="s">
        <v>121</v>
      </c>
      <c r="D3566" s="4" t="n">
        <v>63.31</v>
      </c>
      <c r="E3566" s="4" t="n">
        <v>63.53</v>
      </c>
      <c r="F3566" s="4" t="n">
        <v>63.04</v>
      </c>
      <c r="G3566" s="4" t="n">
        <v>63.45</v>
      </c>
      <c r="H3566" s="5" t="n">
        <v>4951733</v>
      </c>
      <c r="I3566" s="3"/>
      <c r="J3566" s="3" t="n">
        <f aca="false">ROUND((G3566-G3565)/G3565*100,2)</f>
        <v>1.85</v>
      </c>
      <c r="K3566" s="3" t="str">
        <f aca="false">B3566&amp;"_"&amp;C3566</f>
        <v>8_2024-04-01</v>
      </c>
    </row>
    <row r="3567" customFormat="false" ht="15" hidden="false" customHeight="false" outlineLevel="0" collapsed="false">
      <c r="A3567" s="3" t="n">
        <v>3566</v>
      </c>
      <c r="B3567" s="3" t="n">
        <v>8</v>
      </c>
      <c r="C3567" s="3" t="s">
        <v>122</v>
      </c>
      <c r="D3567" s="4" t="n">
        <v>64.93</v>
      </c>
      <c r="E3567" s="4" t="n">
        <v>65</v>
      </c>
      <c r="F3567" s="4" t="n">
        <v>64.68</v>
      </c>
      <c r="G3567" s="4" t="n">
        <v>64.82</v>
      </c>
      <c r="H3567" s="5" t="n">
        <v>1711339</v>
      </c>
      <c r="I3567" s="3"/>
      <c r="J3567" s="3" t="n">
        <f aca="false">ROUND((G3567-G3566)/G3566*100,2)</f>
        <v>2.16</v>
      </c>
      <c r="K3567" s="3" t="str">
        <f aca="false">B3567&amp;"_"&amp;C3567</f>
        <v>8_2024-04-02</v>
      </c>
    </row>
    <row r="3568" customFormat="false" ht="15" hidden="false" customHeight="false" outlineLevel="0" collapsed="false">
      <c r="A3568" s="3" t="n">
        <v>3567</v>
      </c>
      <c r="B3568" s="3" t="n">
        <v>8</v>
      </c>
      <c r="C3568" s="3" t="s">
        <v>123</v>
      </c>
      <c r="D3568" s="4" t="n">
        <v>65.33</v>
      </c>
      <c r="E3568" s="4" t="n">
        <v>65.6</v>
      </c>
      <c r="F3568" s="4" t="n">
        <v>64.94</v>
      </c>
      <c r="G3568" s="4" t="n">
        <v>65.49</v>
      </c>
      <c r="H3568" s="5" t="n">
        <v>6899940</v>
      </c>
      <c r="I3568" s="3"/>
      <c r="J3568" s="3" t="n">
        <f aca="false">ROUND((G3568-G3567)/G3567*100,2)</f>
        <v>1.03</v>
      </c>
      <c r="K3568" s="3" t="str">
        <f aca="false">B3568&amp;"_"&amp;C3568</f>
        <v>8_2024-04-03</v>
      </c>
    </row>
    <row r="3569" customFormat="false" ht="15" hidden="false" customHeight="false" outlineLevel="0" collapsed="false">
      <c r="A3569" s="3" t="n">
        <v>3568</v>
      </c>
      <c r="B3569" s="3" t="n">
        <v>8</v>
      </c>
      <c r="C3569" s="3" t="s">
        <v>124</v>
      </c>
      <c r="D3569" s="4" t="n">
        <v>66.61</v>
      </c>
      <c r="E3569" s="4" t="n">
        <v>66.97</v>
      </c>
      <c r="F3569" s="4" t="n">
        <v>66.3</v>
      </c>
      <c r="G3569" s="4" t="n">
        <v>66.55</v>
      </c>
      <c r="H3569" s="5" t="n">
        <v>4696933</v>
      </c>
      <c r="I3569" s="3"/>
      <c r="J3569" s="3" t="n">
        <f aca="false">ROUND((G3569-G3568)/G3568*100,2)</f>
        <v>1.62</v>
      </c>
      <c r="K3569" s="3" t="str">
        <f aca="false">B3569&amp;"_"&amp;C3569</f>
        <v>8_2024-04-04</v>
      </c>
    </row>
    <row r="3570" customFormat="false" ht="15" hidden="false" customHeight="false" outlineLevel="0" collapsed="false">
      <c r="A3570" s="3" t="n">
        <v>3569</v>
      </c>
      <c r="B3570" s="3" t="n">
        <v>8</v>
      </c>
      <c r="C3570" s="3" t="s">
        <v>125</v>
      </c>
      <c r="D3570" s="4" t="n">
        <v>65.54</v>
      </c>
      <c r="E3570" s="4" t="n">
        <v>65.96</v>
      </c>
      <c r="F3570" s="4" t="n">
        <v>65.38</v>
      </c>
      <c r="G3570" s="4" t="n">
        <v>65.6</v>
      </c>
      <c r="H3570" s="5" t="n">
        <v>3759683</v>
      </c>
      <c r="I3570" s="3"/>
      <c r="J3570" s="3" t="n">
        <f aca="false">ROUND((G3570-G3569)/G3569*100,2)</f>
        <v>-1.43</v>
      </c>
      <c r="K3570" s="3" t="str">
        <f aca="false">B3570&amp;"_"&amp;C3570</f>
        <v>8_2024-04-05</v>
      </c>
    </row>
    <row r="3571" customFormat="false" ht="15" hidden="false" customHeight="false" outlineLevel="0" collapsed="false">
      <c r="A3571" s="3" t="n">
        <v>3570</v>
      </c>
      <c r="B3571" s="3" t="n">
        <v>8</v>
      </c>
      <c r="C3571" s="3" t="s">
        <v>126</v>
      </c>
      <c r="D3571" s="4" t="n">
        <v>65.07</v>
      </c>
      <c r="E3571" s="4" t="n">
        <v>65.3</v>
      </c>
      <c r="F3571" s="4" t="n">
        <v>64.97</v>
      </c>
      <c r="G3571" s="4" t="n">
        <v>65.17</v>
      </c>
      <c r="H3571" s="5" t="n">
        <v>7258449</v>
      </c>
      <c r="I3571" s="3"/>
      <c r="J3571" s="3" t="n">
        <f aca="false">ROUND((G3571-G3570)/G3570*100,2)</f>
        <v>-0.66</v>
      </c>
      <c r="K3571" s="3" t="str">
        <f aca="false">B3571&amp;"_"&amp;C3571</f>
        <v>8_2024-04-08</v>
      </c>
    </row>
    <row r="3572" customFormat="false" ht="15" hidden="false" customHeight="false" outlineLevel="0" collapsed="false">
      <c r="A3572" s="3" t="n">
        <v>3571</v>
      </c>
      <c r="B3572" s="3" t="n">
        <v>8</v>
      </c>
      <c r="C3572" s="3" t="s">
        <v>127</v>
      </c>
      <c r="D3572" s="4" t="n">
        <v>66.82</v>
      </c>
      <c r="E3572" s="4" t="n">
        <v>67.03</v>
      </c>
      <c r="F3572" s="4" t="n">
        <v>66.79</v>
      </c>
      <c r="G3572" s="4" t="n">
        <v>66.92</v>
      </c>
      <c r="H3572" s="5" t="n">
        <v>7225158</v>
      </c>
      <c r="I3572" s="3"/>
      <c r="J3572" s="3" t="n">
        <f aca="false">ROUND((G3572-G3571)/G3571*100,2)</f>
        <v>2.69</v>
      </c>
      <c r="K3572" s="3" t="str">
        <f aca="false">B3572&amp;"_"&amp;C3572</f>
        <v>8_2024-04-09</v>
      </c>
    </row>
    <row r="3573" customFormat="false" ht="15" hidden="false" customHeight="false" outlineLevel="0" collapsed="false">
      <c r="A3573" s="3" t="n">
        <v>3572</v>
      </c>
      <c r="B3573" s="3" t="n">
        <v>8</v>
      </c>
      <c r="C3573" s="3" t="s">
        <v>128</v>
      </c>
      <c r="D3573" s="4" t="n">
        <v>66.09</v>
      </c>
      <c r="E3573" s="4" t="n">
        <v>66.25</v>
      </c>
      <c r="F3573" s="4" t="n">
        <v>65.66</v>
      </c>
      <c r="G3573" s="4" t="n">
        <v>66.03</v>
      </c>
      <c r="H3573" s="5" t="n">
        <v>4918161</v>
      </c>
      <c r="I3573" s="3"/>
      <c r="J3573" s="3" t="n">
        <f aca="false">ROUND((G3573-G3572)/G3572*100,2)</f>
        <v>-1.33</v>
      </c>
      <c r="K3573" s="3" t="str">
        <f aca="false">B3573&amp;"_"&amp;C3573</f>
        <v>8_2024-04-10</v>
      </c>
    </row>
    <row r="3574" customFormat="false" ht="15" hidden="false" customHeight="false" outlineLevel="0" collapsed="false">
      <c r="A3574" s="3" t="n">
        <v>3573</v>
      </c>
      <c r="B3574" s="3" t="n">
        <v>8</v>
      </c>
      <c r="C3574" s="3" t="s">
        <v>129</v>
      </c>
      <c r="D3574" s="4" t="n">
        <v>66.19</v>
      </c>
      <c r="E3574" s="4" t="n">
        <v>66.53</v>
      </c>
      <c r="F3574" s="4" t="n">
        <v>65.97</v>
      </c>
      <c r="G3574" s="4" t="n">
        <v>66.08</v>
      </c>
      <c r="H3574" s="5" t="n">
        <v>3881678</v>
      </c>
      <c r="I3574" s="3"/>
      <c r="J3574" s="3" t="n">
        <f aca="false">ROUND((G3574-G3573)/G3573*100,2)</f>
        <v>0.08</v>
      </c>
      <c r="K3574" s="3" t="str">
        <f aca="false">B3574&amp;"_"&amp;C3574</f>
        <v>8_2024-04-11</v>
      </c>
    </row>
    <row r="3575" customFormat="false" ht="15" hidden="false" customHeight="false" outlineLevel="0" collapsed="false">
      <c r="A3575" s="3" t="n">
        <v>3574</v>
      </c>
      <c r="B3575" s="3" t="n">
        <v>8</v>
      </c>
      <c r="C3575" s="3" t="s">
        <v>130</v>
      </c>
      <c r="D3575" s="4" t="n">
        <v>65.08</v>
      </c>
      <c r="E3575" s="4" t="n">
        <v>65.57</v>
      </c>
      <c r="F3575" s="4" t="n">
        <v>64.74</v>
      </c>
      <c r="G3575" s="4" t="n">
        <v>65.22</v>
      </c>
      <c r="H3575" s="5" t="n">
        <v>2478457</v>
      </c>
      <c r="I3575" s="3"/>
      <c r="J3575" s="3" t="n">
        <f aca="false">ROUND((G3575-G3574)/G3574*100,2)</f>
        <v>-1.3</v>
      </c>
      <c r="K3575" s="3" t="str">
        <f aca="false">B3575&amp;"_"&amp;C3575</f>
        <v>8_2024-04-12</v>
      </c>
    </row>
    <row r="3576" customFormat="false" ht="15" hidden="false" customHeight="false" outlineLevel="0" collapsed="false">
      <c r="A3576" s="3" t="n">
        <v>3575</v>
      </c>
      <c r="B3576" s="3" t="n">
        <v>8</v>
      </c>
      <c r="C3576" s="3" t="s">
        <v>131</v>
      </c>
      <c r="D3576" s="4" t="n">
        <v>63.59</v>
      </c>
      <c r="E3576" s="4" t="n">
        <v>63.81</v>
      </c>
      <c r="F3576" s="4" t="n">
        <v>63.46</v>
      </c>
      <c r="G3576" s="4" t="n">
        <v>63.51</v>
      </c>
      <c r="H3576" s="5" t="n">
        <v>858081</v>
      </c>
      <c r="I3576" s="3"/>
      <c r="J3576" s="3" t="n">
        <f aca="false">ROUND((G3576-G3575)/G3575*100,2)</f>
        <v>-2.62</v>
      </c>
      <c r="K3576" s="3" t="str">
        <f aca="false">B3576&amp;"_"&amp;C3576</f>
        <v>8_2024-04-15</v>
      </c>
    </row>
    <row r="3577" customFormat="false" ht="15" hidden="false" customHeight="false" outlineLevel="0" collapsed="false">
      <c r="A3577" s="3" t="n">
        <v>3576</v>
      </c>
      <c r="B3577" s="3" t="n">
        <v>8</v>
      </c>
      <c r="C3577" s="3" t="s">
        <v>132</v>
      </c>
      <c r="D3577" s="4" t="n">
        <v>63.18</v>
      </c>
      <c r="E3577" s="4" t="n">
        <v>63.42</v>
      </c>
      <c r="F3577" s="4" t="n">
        <v>62.95</v>
      </c>
      <c r="G3577" s="4" t="n">
        <v>63.26</v>
      </c>
      <c r="H3577" s="5" t="n">
        <v>4077710</v>
      </c>
      <c r="I3577" s="3"/>
      <c r="J3577" s="3" t="n">
        <f aca="false">ROUND((G3577-G3576)/G3576*100,2)</f>
        <v>-0.39</v>
      </c>
      <c r="K3577" s="3" t="str">
        <f aca="false">B3577&amp;"_"&amp;C3577</f>
        <v>8_2024-04-16</v>
      </c>
    </row>
    <row r="3578" customFormat="false" ht="15" hidden="false" customHeight="false" outlineLevel="0" collapsed="false">
      <c r="A3578" s="3" t="n">
        <v>3577</v>
      </c>
      <c r="B3578" s="3" t="n">
        <v>8</v>
      </c>
      <c r="C3578" s="3" t="s">
        <v>133</v>
      </c>
      <c r="D3578" s="4" t="n">
        <v>66.5</v>
      </c>
      <c r="E3578" s="4" t="n">
        <v>66.71</v>
      </c>
      <c r="F3578" s="4" t="n">
        <v>66.1</v>
      </c>
      <c r="G3578" s="4" t="n">
        <v>66.41</v>
      </c>
      <c r="H3578" s="5" t="n">
        <v>4417887</v>
      </c>
      <c r="I3578" s="3"/>
      <c r="J3578" s="3" t="n">
        <f aca="false">ROUND((G3578-G3577)/G3577*100,2)</f>
        <v>4.98</v>
      </c>
      <c r="K3578" s="3" t="str">
        <f aca="false">B3578&amp;"_"&amp;C3578</f>
        <v>8_2024-04-17</v>
      </c>
    </row>
    <row r="3579" customFormat="false" ht="15" hidden="false" customHeight="false" outlineLevel="0" collapsed="false">
      <c r="A3579" s="3" t="n">
        <v>3578</v>
      </c>
      <c r="B3579" s="3" t="n">
        <v>8</v>
      </c>
      <c r="C3579" s="3" t="s">
        <v>134</v>
      </c>
      <c r="D3579" s="4" t="n">
        <v>65.22</v>
      </c>
      <c r="E3579" s="4" t="n">
        <v>65.32</v>
      </c>
      <c r="F3579" s="4" t="n">
        <v>64.93</v>
      </c>
      <c r="G3579" s="4" t="n">
        <v>65.03</v>
      </c>
      <c r="H3579" s="5" t="n">
        <v>1277085</v>
      </c>
      <c r="I3579" s="3"/>
      <c r="J3579" s="3" t="n">
        <f aca="false">ROUND((G3579-G3578)/G3578*100,2)</f>
        <v>-2.08</v>
      </c>
      <c r="K3579" s="3" t="str">
        <f aca="false">B3579&amp;"_"&amp;C3579</f>
        <v>8_2024-04-18</v>
      </c>
    </row>
    <row r="3580" customFormat="false" ht="15" hidden="false" customHeight="false" outlineLevel="0" collapsed="false">
      <c r="A3580" s="3" t="n">
        <v>3579</v>
      </c>
      <c r="B3580" s="3" t="n">
        <v>8</v>
      </c>
      <c r="C3580" s="3" t="s">
        <v>135</v>
      </c>
      <c r="D3580" s="4" t="n">
        <v>67.58</v>
      </c>
      <c r="E3580" s="4" t="n">
        <v>67.63</v>
      </c>
      <c r="F3580" s="4" t="n">
        <v>67.26</v>
      </c>
      <c r="G3580" s="4" t="n">
        <v>67.54</v>
      </c>
      <c r="H3580" s="5" t="n">
        <v>1363576</v>
      </c>
      <c r="I3580" s="3"/>
      <c r="J3580" s="3" t="n">
        <f aca="false">ROUND((G3580-G3579)/G3579*100,2)</f>
        <v>3.86</v>
      </c>
      <c r="K3580" s="3" t="str">
        <f aca="false">B3580&amp;"_"&amp;C3580</f>
        <v>8_2024-04-19</v>
      </c>
    </row>
    <row r="3581" customFormat="false" ht="15" hidden="false" customHeight="false" outlineLevel="0" collapsed="false">
      <c r="A3581" s="3" t="n">
        <v>3580</v>
      </c>
      <c r="B3581" s="3" t="n">
        <v>8</v>
      </c>
      <c r="C3581" s="3" t="s">
        <v>136</v>
      </c>
      <c r="D3581" s="4" t="n">
        <v>67.69</v>
      </c>
      <c r="E3581" s="4" t="n">
        <v>67.71</v>
      </c>
      <c r="F3581" s="4" t="n">
        <v>67.55</v>
      </c>
      <c r="G3581" s="4" t="n">
        <v>67.7</v>
      </c>
      <c r="H3581" s="5" t="n">
        <v>7244283</v>
      </c>
      <c r="I3581" s="3"/>
      <c r="J3581" s="3" t="n">
        <f aca="false">ROUND((G3581-G3580)/G3580*100,2)</f>
        <v>0.24</v>
      </c>
      <c r="K3581" s="3" t="str">
        <f aca="false">B3581&amp;"_"&amp;C3581</f>
        <v>8_2024-04-22</v>
      </c>
    </row>
    <row r="3582" customFormat="false" ht="15" hidden="false" customHeight="false" outlineLevel="0" collapsed="false">
      <c r="A3582" s="3" t="n">
        <v>3581</v>
      </c>
      <c r="B3582" s="3" t="n">
        <v>8</v>
      </c>
      <c r="C3582" s="3" t="s">
        <v>137</v>
      </c>
      <c r="D3582" s="4" t="n">
        <v>67.01</v>
      </c>
      <c r="E3582" s="4" t="n">
        <v>67.32</v>
      </c>
      <c r="F3582" s="4" t="n">
        <v>66.79</v>
      </c>
      <c r="G3582" s="4" t="n">
        <v>66.94</v>
      </c>
      <c r="H3582" s="5" t="n">
        <v>4044632</v>
      </c>
      <c r="I3582" s="3"/>
      <c r="J3582" s="3" t="n">
        <f aca="false">ROUND((G3582-G3581)/G3581*100,2)</f>
        <v>-1.12</v>
      </c>
      <c r="K3582" s="3" t="str">
        <f aca="false">B3582&amp;"_"&amp;C3582</f>
        <v>8_2024-04-23</v>
      </c>
    </row>
    <row r="3583" customFormat="false" ht="15" hidden="false" customHeight="false" outlineLevel="0" collapsed="false">
      <c r="A3583" s="3" t="n">
        <v>3582</v>
      </c>
      <c r="B3583" s="3" t="n">
        <v>8</v>
      </c>
      <c r="C3583" s="3" t="s">
        <v>138</v>
      </c>
      <c r="D3583" s="4" t="n">
        <v>66.92</v>
      </c>
      <c r="E3583" s="4" t="n">
        <v>67.27</v>
      </c>
      <c r="F3583" s="4" t="n">
        <v>66.82</v>
      </c>
      <c r="G3583" s="4" t="n">
        <v>66.87</v>
      </c>
      <c r="H3583" s="5" t="n">
        <v>2333253</v>
      </c>
      <c r="I3583" s="3"/>
      <c r="J3583" s="3" t="n">
        <f aca="false">ROUND((G3583-G3582)/G3582*100,2)</f>
        <v>-0.1</v>
      </c>
      <c r="K3583" s="3" t="str">
        <f aca="false">B3583&amp;"_"&amp;C3583</f>
        <v>8_2024-04-24</v>
      </c>
    </row>
    <row r="3584" customFormat="false" ht="15" hidden="false" customHeight="false" outlineLevel="0" collapsed="false">
      <c r="A3584" s="3" t="n">
        <v>3583</v>
      </c>
      <c r="B3584" s="3" t="n">
        <v>8</v>
      </c>
      <c r="C3584" s="3" t="s">
        <v>139</v>
      </c>
      <c r="D3584" s="4" t="n">
        <v>67.81</v>
      </c>
      <c r="E3584" s="4" t="n">
        <v>67.97</v>
      </c>
      <c r="F3584" s="4" t="n">
        <v>67.43</v>
      </c>
      <c r="G3584" s="4" t="n">
        <v>67.84</v>
      </c>
      <c r="H3584" s="5" t="n">
        <v>1612862</v>
      </c>
      <c r="I3584" s="3"/>
      <c r="J3584" s="3" t="n">
        <f aca="false">ROUND((G3584-G3583)/G3583*100,2)</f>
        <v>1.45</v>
      </c>
      <c r="K3584" s="3" t="str">
        <f aca="false">B3584&amp;"_"&amp;C3584</f>
        <v>8_2024-04-25</v>
      </c>
    </row>
    <row r="3585" customFormat="false" ht="15" hidden="false" customHeight="false" outlineLevel="0" collapsed="false">
      <c r="A3585" s="3" t="n">
        <v>3584</v>
      </c>
      <c r="B3585" s="3" t="n">
        <v>8</v>
      </c>
      <c r="C3585" s="3" t="s">
        <v>140</v>
      </c>
      <c r="D3585" s="4" t="n">
        <v>68.2</v>
      </c>
      <c r="E3585" s="4" t="n">
        <v>68.43</v>
      </c>
      <c r="F3585" s="4" t="n">
        <v>67.8</v>
      </c>
      <c r="G3585" s="4" t="n">
        <v>68.14</v>
      </c>
      <c r="H3585" s="5" t="n">
        <v>1560763</v>
      </c>
      <c r="I3585" s="3"/>
      <c r="J3585" s="3" t="n">
        <f aca="false">ROUND((G3585-G3584)/G3584*100,2)</f>
        <v>0.44</v>
      </c>
      <c r="K3585" s="3" t="str">
        <f aca="false">B3585&amp;"_"&amp;C3585</f>
        <v>8_2024-04-26</v>
      </c>
    </row>
    <row r="3586" customFormat="false" ht="15" hidden="false" customHeight="false" outlineLevel="0" collapsed="false">
      <c r="A3586" s="3" t="n">
        <v>3585</v>
      </c>
      <c r="B3586" s="3" t="n">
        <v>8</v>
      </c>
      <c r="C3586" s="3" t="s">
        <v>141</v>
      </c>
      <c r="D3586" s="4" t="n">
        <v>67.88</v>
      </c>
      <c r="E3586" s="4" t="n">
        <v>68.12</v>
      </c>
      <c r="F3586" s="4" t="n">
        <v>67.58</v>
      </c>
      <c r="G3586" s="4" t="n">
        <v>68.07</v>
      </c>
      <c r="H3586" s="5" t="n">
        <v>3961032</v>
      </c>
      <c r="I3586" s="3"/>
      <c r="J3586" s="3" t="n">
        <f aca="false">ROUND((G3586-G3585)/G3585*100,2)</f>
        <v>-0.1</v>
      </c>
      <c r="K3586" s="3" t="str">
        <f aca="false">B3586&amp;"_"&amp;C3586</f>
        <v>8_2024-04-29</v>
      </c>
    </row>
    <row r="3587" customFormat="false" ht="15" hidden="false" customHeight="false" outlineLevel="0" collapsed="false">
      <c r="A3587" s="3" t="n">
        <v>3586</v>
      </c>
      <c r="B3587" s="3" t="n">
        <v>8</v>
      </c>
      <c r="C3587" s="3" t="s">
        <v>142</v>
      </c>
      <c r="D3587" s="4" t="n">
        <v>67.15</v>
      </c>
      <c r="E3587" s="4" t="n">
        <v>67.5</v>
      </c>
      <c r="F3587" s="4" t="n">
        <v>66.75</v>
      </c>
      <c r="G3587" s="4" t="n">
        <v>66.96</v>
      </c>
      <c r="H3587" s="5" t="n">
        <v>4961791</v>
      </c>
      <c r="I3587" s="3"/>
      <c r="J3587" s="3" t="n">
        <f aca="false">ROUND((G3587-G3586)/G3586*100,2)</f>
        <v>-1.63</v>
      </c>
      <c r="K3587" s="3" t="str">
        <f aca="false">B3587&amp;"_"&amp;C3587</f>
        <v>8_2024-04-30</v>
      </c>
    </row>
    <row r="3588" customFormat="false" ht="15" hidden="false" customHeight="false" outlineLevel="0" collapsed="false">
      <c r="A3588" s="3" t="n">
        <v>3587</v>
      </c>
      <c r="B3588" s="3" t="n">
        <v>8</v>
      </c>
      <c r="C3588" s="3" t="s">
        <v>143</v>
      </c>
      <c r="D3588" s="4" t="n">
        <v>67.64</v>
      </c>
      <c r="E3588" s="4" t="n">
        <v>67.98</v>
      </c>
      <c r="F3588" s="4" t="n">
        <v>67.18</v>
      </c>
      <c r="G3588" s="4" t="n">
        <v>67.57</v>
      </c>
      <c r="H3588" s="5" t="n">
        <v>4665329</v>
      </c>
      <c r="I3588" s="3"/>
      <c r="J3588" s="3" t="n">
        <f aca="false">ROUND((G3588-G3587)/G3587*100,2)</f>
        <v>0.91</v>
      </c>
      <c r="K3588" s="3" t="str">
        <f aca="false">B3588&amp;"_"&amp;C3588</f>
        <v>8_2024-05-01</v>
      </c>
    </row>
    <row r="3589" customFormat="false" ht="15" hidden="false" customHeight="false" outlineLevel="0" collapsed="false">
      <c r="A3589" s="3" t="n">
        <v>3588</v>
      </c>
      <c r="B3589" s="3" t="n">
        <v>8</v>
      </c>
      <c r="C3589" s="3" t="s">
        <v>144</v>
      </c>
      <c r="D3589" s="4" t="n">
        <v>69.06</v>
      </c>
      <c r="E3589" s="4" t="n">
        <v>69.44</v>
      </c>
      <c r="F3589" s="4" t="n">
        <v>68.68</v>
      </c>
      <c r="G3589" s="4" t="n">
        <v>69.1</v>
      </c>
      <c r="H3589" s="5" t="n">
        <v>5071129</v>
      </c>
      <c r="I3589" s="3"/>
      <c r="J3589" s="3" t="n">
        <f aca="false">ROUND((G3589-G3588)/G3588*100,2)</f>
        <v>2.26</v>
      </c>
      <c r="K3589" s="3" t="str">
        <f aca="false">B3589&amp;"_"&amp;C3589</f>
        <v>8_2024-05-02</v>
      </c>
    </row>
    <row r="3590" customFormat="false" ht="15" hidden="false" customHeight="false" outlineLevel="0" collapsed="false">
      <c r="A3590" s="3" t="n">
        <v>3589</v>
      </c>
      <c r="B3590" s="3" t="n">
        <v>8</v>
      </c>
      <c r="C3590" s="3" t="s">
        <v>145</v>
      </c>
      <c r="D3590" s="4" t="n">
        <v>69.96</v>
      </c>
      <c r="E3590" s="4" t="n">
        <v>70.17</v>
      </c>
      <c r="F3590" s="4" t="n">
        <v>69.85</v>
      </c>
      <c r="G3590" s="4" t="n">
        <v>70.04</v>
      </c>
      <c r="H3590" s="5" t="n">
        <v>2954420</v>
      </c>
      <c r="I3590" s="3"/>
      <c r="J3590" s="3" t="n">
        <f aca="false">ROUND((G3590-G3589)/G3589*100,2)</f>
        <v>1.36</v>
      </c>
      <c r="K3590" s="3" t="str">
        <f aca="false">B3590&amp;"_"&amp;C3590</f>
        <v>8_2024-05-03</v>
      </c>
    </row>
    <row r="3591" customFormat="false" ht="15" hidden="false" customHeight="false" outlineLevel="0" collapsed="false">
      <c r="A3591" s="3" t="n">
        <v>3590</v>
      </c>
      <c r="B3591" s="3" t="n">
        <v>8</v>
      </c>
      <c r="C3591" s="3" t="s">
        <v>146</v>
      </c>
      <c r="D3591" s="4" t="n">
        <v>69.68</v>
      </c>
      <c r="E3591" s="4" t="n">
        <v>69.77</v>
      </c>
      <c r="F3591" s="4" t="n">
        <v>69.58</v>
      </c>
      <c r="G3591" s="4" t="n">
        <v>69.74</v>
      </c>
      <c r="H3591" s="5" t="n">
        <v>4565298</v>
      </c>
      <c r="I3591" s="3"/>
      <c r="J3591" s="3" t="n">
        <f aca="false">ROUND((G3591-G3590)/G3590*100,2)</f>
        <v>-0.43</v>
      </c>
      <c r="K3591" s="3" t="str">
        <f aca="false">B3591&amp;"_"&amp;C3591</f>
        <v>8_2024-05-06</v>
      </c>
    </row>
    <row r="3592" customFormat="false" ht="15" hidden="false" customHeight="false" outlineLevel="0" collapsed="false">
      <c r="A3592" s="3" t="n">
        <v>3591</v>
      </c>
      <c r="B3592" s="3" t="n">
        <v>8</v>
      </c>
      <c r="C3592" s="3" t="s">
        <v>147</v>
      </c>
      <c r="D3592" s="4" t="n">
        <v>67.86</v>
      </c>
      <c r="E3592" s="4" t="n">
        <v>68.05</v>
      </c>
      <c r="F3592" s="4" t="n">
        <v>67.52</v>
      </c>
      <c r="G3592" s="4" t="n">
        <v>67.97</v>
      </c>
      <c r="H3592" s="5" t="n">
        <v>1681784</v>
      </c>
      <c r="I3592" s="3"/>
      <c r="J3592" s="3" t="n">
        <f aca="false">ROUND((G3592-G3591)/G3591*100,2)</f>
        <v>-2.54</v>
      </c>
      <c r="K3592" s="3" t="str">
        <f aca="false">B3592&amp;"_"&amp;C3592</f>
        <v>8_2024-05-07</v>
      </c>
    </row>
    <row r="3593" customFormat="false" ht="15" hidden="false" customHeight="false" outlineLevel="0" collapsed="false">
      <c r="A3593" s="3" t="n">
        <v>3592</v>
      </c>
      <c r="B3593" s="3" t="n">
        <v>8</v>
      </c>
      <c r="C3593" s="3" t="s">
        <v>148</v>
      </c>
      <c r="D3593" s="4" t="n">
        <v>69.94</v>
      </c>
      <c r="E3593" s="4" t="n">
        <v>70</v>
      </c>
      <c r="F3593" s="4" t="n">
        <v>69.49</v>
      </c>
      <c r="G3593" s="4" t="n">
        <v>69.85</v>
      </c>
      <c r="H3593" s="5" t="n">
        <v>1961771</v>
      </c>
      <c r="I3593" s="3"/>
      <c r="J3593" s="3" t="n">
        <f aca="false">ROUND((G3593-G3592)/G3592*100,2)</f>
        <v>2.77</v>
      </c>
      <c r="K3593" s="3" t="str">
        <f aca="false">B3593&amp;"_"&amp;C3593</f>
        <v>8_2024-05-08</v>
      </c>
    </row>
    <row r="3594" customFormat="false" ht="15" hidden="false" customHeight="false" outlineLevel="0" collapsed="false">
      <c r="A3594" s="3" t="n">
        <v>3593</v>
      </c>
      <c r="B3594" s="3" t="n">
        <v>8</v>
      </c>
      <c r="C3594" s="3" t="s">
        <v>149</v>
      </c>
      <c r="D3594" s="4" t="n">
        <v>69.05</v>
      </c>
      <c r="E3594" s="4" t="n">
        <v>69.38</v>
      </c>
      <c r="F3594" s="4" t="n">
        <v>69.05</v>
      </c>
      <c r="G3594" s="4" t="n">
        <v>69.11</v>
      </c>
      <c r="H3594" s="5" t="n">
        <v>2239930</v>
      </c>
      <c r="I3594" s="3"/>
      <c r="J3594" s="3" t="n">
        <f aca="false">ROUND((G3594-G3593)/G3593*100,2)</f>
        <v>-1.06</v>
      </c>
      <c r="K3594" s="3" t="str">
        <f aca="false">B3594&amp;"_"&amp;C3594</f>
        <v>8_2024-05-09</v>
      </c>
    </row>
    <row r="3595" customFormat="false" ht="15" hidden="false" customHeight="false" outlineLevel="0" collapsed="false">
      <c r="A3595" s="3" t="n">
        <v>3594</v>
      </c>
      <c r="B3595" s="3" t="n">
        <v>8</v>
      </c>
      <c r="C3595" s="3" t="s">
        <v>150</v>
      </c>
      <c r="D3595" s="4" t="n">
        <v>69.32</v>
      </c>
      <c r="E3595" s="4" t="n">
        <v>69.59</v>
      </c>
      <c r="F3595" s="4" t="n">
        <v>69.11</v>
      </c>
      <c r="G3595" s="4" t="n">
        <v>69.35</v>
      </c>
      <c r="H3595" s="5" t="n">
        <v>5698598</v>
      </c>
      <c r="I3595" s="3"/>
      <c r="J3595" s="3" t="n">
        <f aca="false">ROUND((G3595-G3594)/G3594*100,2)</f>
        <v>0.35</v>
      </c>
      <c r="K3595" s="3" t="str">
        <f aca="false">B3595&amp;"_"&amp;C3595</f>
        <v>8_2024-05-10</v>
      </c>
    </row>
    <row r="3596" customFormat="false" ht="15" hidden="false" customHeight="false" outlineLevel="0" collapsed="false">
      <c r="A3596" s="3" t="n">
        <v>3595</v>
      </c>
      <c r="B3596" s="3" t="n">
        <v>8</v>
      </c>
      <c r="C3596" s="3" t="s">
        <v>151</v>
      </c>
      <c r="D3596" s="4" t="n">
        <v>69.95</v>
      </c>
      <c r="E3596" s="4" t="n">
        <v>70.3</v>
      </c>
      <c r="F3596" s="4" t="n">
        <v>69.76</v>
      </c>
      <c r="G3596" s="4" t="n">
        <v>69.77</v>
      </c>
      <c r="H3596" s="5" t="n">
        <v>6436022</v>
      </c>
      <c r="I3596" s="3"/>
      <c r="J3596" s="3" t="n">
        <f aca="false">ROUND((G3596-G3595)/G3595*100,2)</f>
        <v>0.61</v>
      </c>
      <c r="K3596" s="3" t="str">
        <f aca="false">B3596&amp;"_"&amp;C3596</f>
        <v>8_2024-05-13</v>
      </c>
    </row>
    <row r="3597" customFormat="false" ht="15" hidden="false" customHeight="false" outlineLevel="0" collapsed="false">
      <c r="A3597" s="3" t="n">
        <v>3596</v>
      </c>
      <c r="B3597" s="3" t="n">
        <v>8</v>
      </c>
      <c r="C3597" s="3" t="s">
        <v>152</v>
      </c>
      <c r="D3597" s="4" t="n">
        <v>68.88</v>
      </c>
      <c r="E3597" s="4" t="n">
        <v>69.14</v>
      </c>
      <c r="F3597" s="4" t="n">
        <v>68.31</v>
      </c>
      <c r="G3597" s="4" t="n">
        <v>68.61</v>
      </c>
      <c r="H3597" s="5" t="n">
        <v>7228897</v>
      </c>
      <c r="I3597" s="3"/>
      <c r="J3597" s="3" t="n">
        <f aca="false">ROUND((G3597-G3596)/G3596*100,2)</f>
        <v>-1.66</v>
      </c>
      <c r="K3597" s="3" t="str">
        <f aca="false">B3597&amp;"_"&amp;C3597</f>
        <v>8_2024-05-14</v>
      </c>
    </row>
    <row r="3598" customFormat="false" ht="15" hidden="false" customHeight="false" outlineLevel="0" collapsed="false">
      <c r="A3598" s="3" t="n">
        <v>3597</v>
      </c>
      <c r="B3598" s="3" t="n">
        <v>8</v>
      </c>
      <c r="C3598" s="3" t="s">
        <v>153</v>
      </c>
      <c r="D3598" s="4" t="n">
        <v>67.87</v>
      </c>
      <c r="E3598" s="4" t="n">
        <v>68.26</v>
      </c>
      <c r="F3598" s="4" t="n">
        <v>67.67</v>
      </c>
      <c r="G3598" s="4" t="n">
        <v>67.73</v>
      </c>
      <c r="H3598" s="5" t="n">
        <v>6535382</v>
      </c>
      <c r="I3598" s="3"/>
      <c r="J3598" s="3" t="n">
        <f aca="false">ROUND((G3598-G3597)/G3597*100,2)</f>
        <v>-1.28</v>
      </c>
      <c r="K3598" s="3" t="str">
        <f aca="false">B3598&amp;"_"&amp;C3598</f>
        <v>8_2024-05-15</v>
      </c>
    </row>
    <row r="3599" customFormat="false" ht="15" hidden="false" customHeight="false" outlineLevel="0" collapsed="false">
      <c r="A3599" s="3" t="n">
        <v>3598</v>
      </c>
      <c r="B3599" s="3" t="n">
        <v>8</v>
      </c>
      <c r="C3599" s="3" t="s">
        <v>154</v>
      </c>
      <c r="D3599" s="4" t="n">
        <v>67.12</v>
      </c>
      <c r="E3599" s="4" t="n">
        <v>67.61</v>
      </c>
      <c r="F3599" s="4" t="n">
        <v>66.93</v>
      </c>
      <c r="G3599" s="4" t="n">
        <v>67.34</v>
      </c>
      <c r="H3599" s="5" t="n">
        <v>7169514</v>
      </c>
      <c r="I3599" s="3"/>
      <c r="J3599" s="3" t="n">
        <f aca="false">ROUND((G3599-G3598)/G3598*100,2)</f>
        <v>-0.58</v>
      </c>
      <c r="K3599" s="3" t="str">
        <f aca="false">B3599&amp;"_"&amp;C3599</f>
        <v>8_2024-05-16</v>
      </c>
    </row>
    <row r="3600" customFormat="false" ht="15" hidden="false" customHeight="false" outlineLevel="0" collapsed="false">
      <c r="A3600" s="3" t="n">
        <v>3599</v>
      </c>
      <c r="B3600" s="3" t="n">
        <v>8</v>
      </c>
      <c r="C3600" s="3" t="s">
        <v>155</v>
      </c>
      <c r="D3600" s="4" t="n">
        <v>68.52</v>
      </c>
      <c r="E3600" s="4" t="n">
        <v>68.64</v>
      </c>
      <c r="F3600" s="4" t="n">
        <v>67.9</v>
      </c>
      <c r="G3600" s="4" t="n">
        <v>68.25</v>
      </c>
      <c r="H3600" s="5" t="n">
        <v>938340</v>
      </c>
      <c r="I3600" s="3"/>
      <c r="J3600" s="3" t="n">
        <f aca="false">ROUND((G3600-G3599)/G3599*100,2)</f>
        <v>1.35</v>
      </c>
      <c r="K3600" s="3" t="str">
        <f aca="false">B3600&amp;"_"&amp;C3600</f>
        <v>8_2024-05-17</v>
      </c>
    </row>
    <row r="3601" customFormat="false" ht="15" hidden="false" customHeight="false" outlineLevel="0" collapsed="false">
      <c r="A3601" s="3" t="n">
        <v>3600</v>
      </c>
      <c r="B3601" s="3" t="n">
        <v>8</v>
      </c>
      <c r="C3601" s="3" t="s">
        <v>156</v>
      </c>
      <c r="D3601" s="4" t="n">
        <v>68.51</v>
      </c>
      <c r="E3601" s="4" t="n">
        <v>68.98</v>
      </c>
      <c r="F3601" s="4" t="n">
        <v>68.16</v>
      </c>
      <c r="G3601" s="4" t="n">
        <v>68.66</v>
      </c>
      <c r="H3601" s="5" t="n">
        <v>7604368</v>
      </c>
      <c r="I3601" s="3"/>
      <c r="J3601" s="3" t="n">
        <f aca="false">ROUND((G3601-G3600)/G3600*100,2)</f>
        <v>0.6</v>
      </c>
      <c r="K3601" s="3" t="str">
        <f aca="false">B3601&amp;"_"&amp;C3601</f>
        <v>8_2024-05-20</v>
      </c>
    </row>
    <row r="3602" customFormat="false" ht="15" hidden="false" customHeight="false" outlineLevel="0" collapsed="false">
      <c r="A3602" s="3" t="n">
        <v>3601</v>
      </c>
      <c r="B3602" s="3" t="n">
        <v>8</v>
      </c>
      <c r="C3602" s="3" t="s">
        <v>157</v>
      </c>
      <c r="D3602" s="4" t="n">
        <v>69.92</v>
      </c>
      <c r="E3602" s="4" t="n">
        <v>70.04</v>
      </c>
      <c r="F3602" s="4" t="n">
        <v>69.7</v>
      </c>
      <c r="G3602" s="4" t="n">
        <v>69.86</v>
      </c>
      <c r="H3602" s="5" t="n">
        <v>1858805</v>
      </c>
      <c r="I3602" s="3"/>
      <c r="J3602" s="3" t="n">
        <f aca="false">ROUND((G3602-G3601)/G3601*100,2)</f>
        <v>1.75</v>
      </c>
      <c r="K3602" s="3" t="str">
        <f aca="false">B3602&amp;"_"&amp;C3602</f>
        <v>8_2024-05-21</v>
      </c>
    </row>
    <row r="3603" customFormat="false" ht="15" hidden="false" customHeight="false" outlineLevel="0" collapsed="false">
      <c r="A3603" s="3" t="n">
        <v>3602</v>
      </c>
      <c r="B3603" s="3" t="n">
        <v>8</v>
      </c>
      <c r="C3603" s="3" t="s">
        <v>158</v>
      </c>
      <c r="D3603" s="4" t="n">
        <v>72.02</v>
      </c>
      <c r="E3603" s="4" t="n">
        <v>72.33</v>
      </c>
      <c r="F3603" s="4" t="n">
        <v>71.55</v>
      </c>
      <c r="G3603" s="4" t="n">
        <v>71.87</v>
      </c>
      <c r="H3603" s="5" t="n">
        <v>6190819</v>
      </c>
      <c r="I3603" s="3"/>
      <c r="J3603" s="3" t="n">
        <f aca="false">ROUND((G3603-G3602)/G3602*100,2)</f>
        <v>2.88</v>
      </c>
      <c r="K3603" s="3" t="str">
        <f aca="false">B3603&amp;"_"&amp;C3603</f>
        <v>8_2024-05-22</v>
      </c>
    </row>
    <row r="3604" customFormat="false" ht="15" hidden="false" customHeight="false" outlineLevel="0" collapsed="false">
      <c r="A3604" s="3" t="n">
        <v>3603</v>
      </c>
      <c r="B3604" s="3" t="n">
        <v>8</v>
      </c>
      <c r="C3604" s="3" t="s">
        <v>159</v>
      </c>
      <c r="D3604" s="4" t="n">
        <v>72.41</v>
      </c>
      <c r="E3604" s="4" t="n">
        <v>72.68</v>
      </c>
      <c r="F3604" s="4" t="n">
        <v>72.02</v>
      </c>
      <c r="G3604" s="4" t="n">
        <v>72.12</v>
      </c>
      <c r="H3604" s="5" t="n">
        <v>1522191</v>
      </c>
      <c r="I3604" s="3"/>
      <c r="J3604" s="3" t="n">
        <f aca="false">ROUND((G3604-G3603)/G3603*100,2)</f>
        <v>0.35</v>
      </c>
      <c r="K3604" s="3" t="str">
        <f aca="false">B3604&amp;"_"&amp;C3604</f>
        <v>8_2024-05-23</v>
      </c>
    </row>
    <row r="3605" customFormat="false" ht="15" hidden="false" customHeight="false" outlineLevel="0" collapsed="false">
      <c r="A3605" s="3" t="n">
        <v>3604</v>
      </c>
      <c r="B3605" s="3" t="n">
        <v>8</v>
      </c>
      <c r="C3605" s="3" t="s">
        <v>160</v>
      </c>
      <c r="D3605" s="4" t="n">
        <v>72.6</v>
      </c>
      <c r="E3605" s="4" t="n">
        <v>72.99</v>
      </c>
      <c r="F3605" s="4" t="n">
        <v>72.17</v>
      </c>
      <c r="G3605" s="4" t="n">
        <v>72.81</v>
      </c>
      <c r="H3605" s="5" t="n">
        <v>2116446</v>
      </c>
      <c r="I3605" s="3"/>
      <c r="J3605" s="3" t="n">
        <f aca="false">ROUND((G3605-G3604)/G3604*100,2)</f>
        <v>0.96</v>
      </c>
      <c r="K3605" s="3" t="str">
        <f aca="false">B3605&amp;"_"&amp;C3605</f>
        <v>8_2024-05-24</v>
      </c>
    </row>
    <row r="3606" customFormat="false" ht="15" hidden="false" customHeight="false" outlineLevel="0" collapsed="false">
      <c r="A3606" s="3" t="n">
        <v>3605</v>
      </c>
      <c r="B3606" s="3" t="n">
        <v>8</v>
      </c>
      <c r="C3606" s="3" t="s">
        <v>161</v>
      </c>
      <c r="D3606" s="4" t="n">
        <v>73.36</v>
      </c>
      <c r="E3606" s="4" t="n">
        <v>73.64</v>
      </c>
      <c r="F3606" s="4" t="n">
        <v>73.16</v>
      </c>
      <c r="G3606" s="4" t="n">
        <v>73.53</v>
      </c>
      <c r="H3606" s="5" t="n">
        <v>1007906</v>
      </c>
      <c r="I3606" s="3"/>
      <c r="J3606" s="3" t="n">
        <f aca="false">ROUND((G3606-G3605)/G3605*100,2)</f>
        <v>0.99</v>
      </c>
      <c r="K3606" s="3" t="str">
        <f aca="false">B3606&amp;"_"&amp;C3606</f>
        <v>8_2024-05-27</v>
      </c>
    </row>
    <row r="3607" customFormat="false" ht="15" hidden="false" customHeight="false" outlineLevel="0" collapsed="false">
      <c r="A3607" s="3" t="n">
        <v>3606</v>
      </c>
      <c r="B3607" s="3" t="n">
        <v>8</v>
      </c>
      <c r="C3607" s="3" t="s">
        <v>162</v>
      </c>
      <c r="D3607" s="4" t="n">
        <v>73.01</v>
      </c>
      <c r="E3607" s="4" t="n">
        <v>73.3</v>
      </c>
      <c r="F3607" s="4" t="n">
        <v>72.71</v>
      </c>
      <c r="G3607" s="4" t="n">
        <v>72.9</v>
      </c>
      <c r="H3607" s="5" t="n">
        <v>3922206</v>
      </c>
      <c r="I3607" s="3"/>
      <c r="J3607" s="3" t="n">
        <f aca="false">ROUND((G3607-G3606)/G3606*100,2)</f>
        <v>-0.86</v>
      </c>
      <c r="K3607" s="3" t="str">
        <f aca="false">B3607&amp;"_"&amp;C3607</f>
        <v>8_2024-05-28</v>
      </c>
    </row>
    <row r="3608" customFormat="false" ht="15" hidden="false" customHeight="false" outlineLevel="0" collapsed="false">
      <c r="A3608" s="3" t="n">
        <v>3607</v>
      </c>
      <c r="B3608" s="3" t="n">
        <v>8</v>
      </c>
      <c r="C3608" s="3" t="s">
        <v>163</v>
      </c>
      <c r="D3608" s="4" t="n">
        <v>73.32</v>
      </c>
      <c r="E3608" s="4" t="n">
        <v>73.38</v>
      </c>
      <c r="F3608" s="4" t="n">
        <v>72.9</v>
      </c>
      <c r="G3608" s="4" t="n">
        <v>73.11</v>
      </c>
      <c r="H3608" s="5" t="n">
        <v>5074708</v>
      </c>
      <c r="I3608" s="3"/>
      <c r="J3608" s="3" t="n">
        <f aca="false">ROUND((G3608-G3607)/G3607*100,2)</f>
        <v>0.29</v>
      </c>
      <c r="K3608" s="3" t="str">
        <f aca="false">B3608&amp;"_"&amp;C3608</f>
        <v>8_2024-05-29</v>
      </c>
    </row>
    <row r="3609" customFormat="false" ht="15" hidden="false" customHeight="false" outlineLevel="0" collapsed="false">
      <c r="A3609" s="3" t="n">
        <v>3608</v>
      </c>
      <c r="B3609" s="3" t="n">
        <v>8</v>
      </c>
      <c r="C3609" s="3" t="s">
        <v>164</v>
      </c>
      <c r="D3609" s="4" t="n">
        <v>73.21</v>
      </c>
      <c r="E3609" s="4" t="n">
        <v>73.35</v>
      </c>
      <c r="F3609" s="4" t="n">
        <v>72.67</v>
      </c>
      <c r="G3609" s="4" t="n">
        <v>73.06</v>
      </c>
      <c r="H3609" s="5" t="n">
        <v>924991</v>
      </c>
      <c r="I3609" s="3"/>
      <c r="J3609" s="3" t="n">
        <f aca="false">ROUND((G3609-G3608)/G3608*100,2)</f>
        <v>-0.07</v>
      </c>
      <c r="K3609" s="3" t="str">
        <f aca="false">B3609&amp;"_"&amp;C3609</f>
        <v>8_2024-05-30</v>
      </c>
    </row>
    <row r="3610" customFormat="false" ht="15" hidden="false" customHeight="false" outlineLevel="0" collapsed="false">
      <c r="A3610" s="3" t="n">
        <v>3609</v>
      </c>
      <c r="B3610" s="3" t="n">
        <v>8</v>
      </c>
      <c r="C3610" s="3" t="s">
        <v>165</v>
      </c>
      <c r="D3610" s="4" t="n">
        <v>72.62</v>
      </c>
      <c r="E3610" s="4" t="n">
        <v>73.29</v>
      </c>
      <c r="F3610" s="4" t="n">
        <v>72.54</v>
      </c>
      <c r="G3610" s="4" t="n">
        <v>72.87</v>
      </c>
      <c r="H3610" s="5" t="n">
        <v>2231227</v>
      </c>
      <c r="I3610" s="3"/>
      <c r="J3610" s="3" t="n">
        <f aca="false">ROUND((G3610-G3609)/G3609*100,2)</f>
        <v>-0.26</v>
      </c>
      <c r="K3610" s="3" t="str">
        <f aca="false">B3610&amp;"_"&amp;C3610</f>
        <v>8_2024-05-31</v>
      </c>
    </row>
    <row r="3611" customFormat="false" ht="15" hidden="false" customHeight="false" outlineLevel="0" collapsed="false">
      <c r="A3611" s="3" t="n">
        <v>3610</v>
      </c>
      <c r="B3611" s="3" t="n">
        <v>8</v>
      </c>
      <c r="C3611" s="3" t="s">
        <v>166</v>
      </c>
      <c r="D3611" s="4" t="n">
        <v>74.2</v>
      </c>
      <c r="E3611" s="4" t="n">
        <v>74.54</v>
      </c>
      <c r="F3611" s="4" t="n">
        <v>73.79</v>
      </c>
      <c r="G3611" s="4" t="n">
        <v>74.15</v>
      </c>
      <c r="H3611" s="5" t="n">
        <v>1779704</v>
      </c>
      <c r="I3611" s="3"/>
      <c r="J3611" s="3" t="n">
        <f aca="false">ROUND((G3611-G3610)/G3610*100,2)</f>
        <v>1.76</v>
      </c>
      <c r="K3611" s="3" t="str">
        <f aca="false">B3611&amp;"_"&amp;C3611</f>
        <v>8_2024-06-03</v>
      </c>
    </row>
    <row r="3612" customFormat="false" ht="15" hidden="false" customHeight="false" outlineLevel="0" collapsed="false">
      <c r="A3612" s="3" t="n">
        <v>3611</v>
      </c>
      <c r="B3612" s="3" t="n">
        <v>8</v>
      </c>
      <c r="C3612" s="3" t="s">
        <v>167</v>
      </c>
      <c r="D3612" s="4" t="n">
        <v>75.48</v>
      </c>
      <c r="E3612" s="4" t="n">
        <v>75.84</v>
      </c>
      <c r="F3612" s="4" t="n">
        <v>75.21</v>
      </c>
      <c r="G3612" s="4" t="n">
        <v>75.23</v>
      </c>
      <c r="H3612" s="5" t="n">
        <v>4551378</v>
      </c>
      <c r="I3612" s="3"/>
      <c r="J3612" s="3" t="n">
        <f aca="false">ROUND((G3612-G3611)/G3611*100,2)</f>
        <v>1.46</v>
      </c>
      <c r="K3612" s="3" t="str">
        <f aca="false">B3612&amp;"_"&amp;C3612</f>
        <v>8_2024-06-04</v>
      </c>
    </row>
    <row r="3613" customFormat="false" ht="15" hidden="false" customHeight="false" outlineLevel="0" collapsed="false">
      <c r="A3613" s="3" t="n">
        <v>3612</v>
      </c>
      <c r="B3613" s="3" t="n">
        <v>8</v>
      </c>
      <c r="C3613" s="3" t="s">
        <v>168</v>
      </c>
      <c r="D3613" s="4" t="n">
        <v>75.43</v>
      </c>
      <c r="E3613" s="4" t="n">
        <v>75.88</v>
      </c>
      <c r="F3613" s="4" t="n">
        <v>75.07</v>
      </c>
      <c r="G3613" s="4" t="n">
        <v>75.46</v>
      </c>
      <c r="H3613" s="5" t="n">
        <v>6571245</v>
      </c>
      <c r="I3613" s="3"/>
      <c r="J3613" s="3" t="n">
        <f aca="false">ROUND((G3613-G3612)/G3612*100,2)</f>
        <v>0.31</v>
      </c>
      <c r="K3613" s="3" t="str">
        <f aca="false">B3613&amp;"_"&amp;C3613</f>
        <v>8_2024-06-05</v>
      </c>
    </row>
    <row r="3614" customFormat="false" ht="15" hidden="false" customHeight="false" outlineLevel="0" collapsed="false">
      <c r="A3614" s="3" t="n">
        <v>3613</v>
      </c>
      <c r="B3614" s="3" t="n">
        <v>8</v>
      </c>
      <c r="C3614" s="3" t="s">
        <v>169</v>
      </c>
      <c r="D3614" s="4" t="n">
        <v>76.08</v>
      </c>
      <c r="E3614" s="4" t="n">
        <v>76.58</v>
      </c>
      <c r="F3614" s="4" t="n">
        <v>76.01</v>
      </c>
      <c r="G3614" s="4" t="n">
        <v>76.38</v>
      </c>
      <c r="H3614" s="5" t="n">
        <v>1725549</v>
      </c>
      <c r="I3614" s="3"/>
      <c r="J3614" s="3" t="n">
        <f aca="false">ROUND((G3614-G3613)/G3613*100,2)</f>
        <v>1.22</v>
      </c>
      <c r="K3614" s="3" t="str">
        <f aca="false">B3614&amp;"_"&amp;C3614</f>
        <v>8_2024-06-06</v>
      </c>
    </row>
    <row r="3615" customFormat="false" ht="15" hidden="false" customHeight="false" outlineLevel="0" collapsed="false">
      <c r="A3615" s="3" t="n">
        <v>3614</v>
      </c>
      <c r="B3615" s="3" t="n">
        <v>8</v>
      </c>
      <c r="C3615" s="3" t="s">
        <v>170</v>
      </c>
      <c r="D3615" s="4" t="n">
        <v>73.65</v>
      </c>
      <c r="E3615" s="4" t="n">
        <v>73.78</v>
      </c>
      <c r="F3615" s="4" t="n">
        <v>73.09</v>
      </c>
      <c r="G3615" s="4" t="n">
        <v>73.48</v>
      </c>
      <c r="H3615" s="5" t="n">
        <v>938672</v>
      </c>
      <c r="I3615" s="3"/>
      <c r="J3615" s="3" t="n">
        <f aca="false">ROUND((G3615-G3614)/G3614*100,2)</f>
        <v>-3.8</v>
      </c>
      <c r="K3615" s="3" t="str">
        <f aca="false">B3615&amp;"_"&amp;C3615</f>
        <v>8_2024-06-07</v>
      </c>
    </row>
    <row r="3616" customFormat="false" ht="15" hidden="false" customHeight="false" outlineLevel="0" collapsed="false">
      <c r="A3616" s="3" t="n">
        <v>3615</v>
      </c>
      <c r="B3616" s="3" t="n">
        <v>8</v>
      </c>
      <c r="C3616" s="3" t="s">
        <v>171</v>
      </c>
      <c r="D3616" s="4" t="n">
        <v>74.59</v>
      </c>
      <c r="E3616" s="4" t="n">
        <v>74.7</v>
      </c>
      <c r="F3616" s="4" t="n">
        <v>73.95</v>
      </c>
      <c r="G3616" s="4" t="n">
        <v>74.34</v>
      </c>
      <c r="H3616" s="5" t="n">
        <v>3969274</v>
      </c>
      <c r="I3616" s="3"/>
      <c r="J3616" s="3" t="n">
        <f aca="false">ROUND((G3616-G3615)/G3615*100,2)</f>
        <v>1.17</v>
      </c>
      <c r="K3616" s="3" t="str">
        <f aca="false">B3616&amp;"_"&amp;C3616</f>
        <v>8_2024-06-10</v>
      </c>
    </row>
    <row r="3617" customFormat="false" ht="15" hidden="false" customHeight="false" outlineLevel="0" collapsed="false">
      <c r="A3617" s="3" t="n">
        <v>3616</v>
      </c>
      <c r="B3617" s="3" t="n">
        <v>8</v>
      </c>
      <c r="C3617" s="3" t="s">
        <v>172</v>
      </c>
      <c r="D3617" s="4" t="n">
        <v>72.57</v>
      </c>
      <c r="E3617" s="4" t="n">
        <v>72.61</v>
      </c>
      <c r="F3617" s="4" t="n">
        <v>72.01</v>
      </c>
      <c r="G3617" s="4" t="n">
        <v>72.41</v>
      </c>
      <c r="H3617" s="5" t="n">
        <v>5316448</v>
      </c>
      <c r="I3617" s="3"/>
      <c r="J3617" s="3" t="n">
        <f aca="false">ROUND((G3617-G3616)/G3616*100,2)</f>
        <v>-2.6</v>
      </c>
      <c r="K3617" s="3" t="str">
        <f aca="false">B3617&amp;"_"&amp;C3617</f>
        <v>8_2024-06-11</v>
      </c>
    </row>
    <row r="3618" customFormat="false" ht="15" hidden="false" customHeight="false" outlineLevel="0" collapsed="false">
      <c r="A3618" s="3" t="n">
        <v>3617</v>
      </c>
      <c r="B3618" s="3" t="n">
        <v>8</v>
      </c>
      <c r="C3618" s="3" t="s">
        <v>173</v>
      </c>
      <c r="D3618" s="4" t="n">
        <v>71.89</v>
      </c>
      <c r="E3618" s="4" t="n">
        <v>72.07</v>
      </c>
      <c r="F3618" s="4" t="n">
        <v>71.55</v>
      </c>
      <c r="G3618" s="4" t="n">
        <v>72.02</v>
      </c>
      <c r="H3618" s="5" t="n">
        <v>5005401</v>
      </c>
      <c r="I3618" s="3"/>
      <c r="J3618" s="3" t="n">
        <f aca="false">ROUND((G3618-G3617)/G3617*100,2)</f>
        <v>-0.54</v>
      </c>
      <c r="K3618" s="3" t="str">
        <f aca="false">B3618&amp;"_"&amp;C3618</f>
        <v>8_2024-06-12</v>
      </c>
    </row>
    <row r="3619" customFormat="false" ht="15" hidden="false" customHeight="false" outlineLevel="0" collapsed="false">
      <c r="A3619" s="3" t="n">
        <v>3618</v>
      </c>
      <c r="B3619" s="3" t="n">
        <v>8</v>
      </c>
      <c r="C3619" s="3" t="s">
        <v>174</v>
      </c>
      <c r="D3619" s="4" t="n">
        <v>71.2</v>
      </c>
      <c r="E3619" s="4" t="n">
        <v>71.59</v>
      </c>
      <c r="F3619" s="4" t="n">
        <v>70.97</v>
      </c>
      <c r="G3619" s="4" t="n">
        <v>70.99</v>
      </c>
      <c r="H3619" s="5" t="n">
        <v>3198205</v>
      </c>
      <c r="I3619" s="3"/>
      <c r="J3619" s="3" t="n">
        <f aca="false">ROUND((G3619-G3618)/G3618*100,2)</f>
        <v>-1.43</v>
      </c>
      <c r="K3619" s="3" t="str">
        <f aca="false">B3619&amp;"_"&amp;C3619</f>
        <v>8_2024-06-13</v>
      </c>
    </row>
    <row r="3620" customFormat="false" ht="15" hidden="false" customHeight="false" outlineLevel="0" collapsed="false">
      <c r="A3620" s="3" t="n">
        <v>3619</v>
      </c>
      <c r="B3620" s="3" t="n">
        <v>8</v>
      </c>
      <c r="C3620" s="3" t="s">
        <v>175</v>
      </c>
      <c r="D3620" s="4" t="n">
        <v>69.73</v>
      </c>
      <c r="E3620" s="4" t="n">
        <v>69.79</v>
      </c>
      <c r="F3620" s="4" t="n">
        <v>69.21</v>
      </c>
      <c r="G3620" s="4" t="n">
        <v>69.49</v>
      </c>
      <c r="H3620" s="5" t="n">
        <v>5216917</v>
      </c>
      <c r="I3620" s="3"/>
      <c r="J3620" s="3" t="n">
        <f aca="false">ROUND((G3620-G3619)/G3619*100,2)</f>
        <v>-2.11</v>
      </c>
      <c r="K3620" s="3" t="str">
        <f aca="false">B3620&amp;"_"&amp;C3620</f>
        <v>8_2024-06-14</v>
      </c>
    </row>
    <row r="3621" customFormat="false" ht="15" hidden="false" customHeight="false" outlineLevel="0" collapsed="false">
      <c r="A3621" s="3" t="n">
        <v>3620</v>
      </c>
      <c r="B3621" s="3" t="n">
        <v>8</v>
      </c>
      <c r="C3621" s="3" t="s">
        <v>176</v>
      </c>
      <c r="D3621" s="4" t="n">
        <v>69.04</v>
      </c>
      <c r="E3621" s="4" t="n">
        <v>69.49</v>
      </c>
      <c r="F3621" s="4" t="n">
        <v>69.01</v>
      </c>
      <c r="G3621" s="4" t="n">
        <v>69.12</v>
      </c>
      <c r="H3621" s="5" t="n">
        <v>1666638</v>
      </c>
      <c r="I3621" s="3"/>
      <c r="J3621" s="3" t="n">
        <f aca="false">ROUND((G3621-G3620)/G3620*100,2)</f>
        <v>-0.53</v>
      </c>
      <c r="K3621" s="3" t="str">
        <f aca="false">B3621&amp;"_"&amp;C3621</f>
        <v>8_2024-06-17</v>
      </c>
    </row>
    <row r="3622" customFormat="false" ht="15" hidden="false" customHeight="false" outlineLevel="0" collapsed="false">
      <c r="A3622" s="3" t="n">
        <v>3621</v>
      </c>
      <c r="B3622" s="3" t="n">
        <v>8</v>
      </c>
      <c r="C3622" s="3" t="s">
        <v>177</v>
      </c>
      <c r="D3622" s="4" t="n">
        <v>67.38</v>
      </c>
      <c r="E3622" s="4" t="n">
        <v>67.66</v>
      </c>
      <c r="F3622" s="4" t="n">
        <v>67.18</v>
      </c>
      <c r="G3622" s="4" t="n">
        <v>67.33</v>
      </c>
      <c r="H3622" s="5" t="n">
        <v>6186870</v>
      </c>
      <c r="I3622" s="3"/>
      <c r="J3622" s="3" t="n">
        <f aca="false">ROUND((G3622-G3621)/G3621*100,2)</f>
        <v>-2.59</v>
      </c>
      <c r="K3622" s="3" t="str">
        <f aca="false">B3622&amp;"_"&amp;C3622</f>
        <v>8_2024-06-18</v>
      </c>
    </row>
    <row r="3623" customFormat="false" ht="15" hidden="false" customHeight="false" outlineLevel="0" collapsed="false">
      <c r="A3623" s="3" t="n">
        <v>3622</v>
      </c>
      <c r="B3623" s="3" t="n">
        <v>8</v>
      </c>
      <c r="C3623" s="3" t="s">
        <v>178</v>
      </c>
      <c r="D3623" s="4" t="n">
        <v>65.98</v>
      </c>
      <c r="E3623" s="4" t="n">
        <v>66.19</v>
      </c>
      <c r="F3623" s="4" t="n">
        <v>65.78</v>
      </c>
      <c r="G3623" s="4" t="n">
        <v>66.09</v>
      </c>
      <c r="H3623" s="5" t="n">
        <v>6046231</v>
      </c>
      <c r="I3623" s="3"/>
      <c r="J3623" s="3" t="n">
        <f aca="false">ROUND((G3623-G3622)/G3622*100,2)</f>
        <v>-1.84</v>
      </c>
      <c r="K3623" s="3" t="str">
        <f aca="false">B3623&amp;"_"&amp;C3623</f>
        <v>8_2024-06-19</v>
      </c>
    </row>
    <row r="3624" customFormat="false" ht="15" hidden="false" customHeight="false" outlineLevel="0" collapsed="false">
      <c r="A3624" s="3" t="n">
        <v>3623</v>
      </c>
      <c r="B3624" s="3" t="n">
        <v>8</v>
      </c>
      <c r="C3624" s="3" t="s">
        <v>179</v>
      </c>
      <c r="D3624" s="4" t="n">
        <v>67.49</v>
      </c>
      <c r="E3624" s="4" t="n">
        <v>67.67</v>
      </c>
      <c r="F3624" s="4" t="n">
        <v>67.11</v>
      </c>
      <c r="G3624" s="4" t="n">
        <v>67.42</v>
      </c>
      <c r="H3624" s="5" t="n">
        <v>1072318</v>
      </c>
      <c r="I3624" s="3"/>
      <c r="J3624" s="3" t="n">
        <f aca="false">ROUND((G3624-G3623)/G3623*100,2)</f>
        <v>2.01</v>
      </c>
      <c r="K3624" s="3" t="str">
        <f aca="false">B3624&amp;"_"&amp;C3624</f>
        <v>8_2024-06-20</v>
      </c>
    </row>
    <row r="3625" customFormat="false" ht="15" hidden="false" customHeight="false" outlineLevel="0" collapsed="false">
      <c r="A3625" s="3" t="n">
        <v>3624</v>
      </c>
      <c r="B3625" s="3" t="n">
        <v>8</v>
      </c>
      <c r="C3625" s="3" t="s">
        <v>180</v>
      </c>
      <c r="D3625" s="4" t="n">
        <v>66.83</v>
      </c>
      <c r="E3625" s="4" t="n">
        <v>67.05</v>
      </c>
      <c r="F3625" s="4" t="n">
        <v>66.79</v>
      </c>
      <c r="G3625" s="4" t="n">
        <v>66.99</v>
      </c>
      <c r="H3625" s="5" t="n">
        <v>853597</v>
      </c>
      <c r="I3625" s="3"/>
      <c r="J3625" s="3" t="n">
        <f aca="false">ROUND((G3625-G3624)/G3624*100,2)</f>
        <v>-0.64</v>
      </c>
      <c r="K3625" s="3" t="str">
        <f aca="false">B3625&amp;"_"&amp;C3625</f>
        <v>8_2024-06-21</v>
      </c>
    </row>
    <row r="3626" customFormat="false" ht="15" hidden="false" customHeight="false" outlineLevel="0" collapsed="false">
      <c r="A3626" s="3" t="n">
        <v>3625</v>
      </c>
      <c r="B3626" s="3" t="n">
        <v>8</v>
      </c>
      <c r="C3626" s="3" t="s">
        <v>181</v>
      </c>
      <c r="D3626" s="4" t="n">
        <v>63.71</v>
      </c>
      <c r="E3626" s="4" t="n">
        <v>64.22</v>
      </c>
      <c r="F3626" s="4" t="n">
        <v>63.34</v>
      </c>
      <c r="G3626" s="4" t="n">
        <v>63.95</v>
      </c>
      <c r="H3626" s="5" t="n">
        <v>4645991</v>
      </c>
      <c r="I3626" s="3"/>
      <c r="J3626" s="3" t="n">
        <f aca="false">ROUND((G3626-G3625)/G3625*100,2)</f>
        <v>-4.54</v>
      </c>
      <c r="K3626" s="3" t="str">
        <f aca="false">B3626&amp;"_"&amp;C3626</f>
        <v>8_2024-06-24</v>
      </c>
    </row>
    <row r="3627" customFormat="false" ht="15" hidden="false" customHeight="false" outlineLevel="0" collapsed="false">
      <c r="A3627" s="3" t="n">
        <v>3626</v>
      </c>
      <c r="B3627" s="3" t="n">
        <v>8</v>
      </c>
      <c r="C3627" s="3" t="s">
        <v>182</v>
      </c>
      <c r="D3627" s="4" t="n">
        <v>63.55</v>
      </c>
      <c r="E3627" s="4" t="n">
        <v>63.84</v>
      </c>
      <c r="F3627" s="4" t="n">
        <v>63.38</v>
      </c>
      <c r="G3627" s="4" t="n">
        <v>63.4</v>
      </c>
      <c r="H3627" s="5" t="n">
        <v>7372480</v>
      </c>
      <c r="I3627" s="3"/>
      <c r="J3627" s="3" t="n">
        <f aca="false">ROUND((G3627-G3626)/G3626*100,2)</f>
        <v>-0.86</v>
      </c>
      <c r="K3627" s="3" t="str">
        <f aca="false">B3627&amp;"_"&amp;C3627</f>
        <v>8_2024-06-25</v>
      </c>
    </row>
    <row r="3628" customFormat="false" ht="15" hidden="false" customHeight="false" outlineLevel="0" collapsed="false">
      <c r="A3628" s="3" t="n">
        <v>3627</v>
      </c>
      <c r="B3628" s="3" t="n">
        <v>8</v>
      </c>
      <c r="C3628" s="3" t="s">
        <v>183</v>
      </c>
      <c r="D3628" s="4" t="n">
        <v>64.05</v>
      </c>
      <c r="E3628" s="4" t="n">
        <v>64.38</v>
      </c>
      <c r="F3628" s="4" t="n">
        <v>63.68</v>
      </c>
      <c r="G3628" s="4" t="n">
        <v>63.87</v>
      </c>
      <c r="H3628" s="5" t="n">
        <v>5701894</v>
      </c>
      <c r="I3628" s="3"/>
      <c r="J3628" s="3" t="n">
        <f aca="false">ROUND((G3628-G3627)/G3627*100,2)</f>
        <v>0.74</v>
      </c>
      <c r="K3628" s="3" t="str">
        <f aca="false">B3628&amp;"_"&amp;C3628</f>
        <v>8_2024-06-26</v>
      </c>
    </row>
    <row r="3629" customFormat="false" ht="15" hidden="false" customHeight="false" outlineLevel="0" collapsed="false">
      <c r="A3629" s="3" t="n">
        <v>3628</v>
      </c>
      <c r="B3629" s="3" t="n">
        <v>8</v>
      </c>
      <c r="C3629" s="3" t="s">
        <v>184</v>
      </c>
      <c r="D3629" s="4" t="n">
        <v>63.98</v>
      </c>
      <c r="E3629" s="4" t="n">
        <v>64.34</v>
      </c>
      <c r="F3629" s="4" t="n">
        <v>63.6</v>
      </c>
      <c r="G3629" s="4" t="n">
        <v>63.83</v>
      </c>
      <c r="H3629" s="5" t="n">
        <v>3143913</v>
      </c>
      <c r="I3629" s="3"/>
      <c r="J3629" s="3" t="n">
        <f aca="false">ROUND((G3629-G3628)/G3628*100,2)</f>
        <v>-0.06</v>
      </c>
      <c r="K3629" s="3" t="str">
        <f aca="false">B3629&amp;"_"&amp;C3629</f>
        <v>8_2024-06-27</v>
      </c>
    </row>
    <row r="3630" customFormat="false" ht="15" hidden="false" customHeight="false" outlineLevel="0" collapsed="false">
      <c r="A3630" s="3" t="n">
        <v>3629</v>
      </c>
      <c r="B3630" s="3" t="n">
        <v>8</v>
      </c>
      <c r="C3630" s="3" t="s">
        <v>185</v>
      </c>
      <c r="D3630" s="4" t="n">
        <v>62.38</v>
      </c>
      <c r="E3630" s="4" t="n">
        <v>62.63</v>
      </c>
      <c r="F3630" s="4" t="n">
        <v>62.15</v>
      </c>
      <c r="G3630" s="4" t="n">
        <v>62.5</v>
      </c>
      <c r="H3630" s="5" t="n">
        <v>6014139</v>
      </c>
      <c r="I3630" s="3"/>
      <c r="J3630" s="3" t="n">
        <f aca="false">ROUND((G3630-G3629)/G3629*100,2)</f>
        <v>-2.08</v>
      </c>
      <c r="K3630" s="3" t="str">
        <f aca="false">B3630&amp;"_"&amp;C3630</f>
        <v>8_2024-06-28</v>
      </c>
    </row>
    <row r="3631" customFormat="false" ht="15" hidden="false" customHeight="false" outlineLevel="0" collapsed="false">
      <c r="A3631" s="3" t="n">
        <v>3630</v>
      </c>
      <c r="B3631" s="3" t="n">
        <v>8</v>
      </c>
      <c r="C3631" s="3" t="s">
        <v>186</v>
      </c>
      <c r="D3631" s="4" t="n">
        <v>61.91</v>
      </c>
      <c r="E3631" s="4" t="n">
        <v>61.95</v>
      </c>
      <c r="F3631" s="4" t="n">
        <v>61.67</v>
      </c>
      <c r="G3631" s="4" t="n">
        <v>61.71</v>
      </c>
      <c r="H3631" s="5" t="n">
        <v>1816271</v>
      </c>
      <c r="I3631" s="3"/>
      <c r="J3631" s="3" t="n">
        <f aca="false">ROUND((G3631-G3630)/G3630*100,2)</f>
        <v>-1.26</v>
      </c>
      <c r="K3631" s="3" t="str">
        <f aca="false">B3631&amp;"_"&amp;C3631</f>
        <v>8_2024-07-01</v>
      </c>
    </row>
    <row r="3632" customFormat="false" ht="15" hidden="false" customHeight="false" outlineLevel="0" collapsed="false">
      <c r="A3632" s="3" t="n">
        <v>3631</v>
      </c>
      <c r="B3632" s="3" t="n">
        <v>8</v>
      </c>
      <c r="C3632" s="3" t="s">
        <v>187</v>
      </c>
      <c r="D3632" s="4" t="n">
        <v>64.08</v>
      </c>
      <c r="E3632" s="4" t="n">
        <v>64.18</v>
      </c>
      <c r="F3632" s="4" t="n">
        <v>63.74</v>
      </c>
      <c r="G3632" s="4" t="n">
        <v>63.96</v>
      </c>
      <c r="H3632" s="5" t="n">
        <v>1863409</v>
      </c>
      <c r="I3632" s="3"/>
      <c r="J3632" s="3" t="n">
        <f aca="false">ROUND((G3632-G3631)/G3631*100,2)</f>
        <v>3.65</v>
      </c>
      <c r="K3632" s="3" t="str">
        <f aca="false">B3632&amp;"_"&amp;C3632</f>
        <v>8_2024-07-02</v>
      </c>
    </row>
    <row r="3633" customFormat="false" ht="15" hidden="false" customHeight="false" outlineLevel="0" collapsed="false">
      <c r="A3633" s="3" t="n">
        <v>3632</v>
      </c>
      <c r="B3633" s="3" t="n">
        <v>8</v>
      </c>
      <c r="C3633" s="3" t="s">
        <v>188</v>
      </c>
      <c r="D3633" s="4" t="n">
        <v>62.19</v>
      </c>
      <c r="E3633" s="4" t="n">
        <v>62.75</v>
      </c>
      <c r="F3633" s="4" t="n">
        <v>62.13</v>
      </c>
      <c r="G3633" s="4" t="n">
        <v>62.43</v>
      </c>
      <c r="H3633" s="5" t="n">
        <v>1347401</v>
      </c>
      <c r="I3633" s="3"/>
      <c r="J3633" s="3" t="n">
        <f aca="false">ROUND((G3633-G3632)/G3632*100,2)</f>
        <v>-2.39</v>
      </c>
      <c r="K3633" s="3" t="str">
        <f aca="false">B3633&amp;"_"&amp;C3633</f>
        <v>8_2024-07-03</v>
      </c>
    </row>
    <row r="3634" customFormat="false" ht="15" hidden="false" customHeight="false" outlineLevel="0" collapsed="false">
      <c r="A3634" s="3" t="n">
        <v>3633</v>
      </c>
      <c r="B3634" s="3" t="n">
        <v>8</v>
      </c>
      <c r="C3634" s="3" t="s">
        <v>189</v>
      </c>
      <c r="D3634" s="4" t="n">
        <v>63.31</v>
      </c>
      <c r="E3634" s="4" t="n">
        <v>63.41</v>
      </c>
      <c r="F3634" s="4" t="n">
        <v>62.88</v>
      </c>
      <c r="G3634" s="4" t="n">
        <v>63.22</v>
      </c>
      <c r="H3634" s="5" t="n">
        <v>3368751</v>
      </c>
      <c r="I3634" s="3"/>
      <c r="J3634" s="3" t="n">
        <f aca="false">ROUND((G3634-G3633)/G3633*100,2)</f>
        <v>1.27</v>
      </c>
      <c r="K3634" s="3" t="str">
        <f aca="false">B3634&amp;"_"&amp;C3634</f>
        <v>8_2024-07-04</v>
      </c>
    </row>
    <row r="3635" customFormat="false" ht="15" hidden="false" customHeight="false" outlineLevel="0" collapsed="false">
      <c r="A3635" s="3" t="n">
        <v>3634</v>
      </c>
      <c r="B3635" s="3" t="n">
        <v>8</v>
      </c>
      <c r="C3635" s="3" t="s">
        <v>190</v>
      </c>
      <c r="D3635" s="4" t="n">
        <v>65.02</v>
      </c>
      <c r="E3635" s="4" t="n">
        <v>65.37</v>
      </c>
      <c r="F3635" s="4" t="n">
        <v>64.49</v>
      </c>
      <c r="G3635" s="4" t="n">
        <v>64.78</v>
      </c>
      <c r="H3635" s="5" t="n">
        <v>511307</v>
      </c>
      <c r="I3635" s="3"/>
      <c r="J3635" s="3" t="n">
        <f aca="false">ROUND((G3635-G3634)/G3634*100,2)</f>
        <v>2.47</v>
      </c>
      <c r="K3635" s="3" t="str">
        <f aca="false">B3635&amp;"_"&amp;C3635</f>
        <v>8_2024-07-05</v>
      </c>
    </row>
    <row r="3636" customFormat="false" ht="15" hidden="false" customHeight="false" outlineLevel="0" collapsed="false">
      <c r="A3636" s="3" t="n">
        <v>3635</v>
      </c>
      <c r="B3636" s="3" t="n">
        <v>8</v>
      </c>
      <c r="C3636" s="3" t="s">
        <v>191</v>
      </c>
      <c r="D3636" s="4" t="n">
        <v>64.31</v>
      </c>
      <c r="E3636" s="4" t="n">
        <v>64.42</v>
      </c>
      <c r="F3636" s="4" t="n">
        <v>63.89</v>
      </c>
      <c r="G3636" s="4" t="n">
        <v>64.06</v>
      </c>
      <c r="H3636" s="5" t="n">
        <v>7286326</v>
      </c>
      <c r="I3636" s="3"/>
      <c r="J3636" s="3" t="n">
        <f aca="false">ROUND((G3636-G3635)/G3635*100,2)</f>
        <v>-1.11</v>
      </c>
      <c r="K3636" s="3" t="str">
        <f aca="false">B3636&amp;"_"&amp;C3636</f>
        <v>8_2024-07-08</v>
      </c>
    </row>
    <row r="3637" customFormat="false" ht="15" hidden="false" customHeight="false" outlineLevel="0" collapsed="false">
      <c r="A3637" s="3" t="n">
        <v>3636</v>
      </c>
      <c r="B3637" s="3" t="n">
        <v>8</v>
      </c>
      <c r="C3637" s="3" t="s">
        <v>192</v>
      </c>
      <c r="D3637" s="4" t="n">
        <v>63.66</v>
      </c>
      <c r="E3637" s="4" t="n">
        <v>64.1</v>
      </c>
      <c r="F3637" s="4" t="n">
        <v>63.46</v>
      </c>
      <c r="G3637" s="4" t="n">
        <v>63.91</v>
      </c>
      <c r="H3637" s="5" t="n">
        <v>4314309</v>
      </c>
      <c r="I3637" s="3"/>
      <c r="J3637" s="3" t="n">
        <f aca="false">ROUND((G3637-G3636)/G3636*100,2)</f>
        <v>-0.23</v>
      </c>
      <c r="K3637" s="3" t="str">
        <f aca="false">B3637&amp;"_"&amp;C3637</f>
        <v>8_2024-07-09</v>
      </c>
    </row>
    <row r="3638" customFormat="false" ht="15" hidden="false" customHeight="false" outlineLevel="0" collapsed="false">
      <c r="A3638" s="3" t="n">
        <v>3637</v>
      </c>
      <c r="B3638" s="3" t="n">
        <v>8</v>
      </c>
      <c r="C3638" s="3" t="s">
        <v>193</v>
      </c>
      <c r="D3638" s="4" t="n">
        <v>62.92</v>
      </c>
      <c r="E3638" s="4" t="n">
        <v>63.04</v>
      </c>
      <c r="F3638" s="4" t="n">
        <v>62.85</v>
      </c>
      <c r="G3638" s="4" t="n">
        <v>63.03</v>
      </c>
      <c r="H3638" s="5" t="n">
        <v>6951360</v>
      </c>
      <c r="I3638" s="3"/>
      <c r="J3638" s="3" t="n">
        <f aca="false">ROUND((G3638-G3637)/G3637*100,2)</f>
        <v>-1.38</v>
      </c>
      <c r="K3638" s="3" t="str">
        <f aca="false">B3638&amp;"_"&amp;C3638</f>
        <v>8_2024-07-10</v>
      </c>
    </row>
    <row r="3639" customFormat="false" ht="15" hidden="false" customHeight="false" outlineLevel="0" collapsed="false">
      <c r="A3639" s="3" t="n">
        <v>3638</v>
      </c>
      <c r="B3639" s="3" t="n">
        <v>8</v>
      </c>
      <c r="C3639" s="3" t="s">
        <v>194</v>
      </c>
      <c r="D3639" s="4" t="n">
        <v>62.63</v>
      </c>
      <c r="E3639" s="4" t="n">
        <v>62.77</v>
      </c>
      <c r="F3639" s="4" t="n">
        <v>62.38</v>
      </c>
      <c r="G3639" s="4" t="n">
        <v>62.57</v>
      </c>
      <c r="H3639" s="5" t="n">
        <v>3120206</v>
      </c>
      <c r="I3639" s="3"/>
      <c r="J3639" s="3" t="n">
        <f aca="false">ROUND((G3639-G3638)/G3638*100,2)</f>
        <v>-0.73</v>
      </c>
      <c r="K3639" s="3" t="str">
        <f aca="false">B3639&amp;"_"&amp;C3639</f>
        <v>8_2024-07-11</v>
      </c>
    </row>
    <row r="3640" customFormat="false" ht="15" hidden="false" customHeight="false" outlineLevel="0" collapsed="false">
      <c r="A3640" s="3" t="n">
        <v>3639</v>
      </c>
      <c r="B3640" s="3" t="n">
        <v>8</v>
      </c>
      <c r="C3640" s="3" t="s">
        <v>195</v>
      </c>
      <c r="D3640" s="4" t="n">
        <v>60.7</v>
      </c>
      <c r="E3640" s="4" t="n">
        <v>61.1</v>
      </c>
      <c r="F3640" s="4" t="n">
        <v>60.52</v>
      </c>
      <c r="G3640" s="4" t="n">
        <v>60.85</v>
      </c>
      <c r="H3640" s="5" t="n">
        <v>5179355</v>
      </c>
      <c r="I3640" s="3"/>
      <c r="J3640" s="3" t="n">
        <f aca="false">ROUND((G3640-G3639)/G3639*100,2)</f>
        <v>-2.75</v>
      </c>
      <c r="K3640" s="3" t="str">
        <f aca="false">B3640&amp;"_"&amp;C3640</f>
        <v>8_2024-07-12</v>
      </c>
    </row>
    <row r="3641" customFormat="false" ht="15" hidden="false" customHeight="false" outlineLevel="0" collapsed="false">
      <c r="A3641" s="3" t="n">
        <v>3640</v>
      </c>
      <c r="B3641" s="3" t="n">
        <v>8</v>
      </c>
      <c r="C3641" s="3" t="s">
        <v>196</v>
      </c>
      <c r="D3641" s="4" t="n">
        <v>59.62</v>
      </c>
      <c r="E3641" s="4" t="n">
        <v>59.76</v>
      </c>
      <c r="F3641" s="4" t="n">
        <v>59.2</v>
      </c>
      <c r="G3641" s="4" t="n">
        <v>59.43</v>
      </c>
      <c r="H3641" s="5" t="n">
        <v>2069023</v>
      </c>
      <c r="I3641" s="3"/>
      <c r="J3641" s="3" t="n">
        <f aca="false">ROUND((G3641-G3640)/G3640*100,2)</f>
        <v>-2.33</v>
      </c>
      <c r="K3641" s="3" t="str">
        <f aca="false">B3641&amp;"_"&amp;C3641</f>
        <v>8_2024-07-15</v>
      </c>
    </row>
    <row r="3642" customFormat="false" ht="15" hidden="false" customHeight="false" outlineLevel="0" collapsed="false">
      <c r="A3642" s="3" t="n">
        <v>3641</v>
      </c>
      <c r="B3642" s="3" t="n">
        <v>8</v>
      </c>
      <c r="C3642" s="3" t="s">
        <v>197</v>
      </c>
      <c r="D3642" s="4" t="n">
        <v>60.73</v>
      </c>
      <c r="E3642" s="4" t="n">
        <v>60.91</v>
      </c>
      <c r="F3642" s="4" t="n">
        <v>60.67</v>
      </c>
      <c r="G3642" s="4" t="n">
        <v>60.82</v>
      </c>
      <c r="H3642" s="5" t="n">
        <v>7409614</v>
      </c>
      <c r="I3642" s="3"/>
      <c r="J3642" s="3" t="n">
        <f aca="false">ROUND((G3642-G3641)/G3641*100,2)</f>
        <v>2.34</v>
      </c>
      <c r="K3642" s="3" t="str">
        <f aca="false">B3642&amp;"_"&amp;C3642</f>
        <v>8_2024-07-16</v>
      </c>
    </row>
    <row r="3643" customFormat="false" ht="15" hidden="false" customHeight="false" outlineLevel="0" collapsed="false">
      <c r="A3643" s="3" t="n">
        <v>3642</v>
      </c>
      <c r="B3643" s="3" t="n">
        <v>8</v>
      </c>
      <c r="C3643" s="3" t="s">
        <v>198</v>
      </c>
      <c r="D3643" s="4" t="n">
        <v>60.36</v>
      </c>
      <c r="E3643" s="4" t="n">
        <v>60.66</v>
      </c>
      <c r="F3643" s="4" t="n">
        <v>60.3</v>
      </c>
      <c r="G3643" s="4" t="n">
        <v>60.37</v>
      </c>
      <c r="H3643" s="5" t="n">
        <v>3190195</v>
      </c>
      <c r="I3643" s="3"/>
      <c r="J3643" s="3" t="n">
        <f aca="false">ROUND((G3643-G3642)/G3642*100,2)</f>
        <v>-0.74</v>
      </c>
      <c r="K3643" s="3" t="str">
        <f aca="false">B3643&amp;"_"&amp;C3643</f>
        <v>8_2024-07-17</v>
      </c>
    </row>
    <row r="3644" customFormat="false" ht="15" hidden="false" customHeight="false" outlineLevel="0" collapsed="false">
      <c r="A3644" s="3" t="n">
        <v>3643</v>
      </c>
      <c r="B3644" s="3" t="n">
        <v>8</v>
      </c>
      <c r="C3644" s="3" t="s">
        <v>199</v>
      </c>
      <c r="D3644" s="4" t="n">
        <v>61.23</v>
      </c>
      <c r="E3644" s="4" t="n">
        <v>61.36</v>
      </c>
      <c r="F3644" s="4" t="n">
        <v>61.01</v>
      </c>
      <c r="G3644" s="4" t="n">
        <v>61.05</v>
      </c>
      <c r="H3644" s="5" t="n">
        <v>6571409</v>
      </c>
      <c r="I3644" s="3"/>
      <c r="J3644" s="3" t="n">
        <f aca="false">ROUND((G3644-G3643)/G3643*100,2)</f>
        <v>1.13</v>
      </c>
      <c r="K3644" s="3" t="str">
        <f aca="false">B3644&amp;"_"&amp;C3644</f>
        <v>8_2024-07-18</v>
      </c>
    </row>
    <row r="3645" customFormat="false" ht="15" hidden="false" customHeight="false" outlineLevel="0" collapsed="false">
      <c r="A3645" s="3" t="n">
        <v>3644</v>
      </c>
      <c r="B3645" s="3" t="n">
        <v>8</v>
      </c>
      <c r="C3645" s="3" t="s">
        <v>200</v>
      </c>
      <c r="D3645" s="4" t="n">
        <v>61.83</v>
      </c>
      <c r="E3645" s="4" t="n">
        <v>62.26</v>
      </c>
      <c r="F3645" s="4" t="n">
        <v>61.62</v>
      </c>
      <c r="G3645" s="4" t="n">
        <v>62.01</v>
      </c>
      <c r="H3645" s="5" t="n">
        <v>7455848</v>
      </c>
      <c r="I3645" s="3"/>
      <c r="J3645" s="3" t="n">
        <f aca="false">ROUND((G3645-G3644)/G3644*100,2)</f>
        <v>1.57</v>
      </c>
      <c r="K3645" s="3" t="str">
        <f aca="false">B3645&amp;"_"&amp;C3645</f>
        <v>8_2024-07-19</v>
      </c>
    </row>
    <row r="3646" customFormat="false" ht="15" hidden="false" customHeight="false" outlineLevel="0" collapsed="false">
      <c r="A3646" s="3" t="n">
        <v>3645</v>
      </c>
      <c r="B3646" s="3" t="n">
        <v>8</v>
      </c>
      <c r="C3646" s="3" t="s">
        <v>201</v>
      </c>
      <c r="D3646" s="4" t="n">
        <v>62.36</v>
      </c>
      <c r="E3646" s="4" t="n">
        <v>62.92</v>
      </c>
      <c r="F3646" s="4" t="n">
        <v>62</v>
      </c>
      <c r="G3646" s="4" t="n">
        <v>62.58</v>
      </c>
      <c r="H3646" s="5" t="n">
        <v>6264536</v>
      </c>
      <c r="I3646" s="3"/>
      <c r="J3646" s="3" t="n">
        <f aca="false">ROUND((G3646-G3645)/G3645*100,2)</f>
        <v>0.92</v>
      </c>
      <c r="K3646" s="3" t="str">
        <f aca="false">B3646&amp;"_"&amp;C3646</f>
        <v>8_2024-07-22</v>
      </c>
    </row>
    <row r="3647" customFormat="false" ht="15" hidden="false" customHeight="false" outlineLevel="0" collapsed="false">
      <c r="A3647" s="3" t="n">
        <v>3646</v>
      </c>
      <c r="B3647" s="3" t="n">
        <v>8</v>
      </c>
      <c r="C3647" s="3" t="s">
        <v>202</v>
      </c>
      <c r="D3647" s="4" t="n">
        <v>63.21</v>
      </c>
      <c r="E3647" s="4" t="n">
        <v>63.41</v>
      </c>
      <c r="F3647" s="4" t="n">
        <v>63.09</v>
      </c>
      <c r="G3647" s="4" t="n">
        <v>63.36</v>
      </c>
      <c r="H3647" s="5" t="n">
        <v>6180881</v>
      </c>
      <c r="I3647" s="3"/>
      <c r="J3647" s="3" t="n">
        <f aca="false">ROUND((G3647-G3646)/G3646*100,2)</f>
        <v>1.25</v>
      </c>
      <c r="K3647" s="3" t="str">
        <f aca="false">B3647&amp;"_"&amp;C3647</f>
        <v>8_2024-07-23</v>
      </c>
    </row>
    <row r="3648" customFormat="false" ht="15" hidden="false" customHeight="false" outlineLevel="0" collapsed="false">
      <c r="A3648" s="3" t="n">
        <v>3647</v>
      </c>
      <c r="B3648" s="3" t="n">
        <v>8</v>
      </c>
      <c r="C3648" s="3" t="s">
        <v>203</v>
      </c>
      <c r="D3648" s="4" t="n">
        <v>63</v>
      </c>
      <c r="E3648" s="4" t="n">
        <v>63.21</v>
      </c>
      <c r="F3648" s="4" t="n">
        <v>62.73</v>
      </c>
      <c r="G3648" s="4" t="n">
        <v>63.03</v>
      </c>
      <c r="H3648" s="5" t="n">
        <v>1656269</v>
      </c>
      <c r="I3648" s="3"/>
      <c r="J3648" s="3" t="n">
        <f aca="false">ROUND((G3648-G3647)/G3647*100,2)</f>
        <v>-0.52</v>
      </c>
      <c r="K3648" s="3" t="str">
        <f aca="false">B3648&amp;"_"&amp;C3648</f>
        <v>8_2024-07-24</v>
      </c>
    </row>
    <row r="3649" customFormat="false" ht="15" hidden="false" customHeight="false" outlineLevel="0" collapsed="false">
      <c r="A3649" s="3" t="n">
        <v>3648</v>
      </c>
      <c r="B3649" s="3" t="n">
        <v>8</v>
      </c>
      <c r="C3649" s="3" t="s">
        <v>204</v>
      </c>
      <c r="D3649" s="4" t="n">
        <v>61.92</v>
      </c>
      <c r="E3649" s="4" t="n">
        <v>62.27</v>
      </c>
      <c r="F3649" s="4" t="n">
        <v>61.65</v>
      </c>
      <c r="G3649" s="4" t="n">
        <v>61.97</v>
      </c>
      <c r="H3649" s="5" t="n">
        <v>5480602</v>
      </c>
      <c r="I3649" s="3"/>
      <c r="J3649" s="3" t="n">
        <f aca="false">ROUND((G3649-G3648)/G3648*100,2)</f>
        <v>-1.68</v>
      </c>
      <c r="K3649" s="3" t="str">
        <f aca="false">B3649&amp;"_"&amp;C3649</f>
        <v>8_2024-07-25</v>
      </c>
    </row>
    <row r="3650" customFormat="false" ht="15" hidden="false" customHeight="false" outlineLevel="0" collapsed="false">
      <c r="A3650" s="3" t="n">
        <v>3649</v>
      </c>
      <c r="B3650" s="3" t="n">
        <v>8</v>
      </c>
      <c r="C3650" s="3" t="s">
        <v>205</v>
      </c>
      <c r="D3650" s="4" t="n">
        <v>62.25</v>
      </c>
      <c r="E3650" s="4" t="n">
        <v>62.44</v>
      </c>
      <c r="F3650" s="4" t="n">
        <v>62.15</v>
      </c>
      <c r="G3650" s="4" t="n">
        <v>62.31</v>
      </c>
      <c r="H3650" s="5" t="n">
        <v>4357790</v>
      </c>
      <c r="I3650" s="3"/>
      <c r="J3650" s="3" t="n">
        <f aca="false">ROUND((G3650-G3649)/G3649*100,2)</f>
        <v>0.55</v>
      </c>
      <c r="K3650" s="3" t="str">
        <f aca="false">B3650&amp;"_"&amp;C3650</f>
        <v>8_2024-07-26</v>
      </c>
    </row>
    <row r="3651" customFormat="false" ht="15" hidden="false" customHeight="false" outlineLevel="0" collapsed="false">
      <c r="A3651" s="3" t="n">
        <v>3650</v>
      </c>
      <c r="B3651" s="3" t="n">
        <v>8</v>
      </c>
      <c r="C3651" s="3" t="s">
        <v>206</v>
      </c>
      <c r="D3651" s="4" t="n">
        <v>62.32</v>
      </c>
      <c r="E3651" s="4" t="n">
        <v>62.52</v>
      </c>
      <c r="F3651" s="4" t="n">
        <v>62.21</v>
      </c>
      <c r="G3651" s="4" t="n">
        <v>62.24</v>
      </c>
      <c r="H3651" s="5" t="n">
        <v>2035720</v>
      </c>
      <c r="I3651" s="3"/>
      <c r="J3651" s="3" t="n">
        <f aca="false">ROUND((G3651-G3650)/G3650*100,2)</f>
        <v>-0.11</v>
      </c>
      <c r="K3651" s="3" t="str">
        <f aca="false">B3651&amp;"_"&amp;C3651</f>
        <v>8_2024-07-29</v>
      </c>
    </row>
    <row r="3652" customFormat="false" ht="15" hidden="false" customHeight="false" outlineLevel="0" collapsed="false">
      <c r="A3652" s="3" t="n">
        <v>3651</v>
      </c>
      <c r="B3652" s="3" t="n">
        <v>8</v>
      </c>
      <c r="C3652" s="3" t="s">
        <v>207</v>
      </c>
      <c r="D3652" s="4" t="n">
        <v>63.68</v>
      </c>
      <c r="E3652" s="4" t="n">
        <v>63.7</v>
      </c>
      <c r="F3652" s="4" t="n">
        <v>63.45</v>
      </c>
      <c r="G3652" s="4" t="n">
        <v>63.55</v>
      </c>
      <c r="H3652" s="5" t="n">
        <v>4508245</v>
      </c>
      <c r="I3652" s="3"/>
      <c r="J3652" s="3" t="n">
        <f aca="false">ROUND((G3652-G3651)/G3651*100,2)</f>
        <v>2.1</v>
      </c>
      <c r="K3652" s="3" t="str">
        <f aca="false">B3652&amp;"_"&amp;C3652</f>
        <v>8_2024-07-30</v>
      </c>
    </row>
    <row r="3653" customFormat="false" ht="15" hidden="false" customHeight="false" outlineLevel="0" collapsed="false">
      <c r="A3653" s="3" t="n">
        <v>3652</v>
      </c>
      <c r="B3653" s="3" t="n">
        <v>8</v>
      </c>
      <c r="C3653" s="3" t="s">
        <v>208</v>
      </c>
      <c r="D3653" s="4" t="n">
        <v>64.8</v>
      </c>
      <c r="E3653" s="4" t="n">
        <v>65.07</v>
      </c>
      <c r="F3653" s="4" t="n">
        <v>64.56</v>
      </c>
      <c r="G3653" s="4" t="n">
        <v>64.62</v>
      </c>
      <c r="H3653" s="5" t="n">
        <v>6641915</v>
      </c>
      <c r="I3653" s="3"/>
      <c r="J3653" s="3" t="n">
        <f aca="false">ROUND((G3653-G3652)/G3652*100,2)</f>
        <v>1.68</v>
      </c>
      <c r="K3653" s="3" t="str">
        <f aca="false">B3653&amp;"_"&amp;C3653</f>
        <v>8_2024-07-31</v>
      </c>
    </row>
    <row r="3654" customFormat="false" ht="15" hidden="false" customHeight="false" outlineLevel="0" collapsed="false">
      <c r="A3654" s="3" t="n">
        <v>3653</v>
      </c>
      <c r="B3654" s="3" t="n">
        <v>8</v>
      </c>
      <c r="C3654" s="3" t="s">
        <v>209</v>
      </c>
      <c r="D3654" s="4" t="n">
        <v>66.39</v>
      </c>
      <c r="E3654" s="4" t="n">
        <v>66.94</v>
      </c>
      <c r="F3654" s="4" t="n">
        <v>66.08</v>
      </c>
      <c r="G3654" s="4" t="n">
        <v>66.61</v>
      </c>
      <c r="H3654" s="5" t="n">
        <v>3290848</v>
      </c>
      <c r="I3654" s="3"/>
      <c r="J3654" s="3" t="n">
        <f aca="false">ROUND((G3654-G3653)/G3653*100,2)</f>
        <v>3.08</v>
      </c>
      <c r="K3654" s="3" t="str">
        <f aca="false">B3654&amp;"_"&amp;C3654</f>
        <v>8_2024-08-01</v>
      </c>
    </row>
    <row r="3655" customFormat="false" ht="15" hidden="false" customHeight="false" outlineLevel="0" collapsed="false">
      <c r="A3655" s="3" t="n">
        <v>3654</v>
      </c>
      <c r="B3655" s="3" t="n">
        <v>8</v>
      </c>
      <c r="C3655" s="3" t="s">
        <v>210</v>
      </c>
      <c r="D3655" s="4" t="n">
        <v>67.7</v>
      </c>
      <c r="E3655" s="4" t="n">
        <v>68.08</v>
      </c>
      <c r="F3655" s="4" t="n">
        <v>67.34</v>
      </c>
      <c r="G3655" s="4" t="n">
        <v>67.81</v>
      </c>
      <c r="H3655" s="5" t="n">
        <v>5834215</v>
      </c>
      <c r="I3655" s="3"/>
      <c r="J3655" s="3" t="n">
        <f aca="false">ROUND((G3655-G3654)/G3654*100,2)</f>
        <v>1.8</v>
      </c>
      <c r="K3655" s="3" t="str">
        <f aca="false">B3655&amp;"_"&amp;C3655</f>
        <v>8_2024-08-02</v>
      </c>
    </row>
    <row r="3656" customFormat="false" ht="15" hidden="false" customHeight="false" outlineLevel="0" collapsed="false">
      <c r="A3656" s="3" t="n">
        <v>3655</v>
      </c>
      <c r="B3656" s="3" t="n">
        <v>8</v>
      </c>
      <c r="C3656" s="3" t="s">
        <v>211</v>
      </c>
      <c r="D3656" s="4" t="n">
        <v>65.47</v>
      </c>
      <c r="E3656" s="4" t="n">
        <v>65.68</v>
      </c>
      <c r="F3656" s="4" t="n">
        <v>65.06</v>
      </c>
      <c r="G3656" s="4" t="n">
        <v>65.45</v>
      </c>
      <c r="H3656" s="5" t="n">
        <v>2734656</v>
      </c>
      <c r="I3656" s="3"/>
      <c r="J3656" s="3" t="n">
        <f aca="false">ROUND((G3656-G3655)/G3655*100,2)</f>
        <v>-3.48</v>
      </c>
      <c r="K3656" s="3" t="str">
        <f aca="false">B3656&amp;"_"&amp;C3656</f>
        <v>8_2024-08-05</v>
      </c>
    </row>
    <row r="3657" customFormat="false" ht="15" hidden="false" customHeight="false" outlineLevel="0" collapsed="false">
      <c r="A3657" s="3" t="n">
        <v>3656</v>
      </c>
      <c r="B3657" s="3" t="n">
        <v>8</v>
      </c>
      <c r="C3657" s="3" t="s">
        <v>212</v>
      </c>
      <c r="D3657" s="4" t="n">
        <v>64.66</v>
      </c>
      <c r="E3657" s="4" t="n">
        <v>65.21</v>
      </c>
      <c r="F3657" s="4" t="n">
        <v>64.62</v>
      </c>
      <c r="G3657" s="4" t="n">
        <v>64.91</v>
      </c>
      <c r="H3657" s="5" t="n">
        <v>2950374</v>
      </c>
      <c r="I3657" s="3"/>
      <c r="J3657" s="3" t="n">
        <f aca="false">ROUND((G3657-G3656)/G3656*100,2)</f>
        <v>-0.83</v>
      </c>
      <c r="K3657" s="3" t="str">
        <f aca="false">B3657&amp;"_"&amp;C3657</f>
        <v>8_2024-08-06</v>
      </c>
    </row>
    <row r="3658" customFormat="false" ht="15" hidden="false" customHeight="false" outlineLevel="0" collapsed="false">
      <c r="A3658" s="3" t="n">
        <v>3657</v>
      </c>
      <c r="B3658" s="3" t="n">
        <v>8</v>
      </c>
      <c r="C3658" s="3" t="s">
        <v>213</v>
      </c>
      <c r="D3658" s="4" t="n">
        <v>64.46</v>
      </c>
      <c r="E3658" s="4" t="n">
        <v>64.68</v>
      </c>
      <c r="F3658" s="4" t="n">
        <v>64.41</v>
      </c>
      <c r="G3658" s="4" t="n">
        <v>64.56</v>
      </c>
      <c r="H3658" s="5" t="n">
        <v>6776151</v>
      </c>
      <c r="I3658" s="3"/>
      <c r="J3658" s="3" t="n">
        <f aca="false">ROUND((G3658-G3657)/G3657*100,2)</f>
        <v>-0.54</v>
      </c>
      <c r="K3658" s="3" t="str">
        <f aca="false">B3658&amp;"_"&amp;C3658</f>
        <v>8_2024-08-07</v>
      </c>
    </row>
    <row r="3659" customFormat="false" ht="15" hidden="false" customHeight="false" outlineLevel="0" collapsed="false">
      <c r="A3659" s="3" t="n">
        <v>3658</v>
      </c>
      <c r="B3659" s="3" t="n">
        <v>8</v>
      </c>
      <c r="C3659" s="3" t="s">
        <v>214</v>
      </c>
      <c r="D3659" s="4" t="n">
        <v>64.2</v>
      </c>
      <c r="E3659" s="4" t="n">
        <v>64.76</v>
      </c>
      <c r="F3659" s="4" t="n">
        <v>64.13</v>
      </c>
      <c r="G3659" s="4" t="n">
        <v>64.45</v>
      </c>
      <c r="H3659" s="5" t="n">
        <v>7460514</v>
      </c>
      <c r="I3659" s="3"/>
      <c r="J3659" s="3" t="n">
        <f aca="false">ROUND((G3659-G3658)/G3658*100,2)</f>
        <v>-0.17</v>
      </c>
      <c r="K3659" s="3" t="str">
        <f aca="false">B3659&amp;"_"&amp;C3659</f>
        <v>8_2024-08-08</v>
      </c>
    </row>
    <row r="3660" customFormat="false" ht="15" hidden="false" customHeight="false" outlineLevel="0" collapsed="false">
      <c r="A3660" s="3" t="n">
        <v>3659</v>
      </c>
      <c r="B3660" s="3" t="n">
        <v>8</v>
      </c>
      <c r="C3660" s="3" t="s">
        <v>215</v>
      </c>
      <c r="D3660" s="4" t="n">
        <v>65.73</v>
      </c>
      <c r="E3660" s="4" t="n">
        <v>65.92</v>
      </c>
      <c r="F3660" s="4" t="n">
        <v>65.33</v>
      </c>
      <c r="G3660" s="4" t="n">
        <v>65.66</v>
      </c>
      <c r="H3660" s="5" t="n">
        <v>4405857</v>
      </c>
      <c r="I3660" s="3"/>
      <c r="J3660" s="3" t="n">
        <f aca="false">ROUND((G3660-G3659)/G3659*100,2)</f>
        <v>1.88</v>
      </c>
      <c r="K3660" s="3" t="str">
        <f aca="false">B3660&amp;"_"&amp;C3660</f>
        <v>8_2024-08-09</v>
      </c>
    </row>
    <row r="3661" customFormat="false" ht="15" hidden="false" customHeight="false" outlineLevel="0" collapsed="false">
      <c r="A3661" s="3" t="n">
        <v>3660</v>
      </c>
      <c r="B3661" s="3" t="n">
        <v>8</v>
      </c>
      <c r="C3661" s="3" t="s">
        <v>216</v>
      </c>
      <c r="D3661" s="4" t="n">
        <v>65.13</v>
      </c>
      <c r="E3661" s="4" t="n">
        <v>65.5</v>
      </c>
      <c r="F3661" s="4" t="n">
        <v>64.74</v>
      </c>
      <c r="G3661" s="4" t="n">
        <v>64.98</v>
      </c>
      <c r="H3661" s="5" t="n">
        <v>2613267</v>
      </c>
      <c r="I3661" s="3"/>
      <c r="J3661" s="3" t="n">
        <f aca="false">ROUND((G3661-G3660)/G3660*100,2)</f>
        <v>-1.04</v>
      </c>
      <c r="K3661" s="3" t="str">
        <f aca="false">B3661&amp;"_"&amp;C3661</f>
        <v>8_2024-08-12</v>
      </c>
    </row>
    <row r="3662" customFormat="false" ht="15" hidden="false" customHeight="false" outlineLevel="0" collapsed="false">
      <c r="A3662" s="3" t="n">
        <v>3661</v>
      </c>
      <c r="B3662" s="3" t="n">
        <v>8</v>
      </c>
      <c r="C3662" s="3" t="s">
        <v>217</v>
      </c>
      <c r="D3662" s="4" t="n">
        <v>66.49</v>
      </c>
      <c r="E3662" s="4" t="n">
        <v>66.54</v>
      </c>
      <c r="F3662" s="4" t="n">
        <v>66.17</v>
      </c>
      <c r="G3662" s="4" t="n">
        <v>66.35</v>
      </c>
      <c r="H3662" s="5" t="n">
        <v>1469758</v>
      </c>
      <c r="I3662" s="3"/>
      <c r="J3662" s="3" t="n">
        <f aca="false">ROUND((G3662-G3661)/G3661*100,2)</f>
        <v>2.11</v>
      </c>
      <c r="K3662" s="3" t="str">
        <f aca="false">B3662&amp;"_"&amp;C3662</f>
        <v>8_2024-08-13</v>
      </c>
    </row>
    <row r="3663" customFormat="false" ht="15" hidden="false" customHeight="false" outlineLevel="0" collapsed="false">
      <c r="A3663" s="3" t="n">
        <v>3662</v>
      </c>
      <c r="B3663" s="3" t="n">
        <v>8</v>
      </c>
      <c r="C3663" s="3" t="s">
        <v>218</v>
      </c>
      <c r="D3663" s="4" t="n">
        <v>64.83</v>
      </c>
      <c r="E3663" s="4" t="n">
        <v>65</v>
      </c>
      <c r="F3663" s="4" t="n">
        <v>64.59</v>
      </c>
      <c r="G3663" s="4" t="n">
        <v>64.93</v>
      </c>
      <c r="H3663" s="5" t="n">
        <v>5861442</v>
      </c>
      <c r="I3663" s="3"/>
      <c r="J3663" s="3" t="n">
        <f aca="false">ROUND((G3663-G3662)/G3662*100,2)</f>
        <v>-2.14</v>
      </c>
      <c r="K3663" s="3" t="str">
        <f aca="false">B3663&amp;"_"&amp;C3663</f>
        <v>8_2024-08-14</v>
      </c>
    </row>
    <row r="3664" customFormat="false" ht="15" hidden="false" customHeight="false" outlineLevel="0" collapsed="false">
      <c r="A3664" s="3" t="n">
        <v>3663</v>
      </c>
      <c r="B3664" s="3" t="n">
        <v>8</v>
      </c>
      <c r="C3664" s="3" t="s">
        <v>219</v>
      </c>
      <c r="D3664" s="4" t="n">
        <v>64.14</v>
      </c>
      <c r="E3664" s="4" t="n">
        <v>64.43</v>
      </c>
      <c r="F3664" s="4" t="n">
        <v>64.02</v>
      </c>
      <c r="G3664" s="4" t="n">
        <v>64.36</v>
      </c>
      <c r="H3664" s="5" t="n">
        <v>979728</v>
      </c>
      <c r="I3664" s="3"/>
      <c r="J3664" s="3" t="n">
        <f aca="false">ROUND((G3664-G3663)/G3663*100,2)</f>
        <v>-0.88</v>
      </c>
      <c r="K3664" s="3" t="str">
        <f aca="false">B3664&amp;"_"&amp;C3664</f>
        <v>8_2024-08-15</v>
      </c>
    </row>
    <row r="3665" customFormat="false" ht="15" hidden="false" customHeight="false" outlineLevel="0" collapsed="false">
      <c r="A3665" s="3" t="n">
        <v>3664</v>
      </c>
      <c r="B3665" s="3" t="n">
        <v>8</v>
      </c>
      <c r="C3665" s="3" t="s">
        <v>220</v>
      </c>
      <c r="D3665" s="4" t="n">
        <v>64.53</v>
      </c>
      <c r="E3665" s="4" t="n">
        <v>64.88</v>
      </c>
      <c r="F3665" s="4" t="n">
        <v>64.33</v>
      </c>
      <c r="G3665" s="4" t="n">
        <v>64.64</v>
      </c>
      <c r="H3665" s="5" t="n">
        <v>6468782</v>
      </c>
      <c r="I3665" s="3"/>
      <c r="J3665" s="3" t="n">
        <f aca="false">ROUND((G3665-G3664)/G3664*100,2)</f>
        <v>0.44</v>
      </c>
      <c r="K3665" s="3" t="str">
        <f aca="false">B3665&amp;"_"&amp;C3665</f>
        <v>8_2024-08-16</v>
      </c>
    </row>
    <row r="3666" customFormat="false" ht="15" hidden="false" customHeight="false" outlineLevel="0" collapsed="false">
      <c r="A3666" s="3" t="n">
        <v>3665</v>
      </c>
      <c r="B3666" s="3" t="n">
        <v>8</v>
      </c>
      <c r="C3666" s="3" t="s">
        <v>221</v>
      </c>
      <c r="D3666" s="4" t="n">
        <v>66.34</v>
      </c>
      <c r="E3666" s="4" t="n">
        <v>66.7</v>
      </c>
      <c r="F3666" s="4" t="n">
        <v>65.88</v>
      </c>
      <c r="G3666" s="4" t="n">
        <v>66.11</v>
      </c>
      <c r="H3666" s="5" t="n">
        <v>6964042</v>
      </c>
      <c r="I3666" s="3"/>
      <c r="J3666" s="3" t="n">
        <f aca="false">ROUND((G3666-G3665)/G3665*100,2)</f>
        <v>2.27</v>
      </c>
      <c r="K3666" s="3" t="str">
        <f aca="false">B3666&amp;"_"&amp;C3666</f>
        <v>8_2024-08-19</v>
      </c>
    </row>
    <row r="3667" customFormat="false" ht="15" hidden="false" customHeight="false" outlineLevel="0" collapsed="false">
      <c r="A3667" s="3" t="n">
        <v>3666</v>
      </c>
      <c r="B3667" s="3" t="n">
        <v>8</v>
      </c>
      <c r="C3667" s="3" t="s">
        <v>222</v>
      </c>
      <c r="D3667" s="4" t="n">
        <v>67.59</v>
      </c>
      <c r="E3667" s="4" t="n">
        <v>67.63</v>
      </c>
      <c r="F3667" s="4" t="n">
        <v>67.05</v>
      </c>
      <c r="G3667" s="4" t="n">
        <v>67.4</v>
      </c>
      <c r="H3667" s="5" t="n">
        <v>3848851</v>
      </c>
      <c r="I3667" s="3"/>
      <c r="J3667" s="3" t="n">
        <f aca="false">ROUND((G3667-G3666)/G3666*100,2)</f>
        <v>1.95</v>
      </c>
      <c r="K3667" s="3" t="str">
        <f aca="false">B3667&amp;"_"&amp;C3667</f>
        <v>8_2024-08-20</v>
      </c>
    </row>
    <row r="3668" customFormat="false" ht="15" hidden="false" customHeight="false" outlineLevel="0" collapsed="false">
      <c r="A3668" s="3" t="n">
        <v>3667</v>
      </c>
      <c r="B3668" s="3" t="n">
        <v>8</v>
      </c>
      <c r="C3668" s="3" t="s">
        <v>223</v>
      </c>
      <c r="D3668" s="4" t="n">
        <v>68.05</v>
      </c>
      <c r="E3668" s="4" t="n">
        <v>68.45</v>
      </c>
      <c r="F3668" s="4" t="n">
        <v>67.88</v>
      </c>
      <c r="G3668" s="4" t="n">
        <v>67.99</v>
      </c>
      <c r="H3668" s="5" t="n">
        <v>5679910</v>
      </c>
      <c r="I3668" s="3"/>
      <c r="J3668" s="3" t="n">
        <f aca="false">ROUND((G3668-G3667)/G3667*100,2)</f>
        <v>0.88</v>
      </c>
      <c r="K3668" s="3" t="str">
        <f aca="false">B3668&amp;"_"&amp;C3668</f>
        <v>8_2024-08-21</v>
      </c>
    </row>
    <row r="3669" customFormat="false" ht="15" hidden="false" customHeight="false" outlineLevel="0" collapsed="false">
      <c r="A3669" s="3" t="n">
        <v>3668</v>
      </c>
      <c r="B3669" s="3" t="n">
        <v>8</v>
      </c>
      <c r="C3669" s="3" t="s">
        <v>224</v>
      </c>
      <c r="D3669" s="4" t="n">
        <v>66.69</v>
      </c>
      <c r="E3669" s="4" t="n">
        <v>66.97</v>
      </c>
      <c r="F3669" s="4" t="n">
        <v>66.41</v>
      </c>
      <c r="G3669" s="4" t="n">
        <v>66.91</v>
      </c>
      <c r="H3669" s="5" t="n">
        <v>1331702</v>
      </c>
      <c r="I3669" s="3"/>
      <c r="J3669" s="3" t="n">
        <f aca="false">ROUND((G3669-G3668)/G3668*100,2)</f>
        <v>-1.59</v>
      </c>
      <c r="K3669" s="3" t="str">
        <f aca="false">B3669&amp;"_"&amp;C3669</f>
        <v>8_2024-08-22</v>
      </c>
    </row>
    <row r="3670" customFormat="false" ht="15" hidden="false" customHeight="false" outlineLevel="0" collapsed="false">
      <c r="A3670" s="3" t="n">
        <v>3669</v>
      </c>
      <c r="B3670" s="3" t="n">
        <v>8</v>
      </c>
      <c r="C3670" s="3" t="s">
        <v>225</v>
      </c>
      <c r="D3670" s="4" t="n">
        <v>66.75</v>
      </c>
      <c r="E3670" s="4" t="n">
        <v>66.92</v>
      </c>
      <c r="F3670" s="4" t="n">
        <v>66.54</v>
      </c>
      <c r="G3670" s="4" t="n">
        <v>66.55</v>
      </c>
      <c r="H3670" s="5" t="n">
        <v>5661416</v>
      </c>
      <c r="I3670" s="3"/>
      <c r="J3670" s="3" t="n">
        <f aca="false">ROUND((G3670-G3669)/G3669*100,2)</f>
        <v>-0.54</v>
      </c>
      <c r="K3670" s="3" t="str">
        <f aca="false">B3670&amp;"_"&amp;C3670</f>
        <v>8_2024-08-23</v>
      </c>
    </row>
    <row r="3671" customFormat="false" ht="15" hidden="false" customHeight="false" outlineLevel="0" collapsed="false">
      <c r="A3671" s="3" t="n">
        <v>3670</v>
      </c>
      <c r="B3671" s="3" t="n">
        <v>8</v>
      </c>
      <c r="C3671" s="3" t="s">
        <v>226</v>
      </c>
      <c r="D3671" s="4" t="n">
        <v>66.28</v>
      </c>
      <c r="E3671" s="4" t="n">
        <v>66.45</v>
      </c>
      <c r="F3671" s="4" t="n">
        <v>66.27</v>
      </c>
      <c r="G3671" s="4" t="n">
        <v>66.45</v>
      </c>
      <c r="H3671" s="5" t="n">
        <v>7521846</v>
      </c>
      <c r="I3671" s="3"/>
      <c r="J3671" s="3" t="n">
        <f aca="false">ROUND((G3671-G3670)/G3670*100,2)</f>
        <v>-0.15</v>
      </c>
      <c r="K3671" s="3" t="str">
        <f aca="false">B3671&amp;"_"&amp;C3671</f>
        <v>8_2024-08-26</v>
      </c>
    </row>
    <row r="3672" customFormat="false" ht="15" hidden="false" customHeight="false" outlineLevel="0" collapsed="false">
      <c r="A3672" s="3" t="n">
        <v>3671</v>
      </c>
      <c r="B3672" s="3" t="n">
        <v>8</v>
      </c>
      <c r="C3672" s="3" t="s">
        <v>227</v>
      </c>
      <c r="D3672" s="4" t="n">
        <v>66.3</v>
      </c>
      <c r="E3672" s="4" t="n">
        <v>66.62</v>
      </c>
      <c r="F3672" s="4" t="n">
        <v>65.95</v>
      </c>
      <c r="G3672" s="4" t="n">
        <v>66.46</v>
      </c>
      <c r="H3672" s="5" t="n">
        <v>528866</v>
      </c>
      <c r="I3672" s="3"/>
      <c r="J3672" s="3" t="n">
        <f aca="false">ROUND((G3672-G3671)/G3671*100,2)</f>
        <v>0.02</v>
      </c>
      <c r="K3672" s="3" t="str">
        <f aca="false">B3672&amp;"_"&amp;C3672</f>
        <v>8_2024-08-27</v>
      </c>
    </row>
    <row r="3673" customFormat="false" ht="15" hidden="false" customHeight="false" outlineLevel="0" collapsed="false">
      <c r="A3673" s="3" t="n">
        <v>3672</v>
      </c>
      <c r="B3673" s="3" t="n">
        <v>8</v>
      </c>
      <c r="C3673" s="3" t="s">
        <v>228</v>
      </c>
      <c r="D3673" s="4" t="n">
        <v>65.07</v>
      </c>
      <c r="E3673" s="4" t="n">
        <v>65.2</v>
      </c>
      <c r="F3673" s="4" t="n">
        <v>64.94</v>
      </c>
      <c r="G3673" s="4" t="n">
        <v>65.01</v>
      </c>
      <c r="H3673" s="5" t="n">
        <v>2332038</v>
      </c>
      <c r="I3673" s="3"/>
      <c r="J3673" s="3" t="n">
        <f aca="false">ROUND((G3673-G3672)/G3672*100,2)</f>
        <v>-2.18</v>
      </c>
      <c r="K3673" s="3" t="str">
        <f aca="false">B3673&amp;"_"&amp;C3673</f>
        <v>8_2024-08-28</v>
      </c>
    </row>
    <row r="3674" customFormat="false" ht="15" hidden="false" customHeight="false" outlineLevel="0" collapsed="false">
      <c r="A3674" s="3" t="n">
        <v>3673</v>
      </c>
      <c r="B3674" s="3" t="n">
        <v>8</v>
      </c>
      <c r="C3674" s="3" t="s">
        <v>229</v>
      </c>
      <c r="D3674" s="4" t="n">
        <v>64.3</v>
      </c>
      <c r="E3674" s="4" t="n">
        <v>64.66</v>
      </c>
      <c r="F3674" s="4" t="n">
        <v>63.98</v>
      </c>
      <c r="G3674" s="4" t="n">
        <v>64.19</v>
      </c>
      <c r="H3674" s="5" t="n">
        <v>1713791</v>
      </c>
      <c r="I3674" s="3"/>
      <c r="J3674" s="3" t="n">
        <f aca="false">ROUND((G3674-G3673)/G3673*100,2)</f>
        <v>-1.26</v>
      </c>
      <c r="K3674" s="3" t="str">
        <f aca="false">B3674&amp;"_"&amp;C3674</f>
        <v>8_2024-08-29</v>
      </c>
    </row>
    <row r="3675" customFormat="false" ht="15" hidden="false" customHeight="false" outlineLevel="0" collapsed="false">
      <c r="A3675" s="3" t="n">
        <v>3674</v>
      </c>
      <c r="B3675" s="3" t="n">
        <v>8</v>
      </c>
      <c r="C3675" s="3" t="s">
        <v>230</v>
      </c>
      <c r="D3675" s="4" t="n">
        <v>64.02</v>
      </c>
      <c r="E3675" s="4" t="n">
        <v>64.38</v>
      </c>
      <c r="F3675" s="4" t="n">
        <v>63.96</v>
      </c>
      <c r="G3675" s="4" t="n">
        <v>64.07</v>
      </c>
      <c r="H3675" s="5" t="n">
        <v>6337650</v>
      </c>
      <c r="I3675" s="3"/>
      <c r="J3675" s="3" t="n">
        <f aca="false">ROUND((G3675-G3674)/G3674*100,2)</f>
        <v>-0.19</v>
      </c>
      <c r="K3675" s="3" t="str">
        <f aca="false">B3675&amp;"_"&amp;C3675</f>
        <v>8_2024-08-30</v>
      </c>
    </row>
    <row r="3676" customFormat="false" ht="15" hidden="false" customHeight="false" outlineLevel="0" collapsed="false">
      <c r="A3676" s="3" t="n">
        <v>3675</v>
      </c>
      <c r="B3676" s="3" t="n">
        <v>8</v>
      </c>
      <c r="C3676" s="3" t="s">
        <v>231</v>
      </c>
      <c r="D3676" s="4" t="n">
        <v>64.12</v>
      </c>
      <c r="E3676" s="4" t="n">
        <v>64.35</v>
      </c>
      <c r="F3676" s="4" t="n">
        <v>63.95</v>
      </c>
      <c r="G3676" s="4" t="n">
        <v>64.14</v>
      </c>
      <c r="H3676" s="5" t="n">
        <v>6669762</v>
      </c>
      <c r="I3676" s="3"/>
      <c r="J3676" s="3" t="n">
        <f aca="false">ROUND((G3676-G3675)/G3675*100,2)</f>
        <v>0.11</v>
      </c>
      <c r="K3676" s="3" t="str">
        <f aca="false">B3676&amp;"_"&amp;C3676</f>
        <v>8_2024-09-02</v>
      </c>
    </row>
    <row r="3677" customFormat="false" ht="15" hidden="false" customHeight="false" outlineLevel="0" collapsed="false">
      <c r="A3677" s="3" t="n">
        <v>3676</v>
      </c>
      <c r="B3677" s="3" t="n">
        <v>8</v>
      </c>
      <c r="C3677" s="3" t="s">
        <v>232</v>
      </c>
      <c r="D3677" s="4" t="n">
        <v>63.89</v>
      </c>
      <c r="E3677" s="4" t="n">
        <v>64.25</v>
      </c>
      <c r="F3677" s="4" t="n">
        <v>63.43</v>
      </c>
      <c r="G3677" s="4" t="n">
        <v>63.76</v>
      </c>
      <c r="H3677" s="5" t="n">
        <v>1829828</v>
      </c>
      <c r="I3677" s="3"/>
      <c r="J3677" s="3" t="n">
        <f aca="false">ROUND((G3677-G3676)/G3676*100,2)</f>
        <v>-0.59</v>
      </c>
      <c r="K3677" s="3" t="str">
        <f aca="false">B3677&amp;"_"&amp;C3677</f>
        <v>8_2024-09-03</v>
      </c>
    </row>
    <row r="3678" customFormat="false" ht="15" hidden="false" customHeight="false" outlineLevel="0" collapsed="false">
      <c r="A3678" s="3" t="n">
        <v>3677</v>
      </c>
      <c r="B3678" s="3" t="n">
        <v>8</v>
      </c>
      <c r="C3678" s="3" t="s">
        <v>233</v>
      </c>
      <c r="D3678" s="4" t="n">
        <v>61.71</v>
      </c>
      <c r="E3678" s="4" t="n">
        <v>61.9</v>
      </c>
      <c r="F3678" s="4" t="n">
        <v>61.2</v>
      </c>
      <c r="G3678" s="4" t="n">
        <v>61.52</v>
      </c>
      <c r="H3678" s="5" t="n">
        <v>5548812</v>
      </c>
      <c r="I3678" s="3"/>
      <c r="J3678" s="3" t="n">
        <f aca="false">ROUND((G3678-G3677)/G3677*100,2)</f>
        <v>-3.51</v>
      </c>
      <c r="K3678" s="3" t="str">
        <f aca="false">B3678&amp;"_"&amp;C3678</f>
        <v>8_2024-09-04</v>
      </c>
    </row>
    <row r="3679" customFormat="false" ht="15" hidden="false" customHeight="false" outlineLevel="0" collapsed="false">
      <c r="A3679" s="3" t="n">
        <v>3678</v>
      </c>
      <c r="B3679" s="3" t="n">
        <v>8</v>
      </c>
      <c r="C3679" s="3" t="s">
        <v>234</v>
      </c>
      <c r="D3679" s="4" t="n">
        <v>60.94</v>
      </c>
      <c r="E3679" s="4" t="n">
        <v>61.01</v>
      </c>
      <c r="F3679" s="4" t="n">
        <v>60.46</v>
      </c>
      <c r="G3679" s="4" t="n">
        <v>60.75</v>
      </c>
      <c r="H3679" s="5" t="n">
        <v>3556317</v>
      </c>
      <c r="I3679" s="3"/>
      <c r="J3679" s="3" t="n">
        <f aca="false">ROUND((G3679-G3678)/G3678*100,2)</f>
        <v>-1.25</v>
      </c>
      <c r="K3679" s="3" t="str">
        <f aca="false">B3679&amp;"_"&amp;C3679</f>
        <v>8_2024-09-05</v>
      </c>
    </row>
    <row r="3680" customFormat="false" ht="15" hidden="false" customHeight="false" outlineLevel="0" collapsed="false">
      <c r="A3680" s="3" t="n">
        <v>3679</v>
      </c>
      <c r="B3680" s="3" t="n">
        <v>8</v>
      </c>
      <c r="C3680" s="3" t="s">
        <v>235</v>
      </c>
      <c r="D3680" s="4" t="n">
        <v>60.82</v>
      </c>
      <c r="E3680" s="4" t="n">
        <v>61.15</v>
      </c>
      <c r="F3680" s="4" t="n">
        <v>60.41</v>
      </c>
      <c r="G3680" s="4" t="n">
        <v>60.76</v>
      </c>
      <c r="H3680" s="5" t="n">
        <v>7347882</v>
      </c>
      <c r="I3680" s="3"/>
      <c r="J3680" s="3" t="n">
        <f aca="false">ROUND((G3680-G3679)/G3679*100,2)</f>
        <v>0.02</v>
      </c>
      <c r="K3680" s="3" t="str">
        <f aca="false">B3680&amp;"_"&amp;C3680</f>
        <v>8_2024-09-06</v>
      </c>
    </row>
    <row r="3681" customFormat="false" ht="15" hidden="false" customHeight="false" outlineLevel="0" collapsed="false">
      <c r="A3681" s="3" t="n">
        <v>3680</v>
      </c>
      <c r="B3681" s="3" t="n">
        <v>8</v>
      </c>
      <c r="C3681" s="3" t="s">
        <v>236</v>
      </c>
      <c r="D3681" s="4" t="n">
        <v>59.61</v>
      </c>
      <c r="E3681" s="4" t="n">
        <v>59.88</v>
      </c>
      <c r="F3681" s="4" t="n">
        <v>59.42</v>
      </c>
      <c r="G3681" s="4" t="n">
        <v>59.49</v>
      </c>
      <c r="H3681" s="5" t="n">
        <v>3911568</v>
      </c>
      <c r="I3681" s="3"/>
      <c r="J3681" s="3" t="n">
        <f aca="false">ROUND((G3681-G3680)/G3680*100,2)</f>
        <v>-2.09</v>
      </c>
      <c r="K3681" s="3" t="str">
        <f aca="false">B3681&amp;"_"&amp;C3681</f>
        <v>8_2024-09-09</v>
      </c>
    </row>
    <row r="3682" customFormat="false" ht="15" hidden="false" customHeight="false" outlineLevel="0" collapsed="false">
      <c r="A3682" s="3" t="n">
        <v>3681</v>
      </c>
      <c r="B3682" s="3" t="n">
        <v>8</v>
      </c>
      <c r="C3682" s="3" t="s">
        <v>237</v>
      </c>
      <c r="D3682" s="4" t="n">
        <v>59.75</v>
      </c>
      <c r="E3682" s="4" t="n">
        <v>59.79</v>
      </c>
      <c r="F3682" s="4" t="n">
        <v>59.19</v>
      </c>
      <c r="G3682" s="4" t="n">
        <v>59.53</v>
      </c>
      <c r="H3682" s="5" t="n">
        <v>1924039</v>
      </c>
      <c r="I3682" s="3"/>
      <c r="J3682" s="3" t="n">
        <f aca="false">ROUND((G3682-G3681)/G3681*100,2)</f>
        <v>0.07</v>
      </c>
      <c r="K3682" s="3" t="str">
        <f aca="false">B3682&amp;"_"&amp;C3682</f>
        <v>8_2024-09-10</v>
      </c>
    </row>
    <row r="3683" customFormat="false" ht="15" hidden="false" customHeight="false" outlineLevel="0" collapsed="false">
      <c r="A3683" s="3" t="n">
        <v>3682</v>
      </c>
      <c r="B3683" s="3" t="n">
        <v>8</v>
      </c>
      <c r="C3683" s="3" t="s">
        <v>238</v>
      </c>
      <c r="D3683" s="4" t="n">
        <v>61</v>
      </c>
      <c r="E3683" s="4" t="n">
        <v>61.29</v>
      </c>
      <c r="F3683" s="4" t="n">
        <v>60.84</v>
      </c>
      <c r="G3683" s="4" t="n">
        <v>60.92</v>
      </c>
      <c r="H3683" s="5" t="n">
        <v>2192066</v>
      </c>
      <c r="I3683" s="3"/>
      <c r="J3683" s="3" t="n">
        <f aca="false">ROUND((G3683-G3682)/G3682*100,2)</f>
        <v>2.33</v>
      </c>
      <c r="K3683" s="3" t="str">
        <f aca="false">B3683&amp;"_"&amp;C3683</f>
        <v>8_2024-09-11</v>
      </c>
    </row>
    <row r="3684" customFormat="false" ht="15" hidden="false" customHeight="false" outlineLevel="0" collapsed="false">
      <c r="A3684" s="3" t="n">
        <v>3683</v>
      </c>
      <c r="B3684" s="3" t="n">
        <v>8</v>
      </c>
      <c r="C3684" s="3" t="s">
        <v>239</v>
      </c>
      <c r="D3684" s="4" t="n">
        <v>60.58</v>
      </c>
      <c r="E3684" s="4" t="n">
        <v>60.76</v>
      </c>
      <c r="F3684" s="4" t="n">
        <v>60.2</v>
      </c>
      <c r="G3684" s="4" t="n">
        <v>60.56</v>
      </c>
      <c r="H3684" s="5" t="n">
        <v>3119957</v>
      </c>
      <c r="I3684" s="3"/>
      <c r="J3684" s="3" t="n">
        <f aca="false">ROUND((G3684-G3683)/G3683*100,2)</f>
        <v>-0.59</v>
      </c>
      <c r="K3684" s="3" t="str">
        <f aca="false">B3684&amp;"_"&amp;C3684</f>
        <v>8_2024-09-12</v>
      </c>
    </row>
    <row r="3685" customFormat="false" ht="15" hidden="false" customHeight="false" outlineLevel="0" collapsed="false">
      <c r="A3685" s="3" t="n">
        <v>3684</v>
      </c>
      <c r="B3685" s="3" t="n">
        <v>8</v>
      </c>
      <c r="C3685" s="3" t="s">
        <v>240</v>
      </c>
      <c r="D3685" s="4" t="n">
        <v>60.12</v>
      </c>
      <c r="E3685" s="4" t="n">
        <v>60.54</v>
      </c>
      <c r="F3685" s="4" t="n">
        <v>59.86</v>
      </c>
      <c r="G3685" s="4" t="n">
        <v>60.27</v>
      </c>
      <c r="H3685" s="5" t="n">
        <v>974755</v>
      </c>
      <c r="I3685" s="3"/>
      <c r="J3685" s="3" t="n">
        <f aca="false">ROUND((G3685-G3684)/G3684*100,2)</f>
        <v>-0.48</v>
      </c>
      <c r="K3685" s="3" t="str">
        <f aca="false">B3685&amp;"_"&amp;C3685</f>
        <v>8_2024-09-13</v>
      </c>
    </row>
    <row r="3686" customFormat="false" ht="15" hidden="false" customHeight="false" outlineLevel="0" collapsed="false">
      <c r="A3686" s="3" t="n">
        <v>3685</v>
      </c>
      <c r="B3686" s="3" t="n">
        <v>8</v>
      </c>
      <c r="C3686" s="3" t="s">
        <v>241</v>
      </c>
      <c r="D3686" s="4" t="n">
        <v>58.74</v>
      </c>
      <c r="E3686" s="4" t="n">
        <v>59.07</v>
      </c>
      <c r="F3686" s="4" t="n">
        <v>58.61</v>
      </c>
      <c r="G3686" s="4" t="n">
        <v>58.61</v>
      </c>
      <c r="H3686" s="5" t="n">
        <v>7645006</v>
      </c>
      <c r="I3686" s="3"/>
      <c r="J3686" s="3" t="n">
        <f aca="false">ROUND((G3686-G3685)/G3685*100,2)</f>
        <v>-2.75</v>
      </c>
      <c r="K3686" s="3" t="str">
        <f aca="false">B3686&amp;"_"&amp;C3686</f>
        <v>8_2024-09-16</v>
      </c>
    </row>
    <row r="3687" customFormat="false" ht="15" hidden="false" customHeight="false" outlineLevel="0" collapsed="false">
      <c r="A3687" s="3" t="n">
        <v>3686</v>
      </c>
      <c r="B3687" s="3" t="n">
        <v>8</v>
      </c>
      <c r="C3687" s="3" t="s">
        <v>242</v>
      </c>
      <c r="D3687" s="4" t="n">
        <v>58.87</v>
      </c>
      <c r="E3687" s="4" t="n">
        <v>59.02</v>
      </c>
      <c r="F3687" s="4" t="n">
        <v>58.64</v>
      </c>
      <c r="G3687" s="4" t="n">
        <v>58.88</v>
      </c>
      <c r="H3687" s="5" t="n">
        <v>3668689</v>
      </c>
      <c r="I3687" s="3"/>
      <c r="J3687" s="3" t="n">
        <f aca="false">ROUND((G3687-G3686)/G3686*100,2)</f>
        <v>0.46</v>
      </c>
      <c r="K3687" s="3" t="str">
        <f aca="false">B3687&amp;"_"&amp;C3687</f>
        <v>8_2024-09-17</v>
      </c>
    </row>
    <row r="3688" customFormat="false" ht="15" hidden="false" customHeight="false" outlineLevel="0" collapsed="false">
      <c r="A3688" s="3" t="n">
        <v>3687</v>
      </c>
      <c r="B3688" s="3" t="n">
        <v>8</v>
      </c>
      <c r="C3688" s="3" t="s">
        <v>243</v>
      </c>
      <c r="D3688" s="4" t="n">
        <v>58.24</v>
      </c>
      <c r="E3688" s="4" t="n">
        <v>58.25</v>
      </c>
      <c r="F3688" s="4" t="n">
        <v>57.89</v>
      </c>
      <c r="G3688" s="4" t="n">
        <v>58.2</v>
      </c>
      <c r="H3688" s="5" t="n">
        <v>4536696</v>
      </c>
      <c r="I3688" s="3"/>
      <c r="J3688" s="3" t="n">
        <f aca="false">ROUND((G3688-G3687)/G3687*100,2)</f>
        <v>-1.15</v>
      </c>
      <c r="K3688" s="3" t="str">
        <f aca="false">B3688&amp;"_"&amp;C3688</f>
        <v>8_2024-09-18</v>
      </c>
    </row>
    <row r="3689" customFormat="false" ht="15" hidden="false" customHeight="false" outlineLevel="0" collapsed="false">
      <c r="A3689" s="3" t="n">
        <v>3688</v>
      </c>
      <c r="B3689" s="3" t="n">
        <v>8</v>
      </c>
      <c r="C3689" s="3" t="s">
        <v>244</v>
      </c>
      <c r="D3689" s="4" t="n">
        <v>57.32</v>
      </c>
      <c r="E3689" s="4" t="n">
        <v>57.73</v>
      </c>
      <c r="F3689" s="4" t="n">
        <v>57.23</v>
      </c>
      <c r="G3689" s="4" t="n">
        <v>57.5</v>
      </c>
      <c r="H3689" s="5" t="n">
        <v>6277433</v>
      </c>
      <c r="I3689" s="3"/>
      <c r="J3689" s="3" t="n">
        <f aca="false">ROUND((G3689-G3688)/G3688*100,2)</f>
        <v>-1.2</v>
      </c>
      <c r="K3689" s="3" t="str">
        <f aca="false">B3689&amp;"_"&amp;C3689</f>
        <v>8_2024-09-19</v>
      </c>
    </row>
    <row r="3690" customFormat="false" ht="15" hidden="false" customHeight="false" outlineLevel="0" collapsed="false">
      <c r="A3690" s="3" t="n">
        <v>3689</v>
      </c>
      <c r="B3690" s="3" t="n">
        <v>8</v>
      </c>
      <c r="C3690" s="3" t="s">
        <v>245</v>
      </c>
      <c r="D3690" s="4" t="n">
        <v>56.66</v>
      </c>
      <c r="E3690" s="4" t="n">
        <v>56.83</v>
      </c>
      <c r="F3690" s="4" t="n">
        <v>56.5</v>
      </c>
      <c r="G3690" s="4" t="n">
        <v>56.69</v>
      </c>
      <c r="H3690" s="5" t="n">
        <v>4273759</v>
      </c>
      <c r="I3690" s="3"/>
      <c r="J3690" s="3" t="n">
        <f aca="false">ROUND((G3690-G3689)/G3689*100,2)</f>
        <v>-1.41</v>
      </c>
      <c r="K3690" s="3" t="str">
        <f aca="false">B3690&amp;"_"&amp;C3690</f>
        <v>8_2024-09-20</v>
      </c>
    </row>
    <row r="3691" customFormat="false" ht="15" hidden="false" customHeight="false" outlineLevel="0" collapsed="false">
      <c r="A3691" s="3" t="n">
        <v>3690</v>
      </c>
      <c r="B3691" s="3" t="n">
        <v>8</v>
      </c>
      <c r="C3691" s="3" t="s">
        <v>246</v>
      </c>
      <c r="D3691" s="4" t="n">
        <v>55.75</v>
      </c>
      <c r="E3691" s="4" t="n">
        <v>56.25</v>
      </c>
      <c r="F3691" s="4" t="n">
        <v>55.61</v>
      </c>
      <c r="G3691" s="4" t="n">
        <v>55.92</v>
      </c>
      <c r="H3691" s="5" t="n">
        <v>6899215</v>
      </c>
      <c r="I3691" s="3"/>
      <c r="J3691" s="3" t="n">
        <f aca="false">ROUND((G3691-G3690)/G3690*100,2)</f>
        <v>-1.36</v>
      </c>
      <c r="K3691" s="3" t="str">
        <f aca="false">B3691&amp;"_"&amp;C3691</f>
        <v>8_2024-09-23</v>
      </c>
    </row>
    <row r="3692" customFormat="false" ht="15" hidden="false" customHeight="false" outlineLevel="0" collapsed="false">
      <c r="A3692" s="3" t="n">
        <v>3691</v>
      </c>
      <c r="B3692" s="3" t="n">
        <v>8</v>
      </c>
      <c r="C3692" s="3" t="s">
        <v>247</v>
      </c>
      <c r="D3692" s="4" t="n">
        <v>55.08</v>
      </c>
      <c r="E3692" s="4" t="n">
        <v>55.39</v>
      </c>
      <c r="F3692" s="4" t="n">
        <v>55.02</v>
      </c>
      <c r="G3692" s="4" t="n">
        <v>55.17</v>
      </c>
      <c r="H3692" s="5" t="n">
        <v>5566677</v>
      </c>
      <c r="I3692" s="3"/>
      <c r="J3692" s="3" t="n">
        <f aca="false">ROUND((G3692-G3691)/G3691*100,2)</f>
        <v>-1.34</v>
      </c>
      <c r="K3692" s="3" t="str">
        <f aca="false">B3692&amp;"_"&amp;C3692</f>
        <v>8_2024-09-24</v>
      </c>
    </row>
    <row r="3693" customFormat="false" ht="15" hidden="false" customHeight="false" outlineLevel="0" collapsed="false">
      <c r="A3693" s="3" t="n">
        <v>3692</v>
      </c>
      <c r="B3693" s="3" t="n">
        <v>8</v>
      </c>
      <c r="C3693" s="3" t="s">
        <v>248</v>
      </c>
      <c r="D3693" s="4" t="n">
        <v>54.43</v>
      </c>
      <c r="E3693" s="4" t="n">
        <v>54.7</v>
      </c>
      <c r="F3693" s="4" t="n">
        <v>54.17</v>
      </c>
      <c r="G3693" s="4" t="n">
        <v>54.22</v>
      </c>
      <c r="H3693" s="5" t="n">
        <v>3430919</v>
      </c>
      <c r="I3693" s="3"/>
      <c r="J3693" s="3" t="n">
        <f aca="false">ROUND((G3693-G3692)/G3692*100,2)</f>
        <v>-1.72</v>
      </c>
      <c r="K3693" s="3" t="str">
        <f aca="false">B3693&amp;"_"&amp;C3693</f>
        <v>8_2024-09-25</v>
      </c>
    </row>
    <row r="3694" customFormat="false" ht="15" hidden="false" customHeight="false" outlineLevel="0" collapsed="false">
      <c r="A3694" s="3" t="n">
        <v>3693</v>
      </c>
      <c r="B3694" s="3" t="n">
        <v>8</v>
      </c>
      <c r="C3694" s="3" t="s">
        <v>249</v>
      </c>
      <c r="D3694" s="4" t="n">
        <v>52.56</v>
      </c>
      <c r="E3694" s="4" t="n">
        <v>52.73</v>
      </c>
      <c r="F3694" s="4" t="n">
        <v>52.51</v>
      </c>
      <c r="G3694" s="4" t="n">
        <v>52.61</v>
      </c>
      <c r="H3694" s="5" t="n">
        <v>7024082</v>
      </c>
      <c r="I3694" s="3"/>
      <c r="J3694" s="3" t="n">
        <f aca="false">ROUND((G3694-G3693)/G3693*100,2)</f>
        <v>-2.97</v>
      </c>
      <c r="K3694" s="3" t="str">
        <f aca="false">B3694&amp;"_"&amp;C3694</f>
        <v>8_2024-09-26</v>
      </c>
    </row>
    <row r="3695" customFormat="false" ht="15" hidden="false" customHeight="false" outlineLevel="0" collapsed="false">
      <c r="A3695" s="3" t="n">
        <v>3694</v>
      </c>
      <c r="B3695" s="3" t="n">
        <v>8</v>
      </c>
      <c r="C3695" s="3" t="s">
        <v>250</v>
      </c>
      <c r="D3695" s="4" t="n">
        <v>54.39</v>
      </c>
      <c r="E3695" s="4" t="n">
        <v>54.42</v>
      </c>
      <c r="F3695" s="4" t="n">
        <v>54.25</v>
      </c>
      <c r="G3695" s="4" t="n">
        <v>54.35</v>
      </c>
      <c r="H3695" s="5" t="n">
        <v>2031050</v>
      </c>
      <c r="I3695" s="3"/>
      <c r="J3695" s="3" t="n">
        <f aca="false">ROUND((G3695-G3694)/G3694*100,2)</f>
        <v>3.31</v>
      </c>
      <c r="K3695" s="3" t="str">
        <f aca="false">B3695&amp;"_"&amp;C3695</f>
        <v>8_2024-09-27</v>
      </c>
    </row>
    <row r="3696" customFormat="false" ht="15" hidden="false" customHeight="false" outlineLevel="0" collapsed="false">
      <c r="A3696" s="3" t="n">
        <v>3695</v>
      </c>
      <c r="B3696" s="3" t="n">
        <v>8</v>
      </c>
      <c r="C3696" s="3" t="s">
        <v>251</v>
      </c>
      <c r="D3696" s="4" t="n">
        <v>53.57</v>
      </c>
      <c r="E3696" s="4" t="n">
        <v>53.62</v>
      </c>
      <c r="F3696" s="4" t="n">
        <v>53.3</v>
      </c>
      <c r="G3696" s="4" t="n">
        <v>53.4</v>
      </c>
      <c r="H3696" s="5" t="n">
        <v>5017579</v>
      </c>
      <c r="I3696" s="3"/>
      <c r="J3696" s="3" t="n">
        <f aca="false">ROUND((G3696-G3695)/G3695*100,2)</f>
        <v>-1.75</v>
      </c>
      <c r="K3696" s="3" t="str">
        <f aca="false">B3696&amp;"_"&amp;C3696</f>
        <v>8_2024-09-30</v>
      </c>
    </row>
    <row r="3697" customFormat="false" ht="15" hidden="false" customHeight="false" outlineLevel="0" collapsed="false">
      <c r="A3697" s="3" t="n">
        <v>3696</v>
      </c>
      <c r="B3697" s="3" t="n">
        <v>8</v>
      </c>
      <c r="C3697" s="3" t="s">
        <v>252</v>
      </c>
      <c r="D3697" s="4" t="n">
        <v>52.64</v>
      </c>
      <c r="E3697" s="4" t="n">
        <v>52.84</v>
      </c>
      <c r="F3697" s="4" t="n">
        <v>52.56</v>
      </c>
      <c r="G3697" s="4" t="n">
        <v>52.57</v>
      </c>
      <c r="H3697" s="5" t="n">
        <v>3832532</v>
      </c>
      <c r="I3697" s="3"/>
      <c r="J3697" s="3" t="n">
        <f aca="false">ROUND((G3697-G3696)/G3696*100,2)</f>
        <v>-1.55</v>
      </c>
      <c r="K3697" s="3" t="str">
        <f aca="false">B3697&amp;"_"&amp;C3697</f>
        <v>8_2024-10-01</v>
      </c>
    </row>
    <row r="3698" customFormat="false" ht="15" hidden="false" customHeight="false" outlineLevel="0" collapsed="false">
      <c r="A3698" s="3" t="n">
        <v>3697</v>
      </c>
      <c r="B3698" s="3" t="n">
        <v>8</v>
      </c>
      <c r="C3698" s="3" t="s">
        <v>253</v>
      </c>
      <c r="D3698" s="4" t="n">
        <v>52.59</v>
      </c>
      <c r="E3698" s="4" t="n">
        <v>52.6</v>
      </c>
      <c r="F3698" s="4" t="n">
        <v>52.35</v>
      </c>
      <c r="G3698" s="4" t="n">
        <v>52.44</v>
      </c>
      <c r="H3698" s="5" t="n">
        <v>4063846</v>
      </c>
      <c r="I3698" s="3"/>
      <c r="J3698" s="3" t="n">
        <f aca="false">ROUND((G3698-G3697)/G3697*100,2)</f>
        <v>-0.25</v>
      </c>
      <c r="K3698" s="3" t="str">
        <f aca="false">B3698&amp;"_"&amp;C3698</f>
        <v>8_2024-10-02</v>
      </c>
    </row>
    <row r="3699" customFormat="false" ht="15" hidden="false" customHeight="false" outlineLevel="0" collapsed="false">
      <c r="A3699" s="3" t="n">
        <v>3698</v>
      </c>
      <c r="B3699" s="3" t="n">
        <v>8</v>
      </c>
      <c r="C3699" s="3" t="s">
        <v>254</v>
      </c>
      <c r="D3699" s="4" t="n">
        <v>53.06</v>
      </c>
      <c r="E3699" s="4" t="n">
        <v>53.19</v>
      </c>
      <c r="F3699" s="4" t="n">
        <v>52.76</v>
      </c>
      <c r="G3699" s="4" t="n">
        <v>52.95</v>
      </c>
      <c r="H3699" s="5" t="n">
        <v>7977619</v>
      </c>
      <c r="I3699" s="3"/>
      <c r="J3699" s="3" t="n">
        <f aca="false">ROUND((G3699-G3698)/G3698*100,2)</f>
        <v>0.97</v>
      </c>
      <c r="K3699" s="3" t="str">
        <f aca="false">B3699&amp;"_"&amp;C3699</f>
        <v>8_2024-10-03</v>
      </c>
    </row>
    <row r="3700" customFormat="false" ht="15" hidden="false" customHeight="false" outlineLevel="0" collapsed="false">
      <c r="A3700" s="3" t="n">
        <v>3699</v>
      </c>
      <c r="B3700" s="3" t="n">
        <v>8</v>
      </c>
      <c r="C3700" s="3" t="s">
        <v>255</v>
      </c>
      <c r="D3700" s="4" t="n">
        <v>53.97</v>
      </c>
      <c r="E3700" s="4" t="n">
        <v>54.13</v>
      </c>
      <c r="F3700" s="4" t="n">
        <v>53.74</v>
      </c>
      <c r="G3700" s="4" t="n">
        <v>53.92</v>
      </c>
      <c r="H3700" s="5" t="n">
        <v>4649343</v>
      </c>
      <c r="I3700" s="3"/>
      <c r="J3700" s="3" t="n">
        <f aca="false">ROUND((G3700-G3699)/G3699*100,2)</f>
        <v>1.83</v>
      </c>
      <c r="K3700" s="3" t="str">
        <f aca="false">B3700&amp;"_"&amp;C3700</f>
        <v>8_2024-10-04</v>
      </c>
    </row>
    <row r="3701" customFormat="false" ht="15" hidden="false" customHeight="false" outlineLevel="0" collapsed="false">
      <c r="A3701" s="3" t="n">
        <v>3700</v>
      </c>
      <c r="B3701" s="3" t="n">
        <v>8</v>
      </c>
      <c r="C3701" s="3" t="s">
        <v>256</v>
      </c>
      <c r="D3701" s="4" t="n">
        <v>54.39</v>
      </c>
      <c r="E3701" s="4" t="n">
        <v>54.49</v>
      </c>
      <c r="F3701" s="4" t="n">
        <v>54.12</v>
      </c>
      <c r="G3701" s="4" t="n">
        <v>54.34</v>
      </c>
      <c r="H3701" s="5" t="n">
        <v>2411825</v>
      </c>
      <c r="I3701" s="3"/>
      <c r="J3701" s="3" t="n">
        <f aca="false">ROUND((G3701-G3700)/G3700*100,2)</f>
        <v>0.78</v>
      </c>
      <c r="K3701" s="3" t="str">
        <f aca="false">B3701&amp;"_"&amp;C3701</f>
        <v>8_2024-10-07</v>
      </c>
    </row>
    <row r="3702" customFormat="false" ht="15" hidden="false" customHeight="false" outlineLevel="0" collapsed="false">
      <c r="A3702" s="3" t="n">
        <v>3701</v>
      </c>
      <c r="B3702" s="3" t="n">
        <v>8</v>
      </c>
      <c r="C3702" s="3" t="s">
        <v>257</v>
      </c>
      <c r="D3702" s="4" t="n">
        <v>53.59</v>
      </c>
      <c r="E3702" s="4" t="n">
        <v>53.72</v>
      </c>
      <c r="F3702" s="4" t="n">
        <v>53.53</v>
      </c>
      <c r="G3702" s="4" t="n">
        <v>53.56</v>
      </c>
      <c r="H3702" s="5" t="n">
        <v>4317942</v>
      </c>
      <c r="I3702" s="3"/>
      <c r="J3702" s="3" t="n">
        <f aca="false">ROUND((G3702-G3701)/G3701*100,2)</f>
        <v>-1.44</v>
      </c>
      <c r="K3702" s="3" t="str">
        <f aca="false">B3702&amp;"_"&amp;C3702</f>
        <v>8_2024-10-08</v>
      </c>
    </row>
    <row r="3703" customFormat="false" ht="15" hidden="false" customHeight="false" outlineLevel="0" collapsed="false">
      <c r="A3703" s="3" t="n">
        <v>3702</v>
      </c>
      <c r="B3703" s="3" t="n">
        <v>8</v>
      </c>
      <c r="C3703" s="3" t="s">
        <v>258</v>
      </c>
      <c r="D3703" s="4" t="n">
        <v>54.79</v>
      </c>
      <c r="E3703" s="4" t="n">
        <v>55.05</v>
      </c>
      <c r="F3703" s="4" t="n">
        <v>54.38</v>
      </c>
      <c r="G3703" s="4" t="n">
        <v>54.65</v>
      </c>
      <c r="H3703" s="5" t="n">
        <v>1344084</v>
      </c>
      <c r="I3703" s="3"/>
      <c r="J3703" s="3" t="n">
        <f aca="false">ROUND((G3703-G3702)/G3702*100,2)</f>
        <v>2.04</v>
      </c>
      <c r="K3703" s="3" t="str">
        <f aca="false">B3703&amp;"_"&amp;C3703</f>
        <v>8_2024-10-09</v>
      </c>
    </row>
    <row r="3704" customFormat="false" ht="15" hidden="false" customHeight="false" outlineLevel="0" collapsed="false">
      <c r="A3704" s="3" t="n">
        <v>3703</v>
      </c>
      <c r="B3704" s="3" t="n">
        <v>8</v>
      </c>
      <c r="C3704" s="3" t="s">
        <v>259</v>
      </c>
      <c r="D3704" s="4" t="n">
        <v>53.87</v>
      </c>
      <c r="E3704" s="4" t="n">
        <v>54.19</v>
      </c>
      <c r="F3704" s="4" t="n">
        <v>53.76</v>
      </c>
      <c r="G3704" s="4" t="n">
        <v>53.89</v>
      </c>
      <c r="H3704" s="5" t="n">
        <v>3490009</v>
      </c>
      <c r="I3704" s="3"/>
      <c r="J3704" s="3" t="n">
        <f aca="false">ROUND((G3704-G3703)/G3703*100,2)</f>
        <v>-1.39</v>
      </c>
      <c r="K3704" s="3" t="str">
        <f aca="false">B3704&amp;"_"&amp;C3704</f>
        <v>8_2024-10-10</v>
      </c>
    </row>
    <row r="3705" customFormat="false" ht="15" hidden="false" customHeight="false" outlineLevel="0" collapsed="false">
      <c r="A3705" s="3" t="n">
        <v>3704</v>
      </c>
      <c r="B3705" s="3" t="n">
        <v>8</v>
      </c>
      <c r="C3705" s="3" t="s">
        <v>260</v>
      </c>
      <c r="D3705" s="4" t="n">
        <v>54.14</v>
      </c>
      <c r="E3705" s="4" t="n">
        <v>54.4</v>
      </c>
      <c r="F3705" s="4" t="n">
        <v>54.07</v>
      </c>
      <c r="G3705" s="4" t="n">
        <v>54.1</v>
      </c>
      <c r="H3705" s="5" t="n">
        <v>3356154</v>
      </c>
      <c r="I3705" s="3"/>
      <c r="J3705" s="3" t="n">
        <f aca="false">ROUND((G3705-G3704)/G3704*100,2)</f>
        <v>0.39</v>
      </c>
      <c r="K3705" s="3" t="str">
        <f aca="false">B3705&amp;"_"&amp;C3705</f>
        <v>8_2024-10-11</v>
      </c>
    </row>
    <row r="3706" customFormat="false" ht="15" hidden="false" customHeight="false" outlineLevel="0" collapsed="false">
      <c r="A3706" s="3" t="n">
        <v>3705</v>
      </c>
      <c r="B3706" s="3" t="n">
        <v>8</v>
      </c>
      <c r="C3706" s="3" t="s">
        <v>261</v>
      </c>
      <c r="D3706" s="4" t="n">
        <v>54.22</v>
      </c>
      <c r="E3706" s="4" t="n">
        <v>54.43</v>
      </c>
      <c r="F3706" s="4" t="n">
        <v>53.97</v>
      </c>
      <c r="G3706" s="4" t="n">
        <v>54.33</v>
      </c>
      <c r="H3706" s="5" t="n">
        <v>1749989</v>
      </c>
      <c r="I3706" s="3"/>
      <c r="J3706" s="3" t="n">
        <f aca="false">ROUND((G3706-G3705)/G3705*100,2)</f>
        <v>0.43</v>
      </c>
      <c r="K3706" s="3" t="str">
        <f aca="false">B3706&amp;"_"&amp;C3706</f>
        <v>8_2024-10-14</v>
      </c>
    </row>
    <row r="3707" customFormat="false" ht="15" hidden="false" customHeight="false" outlineLevel="0" collapsed="false">
      <c r="A3707" s="3" t="n">
        <v>3706</v>
      </c>
      <c r="B3707" s="3" t="n">
        <v>8</v>
      </c>
      <c r="C3707" s="3" t="s">
        <v>262</v>
      </c>
      <c r="D3707" s="4" t="n">
        <v>53.22</v>
      </c>
      <c r="E3707" s="4" t="n">
        <v>53.48</v>
      </c>
      <c r="F3707" s="4" t="n">
        <v>52.88</v>
      </c>
      <c r="G3707" s="4" t="n">
        <v>53.16</v>
      </c>
      <c r="H3707" s="5" t="n">
        <v>2950002</v>
      </c>
      <c r="I3707" s="3"/>
      <c r="J3707" s="3" t="n">
        <f aca="false">ROUND((G3707-G3706)/G3706*100,2)</f>
        <v>-2.15</v>
      </c>
      <c r="K3707" s="3" t="str">
        <f aca="false">B3707&amp;"_"&amp;C3707</f>
        <v>8_2024-10-15</v>
      </c>
    </row>
    <row r="3708" customFormat="false" ht="15" hidden="false" customHeight="false" outlineLevel="0" collapsed="false">
      <c r="A3708" s="3" t="n">
        <v>3707</v>
      </c>
      <c r="B3708" s="3" t="n">
        <v>8</v>
      </c>
      <c r="C3708" s="3" t="s">
        <v>263</v>
      </c>
      <c r="D3708" s="4" t="n">
        <v>54.26</v>
      </c>
      <c r="E3708" s="4" t="n">
        <v>54.32</v>
      </c>
      <c r="F3708" s="4" t="n">
        <v>54.01</v>
      </c>
      <c r="G3708" s="4" t="n">
        <v>54.05</v>
      </c>
      <c r="H3708" s="5" t="n">
        <v>3940106</v>
      </c>
      <c r="I3708" s="3"/>
      <c r="J3708" s="3" t="n">
        <f aca="false">ROUND((G3708-G3707)/G3707*100,2)</f>
        <v>1.67</v>
      </c>
      <c r="K3708" s="3" t="str">
        <f aca="false">B3708&amp;"_"&amp;C3708</f>
        <v>8_2024-10-16</v>
      </c>
    </row>
    <row r="3709" customFormat="false" ht="15" hidden="false" customHeight="false" outlineLevel="0" collapsed="false">
      <c r="A3709" s="3" t="n">
        <v>3708</v>
      </c>
      <c r="B3709" s="3" t="n">
        <v>8</v>
      </c>
      <c r="C3709" s="3" t="s">
        <v>264</v>
      </c>
      <c r="D3709" s="4" t="n">
        <v>55.66</v>
      </c>
      <c r="E3709" s="4" t="n">
        <v>55.8</v>
      </c>
      <c r="F3709" s="4" t="n">
        <v>55.45</v>
      </c>
      <c r="G3709" s="4" t="n">
        <v>55.7</v>
      </c>
      <c r="H3709" s="5" t="n">
        <v>959049</v>
      </c>
      <c r="I3709" s="3"/>
      <c r="J3709" s="3" t="n">
        <f aca="false">ROUND((G3709-G3708)/G3708*100,2)</f>
        <v>3.05</v>
      </c>
      <c r="K3709" s="3" t="str">
        <f aca="false">B3709&amp;"_"&amp;C3709</f>
        <v>8_2024-10-17</v>
      </c>
    </row>
    <row r="3710" customFormat="false" ht="15" hidden="false" customHeight="false" outlineLevel="0" collapsed="false">
      <c r="A3710" s="3" t="n">
        <v>3709</v>
      </c>
      <c r="B3710" s="3" t="n">
        <v>8</v>
      </c>
      <c r="C3710" s="3" t="s">
        <v>265</v>
      </c>
      <c r="D3710" s="4" t="n">
        <v>56.08</v>
      </c>
      <c r="E3710" s="4" t="n">
        <v>56.16</v>
      </c>
      <c r="F3710" s="4" t="n">
        <v>55.89</v>
      </c>
      <c r="G3710" s="4" t="n">
        <v>56.06</v>
      </c>
      <c r="H3710" s="5" t="n">
        <v>6276293</v>
      </c>
      <c r="I3710" s="3"/>
      <c r="J3710" s="3" t="n">
        <f aca="false">ROUND((G3710-G3709)/G3709*100,2)</f>
        <v>0.65</v>
      </c>
      <c r="K3710" s="3" t="str">
        <f aca="false">B3710&amp;"_"&amp;C3710</f>
        <v>8_2024-10-18</v>
      </c>
    </row>
    <row r="3711" customFormat="false" ht="15" hidden="false" customHeight="false" outlineLevel="0" collapsed="false">
      <c r="A3711" s="3" t="n">
        <v>3710</v>
      </c>
      <c r="B3711" s="3" t="n">
        <v>8</v>
      </c>
      <c r="C3711" s="3" t="s">
        <v>266</v>
      </c>
      <c r="D3711" s="4" t="n">
        <v>55.33</v>
      </c>
      <c r="E3711" s="4" t="n">
        <v>55.85</v>
      </c>
      <c r="F3711" s="4" t="n">
        <v>55.14</v>
      </c>
      <c r="G3711" s="4" t="n">
        <v>55.55</v>
      </c>
      <c r="H3711" s="5" t="n">
        <v>1924654</v>
      </c>
      <c r="I3711" s="3"/>
      <c r="J3711" s="3" t="n">
        <f aca="false">ROUND((G3711-G3710)/G3710*100,2)</f>
        <v>-0.91</v>
      </c>
      <c r="K3711" s="3" t="str">
        <f aca="false">B3711&amp;"_"&amp;C3711</f>
        <v>8_2024-10-21</v>
      </c>
    </row>
    <row r="3712" customFormat="false" ht="15" hidden="false" customHeight="false" outlineLevel="0" collapsed="false">
      <c r="A3712" s="3" t="n">
        <v>3711</v>
      </c>
      <c r="B3712" s="3" t="n">
        <v>8</v>
      </c>
      <c r="C3712" s="3" t="s">
        <v>267</v>
      </c>
      <c r="D3712" s="4" t="n">
        <v>55.43</v>
      </c>
      <c r="E3712" s="4" t="n">
        <v>55.65</v>
      </c>
      <c r="F3712" s="4" t="n">
        <v>55.25</v>
      </c>
      <c r="G3712" s="4" t="n">
        <v>55.43</v>
      </c>
      <c r="H3712" s="5" t="n">
        <v>2277208</v>
      </c>
      <c r="I3712" s="3"/>
      <c r="J3712" s="3" t="n">
        <f aca="false">ROUND((G3712-G3711)/G3711*100,2)</f>
        <v>-0.22</v>
      </c>
      <c r="K3712" s="3" t="str">
        <f aca="false">B3712&amp;"_"&amp;C3712</f>
        <v>8_2024-10-22</v>
      </c>
    </row>
    <row r="3713" customFormat="false" ht="15" hidden="false" customHeight="false" outlineLevel="0" collapsed="false">
      <c r="A3713" s="3" t="n">
        <v>3712</v>
      </c>
      <c r="B3713" s="3" t="n">
        <v>8</v>
      </c>
      <c r="C3713" s="3" t="s">
        <v>268</v>
      </c>
      <c r="D3713" s="4" t="n">
        <v>55.25</v>
      </c>
      <c r="E3713" s="4" t="n">
        <v>55.41</v>
      </c>
      <c r="F3713" s="4" t="n">
        <v>54.93</v>
      </c>
      <c r="G3713" s="4" t="n">
        <v>55.21</v>
      </c>
      <c r="H3713" s="5" t="n">
        <v>6076346</v>
      </c>
      <c r="I3713" s="3"/>
      <c r="J3713" s="3" t="n">
        <f aca="false">ROUND((G3713-G3712)/G3712*100,2)</f>
        <v>-0.4</v>
      </c>
      <c r="K3713" s="3" t="str">
        <f aca="false">B3713&amp;"_"&amp;C3713</f>
        <v>8_2024-10-23</v>
      </c>
    </row>
    <row r="3714" customFormat="false" ht="15" hidden="false" customHeight="false" outlineLevel="0" collapsed="false">
      <c r="A3714" s="3" t="n">
        <v>3713</v>
      </c>
      <c r="B3714" s="3" t="n">
        <v>8</v>
      </c>
      <c r="C3714" s="3" t="s">
        <v>269</v>
      </c>
      <c r="D3714" s="4" t="n">
        <v>56.17</v>
      </c>
      <c r="E3714" s="4" t="n">
        <v>56.25</v>
      </c>
      <c r="F3714" s="4" t="n">
        <v>55.91</v>
      </c>
      <c r="G3714" s="4" t="n">
        <v>55.96</v>
      </c>
      <c r="H3714" s="5" t="n">
        <v>7700985</v>
      </c>
      <c r="I3714" s="3"/>
      <c r="J3714" s="3" t="n">
        <f aca="false">ROUND((G3714-G3713)/G3713*100,2)</f>
        <v>1.36</v>
      </c>
      <c r="K3714" s="3" t="str">
        <f aca="false">B3714&amp;"_"&amp;C3714</f>
        <v>8_2024-10-24</v>
      </c>
    </row>
    <row r="3715" customFormat="false" ht="15" hidden="false" customHeight="false" outlineLevel="0" collapsed="false">
      <c r="A3715" s="3" t="n">
        <v>3714</v>
      </c>
      <c r="B3715" s="3" t="n">
        <v>8</v>
      </c>
      <c r="C3715" s="3" t="s">
        <v>270</v>
      </c>
      <c r="D3715" s="4" t="n">
        <v>56.69</v>
      </c>
      <c r="E3715" s="4" t="n">
        <v>57</v>
      </c>
      <c r="F3715" s="4" t="n">
        <v>56.54</v>
      </c>
      <c r="G3715" s="4" t="n">
        <v>56.56</v>
      </c>
      <c r="H3715" s="5" t="n">
        <v>2096405</v>
      </c>
      <c r="I3715" s="3"/>
      <c r="J3715" s="3" t="n">
        <f aca="false">ROUND((G3715-G3714)/G3714*100,2)</f>
        <v>1.07</v>
      </c>
      <c r="K3715" s="3" t="str">
        <f aca="false">B3715&amp;"_"&amp;C3715</f>
        <v>8_2024-10-25</v>
      </c>
    </row>
    <row r="3716" customFormat="false" ht="15" hidden="false" customHeight="false" outlineLevel="0" collapsed="false">
      <c r="A3716" s="3" t="n">
        <v>3715</v>
      </c>
      <c r="B3716" s="3" t="n">
        <v>8</v>
      </c>
      <c r="C3716" s="3" t="s">
        <v>271</v>
      </c>
      <c r="D3716" s="4" t="n">
        <v>56</v>
      </c>
      <c r="E3716" s="4" t="n">
        <v>56.14</v>
      </c>
      <c r="F3716" s="4" t="n">
        <v>55.69</v>
      </c>
      <c r="G3716" s="4" t="n">
        <v>55.89</v>
      </c>
      <c r="H3716" s="5" t="n">
        <v>7020790</v>
      </c>
      <c r="I3716" s="3"/>
      <c r="J3716" s="3" t="n">
        <f aca="false">ROUND((G3716-G3715)/G3715*100,2)</f>
        <v>-1.18</v>
      </c>
      <c r="K3716" s="3" t="str">
        <f aca="false">B3716&amp;"_"&amp;C3716</f>
        <v>8_2024-10-28</v>
      </c>
    </row>
    <row r="3717" customFormat="false" ht="15" hidden="false" customHeight="false" outlineLevel="0" collapsed="false">
      <c r="A3717" s="3" t="n">
        <v>3716</v>
      </c>
      <c r="B3717" s="3" t="n">
        <v>8</v>
      </c>
      <c r="C3717" s="3" t="s">
        <v>272</v>
      </c>
      <c r="D3717" s="4" t="n">
        <v>54.5</v>
      </c>
      <c r="E3717" s="4" t="n">
        <v>54.71</v>
      </c>
      <c r="F3717" s="4" t="n">
        <v>54.46</v>
      </c>
      <c r="G3717" s="4" t="n">
        <v>54.46</v>
      </c>
      <c r="H3717" s="5" t="n">
        <v>7761807</v>
      </c>
      <c r="I3717" s="3"/>
      <c r="J3717" s="3" t="n">
        <f aca="false">ROUND((G3717-G3716)/G3716*100,2)</f>
        <v>-2.56</v>
      </c>
      <c r="K3717" s="3" t="str">
        <f aca="false">B3717&amp;"_"&amp;C3717</f>
        <v>8_2024-10-29</v>
      </c>
    </row>
    <row r="3718" customFormat="false" ht="15" hidden="false" customHeight="false" outlineLevel="0" collapsed="false">
      <c r="A3718" s="3" t="n">
        <v>3717</v>
      </c>
      <c r="B3718" s="3" t="n">
        <v>8</v>
      </c>
      <c r="C3718" s="3" t="s">
        <v>273</v>
      </c>
      <c r="D3718" s="4" t="n">
        <v>54</v>
      </c>
      <c r="E3718" s="4" t="n">
        <v>54.25</v>
      </c>
      <c r="F3718" s="4" t="n">
        <v>53.91</v>
      </c>
      <c r="G3718" s="4" t="n">
        <v>53.98</v>
      </c>
      <c r="H3718" s="5" t="n">
        <v>3787061</v>
      </c>
      <c r="I3718" s="3"/>
      <c r="J3718" s="3" t="n">
        <f aca="false">ROUND((G3718-G3717)/G3717*100,2)</f>
        <v>-0.88</v>
      </c>
      <c r="K3718" s="3" t="str">
        <f aca="false">B3718&amp;"_"&amp;C3718</f>
        <v>8_2024-10-30</v>
      </c>
    </row>
    <row r="3719" customFormat="false" ht="15" hidden="false" customHeight="false" outlineLevel="0" collapsed="false">
      <c r="A3719" s="3" t="n">
        <v>3718</v>
      </c>
      <c r="B3719" s="3" t="n">
        <v>8</v>
      </c>
      <c r="C3719" s="3" t="s">
        <v>274</v>
      </c>
      <c r="D3719" s="4" t="n">
        <v>54.65</v>
      </c>
      <c r="E3719" s="4" t="n">
        <v>54.93</v>
      </c>
      <c r="F3719" s="4" t="n">
        <v>54.31</v>
      </c>
      <c r="G3719" s="4" t="n">
        <v>54.63</v>
      </c>
      <c r="H3719" s="5" t="n">
        <v>3739949</v>
      </c>
      <c r="I3719" s="3"/>
      <c r="J3719" s="3" t="n">
        <f aca="false">ROUND((G3719-G3718)/G3718*100,2)</f>
        <v>1.2</v>
      </c>
      <c r="K3719" s="3" t="str">
        <f aca="false">B3719&amp;"_"&amp;C3719</f>
        <v>8_2024-10-31</v>
      </c>
    </row>
    <row r="3720" customFormat="false" ht="15" hidden="false" customHeight="false" outlineLevel="0" collapsed="false">
      <c r="A3720" s="3" t="n">
        <v>3719</v>
      </c>
      <c r="B3720" s="3" t="n">
        <v>8</v>
      </c>
      <c r="C3720" s="3" t="s">
        <v>275</v>
      </c>
      <c r="D3720" s="4" t="n">
        <v>53.6</v>
      </c>
      <c r="E3720" s="4" t="n">
        <v>53.84</v>
      </c>
      <c r="F3720" s="4" t="n">
        <v>53.59</v>
      </c>
      <c r="G3720" s="4" t="n">
        <v>53.6</v>
      </c>
      <c r="H3720" s="5" t="n">
        <v>1387363</v>
      </c>
      <c r="I3720" s="3"/>
      <c r="J3720" s="3" t="n">
        <f aca="false">ROUND((G3720-G3719)/G3719*100,2)</f>
        <v>-1.89</v>
      </c>
      <c r="K3720" s="3" t="str">
        <f aca="false">B3720&amp;"_"&amp;C3720</f>
        <v>8_2024-11-01</v>
      </c>
    </row>
    <row r="3721" customFormat="false" ht="15" hidden="false" customHeight="false" outlineLevel="0" collapsed="false">
      <c r="A3721" s="3" t="n">
        <v>3720</v>
      </c>
      <c r="B3721" s="3" t="n">
        <v>8</v>
      </c>
      <c r="C3721" s="3" t="s">
        <v>276</v>
      </c>
      <c r="D3721" s="4" t="n">
        <v>53.13</v>
      </c>
      <c r="E3721" s="4" t="n">
        <v>53.28</v>
      </c>
      <c r="F3721" s="4" t="n">
        <v>52.93</v>
      </c>
      <c r="G3721" s="4" t="n">
        <v>53.15</v>
      </c>
      <c r="H3721" s="5" t="n">
        <v>761896</v>
      </c>
      <c r="I3721" s="3"/>
      <c r="J3721" s="3" t="n">
        <f aca="false">ROUND((G3721-G3720)/G3720*100,2)</f>
        <v>-0.84</v>
      </c>
      <c r="K3721" s="3" t="str">
        <f aca="false">B3721&amp;"_"&amp;C3721</f>
        <v>8_2024-11-04</v>
      </c>
    </row>
    <row r="3722" customFormat="false" ht="15" hidden="false" customHeight="false" outlineLevel="0" collapsed="false">
      <c r="A3722" s="3" t="n">
        <v>3721</v>
      </c>
      <c r="B3722" s="3" t="n">
        <v>8</v>
      </c>
      <c r="C3722" s="3" t="s">
        <v>277</v>
      </c>
      <c r="D3722" s="4" t="n">
        <v>54.35</v>
      </c>
      <c r="E3722" s="4" t="n">
        <v>54.67</v>
      </c>
      <c r="F3722" s="4" t="n">
        <v>54.31</v>
      </c>
      <c r="G3722" s="4" t="n">
        <v>54.38</v>
      </c>
      <c r="H3722" s="5" t="n">
        <v>2231946</v>
      </c>
      <c r="I3722" s="3"/>
      <c r="J3722" s="3" t="n">
        <f aca="false">ROUND((G3722-G3721)/G3721*100,2)</f>
        <v>2.31</v>
      </c>
      <c r="K3722" s="3" t="str">
        <f aca="false">B3722&amp;"_"&amp;C3722</f>
        <v>8_2024-11-05</v>
      </c>
    </row>
    <row r="3723" customFormat="false" ht="15" hidden="false" customHeight="false" outlineLevel="0" collapsed="false">
      <c r="A3723" s="3" t="n">
        <v>3722</v>
      </c>
      <c r="B3723" s="3" t="n">
        <v>8</v>
      </c>
      <c r="C3723" s="3" t="s">
        <v>278</v>
      </c>
      <c r="D3723" s="4" t="n">
        <v>55.65</v>
      </c>
      <c r="E3723" s="4" t="n">
        <v>55.75</v>
      </c>
      <c r="F3723" s="4" t="n">
        <v>55.14</v>
      </c>
      <c r="G3723" s="4" t="n">
        <v>55.47</v>
      </c>
      <c r="H3723" s="5" t="n">
        <v>1486450</v>
      </c>
      <c r="I3723" s="3"/>
      <c r="J3723" s="3" t="n">
        <f aca="false">ROUND((G3723-G3722)/G3722*100,2)</f>
        <v>2</v>
      </c>
      <c r="K3723" s="3" t="str">
        <f aca="false">B3723&amp;"_"&amp;C3723</f>
        <v>8_2024-11-06</v>
      </c>
    </row>
    <row r="3724" customFormat="false" ht="15" hidden="false" customHeight="false" outlineLevel="0" collapsed="false">
      <c r="A3724" s="3" t="n">
        <v>3723</v>
      </c>
      <c r="B3724" s="3" t="n">
        <v>8</v>
      </c>
      <c r="C3724" s="3" t="s">
        <v>279</v>
      </c>
      <c r="D3724" s="4" t="n">
        <v>55.24</v>
      </c>
      <c r="E3724" s="4" t="n">
        <v>55.47</v>
      </c>
      <c r="F3724" s="4" t="n">
        <v>54.92</v>
      </c>
      <c r="G3724" s="4" t="n">
        <v>55.25</v>
      </c>
      <c r="H3724" s="5" t="n">
        <v>4689695</v>
      </c>
      <c r="I3724" s="3"/>
      <c r="J3724" s="3" t="n">
        <f aca="false">ROUND((G3724-G3723)/G3723*100,2)</f>
        <v>-0.4</v>
      </c>
      <c r="K3724" s="3" t="str">
        <f aca="false">B3724&amp;"_"&amp;C3724</f>
        <v>8_2024-11-07</v>
      </c>
    </row>
    <row r="3725" customFormat="false" ht="15" hidden="false" customHeight="false" outlineLevel="0" collapsed="false">
      <c r="A3725" s="3" t="n">
        <v>3724</v>
      </c>
      <c r="B3725" s="3" t="n">
        <v>8</v>
      </c>
      <c r="C3725" s="3" t="s">
        <v>280</v>
      </c>
      <c r="D3725" s="4" t="n">
        <v>55.29</v>
      </c>
      <c r="E3725" s="4" t="n">
        <v>55.57</v>
      </c>
      <c r="F3725" s="4" t="n">
        <v>54.98</v>
      </c>
      <c r="G3725" s="4" t="n">
        <v>55.11</v>
      </c>
      <c r="H3725" s="5" t="n">
        <v>2756626</v>
      </c>
      <c r="I3725" s="3"/>
      <c r="J3725" s="3" t="n">
        <f aca="false">ROUND((G3725-G3724)/G3724*100,2)</f>
        <v>-0.25</v>
      </c>
      <c r="K3725" s="3" t="str">
        <f aca="false">B3725&amp;"_"&amp;C3725</f>
        <v>8_2024-11-08</v>
      </c>
    </row>
    <row r="3726" customFormat="false" ht="15" hidden="false" customHeight="false" outlineLevel="0" collapsed="false">
      <c r="A3726" s="3" t="n">
        <v>3725</v>
      </c>
      <c r="B3726" s="3" t="n">
        <v>8</v>
      </c>
      <c r="C3726" s="3" t="s">
        <v>281</v>
      </c>
      <c r="D3726" s="4" t="n">
        <v>55.79</v>
      </c>
      <c r="E3726" s="4" t="n">
        <v>55.83</v>
      </c>
      <c r="F3726" s="4" t="n">
        <v>55.36</v>
      </c>
      <c r="G3726" s="4" t="n">
        <v>55.66</v>
      </c>
      <c r="H3726" s="5" t="n">
        <v>5084613</v>
      </c>
      <c r="I3726" s="3"/>
      <c r="J3726" s="3" t="n">
        <f aca="false">ROUND((G3726-G3725)/G3725*100,2)</f>
        <v>1</v>
      </c>
      <c r="K3726" s="3" t="str">
        <f aca="false">B3726&amp;"_"&amp;C3726</f>
        <v>8_2024-11-11</v>
      </c>
    </row>
    <row r="3727" customFormat="false" ht="15" hidden="false" customHeight="false" outlineLevel="0" collapsed="false">
      <c r="A3727" s="3" t="n">
        <v>3726</v>
      </c>
      <c r="B3727" s="3" t="n">
        <v>8</v>
      </c>
      <c r="C3727" s="3" t="s">
        <v>282</v>
      </c>
      <c r="D3727" s="4" t="n">
        <v>55.79</v>
      </c>
      <c r="E3727" s="4" t="n">
        <v>55.98</v>
      </c>
      <c r="F3727" s="4" t="n">
        <v>55.69</v>
      </c>
      <c r="G3727" s="4" t="n">
        <v>55.82</v>
      </c>
      <c r="H3727" s="5" t="n">
        <v>3691026</v>
      </c>
      <c r="I3727" s="3"/>
      <c r="J3727" s="3" t="n">
        <f aca="false">ROUND((G3727-G3726)/G3726*100,2)</f>
        <v>0.29</v>
      </c>
      <c r="K3727" s="3" t="str">
        <f aca="false">B3727&amp;"_"&amp;C3727</f>
        <v>8_2024-11-12</v>
      </c>
    </row>
    <row r="3728" customFormat="false" ht="15" hidden="false" customHeight="false" outlineLevel="0" collapsed="false">
      <c r="A3728" s="3" t="n">
        <v>3727</v>
      </c>
      <c r="B3728" s="3" t="n">
        <v>8</v>
      </c>
      <c r="C3728" s="3" t="s">
        <v>283</v>
      </c>
      <c r="D3728" s="4" t="n">
        <v>56.74</v>
      </c>
      <c r="E3728" s="4" t="n">
        <v>57.09</v>
      </c>
      <c r="F3728" s="4" t="n">
        <v>56.62</v>
      </c>
      <c r="G3728" s="4" t="n">
        <v>56.88</v>
      </c>
      <c r="H3728" s="5" t="n">
        <v>2115911</v>
      </c>
      <c r="I3728" s="3"/>
      <c r="J3728" s="3" t="n">
        <f aca="false">ROUND((G3728-G3727)/G3727*100,2)</f>
        <v>1.9</v>
      </c>
      <c r="K3728" s="3" t="str">
        <f aca="false">B3728&amp;"_"&amp;C3728</f>
        <v>8_2024-11-13</v>
      </c>
    </row>
    <row r="3729" customFormat="false" ht="15" hidden="false" customHeight="false" outlineLevel="0" collapsed="false">
      <c r="A3729" s="3" t="n">
        <v>3728</v>
      </c>
      <c r="B3729" s="3" t="n">
        <v>8</v>
      </c>
      <c r="C3729" s="3" t="s">
        <v>284</v>
      </c>
      <c r="D3729" s="4" t="n">
        <v>59.15</v>
      </c>
      <c r="E3729" s="4" t="n">
        <v>59.39</v>
      </c>
      <c r="F3729" s="4" t="n">
        <v>58.93</v>
      </c>
      <c r="G3729" s="4" t="n">
        <v>59.09</v>
      </c>
      <c r="H3729" s="5" t="n">
        <v>720496</v>
      </c>
      <c r="I3729" s="3"/>
      <c r="J3729" s="3" t="n">
        <f aca="false">ROUND((G3729-G3728)/G3728*100,2)</f>
        <v>3.89</v>
      </c>
      <c r="K3729" s="3" t="str">
        <f aca="false">B3729&amp;"_"&amp;C3729</f>
        <v>8_2024-11-14</v>
      </c>
    </row>
    <row r="3730" customFormat="false" ht="15" hidden="false" customHeight="false" outlineLevel="0" collapsed="false">
      <c r="A3730" s="3" t="n">
        <v>3729</v>
      </c>
      <c r="B3730" s="3" t="n">
        <v>8</v>
      </c>
      <c r="C3730" s="3" t="s">
        <v>285</v>
      </c>
      <c r="D3730" s="4" t="n">
        <v>57.85</v>
      </c>
      <c r="E3730" s="4" t="n">
        <v>58.08</v>
      </c>
      <c r="F3730" s="4" t="n">
        <v>57.61</v>
      </c>
      <c r="G3730" s="4" t="n">
        <v>57.9</v>
      </c>
      <c r="H3730" s="5" t="n">
        <v>2942602</v>
      </c>
      <c r="I3730" s="3"/>
      <c r="J3730" s="3" t="n">
        <f aca="false">ROUND((G3730-G3729)/G3729*100,2)</f>
        <v>-2.01</v>
      </c>
      <c r="K3730" s="3" t="str">
        <f aca="false">B3730&amp;"_"&amp;C3730</f>
        <v>8_2024-11-15</v>
      </c>
    </row>
    <row r="3731" customFormat="false" ht="15" hidden="false" customHeight="false" outlineLevel="0" collapsed="false">
      <c r="A3731" s="3" t="n">
        <v>3730</v>
      </c>
      <c r="B3731" s="3" t="n">
        <v>8</v>
      </c>
      <c r="C3731" s="3" t="s">
        <v>286</v>
      </c>
      <c r="D3731" s="4" t="n">
        <v>57.98</v>
      </c>
      <c r="E3731" s="4" t="n">
        <v>58.19</v>
      </c>
      <c r="F3731" s="4" t="n">
        <v>57.82</v>
      </c>
      <c r="G3731" s="4" t="n">
        <v>57.93</v>
      </c>
      <c r="H3731" s="5" t="n">
        <v>1222916</v>
      </c>
      <c r="I3731" s="3"/>
      <c r="J3731" s="3" t="n">
        <f aca="false">ROUND((G3731-G3730)/G3730*100,2)</f>
        <v>0.05</v>
      </c>
      <c r="K3731" s="3" t="str">
        <f aca="false">B3731&amp;"_"&amp;C3731</f>
        <v>8_2024-11-18</v>
      </c>
    </row>
    <row r="3732" customFormat="false" ht="15" hidden="false" customHeight="false" outlineLevel="0" collapsed="false">
      <c r="A3732" s="3" t="n">
        <v>3731</v>
      </c>
      <c r="B3732" s="3" t="n">
        <v>8</v>
      </c>
      <c r="C3732" s="3" t="s">
        <v>287</v>
      </c>
      <c r="D3732" s="4" t="n">
        <v>58.17</v>
      </c>
      <c r="E3732" s="4" t="n">
        <v>58.3</v>
      </c>
      <c r="F3732" s="4" t="n">
        <v>57.88</v>
      </c>
      <c r="G3732" s="4" t="n">
        <v>58.3</v>
      </c>
      <c r="H3732" s="5" t="n">
        <v>7770868</v>
      </c>
      <c r="I3732" s="3"/>
      <c r="J3732" s="3" t="n">
        <f aca="false">ROUND((G3732-G3731)/G3731*100,2)</f>
        <v>0.64</v>
      </c>
      <c r="K3732" s="3" t="str">
        <f aca="false">B3732&amp;"_"&amp;C3732</f>
        <v>8_2024-11-19</v>
      </c>
    </row>
    <row r="3733" customFormat="false" ht="15" hidden="false" customHeight="false" outlineLevel="0" collapsed="false">
      <c r="A3733" s="3" t="n">
        <v>3732</v>
      </c>
      <c r="B3733" s="3" t="n">
        <v>8</v>
      </c>
      <c r="C3733" s="3" t="s">
        <v>288</v>
      </c>
      <c r="D3733" s="4" t="n">
        <v>57.55</v>
      </c>
      <c r="E3733" s="4" t="n">
        <v>57.9</v>
      </c>
      <c r="F3733" s="4" t="n">
        <v>57.47</v>
      </c>
      <c r="G3733" s="4" t="n">
        <v>57.64</v>
      </c>
      <c r="H3733" s="5" t="n">
        <v>1746681</v>
      </c>
      <c r="I3733" s="3"/>
      <c r="J3733" s="3" t="n">
        <f aca="false">ROUND((G3733-G3732)/G3732*100,2)</f>
        <v>-1.13</v>
      </c>
      <c r="K3733" s="3" t="str">
        <f aca="false">B3733&amp;"_"&amp;C3733</f>
        <v>8_2024-11-20</v>
      </c>
    </row>
    <row r="3734" customFormat="false" ht="15" hidden="false" customHeight="false" outlineLevel="0" collapsed="false">
      <c r="A3734" s="3" t="n">
        <v>3733</v>
      </c>
      <c r="B3734" s="3" t="n">
        <v>8</v>
      </c>
      <c r="C3734" s="3" t="s">
        <v>289</v>
      </c>
      <c r="D3734" s="4" t="n">
        <v>58.52</v>
      </c>
      <c r="E3734" s="4" t="n">
        <v>58.99</v>
      </c>
      <c r="F3734" s="4" t="n">
        <v>58.38</v>
      </c>
      <c r="G3734" s="4" t="n">
        <v>58.73</v>
      </c>
      <c r="H3734" s="5" t="n">
        <v>5438090</v>
      </c>
      <c r="I3734" s="3"/>
      <c r="J3734" s="3" t="n">
        <f aca="false">ROUND((G3734-G3733)/G3733*100,2)</f>
        <v>1.89</v>
      </c>
      <c r="K3734" s="3" t="str">
        <f aca="false">B3734&amp;"_"&amp;C3734</f>
        <v>8_2024-11-21</v>
      </c>
    </row>
    <row r="3735" customFormat="false" ht="15" hidden="false" customHeight="false" outlineLevel="0" collapsed="false">
      <c r="A3735" s="3" t="n">
        <v>3734</v>
      </c>
      <c r="B3735" s="3" t="n">
        <v>8</v>
      </c>
      <c r="C3735" s="3" t="s">
        <v>290</v>
      </c>
      <c r="D3735" s="4" t="n">
        <v>56.96</v>
      </c>
      <c r="E3735" s="4" t="n">
        <v>57.28</v>
      </c>
      <c r="F3735" s="4" t="n">
        <v>56.74</v>
      </c>
      <c r="G3735" s="4" t="n">
        <v>56.76</v>
      </c>
      <c r="H3735" s="5" t="n">
        <v>5878483</v>
      </c>
      <c r="I3735" s="3"/>
      <c r="J3735" s="3" t="n">
        <f aca="false">ROUND((G3735-G3734)/G3734*100,2)</f>
        <v>-3.35</v>
      </c>
      <c r="K3735" s="3" t="str">
        <f aca="false">B3735&amp;"_"&amp;C3735</f>
        <v>8_2024-11-22</v>
      </c>
    </row>
    <row r="3736" customFormat="false" ht="15" hidden="false" customHeight="false" outlineLevel="0" collapsed="false">
      <c r="A3736" s="3" t="n">
        <v>3735</v>
      </c>
      <c r="B3736" s="3" t="n">
        <v>8</v>
      </c>
      <c r="C3736" s="3" t="s">
        <v>291</v>
      </c>
      <c r="D3736" s="4" t="n">
        <v>54.57</v>
      </c>
      <c r="E3736" s="4" t="n">
        <v>54.78</v>
      </c>
      <c r="F3736" s="4" t="n">
        <v>54.36</v>
      </c>
      <c r="G3736" s="4" t="n">
        <v>54.51</v>
      </c>
      <c r="H3736" s="5" t="n">
        <v>1677897</v>
      </c>
      <c r="I3736" s="3"/>
      <c r="J3736" s="3" t="n">
        <f aca="false">ROUND((G3736-G3735)/G3735*100,2)</f>
        <v>-3.96</v>
      </c>
      <c r="K3736" s="3" t="str">
        <f aca="false">B3736&amp;"_"&amp;C3736</f>
        <v>8_2024-11-25</v>
      </c>
    </row>
    <row r="3737" customFormat="false" ht="15" hidden="false" customHeight="false" outlineLevel="0" collapsed="false">
      <c r="A3737" s="3" t="n">
        <v>3736</v>
      </c>
      <c r="B3737" s="3" t="n">
        <v>8</v>
      </c>
      <c r="C3737" s="3" t="s">
        <v>292</v>
      </c>
      <c r="D3737" s="4" t="n">
        <v>55.04</v>
      </c>
      <c r="E3737" s="4" t="n">
        <v>55.21</v>
      </c>
      <c r="F3737" s="4" t="n">
        <v>54.74</v>
      </c>
      <c r="G3737" s="4" t="n">
        <v>54.92</v>
      </c>
      <c r="H3737" s="5" t="n">
        <v>2347855</v>
      </c>
      <c r="I3737" s="3"/>
      <c r="J3737" s="3" t="n">
        <f aca="false">ROUND((G3737-G3736)/G3736*100,2)</f>
        <v>0.75</v>
      </c>
      <c r="K3737" s="3" t="str">
        <f aca="false">B3737&amp;"_"&amp;C3737</f>
        <v>8_2024-11-26</v>
      </c>
    </row>
    <row r="3738" customFormat="false" ht="15" hidden="false" customHeight="false" outlineLevel="0" collapsed="false">
      <c r="A3738" s="3" t="n">
        <v>3737</v>
      </c>
      <c r="B3738" s="3" t="n">
        <v>8</v>
      </c>
      <c r="C3738" s="3" t="s">
        <v>293</v>
      </c>
      <c r="D3738" s="4" t="n">
        <v>54.52</v>
      </c>
      <c r="E3738" s="4" t="n">
        <v>54.7</v>
      </c>
      <c r="F3738" s="4" t="n">
        <v>54.39</v>
      </c>
      <c r="G3738" s="4" t="n">
        <v>54.45</v>
      </c>
      <c r="H3738" s="5" t="n">
        <v>4883419</v>
      </c>
      <c r="I3738" s="3"/>
      <c r="J3738" s="3" t="n">
        <f aca="false">ROUND((G3738-G3737)/G3737*100,2)</f>
        <v>-0.86</v>
      </c>
      <c r="K3738" s="3" t="str">
        <f aca="false">B3738&amp;"_"&amp;C3738</f>
        <v>8_2024-11-27</v>
      </c>
    </row>
    <row r="3739" customFormat="false" ht="15" hidden="false" customHeight="false" outlineLevel="0" collapsed="false">
      <c r="A3739" s="3" t="n">
        <v>3738</v>
      </c>
      <c r="B3739" s="3" t="n">
        <v>8</v>
      </c>
      <c r="C3739" s="3" t="s">
        <v>294</v>
      </c>
      <c r="D3739" s="4" t="n">
        <v>55.09</v>
      </c>
      <c r="E3739" s="4" t="n">
        <v>55.41</v>
      </c>
      <c r="F3739" s="4" t="n">
        <v>54.98</v>
      </c>
      <c r="G3739" s="4" t="n">
        <v>55.18</v>
      </c>
      <c r="H3739" s="5" t="n">
        <v>5846019</v>
      </c>
      <c r="I3739" s="3"/>
      <c r="J3739" s="3" t="n">
        <f aca="false">ROUND((G3739-G3738)/G3738*100,2)</f>
        <v>1.34</v>
      </c>
      <c r="K3739" s="3" t="str">
        <f aca="false">B3739&amp;"_"&amp;C3739</f>
        <v>8_2024-11-28</v>
      </c>
    </row>
    <row r="3740" customFormat="false" ht="15" hidden="false" customHeight="false" outlineLevel="0" collapsed="false">
      <c r="A3740" s="3" t="n">
        <v>3739</v>
      </c>
      <c r="B3740" s="3" t="n">
        <v>8</v>
      </c>
      <c r="C3740" s="3" t="s">
        <v>295</v>
      </c>
      <c r="D3740" s="4" t="n">
        <v>55.03</v>
      </c>
      <c r="E3740" s="4" t="n">
        <v>55.13</v>
      </c>
      <c r="F3740" s="4" t="n">
        <v>54.7</v>
      </c>
      <c r="G3740" s="4" t="n">
        <v>54.82</v>
      </c>
      <c r="H3740" s="5" t="n">
        <v>1130250</v>
      </c>
      <c r="I3740" s="3"/>
      <c r="J3740" s="3" t="n">
        <f aca="false">ROUND((G3740-G3739)/G3739*100,2)</f>
        <v>-0.65</v>
      </c>
      <c r="K3740" s="3" t="str">
        <f aca="false">B3740&amp;"_"&amp;C3740</f>
        <v>8_2024-11-29</v>
      </c>
    </row>
    <row r="3741" customFormat="false" ht="15" hidden="false" customHeight="false" outlineLevel="0" collapsed="false">
      <c r="A3741" s="3" t="n">
        <v>3740</v>
      </c>
      <c r="B3741" s="3" t="n">
        <v>8</v>
      </c>
      <c r="C3741" s="3" t="s">
        <v>296</v>
      </c>
      <c r="D3741" s="4" t="n">
        <v>55.58</v>
      </c>
      <c r="E3741" s="4" t="n">
        <v>55.88</v>
      </c>
      <c r="F3741" s="4" t="n">
        <v>55.56</v>
      </c>
      <c r="G3741" s="4" t="n">
        <v>55.77</v>
      </c>
      <c r="H3741" s="5" t="n">
        <v>6887596</v>
      </c>
      <c r="I3741" s="3"/>
      <c r="J3741" s="3" t="n">
        <f aca="false">ROUND((G3741-G3740)/G3740*100,2)</f>
        <v>1.73</v>
      </c>
      <c r="K3741" s="3" t="str">
        <f aca="false">B3741&amp;"_"&amp;C3741</f>
        <v>8_2024-12-02</v>
      </c>
    </row>
    <row r="3742" customFormat="false" ht="15" hidden="false" customHeight="false" outlineLevel="0" collapsed="false">
      <c r="A3742" s="3" t="n">
        <v>3741</v>
      </c>
      <c r="B3742" s="3" t="n">
        <v>8</v>
      </c>
      <c r="C3742" s="3" t="s">
        <v>297</v>
      </c>
      <c r="D3742" s="4" t="n">
        <v>56.44</v>
      </c>
      <c r="E3742" s="4" t="n">
        <v>56.77</v>
      </c>
      <c r="F3742" s="4" t="n">
        <v>56.33</v>
      </c>
      <c r="G3742" s="4" t="n">
        <v>56.62</v>
      </c>
      <c r="H3742" s="5" t="n">
        <v>4037119</v>
      </c>
      <c r="I3742" s="3"/>
      <c r="J3742" s="3" t="n">
        <f aca="false">ROUND((G3742-G3741)/G3741*100,2)</f>
        <v>1.52</v>
      </c>
      <c r="K3742" s="3" t="str">
        <f aca="false">B3742&amp;"_"&amp;C3742</f>
        <v>8_2024-12-03</v>
      </c>
    </row>
    <row r="3743" customFormat="false" ht="15" hidden="false" customHeight="false" outlineLevel="0" collapsed="false">
      <c r="A3743" s="3" t="n">
        <v>3742</v>
      </c>
      <c r="B3743" s="3" t="n">
        <v>8</v>
      </c>
      <c r="C3743" s="3" t="s">
        <v>298</v>
      </c>
      <c r="D3743" s="4" t="n">
        <v>57.02</v>
      </c>
      <c r="E3743" s="4" t="n">
        <v>57.24</v>
      </c>
      <c r="F3743" s="4" t="n">
        <v>56.78</v>
      </c>
      <c r="G3743" s="4" t="n">
        <v>56.9</v>
      </c>
      <c r="H3743" s="5" t="n">
        <v>1558595</v>
      </c>
      <c r="I3743" s="3"/>
      <c r="J3743" s="3" t="n">
        <f aca="false">ROUND((G3743-G3742)/G3742*100,2)</f>
        <v>0.49</v>
      </c>
      <c r="K3743" s="3" t="str">
        <f aca="false">B3743&amp;"_"&amp;C3743</f>
        <v>8_2024-12-04</v>
      </c>
    </row>
    <row r="3744" customFormat="false" ht="15" hidden="false" customHeight="false" outlineLevel="0" collapsed="false">
      <c r="A3744" s="3" t="n">
        <v>3743</v>
      </c>
      <c r="B3744" s="3" t="n">
        <v>8</v>
      </c>
      <c r="C3744" s="3" t="s">
        <v>299</v>
      </c>
      <c r="D3744" s="4" t="n">
        <v>55.87</v>
      </c>
      <c r="E3744" s="4" t="n">
        <v>56.12</v>
      </c>
      <c r="F3744" s="4" t="n">
        <v>55.73</v>
      </c>
      <c r="G3744" s="4" t="n">
        <v>55.77</v>
      </c>
      <c r="H3744" s="5" t="n">
        <v>6421030</v>
      </c>
      <c r="I3744" s="3"/>
      <c r="J3744" s="3" t="n">
        <f aca="false">ROUND((G3744-G3743)/G3743*100,2)</f>
        <v>-1.99</v>
      </c>
      <c r="K3744" s="3" t="str">
        <f aca="false">B3744&amp;"_"&amp;C3744</f>
        <v>8_2024-12-05</v>
      </c>
    </row>
    <row r="3745" customFormat="false" ht="15" hidden="false" customHeight="false" outlineLevel="0" collapsed="false">
      <c r="A3745" s="3" t="n">
        <v>3744</v>
      </c>
      <c r="B3745" s="3" t="n">
        <v>8</v>
      </c>
      <c r="C3745" s="3" t="s">
        <v>300</v>
      </c>
      <c r="D3745" s="4" t="n">
        <v>56.24</v>
      </c>
      <c r="E3745" s="4" t="n">
        <v>56.38</v>
      </c>
      <c r="F3745" s="4" t="n">
        <v>56.14</v>
      </c>
      <c r="G3745" s="4" t="n">
        <v>56.26</v>
      </c>
      <c r="H3745" s="5" t="n">
        <v>6543332</v>
      </c>
      <c r="I3745" s="3"/>
      <c r="J3745" s="3" t="n">
        <f aca="false">ROUND((G3745-G3744)/G3744*100,2)</f>
        <v>0.88</v>
      </c>
      <c r="K3745" s="3" t="str">
        <f aca="false">B3745&amp;"_"&amp;C3745</f>
        <v>8_2024-12-06</v>
      </c>
    </row>
    <row r="3746" customFormat="false" ht="15" hidden="false" customHeight="false" outlineLevel="0" collapsed="false">
      <c r="A3746" s="3" t="n">
        <v>3745</v>
      </c>
      <c r="B3746" s="3" t="n">
        <v>8</v>
      </c>
      <c r="C3746" s="3" t="s">
        <v>301</v>
      </c>
      <c r="D3746" s="4" t="n">
        <v>55.58</v>
      </c>
      <c r="E3746" s="4" t="n">
        <v>55.97</v>
      </c>
      <c r="F3746" s="4" t="n">
        <v>55.51</v>
      </c>
      <c r="G3746" s="4" t="n">
        <v>55.67</v>
      </c>
      <c r="H3746" s="5" t="n">
        <v>3000275</v>
      </c>
      <c r="I3746" s="3"/>
      <c r="J3746" s="3" t="n">
        <f aca="false">ROUND((G3746-G3745)/G3745*100,2)</f>
        <v>-1.05</v>
      </c>
      <c r="K3746" s="3" t="str">
        <f aca="false">B3746&amp;"_"&amp;C3746</f>
        <v>8_2024-12-09</v>
      </c>
    </row>
    <row r="3747" customFormat="false" ht="15" hidden="false" customHeight="false" outlineLevel="0" collapsed="false">
      <c r="A3747" s="3" t="n">
        <v>3746</v>
      </c>
      <c r="B3747" s="3" t="n">
        <v>8</v>
      </c>
      <c r="C3747" s="3" t="s">
        <v>302</v>
      </c>
      <c r="D3747" s="4" t="n">
        <v>55.4</v>
      </c>
      <c r="E3747" s="4" t="n">
        <v>55.59</v>
      </c>
      <c r="F3747" s="4" t="n">
        <v>55.33</v>
      </c>
      <c r="G3747" s="4" t="n">
        <v>55.41</v>
      </c>
      <c r="H3747" s="5" t="n">
        <v>1436088</v>
      </c>
      <c r="I3747" s="3"/>
      <c r="J3747" s="3" t="n">
        <f aca="false">ROUND((G3747-G3746)/G3746*100,2)</f>
        <v>-0.47</v>
      </c>
      <c r="K3747" s="3" t="str">
        <f aca="false">B3747&amp;"_"&amp;C3747</f>
        <v>8_2024-12-10</v>
      </c>
    </row>
    <row r="3748" customFormat="false" ht="15" hidden="false" customHeight="false" outlineLevel="0" collapsed="false">
      <c r="A3748" s="3" t="n">
        <v>3747</v>
      </c>
      <c r="B3748" s="3" t="n">
        <v>8</v>
      </c>
      <c r="C3748" s="3" t="s">
        <v>303</v>
      </c>
      <c r="D3748" s="4" t="n">
        <v>55.65</v>
      </c>
      <c r="E3748" s="4" t="n">
        <v>55.88</v>
      </c>
      <c r="F3748" s="4" t="n">
        <v>55.44</v>
      </c>
      <c r="G3748" s="4" t="n">
        <v>55.52</v>
      </c>
      <c r="H3748" s="5" t="n">
        <v>5332323</v>
      </c>
      <c r="I3748" s="3"/>
      <c r="J3748" s="3" t="n">
        <f aca="false">ROUND((G3748-G3747)/G3747*100,2)</f>
        <v>0.2</v>
      </c>
      <c r="K3748" s="3" t="str">
        <f aca="false">B3748&amp;"_"&amp;C3748</f>
        <v>8_2024-12-11</v>
      </c>
    </row>
    <row r="3749" customFormat="false" ht="15" hidden="false" customHeight="false" outlineLevel="0" collapsed="false">
      <c r="A3749" s="3" t="n">
        <v>3748</v>
      </c>
      <c r="B3749" s="3" t="n">
        <v>8</v>
      </c>
      <c r="C3749" s="3" t="s">
        <v>304</v>
      </c>
      <c r="D3749" s="4" t="n">
        <v>56.14</v>
      </c>
      <c r="E3749" s="4" t="n">
        <v>56.47</v>
      </c>
      <c r="F3749" s="4" t="n">
        <v>55.81</v>
      </c>
      <c r="G3749" s="4" t="n">
        <v>55.95</v>
      </c>
      <c r="H3749" s="5" t="n">
        <v>780759</v>
      </c>
      <c r="I3749" s="3"/>
      <c r="J3749" s="3" t="n">
        <f aca="false">ROUND((G3749-G3748)/G3748*100,2)</f>
        <v>0.77</v>
      </c>
      <c r="K3749" s="3" t="str">
        <f aca="false">B3749&amp;"_"&amp;C3749</f>
        <v>8_2024-12-12</v>
      </c>
    </row>
    <row r="3750" customFormat="false" ht="15" hidden="false" customHeight="false" outlineLevel="0" collapsed="false">
      <c r="A3750" s="3" t="n">
        <v>3749</v>
      </c>
      <c r="B3750" s="3" t="n">
        <v>8</v>
      </c>
      <c r="C3750" s="3" t="s">
        <v>305</v>
      </c>
      <c r="D3750" s="4" t="n">
        <v>54.61</v>
      </c>
      <c r="E3750" s="4" t="n">
        <v>55.05</v>
      </c>
      <c r="F3750" s="4" t="n">
        <v>54.58</v>
      </c>
      <c r="G3750" s="4" t="n">
        <v>54.75</v>
      </c>
      <c r="H3750" s="5" t="n">
        <v>6458029</v>
      </c>
      <c r="I3750" s="3"/>
      <c r="J3750" s="3" t="n">
        <f aca="false">ROUND((G3750-G3749)/G3749*100,2)</f>
        <v>-2.14</v>
      </c>
      <c r="K3750" s="3" t="str">
        <f aca="false">B3750&amp;"_"&amp;C3750</f>
        <v>8_2024-12-13</v>
      </c>
    </row>
    <row r="3751" customFormat="false" ht="15" hidden="false" customHeight="false" outlineLevel="0" collapsed="false">
      <c r="A3751" s="3" t="n">
        <v>3750</v>
      </c>
      <c r="B3751" s="3" t="n">
        <v>8</v>
      </c>
      <c r="C3751" s="3" t="s">
        <v>306</v>
      </c>
      <c r="D3751" s="4" t="n">
        <v>54.96</v>
      </c>
      <c r="E3751" s="4" t="n">
        <v>55.12</v>
      </c>
      <c r="F3751" s="4" t="n">
        <v>54.96</v>
      </c>
      <c r="G3751" s="4" t="n">
        <v>54.97</v>
      </c>
      <c r="H3751" s="5" t="n">
        <v>6704074</v>
      </c>
      <c r="I3751" s="3"/>
      <c r="J3751" s="3" t="n">
        <f aca="false">ROUND((G3751-G3750)/G3750*100,2)</f>
        <v>0.4</v>
      </c>
      <c r="K3751" s="3" t="str">
        <f aca="false">B3751&amp;"_"&amp;C3751</f>
        <v>8_2024-12-16</v>
      </c>
    </row>
    <row r="3752" customFormat="false" ht="15" hidden="false" customHeight="false" outlineLevel="0" collapsed="false">
      <c r="A3752" s="3" t="n">
        <v>3751</v>
      </c>
      <c r="B3752" s="3" t="n">
        <v>8</v>
      </c>
      <c r="C3752" s="3" t="s">
        <v>307</v>
      </c>
      <c r="D3752" s="4" t="n">
        <v>54.01</v>
      </c>
      <c r="E3752" s="4" t="n">
        <v>54.26</v>
      </c>
      <c r="F3752" s="4" t="n">
        <v>53.87</v>
      </c>
      <c r="G3752" s="4" t="n">
        <v>54.2</v>
      </c>
      <c r="H3752" s="5" t="n">
        <v>2792971</v>
      </c>
      <c r="I3752" s="3"/>
      <c r="J3752" s="3" t="n">
        <f aca="false">ROUND((G3752-G3751)/G3751*100,2)</f>
        <v>-1.4</v>
      </c>
      <c r="K3752" s="3" t="str">
        <f aca="false">B3752&amp;"_"&amp;C3752</f>
        <v>8_2024-12-17</v>
      </c>
    </row>
    <row r="3753" customFormat="false" ht="15" hidden="false" customHeight="false" outlineLevel="0" collapsed="false">
      <c r="A3753" s="3" t="n">
        <v>3752</v>
      </c>
      <c r="B3753" s="3" t="n">
        <v>8</v>
      </c>
      <c r="C3753" s="3" t="s">
        <v>308</v>
      </c>
      <c r="D3753" s="4" t="n">
        <v>54.49</v>
      </c>
      <c r="E3753" s="4" t="n">
        <v>54.78</v>
      </c>
      <c r="F3753" s="4" t="n">
        <v>54.19</v>
      </c>
      <c r="G3753" s="4" t="n">
        <v>54.56</v>
      </c>
      <c r="H3753" s="5" t="n">
        <v>5967039</v>
      </c>
      <c r="I3753" s="3"/>
      <c r="J3753" s="3" t="n">
        <f aca="false">ROUND((G3753-G3752)/G3752*100,2)</f>
        <v>0.66</v>
      </c>
      <c r="K3753" s="3" t="str">
        <f aca="false">B3753&amp;"_"&amp;C3753</f>
        <v>8_2024-12-18</v>
      </c>
    </row>
    <row r="3754" customFormat="false" ht="15" hidden="false" customHeight="false" outlineLevel="0" collapsed="false">
      <c r="A3754" s="3" t="n">
        <v>3753</v>
      </c>
      <c r="B3754" s="3" t="n">
        <v>8</v>
      </c>
      <c r="C3754" s="3" t="s">
        <v>309</v>
      </c>
      <c r="D3754" s="4" t="n">
        <v>52.83</v>
      </c>
      <c r="E3754" s="4" t="n">
        <v>52.86</v>
      </c>
      <c r="F3754" s="4" t="n">
        <v>52.64</v>
      </c>
      <c r="G3754" s="4" t="n">
        <v>52.82</v>
      </c>
      <c r="H3754" s="5" t="n">
        <v>1305349</v>
      </c>
      <c r="I3754" s="3"/>
      <c r="J3754" s="3" t="n">
        <f aca="false">ROUND((G3754-G3753)/G3753*100,2)</f>
        <v>-3.19</v>
      </c>
      <c r="K3754" s="3" t="str">
        <f aca="false">B3754&amp;"_"&amp;C3754</f>
        <v>8_2024-12-19</v>
      </c>
    </row>
    <row r="3755" customFormat="false" ht="15" hidden="false" customHeight="false" outlineLevel="0" collapsed="false">
      <c r="A3755" s="3" t="n">
        <v>3754</v>
      </c>
      <c r="B3755" s="3" t="n">
        <v>8</v>
      </c>
      <c r="C3755" s="3" t="s">
        <v>310</v>
      </c>
      <c r="D3755" s="4" t="n">
        <v>53</v>
      </c>
      <c r="E3755" s="4" t="n">
        <v>53.19</v>
      </c>
      <c r="F3755" s="4" t="n">
        <v>52.91</v>
      </c>
      <c r="G3755" s="4" t="n">
        <v>53.03</v>
      </c>
      <c r="H3755" s="5" t="n">
        <v>7020173</v>
      </c>
      <c r="I3755" s="3"/>
      <c r="J3755" s="3" t="n">
        <f aca="false">ROUND((G3755-G3754)/G3754*100,2)</f>
        <v>0.4</v>
      </c>
      <c r="K3755" s="3" t="str">
        <f aca="false">B3755&amp;"_"&amp;C3755</f>
        <v>8_2024-12-20</v>
      </c>
    </row>
    <row r="3756" customFormat="false" ht="15" hidden="false" customHeight="false" outlineLevel="0" collapsed="false">
      <c r="A3756" s="3" t="n">
        <v>3755</v>
      </c>
      <c r="B3756" s="3" t="n">
        <v>8</v>
      </c>
      <c r="C3756" s="3" t="s">
        <v>311</v>
      </c>
      <c r="D3756" s="4" t="n">
        <v>51.48</v>
      </c>
      <c r="E3756" s="4" t="n">
        <v>51.62</v>
      </c>
      <c r="F3756" s="4" t="n">
        <v>51.43</v>
      </c>
      <c r="G3756" s="4" t="n">
        <v>51.5</v>
      </c>
      <c r="H3756" s="5" t="n">
        <v>6568041</v>
      </c>
      <c r="I3756" s="3"/>
      <c r="J3756" s="3" t="n">
        <f aca="false">ROUND((G3756-G3755)/G3755*100,2)</f>
        <v>-2.89</v>
      </c>
      <c r="K3756" s="3" t="str">
        <f aca="false">B3756&amp;"_"&amp;C3756</f>
        <v>8_2024-12-23</v>
      </c>
    </row>
    <row r="3757" customFormat="false" ht="15" hidden="false" customHeight="false" outlineLevel="0" collapsed="false">
      <c r="A3757" s="3" t="n">
        <v>3756</v>
      </c>
      <c r="B3757" s="3" t="n">
        <v>8</v>
      </c>
      <c r="C3757" s="3" t="s">
        <v>312</v>
      </c>
      <c r="D3757" s="4" t="n">
        <v>51.59</v>
      </c>
      <c r="E3757" s="4" t="n">
        <v>51.62</v>
      </c>
      <c r="F3757" s="4" t="n">
        <v>51.46</v>
      </c>
      <c r="G3757" s="4" t="n">
        <v>51.56</v>
      </c>
      <c r="H3757" s="5" t="n">
        <v>2074251</v>
      </c>
      <c r="I3757" s="3"/>
      <c r="J3757" s="3" t="n">
        <f aca="false">ROUND((G3757-G3756)/G3756*100,2)</f>
        <v>0.12</v>
      </c>
      <c r="K3757" s="3" t="str">
        <f aca="false">B3757&amp;"_"&amp;C3757</f>
        <v>8_2024-12-24</v>
      </c>
    </row>
    <row r="3758" customFormat="false" ht="15" hidden="false" customHeight="false" outlineLevel="0" collapsed="false">
      <c r="A3758" s="3" t="n">
        <v>3757</v>
      </c>
      <c r="B3758" s="3" t="n">
        <v>8</v>
      </c>
      <c r="C3758" s="3" t="s">
        <v>313</v>
      </c>
      <c r="D3758" s="4" t="n">
        <v>50.63</v>
      </c>
      <c r="E3758" s="4" t="n">
        <v>50.9</v>
      </c>
      <c r="F3758" s="4" t="n">
        <v>50.41</v>
      </c>
      <c r="G3758" s="4" t="n">
        <v>50.6</v>
      </c>
      <c r="H3758" s="5" t="n">
        <v>3725087</v>
      </c>
      <c r="I3758" s="3"/>
      <c r="J3758" s="3" t="n">
        <f aca="false">ROUND((G3758-G3757)/G3757*100,2)</f>
        <v>-1.86</v>
      </c>
      <c r="K3758" s="3" t="str">
        <f aca="false">B3758&amp;"_"&amp;C3758</f>
        <v>8_2024-12-25</v>
      </c>
    </row>
    <row r="3759" customFormat="false" ht="15" hidden="false" customHeight="false" outlineLevel="0" collapsed="false">
      <c r="A3759" s="3" t="n">
        <v>3758</v>
      </c>
      <c r="B3759" s="3" t="n">
        <v>8</v>
      </c>
      <c r="C3759" s="3" t="s">
        <v>314</v>
      </c>
      <c r="D3759" s="4" t="n">
        <v>51.55</v>
      </c>
      <c r="E3759" s="4" t="n">
        <v>51.66</v>
      </c>
      <c r="F3759" s="4" t="n">
        <v>51.17</v>
      </c>
      <c r="G3759" s="4" t="n">
        <v>51.36</v>
      </c>
      <c r="H3759" s="5" t="n">
        <v>4813366</v>
      </c>
      <c r="I3759" s="3"/>
      <c r="J3759" s="3" t="n">
        <f aca="false">ROUND((G3759-G3758)/G3758*100,2)</f>
        <v>1.5</v>
      </c>
      <c r="K3759" s="3" t="str">
        <f aca="false">B3759&amp;"_"&amp;C3759</f>
        <v>8_2024-12-26</v>
      </c>
    </row>
    <row r="3760" customFormat="false" ht="15" hidden="false" customHeight="false" outlineLevel="0" collapsed="false">
      <c r="A3760" s="3" t="n">
        <v>3759</v>
      </c>
      <c r="B3760" s="3" t="n">
        <v>8</v>
      </c>
      <c r="C3760" s="3" t="s">
        <v>315</v>
      </c>
      <c r="D3760" s="4" t="n">
        <v>51.58</v>
      </c>
      <c r="E3760" s="4" t="n">
        <v>51.9</v>
      </c>
      <c r="F3760" s="4" t="n">
        <v>51.41</v>
      </c>
      <c r="G3760" s="4" t="n">
        <v>51.74</v>
      </c>
      <c r="H3760" s="5" t="n">
        <v>4097679</v>
      </c>
      <c r="I3760" s="3"/>
      <c r="J3760" s="3" t="n">
        <f aca="false">ROUND((G3760-G3759)/G3759*100,2)</f>
        <v>0.74</v>
      </c>
      <c r="K3760" s="3" t="str">
        <f aca="false">B3760&amp;"_"&amp;C3760</f>
        <v>8_2024-12-27</v>
      </c>
    </row>
    <row r="3761" customFormat="false" ht="15" hidden="false" customHeight="false" outlineLevel="0" collapsed="false">
      <c r="A3761" s="3" t="n">
        <v>3760</v>
      </c>
      <c r="B3761" s="3" t="n">
        <v>8</v>
      </c>
      <c r="C3761" s="3" t="s">
        <v>316</v>
      </c>
      <c r="D3761" s="4" t="n">
        <v>50.41</v>
      </c>
      <c r="E3761" s="4" t="n">
        <v>50.57</v>
      </c>
      <c r="F3761" s="4" t="n">
        <v>50.31</v>
      </c>
      <c r="G3761" s="4" t="n">
        <v>50.38</v>
      </c>
      <c r="H3761" s="5" t="n">
        <v>7483427</v>
      </c>
      <c r="I3761" s="3"/>
      <c r="J3761" s="3" t="n">
        <f aca="false">ROUND((G3761-G3760)/G3760*100,2)</f>
        <v>-2.63</v>
      </c>
      <c r="K3761" s="3" t="str">
        <f aca="false">B3761&amp;"_"&amp;C3761</f>
        <v>8_2024-12-30</v>
      </c>
    </row>
    <row r="3762" customFormat="false" ht="15" hidden="false" customHeight="false" outlineLevel="0" collapsed="false">
      <c r="A3762" s="3" t="n">
        <v>3761</v>
      </c>
      <c r="B3762" s="3" t="n">
        <v>8</v>
      </c>
      <c r="C3762" s="3" t="s">
        <v>317</v>
      </c>
      <c r="D3762" s="4" t="n">
        <v>50.35</v>
      </c>
      <c r="E3762" s="4" t="n">
        <v>50.51</v>
      </c>
      <c r="F3762" s="4" t="n">
        <v>50.14</v>
      </c>
      <c r="G3762" s="4" t="n">
        <v>50.27</v>
      </c>
      <c r="H3762" s="5" t="n">
        <v>4415504</v>
      </c>
      <c r="I3762" s="3"/>
      <c r="J3762" s="3" t="n">
        <f aca="false">ROUND((G3762-G3761)/G3761*100,2)</f>
        <v>-0.22</v>
      </c>
      <c r="K3762" s="3" t="str">
        <f aca="false">B3762&amp;"_"&amp;C3762</f>
        <v>8_2024-12-31</v>
      </c>
    </row>
    <row r="3763" customFormat="false" ht="15" hidden="false" customHeight="false" outlineLevel="0" collapsed="false">
      <c r="A3763" s="3" t="n">
        <v>3762</v>
      </c>
      <c r="B3763" s="3" t="n">
        <v>8</v>
      </c>
      <c r="C3763" s="3" t="s">
        <v>318</v>
      </c>
      <c r="D3763" s="4" t="n">
        <v>49.93</v>
      </c>
      <c r="E3763" s="4" t="n">
        <v>49.98</v>
      </c>
      <c r="F3763" s="4" t="n">
        <v>49.68</v>
      </c>
      <c r="G3763" s="4" t="n">
        <v>49.77</v>
      </c>
      <c r="H3763" s="5" t="n">
        <v>2577015</v>
      </c>
      <c r="I3763" s="3"/>
      <c r="J3763" s="3" t="n">
        <f aca="false">ROUND((G3763-G3762)/G3762*100,2)</f>
        <v>-0.99</v>
      </c>
      <c r="K3763" s="3" t="str">
        <f aca="false">B3763&amp;"_"&amp;C3763</f>
        <v>8_2025-01-01</v>
      </c>
    </row>
    <row r="3764" customFormat="false" ht="15" hidden="false" customHeight="false" outlineLevel="0" collapsed="false">
      <c r="A3764" s="3" t="n">
        <v>3763</v>
      </c>
      <c r="B3764" s="3" t="n">
        <v>8</v>
      </c>
      <c r="C3764" s="3" t="s">
        <v>319</v>
      </c>
      <c r="D3764" s="4" t="n">
        <v>51.14</v>
      </c>
      <c r="E3764" s="4" t="n">
        <v>51.45</v>
      </c>
      <c r="F3764" s="4" t="n">
        <v>50.86</v>
      </c>
      <c r="G3764" s="4" t="n">
        <v>51.22</v>
      </c>
      <c r="H3764" s="5" t="n">
        <v>5524939</v>
      </c>
      <c r="I3764" s="3"/>
      <c r="J3764" s="3" t="n">
        <f aca="false">ROUND((G3764-G3763)/G3763*100,2)</f>
        <v>2.91</v>
      </c>
      <c r="K3764" s="3" t="str">
        <f aca="false">B3764&amp;"_"&amp;C3764</f>
        <v>8_2025-01-02</v>
      </c>
    </row>
    <row r="3765" customFormat="false" ht="15" hidden="false" customHeight="false" outlineLevel="0" collapsed="false">
      <c r="A3765" s="3" t="n">
        <v>3764</v>
      </c>
      <c r="B3765" s="3" t="n">
        <v>8</v>
      </c>
      <c r="C3765" s="3" t="s">
        <v>320</v>
      </c>
      <c r="D3765" s="4" t="n">
        <v>50.73</v>
      </c>
      <c r="E3765" s="4" t="n">
        <v>50.91</v>
      </c>
      <c r="F3765" s="4" t="n">
        <v>50.51</v>
      </c>
      <c r="G3765" s="4" t="n">
        <v>50.64</v>
      </c>
      <c r="H3765" s="5" t="n">
        <v>4707800</v>
      </c>
      <c r="I3765" s="3"/>
      <c r="J3765" s="3" t="n">
        <f aca="false">ROUND((G3765-G3764)/G3764*100,2)</f>
        <v>-1.13</v>
      </c>
      <c r="K3765" s="3" t="str">
        <f aca="false">B3765&amp;"_"&amp;C3765</f>
        <v>8_2025-01-03</v>
      </c>
    </row>
    <row r="3766" customFormat="false" ht="15" hidden="false" customHeight="false" outlineLevel="0" collapsed="false">
      <c r="A3766" s="3" t="n">
        <v>3765</v>
      </c>
      <c r="B3766" s="3" t="n">
        <v>8</v>
      </c>
      <c r="C3766" s="3" t="s">
        <v>321</v>
      </c>
      <c r="D3766" s="4" t="n">
        <v>52.04</v>
      </c>
      <c r="E3766" s="4" t="n">
        <v>52.14</v>
      </c>
      <c r="F3766" s="4" t="n">
        <v>51.66</v>
      </c>
      <c r="G3766" s="4" t="n">
        <v>51.88</v>
      </c>
      <c r="H3766" s="5" t="n">
        <v>3113971</v>
      </c>
      <c r="I3766" s="3"/>
      <c r="J3766" s="3" t="n">
        <f aca="false">ROUND((G3766-G3765)/G3765*100,2)</f>
        <v>2.45</v>
      </c>
      <c r="K3766" s="3" t="str">
        <f aca="false">B3766&amp;"_"&amp;C3766</f>
        <v>8_2025-01-06</v>
      </c>
    </row>
    <row r="3767" customFormat="false" ht="15" hidden="false" customHeight="false" outlineLevel="0" collapsed="false">
      <c r="A3767" s="3" t="n">
        <v>3766</v>
      </c>
      <c r="B3767" s="3" t="n">
        <v>8</v>
      </c>
      <c r="C3767" s="3" t="s">
        <v>322</v>
      </c>
      <c r="D3767" s="4" t="n">
        <v>50.69</v>
      </c>
      <c r="E3767" s="4" t="n">
        <v>50.98</v>
      </c>
      <c r="F3767" s="4" t="n">
        <v>50.46</v>
      </c>
      <c r="G3767" s="4" t="n">
        <v>50.69</v>
      </c>
      <c r="H3767" s="5" t="n">
        <v>6819402</v>
      </c>
      <c r="I3767" s="3"/>
      <c r="J3767" s="3" t="n">
        <f aca="false">ROUND((G3767-G3766)/G3766*100,2)</f>
        <v>-2.29</v>
      </c>
      <c r="K3767" s="3" t="str">
        <f aca="false">B3767&amp;"_"&amp;C3767</f>
        <v>8_2025-01-07</v>
      </c>
    </row>
    <row r="3768" customFormat="false" ht="15" hidden="false" customHeight="false" outlineLevel="0" collapsed="false">
      <c r="A3768" s="3" t="n">
        <v>3767</v>
      </c>
      <c r="B3768" s="3" t="n">
        <v>8</v>
      </c>
      <c r="C3768" s="3" t="s">
        <v>323</v>
      </c>
      <c r="D3768" s="4" t="n">
        <v>51.17</v>
      </c>
      <c r="E3768" s="4" t="n">
        <v>51.37</v>
      </c>
      <c r="F3768" s="4" t="n">
        <v>50.94</v>
      </c>
      <c r="G3768" s="4" t="n">
        <v>51.19</v>
      </c>
      <c r="H3768" s="5" t="n">
        <v>5069020</v>
      </c>
      <c r="I3768" s="3"/>
      <c r="J3768" s="3" t="n">
        <f aca="false">ROUND((G3768-G3767)/G3767*100,2)</f>
        <v>0.99</v>
      </c>
      <c r="K3768" s="3" t="str">
        <f aca="false">B3768&amp;"_"&amp;C3768</f>
        <v>8_2025-01-08</v>
      </c>
    </row>
    <row r="3769" customFormat="false" ht="15" hidden="false" customHeight="false" outlineLevel="0" collapsed="false">
      <c r="A3769" s="3" t="n">
        <v>3768</v>
      </c>
      <c r="B3769" s="3" t="n">
        <v>8</v>
      </c>
      <c r="C3769" s="3" t="s">
        <v>324</v>
      </c>
      <c r="D3769" s="4" t="n">
        <v>51.54</v>
      </c>
      <c r="E3769" s="4" t="n">
        <v>51.8</v>
      </c>
      <c r="F3769" s="4" t="n">
        <v>51.12</v>
      </c>
      <c r="G3769" s="4" t="n">
        <v>51.38</v>
      </c>
      <c r="H3769" s="5" t="n">
        <v>6650012</v>
      </c>
      <c r="I3769" s="3"/>
      <c r="J3769" s="3" t="n">
        <f aca="false">ROUND((G3769-G3768)/G3768*100,2)</f>
        <v>0.37</v>
      </c>
      <c r="K3769" s="3" t="str">
        <f aca="false">B3769&amp;"_"&amp;C3769</f>
        <v>8_2025-01-09</v>
      </c>
    </row>
    <row r="3770" customFormat="false" ht="15" hidden="false" customHeight="false" outlineLevel="0" collapsed="false">
      <c r="A3770" s="3" t="n">
        <v>3769</v>
      </c>
      <c r="B3770" s="3" t="n">
        <v>8</v>
      </c>
      <c r="C3770" s="3" t="s">
        <v>325</v>
      </c>
      <c r="D3770" s="4" t="n">
        <v>51.11</v>
      </c>
      <c r="E3770" s="4" t="n">
        <v>51.38</v>
      </c>
      <c r="F3770" s="4" t="n">
        <v>50.91</v>
      </c>
      <c r="G3770" s="4" t="n">
        <v>51.05</v>
      </c>
      <c r="H3770" s="5" t="n">
        <v>1114619</v>
      </c>
      <c r="I3770" s="3"/>
      <c r="J3770" s="3" t="n">
        <f aca="false">ROUND((G3770-G3769)/G3769*100,2)</f>
        <v>-0.64</v>
      </c>
      <c r="K3770" s="3" t="str">
        <f aca="false">B3770&amp;"_"&amp;C3770</f>
        <v>8_2025-01-10</v>
      </c>
    </row>
    <row r="3771" customFormat="false" ht="15" hidden="false" customHeight="false" outlineLevel="0" collapsed="false">
      <c r="A3771" s="3" t="n">
        <v>3770</v>
      </c>
      <c r="B3771" s="3" t="n">
        <v>8</v>
      </c>
      <c r="C3771" s="3" t="s">
        <v>326</v>
      </c>
      <c r="D3771" s="4" t="n">
        <v>51.96</v>
      </c>
      <c r="E3771" s="4" t="n">
        <v>52.27</v>
      </c>
      <c r="F3771" s="4" t="n">
        <v>51.78</v>
      </c>
      <c r="G3771" s="4" t="n">
        <v>52.16</v>
      </c>
      <c r="H3771" s="5" t="n">
        <v>2744365</v>
      </c>
      <c r="I3771" s="3"/>
      <c r="J3771" s="3" t="n">
        <f aca="false">ROUND((G3771-G3770)/G3770*100,2)</f>
        <v>2.17</v>
      </c>
      <c r="K3771" s="3" t="str">
        <f aca="false">B3771&amp;"_"&amp;C3771</f>
        <v>8_2025-01-13</v>
      </c>
    </row>
    <row r="3772" customFormat="false" ht="15" hidden="false" customHeight="false" outlineLevel="0" collapsed="false">
      <c r="A3772" s="3" t="n">
        <v>3771</v>
      </c>
      <c r="B3772" s="3" t="n">
        <v>8</v>
      </c>
      <c r="C3772" s="3" t="s">
        <v>327</v>
      </c>
      <c r="D3772" s="4" t="n">
        <v>54.41</v>
      </c>
      <c r="E3772" s="4" t="n">
        <v>54.67</v>
      </c>
      <c r="F3772" s="4" t="n">
        <v>54.02</v>
      </c>
      <c r="G3772" s="4" t="n">
        <v>54.28</v>
      </c>
      <c r="H3772" s="5" t="n">
        <v>2045830</v>
      </c>
      <c r="I3772" s="3"/>
      <c r="J3772" s="3" t="n">
        <f aca="false">ROUND((G3772-G3771)/G3771*100,2)</f>
        <v>4.06</v>
      </c>
      <c r="K3772" s="3" t="str">
        <f aca="false">B3772&amp;"_"&amp;C3772</f>
        <v>8_2025-01-14</v>
      </c>
    </row>
    <row r="3773" customFormat="false" ht="15" hidden="false" customHeight="false" outlineLevel="0" collapsed="false">
      <c r="A3773" s="3" t="n">
        <v>3772</v>
      </c>
      <c r="B3773" s="3" t="n">
        <v>8</v>
      </c>
      <c r="C3773" s="3" t="s">
        <v>328</v>
      </c>
      <c r="D3773" s="4" t="n">
        <v>53.82</v>
      </c>
      <c r="E3773" s="4" t="n">
        <v>54.1</v>
      </c>
      <c r="F3773" s="4" t="n">
        <v>53.65</v>
      </c>
      <c r="G3773" s="4" t="n">
        <v>53.82</v>
      </c>
      <c r="H3773" s="5" t="n">
        <v>3434139</v>
      </c>
      <c r="I3773" s="3"/>
      <c r="J3773" s="3" t="n">
        <f aca="false">ROUND((G3773-G3772)/G3772*100,2)</f>
        <v>-0.85</v>
      </c>
      <c r="K3773" s="3" t="str">
        <f aca="false">B3773&amp;"_"&amp;C3773</f>
        <v>8_2025-01-15</v>
      </c>
    </row>
    <row r="3774" customFormat="false" ht="15" hidden="false" customHeight="false" outlineLevel="0" collapsed="false">
      <c r="A3774" s="3" t="n">
        <v>3773</v>
      </c>
      <c r="B3774" s="3" t="n">
        <v>8</v>
      </c>
      <c r="C3774" s="3" t="s">
        <v>329</v>
      </c>
      <c r="D3774" s="4" t="n">
        <v>53.54</v>
      </c>
      <c r="E3774" s="4" t="n">
        <v>53.75</v>
      </c>
      <c r="F3774" s="4" t="n">
        <v>53.38</v>
      </c>
      <c r="G3774" s="4" t="n">
        <v>53.45</v>
      </c>
      <c r="H3774" s="5" t="n">
        <v>4270831</v>
      </c>
      <c r="I3774" s="3"/>
      <c r="J3774" s="3" t="n">
        <f aca="false">ROUND((G3774-G3773)/G3773*100,2)</f>
        <v>-0.69</v>
      </c>
      <c r="K3774" s="3" t="str">
        <f aca="false">B3774&amp;"_"&amp;C3774</f>
        <v>8_2025-01-16</v>
      </c>
    </row>
    <row r="3775" customFormat="false" ht="15" hidden="false" customHeight="false" outlineLevel="0" collapsed="false">
      <c r="A3775" s="3" t="n">
        <v>3774</v>
      </c>
      <c r="B3775" s="3" t="n">
        <v>8</v>
      </c>
      <c r="C3775" s="3" t="s">
        <v>330</v>
      </c>
      <c r="D3775" s="4" t="n">
        <v>53.52</v>
      </c>
      <c r="E3775" s="4" t="n">
        <v>53.79</v>
      </c>
      <c r="F3775" s="4" t="n">
        <v>53.38</v>
      </c>
      <c r="G3775" s="4" t="n">
        <v>53.41</v>
      </c>
      <c r="H3775" s="5" t="n">
        <v>1114370</v>
      </c>
      <c r="I3775" s="3"/>
      <c r="J3775" s="3" t="n">
        <f aca="false">ROUND((G3775-G3774)/G3774*100,2)</f>
        <v>-0.07</v>
      </c>
      <c r="K3775" s="3" t="str">
        <f aca="false">B3775&amp;"_"&amp;C3775</f>
        <v>8_2025-01-17</v>
      </c>
    </row>
    <row r="3776" customFormat="false" ht="15" hidden="false" customHeight="false" outlineLevel="0" collapsed="false">
      <c r="A3776" s="3" t="n">
        <v>3775</v>
      </c>
      <c r="B3776" s="3" t="n">
        <v>8</v>
      </c>
      <c r="C3776" s="3" t="s">
        <v>331</v>
      </c>
      <c r="D3776" s="4" t="n">
        <v>53.51</v>
      </c>
      <c r="E3776" s="4" t="n">
        <v>53.69</v>
      </c>
      <c r="F3776" s="4" t="n">
        <v>53.42</v>
      </c>
      <c r="G3776" s="4" t="n">
        <v>53.51</v>
      </c>
      <c r="H3776" s="5" t="n">
        <v>7373266</v>
      </c>
      <c r="I3776" s="3"/>
      <c r="J3776" s="3" t="n">
        <f aca="false">ROUND((G3776-G3775)/G3775*100,2)</f>
        <v>0.19</v>
      </c>
      <c r="K3776" s="3" t="str">
        <f aca="false">B3776&amp;"_"&amp;C3776</f>
        <v>8_2025-01-20</v>
      </c>
    </row>
    <row r="3777" customFormat="false" ht="15" hidden="false" customHeight="false" outlineLevel="0" collapsed="false">
      <c r="A3777" s="3" t="n">
        <v>3776</v>
      </c>
      <c r="B3777" s="3" t="n">
        <v>8</v>
      </c>
      <c r="C3777" s="3" t="s">
        <v>332</v>
      </c>
      <c r="D3777" s="4" t="n">
        <v>56.39</v>
      </c>
      <c r="E3777" s="4" t="n">
        <v>56.69</v>
      </c>
      <c r="F3777" s="4" t="n">
        <v>56.34</v>
      </c>
      <c r="G3777" s="4" t="n">
        <v>56.35</v>
      </c>
      <c r="H3777" s="5" t="n">
        <v>6461951</v>
      </c>
      <c r="I3777" s="3"/>
      <c r="J3777" s="3" t="n">
        <f aca="false">ROUND((G3777-G3776)/G3776*100,2)</f>
        <v>5.31</v>
      </c>
      <c r="K3777" s="3" t="str">
        <f aca="false">B3777&amp;"_"&amp;C3777</f>
        <v>8_2025-01-21</v>
      </c>
    </row>
    <row r="3778" customFormat="false" ht="15" hidden="false" customHeight="false" outlineLevel="0" collapsed="false">
      <c r="A3778" s="3" t="n">
        <v>3777</v>
      </c>
      <c r="B3778" s="3" t="n">
        <v>8</v>
      </c>
      <c r="C3778" s="3" t="s">
        <v>333</v>
      </c>
      <c r="D3778" s="4" t="n">
        <v>55.4</v>
      </c>
      <c r="E3778" s="4" t="n">
        <v>55.59</v>
      </c>
      <c r="F3778" s="4" t="n">
        <v>54.97</v>
      </c>
      <c r="G3778" s="4" t="n">
        <v>55.25</v>
      </c>
      <c r="H3778" s="5" t="n">
        <v>6750458</v>
      </c>
      <c r="I3778" s="3"/>
      <c r="J3778" s="3" t="n">
        <f aca="false">ROUND((G3778-G3777)/G3777*100,2)</f>
        <v>-1.95</v>
      </c>
      <c r="K3778" s="3" t="str">
        <f aca="false">B3778&amp;"_"&amp;C3778</f>
        <v>8_2025-01-22</v>
      </c>
    </row>
    <row r="3779" customFormat="false" ht="15" hidden="false" customHeight="false" outlineLevel="0" collapsed="false">
      <c r="A3779" s="3" t="n">
        <v>3778</v>
      </c>
      <c r="B3779" s="3" t="n">
        <v>8</v>
      </c>
      <c r="C3779" s="3" t="s">
        <v>334</v>
      </c>
      <c r="D3779" s="4" t="n">
        <v>53.59</v>
      </c>
      <c r="E3779" s="4" t="n">
        <v>53.8</v>
      </c>
      <c r="F3779" s="4" t="n">
        <v>53.47</v>
      </c>
      <c r="G3779" s="4" t="n">
        <v>53.61</v>
      </c>
      <c r="H3779" s="5" t="n">
        <v>1608552</v>
      </c>
      <c r="I3779" s="3"/>
      <c r="J3779" s="3" t="n">
        <f aca="false">ROUND((G3779-G3778)/G3778*100,2)</f>
        <v>-2.97</v>
      </c>
      <c r="K3779" s="3" t="str">
        <f aca="false">B3779&amp;"_"&amp;C3779</f>
        <v>8_2025-01-23</v>
      </c>
    </row>
    <row r="3780" customFormat="false" ht="15" hidden="false" customHeight="false" outlineLevel="0" collapsed="false">
      <c r="A3780" s="3" t="n">
        <v>3779</v>
      </c>
      <c r="B3780" s="3" t="n">
        <v>8</v>
      </c>
      <c r="C3780" s="3" t="s">
        <v>335</v>
      </c>
      <c r="D3780" s="4" t="n">
        <v>55.09</v>
      </c>
      <c r="E3780" s="4" t="n">
        <v>55.16</v>
      </c>
      <c r="F3780" s="4" t="n">
        <v>54.79</v>
      </c>
      <c r="G3780" s="4" t="n">
        <v>55.05</v>
      </c>
      <c r="H3780" s="5" t="n">
        <v>1170727</v>
      </c>
      <c r="I3780" s="3"/>
      <c r="J3780" s="3" t="n">
        <f aca="false">ROUND((G3780-G3779)/G3779*100,2)</f>
        <v>2.69</v>
      </c>
      <c r="K3780" s="3" t="str">
        <f aca="false">B3780&amp;"_"&amp;C3780</f>
        <v>8_2025-01-24</v>
      </c>
    </row>
    <row r="3781" customFormat="false" ht="15" hidden="false" customHeight="false" outlineLevel="0" collapsed="false">
      <c r="A3781" s="3" t="n">
        <v>3780</v>
      </c>
      <c r="B3781" s="3" t="n">
        <v>8</v>
      </c>
      <c r="C3781" s="3" t="s">
        <v>336</v>
      </c>
      <c r="D3781" s="4" t="n">
        <v>53.5</v>
      </c>
      <c r="E3781" s="4" t="n">
        <v>53.6</v>
      </c>
      <c r="F3781" s="4" t="n">
        <v>53.19</v>
      </c>
      <c r="G3781" s="4" t="n">
        <v>53.36</v>
      </c>
      <c r="H3781" s="5" t="n">
        <v>6131434</v>
      </c>
      <c r="I3781" s="3"/>
      <c r="J3781" s="3" t="n">
        <f aca="false">ROUND((G3781-G3780)/G3780*100,2)</f>
        <v>-3.07</v>
      </c>
      <c r="K3781" s="3" t="str">
        <f aca="false">B3781&amp;"_"&amp;C3781</f>
        <v>8_2025-01-27</v>
      </c>
    </row>
    <row r="3782" customFormat="false" ht="15" hidden="false" customHeight="false" outlineLevel="0" collapsed="false">
      <c r="A3782" s="3" t="n">
        <v>3781</v>
      </c>
      <c r="B3782" s="3" t="n">
        <v>8</v>
      </c>
      <c r="C3782" s="3" t="s">
        <v>337</v>
      </c>
      <c r="D3782" s="4" t="n">
        <v>53.52</v>
      </c>
      <c r="E3782" s="4" t="n">
        <v>53.76</v>
      </c>
      <c r="F3782" s="4" t="n">
        <v>53.2</v>
      </c>
      <c r="G3782" s="4" t="n">
        <v>53.41</v>
      </c>
      <c r="H3782" s="5" t="n">
        <v>1963691</v>
      </c>
      <c r="I3782" s="3"/>
      <c r="J3782" s="3" t="n">
        <f aca="false">ROUND((G3782-G3781)/G3781*100,2)</f>
        <v>0.09</v>
      </c>
      <c r="K3782" s="3" t="str">
        <f aca="false">B3782&amp;"_"&amp;C3782</f>
        <v>8_2025-01-28</v>
      </c>
    </row>
    <row r="3783" customFormat="false" ht="15" hidden="false" customHeight="false" outlineLevel="0" collapsed="false">
      <c r="A3783" s="3" t="n">
        <v>3782</v>
      </c>
      <c r="B3783" s="3" t="n">
        <v>8</v>
      </c>
      <c r="C3783" s="3" t="s">
        <v>338</v>
      </c>
      <c r="D3783" s="4" t="n">
        <v>52.43</v>
      </c>
      <c r="E3783" s="4" t="n">
        <v>52.44</v>
      </c>
      <c r="F3783" s="4" t="n">
        <v>52.13</v>
      </c>
      <c r="G3783" s="4" t="n">
        <v>52.36</v>
      </c>
      <c r="H3783" s="5" t="n">
        <v>1413954</v>
      </c>
      <c r="I3783" s="3"/>
      <c r="J3783" s="3" t="n">
        <f aca="false">ROUND((G3783-G3782)/G3782*100,2)</f>
        <v>-1.97</v>
      </c>
      <c r="K3783" s="3" t="str">
        <f aca="false">B3783&amp;"_"&amp;C3783</f>
        <v>8_2025-01-29</v>
      </c>
    </row>
    <row r="3784" customFormat="false" ht="15" hidden="false" customHeight="false" outlineLevel="0" collapsed="false">
      <c r="A3784" s="3" t="n">
        <v>3783</v>
      </c>
      <c r="B3784" s="3" t="n">
        <v>8</v>
      </c>
      <c r="C3784" s="3" t="s">
        <v>339</v>
      </c>
      <c r="D3784" s="4" t="n">
        <v>52.25</v>
      </c>
      <c r="E3784" s="4" t="n">
        <v>52.76</v>
      </c>
      <c r="F3784" s="4" t="n">
        <v>52.08</v>
      </c>
      <c r="G3784" s="4" t="n">
        <v>52.45</v>
      </c>
      <c r="H3784" s="5" t="n">
        <v>6896234</v>
      </c>
      <c r="I3784" s="3"/>
      <c r="J3784" s="3" t="n">
        <f aca="false">ROUND((G3784-G3783)/G3783*100,2)</f>
        <v>0.17</v>
      </c>
      <c r="K3784" s="3" t="str">
        <f aca="false">B3784&amp;"_"&amp;C3784</f>
        <v>8_2025-01-30</v>
      </c>
    </row>
    <row r="3785" customFormat="false" ht="15" hidden="false" customHeight="false" outlineLevel="0" collapsed="false">
      <c r="A3785" s="3" t="n">
        <v>3784</v>
      </c>
      <c r="B3785" s="3" t="n">
        <v>8</v>
      </c>
      <c r="C3785" s="3" t="s">
        <v>340</v>
      </c>
      <c r="D3785" s="4" t="n">
        <v>53.94</v>
      </c>
      <c r="E3785" s="4" t="n">
        <v>54.03</v>
      </c>
      <c r="F3785" s="4" t="n">
        <v>53.52</v>
      </c>
      <c r="G3785" s="4" t="n">
        <v>53.73</v>
      </c>
      <c r="H3785" s="5" t="n">
        <v>2863618</v>
      </c>
      <c r="I3785" s="3"/>
      <c r="J3785" s="3" t="n">
        <f aca="false">ROUND((G3785-G3784)/G3784*100,2)</f>
        <v>2.44</v>
      </c>
      <c r="K3785" s="3" t="str">
        <f aca="false">B3785&amp;"_"&amp;C3785</f>
        <v>8_2025-01-31</v>
      </c>
    </row>
    <row r="3786" customFormat="false" ht="15" hidden="false" customHeight="false" outlineLevel="0" collapsed="false">
      <c r="A3786" s="3" t="n">
        <v>3785</v>
      </c>
      <c r="B3786" s="3" t="n">
        <v>8</v>
      </c>
      <c r="C3786" s="3" t="s">
        <v>341</v>
      </c>
      <c r="D3786" s="4" t="n">
        <v>54.67</v>
      </c>
      <c r="E3786" s="4" t="n">
        <v>54.89</v>
      </c>
      <c r="F3786" s="4" t="n">
        <v>54.5</v>
      </c>
      <c r="G3786" s="4" t="n">
        <v>54.87</v>
      </c>
      <c r="H3786" s="5" t="n">
        <v>6697638</v>
      </c>
      <c r="I3786" s="3"/>
      <c r="J3786" s="3" t="n">
        <f aca="false">ROUND((G3786-G3785)/G3785*100,2)</f>
        <v>2.12</v>
      </c>
      <c r="K3786" s="3" t="str">
        <f aca="false">B3786&amp;"_"&amp;C3786</f>
        <v>8_2025-02-03</v>
      </c>
    </row>
    <row r="3787" customFormat="false" ht="15" hidden="false" customHeight="false" outlineLevel="0" collapsed="false">
      <c r="A3787" s="3" t="n">
        <v>3786</v>
      </c>
      <c r="B3787" s="3" t="n">
        <v>8</v>
      </c>
      <c r="C3787" s="3" t="s">
        <v>342</v>
      </c>
      <c r="D3787" s="4" t="n">
        <v>56.13</v>
      </c>
      <c r="E3787" s="4" t="n">
        <v>56.41</v>
      </c>
      <c r="F3787" s="4" t="n">
        <v>55.75</v>
      </c>
      <c r="G3787" s="4" t="n">
        <v>55.99</v>
      </c>
      <c r="H3787" s="5" t="n">
        <v>820373</v>
      </c>
      <c r="I3787" s="3"/>
      <c r="J3787" s="3" t="n">
        <f aca="false">ROUND((G3787-G3786)/G3786*100,2)</f>
        <v>2.04</v>
      </c>
      <c r="K3787" s="3" t="str">
        <f aca="false">B3787&amp;"_"&amp;C3787</f>
        <v>8_2025-02-04</v>
      </c>
    </row>
    <row r="3788" customFormat="false" ht="15" hidden="false" customHeight="false" outlineLevel="0" collapsed="false">
      <c r="A3788" s="3" t="n">
        <v>3787</v>
      </c>
      <c r="B3788" s="3" t="n">
        <v>8</v>
      </c>
      <c r="C3788" s="3" t="s">
        <v>343</v>
      </c>
      <c r="D3788" s="4" t="n">
        <v>54.96</v>
      </c>
      <c r="E3788" s="4" t="n">
        <v>55.28</v>
      </c>
      <c r="F3788" s="4" t="n">
        <v>54.89</v>
      </c>
      <c r="G3788" s="4" t="n">
        <v>55.04</v>
      </c>
      <c r="H3788" s="5" t="n">
        <v>1022590</v>
      </c>
      <c r="I3788" s="3"/>
      <c r="J3788" s="3" t="n">
        <f aca="false">ROUND((G3788-G3787)/G3787*100,2)</f>
        <v>-1.7</v>
      </c>
      <c r="K3788" s="3" t="str">
        <f aca="false">B3788&amp;"_"&amp;C3788</f>
        <v>8_2025-02-05</v>
      </c>
    </row>
    <row r="3789" customFormat="false" ht="15" hidden="false" customHeight="false" outlineLevel="0" collapsed="false">
      <c r="A3789" s="3" t="n">
        <v>3788</v>
      </c>
      <c r="B3789" s="3" t="n">
        <v>8</v>
      </c>
      <c r="C3789" s="3" t="s">
        <v>344</v>
      </c>
      <c r="D3789" s="4" t="n">
        <v>56.8</v>
      </c>
      <c r="E3789" s="4" t="n">
        <v>57.11</v>
      </c>
      <c r="F3789" s="4" t="n">
        <v>56.53</v>
      </c>
      <c r="G3789" s="4" t="n">
        <v>56.87</v>
      </c>
      <c r="H3789" s="5" t="n">
        <v>4221420</v>
      </c>
      <c r="I3789" s="3"/>
      <c r="J3789" s="3" t="n">
        <f aca="false">ROUND((G3789-G3788)/G3788*100,2)</f>
        <v>3.32</v>
      </c>
      <c r="K3789" s="3" t="str">
        <f aca="false">B3789&amp;"_"&amp;C3789</f>
        <v>8_2025-02-06</v>
      </c>
    </row>
    <row r="3790" customFormat="false" ht="15" hidden="false" customHeight="false" outlineLevel="0" collapsed="false">
      <c r="A3790" s="3" t="n">
        <v>3789</v>
      </c>
      <c r="B3790" s="3" t="n">
        <v>8</v>
      </c>
      <c r="C3790" s="3" t="s">
        <v>345</v>
      </c>
      <c r="D3790" s="4" t="n">
        <v>56.33</v>
      </c>
      <c r="E3790" s="4" t="n">
        <v>56.36</v>
      </c>
      <c r="F3790" s="4" t="n">
        <v>55.91</v>
      </c>
      <c r="G3790" s="4" t="n">
        <v>56.14</v>
      </c>
      <c r="H3790" s="5" t="n">
        <v>4322427</v>
      </c>
      <c r="I3790" s="3"/>
      <c r="J3790" s="3" t="n">
        <f aca="false">ROUND((G3790-G3789)/G3789*100,2)</f>
        <v>-1.28</v>
      </c>
      <c r="K3790" s="3" t="str">
        <f aca="false">B3790&amp;"_"&amp;C3790</f>
        <v>8_2025-02-07</v>
      </c>
    </row>
    <row r="3791" customFormat="false" ht="15" hidden="false" customHeight="false" outlineLevel="0" collapsed="false">
      <c r="A3791" s="3" t="n">
        <v>3790</v>
      </c>
      <c r="B3791" s="3" t="n">
        <v>8</v>
      </c>
      <c r="C3791" s="3" t="s">
        <v>346</v>
      </c>
      <c r="D3791" s="4" t="n">
        <v>56.92</v>
      </c>
      <c r="E3791" s="4" t="n">
        <v>57.11</v>
      </c>
      <c r="F3791" s="4" t="n">
        <v>56.8</v>
      </c>
      <c r="G3791" s="4" t="n">
        <v>56.87</v>
      </c>
      <c r="H3791" s="5" t="n">
        <v>2314958</v>
      </c>
      <c r="I3791" s="3"/>
      <c r="J3791" s="3" t="n">
        <f aca="false">ROUND((G3791-G3790)/G3790*100,2)</f>
        <v>1.3</v>
      </c>
      <c r="K3791" s="3" t="str">
        <f aca="false">B3791&amp;"_"&amp;C3791</f>
        <v>8_2025-02-10</v>
      </c>
    </row>
    <row r="3792" customFormat="false" ht="15" hidden="false" customHeight="false" outlineLevel="0" collapsed="false">
      <c r="A3792" s="3" t="n">
        <v>3791</v>
      </c>
      <c r="B3792" s="3" t="n">
        <v>8</v>
      </c>
      <c r="C3792" s="3" t="s">
        <v>347</v>
      </c>
      <c r="D3792" s="4" t="n">
        <v>55.78</v>
      </c>
      <c r="E3792" s="4" t="n">
        <v>55.96</v>
      </c>
      <c r="F3792" s="4" t="n">
        <v>55.4</v>
      </c>
      <c r="G3792" s="4" t="n">
        <v>55.73</v>
      </c>
      <c r="H3792" s="5" t="n">
        <v>7824291</v>
      </c>
      <c r="I3792" s="3"/>
      <c r="J3792" s="3" t="n">
        <f aca="false">ROUND((G3792-G3791)/G3791*100,2)</f>
        <v>-2</v>
      </c>
      <c r="K3792" s="3" t="str">
        <f aca="false">B3792&amp;"_"&amp;C3792</f>
        <v>8_2025-02-11</v>
      </c>
    </row>
    <row r="3793" customFormat="false" ht="15" hidden="false" customHeight="false" outlineLevel="0" collapsed="false">
      <c r="A3793" s="3" t="n">
        <v>3792</v>
      </c>
      <c r="B3793" s="3" t="n">
        <v>8</v>
      </c>
      <c r="C3793" s="3" t="s">
        <v>348</v>
      </c>
      <c r="D3793" s="4" t="n">
        <v>54.84</v>
      </c>
      <c r="E3793" s="4" t="n">
        <v>54.98</v>
      </c>
      <c r="F3793" s="4" t="n">
        <v>54.57</v>
      </c>
      <c r="G3793" s="4" t="n">
        <v>54.69</v>
      </c>
      <c r="H3793" s="5" t="n">
        <v>7667197</v>
      </c>
      <c r="I3793" s="3"/>
      <c r="J3793" s="3" t="n">
        <f aca="false">ROUND((G3793-G3792)/G3792*100,2)</f>
        <v>-1.87</v>
      </c>
      <c r="K3793" s="3" t="str">
        <f aca="false">B3793&amp;"_"&amp;C3793</f>
        <v>8_2025-02-12</v>
      </c>
    </row>
    <row r="3794" customFormat="false" ht="15" hidden="false" customHeight="false" outlineLevel="0" collapsed="false">
      <c r="A3794" s="3" t="n">
        <v>3793</v>
      </c>
      <c r="B3794" s="3" t="n">
        <v>8</v>
      </c>
      <c r="C3794" s="3" t="s">
        <v>349</v>
      </c>
      <c r="D3794" s="4" t="n">
        <v>54.07</v>
      </c>
      <c r="E3794" s="4" t="n">
        <v>54.35</v>
      </c>
      <c r="F3794" s="4" t="n">
        <v>53.74</v>
      </c>
      <c r="G3794" s="4" t="n">
        <v>54.01</v>
      </c>
      <c r="H3794" s="5" t="n">
        <v>2295565</v>
      </c>
      <c r="I3794" s="3"/>
      <c r="J3794" s="3" t="n">
        <f aca="false">ROUND((G3794-G3793)/G3793*100,2)</f>
        <v>-1.24</v>
      </c>
      <c r="K3794" s="3" t="str">
        <f aca="false">B3794&amp;"_"&amp;C3794</f>
        <v>8_2025-02-13</v>
      </c>
    </row>
    <row r="3795" customFormat="false" ht="15" hidden="false" customHeight="false" outlineLevel="0" collapsed="false">
      <c r="A3795" s="3" t="n">
        <v>3794</v>
      </c>
      <c r="B3795" s="3" t="n">
        <v>8</v>
      </c>
      <c r="C3795" s="3" t="s">
        <v>350</v>
      </c>
      <c r="D3795" s="4" t="n">
        <v>54.25</v>
      </c>
      <c r="E3795" s="4" t="n">
        <v>54.32</v>
      </c>
      <c r="F3795" s="4" t="n">
        <v>54.14</v>
      </c>
      <c r="G3795" s="4" t="n">
        <v>54.26</v>
      </c>
      <c r="H3795" s="5" t="n">
        <v>7079155</v>
      </c>
      <c r="I3795" s="3"/>
      <c r="J3795" s="3" t="n">
        <f aca="false">ROUND((G3795-G3794)/G3794*100,2)</f>
        <v>0.46</v>
      </c>
      <c r="K3795" s="3" t="str">
        <f aca="false">B3795&amp;"_"&amp;C3795</f>
        <v>8_2025-02-14</v>
      </c>
    </row>
    <row r="3796" customFormat="false" ht="15" hidden="false" customHeight="false" outlineLevel="0" collapsed="false">
      <c r="A3796" s="3" t="n">
        <v>3795</v>
      </c>
      <c r="B3796" s="3" t="n">
        <v>8</v>
      </c>
      <c r="C3796" s="3" t="s">
        <v>351</v>
      </c>
      <c r="D3796" s="4" t="n">
        <v>54.89</v>
      </c>
      <c r="E3796" s="4" t="n">
        <v>55.16</v>
      </c>
      <c r="F3796" s="4" t="n">
        <v>54.87</v>
      </c>
      <c r="G3796" s="4" t="n">
        <v>54.93</v>
      </c>
      <c r="H3796" s="5" t="n">
        <v>1505179</v>
      </c>
      <c r="I3796" s="3"/>
      <c r="J3796" s="3" t="n">
        <f aca="false">ROUND((G3796-G3795)/G3795*100,2)</f>
        <v>1.23</v>
      </c>
      <c r="K3796" s="3" t="str">
        <f aca="false">B3796&amp;"_"&amp;C3796</f>
        <v>8_2025-02-17</v>
      </c>
    </row>
    <row r="3797" customFormat="false" ht="15" hidden="false" customHeight="false" outlineLevel="0" collapsed="false">
      <c r="A3797" s="3" t="n">
        <v>3796</v>
      </c>
      <c r="B3797" s="3" t="n">
        <v>8</v>
      </c>
      <c r="C3797" s="3" t="s">
        <v>352</v>
      </c>
      <c r="D3797" s="4" t="n">
        <v>55.45</v>
      </c>
      <c r="E3797" s="4" t="n">
        <v>55.53</v>
      </c>
      <c r="F3797" s="4" t="n">
        <v>55.28</v>
      </c>
      <c r="G3797" s="4" t="n">
        <v>55.44</v>
      </c>
      <c r="H3797" s="5" t="n">
        <v>3927018</v>
      </c>
      <c r="I3797" s="3"/>
      <c r="J3797" s="3" t="n">
        <f aca="false">ROUND((G3797-G3796)/G3796*100,2)</f>
        <v>0.93</v>
      </c>
      <c r="K3797" s="3" t="str">
        <f aca="false">B3797&amp;"_"&amp;C3797</f>
        <v>8_2025-02-18</v>
      </c>
    </row>
    <row r="3798" customFormat="false" ht="15" hidden="false" customHeight="false" outlineLevel="0" collapsed="false">
      <c r="A3798" s="3" t="n">
        <v>3797</v>
      </c>
      <c r="B3798" s="3" t="n">
        <v>8</v>
      </c>
      <c r="C3798" s="3" t="s">
        <v>353</v>
      </c>
      <c r="D3798" s="4" t="n">
        <v>56.2</v>
      </c>
      <c r="E3798" s="4" t="n">
        <v>56.5</v>
      </c>
      <c r="F3798" s="4" t="n">
        <v>56.08</v>
      </c>
      <c r="G3798" s="4" t="n">
        <v>56.24</v>
      </c>
      <c r="H3798" s="5" t="n">
        <v>535144</v>
      </c>
      <c r="I3798" s="3"/>
      <c r="J3798" s="3" t="n">
        <f aca="false">ROUND((G3798-G3797)/G3797*100,2)</f>
        <v>1.44</v>
      </c>
      <c r="K3798" s="3" t="str">
        <f aca="false">B3798&amp;"_"&amp;C3798</f>
        <v>8_2025-02-19</v>
      </c>
    </row>
    <row r="3799" customFormat="false" ht="15" hidden="false" customHeight="false" outlineLevel="0" collapsed="false">
      <c r="A3799" s="3" t="n">
        <v>3798</v>
      </c>
      <c r="B3799" s="3" t="n">
        <v>8</v>
      </c>
      <c r="C3799" s="3" t="s">
        <v>354</v>
      </c>
      <c r="D3799" s="4" t="n">
        <v>55.45</v>
      </c>
      <c r="E3799" s="4" t="n">
        <v>55.54</v>
      </c>
      <c r="F3799" s="4" t="n">
        <v>55.09</v>
      </c>
      <c r="G3799" s="4" t="n">
        <v>55.26</v>
      </c>
      <c r="H3799" s="5" t="n">
        <v>3332832</v>
      </c>
      <c r="I3799" s="3"/>
      <c r="J3799" s="3" t="n">
        <f aca="false">ROUND((G3799-G3798)/G3798*100,2)</f>
        <v>-1.74</v>
      </c>
      <c r="K3799" s="3" t="str">
        <f aca="false">B3799&amp;"_"&amp;C3799</f>
        <v>8_2025-02-20</v>
      </c>
    </row>
    <row r="3800" customFormat="false" ht="15" hidden="false" customHeight="false" outlineLevel="0" collapsed="false">
      <c r="A3800" s="3" t="n">
        <v>3799</v>
      </c>
      <c r="B3800" s="3" t="n">
        <v>8</v>
      </c>
      <c r="C3800" s="3" t="s">
        <v>355</v>
      </c>
      <c r="D3800" s="4" t="n">
        <v>55.37</v>
      </c>
      <c r="E3800" s="4" t="n">
        <v>55.5</v>
      </c>
      <c r="F3800" s="4" t="n">
        <v>55.26</v>
      </c>
      <c r="G3800" s="4" t="n">
        <v>55.28</v>
      </c>
      <c r="H3800" s="5" t="n">
        <v>1286323</v>
      </c>
      <c r="I3800" s="3"/>
      <c r="J3800" s="3" t="n">
        <f aca="false">ROUND((G3800-G3799)/G3799*100,2)</f>
        <v>0.04</v>
      </c>
      <c r="K3800" s="3" t="str">
        <f aca="false">B3800&amp;"_"&amp;C3800</f>
        <v>8_2025-02-21</v>
      </c>
    </row>
    <row r="3801" customFormat="false" ht="15" hidden="false" customHeight="false" outlineLevel="0" collapsed="false">
      <c r="A3801" s="3" t="n">
        <v>3800</v>
      </c>
      <c r="B3801" s="3" t="n">
        <v>8</v>
      </c>
      <c r="C3801" s="3" t="s">
        <v>356</v>
      </c>
      <c r="D3801" s="4" t="n">
        <v>55.9</v>
      </c>
      <c r="E3801" s="4" t="n">
        <v>56.05</v>
      </c>
      <c r="F3801" s="4" t="n">
        <v>55.36</v>
      </c>
      <c r="G3801" s="4" t="n">
        <v>55.68</v>
      </c>
      <c r="H3801" s="5" t="n">
        <v>5259544</v>
      </c>
      <c r="I3801" s="3"/>
      <c r="J3801" s="3" t="n">
        <f aca="false">ROUND((G3801-G3800)/G3800*100,2)</f>
        <v>0.72</v>
      </c>
      <c r="K3801" s="3" t="str">
        <f aca="false">B3801&amp;"_"&amp;C3801</f>
        <v>8_2025-02-24</v>
      </c>
    </row>
    <row r="3802" customFormat="false" ht="15" hidden="false" customHeight="false" outlineLevel="0" collapsed="false">
      <c r="A3802" s="3" t="n">
        <v>3801</v>
      </c>
      <c r="B3802" s="3" t="n">
        <v>8</v>
      </c>
      <c r="C3802" s="3" t="s">
        <v>357</v>
      </c>
      <c r="D3802" s="4" t="n">
        <v>56.19</v>
      </c>
      <c r="E3802" s="4" t="n">
        <v>56.5</v>
      </c>
      <c r="F3802" s="4" t="n">
        <v>55.91</v>
      </c>
      <c r="G3802" s="4" t="n">
        <v>56.05</v>
      </c>
      <c r="H3802" s="5" t="n">
        <v>2492007</v>
      </c>
      <c r="I3802" s="3"/>
      <c r="J3802" s="3" t="n">
        <f aca="false">ROUND((G3802-G3801)/G3801*100,2)</f>
        <v>0.66</v>
      </c>
      <c r="K3802" s="3" t="str">
        <f aca="false">B3802&amp;"_"&amp;C3802</f>
        <v>8_2025-02-25</v>
      </c>
    </row>
    <row r="3803" customFormat="false" ht="15" hidden="false" customHeight="false" outlineLevel="0" collapsed="false">
      <c r="A3803" s="3" t="n">
        <v>3802</v>
      </c>
      <c r="B3803" s="3" t="n">
        <v>8</v>
      </c>
      <c r="C3803" s="3" t="s">
        <v>358</v>
      </c>
      <c r="D3803" s="4" t="n">
        <v>57.49</v>
      </c>
      <c r="E3803" s="4" t="n">
        <v>57.82</v>
      </c>
      <c r="F3803" s="4" t="n">
        <v>57.26</v>
      </c>
      <c r="G3803" s="4" t="n">
        <v>57.27</v>
      </c>
      <c r="H3803" s="5" t="n">
        <v>5519591</v>
      </c>
      <c r="I3803" s="3"/>
      <c r="J3803" s="3" t="n">
        <f aca="false">ROUND((G3803-G3802)/G3802*100,2)</f>
        <v>2.18</v>
      </c>
      <c r="K3803" s="3" t="str">
        <f aca="false">B3803&amp;"_"&amp;C3803</f>
        <v>8_2025-02-26</v>
      </c>
    </row>
    <row r="3804" customFormat="false" ht="15" hidden="false" customHeight="false" outlineLevel="0" collapsed="false">
      <c r="A3804" s="3" t="n">
        <v>3803</v>
      </c>
      <c r="B3804" s="3" t="n">
        <v>8</v>
      </c>
      <c r="C3804" s="3" t="s">
        <v>359</v>
      </c>
      <c r="D3804" s="4" t="n">
        <v>56.99</v>
      </c>
      <c r="E3804" s="4" t="n">
        <v>56.99</v>
      </c>
      <c r="F3804" s="4" t="n">
        <v>56.72</v>
      </c>
      <c r="G3804" s="4" t="n">
        <v>56.77</v>
      </c>
      <c r="H3804" s="5" t="n">
        <v>3647738</v>
      </c>
      <c r="I3804" s="3"/>
      <c r="J3804" s="3" t="n">
        <f aca="false">ROUND((G3804-G3803)/G3803*100,2)</f>
        <v>-0.87</v>
      </c>
      <c r="K3804" s="3" t="str">
        <f aca="false">B3804&amp;"_"&amp;C3804</f>
        <v>8_2025-02-27</v>
      </c>
    </row>
    <row r="3805" customFormat="false" ht="15" hidden="false" customHeight="false" outlineLevel="0" collapsed="false">
      <c r="A3805" s="3" t="n">
        <v>3804</v>
      </c>
      <c r="B3805" s="3" t="n">
        <v>8</v>
      </c>
      <c r="C3805" s="3" t="s">
        <v>360</v>
      </c>
      <c r="D3805" s="4" t="n">
        <v>56.6</v>
      </c>
      <c r="E3805" s="4" t="n">
        <v>56.95</v>
      </c>
      <c r="F3805" s="4" t="n">
        <v>56.43</v>
      </c>
      <c r="G3805" s="4" t="n">
        <v>56.63</v>
      </c>
      <c r="H3805" s="5" t="n">
        <v>1268364</v>
      </c>
      <c r="I3805" s="3"/>
      <c r="J3805" s="3" t="n">
        <f aca="false">ROUND((G3805-G3804)/G3804*100,2)</f>
        <v>-0.25</v>
      </c>
      <c r="K3805" s="3" t="str">
        <f aca="false">B3805&amp;"_"&amp;C3805</f>
        <v>8_2025-02-28</v>
      </c>
    </row>
    <row r="3806" customFormat="false" ht="15" hidden="false" customHeight="false" outlineLevel="0" collapsed="false">
      <c r="A3806" s="3" t="n">
        <v>3805</v>
      </c>
      <c r="B3806" s="3" t="n">
        <v>8</v>
      </c>
      <c r="C3806" s="3" t="s">
        <v>361</v>
      </c>
      <c r="D3806" s="4" t="n">
        <v>55.62</v>
      </c>
      <c r="E3806" s="4" t="n">
        <v>55.82</v>
      </c>
      <c r="F3806" s="4" t="n">
        <v>55.42</v>
      </c>
      <c r="G3806" s="4" t="n">
        <v>55.64</v>
      </c>
      <c r="H3806" s="5" t="n">
        <v>4939832</v>
      </c>
      <c r="I3806" s="3"/>
      <c r="J3806" s="3" t="n">
        <f aca="false">ROUND((G3806-G3805)/G3805*100,2)</f>
        <v>-1.75</v>
      </c>
      <c r="K3806" s="3" t="str">
        <f aca="false">B3806&amp;"_"&amp;C3806</f>
        <v>8_2025-03-03</v>
      </c>
    </row>
    <row r="3807" customFormat="false" ht="15" hidden="false" customHeight="false" outlineLevel="0" collapsed="false">
      <c r="A3807" s="3" t="n">
        <v>3806</v>
      </c>
      <c r="B3807" s="3" t="n">
        <v>8</v>
      </c>
      <c r="C3807" s="3" t="s">
        <v>362</v>
      </c>
      <c r="D3807" s="4" t="n">
        <v>54.67</v>
      </c>
      <c r="E3807" s="4" t="n">
        <v>54.98</v>
      </c>
      <c r="F3807" s="4" t="n">
        <v>54.36</v>
      </c>
      <c r="G3807" s="4" t="n">
        <v>54.54</v>
      </c>
      <c r="H3807" s="5" t="n">
        <v>4813495</v>
      </c>
      <c r="I3807" s="3"/>
      <c r="J3807" s="3" t="n">
        <f aca="false">ROUND((G3807-G3806)/G3806*100,2)</f>
        <v>-1.98</v>
      </c>
      <c r="K3807" s="3" t="str">
        <f aca="false">B3807&amp;"_"&amp;C3807</f>
        <v>8_2025-03-04</v>
      </c>
    </row>
    <row r="3808" customFormat="false" ht="15" hidden="false" customHeight="false" outlineLevel="0" collapsed="false">
      <c r="A3808" s="3" t="n">
        <v>3807</v>
      </c>
      <c r="B3808" s="3" t="n">
        <v>8</v>
      </c>
      <c r="C3808" s="3" t="s">
        <v>363</v>
      </c>
      <c r="D3808" s="4" t="n">
        <v>55.56</v>
      </c>
      <c r="E3808" s="4" t="n">
        <v>55.92</v>
      </c>
      <c r="F3808" s="4" t="n">
        <v>55.26</v>
      </c>
      <c r="G3808" s="4" t="n">
        <v>55.67</v>
      </c>
      <c r="H3808" s="5" t="n">
        <v>6952002</v>
      </c>
      <c r="I3808" s="3"/>
      <c r="J3808" s="3" t="n">
        <f aca="false">ROUND((G3808-G3807)/G3807*100,2)</f>
        <v>2.07</v>
      </c>
      <c r="K3808" s="3" t="str">
        <f aca="false">B3808&amp;"_"&amp;C3808</f>
        <v>8_2025-03-05</v>
      </c>
    </row>
    <row r="3809" customFormat="false" ht="15" hidden="false" customHeight="false" outlineLevel="0" collapsed="false">
      <c r="A3809" s="3" t="n">
        <v>3808</v>
      </c>
      <c r="B3809" s="3" t="n">
        <v>8</v>
      </c>
      <c r="C3809" s="3" t="s">
        <v>364</v>
      </c>
      <c r="D3809" s="4" t="n">
        <v>56.08</v>
      </c>
      <c r="E3809" s="4" t="n">
        <v>56.31</v>
      </c>
      <c r="F3809" s="4" t="n">
        <v>56.02</v>
      </c>
      <c r="G3809" s="4" t="n">
        <v>56.02</v>
      </c>
      <c r="H3809" s="5" t="n">
        <v>1802753</v>
      </c>
      <c r="I3809" s="3"/>
      <c r="J3809" s="3" t="n">
        <f aca="false">ROUND((G3809-G3808)/G3808*100,2)</f>
        <v>0.63</v>
      </c>
      <c r="K3809" s="3" t="str">
        <f aca="false">B3809&amp;"_"&amp;C3809</f>
        <v>8_2025-03-06</v>
      </c>
    </row>
    <row r="3810" customFormat="false" ht="15" hidden="false" customHeight="false" outlineLevel="0" collapsed="false">
      <c r="A3810" s="3" t="n">
        <v>3809</v>
      </c>
      <c r="B3810" s="3" t="n">
        <v>8</v>
      </c>
      <c r="C3810" s="3" t="s">
        <v>365</v>
      </c>
      <c r="D3810" s="4" t="n">
        <v>54.24</v>
      </c>
      <c r="E3810" s="4" t="n">
        <v>54.54</v>
      </c>
      <c r="F3810" s="4" t="n">
        <v>54.09</v>
      </c>
      <c r="G3810" s="4" t="n">
        <v>54.34</v>
      </c>
      <c r="H3810" s="5" t="n">
        <v>2522168</v>
      </c>
      <c r="I3810" s="3"/>
      <c r="J3810" s="3" t="n">
        <f aca="false">ROUND((G3810-G3809)/G3809*100,2)</f>
        <v>-3</v>
      </c>
      <c r="K3810" s="3" t="str">
        <f aca="false">B3810&amp;"_"&amp;C3810</f>
        <v>8_2025-03-07</v>
      </c>
    </row>
    <row r="3811" customFormat="false" ht="15" hidden="false" customHeight="false" outlineLevel="0" collapsed="false">
      <c r="A3811" s="3" t="n">
        <v>3810</v>
      </c>
      <c r="B3811" s="3" t="n">
        <v>8</v>
      </c>
      <c r="C3811" s="3" t="s">
        <v>366</v>
      </c>
      <c r="D3811" s="4" t="n">
        <v>54.22</v>
      </c>
      <c r="E3811" s="4" t="n">
        <v>54.62</v>
      </c>
      <c r="F3811" s="4" t="n">
        <v>54.19</v>
      </c>
      <c r="G3811" s="4" t="n">
        <v>54.3</v>
      </c>
      <c r="H3811" s="5" t="n">
        <v>5801838</v>
      </c>
      <c r="I3811" s="3"/>
      <c r="J3811" s="3" t="n">
        <f aca="false">ROUND((G3811-G3810)/G3810*100,2)</f>
        <v>-0.07</v>
      </c>
      <c r="K3811" s="3" t="str">
        <f aca="false">B3811&amp;"_"&amp;C3811</f>
        <v>8_2025-03-10</v>
      </c>
    </row>
    <row r="3812" customFormat="false" ht="15" hidden="false" customHeight="false" outlineLevel="0" collapsed="false">
      <c r="A3812" s="3" t="n">
        <v>3811</v>
      </c>
      <c r="B3812" s="3" t="n">
        <v>8</v>
      </c>
      <c r="C3812" s="3" t="s">
        <v>367</v>
      </c>
      <c r="D3812" s="4" t="n">
        <v>55.16</v>
      </c>
      <c r="E3812" s="4" t="n">
        <v>55.45</v>
      </c>
      <c r="F3812" s="4" t="n">
        <v>55.1</v>
      </c>
      <c r="G3812" s="4" t="n">
        <v>55.14</v>
      </c>
      <c r="H3812" s="5" t="n">
        <v>4182199</v>
      </c>
      <c r="I3812" s="3"/>
      <c r="J3812" s="3" t="n">
        <f aca="false">ROUND((G3812-G3811)/G3811*100,2)</f>
        <v>1.55</v>
      </c>
      <c r="K3812" s="3" t="str">
        <f aca="false">B3812&amp;"_"&amp;C3812</f>
        <v>8_2025-03-11</v>
      </c>
    </row>
    <row r="3813" customFormat="false" ht="15" hidden="false" customHeight="false" outlineLevel="0" collapsed="false">
      <c r="A3813" s="3" t="n">
        <v>3812</v>
      </c>
      <c r="B3813" s="3" t="n">
        <v>8</v>
      </c>
      <c r="C3813" s="3" t="s">
        <v>368</v>
      </c>
      <c r="D3813" s="4" t="n">
        <v>53.67</v>
      </c>
      <c r="E3813" s="4" t="n">
        <v>53.97</v>
      </c>
      <c r="F3813" s="4" t="n">
        <v>53.66</v>
      </c>
      <c r="G3813" s="4" t="n">
        <v>53.69</v>
      </c>
      <c r="H3813" s="5" t="n">
        <v>7758764</v>
      </c>
      <c r="I3813" s="3"/>
      <c r="J3813" s="3" t="n">
        <f aca="false">ROUND((G3813-G3812)/G3812*100,2)</f>
        <v>-2.63</v>
      </c>
      <c r="K3813" s="3" t="str">
        <f aca="false">B3813&amp;"_"&amp;C3813</f>
        <v>8_2025-03-12</v>
      </c>
    </row>
    <row r="3814" customFormat="false" ht="15" hidden="false" customHeight="false" outlineLevel="0" collapsed="false">
      <c r="A3814" s="3" t="n">
        <v>3813</v>
      </c>
      <c r="B3814" s="3" t="n">
        <v>8</v>
      </c>
      <c r="C3814" s="3" t="s">
        <v>369</v>
      </c>
      <c r="D3814" s="4" t="n">
        <v>54.77</v>
      </c>
      <c r="E3814" s="4" t="n">
        <v>55.03</v>
      </c>
      <c r="F3814" s="4" t="n">
        <v>54.31</v>
      </c>
      <c r="G3814" s="4" t="n">
        <v>54.56</v>
      </c>
      <c r="H3814" s="5" t="n">
        <v>6793577</v>
      </c>
      <c r="I3814" s="3"/>
      <c r="J3814" s="3" t="n">
        <f aca="false">ROUND((G3814-G3813)/G3813*100,2)</f>
        <v>1.62</v>
      </c>
      <c r="K3814" s="3" t="str">
        <f aca="false">B3814&amp;"_"&amp;C3814</f>
        <v>8_2025-03-13</v>
      </c>
    </row>
    <row r="3815" customFormat="false" ht="15" hidden="false" customHeight="false" outlineLevel="0" collapsed="false">
      <c r="A3815" s="3" t="n">
        <v>3814</v>
      </c>
      <c r="B3815" s="3" t="n">
        <v>8</v>
      </c>
      <c r="C3815" s="3" t="s">
        <v>370</v>
      </c>
      <c r="D3815" s="4" t="n">
        <v>52.38</v>
      </c>
      <c r="E3815" s="4" t="n">
        <v>52.62</v>
      </c>
      <c r="F3815" s="4" t="n">
        <v>52.01</v>
      </c>
      <c r="G3815" s="4" t="n">
        <v>52.25</v>
      </c>
      <c r="H3815" s="5" t="n">
        <v>763360</v>
      </c>
      <c r="I3815" s="3"/>
      <c r="J3815" s="3" t="n">
        <f aca="false">ROUND((G3815-G3814)/G3814*100,2)</f>
        <v>-4.23</v>
      </c>
      <c r="K3815" s="3" t="str">
        <f aca="false">B3815&amp;"_"&amp;C3815</f>
        <v>8_2025-03-14</v>
      </c>
    </row>
    <row r="3816" customFormat="false" ht="15" hidden="false" customHeight="false" outlineLevel="0" collapsed="false">
      <c r="A3816" s="3" t="n">
        <v>3815</v>
      </c>
      <c r="B3816" s="3" t="n">
        <v>8</v>
      </c>
      <c r="C3816" s="3" t="s">
        <v>371</v>
      </c>
      <c r="D3816" s="4" t="n">
        <v>52.05</v>
      </c>
      <c r="E3816" s="4" t="n">
        <v>52.22</v>
      </c>
      <c r="F3816" s="4" t="n">
        <v>52.03</v>
      </c>
      <c r="G3816" s="4" t="n">
        <v>52.05</v>
      </c>
      <c r="H3816" s="5" t="n">
        <v>4200632</v>
      </c>
      <c r="I3816" s="3"/>
      <c r="J3816" s="3" t="n">
        <f aca="false">ROUND((G3816-G3815)/G3815*100,2)</f>
        <v>-0.38</v>
      </c>
      <c r="K3816" s="3" t="str">
        <f aca="false">B3816&amp;"_"&amp;C3816</f>
        <v>8_2025-03-17</v>
      </c>
    </row>
    <row r="3817" customFormat="false" ht="15" hidden="false" customHeight="false" outlineLevel="0" collapsed="false">
      <c r="A3817" s="3" t="n">
        <v>3816</v>
      </c>
      <c r="B3817" s="3" t="n">
        <v>8</v>
      </c>
      <c r="C3817" s="3" t="s">
        <v>372</v>
      </c>
      <c r="D3817" s="4" t="n">
        <v>52.7</v>
      </c>
      <c r="E3817" s="4" t="n">
        <v>52.84</v>
      </c>
      <c r="F3817" s="4" t="n">
        <v>52.44</v>
      </c>
      <c r="G3817" s="4" t="n">
        <v>52.68</v>
      </c>
      <c r="H3817" s="5" t="n">
        <v>7713504</v>
      </c>
      <c r="I3817" s="3"/>
      <c r="J3817" s="3" t="n">
        <f aca="false">ROUND((G3817-G3816)/G3816*100,2)</f>
        <v>1.21</v>
      </c>
      <c r="K3817" s="3" t="str">
        <f aca="false">B3817&amp;"_"&amp;C3817</f>
        <v>8_2025-03-18</v>
      </c>
    </row>
    <row r="3818" customFormat="false" ht="15" hidden="false" customHeight="false" outlineLevel="0" collapsed="false">
      <c r="A3818" s="3" t="n">
        <v>3817</v>
      </c>
      <c r="B3818" s="3" t="n">
        <v>8</v>
      </c>
      <c r="C3818" s="3" t="s">
        <v>373</v>
      </c>
      <c r="D3818" s="4" t="n">
        <v>52.78</v>
      </c>
      <c r="E3818" s="4" t="n">
        <v>53.06</v>
      </c>
      <c r="F3818" s="4" t="n">
        <v>52.64</v>
      </c>
      <c r="G3818" s="4" t="n">
        <v>52.82</v>
      </c>
      <c r="H3818" s="5" t="n">
        <v>6720500</v>
      </c>
      <c r="I3818" s="3"/>
      <c r="J3818" s="3" t="n">
        <f aca="false">ROUND((G3818-G3817)/G3817*100,2)</f>
        <v>0.27</v>
      </c>
      <c r="K3818" s="3" t="str">
        <f aca="false">B3818&amp;"_"&amp;C3818</f>
        <v>8_2025-03-19</v>
      </c>
    </row>
    <row r="3819" customFormat="false" ht="15" hidden="false" customHeight="false" outlineLevel="0" collapsed="false">
      <c r="A3819" s="3" t="n">
        <v>3818</v>
      </c>
      <c r="B3819" s="3" t="n">
        <v>8</v>
      </c>
      <c r="C3819" s="3" t="s">
        <v>374</v>
      </c>
      <c r="D3819" s="4" t="n">
        <v>53.36</v>
      </c>
      <c r="E3819" s="4" t="n">
        <v>53.76</v>
      </c>
      <c r="F3819" s="4" t="n">
        <v>53.16</v>
      </c>
      <c r="G3819" s="4" t="n">
        <v>53.53</v>
      </c>
      <c r="H3819" s="5" t="n">
        <v>5170164</v>
      </c>
      <c r="I3819" s="3"/>
      <c r="J3819" s="3" t="n">
        <f aca="false">ROUND((G3819-G3818)/G3818*100,2)</f>
        <v>1.34</v>
      </c>
      <c r="K3819" s="3" t="str">
        <f aca="false">B3819&amp;"_"&amp;C3819</f>
        <v>8_2025-03-20</v>
      </c>
    </row>
    <row r="3820" customFormat="false" ht="15" hidden="false" customHeight="false" outlineLevel="0" collapsed="false">
      <c r="A3820" s="3" t="n">
        <v>3819</v>
      </c>
      <c r="B3820" s="3" t="n">
        <v>8</v>
      </c>
      <c r="C3820" s="3" t="s">
        <v>375</v>
      </c>
      <c r="D3820" s="4" t="n">
        <v>55.22</v>
      </c>
      <c r="E3820" s="4" t="n">
        <v>55.63</v>
      </c>
      <c r="F3820" s="4" t="n">
        <v>54.93</v>
      </c>
      <c r="G3820" s="4" t="n">
        <v>55.35</v>
      </c>
      <c r="H3820" s="5" t="n">
        <v>7769934</v>
      </c>
      <c r="I3820" s="3"/>
      <c r="J3820" s="3" t="n">
        <f aca="false">ROUND((G3820-G3819)/G3819*100,2)</f>
        <v>3.4</v>
      </c>
      <c r="K3820" s="3" t="str">
        <f aca="false">B3820&amp;"_"&amp;C3820</f>
        <v>8_2025-03-21</v>
      </c>
    </row>
    <row r="3821" customFormat="false" ht="15" hidden="false" customHeight="false" outlineLevel="0" collapsed="false">
      <c r="A3821" s="3" t="n">
        <v>3820</v>
      </c>
      <c r="B3821" s="3" t="n">
        <v>8</v>
      </c>
      <c r="C3821" s="3" t="s">
        <v>376</v>
      </c>
      <c r="D3821" s="4" t="n">
        <v>56.83</v>
      </c>
      <c r="E3821" s="4" t="n">
        <v>57.02</v>
      </c>
      <c r="F3821" s="4" t="n">
        <v>56.79</v>
      </c>
      <c r="G3821" s="4" t="n">
        <v>56.97</v>
      </c>
      <c r="H3821" s="5" t="n">
        <v>2483805</v>
      </c>
      <c r="I3821" s="3"/>
      <c r="J3821" s="3" t="n">
        <f aca="false">ROUND((G3821-G3820)/G3820*100,2)</f>
        <v>2.93</v>
      </c>
      <c r="K3821" s="3" t="str">
        <f aca="false">B3821&amp;"_"&amp;C3821</f>
        <v>8_2025-03-24</v>
      </c>
    </row>
    <row r="3822" customFormat="false" ht="15" hidden="false" customHeight="false" outlineLevel="0" collapsed="false">
      <c r="A3822" s="3" t="n">
        <v>3821</v>
      </c>
      <c r="B3822" s="3" t="n">
        <v>8</v>
      </c>
      <c r="C3822" s="3" t="s">
        <v>377</v>
      </c>
      <c r="D3822" s="4" t="n">
        <v>57.04</v>
      </c>
      <c r="E3822" s="4" t="n">
        <v>57.37</v>
      </c>
      <c r="F3822" s="4" t="n">
        <v>56.98</v>
      </c>
      <c r="G3822" s="4" t="n">
        <v>57.14</v>
      </c>
      <c r="H3822" s="5" t="n">
        <v>7024180</v>
      </c>
      <c r="I3822" s="3"/>
      <c r="J3822" s="3" t="n">
        <f aca="false">ROUND((G3822-G3821)/G3821*100,2)</f>
        <v>0.3</v>
      </c>
      <c r="K3822" s="3" t="str">
        <f aca="false">B3822&amp;"_"&amp;C3822</f>
        <v>8_2025-03-25</v>
      </c>
    </row>
    <row r="3823" customFormat="false" ht="15" hidden="false" customHeight="false" outlineLevel="0" collapsed="false">
      <c r="A3823" s="3" t="n">
        <v>3822</v>
      </c>
      <c r="B3823" s="3" t="n">
        <v>8</v>
      </c>
      <c r="C3823" s="3" t="s">
        <v>378</v>
      </c>
      <c r="D3823" s="4" t="n">
        <v>57.61</v>
      </c>
      <c r="E3823" s="4" t="n">
        <v>57.82</v>
      </c>
      <c r="F3823" s="4" t="n">
        <v>57.17</v>
      </c>
      <c r="G3823" s="4" t="n">
        <v>57.42</v>
      </c>
      <c r="H3823" s="5" t="n">
        <v>3170746</v>
      </c>
      <c r="I3823" s="3"/>
      <c r="J3823" s="3" t="n">
        <f aca="false">ROUND((G3823-G3822)/G3822*100,2)</f>
        <v>0.49</v>
      </c>
      <c r="K3823" s="3" t="str">
        <f aca="false">B3823&amp;"_"&amp;C3823</f>
        <v>8_2025-03-26</v>
      </c>
    </row>
    <row r="3824" customFormat="false" ht="15" hidden="false" customHeight="false" outlineLevel="0" collapsed="false">
      <c r="A3824" s="3" t="n">
        <v>3823</v>
      </c>
      <c r="B3824" s="3" t="n">
        <v>8</v>
      </c>
      <c r="C3824" s="3" t="s">
        <v>379</v>
      </c>
      <c r="D3824" s="4" t="n">
        <v>57.45</v>
      </c>
      <c r="E3824" s="4" t="n">
        <v>57.47</v>
      </c>
      <c r="F3824" s="4" t="n">
        <v>57.31</v>
      </c>
      <c r="G3824" s="4" t="n">
        <v>57.33</v>
      </c>
      <c r="H3824" s="5" t="n">
        <v>5676059</v>
      </c>
      <c r="I3824" s="3"/>
      <c r="J3824" s="3" t="n">
        <f aca="false">ROUND((G3824-G3823)/G3823*100,2)</f>
        <v>-0.16</v>
      </c>
      <c r="K3824" s="3" t="str">
        <f aca="false">B3824&amp;"_"&amp;C3824</f>
        <v>8_2025-03-27</v>
      </c>
    </row>
    <row r="3825" customFormat="false" ht="15" hidden="false" customHeight="false" outlineLevel="0" collapsed="false">
      <c r="A3825" s="3" t="n">
        <v>3824</v>
      </c>
      <c r="B3825" s="3" t="n">
        <v>8</v>
      </c>
      <c r="C3825" s="3" t="s">
        <v>380</v>
      </c>
      <c r="D3825" s="4" t="n">
        <v>57.47</v>
      </c>
      <c r="E3825" s="4" t="n">
        <v>57.76</v>
      </c>
      <c r="F3825" s="4" t="n">
        <v>57.29</v>
      </c>
      <c r="G3825" s="4" t="n">
        <v>57.38</v>
      </c>
      <c r="H3825" s="5" t="n">
        <v>4737696</v>
      </c>
      <c r="I3825" s="3"/>
      <c r="J3825" s="3" t="n">
        <f aca="false">ROUND((G3825-G3824)/G3824*100,2)</f>
        <v>0.09</v>
      </c>
      <c r="K3825" s="3" t="str">
        <f aca="false">B3825&amp;"_"&amp;C3825</f>
        <v>8_2025-03-28</v>
      </c>
    </row>
    <row r="3826" customFormat="false" ht="15" hidden="false" customHeight="false" outlineLevel="0" collapsed="false">
      <c r="A3826" s="3" t="n">
        <v>3825</v>
      </c>
      <c r="B3826" s="3" t="n">
        <v>8</v>
      </c>
      <c r="C3826" s="3" t="s">
        <v>381</v>
      </c>
      <c r="D3826" s="4" t="n">
        <v>58.08</v>
      </c>
      <c r="E3826" s="4" t="n">
        <v>58.37</v>
      </c>
      <c r="F3826" s="4" t="n">
        <v>57.72</v>
      </c>
      <c r="G3826" s="4" t="n">
        <v>57.95</v>
      </c>
      <c r="H3826" s="5" t="n">
        <v>946229</v>
      </c>
      <c r="I3826" s="3"/>
      <c r="J3826" s="3" t="n">
        <f aca="false">ROUND((G3826-G3825)/G3825*100,2)</f>
        <v>0.99</v>
      </c>
      <c r="K3826" s="3" t="str">
        <f aca="false">B3826&amp;"_"&amp;C3826</f>
        <v>8_2025-03-31</v>
      </c>
    </row>
    <row r="3827" customFormat="false" ht="15" hidden="false" customHeight="false" outlineLevel="0" collapsed="false">
      <c r="A3827" s="3" t="n">
        <v>3826</v>
      </c>
      <c r="B3827" s="3" t="n">
        <v>8</v>
      </c>
      <c r="C3827" s="3" t="s">
        <v>382</v>
      </c>
      <c r="D3827" s="4" t="n">
        <v>58.81</v>
      </c>
      <c r="E3827" s="4" t="n">
        <v>59.04</v>
      </c>
      <c r="F3827" s="4" t="n">
        <v>58.78</v>
      </c>
      <c r="G3827" s="4" t="n">
        <v>58.82</v>
      </c>
      <c r="H3827" s="5" t="n">
        <v>5257188</v>
      </c>
      <c r="I3827" s="3"/>
      <c r="J3827" s="3" t="n">
        <f aca="false">ROUND((G3827-G3826)/G3826*100,2)</f>
        <v>1.5</v>
      </c>
      <c r="K3827" s="3" t="str">
        <f aca="false">B3827&amp;"_"&amp;C3827</f>
        <v>8_2025-04-01</v>
      </c>
    </row>
    <row r="3828" customFormat="false" ht="15" hidden="false" customHeight="false" outlineLevel="0" collapsed="false">
      <c r="A3828" s="3" t="n">
        <v>3827</v>
      </c>
      <c r="B3828" s="3" t="n">
        <v>8</v>
      </c>
      <c r="C3828" s="3" t="s">
        <v>383</v>
      </c>
      <c r="D3828" s="4" t="n">
        <v>59.95</v>
      </c>
      <c r="E3828" s="4" t="n">
        <v>60.12</v>
      </c>
      <c r="F3828" s="4" t="n">
        <v>59.72</v>
      </c>
      <c r="G3828" s="4" t="n">
        <v>59.93</v>
      </c>
      <c r="H3828" s="5" t="n">
        <v>6015340</v>
      </c>
      <c r="I3828" s="3"/>
      <c r="J3828" s="3" t="n">
        <f aca="false">ROUND((G3828-G3827)/G3827*100,2)</f>
        <v>1.89</v>
      </c>
      <c r="K3828" s="3" t="str">
        <f aca="false">B3828&amp;"_"&amp;C3828</f>
        <v>8_2025-04-02</v>
      </c>
    </row>
    <row r="3829" customFormat="false" ht="15" hidden="false" customHeight="false" outlineLevel="0" collapsed="false">
      <c r="A3829" s="3" t="n">
        <v>3828</v>
      </c>
      <c r="B3829" s="3" t="n">
        <v>8</v>
      </c>
      <c r="C3829" s="3" t="s">
        <v>384</v>
      </c>
      <c r="D3829" s="4" t="n">
        <v>61.36</v>
      </c>
      <c r="E3829" s="4" t="n">
        <v>61.65</v>
      </c>
      <c r="F3829" s="4" t="n">
        <v>61</v>
      </c>
      <c r="G3829" s="4" t="n">
        <v>61.38</v>
      </c>
      <c r="H3829" s="5" t="n">
        <v>6991626</v>
      </c>
      <c r="I3829" s="3"/>
      <c r="J3829" s="3" t="n">
        <f aca="false">ROUND((G3829-G3828)/G3828*100,2)</f>
        <v>2.42</v>
      </c>
      <c r="K3829" s="3" t="str">
        <f aca="false">B3829&amp;"_"&amp;C3829</f>
        <v>8_2025-04-03</v>
      </c>
    </row>
    <row r="3830" customFormat="false" ht="15" hidden="false" customHeight="false" outlineLevel="0" collapsed="false">
      <c r="A3830" s="3" t="n">
        <v>3829</v>
      </c>
      <c r="B3830" s="3" t="n">
        <v>8</v>
      </c>
      <c r="C3830" s="3" t="s">
        <v>385</v>
      </c>
      <c r="D3830" s="4" t="n">
        <v>60.58</v>
      </c>
      <c r="E3830" s="4" t="n">
        <v>60.77</v>
      </c>
      <c r="F3830" s="4" t="n">
        <v>60.4</v>
      </c>
      <c r="G3830" s="4" t="n">
        <v>60.74</v>
      </c>
      <c r="H3830" s="5" t="n">
        <v>2739104</v>
      </c>
      <c r="I3830" s="3"/>
      <c r="J3830" s="3" t="n">
        <f aca="false">ROUND((G3830-G3829)/G3829*100,2)</f>
        <v>-1.04</v>
      </c>
      <c r="K3830" s="3" t="str">
        <f aca="false">B3830&amp;"_"&amp;C3830</f>
        <v>8_2025-04-04</v>
      </c>
    </row>
    <row r="3831" customFormat="false" ht="15" hidden="false" customHeight="false" outlineLevel="0" collapsed="false">
      <c r="A3831" s="3" t="n">
        <v>3830</v>
      </c>
      <c r="B3831" s="3" t="n">
        <v>8</v>
      </c>
      <c r="C3831" s="3" t="s">
        <v>386</v>
      </c>
      <c r="D3831" s="4" t="n">
        <v>60.26</v>
      </c>
      <c r="E3831" s="4" t="n">
        <v>60.54</v>
      </c>
      <c r="F3831" s="4" t="n">
        <v>60.16</v>
      </c>
      <c r="G3831" s="4" t="n">
        <v>60.43</v>
      </c>
      <c r="H3831" s="5" t="n">
        <v>7175554</v>
      </c>
      <c r="I3831" s="3"/>
      <c r="J3831" s="3" t="n">
        <f aca="false">ROUND((G3831-G3830)/G3830*100,2)</f>
        <v>-0.51</v>
      </c>
      <c r="K3831" s="3" t="str">
        <f aca="false">B3831&amp;"_"&amp;C3831</f>
        <v>8_2025-04-07</v>
      </c>
    </row>
    <row r="3832" customFormat="false" ht="15" hidden="false" customHeight="false" outlineLevel="0" collapsed="false">
      <c r="A3832" s="3" t="n">
        <v>3831</v>
      </c>
      <c r="B3832" s="3" t="n">
        <v>8</v>
      </c>
      <c r="C3832" s="3" t="s">
        <v>387</v>
      </c>
      <c r="D3832" s="4" t="n">
        <v>59.96</v>
      </c>
      <c r="E3832" s="4" t="n">
        <v>60.04</v>
      </c>
      <c r="F3832" s="4" t="n">
        <v>59.66</v>
      </c>
      <c r="G3832" s="4" t="n">
        <v>60</v>
      </c>
      <c r="H3832" s="5" t="n">
        <v>887132</v>
      </c>
      <c r="I3832" s="3"/>
      <c r="J3832" s="3" t="n">
        <f aca="false">ROUND((G3832-G3831)/G3831*100,2)</f>
        <v>-0.71</v>
      </c>
      <c r="K3832" s="3" t="str">
        <f aca="false">B3832&amp;"_"&amp;C3832</f>
        <v>8_2025-04-08</v>
      </c>
    </row>
    <row r="3833" customFormat="false" ht="15" hidden="false" customHeight="false" outlineLevel="0" collapsed="false">
      <c r="A3833" s="3" t="n">
        <v>3832</v>
      </c>
      <c r="B3833" s="3" t="n">
        <v>8</v>
      </c>
      <c r="C3833" s="3" t="s">
        <v>388</v>
      </c>
      <c r="D3833" s="4" t="n">
        <v>59.29</v>
      </c>
      <c r="E3833" s="4" t="n">
        <v>59.57</v>
      </c>
      <c r="F3833" s="4" t="n">
        <v>59.13</v>
      </c>
      <c r="G3833" s="4" t="n">
        <v>59.43</v>
      </c>
      <c r="H3833" s="5" t="n">
        <v>5656567</v>
      </c>
      <c r="I3833" s="3"/>
      <c r="J3833" s="3" t="n">
        <f aca="false">ROUND((G3833-G3832)/G3832*100,2)</f>
        <v>-0.95</v>
      </c>
      <c r="K3833" s="3" t="str">
        <f aca="false">B3833&amp;"_"&amp;C3833</f>
        <v>8_2025-04-09</v>
      </c>
    </row>
    <row r="3834" customFormat="false" ht="15" hidden="false" customHeight="false" outlineLevel="0" collapsed="false">
      <c r="A3834" s="3" t="n">
        <v>3833</v>
      </c>
      <c r="B3834" s="3" t="n">
        <v>8</v>
      </c>
      <c r="C3834" s="3" t="s">
        <v>389</v>
      </c>
      <c r="D3834" s="4" t="n">
        <v>59.56</v>
      </c>
      <c r="E3834" s="4" t="n">
        <v>59.87</v>
      </c>
      <c r="F3834" s="4" t="n">
        <v>59.31</v>
      </c>
      <c r="G3834" s="4" t="n">
        <v>59.72</v>
      </c>
      <c r="H3834" s="5" t="n">
        <v>1773764</v>
      </c>
      <c r="I3834" s="3"/>
      <c r="J3834" s="3" t="n">
        <f aca="false">ROUND((G3834-G3833)/G3833*100,2)</f>
        <v>0.49</v>
      </c>
      <c r="K3834" s="3" t="str">
        <f aca="false">B3834&amp;"_"&amp;C3834</f>
        <v>8_2025-04-10</v>
      </c>
    </row>
    <row r="3835" customFormat="false" ht="15" hidden="false" customHeight="false" outlineLevel="0" collapsed="false">
      <c r="A3835" s="3" t="n">
        <v>3834</v>
      </c>
      <c r="B3835" s="3" t="n">
        <v>8</v>
      </c>
      <c r="C3835" s="3" t="s">
        <v>390</v>
      </c>
      <c r="D3835" s="4" t="n">
        <v>61.15</v>
      </c>
      <c r="E3835" s="4" t="n">
        <v>61.21</v>
      </c>
      <c r="F3835" s="4" t="n">
        <v>60.93</v>
      </c>
      <c r="G3835" s="4" t="n">
        <v>60.94</v>
      </c>
      <c r="H3835" s="5" t="n">
        <v>4959176</v>
      </c>
      <c r="I3835" s="3"/>
      <c r="J3835" s="3" t="n">
        <f aca="false">ROUND((G3835-G3834)/G3834*100,2)</f>
        <v>2.04</v>
      </c>
      <c r="K3835" s="3" t="str">
        <f aca="false">B3835&amp;"_"&amp;C3835</f>
        <v>8_2025-04-11</v>
      </c>
    </row>
    <row r="3836" customFormat="false" ht="15" hidden="false" customHeight="false" outlineLevel="0" collapsed="false">
      <c r="A3836" s="3" t="n">
        <v>3835</v>
      </c>
      <c r="B3836" s="3" t="n">
        <v>8</v>
      </c>
      <c r="C3836" s="3" t="s">
        <v>391</v>
      </c>
      <c r="D3836" s="4" t="n">
        <v>61.31</v>
      </c>
      <c r="E3836" s="4" t="n">
        <v>61.46</v>
      </c>
      <c r="F3836" s="4" t="n">
        <v>61.07</v>
      </c>
      <c r="G3836" s="4" t="n">
        <v>61.12</v>
      </c>
      <c r="H3836" s="5" t="n">
        <v>4784309</v>
      </c>
      <c r="I3836" s="3"/>
      <c r="J3836" s="3" t="n">
        <f aca="false">ROUND((G3836-G3835)/G3835*100,2)</f>
        <v>0.3</v>
      </c>
      <c r="K3836" s="3" t="str">
        <f aca="false">B3836&amp;"_"&amp;C3836</f>
        <v>8_2025-04-14</v>
      </c>
    </row>
    <row r="3837" customFormat="false" ht="15" hidden="false" customHeight="false" outlineLevel="0" collapsed="false">
      <c r="A3837" s="3" t="n">
        <v>3836</v>
      </c>
      <c r="B3837" s="3" t="n">
        <v>8</v>
      </c>
      <c r="C3837" s="3" t="s">
        <v>392</v>
      </c>
      <c r="D3837" s="4" t="n">
        <v>60.21</v>
      </c>
      <c r="E3837" s="4" t="n">
        <v>60.7</v>
      </c>
      <c r="F3837" s="4" t="n">
        <v>59.99</v>
      </c>
      <c r="G3837" s="4" t="n">
        <v>60.35</v>
      </c>
      <c r="H3837" s="5" t="n">
        <v>574822</v>
      </c>
      <c r="I3837" s="3"/>
      <c r="J3837" s="3" t="n">
        <f aca="false">ROUND((G3837-G3836)/G3836*100,2)</f>
        <v>-1.26</v>
      </c>
      <c r="K3837" s="3" t="str">
        <f aca="false">B3837&amp;"_"&amp;C3837</f>
        <v>8_2025-04-15</v>
      </c>
    </row>
    <row r="3838" customFormat="false" ht="15" hidden="false" customHeight="false" outlineLevel="0" collapsed="false">
      <c r="A3838" s="3" t="n">
        <v>3837</v>
      </c>
      <c r="B3838" s="3" t="n">
        <v>8</v>
      </c>
      <c r="C3838" s="3" t="s">
        <v>393</v>
      </c>
      <c r="D3838" s="4" t="n">
        <v>58.71</v>
      </c>
      <c r="E3838" s="4" t="n">
        <v>58.97</v>
      </c>
      <c r="F3838" s="4" t="n">
        <v>58.63</v>
      </c>
      <c r="G3838" s="4" t="n">
        <v>58.93</v>
      </c>
      <c r="H3838" s="5" t="n">
        <v>3001537</v>
      </c>
      <c r="I3838" s="3"/>
      <c r="J3838" s="3" t="n">
        <f aca="false">ROUND((G3838-G3837)/G3837*100,2)</f>
        <v>-2.35</v>
      </c>
      <c r="K3838" s="3" t="str">
        <f aca="false">B3838&amp;"_"&amp;C3838</f>
        <v>8_2025-04-16</v>
      </c>
    </row>
    <row r="3839" customFormat="false" ht="15" hidden="false" customHeight="false" outlineLevel="0" collapsed="false">
      <c r="A3839" s="3" t="n">
        <v>3838</v>
      </c>
      <c r="B3839" s="3" t="n">
        <v>8</v>
      </c>
      <c r="C3839" s="3" t="s">
        <v>394</v>
      </c>
      <c r="D3839" s="4" t="n">
        <v>59.42</v>
      </c>
      <c r="E3839" s="4" t="n">
        <v>59.76</v>
      </c>
      <c r="F3839" s="4" t="n">
        <v>59.27</v>
      </c>
      <c r="G3839" s="4" t="n">
        <v>59.28</v>
      </c>
      <c r="H3839" s="5" t="n">
        <v>3960461</v>
      </c>
      <c r="I3839" s="3"/>
      <c r="J3839" s="3" t="n">
        <f aca="false">ROUND((G3839-G3838)/G3838*100,2)</f>
        <v>0.59</v>
      </c>
      <c r="K3839" s="3" t="str">
        <f aca="false">B3839&amp;"_"&amp;C3839</f>
        <v>8_2025-04-17</v>
      </c>
    </row>
    <row r="3840" customFormat="false" ht="15" hidden="false" customHeight="false" outlineLevel="0" collapsed="false">
      <c r="A3840" s="3" t="n">
        <v>3839</v>
      </c>
      <c r="B3840" s="3" t="n">
        <v>8</v>
      </c>
      <c r="C3840" s="3" t="s">
        <v>395</v>
      </c>
      <c r="D3840" s="4" t="n">
        <v>59.08</v>
      </c>
      <c r="E3840" s="4" t="n">
        <v>59.09</v>
      </c>
      <c r="F3840" s="4" t="n">
        <v>58.8</v>
      </c>
      <c r="G3840" s="4" t="n">
        <v>58.96</v>
      </c>
      <c r="H3840" s="5" t="n">
        <v>1701857</v>
      </c>
      <c r="I3840" s="3"/>
      <c r="J3840" s="3" t="n">
        <f aca="false">ROUND((G3840-G3839)/G3839*100,2)</f>
        <v>-0.54</v>
      </c>
      <c r="K3840" s="3" t="str">
        <f aca="false">B3840&amp;"_"&amp;C3840</f>
        <v>8_2025-04-18</v>
      </c>
    </row>
    <row r="3841" customFormat="false" ht="15" hidden="false" customHeight="false" outlineLevel="0" collapsed="false">
      <c r="A3841" s="3" t="n">
        <v>3840</v>
      </c>
      <c r="B3841" s="3" t="n">
        <v>8</v>
      </c>
      <c r="C3841" s="3" t="s">
        <v>396</v>
      </c>
      <c r="D3841" s="4" t="n">
        <v>58.5</v>
      </c>
      <c r="E3841" s="4" t="n">
        <v>58.87</v>
      </c>
      <c r="F3841" s="4" t="n">
        <v>58.36</v>
      </c>
      <c r="G3841" s="4" t="n">
        <v>58.68</v>
      </c>
      <c r="H3841" s="5" t="n">
        <v>809423</v>
      </c>
      <c r="I3841" s="3"/>
      <c r="J3841" s="3" t="n">
        <f aca="false">ROUND((G3841-G3840)/G3840*100,2)</f>
        <v>-0.47</v>
      </c>
      <c r="K3841" s="3" t="str">
        <f aca="false">B3841&amp;"_"&amp;C3841</f>
        <v>8_2025-04-21</v>
      </c>
    </row>
    <row r="3842" customFormat="false" ht="15" hidden="false" customHeight="false" outlineLevel="0" collapsed="false">
      <c r="A3842" s="3" t="n">
        <v>3841</v>
      </c>
      <c r="B3842" s="3" t="n">
        <v>8</v>
      </c>
      <c r="C3842" s="3" t="s">
        <v>397</v>
      </c>
      <c r="D3842" s="4" t="n">
        <v>56.59</v>
      </c>
      <c r="E3842" s="4" t="n">
        <v>56.76</v>
      </c>
      <c r="F3842" s="4" t="n">
        <v>56.45</v>
      </c>
      <c r="G3842" s="4" t="n">
        <v>56.52</v>
      </c>
      <c r="H3842" s="5" t="n">
        <v>687137</v>
      </c>
      <c r="I3842" s="3"/>
      <c r="J3842" s="3" t="n">
        <f aca="false">ROUND((G3842-G3841)/G3841*100,2)</f>
        <v>-3.68</v>
      </c>
      <c r="K3842" s="3" t="str">
        <f aca="false">B3842&amp;"_"&amp;C3842</f>
        <v>8_2025-04-22</v>
      </c>
    </row>
    <row r="3843" customFormat="false" ht="15" hidden="false" customHeight="false" outlineLevel="0" collapsed="false">
      <c r="A3843" s="3" t="n">
        <v>3842</v>
      </c>
      <c r="B3843" s="3" t="n">
        <v>8</v>
      </c>
      <c r="C3843" s="3" t="s">
        <v>398</v>
      </c>
      <c r="D3843" s="4" t="n">
        <v>56.57</v>
      </c>
      <c r="E3843" s="4" t="n">
        <v>56.67</v>
      </c>
      <c r="F3843" s="4" t="n">
        <v>56.11</v>
      </c>
      <c r="G3843" s="4" t="n">
        <v>56.42</v>
      </c>
      <c r="H3843" s="5" t="n">
        <v>6301054</v>
      </c>
      <c r="I3843" s="3"/>
      <c r="J3843" s="3" t="n">
        <f aca="false">ROUND((G3843-G3842)/G3842*100,2)</f>
        <v>-0.18</v>
      </c>
      <c r="K3843" s="3" t="str">
        <f aca="false">B3843&amp;"_"&amp;C3843</f>
        <v>8_2025-04-23</v>
      </c>
    </row>
    <row r="3844" customFormat="false" ht="15" hidden="false" customHeight="false" outlineLevel="0" collapsed="false">
      <c r="A3844" s="3" t="n">
        <v>3843</v>
      </c>
      <c r="B3844" s="3" t="n">
        <v>8</v>
      </c>
      <c r="C3844" s="3" t="s">
        <v>399</v>
      </c>
      <c r="D3844" s="4" t="n">
        <v>56.6</v>
      </c>
      <c r="E3844" s="4" t="n">
        <v>56.63</v>
      </c>
      <c r="F3844" s="4" t="n">
        <v>56.31</v>
      </c>
      <c r="G3844" s="4" t="n">
        <v>56.37</v>
      </c>
      <c r="H3844" s="5" t="n">
        <v>6558073</v>
      </c>
      <c r="I3844" s="3"/>
      <c r="J3844" s="3" t="n">
        <f aca="false">ROUND((G3844-G3843)/G3843*100,2)</f>
        <v>-0.09</v>
      </c>
      <c r="K3844" s="3" t="str">
        <f aca="false">B3844&amp;"_"&amp;C3844</f>
        <v>8_2025-04-24</v>
      </c>
    </row>
    <row r="3845" customFormat="false" ht="15" hidden="false" customHeight="false" outlineLevel="0" collapsed="false">
      <c r="A3845" s="3" t="n">
        <v>3844</v>
      </c>
      <c r="B3845" s="3" t="n">
        <v>8</v>
      </c>
      <c r="C3845" s="3" t="s">
        <v>400</v>
      </c>
      <c r="D3845" s="4" t="n">
        <v>54.8</v>
      </c>
      <c r="E3845" s="4" t="n">
        <v>54.96</v>
      </c>
      <c r="F3845" s="4" t="n">
        <v>54.6</v>
      </c>
      <c r="G3845" s="4" t="n">
        <v>54.6</v>
      </c>
      <c r="H3845" s="5" t="n">
        <v>2426264</v>
      </c>
      <c r="I3845" s="3"/>
      <c r="J3845" s="3" t="n">
        <f aca="false">ROUND((G3845-G3844)/G3844*100,2)</f>
        <v>-3.14</v>
      </c>
      <c r="K3845" s="3" t="str">
        <f aca="false">B3845&amp;"_"&amp;C3845</f>
        <v>8_2025-04-25</v>
      </c>
    </row>
    <row r="3846" customFormat="false" ht="15" hidden="false" customHeight="false" outlineLevel="0" collapsed="false">
      <c r="A3846" s="3" t="n">
        <v>3845</v>
      </c>
      <c r="B3846" s="3" t="n">
        <v>8</v>
      </c>
      <c r="C3846" s="3" t="s">
        <v>401</v>
      </c>
      <c r="D3846" s="4" t="n">
        <v>54.84</v>
      </c>
      <c r="E3846" s="4" t="n">
        <v>55.12</v>
      </c>
      <c r="F3846" s="4" t="n">
        <v>54.39</v>
      </c>
      <c r="G3846" s="4" t="n">
        <v>54.63</v>
      </c>
      <c r="H3846" s="5" t="n">
        <v>2698518</v>
      </c>
      <c r="I3846" s="3"/>
      <c r="J3846" s="3" t="n">
        <f aca="false">ROUND((G3846-G3845)/G3845*100,2)</f>
        <v>0.05</v>
      </c>
      <c r="K3846" s="3" t="str">
        <f aca="false">B3846&amp;"_"&amp;C3846</f>
        <v>8_2025-04-28</v>
      </c>
    </row>
    <row r="3847" customFormat="false" ht="15" hidden="false" customHeight="false" outlineLevel="0" collapsed="false">
      <c r="A3847" s="3" t="n">
        <v>3846</v>
      </c>
      <c r="B3847" s="3" t="n">
        <v>8</v>
      </c>
      <c r="C3847" s="3" t="s">
        <v>402</v>
      </c>
      <c r="D3847" s="4" t="n">
        <v>55.11</v>
      </c>
      <c r="E3847" s="4" t="n">
        <v>55.41</v>
      </c>
      <c r="F3847" s="4" t="n">
        <v>54.93</v>
      </c>
      <c r="G3847" s="4" t="n">
        <v>54.99</v>
      </c>
      <c r="H3847" s="5" t="n">
        <v>1581685</v>
      </c>
      <c r="I3847" s="3"/>
      <c r="J3847" s="3" t="n">
        <f aca="false">ROUND((G3847-G3846)/G3846*100,2)</f>
        <v>0.66</v>
      </c>
      <c r="K3847" s="3" t="str">
        <f aca="false">B3847&amp;"_"&amp;C3847</f>
        <v>8_2025-04-29</v>
      </c>
    </row>
    <row r="3848" customFormat="false" ht="15" hidden="false" customHeight="false" outlineLevel="0" collapsed="false">
      <c r="A3848" s="3" t="n">
        <v>3847</v>
      </c>
      <c r="B3848" s="3" t="n">
        <v>8</v>
      </c>
      <c r="C3848" s="3" t="s">
        <v>403</v>
      </c>
      <c r="D3848" s="4" t="n">
        <v>54.84</v>
      </c>
      <c r="E3848" s="4" t="n">
        <v>54.98</v>
      </c>
      <c r="F3848" s="4" t="n">
        <v>54.64</v>
      </c>
      <c r="G3848" s="4" t="n">
        <v>54.91</v>
      </c>
      <c r="H3848" s="5" t="n">
        <v>6164966</v>
      </c>
      <c r="I3848" s="3"/>
      <c r="J3848" s="3" t="n">
        <f aca="false">ROUND((G3848-G3847)/G3847*100,2)</f>
        <v>-0.15</v>
      </c>
      <c r="K3848" s="3" t="str">
        <f aca="false">B3848&amp;"_"&amp;C3848</f>
        <v>8_2025-04-30</v>
      </c>
    </row>
    <row r="3849" customFormat="false" ht="15" hidden="false" customHeight="false" outlineLevel="0" collapsed="false">
      <c r="A3849" s="3" t="n">
        <v>3848</v>
      </c>
      <c r="B3849" s="3" t="n">
        <v>8</v>
      </c>
      <c r="C3849" s="3" t="s">
        <v>404</v>
      </c>
      <c r="D3849" s="4" t="n">
        <v>54.64</v>
      </c>
      <c r="E3849" s="4" t="n">
        <v>55.03</v>
      </c>
      <c r="F3849" s="4" t="n">
        <v>54.33</v>
      </c>
      <c r="G3849" s="4" t="n">
        <v>54.79</v>
      </c>
      <c r="H3849" s="5" t="n">
        <v>5978190</v>
      </c>
      <c r="I3849" s="3"/>
      <c r="J3849" s="3" t="n">
        <f aca="false">ROUND((G3849-G3848)/G3848*100,2)</f>
        <v>-0.22</v>
      </c>
      <c r="K3849" s="3" t="str">
        <f aca="false">B3849&amp;"_"&amp;C3849</f>
        <v>8_2025-05-01</v>
      </c>
    </row>
    <row r="3850" customFormat="false" ht="15" hidden="false" customHeight="false" outlineLevel="0" collapsed="false">
      <c r="A3850" s="3" t="n">
        <v>3849</v>
      </c>
      <c r="B3850" s="3" t="n">
        <v>8</v>
      </c>
      <c r="C3850" s="3" t="s">
        <v>405</v>
      </c>
      <c r="D3850" s="4" t="n">
        <v>54.23</v>
      </c>
      <c r="E3850" s="4" t="n">
        <v>54.49</v>
      </c>
      <c r="F3850" s="4" t="n">
        <v>53.94</v>
      </c>
      <c r="G3850" s="4" t="n">
        <v>54.09</v>
      </c>
      <c r="H3850" s="5" t="n">
        <v>1852208</v>
      </c>
      <c r="I3850" s="3"/>
      <c r="J3850" s="3" t="n">
        <f aca="false">ROUND((G3850-G3849)/G3849*100,2)</f>
        <v>-1.28</v>
      </c>
      <c r="K3850" s="3" t="str">
        <f aca="false">B3850&amp;"_"&amp;C3850</f>
        <v>8_2025-05-02</v>
      </c>
    </row>
    <row r="3851" customFormat="false" ht="15" hidden="false" customHeight="false" outlineLevel="0" collapsed="false">
      <c r="A3851" s="3" t="n">
        <v>3850</v>
      </c>
      <c r="B3851" s="3" t="n">
        <v>8</v>
      </c>
      <c r="C3851" s="3" t="s">
        <v>406</v>
      </c>
      <c r="D3851" s="4" t="n">
        <v>53.75</v>
      </c>
      <c r="E3851" s="4" t="n">
        <v>53.82</v>
      </c>
      <c r="F3851" s="4" t="n">
        <v>53.64</v>
      </c>
      <c r="G3851" s="4" t="n">
        <v>53.7</v>
      </c>
      <c r="H3851" s="5" t="n">
        <v>5311645</v>
      </c>
      <c r="I3851" s="3"/>
      <c r="J3851" s="3" t="n">
        <f aca="false">ROUND((G3851-G3850)/G3850*100,2)</f>
        <v>-0.72</v>
      </c>
      <c r="K3851" s="3" t="str">
        <f aca="false">B3851&amp;"_"&amp;C3851</f>
        <v>8_2025-05-05</v>
      </c>
    </row>
    <row r="3852" customFormat="false" ht="15" hidden="false" customHeight="false" outlineLevel="0" collapsed="false">
      <c r="A3852" s="3" t="n">
        <v>3851</v>
      </c>
      <c r="B3852" s="3" t="n">
        <v>8</v>
      </c>
      <c r="C3852" s="3" t="s">
        <v>407</v>
      </c>
      <c r="D3852" s="4" t="n">
        <v>53.64</v>
      </c>
      <c r="E3852" s="4" t="n">
        <v>53.8</v>
      </c>
      <c r="F3852" s="4" t="n">
        <v>53.44</v>
      </c>
      <c r="G3852" s="4" t="n">
        <v>53.46</v>
      </c>
      <c r="H3852" s="5" t="n">
        <v>3992140</v>
      </c>
      <c r="I3852" s="3"/>
      <c r="J3852" s="3" t="n">
        <f aca="false">ROUND((G3852-G3851)/G3851*100,2)</f>
        <v>-0.45</v>
      </c>
      <c r="K3852" s="3" t="str">
        <f aca="false">B3852&amp;"_"&amp;C3852</f>
        <v>8_2025-05-06</v>
      </c>
    </row>
    <row r="3853" customFormat="false" ht="15" hidden="false" customHeight="false" outlineLevel="0" collapsed="false">
      <c r="A3853" s="3" t="n">
        <v>3852</v>
      </c>
      <c r="B3853" s="3" t="n">
        <v>8</v>
      </c>
      <c r="C3853" s="3" t="s">
        <v>408</v>
      </c>
      <c r="D3853" s="4" t="n">
        <v>53.97</v>
      </c>
      <c r="E3853" s="4" t="n">
        <v>54.2</v>
      </c>
      <c r="F3853" s="4" t="n">
        <v>53.82</v>
      </c>
      <c r="G3853" s="4" t="n">
        <v>53.83</v>
      </c>
      <c r="H3853" s="5" t="n">
        <v>7780059</v>
      </c>
      <c r="I3853" s="3"/>
      <c r="J3853" s="3" t="n">
        <f aca="false">ROUND((G3853-G3852)/G3852*100,2)</f>
        <v>0.69</v>
      </c>
      <c r="K3853" s="3" t="str">
        <f aca="false">B3853&amp;"_"&amp;C3853</f>
        <v>8_2025-05-07</v>
      </c>
    </row>
    <row r="3854" customFormat="false" ht="15" hidden="false" customHeight="false" outlineLevel="0" collapsed="false">
      <c r="A3854" s="3" t="n">
        <v>3853</v>
      </c>
      <c r="B3854" s="3" t="n">
        <v>8</v>
      </c>
      <c r="C3854" s="3" t="s">
        <v>409</v>
      </c>
      <c r="D3854" s="4" t="n">
        <v>55.57</v>
      </c>
      <c r="E3854" s="4" t="n">
        <v>55.69</v>
      </c>
      <c r="F3854" s="4" t="n">
        <v>55.24</v>
      </c>
      <c r="G3854" s="4" t="n">
        <v>55.42</v>
      </c>
      <c r="H3854" s="5" t="n">
        <v>1339600</v>
      </c>
      <c r="I3854" s="3"/>
      <c r="J3854" s="3" t="n">
        <f aca="false">ROUND((G3854-G3853)/G3853*100,2)</f>
        <v>2.95</v>
      </c>
      <c r="K3854" s="3" t="str">
        <f aca="false">B3854&amp;"_"&amp;C3854</f>
        <v>8_2025-05-08</v>
      </c>
    </row>
    <row r="3855" customFormat="false" ht="15" hidden="false" customHeight="false" outlineLevel="0" collapsed="false">
      <c r="A3855" s="3" t="n">
        <v>3854</v>
      </c>
      <c r="B3855" s="3" t="n">
        <v>8</v>
      </c>
      <c r="C3855" s="3" t="s">
        <v>410</v>
      </c>
      <c r="D3855" s="4" t="n">
        <v>57.05</v>
      </c>
      <c r="E3855" s="4" t="n">
        <v>57.29</v>
      </c>
      <c r="F3855" s="4" t="n">
        <v>56.85</v>
      </c>
      <c r="G3855" s="4" t="n">
        <v>57.26</v>
      </c>
      <c r="H3855" s="5" t="n">
        <v>1328300</v>
      </c>
      <c r="I3855" s="3"/>
      <c r="J3855" s="3" t="n">
        <f aca="false">ROUND((G3855-G3854)/G3854*100,2)</f>
        <v>3.32</v>
      </c>
      <c r="K3855" s="3" t="str">
        <f aca="false">B3855&amp;"_"&amp;C3855</f>
        <v>8_2025-05-09</v>
      </c>
    </row>
    <row r="3856" customFormat="false" ht="15" hidden="false" customHeight="false" outlineLevel="0" collapsed="false">
      <c r="A3856" s="3" t="n">
        <v>3855</v>
      </c>
      <c r="B3856" s="3" t="n">
        <v>8</v>
      </c>
      <c r="C3856" s="3" t="s">
        <v>411</v>
      </c>
      <c r="D3856" s="4" t="n">
        <v>58.71</v>
      </c>
      <c r="E3856" s="4" t="n">
        <v>58.74</v>
      </c>
      <c r="F3856" s="4" t="n">
        <v>58.23</v>
      </c>
      <c r="G3856" s="4" t="n">
        <v>58.51</v>
      </c>
      <c r="H3856" s="5" t="n">
        <v>4553694</v>
      </c>
      <c r="I3856" s="3"/>
      <c r="J3856" s="3" t="n">
        <f aca="false">ROUND((G3856-G3855)/G3855*100,2)</f>
        <v>2.18</v>
      </c>
      <c r="K3856" s="3" t="str">
        <f aca="false">B3856&amp;"_"&amp;C3856</f>
        <v>8_2025-05-12</v>
      </c>
    </row>
    <row r="3857" customFormat="false" ht="15" hidden="false" customHeight="false" outlineLevel="0" collapsed="false">
      <c r="A3857" s="3" t="n">
        <v>3856</v>
      </c>
      <c r="B3857" s="3" t="n">
        <v>8</v>
      </c>
      <c r="C3857" s="3" t="s">
        <v>412</v>
      </c>
      <c r="D3857" s="4" t="n">
        <v>58.13</v>
      </c>
      <c r="E3857" s="4" t="n">
        <v>58.44</v>
      </c>
      <c r="F3857" s="4" t="n">
        <v>58.03</v>
      </c>
      <c r="G3857" s="4" t="n">
        <v>58.18</v>
      </c>
      <c r="H3857" s="5" t="n">
        <v>5049877</v>
      </c>
      <c r="I3857" s="3"/>
      <c r="J3857" s="3" t="n">
        <f aca="false">ROUND((G3857-G3856)/G3856*100,2)</f>
        <v>-0.56</v>
      </c>
      <c r="K3857" s="3" t="str">
        <f aca="false">B3857&amp;"_"&amp;C3857</f>
        <v>8_2025-05-13</v>
      </c>
    </row>
    <row r="3858" customFormat="false" ht="15" hidden="false" customHeight="false" outlineLevel="0" collapsed="false">
      <c r="A3858" s="3" t="n">
        <v>3857</v>
      </c>
      <c r="B3858" s="3" t="n">
        <v>8</v>
      </c>
      <c r="C3858" s="3" t="s">
        <v>413</v>
      </c>
      <c r="D3858" s="4" t="n">
        <v>57.14</v>
      </c>
      <c r="E3858" s="4" t="n">
        <v>57.29</v>
      </c>
      <c r="F3858" s="4" t="n">
        <v>56.84</v>
      </c>
      <c r="G3858" s="4" t="n">
        <v>57.15</v>
      </c>
      <c r="H3858" s="5" t="n">
        <v>7854985</v>
      </c>
      <c r="I3858" s="3"/>
      <c r="J3858" s="3" t="n">
        <f aca="false">ROUND((G3858-G3857)/G3857*100,2)</f>
        <v>-1.77</v>
      </c>
      <c r="K3858" s="3" t="str">
        <f aca="false">B3858&amp;"_"&amp;C3858</f>
        <v>8_2025-05-14</v>
      </c>
    </row>
    <row r="3859" customFormat="false" ht="15" hidden="false" customHeight="false" outlineLevel="0" collapsed="false">
      <c r="A3859" s="3" t="n">
        <v>3858</v>
      </c>
      <c r="B3859" s="3" t="n">
        <v>8</v>
      </c>
      <c r="C3859" s="3" t="s">
        <v>414</v>
      </c>
      <c r="D3859" s="4" t="n">
        <v>57.02</v>
      </c>
      <c r="E3859" s="4" t="n">
        <v>57.06</v>
      </c>
      <c r="F3859" s="4" t="n">
        <v>56.78</v>
      </c>
      <c r="G3859" s="4" t="n">
        <v>56.94</v>
      </c>
      <c r="H3859" s="5" t="n">
        <v>7993454</v>
      </c>
      <c r="I3859" s="3"/>
      <c r="J3859" s="3" t="n">
        <f aca="false">ROUND((G3859-G3858)/G3858*100,2)</f>
        <v>-0.37</v>
      </c>
      <c r="K3859" s="3" t="str">
        <f aca="false">B3859&amp;"_"&amp;C3859</f>
        <v>8_2025-05-15</v>
      </c>
    </row>
    <row r="3860" customFormat="false" ht="15" hidden="false" customHeight="false" outlineLevel="0" collapsed="false">
      <c r="A3860" s="3" t="n">
        <v>3859</v>
      </c>
      <c r="B3860" s="3" t="n">
        <v>8</v>
      </c>
      <c r="C3860" s="3" t="s">
        <v>415</v>
      </c>
      <c r="D3860" s="4" t="n">
        <v>57.87</v>
      </c>
      <c r="E3860" s="4" t="n">
        <v>58.13</v>
      </c>
      <c r="F3860" s="4" t="n">
        <v>57.86</v>
      </c>
      <c r="G3860" s="4" t="n">
        <v>57.97</v>
      </c>
      <c r="H3860" s="5" t="n">
        <v>6119010</v>
      </c>
      <c r="I3860" s="3"/>
      <c r="J3860" s="3" t="n">
        <f aca="false">ROUND((G3860-G3859)/G3859*100,2)</f>
        <v>1.81</v>
      </c>
      <c r="K3860" s="3" t="str">
        <f aca="false">B3860&amp;"_"&amp;C3860</f>
        <v>8_2025-05-16</v>
      </c>
    </row>
    <row r="3861" customFormat="false" ht="15" hidden="false" customHeight="false" outlineLevel="0" collapsed="false">
      <c r="A3861" s="3" t="n">
        <v>3860</v>
      </c>
      <c r="B3861" s="3" t="n">
        <v>8</v>
      </c>
      <c r="C3861" s="3" t="s">
        <v>416</v>
      </c>
      <c r="D3861" s="4" t="n">
        <v>57.3</v>
      </c>
      <c r="E3861" s="4" t="n">
        <v>57.55</v>
      </c>
      <c r="F3861" s="4" t="n">
        <v>56.96</v>
      </c>
      <c r="G3861" s="4" t="n">
        <v>57.33</v>
      </c>
      <c r="H3861" s="5" t="n">
        <v>7825405</v>
      </c>
      <c r="I3861" s="3"/>
      <c r="J3861" s="3" t="n">
        <f aca="false">ROUND((G3861-G3860)/G3860*100,2)</f>
        <v>-1.1</v>
      </c>
      <c r="K3861" s="3" t="str">
        <f aca="false">B3861&amp;"_"&amp;C3861</f>
        <v>8_2025-05-19</v>
      </c>
    </row>
    <row r="3862" customFormat="false" ht="15" hidden="false" customHeight="false" outlineLevel="0" collapsed="false">
      <c r="A3862" s="3" t="n">
        <v>3861</v>
      </c>
      <c r="B3862" s="3" t="n">
        <v>8</v>
      </c>
      <c r="C3862" s="3" t="s">
        <v>417</v>
      </c>
      <c r="D3862" s="4" t="n">
        <v>57.46</v>
      </c>
      <c r="E3862" s="4" t="n">
        <v>57.85</v>
      </c>
      <c r="F3862" s="4" t="n">
        <v>57.42</v>
      </c>
      <c r="G3862" s="4" t="n">
        <v>57.56</v>
      </c>
      <c r="H3862" s="5" t="n">
        <v>3778874</v>
      </c>
      <c r="I3862" s="3"/>
      <c r="J3862" s="3" t="n">
        <f aca="false">ROUND((G3862-G3861)/G3861*100,2)</f>
        <v>0.4</v>
      </c>
      <c r="K3862" s="3" t="str">
        <f aca="false">B3862&amp;"_"&amp;C3862</f>
        <v>8_2025-05-20</v>
      </c>
    </row>
    <row r="3863" customFormat="false" ht="15" hidden="false" customHeight="false" outlineLevel="0" collapsed="false">
      <c r="A3863" s="3" t="n">
        <v>3862</v>
      </c>
      <c r="B3863" s="3" t="n">
        <v>8</v>
      </c>
      <c r="C3863" s="3" t="s">
        <v>418</v>
      </c>
      <c r="D3863" s="4" t="n">
        <v>57.54</v>
      </c>
      <c r="E3863" s="4" t="n">
        <v>57.89</v>
      </c>
      <c r="F3863" s="4" t="n">
        <v>57.29</v>
      </c>
      <c r="G3863" s="4" t="n">
        <v>57.75</v>
      </c>
      <c r="H3863" s="5" t="n">
        <v>6230684</v>
      </c>
      <c r="I3863" s="3"/>
      <c r="J3863" s="3" t="n">
        <f aca="false">ROUND((G3863-G3862)/G3862*100,2)</f>
        <v>0.33</v>
      </c>
      <c r="K3863" s="3" t="str">
        <f aca="false">B3863&amp;"_"&amp;C3863</f>
        <v>8_2025-05-21</v>
      </c>
    </row>
    <row r="3864" customFormat="false" ht="15" hidden="false" customHeight="false" outlineLevel="0" collapsed="false">
      <c r="A3864" s="3" t="n">
        <v>3863</v>
      </c>
      <c r="B3864" s="3" t="n">
        <v>8</v>
      </c>
      <c r="C3864" s="3" t="s">
        <v>419</v>
      </c>
      <c r="D3864" s="4" t="n">
        <v>59.61</v>
      </c>
      <c r="E3864" s="4" t="n">
        <v>59.69</v>
      </c>
      <c r="F3864" s="4" t="n">
        <v>59.19</v>
      </c>
      <c r="G3864" s="4" t="n">
        <v>59.4</v>
      </c>
      <c r="H3864" s="5" t="n">
        <v>5977716</v>
      </c>
      <c r="I3864" s="3"/>
      <c r="J3864" s="3" t="n">
        <f aca="false">ROUND((G3864-G3863)/G3863*100,2)</f>
        <v>2.86</v>
      </c>
      <c r="K3864" s="3" t="str">
        <f aca="false">B3864&amp;"_"&amp;C3864</f>
        <v>8_2025-05-22</v>
      </c>
    </row>
    <row r="3865" customFormat="false" ht="15" hidden="false" customHeight="false" outlineLevel="0" collapsed="false">
      <c r="A3865" s="3" t="n">
        <v>3864</v>
      </c>
      <c r="B3865" s="3" t="n">
        <v>8</v>
      </c>
      <c r="C3865" s="3" t="s">
        <v>420</v>
      </c>
      <c r="D3865" s="4" t="n">
        <v>58.51</v>
      </c>
      <c r="E3865" s="4" t="n">
        <v>58.76</v>
      </c>
      <c r="F3865" s="4" t="n">
        <v>58.4</v>
      </c>
      <c r="G3865" s="4" t="n">
        <v>58.69</v>
      </c>
      <c r="H3865" s="5" t="n">
        <v>2228459</v>
      </c>
      <c r="I3865" s="3"/>
      <c r="J3865" s="3" t="n">
        <f aca="false">ROUND((G3865-G3864)/G3864*100,2)</f>
        <v>-1.2</v>
      </c>
      <c r="K3865" s="3" t="str">
        <f aca="false">B3865&amp;"_"&amp;C3865</f>
        <v>8_2025-05-23</v>
      </c>
    </row>
    <row r="3866" customFormat="false" ht="15" hidden="false" customHeight="false" outlineLevel="0" collapsed="false">
      <c r="A3866" s="3" t="n">
        <v>3865</v>
      </c>
      <c r="B3866" s="3" t="n">
        <v>8</v>
      </c>
      <c r="C3866" s="3" t="s">
        <v>421</v>
      </c>
      <c r="D3866" s="4" t="n">
        <v>57.39</v>
      </c>
      <c r="E3866" s="4" t="n">
        <v>57.82</v>
      </c>
      <c r="F3866" s="4" t="n">
        <v>57.37</v>
      </c>
      <c r="G3866" s="4" t="n">
        <v>57.49</v>
      </c>
      <c r="H3866" s="5" t="n">
        <v>1682902</v>
      </c>
      <c r="I3866" s="3"/>
      <c r="J3866" s="3" t="n">
        <f aca="false">ROUND((G3866-G3865)/G3865*100,2)</f>
        <v>-2.04</v>
      </c>
      <c r="K3866" s="3" t="str">
        <f aca="false">B3866&amp;"_"&amp;C3866</f>
        <v>8_2025-05-26</v>
      </c>
    </row>
    <row r="3867" customFormat="false" ht="15" hidden="false" customHeight="false" outlineLevel="0" collapsed="false">
      <c r="A3867" s="3" t="n">
        <v>3866</v>
      </c>
      <c r="B3867" s="3" t="n">
        <v>8</v>
      </c>
      <c r="C3867" s="3" t="s">
        <v>422</v>
      </c>
      <c r="D3867" s="4" t="n">
        <v>57.08</v>
      </c>
      <c r="E3867" s="4" t="n">
        <v>57.54</v>
      </c>
      <c r="F3867" s="4" t="n">
        <v>56.94</v>
      </c>
      <c r="G3867" s="4" t="n">
        <v>57.21</v>
      </c>
      <c r="H3867" s="5" t="n">
        <v>2557407</v>
      </c>
      <c r="I3867" s="3"/>
      <c r="J3867" s="3" t="n">
        <f aca="false">ROUND((G3867-G3866)/G3866*100,2)</f>
        <v>-0.49</v>
      </c>
      <c r="K3867" s="3" t="str">
        <f aca="false">B3867&amp;"_"&amp;C3867</f>
        <v>8_2025-05-27</v>
      </c>
    </row>
    <row r="3868" customFormat="false" ht="15" hidden="false" customHeight="false" outlineLevel="0" collapsed="false">
      <c r="A3868" s="3" t="n">
        <v>3867</v>
      </c>
      <c r="B3868" s="3" t="n">
        <v>8</v>
      </c>
      <c r="C3868" s="3" t="s">
        <v>423</v>
      </c>
      <c r="D3868" s="4" t="n">
        <v>57.63</v>
      </c>
      <c r="E3868" s="4" t="n">
        <v>57.88</v>
      </c>
      <c r="F3868" s="4" t="n">
        <v>57.57</v>
      </c>
      <c r="G3868" s="4" t="n">
        <v>57.86</v>
      </c>
      <c r="H3868" s="5" t="n">
        <v>6076102</v>
      </c>
      <c r="I3868" s="3"/>
      <c r="J3868" s="3" t="n">
        <f aca="false">ROUND((G3868-G3867)/G3867*100,2)</f>
        <v>1.14</v>
      </c>
      <c r="K3868" s="3" t="str">
        <f aca="false">B3868&amp;"_"&amp;C3868</f>
        <v>8_2025-05-28</v>
      </c>
    </row>
    <row r="3869" customFormat="false" ht="15" hidden="false" customHeight="false" outlineLevel="0" collapsed="false">
      <c r="A3869" s="3" t="n">
        <v>3868</v>
      </c>
      <c r="B3869" s="3" t="n">
        <v>8</v>
      </c>
      <c r="C3869" s="3" t="s">
        <v>424</v>
      </c>
      <c r="D3869" s="4" t="n">
        <v>59.4</v>
      </c>
      <c r="E3869" s="4" t="n">
        <v>59.74</v>
      </c>
      <c r="F3869" s="4" t="n">
        <v>59.35</v>
      </c>
      <c r="G3869" s="4" t="n">
        <v>59.41</v>
      </c>
      <c r="H3869" s="5" t="n">
        <v>609086</v>
      </c>
      <c r="I3869" s="3"/>
      <c r="J3869" s="3" t="n">
        <f aca="false">ROUND((G3869-G3868)/G3868*100,2)</f>
        <v>2.68</v>
      </c>
      <c r="K3869" s="3" t="str">
        <f aca="false">B3869&amp;"_"&amp;C3869</f>
        <v>8_2025-05-29</v>
      </c>
    </row>
    <row r="3870" customFormat="false" ht="15" hidden="false" customHeight="false" outlineLevel="0" collapsed="false">
      <c r="A3870" s="3" t="n">
        <v>3869</v>
      </c>
      <c r="B3870" s="3" t="n">
        <v>8</v>
      </c>
      <c r="C3870" s="3" t="s">
        <v>425</v>
      </c>
      <c r="D3870" s="4" t="n">
        <v>59.34</v>
      </c>
      <c r="E3870" s="4" t="n">
        <v>59.56</v>
      </c>
      <c r="F3870" s="4" t="n">
        <v>59.32</v>
      </c>
      <c r="G3870" s="4" t="n">
        <v>59.48</v>
      </c>
      <c r="H3870" s="5" t="n">
        <v>636302</v>
      </c>
      <c r="I3870" s="3"/>
      <c r="J3870" s="3" t="n">
        <f aca="false">ROUND((G3870-G3869)/G3869*100,2)</f>
        <v>0.12</v>
      </c>
      <c r="K3870" s="3" t="str">
        <f aca="false">B3870&amp;"_"&amp;C3870</f>
        <v>8_2025-05-30</v>
      </c>
    </row>
    <row r="3871" customFormat="false" ht="15" hidden="false" customHeight="false" outlineLevel="0" collapsed="false">
      <c r="A3871" s="3" t="n">
        <v>3870</v>
      </c>
      <c r="B3871" s="3" t="n">
        <v>8</v>
      </c>
      <c r="C3871" s="3" t="s">
        <v>426</v>
      </c>
      <c r="D3871" s="4" t="n">
        <v>59.49</v>
      </c>
      <c r="E3871" s="4" t="n">
        <v>59.57</v>
      </c>
      <c r="F3871" s="4" t="n">
        <v>59.37</v>
      </c>
      <c r="G3871" s="4" t="n">
        <v>59.48</v>
      </c>
      <c r="H3871" s="5" t="n">
        <v>5857379</v>
      </c>
      <c r="I3871" s="3"/>
      <c r="J3871" s="3" t="n">
        <f aca="false">ROUND((G3871-G3870)/G3870*100,2)</f>
        <v>0</v>
      </c>
      <c r="K3871" s="3" t="str">
        <f aca="false">B3871&amp;"_"&amp;C3871</f>
        <v>8_2025-06-02</v>
      </c>
    </row>
    <row r="3872" customFormat="false" ht="15" hidden="false" customHeight="false" outlineLevel="0" collapsed="false">
      <c r="A3872" s="3" t="n">
        <v>3871</v>
      </c>
      <c r="B3872" s="3" t="n">
        <v>8</v>
      </c>
      <c r="C3872" s="3" t="s">
        <v>427</v>
      </c>
      <c r="D3872" s="4" t="n">
        <v>58.67</v>
      </c>
      <c r="E3872" s="4" t="n">
        <v>58.86</v>
      </c>
      <c r="F3872" s="4" t="n">
        <v>58.49</v>
      </c>
      <c r="G3872" s="4" t="n">
        <v>58.85</v>
      </c>
      <c r="H3872" s="5" t="n">
        <v>4788029</v>
      </c>
      <c r="I3872" s="3"/>
      <c r="J3872" s="3" t="n">
        <f aca="false">ROUND((G3872-G3871)/G3871*100,2)</f>
        <v>-1.06</v>
      </c>
      <c r="K3872" s="3" t="str">
        <f aca="false">B3872&amp;"_"&amp;C3872</f>
        <v>8_2025-06-03</v>
      </c>
    </row>
    <row r="3873" customFormat="false" ht="15" hidden="false" customHeight="false" outlineLevel="0" collapsed="false">
      <c r="A3873" s="3" t="n">
        <v>3872</v>
      </c>
      <c r="B3873" s="3" t="n">
        <v>8</v>
      </c>
      <c r="C3873" s="3" t="s">
        <v>428</v>
      </c>
      <c r="D3873" s="4" t="n">
        <v>59.46</v>
      </c>
      <c r="E3873" s="4" t="n">
        <v>59.82</v>
      </c>
      <c r="F3873" s="4" t="n">
        <v>59.28</v>
      </c>
      <c r="G3873" s="4" t="n">
        <v>59.33</v>
      </c>
      <c r="H3873" s="5" t="n">
        <v>1393332</v>
      </c>
      <c r="I3873" s="3"/>
      <c r="J3873" s="3" t="n">
        <f aca="false">ROUND((G3873-G3872)/G3872*100,2)</f>
        <v>0.82</v>
      </c>
      <c r="K3873" s="3" t="str">
        <f aca="false">B3873&amp;"_"&amp;C3873</f>
        <v>8_2025-06-04</v>
      </c>
    </row>
    <row r="3874" customFormat="false" ht="15" hidden="false" customHeight="false" outlineLevel="0" collapsed="false">
      <c r="A3874" s="3" t="n">
        <v>3873</v>
      </c>
      <c r="B3874" s="3" t="n">
        <v>8</v>
      </c>
      <c r="C3874" s="3" t="s">
        <v>429</v>
      </c>
      <c r="D3874" s="4" t="n">
        <v>59.64</v>
      </c>
      <c r="E3874" s="4" t="n">
        <v>59.94</v>
      </c>
      <c r="F3874" s="4" t="n">
        <v>59.29</v>
      </c>
      <c r="G3874" s="4" t="n">
        <v>59.42</v>
      </c>
      <c r="H3874" s="5" t="n">
        <v>6147264</v>
      </c>
      <c r="I3874" s="3"/>
      <c r="J3874" s="3" t="n">
        <f aca="false">ROUND((G3874-G3873)/G3873*100,2)</f>
        <v>0.15</v>
      </c>
      <c r="K3874" s="3" t="str">
        <f aca="false">B3874&amp;"_"&amp;C3874</f>
        <v>8_2025-06-05</v>
      </c>
    </row>
    <row r="3875" customFormat="false" ht="15" hidden="false" customHeight="false" outlineLevel="0" collapsed="false">
      <c r="A3875" s="3" t="n">
        <v>3874</v>
      </c>
      <c r="B3875" s="3" t="n">
        <v>8</v>
      </c>
      <c r="C3875" s="3" t="s">
        <v>430</v>
      </c>
      <c r="D3875" s="4" t="n">
        <v>59.29</v>
      </c>
      <c r="E3875" s="4" t="n">
        <v>59.58</v>
      </c>
      <c r="F3875" s="4" t="n">
        <v>59.18</v>
      </c>
      <c r="G3875" s="4" t="n">
        <v>59.23</v>
      </c>
      <c r="H3875" s="5" t="n">
        <v>4208540</v>
      </c>
      <c r="I3875" s="3"/>
      <c r="J3875" s="3" t="n">
        <f aca="false">ROUND((G3875-G3874)/G3874*100,2)</f>
        <v>-0.32</v>
      </c>
      <c r="K3875" s="3" t="str">
        <f aca="false">B3875&amp;"_"&amp;C3875</f>
        <v>8_2025-06-06</v>
      </c>
    </row>
    <row r="3876" customFormat="false" ht="15" hidden="false" customHeight="false" outlineLevel="0" collapsed="false">
      <c r="A3876" s="3" t="n">
        <v>3875</v>
      </c>
      <c r="B3876" s="3" t="n">
        <v>8</v>
      </c>
      <c r="C3876" s="3" t="s">
        <v>431</v>
      </c>
      <c r="D3876" s="4" t="n">
        <v>60.9</v>
      </c>
      <c r="E3876" s="4" t="n">
        <v>61.1</v>
      </c>
      <c r="F3876" s="4" t="n">
        <v>60.58</v>
      </c>
      <c r="G3876" s="4" t="n">
        <v>60.86</v>
      </c>
      <c r="H3876" s="5" t="n">
        <v>5950667</v>
      </c>
      <c r="I3876" s="3"/>
      <c r="J3876" s="3" t="n">
        <f aca="false">ROUND((G3876-G3875)/G3875*100,2)</f>
        <v>2.75</v>
      </c>
      <c r="K3876" s="3" t="str">
        <f aca="false">B3876&amp;"_"&amp;C3876</f>
        <v>8_2025-06-09</v>
      </c>
    </row>
    <row r="3877" customFormat="false" ht="15" hidden="false" customHeight="false" outlineLevel="0" collapsed="false">
      <c r="A3877" s="3" t="n">
        <v>3876</v>
      </c>
      <c r="B3877" s="3" t="n">
        <v>8</v>
      </c>
      <c r="C3877" s="3" t="s">
        <v>432</v>
      </c>
      <c r="D3877" s="4" t="n">
        <v>60.28</v>
      </c>
      <c r="E3877" s="4" t="n">
        <v>60.5</v>
      </c>
      <c r="F3877" s="4" t="n">
        <v>60.02</v>
      </c>
      <c r="G3877" s="4" t="n">
        <v>60.16</v>
      </c>
      <c r="H3877" s="5" t="n">
        <v>4563327</v>
      </c>
      <c r="I3877" s="3"/>
      <c r="J3877" s="3" t="n">
        <f aca="false">ROUND((G3877-G3876)/G3876*100,2)</f>
        <v>-1.15</v>
      </c>
      <c r="K3877" s="3" t="str">
        <f aca="false">B3877&amp;"_"&amp;C3877</f>
        <v>8_2025-06-10</v>
      </c>
    </row>
    <row r="3878" customFormat="false" ht="15" hidden="false" customHeight="false" outlineLevel="0" collapsed="false">
      <c r="A3878" s="3" t="n">
        <v>3877</v>
      </c>
      <c r="B3878" s="3" t="n">
        <v>8</v>
      </c>
      <c r="C3878" s="3" t="s">
        <v>433</v>
      </c>
      <c r="D3878" s="4" t="n">
        <v>60.33</v>
      </c>
      <c r="E3878" s="4" t="n">
        <v>60.67</v>
      </c>
      <c r="F3878" s="4" t="n">
        <v>59.75</v>
      </c>
      <c r="G3878" s="4" t="n">
        <v>60.09</v>
      </c>
      <c r="H3878" s="5" t="n">
        <v>6999505</v>
      </c>
      <c r="I3878" s="3"/>
      <c r="J3878" s="3" t="n">
        <f aca="false">ROUND((G3878-G3877)/G3877*100,2)</f>
        <v>-0.12</v>
      </c>
      <c r="K3878" s="3" t="str">
        <f aca="false">B3878&amp;"_"&amp;C3878</f>
        <v>8_2025-06-11</v>
      </c>
    </row>
    <row r="3879" customFormat="false" ht="15" hidden="false" customHeight="false" outlineLevel="0" collapsed="false">
      <c r="A3879" s="3" t="n">
        <v>3878</v>
      </c>
      <c r="B3879" s="3" t="n">
        <v>8</v>
      </c>
      <c r="C3879" s="3" t="s">
        <v>434</v>
      </c>
      <c r="D3879" s="4" t="n">
        <v>59.23</v>
      </c>
      <c r="E3879" s="4" t="n">
        <v>59.4</v>
      </c>
      <c r="F3879" s="4" t="n">
        <v>59.12</v>
      </c>
      <c r="G3879" s="4" t="n">
        <v>59.21</v>
      </c>
      <c r="H3879" s="5" t="n">
        <v>2337078</v>
      </c>
      <c r="I3879" s="3"/>
      <c r="J3879" s="3" t="n">
        <f aca="false">ROUND((G3879-G3878)/G3878*100,2)</f>
        <v>-1.46</v>
      </c>
      <c r="K3879" s="3" t="str">
        <f aca="false">B3879&amp;"_"&amp;C3879</f>
        <v>8_2025-06-12</v>
      </c>
    </row>
    <row r="3880" customFormat="false" ht="15" hidden="false" customHeight="false" outlineLevel="0" collapsed="false">
      <c r="A3880" s="3" t="n">
        <v>3879</v>
      </c>
      <c r="B3880" s="3" t="n">
        <v>8</v>
      </c>
      <c r="C3880" s="3" t="s">
        <v>435</v>
      </c>
      <c r="D3880" s="4" t="n">
        <v>61.68</v>
      </c>
      <c r="E3880" s="4" t="n">
        <v>62.04</v>
      </c>
      <c r="F3880" s="4" t="n">
        <v>61.33</v>
      </c>
      <c r="G3880" s="4" t="n">
        <v>61.52</v>
      </c>
      <c r="H3880" s="5" t="n">
        <v>5632226</v>
      </c>
      <c r="I3880" s="3"/>
      <c r="J3880" s="3" t="n">
        <f aca="false">ROUND((G3880-G3879)/G3879*100,2)</f>
        <v>3.9</v>
      </c>
      <c r="K3880" s="3" t="str">
        <f aca="false">B3880&amp;"_"&amp;C3880</f>
        <v>8_2025-06-13</v>
      </c>
    </row>
    <row r="3881" customFormat="false" ht="15" hidden="false" customHeight="false" outlineLevel="0" collapsed="false">
      <c r="A3881" s="3" t="n">
        <v>3880</v>
      </c>
      <c r="B3881" s="3" t="n">
        <v>8</v>
      </c>
      <c r="C3881" s="3" t="s">
        <v>436</v>
      </c>
      <c r="D3881" s="4" t="n">
        <v>62.21</v>
      </c>
      <c r="E3881" s="4" t="n">
        <v>62.37</v>
      </c>
      <c r="F3881" s="4" t="n">
        <v>62.17</v>
      </c>
      <c r="G3881" s="4" t="n">
        <v>62.33</v>
      </c>
      <c r="H3881" s="5" t="n">
        <v>6762744</v>
      </c>
      <c r="I3881" s="3"/>
      <c r="J3881" s="3" t="n">
        <f aca="false">ROUND((G3881-G3880)/G3880*100,2)</f>
        <v>1.32</v>
      </c>
      <c r="K3881" s="3" t="str">
        <f aca="false">B3881&amp;"_"&amp;C3881</f>
        <v>8_2025-06-16</v>
      </c>
    </row>
    <row r="3882" customFormat="false" ht="15" hidden="false" customHeight="false" outlineLevel="0" collapsed="false">
      <c r="A3882" s="3" t="n">
        <v>3881</v>
      </c>
      <c r="B3882" s="3" t="n">
        <v>8</v>
      </c>
      <c r="C3882" s="3" t="s">
        <v>437</v>
      </c>
      <c r="D3882" s="4" t="n">
        <v>62.6</v>
      </c>
      <c r="E3882" s="4" t="n">
        <v>63.14</v>
      </c>
      <c r="F3882" s="4" t="n">
        <v>62.48</v>
      </c>
      <c r="G3882" s="4" t="n">
        <v>62.8</v>
      </c>
      <c r="H3882" s="5" t="n">
        <v>5466146</v>
      </c>
      <c r="I3882" s="3"/>
      <c r="J3882" s="3" t="n">
        <f aca="false">ROUND((G3882-G3881)/G3881*100,2)</f>
        <v>0.75</v>
      </c>
      <c r="K3882" s="3" t="str">
        <f aca="false">B3882&amp;"_"&amp;C3882</f>
        <v>8_2025-06-17</v>
      </c>
    </row>
    <row r="3883" customFormat="false" ht="15" hidden="false" customHeight="false" outlineLevel="0" collapsed="false">
      <c r="A3883" s="3" t="n">
        <v>3882</v>
      </c>
      <c r="B3883" s="3" t="n">
        <v>8</v>
      </c>
      <c r="C3883" s="3" t="s">
        <v>438</v>
      </c>
      <c r="D3883" s="4" t="n">
        <v>62.72</v>
      </c>
      <c r="E3883" s="4" t="n">
        <v>62.86</v>
      </c>
      <c r="F3883" s="4" t="n">
        <v>62.6</v>
      </c>
      <c r="G3883" s="4" t="n">
        <v>62.7</v>
      </c>
      <c r="H3883" s="5" t="n">
        <v>4259363</v>
      </c>
      <c r="I3883" s="3"/>
      <c r="J3883" s="3" t="n">
        <f aca="false">ROUND((G3883-G3882)/G3882*100,2)</f>
        <v>-0.16</v>
      </c>
      <c r="K3883" s="3" t="str">
        <f aca="false">B3883&amp;"_"&amp;C3883</f>
        <v>8_2025-06-18</v>
      </c>
    </row>
    <row r="3884" customFormat="false" ht="15" hidden="false" customHeight="false" outlineLevel="0" collapsed="false">
      <c r="A3884" s="3" t="n">
        <v>3883</v>
      </c>
      <c r="B3884" s="3" t="n">
        <v>8</v>
      </c>
      <c r="C3884" s="3" t="s">
        <v>439</v>
      </c>
      <c r="D3884" s="4" t="n">
        <v>62.8</v>
      </c>
      <c r="E3884" s="4" t="n">
        <v>63.26</v>
      </c>
      <c r="F3884" s="4" t="n">
        <v>62.73</v>
      </c>
      <c r="G3884" s="4" t="n">
        <v>62.89</v>
      </c>
      <c r="H3884" s="5" t="n">
        <v>2448306</v>
      </c>
      <c r="I3884" s="3"/>
      <c r="J3884" s="3" t="n">
        <f aca="false">ROUND((G3884-G3883)/G3883*100,2)</f>
        <v>0.3</v>
      </c>
      <c r="K3884" s="3" t="str">
        <f aca="false">B3884&amp;"_"&amp;C3884</f>
        <v>8_2025-06-19</v>
      </c>
    </row>
    <row r="3885" customFormat="false" ht="15" hidden="false" customHeight="false" outlineLevel="0" collapsed="false">
      <c r="A3885" s="3" t="n">
        <v>3884</v>
      </c>
      <c r="B3885" s="3" t="n">
        <v>8</v>
      </c>
      <c r="C3885" s="3" t="s">
        <v>440</v>
      </c>
      <c r="D3885" s="4" t="n">
        <v>60.19</v>
      </c>
      <c r="E3885" s="4" t="n">
        <v>60.19</v>
      </c>
      <c r="F3885" s="4" t="n">
        <v>59.89</v>
      </c>
      <c r="G3885" s="4" t="n">
        <v>60.02</v>
      </c>
      <c r="H3885" s="5" t="n">
        <v>2929564</v>
      </c>
      <c r="I3885" s="3"/>
      <c r="J3885" s="3" t="n">
        <f aca="false">ROUND((G3885-G3884)/G3884*100,2)</f>
        <v>-4.56</v>
      </c>
      <c r="K3885" s="3" t="str">
        <f aca="false">B3885&amp;"_"&amp;C3885</f>
        <v>8_2025-06-20</v>
      </c>
    </row>
    <row r="3886" customFormat="false" ht="15" hidden="false" customHeight="false" outlineLevel="0" collapsed="false">
      <c r="A3886" s="3" t="n">
        <v>3885</v>
      </c>
      <c r="B3886" s="3" t="n">
        <v>8</v>
      </c>
      <c r="C3886" s="3" t="s">
        <v>441</v>
      </c>
      <c r="D3886" s="4" t="n">
        <v>59.9</v>
      </c>
      <c r="E3886" s="4" t="n">
        <v>60.24</v>
      </c>
      <c r="F3886" s="4" t="n">
        <v>59.56</v>
      </c>
      <c r="G3886" s="4" t="n">
        <v>60.12</v>
      </c>
      <c r="H3886" s="5" t="n">
        <v>5054071</v>
      </c>
      <c r="I3886" s="3"/>
      <c r="J3886" s="3" t="n">
        <f aca="false">ROUND((G3886-G3885)/G3885*100,2)</f>
        <v>0.17</v>
      </c>
      <c r="K3886" s="3" t="str">
        <f aca="false">B3886&amp;"_"&amp;C3886</f>
        <v>8_2025-06-23</v>
      </c>
    </row>
    <row r="3887" customFormat="false" ht="15" hidden="false" customHeight="false" outlineLevel="0" collapsed="false">
      <c r="A3887" s="3" t="n">
        <v>3886</v>
      </c>
      <c r="B3887" s="3" t="n">
        <v>8</v>
      </c>
      <c r="C3887" s="3" t="s">
        <v>442</v>
      </c>
      <c r="D3887" s="4" t="n">
        <v>61.14</v>
      </c>
      <c r="E3887" s="4" t="n">
        <v>61.48</v>
      </c>
      <c r="F3887" s="4" t="n">
        <v>60.89</v>
      </c>
      <c r="G3887" s="4" t="n">
        <v>61.27</v>
      </c>
      <c r="H3887" s="5" t="n">
        <v>6974226</v>
      </c>
      <c r="I3887" s="3"/>
      <c r="J3887" s="3" t="n">
        <f aca="false">ROUND((G3887-G3886)/G3886*100,2)</f>
        <v>1.91</v>
      </c>
      <c r="K3887" s="3" t="str">
        <f aca="false">B3887&amp;"_"&amp;C3887</f>
        <v>8_2025-06-24</v>
      </c>
    </row>
    <row r="3888" customFormat="false" ht="15" hidden="false" customHeight="false" outlineLevel="0" collapsed="false">
      <c r="A3888" s="3" t="n">
        <v>3887</v>
      </c>
      <c r="B3888" s="3" t="n">
        <v>8</v>
      </c>
      <c r="C3888" s="3" t="s">
        <v>443</v>
      </c>
      <c r="D3888" s="4" t="n">
        <v>60.51</v>
      </c>
      <c r="E3888" s="4" t="n">
        <v>60.75</v>
      </c>
      <c r="F3888" s="4" t="n">
        <v>60.46</v>
      </c>
      <c r="G3888" s="4" t="n">
        <v>60.73</v>
      </c>
      <c r="H3888" s="5" t="n">
        <v>7109259</v>
      </c>
      <c r="I3888" s="3"/>
      <c r="J3888" s="3" t="n">
        <f aca="false">ROUND((G3888-G3887)/G3887*100,2)</f>
        <v>-0.88</v>
      </c>
      <c r="K3888" s="3" t="str">
        <f aca="false">B3888&amp;"_"&amp;C3888</f>
        <v>8_2025-06-25</v>
      </c>
    </row>
    <row r="3889" customFormat="false" ht="15" hidden="false" customHeight="false" outlineLevel="0" collapsed="false">
      <c r="A3889" s="3" t="n">
        <v>3888</v>
      </c>
      <c r="B3889" s="3" t="n">
        <v>8</v>
      </c>
      <c r="C3889" s="3" t="s">
        <v>444</v>
      </c>
      <c r="D3889" s="4" t="n">
        <v>61.12</v>
      </c>
      <c r="E3889" s="4" t="n">
        <v>61.42</v>
      </c>
      <c r="F3889" s="4" t="n">
        <v>60.75</v>
      </c>
      <c r="G3889" s="4" t="n">
        <v>61.01</v>
      </c>
      <c r="H3889" s="5" t="n">
        <v>4543061</v>
      </c>
      <c r="I3889" s="3"/>
      <c r="J3889" s="3" t="n">
        <f aca="false">ROUND((G3889-G3888)/G3888*100,2)</f>
        <v>0.46</v>
      </c>
      <c r="K3889" s="3" t="str">
        <f aca="false">B3889&amp;"_"&amp;C3889</f>
        <v>8_2025-06-26</v>
      </c>
    </row>
    <row r="3890" customFormat="false" ht="15" hidden="false" customHeight="false" outlineLevel="0" collapsed="false">
      <c r="A3890" s="3" t="n">
        <v>3889</v>
      </c>
      <c r="B3890" s="3" t="n">
        <v>8</v>
      </c>
      <c r="C3890" s="3" t="s">
        <v>445</v>
      </c>
      <c r="D3890" s="4" t="n">
        <v>62.34</v>
      </c>
      <c r="E3890" s="4" t="n">
        <v>62.59</v>
      </c>
      <c r="F3890" s="4" t="n">
        <v>61.94</v>
      </c>
      <c r="G3890" s="4" t="n">
        <v>62.13</v>
      </c>
      <c r="H3890" s="5" t="n">
        <v>4973476</v>
      </c>
      <c r="I3890" s="3"/>
      <c r="J3890" s="3" t="n">
        <f aca="false">ROUND((G3890-G3889)/G3889*100,2)</f>
        <v>1.84</v>
      </c>
      <c r="K3890" s="3" t="str">
        <f aca="false">B3890&amp;"_"&amp;C3890</f>
        <v>8_2025-06-27</v>
      </c>
    </row>
    <row r="3891" customFormat="false" ht="15" hidden="false" customHeight="false" outlineLevel="0" collapsed="false">
      <c r="A3891" s="3" t="n">
        <v>3890</v>
      </c>
      <c r="B3891" s="3" t="n">
        <v>8</v>
      </c>
      <c r="C3891" s="3" t="s">
        <v>446</v>
      </c>
      <c r="D3891" s="4" t="n">
        <v>63.02</v>
      </c>
      <c r="E3891" s="4" t="n">
        <v>63.39</v>
      </c>
      <c r="F3891" s="4" t="n">
        <v>62.83</v>
      </c>
      <c r="G3891" s="4" t="n">
        <v>62.89</v>
      </c>
      <c r="H3891" s="5" t="n">
        <v>7180121</v>
      </c>
      <c r="I3891" s="3"/>
      <c r="J3891" s="3" t="n">
        <f aca="false">ROUND((G3891-G3890)/G3890*100,2)</f>
        <v>1.22</v>
      </c>
      <c r="K3891" s="3" t="str">
        <f aca="false">B3891&amp;"_"&amp;C3891</f>
        <v>8_2025-06-30</v>
      </c>
    </row>
    <row r="3892" customFormat="false" ht="15" hidden="false" customHeight="false" outlineLevel="0" collapsed="false">
      <c r="A3892" s="3" t="n">
        <v>3891</v>
      </c>
      <c r="B3892" s="3" t="n">
        <v>8</v>
      </c>
      <c r="C3892" s="3" t="s">
        <v>447</v>
      </c>
      <c r="D3892" s="4" t="n">
        <v>63.8</v>
      </c>
      <c r="E3892" s="4" t="n">
        <v>63.82</v>
      </c>
      <c r="F3892" s="4" t="n">
        <v>63.7</v>
      </c>
      <c r="G3892" s="4" t="n">
        <v>63.8</v>
      </c>
      <c r="H3892" s="5" t="n">
        <v>2935712</v>
      </c>
      <c r="I3892" s="3"/>
      <c r="J3892" s="3" t="n">
        <f aca="false">ROUND((G3892-G3891)/G3891*100,2)</f>
        <v>1.45</v>
      </c>
      <c r="K3892" s="3" t="str">
        <f aca="false">B3892&amp;"_"&amp;C3892</f>
        <v>8_2025-07-01</v>
      </c>
    </row>
    <row r="3893" customFormat="false" ht="15" hidden="false" customHeight="false" outlineLevel="0" collapsed="false">
      <c r="A3893" s="3" t="n">
        <v>3892</v>
      </c>
      <c r="B3893" s="3" t="n">
        <v>8</v>
      </c>
      <c r="C3893" s="3" t="s">
        <v>448</v>
      </c>
      <c r="D3893" s="4" t="n">
        <v>64.73</v>
      </c>
      <c r="E3893" s="4" t="n">
        <v>65.01</v>
      </c>
      <c r="F3893" s="4" t="n">
        <v>64.38</v>
      </c>
      <c r="G3893" s="4" t="n">
        <v>64.92</v>
      </c>
      <c r="H3893" s="5" t="n">
        <v>5278801</v>
      </c>
      <c r="I3893" s="3"/>
      <c r="J3893" s="3" t="n">
        <f aca="false">ROUND((G3893-G3892)/G3892*100,2)</f>
        <v>1.76</v>
      </c>
      <c r="K3893" s="3" t="str">
        <f aca="false">B3893&amp;"_"&amp;C3893</f>
        <v>8_2025-07-02</v>
      </c>
    </row>
    <row r="3894" customFormat="false" ht="15" hidden="false" customHeight="false" outlineLevel="0" collapsed="false">
      <c r="A3894" s="3" t="n">
        <v>3893</v>
      </c>
      <c r="B3894" s="3" t="n">
        <v>8</v>
      </c>
      <c r="C3894" s="3" t="s">
        <v>449</v>
      </c>
      <c r="D3894" s="4" t="n">
        <v>65.54</v>
      </c>
      <c r="E3894" s="4" t="n">
        <v>65.63</v>
      </c>
      <c r="F3894" s="4" t="n">
        <v>64.92</v>
      </c>
      <c r="G3894" s="4" t="n">
        <v>65.31</v>
      </c>
      <c r="H3894" s="5" t="n">
        <v>630476</v>
      </c>
      <c r="I3894" s="3"/>
      <c r="J3894" s="3" t="n">
        <f aca="false">ROUND((G3894-G3893)/G3893*100,2)</f>
        <v>0.6</v>
      </c>
      <c r="K3894" s="3" t="str">
        <f aca="false">B3894&amp;"_"&amp;C3894</f>
        <v>8_2025-07-03</v>
      </c>
    </row>
    <row r="3895" customFormat="false" ht="15" hidden="false" customHeight="false" outlineLevel="0" collapsed="false">
      <c r="A3895" s="3" t="n">
        <v>3894</v>
      </c>
      <c r="B3895" s="3" t="n">
        <v>8</v>
      </c>
      <c r="C3895" s="3" t="s">
        <v>450</v>
      </c>
      <c r="D3895" s="4" t="n">
        <v>66.18</v>
      </c>
      <c r="E3895" s="4" t="n">
        <v>66.35</v>
      </c>
      <c r="F3895" s="4" t="n">
        <v>66.14</v>
      </c>
      <c r="G3895" s="4" t="n">
        <v>66.29</v>
      </c>
      <c r="H3895" s="5" t="n">
        <v>6286921</v>
      </c>
      <c r="I3895" s="3"/>
      <c r="J3895" s="3" t="n">
        <f aca="false">ROUND((G3895-G3894)/G3894*100,2)</f>
        <v>1.5</v>
      </c>
      <c r="K3895" s="3" t="str">
        <f aca="false">B3895&amp;"_"&amp;C3895</f>
        <v>8_2025-07-04</v>
      </c>
    </row>
    <row r="3896" customFormat="false" ht="15" hidden="false" customHeight="false" outlineLevel="0" collapsed="false">
      <c r="A3896" s="3" t="n">
        <v>3895</v>
      </c>
      <c r="B3896" s="3" t="n">
        <v>8</v>
      </c>
      <c r="C3896" s="3" t="s">
        <v>451</v>
      </c>
      <c r="D3896" s="4" t="n">
        <v>67.66</v>
      </c>
      <c r="E3896" s="4" t="n">
        <v>67.98</v>
      </c>
      <c r="F3896" s="4" t="n">
        <v>67.38</v>
      </c>
      <c r="G3896" s="4" t="n">
        <v>67.75</v>
      </c>
      <c r="H3896" s="5" t="n">
        <v>7537010</v>
      </c>
      <c r="I3896" s="3"/>
      <c r="J3896" s="3" t="n">
        <f aca="false">ROUND((G3896-G3895)/G3895*100,2)</f>
        <v>2.2</v>
      </c>
      <c r="K3896" s="3" t="str">
        <f aca="false">B3896&amp;"_"&amp;C3896</f>
        <v>8_2025-07-07</v>
      </c>
    </row>
    <row r="3897" customFormat="false" ht="15" hidden="false" customHeight="false" outlineLevel="0" collapsed="false">
      <c r="A3897" s="3" t="n">
        <v>3896</v>
      </c>
      <c r="B3897" s="3" t="n">
        <v>8</v>
      </c>
      <c r="C3897" s="3" t="s">
        <v>452</v>
      </c>
      <c r="D3897" s="4" t="n">
        <v>67.38</v>
      </c>
      <c r="E3897" s="4" t="n">
        <v>67.7</v>
      </c>
      <c r="F3897" s="4" t="n">
        <v>66.92</v>
      </c>
      <c r="G3897" s="4" t="n">
        <v>67.31</v>
      </c>
      <c r="H3897" s="5" t="n">
        <v>3094636</v>
      </c>
      <c r="I3897" s="3"/>
      <c r="J3897" s="3" t="n">
        <f aca="false">ROUND((G3897-G3896)/G3896*100,2)</f>
        <v>-0.65</v>
      </c>
      <c r="K3897" s="3" t="str">
        <f aca="false">B3897&amp;"_"&amp;C3897</f>
        <v>8_2025-07-08</v>
      </c>
    </row>
    <row r="3898" customFormat="false" ht="15" hidden="false" customHeight="false" outlineLevel="0" collapsed="false">
      <c r="A3898" s="3" t="n">
        <v>3897</v>
      </c>
      <c r="B3898" s="3" t="n">
        <v>8</v>
      </c>
      <c r="C3898" s="3" t="s">
        <v>453</v>
      </c>
      <c r="D3898" s="4" t="n">
        <v>69.34</v>
      </c>
      <c r="E3898" s="4" t="n">
        <v>69.39</v>
      </c>
      <c r="F3898" s="4" t="n">
        <v>69.11</v>
      </c>
      <c r="G3898" s="4" t="n">
        <v>69.12</v>
      </c>
      <c r="H3898" s="5" t="n">
        <v>3984861</v>
      </c>
      <c r="I3898" s="3"/>
      <c r="J3898" s="3" t="n">
        <f aca="false">ROUND((G3898-G3897)/G3897*100,2)</f>
        <v>2.69</v>
      </c>
      <c r="K3898" s="3" t="str">
        <f aca="false">B3898&amp;"_"&amp;C3898</f>
        <v>8_2025-07-09</v>
      </c>
    </row>
    <row r="3899" customFormat="false" ht="15" hidden="false" customHeight="false" outlineLevel="0" collapsed="false">
      <c r="A3899" s="3" t="n">
        <v>3898</v>
      </c>
      <c r="B3899" s="3" t="n">
        <v>8</v>
      </c>
      <c r="C3899" s="3" t="s">
        <v>454</v>
      </c>
      <c r="D3899" s="4" t="n">
        <v>69.18</v>
      </c>
      <c r="E3899" s="4" t="n">
        <v>69.39</v>
      </c>
      <c r="F3899" s="4" t="n">
        <v>69</v>
      </c>
      <c r="G3899" s="4" t="n">
        <v>69.36</v>
      </c>
      <c r="H3899" s="5" t="n">
        <v>676487</v>
      </c>
      <c r="I3899" s="3"/>
      <c r="J3899" s="3" t="n">
        <f aca="false">ROUND((G3899-G3898)/G3898*100,2)</f>
        <v>0.35</v>
      </c>
      <c r="K3899" s="3" t="str">
        <f aca="false">B3899&amp;"_"&amp;C3899</f>
        <v>8_2025-07-10</v>
      </c>
    </row>
    <row r="3900" customFormat="false" ht="15" hidden="false" customHeight="false" outlineLevel="0" collapsed="false">
      <c r="A3900" s="3" t="n">
        <v>3899</v>
      </c>
      <c r="B3900" s="3" t="n">
        <v>8</v>
      </c>
      <c r="C3900" s="3" t="s">
        <v>455</v>
      </c>
      <c r="D3900" s="4" t="n">
        <v>70.79</v>
      </c>
      <c r="E3900" s="4" t="n">
        <v>70.98</v>
      </c>
      <c r="F3900" s="4" t="n">
        <v>70.76</v>
      </c>
      <c r="G3900" s="4" t="n">
        <v>70.77</v>
      </c>
      <c r="H3900" s="5" t="n">
        <v>5925547</v>
      </c>
      <c r="I3900" s="3"/>
      <c r="J3900" s="3" t="n">
        <f aca="false">ROUND((G3900-G3899)/G3899*100,2)</f>
        <v>2.03</v>
      </c>
      <c r="K3900" s="3" t="str">
        <f aca="false">B3900&amp;"_"&amp;C3900</f>
        <v>8_2025-07-11</v>
      </c>
    </row>
    <row r="3901" customFormat="false" ht="15" hidden="false" customHeight="false" outlineLevel="0" collapsed="false">
      <c r="A3901" s="3" t="n">
        <v>3900</v>
      </c>
      <c r="B3901" s="3" t="n">
        <v>8</v>
      </c>
      <c r="C3901" s="3" t="s">
        <v>456</v>
      </c>
      <c r="D3901" s="4" t="n">
        <v>71.78</v>
      </c>
      <c r="E3901" s="4" t="n">
        <v>71.86</v>
      </c>
      <c r="F3901" s="4" t="n">
        <v>71.22</v>
      </c>
      <c r="G3901" s="4" t="n">
        <v>71.64</v>
      </c>
      <c r="H3901" s="5" t="n">
        <v>1453642</v>
      </c>
      <c r="I3901" s="3"/>
      <c r="J3901" s="3" t="n">
        <f aca="false">ROUND((G3901-G3900)/G3900*100,2)</f>
        <v>1.23</v>
      </c>
      <c r="K3901" s="3" t="str">
        <f aca="false">B3901&amp;"_"&amp;C3901</f>
        <v>8_2025-07-14</v>
      </c>
    </row>
    <row r="3902" customFormat="false" ht="15" hidden="false" customHeight="false" outlineLevel="0" collapsed="false">
      <c r="A3902" s="3" t="n">
        <v>3901</v>
      </c>
      <c r="B3902" s="3" t="n">
        <v>8</v>
      </c>
      <c r="C3902" s="3" t="s">
        <v>457</v>
      </c>
      <c r="D3902" s="4" t="n">
        <v>71.36</v>
      </c>
      <c r="E3902" s="4" t="n">
        <v>71.55</v>
      </c>
      <c r="F3902" s="4" t="n">
        <v>71.3</v>
      </c>
      <c r="G3902" s="4" t="n">
        <v>71.4</v>
      </c>
      <c r="H3902" s="5" t="n">
        <v>5411479</v>
      </c>
      <c r="I3902" s="3"/>
      <c r="J3902" s="3" t="n">
        <f aca="false">ROUND((G3902-G3901)/G3901*100,2)</f>
        <v>-0.34</v>
      </c>
      <c r="K3902" s="3" t="str">
        <f aca="false">B3902&amp;"_"&amp;C3902</f>
        <v>8_2025-07-15</v>
      </c>
    </row>
    <row r="3903" customFormat="false" ht="15" hidden="false" customHeight="false" outlineLevel="0" collapsed="false">
      <c r="A3903" s="3" t="n">
        <v>3902</v>
      </c>
      <c r="B3903" s="3" t="n">
        <v>8</v>
      </c>
      <c r="C3903" s="3" t="s">
        <v>458</v>
      </c>
      <c r="D3903" s="4" t="n">
        <v>68.39</v>
      </c>
      <c r="E3903" s="4" t="n">
        <v>68.73</v>
      </c>
      <c r="F3903" s="4" t="n">
        <v>68.23</v>
      </c>
      <c r="G3903" s="4" t="n">
        <v>68.52</v>
      </c>
      <c r="H3903" s="5" t="n">
        <v>4233188</v>
      </c>
      <c r="I3903" s="3"/>
      <c r="J3903" s="3" t="n">
        <f aca="false">ROUND((G3903-G3902)/G3902*100,2)</f>
        <v>-4.03</v>
      </c>
      <c r="K3903" s="3" t="str">
        <f aca="false">B3903&amp;"_"&amp;C3903</f>
        <v>8_2025-07-16</v>
      </c>
    </row>
    <row r="3904" customFormat="false" ht="15" hidden="false" customHeight="false" outlineLevel="0" collapsed="false">
      <c r="A3904" s="3" t="n">
        <v>3903</v>
      </c>
      <c r="B3904" s="3" t="n">
        <v>8</v>
      </c>
      <c r="C3904" s="3" t="s">
        <v>459</v>
      </c>
      <c r="D3904" s="4" t="n">
        <v>66.54</v>
      </c>
      <c r="E3904" s="4" t="n">
        <v>67.01</v>
      </c>
      <c r="F3904" s="4" t="n">
        <v>66.19</v>
      </c>
      <c r="G3904" s="4" t="n">
        <v>66.69</v>
      </c>
      <c r="H3904" s="5" t="n">
        <v>7350848</v>
      </c>
      <c r="I3904" s="3"/>
      <c r="J3904" s="3" t="n">
        <f aca="false">ROUND((G3904-G3903)/G3903*100,2)</f>
        <v>-2.67</v>
      </c>
      <c r="K3904" s="3" t="str">
        <f aca="false">B3904&amp;"_"&amp;C3904</f>
        <v>8_2025-07-17</v>
      </c>
    </row>
    <row r="3905" customFormat="false" ht="15" hidden="false" customHeight="false" outlineLevel="0" collapsed="false">
      <c r="A3905" s="3" t="n">
        <v>3904</v>
      </c>
      <c r="B3905" s="3" t="n">
        <v>8</v>
      </c>
      <c r="C3905" s="3" t="s">
        <v>460</v>
      </c>
      <c r="D3905" s="4" t="n">
        <v>67.72</v>
      </c>
      <c r="E3905" s="4" t="n">
        <v>67.84</v>
      </c>
      <c r="F3905" s="4" t="n">
        <v>67.28</v>
      </c>
      <c r="G3905" s="4" t="n">
        <v>67.58</v>
      </c>
      <c r="H3905" s="5" t="n">
        <v>7779837</v>
      </c>
      <c r="I3905" s="3"/>
      <c r="J3905" s="3" t="n">
        <f aca="false">ROUND((G3905-G3904)/G3904*100,2)</f>
        <v>1.33</v>
      </c>
      <c r="K3905" s="3" t="str">
        <f aca="false">B3905&amp;"_"&amp;C3905</f>
        <v>8_2025-07-18</v>
      </c>
    </row>
    <row r="3906" customFormat="false" ht="15" hidden="false" customHeight="false" outlineLevel="0" collapsed="false">
      <c r="A3906" s="3" t="n">
        <v>3905</v>
      </c>
      <c r="B3906" s="3" t="n">
        <v>8</v>
      </c>
      <c r="C3906" s="3" t="s">
        <v>461</v>
      </c>
      <c r="D3906" s="4" t="n">
        <v>67.16</v>
      </c>
      <c r="E3906" s="4" t="n">
        <v>67.53</v>
      </c>
      <c r="F3906" s="4" t="n">
        <v>66.76</v>
      </c>
      <c r="G3906" s="4" t="n">
        <v>67.35</v>
      </c>
      <c r="H3906" s="5" t="n">
        <v>6890976</v>
      </c>
      <c r="I3906" s="3"/>
      <c r="J3906" s="3" t="n">
        <f aca="false">ROUND((G3906-G3905)/G3905*100,2)</f>
        <v>-0.34</v>
      </c>
      <c r="K3906" s="3" t="str">
        <f aca="false">B3906&amp;"_"&amp;C3906</f>
        <v>8_2025-07-21</v>
      </c>
    </row>
    <row r="3907" customFormat="false" ht="15" hidden="false" customHeight="false" outlineLevel="0" collapsed="false">
      <c r="A3907" s="3" t="n">
        <v>3906</v>
      </c>
      <c r="B3907" s="3" t="n">
        <v>8</v>
      </c>
      <c r="C3907" s="3" t="s">
        <v>462</v>
      </c>
      <c r="D3907" s="4" t="n">
        <v>67.98</v>
      </c>
      <c r="E3907" s="4" t="n">
        <v>68.43</v>
      </c>
      <c r="F3907" s="4" t="n">
        <v>67.97</v>
      </c>
      <c r="G3907" s="4" t="n">
        <v>68.09</v>
      </c>
      <c r="H3907" s="5" t="n">
        <v>5165294</v>
      </c>
      <c r="I3907" s="3"/>
      <c r="J3907" s="3" t="n">
        <f aca="false">ROUND((G3907-G3906)/G3906*100,2)</f>
        <v>1.1</v>
      </c>
      <c r="K3907" s="3" t="str">
        <f aca="false">B3907&amp;"_"&amp;C3907</f>
        <v>8_2025-07-22</v>
      </c>
    </row>
    <row r="3908" customFormat="false" ht="15" hidden="false" customHeight="false" outlineLevel="0" collapsed="false">
      <c r="A3908" s="3" t="n">
        <v>3907</v>
      </c>
      <c r="B3908" s="3" t="n">
        <v>8</v>
      </c>
      <c r="C3908" s="3" t="s">
        <v>463</v>
      </c>
      <c r="D3908" s="4" t="n">
        <v>68.05</v>
      </c>
      <c r="E3908" s="4" t="n">
        <v>68.36</v>
      </c>
      <c r="F3908" s="4" t="n">
        <v>67.8</v>
      </c>
      <c r="G3908" s="4" t="n">
        <v>68.05</v>
      </c>
      <c r="H3908" s="5" t="n">
        <v>2037183</v>
      </c>
      <c r="I3908" s="3"/>
      <c r="J3908" s="3" t="n">
        <f aca="false">ROUND((G3908-G3907)/G3907*100,2)</f>
        <v>-0.06</v>
      </c>
      <c r="K3908" s="3" t="str">
        <f aca="false">B3908&amp;"_"&amp;C3908</f>
        <v>8_2025-07-23</v>
      </c>
    </row>
    <row r="3909" customFormat="false" ht="15" hidden="false" customHeight="false" outlineLevel="0" collapsed="false">
      <c r="A3909" s="3" t="n">
        <v>3908</v>
      </c>
      <c r="B3909" s="3" t="n">
        <v>8</v>
      </c>
      <c r="C3909" s="3" t="s">
        <v>464</v>
      </c>
      <c r="D3909" s="4" t="n">
        <v>68.33</v>
      </c>
      <c r="E3909" s="4" t="n">
        <v>68.54</v>
      </c>
      <c r="F3909" s="4" t="n">
        <v>68.15</v>
      </c>
      <c r="G3909" s="4" t="n">
        <v>68.21</v>
      </c>
      <c r="H3909" s="5" t="n">
        <v>2261588</v>
      </c>
      <c r="I3909" s="3"/>
      <c r="J3909" s="3" t="n">
        <f aca="false">ROUND((G3909-G3908)/G3908*100,2)</f>
        <v>0.24</v>
      </c>
      <c r="K3909" s="3" t="str">
        <f aca="false">B3909&amp;"_"&amp;C3909</f>
        <v>8_2025-07-24</v>
      </c>
    </row>
    <row r="3910" customFormat="false" ht="15" hidden="false" customHeight="false" outlineLevel="0" collapsed="false">
      <c r="A3910" s="3" t="n">
        <v>3909</v>
      </c>
      <c r="B3910" s="3" t="n">
        <v>8</v>
      </c>
      <c r="C3910" s="3" t="s">
        <v>465</v>
      </c>
      <c r="D3910" s="4" t="n">
        <v>67.03</v>
      </c>
      <c r="E3910" s="4" t="n">
        <v>67.2</v>
      </c>
      <c r="F3910" s="4" t="n">
        <v>66.97</v>
      </c>
      <c r="G3910" s="4" t="n">
        <v>67.04</v>
      </c>
      <c r="H3910" s="5" t="n">
        <v>7551509</v>
      </c>
      <c r="I3910" s="3"/>
      <c r="J3910" s="3" t="n">
        <f aca="false">ROUND((G3910-G3909)/G3909*100,2)</f>
        <v>-1.72</v>
      </c>
      <c r="K3910" s="3" t="str">
        <f aca="false">B3910&amp;"_"&amp;C3910</f>
        <v>8_2025-07-25</v>
      </c>
    </row>
    <row r="3911" customFormat="false" ht="15" hidden="false" customHeight="false" outlineLevel="0" collapsed="false">
      <c r="A3911" s="3" t="n">
        <v>3910</v>
      </c>
      <c r="B3911" s="3" t="n">
        <v>8</v>
      </c>
      <c r="C3911" s="3" t="s">
        <v>466</v>
      </c>
      <c r="D3911" s="4" t="n">
        <v>66.75</v>
      </c>
      <c r="E3911" s="4" t="n">
        <v>67.05</v>
      </c>
      <c r="F3911" s="4" t="n">
        <v>66.57</v>
      </c>
      <c r="G3911" s="4" t="n">
        <v>66.62</v>
      </c>
      <c r="H3911" s="5" t="n">
        <v>3941354</v>
      </c>
      <c r="I3911" s="3"/>
      <c r="J3911" s="3" t="n">
        <f aca="false">ROUND((G3911-G3910)/G3910*100,2)</f>
        <v>-0.63</v>
      </c>
      <c r="K3911" s="3" t="str">
        <f aca="false">B3911&amp;"_"&amp;C3911</f>
        <v>8_2025-07-28</v>
      </c>
    </row>
    <row r="3912" customFormat="false" ht="15" hidden="false" customHeight="false" outlineLevel="0" collapsed="false">
      <c r="A3912" s="3" t="n">
        <v>3911</v>
      </c>
      <c r="B3912" s="3" t="n">
        <v>8</v>
      </c>
      <c r="C3912" s="3" t="s">
        <v>467</v>
      </c>
      <c r="D3912" s="4" t="n">
        <v>68.06</v>
      </c>
      <c r="E3912" s="4" t="n">
        <v>68.27</v>
      </c>
      <c r="F3912" s="4" t="n">
        <v>67.45</v>
      </c>
      <c r="G3912" s="4" t="n">
        <v>67.8</v>
      </c>
      <c r="H3912" s="5" t="n">
        <v>5776942</v>
      </c>
      <c r="I3912" s="3"/>
      <c r="J3912" s="3" t="n">
        <f aca="false">ROUND((G3912-G3911)/G3911*100,2)</f>
        <v>1.77</v>
      </c>
      <c r="K3912" s="3" t="str">
        <f aca="false">B3912&amp;"_"&amp;C3912</f>
        <v>8_2025-07-29</v>
      </c>
    </row>
    <row r="3913" customFormat="false" ht="15" hidden="false" customHeight="false" outlineLevel="0" collapsed="false">
      <c r="A3913" s="3" t="n">
        <v>3912</v>
      </c>
      <c r="B3913" s="3" t="n">
        <v>8</v>
      </c>
      <c r="C3913" s="3" t="s">
        <v>468</v>
      </c>
      <c r="D3913" s="4" t="n">
        <v>67.41</v>
      </c>
      <c r="E3913" s="4" t="n">
        <v>67.61</v>
      </c>
      <c r="F3913" s="4" t="n">
        <v>67.13</v>
      </c>
      <c r="G3913" s="4" t="n">
        <v>67.47</v>
      </c>
      <c r="H3913" s="5" t="n">
        <v>3501420</v>
      </c>
      <c r="I3913" s="3"/>
      <c r="J3913" s="3" t="n">
        <f aca="false">ROUND((G3913-G3912)/G3912*100,2)</f>
        <v>-0.49</v>
      </c>
      <c r="K3913" s="3" t="str">
        <f aca="false">B3913&amp;"_"&amp;C3913</f>
        <v>8_2025-07-30</v>
      </c>
    </row>
    <row r="3914" customFormat="false" ht="15" hidden="false" customHeight="false" outlineLevel="0" collapsed="false">
      <c r="A3914" s="3" t="n">
        <v>3913</v>
      </c>
      <c r="B3914" s="3" t="n">
        <v>8</v>
      </c>
      <c r="C3914" s="3" t="s">
        <v>469</v>
      </c>
      <c r="D3914" s="4" t="n">
        <v>68.13</v>
      </c>
      <c r="E3914" s="4" t="n">
        <v>68.52</v>
      </c>
      <c r="F3914" s="4" t="n">
        <v>67.61</v>
      </c>
      <c r="G3914" s="4" t="n">
        <v>67.87</v>
      </c>
      <c r="H3914" s="5" t="n">
        <v>3814473</v>
      </c>
      <c r="I3914" s="3"/>
      <c r="J3914" s="3" t="n">
        <f aca="false">ROUND((G3914-G3913)/G3913*100,2)</f>
        <v>0.59</v>
      </c>
      <c r="K3914" s="3" t="str">
        <f aca="false">B3914&amp;"_"&amp;C3914</f>
        <v>8_2025-07-31</v>
      </c>
    </row>
    <row r="3915" customFormat="false" ht="15" hidden="false" customHeight="false" outlineLevel="0" collapsed="false">
      <c r="A3915" s="3" t="n">
        <v>3914</v>
      </c>
      <c r="B3915" s="3" t="n">
        <v>8</v>
      </c>
      <c r="C3915" s="3" t="s">
        <v>470</v>
      </c>
      <c r="D3915" s="4" t="n">
        <v>68.7</v>
      </c>
      <c r="E3915" s="4" t="n">
        <v>69.05</v>
      </c>
      <c r="F3915" s="4" t="n">
        <v>68.25</v>
      </c>
      <c r="G3915" s="4" t="n">
        <v>68.43</v>
      </c>
      <c r="H3915" s="5" t="n">
        <v>6921944</v>
      </c>
      <c r="I3915" s="3"/>
      <c r="J3915" s="3" t="n">
        <f aca="false">ROUND((G3915-G3914)/G3914*100,2)</f>
        <v>0.83</v>
      </c>
      <c r="K3915" s="3" t="str">
        <f aca="false">B3915&amp;"_"&amp;C3915</f>
        <v>8_2025-08-01</v>
      </c>
    </row>
    <row r="3916" customFormat="false" ht="15" hidden="false" customHeight="false" outlineLevel="0" collapsed="false">
      <c r="A3916" s="3" t="n">
        <v>3915</v>
      </c>
      <c r="B3916" s="3" t="n">
        <v>8</v>
      </c>
      <c r="C3916" s="3" t="s">
        <v>471</v>
      </c>
      <c r="D3916" s="4" t="n">
        <v>68.23</v>
      </c>
      <c r="E3916" s="4" t="n">
        <v>68.59</v>
      </c>
      <c r="F3916" s="4" t="n">
        <v>67.96</v>
      </c>
      <c r="G3916" s="4" t="n">
        <v>68.25</v>
      </c>
      <c r="H3916" s="5" t="n">
        <v>4836358</v>
      </c>
      <c r="I3916" s="3"/>
      <c r="J3916" s="3" t="n">
        <f aca="false">ROUND((G3916-G3915)/G3915*100,2)</f>
        <v>-0.26</v>
      </c>
      <c r="K3916" s="3" t="str">
        <f aca="false">B3916&amp;"_"&amp;C3916</f>
        <v>8_2025-08-04</v>
      </c>
    </row>
    <row r="3917" customFormat="false" ht="15" hidden="false" customHeight="false" outlineLevel="0" collapsed="false">
      <c r="A3917" s="3" t="n">
        <v>3916</v>
      </c>
      <c r="B3917" s="3" t="n">
        <v>8</v>
      </c>
      <c r="C3917" s="3" t="s">
        <v>472</v>
      </c>
      <c r="D3917" s="4" t="n">
        <v>70.06</v>
      </c>
      <c r="E3917" s="4" t="n">
        <v>70.21</v>
      </c>
      <c r="F3917" s="4" t="n">
        <v>69.97</v>
      </c>
      <c r="G3917" s="4" t="n">
        <v>69.98</v>
      </c>
      <c r="H3917" s="5" t="n">
        <v>7812254</v>
      </c>
      <c r="I3917" s="3"/>
      <c r="J3917" s="3" t="n">
        <f aca="false">ROUND((G3917-G3916)/G3916*100,2)</f>
        <v>2.53</v>
      </c>
      <c r="K3917" s="3" t="str">
        <f aca="false">B3917&amp;"_"&amp;C3917</f>
        <v>8_2025-08-05</v>
      </c>
    </row>
    <row r="3918" customFormat="false" ht="15" hidden="false" customHeight="false" outlineLevel="0" collapsed="false">
      <c r="A3918" s="3" t="n">
        <v>3917</v>
      </c>
      <c r="B3918" s="3" t="n">
        <v>8</v>
      </c>
      <c r="C3918" s="3" t="s">
        <v>473</v>
      </c>
      <c r="D3918" s="4" t="n">
        <v>71.18</v>
      </c>
      <c r="E3918" s="4" t="n">
        <v>71.39</v>
      </c>
      <c r="F3918" s="4" t="n">
        <v>71.05</v>
      </c>
      <c r="G3918" s="4" t="n">
        <v>71.18</v>
      </c>
      <c r="H3918" s="5" t="n">
        <v>1591808</v>
      </c>
      <c r="I3918" s="3"/>
      <c r="J3918" s="3" t="n">
        <f aca="false">ROUND((G3918-G3917)/G3917*100,2)</f>
        <v>1.71</v>
      </c>
      <c r="K3918" s="3" t="str">
        <f aca="false">B3918&amp;"_"&amp;C3918</f>
        <v>8_2025-08-06</v>
      </c>
    </row>
    <row r="3919" customFormat="false" ht="15" hidden="false" customHeight="false" outlineLevel="0" collapsed="false">
      <c r="A3919" s="3" t="n">
        <v>3918</v>
      </c>
      <c r="B3919" s="3" t="n">
        <v>8</v>
      </c>
      <c r="C3919" s="3" t="s">
        <v>474</v>
      </c>
      <c r="D3919" s="4" t="n">
        <v>72.03</v>
      </c>
      <c r="E3919" s="4" t="n">
        <v>72.55</v>
      </c>
      <c r="F3919" s="4" t="n">
        <v>71.68</v>
      </c>
      <c r="G3919" s="4" t="n">
        <v>72.18</v>
      </c>
      <c r="H3919" s="5" t="n">
        <v>2806996</v>
      </c>
      <c r="I3919" s="3"/>
      <c r="J3919" s="3" t="n">
        <f aca="false">ROUND((G3919-G3918)/G3918*100,2)</f>
        <v>1.4</v>
      </c>
      <c r="K3919" s="3" t="str">
        <f aca="false">B3919&amp;"_"&amp;C3919</f>
        <v>8_2025-08-07</v>
      </c>
    </row>
    <row r="3920" customFormat="false" ht="15" hidden="false" customHeight="false" outlineLevel="0" collapsed="false">
      <c r="A3920" s="3" t="n">
        <v>3919</v>
      </c>
      <c r="B3920" s="3" t="n">
        <v>8</v>
      </c>
      <c r="C3920" s="3" t="s">
        <v>475</v>
      </c>
      <c r="D3920" s="4" t="n">
        <v>71.87</v>
      </c>
      <c r="E3920" s="4" t="n">
        <v>72.04</v>
      </c>
      <c r="F3920" s="4" t="n">
        <v>71.67</v>
      </c>
      <c r="G3920" s="4" t="n">
        <v>71.74</v>
      </c>
      <c r="H3920" s="5" t="n">
        <v>1328471</v>
      </c>
      <c r="I3920" s="3"/>
      <c r="J3920" s="3" t="n">
        <f aca="false">ROUND((G3920-G3919)/G3919*100,2)</f>
        <v>-0.61</v>
      </c>
      <c r="K3920" s="3" t="str">
        <f aca="false">B3920&amp;"_"&amp;C3920</f>
        <v>8_2025-08-08</v>
      </c>
    </row>
    <row r="3921" customFormat="false" ht="15" hidden="false" customHeight="false" outlineLevel="0" collapsed="false">
      <c r="A3921" s="3" t="n">
        <v>3920</v>
      </c>
      <c r="B3921" s="3" t="n">
        <v>8</v>
      </c>
      <c r="C3921" s="3" t="s">
        <v>476</v>
      </c>
      <c r="D3921" s="4" t="n">
        <v>72.79</v>
      </c>
      <c r="E3921" s="4" t="n">
        <v>73.38</v>
      </c>
      <c r="F3921" s="4" t="n">
        <v>72.6</v>
      </c>
      <c r="G3921" s="4" t="n">
        <v>73.03</v>
      </c>
      <c r="H3921" s="5" t="n">
        <v>2395833</v>
      </c>
      <c r="I3921" s="3"/>
      <c r="J3921" s="3" t="n">
        <f aca="false">ROUND((G3921-G3920)/G3920*100,2)</f>
        <v>1.8</v>
      </c>
      <c r="K3921" s="3" t="str">
        <f aca="false">B3921&amp;"_"&amp;C3921</f>
        <v>8_2025-08-11</v>
      </c>
    </row>
    <row r="3922" customFormat="false" ht="15" hidden="false" customHeight="false" outlineLevel="0" collapsed="false">
      <c r="A3922" s="3" t="n">
        <v>3921</v>
      </c>
      <c r="B3922" s="3" t="n">
        <v>8</v>
      </c>
      <c r="C3922" s="3" t="s">
        <v>477</v>
      </c>
      <c r="D3922" s="4" t="n">
        <v>72.89</v>
      </c>
      <c r="E3922" s="4" t="n">
        <v>73.22</v>
      </c>
      <c r="F3922" s="4" t="n">
        <v>72.81</v>
      </c>
      <c r="G3922" s="4" t="n">
        <v>72.97</v>
      </c>
      <c r="H3922" s="5" t="n">
        <v>7774224</v>
      </c>
      <c r="I3922" s="3"/>
      <c r="J3922" s="3" t="n">
        <f aca="false">ROUND((G3922-G3921)/G3921*100,2)</f>
        <v>-0.08</v>
      </c>
      <c r="K3922" s="3" t="str">
        <f aca="false">B3922&amp;"_"&amp;C3922</f>
        <v>8_2025-08-12</v>
      </c>
    </row>
    <row r="3923" customFormat="false" ht="15" hidden="false" customHeight="false" outlineLevel="0" collapsed="false">
      <c r="A3923" s="3" t="n">
        <v>3922</v>
      </c>
      <c r="B3923" s="3" t="n">
        <v>8</v>
      </c>
      <c r="C3923" s="3" t="s">
        <v>478</v>
      </c>
      <c r="D3923" s="4" t="n">
        <v>71.87</v>
      </c>
      <c r="E3923" s="4" t="n">
        <v>71.99</v>
      </c>
      <c r="F3923" s="4" t="n">
        <v>71.65</v>
      </c>
      <c r="G3923" s="4" t="n">
        <v>71.78</v>
      </c>
      <c r="H3923" s="5" t="n">
        <v>6637702</v>
      </c>
      <c r="I3923" s="3"/>
      <c r="J3923" s="3" t="n">
        <f aca="false">ROUND((G3923-G3922)/G3922*100,2)</f>
        <v>-1.63</v>
      </c>
      <c r="K3923" s="3" t="str">
        <f aca="false">B3923&amp;"_"&amp;C3923</f>
        <v>8_2025-08-13</v>
      </c>
    </row>
    <row r="3924" customFormat="false" ht="15" hidden="false" customHeight="false" outlineLevel="0" collapsed="false">
      <c r="A3924" s="3" t="n">
        <v>3923</v>
      </c>
      <c r="B3924" s="3" t="n">
        <v>8</v>
      </c>
      <c r="C3924" s="3" t="s">
        <v>479</v>
      </c>
      <c r="D3924" s="4" t="n">
        <v>71.99</v>
      </c>
      <c r="E3924" s="4" t="n">
        <v>72.2</v>
      </c>
      <c r="F3924" s="4" t="n">
        <v>71.79</v>
      </c>
      <c r="G3924" s="4" t="n">
        <v>71.87</v>
      </c>
      <c r="H3924" s="5" t="n">
        <v>4628234</v>
      </c>
      <c r="I3924" s="3"/>
      <c r="J3924" s="3" t="n">
        <f aca="false">ROUND((G3924-G3923)/G3923*100,2)</f>
        <v>0.13</v>
      </c>
      <c r="K3924" s="3" t="str">
        <f aca="false">B3924&amp;"_"&amp;C3924</f>
        <v>8_2025-08-14</v>
      </c>
    </row>
    <row r="3925" customFormat="false" ht="15" hidden="false" customHeight="false" outlineLevel="0" collapsed="false">
      <c r="A3925" s="3" t="n">
        <v>3924</v>
      </c>
      <c r="B3925" s="3" t="n">
        <v>8</v>
      </c>
      <c r="C3925" s="3" t="s">
        <v>480</v>
      </c>
      <c r="D3925" s="4" t="n">
        <v>71.33</v>
      </c>
      <c r="E3925" s="4" t="n">
        <v>71.52</v>
      </c>
      <c r="F3925" s="4" t="n">
        <v>71.31</v>
      </c>
      <c r="G3925" s="4" t="n">
        <v>71.31</v>
      </c>
      <c r="H3925" s="5" t="n">
        <v>5515175</v>
      </c>
      <c r="I3925" s="3"/>
      <c r="J3925" s="3" t="n">
        <f aca="false">ROUND((G3925-G3924)/G3924*100,2)</f>
        <v>-0.78</v>
      </c>
      <c r="K3925" s="3" t="str">
        <f aca="false">B3925&amp;"_"&amp;C3925</f>
        <v>8_2025-08-15</v>
      </c>
    </row>
    <row r="3926" customFormat="false" ht="15" hidden="false" customHeight="false" outlineLevel="0" collapsed="false">
      <c r="A3926" s="3" t="n">
        <v>3925</v>
      </c>
      <c r="B3926" s="3" t="n">
        <v>8</v>
      </c>
      <c r="C3926" s="3" t="s">
        <v>481</v>
      </c>
      <c r="D3926" s="4" t="n">
        <v>71.54</v>
      </c>
      <c r="E3926" s="4" t="n">
        <v>71.88</v>
      </c>
      <c r="F3926" s="4" t="n">
        <v>71.22</v>
      </c>
      <c r="G3926" s="4" t="n">
        <v>71.44</v>
      </c>
      <c r="H3926" s="5" t="n">
        <v>6980000</v>
      </c>
      <c r="I3926" s="3"/>
      <c r="J3926" s="3" t="n">
        <f aca="false">ROUND((G3926-G3925)/G3925*100,2)</f>
        <v>0.18</v>
      </c>
      <c r="K3926" s="3" t="str">
        <f aca="false">B3926&amp;"_"&amp;C3926</f>
        <v>8_2025-08-18</v>
      </c>
    </row>
    <row r="3927" customFormat="false" ht="15" hidden="false" customHeight="false" outlineLevel="0" collapsed="false">
      <c r="A3927" s="3" t="n">
        <v>3926</v>
      </c>
      <c r="B3927" s="3" t="n">
        <v>8</v>
      </c>
      <c r="C3927" s="3" t="s">
        <v>482</v>
      </c>
      <c r="D3927" s="4" t="n">
        <v>72.56</v>
      </c>
      <c r="E3927" s="4" t="n">
        <v>72.88</v>
      </c>
      <c r="F3927" s="4" t="n">
        <v>72.15</v>
      </c>
      <c r="G3927" s="4" t="n">
        <v>72.38</v>
      </c>
      <c r="H3927" s="5" t="n">
        <v>2579205</v>
      </c>
      <c r="I3927" s="3"/>
      <c r="J3927" s="3" t="n">
        <f aca="false">ROUND((G3927-G3926)/G3926*100,2)</f>
        <v>1.32</v>
      </c>
      <c r="K3927" s="3" t="str">
        <f aca="false">B3927&amp;"_"&amp;C3927</f>
        <v>8_2025-08-19</v>
      </c>
    </row>
    <row r="3928" customFormat="false" ht="15" hidden="false" customHeight="false" outlineLevel="0" collapsed="false">
      <c r="A3928" s="3" t="n">
        <v>3927</v>
      </c>
      <c r="B3928" s="3" t="n">
        <v>8</v>
      </c>
      <c r="C3928" s="3" t="s">
        <v>483</v>
      </c>
      <c r="D3928" s="4" t="n">
        <v>73.22</v>
      </c>
      <c r="E3928" s="4" t="n">
        <v>73.39</v>
      </c>
      <c r="F3928" s="4" t="n">
        <v>72.55</v>
      </c>
      <c r="G3928" s="4" t="n">
        <v>72.93</v>
      </c>
      <c r="H3928" s="5" t="n">
        <v>637149</v>
      </c>
      <c r="I3928" s="3"/>
      <c r="J3928" s="3" t="n">
        <f aca="false">ROUND((G3928-G3927)/G3927*100,2)</f>
        <v>0.76</v>
      </c>
      <c r="K3928" s="3" t="str">
        <f aca="false">B3928&amp;"_"&amp;C3928</f>
        <v>8_2025-08-20</v>
      </c>
    </row>
    <row r="3929" customFormat="false" ht="15" hidden="false" customHeight="false" outlineLevel="0" collapsed="false">
      <c r="A3929" s="3" t="n">
        <v>3928</v>
      </c>
      <c r="B3929" s="3" t="n">
        <v>8</v>
      </c>
      <c r="C3929" s="3" t="s">
        <v>484</v>
      </c>
      <c r="D3929" s="4" t="n">
        <v>71.62</v>
      </c>
      <c r="E3929" s="4" t="n">
        <v>71.97</v>
      </c>
      <c r="F3929" s="4" t="n">
        <v>70.99</v>
      </c>
      <c r="G3929" s="4" t="n">
        <v>71.42</v>
      </c>
      <c r="H3929" s="5" t="n">
        <v>1863086</v>
      </c>
      <c r="I3929" s="3"/>
      <c r="J3929" s="3" t="n">
        <f aca="false">ROUND((G3929-G3928)/G3928*100,2)</f>
        <v>-2.07</v>
      </c>
      <c r="K3929" s="3" t="str">
        <f aca="false">B3929&amp;"_"&amp;C3929</f>
        <v>8_2025-08-21</v>
      </c>
    </row>
    <row r="3930" customFormat="false" ht="15" hidden="false" customHeight="false" outlineLevel="0" collapsed="false">
      <c r="A3930" s="3" t="n">
        <v>3929</v>
      </c>
      <c r="B3930" s="3" t="n">
        <v>8</v>
      </c>
      <c r="C3930" s="3" t="s">
        <v>485</v>
      </c>
      <c r="D3930" s="4" t="n">
        <v>72.74</v>
      </c>
      <c r="E3930" s="4" t="n">
        <v>73.14</v>
      </c>
      <c r="F3930" s="4" t="n">
        <v>72.62</v>
      </c>
      <c r="G3930" s="4" t="n">
        <v>72.85</v>
      </c>
      <c r="H3930" s="5" t="n">
        <v>6516104</v>
      </c>
      <c r="I3930" s="3"/>
      <c r="J3930" s="3" t="n">
        <f aca="false">ROUND((G3930-G3929)/G3929*100,2)</f>
        <v>2</v>
      </c>
      <c r="K3930" s="3" t="str">
        <f aca="false">B3930&amp;"_"&amp;C3930</f>
        <v>8_2025-08-22</v>
      </c>
    </row>
    <row r="3931" customFormat="false" ht="15" hidden="false" customHeight="false" outlineLevel="0" collapsed="false">
      <c r="A3931" s="3" t="n">
        <v>3930</v>
      </c>
      <c r="B3931" s="3" t="n">
        <v>8</v>
      </c>
      <c r="C3931" s="3" t="s">
        <v>486</v>
      </c>
      <c r="D3931" s="4" t="n">
        <v>74.97</v>
      </c>
      <c r="E3931" s="4" t="n">
        <v>75.55</v>
      </c>
      <c r="F3931" s="4" t="n">
        <v>74.92</v>
      </c>
      <c r="G3931" s="4" t="n">
        <v>75.16</v>
      </c>
      <c r="H3931" s="5" t="n">
        <v>3510864</v>
      </c>
      <c r="I3931" s="3"/>
      <c r="J3931" s="3" t="n">
        <f aca="false">ROUND((G3931-G3930)/G3930*100,2)</f>
        <v>3.17</v>
      </c>
      <c r="K3931" s="3" t="str">
        <f aca="false">B3931&amp;"_"&amp;C3931</f>
        <v>8_2025-08-25</v>
      </c>
    </row>
    <row r="3932" customFormat="false" ht="15" hidden="false" customHeight="false" outlineLevel="0" collapsed="false">
      <c r="A3932" s="3" t="n">
        <v>3931</v>
      </c>
      <c r="B3932" s="3" t="n">
        <v>8</v>
      </c>
      <c r="C3932" s="3" t="s">
        <v>487</v>
      </c>
      <c r="D3932" s="4" t="n">
        <v>74.38</v>
      </c>
      <c r="E3932" s="4" t="n">
        <v>74.38</v>
      </c>
      <c r="F3932" s="4" t="n">
        <v>73.94</v>
      </c>
      <c r="G3932" s="4" t="n">
        <v>74.36</v>
      </c>
      <c r="H3932" s="5" t="n">
        <v>4225034</v>
      </c>
      <c r="I3932" s="3"/>
      <c r="J3932" s="3" t="n">
        <f aca="false">ROUND((G3932-G3931)/G3931*100,2)</f>
        <v>-1.06</v>
      </c>
      <c r="K3932" s="3" t="str">
        <f aca="false">B3932&amp;"_"&amp;C3932</f>
        <v>8_2025-08-26</v>
      </c>
    </row>
    <row r="3933" customFormat="false" ht="15" hidden="false" customHeight="false" outlineLevel="0" collapsed="false">
      <c r="A3933" s="3" t="n">
        <v>3932</v>
      </c>
      <c r="B3933" s="3" t="n">
        <v>8</v>
      </c>
      <c r="C3933" s="3" t="s">
        <v>488</v>
      </c>
      <c r="D3933" s="4" t="n">
        <v>76.2</v>
      </c>
      <c r="E3933" s="4" t="n">
        <v>76.78</v>
      </c>
      <c r="F3933" s="4" t="n">
        <v>75.8</v>
      </c>
      <c r="G3933" s="4" t="n">
        <v>76.45</v>
      </c>
      <c r="H3933" s="5" t="n">
        <v>3387879</v>
      </c>
      <c r="I3933" s="3"/>
      <c r="J3933" s="3" t="n">
        <f aca="false">ROUND((G3933-G3932)/G3932*100,2)</f>
        <v>2.81</v>
      </c>
      <c r="K3933" s="3" t="str">
        <f aca="false">B3933&amp;"_"&amp;C3933</f>
        <v>8_2025-08-27</v>
      </c>
    </row>
    <row r="3934" customFormat="false" ht="15" hidden="false" customHeight="false" outlineLevel="0" collapsed="false">
      <c r="A3934" s="3" t="n">
        <v>3933</v>
      </c>
      <c r="B3934" s="3" t="n">
        <v>8</v>
      </c>
      <c r="C3934" s="3" t="s">
        <v>489</v>
      </c>
      <c r="D3934" s="4" t="n">
        <v>77.13</v>
      </c>
      <c r="E3934" s="4" t="n">
        <v>77.73</v>
      </c>
      <c r="F3934" s="4" t="n">
        <v>77.08</v>
      </c>
      <c r="G3934" s="4" t="n">
        <v>77.4</v>
      </c>
      <c r="H3934" s="5" t="n">
        <v>3850413</v>
      </c>
      <c r="I3934" s="3"/>
      <c r="J3934" s="3" t="n">
        <f aca="false">ROUND((G3934-G3933)/G3933*100,2)</f>
        <v>1.24</v>
      </c>
      <c r="K3934" s="3" t="str">
        <f aca="false">B3934&amp;"_"&amp;C3934</f>
        <v>8_2025-08-28</v>
      </c>
    </row>
    <row r="3935" customFormat="false" ht="15" hidden="false" customHeight="false" outlineLevel="0" collapsed="false">
      <c r="A3935" s="3" t="n">
        <v>3934</v>
      </c>
      <c r="B3935" s="3" t="n">
        <v>8</v>
      </c>
      <c r="C3935" s="3" t="s">
        <v>490</v>
      </c>
      <c r="D3935" s="4" t="n">
        <v>77.57</v>
      </c>
      <c r="E3935" s="4" t="n">
        <v>77.86</v>
      </c>
      <c r="F3935" s="4" t="n">
        <v>76.94</v>
      </c>
      <c r="G3935" s="4" t="n">
        <v>77.37</v>
      </c>
      <c r="H3935" s="5" t="n">
        <v>871239</v>
      </c>
      <c r="I3935" s="3"/>
      <c r="J3935" s="3" t="n">
        <f aca="false">ROUND((G3935-G3934)/G3934*100,2)</f>
        <v>-0.04</v>
      </c>
      <c r="K3935" s="3" t="str">
        <f aca="false">B3935&amp;"_"&amp;C3935</f>
        <v>8_2025-08-29</v>
      </c>
    </row>
    <row r="3936" customFormat="false" ht="15" hidden="false" customHeight="false" outlineLevel="0" collapsed="false">
      <c r="A3936" s="3" t="n">
        <v>3935</v>
      </c>
      <c r="B3936" s="3" t="n">
        <v>8</v>
      </c>
      <c r="C3936" s="3" t="s">
        <v>491</v>
      </c>
      <c r="D3936" s="4" t="n">
        <v>78.62</v>
      </c>
      <c r="E3936" s="4" t="n">
        <v>78.72</v>
      </c>
      <c r="F3936" s="4" t="n">
        <v>77.92</v>
      </c>
      <c r="G3936" s="4" t="n">
        <v>78.35</v>
      </c>
      <c r="H3936" s="5" t="n">
        <v>4061329</v>
      </c>
      <c r="I3936" s="3"/>
      <c r="J3936" s="3" t="n">
        <f aca="false">ROUND((G3936-G3935)/G3935*100,2)</f>
        <v>1.27</v>
      </c>
      <c r="K3936" s="3" t="str">
        <f aca="false">B3936&amp;"_"&amp;C3936</f>
        <v>8_2025-09-01</v>
      </c>
    </row>
    <row r="3937" customFormat="false" ht="15" hidden="false" customHeight="false" outlineLevel="0" collapsed="false">
      <c r="A3937" s="3" t="n">
        <v>3936</v>
      </c>
      <c r="B3937" s="3" t="n">
        <v>8</v>
      </c>
      <c r="C3937" s="3" t="s">
        <v>492</v>
      </c>
      <c r="D3937" s="4" t="n">
        <v>78.75</v>
      </c>
      <c r="E3937" s="4" t="n">
        <v>79.04</v>
      </c>
      <c r="F3937" s="4" t="n">
        <v>78.42</v>
      </c>
      <c r="G3937" s="4" t="n">
        <v>78.99</v>
      </c>
      <c r="H3937" s="5" t="n">
        <v>6106539</v>
      </c>
      <c r="I3937" s="3"/>
      <c r="J3937" s="3" t="n">
        <f aca="false">ROUND((G3937-G3936)/G3936*100,2)</f>
        <v>0.82</v>
      </c>
      <c r="K3937" s="3" t="str">
        <f aca="false">B3937&amp;"_"&amp;C3937</f>
        <v>8_2025-09-02</v>
      </c>
    </row>
    <row r="3938" customFormat="false" ht="15" hidden="false" customHeight="false" outlineLevel="0" collapsed="false">
      <c r="A3938" s="3" t="n">
        <v>3937</v>
      </c>
      <c r="B3938" s="3" t="n">
        <v>8</v>
      </c>
      <c r="C3938" s="3" t="s">
        <v>493</v>
      </c>
      <c r="D3938" s="4" t="n">
        <v>77.77</v>
      </c>
      <c r="E3938" s="4" t="n">
        <v>77.96</v>
      </c>
      <c r="F3938" s="4" t="n">
        <v>77.31</v>
      </c>
      <c r="G3938" s="4" t="n">
        <v>77.68</v>
      </c>
      <c r="H3938" s="5" t="n">
        <v>1287217</v>
      </c>
      <c r="I3938" s="3"/>
      <c r="J3938" s="3" t="n">
        <f aca="false">ROUND((G3938-G3937)/G3937*100,2)</f>
        <v>-1.66</v>
      </c>
      <c r="K3938" s="3" t="str">
        <f aca="false">B3938&amp;"_"&amp;C3938</f>
        <v>8_2025-09-03</v>
      </c>
    </row>
    <row r="3939" customFormat="false" ht="15" hidden="false" customHeight="false" outlineLevel="0" collapsed="false">
      <c r="A3939" s="3" t="n">
        <v>3938</v>
      </c>
      <c r="B3939" s="3" t="n">
        <v>8</v>
      </c>
      <c r="C3939" s="3" t="s">
        <v>494</v>
      </c>
      <c r="D3939" s="4" t="n">
        <v>76.95</v>
      </c>
      <c r="E3939" s="4" t="n">
        <v>77.13</v>
      </c>
      <c r="F3939" s="4" t="n">
        <v>76.45</v>
      </c>
      <c r="G3939" s="4" t="n">
        <v>76.87</v>
      </c>
      <c r="H3939" s="5" t="n">
        <v>6204197</v>
      </c>
      <c r="I3939" s="3"/>
      <c r="J3939" s="3" t="n">
        <f aca="false">ROUND((G3939-G3938)/G3938*100,2)</f>
        <v>-1.04</v>
      </c>
      <c r="K3939" s="3" t="str">
        <f aca="false">B3939&amp;"_"&amp;C3939</f>
        <v>8_2025-09-04</v>
      </c>
    </row>
    <row r="3940" customFormat="false" ht="15" hidden="false" customHeight="false" outlineLevel="0" collapsed="false">
      <c r="A3940" s="3" t="n">
        <v>3939</v>
      </c>
      <c r="B3940" s="3" t="n">
        <v>8</v>
      </c>
      <c r="C3940" s="3" t="s">
        <v>495</v>
      </c>
      <c r="D3940" s="4" t="n">
        <v>78.93</v>
      </c>
      <c r="E3940" s="4" t="n">
        <v>79.29</v>
      </c>
      <c r="F3940" s="4" t="n">
        <v>78.84</v>
      </c>
      <c r="G3940" s="4" t="n">
        <v>78.86</v>
      </c>
      <c r="H3940" s="5" t="n">
        <v>4304950</v>
      </c>
      <c r="I3940" s="3"/>
      <c r="J3940" s="3" t="n">
        <f aca="false">ROUND((G3940-G3939)/G3939*100,2)</f>
        <v>2.59</v>
      </c>
      <c r="K3940" s="3" t="str">
        <f aca="false">B3940&amp;"_"&amp;C3940</f>
        <v>8_2025-09-05</v>
      </c>
    </row>
    <row r="3941" customFormat="false" ht="15" hidden="false" customHeight="false" outlineLevel="0" collapsed="false">
      <c r="A3941" s="3" t="n">
        <v>3940</v>
      </c>
      <c r="B3941" s="3" t="n">
        <v>8</v>
      </c>
      <c r="C3941" s="3" t="s">
        <v>496</v>
      </c>
      <c r="D3941" s="4" t="n">
        <v>77.85</v>
      </c>
      <c r="E3941" s="4" t="n">
        <v>78.41</v>
      </c>
      <c r="F3941" s="4" t="n">
        <v>77.46</v>
      </c>
      <c r="G3941" s="4" t="n">
        <v>78.1</v>
      </c>
      <c r="H3941" s="5" t="n">
        <v>5270994</v>
      </c>
      <c r="I3941" s="3"/>
      <c r="J3941" s="3" t="n">
        <f aca="false">ROUND((G3941-G3940)/G3940*100,2)</f>
        <v>-0.96</v>
      </c>
      <c r="K3941" s="3" t="str">
        <f aca="false">B3941&amp;"_"&amp;C3941</f>
        <v>8_2025-09-08</v>
      </c>
    </row>
    <row r="3942" customFormat="false" ht="15" hidden="false" customHeight="false" outlineLevel="0" collapsed="false">
      <c r="A3942" s="3" t="n">
        <v>3941</v>
      </c>
      <c r="B3942" s="3" t="n">
        <v>8</v>
      </c>
      <c r="C3942" s="3" t="s">
        <v>497</v>
      </c>
      <c r="D3942" s="4" t="n">
        <v>78.6</v>
      </c>
      <c r="E3942" s="4" t="n">
        <v>78.69</v>
      </c>
      <c r="F3942" s="4" t="n">
        <v>78.54</v>
      </c>
      <c r="G3942" s="4" t="n">
        <v>78.68</v>
      </c>
      <c r="H3942" s="5" t="n">
        <v>2045247</v>
      </c>
      <c r="I3942" s="3"/>
      <c r="J3942" s="3" t="n">
        <f aca="false">ROUND((G3942-G3941)/G3941*100,2)</f>
        <v>0.74</v>
      </c>
      <c r="K3942" s="3" t="str">
        <f aca="false">B3942&amp;"_"&amp;C3942</f>
        <v>8_2025-09-09</v>
      </c>
    </row>
    <row r="3943" customFormat="false" ht="15" hidden="false" customHeight="false" outlineLevel="0" collapsed="false">
      <c r="A3943" s="3" t="n">
        <v>3942</v>
      </c>
      <c r="B3943" s="3" t="n">
        <v>8</v>
      </c>
      <c r="C3943" s="3" t="s">
        <v>498</v>
      </c>
      <c r="D3943" s="4" t="n">
        <v>77.54</v>
      </c>
      <c r="E3943" s="4" t="n">
        <v>77.68</v>
      </c>
      <c r="F3943" s="4" t="n">
        <v>77.29</v>
      </c>
      <c r="G3943" s="4" t="n">
        <v>77.58</v>
      </c>
      <c r="H3943" s="5" t="n">
        <v>5796266</v>
      </c>
      <c r="I3943" s="3"/>
      <c r="J3943" s="3" t="n">
        <f aca="false">ROUND((G3943-G3942)/G3942*100,2)</f>
        <v>-1.4</v>
      </c>
      <c r="K3943" s="3" t="str">
        <f aca="false">B3943&amp;"_"&amp;C3943</f>
        <v>8_2025-09-10</v>
      </c>
    </row>
    <row r="3944" customFormat="false" ht="15" hidden="false" customHeight="false" outlineLevel="0" collapsed="false">
      <c r="A3944" s="3" t="n">
        <v>3943</v>
      </c>
      <c r="B3944" s="3" t="n">
        <v>8</v>
      </c>
      <c r="C3944" s="3" t="s">
        <v>499</v>
      </c>
      <c r="D3944" s="4" t="n">
        <v>80.78</v>
      </c>
      <c r="E3944" s="4" t="n">
        <v>81.11</v>
      </c>
      <c r="F3944" s="4" t="n">
        <v>80.34</v>
      </c>
      <c r="G3944" s="4" t="n">
        <v>80.74</v>
      </c>
      <c r="H3944" s="5" t="n">
        <v>4419396</v>
      </c>
      <c r="I3944" s="3"/>
      <c r="J3944" s="3" t="n">
        <f aca="false">ROUND((G3944-G3943)/G3943*100,2)</f>
        <v>4.07</v>
      </c>
      <c r="K3944" s="3" t="str">
        <f aca="false">B3944&amp;"_"&amp;C3944</f>
        <v>8_2025-09-11</v>
      </c>
    </row>
    <row r="3945" customFormat="false" ht="15" hidden="false" customHeight="false" outlineLevel="0" collapsed="false">
      <c r="A3945" s="3" t="n">
        <v>3944</v>
      </c>
      <c r="B3945" s="3" t="n">
        <v>8</v>
      </c>
      <c r="C3945" s="3" t="s">
        <v>500</v>
      </c>
      <c r="D3945" s="4" t="n">
        <v>80.92</v>
      </c>
      <c r="E3945" s="4" t="n">
        <v>81.31</v>
      </c>
      <c r="F3945" s="4" t="n">
        <v>80.7</v>
      </c>
      <c r="G3945" s="4" t="n">
        <v>81.25</v>
      </c>
      <c r="H3945" s="5" t="n">
        <v>6203395</v>
      </c>
      <c r="I3945" s="3"/>
      <c r="J3945" s="3" t="n">
        <f aca="false">ROUND((G3945-G3944)/G3944*100,2)</f>
        <v>0.63</v>
      </c>
      <c r="K3945" s="3" t="str">
        <f aca="false">B3945&amp;"_"&amp;C3945</f>
        <v>8_2025-09-12</v>
      </c>
    </row>
    <row r="3946" customFormat="false" ht="15" hidden="false" customHeight="false" outlineLevel="0" collapsed="false">
      <c r="A3946" s="3" t="n">
        <v>3945</v>
      </c>
      <c r="B3946" s="3" t="n">
        <v>8</v>
      </c>
      <c r="C3946" s="3" t="s">
        <v>501</v>
      </c>
      <c r="D3946" s="4" t="n">
        <v>81.21</v>
      </c>
      <c r="E3946" s="4" t="n">
        <v>81.27</v>
      </c>
      <c r="F3946" s="4" t="n">
        <v>80.91</v>
      </c>
      <c r="G3946" s="4" t="n">
        <v>80.93</v>
      </c>
      <c r="H3946" s="5" t="n">
        <v>5676945</v>
      </c>
      <c r="I3946" s="3"/>
      <c r="J3946" s="3" t="n">
        <f aca="false">ROUND((G3946-G3945)/G3945*100,2)</f>
        <v>-0.39</v>
      </c>
      <c r="K3946" s="3" t="str">
        <f aca="false">B3946&amp;"_"&amp;C3946</f>
        <v>8_2025-09-15</v>
      </c>
    </row>
    <row r="3947" customFormat="false" ht="15" hidden="false" customHeight="false" outlineLevel="0" collapsed="false">
      <c r="A3947" s="3" t="n">
        <v>3946</v>
      </c>
      <c r="B3947" s="3" t="n">
        <v>8</v>
      </c>
      <c r="C3947" s="3" t="s">
        <v>502</v>
      </c>
      <c r="D3947" s="4" t="n">
        <v>79.12</v>
      </c>
      <c r="E3947" s="4" t="n">
        <v>79.66</v>
      </c>
      <c r="F3947" s="4" t="n">
        <v>78.65</v>
      </c>
      <c r="G3947" s="4" t="n">
        <v>79.36</v>
      </c>
      <c r="H3947" s="5" t="n">
        <v>1659715</v>
      </c>
      <c r="I3947" s="3"/>
      <c r="J3947" s="3" t="n">
        <f aca="false">ROUND((G3947-G3946)/G3946*100,2)</f>
        <v>-1.94</v>
      </c>
      <c r="K3947" s="3" t="str">
        <f aca="false">B3947&amp;"_"&amp;C3947</f>
        <v>8_2025-09-16</v>
      </c>
    </row>
    <row r="3948" customFormat="false" ht="15" hidden="false" customHeight="false" outlineLevel="0" collapsed="false">
      <c r="A3948" s="3" t="n">
        <v>3947</v>
      </c>
      <c r="B3948" s="3" t="n">
        <v>8</v>
      </c>
      <c r="C3948" s="3" t="s">
        <v>503</v>
      </c>
      <c r="D3948" s="4" t="n">
        <v>81.33</v>
      </c>
      <c r="E3948" s="4" t="n">
        <v>81.62</v>
      </c>
      <c r="F3948" s="4" t="n">
        <v>80.61</v>
      </c>
      <c r="G3948" s="4" t="n">
        <v>81.09</v>
      </c>
      <c r="H3948" s="5" t="n">
        <v>2384856</v>
      </c>
      <c r="I3948" s="3"/>
      <c r="J3948" s="3" t="n">
        <f aca="false">ROUND((G3948-G3947)/G3947*100,2)</f>
        <v>2.18</v>
      </c>
      <c r="K3948" s="3" t="str">
        <f aca="false">B3948&amp;"_"&amp;C3948</f>
        <v>8_2025-09-17</v>
      </c>
    </row>
    <row r="3949" customFormat="false" ht="15" hidden="false" customHeight="false" outlineLevel="0" collapsed="false">
      <c r="A3949" s="3" t="n">
        <v>3948</v>
      </c>
      <c r="B3949" s="3" t="n">
        <v>8</v>
      </c>
      <c r="C3949" s="3" t="s">
        <v>504</v>
      </c>
      <c r="D3949" s="4" t="n">
        <v>79.76</v>
      </c>
      <c r="E3949" s="4" t="n">
        <v>79.82</v>
      </c>
      <c r="F3949" s="4" t="n">
        <v>79.67</v>
      </c>
      <c r="G3949" s="4" t="n">
        <v>79.77</v>
      </c>
      <c r="H3949" s="5" t="n">
        <v>3041360</v>
      </c>
      <c r="I3949" s="3"/>
      <c r="J3949" s="3" t="n">
        <f aca="false">ROUND((G3949-G3948)/G3948*100,2)</f>
        <v>-1.63</v>
      </c>
      <c r="K3949" s="3" t="str">
        <f aca="false">B3949&amp;"_"&amp;C3949</f>
        <v>8_2025-09-18</v>
      </c>
    </row>
    <row r="3950" customFormat="false" ht="15" hidden="false" customHeight="false" outlineLevel="0" collapsed="false">
      <c r="A3950" s="3" t="n">
        <v>3949</v>
      </c>
      <c r="B3950" s="3" t="n">
        <v>8</v>
      </c>
      <c r="C3950" s="3" t="s">
        <v>505</v>
      </c>
      <c r="D3950" s="4" t="n">
        <v>79.98</v>
      </c>
      <c r="E3950" s="4" t="n">
        <v>80.45</v>
      </c>
      <c r="F3950" s="4" t="n">
        <v>79.55</v>
      </c>
      <c r="G3950" s="4" t="n">
        <v>80.03</v>
      </c>
      <c r="H3950" s="5" t="n">
        <v>552305</v>
      </c>
      <c r="I3950" s="3"/>
      <c r="J3950" s="3" t="n">
        <f aca="false">ROUND((G3950-G3949)/G3949*100,2)</f>
        <v>0.33</v>
      </c>
      <c r="K3950" s="3" t="str">
        <f aca="false">B3950&amp;"_"&amp;C3950</f>
        <v>8_2025-09-19</v>
      </c>
    </row>
    <row r="3951" customFormat="false" ht="15" hidden="false" customHeight="false" outlineLevel="0" collapsed="false">
      <c r="A3951" s="3" t="n">
        <v>3950</v>
      </c>
      <c r="B3951" s="3" t="n">
        <v>8</v>
      </c>
      <c r="C3951" s="3" t="s">
        <v>506</v>
      </c>
      <c r="D3951" s="4" t="n">
        <v>81.81</v>
      </c>
      <c r="E3951" s="4" t="n">
        <v>82.08</v>
      </c>
      <c r="F3951" s="4" t="n">
        <v>81.29</v>
      </c>
      <c r="G3951" s="4" t="n">
        <v>81.62</v>
      </c>
      <c r="H3951" s="5" t="n">
        <v>5872385</v>
      </c>
      <c r="I3951" s="3"/>
      <c r="J3951" s="3" t="n">
        <f aca="false">ROUND((G3951-G3950)/G3950*100,2)</f>
        <v>1.99</v>
      </c>
      <c r="K3951" s="3" t="str">
        <f aca="false">B3951&amp;"_"&amp;C3951</f>
        <v>8_2025-09-22</v>
      </c>
    </row>
    <row r="3952" customFormat="false" ht="15" hidden="false" customHeight="false" outlineLevel="0" collapsed="false">
      <c r="A3952" s="3" t="n">
        <v>3951</v>
      </c>
      <c r="B3952" s="3" t="n">
        <v>8</v>
      </c>
      <c r="C3952" s="3" t="s">
        <v>507</v>
      </c>
      <c r="D3952" s="4" t="n">
        <v>80.98</v>
      </c>
      <c r="E3952" s="4" t="n">
        <v>81.22</v>
      </c>
      <c r="F3952" s="4" t="n">
        <v>80.74</v>
      </c>
      <c r="G3952" s="4" t="n">
        <v>80.74</v>
      </c>
      <c r="H3952" s="5" t="n">
        <v>5384988</v>
      </c>
      <c r="I3952" s="3"/>
      <c r="J3952" s="3" t="n">
        <f aca="false">ROUND((G3952-G3951)/G3951*100,2)</f>
        <v>-1.08</v>
      </c>
      <c r="K3952" s="3" t="str">
        <f aca="false">B3952&amp;"_"&amp;C3952</f>
        <v>8_2025-09-23</v>
      </c>
    </row>
    <row r="3953" customFormat="false" ht="15" hidden="false" customHeight="false" outlineLevel="0" collapsed="false">
      <c r="A3953" s="3" t="n">
        <v>3952</v>
      </c>
      <c r="B3953" s="3" t="n">
        <v>8</v>
      </c>
      <c r="C3953" s="3" t="s">
        <v>508</v>
      </c>
      <c r="D3953" s="4" t="n">
        <v>81.9</v>
      </c>
      <c r="E3953" s="4" t="n">
        <v>82.04</v>
      </c>
      <c r="F3953" s="4" t="n">
        <v>81.4</v>
      </c>
      <c r="G3953" s="4" t="n">
        <v>81.79</v>
      </c>
      <c r="H3953" s="5" t="n">
        <v>1512150</v>
      </c>
      <c r="I3953" s="3"/>
      <c r="J3953" s="3" t="n">
        <f aca="false">ROUND((G3953-G3952)/G3952*100,2)</f>
        <v>1.3</v>
      </c>
      <c r="K3953" s="3" t="str">
        <f aca="false">B3953&amp;"_"&amp;C3953</f>
        <v>8_2025-09-24</v>
      </c>
    </row>
    <row r="3954" customFormat="false" ht="15" hidden="false" customHeight="false" outlineLevel="0" collapsed="false">
      <c r="A3954" s="3" t="n">
        <v>3953</v>
      </c>
      <c r="B3954" s="3" t="n">
        <v>8</v>
      </c>
      <c r="C3954" s="3" t="s">
        <v>509</v>
      </c>
      <c r="D3954" s="4" t="n">
        <v>84.3</v>
      </c>
      <c r="E3954" s="4" t="n">
        <v>84.95</v>
      </c>
      <c r="F3954" s="4" t="n">
        <v>84.11</v>
      </c>
      <c r="G3954" s="4" t="n">
        <v>84.53</v>
      </c>
      <c r="H3954" s="5" t="n">
        <v>785385</v>
      </c>
      <c r="I3954" s="3"/>
      <c r="J3954" s="3" t="n">
        <f aca="false">ROUND((G3954-G3953)/G3953*100,2)</f>
        <v>3.35</v>
      </c>
      <c r="K3954" s="3" t="str">
        <f aca="false">B3954&amp;"_"&amp;C3954</f>
        <v>8_2025-09-25</v>
      </c>
    </row>
    <row r="3955" customFormat="false" ht="15" hidden="false" customHeight="false" outlineLevel="0" collapsed="false">
      <c r="A3955" s="3" t="n">
        <v>3954</v>
      </c>
      <c r="B3955" s="3" t="n">
        <v>8</v>
      </c>
      <c r="C3955" s="3" t="s">
        <v>510</v>
      </c>
      <c r="D3955" s="4" t="n">
        <v>82.14</v>
      </c>
      <c r="E3955" s="4" t="n">
        <v>82.44</v>
      </c>
      <c r="F3955" s="4" t="n">
        <v>81.45</v>
      </c>
      <c r="G3955" s="4" t="n">
        <v>81.82</v>
      </c>
      <c r="H3955" s="5" t="n">
        <v>4636145</v>
      </c>
      <c r="I3955" s="3"/>
      <c r="J3955" s="3" t="n">
        <f aca="false">ROUND((G3955-G3954)/G3954*100,2)</f>
        <v>-3.21</v>
      </c>
      <c r="K3955" s="3" t="str">
        <f aca="false">B3955&amp;"_"&amp;C3955</f>
        <v>8_2025-09-26</v>
      </c>
    </row>
    <row r="3956" customFormat="false" ht="15" hidden="false" customHeight="false" outlineLevel="0" collapsed="false">
      <c r="A3956" s="3" t="n">
        <v>3955</v>
      </c>
      <c r="B3956" s="3" t="n">
        <v>8</v>
      </c>
      <c r="C3956" s="3" t="s">
        <v>511</v>
      </c>
      <c r="D3956" s="4" t="n">
        <v>82.62</v>
      </c>
      <c r="E3956" s="4" t="n">
        <v>82.63</v>
      </c>
      <c r="F3956" s="4" t="n">
        <v>82.11</v>
      </c>
      <c r="G3956" s="4" t="n">
        <v>82.51</v>
      </c>
      <c r="H3956" s="5" t="n">
        <v>5616801</v>
      </c>
      <c r="I3956" s="3"/>
      <c r="J3956" s="3" t="n">
        <f aca="false">ROUND((G3956-G3955)/G3955*100,2)</f>
        <v>0.84</v>
      </c>
      <c r="K3956" s="3" t="str">
        <f aca="false">B3956&amp;"_"&amp;C3956</f>
        <v>8_2025-09-29</v>
      </c>
    </row>
    <row r="3957" customFormat="false" ht="15" hidden="false" customHeight="false" outlineLevel="0" collapsed="false">
      <c r="A3957" s="3" t="n">
        <v>3956</v>
      </c>
      <c r="B3957" s="3" t="n">
        <v>8</v>
      </c>
      <c r="C3957" s="3" t="s">
        <v>512</v>
      </c>
      <c r="D3957" s="4" t="n">
        <v>81.51</v>
      </c>
      <c r="E3957" s="4" t="n">
        <v>81.82</v>
      </c>
      <c r="F3957" s="4" t="n">
        <v>81.17</v>
      </c>
      <c r="G3957" s="4" t="n">
        <v>81.6</v>
      </c>
      <c r="H3957" s="5" t="n">
        <v>2344308</v>
      </c>
      <c r="I3957" s="3"/>
      <c r="J3957" s="3" t="n">
        <f aca="false">ROUND((G3957-G3956)/G3956*100,2)</f>
        <v>-1.1</v>
      </c>
      <c r="K3957" s="3" t="str">
        <f aca="false">B3957&amp;"_"&amp;C3957</f>
        <v>8_2025-09-30</v>
      </c>
    </row>
    <row r="3958" customFormat="false" ht="15" hidden="false" customHeight="false" outlineLevel="0" collapsed="false">
      <c r="A3958" s="3" t="n">
        <v>3957</v>
      </c>
      <c r="B3958" s="3" t="n">
        <v>8</v>
      </c>
      <c r="C3958" s="3" t="s">
        <v>513</v>
      </c>
      <c r="D3958" s="4" t="n">
        <v>83.46</v>
      </c>
      <c r="E3958" s="4" t="n">
        <v>83.93</v>
      </c>
      <c r="F3958" s="4" t="n">
        <v>83.02</v>
      </c>
      <c r="G3958" s="4" t="n">
        <v>83.55</v>
      </c>
      <c r="H3958" s="5" t="n">
        <v>1565281</v>
      </c>
      <c r="I3958" s="3"/>
      <c r="J3958" s="3" t="n">
        <f aca="false">ROUND((G3958-G3957)/G3957*100,2)</f>
        <v>2.39</v>
      </c>
      <c r="K3958" s="3" t="str">
        <f aca="false">B3958&amp;"_"&amp;C3958</f>
        <v>8_2025-10-01</v>
      </c>
    </row>
    <row r="3959" customFormat="false" ht="15" hidden="false" customHeight="false" outlineLevel="0" collapsed="false">
      <c r="A3959" s="3" t="n">
        <v>3958</v>
      </c>
      <c r="B3959" s="3" t="n">
        <v>8</v>
      </c>
      <c r="C3959" s="3" t="s">
        <v>514</v>
      </c>
      <c r="D3959" s="4" t="n">
        <v>80.77</v>
      </c>
      <c r="E3959" s="4" t="n">
        <v>81.24</v>
      </c>
      <c r="F3959" s="4" t="n">
        <v>80.37</v>
      </c>
      <c r="G3959" s="4" t="n">
        <v>80.89</v>
      </c>
      <c r="H3959" s="5" t="n">
        <v>7209868</v>
      </c>
      <c r="I3959" s="3"/>
      <c r="J3959" s="3" t="n">
        <f aca="false">ROUND((G3959-G3958)/G3958*100,2)</f>
        <v>-3.18</v>
      </c>
      <c r="K3959" s="3" t="str">
        <f aca="false">B3959&amp;"_"&amp;C3959</f>
        <v>8_2025-10-02</v>
      </c>
    </row>
    <row r="3960" customFormat="false" ht="15" hidden="false" customHeight="false" outlineLevel="0" collapsed="false">
      <c r="A3960" s="3" t="n">
        <v>3959</v>
      </c>
      <c r="B3960" s="3" t="n">
        <v>8</v>
      </c>
      <c r="C3960" s="3" t="s">
        <v>515</v>
      </c>
      <c r="D3960" s="4" t="n">
        <v>81.24</v>
      </c>
      <c r="E3960" s="4" t="n">
        <v>82.02</v>
      </c>
      <c r="F3960" s="4" t="n">
        <v>81.14</v>
      </c>
      <c r="G3960" s="4" t="n">
        <v>81.57</v>
      </c>
      <c r="H3960" s="5" t="n">
        <v>3229840</v>
      </c>
      <c r="I3960" s="3"/>
      <c r="J3960" s="3" t="n">
        <f aca="false">ROUND((G3960-G3959)/G3959*100,2)</f>
        <v>0.84</v>
      </c>
      <c r="K3960" s="3" t="str">
        <f aca="false">B3960&amp;"_"&amp;C3960</f>
        <v>8_2025-10-03</v>
      </c>
    </row>
    <row r="3961" customFormat="false" ht="15" hidden="false" customHeight="false" outlineLevel="0" collapsed="false">
      <c r="A3961" s="3" t="n">
        <v>3960</v>
      </c>
      <c r="B3961" s="3" t="n">
        <v>8</v>
      </c>
      <c r="C3961" s="3" t="s">
        <v>516</v>
      </c>
      <c r="D3961" s="4" t="n">
        <v>80.61</v>
      </c>
      <c r="E3961" s="4" t="n">
        <v>81.07</v>
      </c>
      <c r="F3961" s="4" t="n">
        <v>79.99</v>
      </c>
      <c r="G3961" s="4" t="n">
        <v>80.3</v>
      </c>
      <c r="H3961" s="5" t="n">
        <v>6251328</v>
      </c>
      <c r="I3961" s="3"/>
      <c r="J3961" s="3" t="n">
        <f aca="false">ROUND((G3961-G3960)/G3960*100,2)</f>
        <v>-1.56</v>
      </c>
      <c r="K3961" s="3" t="str">
        <f aca="false">B3961&amp;"_"&amp;C3961</f>
        <v>8_2025-10-06</v>
      </c>
    </row>
    <row r="3962" customFormat="false" ht="15" hidden="false" customHeight="false" outlineLevel="0" collapsed="false">
      <c r="A3962" s="3" t="n">
        <v>3961</v>
      </c>
      <c r="B3962" s="3" t="n">
        <v>8</v>
      </c>
      <c r="C3962" s="3" t="s">
        <v>517</v>
      </c>
      <c r="D3962" s="4" t="n">
        <v>81.22</v>
      </c>
      <c r="E3962" s="4" t="n">
        <v>81.56</v>
      </c>
      <c r="F3962" s="4" t="n">
        <v>80.66</v>
      </c>
      <c r="G3962" s="4" t="n">
        <v>81</v>
      </c>
      <c r="H3962" s="5" t="n">
        <v>5150020</v>
      </c>
      <c r="I3962" s="3"/>
      <c r="J3962" s="3" t="n">
        <f aca="false">ROUND((G3962-G3961)/G3961*100,2)</f>
        <v>0.87</v>
      </c>
      <c r="K3962" s="3" t="str">
        <f aca="false">B3962&amp;"_"&amp;C3962</f>
        <v>8_2025-10-07</v>
      </c>
    </row>
    <row r="3963" customFormat="false" ht="15" hidden="false" customHeight="false" outlineLevel="0" collapsed="false">
      <c r="A3963" s="3" t="n">
        <v>3962</v>
      </c>
      <c r="B3963" s="3" t="n">
        <v>8</v>
      </c>
      <c r="C3963" s="3" t="s">
        <v>518</v>
      </c>
      <c r="D3963" s="4" t="n">
        <v>80.74</v>
      </c>
      <c r="E3963" s="4" t="n">
        <v>81.02</v>
      </c>
      <c r="F3963" s="4" t="n">
        <v>80.36</v>
      </c>
      <c r="G3963" s="4" t="n">
        <v>80.5</v>
      </c>
      <c r="H3963" s="5" t="n">
        <v>6914595</v>
      </c>
      <c r="I3963" s="3"/>
      <c r="J3963" s="3" t="n">
        <f aca="false">ROUND((G3963-G3962)/G3962*100,2)</f>
        <v>-0.62</v>
      </c>
      <c r="K3963" s="3" t="str">
        <f aca="false">B3963&amp;"_"&amp;C3963</f>
        <v>8_2025-10-08</v>
      </c>
    </row>
    <row r="3964" customFormat="false" ht="15" hidden="false" customHeight="false" outlineLevel="0" collapsed="false">
      <c r="A3964" s="3" t="n">
        <v>3963</v>
      </c>
      <c r="B3964" s="3" t="n">
        <v>8</v>
      </c>
      <c r="C3964" s="3" t="s">
        <v>519</v>
      </c>
      <c r="D3964" s="4" t="n">
        <v>79.21</v>
      </c>
      <c r="E3964" s="4" t="n">
        <v>79.95</v>
      </c>
      <c r="F3964" s="4" t="n">
        <v>78.85</v>
      </c>
      <c r="G3964" s="4" t="n">
        <v>79.52</v>
      </c>
      <c r="H3964" s="5" t="n">
        <v>5005152</v>
      </c>
      <c r="I3964" s="3"/>
      <c r="J3964" s="3" t="n">
        <f aca="false">ROUND((G3964-G3963)/G3963*100,2)</f>
        <v>-1.22</v>
      </c>
      <c r="K3964" s="3" t="str">
        <f aca="false">B3964&amp;"_"&amp;C3964</f>
        <v>8_2025-10-09</v>
      </c>
    </row>
    <row r="3965" customFormat="false" ht="15" hidden="false" customHeight="false" outlineLevel="0" collapsed="false">
      <c r="A3965" s="3" t="n">
        <v>3964</v>
      </c>
      <c r="B3965" s="3" t="n">
        <v>8</v>
      </c>
      <c r="C3965" s="3" t="s">
        <v>520</v>
      </c>
      <c r="D3965" s="4" t="n">
        <v>79.73</v>
      </c>
      <c r="E3965" s="4" t="n">
        <v>80.12</v>
      </c>
      <c r="F3965" s="4" t="n">
        <v>79.38</v>
      </c>
      <c r="G3965" s="4" t="n">
        <v>79.53</v>
      </c>
      <c r="H3965" s="5" t="n">
        <v>2214748</v>
      </c>
      <c r="I3965" s="3"/>
      <c r="J3965" s="3" t="n">
        <f aca="false">ROUND((G3965-G3964)/G3964*100,2)</f>
        <v>0.01</v>
      </c>
      <c r="K3965" s="3" t="str">
        <f aca="false">B3965&amp;"_"&amp;C3965</f>
        <v>8_2025-10-10</v>
      </c>
    </row>
    <row r="3966" customFormat="false" ht="15" hidden="false" customHeight="false" outlineLevel="0" collapsed="false">
      <c r="A3966" s="3" t="n">
        <v>3965</v>
      </c>
      <c r="B3966" s="3" t="n">
        <v>8</v>
      </c>
      <c r="C3966" s="3" t="s">
        <v>521</v>
      </c>
      <c r="D3966" s="4" t="n">
        <v>80.12</v>
      </c>
      <c r="E3966" s="4" t="n">
        <v>80.62</v>
      </c>
      <c r="F3966" s="4" t="n">
        <v>79.94</v>
      </c>
      <c r="G3966" s="4" t="n">
        <v>80.39</v>
      </c>
      <c r="H3966" s="5" t="n">
        <v>6556570</v>
      </c>
      <c r="I3966" s="3"/>
      <c r="J3966" s="3" t="n">
        <f aca="false">ROUND((G3966-G3965)/G3965*100,2)</f>
        <v>1.08</v>
      </c>
      <c r="K3966" s="3" t="str">
        <f aca="false">B3966&amp;"_"&amp;C3966</f>
        <v>8_2025-10-13</v>
      </c>
    </row>
    <row r="3967" customFormat="false" ht="15" hidden="false" customHeight="false" outlineLevel="0" collapsed="false">
      <c r="A3967" s="3" t="n">
        <v>3966</v>
      </c>
      <c r="B3967" s="3" t="n">
        <v>8</v>
      </c>
      <c r="C3967" s="3" t="s">
        <v>522</v>
      </c>
      <c r="D3967" s="4" t="n">
        <v>81.57</v>
      </c>
      <c r="E3967" s="4" t="n">
        <v>81.76</v>
      </c>
      <c r="F3967" s="4" t="n">
        <v>81.4</v>
      </c>
      <c r="G3967" s="4" t="n">
        <v>81.54</v>
      </c>
      <c r="H3967" s="5" t="n">
        <v>5846863</v>
      </c>
      <c r="I3967" s="3"/>
      <c r="J3967" s="3" t="n">
        <f aca="false">ROUND((G3967-G3966)/G3966*100,2)</f>
        <v>1.43</v>
      </c>
      <c r="K3967" s="3" t="str">
        <f aca="false">B3967&amp;"_"&amp;C3967</f>
        <v>8_2025-10-14</v>
      </c>
    </row>
    <row r="3968" customFormat="false" ht="15" hidden="false" customHeight="false" outlineLevel="0" collapsed="false">
      <c r="A3968" s="3" t="n">
        <v>3967</v>
      </c>
      <c r="B3968" s="3" t="n">
        <v>8</v>
      </c>
      <c r="C3968" s="3" t="s">
        <v>523</v>
      </c>
      <c r="D3968" s="4" t="n">
        <v>81.93</v>
      </c>
      <c r="E3968" s="4" t="n">
        <v>82.35</v>
      </c>
      <c r="F3968" s="4" t="n">
        <v>81.53</v>
      </c>
      <c r="G3968" s="4" t="n">
        <v>81.64</v>
      </c>
      <c r="H3968" s="5" t="n">
        <v>4624629</v>
      </c>
      <c r="I3968" s="3"/>
      <c r="J3968" s="3" t="n">
        <f aca="false">ROUND((G3968-G3967)/G3967*100,2)</f>
        <v>0.12</v>
      </c>
      <c r="K3968" s="3" t="str">
        <f aca="false">B3968&amp;"_"&amp;C3968</f>
        <v>8_2025-10-15</v>
      </c>
    </row>
    <row r="3969" customFormat="false" ht="15" hidden="false" customHeight="false" outlineLevel="0" collapsed="false">
      <c r="A3969" s="3" t="n">
        <v>3968</v>
      </c>
      <c r="B3969" s="3" t="n">
        <v>8</v>
      </c>
      <c r="C3969" s="3" t="s">
        <v>524</v>
      </c>
      <c r="D3969" s="4" t="n">
        <v>83.59</v>
      </c>
      <c r="E3969" s="4" t="n">
        <v>84.02</v>
      </c>
      <c r="F3969" s="4" t="n">
        <v>83.18</v>
      </c>
      <c r="G3969" s="4" t="n">
        <v>83.86</v>
      </c>
      <c r="H3969" s="5" t="n">
        <v>7103483</v>
      </c>
      <c r="I3969" s="3"/>
      <c r="J3969" s="3" t="n">
        <f aca="false">ROUND((G3969-G3968)/G3968*100,2)</f>
        <v>2.72</v>
      </c>
      <c r="K3969" s="3" t="str">
        <f aca="false">B3969&amp;"_"&amp;C3969</f>
        <v>8_2025-10-16</v>
      </c>
    </row>
    <row r="3970" customFormat="false" ht="15" hidden="false" customHeight="false" outlineLevel="0" collapsed="false">
      <c r="A3970" s="3" t="n">
        <v>3969</v>
      </c>
      <c r="B3970" s="3" t="n">
        <v>8</v>
      </c>
      <c r="C3970" s="3" t="s">
        <v>525</v>
      </c>
      <c r="D3970" s="4" t="n">
        <v>83.45</v>
      </c>
      <c r="E3970" s="4" t="n">
        <v>84.11</v>
      </c>
      <c r="F3970" s="4" t="n">
        <v>83.2</v>
      </c>
      <c r="G3970" s="4" t="n">
        <v>83.61</v>
      </c>
      <c r="H3970" s="5" t="n">
        <v>6651971</v>
      </c>
      <c r="I3970" s="3"/>
      <c r="J3970" s="3" t="n">
        <f aca="false">ROUND((G3970-G3969)/G3969*100,2)</f>
        <v>-0.3</v>
      </c>
      <c r="K3970" s="3" t="str">
        <f aca="false">B3970&amp;"_"&amp;C3970</f>
        <v>8_2025-10-17</v>
      </c>
    </row>
    <row r="3971" customFormat="false" ht="15" hidden="false" customHeight="false" outlineLevel="0" collapsed="false">
      <c r="A3971" s="3" t="n">
        <v>3970</v>
      </c>
      <c r="B3971" s="3" t="n">
        <v>8</v>
      </c>
      <c r="C3971" s="3" t="s">
        <v>526</v>
      </c>
      <c r="D3971" s="4" t="n">
        <v>85.45</v>
      </c>
      <c r="E3971" s="4" t="n">
        <v>85.67</v>
      </c>
      <c r="F3971" s="4" t="n">
        <v>84.9</v>
      </c>
      <c r="G3971" s="4" t="n">
        <v>85.39</v>
      </c>
      <c r="H3971" s="5" t="n">
        <v>2900429</v>
      </c>
      <c r="I3971" s="3"/>
      <c r="J3971" s="3" t="n">
        <f aca="false">ROUND((G3971-G3970)/G3970*100,2)</f>
        <v>2.13</v>
      </c>
      <c r="K3971" s="3" t="str">
        <f aca="false">B3971&amp;"_"&amp;C3971</f>
        <v>8_2025-10-20</v>
      </c>
    </row>
    <row r="3972" customFormat="false" ht="15" hidden="false" customHeight="false" outlineLevel="0" collapsed="false">
      <c r="A3972" s="3" t="n">
        <v>3971</v>
      </c>
      <c r="B3972" s="3" t="n">
        <v>8</v>
      </c>
      <c r="C3972" s="3" t="s">
        <v>527</v>
      </c>
      <c r="D3972" s="4" t="n">
        <v>85.63</v>
      </c>
      <c r="E3972" s="4" t="n">
        <v>86.1</v>
      </c>
      <c r="F3972" s="4" t="n">
        <v>85.4</v>
      </c>
      <c r="G3972" s="4" t="n">
        <v>85.46</v>
      </c>
      <c r="H3972" s="5" t="n">
        <v>4595064</v>
      </c>
      <c r="I3972" s="3"/>
      <c r="J3972" s="3" t="n">
        <f aca="false">ROUND((G3972-G3971)/G3971*100,2)</f>
        <v>0.08</v>
      </c>
      <c r="K3972" s="3" t="str">
        <f aca="false">B3972&amp;"_"&amp;C3972</f>
        <v>8_2025-10-21</v>
      </c>
    </row>
    <row r="3973" customFormat="false" ht="15" hidden="false" customHeight="false" outlineLevel="0" collapsed="false">
      <c r="A3973" s="3" t="n">
        <v>3972</v>
      </c>
      <c r="B3973" s="3" t="n">
        <v>8</v>
      </c>
      <c r="C3973" s="3" t="s">
        <v>528</v>
      </c>
      <c r="D3973" s="4" t="n">
        <v>86.6</v>
      </c>
      <c r="E3973" s="4" t="n">
        <v>87.13</v>
      </c>
      <c r="F3973" s="4" t="n">
        <v>86.34</v>
      </c>
      <c r="G3973" s="4" t="n">
        <v>86.89</v>
      </c>
      <c r="H3973" s="5" t="n">
        <v>6553850</v>
      </c>
      <c r="I3973" s="3"/>
      <c r="J3973" s="3" t="n">
        <f aca="false">ROUND((G3973-G3972)/G3972*100,2)</f>
        <v>1.67</v>
      </c>
      <c r="K3973" s="3" t="str">
        <f aca="false">B3973&amp;"_"&amp;C3973</f>
        <v>8_2025-10-22</v>
      </c>
    </row>
    <row r="3974" customFormat="false" ht="15" hidden="false" customHeight="false" outlineLevel="0" collapsed="false">
      <c r="A3974" s="3" t="n">
        <v>3973</v>
      </c>
      <c r="B3974" s="3" t="n">
        <v>8</v>
      </c>
      <c r="C3974" s="3" t="s">
        <v>529</v>
      </c>
      <c r="D3974" s="4" t="n">
        <v>88.51</v>
      </c>
      <c r="E3974" s="4" t="n">
        <v>88.78</v>
      </c>
      <c r="F3974" s="4" t="n">
        <v>88.27</v>
      </c>
      <c r="G3974" s="4" t="n">
        <v>88.33</v>
      </c>
      <c r="H3974" s="5" t="n">
        <v>3217104</v>
      </c>
      <c r="I3974" s="3"/>
      <c r="J3974" s="3" t="n">
        <f aca="false">ROUND((G3974-G3973)/G3973*100,2)</f>
        <v>1.66</v>
      </c>
      <c r="K3974" s="3" t="str">
        <f aca="false">B3974&amp;"_"&amp;C3974</f>
        <v>8_2025-10-23</v>
      </c>
    </row>
    <row r="3975" customFormat="false" ht="15" hidden="false" customHeight="false" outlineLevel="0" collapsed="false">
      <c r="A3975" s="3" t="n">
        <v>3974</v>
      </c>
      <c r="B3975" s="3" t="n">
        <v>8</v>
      </c>
      <c r="C3975" s="3" t="s">
        <v>530</v>
      </c>
      <c r="D3975" s="4" t="n">
        <v>89.71</v>
      </c>
      <c r="E3975" s="4" t="n">
        <v>90.42</v>
      </c>
      <c r="F3975" s="4" t="n">
        <v>89.36</v>
      </c>
      <c r="G3975" s="4" t="n">
        <v>89.96</v>
      </c>
      <c r="H3975" s="5" t="n">
        <v>6218204</v>
      </c>
      <c r="I3975" s="3"/>
      <c r="J3975" s="3" t="n">
        <f aca="false">ROUND((G3975-G3974)/G3974*100,2)</f>
        <v>1.85</v>
      </c>
      <c r="K3975" s="3" t="str">
        <f aca="false">B3975&amp;"_"&amp;C3975</f>
        <v>8_2025-10-24</v>
      </c>
    </row>
    <row r="3976" customFormat="false" ht="15" hidden="false" customHeight="false" outlineLevel="0" collapsed="false">
      <c r="A3976" s="3" t="n">
        <v>3975</v>
      </c>
      <c r="B3976" s="3" t="n">
        <v>8</v>
      </c>
      <c r="C3976" s="3" t="s">
        <v>531</v>
      </c>
      <c r="D3976" s="4" t="n">
        <v>90.48</v>
      </c>
      <c r="E3976" s="4" t="n">
        <v>90.89</v>
      </c>
      <c r="F3976" s="4" t="n">
        <v>90.4</v>
      </c>
      <c r="G3976" s="4" t="n">
        <v>90.68</v>
      </c>
      <c r="H3976" s="5" t="n">
        <v>6400759</v>
      </c>
      <c r="I3976" s="3"/>
      <c r="J3976" s="3" t="n">
        <f aca="false">ROUND((G3976-G3975)/G3975*100,2)</f>
        <v>0.8</v>
      </c>
      <c r="K3976" s="3" t="str">
        <f aca="false">B3976&amp;"_"&amp;C3976</f>
        <v>8_2025-10-27</v>
      </c>
    </row>
    <row r="3977" customFormat="false" ht="15" hidden="false" customHeight="false" outlineLevel="0" collapsed="false">
      <c r="A3977" s="3" t="n">
        <v>3976</v>
      </c>
      <c r="B3977" s="3" t="n">
        <v>8</v>
      </c>
      <c r="C3977" s="3" t="s">
        <v>532</v>
      </c>
      <c r="D3977" s="4" t="n">
        <v>89</v>
      </c>
      <c r="E3977" s="4" t="n">
        <v>89.44</v>
      </c>
      <c r="F3977" s="4" t="n">
        <v>88.47</v>
      </c>
      <c r="G3977" s="4" t="n">
        <v>89.04</v>
      </c>
      <c r="H3977" s="5" t="n">
        <v>6287764</v>
      </c>
      <c r="I3977" s="3"/>
      <c r="J3977" s="3" t="n">
        <f aca="false">ROUND((G3977-G3976)/G3976*100,2)</f>
        <v>-1.81</v>
      </c>
      <c r="K3977" s="3" t="str">
        <f aca="false">B3977&amp;"_"&amp;C3977</f>
        <v>8_2025-10-28</v>
      </c>
    </row>
    <row r="3978" customFormat="false" ht="15" hidden="false" customHeight="false" outlineLevel="0" collapsed="false">
      <c r="A3978" s="3" t="n">
        <v>3977</v>
      </c>
      <c r="B3978" s="3" t="n">
        <v>8</v>
      </c>
      <c r="C3978" s="3" t="s">
        <v>533</v>
      </c>
      <c r="D3978" s="4" t="n">
        <v>87.25</v>
      </c>
      <c r="E3978" s="4" t="n">
        <v>87.69</v>
      </c>
      <c r="F3978" s="4" t="n">
        <v>87.02</v>
      </c>
      <c r="G3978" s="4" t="n">
        <v>87.5</v>
      </c>
      <c r="H3978" s="5" t="n">
        <v>704873</v>
      </c>
      <c r="I3978" s="3"/>
      <c r="J3978" s="3" t="n">
        <f aca="false">ROUND((G3978-G3977)/G3977*100,2)</f>
        <v>-1.73</v>
      </c>
      <c r="K3978" s="3" t="str">
        <f aca="false">B3978&amp;"_"&amp;C3978</f>
        <v>8_2025-10-29</v>
      </c>
    </row>
    <row r="3979" customFormat="false" ht="15" hidden="false" customHeight="false" outlineLevel="0" collapsed="false">
      <c r="A3979" s="3" t="n">
        <v>3978</v>
      </c>
      <c r="B3979" s="3" t="n">
        <v>8</v>
      </c>
      <c r="C3979" s="3" t="s">
        <v>534</v>
      </c>
      <c r="D3979" s="4" t="n">
        <v>88.15</v>
      </c>
      <c r="E3979" s="4" t="n">
        <v>88.8</v>
      </c>
      <c r="F3979" s="4" t="n">
        <v>87.91</v>
      </c>
      <c r="G3979" s="4" t="n">
        <v>88.36</v>
      </c>
      <c r="H3979" s="5" t="n">
        <v>3212403</v>
      </c>
      <c r="I3979" s="3"/>
      <c r="J3979" s="3" t="n">
        <f aca="false">ROUND((G3979-G3978)/G3978*100,2)</f>
        <v>0.98</v>
      </c>
      <c r="K3979" s="3" t="str">
        <f aca="false">B3979&amp;"_"&amp;C3979</f>
        <v>8_2025-10-30</v>
      </c>
    </row>
    <row r="3980" customFormat="false" ht="15" hidden="false" customHeight="false" outlineLevel="0" collapsed="false">
      <c r="A3980" s="3" t="n">
        <v>3979</v>
      </c>
      <c r="B3980" s="3" t="n">
        <v>8</v>
      </c>
      <c r="C3980" s="3" t="s">
        <v>535</v>
      </c>
      <c r="D3980" s="4" t="n">
        <v>89.3</v>
      </c>
      <c r="E3980" s="4" t="n">
        <v>89.85</v>
      </c>
      <c r="F3980" s="4" t="n">
        <v>88.9</v>
      </c>
      <c r="G3980" s="4" t="n">
        <v>89.31</v>
      </c>
      <c r="H3980" s="5" t="n">
        <v>4108658</v>
      </c>
      <c r="I3980" s="3"/>
      <c r="J3980" s="3" t="n">
        <f aca="false">ROUND((G3980-G3979)/G3979*100,2)</f>
        <v>1.08</v>
      </c>
      <c r="K3980" s="3" t="str">
        <f aca="false">B3980&amp;"_"&amp;C3980</f>
        <v>8_2025-10-31</v>
      </c>
    </row>
    <row r="3981" customFormat="false" ht="15" hidden="false" customHeight="false" outlineLevel="0" collapsed="false">
      <c r="A3981" s="3" t="n">
        <v>3980</v>
      </c>
      <c r="B3981" s="3" t="n">
        <v>8</v>
      </c>
      <c r="C3981" s="3" t="s">
        <v>536</v>
      </c>
      <c r="D3981" s="4" t="n">
        <v>86.98</v>
      </c>
      <c r="E3981" s="4" t="n">
        <v>87.09</v>
      </c>
      <c r="F3981" s="4" t="n">
        <v>86.57</v>
      </c>
      <c r="G3981" s="4" t="n">
        <v>86.82</v>
      </c>
      <c r="H3981" s="5" t="n">
        <v>2801717</v>
      </c>
      <c r="I3981" s="3"/>
      <c r="J3981" s="3" t="n">
        <f aca="false">ROUND((G3981-G3980)/G3980*100,2)</f>
        <v>-2.79</v>
      </c>
      <c r="K3981" s="3" t="str">
        <f aca="false">B3981&amp;"_"&amp;C3981</f>
        <v>8_2025-11-03</v>
      </c>
    </row>
    <row r="3982" customFormat="false" ht="15" hidden="false" customHeight="false" outlineLevel="0" collapsed="false">
      <c r="A3982" s="3" t="n">
        <v>3981</v>
      </c>
      <c r="B3982" s="3" t="n">
        <v>8</v>
      </c>
      <c r="C3982" s="3" t="s">
        <v>537</v>
      </c>
      <c r="D3982" s="4" t="n">
        <v>86.68</v>
      </c>
      <c r="E3982" s="4" t="n">
        <v>87.13</v>
      </c>
      <c r="F3982" s="4" t="n">
        <v>86.25</v>
      </c>
      <c r="G3982" s="4" t="n">
        <v>86.9</v>
      </c>
      <c r="H3982" s="5" t="n">
        <v>6804024</v>
      </c>
      <c r="I3982" s="3"/>
      <c r="J3982" s="3" t="n">
        <f aca="false">ROUND((G3982-G3981)/G3981*100,2)</f>
        <v>0.09</v>
      </c>
      <c r="K3982" s="3" t="str">
        <f aca="false">B3982&amp;"_"&amp;C3982</f>
        <v>8_2025-11-04</v>
      </c>
    </row>
    <row r="3983" customFormat="false" ht="15" hidden="false" customHeight="false" outlineLevel="0" collapsed="false">
      <c r="A3983" s="3" t="n">
        <v>3982</v>
      </c>
      <c r="B3983" s="3" t="n">
        <v>8</v>
      </c>
      <c r="C3983" s="3" t="s">
        <v>538</v>
      </c>
      <c r="D3983" s="4" t="n">
        <v>87.22</v>
      </c>
      <c r="E3983" s="4" t="n">
        <v>87.39</v>
      </c>
      <c r="F3983" s="4" t="n">
        <v>86.98</v>
      </c>
      <c r="G3983" s="4" t="n">
        <v>87.22</v>
      </c>
      <c r="H3983" s="5" t="n">
        <v>1858009</v>
      </c>
      <c r="I3983" s="3"/>
      <c r="J3983" s="3" t="n">
        <f aca="false">ROUND((G3983-G3982)/G3982*100,2)</f>
        <v>0.37</v>
      </c>
      <c r="K3983" s="3" t="str">
        <f aca="false">B3983&amp;"_"&amp;C3983</f>
        <v>8_2025-11-05</v>
      </c>
    </row>
    <row r="3984" customFormat="false" ht="15" hidden="false" customHeight="false" outlineLevel="0" collapsed="false">
      <c r="A3984" s="3" t="n">
        <v>3983</v>
      </c>
      <c r="B3984" s="3" t="n">
        <v>8</v>
      </c>
      <c r="C3984" s="3" t="s">
        <v>539</v>
      </c>
      <c r="D3984" s="4" t="n">
        <v>89.06</v>
      </c>
      <c r="E3984" s="4" t="n">
        <v>89.59</v>
      </c>
      <c r="F3984" s="4" t="n">
        <v>88.85</v>
      </c>
      <c r="G3984" s="4" t="n">
        <v>89.18</v>
      </c>
      <c r="H3984" s="5" t="n">
        <v>4460579</v>
      </c>
      <c r="I3984" s="3"/>
      <c r="J3984" s="3" t="n">
        <f aca="false">ROUND((G3984-G3983)/G3983*100,2)</f>
        <v>2.25</v>
      </c>
      <c r="K3984" s="3" t="str">
        <f aca="false">B3984&amp;"_"&amp;C3984</f>
        <v>8_2025-11-06</v>
      </c>
    </row>
    <row r="3985" customFormat="false" ht="15" hidden="false" customHeight="false" outlineLevel="0" collapsed="false">
      <c r="A3985" s="3" t="n">
        <v>3984</v>
      </c>
      <c r="B3985" s="3" t="n">
        <v>8</v>
      </c>
      <c r="C3985" s="3" t="s">
        <v>540</v>
      </c>
      <c r="D3985" s="4" t="n">
        <v>90.2</v>
      </c>
      <c r="E3985" s="4" t="n">
        <v>90.68</v>
      </c>
      <c r="F3985" s="4" t="n">
        <v>89.75</v>
      </c>
      <c r="G3985" s="4" t="n">
        <v>89.85</v>
      </c>
      <c r="H3985" s="5" t="n">
        <v>4371458</v>
      </c>
      <c r="I3985" s="3"/>
      <c r="J3985" s="3" t="n">
        <f aca="false">ROUND((G3985-G3984)/G3984*100,2)</f>
        <v>0.75</v>
      </c>
      <c r="K3985" s="3" t="str">
        <f aca="false">B3985&amp;"_"&amp;C3985</f>
        <v>8_2025-11-07</v>
      </c>
    </row>
    <row r="3986" customFormat="false" ht="15" hidden="false" customHeight="false" outlineLevel="0" collapsed="false">
      <c r="A3986" s="3" t="n">
        <v>3985</v>
      </c>
      <c r="B3986" s="3" t="n">
        <v>8</v>
      </c>
      <c r="C3986" s="3" t="s">
        <v>541</v>
      </c>
      <c r="D3986" s="4" t="n">
        <v>89.68</v>
      </c>
      <c r="E3986" s="4" t="n">
        <v>89.88</v>
      </c>
      <c r="F3986" s="4" t="n">
        <v>89.68</v>
      </c>
      <c r="G3986" s="4" t="n">
        <v>89.74</v>
      </c>
      <c r="H3986" s="5" t="n">
        <v>5395269</v>
      </c>
      <c r="I3986" s="3"/>
      <c r="J3986" s="3" t="n">
        <f aca="false">ROUND((G3986-G3985)/G3985*100,2)</f>
        <v>-0.12</v>
      </c>
      <c r="K3986" s="3" t="str">
        <f aca="false">B3986&amp;"_"&amp;C3986</f>
        <v>8_2025-11-10</v>
      </c>
    </row>
    <row r="3987" customFormat="false" ht="15" hidden="false" customHeight="false" outlineLevel="0" collapsed="false">
      <c r="A3987" s="3" t="n">
        <v>3986</v>
      </c>
      <c r="B3987" s="3" t="n">
        <v>8</v>
      </c>
      <c r="C3987" s="3" t="s">
        <v>542</v>
      </c>
      <c r="D3987" s="4" t="n">
        <v>90.16</v>
      </c>
      <c r="E3987" s="4" t="n">
        <v>90.36</v>
      </c>
      <c r="F3987" s="4" t="n">
        <v>89.9</v>
      </c>
      <c r="G3987" s="4" t="n">
        <v>90.25</v>
      </c>
      <c r="H3987" s="5" t="n">
        <v>1006983</v>
      </c>
      <c r="I3987" s="3"/>
      <c r="J3987" s="3" t="n">
        <f aca="false">ROUND((G3987-G3986)/G3986*100,2)</f>
        <v>0.57</v>
      </c>
      <c r="K3987" s="3" t="str">
        <f aca="false">B3987&amp;"_"&amp;C3987</f>
        <v>8_2025-11-11</v>
      </c>
    </row>
    <row r="3988" customFormat="false" ht="15" hidden="false" customHeight="false" outlineLevel="0" collapsed="false">
      <c r="A3988" s="3" t="n">
        <v>3987</v>
      </c>
      <c r="B3988" s="3" t="n">
        <v>8</v>
      </c>
      <c r="C3988" s="3" t="s">
        <v>543</v>
      </c>
      <c r="D3988" s="4" t="n">
        <v>90.74</v>
      </c>
      <c r="E3988" s="4" t="n">
        <v>91.25</v>
      </c>
      <c r="F3988" s="4" t="n">
        <v>90.21</v>
      </c>
      <c r="G3988" s="4" t="n">
        <v>90.85</v>
      </c>
      <c r="H3988" s="5" t="n">
        <v>3506650</v>
      </c>
      <c r="I3988" s="3"/>
      <c r="J3988" s="3" t="n">
        <f aca="false">ROUND((G3988-G3987)/G3987*100,2)</f>
        <v>0.66</v>
      </c>
      <c r="K3988" s="3" t="str">
        <f aca="false">B3988&amp;"_"&amp;C3988</f>
        <v>8_2025-11-12</v>
      </c>
    </row>
    <row r="3989" customFormat="false" ht="15" hidden="false" customHeight="false" outlineLevel="0" collapsed="false">
      <c r="A3989" s="3" t="n">
        <v>3988</v>
      </c>
      <c r="B3989" s="3" t="n">
        <v>8</v>
      </c>
      <c r="C3989" s="3" t="s">
        <v>544</v>
      </c>
      <c r="D3989" s="4" t="n">
        <v>89.88</v>
      </c>
      <c r="E3989" s="4" t="n">
        <v>90.01</v>
      </c>
      <c r="F3989" s="4" t="n">
        <v>89.55</v>
      </c>
      <c r="G3989" s="4" t="n">
        <v>89.94</v>
      </c>
      <c r="H3989" s="5" t="n">
        <v>2134160</v>
      </c>
      <c r="I3989" s="3"/>
      <c r="J3989" s="3" t="n">
        <f aca="false">ROUND((G3989-G3988)/G3988*100,2)</f>
        <v>-1</v>
      </c>
      <c r="K3989" s="3" t="str">
        <f aca="false">B3989&amp;"_"&amp;C3989</f>
        <v>8_2025-11-13</v>
      </c>
    </row>
    <row r="3990" customFormat="false" ht="15" hidden="false" customHeight="false" outlineLevel="0" collapsed="false">
      <c r="A3990" s="3" t="n">
        <v>3989</v>
      </c>
      <c r="B3990" s="3" t="n">
        <v>8</v>
      </c>
      <c r="C3990" s="3" t="s">
        <v>545</v>
      </c>
      <c r="D3990" s="4" t="n">
        <v>87.67</v>
      </c>
      <c r="E3990" s="4" t="n">
        <v>87.99</v>
      </c>
      <c r="F3990" s="4" t="n">
        <v>87.22</v>
      </c>
      <c r="G3990" s="4" t="n">
        <v>87.43</v>
      </c>
      <c r="H3990" s="5" t="n">
        <v>5538664</v>
      </c>
      <c r="I3990" s="3"/>
      <c r="J3990" s="3" t="n">
        <f aca="false">ROUND((G3990-G3989)/G3989*100,2)</f>
        <v>-2.79</v>
      </c>
      <c r="K3990" s="3" t="str">
        <f aca="false">B3990&amp;"_"&amp;C3990</f>
        <v>8_2025-11-14</v>
      </c>
    </row>
    <row r="3991" customFormat="false" ht="15" hidden="false" customHeight="false" outlineLevel="0" collapsed="false">
      <c r="A3991" s="3" t="n">
        <v>3990</v>
      </c>
      <c r="B3991" s="3" t="n">
        <v>8</v>
      </c>
      <c r="C3991" s="3" t="s">
        <v>546</v>
      </c>
      <c r="D3991" s="4" t="n">
        <v>86.69</v>
      </c>
      <c r="E3991" s="4" t="n">
        <v>87.15</v>
      </c>
      <c r="F3991" s="4" t="n">
        <v>86.21</v>
      </c>
      <c r="G3991" s="4" t="n">
        <v>87.01</v>
      </c>
      <c r="H3991" s="5" t="n">
        <v>4424866</v>
      </c>
      <c r="I3991" s="3"/>
      <c r="J3991" s="3" t="n">
        <f aca="false">ROUND((G3991-G3990)/G3990*100,2)</f>
        <v>-0.48</v>
      </c>
      <c r="K3991" s="3" t="str">
        <f aca="false">B3991&amp;"_"&amp;C3991</f>
        <v>8_2025-11-17</v>
      </c>
    </row>
    <row r="3992" customFormat="false" ht="15" hidden="false" customHeight="false" outlineLevel="0" collapsed="false">
      <c r="A3992" s="3" t="n">
        <v>3991</v>
      </c>
      <c r="B3992" s="3" t="n">
        <v>8</v>
      </c>
      <c r="C3992" s="3" t="s">
        <v>547</v>
      </c>
      <c r="D3992" s="4" t="n">
        <v>84.98</v>
      </c>
      <c r="E3992" s="4" t="n">
        <v>85.56</v>
      </c>
      <c r="F3992" s="4" t="n">
        <v>84.58</v>
      </c>
      <c r="G3992" s="4" t="n">
        <v>85.2</v>
      </c>
      <c r="H3992" s="5" t="n">
        <v>6330655</v>
      </c>
      <c r="I3992" s="3"/>
      <c r="J3992" s="3" t="n">
        <f aca="false">ROUND((G3992-G3991)/G3991*100,2)</f>
        <v>-2.08</v>
      </c>
      <c r="K3992" s="3" t="str">
        <f aca="false">B3992&amp;"_"&amp;C3992</f>
        <v>8_2025-11-18</v>
      </c>
    </row>
    <row r="3993" customFormat="false" ht="15" hidden="false" customHeight="false" outlineLevel="0" collapsed="false">
      <c r="A3993" s="3" t="n">
        <v>3992</v>
      </c>
      <c r="B3993" s="3" t="n">
        <v>8</v>
      </c>
      <c r="C3993" s="3" t="s">
        <v>548</v>
      </c>
      <c r="D3993" s="4" t="n">
        <v>86.51</v>
      </c>
      <c r="E3993" s="4" t="n">
        <v>86.86</v>
      </c>
      <c r="F3993" s="4" t="n">
        <v>86.5</v>
      </c>
      <c r="G3993" s="4" t="n">
        <v>86.68</v>
      </c>
      <c r="H3993" s="5" t="n">
        <v>4436197</v>
      </c>
      <c r="I3993" s="3"/>
      <c r="J3993" s="3" t="n">
        <f aca="false">ROUND((G3993-G3992)/G3992*100,2)</f>
        <v>1.74</v>
      </c>
      <c r="K3993" s="3" t="str">
        <f aca="false">B3993&amp;"_"&amp;C3993</f>
        <v>8_2025-11-19</v>
      </c>
    </row>
    <row r="3994" customFormat="false" ht="15" hidden="false" customHeight="false" outlineLevel="0" collapsed="false">
      <c r="A3994" s="3" t="n">
        <v>3993</v>
      </c>
      <c r="B3994" s="3" t="n">
        <v>8</v>
      </c>
      <c r="C3994" s="3" t="s">
        <v>549</v>
      </c>
      <c r="D3994" s="4" t="n">
        <v>88.05</v>
      </c>
      <c r="E3994" s="4" t="n">
        <v>88.38</v>
      </c>
      <c r="F3994" s="4" t="n">
        <v>87.66</v>
      </c>
      <c r="G3994" s="4" t="n">
        <v>88.07</v>
      </c>
      <c r="H3994" s="5" t="n">
        <v>7677448</v>
      </c>
      <c r="I3994" s="3"/>
      <c r="J3994" s="3" t="n">
        <f aca="false">ROUND((G3994-G3993)/G3993*100,2)</f>
        <v>1.6</v>
      </c>
      <c r="K3994" s="3" t="str">
        <f aca="false">B3994&amp;"_"&amp;C3994</f>
        <v>8_2025-11-20</v>
      </c>
    </row>
    <row r="3995" customFormat="false" ht="15" hidden="false" customHeight="false" outlineLevel="0" collapsed="false">
      <c r="A3995" s="3" t="n">
        <v>3994</v>
      </c>
      <c r="B3995" s="3" t="n">
        <v>8</v>
      </c>
      <c r="C3995" s="3" t="s">
        <v>550</v>
      </c>
      <c r="D3995" s="4" t="n">
        <v>85.64</v>
      </c>
      <c r="E3995" s="4" t="n">
        <v>86.2</v>
      </c>
      <c r="F3995" s="4" t="n">
        <v>85.42</v>
      </c>
      <c r="G3995" s="4" t="n">
        <v>85.76</v>
      </c>
      <c r="H3995" s="5" t="n">
        <v>2430292</v>
      </c>
      <c r="I3995" s="3"/>
      <c r="J3995" s="3" t="n">
        <f aca="false">ROUND((G3995-G3994)/G3994*100,2)</f>
        <v>-2.62</v>
      </c>
      <c r="K3995" s="3" t="str">
        <f aca="false">B3995&amp;"_"&amp;C3995</f>
        <v>8_2025-11-21</v>
      </c>
    </row>
    <row r="3996" customFormat="false" ht="15" hidden="false" customHeight="false" outlineLevel="0" collapsed="false">
      <c r="A3996" s="3" t="n">
        <v>3995</v>
      </c>
      <c r="B3996" s="3" t="n">
        <v>8</v>
      </c>
      <c r="C3996" s="3" t="s">
        <v>551</v>
      </c>
      <c r="D3996" s="4" t="n">
        <v>86.91</v>
      </c>
      <c r="E3996" s="4" t="n">
        <v>87.08</v>
      </c>
      <c r="F3996" s="4" t="n">
        <v>86.57</v>
      </c>
      <c r="G3996" s="4" t="n">
        <v>86.8</v>
      </c>
      <c r="H3996" s="5" t="n">
        <v>6025590</v>
      </c>
      <c r="I3996" s="3"/>
      <c r="J3996" s="3" t="n">
        <f aca="false">ROUND((G3996-G3995)/G3995*100,2)</f>
        <v>1.21</v>
      </c>
      <c r="K3996" s="3" t="str">
        <f aca="false">B3996&amp;"_"&amp;C3996</f>
        <v>8_2025-11-24</v>
      </c>
    </row>
    <row r="3997" customFormat="false" ht="15" hidden="false" customHeight="false" outlineLevel="0" collapsed="false">
      <c r="A3997" s="3" t="n">
        <v>3996</v>
      </c>
      <c r="B3997" s="3" t="n">
        <v>8</v>
      </c>
      <c r="C3997" s="3" t="s">
        <v>552</v>
      </c>
      <c r="D3997" s="4" t="n">
        <v>86.9</v>
      </c>
      <c r="E3997" s="4" t="n">
        <v>87.36</v>
      </c>
      <c r="F3997" s="4" t="n">
        <v>86.64</v>
      </c>
      <c r="G3997" s="4" t="n">
        <v>86.9</v>
      </c>
      <c r="H3997" s="5" t="n">
        <v>3042506</v>
      </c>
      <c r="I3997" s="3"/>
      <c r="J3997" s="3" t="n">
        <f aca="false">ROUND((G3997-G3996)/G3996*100,2)</f>
        <v>0.12</v>
      </c>
      <c r="K3997" s="3" t="str">
        <f aca="false">B3997&amp;"_"&amp;C3997</f>
        <v>8_2025-11-25</v>
      </c>
    </row>
    <row r="3998" customFormat="false" ht="15" hidden="false" customHeight="false" outlineLevel="0" collapsed="false">
      <c r="A3998" s="3" t="n">
        <v>3997</v>
      </c>
      <c r="B3998" s="3" t="n">
        <v>8</v>
      </c>
      <c r="C3998" s="3" t="s">
        <v>553</v>
      </c>
      <c r="D3998" s="4" t="n">
        <v>86.6</v>
      </c>
      <c r="E3998" s="4" t="n">
        <v>87.26</v>
      </c>
      <c r="F3998" s="4" t="n">
        <v>86.58</v>
      </c>
      <c r="G3998" s="4" t="n">
        <v>86.89</v>
      </c>
      <c r="H3998" s="5" t="n">
        <v>6733801</v>
      </c>
      <c r="I3998" s="3"/>
      <c r="J3998" s="3" t="n">
        <f aca="false">ROUND((G3998-G3997)/G3997*100,2)</f>
        <v>-0.01</v>
      </c>
      <c r="K3998" s="3" t="str">
        <f aca="false">B3998&amp;"_"&amp;C3998</f>
        <v>8_2025-11-26</v>
      </c>
    </row>
    <row r="3999" customFormat="false" ht="15" hidden="false" customHeight="false" outlineLevel="0" collapsed="false">
      <c r="A3999" s="3" t="n">
        <v>3998</v>
      </c>
      <c r="B3999" s="3" t="n">
        <v>8</v>
      </c>
      <c r="C3999" s="3" t="s">
        <v>554</v>
      </c>
      <c r="D3999" s="4" t="n">
        <v>88.62</v>
      </c>
      <c r="E3999" s="4" t="n">
        <v>88.7</v>
      </c>
      <c r="F3999" s="4" t="n">
        <v>88.51</v>
      </c>
      <c r="G3999" s="4" t="n">
        <v>88.6</v>
      </c>
      <c r="H3999" s="5" t="n">
        <v>2075434</v>
      </c>
      <c r="I3999" s="3"/>
      <c r="J3999" s="3" t="n">
        <f aca="false">ROUND((G3999-G3998)/G3998*100,2)</f>
        <v>1.97</v>
      </c>
      <c r="K3999" s="3" t="str">
        <f aca="false">B3999&amp;"_"&amp;C3999</f>
        <v>8_2025-11-27</v>
      </c>
    </row>
    <row r="4000" customFormat="false" ht="15" hidden="false" customHeight="false" outlineLevel="0" collapsed="false">
      <c r="A4000" s="3" t="n">
        <v>3999</v>
      </c>
      <c r="B4000" s="3" t="n">
        <v>8</v>
      </c>
      <c r="C4000" s="3" t="s">
        <v>555</v>
      </c>
      <c r="D4000" s="4" t="n">
        <v>86.13</v>
      </c>
      <c r="E4000" s="4" t="n">
        <v>86.26</v>
      </c>
      <c r="F4000" s="4" t="n">
        <v>86.1</v>
      </c>
      <c r="G4000" s="4" t="n">
        <v>86.16</v>
      </c>
      <c r="H4000" s="5" t="n">
        <v>1820477</v>
      </c>
      <c r="I4000" s="3"/>
      <c r="J4000" s="3" t="n">
        <f aca="false">ROUND((G4000-G3999)/G3999*100,2)</f>
        <v>-2.75</v>
      </c>
      <c r="K4000" s="3" t="str">
        <f aca="false">B4000&amp;"_"&amp;C4000</f>
        <v>8_2025-11-28</v>
      </c>
    </row>
    <row r="4001" customFormat="false" ht="15" hidden="false" customHeight="false" outlineLevel="0" collapsed="false">
      <c r="A4001" s="3" t="n">
        <v>4000</v>
      </c>
      <c r="B4001" s="3" t="n">
        <v>8</v>
      </c>
      <c r="C4001" s="3" t="s">
        <v>556</v>
      </c>
      <c r="D4001" s="4" t="n">
        <v>88.21</v>
      </c>
      <c r="E4001" s="4" t="n">
        <v>88.29</v>
      </c>
      <c r="F4001" s="4" t="n">
        <v>87.84</v>
      </c>
      <c r="G4001" s="4" t="n">
        <v>87.9</v>
      </c>
      <c r="H4001" s="5" t="n">
        <v>6211825</v>
      </c>
      <c r="I4001" s="3"/>
      <c r="J4001" s="3" t="n">
        <f aca="false">ROUND((G4001-G4000)/G4000*100,2)</f>
        <v>2.02</v>
      </c>
      <c r="K4001" s="3" t="str">
        <f aca="false">B4001&amp;"_"&amp;C4001</f>
        <v>8_2025-12-01</v>
      </c>
    </row>
    <row r="4002" customFormat="false" ht="15" hidden="false" customHeight="false" outlineLevel="0" collapsed="false">
      <c r="A4002" s="3" t="n">
        <v>4001</v>
      </c>
      <c r="B4002" s="3" t="n">
        <v>9</v>
      </c>
      <c r="C4002" s="3" t="s">
        <v>57</v>
      </c>
      <c r="D4002" s="4" t="n">
        <v>194.39</v>
      </c>
      <c r="E4002" s="4" t="n">
        <v>195.11</v>
      </c>
      <c r="F4002" s="4" t="n">
        <v>193.26</v>
      </c>
      <c r="G4002" s="4" t="n">
        <v>194.4</v>
      </c>
      <c r="H4002" s="5" t="n">
        <v>1299559</v>
      </c>
      <c r="I4002" s="3"/>
      <c r="J4002" s="3"/>
      <c r="K4002" s="3" t="str">
        <f aca="false">B4002&amp;"_"&amp;C4002</f>
        <v>9_2024-01-02</v>
      </c>
    </row>
    <row r="4003" customFormat="false" ht="15" hidden="false" customHeight="false" outlineLevel="0" collapsed="false">
      <c r="A4003" s="3" t="n">
        <v>4002</v>
      </c>
      <c r="B4003" s="3" t="n">
        <v>9</v>
      </c>
      <c r="C4003" s="3" t="s">
        <v>58</v>
      </c>
      <c r="D4003" s="4" t="n">
        <v>189.53</v>
      </c>
      <c r="E4003" s="4" t="n">
        <v>190.93</v>
      </c>
      <c r="F4003" s="4" t="n">
        <v>189.35</v>
      </c>
      <c r="G4003" s="4" t="n">
        <v>190.04</v>
      </c>
      <c r="H4003" s="5" t="n">
        <v>7122806</v>
      </c>
      <c r="I4003" s="3"/>
      <c r="J4003" s="3" t="n">
        <f aca="false">ROUND((G4003-G4002)/G4002*100,2)</f>
        <v>-2.24</v>
      </c>
      <c r="K4003" s="3" t="str">
        <f aca="false">B4003&amp;"_"&amp;C4003</f>
        <v>9_2024-01-03</v>
      </c>
    </row>
    <row r="4004" customFormat="false" ht="15" hidden="false" customHeight="false" outlineLevel="0" collapsed="false">
      <c r="A4004" s="3" t="n">
        <v>4003</v>
      </c>
      <c r="B4004" s="3" t="n">
        <v>9</v>
      </c>
      <c r="C4004" s="3" t="s">
        <v>59</v>
      </c>
      <c r="D4004" s="4" t="n">
        <v>188.68</v>
      </c>
      <c r="E4004" s="4" t="n">
        <v>189.14</v>
      </c>
      <c r="F4004" s="4" t="n">
        <v>187.55</v>
      </c>
      <c r="G4004" s="4" t="n">
        <v>188.17</v>
      </c>
      <c r="H4004" s="5" t="n">
        <v>742864</v>
      </c>
      <c r="I4004" s="3"/>
      <c r="J4004" s="3" t="n">
        <f aca="false">ROUND((G4004-G4003)/G4003*100,2)</f>
        <v>-0.98</v>
      </c>
      <c r="K4004" s="3" t="str">
        <f aca="false">B4004&amp;"_"&amp;C4004</f>
        <v>9_2024-01-04</v>
      </c>
    </row>
    <row r="4005" customFormat="false" ht="15" hidden="false" customHeight="false" outlineLevel="0" collapsed="false">
      <c r="A4005" s="3" t="n">
        <v>4004</v>
      </c>
      <c r="B4005" s="3" t="n">
        <v>9</v>
      </c>
      <c r="C4005" s="3" t="s">
        <v>60</v>
      </c>
      <c r="D4005" s="4" t="n">
        <v>189.78</v>
      </c>
      <c r="E4005" s="4" t="n">
        <v>190.4</v>
      </c>
      <c r="F4005" s="4" t="n">
        <v>189.3</v>
      </c>
      <c r="G4005" s="4" t="n">
        <v>190.28</v>
      </c>
      <c r="H4005" s="5" t="n">
        <v>4839386</v>
      </c>
      <c r="I4005" s="3"/>
      <c r="J4005" s="3" t="n">
        <f aca="false">ROUND((G4005-G4004)/G4004*100,2)</f>
        <v>1.12</v>
      </c>
      <c r="K4005" s="3" t="str">
        <f aca="false">B4005&amp;"_"&amp;C4005</f>
        <v>9_2024-01-05</v>
      </c>
    </row>
    <row r="4006" customFormat="false" ht="15" hidden="false" customHeight="false" outlineLevel="0" collapsed="false">
      <c r="A4006" s="3" t="n">
        <v>4005</v>
      </c>
      <c r="B4006" s="3" t="n">
        <v>9</v>
      </c>
      <c r="C4006" s="3" t="s">
        <v>61</v>
      </c>
      <c r="D4006" s="4" t="n">
        <v>191.66</v>
      </c>
      <c r="E4006" s="4" t="n">
        <v>192.19</v>
      </c>
      <c r="F4006" s="4" t="n">
        <v>191.45</v>
      </c>
      <c r="G4006" s="4" t="n">
        <v>192.15</v>
      </c>
      <c r="H4006" s="5" t="n">
        <v>3599065</v>
      </c>
      <c r="I4006" s="3"/>
      <c r="J4006" s="3" t="n">
        <f aca="false">ROUND((G4006-G4005)/G4005*100,2)</f>
        <v>0.98</v>
      </c>
      <c r="K4006" s="3" t="str">
        <f aca="false">B4006&amp;"_"&amp;C4006</f>
        <v>9_2024-01-08</v>
      </c>
    </row>
    <row r="4007" customFormat="false" ht="15" hidden="false" customHeight="false" outlineLevel="0" collapsed="false">
      <c r="A4007" s="3" t="n">
        <v>4006</v>
      </c>
      <c r="B4007" s="3" t="n">
        <v>9</v>
      </c>
      <c r="C4007" s="3" t="s">
        <v>62</v>
      </c>
      <c r="D4007" s="4" t="n">
        <v>199.55</v>
      </c>
      <c r="E4007" s="4" t="n">
        <v>200.23</v>
      </c>
      <c r="F4007" s="4" t="n">
        <v>198.16</v>
      </c>
      <c r="G4007" s="4" t="n">
        <v>198.82</v>
      </c>
      <c r="H4007" s="5" t="n">
        <v>1217415</v>
      </c>
      <c r="I4007" s="3"/>
      <c r="J4007" s="3" t="n">
        <f aca="false">ROUND((G4007-G4006)/G4006*100,2)</f>
        <v>3.47</v>
      </c>
      <c r="K4007" s="3" t="str">
        <f aca="false">B4007&amp;"_"&amp;C4007</f>
        <v>9_2024-01-09</v>
      </c>
    </row>
    <row r="4008" customFormat="false" ht="15" hidden="false" customHeight="false" outlineLevel="0" collapsed="false">
      <c r="A4008" s="3" t="n">
        <v>4007</v>
      </c>
      <c r="B4008" s="3" t="n">
        <v>9</v>
      </c>
      <c r="C4008" s="3" t="s">
        <v>63</v>
      </c>
      <c r="D4008" s="4" t="n">
        <v>201.99</v>
      </c>
      <c r="E4008" s="4" t="n">
        <v>202.31</v>
      </c>
      <c r="F4008" s="4" t="n">
        <v>200.7</v>
      </c>
      <c r="G4008" s="4" t="n">
        <v>201.7</v>
      </c>
      <c r="H4008" s="5" t="n">
        <v>954125</v>
      </c>
      <c r="I4008" s="3"/>
      <c r="J4008" s="3" t="n">
        <f aca="false">ROUND((G4008-G4007)/G4007*100,2)</f>
        <v>1.45</v>
      </c>
      <c r="K4008" s="3" t="str">
        <f aca="false">B4008&amp;"_"&amp;C4008</f>
        <v>9_2024-01-10</v>
      </c>
    </row>
    <row r="4009" customFormat="false" ht="15" hidden="false" customHeight="false" outlineLevel="0" collapsed="false">
      <c r="A4009" s="3" t="n">
        <v>4008</v>
      </c>
      <c r="B4009" s="3" t="n">
        <v>9</v>
      </c>
      <c r="C4009" s="3" t="s">
        <v>64</v>
      </c>
      <c r="D4009" s="4" t="n">
        <v>201.5</v>
      </c>
      <c r="E4009" s="4" t="n">
        <v>202.55</v>
      </c>
      <c r="F4009" s="4" t="n">
        <v>200.88</v>
      </c>
      <c r="G4009" s="4" t="n">
        <v>201.42</v>
      </c>
      <c r="H4009" s="5" t="n">
        <v>7126535</v>
      </c>
      <c r="I4009" s="3"/>
      <c r="J4009" s="3" t="n">
        <f aca="false">ROUND((G4009-G4008)/G4008*100,2)</f>
        <v>-0.14</v>
      </c>
      <c r="K4009" s="3" t="str">
        <f aca="false">B4009&amp;"_"&amp;C4009</f>
        <v>9_2024-01-11</v>
      </c>
    </row>
    <row r="4010" customFormat="false" ht="15" hidden="false" customHeight="false" outlineLevel="0" collapsed="false">
      <c r="A4010" s="3" t="n">
        <v>4009</v>
      </c>
      <c r="B4010" s="3" t="n">
        <v>9</v>
      </c>
      <c r="C4010" s="3" t="s">
        <v>65</v>
      </c>
      <c r="D4010" s="4" t="n">
        <v>202.5</v>
      </c>
      <c r="E4010" s="4" t="n">
        <v>202.6</v>
      </c>
      <c r="F4010" s="4" t="n">
        <v>200.89</v>
      </c>
      <c r="G4010" s="4" t="n">
        <v>202.01</v>
      </c>
      <c r="H4010" s="5" t="n">
        <v>3842361</v>
      </c>
      <c r="I4010" s="3"/>
      <c r="J4010" s="3" t="n">
        <f aca="false">ROUND((G4010-G4009)/G4009*100,2)</f>
        <v>0.29</v>
      </c>
      <c r="K4010" s="3" t="str">
        <f aca="false">B4010&amp;"_"&amp;C4010</f>
        <v>9_2024-01-12</v>
      </c>
    </row>
    <row r="4011" customFormat="false" ht="15" hidden="false" customHeight="false" outlineLevel="0" collapsed="false">
      <c r="A4011" s="3" t="n">
        <v>4010</v>
      </c>
      <c r="B4011" s="3" t="n">
        <v>9</v>
      </c>
      <c r="C4011" s="3" t="s">
        <v>66</v>
      </c>
      <c r="D4011" s="4" t="n">
        <v>194.34</v>
      </c>
      <c r="E4011" s="4" t="n">
        <v>195.38</v>
      </c>
      <c r="F4011" s="4" t="n">
        <v>193.11</v>
      </c>
      <c r="G4011" s="4" t="n">
        <v>193.91</v>
      </c>
      <c r="H4011" s="5" t="n">
        <v>7560217</v>
      </c>
      <c r="I4011" s="3"/>
      <c r="J4011" s="3" t="n">
        <f aca="false">ROUND((G4011-G4010)/G4010*100,2)</f>
        <v>-4.01</v>
      </c>
      <c r="K4011" s="3" t="str">
        <f aca="false">B4011&amp;"_"&amp;C4011</f>
        <v>9_2024-01-15</v>
      </c>
    </row>
    <row r="4012" customFormat="false" ht="15" hidden="false" customHeight="false" outlineLevel="0" collapsed="false">
      <c r="A4012" s="3" t="n">
        <v>4011</v>
      </c>
      <c r="B4012" s="3" t="n">
        <v>9</v>
      </c>
      <c r="C4012" s="3" t="s">
        <v>67</v>
      </c>
      <c r="D4012" s="4" t="n">
        <v>192.92</v>
      </c>
      <c r="E4012" s="4" t="n">
        <v>194.38</v>
      </c>
      <c r="F4012" s="4" t="n">
        <v>192.71</v>
      </c>
      <c r="G4012" s="4" t="n">
        <v>193.41</v>
      </c>
      <c r="H4012" s="5" t="n">
        <v>7376152</v>
      </c>
      <c r="I4012" s="3"/>
      <c r="J4012" s="3" t="n">
        <f aca="false">ROUND((G4012-G4011)/G4011*100,2)</f>
        <v>-0.26</v>
      </c>
      <c r="K4012" s="3" t="str">
        <f aca="false">B4012&amp;"_"&amp;C4012</f>
        <v>9_2024-01-16</v>
      </c>
    </row>
    <row r="4013" customFormat="false" ht="15" hidden="false" customHeight="false" outlineLevel="0" collapsed="false">
      <c r="A4013" s="3" t="n">
        <v>4012</v>
      </c>
      <c r="B4013" s="3" t="n">
        <v>9</v>
      </c>
      <c r="C4013" s="3" t="s">
        <v>68</v>
      </c>
      <c r="D4013" s="4" t="n">
        <v>195.54</v>
      </c>
      <c r="E4013" s="4" t="n">
        <v>196</v>
      </c>
      <c r="F4013" s="4" t="n">
        <v>195.41</v>
      </c>
      <c r="G4013" s="4" t="n">
        <v>195.73</v>
      </c>
      <c r="H4013" s="5" t="n">
        <v>6562549</v>
      </c>
      <c r="I4013" s="3"/>
      <c r="J4013" s="3" t="n">
        <f aca="false">ROUND((G4013-G4012)/G4012*100,2)</f>
        <v>1.2</v>
      </c>
      <c r="K4013" s="3" t="str">
        <f aca="false">B4013&amp;"_"&amp;C4013</f>
        <v>9_2024-01-17</v>
      </c>
    </row>
    <row r="4014" customFormat="false" ht="15" hidden="false" customHeight="false" outlineLevel="0" collapsed="false">
      <c r="A4014" s="3" t="n">
        <v>4013</v>
      </c>
      <c r="B4014" s="3" t="n">
        <v>9</v>
      </c>
      <c r="C4014" s="3" t="s">
        <v>69</v>
      </c>
      <c r="D4014" s="4" t="n">
        <v>197.26</v>
      </c>
      <c r="E4014" s="4" t="n">
        <v>198.51</v>
      </c>
      <c r="F4014" s="4" t="n">
        <v>196.18</v>
      </c>
      <c r="G4014" s="4" t="n">
        <v>197.35</v>
      </c>
      <c r="H4014" s="5" t="n">
        <v>539970</v>
      </c>
      <c r="I4014" s="3"/>
      <c r="J4014" s="3" t="n">
        <f aca="false">ROUND((G4014-G4013)/G4013*100,2)</f>
        <v>0.83</v>
      </c>
      <c r="K4014" s="3" t="str">
        <f aca="false">B4014&amp;"_"&amp;C4014</f>
        <v>9_2024-01-18</v>
      </c>
    </row>
    <row r="4015" customFormat="false" ht="15" hidden="false" customHeight="false" outlineLevel="0" collapsed="false">
      <c r="A4015" s="3" t="n">
        <v>4014</v>
      </c>
      <c r="B4015" s="3" t="n">
        <v>9</v>
      </c>
      <c r="C4015" s="3" t="s">
        <v>70</v>
      </c>
      <c r="D4015" s="4" t="n">
        <v>199.43</v>
      </c>
      <c r="E4015" s="4" t="n">
        <v>200.54</v>
      </c>
      <c r="F4015" s="4" t="n">
        <v>198.54</v>
      </c>
      <c r="G4015" s="4" t="n">
        <v>199.87</v>
      </c>
      <c r="H4015" s="5" t="n">
        <v>6171740</v>
      </c>
      <c r="I4015" s="3"/>
      <c r="J4015" s="3" t="n">
        <f aca="false">ROUND((G4015-G4014)/G4014*100,2)</f>
        <v>1.28</v>
      </c>
      <c r="K4015" s="3" t="str">
        <f aca="false">B4015&amp;"_"&amp;C4015</f>
        <v>9_2024-01-19</v>
      </c>
    </row>
    <row r="4016" customFormat="false" ht="15" hidden="false" customHeight="false" outlineLevel="0" collapsed="false">
      <c r="A4016" s="3" t="n">
        <v>4015</v>
      </c>
      <c r="B4016" s="3" t="n">
        <v>9</v>
      </c>
      <c r="C4016" s="3" t="s">
        <v>71</v>
      </c>
      <c r="D4016" s="4" t="n">
        <v>199.99</v>
      </c>
      <c r="E4016" s="4" t="n">
        <v>200.73</v>
      </c>
      <c r="F4016" s="4" t="n">
        <v>198.65</v>
      </c>
      <c r="G4016" s="4" t="n">
        <v>199.38</v>
      </c>
      <c r="H4016" s="5" t="n">
        <v>7899805</v>
      </c>
      <c r="I4016" s="3"/>
      <c r="J4016" s="3" t="n">
        <f aca="false">ROUND((G4016-G4015)/G4015*100,2)</f>
        <v>-0.25</v>
      </c>
      <c r="K4016" s="3" t="str">
        <f aca="false">B4016&amp;"_"&amp;C4016</f>
        <v>9_2024-01-22</v>
      </c>
    </row>
    <row r="4017" customFormat="false" ht="15" hidden="false" customHeight="false" outlineLevel="0" collapsed="false">
      <c r="A4017" s="3" t="n">
        <v>4016</v>
      </c>
      <c r="B4017" s="3" t="n">
        <v>9</v>
      </c>
      <c r="C4017" s="3" t="s">
        <v>72</v>
      </c>
      <c r="D4017" s="4" t="n">
        <v>200.33</v>
      </c>
      <c r="E4017" s="4" t="n">
        <v>201.45</v>
      </c>
      <c r="F4017" s="4" t="n">
        <v>200.07</v>
      </c>
      <c r="G4017" s="4" t="n">
        <v>200.61</v>
      </c>
      <c r="H4017" s="5" t="n">
        <v>5035334</v>
      </c>
      <c r="I4017" s="3"/>
      <c r="J4017" s="3" t="n">
        <f aca="false">ROUND((G4017-G4016)/G4016*100,2)</f>
        <v>0.62</v>
      </c>
      <c r="K4017" s="3" t="str">
        <f aca="false">B4017&amp;"_"&amp;C4017</f>
        <v>9_2024-01-23</v>
      </c>
    </row>
    <row r="4018" customFormat="false" ht="15" hidden="false" customHeight="false" outlineLevel="0" collapsed="false">
      <c r="A4018" s="3" t="n">
        <v>4017</v>
      </c>
      <c r="B4018" s="3" t="n">
        <v>9</v>
      </c>
      <c r="C4018" s="3" t="s">
        <v>73</v>
      </c>
      <c r="D4018" s="4" t="n">
        <v>205.42</v>
      </c>
      <c r="E4018" s="4" t="n">
        <v>206.03</v>
      </c>
      <c r="F4018" s="4" t="n">
        <v>203.95</v>
      </c>
      <c r="G4018" s="4" t="n">
        <v>204.61</v>
      </c>
      <c r="H4018" s="5" t="n">
        <v>1152549</v>
      </c>
      <c r="I4018" s="3"/>
      <c r="J4018" s="3" t="n">
        <f aca="false">ROUND((G4018-G4017)/G4017*100,2)</f>
        <v>1.99</v>
      </c>
      <c r="K4018" s="3" t="str">
        <f aca="false">B4018&amp;"_"&amp;C4018</f>
        <v>9_2024-01-24</v>
      </c>
    </row>
    <row r="4019" customFormat="false" ht="15" hidden="false" customHeight="false" outlineLevel="0" collapsed="false">
      <c r="A4019" s="3" t="n">
        <v>4018</v>
      </c>
      <c r="B4019" s="3" t="n">
        <v>9</v>
      </c>
      <c r="C4019" s="3" t="s">
        <v>74</v>
      </c>
      <c r="D4019" s="4" t="n">
        <v>209.47</v>
      </c>
      <c r="E4019" s="4" t="n">
        <v>209.62</v>
      </c>
      <c r="F4019" s="4" t="n">
        <v>208.33</v>
      </c>
      <c r="G4019" s="4" t="n">
        <v>208.81</v>
      </c>
      <c r="H4019" s="5" t="n">
        <v>3110462</v>
      </c>
      <c r="I4019" s="3"/>
      <c r="J4019" s="3" t="n">
        <f aca="false">ROUND((G4019-G4018)/G4018*100,2)</f>
        <v>2.05</v>
      </c>
      <c r="K4019" s="3" t="str">
        <f aca="false">B4019&amp;"_"&amp;C4019</f>
        <v>9_2024-01-25</v>
      </c>
    </row>
    <row r="4020" customFormat="false" ht="15" hidden="false" customHeight="false" outlineLevel="0" collapsed="false">
      <c r="A4020" s="3" t="n">
        <v>4019</v>
      </c>
      <c r="B4020" s="3" t="n">
        <v>9</v>
      </c>
      <c r="C4020" s="3" t="s">
        <v>75</v>
      </c>
      <c r="D4020" s="4" t="n">
        <v>218.77</v>
      </c>
      <c r="E4020" s="4" t="n">
        <v>219.33</v>
      </c>
      <c r="F4020" s="4" t="n">
        <v>218.49</v>
      </c>
      <c r="G4020" s="4" t="n">
        <v>218.66</v>
      </c>
      <c r="H4020" s="5" t="n">
        <v>3728353</v>
      </c>
      <c r="I4020" s="3"/>
      <c r="J4020" s="3" t="n">
        <f aca="false">ROUND((G4020-G4019)/G4019*100,2)</f>
        <v>4.72</v>
      </c>
      <c r="K4020" s="3" t="str">
        <f aca="false">B4020&amp;"_"&amp;C4020</f>
        <v>9_2024-01-26</v>
      </c>
    </row>
    <row r="4021" customFormat="false" ht="15" hidden="false" customHeight="false" outlineLevel="0" collapsed="false">
      <c r="A4021" s="3" t="n">
        <v>4020</v>
      </c>
      <c r="B4021" s="3" t="n">
        <v>9</v>
      </c>
      <c r="C4021" s="3" t="s">
        <v>76</v>
      </c>
      <c r="D4021" s="4" t="n">
        <v>221.78</v>
      </c>
      <c r="E4021" s="4" t="n">
        <v>222.45</v>
      </c>
      <c r="F4021" s="4" t="n">
        <v>221.34</v>
      </c>
      <c r="G4021" s="4" t="n">
        <v>221.92</v>
      </c>
      <c r="H4021" s="5" t="n">
        <v>1787341</v>
      </c>
      <c r="I4021" s="3"/>
      <c r="J4021" s="3" t="n">
        <f aca="false">ROUND((G4021-G4020)/G4020*100,2)</f>
        <v>1.49</v>
      </c>
      <c r="K4021" s="3" t="str">
        <f aca="false">B4021&amp;"_"&amp;C4021</f>
        <v>9_2024-01-29</v>
      </c>
    </row>
    <row r="4022" customFormat="false" ht="15" hidden="false" customHeight="false" outlineLevel="0" collapsed="false">
      <c r="A4022" s="3" t="n">
        <v>4021</v>
      </c>
      <c r="B4022" s="3" t="n">
        <v>9</v>
      </c>
      <c r="C4022" s="3" t="s">
        <v>77</v>
      </c>
      <c r="D4022" s="4" t="n">
        <v>224.98</v>
      </c>
      <c r="E4022" s="4" t="n">
        <v>226.65</v>
      </c>
      <c r="F4022" s="4" t="n">
        <v>224.18</v>
      </c>
      <c r="G4022" s="4" t="n">
        <v>225.33</v>
      </c>
      <c r="H4022" s="5" t="n">
        <v>2485812</v>
      </c>
      <c r="I4022" s="3"/>
      <c r="J4022" s="3" t="n">
        <f aca="false">ROUND((G4022-G4021)/G4021*100,2)</f>
        <v>1.54</v>
      </c>
      <c r="K4022" s="3" t="str">
        <f aca="false">B4022&amp;"_"&amp;C4022</f>
        <v>9_2024-01-30</v>
      </c>
    </row>
    <row r="4023" customFormat="false" ht="15" hidden="false" customHeight="false" outlineLevel="0" collapsed="false">
      <c r="A4023" s="3" t="n">
        <v>4022</v>
      </c>
      <c r="B4023" s="3" t="n">
        <v>9</v>
      </c>
      <c r="C4023" s="3" t="s">
        <v>78</v>
      </c>
      <c r="D4023" s="4" t="n">
        <v>221.97</v>
      </c>
      <c r="E4023" s="4" t="n">
        <v>222.75</v>
      </c>
      <c r="F4023" s="4" t="n">
        <v>221.5</v>
      </c>
      <c r="G4023" s="4" t="n">
        <v>221.53</v>
      </c>
      <c r="H4023" s="5" t="n">
        <v>5920894</v>
      </c>
      <c r="I4023" s="3"/>
      <c r="J4023" s="3" t="n">
        <f aca="false">ROUND((G4023-G4022)/G4022*100,2)</f>
        <v>-1.69</v>
      </c>
      <c r="K4023" s="3" t="str">
        <f aca="false">B4023&amp;"_"&amp;C4023</f>
        <v>9_2024-01-31</v>
      </c>
    </row>
    <row r="4024" customFormat="false" ht="15" hidden="false" customHeight="false" outlineLevel="0" collapsed="false">
      <c r="A4024" s="3" t="n">
        <v>4023</v>
      </c>
      <c r="B4024" s="3" t="n">
        <v>9</v>
      </c>
      <c r="C4024" s="3" t="s">
        <v>79</v>
      </c>
      <c r="D4024" s="4" t="n">
        <v>216.28</v>
      </c>
      <c r="E4024" s="4" t="n">
        <v>216.63</v>
      </c>
      <c r="F4024" s="4" t="n">
        <v>215.31</v>
      </c>
      <c r="G4024" s="4" t="n">
        <v>216.63</v>
      </c>
      <c r="H4024" s="5" t="n">
        <v>7952879</v>
      </c>
      <c r="I4024" s="3"/>
      <c r="J4024" s="3" t="n">
        <f aca="false">ROUND((G4024-G4023)/G4023*100,2)</f>
        <v>-2.21</v>
      </c>
      <c r="K4024" s="3" t="str">
        <f aca="false">B4024&amp;"_"&amp;C4024</f>
        <v>9_2024-02-01</v>
      </c>
    </row>
    <row r="4025" customFormat="false" ht="15" hidden="false" customHeight="false" outlineLevel="0" collapsed="false">
      <c r="A4025" s="3" t="n">
        <v>4024</v>
      </c>
      <c r="B4025" s="3" t="n">
        <v>9</v>
      </c>
      <c r="C4025" s="3" t="s">
        <v>80</v>
      </c>
      <c r="D4025" s="4" t="n">
        <v>216.99</v>
      </c>
      <c r="E4025" s="4" t="n">
        <v>218.1</v>
      </c>
      <c r="F4025" s="4" t="n">
        <v>216.53</v>
      </c>
      <c r="G4025" s="4" t="n">
        <v>216.55</v>
      </c>
      <c r="H4025" s="5" t="n">
        <v>834461</v>
      </c>
      <c r="I4025" s="3"/>
      <c r="J4025" s="3" t="n">
        <f aca="false">ROUND((G4025-G4024)/G4024*100,2)</f>
        <v>-0.04</v>
      </c>
      <c r="K4025" s="3" t="str">
        <f aca="false">B4025&amp;"_"&amp;C4025</f>
        <v>9_2024-02-02</v>
      </c>
    </row>
    <row r="4026" customFormat="false" ht="15" hidden="false" customHeight="false" outlineLevel="0" collapsed="false">
      <c r="A4026" s="3" t="n">
        <v>4025</v>
      </c>
      <c r="B4026" s="3" t="n">
        <v>9</v>
      </c>
      <c r="C4026" s="3" t="s">
        <v>81</v>
      </c>
      <c r="D4026" s="4" t="n">
        <v>222.11</v>
      </c>
      <c r="E4026" s="4" t="n">
        <v>224.1</v>
      </c>
      <c r="F4026" s="4" t="n">
        <v>220.99</v>
      </c>
      <c r="G4026" s="4" t="n">
        <v>222.82</v>
      </c>
      <c r="H4026" s="5" t="n">
        <v>4962663</v>
      </c>
      <c r="I4026" s="3"/>
      <c r="J4026" s="3" t="n">
        <f aca="false">ROUND((G4026-G4025)/G4025*100,2)</f>
        <v>2.9</v>
      </c>
      <c r="K4026" s="3" t="str">
        <f aca="false">B4026&amp;"_"&amp;C4026</f>
        <v>9_2024-02-05</v>
      </c>
    </row>
    <row r="4027" customFormat="false" ht="15" hidden="false" customHeight="false" outlineLevel="0" collapsed="false">
      <c r="A4027" s="3" t="n">
        <v>4026</v>
      </c>
      <c r="B4027" s="3" t="n">
        <v>9</v>
      </c>
      <c r="C4027" s="3" t="s">
        <v>82</v>
      </c>
      <c r="D4027" s="4" t="n">
        <v>222.73</v>
      </c>
      <c r="E4027" s="4" t="n">
        <v>224.36</v>
      </c>
      <c r="F4027" s="4" t="n">
        <v>221.53</v>
      </c>
      <c r="G4027" s="4" t="n">
        <v>223.33</v>
      </c>
      <c r="H4027" s="5" t="n">
        <v>6324721</v>
      </c>
      <c r="I4027" s="3"/>
      <c r="J4027" s="3" t="n">
        <f aca="false">ROUND((G4027-G4026)/G4026*100,2)</f>
        <v>0.23</v>
      </c>
      <c r="K4027" s="3" t="str">
        <f aca="false">B4027&amp;"_"&amp;C4027</f>
        <v>9_2024-02-06</v>
      </c>
    </row>
    <row r="4028" customFormat="false" ht="15" hidden="false" customHeight="false" outlineLevel="0" collapsed="false">
      <c r="A4028" s="3" t="n">
        <v>4027</v>
      </c>
      <c r="B4028" s="3" t="n">
        <v>9</v>
      </c>
      <c r="C4028" s="3" t="s">
        <v>83</v>
      </c>
      <c r="D4028" s="4" t="n">
        <v>230.76</v>
      </c>
      <c r="E4028" s="4" t="n">
        <v>231.29</v>
      </c>
      <c r="F4028" s="4" t="n">
        <v>230.4</v>
      </c>
      <c r="G4028" s="4" t="n">
        <v>231.25</v>
      </c>
      <c r="H4028" s="5" t="n">
        <v>4793167</v>
      </c>
      <c r="I4028" s="3"/>
      <c r="J4028" s="3" t="n">
        <f aca="false">ROUND((G4028-G4027)/G4027*100,2)</f>
        <v>3.55</v>
      </c>
      <c r="K4028" s="3" t="str">
        <f aca="false">B4028&amp;"_"&amp;C4028</f>
        <v>9_2024-02-07</v>
      </c>
    </row>
    <row r="4029" customFormat="false" ht="15" hidden="false" customHeight="false" outlineLevel="0" collapsed="false">
      <c r="A4029" s="3" t="n">
        <v>4028</v>
      </c>
      <c r="B4029" s="3" t="n">
        <v>9</v>
      </c>
      <c r="C4029" s="3" t="s">
        <v>84</v>
      </c>
      <c r="D4029" s="4" t="n">
        <v>227.56</v>
      </c>
      <c r="E4029" s="4" t="n">
        <v>228.72</v>
      </c>
      <c r="F4029" s="4" t="n">
        <v>226.34</v>
      </c>
      <c r="G4029" s="4" t="n">
        <v>228.41</v>
      </c>
      <c r="H4029" s="5" t="n">
        <v>3113719</v>
      </c>
      <c r="I4029" s="3"/>
      <c r="J4029" s="3" t="n">
        <f aca="false">ROUND((G4029-G4028)/G4028*100,2)</f>
        <v>-1.23</v>
      </c>
      <c r="K4029" s="3" t="str">
        <f aca="false">B4029&amp;"_"&amp;C4029</f>
        <v>9_2024-02-08</v>
      </c>
    </row>
    <row r="4030" customFormat="false" ht="15" hidden="false" customHeight="false" outlineLevel="0" collapsed="false">
      <c r="A4030" s="3" t="n">
        <v>4029</v>
      </c>
      <c r="B4030" s="3" t="n">
        <v>9</v>
      </c>
      <c r="C4030" s="3" t="s">
        <v>85</v>
      </c>
      <c r="D4030" s="4" t="n">
        <v>228.6</v>
      </c>
      <c r="E4030" s="4" t="n">
        <v>229.74</v>
      </c>
      <c r="F4030" s="4" t="n">
        <v>228.11</v>
      </c>
      <c r="G4030" s="4" t="n">
        <v>229.51</v>
      </c>
      <c r="H4030" s="5" t="n">
        <v>805527</v>
      </c>
      <c r="I4030" s="3"/>
      <c r="J4030" s="3" t="n">
        <f aca="false">ROUND((G4030-G4029)/G4029*100,2)</f>
        <v>0.48</v>
      </c>
      <c r="K4030" s="3" t="str">
        <f aca="false">B4030&amp;"_"&amp;C4030</f>
        <v>9_2024-02-09</v>
      </c>
    </row>
    <row r="4031" customFormat="false" ht="15" hidden="false" customHeight="false" outlineLevel="0" collapsed="false">
      <c r="A4031" s="3" t="n">
        <v>4030</v>
      </c>
      <c r="B4031" s="3" t="n">
        <v>9</v>
      </c>
      <c r="C4031" s="3" t="s">
        <v>86</v>
      </c>
      <c r="D4031" s="4" t="n">
        <v>232.82</v>
      </c>
      <c r="E4031" s="4" t="n">
        <v>234.09</v>
      </c>
      <c r="F4031" s="4" t="n">
        <v>231.12</v>
      </c>
      <c r="G4031" s="4" t="n">
        <v>232.24</v>
      </c>
      <c r="H4031" s="5" t="n">
        <v>3080393</v>
      </c>
      <c r="I4031" s="3"/>
      <c r="J4031" s="3" t="n">
        <f aca="false">ROUND((G4031-G4030)/G4030*100,2)</f>
        <v>1.19</v>
      </c>
      <c r="K4031" s="3" t="str">
        <f aca="false">B4031&amp;"_"&amp;C4031</f>
        <v>9_2024-02-12</v>
      </c>
    </row>
    <row r="4032" customFormat="false" ht="15" hidden="false" customHeight="false" outlineLevel="0" collapsed="false">
      <c r="A4032" s="3" t="n">
        <v>4031</v>
      </c>
      <c r="B4032" s="3" t="n">
        <v>9</v>
      </c>
      <c r="C4032" s="3" t="s">
        <v>87</v>
      </c>
      <c r="D4032" s="4" t="n">
        <v>235.1</v>
      </c>
      <c r="E4032" s="4" t="n">
        <v>235.42</v>
      </c>
      <c r="F4032" s="4" t="n">
        <v>233.9</v>
      </c>
      <c r="G4032" s="4" t="n">
        <v>234.38</v>
      </c>
      <c r="H4032" s="5" t="n">
        <v>2964205</v>
      </c>
      <c r="I4032" s="3"/>
      <c r="J4032" s="3" t="n">
        <f aca="false">ROUND((G4032-G4031)/G4031*100,2)</f>
        <v>0.92</v>
      </c>
      <c r="K4032" s="3" t="str">
        <f aca="false">B4032&amp;"_"&amp;C4032</f>
        <v>9_2024-02-13</v>
      </c>
    </row>
    <row r="4033" customFormat="false" ht="15" hidden="false" customHeight="false" outlineLevel="0" collapsed="false">
      <c r="A4033" s="3" t="n">
        <v>4032</v>
      </c>
      <c r="B4033" s="3" t="n">
        <v>9</v>
      </c>
      <c r="C4033" s="3" t="s">
        <v>88</v>
      </c>
      <c r="D4033" s="4" t="n">
        <v>234.55</v>
      </c>
      <c r="E4033" s="4" t="n">
        <v>235.81</v>
      </c>
      <c r="F4033" s="4" t="n">
        <v>233.83</v>
      </c>
      <c r="G4033" s="4" t="n">
        <v>234.14</v>
      </c>
      <c r="H4033" s="5" t="n">
        <v>3536150</v>
      </c>
      <c r="I4033" s="3"/>
      <c r="J4033" s="3" t="n">
        <f aca="false">ROUND((G4033-G4032)/G4032*100,2)</f>
        <v>-0.1</v>
      </c>
      <c r="K4033" s="3" t="str">
        <f aca="false">B4033&amp;"_"&amp;C4033</f>
        <v>9_2024-02-14</v>
      </c>
    </row>
    <row r="4034" customFormat="false" ht="15" hidden="false" customHeight="false" outlineLevel="0" collapsed="false">
      <c r="A4034" s="3" t="n">
        <v>4033</v>
      </c>
      <c r="B4034" s="3" t="n">
        <v>9</v>
      </c>
      <c r="C4034" s="3" t="s">
        <v>89</v>
      </c>
      <c r="D4034" s="4" t="n">
        <v>229.01</v>
      </c>
      <c r="E4034" s="4" t="n">
        <v>229.96</v>
      </c>
      <c r="F4034" s="4" t="n">
        <v>228.61</v>
      </c>
      <c r="G4034" s="4" t="n">
        <v>228.9</v>
      </c>
      <c r="H4034" s="5" t="n">
        <v>1952307</v>
      </c>
      <c r="I4034" s="3"/>
      <c r="J4034" s="3" t="n">
        <f aca="false">ROUND((G4034-G4033)/G4033*100,2)</f>
        <v>-2.24</v>
      </c>
      <c r="K4034" s="3" t="str">
        <f aca="false">B4034&amp;"_"&amp;C4034</f>
        <v>9_2024-02-15</v>
      </c>
    </row>
    <row r="4035" customFormat="false" ht="15" hidden="false" customHeight="false" outlineLevel="0" collapsed="false">
      <c r="A4035" s="3" t="n">
        <v>4034</v>
      </c>
      <c r="B4035" s="3" t="n">
        <v>9</v>
      </c>
      <c r="C4035" s="3" t="s">
        <v>90</v>
      </c>
      <c r="D4035" s="4" t="n">
        <v>229.37</v>
      </c>
      <c r="E4035" s="4" t="n">
        <v>229.63</v>
      </c>
      <c r="F4035" s="4" t="n">
        <v>228.64</v>
      </c>
      <c r="G4035" s="4" t="n">
        <v>228.86</v>
      </c>
      <c r="H4035" s="5" t="n">
        <v>6873514</v>
      </c>
      <c r="I4035" s="3"/>
      <c r="J4035" s="3" t="n">
        <f aca="false">ROUND((G4035-G4034)/G4034*100,2)</f>
        <v>-0.02</v>
      </c>
      <c r="K4035" s="3" t="str">
        <f aca="false">B4035&amp;"_"&amp;C4035</f>
        <v>9_2024-02-16</v>
      </c>
    </row>
    <row r="4036" customFormat="false" ht="15" hidden="false" customHeight="false" outlineLevel="0" collapsed="false">
      <c r="A4036" s="3" t="n">
        <v>4035</v>
      </c>
      <c r="B4036" s="3" t="n">
        <v>9</v>
      </c>
      <c r="C4036" s="3" t="s">
        <v>91</v>
      </c>
      <c r="D4036" s="4" t="n">
        <v>226.9</v>
      </c>
      <c r="E4036" s="4" t="n">
        <v>227.04</v>
      </c>
      <c r="F4036" s="4" t="n">
        <v>226.17</v>
      </c>
      <c r="G4036" s="4" t="n">
        <v>227.03</v>
      </c>
      <c r="H4036" s="5" t="n">
        <v>3101147</v>
      </c>
      <c r="I4036" s="3"/>
      <c r="J4036" s="3" t="n">
        <f aca="false">ROUND((G4036-G4035)/G4035*100,2)</f>
        <v>-0.8</v>
      </c>
      <c r="K4036" s="3" t="str">
        <f aca="false">B4036&amp;"_"&amp;C4036</f>
        <v>9_2024-02-19</v>
      </c>
    </row>
    <row r="4037" customFormat="false" ht="15" hidden="false" customHeight="false" outlineLevel="0" collapsed="false">
      <c r="A4037" s="3" t="n">
        <v>4036</v>
      </c>
      <c r="B4037" s="3" t="n">
        <v>9</v>
      </c>
      <c r="C4037" s="3" t="s">
        <v>92</v>
      </c>
      <c r="D4037" s="4" t="n">
        <v>229.1</v>
      </c>
      <c r="E4037" s="4" t="n">
        <v>229.84</v>
      </c>
      <c r="F4037" s="4" t="n">
        <v>227.76</v>
      </c>
      <c r="G4037" s="4" t="n">
        <v>228.65</v>
      </c>
      <c r="H4037" s="5" t="n">
        <v>1418366</v>
      </c>
      <c r="I4037" s="3"/>
      <c r="J4037" s="3" t="n">
        <f aca="false">ROUND((G4037-G4036)/G4036*100,2)</f>
        <v>0.71</v>
      </c>
      <c r="K4037" s="3" t="str">
        <f aca="false">B4037&amp;"_"&amp;C4037</f>
        <v>9_2024-02-20</v>
      </c>
    </row>
    <row r="4038" customFormat="false" ht="15" hidden="false" customHeight="false" outlineLevel="0" collapsed="false">
      <c r="A4038" s="3" t="n">
        <v>4037</v>
      </c>
      <c r="B4038" s="3" t="n">
        <v>9</v>
      </c>
      <c r="C4038" s="3" t="s">
        <v>93</v>
      </c>
      <c r="D4038" s="4" t="n">
        <v>232.79</v>
      </c>
      <c r="E4038" s="4" t="n">
        <v>232.91</v>
      </c>
      <c r="F4038" s="4" t="n">
        <v>231.09</v>
      </c>
      <c r="G4038" s="4" t="n">
        <v>232.32</v>
      </c>
      <c r="H4038" s="5" t="n">
        <v>931491</v>
      </c>
      <c r="I4038" s="3"/>
      <c r="J4038" s="3" t="n">
        <f aca="false">ROUND((G4038-G4037)/G4037*100,2)</f>
        <v>1.61</v>
      </c>
      <c r="K4038" s="3" t="str">
        <f aca="false">B4038&amp;"_"&amp;C4038</f>
        <v>9_2024-02-21</v>
      </c>
    </row>
    <row r="4039" customFormat="false" ht="15" hidden="false" customHeight="false" outlineLevel="0" collapsed="false">
      <c r="A4039" s="3" t="n">
        <v>4038</v>
      </c>
      <c r="B4039" s="3" t="n">
        <v>9</v>
      </c>
      <c r="C4039" s="3" t="s">
        <v>94</v>
      </c>
      <c r="D4039" s="4" t="n">
        <v>226.51</v>
      </c>
      <c r="E4039" s="4" t="n">
        <v>227.53</v>
      </c>
      <c r="F4039" s="4" t="n">
        <v>225.47</v>
      </c>
      <c r="G4039" s="4" t="n">
        <v>226</v>
      </c>
      <c r="H4039" s="5" t="n">
        <v>7307551</v>
      </c>
      <c r="I4039" s="3"/>
      <c r="J4039" s="3" t="n">
        <f aca="false">ROUND((G4039-G4038)/G4038*100,2)</f>
        <v>-2.72</v>
      </c>
      <c r="K4039" s="3" t="str">
        <f aca="false">B4039&amp;"_"&amp;C4039</f>
        <v>9_2024-02-22</v>
      </c>
    </row>
    <row r="4040" customFormat="false" ht="15" hidden="false" customHeight="false" outlineLevel="0" collapsed="false">
      <c r="A4040" s="3" t="n">
        <v>4039</v>
      </c>
      <c r="B4040" s="3" t="n">
        <v>9</v>
      </c>
      <c r="C4040" s="3" t="s">
        <v>95</v>
      </c>
      <c r="D4040" s="4" t="n">
        <v>222.62</v>
      </c>
      <c r="E4040" s="4" t="n">
        <v>222.78</v>
      </c>
      <c r="F4040" s="4" t="n">
        <v>221.49</v>
      </c>
      <c r="G4040" s="4" t="n">
        <v>221.82</v>
      </c>
      <c r="H4040" s="5" t="n">
        <v>4223097</v>
      </c>
      <c r="I4040" s="3"/>
      <c r="J4040" s="3" t="n">
        <f aca="false">ROUND((G4040-G4039)/G4039*100,2)</f>
        <v>-1.85</v>
      </c>
      <c r="K4040" s="3" t="str">
        <f aca="false">B4040&amp;"_"&amp;C4040</f>
        <v>9_2024-02-23</v>
      </c>
    </row>
    <row r="4041" customFormat="false" ht="15" hidden="false" customHeight="false" outlineLevel="0" collapsed="false">
      <c r="A4041" s="3" t="n">
        <v>4040</v>
      </c>
      <c r="B4041" s="3" t="n">
        <v>9</v>
      </c>
      <c r="C4041" s="3" t="s">
        <v>96</v>
      </c>
      <c r="D4041" s="4" t="n">
        <v>217.83</v>
      </c>
      <c r="E4041" s="4" t="n">
        <v>218.99</v>
      </c>
      <c r="F4041" s="4" t="n">
        <v>217.43</v>
      </c>
      <c r="G4041" s="4" t="n">
        <v>218.36</v>
      </c>
      <c r="H4041" s="5" t="n">
        <v>3287714</v>
      </c>
      <c r="I4041" s="3"/>
      <c r="J4041" s="3" t="n">
        <f aca="false">ROUND((G4041-G4040)/G4040*100,2)</f>
        <v>-1.56</v>
      </c>
      <c r="K4041" s="3" t="str">
        <f aca="false">B4041&amp;"_"&amp;C4041</f>
        <v>9_2024-02-26</v>
      </c>
    </row>
    <row r="4042" customFormat="false" ht="15" hidden="false" customHeight="false" outlineLevel="0" collapsed="false">
      <c r="A4042" s="3" t="n">
        <v>4041</v>
      </c>
      <c r="B4042" s="3" t="n">
        <v>9</v>
      </c>
      <c r="C4042" s="3" t="s">
        <v>97</v>
      </c>
      <c r="D4042" s="4" t="n">
        <v>222.84</v>
      </c>
      <c r="E4042" s="4" t="n">
        <v>223.84</v>
      </c>
      <c r="F4042" s="4" t="n">
        <v>221.68</v>
      </c>
      <c r="G4042" s="4" t="n">
        <v>223.04</v>
      </c>
      <c r="H4042" s="5" t="n">
        <v>5306879</v>
      </c>
      <c r="I4042" s="3"/>
      <c r="J4042" s="3" t="n">
        <f aca="false">ROUND((G4042-G4041)/G4041*100,2)</f>
        <v>2.14</v>
      </c>
      <c r="K4042" s="3" t="str">
        <f aca="false">B4042&amp;"_"&amp;C4042</f>
        <v>9_2024-02-27</v>
      </c>
    </row>
    <row r="4043" customFormat="false" ht="15" hidden="false" customHeight="false" outlineLevel="0" collapsed="false">
      <c r="A4043" s="3" t="n">
        <v>4042</v>
      </c>
      <c r="B4043" s="3" t="n">
        <v>9</v>
      </c>
      <c r="C4043" s="3" t="s">
        <v>98</v>
      </c>
      <c r="D4043" s="4" t="n">
        <v>230.65</v>
      </c>
      <c r="E4043" s="4" t="n">
        <v>231.9</v>
      </c>
      <c r="F4043" s="4" t="n">
        <v>230.05</v>
      </c>
      <c r="G4043" s="4" t="n">
        <v>230.53</v>
      </c>
      <c r="H4043" s="5" t="n">
        <v>7894877</v>
      </c>
      <c r="I4043" s="3"/>
      <c r="J4043" s="3" t="n">
        <f aca="false">ROUND((G4043-G4042)/G4042*100,2)</f>
        <v>3.36</v>
      </c>
      <c r="K4043" s="3" t="str">
        <f aca="false">B4043&amp;"_"&amp;C4043</f>
        <v>9_2024-02-28</v>
      </c>
    </row>
    <row r="4044" customFormat="false" ht="15" hidden="false" customHeight="false" outlineLevel="0" collapsed="false">
      <c r="A4044" s="3" t="n">
        <v>4043</v>
      </c>
      <c r="B4044" s="3" t="n">
        <v>9</v>
      </c>
      <c r="C4044" s="3" t="s">
        <v>99</v>
      </c>
      <c r="D4044" s="4" t="n">
        <v>232.25</v>
      </c>
      <c r="E4044" s="4" t="n">
        <v>232.55</v>
      </c>
      <c r="F4044" s="4" t="n">
        <v>231.93</v>
      </c>
      <c r="G4044" s="4" t="n">
        <v>232.44</v>
      </c>
      <c r="H4044" s="5" t="n">
        <v>4112131</v>
      </c>
      <c r="I4044" s="3"/>
      <c r="J4044" s="3" t="n">
        <f aca="false">ROUND((G4044-G4043)/G4043*100,2)</f>
        <v>0.83</v>
      </c>
      <c r="K4044" s="3" t="str">
        <f aca="false">B4044&amp;"_"&amp;C4044</f>
        <v>9_2024-02-29</v>
      </c>
    </row>
    <row r="4045" customFormat="false" ht="15" hidden="false" customHeight="false" outlineLevel="0" collapsed="false">
      <c r="A4045" s="3" t="n">
        <v>4044</v>
      </c>
      <c r="B4045" s="3" t="n">
        <v>9</v>
      </c>
      <c r="C4045" s="3" t="s">
        <v>100</v>
      </c>
      <c r="D4045" s="4" t="n">
        <v>233.34</v>
      </c>
      <c r="E4045" s="4" t="n">
        <v>234.4</v>
      </c>
      <c r="F4045" s="4" t="n">
        <v>232.01</v>
      </c>
      <c r="G4045" s="4" t="n">
        <v>233.84</v>
      </c>
      <c r="H4045" s="5" t="n">
        <v>6912281</v>
      </c>
      <c r="I4045" s="3"/>
      <c r="J4045" s="3" t="n">
        <f aca="false">ROUND((G4045-G4044)/G4044*100,2)</f>
        <v>0.6</v>
      </c>
      <c r="K4045" s="3" t="str">
        <f aca="false">B4045&amp;"_"&amp;C4045</f>
        <v>9_2024-03-01</v>
      </c>
    </row>
    <row r="4046" customFormat="false" ht="15" hidden="false" customHeight="false" outlineLevel="0" collapsed="false">
      <c r="A4046" s="3" t="n">
        <v>4045</v>
      </c>
      <c r="B4046" s="3" t="n">
        <v>9</v>
      </c>
      <c r="C4046" s="3" t="s">
        <v>101</v>
      </c>
      <c r="D4046" s="4" t="n">
        <v>233.71</v>
      </c>
      <c r="E4046" s="4" t="n">
        <v>234.42</v>
      </c>
      <c r="F4046" s="4" t="n">
        <v>232.11</v>
      </c>
      <c r="G4046" s="4" t="n">
        <v>233.39</v>
      </c>
      <c r="H4046" s="5" t="n">
        <v>2389058</v>
      </c>
      <c r="I4046" s="3"/>
      <c r="J4046" s="3" t="n">
        <f aca="false">ROUND((G4046-G4045)/G4045*100,2)</f>
        <v>-0.19</v>
      </c>
      <c r="K4046" s="3" t="str">
        <f aca="false">B4046&amp;"_"&amp;C4046</f>
        <v>9_2024-03-04</v>
      </c>
    </row>
    <row r="4047" customFormat="false" ht="15" hidden="false" customHeight="false" outlineLevel="0" collapsed="false">
      <c r="A4047" s="3" t="n">
        <v>4046</v>
      </c>
      <c r="B4047" s="3" t="n">
        <v>9</v>
      </c>
      <c r="C4047" s="3" t="s">
        <v>102</v>
      </c>
      <c r="D4047" s="4" t="n">
        <v>236.39</v>
      </c>
      <c r="E4047" s="4" t="n">
        <v>238.43</v>
      </c>
      <c r="F4047" s="4" t="n">
        <v>235.39</v>
      </c>
      <c r="G4047" s="4" t="n">
        <v>237.14</v>
      </c>
      <c r="H4047" s="5" t="n">
        <v>7177671</v>
      </c>
      <c r="I4047" s="3"/>
      <c r="J4047" s="3" t="n">
        <f aca="false">ROUND((G4047-G4046)/G4046*100,2)</f>
        <v>1.61</v>
      </c>
      <c r="K4047" s="3" t="str">
        <f aca="false">B4047&amp;"_"&amp;C4047</f>
        <v>9_2024-03-05</v>
      </c>
    </row>
    <row r="4048" customFormat="false" ht="15" hidden="false" customHeight="false" outlineLevel="0" collapsed="false">
      <c r="A4048" s="3" t="n">
        <v>4047</v>
      </c>
      <c r="B4048" s="3" t="n">
        <v>9</v>
      </c>
      <c r="C4048" s="3" t="s">
        <v>103</v>
      </c>
      <c r="D4048" s="4" t="n">
        <v>233.59</v>
      </c>
      <c r="E4048" s="4" t="n">
        <v>233.62</v>
      </c>
      <c r="F4048" s="4" t="n">
        <v>232.29</v>
      </c>
      <c r="G4048" s="4" t="n">
        <v>233.09</v>
      </c>
      <c r="H4048" s="5" t="n">
        <v>1687543</v>
      </c>
      <c r="I4048" s="3"/>
      <c r="J4048" s="3" t="n">
        <f aca="false">ROUND((G4048-G4047)/G4047*100,2)</f>
        <v>-1.71</v>
      </c>
      <c r="K4048" s="3" t="str">
        <f aca="false">B4048&amp;"_"&amp;C4048</f>
        <v>9_2024-03-06</v>
      </c>
    </row>
    <row r="4049" customFormat="false" ht="15" hidden="false" customHeight="false" outlineLevel="0" collapsed="false">
      <c r="A4049" s="3" t="n">
        <v>4048</v>
      </c>
      <c r="B4049" s="3" t="n">
        <v>9</v>
      </c>
      <c r="C4049" s="3" t="s">
        <v>104</v>
      </c>
      <c r="D4049" s="4" t="n">
        <v>235.71</v>
      </c>
      <c r="E4049" s="4" t="n">
        <v>236.47</v>
      </c>
      <c r="F4049" s="4" t="n">
        <v>234.88</v>
      </c>
      <c r="G4049" s="4" t="n">
        <v>235.26</v>
      </c>
      <c r="H4049" s="5" t="n">
        <v>7059199</v>
      </c>
      <c r="I4049" s="3"/>
      <c r="J4049" s="3" t="n">
        <f aca="false">ROUND((G4049-G4048)/G4048*100,2)</f>
        <v>0.93</v>
      </c>
      <c r="K4049" s="3" t="str">
        <f aca="false">B4049&amp;"_"&amp;C4049</f>
        <v>9_2024-03-07</v>
      </c>
    </row>
    <row r="4050" customFormat="false" ht="15" hidden="false" customHeight="false" outlineLevel="0" collapsed="false">
      <c r="A4050" s="3" t="n">
        <v>4049</v>
      </c>
      <c r="B4050" s="3" t="n">
        <v>9</v>
      </c>
      <c r="C4050" s="3" t="s">
        <v>105</v>
      </c>
      <c r="D4050" s="4" t="n">
        <v>235.4</v>
      </c>
      <c r="E4050" s="4" t="n">
        <v>235.49</v>
      </c>
      <c r="F4050" s="4" t="n">
        <v>234.04</v>
      </c>
      <c r="G4050" s="4" t="n">
        <v>235.02</v>
      </c>
      <c r="H4050" s="5" t="n">
        <v>6950448</v>
      </c>
      <c r="I4050" s="3"/>
      <c r="J4050" s="3" t="n">
        <f aca="false">ROUND((G4050-G4049)/G4049*100,2)</f>
        <v>-0.1</v>
      </c>
      <c r="K4050" s="3" t="str">
        <f aca="false">B4050&amp;"_"&amp;C4050</f>
        <v>9_2024-03-08</v>
      </c>
    </row>
    <row r="4051" customFormat="false" ht="15" hidden="false" customHeight="false" outlineLevel="0" collapsed="false">
      <c r="A4051" s="3" t="n">
        <v>4050</v>
      </c>
      <c r="B4051" s="3" t="n">
        <v>9</v>
      </c>
      <c r="C4051" s="3" t="s">
        <v>106</v>
      </c>
      <c r="D4051" s="4" t="n">
        <v>237.58</v>
      </c>
      <c r="E4051" s="4" t="n">
        <v>238.31</v>
      </c>
      <c r="F4051" s="4" t="n">
        <v>237.19</v>
      </c>
      <c r="G4051" s="4" t="n">
        <v>237.86</v>
      </c>
      <c r="H4051" s="5" t="n">
        <v>5898465</v>
      </c>
      <c r="I4051" s="3"/>
      <c r="J4051" s="3" t="n">
        <f aca="false">ROUND((G4051-G4050)/G4050*100,2)</f>
        <v>1.21</v>
      </c>
      <c r="K4051" s="3" t="str">
        <f aca="false">B4051&amp;"_"&amp;C4051</f>
        <v>9_2024-03-11</v>
      </c>
    </row>
    <row r="4052" customFormat="false" ht="15" hidden="false" customHeight="false" outlineLevel="0" collapsed="false">
      <c r="A4052" s="3" t="n">
        <v>4051</v>
      </c>
      <c r="B4052" s="3" t="n">
        <v>9</v>
      </c>
      <c r="C4052" s="3" t="s">
        <v>107</v>
      </c>
      <c r="D4052" s="4" t="n">
        <v>240.82</v>
      </c>
      <c r="E4052" s="4" t="n">
        <v>241.93</v>
      </c>
      <c r="F4052" s="4" t="n">
        <v>239.61</v>
      </c>
      <c r="G4052" s="4" t="n">
        <v>241.58</v>
      </c>
      <c r="H4052" s="5" t="n">
        <v>4380685</v>
      </c>
      <c r="I4052" s="3"/>
      <c r="J4052" s="3" t="n">
        <f aca="false">ROUND((G4052-G4051)/G4051*100,2)</f>
        <v>1.56</v>
      </c>
      <c r="K4052" s="3" t="str">
        <f aca="false">B4052&amp;"_"&amp;C4052</f>
        <v>9_2024-03-12</v>
      </c>
    </row>
    <row r="4053" customFormat="false" ht="15" hidden="false" customHeight="false" outlineLevel="0" collapsed="false">
      <c r="A4053" s="3" t="n">
        <v>4052</v>
      </c>
      <c r="B4053" s="3" t="n">
        <v>9</v>
      </c>
      <c r="C4053" s="3" t="s">
        <v>108</v>
      </c>
      <c r="D4053" s="4" t="n">
        <v>246</v>
      </c>
      <c r="E4053" s="4" t="n">
        <v>247.47</v>
      </c>
      <c r="F4053" s="4" t="n">
        <v>245.32</v>
      </c>
      <c r="G4053" s="4" t="n">
        <v>246.11</v>
      </c>
      <c r="H4053" s="5" t="n">
        <v>1547431</v>
      </c>
      <c r="I4053" s="3"/>
      <c r="J4053" s="3" t="n">
        <f aca="false">ROUND((G4053-G4052)/G4052*100,2)</f>
        <v>1.88</v>
      </c>
      <c r="K4053" s="3" t="str">
        <f aca="false">B4053&amp;"_"&amp;C4053</f>
        <v>9_2024-03-13</v>
      </c>
    </row>
    <row r="4054" customFormat="false" ht="15" hidden="false" customHeight="false" outlineLevel="0" collapsed="false">
      <c r="A4054" s="3" t="n">
        <v>4053</v>
      </c>
      <c r="B4054" s="3" t="n">
        <v>9</v>
      </c>
      <c r="C4054" s="3" t="s">
        <v>109</v>
      </c>
      <c r="D4054" s="4" t="n">
        <v>234.3</v>
      </c>
      <c r="E4054" s="4" t="n">
        <v>235.58</v>
      </c>
      <c r="F4054" s="4" t="n">
        <v>233.1</v>
      </c>
      <c r="G4054" s="4" t="n">
        <v>234.54</v>
      </c>
      <c r="H4054" s="5" t="n">
        <v>1649940</v>
      </c>
      <c r="I4054" s="3"/>
      <c r="J4054" s="3" t="n">
        <f aca="false">ROUND((G4054-G4053)/G4053*100,2)</f>
        <v>-4.7</v>
      </c>
      <c r="K4054" s="3" t="str">
        <f aca="false">B4054&amp;"_"&amp;C4054</f>
        <v>9_2024-03-14</v>
      </c>
    </row>
    <row r="4055" customFormat="false" ht="15" hidden="false" customHeight="false" outlineLevel="0" collapsed="false">
      <c r="A4055" s="3" t="n">
        <v>4054</v>
      </c>
      <c r="B4055" s="3" t="n">
        <v>9</v>
      </c>
      <c r="C4055" s="3" t="s">
        <v>110</v>
      </c>
      <c r="D4055" s="4" t="n">
        <v>236.29</v>
      </c>
      <c r="E4055" s="4" t="n">
        <v>237.83</v>
      </c>
      <c r="F4055" s="4" t="n">
        <v>235.28</v>
      </c>
      <c r="G4055" s="4" t="n">
        <v>237.06</v>
      </c>
      <c r="H4055" s="5" t="n">
        <v>2407792</v>
      </c>
      <c r="I4055" s="3"/>
      <c r="J4055" s="3" t="n">
        <f aca="false">ROUND((G4055-G4054)/G4054*100,2)</f>
        <v>1.07</v>
      </c>
      <c r="K4055" s="3" t="str">
        <f aca="false">B4055&amp;"_"&amp;C4055</f>
        <v>9_2024-03-15</v>
      </c>
    </row>
    <row r="4056" customFormat="false" ht="15" hidden="false" customHeight="false" outlineLevel="0" collapsed="false">
      <c r="A4056" s="3" t="n">
        <v>4055</v>
      </c>
      <c r="B4056" s="3" t="n">
        <v>9</v>
      </c>
      <c r="C4056" s="3" t="s">
        <v>111</v>
      </c>
      <c r="D4056" s="4" t="n">
        <v>239.1</v>
      </c>
      <c r="E4056" s="4" t="n">
        <v>240.24</v>
      </c>
      <c r="F4056" s="4" t="n">
        <v>237.44</v>
      </c>
      <c r="G4056" s="4" t="n">
        <v>238.28</v>
      </c>
      <c r="H4056" s="5" t="n">
        <v>6019653</v>
      </c>
      <c r="I4056" s="3"/>
      <c r="J4056" s="3" t="n">
        <f aca="false">ROUND((G4056-G4055)/G4055*100,2)</f>
        <v>0.51</v>
      </c>
      <c r="K4056" s="3" t="str">
        <f aca="false">B4056&amp;"_"&amp;C4056</f>
        <v>9_2024-03-18</v>
      </c>
    </row>
    <row r="4057" customFormat="false" ht="15" hidden="false" customHeight="false" outlineLevel="0" collapsed="false">
      <c r="A4057" s="3" t="n">
        <v>4056</v>
      </c>
      <c r="B4057" s="3" t="n">
        <v>9</v>
      </c>
      <c r="C4057" s="3" t="s">
        <v>112</v>
      </c>
      <c r="D4057" s="4" t="n">
        <v>235.67</v>
      </c>
      <c r="E4057" s="4" t="n">
        <v>236.1</v>
      </c>
      <c r="F4057" s="4" t="n">
        <v>234.02</v>
      </c>
      <c r="G4057" s="4" t="n">
        <v>234.79</v>
      </c>
      <c r="H4057" s="5" t="n">
        <v>4194786</v>
      </c>
      <c r="I4057" s="3"/>
      <c r="J4057" s="3" t="n">
        <f aca="false">ROUND((G4057-G4056)/G4056*100,2)</f>
        <v>-1.46</v>
      </c>
      <c r="K4057" s="3" t="str">
        <f aca="false">B4057&amp;"_"&amp;C4057</f>
        <v>9_2024-03-19</v>
      </c>
    </row>
    <row r="4058" customFormat="false" ht="15" hidden="false" customHeight="false" outlineLevel="0" collapsed="false">
      <c r="A4058" s="3" t="n">
        <v>4057</v>
      </c>
      <c r="B4058" s="3" t="n">
        <v>9</v>
      </c>
      <c r="C4058" s="3" t="s">
        <v>113</v>
      </c>
      <c r="D4058" s="4" t="n">
        <v>230.06</v>
      </c>
      <c r="E4058" s="4" t="n">
        <v>230.33</v>
      </c>
      <c r="F4058" s="4" t="n">
        <v>229.16</v>
      </c>
      <c r="G4058" s="4" t="n">
        <v>229.45</v>
      </c>
      <c r="H4058" s="5" t="n">
        <v>2258586</v>
      </c>
      <c r="I4058" s="3"/>
      <c r="J4058" s="3" t="n">
        <f aca="false">ROUND((G4058-G4057)/G4057*100,2)</f>
        <v>-2.27</v>
      </c>
      <c r="K4058" s="3" t="str">
        <f aca="false">B4058&amp;"_"&amp;C4058</f>
        <v>9_2024-03-20</v>
      </c>
    </row>
    <row r="4059" customFormat="false" ht="15" hidden="false" customHeight="false" outlineLevel="0" collapsed="false">
      <c r="A4059" s="3" t="n">
        <v>4058</v>
      </c>
      <c r="B4059" s="3" t="n">
        <v>9</v>
      </c>
      <c r="C4059" s="3" t="s">
        <v>114</v>
      </c>
      <c r="D4059" s="4" t="n">
        <v>231.39</v>
      </c>
      <c r="E4059" s="4" t="n">
        <v>232.83</v>
      </c>
      <c r="F4059" s="4" t="n">
        <v>230.62</v>
      </c>
      <c r="G4059" s="4" t="n">
        <v>232.01</v>
      </c>
      <c r="H4059" s="5" t="n">
        <v>3157176</v>
      </c>
      <c r="I4059" s="3"/>
      <c r="J4059" s="3" t="n">
        <f aca="false">ROUND((G4059-G4058)/G4058*100,2)</f>
        <v>1.12</v>
      </c>
      <c r="K4059" s="3" t="str">
        <f aca="false">B4059&amp;"_"&amp;C4059</f>
        <v>9_2024-03-21</v>
      </c>
    </row>
    <row r="4060" customFormat="false" ht="15" hidden="false" customHeight="false" outlineLevel="0" collapsed="false">
      <c r="A4060" s="3" t="n">
        <v>4059</v>
      </c>
      <c r="B4060" s="3" t="n">
        <v>9</v>
      </c>
      <c r="C4060" s="3" t="s">
        <v>115</v>
      </c>
      <c r="D4060" s="4" t="n">
        <v>227.67</v>
      </c>
      <c r="E4060" s="4" t="n">
        <v>228.95</v>
      </c>
      <c r="F4060" s="4" t="n">
        <v>226.69</v>
      </c>
      <c r="G4060" s="4" t="n">
        <v>228.48</v>
      </c>
      <c r="H4060" s="5" t="n">
        <v>5491341</v>
      </c>
      <c r="I4060" s="3"/>
      <c r="J4060" s="3" t="n">
        <f aca="false">ROUND((G4060-G4059)/G4059*100,2)</f>
        <v>-1.52</v>
      </c>
      <c r="K4060" s="3" t="str">
        <f aca="false">B4060&amp;"_"&amp;C4060</f>
        <v>9_2024-03-22</v>
      </c>
    </row>
    <row r="4061" customFormat="false" ht="15" hidden="false" customHeight="false" outlineLevel="0" collapsed="false">
      <c r="A4061" s="3" t="n">
        <v>4060</v>
      </c>
      <c r="B4061" s="3" t="n">
        <v>9</v>
      </c>
      <c r="C4061" s="3" t="s">
        <v>116</v>
      </c>
      <c r="D4061" s="4" t="n">
        <v>233.88</v>
      </c>
      <c r="E4061" s="4" t="n">
        <v>234.27</v>
      </c>
      <c r="F4061" s="4" t="n">
        <v>231.79</v>
      </c>
      <c r="G4061" s="4" t="n">
        <v>233.03</v>
      </c>
      <c r="H4061" s="5" t="n">
        <v>3001576</v>
      </c>
      <c r="I4061" s="3"/>
      <c r="J4061" s="3" t="n">
        <f aca="false">ROUND((G4061-G4060)/G4060*100,2)</f>
        <v>1.99</v>
      </c>
      <c r="K4061" s="3" t="str">
        <f aca="false">B4061&amp;"_"&amp;C4061</f>
        <v>9_2024-03-25</v>
      </c>
    </row>
    <row r="4062" customFormat="false" ht="15" hidden="false" customHeight="false" outlineLevel="0" collapsed="false">
      <c r="A4062" s="3" t="n">
        <v>4061</v>
      </c>
      <c r="B4062" s="3" t="n">
        <v>9</v>
      </c>
      <c r="C4062" s="3" t="s">
        <v>117</v>
      </c>
      <c r="D4062" s="4" t="n">
        <v>226.22</v>
      </c>
      <c r="E4062" s="4" t="n">
        <v>226.94</v>
      </c>
      <c r="F4062" s="4" t="n">
        <v>224.67</v>
      </c>
      <c r="G4062" s="4" t="n">
        <v>225.79</v>
      </c>
      <c r="H4062" s="5" t="n">
        <v>4561144</v>
      </c>
      <c r="I4062" s="3"/>
      <c r="J4062" s="3" t="n">
        <f aca="false">ROUND((G4062-G4061)/G4061*100,2)</f>
        <v>-3.11</v>
      </c>
      <c r="K4062" s="3" t="str">
        <f aca="false">B4062&amp;"_"&amp;C4062</f>
        <v>9_2024-03-26</v>
      </c>
    </row>
    <row r="4063" customFormat="false" ht="15" hidden="false" customHeight="false" outlineLevel="0" collapsed="false">
      <c r="A4063" s="3" t="n">
        <v>4062</v>
      </c>
      <c r="B4063" s="3" t="n">
        <v>9</v>
      </c>
      <c r="C4063" s="3" t="s">
        <v>118</v>
      </c>
      <c r="D4063" s="4" t="n">
        <v>226.6</v>
      </c>
      <c r="E4063" s="4" t="n">
        <v>227.03</v>
      </c>
      <c r="F4063" s="4" t="n">
        <v>225.15</v>
      </c>
      <c r="G4063" s="4" t="n">
        <v>225.74</v>
      </c>
      <c r="H4063" s="5" t="n">
        <v>6453010</v>
      </c>
      <c r="I4063" s="3"/>
      <c r="J4063" s="3" t="n">
        <f aca="false">ROUND((G4063-G4062)/G4062*100,2)</f>
        <v>-0.02</v>
      </c>
      <c r="K4063" s="3" t="str">
        <f aca="false">B4063&amp;"_"&amp;C4063</f>
        <v>9_2024-03-27</v>
      </c>
    </row>
    <row r="4064" customFormat="false" ht="15" hidden="false" customHeight="false" outlineLevel="0" collapsed="false">
      <c r="A4064" s="3" t="n">
        <v>4063</v>
      </c>
      <c r="B4064" s="3" t="n">
        <v>9</v>
      </c>
      <c r="C4064" s="3" t="s">
        <v>119</v>
      </c>
      <c r="D4064" s="4" t="n">
        <v>229.7</v>
      </c>
      <c r="E4064" s="4" t="n">
        <v>231.29</v>
      </c>
      <c r="F4064" s="4" t="n">
        <v>229.15</v>
      </c>
      <c r="G4064" s="4" t="n">
        <v>230.59</v>
      </c>
      <c r="H4064" s="5" t="n">
        <v>1439969</v>
      </c>
      <c r="I4064" s="3"/>
      <c r="J4064" s="3" t="n">
        <f aca="false">ROUND((G4064-G4063)/G4063*100,2)</f>
        <v>2.15</v>
      </c>
      <c r="K4064" s="3" t="str">
        <f aca="false">B4064&amp;"_"&amp;C4064</f>
        <v>9_2024-03-28</v>
      </c>
    </row>
    <row r="4065" customFormat="false" ht="15" hidden="false" customHeight="false" outlineLevel="0" collapsed="false">
      <c r="A4065" s="3" t="n">
        <v>4064</v>
      </c>
      <c r="B4065" s="3" t="n">
        <v>9</v>
      </c>
      <c r="C4065" s="3" t="s">
        <v>120</v>
      </c>
      <c r="D4065" s="4" t="n">
        <v>236.34</v>
      </c>
      <c r="E4065" s="4" t="n">
        <v>236.58</v>
      </c>
      <c r="F4065" s="4" t="n">
        <v>235.75</v>
      </c>
      <c r="G4065" s="4" t="n">
        <v>236.18</v>
      </c>
      <c r="H4065" s="5" t="n">
        <v>2125298</v>
      </c>
      <c r="I4065" s="3"/>
      <c r="J4065" s="3" t="n">
        <f aca="false">ROUND((G4065-G4064)/G4064*100,2)</f>
        <v>2.42</v>
      </c>
      <c r="K4065" s="3" t="str">
        <f aca="false">B4065&amp;"_"&amp;C4065</f>
        <v>9_2024-03-29</v>
      </c>
    </row>
    <row r="4066" customFormat="false" ht="15" hidden="false" customHeight="false" outlineLevel="0" collapsed="false">
      <c r="A4066" s="3" t="n">
        <v>4065</v>
      </c>
      <c r="B4066" s="3" t="n">
        <v>9</v>
      </c>
      <c r="C4066" s="3" t="s">
        <v>121</v>
      </c>
      <c r="D4066" s="4" t="n">
        <v>238.37</v>
      </c>
      <c r="E4066" s="4" t="n">
        <v>238.49</v>
      </c>
      <c r="F4066" s="4" t="n">
        <v>237.09</v>
      </c>
      <c r="G4066" s="4" t="n">
        <v>237.92</v>
      </c>
      <c r="H4066" s="5" t="n">
        <v>1765797</v>
      </c>
      <c r="I4066" s="3"/>
      <c r="J4066" s="3" t="n">
        <f aca="false">ROUND((G4066-G4065)/G4065*100,2)</f>
        <v>0.74</v>
      </c>
      <c r="K4066" s="3" t="str">
        <f aca="false">B4066&amp;"_"&amp;C4066</f>
        <v>9_2024-04-01</v>
      </c>
    </row>
    <row r="4067" customFormat="false" ht="15" hidden="false" customHeight="false" outlineLevel="0" collapsed="false">
      <c r="A4067" s="3" t="n">
        <v>4066</v>
      </c>
      <c r="B4067" s="3" t="n">
        <v>9</v>
      </c>
      <c r="C4067" s="3" t="s">
        <v>122</v>
      </c>
      <c r="D4067" s="4" t="n">
        <v>228.83</v>
      </c>
      <c r="E4067" s="4" t="n">
        <v>229.71</v>
      </c>
      <c r="F4067" s="4" t="n">
        <v>228.35</v>
      </c>
      <c r="G4067" s="4" t="n">
        <v>229.46</v>
      </c>
      <c r="H4067" s="5" t="n">
        <v>6162364</v>
      </c>
      <c r="I4067" s="3"/>
      <c r="J4067" s="3" t="n">
        <f aca="false">ROUND((G4067-G4066)/G4066*100,2)</f>
        <v>-3.56</v>
      </c>
      <c r="K4067" s="3" t="str">
        <f aca="false">B4067&amp;"_"&amp;C4067</f>
        <v>9_2024-04-02</v>
      </c>
    </row>
    <row r="4068" customFormat="false" ht="15" hidden="false" customHeight="false" outlineLevel="0" collapsed="false">
      <c r="A4068" s="3" t="n">
        <v>4067</v>
      </c>
      <c r="B4068" s="3" t="n">
        <v>9</v>
      </c>
      <c r="C4068" s="3" t="s">
        <v>123</v>
      </c>
      <c r="D4068" s="4" t="n">
        <v>226.33</v>
      </c>
      <c r="E4068" s="4" t="n">
        <v>227.6</v>
      </c>
      <c r="F4068" s="4" t="n">
        <v>225.25</v>
      </c>
      <c r="G4068" s="4" t="n">
        <v>225.8</v>
      </c>
      <c r="H4068" s="5" t="n">
        <v>6176997</v>
      </c>
      <c r="I4068" s="3"/>
      <c r="J4068" s="3" t="n">
        <f aca="false">ROUND((G4068-G4067)/G4067*100,2)</f>
        <v>-1.6</v>
      </c>
      <c r="K4068" s="3" t="str">
        <f aca="false">B4068&amp;"_"&amp;C4068</f>
        <v>9_2024-04-03</v>
      </c>
    </row>
    <row r="4069" customFormat="false" ht="15" hidden="false" customHeight="false" outlineLevel="0" collapsed="false">
      <c r="A4069" s="3" t="n">
        <v>4068</v>
      </c>
      <c r="B4069" s="3" t="n">
        <v>9</v>
      </c>
      <c r="C4069" s="3" t="s">
        <v>124</v>
      </c>
      <c r="D4069" s="4" t="n">
        <v>226</v>
      </c>
      <c r="E4069" s="4" t="n">
        <v>226.6</v>
      </c>
      <c r="F4069" s="4" t="n">
        <v>224.37</v>
      </c>
      <c r="G4069" s="4" t="n">
        <v>225.12</v>
      </c>
      <c r="H4069" s="5" t="n">
        <v>1915272</v>
      </c>
      <c r="I4069" s="3"/>
      <c r="J4069" s="3" t="n">
        <f aca="false">ROUND((G4069-G4068)/G4068*100,2)</f>
        <v>-0.3</v>
      </c>
      <c r="K4069" s="3" t="str">
        <f aca="false">B4069&amp;"_"&amp;C4069</f>
        <v>9_2024-04-04</v>
      </c>
    </row>
    <row r="4070" customFormat="false" ht="15" hidden="false" customHeight="false" outlineLevel="0" collapsed="false">
      <c r="A4070" s="3" t="n">
        <v>4069</v>
      </c>
      <c r="B4070" s="3" t="n">
        <v>9</v>
      </c>
      <c r="C4070" s="3" t="s">
        <v>125</v>
      </c>
      <c r="D4070" s="4" t="n">
        <v>226.04</v>
      </c>
      <c r="E4070" s="4" t="n">
        <v>226.16</v>
      </c>
      <c r="F4070" s="4" t="n">
        <v>224.49</v>
      </c>
      <c r="G4070" s="4" t="n">
        <v>225.77</v>
      </c>
      <c r="H4070" s="5" t="n">
        <v>6446891</v>
      </c>
      <c r="I4070" s="3"/>
      <c r="J4070" s="3" t="n">
        <f aca="false">ROUND((G4070-G4069)/G4069*100,2)</f>
        <v>0.29</v>
      </c>
      <c r="K4070" s="3" t="str">
        <f aca="false">B4070&amp;"_"&amp;C4070</f>
        <v>9_2024-04-05</v>
      </c>
    </row>
    <row r="4071" customFormat="false" ht="15" hidden="false" customHeight="false" outlineLevel="0" collapsed="false">
      <c r="A4071" s="3" t="n">
        <v>4070</v>
      </c>
      <c r="B4071" s="3" t="n">
        <v>9</v>
      </c>
      <c r="C4071" s="3" t="s">
        <v>126</v>
      </c>
      <c r="D4071" s="4" t="n">
        <v>217.07</v>
      </c>
      <c r="E4071" s="4" t="n">
        <v>217.87</v>
      </c>
      <c r="F4071" s="4" t="n">
        <v>216.7</v>
      </c>
      <c r="G4071" s="4" t="n">
        <v>217.51</v>
      </c>
      <c r="H4071" s="5" t="n">
        <v>4800482</v>
      </c>
      <c r="I4071" s="3"/>
      <c r="J4071" s="3" t="n">
        <f aca="false">ROUND((G4071-G4070)/G4070*100,2)</f>
        <v>-3.66</v>
      </c>
      <c r="K4071" s="3" t="str">
        <f aca="false">B4071&amp;"_"&amp;C4071</f>
        <v>9_2024-04-08</v>
      </c>
    </row>
    <row r="4072" customFormat="false" ht="15" hidden="false" customHeight="false" outlineLevel="0" collapsed="false">
      <c r="A4072" s="3" t="n">
        <v>4071</v>
      </c>
      <c r="B4072" s="3" t="n">
        <v>9</v>
      </c>
      <c r="C4072" s="3" t="s">
        <v>127</v>
      </c>
      <c r="D4072" s="4" t="n">
        <v>212.07</v>
      </c>
      <c r="E4072" s="4" t="n">
        <v>212.9</v>
      </c>
      <c r="F4072" s="4" t="n">
        <v>211.39</v>
      </c>
      <c r="G4072" s="4" t="n">
        <v>211.89</v>
      </c>
      <c r="H4072" s="5" t="n">
        <v>6736064</v>
      </c>
      <c r="I4072" s="3"/>
      <c r="J4072" s="3" t="n">
        <f aca="false">ROUND((G4072-G4071)/G4071*100,2)</f>
        <v>-2.58</v>
      </c>
      <c r="K4072" s="3" t="str">
        <f aca="false">B4072&amp;"_"&amp;C4072</f>
        <v>9_2024-04-09</v>
      </c>
    </row>
    <row r="4073" customFormat="false" ht="15" hidden="false" customHeight="false" outlineLevel="0" collapsed="false">
      <c r="A4073" s="3" t="n">
        <v>4072</v>
      </c>
      <c r="B4073" s="3" t="n">
        <v>9</v>
      </c>
      <c r="C4073" s="3" t="s">
        <v>128</v>
      </c>
      <c r="D4073" s="4" t="n">
        <v>208.15</v>
      </c>
      <c r="E4073" s="4" t="n">
        <v>208.41</v>
      </c>
      <c r="F4073" s="4" t="n">
        <v>207.65</v>
      </c>
      <c r="G4073" s="4" t="n">
        <v>208.25</v>
      </c>
      <c r="H4073" s="5" t="n">
        <v>2467071</v>
      </c>
      <c r="I4073" s="3"/>
      <c r="J4073" s="3" t="n">
        <f aca="false">ROUND((G4073-G4072)/G4072*100,2)</f>
        <v>-1.72</v>
      </c>
      <c r="K4073" s="3" t="str">
        <f aca="false">B4073&amp;"_"&amp;C4073</f>
        <v>9_2024-04-10</v>
      </c>
    </row>
    <row r="4074" customFormat="false" ht="15" hidden="false" customHeight="false" outlineLevel="0" collapsed="false">
      <c r="A4074" s="3" t="n">
        <v>4073</v>
      </c>
      <c r="B4074" s="3" t="n">
        <v>9</v>
      </c>
      <c r="C4074" s="3" t="s">
        <v>129</v>
      </c>
      <c r="D4074" s="4" t="n">
        <v>210.59</v>
      </c>
      <c r="E4074" s="4" t="n">
        <v>211.8</v>
      </c>
      <c r="F4074" s="4" t="n">
        <v>209.56</v>
      </c>
      <c r="G4074" s="4" t="n">
        <v>210.02</v>
      </c>
      <c r="H4074" s="5" t="n">
        <v>1956539</v>
      </c>
      <c r="I4074" s="3"/>
      <c r="J4074" s="3" t="n">
        <f aca="false">ROUND((G4074-G4073)/G4073*100,2)</f>
        <v>0.85</v>
      </c>
      <c r="K4074" s="3" t="str">
        <f aca="false">B4074&amp;"_"&amp;C4074</f>
        <v>9_2024-04-11</v>
      </c>
    </row>
    <row r="4075" customFormat="false" ht="15" hidden="false" customHeight="false" outlineLevel="0" collapsed="false">
      <c r="A4075" s="3" t="n">
        <v>4074</v>
      </c>
      <c r="B4075" s="3" t="n">
        <v>9</v>
      </c>
      <c r="C4075" s="3" t="s">
        <v>130</v>
      </c>
      <c r="D4075" s="4" t="n">
        <v>206.37</v>
      </c>
      <c r="E4075" s="4" t="n">
        <v>208.13</v>
      </c>
      <c r="F4075" s="4" t="n">
        <v>205.57</v>
      </c>
      <c r="G4075" s="4" t="n">
        <v>207.09</v>
      </c>
      <c r="H4075" s="5" t="n">
        <v>640722</v>
      </c>
      <c r="I4075" s="3"/>
      <c r="J4075" s="3" t="n">
        <f aca="false">ROUND((G4075-G4074)/G4074*100,2)</f>
        <v>-1.4</v>
      </c>
      <c r="K4075" s="3" t="str">
        <f aca="false">B4075&amp;"_"&amp;C4075</f>
        <v>9_2024-04-12</v>
      </c>
    </row>
    <row r="4076" customFormat="false" ht="15" hidden="false" customHeight="false" outlineLevel="0" collapsed="false">
      <c r="A4076" s="3" t="n">
        <v>4075</v>
      </c>
      <c r="B4076" s="3" t="n">
        <v>9</v>
      </c>
      <c r="C4076" s="3" t="s">
        <v>131</v>
      </c>
      <c r="D4076" s="4" t="n">
        <v>207.75</v>
      </c>
      <c r="E4076" s="4" t="n">
        <v>207.86</v>
      </c>
      <c r="F4076" s="4" t="n">
        <v>207.09</v>
      </c>
      <c r="G4076" s="4" t="n">
        <v>207.36</v>
      </c>
      <c r="H4076" s="5" t="n">
        <v>3280516</v>
      </c>
      <c r="I4076" s="3"/>
      <c r="J4076" s="3" t="n">
        <f aca="false">ROUND((G4076-G4075)/G4075*100,2)</f>
        <v>0.13</v>
      </c>
      <c r="K4076" s="3" t="str">
        <f aca="false">B4076&amp;"_"&amp;C4076</f>
        <v>9_2024-04-15</v>
      </c>
    </row>
    <row r="4077" customFormat="false" ht="15" hidden="false" customHeight="false" outlineLevel="0" collapsed="false">
      <c r="A4077" s="3" t="n">
        <v>4076</v>
      </c>
      <c r="B4077" s="3" t="n">
        <v>9</v>
      </c>
      <c r="C4077" s="3" t="s">
        <v>132</v>
      </c>
      <c r="D4077" s="4" t="n">
        <v>208.42</v>
      </c>
      <c r="E4077" s="4" t="n">
        <v>209.7</v>
      </c>
      <c r="F4077" s="4" t="n">
        <v>208.25</v>
      </c>
      <c r="G4077" s="4" t="n">
        <v>208.92</v>
      </c>
      <c r="H4077" s="5" t="n">
        <v>2734089</v>
      </c>
      <c r="I4077" s="3"/>
      <c r="J4077" s="3" t="n">
        <f aca="false">ROUND((G4077-G4076)/G4076*100,2)</f>
        <v>0.75</v>
      </c>
      <c r="K4077" s="3" t="str">
        <f aca="false">B4077&amp;"_"&amp;C4077</f>
        <v>9_2024-04-16</v>
      </c>
    </row>
    <row r="4078" customFormat="false" ht="15" hidden="false" customHeight="false" outlineLevel="0" collapsed="false">
      <c r="A4078" s="3" t="n">
        <v>4077</v>
      </c>
      <c r="B4078" s="3" t="n">
        <v>9</v>
      </c>
      <c r="C4078" s="3" t="s">
        <v>133</v>
      </c>
      <c r="D4078" s="4" t="n">
        <v>207.61</v>
      </c>
      <c r="E4078" s="4" t="n">
        <v>208.08</v>
      </c>
      <c r="F4078" s="4" t="n">
        <v>207.45</v>
      </c>
      <c r="G4078" s="4" t="n">
        <v>207.46</v>
      </c>
      <c r="H4078" s="5" t="n">
        <v>850826</v>
      </c>
      <c r="I4078" s="3"/>
      <c r="J4078" s="3" t="n">
        <f aca="false">ROUND((G4078-G4077)/G4077*100,2)</f>
        <v>-0.7</v>
      </c>
      <c r="K4078" s="3" t="str">
        <f aca="false">B4078&amp;"_"&amp;C4078</f>
        <v>9_2024-04-17</v>
      </c>
    </row>
    <row r="4079" customFormat="false" ht="15" hidden="false" customHeight="false" outlineLevel="0" collapsed="false">
      <c r="A4079" s="3" t="n">
        <v>4078</v>
      </c>
      <c r="B4079" s="3" t="n">
        <v>9</v>
      </c>
      <c r="C4079" s="3" t="s">
        <v>134</v>
      </c>
      <c r="D4079" s="4" t="n">
        <v>208.69</v>
      </c>
      <c r="E4079" s="4" t="n">
        <v>209.85</v>
      </c>
      <c r="F4079" s="4" t="n">
        <v>207.73</v>
      </c>
      <c r="G4079" s="4" t="n">
        <v>207.91</v>
      </c>
      <c r="H4079" s="5" t="n">
        <v>4143901</v>
      </c>
      <c r="I4079" s="3"/>
      <c r="J4079" s="3" t="n">
        <f aca="false">ROUND((G4079-G4078)/G4078*100,2)</f>
        <v>0.22</v>
      </c>
      <c r="K4079" s="3" t="str">
        <f aca="false">B4079&amp;"_"&amp;C4079</f>
        <v>9_2024-04-18</v>
      </c>
    </row>
    <row r="4080" customFormat="false" ht="15" hidden="false" customHeight="false" outlineLevel="0" collapsed="false">
      <c r="A4080" s="3" t="n">
        <v>4079</v>
      </c>
      <c r="B4080" s="3" t="n">
        <v>9</v>
      </c>
      <c r="C4080" s="3" t="s">
        <v>135</v>
      </c>
      <c r="D4080" s="4" t="n">
        <v>211.52</v>
      </c>
      <c r="E4080" s="4" t="n">
        <v>212.86</v>
      </c>
      <c r="F4080" s="4" t="n">
        <v>210.57</v>
      </c>
      <c r="G4080" s="4" t="n">
        <v>211.69</v>
      </c>
      <c r="H4080" s="5" t="n">
        <v>6732150</v>
      </c>
      <c r="I4080" s="3"/>
      <c r="J4080" s="3" t="n">
        <f aca="false">ROUND((G4080-G4079)/G4079*100,2)</f>
        <v>1.82</v>
      </c>
      <c r="K4080" s="3" t="str">
        <f aca="false">B4080&amp;"_"&amp;C4080</f>
        <v>9_2024-04-19</v>
      </c>
    </row>
    <row r="4081" customFormat="false" ht="15" hidden="false" customHeight="false" outlineLevel="0" collapsed="false">
      <c r="A4081" s="3" t="n">
        <v>4080</v>
      </c>
      <c r="B4081" s="3" t="n">
        <v>9</v>
      </c>
      <c r="C4081" s="3" t="s">
        <v>136</v>
      </c>
      <c r="D4081" s="4" t="n">
        <v>211.93</v>
      </c>
      <c r="E4081" s="4" t="n">
        <v>213.93</v>
      </c>
      <c r="F4081" s="4" t="n">
        <v>210.82</v>
      </c>
      <c r="G4081" s="4" t="n">
        <v>212.68</v>
      </c>
      <c r="H4081" s="5" t="n">
        <v>3431917</v>
      </c>
      <c r="I4081" s="3"/>
      <c r="J4081" s="3" t="n">
        <f aca="false">ROUND((G4081-G4080)/G4080*100,2)</f>
        <v>0.47</v>
      </c>
      <c r="K4081" s="3" t="str">
        <f aca="false">B4081&amp;"_"&amp;C4081</f>
        <v>9_2024-04-22</v>
      </c>
    </row>
    <row r="4082" customFormat="false" ht="15" hidden="false" customHeight="false" outlineLevel="0" collapsed="false">
      <c r="A4082" s="3" t="n">
        <v>4081</v>
      </c>
      <c r="B4082" s="3" t="n">
        <v>9</v>
      </c>
      <c r="C4082" s="3" t="s">
        <v>137</v>
      </c>
      <c r="D4082" s="4" t="n">
        <v>214.46</v>
      </c>
      <c r="E4082" s="4" t="n">
        <v>214.47</v>
      </c>
      <c r="F4082" s="4" t="n">
        <v>212.97</v>
      </c>
      <c r="G4082" s="4" t="n">
        <v>213.7</v>
      </c>
      <c r="H4082" s="5" t="n">
        <v>2212018</v>
      </c>
      <c r="I4082" s="3"/>
      <c r="J4082" s="3" t="n">
        <f aca="false">ROUND((G4082-G4081)/G4081*100,2)</f>
        <v>0.48</v>
      </c>
      <c r="K4082" s="3" t="str">
        <f aca="false">B4082&amp;"_"&amp;C4082</f>
        <v>9_2024-04-23</v>
      </c>
    </row>
    <row r="4083" customFormat="false" ht="15" hidden="false" customHeight="false" outlineLevel="0" collapsed="false">
      <c r="A4083" s="3" t="n">
        <v>4082</v>
      </c>
      <c r="B4083" s="3" t="n">
        <v>9</v>
      </c>
      <c r="C4083" s="3" t="s">
        <v>138</v>
      </c>
      <c r="D4083" s="4" t="n">
        <v>217.84</v>
      </c>
      <c r="E4083" s="4" t="n">
        <v>218.77</v>
      </c>
      <c r="F4083" s="4" t="n">
        <v>217.72</v>
      </c>
      <c r="G4083" s="4" t="n">
        <v>218.41</v>
      </c>
      <c r="H4083" s="5" t="n">
        <v>6696217</v>
      </c>
      <c r="I4083" s="3"/>
      <c r="J4083" s="3" t="n">
        <f aca="false">ROUND((G4083-G4082)/G4082*100,2)</f>
        <v>2.2</v>
      </c>
      <c r="K4083" s="3" t="str">
        <f aca="false">B4083&amp;"_"&amp;C4083</f>
        <v>9_2024-04-24</v>
      </c>
    </row>
    <row r="4084" customFormat="false" ht="15" hidden="false" customHeight="false" outlineLevel="0" collapsed="false">
      <c r="A4084" s="3" t="n">
        <v>4083</v>
      </c>
      <c r="B4084" s="3" t="n">
        <v>9</v>
      </c>
      <c r="C4084" s="3" t="s">
        <v>139</v>
      </c>
      <c r="D4084" s="4" t="n">
        <v>214.61</v>
      </c>
      <c r="E4084" s="4" t="n">
        <v>214.88</v>
      </c>
      <c r="F4084" s="4" t="n">
        <v>213.2</v>
      </c>
      <c r="G4084" s="4" t="n">
        <v>214.32</v>
      </c>
      <c r="H4084" s="5" t="n">
        <v>1986705</v>
      </c>
      <c r="I4084" s="3"/>
      <c r="J4084" s="3" t="n">
        <f aca="false">ROUND((G4084-G4083)/G4083*100,2)</f>
        <v>-1.87</v>
      </c>
      <c r="K4084" s="3" t="str">
        <f aca="false">B4084&amp;"_"&amp;C4084</f>
        <v>9_2024-04-25</v>
      </c>
    </row>
    <row r="4085" customFormat="false" ht="15" hidden="false" customHeight="false" outlineLevel="0" collapsed="false">
      <c r="A4085" s="3" t="n">
        <v>4084</v>
      </c>
      <c r="B4085" s="3" t="n">
        <v>9</v>
      </c>
      <c r="C4085" s="3" t="s">
        <v>140</v>
      </c>
      <c r="D4085" s="4" t="n">
        <v>207.86</v>
      </c>
      <c r="E4085" s="4" t="n">
        <v>208.03</v>
      </c>
      <c r="F4085" s="4" t="n">
        <v>206.7</v>
      </c>
      <c r="G4085" s="4" t="n">
        <v>208.01</v>
      </c>
      <c r="H4085" s="5" t="n">
        <v>5129136</v>
      </c>
      <c r="I4085" s="3"/>
      <c r="J4085" s="3" t="n">
        <f aca="false">ROUND((G4085-G4084)/G4084*100,2)</f>
        <v>-2.94</v>
      </c>
      <c r="K4085" s="3" t="str">
        <f aca="false">B4085&amp;"_"&amp;C4085</f>
        <v>9_2024-04-26</v>
      </c>
    </row>
    <row r="4086" customFormat="false" ht="15" hidden="false" customHeight="false" outlineLevel="0" collapsed="false">
      <c r="A4086" s="3" t="n">
        <v>4085</v>
      </c>
      <c r="B4086" s="3" t="n">
        <v>9</v>
      </c>
      <c r="C4086" s="3" t="s">
        <v>141</v>
      </c>
      <c r="D4086" s="4" t="n">
        <v>207.66</v>
      </c>
      <c r="E4086" s="4" t="n">
        <v>207.94</v>
      </c>
      <c r="F4086" s="4" t="n">
        <v>207.41</v>
      </c>
      <c r="G4086" s="4" t="n">
        <v>207.77</v>
      </c>
      <c r="H4086" s="5" t="n">
        <v>1243563</v>
      </c>
      <c r="I4086" s="3"/>
      <c r="J4086" s="3" t="n">
        <f aca="false">ROUND((G4086-G4085)/G4085*100,2)</f>
        <v>-0.12</v>
      </c>
      <c r="K4086" s="3" t="str">
        <f aca="false">B4086&amp;"_"&amp;C4086</f>
        <v>9_2024-04-29</v>
      </c>
    </row>
    <row r="4087" customFormat="false" ht="15" hidden="false" customHeight="false" outlineLevel="0" collapsed="false">
      <c r="A4087" s="3" t="n">
        <v>4086</v>
      </c>
      <c r="B4087" s="3" t="n">
        <v>9</v>
      </c>
      <c r="C4087" s="3" t="s">
        <v>142</v>
      </c>
      <c r="D4087" s="4" t="n">
        <v>209.23</v>
      </c>
      <c r="E4087" s="4" t="n">
        <v>210.62</v>
      </c>
      <c r="F4087" s="4" t="n">
        <v>208.87</v>
      </c>
      <c r="G4087" s="4" t="n">
        <v>209.48</v>
      </c>
      <c r="H4087" s="5" t="n">
        <v>7365448</v>
      </c>
      <c r="I4087" s="3"/>
      <c r="J4087" s="3" t="n">
        <f aca="false">ROUND((G4087-G4086)/G4086*100,2)</f>
        <v>0.82</v>
      </c>
      <c r="K4087" s="3" t="str">
        <f aca="false">B4087&amp;"_"&amp;C4087</f>
        <v>9_2024-04-30</v>
      </c>
    </row>
    <row r="4088" customFormat="false" ht="15" hidden="false" customHeight="false" outlineLevel="0" collapsed="false">
      <c r="A4088" s="3" t="n">
        <v>4087</v>
      </c>
      <c r="B4088" s="3" t="n">
        <v>9</v>
      </c>
      <c r="C4088" s="3" t="s">
        <v>143</v>
      </c>
      <c r="D4088" s="4" t="n">
        <v>210.31</v>
      </c>
      <c r="E4088" s="4" t="n">
        <v>211.49</v>
      </c>
      <c r="F4088" s="4" t="n">
        <v>209.65</v>
      </c>
      <c r="G4088" s="4" t="n">
        <v>210.36</v>
      </c>
      <c r="H4088" s="5" t="n">
        <v>4074565</v>
      </c>
      <c r="I4088" s="3"/>
      <c r="J4088" s="3" t="n">
        <f aca="false">ROUND((G4088-G4087)/G4087*100,2)</f>
        <v>0.42</v>
      </c>
      <c r="K4088" s="3" t="str">
        <f aca="false">B4088&amp;"_"&amp;C4088</f>
        <v>9_2024-05-01</v>
      </c>
    </row>
    <row r="4089" customFormat="false" ht="15" hidden="false" customHeight="false" outlineLevel="0" collapsed="false">
      <c r="A4089" s="3" t="n">
        <v>4088</v>
      </c>
      <c r="B4089" s="3" t="n">
        <v>9</v>
      </c>
      <c r="C4089" s="3" t="s">
        <v>144</v>
      </c>
      <c r="D4089" s="4" t="n">
        <v>212.57</v>
      </c>
      <c r="E4089" s="4" t="n">
        <v>213.88</v>
      </c>
      <c r="F4089" s="4" t="n">
        <v>212.53</v>
      </c>
      <c r="G4089" s="4" t="n">
        <v>212.7</v>
      </c>
      <c r="H4089" s="5" t="n">
        <v>6939897</v>
      </c>
      <c r="I4089" s="3"/>
      <c r="J4089" s="3" t="n">
        <f aca="false">ROUND((G4089-G4088)/G4088*100,2)</f>
        <v>1.11</v>
      </c>
      <c r="K4089" s="3" t="str">
        <f aca="false">B4089&amp;"_"&amp;C4089</f>
        <v>9_2024-05-02</v>
      </c>
    </row>
    <row r="4090" customFormat="false" ht="15" hidden="false" customHeight="false" outlineLevel="0" collapsed="false">
      <c r="A4090" s="3" t="n">
        <v>4089</v>
      </c>
      <c r="B4090" s="3" t="n">
        <v>9</v>
      </c>
      <c r="C4090" s="3" t="s">
        <v>145</v>
      </c>
      <c r="D4090" s="4" t="n">
        <v>213.2</v>
      </c>
      <c r="E4090" s="4" t="n">
        <v>214.35</v>
      </c>
      <c r="F4090" s="4" t="n">
        <v>213.14</v>
      </c>
      <c r="G4090" s="4" t="n">
        <v>213.55</v>
      </c>
      <c r="H4090" s="5" t="n">
        <v>2580824</v>
      </c>
      <c r="I4090" s="3"/>
      <c r="J4090" s="3" t="n">
        <f aca="false">ROUND((G4090-G4089)/G4089*100,2)</f>
        <v>0.4</v>
      </c>
      <c r="K4090" s="3" t="str">
        <f aca="false">B4090&amp;"_"&amp;C4090</f>
        <v>9_2024-05-03</v>
      </c>
    </row>
    <row r="4091" customFormat="false" ht="15" hidden="false" customHeight="false" outlineLevel="0" collapsed="false">
      <c r="A4091" s="3" t="n">
        <v>4090</v>
      </c>
      <c r="B4091" s="3" t="n">
        <v>9</v>
      </c>
      <c r="C4091" s="3" t="s">
        <v>146</v>
      </c>
      <c r="D4091" s="4" t="n">
        <v>216.35</v>
      </c>
      <c r="E4091" s="4" t="n">
        <v>216.57</v>
      </c>
      <c r="F4091" s="4" t="n">
        <v>215.93</v>
      </c>
      <c r="G4091" s="4" t="n">
        <v>216.48</v>
      </c>
      <c r="H4091" s="5" t="n">
        <v>3051356</v>
      </c>
      <c r="I4091" s="3"/>
      <c r="J4091" s="3" t="n">
        <f aca="false">ROUND((G4091-G4090)/G4090*100,2)</f>
        <v>1.37</v>
      </c>
      <c r="K4091" s="3" t="str">
        <f aca="false">B4091&amp;"_"&amp;C4091</f>
        <v>9_2024-05-06</v>
      </c>
    </row>
    <row r="4092" customFormat="false" ht="15" hidden="false" customHeight="false" outlineLevel="0" collapsed="false">
      <c r="A4092" s="3" t="n">
        <v>4091</v>
      </c>
      <c r="B4092" s="3" t="n">
        <v>9</v>
      </c>
      <c r="C4092" s="3" t="s">
        <v>147</v>
      </c>
      <c r="D4092" s="4" t="n">
        <v>213.23</v>
      </c>
      <c r="E4092" s="4" t="n">
        <v>214.3</v>
      </c>
      <c r="F4092" s="4" t="n">
        <v>211.76</v>
      </c>
      <c r="G4092" s="4" t="n">
        <v>212.39</v>
      </c>
      <c r="H4092" s="5" t="n">
        <v>5116218</v>
      </c>
      <c r="I4092" s="3"/>
      <c r="J4092" s="3" t="n">
        <f aca="false">ROUND((G4092-G4091)/G4091*100,2)</f>
        <v>-1.89</v>
      </c>
      <c r="K4092" s="3" t="str">
        <f aca="false">B4092&amp;"_"&amp;C4092</f>
        <v>9_2024-05-07</v>
      </c>
    </row>
    <row r="4093" customFormat="false" ht="15" hidden="false" customHeight="false" outlineLevel="0" collapsed="false">
      <c r="A4093" s="3" t="n">
        <v>4092</v>
      </c>
      <c r="B4093" s="3" t="n">
        <v>9</v>
      </c>
      <c r="C4093" s="3" t="s">
        <v>148</v>
      </c>
      <c r="D4093" s="4" t="n">
        <v>211.66</v>
      </c>
      <c r="E4093" s="4" t="n">
        <v>212.57</v>
      </c>
      <c r="F4093" s="4" t="n">
        <v>211.42</v>
      </c>
      <c r="G4093" s="4" t="n">
        <v>212.18</v>
      </c>
      <c r="H4093" s="5" t="n">
        <v>7116536</v>
      </c>
      <c r="I4093" s="3"/>
      <c r="J4093" s="3" t="n">
        <f aca="false">ROUND((G4093-G4092)/G4092*100,2)</f>
        <v>-0.1</v>
      </c>
      <c r="K4093" s="3" t="str">
        <f aca="false">B4093&amp;"_"&amp;C4093</f>
        <v>9_2024-05-08</v>
      </c>
    </row>
    <row r="4094" customFormat="false" ht="15" hidden="false" customHeight="false" outlineLevel="0" collapsed="false">
      <c r="A4094" s="3" t="n">
        <v>4093</v>
      </c>
      <c r="B4094" s="3" t="n">
        <v>9</v>
      </c>
      <c r="C4094" s="3" t="s">
        <v>149</v>
      </c>
      <c r="D4094" s="4" t="n">
        <v>211.34</v>
      </c>
      <c r="E4094" s="4" t="n">
        <v>212.64</v>
      </c>
      <c r="F4094" s="4" t="n">
        <v>211.24</v>
      </c>
      <c r="G4094" s="4" t="n">
        <v>211.66</v>
      </c>
      <c r="H4094" s="5" t="n">
        <v>4221576</v>
      </c>
      <c r="I4094" s="3"/>
      <c r="J4094" s="3" t="n">
        <f aca="false">ROUND((G4094-G4093)/G4093*100,2)</f>
        <v>-0.25</v>
      </c>
      <c r="K4094" s="3" t="str">
        <f aca="false">B4094&amp;"_"&amp;C4094</f>
        <v>9_2024-05-09</v>
      </c>
    </row>
    <row r="4095" customFormat="false" ht="15" hidden="false" customHeight="false" outlineLevel="0" collapsed="false">
      <c r="A4095" s="3" t="n">
        <v>4094</v>
      </c>
      <c r="B4095" s="3" t="n">
        <v>9</v>
      </c>
      <c r="C4095" s="3" t="s">
        <v>150</v>
      </c>
      <c r="D4095" s="4" t="n">
        <v>213.89</v>
      </c>
      <c r="E4095" s="4" t="n">
        <v>214.82</v>
      </c>
      <c r="F4095" s="4" t="n">
        <v>212.89</v>
      </c>
      <c r="G4095" s="4" t="n">
        <v>214.37</v>
      </c>
      <c r="H4095" s="5" t="n">
        <v>6470979</v>
      </c>
      <c r="I4095" s="3"/>
      <c r="J4095" s="3" t="n">
        <f aca="false">ROUND((G4095-G4094)/G4094*100,2)</f>
        <v>1.28</v>
      </c>
      <c r="K4095" s="3" t="str">
        <f aca="false">B4095&amp;"_"&amp;C4095</f>
        <v>9_2024-05-10</v>
      </c>
    </row>
    <row r="4096" customFormat="false" ht="15" hidden="false" customHeight="false" outlineLevel="0" collapsed="false">
      <c r="A4096" s="3" t="n">
        <v>4095</v>
      </c>
      <c r="B4096" s="3" t="n">
        <v>9</v>
      </c>
      <c r="C4096" s="3" t="s">
        <v>151</v>
      </c>
      <c r="D4096" s="4" t="n">
        <v>210.23</v>
      </c>
      <c r="E4096" s="4" t="n">
        <v>211.36</v>
      </c>
      <c r="F4096" s="4" t="n">
        <v>208.97</v>
      </c>
      <c r="G4096" s="4" t="n">
        <v>210.64</v>
      </c>
      <c r="H4096" s="5" t="n">
        <v>1741308</v>
      </c>
      <c r="I4096" s="3"/>
      <c r="J4096" s="3" t="n">
        <f aca="false">ROUND((G4096-G4095)/G4095*100,2)</f>
        <v>-1.74</v>
      </c>
      <c r="K4096" s="3" t="str">
        <f aca="false">B4096&amp;"_"&amp;C4096</f>
        <v>9_2024-05-13</v>
      </c>
    </row>
    <row r="4097" customFormat="false" ht="15" hidden="false" customHeight="false" outlineLevel="0" collapsed="false">
      <c r="A4097" s="3" t="n">
        <v>4096</v>
      </c>
      <c r="B4097" s="3" t="n">
        <v>9</v>
      </c>
      <c r="C4097" s="3" t="s">
        <v>152</v>
      </c>
      <c r="D4097" s="4" t="n">
        <v>211.35</v>
      </c>
      <c r="E4097" s="4" t="n">
        <v>212.33</v>
      </c>
      <c r="F4097" s="4" t="n">
        <v>210.25</v>
      </c>
      <c r="G4097" s="4" t="n">
        <v>210.72</v>
      </c>
      <c r="H4097" s="5" t="n">
        <v>2190458</v>
      </c>
      <c r="I4097" s="3"/>
      <c r="J4097" s="3" t="n">
        <f aca="false">ROUND((G4097-G4096)/G4096*100,2)</f>
        <v>0.04</v>
      </c>
      <c r="K4097" s="3" t="str">
        <f aca="false">B4097&amp;"_"&amp;C4097</f>
        <v>9_2024-05-14</v>
      </c>
    </row>
    <row r="4098" customFormat="false" ht="15" hidden="false" customHeight="false" outlineLevel="0" collapsed="false">
      <c r="A4098" s="3" t="n">
        <v>4097</v>
      </c>
      <c r="B4098" s="3" t="n">
        <v>9</v>
      </c>
      <c r="C4098" s="3" t="s">
        <v>153</v>
      </c>
      <c r="D4098" s="4" t="n">
        <v>212.04</v>
      </c>
      <c r="E4098" s="4" t="n">
        <v>212.1</v>
      </c>
      <c r="F4098" s="4" t="n">
        <v>211.07</v>
      </c>
      <c r="G4098" s="4" t="n">
        <v>211.94</v>
      </c>
      <c r="H4098" s="5" t="n">
        <v>1797174</v>
      </c>
      <c r="I4098" s="3"/>
      <c r="J4098" s="3" t="n">
        <f aca="false">ROUND((G4098-G4097)/G4097*100,2)</f>
        <v>0.58</v>
      </c>
      <c r="K4098" s="3" t="str">
        <f aca="false">B4098&amp;"_"&amp;C4098</f>
        <v>9_2024-05-15</v>
      </c>
    </row>
    <row r="4099" customFormat="false" ht="15" hidden="false" customHeight="false" outlineLevel="0" collapsed="false">
      <c r="A4099" s="3" t="n">
        <v>4098</v>
      </c>
      <c r="B4099" s="3" t="n">
        <v>9</v>
      </c>
      <c r="C4099" s="3" t="s">
        <v>154</v>
      </c>
      <c r="D4099" s="4" t="n">
        <v>210.34</v>
      </c>
      <c r="E4099" s="4" t="n">
        <v>211.26</v>
      </c>
      <c r="F4099" s="4" t="n">
        <v>209.97</v>
      </c>
      <c r="G4099" s="4" t="n">
        <v>210.31</v>
      </c>
      <c r="H4099" s="5" t="n">
        <v>5396277</v>
      </c>
      <c r="I4099" s="3"/>
      <c r="J4099" s="3" t="n">
        <f aca="false">ROUND((G4099-G4098)/G4098*100,2)</f>
        <v>-0.77</v>
      </c>
      <c r="K4099" s="3" t="str">
        <f aca="false">B4099&amp;"_"&amp;C4099</f>
        <v>9_2024-05-16</v>
      </c>
    </row>
    <row r="4100" customFormat="false" ht="15" hidden="false" customHeight="false" outlineLevel="0" collapsed="false">
      <c r="A4100" s="3" t="n">
        <v>4099</v>
      </c>
      <c r="B4100" s="3" t="n">
        <v>9</v>
      </c>
      <c r="C4100" s="3" t="s">
        <v>155</v>
      </c>
      <c r="D4100" s="4" t="n">
        <v>210.44</v>
      </c>
      <c r="E4100" s="4" t="n">
        <v>211.34</v>
      </c>
      <c r="F4100" s="4" t="n">
        <v>210.01</v>
      </c>
      <c r="G4100" s="4" t="n">
        <v>210.71</v>
      </c>
      <c r="H4100" s="5" t="n">
        <v>7142272</v>
      </c>
      <c r="I4100" s="3"/>
      <c r="J4100" s="3" t="n">
        <f aca="false">ROUND((G4100-G4099)/G4099*100,2)</f>
        <v>0.19</v>
      </c>
      <c r="K4100" s="3" t="str">
        <f aca="false">B4100&amp;"_"&amp;C4100</f>
        <v>9_2024-05-17</v>
      </c>
    </row>
    <row r="4101" customFormat="false" ht="15" hidden="false" customHeight="false" outlineLevel="0" collapsed="false">
      <c r="A4101" s="3" t="n">
        <v>4100</v>
      </c>
      <c r="B4101" s="3" t="n">
        <v>9</v>
      </c>
      <c r="C4101" s="3" t="s">
        <v>156</v>
      </c>
      <c r="D4101" s="4" t="n">
        <v>210.74</v>
      </c>
      <c r="E4101" s="4" t="n">
        <v>211.96</v>
      </c>
      <c r="F4101" s="4" t="n">
        <v>210.52</v>
      </c>
      <c r="G4101" s="4" t="n">
        <v>210.77</v>
      </c>
      <c r="H4101" s="5" t="n">
        <v>3431111</v>
      </c>
      <c r="I4101" s="3"/>
      <c r="J4101" s="3" t="n">
        <f aca="false">ROUND((G4101-G4100)/G4100*100,2)</f>
        <v>0.03</v>
      </c>
      <c r="K4101" s="3" t="str">
        <f aca="false">B4101&amp;"_"&amp;C4101</f>
        <v>9_2024-05-20</v>
      </c>
    </row>
    <row r="4102" customFormat="false" ht="15" hidden="false" customHeight="false" outlineLevel="0" collapsed="false">
      <c r="A4102" s="3" t="n">
        <v>4101</v>
      </c>
      <c r="B4102" s="3" t="n">
        <v>9</v>
      </c>
      <c r="C4102" s="3" t="s">
        <v>157</v>
      </c>
      <c r="D4102" s="4" t="n">
        <v>210.42</v>
      </c>
      <c r="E4102" s="4" t="n">
        <v>210.44</v>
      </c>
      <c r="F4102" s="4" t="n">
        <v>209.27</v>
      </c>
      <c r="G4102" s="4" t="n">
        <v>210.27</v>
      </c>
      <c r="H4102" s="5" t="n">
        <v>4861632</v>
      </c>
      <c r="I4102" s="3"/>
      <c r="J4102" s="3" t="n">
        <f aca="false">ROUND((G4102-G4101)/G4101*100,2)</f>
        <v>-0.24</v>
      </c>
      <c r="K4102" s="3" t="str">
        <f aca="false">B4102&amp;"_"&amp;C4102</f>
        <v>9_2024-05-21</v>
      </c>
    </row>
    <row r="4103" customFormat="false" ht="15" hidden="false" customHeight="false" outlineLevel="0" collapsed="false">
      <c r="A4103" s="3" t="n">
        <v>4102</v>
      </c>
      <c r="B4103" s="3" t="n">
        <v>9</v>
      </c>
      <c r="C4103" s="3" t="s">
        <v>158</v>
      </c>
      <c r="D4103" s="4" t="n">
        <v>213.17</v>
      </c>
      <c r="E4103" s="4" t="n">
        <v>214.33</v>
      </c>
      <c r="F4103" s="4" t="n">
        <v>212.84</v>
      </c>
      <c r="G4103" s="4" t="n">
        <v>213.65</v>
      </c>
      <c r="H4103" s="5" t="n">
        <v>3705057</v>
      </c>
      <c r="I4103" s="3"/>
      <c r="J4103" s="3" t="n">
        <f aca="false">ROUND((G4103-G4102)/G4102*100,2)</f>
        <v>1.61</v>
      </c>
      <c r="K4103" s="3" t="str">
        <f aca="false">B4103&amp;"_"&amp;C4103</f>
        <v>9_2024-05-22</v>
      </c>
    </row>
    <row r="4104" customFormat="false" ht="15" hidden="false" customHeight="false" outlineLevel="0" collapsed="false">
      <c r="A4104" s="3" t="n">
        <v>4103</v>
      </c>
      <c r="B4104" s="3" t="n">
        <v>9</v>
      </c>
      <c r="C4104" s="3" t="s">
        <v>159</v>
      </c>
      <c r="D4104" s="4" t="n">
        <v>211.47</v>
      </c>
      <c r="E4104" s="4" t="n">
        <v>212.4</v>
      </c>
      <c r="F4104" s="4" t="n">
        <v>210.87</v>
      </c>
      <c r="G4104" s="4" t="n">
        <v>211.24</v>
      </c>
      <c r="H4104" s="5" t="n">
        <v>3917080</v>
      </c>
      <c r="I4104" s="3"/>
      <c r="J4104" s="3" t="n">
        <f aca="false">ROUND((G4104-G4103)/G4103*100,2)</f>
        <v>-1.13</v>
      </c>
      <c r="K4104" s="3" t="str">
        <f aca="false">B4104&amp;"_"&amp;C4104</f>
        <v>9_2024-05-23</v>
      </c>
    </row>
    <row r="4105" customFormat="false" ht="15" hidden="false" customHeight="false" outlineLevel="0" collapsed="false">
      <c r="A4105" s="3" t="n">
        <v>4104</v>
      </c>
      <c r="B4105" s="3" t="n">
        <v>9</v>
      </c>
      <c r="C4105" s="3" t="s">
        <v>160</v>
      </c>
      <c r="D4105" s="4" t="n">
        <v>219.07</v>
      </c>
      <c r="E4105" s="4" t="n">
        <v>219.75</v>
      </c>
      <c r="F4105" s="4" t="n">
        <v>217.91</v>
      </c>
      <c r="G4105" s="4" t="n">
        <v>218.27</v>
      </c>
      <c r="H4105" s="5" t="n">
        <v>3927773</v>
      </c>
      <c r="I4105" s="3"/>
      <c r="J4105" s="3" t="n">
        <f aca="false">ROUND((G4105-G4104)/G4104*100,2)</f>
        <v>3.33</v>
      </c>
      <c r="K4105" s="3" t="str">
        <f aca="false">B4105&amp;"_"&amp;C4105</f>
        <v>9_2024-05-24</v>
      </c>
    </row>
    <row r="4106" customFormat="false" ht="15" hidden="false" customHeight="false" outlineLevel="0" collapsed="false">
      <c r="A4106" s="3" t="n">
        <v>4105</v>
      </c>
      <c r="B4106" s="3" t="n">
        <v>9</v>
      </c>
      <c r="C4106" s="3" t="s">
        <v>161</v>
      </c>
      <c r="D4106" s="4" t="n">
        <v>215.42</v>
      </c>
      <c r="E4106" s="4" t="n">
        <v>216</v>
      </c>
      <c r="F4106" s="4" t="n">
        <v>214.5</v>
      </c>
      <c r="G4106" s="4" t="n">
        <v>215.34</v>
      </c>
      <c r="H4106" s="5" t="n">
        <v>6921043</v>
      </c>
      <c r="I4106" s="3"/>
      <c r="J4106" s="3" t="n">
        <f aca="false">ROUND((G4106-G4105)/G4105*100,2)</f>
        <v>-1.34</v>
      </c>
      <c r="K4106" s="3" t="str">
        <f aca="false">B4106&amp;"_"&amp;C4106</f>
        <v>9_2024-05-27</v>
      </c>
    </row>
    <row r="4107" customFormat="false" ht="15" hidden="false" customHeight="false" outlineLevel="0" collapsed="false">
      <c r="A4107" s="3" t="n">
        <v>4106</v>
      </c>
      <c r="B4107" s="3" t="n">
        <v>9</v>
      </c>
      <c r="C4107" s="3" t="s">
        <v>162</v>
      </c>
      <c r="D4107" s="4" t="n">
        <v>218.39</v>
      </c>
      <c r="E4107" s="4" t="n">
        <v>218.72</v>
      </c>
      <c r="F4107" s="4" t="n">
        <v>217.18</v>
      </c>
      <c r="G4107" s="4" t="n">
        <v>217.73</v>
      </c>
      <c r="H4107" s="5" t="n">
        <v>4005153</v>
      </c>
      <c r="I4107" s="3"/>
      <c r="J4107" s="3" t="n">
        <f aca="false">ROUND((G4107-G4106)/G4106*100,2)</f>
        <v>1.11</v>
      </c>
      <c r="K4107" s="3" t="str">
        <f aca="false">B4107&amp;"_"&amp;C4107</f>
        <v>9_2024-05-28</v>
      </c>
    </row>
    <row r="4108" customFormat="false" ht="15" hidden="false" customHeight="false" outlineLevel="0" collapsed="false">
      <c r="A4108" s="3" t="n">
        <v>4107</v>
      </c>
      <c r="B4108" s="3" t="n">
        <v>9</v>
      </c>
      <c r="C4108" s="3" t="s">
        <v>163</v>
      </c>
      <c r="D4108" s="4" t="n">
        <v>215.7</v>
      </c>
      <c r="E4108" s="4" t="n">
        <v>216.88</v>
      </c>
      <c r="F4108" s="4" t="n">
        <v>214.66</v>
      </c>
      <c r="G4108" s="4" t="n">
        <v>216.16</v>
      </c>
      <c r="H4108" s="5" t="n">
        <v>7735067</v>
      </c>
      <c r="I4108" s="3"/>
      <c r="J4108" s="3" t="n">
        <f aca="false">ROUND((G4108-G4107)/G4107*100,2)</f>
        <v>-0.72</v>
      </c>
      <c r="K4108" s="3" t="str">
        <f aca="false">B4108&amp;"_"&amp;C4108</f>
        <v>9_2024-05-29</v>
      </c>
    </row>
    <row r="4109" customFormat="false" ht="15" hidden="false" customHeight="false" outlineLevel="0" collapsed="false">
      <c r="A4109" s="3" t="n">
        <v>4108</v>
      </c>
      <c r="B4109" s="3" t="n">
        <v>9</v>
      </c>
      <c r="C4109" s="3" t="s">
        <v>164</v>
      </c>
      <c r="D4109" s="4" t="n">
        <v>212.05</v>
      </c>
      <c r="E4109" s="4" t="n">
        <v>213.62</v>
      </c>
      <c r="F4109" s="4" t="n">
        <v>210.92</v>
      </c>
      <c r="G4109" s="4" t="n">
        <v>212.78</v>
      </c>
      <c r="H4109" s="5" t="n">
        <v>1153459</v>
      </c>
      <c r="I4109" s="3"/>
      <c r="J4109" s="3" t="n">
        <f aca="false">ROUND((G4109-G4108)/G4108*100,2)</f>
        <v>-1.56</v>
      </c>
      <c r="K4109" s="3" t="str">
        <f aca="false">B4109&amp;"_"&amp;C4109</f>
        <v>9_2024-05-30</v>
      </c>
    </row>
    <row r="4110" customFormat="false" ht="15" hidden="false" customHeight="false" outlineLevel="0" collapsed="false">
      <c r="A4110" s="3" t="n">
        <v>4109</v>
      </c>
      <c r="B4110" s="3" t="n">
        <v>9</v>
      </c>
      <c r="C4110" s="3" t="s">
        <v>165</v>
      </c>
      <c r="D4110" s="4" t="n">
        <v>209.84</v>
      </c>
      <c r="E4110" s="4" t="n">
        <v>209.88</v>
      </c>
      <c r="F4110" s="4" t="n">
        <v>209.58</v>
      </c>
      <c r="G4110" s="4" t="n">
        <v>209.66</v>
      </c>
      <c r="H4110" s="5" t="n">
        <v>3896086</v>
      </c>
      <c r="I4110" s="3"/>
      <c r="J4110" s="3" t="n">
        <f aca="false">ROUND((G4110-G4109)/G4109*100,2)</f>
        <v>-1.47</v>
      </c>
      <c r="K4110" s="3" t="str">
        <f aca="false">B4110&amp;"_"&amp;C4110</f>
        <v>9_2024-05-31</v>
      </c>
    </row>
    <row r="4111" customFormat="false" ht="15" hidden="false" customHeight="false" outlineLevel="0" collapsed="false">
      <c r="A4111" s="3" t="n">
        <v>4110</v>
      </c>
      <c r="B4111" s="3" t="n">
        <v>9</v>
      </c>
      <c r="C4111" s="3" t="s">
        <v>166</v>
      </c>
      <c r="D4111" s="4" t="n">
        <v>213.75</v>
      </c>
      <c r="E4111" s="4" t="n">
        <v>213.96</v>
      </c>
      <c r="F4111" s="4" t="n">
        <v>211.95</v>
      </c>
      <c r="G4111" s="4" t="n">
        <v>213.02</v>
      </c>
      <c r="H4111" s="5" t="n">
        <v>583197</v>
      </c>
      <c r="I4111" s="3"/>
      <c r="J4111" s="3" t="n">
        <f aca="false">ROUND((G4111-G4110)/G4110*100,2)</f>
        <v>1.6</v>
      </c>
      <c r="K4111" s="3" t="str">
        <f aca="false">B4111&amp;"_"&amp;C4111</f>
        <v>9_2024-06-03</v>
      </c>
    </row>
    <row r="4112" customFormat="false" ht="15" hidden="false" customHeight="false" outlineLevel="0" collapsed="false">
      <c r="A4112" s="3" t="n">
        <v>4111</v>
      </c>
      <c r="B4112" s="3" t="n">
        <v>9</v>
      </c>
      <c r="C4112" s="3" t="s">
        <v>167</v>
      </c>
      <c r="D4112" s="4" t="n">
        <v>210.01</v>
      </c>
      <c r="E4112" s="4" t="n">
        <v>210.83</v>
      </c>
      <c r="F4112" s="4" t="n">
        <v>208.63</v>
      </c>
      <c r="G4112" s="4" t="n">
        <v>209.68</v>
      </c>
      <c r="H4112" s="5" t="n">
        <v>3387940</v>
      </c>
      <c r="I4112" s="3"/>
      <c r="J4112" s="3" t="n">
        <f aca="false">ROUND((G4112-G4111)/G4111*100,2)</f>
        <v>-1.57</v>
      </c>
      <c r="K4112" s="3" t="str">
        <f aca="false">B4112&amp;"_"&amp;C4112</f>
        <v>9_2024-06-04</v>
      </c>
    </row>
    <row r="4113" customFormat="false" ht="15" hidden="false" customHeight="false" outlineLevel="0" collapsed="false">
      <c r="A4113" s="3" t="n">
        <v>4112</v>
      </c>
      <c r="B4113" s="3" t="n">
        <v>9</v>
      </c>
      <c r="C4113" s="3" t="s">
        <v>168</v>
      </c>
      <c r="D4113" s="4" t="n">
        <v>209.07</v>
      </c>
      <c r="E4113" s="4" t="n">
        <v>209.71</v>
      </c>
      <c r="F4113" s="4" t="n">
        <v>208.55</v>
      </c>
      <c r="G4113" s="4" t="n">
        <v>209.42</v>
      </c>
      <c r="H4113" s="5" t="n">
        <v>7117268</v>
      </c>
      <c r="I4113" s="3"/>
      <c r="J4113" s="3" t="n">
        <f aca="false">ROUND((G4113-G4112)/G4112*100,2)</f>
        <v>-0.12</v>
      </c>
      <c r="K4113" s="3" t="str">
        <f aca="false">B4113&amp;"_"&amp;C4113</f>
        <v>9_2024-06-05</v>
      </c>
    </row>
    <row r="4114" customFormat="false" ht="15" hidden="false" customHeight="false" outlineLevel="0" collapsed="false">
      <c r="A4114" s="3" t="n">
        <v>4113</v>
      </c>
      <c r="B4114" s="3" t="n">
        <v>9</v>
      </c>
      <c r="C4114" s="3" t="s">
        <v>169</v>
      </c>
      <c r="D4114" s="4" t="n">
        <v>216.95</v>
      </c>
      <c r="E4114" s="4" t="n">
        <v>217.74</v>
      </c>
      <c r="F4114" s="4" t="n">
        <v>216.6</v>
      </c>
      <c r="G4114" s="4" t="n">
        <v>217.42</v>
      </c>
      <c r="H4114" s="5" t="n">
        <v>3686043</v>
      </c>
      <c r="I4114" s="3"/>
      <c r="J4114" s="3" t="n">
        <f aca="false">ROUND((G4114-G4113)/G4113*100,2)</f>
        <v>3.82</v>
      </c>
      <c r="K4114" s="3" t="str">
        <f aca="false">B4114&amp;"_"&amp;C4114</f>
        <v>9_2024-06-06</v>
      </c>
    </row>
    <row r="4115" customFormat="false" ht="15" hidden="false" customHeight="false" outlineLevel="0" collapsed="false">
      <c r="A4115" s="3" t="n">
        <v>4114</v>
      </c>
      <c r="B4115" s="3" t="n">
        <v>9</v>
      </c>
      <c r="C4115" s="3" t="s">
        <v>170</v>
      </c>
      <c r="D4115" s="4" t="n">
        <v>219.28</v>
      </c>
      <c r="E4115" s="4" t="n">
        <v>219.56</v>
      </c>
      <c r="F4115" s="4" t="n">
        <v>218.74</v>
      </c>
      <c r="G4115" s="4" t="n">
        <v>219.26</v>
      </c>
      <c r="H4115" s="5" t="n">
        <v>5334590</v>
      </c>
      <c r="I4115" s="3"/>
      <c r="J4115" s="3" t="n">
        <f aca="false">ROUND((G4115-G4114)/G4114*100,2)</f>
        <v>0.85</v>
      </c>
      <c r="K4115" s="3" t="str">
        <f aca="false">B4115&amp;"_"&amp;C4115</f>
        <v>9_2024-06-07</v>
      </c>
    </row>
    <row r="4116" customFormat="false" ht="15" hidden="false" customHeight="false" outlineLevel="0" collapsed="false">
      <c r="A4116" s="3" t="n">
        <v>4115</v>
      </c>
      <c r="B4116" s="3" t="n">
        <v>9</v>
      </c>
      <c r="C4116" s="3" t="s">
        <v>171</v>
      </c>
      <c r="D4116" s="4" t="n">
        <v>218.77</v>
      </c>
      <c r="E4116" s="4" t="n">
        <v>219.86</v>
      </c>
      <c r="F4116" s="4" t="n">
        <v>217.61</v>
      </c>
      <c r="G4116" s="4" t="n">
        <v>218.94</v>
      </c>
      <c r="H4116" s="5" t="n">
        <v>1401820</v>
      </c>
      <c r="I4116" s="3"/>
      <c r="J4116" s="3" t="n">
        <f aca="false">ROUND((G4116-G4115)/G4115*100,2)</f>
        <v>-0.15</v>
      </c>
      <c r="K4116" s="3" t="str">
        <f aca="false">B4116&amp;"_"&amp;C4116</f>
        <v>9_2024-06-10</v>
      </c>
    </row>
    <row r="4117" customFormat="false" ht="15" hidden="false" customHeight="false" outlineLevel="0" collapsed="false">
      <c r="A4117" s="3" t="n">
        <v>4116</v>
      </c>
      <c r="B4117" s="3" t="n">
        <v>9</v>
      </c>
      <c r="C4117" s="3" t="s">
        <v>172</v>
      </c>
      <c r="D4117" s="4" t="n">
        <v>219.08</v>
      </c>
      <c r="E4117" s="4" t="n">
        <v>219.32</v>
      </c>
      <c r="F4117" s="4" t="n">
        <v>218.08</v>
      </c>
      <c r="G4117" s="4" t="n">
        <v>218.32</v>
      </c>
      <c r="H4117" s="5" t="n">
        <v>3577344</v>
      </c>
      <c r="I4117" s="3"/>
      <c r="J4117" s="3" t="n">
        <f aca="false">ROUND((G4117-G4116)/G4116*100,2)</f>
        <v>-0.28</v>
      </c>
      <c r="K4117" s="3" t="str">
        <f aca="false">B4117&amp;"_"&amp;C4117</f>
        <v>9_2024-06-11</v>
      </c>
    </row>
    <row r="4118" customFormat="false" ht="15" hidden="false" customHeight="false" outlineLevel="0" collapsed="false">
      <c r="A4118" s="3" t="n">
        <v>4117</v>
      </c>
      <c r="B4118" s="3" t="n">
        <v>9</v>
      </c>
      <c r="C4118" s="3" t="s">
        <v>173</v>
      </c>
      <c r="D4118" s="4" t="n">
        <v>224.09</v>
      </c>
      <c r="E4118" s="4" t="n">
        <v>225.14</v>
      </c>
      <c r="F4118" s="4" t="n">
        <v>223.01</v>
      </c>
      <c r="G4118" s="4" t="n">
        <v>223.84</v>
      </c>
      <c r="H4118" s="5" t="n">
        <v>6283230</v>
      </c>
      <c r="I4118" s="3"/>
      <c r="J4118" s="3" t="n">
        <f aca="false">ROUND((G4118-G4117)/G4117*100,2)</f>
        <v>2.53</v>
      </c>
      <c r="K4118" s="3" t="str">
        <f aca="false">B4118&amp;"_"&amp;C4118</f>
        <v>9_2024-06-12</v>
      </c>
    </row>
    <row r="4119" customFormat="false" ht="15" hidden="false" customHeight="false" outlineLevel="0" collapsed="false">
      <c r="A4119" s="3" t="n">
        <v>4118</v>
      </c>
      <c r="B4119" s="3" t="n">
        <v>9</v>
      </c>
      <c r="C4119" s="3" t="s">
        <v>174</v>
      </c>
      <c r="D4119" s="4" t="n">
        <v>216.94</v>
      </c>
      <c r="E4119" s="4" t="n">
        <v>217.87</v>
      </c>
      <c r="F4119" s="4" t="n">
        <v>216.38</v>
      </c>
      <c r="G4119" s="4" t="n">
        <v>217.03</v>
      </c>
      <c r="H4119" s="5" t="n">
        <v>2135224</v>
      </c>
      <c r="I4119" s="3"/>
      <c r="J4119" s="3" t="n">
        <f aca="false">ROUND((G4119-G4118)/G4118*100,2)</f>
        <v>-3.04</v>
      </c>
      <c r="K4119" s="3" t="str">
        <f aca="false">B4119&amp;"_"&amp;C4119</f>
        <v>9_2024-06-13</v>
      </c>
    </row>
    <row r="4120" customFormat="false" ht="15" hidden="false" customHeight="false" outlineLevel="0" collapsed="false">
      <c r="A4120" s="3" t="n">
        <v>4119</v>
      </c>
      <c r="B4120" s="3" t="n">
        <v>9</v>
      </c>
      <c r="C4120" s="3" t="s">
        <v>175</v>
      </c>
      <c r="D4120" s="4" t="n">
        <v>218.03</v>
      </c>
      <c r="E4120" s="4" t="n">
        <v>218.09</v>
      </c>
      <c r="F4120" s="4" t="n">
        <v>216.88</v>
      </c>
      <c r="G4120" s="4" t="n">
        <v>217.49</v>
      </c>
      <c r="H4120" s="5" t="n">
        <v>2039346</v>
      </c>
      <c r="I4120" s="3"/>
      <c r="J4120" s="3" t="n">
        <f aca="false">ROUND((G4120-G4119)/G4119*100,2)</f>
        <v>0.21</v>
      </c>
      <c r="K4120" s="3" t="str">
        <f aca="false">B4120&amp;"_"&amp;C4120</f>
        <v>9_2024-06-14</v>
      </c>
    </row>
    <row r="4121" customFormat="false" ht="15" hidden="false" customHeight="false" outlineLevel="0" collapsed="false">
      <c r="A4121" s="3" t="n">
        <v>4120</v>
      </c>
      <c r="B4121" s="3" t="n">
        <v>9</v>
      </c>
      <c r="C4121" s="3" t="s">
        <v>176</v>
      </c>
      <c r="D4121" s="4" t="n">
        <v>211.58</v>
      </c>
      <c r="E4121" s="4" t="n">
        <v>212.11</v>
      </c>
      <c r="F4121" s="4" t="n">
        <v>210.55</v>
      </c>
      <c r="G4121" s="4" t="n">
        <v>211.73</v>
      </c>
      <c r="H4121" s="5" t="n">
        <v>5722816</v>
      </c>
      <c r="I4121" s="3"/>
      <c r="J4121" s="3" t="n">
        <f aca="false">ROUND((G4121-G4120)/G4120*100,2)</f>
        <v>-2.65</v>
      </c>
      <c r="K4121" s="3" t="str">
        <f aca="false">B4121&amp;"_"&amp;C4121</f>
        <v>9_2024-06-17</v>
      </c>
    </row>
    <row r="4122" customFormat="false" ht="15" hidden="false" customHeight="false" outlineLevel="0" collapsed="false">
      <c r="A4122" s="3" t="n">
        <v>4121</v>
      </c>
      <c r="B4122" s="3" t="n">
        <v>9</v>
      </c>
      <c r="C4122" s="3" t="s">
        <v>177</v>
      </c>
      <c r="D4122" s="4" t="n">
        <v>209.17</v>
      </c>
      <c r="E4122" s="4" t="n">
        <v>209.77</v>
      </c>
      <c r="F4122" s="4" t="n">
        <v>208.66</v>
      </c>
      <c r="G4122" s="4" t="n">
        <v>209.16</v>
      </c>
      <c r="H4122" s="5" t="n">
        <v>6064182</v>
      </c>
      <c r="I4122" s="3"/>
      <c r="J4122" s="3" t="n">
        <f aca="false">ROUND((G4122-G4121)/G4121*100,2)</f>
        <v>-1.21</v>
      </c>
      <c r="K4122" s="3" t="str">
        <f aca="false">B4122&amp;"_"&amp;C4122</f>
        <v>9_2024-06-18</v>
      </c>
    </row>
    <row r="4123" customFormat="false" ht="15" hidden="false" customHeight="false" outlineLevel="0" collapsed="false">
      <c r="A4123" s="3" t="n">
        <v>4122</v>
      </c>
      <c r="B4123" s="3" t="n">
        <v>9</v>
      </c>
      <c r="C4123" s="3" t="s">
        <v>178</v>
      </c>
      <c r="D4123" s="4" t="n">
        <v>201.85</v>
      </c>
      <c r="E4123" s="4" t="n">
        <v>203.36</v>
      </c>
      <c r="F4123" s="4" t="n">
        <v>201.46</v>
      </c>
      <c r="G4123" s="4" t="n">
        <v>202.15</v>
      </c>
      <c r="H4123" s="5" t="n">
        <v>664304</v>
      </c>
      <c r="I4123" s="3"/>
      <c r="J4123" s="3" t="n">
        <f aca="false">ROUND((G4123-G4122)/G4122*100,2)</f>
        <v>-3.35</v>
      </c>
      <c r="K4123" s="3" t="str">
        <f aca="false">B4123&amp;"_"&amp;C4123</f>
        <v>9_2024-06-19</v>
      </c>
    </row>
    <row r="4124" customFormat="false" ht="15" hidden="false" customHeight="false" outlineLevel="0" collapsed="false">
      <c r="A4124" s="3" t="n">
        <v>4123</v>
      </c>
      <c r="B4124" s="3" t="n">
        <v>9</v>
      </c>
      <c r="C4124" s="3" t="s">
        <v>179</v>
      </c>
      <c r="D4124" s="4" t="n">
        <v>200.19</v>
      </c>
      <c r="E4124" s="4" t="n">
        <v>201.77</v>
      </c>
      <c r="F4124" s="4" t="n">
        <v>199.35</v>
      </c>
      <c r="G4124" s="4" t="n">
        <v>200.77</v>
      </c>
      <c r="H4124" s="5" t="n">
        <v>940120</v>
      </c>
      <c r="I4124" s="3"/>
      <c r="J4124" s="3" t="n">
        <f aca="false">ROUND((G4124-G4123)/G4123*100,2)</f>
        <v>-0.68</v>
      </c>
      <c r="K4124" s="3" t="str">
        <f aca="false">B4124&amp;"_"&amp;C4124</f>
        <v>9_2024-06-20</v>
      </c>
    </row>
    <row r="4125" customFormat="false" ht="15" hidden="false" customHeight="false" outlineLevel="0" collapsed="false">
      <c r="A4125" s="3" t="n">
        <v>4124</v>
      </c>
      <c r="B4125" s="3" t="n">
        <v>9</v>
      </c>
      <c r="C4125" s="3" t="s">
        <v>180</v>
      </c>
      <c r="D4125" s="4" t="n">
        <v>198.4</v>
      </c>
      <c r="E4125" s="4" t="n">
        <v>199.07</v>
      </c>
      <c r="F4125" s="4" t="n">
        <v>197.26</v>
      </c>
      <c r="G4125" s="4" t="n">
        <v>198.17</v>
      </c>
      <c r="H4125" s="5" t="n">
        <v>6236317</v>
      </c>
      <c r="I4125" s="3"/>
      <c r="J4125" s="3" t="n">
        <f aca="false">ROUND((G4125-G4124)/G4124*100,2)</f>
        <v>-1.3</v>
      </c>
      <c r="K4125" s="3" t="str">
        <f aca="false">B4125&amp;"_"&amp;C4125</f>
        <v>9_2024-06-21</v>
      </c>
    </row>
    <row r="4126" customFormat="false" ht="15" hidden="false" customHeight="false" outlineLevel="0" collapsed="false">
      <c r="A4126" s="3" t="n">
        <v>4125</v>
      </c>
      <c r="B4126" s="3" t="n">
        <v>9</v>
      </c>
      <c r="C4126" s="3" t="s">
        <v>181</v>
      </c>
      <c r="D4126" s="4" t="n">
        <v>195.14</v>
      </c>
      <c r="E4126" s="4" t="n">
        <v>195.17</v>
      </c>
      <c r="F4126" s="4" t="n">
        <v>194.33</v>
      </c>
      <c r="G4126" s="4" t="n">
        <v>194.79</v>
      </c>
      <c r="H4126" s="5" t="n">
        <v>1901142</v>
      </c>
      <c r="I4126" s="3"/>
      <c r="J4126" s="3" t="n">
        <f aca="false">ROUND((G4126-G4125)/G4125*100,2)</f>
        <v>-1.71</v>
      </c>
      <c r="K4126" s="3" t="str">
        <f aca="false">B4126&amp;"_"&amp;C4126</f>
        <v>9_2024-06-24</v>
      </c>
    </row>
    <row r="4127" customFormat="false" ht="15" hidden="false" customHeight="false" outlineLevel="0" collapsed="false">
      <c r="A4127" s="3" t="n">
        <v>4126</v>
      </c>
      <c r="B4127" s="3" t="n">
        <v>9</v>
      </c>
      <c r="C4127" s="3" t="s">
        <v>182</v>
      </c>
      <c r="D4127" s="4" t="n">
        <v>193.21</v>
      </c>
      <c r="E4127" s="4" t="n">
        <v>193.97</v>
      </c>
      <c r="F4127" s="4" t="n">
        <v>192.32</v>
      </c>
      <c r="G4127" s="4" t="n">
        <v>193.89</v>
      </c>
      <c r="H4127" s="5" t="n">
        <v>4834103</v>
      </c>
      <c r="I4127" s="3"/>
      <c r="J4127" s="3" t="n">
        <f aca="false">ROUND((G4127-G4126)/G4126*100,2)</f>
        <v>-0.46</v>
      </c>
      <c r="K4127" s="3" t="str">
        <f aca="false">B4127&amp;"_"&amp;C4127</f>
        <v>9_2024-06-25</v>
      </c>
    </row>
    <row r="4128" customFormat="false" ht="15" hidden="false" customHeight="false" outlineLevel="0" collapsed="false">
      <c r="A4128" s="3" t="n">
        <v>4127</v>
      </c>
      <c r="B4128" s="3" t="n">
        <v>9</v>
      </c>
      <c r="C4128" s="3" t="s">
        <v>183</v>
      </c>
      <c r="D4128" s="4" t="n">
        <v>200.42</v>
      </c>
      <c r="E4128" s="4" t="n">
        <v>201.43</v>
      </c>
      <c r="F4128" s="4" t="n">
        <v>199.45</v>
      </c>
      <c r="G4128" s="4" t="n">
        <v>201.2</v>
      </c>
      <c r="H4128" s="5" t="n">
        <v>4860157</v>
      </c>
      <c r="I4128" s="3"/>
      <c r="J4128" s="3" t="n">
        <f aca="false">ROUND((G4128-G4127)/G4127*100,2)</f>
        <v>3.77</v>
      </c>
      <c r="K4128" s="3" t="str">
        <f aca="false">B4128&amp;"_"&amp;C4128</f>
        <v>9_2024-06-26</v>
      </c>
    </row>
    <row r="4129" customFormat="false" ht="15" hidden="false" customHeight="false" outlineLevel="0" collapsed="false">
      <c r="A4129" s="3" t="n">
        <v>4128</v>
      </c>
      <c r="B4129" s="3" t="n">
        <v>9</v>
      </c>
      <c r="C4129" s="3" t="s">
        <v>184</v>
      </c>
      <c r="D4129" s="4" t="n">
        <v>199.9</v>
      </c>
      <c r="E4129" s="4" t="n">
        <v>200.51</v>
      </c>
      <c r="F4129" s="4" t="n">
        <v>198.74</v>
      </c>
      <c r="G4129" s="4" t="n">
        <v>199.48</v>
      </c>
      <c r="H4129" s="5" t="n">
        <v>5546779</v>
      </c>
      <c r="I4129" s="3"/>
      <c r="J4129" s="3" t="n">
        <f aca="false">ROUND((G4129-G4128)/G4128*100,2)</f>
        <v>-0.85</v>
      </c>
      <c r="K4129" s="3" t="str">
        <f aca="false">B4129&amp;"_"&amp;C4129</f>
        <v>9_2024-06-27</v>
      </c>
    </row>
    <row r="4130" customFormat="false" ht="15" hidden="false" customHeight="false" outlineLevel="0" collapsed="false">
      <c r="A4130" s="3" t="n">
        <v>4129</v>
      </c>
      <c r="B4130" s="3" t="n">
        <v>9</v>
      </c>
      <c r="C4130" s="3" t="s">
        <v>185</v>
      </c>
      <c r="D4130" s="4" t="n">
        <v>194.97</v>
      </c>
      <c r="E4130" s="4" t="n">
        <v>195.64</v>
      </c>
      <c r="F4130" s="4" t="n">
        <v>194.79</v>
      </c>
      <c r="G4130" s="4" t="n">
        <v>195.5</v>
      </c>
      <c r="H4130" s="5" t="n">
        <v>5768209</v>
      </c>
      <c r="I4130" s="3"/>
      <c r="J4130" s="3" t="n">
        <f aca="false">ROUND((G4130-G4129)/G4129*100,2)</f>
        <v>-2</v>
      </c>
      <c r="K4130" s="3" t="str">
        <f aca="false">B4130&amp;"_"&amp;C4130</f>
        <v>9_2024-06-28</v>
      </c>
    </row>
    <row r="4131" customFormat="false" ht="15" hidden="false" customHeight="false" outlineLevel="0" collapsed="false">
      <c r="A4131" s="3" t="n">
        <v>4130</v>
      </c>
      <c r="B4131" s="3" t="n">
        <v>9</v>
      </c>
      <c r="C4131" s="3" t="s">
        <v>186</v>
      </c>
      <c r="D4131" s="4" t="n">
        <v>194.54</v>
      </c>
      <c r="E4131" s="4" t="n">
        <v>195.44</v>
      </c>
      <c r="F4131" s="4" t="n">
        <v>192.92</v>
      </c>
      <c r="G4131" s="4" t="n">
        <v>193.82</v>
      </c>
      <c r="H4131" s="5" t="n">
        <v>2250353</v>
      </c>
      <c r="I4131" s="3"/>
      <c r="J4131" s="3" t="n">
        <f aca="false">ROUND((G4131-G4130)/G4130*100,2)</f>
        <v>-0.86</v>
      </c>
      <c r="K4131" s="3" t="str">
        <f aca="false">B4131&amp;"_"&amp;C4131</f>
        <v>9_2024-07-01</v>
      </c>
    </row>
    <row r="4132" customFormat="false" ht="15" hidden="false" customHeight="false" outlineLevel="0" collapsed="false">
      <c r="A4132" s="3" t="n">
        <v>4131</v>
      </c>
      <c r="B4132" s="3" t="n">
        <v>9</v>
      </c>
      <c r="C4132" s="3" t="s">
        <v>187</v>
      </c>
      <c r="D4132" s="4" t="n">
        <v>199.39</v>
      </c>
      <c r="E4132" s="4" t="n">
        <v>200.03</v>
      </c>
      <c r="F4132" s="4" t="n">
        <v>197.74</v>
      </c>
      <c r="G4132" s="4" t="n">
        <v>198.72</v>
      </c>
      <c r="H4132" s="5" t="n">
        <v>2809707</v>
      </c>
      <c r="I4132" s="3"/>
      <c r="J4132" s="3" t="n">
        <f aca="false">ROUND((G4132-G4131)/G4131*100,2)</f>
        <v>2.53</v>
      </c>
      <c r="K4132" s="3" t="str">
        <f aca="false">B4132&amp;"_"&amp;C4132</f>
        <v>9_2024-07-02</v>
      </c>
    </row>
    <row r="4133" customFormat="false" ht="15" hidden="false" customHeight="false" outlineLevel="0" collapsed="false">
      <c r="A4133" s="3" t="n">
        <v>4132</v>
      </c>
      <c r="B4133" s="3" t="n">
        <v>9</v>
      </c>
      <c r="C4133" s="3" t="s">
        <v>188</v>
      </c>
      <c r="D4133" s="4" t="n">
        <v>201.58</v>
      </c>
      <c r="E4133" s="4" t="n">
        <v>202.45</v>
      </c>
      <c r="F4133" s="4" t="n">
        <v>201.23</v>
      </c>
      <c r="G4133" s="4" t="n">
        <v>201.96</v>
      </c>
      <c r="H4133" s="5" t="n">
        <v>726552</v>
      </c>
      <c r="I4133" s="3"/>
      <c r="J4133" s="3" t="n">
        <f aca="false">ROUND((G4133-G4132)/G4132*100,2)</f>
        <v>1.63</v>
      </c>
      <c r="K4133" s="3" t="str">
        <f aca="false">B4133&amp;"_"&amp;C4133</f>
        <v>9_2024-07-03</v>
      </c>
    </row>
    <row r="4134" customFormat="false" ht="15" hidden="false" customHeight="false" outlineLevel="0" collapsed="false">
      <c r="A4134" s="3" t="n">
        <v>4133</v>
      </c>
      <c r="B4134" s="3" t="n">
        <v>9</v>
      </c>
      <c r="C4134" s="3" t="s">
        <v>189</v>
      </c>
      <c r="D4134" s="4" t="n">
        <v>201.39</v>
      </c>
      <c r="E4134" s="4" t="n">
        <v>202.19</v>
      </c>
      <c r="F4134" s="4" t="n">
        <v>199.91</v>
      </c>
      <c r="G4134" s="4" t="n">
        <v>201.09</v>
      </c>
      <c r="H4134" s="5" t="n">
        <v>1153235</v>
      </c>
      <c r="I4134" s="3"/>
      <c r="J4134" s="3" t="n">
        <f aca="false">ROUND((G4134-G4133)/G4133*100,2)</f>
        <v>-0.43</v>
      </c>
      <c r="K4134" s="3" t="str">
        <f aca="false">B4134&amp;"_"&amp;C4134</f>
        <v>9_2024-07-04</v>
      </c>
    </row>
    <row r="4135" customFormat="false" ht="15" hidden="false" customHeight="false" outlineLevel="0" collapsed="false">
      <c r="A4135" s="3" t="n">
        <v>4134</v>
      </c>
      <c r="B4135" s="3" t="n">
        <v>9</v>
      </c>
      <c r="C4135" s="3" t="s">
        <v>190</v>
      </c>
      <c r="D4135" s="4" t="n">
        <v>196.86</v>
      </c>
      <c r="E4135" s="4" t="n">
        <v>197.99</v>
      </c>
      <c r="F4135" s="4" t="n">
        <v>196.08</v>
      </c>
      <c r="G4135" s="4" t="n">
        <v>196.43</v>
      </c>
      <c r="H4135" s="5" t="n">
        <v>7921753</v>
      </c>
      <c r="I4135" s="3"/>
      <c r="J4135" s="3" t="n">
        <f aca="false">ROUND((G4135-G4134)/G4134*100,2)</f>
        <v>-2.32</v>
      </c>
      <c r="K4135" s="3" t="str">
        <f aca="false">B4135&amp;"_"&amp;C4135</f>
        <v>9_2024-07-05</v>
      </c>
    </row>
    <row r="4136" customFormat="false" ht="15" hidden="false" customHeight="false" outlineLevel="0" collapsed="false">
      <c r="A4136" s="3" t="n">
        <v>4135</v>
      </c>
      <c r="B4136" s="3" t="n">
        <v>9</v>
      </c>
      <c r="C4136" s="3" t="s">
        <v>191</v>
      </c>
      <c r="D4136" s="4" t="n">
        <v>195.63</v>
      </c>
      <c r="E4136" s="4" t="n">
        <v>196.88</v>
      </c>
      <c r="F4136" s="4" t="n">
        <v>194.91</v>
      </c>
      <c r="G4136" s="4" t="n">
        <v>195.97</v>
      </c>
      <c r="H4136" s="5" t="n">
        <v>3639100</v>
      </c>
      <c r="I4136" s="3"/>
      <c r="J4136" s="3" t="n">
        <f aca="false">ROUND((G4136-G4135)/G4135*100,2)</f>
        <v>-0.23</v>
      </c>
      <c r="K4136" s="3" t="str">
        <f aca="false">B4136&amp;"_"&amp;C4136</f>
        <v>9_2024-07-08</v>
      </c>
    </row>
    <row r="4137" customFormat="false" ht="15" hidden="false" customHeight="false" outlineLevel="0" collapsed="false">
      <c r="A4137" s="3" t="n">
        <v>4136</v>
      </c>
      <c r="B4137" s="3" t="n">
        <v>9</v>
      </c>
      <c r="C4137" s="3" t="s">
        <v>192</v>
      </c>
      <c r="D4137" s="4" t="n">
        <v>194.9</v>
      </c>
      <c r="E4137" s="4" t="n">
        <v>196.09</v>
      </c>
      <c r="F4137" s="4" t="n">
        <v>194.69</v>
      </c>
      <c r="G4137" s="4" t="n">
        <v>195.64</v>
      </c>
      <c r="H4137" s="5" t="n">
        <v>5126976</v>
      </c>
      <c r="I4137" s="3"/>
      <c r="J4137" s="3" t="n">
        <f aca="false">ROUND((G4137-G4136)/G4136*100,2)</f>
        <v>-0.17</v>
      </c>
      <c r="K4137" s="3" t="str">
        <f aca="false">B4137&amp;"_"&amp;C4137</f>
        <v>9_2024-07-09</v>
      </c>
    </row>
    <row r="4138" customFormat="false" ht="15" hidden="false" customHeight="false" outlineLevel="0" collapsed="false">
      <c r="A4138" s="3" t="n">
        <v>4137</v>
      </c>
      <c r="B4138" s="3" t="n">
        <v>9</v>
      </c>
      <c r="C4138" s="3" t="s">
        <v>193</v>
      </c>
      <c r="D4138" s="4" t="n">
        <v>196.55</v>
      </c>
      <c r="E4138" s="4" t="n">
        <v>197.64</v>
      </c>
      <c r="F4138" s="4" t="n">
        <v>195.84</v>
      </c>
      <c r="G4138" s="4" t="n">
        <v>197.34</v>
      </c>
      <c r="H4138" s="5" t="n">
        <v>1718045</v>
      </c>
      <c r="I4138" s="3"/>
      <c r="J4138" s="3" t="n">
        <f aca="false">ROUND((G4138-G4137)/G4137*100,2)</f>
        <v>0.87</v>
      </c>
      <c r="K4138" s="3" t="str">
        <f aca="false">B4138&amp;"_"&amp;C4138</f>
        <v>9_2024-07-10</v>
      </c>
    </row>
    <row r="4139" customFormat="false" ht="15" hidden="false" customHeight="false" outlineLevel="0" collapsed="false">
      <c r="A4139" s="3" t="n">
        <v>4138</v>
      </c>
      <c r="B4139" s="3" t="n">
        <v>9</v>
      </c>
      <c r="C4139" s="3" t="s">
        <v>194</v>
      </c>
      <c r="D4139" s="4" t="n">
        <v>194.74</v>
      </c>
      <c r="E4139" s="4" t="n">
        <v>195.01</v>
      </c>
      <c r="F4139" s="4" t="n">
        <v>192.91</v>
      </c>
      <c r="G4139" s="4" t="n">
        <v>193.97</v>
      </c>
      <c r="H4139" s="5" t="n">
        <v>6068743</v>
      </c>
      <c r="I4139" s="3"/>
      <c r="J4139" s="3" t="n">
        <f aca="false">ROUND((G4139-G4138)/G4138*100,2)</f>
        <v>-1.71</v>
      </c>
      <c r="K4139" s="3" t="str">
        <f aca="false">B4139&amp;"_"&amp;C4139</f>
        <v>9_2024-07-11</v>
      </c>
    </row>
    <row r="4140" customFormat="false" ht="15" hidden="false" customHeight="false" outlineLevel="0" collapsed="false">
      <c r="A4140" s="3" t="n">
        <v>4139</v>
      </c>
      <c r="B4140" s="3" t="n">
        <v>9</v>
      </c>
      <c r="C4140" s="3" t="s">
        <v>195</v>
      </c>
      <c r="D4140" s="4" t="n">
        <v>193.47</v>
      </c>
      <c r="E4140" s="4" t="n">
        <v>194.28</v>
      </c>
      <c r="F4140" s="4" t="n">
        <v>192.08</v>
      </c>
      <c r="G4140" s="4" t="n">
        <v>192.99</v>
      </c>
      <c r="H4140" s="5" t="n">
        <v>5703033</v>
      </c>
      <c r="I4140" s="3"/>
      <c r="J4140" s="3" t="n">
        <f aca="false">ROUND((G4140-G4139)/G4139*100,2)</f>
        <v>-0.51</v>
      </c>
      <c r="K4140" s="3" t="str">
        <f aca="false">B4140&amp;"_"&amp;C4140</f>
        <v>9_2024-07-12</v>
      </c>
    </row>
    <row r="4141" customFormat="false" ht="15" hidden="false" customHeight="false" outlineLevel="0" collapsed="false">
      <c r="A4141" s="3" t="n">
        <v>4140</v>
      </c>
      <c r="B4141" s="3" t="n">
        <v>9</v>
      </c>
      <c r="C4141" s="3" t="s">
        <v>196</v>
      </c>
      <c r="D4141" s="4" t="n">
        <v>199.6</v>
      </c>
      <c r="E4141" s="4" t="n">
        <v>199.69</v>
      </c>
      <c r="F4141" s="4" t="n">
        <v>198.22</v>
      </c>
      <c r="G4141" s="4" t="n">
        <v>199.09</v>
      </c>
      <c r="H4141" s="5" t="n">
        <v>1337345</v>
      </c>
      <c r="I4141" s="3"/>
      <c r="J4141" s="3" t="n">
        <f aca="false">ROUND((G4141-G4140)/G4140*100,2)</f>
        <v>3.16</v>
      </c>
      <c r="K4141" s="3" t="str">
        <f aca="false">B4141&amp;"_"&amp;C4141</f>
        <v>9_2024-07-15</v>
      </c>
    </row>
    <row r="4142" customFormat="false" ht="15" hidden="false" customHeight="false" outlineLevel="0" collapsed="false">
      <c r="A4142" s="3" t="n">
        <v>4141</v>
      </c>
      <c r="B4142" s="3" t="n">
        <v>9</v>
      </c>
      <c r="C4142" s="3" t="s">
        <v>197</v>
      </c>
      <c r="D4142" s="4" t="n">
        <v>191.43</v>
      </c>
      <c r="E4142" s="4" t="n">
        <v>192.92</v>
      </c>
      <c r="F4142" s="4" t="n">
        <v>190.33</v>
      </c>
      <c r="G4142" s="4" t="n">
        <v>192.19</v>
      </c>
      <c r="H4142" s="5" t="n">
        <v>2533094</v>
      </c>
      <c r="I4142" s="3"/>
      <c r="J4142" s="3" t="n">
        <f aca="false">ROUND((G4142-G4141)/G4141*100,2)</f>
        <v>-3.47</v>
      </c>
      <c r="K4142" s="3" t="str">
        <f aca="false">B4142&amp;"_"&amp;C4142</f>
        <v>9_2024-07-16</v>
      </c>
    </row>
    <row r="4143" customFormat="false" ht="15" hidden="false" customHeight="false" outlineLevel="0" collapsed="false">
      <c r="A4143" s="3" t="n">
        <v>4142</v>
      </c>
      <c r="B4143" s="3" t="n">
        <v>9</v>
      </c>
      <c r="C4143" s="3" t="s">
        <v>198</v>
      </c>
      <c r="D4143" s="4" t="n">
        <v>193.07</v>
      </c>
      <c r="E4143" s="4" t="n">
        <v>193.63</v>
      </c>
      <c r="F4143" s="4" t="n">
        <v>192.05</v>
      </c>
      <c r="G4143" s="4" t="n">
        <v>193.5</v>
      </c>
      <c r="H4143" s="5" t="n">
        <v>4457779</v>
      </c>
      <c r="I4143" s="3"/>
      <c r="J4143" s="3" t="n">
        <f aca="false">ROUND((G4143-G4142)/G4142*100,2)</f>
        <v>0.68</v>
      </c>
      <c r="K4143" s="3" t="str">
        <f aca="false">B4143&amp;"_"&amp;C4143</f>
        <v>9_2024-07-17</v>
      </c>
    </row>
    <row r="4144" customFormat="false" ht="15" hidden="false" customHeight="false" outlineLevel="0" collapsed="false">
      <c r="A4144" s="3" t="n">
        <v>4143</v>
      </c>
      <c r="B4144" s="3" t="n">
        <v>9</v>
      </c>
      <c r="C4144" s="3" t="s">
        <v>199</v>
      </c>
      <c r="D4144" s="4" t="n">
        <v>198.11</v>
      </c>
      <c r="E4144" s="4" t="n">
        <v>198.23</v>
      </c>
      <c r="F4144" s="4" t="n">
        <v>196.67</v>
      </c>
      <c r="G4144" s="4" t="n">
        <v>197.44</v>
      </c>
      <c r="H4144" s="5" t="n">
        <v>2394483</v>
      </c>
      <c r="I4144" s="3"/>
      <c r="J4144" s="3" t="n">
        <f aca="false">ROUND((G4144-G4143)/G4143*100,2)</f>
        <v>2.04</v>
      </c>
      <c r="K4144" s="3" t="str">
        <f aca="false">B4144&amp;"_"&amp;C4144</f>
        <v>9_2024-07-18</v>
      </c>
    </row>
    <row r="4145" customFormat="false" ht="15" hidden="false" customHeight="false" outlineLevel="0" collapsed="false">
      <c r="A4145" s="3" t="n">
        <v>4144</v>
      </c>
      <c r="B4145" s="3" t="n">
        <v>9</v>
      </c>
      <c r="C4145" s="3" t="s">
        <v>200</v>
      </c>
      <c r="D4145" s="4" t="n">
        <v>193.43</v>
      </c>
      <c r="E4145" s="4" t="n">
        <v>194.5</v>
      </c>
      <c r="F4145" s="4" t="n">
        <v>192.24</v>
      </c>
      <c r="G4145" s="4" t="n">
        <v>193.01</v>
      </c>
      <c r="H4145" s="5" t="n">
        <v>7259393</v>
      </c>
      <c r="I4145" s="3"/>
      <c r="J4145" s="3" t="n">
        <f aca="false">ROUND((G4145-G4144)/G4144*100,2)</f>
        <v>-2.24</v>
      </c>
      <c r="K4145" s="3" t="str">
        <f aca="false">B4145&amp;"_"&amp;C4145</f>
        <v>9_2024-07-19</v>
      </c>
    </row>
    <row r="4146" customFormat="false" ht="15" hidden="false" customHeight="false" outlineLevel="0" collapsed="false">
      <c r="A4146" s="3" t="n">
        <v>4145</v>
      </c>
      <c r="B4146" s="3" t="n">
        <v>9</v>
      </c>
      <c r="C4146" s="3" t="s">
        <v>201</v>
      </c>
      <c r="D4146" s="4" t="n">
        <v>191.46</v>
      </c>
      <c r="E4146" s="4" t="n">
        <v>193.31</v>
      </c>
      <c r="F4146" s="4" t="n">
        <v>190.57</v>
      </c>
      <c r="G4146" s="4" t="n">
        <v>192.23</v>
      </c>
      <c r="H4146" s="5" t="n">
        <v>1358282</v>
      </c>
      <c r="I4146" s="3"/>
      <c r="J4146" s="3" t="n">
        <f aca="false">ROUND((G4146-G4145)/G4145*100,2)</f>
        <v>-0.4</v>
      </c>
      <c r="K4146" s="3" t="str">
        <f aca="false">B4146&amp;"_"&amp;C4146</f>
        <v>9_2024-07-22</v>
      </c>
    </row>
    <row r="4147" customFormat="false" ht="15" hidden="false" customHeight="false" outlineLevel="0" collapsed="false">
      <c r="A4147" s="3" t="n">
        <v>4146</v>
      </c>
      <c r="B4147" s="3" t="n">
        <v>9</v>
      </c>
      <c r="C4147" s="3" t="s">
        <v>202</v>
      </c>
      <c r="D4147" s="4" t="n">
        <v>190.37</v>
      </c>
      <c r="E4147" s="4" t="n">
        <v>191.74</v>
      </c>
      <c r="F4147" s="4" t="n">
        <v>190.2</v>
      </c>
      <c r="G4147" s="4" t="n">
        <v>191.05</v>
      </c>
      <c r="H4147" s="5" t="n">
        <v>5231080</v>
      </c>
      <c r="I4147" s="3"/>
      <c r="J4147" s="3" t="n">
        <f aca="false">ROUND((G4147-G4146)/G4146*100,2)</f>
        <v>-0.61</v>
      </c>
      <c r="K4147" s="3" t="str">
        <f aca="false">B4147&amp;"_"&amp;C4147</f>
        <v>9_2024-07-23</v>
      </c>
    </row>
    <row r="4148" customFormat="false" ht="15" hidden="false" customHeight="false" outlineLevel="0" collapsed="false">
      <c r="A4148" s="3" t="n">
        <v>4147</v>
      </c>
      <c r="B4148" s="3" t="n">
        <v>9</v>
      </c>
      <c r="C4148" s="3" t="s">
        <v>203</v>
      </c>
      <c r="D4148" s="4" t="n">
        <v>197.5</v>
      </c>
      <c r="E4148" s="4" t="n">
        <v>198.58</v>
      </c>
      <c r="F4148" s="4" t="n">
        <v>196.86</v>
      </c>
      <c r="G4148" s="4" t="n">
        <v>197.97</v>
      </c>
      <c r="H4148" s="5" t="n">
        <v>4381860</v>
      </c>
      <c r="I4148" s="3"/>
      <c r="J4148" s="3" t="n">
        <f aca="false">ROUND((G4148-G4147)/G4147*100,2)</f>
        <v>3.62</v>
      </c>
      <c r="K4148" s="3" t="str">
        <f aca="false">B4148&amp;"_"&amp;C4148</f>
        <v>9_2024-07-24</v>
      </c>
    </row>
    <row r="4149" customFormat="false" ht="15" hidden="false" customHeight="false" outlineLevel="0" collapsed="false">
      <c r="A4149" s="3" t="n">
        <v>4148</v>
      </c>
      <c r="B4149" s="3" t="n">
        <v>9</v>
      </c>
      <c r="C4149" s="3" t="s">
        <v>204</v>
      </c>
      <c r="D4149" s="4" t="n">
        <v>200.64</v>
      </c>
      <c r="E4149" s="4" t="n">
        <v>201.8</v>
      </c>
      <c r="F4149" s="4" t="n">
        <v>199.92</v>
      </c>
      <c r="G4149" s="4" t="n">
        <v>200</v>
      </c>
      <c r="H4149" s="5" t="n">
        <v>1695005</v>
      </c>
      <c r="I4149" s="3"/>
      <c r="J4149" s="3" t="n">
        <f aca="false">ROUND((G4149-G4148)/G4148*100,2)</f>
        <v>1.03</v>
      </c>
      <c r="K4149" s="3" t="str">
        <f aca="false">B4149&amp;"_"&amp;C4149</f>
        <v>9_2024-07-25</v>
      </c>
    </row>
    <row r="4150" customFormat="false" ht="15" hidden="false" customHeight="false" outlineLevel="0" collapsed="false">
      <c r="A4150" s="3" t="n">
        <v>4149</v>
      </c>
      <c r="B4150" s="3" t="n">
        <v>9</v>
      </c>
      <c r="C4150" s="3" t="s">
        <v>205</v>
      </c>
      <c r="D4150" s="4" t="n">
        <v>202.09</v>
      </c>
      <c r="E4150" s="4" t="n">
        <v>202.75</v>
      </c>
      <c r="F4150" s="4" t="n">
        <v>200.58</v>
      </c>
      <c r="G4150" s="4" t="n">
        <v>201.37</v>
      </c>
      <c r="H4150" s="5" t="n">
        <v>6277956</v>
      </c>
      <c r="I4150" s="3"/>
      <c r="J4150" s="3" t="n">
        <f aca="false">ROUND((G4150-G4149)/G4149*100,2)</f>
        <v>0.69</v>
      </c>
      <c r="K4150" s="3" t="str">
        <f aca="false">B4150&amp;"_"&amp;C4150</f>
        <v>9_2024-07-26</v>
      </c>
    </row>
    <row r="4151" customFormat="false" ht="15" hidden="false" customHeight="false" outlineLevel="0" collapsed="false">
      <c r="A4151" s="3" t="n">
        <v>4150</v>
      </c>
      <c r="B4151" s="3" t="n">
        <v>9</v>
      </c>
      <c r="C4151" s="3" t="s">
        <v>206</v>
      </c>
      <c r="D4151" s="4" t="n">
        <v>203.77</v>
      </c>
      <c r="E4151" s="4" t="n">
        <v>204.8</v>
      </c>
      <c r="F4151" s="4" t="n">
        <v>202.83</v>
      </c>
      <c r="G4151" s="4" t="n">
        <v>203.23</v>
      </c>
      <c r="H4151" s="5" t="n">
        <v>7598947</v>
      </c>
      <c r="I4151" s="3"/>
      <c r="J4151" s="3" t="n">
        <f aca="false">ROUND((G4151-G4150)/G4150*100,2)</f>
        <v>0.92</v>
      </c>
      <c r="K4151" s="3" t="str">
        <f aca="false">B4151&amp;"_"&amp;C4151</f>
        <v>9_2024-07-29</v>
      </c>
    </row>
    <row r="4152" customFormat="false" ht="15" hidden="false" customHeight="false" outlineLevel="0" collapsed="false">
      <c r="A4152" s="3" t="n">
        <v>4151</v>
      </c>
      <c r="B4152" s="3" t="n">
        <v>9</v>
      </c>
      <c r="C4152" s="3" t="s">
        <v>207</v>
      </c>
      <c r="D4152" s="4" t="n">
        <v>202.37</v>
      </c>
      <c r="E4152" s="4" t="n">
        <v>203.56</v>
      </c>
      <c r="F4152" s="4" t="n">
        <v>201.66</v>
      </c>
      <c r="G4152" s="4" t="n">
        <v>202.94</v>
      </c>
      <c r="H4152" s="5" t="n">
        <v>3041592</v>
      </c>
      <c r="I4152" s="3"/>
      <c r="J4152" s="3" t="n">
        <f aca="false">ROUND((G4152-G4151)/G4151*100,2)</f>
        <v>-0.14</v>
      </c>
      <c r="K4152" s="3" t="str">
        <f aca="false">B4152&amp;"_"&amp;C4152</f>
        <v>9_2024-07-30</v>
      </c>
    </row>
    <row r="4153" customFormat="false" ht="15" hidden="false" customHeight="false" outlineLevel="0" collapsed="false">
      <c r="A4153" s="3" t="n">
        <v>4152</v>
      </c>
      <c r="B4153" s="3" t="n">
        <v>9</v>
      </c>
      <c r="C4153" s="3" t="s">
        <v>208</v>
      </c>
      <c r="D4153" s="4" t="n">
        <v>202.53</v>
      </c>
      <c r="E4153" s="4" t="n">
        <v>203.31</v>
      </c>
      <c r="F4153" s="4" t="n">
        <v>201.86</v>
      </c>
      <c r="G4153" s="4" t="n">
        <v>202.42</v>
      </c>
      <c r="H4153" s="5" t="n">
        <v>2567075</v>
      </c>
      <c r="I4153" s="3"/>
      <c r="J4153" s="3" t="n">
        <f aca="false">ROUND((G4153-G4152)/G4152*100,2)</f>
        <v>-0.26</v>
      </c>
      <c r="K4153" s="3" t="str">
        <f aca="false">B4153&amp;"_"&amp;C4153</f>
        <v>9_2024-07-31</v>
      </c>
    </row>
    <row r="4154" customFormat="false" ht="15" hidden="false" customHeight="false" outlineLevel="0" collapsed="false">
      <c r="A4154" s="3" t="n">
        <v>4153</v>
      </c>
      <c r="B4154" s="3" t="n">
        <v>9</v>
      </c>
      <c r="C4154" s="3" t="s">
        <v>209</v>
      </c>
      <c r="D4154" s="4" t="n">
        <v>206.43</v>
      </c>
      <c r="E4154" s="4" t="n">
        <v>207.3</v>
      </c>
      <c r="F4154" s="4" t="n">
        <v>206.29</v>
      </c>
      <c r="G4154" s="4" t="n">
        <v>206.56</v>
      </c>
      <c r="H4154" s="5" t="n">
        <v>4998805</v>
      </c>
      <c r="I4154" s="3"/>
      <c r="J4154" s="3" t="n">
        <f aca="false">ROUND((G4154-G4153)/G4153*100,2)</f>
        <v>2.05</v>
      </c>
      <c r="K4154" s="3" t="str">
        <f aca="false">B4154&amp;"_"&amp;C4154</f>
        <v>9_2024-08-01</v>
      </c>
    </row>
    <row r="4155" customFormat="false" ht="15" hidden="false" customHeight="false" outlineLevel="0" collapsed="false">
      <c r="A4155" s="3" t="n">
        <v>4154</v>
      </c>
      <c r="B4155" s="3" t="n">
        <v>9</v>
      </c>
      <c r="C4155" s="3" t="s">
        <v>210</v>
      </c>
      <c r="D4155" s="4" t="n">
        <v>209.43</v>
      </c>
      <c r="E4155" s="4" t="n">
        <v>210.51</v>
      </c>
      <c r="F4155" s="4" t="n">
        <v>208.55</v>
      </c>
      <c r="G4155" s="4" t="n">
        <v>208.77</v>
      </c>
      <c r="H4155" s="5" t="n">
        <v>4041858</v>
      </c>
      <c r="I4155" s="3"/>
      <c r="J4155" s="3" t="n">
        <f aca="false">ROUND((G4155-G4154)/G4154*100,2)</f>
        <v>1.07</v>
      </c>
      <c r="K4155" s="3" t="str">
        <f aca="false">B4155&amp;"_"&amp;C4155</f>
        <v>9_2024-08-02</v>
      </c>
    </row>
    <row r="4156" customFormat="false" ht="15" hidden="false" customHeight="false" outlineLevel="0" collapsed="false">
      <c r="A4156" s="3" t="n">
        <v>4155</v>
      </c>
      <c r="B4156" s="3" t="n">
        <v>9</v>
      </c>
      <c r="C4156" s="3" t="s">
        <v>211</v>
      </c>
      <c r="D4156" s="4" t="n">
        <v>207.57</v>
      </c>
      <c r="E4156" s="4" t="n">
        <v>208.51</v>
      </c>
      <c r="F4156" s="4" t="n">
        <v>207.55</v>
      </c>
      <c r="G4156" s="4" t="n">
        <v>208.35</v>
      </c>
      <c r="H4156" s="5" t="n">
        <v>5186753</v>
      </c>
      <c r="I4156" s="3"/>
      <c r="J4156" s="3" t="n">
        <f aca="false">ROUND((G4156-G4155)/G4155*100,2)</f>
        <v>-0.2</v>
      </c>
      <c r="K4156" s="3" t="str">
        <f aca="false">B4156&amp;"_"&amp;C4156</f>
        <v>9_2024-08-05</v>
      </c>
    </row>
    <row r="4157" customFormat="false" ht="15" hidden="false" customHeight="false" outlineLevel="0" collapsed="false">
      <c r="A4157" s="3" t="n">
        <v>4156</v>
      </c>
      <c r="B4157" s="3" t="n">
        <v>9</v>
      </c>
      <c r="C4157" s="3" t="s">
        <v>212</v>
      </c>
      <c r="D4157" s="4" t="n">
        <v>208.79</v>
      </c>
      <c r="E4157" s="4" t="n">
        <v>209.66</v>
      </c>
      <c r="F4157" s="4" t="n">
        <v>207.78</v>
      </c>
      <c r="G4157" s="4" t="n">
        <v>208.86</v>
      </c>
      <c r="H4157" s="5" t="n">
        <v>7956990</v>
      </c>
      <c r="I4157" s="3"/>
      <c r="J4157" s="3" t="n">
        <f aca="false">ROUND((G4157-G4156)/G4156*100,2)</f>
        <v>0.24</v>
      </c>
      <c r="K4157" s="3" t="str">
        <f aca="false">B4157&amp;"_"&amp;C4157</f>
        <v>9_2024-08-06</v>
      </c>
    </row>
    <row r="4158" customFormat="false" ht="15" hidden="false" customHeight="false" outlineLevel="0" collapsed="false">
      <c r="A4158" s="3" t="n">
        <v>4157</v>
      </c>
      <c r="B4158" s="3" t="n">
        <v>9</v>
      </c>
      <c r="C4158" s="3" t="s">
        <v>213</v>
      </c>
      <c r="D4158" s="4" t="n">
        <v>204.64</v>
      </c>
      <c r="E4158" s="4" t="n">
        <v>204.98</v>
      </c>
      <c r="F4158" s="4" t="n">
        <v>203.75</v>
      </c>
      <c r="G4158" s="4" t="n">
        <v>204.02</v>
      </c>
      <c r="H4158" s="5" t="n">
        <v>6523014</v>
      </c>
      <c r="I4158" s="3"/>
      <c r="J4158" s="3" t="n">
        <f aca="false">ROUND((G4158-G4157)/G4157*100,2)</f>
        <v>-2.32</v>
      </c>
      <c r="K4158" s="3" t="str">
        <f aca="false">B4158&amp;"_"&amp;C4158</f>
        <v>9_2024-08-07</v>
      </c>
    </row>
    <row r="4159" customFormat="false" ht="15" hidden="false" customHeight="false" outlineLevel="0" collapsed="false">
      <c r="A4159" s="3" t="n">
        <v>4158</v>
      </c>
      <c r="B4159" s="3" t="n">
        <v>9</v>
      </c>
      <c r="C4159" s="3" t="s">
        <v>214</v>
      </c>
      <c r="D4159" s="4" t="n">
        <v>206.52</v>
      </c>
      <c r="E4159" s="4" t="n">
        <v>207.52</v>
      </c>
      <c r="F4159" s="4" t="n">
        <v>205.73</v>
      </c>
      <c r="G4159" s="4" t="n">
        <v>206.72</v>
      </c>
      <c r="H4159" s="5" t="n">
        <v>3005059</v>
      </c>
      <c r="I4159" s="3"/>
      <c r="J4159" s="3" t="n">
        <f aca="false">ROUND((G4159-G4158)/G4158*100,2)</f>
        <v>1.32</v>
      </c>
      <c r="K4159" s="3" t="str">
        <f aca="false">B4159&amp;"_"&amp;C4159</f>
        <v>9_2024-08-08</v>
      </c>
    </row>
    <row r="4160" customFormat="false" ht="15" hidden="false" customHeight="false" outlineLevel="0" collapsed="false">
      <c r="A4160" s="3" t="n">
        <v>4159</v>
      </c>
      <c r="B4160" s="3" t="n">
        <v>9</v>
      </c>
      <c r="C4160" s="3" t="s">
        <v>215</v>
      </c>
      <c r="D4160" s="4" t="n">
        <v>199.95</v>
      </c>
      <c r="E4160" s="4" t="n">
        <v>199.98</v>
      </c>
      <c r="F4160" s="4" t="n">
        <v>199.73</v>
      </c>
      <c r="G4160" s="4" t="n">
        <v>199.97</v>
      </c>
      <c r="H4160" s="5" t="n">
        <v>6018385</v>
      </c>
      <c r="I4160" s="3"/>
      <c r="J4160" s="3" t="n">
        <f aca="false">ROUND((G4160-G4159)/G4159*100,2)</f>
        <v>-3.27</v>
      </c>
      <c r="K4160" s="3" t="str">
        <f aca="false">B4160&amp;"_"&amp;C4160</f>
        <v>9_2024-08-09</v>
      </c>
    </row>
    <row r="4161" customFormat="false" ht="15" hidden="false" customHeight="false" outlineLevel="0" collapsed="false">
      <c r="A4161" s="3" t="n">
        <v>4160</v>
      </c>
      <c r="B4161" s="3" t="n">
        <v>9</v>
      </c>
      <c r="C4161" s="3" t="s">
        <v>216</v>
      </c>
      <c r="D4161" s="4" t="n">
        <v>198.82</v>
      </c>
      <c r="E4161" s="4" t="n">
        <v>199.94</v>
      </c>
      <c r="F4161" s="4" t="n">
        <v>198.04</v>
      </c>
      <c r="G4161" s="4" t="n">
        <v>199.15</v>
      </c>
      <c r="H4161" s="5" t="n">
        <v>2736924</v>
      </c>
      <c r="I4161" s="3"/>
      <c r="J4161" s="3" t="n">
        <f aca="false">ROUND((G4161-G4160)/G4160*100,2)</f>
        <v>-0.41</v>
      </c>
      <c r="K4161" s="3" t="str">
        <f aca="false">B4161&amp;"_"&amp;C4161</f>
        <v>9_2024-08-12</v>
      </c>
    </row>
    <row r="4162" customFormat="false" ht="15" hidden="false" customHeight="false" outlineLevel="0" collapsed="false">
      <c r="A4162" s="3" t="n">
        <v>4161</v>
      </c>
      <c r="B4162" s="3" t="n">
        <v>9</v>
      </c>
      <c r="C4162" s="3" t="s">
        <v>217</v>
      </c>
      <c r="D4162" s="4" t="n">
        <v>197.2</v>
      </c>
      <c r="E4162" s="4" t="n">
        <v>197.36</v>
      </c>
      <c r="F4162" s="4" t="n">
        <v>197.09</v>
      </c>
      <c r="G4162" s="4" t="n">
        <v>197.34</v>
      </c>
      <c r="H4162" s="5" t="n">
        <v>7445251</v>
      </c>
      <c r="I4162" s="3"/>
      <c r="J4162" s="3" t="n">
        <f aca="false">ROUND((G4162-G4161)/G4161*100,2)</f>
        <v>-0.91</v>
      </c>
      <c r="K4162" s="3" t="str">
        <f aca="false">B4162&amp;"_"&amp;C4162</f>
        <v>9_2024-08-13</v>
      </c>
    </row>
    <row r="4163" customFormat="false" ht="15" hidden="false" customHeight="false" outlineLevel="0" collapsed="false">
      <c r="A4163" s="3" t="n">
        <v>4162</v>
      </c>
      <c r="B4163" s="3" t="n">
        <v>9</v>
      </c>
      <c r="C4163" s="3" t="s">
        <v>218</v>
      </c>
      <c r="D4163" s="4" t="n">
        <v>195.27</v>
      </c>
      <c r="E4163" s="4" t="n">
        <v>195.81</v>
      </c>
      <c r="F4163" s="4" t="n">
        <v>194.27</v>
      </c>
      <c r="G4163" s="4" t="n">
        <v>194.56</v>
      </c>
      <c r="H4163" s="5" t="n">
        <v>1869797</v>
      </c>
      <c r="I4163" s="3"/>
      <c r="J4163" s="3" t="n">
        <f aca="false">ROUND((G4163-G4162)/G4162*100,2)</f>
        <v>-1.41</v>
      </c>
      <c r="K4163" s="3" t="str">
        <f aca="false">B4163&amp;"_"&amp;C4163</f>
        <v>9_2024-08-14</v>
      </c>
    </row>
    <row r="4164" customFormat="false" ht="15" hidden="false" customHeight="false" outlineLevel="0" collapsed="false">
      <c r="A4164" s="3" t="n">
        <v>4163</v>
      </c>
      <c r="B4164" s="3" t="n">
        <v>9</v>
      </c>
      <c r="C4164" s="3" t="s">
        <v>219</v>
      </c>
      <c r="D4164" s="4" t="n">
        <v>198.33</v>
      </c>
      <c r="E4164" s="4" t="n">
        <v>199.45</v>
      </c>
      <c r="F4164" s="4" t="n">
        <v>197.49</v>
      </c>
      <c r="G4164" s="4" t="n">
        <v>198.48</v>
      </c>
      <c r="H4164" s="5" t="n">
        <v>2374441</v>
      </c>
      <c r="I4164" s="3"/>
      <c r="J4164" s="3" t="n">
        <f aca="false">ROUND((G4164-G4163)/G4163*100,2)</f>
        <v>2.01</v>
      </c>
      <c r="K4164" s="3" t="str">
        <f aca="false">B4164&amp;"_"&amp;C4164</f>
        <v>9_2024-08-15</v>
      </c>
    </row>
    <row r="4165" customFormat="false" ht="15" hidden="false" customHeight="false" outlineLevel="0" collapsed="false">
      <c r="A4165" s="3" t="n">
        <v>4164</v>
      </c>
      <c r="B4165" s="3" t="n">
        <v>9</v>
      </c>
      <c r="C4165" s="3" t="s">
        <v>220</v>
      </c>
      <c r="D4165" s="4" t="n">
        <v>195.88</v>
      </c>
      <c r="E4165" s="4" t="n">
        <v>196.97</v>
      </c>
      <c r="F4165" s="4" t="n">
        <v>195.88</v>
      </c>
      <c r="G4165" s="4" t="n">
        <v>196.08</v>
      </c>
      <c r="H4165" s="5" t="n">
        <v>7387181</v>
      </c>
      <c r="I4165" s="3"/>
      <c r="J4165" s="3" t="n">
        <f aca="false">ROUND((G4165-G4164)/G4164*100,2)</f>
        <v>-1.21</v>
      </c>
      <c r="K4165" s="3" t="str">
        <f aca="false">B4165&amp;"_"&amp;C4165</f>
        <v>9_2024-08-16</v>
      </c>
    </row>
    <row r="4166" customFormat="false" ht="15" hidden="false" customHeight="false" outlineLevel="0" collapsed="false">
      <c r="A4166" s="3" t="n">
        <v>4165</v>
      </c>
      <c r="B4166" s="3" t="n">
        <v>9</v>
      </c>
      <c r="C4166" s="3" t="s">
        <v>221</v>
      </c>
      <c r="D4166" s="4" t="n">
        <v>194.67</v>
      </c>
      <c r="E4166" s="4" t="n">
        <v>196.14</v>
      </c>
      <c r="F4166" s="4" t="n">
        <v>193.86</v>
      </c>
      <c r="G4166" s="4" t="n">
        <v>195.24</v>
      </c>
      <c r="H4166" s="5" t="n">
        <v>815214</v>
      </c>
      <c r="I4166" s="3"/>
      <c r="J4166" s="3" t="n">
        <f aca="false">ROUND((G4166-G4165)/G4165*100,2)</f>
        <v>-0.43</v>
      </c>
      <c r="K4166" s="3" t="str">
        <f aca="false">B4166&amp;"_"&amp;C4166</f>
        <v>9_2024-08-19</v>
      </c>
    </row>
    <row r="4167" customFormat="false" ht="15" hidden="false" customHeight="false" outlineLevel="0" collapsed="false">
      <c r="A4167" s="3" t="n">
        <v>4166</v>
      </c>
      <c r="B4167" s="3" t="n">
        <v>9</v>
      </c>
      <c r="C4167" s="3" t="s">
        <v>222</v>
      </c>
      <c r="D4167" s="4" t="n">
        <v>198.38</v>
      </c>
      <c r="E4167" s="4" t="n">
        <v>199.45</v>
      </c>
      <c r="F4167" s="4" t="n">
        <v>197.88</v>
      </c>
      <c r="G4167" s="4" t="n">
        <v>198.61</v>
      </c>
      <c r="H4167" s="5" t="n">
        <v>4259241</v>
      </c>
      <c r="I4167" s="3"/>
      <c r="J4167" s="3" t="n">
        <f aca="false">ROUND((G4167-G4166)/G4166*100,2)</f>
        <v>1.73</v>
      </c>
      <c r="K4167" s="3" t="str">
        <f aca="false">B4167&amp;"_"&amp;C4167</f>
        <v>9_2024-08-20</v>
      </c>
    </row>
    <row r="4168" customFormat="false" ht="15" hidden="false" customHeight="false" outlineLevel="0" collapsed="false">
      <c r="A4168" s="3" t="n">
        <v>4167</v>
      </c>
      <c r="B4168" s="3" t="n">
        <v>9</v>
      </c>
      <c r="C4168" s="3" t="s">
        <v>223</v>
      </c>
      <c r="D4168" s="4" t="n">
        <v>202.49</v>
      </c>
      <c r="E4168" s="4" t="n">
        <v>203.03</v>
      </c>
      <c r="F4168" s="4" t="n">
        <v>201.34</v>
      </c>
      <c r="G4168" s="4" t="n">
        <v>202.58</v>
      </c>
      <c r="H4168" s="5" t="n">
        <v>5597522</v>
      </c>
      <c r="I4168" s="3"/>
      <c r="J4168" s="3" t="n">
        <f aca="false">ROUND((G4168-G4167)/G4167*100,2)</f>
        <v>2</v>
      </c>
      <c r="K4168" s="3" t="str">
        <f aca="false">B4168&amp;"_"&amp;C4168</f>
        <v>9_2024-08-21</v>
      </c>
    </row>
    <row r="4169" customFormat="false" ht="15" hidden="false" customHeight="false" outlineLevel="0" collapsed="false">
      <c r="A4169" s="3" t="n">
        <v>4168</v>
      </c>
      <c r="B4169" s="3" t="n">
        <v>9</v>
      </c>
      <c r="C4169" s="3" t="s">
        <v>224</v>
      </c>
      <c r="D4169" s="4" t="n">
        <v>205.6</v>
      </c>
      <c r="E4169" s="4" t="n">
        <v>206.67</v>
      </c>
      <c r="F4169" s="4" t="n">
        <v>203.81</v>
      </c>
      <c r="G4169" s="4" t="n">
        <v>204.83</v>
      </c>
      <c r="H4169" s="5" t="n">
        <v>2539829</v>
      </c>
      <c r="I4169" s="3"/>
      <c r="J4169" s="3" t="n">
        <f aca="false">ROUND((G4169-G4168)/G4168*100,2)</f>
        <v>1.11</v>
      </c>
      <c r="K4169" s="3" t="str">
        <f aca="false">B4169&amp;"_"&amp;C4169</f>
        <v>9_2024-08-22</v>
      </c>
    </row>
    <row r="4170" customFormat="false" ht="15" hidden="false" customHeight="false" outlineLevel="0" collapsed="false">
      <c r="A4170" s="3" t="n">
        <v>4169</v>
      </c>
      <c r="B4170" s="3" t="n">
        <v>9</v>
      </c>
      <c r="C4170" s="3" t="s">
        <v>225</v>
      </c>
      <c r="D4170" s="4" t="n">
        <v>207.49</v>
      </c>
      <c r="E4170" s="4" t="n">
        <v>208.52</v>
      </c>
      <c r="F4170" s="4" t="n">
        <v>206.6</v>
      </c>
      <c r="G4170" s="4" t="n">
        <v>208.08</v>
      </c>
      <c r="H4170" s="5" t="n">
        <v>3888270</v>
      </c>
      <c r="I4170" s="3"/>
      <c r="J4170" s="3" t="n">
        <f aca="false">ROUND((G4170-G4169)/G4169*100,2)</f>
        <v>1.59</v>
      </c>
      <c r="K4170" s="3" t="str">
        <f aca="false">B4170&amp;"_"&amp;C4170</f>
        <v>9_2024-08-23</v>
      </c>
    </row>
    <row r="4171" customFormat="false" ht="15" hidden="false" customHeight="false" outlineLevel="0" collapsed="false">
      <c r="A4171" s="3" t="n">
        <v>4170</v>
      </c>
      <c r="B4171" s="3" t="n">
        <v>9</v>
      </c>
      <c r="C4171" s="3" t="s">
        <v>226</v>
      </c>
      <c r="D4171" s="4" t="n">
        <v>205.05</v>
      </c>
      <c r="E4171" s="4" t="n">
        <v>205.69</v>
      </c>
      <c r="F4171" s="4" t="n">
        <v>204.71</v>
      </c>
      <c r="G4171" s="4" t="n">
        <v>205.06</v>
      </c>
      <c r="H4171" s="5" t="n">
        <v>5842251</v>
      </c>
      <c r="I4171" s="3"/>
      <c r="J4171" s="3" t="n">
        <f aca="false">ROUND((G4171-G4170)/G4170*100,2)</f>
        <v>-1.45</v>
      </c>
      <c r="K4171" s="3" t="str">
        <f aca="false">B4171&amp;"_"&amp;C4171</f>
        <v>9_2024-08-26</v>
      </c>
    </row>
    <row r="4172" customFormat="false" ht="15" hidden="false" customHeight="false" outlineLevel="0" collapsed="false">
      <c r="A4172" s="3" t="n">
        <v>4171</v>
      </c>
      <c r="B4172" s="3" t="n">
        <v>9</v>
      </c>
      <c r="C4172" s="3" t="s">
        <v>227</v>
      </c>
      <c r="D4172" s="4" t="n">
        <v>194.18</v>
      </c>
      <c r="E4172" s="4" t="n">
        <v>194.44</v>
      </c>
      <c r="F4172" s="4" t="n">
        <v>193.42</v>
      </c>
      <c r="G4172" s="4" t="n">
        <v>193.46</v>
      </c>
      <c r="H4172" s="5" t="n">
        <v>3524241</v>
      </c>
      <c r="I4172" s="3"/>
      <c r="J4172" s="3" t="n">
        <f aca="false">ROUND((G4172-G4171)/G4171*100,2)</f>
        <v>-5.66</v>
      </c>
      <c r="K4172" s="3" t="str">
        <f aca="false">B4172&amp;"_"&amp;C4172</f>
        <v>9_2024-08-27</v>
      </c>
    </row>
    <row r="4173" customFormat="false" ht="15" hidden="false" customHeight="false" outlineLevel="0" collapsed="false">
      <c r="A4173" s="3" t="n">
        <v>4172</v>
      </c>
      <c r="B4173" s="3" t="n">
        <v>9</v>
      </c>
      <c r="C4173" s="3" t="s">
        <v>228</v>
      </c>
      <c r="D4173" s="4" t="n">
        <v>200.39</v>
      </c>
      <c r="E4173" s="4" t="n">
        <v>201.38</v>
      </c>
      <c r="F4173" s="4" t="n">
        <v>199.22</v>
      </c>
      <c r="G4173" s="4" t="n">
        <v>200.44</v>
      </c>
      <c r="H4173" s="5" t="n">
        <v>3558144</v>
      </c>
      <c r="I4173" s="3"/>
      <c r="J4173" s="3" t="n">
        <f aca="false">ROUND((G4173-G4172)/G4172*100,2)</f>
        <v>3.61</v>
      </c>
      <c r="K4173" s="3" t="str">
        <f aca="false">B4173&amp;"_"&amp;C4173</f>
        <v>9_2024-08-28</v>
      </c>
    </row>
    <row r="4174" customFormat="false" ht="15" hidden="false" customHeight="false" outlineLevel="0" collapsed="false">
      <c r="A4174" s="3" t="n">
        <v>4173</v>
      </c>
      <c r="B4174" s="3" t="n">
        <v>9</v>
      </c>
      <c r="C4174" s="3" t="s">
        <v>229</v>
      </c>
      <c r="D4174" s="4" t="n">
        <v>199.03</v>
      </c>
      <c r="E4174" s="4" t="n">
        <v>199.71</v>
      </c>
      <c r="F4174" s="4" t="n">
        <v>198.33</v>
      </c>
      <c r="G4174" s="4" t="n">
        <v>198.91</v>
      </c>
      <c r="H4174" s="5" t="n">
        <v>7335282</v>
      </c>
      <c r="I4174" s="3"/>
      <c r="J4174" s="3" t="n">
        <f aca="false">ROUND((G4174-G4173)/G4173*100,2)</f>
        <v>-0.76</v>
      </c>
      <c r="K4174" s="3" t="str">
        <f aca="false">B4174&amp;"_"&amp;C4174</f>
        <v>9_2024-08-29</v>
      </c>
    </row>
    <row r="4175" customFormat="false" ht="15" hidden="false" customHeight="false" outlineLevel="0" collapsed="false">
      <c r="A4175" s="3" t="n">
        <v>4174</v>
      </c>
      <c r="B4175" s="3" t="n">
        <v>9</v>
      </c>
      <c r="C4175" s="3" t="s">
        <v>230</v>
      </c>
      <c r="D4175" s="4" t="n">
        <v>198.65</v>
      </c>
      <c r="E4175" s="4" t="n">
        <v>199.73</v>
      </c>
      <c r="F4175" s="4" t="n">
        <v>197.88</v>
      </c>
      <c r="G4175" s="4" t="n">
        <v>198.04</v>
      </c>
      <c r="H4175" s="5" t="n">
        <v>878732</v>
      </c>
      <c r="I4175" s="3"/>
      <c r="J4175" s="3" t="n">
        <f aca="false">ROUND((G4175-G4174)/G4174*100,2)</f>
        <v>-0.44</v>
      </c>
      <c r="K4175" s="3" t="str">
        <f aca="false">B4175&amp;"_"&amp;C4175</f>
        <v>9_2024-08-30</v>
      </c>
    </row>
    <row r="4176" customFormat="false" ht="15" hidden="false" customHeight="false" outlineLevel="0" collapsed="false">
      <c r="A4176" s="3" t="n">
        <v>4175</v>
      </c>
      <c r="B4176" s="3" t="n">
        <v>9</v>
      </c>
      <c r="C4176" s="3" t="s">
        <v>231</v>
      </c>
      <c r="D4176" s="4" t="n">
        <v>197.75</v>
      </c>
      <c r="E4176" s="4" t="n">
        <v>198.13</v>
      </c>
      <c r="F4176" s="4" t="n">
        <v>197.26</v>
      </c>
      <c r="G4176" s="4" t="n">
        <v>197.93</v>
      </c>
      <c r="H4176" s="5" t="n">
        <v>5149119</v>
      </c>
      <c r="I4176" s="3"/>
      <c r="J4176" s="3" t="n">
        <f aca="false">ROUND((G4176-G4175)/G4175*100,2)</f>
        <v>-0.06</v>
      </c>
      <c r="K4176" s="3" t="str">
        <f aca="false">B4176&amp;"_"&amp;C4176</f>
        <v>9_2024-09-02</v>
      </c>
    </row>
    <row r="4177" customFormat="false" ht="15" hidden="false" customHeight="false" outlineLevel="0" collapsed="false">
      <c r="A4177" s="3" t="n">
        <v>4176</v>
      </c>
      <c r="B4177" s="3" t="n">
        <v>9</v>
      </c>
      <c r="C4177" s="3" t="s">
        <v>232</v>
      </c>
      <c r="D4177" s="4" t="n">
        <v>202.08</v>
      </c>
      <c r="E4177" s="4" t="n">
        <v>203.38</v>
      </c>
      <c r="F4177" s="4" t="n">
        <v>201.99</v>
      </c>
      <c r="G4177" s="4" t="n">
        <v>202.87</v>
      </c>
      <c r="H4177" s="5" t="n">
        <v>3902786</v>
      </c>
      <c r="I4177" s="3"/>
      <c r="J4177" s="3" t="n">
        <f aca="false">ROUND((G4177-G4176)/G4176*100,2)</f>
        <v>2.5</v>
      </c>
      <c r="K4177" s="3" t="str">
        <f aca="false">B4177&amp;"_"&amp;C4177</f>
        <v>9_2024-09-03</v>
      </c>
    </row>
    <row r="4178" customFormat="false" ht="15" hidden="false" customHeight="false" outlineLevel="0" collapsed="false">
      <c r="A4178" s="3" t="n">
        <v>4177</v>
      </c>
      <c r="B4178" s="3" t="n">
        <v>9</v>
      </c>
      <c r="C4178" s="3" t="s">
        <v>233</v>
      </c>
      <c r="D4178" s="4" t="n">
        <v>206.82</v>
      </c>
      <c r="E4178" s="4" t="n">
        <v>208.47</v>
      </c>
      <c r="F4178" s="4" t="n">
        <v>206.35</v>
      </c>
      <c r="G4178" s="4" t="n">
        <v>207.36</v>
      </c>
      <c r="H4178" s="5" t="n">
        <v>7889500</v>
      </c>
      <c r="I4178" s="3"/>
      <c r="J4178" s="3" t="n">
        <f aca="false">ROUND((G4178-G4177)/G4177*100,2)</f>
        <v>2.21</v>
      </c>
      <c r="K4178" s="3" t="str">
        <f aca="false">B4178&amp;"_"&amp;C4178</f>
        <v>9_2024-09-04</v>
      </c>
    </row>
    <row r="4179" customFormat="false" ht="15" hidden="false" customHeight="false" outlineLevel="0" collapsed="false">
      <c r="A4179" s="3" t="n">
        <v>4178</v>
      </c>
      <c r="B4179" s="3" t="n">
        <v>9</v>
      </c>
      <c r="C4179" s="3" t="s">
        <v>234</v>
      </c>
      <c r="D4179" s="4" t="n">
        <v>206.06</v>
      </c>
      <c r="E4179" s="4" t="n">
        <v>207.24</v>
      </c>
      <c r="F4179" s="4" t="n">
        <v>204.58</v>
      </c>
      <c r="G4179" s="4" t="n">
        <v>205.39</v>
      </c>
      <c r="H4179" s="5" t="n">
        <v>1657399</v>
      </c>
      <c r="I4179" s="3"/>
      <c r="J4179" s="3" t="n">
        <f aca="false">ROUND((G4179-G4178)/G4178*100,2)</f>
        <v>-0.95</v>
      </c>
      <c r="K4179" s="3" t="str">
        <f aca="false">B4179&amp;"_"&amp;C4179</f>
        <v>9_2024-09-05</v>
      </c>
    </row>
    <row r="4180" customFormat="false" ht="15" hidden="false" customHeight="false" outlineLevel="0" collapsed="false">
      <c r="A4180" s="3" t="n">
        <v>4179</v>
      </c>
      <c r="B4180" s="3" t="n">
        <v>9</v>
      </c>
      <c r="C4180" s="3" t="s">
        <v>235</v>
      </c>
      <c r="D4180" s="4" t="n">
        <v>210.57</v>
      </c>
      <c r="E4180" s="4" t="n">
        <v>211.26</v>
      </c>
      <c r="F4180" s="4" t="n">
        <v>209.54</v>
      </c>
      <c r="G4180" s="4" t="n">
        <v>209.81</v>
      </c>
      <c r="H4180" s="5" t="n">
        <v>6136217</v>
      </c>
      <c r="I4180" s="3"/>
      <c r="J4180" s="3" t="n">
        <f aca="false">ROUND((G4180-G4179)/G4179*100,2)</f>
        <v>2.15</v>
      </c>
      <c r="K4180" s="3" t="str">
        <f aca="false">B4180&amp;"_"&amp;C4180</f>
        <v>9_2024-09-06</v>
      </c>
    </row>
    <row r="4181" customFormat="false" ht="15" hidden="false" customHeight="false" outlineLevel="0" collapsed="false">
      <c r="A4181" s="3" t="n">
        <v>4180</v>
      </c>
      <c r="B4181" s="3" t="n">
        <v>9</v>
      </c>
      <c r="C4181" s="3" t="s">
        <v>236</v>
      </c>
      <c r="D4181" s="4" t="n">
        <v>207.68</v>
      </c>
      <c r="E4181" s="4" t="n">
        <v>208.76</v>
      </c>
      <c r="F4181" s="4" t="n">
        <v>206.79</v>
      </c>
      <c r="G4181" s="4" t="n">
        <v>207.29</v>
      </c>
      <c r="H4181" s="5" t="n">
        <v>4360759</v>
      </c>
      <c r="I4181" s="3"/>
      <c r="J4181" s="3" t="n">
        <f aca="false">ROUND((G4181-G4180)/G4180*100,2)</f>
        <v>-1.2</v>
      </c>
      <c r="K4181" s="3" t="str">
        <f aca="false">B4181&amp;"_"&amp;C4181</f>
        <v>9_2024-09-09</v>
      </c>
    </row>
    <row r="4182" customFormat="false" ht="15" hidden="false" customHeight="false" outlineLevel="0" collapsed="false">
      <c r="A4182" s="3" t="n">
        <v>4181</v>
      </c>
      <c r="B4182" s="3" t="n">
        <v>9</v>
      </c>
      <c r="C4182" s="3" t="s">
        <v>237</v>
      </c>
      <c r="D4182" s="4" t="n">
        <v>205.86</v>
      </c>
      <c r="E4182" s="4" t="n">
        <v>207.51</v>
      </c>
      <c r="F4182" s="4" t="n">
        <v>205.32</v>
      </c>
      <c r="G4182" s="4" t="n">
        <v>206.37</v>
      </c>
      <c r="H4182" s="5" t="n">
        <v>2758309</v>
      </c>
      <c r="I4182" s="3"/>
      <c r="J4182" s="3" t="n">
        <f aca="false">ROUND((G4182-G4181)/G4181*100,2)</f>
        <v>-0.44</v>
      </c>
      <c r="K4182" s="3" t="str">
        <f aca="false">B4182&amp;"_"&amp;C4182</f>
        <v>9_2024-09-10</v>
      </c>
    </row>
    <row r="4183" customFormat="false" ht="15" hidden="false" customHeight="false" outlineLevel="0" collapsed="false">
      <c r="A4183" s="3" t="n">
        <v>4182</v>
      </c>
      <c r="B4183" s="3" t="n">
        <v>9</v>
      </c>
      <c r="C4183" s="3" t="s">
        <v>238</v>
      </c>
      <c r="D4183" s="4" t="n">
        <v>202.12</v>
      </c>
      <c r="E4183" s="4" t="n">
        <v>203.17</v>
      </c>
      <c r="F4183" s="4" t="n">
        <v>202.06</v>
      </c>
      <c r="G4183" s="4" t="n">
        <v>202.53</v>
      </c>
      <c r="H4183" s="5" t="n">
        <v>7606453</v>
      </c>
      <c r="I4183" s="3"/>
      <c r="J4183" s="3" t="n">
        <f aca="false">ROUND((G4183-G4182)/G4182*100,2)</f>
        <v>-1.86</v>
      </c>
      <c r="K4183" s="3" t="str">
        <f aca="false">B4183&amp;"_"&amp;C4183</f>
        <v>9_2024-09-11</v>
      </c>
    </row>
    <row r="4184" customFormat="false" ht="15" hidden="false" customHeight="false" outlineLevel="0" collapsed="false">
      <c r="A4184" s="3" t="n">
        <v>4183</v>
      </c>
      <c r="B4184" s="3" t="n">
        <v>9</v>
      </c>
      <c r="C4184" s="3" t="s">
        <v>239</v>
      </c>
      <c r="D4184" s="4" t="n">
        <v>205.88</v>
      </c>
      <c r="E4184" s="4" t="n">
        <v>205.99</v>
      </c>
      <c r="F4184" s="4" t="n">
        <v>205.12</v>
      </c>
      <c r="G4184" s="4" t="n">
        <v>205.36</v>
      </c>
      <c r="H4184" s="5" t="n">
        <v>4459101</v>
      </c>
      <c r="I4184" s="3"/>
      <c r="J4184" s="3" t="n">
        <f aca="false">ROUND((G4184-G4183)/G4183*100,2)</f>
        <v>1.4</v>
      </c>
      <c r="K4184" s="3" t="str">
        <f aca="false">B4184&amp;"_"&amp;C4184</f>
        <v>9_2024-09-12</v>
      </c>
    </row>
    <row r="4185" customFormat="false" ht="15" hidden="false" customHeight="false" outlineLevel="0" collapsed="false">
      <c r="A4185" s="3" t="n">
        <v>4184</v>
      </c>
      <c r="B4185" s="3" t="n">
        <v>9</v>
      </c>
      <c r="C4185" s="3" t="s">
        <v>240</v>
      </c>
      <c r="D4185" s="4" t="n">
        <v>197.62</v>
      </c>
      <c r="E4185" s="4" t="n">
        <v>199.02</v>
      </c>
      <c r="F4185" s="4" t="n">
        <v>197.52</v>
      </c>
      <c r="G4185" s="4" t="n">
        <v>198.11</v>
      </c>
      <c r="H4185" s="5" t="n">
        <v>7932815</v>
      </c>
      <c r="I4185" s="3"/>
      <c r="J4185" s="3" t="n">
        <f aca="false">ROUND((G4185-G4184)/G4184*100,2)</f>
        <v>-3.53</v>
      </c>
      <c r="K4185" s="3" t="str">
        <f aca="false">B4185&amp;"_"&amp;C4185</f>
        <v>9_2024-09-13</v>
      </c>
    </row>
    <row r="4186" customFormat="false" ht="15" hidden="false" customHeight="false" outlineLevel="0" collapsed="false">
      <c r="A4186" s="3" t="n">
        <v>4185</v>
      </c>
      <c r="B4186" s="3" t="n">
        <v>9</v>
      </c>
      <c r="C4186" s="3" t="s">
        <v>241</v>
      </c>
      <c r="D4186" s="4" t="n">
        <v>198.12</v>
      </c>
      <c r="E4186" s="4" t="n">
        <v>198.47</v>
      </c>
      <c r="F4186" s="4" t="n">
        <v>197.44</v>
      </c>
      <c r="G4186" s="4" t="n">
        <v>197.49</v>
      </c>
      <c r="H4186" s="5" t="n">
        <v>7841665</v>
      </c>
      <c r="I4186" s="3"/>
      <c r="J4186" s="3" t="n">
        <f aca="false">ROUND((G4186-G4185)/G4185*100,2)</f>
        <v>-0.31</v>
      </c>
      <c r="K4186" s="3" t="str">
        <f aca="false">B4186&amp;"_"&amp;C4186</f>
        <v>9_2024-09-16</v>
      </c>
    </row>
    <row r="4187" customFormat="false" ht="15" hidden="false" customHeight="false" outlineLevel="0" collapsed="false">
      <c r="A4187" s="3" t="n">
        <v>4186</v>
      </c>
      <c r="B4187" s="3" t="n">
        <v>9</v>
      </c>
      <c r="C4187" s="3" t="s">
        <v>242</v>
      </c>
      <c r="D4187" s="4" t="n">
        <v>198.4</v>
      </c>
      <c r="E4187" s="4" t="n">
        <v>199.51</v>
      </c>
      <c r="F4187" s="4" t="n">
        <v>197.91</v>
      </c>
      <c r="G4187" s="4" t="n">
        <v>198.09</v>
      </c>
      <c r="H4187" s="5" t="n">
        <v>5127047</v>
      </c>
      <c r="I4187" s="3"/>
      <c r="J4187" s="3" t="n">
        <f aca="false">ROUND((G4187-G4186)/G4186*100,2)</f>
        <v>0.3</v>
      </c>
      <c r="K4187" s="3" t="str">
        <f aca="false">B4187&amp;"_"&amp;C4187</f>
        <v>9_2024-09-17</v>
      </c>
    </row>
    <row r="4188" customFormat="false" ht="15" hidden="false" customHeight="false" outlineLevel="0" collapsed="false">
      <c r="A4188" s="3" t="n">
        <v>4187</v>
      </c>
      <c r="B4188" s="3" t="n">
        <v>9</v>
      </c>
      <c r="C4188" s="3" t="s">
        <v>243</v>
      </c>
      <c r="D4188" s="4" t="n">
        <v>198.62</v>
      </c>
      <c r="E4188" s="4" t="n">
        <v>199.5</v>
      </c>
      <c r="F4188" s="4" t="n">
        <v>197.37</v>
      </c>
      <c r="G4188" s="4" t="n">
        <v>198.15</v>
      </c>
      <c r="H4188" s="5" t="n">
        <v>6896803</v>
      </c>
      <c r="I4188" s="3"/>
      <c r="J4188" s="3" t="n">
        <f aca="false">ROUND((G4188-G4187)/G4187*100,2)</f>
        <v>0.03</v>
      </c>
      <c r="K4188" s="3" t="str">
        <f aca="false">B4188&amp;"_"&amp;C4188</f>
        <v>9_2024-09-18</v>
      </c>
    </row>
    <row r="4189" customFormat="false" ht="15" hidden="false" customHeight="false" outlineLevel="0" collapsed="false">
      <c r="A4189" s="3" t="n">
        <v>4188</v>
      </c>
      <c r="B4189" s="3" t="n">
        <v>9</v>
      </c>
      <c r="C4189" s="3" t="s">
        <v>244</v>
      </c>
      <c r="D4189" s="4" t="n">
        <v>197.5</v>
      </c>
      <c r="E4189" s="4" t="n">
        <v>198.36</v>
      </c>
      <c r="F4189" s="4" t="n">
        <v>196.25</v>
      </c>
      <c r="G4189" s="4" t="n">
        <v>196.91</v>
      </c>
      <c r="H4189" s="5" t="n">
        <v>2132953</v>
      </c>
      <c r="I4189" s="3"/>
      <c r="J4189" s="3" t="n">
        <f aca="false">ROUND((G4189-G4188)/G4188*100,2)</f>
        <v>-0.63</v>
      </c>
      <c r="K4189" s="3" t="str">
        <f aca="false">B4189&amp;"_"&amp;C4189</f>
        <v>9_2024-09-19</v>
      </c>
    </row>
    <row r="4190" customFormat="false" ht="15" hidden="false" customHeight="false" outlineLevel="0" collapsed="false">
      <c r="A4190" s="3" t="n">
        <v>4189</v>
      </c>
      <c r="B4190" s="3" t="n">
        <v>9</v>
      </c>
      <c r="C4190" s="3" t="s">
        <v>245</v>
      </c>
      <c r="D4190" s="4" t="n">
        <v>199.27</v>
      </c>
      <c r="E4190" s="4" t="n">
        <v>199.86</v>
      </c>
      <c r="F4190" s="4" t="n">
        <v>198.59</v>
      </c>
      <c r="G4190" s="4" t="n">
        <v>198.77</v>
      </c>
      <c r="H4190" s="5" t="n">
        <v>5266758</v>
      </c>
      <c r="I4190" s="3"/>
      <c r="J4190" s="3" t="n">
        <f aca="false">ROUND((G4190-G4189)/G4189*100,2)</f>
        <v>0.94</v>
      </c>
      <c r="K4190" s="3" t="str">
        <f aca="false">B4190&amp;"_"&amp;C4190</f>
        <v>9_2024-09-20</v>
      </c>
    </row>
    <row r="4191" customFormat="false" ht="15" hidden="false" customHeight="false" outlineLevel="0" collapsed="false">
      <c r="A4191" s="3" t="n">
        <v>4190</v>
      </c>
      <c r="B4191" s="3" t="n">
        <v>9</v>
      </c>
      <c r="C4191" s="3" t="s">
        <v>246</v>
      </c>
      <c r="D4191" s="4" t="n">
        <v>200.57</v>
      </c>
      <c r="E4191" s="4" t="n">
        <v>200.73</v>
      </c>
      <c r="F4191" s="4" t="n">
        <v>199.79</v>
      </c>
      <c r="G4191" s="4" t="n">
        <v>200.5</v>
      </c>
      <c r="H4191" s="5" t="n">
        <v>4551096</v>
      </c>
      <c r="I4191" s="3"/>
      <c r="J4191" s="3" t="n">
        <f aca="false">ROUND((G4191-G4190)/G4190*100,2)</f>
        <v>0.87</v>
      </c>
      <c r="K4191" s="3" t="str">
        <f aca="false">B4191&amp;"_"&amp;C4191</f>
        <v>9_2024-09-23</v>
      </c>
    </row>
    <row r="4192" customFormat="false" ht="15" hidden="false" customHeight="false" outlineLevel="0" collapsed="false">
      <c r="A4192" s="3" t="n">
        <v>4191</v>
      </c>
      <c r="B4192" s="3" t="n">
        <v>9</v>
      </c>
      <c r="C4192" s="3" t="s">
        <v>247</v>
      </c>
      <c r="D4192" s="4" t="n">
        <v>196.21</v>
      </c>
      <c r="E4192" s="4" t="n">
        <v>196.58</v>
      </c>
      <c r="F4192" s="4" t="n">
        <v>195.28</v>
      </c>
      <c r="G4192" s="4" t="n">
        <v>196.39</v>
      </c>
      <c r="H4192" s="5" t="n">
        <v>7548662</v>
      </c>
      <c r="I4192" s="3"/>
      <c r="J4192" s="3" t="n">
        <f aca="false">ROUND((G4192-G4191)/G4191*100,2)</f>
        <v>-2.05</v>
      </c>
      <c r="K4192" s="3" t="str">
        <f aca="false">B4192&amp;"_"&amp;C4192</f>
        <v>9_2024-09-24</v>
      </c>
    </row>
    <row r="4193" customFormat="false" ht="15" hidden="false" customHeight="false" outlineLevel="0" collapsed="false">
      <c r="A4193" s="3" t="n">
        <v>4192</v>
      </c>
      <c r="B4193" s="3" t="n">
        <v>9</v>
      </c>
      <c r="C4193" s="3" t="s">
        <v>248</v>
      </c>
      <c r="D4193" s="4" t="n">
        <v>190.66</v>
      </c>
      <c r="E4193" s="4" t="n">
        <v>192.26</v>
      </c>
      <c r="F4193" s="4" t="n">
        <v>190.28</v>
      </c>
      <c r="G4193" s="4" t="n">
        <v>191.21</v>
      </c>
      <c r="H4193" s="5" t="n">
        <v>7772157</v>
      </c>
      <c r="I4193" s="3"/>
      <c r="J4193" s="3" t="n">
        <f aca="false">ROUND((G4193-G4192)/G4192*100,2)</f>
        <v>-2.64</v>
      </c>
      <c r="K4193" s="3" t="str">
        <f aca="false">B4193&amp;"_"&amp;C4193</f>
        <v>9_2024-09-25</v>
      </c>
    </row>
    <row r="4194" customFormat="false" ht="15" hidden="false" customHeight="false" outlineLevel="0" collapsed="false">
      <c r="A4194" s="3" t="n">
        <v>4193</v>
      </c>
      <c r="B4194" s="3" t="n">
        <v>9</v>
      </c>
      <c r="C4194" s="3" t="s">
        <v>249</v>
      </c>
      <c r="D4194" s="4" t="n">
        <v>190.13</v>
      </c>
      <c r="E4194" s="4" t="n">
        <v>191</v>
      </c>
      <c r="F4194" s="4" t="n">
        <v>189.86</v>
      </c>
      <c r="G4194" s="4" t="n">
        <v>190.61</v>
      </c>
      <c r="H4194" s="5" t="n">
        <v>4776707</v>
      </c>
      <c r="I4194" s="3"/>
      <c r="J4194" s="3" t="n">
        <f aca="false">ROUND((G4194-G4193)/G4193*100,2)</f>
        <v>-0.31</v>
      </c>
      <c r="K4194" s="3" t="str">
        <f aca="false">B4194&amp;"_"&amp;C4194</f>
        <v>9_2024-09-26</v>
      </c>
    </row>
    <row r="4195" customFormat="false" ht="15" hidden="false" customHeight="false" outlineLevel="0" collapsed="false">
      <c r="A4195" s="3" t="n">
        <v>4194</v>
      </c>
      <c r="B4195" s="3" t="n">
        <v>9</v>
      </c>
      <c r="C4195" s="3" t="s">
        <v>250</v>
      </c>
      <c r="D4195" s="4" t="n">
        <v>189.74</v>
      </c>
      <c r="E4195" s="4" t="n">
        <v>190.25</v>
      </c>
      <c r="F4195" s="4" t="n">
        <v>189.05</v>
      </c>
      <c r="G4195" s="4" t="n">
        <v>189.77</v>
      </c>
      <c r="H4195" s="5" t="n">
        <v>6502997</v>
      </c>
      <c r="I4195" s="3"/>
      <c r="J4195" s="3" t="n">
        <f aca="false">ROUND((G4195-G4194)/G4194*100,2)</f>
        <v>-0.44</v>
      </c>
      <c r="K4195" s="3" t="str">
        <f aca="false">B4195&amp;"_"&amp;C4195</f>
        <v>9_2024-09-27</v>
      </c>
    </row>
    <row r="4196" customFormat="false" ht="15" hidden="false" customHeight="false" outlineLevel="0" collapsed="false">
      <c r="A4196" s="3" t="n">
        <v>4195</v>
      </c>
      <c r="B4196" s="3" t="n">
        <v>9</v>
      </c>
      <c r="C4196" s="3" t="s">
        <v>251</v>
      </c>
      <c r="D4196" s="4" t="n">
        <v>188.56</v>
      </c>
      <c r="E4196" s="4" t="n">
        <v>189.01</v>
      </c>
      <c r="F4196" s="4" t="n">
        <v>186.92</v>
      </c>
      <c r="G4196" s="4" t="n">
        <v>187.95</v>
      </c>
      <c r="H4196" s="5" t="n">
        <v>4762887</v>
      </c>
      <c r="I4196" s="3"/>
      <c r="J4196" s="3" t="n">
        <f aca="false">ROUND((G4196-G4195)/G4195*100,2)</f>
        <v>-0.96</v>
      </c>
      <c r="K4196" s="3" t="str">
        <f aca="false">B4196&amp;"_"&amp;C4196</f>
        <v>9_2024-09-30</v>
      </c>
    </row>
    <row r="4197" customFormat="false" ht="15" hidden="false" customHeight="false" outlineLevel="0" collapsed="false">
      <c r="A4197" s="3" t="n">
        <v>4196</v>
      </c>
      <c r="B4197" s="3" t="n">
        <v>9</v>
      </c>
      <c r="C4197" s="3" t="s">
        <v>252</v>
      </c>
      <c r="D4197" s="4" t="n">
        <v>186.92</v>
      </c>
      <c r="E4197" s="4" t="n">
        <v>187.79</v>
      </c>
      <c r="F4197" s="4" t="n">
        <v>185.18</v>
      </c>
      <c r="G4197" s="4" t="n">
        <v>186.21</v>
      </c>
      <c r="H4197" s="5" t="n">
        <v>7842477</v>
      </c>
      <c r="I4197" s="3"/>
      <c r="J4197" s="3" t="n">
        <f aca="false">ROUND((G4197-G4196)/G4196*100,2)</f>
        <v>-0.93</v>
      </c>
      <c r="K4197" s="3" t="str">
        <f aca="false">B4197&amp;"_"&amp;C4197</f>
        <v>9_2024-10-01</v>
      </c>
    </row>
    <row r="4198" customFormat="false" ht="15" hidden="false" customHeight="false" outlineLevel="0" collapsed="false">
      <c r="A4198" s="3" t="n">
        <v>4197</v>
      </c>
      <c r="B4198" s="3" t="n">
        <v>9</v>
      </c>
      <c r="C4198" s="3" t="s">
        <v>253</v>
      </c>
      <c r="D4198" s="4" t="n">
        <v>195.81</v>
      </c>
      <c r="E4198" s="4" t="n">
        <v>196.64</v>
      </c>
      <c r="F4198" s="4" t="n">
        <v>194.78</v>
      </c>
      <c r="G4198" s="4" t="n">
        <v>196.01</v>
      </c>
      <c r="H4198" s="5" t="n">
        <v>1138812</v>
      </c>
      <c r="I4198" s="3"/>
      <c r="J4198" s="3" t="n">
        <f aca="false">ROUND((G4198-G4197)/G4197*100,2)</f>
        <v>5.26</v>
      </c>
      <c r="K4198" s="3" t="str">
        <f aca="false">B4198&amp;"_"&amp;C4198</f>
        <v>9_2024-10-02</v>
      </c>
    </row>
    <row r="4199" customFormat="false" ht="15" hidden="false" customHeight="false" outlineLevel="0" collapsed="false">
      <c r="A4199" s="3" t="n">
        <v>4198</v>
      </c>
      <c r="B4199" s="3" t="n">
        <v>9</v>
      </c>
      <c r="C4199" s="3" t="s">
        <v>254</v>
      </c>
      <c r="D4199" s="4" t="n">
        <v>198.57</v>
      </c>
      <c r="E4199" s="4" t="n">
        <v>198.87</v>
      </c>
      <c r="F4199" s="4" t="n">
        <v>197.21</v>
      </c>
      <c r="G4199" s="4" t="n">
        <v>198.32</v>
      </c>
      <c r="H4199" s="5" t="n">
        <v>3864274</v>
      </c>
      <c r="I4199" s="3"/>
      <c r="J4199" s="3" t="n">
        <f aca="false">ROUND((G4199-G4198)/G4198*100,2)</f>
        <v>1.18</v>
      </c>
      <c r="K4199" s="3" t="str">
        <f aca="false">B4199&amp;"_"&amp;C4199</f>
        <v>9_2024-10-03</v>
      </c>
    </row>
    <row r="4200" customFormat="false" ht="15" hidden="false" customHeight="false" outlineLevel="0" collapsed="false">
      <c r="A4200" s="3" t="n">
        <v>4199</v>
      </c>
      <c r="B4200" s="3" t="n">
        <v>9</v>
      </c>
      <c r="C4200" s="3" t="s">
        <v>255</v>
      </c>
      <c r="D4200" s="4" t="n">
        <v>197.08</v>
      </c>
      <c r="E4200" s="4" t="n">
        <v>197.75</v>
      </c>
      <c r="F4200" s="4" t="n">
        <v>195.88</v>
      </c>
      <c r="G4200" s="4" t="n">
        <v>197.03</v>
      </c>
      <c r="H4200" s="5" t="n">
        <v>1647013</v>
      </c>
      <c r="I4200" s="3"/>
      <c r="J4200" s="3" t="n">
        <f aca="false">ROUND((G4200-G4199)/G4199*100,2)</f>
        <v>-0.65</v>
      </c>
      <c r="K4200" s="3" t="str">
        <f aca="false">B4200&amp;"_"&amp;C4200</f>
        <v>9_2024-10-04</v>
      </c>
    </row>
    <row r="4201" customFormat="false" ht="15" hidden="false" customHeight="false" outlineLevel="0" collapsed="false">
      <c r="A4201" s="3" t="n">
        <v>4200</v>
      </c>
      <c r="B4201" s="3" t="n">
        <v>9</v>
      </c>
      <c r="C4201" s="3" t="s">
        <v>256</v>
      </c>
      <c r="D4201" s="4" t="n">
        <v>198.43</v>
      </c>
      <c r="E4201" s="4" t="n">
        <v>199.52</v>
      </c>
      <c r="F4201" s="4" t="n">
        <v>197.25</v>
      </c>
      <c r="G4201" s="4" t="n">
        <v>198.01</v>
      </c>
      <c r="H4201" s="5" t="n">
        <v>6284330</v>
      </c>
      <c r="I4201" s="3"/>
      <c r="J4201" s="3" t="n">
        <f aca="false">ROUND((G4201-G4200)/G4200*100,2)</f>
        <v>0.5</v>
      </c>
      <c r="K4201" s="3" t="str">
        <f aca="false">B4201&amp;"_"&amp;C4201</f>
        <v>9_2024-10-07</v>
      </c>
    </row>
    <row r="4202" customFormat="false" ht="15" hidden="false" customHeight="false" outlineLevel="0" collapsed="false">
      <c r="A4202" s="3" t="n">
        <v>4201</v>
      </c>
      <c r="B4202" s="3" t="n">
        <v>9</v>
      </c>
      <c r="C4202" s="3" t="s">
        <v>257</v>
      </c>
      <c r="D4202" s="4" t="n">
        <v>197.95</v>
      </c>
      <c r="E4202" s="4" t="n">
        <v>199.47</v>
      </c>
      <c r="F4202" s="4" t="n">
        <v>197.37</v>
      </c>
      <c r="G4202" s="4" t="n">
        <v>198.35</v>
      </c>
      <c r="H4202" s="5" t="n">
        <v>1403869</v>
      </c>
      <c r="I4202" s="3"/>
      <c r="J4202" s="3" t="n">
        <f aca="false">ROUND((G4202-G4201)/G4201*100,2)</f>
        <v>0.17</v>
      </c>
      <c r="K4202" s="3" t="str">
        <f aca="false">B4202&amp;"_"&amp;C4202</f>
        <v>9_2024-10-08</v>
      </c>
    </row>
    <row r="4203" customFormat="false" ht="15" hidden="false" customHeight="false" outlineLevel="0" collapsed="false">
      <c r="A4203" s="3" t="n">
        <v>4202</v>
      </c>
      <c r="B4203" s="3" t="n">
        <v>9</v>
      </c>
      <c r="C4203" s="3" t="s">
        <v>258</v>
      </c>
      <c r="D4203" s="4" t="n">
        <v>197.57</v>
      </c>
      <c r="E4203" s="4" t="n">
        <v>198.37</v>
      </c>
      <c r="F4203" s="4" t="n">
        <v>197.49</v>
      </c>
      <c r="G4203" s="4" t="n">
        <v>198.11</v>
      </c>
      <c r="H4203" s="5" t="n">
        <v>1956283</v>
      </c>
      <c r="I4203" s="3"/>
      <c r="J4203" s="3" t="n">
        <f aca="false">ROUND((G4203-G4202)/G4202*100,2)</f>
        <v>-0.12</v>
      </c>
      <c r="K4203" s="3" t="str">
        <f aca="false">B4203&amp;"_"&amp;C4203</f>
        <v>9_2024-10-09</v>
      </c>
    </row>
    <row r="4204" customFormat="false" ht="15" hidden="false" customHeight="false" outlineLevel="0" collapsed="false">
      <c r="A4204" s="3" t="n">
        <v>4203</v>
      </c>
      <c r="B4204" s="3" t="n">
        <v>9</v>
      </c>
      <c r="C4204" s="3" t="s">
        <v>259</v>
      </c>
      <c r="D4204" s="4" t="n">
        <v>196.39</v>
      </c>
      <c r="E4204" s="4" t="n">
        <v>196.56</v>
      </c>
      <c r="F4204" s="4" t="n">
        <v>195.81</v>
      </c>
      <c r="G4204" s="4" t="n">
        <v>196.54</v>
      </c>
      <c r="H4204" s="5" t="n">
        <v>4219010</v>
      </c>
      <c r="I4204" s="3"/>
      <c r="J4204" s="3" t="n">
        <f aca="false">ROUND((G4204-G4203)/G4203*100,2)</f>
        <v>-0.79</v>
      </c>
      <c r="K4204" s="3" t="str">
        <f aca="false">B4204&amp;"_"&amp;C4204</f>
        <v>9_2024-10-10</v>
      </c>
    </row>
    <row r="4205" customFormat="false" ht="15" hidden="false" customHeight="false" outlineLevel="0" collapsed="false">
      <c r="A4205" s="3" t="n">
        <v>4204</v>
      </c>
      <c r="B4205" s="3" t="n">
        <v>9</v>
      </c>
      <c r="C4205" s="3" t="s">
        <v>260</v>
      </c>
      <c r="D4205" s="4" t="n">
        <v>194.25</v>
      </c>
      <c r="E4205" s="4" t="n">
        <v>194.33</v>
      </c>
      <c r="F4205" s="4" t="n">
        <v>192.87</v>
      </c>
      <c r="G4205" s="4" t="n">
        <v>194.03</v>
      </c>
      <c r="H4205" s="5" t="n">
        <v>3122088</v>
      </c>
      <c r="I4205" s="3"/>
      <c r="J4205" s="3" t="n">
        <f aca="false">ROUND((G4205-G4204)/G4204*100,2)</f>
        <v>-1.28</v>
      </c>
      <c r="K4205" s="3" t="str">
        <f aca="false">B4205&amp;"_"&amp;C4205</f>
        <v>9_2024-10-11</v>
      </c>
    </row>
    <row r="4206" customFormat="false" ht="15" hidden="false" customHeight="false" outlineLevel="0" collapsed="false">
      <c r="A4206" s="3" t="n">
        <v>4205</v>
      </c>
      <c r="B4206" s="3" t="n">
        <v>9</v>
      </c>
      <c r="C4206" s="3" t="s">
        <v>261</v>
      </c>
      <c r="D4206" s="4" t="n">
        <v>194.46</v>
      </c>
      <c r="E4206" s="4" t="n">
        <v>195.24</v>
      </c>
      <c r="F4206" s="4" t="n">
        <v>193.22</v>
      </c>
      <c r="G4206" s="4" t="n">
        <v>194.34</v>
      </c>
      <c r="H4206" s="5" t="n">
        <v>1599595</v>
      </c>
      <c r="I4206" s="3"/>
      <c r="J4206" s="3" t="n">
        <f aca="false">ROUND((G4206-G4205)/G4205*100,2)</f>
        <v>0.16</v>
      </c>
      <c r="K4206" s="3" t="str">
        <f aca="false">B4206&amp;"_"&amp;C4206</f>
        <v>9_2024-10-14</v>
      </c>
    </row>
    <row r="4207" customFormat="false" ht="15" hidden="false" customHeight="false" outlineLevel="0" collapsed="false">
      <c r="A4207" s="3" t="n">
        <v>4206</v>
      </c>
      <c r="B4207" s="3" t="n">
        <v>9</v>
      </c>
      <c r="C4207" s="3" t="s">
        <v>262</v>
      </c>
      <c r="D4207" s="4" t="n">
        <v>195.64</v>
      </c>
      <c r="E4207" s="4" t="n">
        <v>196.63</v>
      </c>
      <c r="F4207" s="4" t="n">
        <v>194.66</v>
      </c>
      <c r="G4207" s="4" t="n">
        <v>195.9</v>
      </c>
      <c r="H4207" s="5" t="n">
        <v>4982151</v>
      </c>
      <c r="I4207" s="3"/>
      <c r="J4207" s="3" t="n">
        <f aca="false">ROUND((G4207-G4206)/G4206*100,2)</f>
        <v>0.8</v>
      </c>
      <c r="K4207" s="3" t="str">
        <f aca="false">B4207&amp;"_"&amp;C4207</f>
        <v>9_2024-10-15</v>
      </c>
    </row>
    <row r="4208" customFormat="false" ht="15" hidden="false" customHeight="false" outlineLevel="0" collapsed="false">
      <c r="A4208" s="3" t="n">
        <v>4207</v>
      </c>
      <c r="B4208" s="3" t="n">
        <v>9</v>
      </c>
      <c r="C4208" s="3" t="s">
        <v>263</v>
      </c>
      <c r="D4208" s="4" t="n">
        <v>198.08</v>
      </c>
      <c r="E4208" s="4" t="n">
        <v>198.36</v>
      </c>
      <c r="F4208" s="4" t="n">
        <v>198.04</v>
      </c>
      <c r="G4208" s="4" t="n">
        <v>198.11</v>
      </c>
      <c r="H4208" s="5" t="n">
        <v>2737024</v>
      </c>
      <c r="I4208" s="3"/>
      <c r="J4208" s="3" t="n">
        <f aca="false">ROUND((G4208-G4207)/G4207*100,2)</f>
        <v>1.13</v>
      </c>
      <c r="K4208" s="3" t="str">
        <f aca="false">B4208&amp;"_"&amp;C4208</f>
        <v>9_2024-10-16</v>
      </c>
    </row>
    <row r="4209" customFormat="false" ht="15" hidden="false" customHeight="false" outlineLevel="0" collapsed="false">
      <c r="A4209" s="3" t="n">
        <v>4208</v>
      </c>
      <c r="B4209" s="3" t="n">
        <v>9</v>
      </c>
      <c r="C4209" s="3" t="s">
        <v>264</v>
      </c>
      <c r="D4209" s="4" t="n">
        <v>198.72</v>
      </c>
      <c r="E4209" s="4" t="n">
        <v>199.58</v>
      </c>
      <c r="F4209" s="4" t="n">
        <v>197.53</v>
      </c>
      <c r="G4209" s="4" t="n">
        <v>199.22</v>
      </c>
      <c r="H4209" s="5" t="n">
        <v>2562962</v>
      </c>
      <c r="I4209" s="3"/>
      <c r="J4209" s="3" t="n">
        <f aca="false">ROUND((G4209-G4208)/G4208*100,2)</f>
        <v>0.56</v>
      </c>
      <c r="K4209" s="3" t="str">
        <f aca="false">B4209&amp;"_"&amp;C4209</f>
        <v>9_2024-10-17</v>
      </c>
    </row>
    <row r="4210" customFormat="false" ht="15" hidden="false" customHeight="false" outlineLevel="0" collapsed="false">
      <c r="A4210" s="3" t="n">
        <v>4209</v>
      </c>
      <c r="B4210" s="3" t="n">
        <v>9</v>
      </c>
      <c r="C4210" s="3" t="s">
        <v>265</v>
      </c>
      <c r="D4210" s="4" t="n">
        <v>194.24</v>
      </c>
      <c r="E4210" s="4" t="n">
        <v>195.34</v>
      </c>
      <c r="F4210" s="4" t="n">
        <v>193.74</v>
      </c>
      <c r="G4210" s="4" t="n">
        <v>195.02</v>
      </c>
      <c r="H4210" s="5" t="n">
        <v>3829485</v>
      </c>
      <c r="I4210" s="3"/>
      <c r="J4210" s="3" t="n">
        <f aca="false">ROUND((G4210-G4209)/G4209*100,2)</f>
        <v>-2.11</v>
      </c>
      <c r="K4210" s="3" t="str">
        <f aca="false">B4210&amp;"_"&amp;C4210</f>
        <v>9_2024-10-18</v>
      </c>
    </row>
    <row r="4211" customFormat="false" ht="15" hidden="false" customHeight="false" outlineLevel="0" collapsed="false">
      <c r="A4211" s="3" t="n">
        <v>4210</v>
      </c>
      <c r="B4211" s="3" t="n">
        <v>9</v>
      </c>
      <c r="C4211" s="3" t="s">
        <v>266</v>
      </c>
      <c r="D4211" s="4" t="n">
        <v>197.24</v>
      </c>
      <c r="E4211" s="4" t="n">
        <v>197.74</v>
      </c>
      <c r="F4211" s="4" t="n">
        <v>196.37</v>
      </c>
      <c r="G4211" s="4" t="n">
        <v>196.52</v>
      </c>
      <c r="H4211" s="5" t="n">
        <v>2191194</v>
      </c>
      <c r="I4211" s="3"/>
      <c r="J4211" s="3" t="n">
        <f aca="false">ROUND((G4211-G4210)/G4210*100,2)</f>
        <v>0.77</v>
      </c>
      <c r="K4211" s="3" t="str">
        <f aca="false">B4211&amp;"_"&amp;C4211</f>
        <v>9_2024-10-21</v>
      </c>
    </row>
    <row r="4212" customFormat="false" ht="15" hidden="false" customHeight="false" outlineLevel="0" collapsed="false">
      <c r="A4212" s="3" t="n">
        <v>4211</v>
      </c>
      <c r="B4212" s="3" t="n">
        <v>9</v>
      </c>
      <c r="C4212" s="3" t="s">
        <v>267</v>
      </c>
      <c r="D4212" s="4" t="n">
        <v>205.23</v>
      </c>
      <c r="E4212" s="4" t="n">
        <v>206.08</v>
      </c>
      <c r="F4212" s="4" t="n">
        <v>204.02</v>
      </c>
      <c r="G4212" s="4" t="n">
        <v>204.6</v>
      </c>
      <c r="H4212" s="5" t="n">
        <v>2910145</v>
      </c>
      <c r="I4212" s="3"/>
      <c r="J4212" s="3" t="n">
        <f aca="false">ROUND((G4212-G4211)/G4211*100,2)</f>
        <v>4.11</v>
      </c>
      <c r="K4212" s="3" t="str">
        <f aca="false">B4212&amp;"_"&amp;C4212</f>
        <v>9_2024-10-22</v>
      </c>
    </row>
    <row r="4213" customFormat="false" ht="15" hidden="false" customHeight="false" outlineLevel="0" collapsed="false">
      <c r="A4213" s="3" t="n">
        <v>4212</v>
      </c>
      <c r="B4213" s="3" t="n">
        <v>9</v>
      </c>
      <c r="C4213" s="3" t="s">
        <v>268</v>
      </c>
      <c r="D4213" s="4" t="n">
        <v>204.43</v>
      </c>
      <c r="E4213" s="4" t="n">
        <v>205.18</v>
      </c>
      <c r="F4213" s="4" t="n">
        <v>203.02</v>
      </c>
      <c r="G4213" s="4" t="n">
        <v>203.98</v>
      </c>
      <c r="H4213" s="5" t="n">
        <v>5224062</v>
      </c>
      <c r="I4213" s="3"/>
      <c r="J4213" s="3" t="n">
        <f aca="false">ROUND((G4213-G4212)/G4212*100,2)</f>
        <v>-0.3</v>
      </c>
      <c r="K4213" s="3" t="str">
        <f aca="false">B4213&amp;"_"&amp;C4213</f>
        <v>9_2024-10-23</v>
      </c>
    </row>
    <row r="4214" customFormat="false" ht="15" hidden="false" customHeight="false" outlineLevel="0" collapsed="false">
      <c r="A4214" s="3" t="n">
        <v>4213</v>
      </c>
      <c r="B4214" s="3" t="n">
        <v>9</v>
      </c>
      <c r="C4214" s="3" t="s">
        <v>269</v>
      </c>
      <c r="D4214" s="4" t="n">
        <v>210.22</v>
      </c>
      <c r="E4214" s="4" t="n">
        <v>211.45</v>
      </c>
      <c r="F4214" s="4" t="n">
        <v>209.51</v>
      </c>
      <c r="G4214" s="4" t="n">
        <v>209.63</v>
      </c>
      <c r="H4214" s="5" t="n">
        <v>5713073</v>
      </c>
      <c r="I4214" s="3"/>
      <c r="J4214" s="3" t="n">
        <f aca="false">ROUND((G4214-G4213)/G4213*100,2)</f>
        <v>2.77</v>
      </c>
      <c r="K4214" s="3" t="str">
        <f aca="false">B4214&amp;"_"&amp;C4214</f>
        <v>9_2024-10-24</v>
      </c>
    </row>
    <row r="4215" customFormat="false" ht="15" hidden="false" customHeight="false" outlineLevel="0" collapsed="false">
      <c r="A4215" s="3" t="n">
        <v>4214</v>
      </c>
      <c r="B4215" s="3" t="n">
        <v>9</v>
      </c>
      <c r="C4215" s="3" t="s">
        <v>270</v>
      </c>
      <c r="D4215" s="4" t="n">
        <v>209.68</v>
      </c>
      <c r="E4215" s="4" t="n">
        <v>209.89</v>
      </c>
      <c r="F4215" s="4" t="n">
        <v>208.24</v>
      </c>
      <c r="G4215" s="4" t="n">
        <v>208.91</v>
      </c>
      <c r="H4215" s="5" t="n">
        <v>3103349</v>
      </c>
      <c r="I4215" s="3"/>
      <c r="J4215" s="3" t="n">
        <f aca="false">ROUND((G4215-G4214)/G4214*100,2)</f>
        <v>-0.34</v>
      </c>
      <c r="K4215" s="3" t="str">
        <f aca="false">B4215&amp;"_"&amp;C4215</f>
        <v>9_2024-10-25</v>
      </c>
    </row>
    <row r="4216" customFormat="false" ht="15" hidden="false" customHeight="false" outlineLevel="0" collapsed="false">
      <c r="A4216" s="3" t="n">
        <v>4215</v>
      </c>
      <c r="B4216" s="3" t="n">
        <v>9</v>
      </c>
      <c r="C4216" s="3" t="s">
        <v>271</v>
      </c>
      <c r="D4216" s="4" t="n">
        <v>209.38</v>
      </c>
      <c r="E4216" s="4" t="n">
        <v>209.43</v>
      </c>
      <c r="F4216" s="4" t="n">
        <v>207.57</v>
      </c>
      <c r="G4216" s="4" t="n">
        <v>208.59</v>
      </c>
      <c r="H4216" s="5" t="n">
        <v>4687582</v>
      </c>
      <c r="I4216" s="3"/>
      <c r="J4216" s="3" t="n">
        <f aca="false">ROUND((G4216-G4215)/G4215*100,2)</f>
        <v>-0.15</v>
      </c>
      <c r="K4216" s="3" t="str">
        <f aca="false">B4216&amp;"_"&amp;C4216</f>
        <v>9_2024-10-28</v>
      </c>
    </row>
    <row r="4217" customFormat="false" ht="15" hidden="false" customHeight="false" outlineLevel="0" collapsed="false">
      <c r="A4217" s="3" t="n">
        <v>4216</v>
      </c>
      <c r="B4217" s="3" t="n">
        <v>9</v>
      </c>
      <c r="C4217" s="3" t="s">
        <v>272</v>
      </c>
      <c r="D4217" s="4" t="n">
        <v>212.11</v>
      </c>
      <c r="E4217" s="4" t="n">
        <v>212.36</v>
      </c>
      <c r="F4217" s="4" t="n">
        <v>211.67</v>
      </c>
      <c r="G4217" s="4" t="n">
        <v>212.36</v>
      </c>
      <c r="H4217" s="5" t="n">
        <v>6064907</v>
      </c>
      <c r="I4217" s="3"/>
      <c r="J4217" s="3" t="n">
        <f aca="false">ROUND((G4217-G4216)/G4216*100,2)</f>
        <v>1.81</v>
      </c>
      <c r="K4217" s="3" t="str">
        <f aca="false">B4217&amp;"_"&amp;C4217</f>
        <v>9_2024-10-29</v>
      </c>
    </row>
    <row r="4218" customFormat="false" ht="15" hidden="false" customHeight="false" outlineLevel="0" collapsed="false">
      <c r="A4218" s="3" t="n">
        <v>4217</v>
      </c>
      <c r="B4218" s="3" t="n">
        <v>9</v>
      </c>
      <c r="C4218" s="3" t="s">
        <v>273</v>
      </c>
      <c r="D4218" s="4" t="n">
        <v>211.24</v>
      </c>
      <c r="E4218" s="4" t="n">
        <v>212.6</v>
      </c>
      <c r="F4218" s="4" t="n">
        <v>210.91</v>
      </c>
      <c r="G4218" s="4" t="n">
        <v>211.54</v>
      </c>
      <c r="H4218" s="5" t="n">
        <v>5887349</v>
      </c>
      <c r="I4218" s="3"/>
      <c r="J4218" s="3" t="n">
        <f aca="false">ROUND((G4218-G4217)/G4217*100,2)</f>
        <v>-0.39</v>
      </c>
      <c r="K4218" s="3" t="str">
        <f aca="false">B4218&amp;"_"&amp;C4218</f>
        <v>9_2024-10-30</v>
      </c>
    </row>
    <row r="4219" customFormat="false" ht="15" hidden="false" customHeight="false" outlineLevel="0" collapsed="false">
      <c r="A4219" s="3" t="n">
        <v>4218</v>
      </c>
      <c r="B4219" s="3" t="n">
        <v>9</v>
      </c>
      <c r="C4219" s="3" t="s">
        <v>274</v>
      </c>
      <c r="D4219" s="4" t="n">
        <v>204.98</v>
      </c>
      <c r="E4219" s="4" t="n">
        <v>205.8</v>
      </c>
      <c r="F4219" s="4" t="n">
        <v>204.48</v>
      </c>
      <c r="G4219" s="4" t="n">
        <v>204.79</v>
      </c>
      <c r="H4219" s="5" t="n">
        <v>5498040</v>
      </c>
      <c r="I4219" s="3"/>
      <c r="J4219" s="3" t="n">
        <f aca="false">ROUND((G4219-G4218)/G4218*100,2)</f>
        <v>-3.19</v>
      </c>
      <c r="K4219" s="3" t="str">
        <f aca="false">B4219&amp;"_"&amp;C4219</f>
        <v>9_2024-10-31</v>
      </c>
    </row>
    <row r="4220" customFormat="false" ht="15" hidden="false" customHeight="false" outlineLevel="0" collapsed="false">
      <c r="A4220" s="3" t="n">
        <v>4219</v>
      </c>
      <c r="B4220" s="3" t="n">
        <v>9</v>
      </c>
      <c r="C4220" s="3" t="s">
        <v>275</v>
      </c>
      <c r="D4220" s="4" t="n">
        <v>205.88</v>
      </c>
      <c r="E4220" s="4" t="n">
        <v>206.47</v>
      </c>
      <c r="F4220" s="4" t="n">
        <v>205.81</v>
      </c>
      <c r="G4220" s="4" t="n">
        <v>205.89</v>
      </c>
      <c r="H4220" s="5" t="n">
        <v>584809</v>
      </c>
      <c r="I4220" s="3"/>
      <c r="J4220" s="3" t="n">
        <f aca="false">ROUND((G4220-G4219)/G4219*100,2)</f>
        <v>0.54</v>
      </c>
      <c r="K4220" s="3" t="str">
        <f aca="false">B4220&amp;"_"&amp;C4220</f>
        <v>9_2024-11-01</v>
      </c>
    </row>
    <row r="4221" customFormat="false" ht="15" hidden="false" customHeight="false" outlineLevel="0" collapsed="false">
      <c r="A4221" s="3" t="n">
        <v>4220</v>
      </c>
      <c r="B4221" s="3" t="n">
        <v>9</v>
      </c>
      <c r="C4221" s="3" t="s">
        <v>276</v>
      </c>
      <c r="D4221" s="4" t="n">
        <v>205.03</v>
      </c>
      <c r="E4221" s="4" t="n">
        <v>206.47</v>
      </c>
      <c r="F4221" s="4" t="n">
        <v>205.01</v>
      </c>
      <c r="G4221" s="4" t="n">
        <v>205.44</v>
      </c>
      <c r="H4221" s="5" t="n">
        <v>2836117</v>
      </c>
      <c r="I4221" s="3"/>
      <c r="J4221" s="3" t="n">
        <f aca="false">ROUND((G4221-G4220)/G4220*100,2)</f>
        <v>-0.22</v>
      </c>
      <c r="K4221" s="3" t="str">
        <f aca="false">B4221&amp;"_"&amp;C4221</f>
        <v>9_2024-11-04</v>
      </c>
    </row>
    <row r="4222" customFormat="false" ht="15" hidden="false" customHeight="false" outlineLevel="0" collapsed="false">
      <c r="A4222" s="3" t="n">
        <v>4221</v>
      </c>
      <c r="B4222" s="3" t="n">
        <v>9</v>
      </c>
      <c r="C4222" s="3" t="s">
        <v>277</v>
      </c>
      <c r="D4222" s="4" t="n">
        <v>206.61</v>
      </c>
      <c r="E4222" s="4" t="n">
        <v>207.01</v>
      </c>
      <c r="F4222" s="4" t="n">
        <v>205.67</v>
      </c>
      <c r="G4222" s="4" t="n">
        <v>206.98</v>
      </c>
      <c r="H4222" s="5" t="n">
        <v>5031552</v>
      </c>
      <c r="I4222" s="3"/>
      <c r="J4222" s="3" t="n">
        <f aca="false">ROUND((G4222-G4221)/G4221*100,2)</f>
        <v>0.75</v>
      </c>
      <c r="K4222" s="3" t="str">
        <f aca="false">B4222&amp;"_"&amp;C4222</f>
        <v>9_2024-11-05</v>
      </c>
    </row>
    <row r="4223" customFormat="false" ht="15" hidden="false" customHeight="false" outlineLevel="0" collapsed="false">
      <c r="A4223" s="3" t="n">
        <v>4222</v>
      </c>
      <c r="B4223" s="3" t="n">
        <v>9</v>
      </c>
      <c r="C4223" s="3" t="s">
        <v>278</v>
      </c>
      <c r="D4223" s="4" t="n">
        <v>206.4</v>
      </c>
      <c r="E4223" s="4" t="n">
        <v>207.07</v>
      </c>
      <c r="F4223" s="4" t="n">
        <v>205.7</v>
      </c>
      <c r="G4223" s="4" t="n">
        <v>205.92</v>
      </c>
      <c r="H4223" s="5" t="n">
        <v>6532039</v>
      </c>
      <c r="I4223" s="3"/>
      <c r="J4223" s="3" t="n">
        <f aca="false">ROUND((G4223-G4222)/G4222*100,2)</f>
        <v>-0.51</v>
      </c>
      <c r="K4223" s="3" t="str">
        <f aca="false">B4223&amp;"_"&amp;C4223</f>
        <v>9_2024-11-06</v>
      </c>
    </row>
    <row r="4224" customFormat="false" ht="15" hidden="false" customHeight="false" outlineLevel="0" collapsed="false">
      <c r="A4224" s="3" t="n">
        <v>4223</v>
      </c>
      <c r="B4224" s="3" t="n">
        <v>9</v>
      </c>
      <c r="C4224" s="3" t="s">
        <v>279</v>
      </c>
      <c r="D4224" s="4" t="n">
        <v>208.33</v>
      </c>
      <c r="E4224" s="4" t="n">
        <v>209.49</v>
      </c>
      <c r="F4224" s="4" t="n">
        <v>207.37</v>
      </c>
      <c r="G4224" s="4" t="n">
        <v>208.53</v>
      </c>
      <c r="H4224" s="5" t="n">
        <v>6038117</v>
      </c>
      <c r="I4224" s="3"/>
      <c r="J4224" s="3" t="n">
        <f aca="false">ROUND((G4224-G4223)/G4223*100,2)</f>
        <v>1.27</v>
      </c>
      <c r="K4224" s="3" t="str">
        <f aca="false">B4224&amp;"_"&amp;C4224</f>
        <v>9_2024-11-07</v>
      </c>
    </row>
    <row r="4225" customFormat="false" ht="15" hidden="false" customHeight="false" outlineLevel="0" collapsed="false">
      <c r="A4225" s="3" t="n">
        <v>4224</v>
      </c>
      <c r="B4225" s="3" t="n">
        <v>9</v>
      </c>
      <c r="C4225" s="3" t="s">
        <v>280</v>
      </c>
      <c r="D4225" s="4" t="n">
        <v>208.24</v>
      </c>
      <c r="E4225" s="4" t="n">
        <v>209.66</v>
      </c>
      <c r="F4225" s="4" t="n">
        <v>207.1</v>
      </c>
      <c r="G4225" s="4" t="n">
        <v>209.01</v>
      </c>
      <c r="H4225" s="5" t="n">
        <v>4579911</v>
      </c>
      <c r="I4225" s="3"/>
      <c r="J4225" s="3" t="n">
        <f aca="false">ROUND((G4225-G4224)/G4224*100,2)</f>
        <v>0.23</v>
      </c>
      <c r="K4225" s="3" t="str">
        <f aca="false">B4225&amp;"_"&amp;C4225</f>
        <v>9_2024-11-08</v>
      </c>
    </row>
    <row r="4226" customFormat="false" ht="15" hidden="false" customHeight="false" outlineLevel="0" collapsed="false">
      <c r="A4226" s="3" t="n">
        <v>4225</v>
      </c>
      <c r="B4226" s="3" t="n">
        <v>9</v>
      </c>
      <c r="C4226" s="3" t="s">
        <v>281</v>
      </c>
      <c r="D4226" s="4" t="n">
        <v>201.93</v>
      </c>
      <c r="E4226" s="4" t="n">
        <v>202.77</v>
      </c>
      <c r="F4226" s="4" t="n">
        <v>201.69</v>
      </c>
      <c r="G4226" s="4" t="n">
        <v>201.72</v>
      </c>
      <c r="H4226" s="5" t="n">
        <v>3836120</v>
      </c>
      <c r="I4226" s="3"/>
      <c r="J4226" s="3" t="n">
        <f aca="false">ROUND((G4226-G4225)/G4225*100,2)</f>
        <v>-3.49</v>
      </c>
      <c r="K4226" s="3" t="str">
        <f aca="false">B4226&amp;"_"&amp;C4226</f>
        <v>9_2024-11-11</v>
      </c>
    </row>
    <row r="4227" customFormat="false" ht="15" hidden="false" customHeight="false" outlineLevel="0" collapsed="false">
      <c r="A4227" s="3" t="n">
        <v>4226</v>
      </c>
      <c r="B4227" s="3" t="n">
        <v>9</v>
      </c>
      <c r="C4227" s="3" t="s">
        <v>282</v>
      </c>
      <c r="D4227" s="4" t="n">
        <v>207.11</v>
      </c>
      <c r="E4227" s="4" t="n">
        <v>207.3</v>
      </c>
      <c r="F4227" s="4" t="n">
        <v>206.64</v>
      </c>
      <c r="G4227" s="4" t="n">
        <v>207.04</v>
      </c>
      <c r="H4227" s="5" t="n">
        <v>5060603</v>
      </c>
      <c r="I4227" s="3"/>
      <c r="J4227" s="3" t="n">
        <f aca="false">ROUND((G4227-G4226)/G4226*100,2)</f>
        <v>2.64</v>
      </c>
      <c r="K4227" s="3" t="str">
        <f aca="false">B4227&amp;"_"&amp;C4227</f>
        <v>9_2024-11-12</v>
      </c>
    </row>
    <row r="4228" customFormat="false" ht="15" hidden="false" customHeight="false" outlineLevel="0" collapsed="false">
      <c r="A4228" s="3" t="n">
        <v>4227</v>
      </c>
      <c r="B4228" s="3" t="n">
        <v>9</v>
      </c>
      <c r="C4228" s="3" t="s">
        <v>283</v>
      </c>
      <c r="D4228" s="4" t="n">
        <v>201.75</v>
      </c>
      <c r="E4228" s="4" t="n">
        <v>202.78</v>
      </c>
      <c r="F4228" s="4" t="n">
        <v>200.89</v>
      </c>
      <c r="G4228" s="4" t="n">
        <v>201.94</v>
      </c>
      <c r="H4228" s="5" t="n">
        <v>2049849</v>
      </c>
      <c r="I4228" s="3"/>
      <c r="J4228" s="3" t="n">
        <f aca="false">ROUND((G4228-G4227)/G4227*100,2)</f>
        <v>-2.46</v>
      </c>
      <c r="K4228" s="3" t="str">
        <f aca="false">B4228&amp;"_"&amp;C4228</f>
        <v>9_2024-11-13</v>
      </c>
    </row>
    <row r="4229" customFormat="false" ht="15" hidden="false" customHeight="false" outlineLevel="0" collapsed="false">
      <c r="A4229" s="3" t="n">
        <v>4228</v>
      </c>
      <c r="B4229" s="3" t="n">
        <v>9</v>
      </c>
      <c r="C4229" s="3" t="s">
        <v>284</v>
      </c>
      <c r="D4229" s="4" t="n">
        <v>209.76</v>
      </c>
      <c r="E4229" s="4" t="n">
        <v>210.56</v>
      </c>
      <c r="F4229" s="4" t="n">
        <v>208.85</v>
      </c>
      <c r="G4229" s="4" t="n">
        <v>210.26</v>
      </c>
      <c r="H4229" s="5" t="n">
        <v>1491133</v>
      </c>
      <c r="I4229" s="3"/>
      <c r="J4229" s="3" t="n">
        <f aca="false">ROUND((G4229-G4228)/G4228*100,2)</f>
        <v>4.12</v>
      </c>
      <c r="K4229" s="3" t="str">
        <f aca="false">B4229&amp;"_"&amp;C4229</f>
        <v>9_2024-11-14</v>
      </c>
    </row>
    <row r="4230" customFormat="false" ht="15" hidden="false" customHeight="false" outlineLevel="0" collapsed="false">
      <c r="A4230" s="3" t="n">
        <v>4229</v>
      </c>
      <c r="B4230" s="3" t="n">
        <v>9</v>
      </c>
      <c r="C4230" s="3" t="s">
        <v>285</v>
      </c>
      <c r="D4230" s="4" t="n">
        <v>213.49</v>
      </c>
      <c r="E4230" s="4" t="n">
        <v>213.88</v>
      </c>
      <c r="F4230" s="4" t="n">
        <v>211.58</v>
      </c>
      <c r="G4230" s="4" t="n">
        <v>212.67</v>
      </c>
      <c r="H4230" s="5" t="n">
        <v>4273531</v>
      </c>
      <c r="I4230" s="3"/>
      <c r="J4230" s="3" t="n">
        <f aca="false">ROUND((G4230-G4229)/G4229*100,2)</f>
        <v>1.15</v>
      </c>
      <c r="K4230" s="3" t="str">
        <f aca="false">B4230&amp;"_"&amp;C4230</f>
        <v>9_2024-11-15</v>
      </c>
    </row>
    <row r="4231" customFormat="false" ht="15" hidden="false" customHeight="false" outlineLevel="0" collapsed="false">
      <c r="A4231" s="3" t="n">
        <v>4230</v>
      </c>
      <c r="B4231" s="3" t="n">
        <v>9</v>
      </c>
      <c r="C4231" s="3" t="s">
        <v>286</v>
      </c>
      <c r="D4231" s="4" t="n">
        <v>213.63</v>
      </c>
      <c r="E4231" s="4" t="n">
        <v>213.69</v>
      </c>
      <c r="F4231" s="4" t="n">
        <v>212.63</v>
      </c>
      <c r="G4231" s="4" t="n">
        <v>213.61</v>
      </c>
      <c r="H4231" s="5" t="n">
        <v>3740019</v>
      </c>
      <c r="I4231" s="3"/>
      <c r="J4231" s="3" t="n">
        <f aca="false">ROUND((G4231-G4230)/G4230*100,2)</f>
        <v>0.44</v>
      </c>
      <c r="K4231" s="3" t="str">
        <f aca="false">B4231&amp;"_"&amp;C4231</f>
        <v>9_2024-11-18</v>
      </c>
    </row>
    <row r="4232" customFormat="false" ht="15" hidden="false" customHeight="false" outlineLevel="0" collapsed="false">
      <c r="A4232" s="3" t="n">
        <v>4231</v>
      </c>
      <c r="B4232" s="3" t="n">
        <v>9</v>
      </c>
      <c r="C4232" s="3" t="s">
        <v>287</v>
      </c>
      <c r="D4232" s="4" t="n">
        <v>219.81</v>
      </c>
      <c r="E4232" s="4" t="n">
        <v>220.45</v>
      </c>
      <c r="F4232" s="4" t="n">
        <v>218.35</v>
      </c>
      <c r="G4232" s="4" t="n">
        <v>219.63</v>
      </c>
      <c r="H4232" s="5" t="n">
        <v>4974356</v>
      </c>
      <c r="I4232" s="3"/>
      <c r="J4232" s="3" t="n">
        <f aca="false">ROUND((G4232-G4231)/G4231*100,2)</f>
        <v>2.82</v>
      </c>
      <c r="K4232" s="3" t="str">
        <f aca="false">B4232&amp;"_"&amp;C4232</f>
        <v>9_2024-11-19</v>
      </c>
    </row>
    <row r="4233" customFormat="false" ht="15" hidden="false" customHeight="false" outlineLevel="0" collapsed="false">
      <c r="A4233" s="3" t="n">
        <v>4232</v>
      </c>
      <c r="B4233" s="3" t="n">
        <v>9</v>
      </c>
      <c r="C4233" s="3" t="s">
        <v>288</v>
      </c>
      <c r="D4233" s="4" t="n">
        <v>220.59</v>
      </c>
      <c r="E4233" s="4" t="n">
        <v>222.3</v>
      </c>
      <c r="F4233" s="4" t="n">
        <v>220.43</v>
      </c>
      <c r="G4233" s="4" t="n">
        <v>221.4</v>
      </c>
      <c r="H4233" s="5" t="n">
        <v>5744686</v>
      </c>
      <c r="I4233" s="3"/>
      <c r="J4233" s="3" t="n">
        <f aca="false">ROUND((G4233-G4232)/G4232*100,2)</f>
        <v>0.81</v>
      </c>
      <c r="K4233" s="3" t="str">
        <f aca="false">B4233&amp;"_"&amp;C4233</f>
        <v>9_2024-11-20</v>
      </c>
    </row>
    <row r="4234" customFormat="false" ht="15" hidden="false" customHeight="false" outlineLevel="0" collapsed="false">
      <c r="A4234" s="3" t="n">
        <v>4233</v>
      </c>
      <c r="B4234" s="3" t="n">
        <v>9</v>
      </c>
      <c r="C4234" s="3" t="s">
        <v>289</v>
      </c>
      <c r="D4234" s="4" t="n">
        <v>228.45</v>
      </c>
      <c r="E4234" s="4" t="n">
        <v>229.32</v>
      </c>
      <c r="F4234" s="4" t="n">
        <v>226.53</v>
      </c>
      <c r="G4234" s="4" t="n">
        <v>227.87</v>
      </c>
      <c r="H4234" s="5" t="n">
        <v>6992395</v>
      </c>
      <c r="I4234" s="3"/>
      <c r="J4234" s="3" t="n">
        <f aca="false">ROUND((G4234-G4233)/G4233*100,2)</f>
        <v>2.92</v>
      </c>
      <c r="K4234" s="3" t="str">
        <f aca="false">B4234&amp;"_"&amp;C4234</f>
        <v>9_2024-11-21</v>
      </c>
    </row>
    <row r="4235" customFormat="false" ht="15" hidden="false" customHeight="false" outlineLevel="0" collapsed="false">
      <c r="A4235" s="3" t="n">
        <v>4234</v>
      </c>
      <c r="B4235" s="3" t="n">
        <v>9</v>
      </c>
      <c r="C4235" s="3" t="s">
        <v>290</v>
      </c>
      <c r="D4235" s="4" t="n">
        <v>231.5</v>
      </c>
      <c r="E4235" s="4" t="n">
        <v>232.56</v>
      </c>
      <c r="F4235" s="4" t="n">
        <v>230.31</v>
      </c>
      <c r="G4235" s="4" t="n">
        <v>232.28</v>
      </c>
      <c r="H4235" s="5" t="n">
        <v>1589445</v>
      </c>
      <c r="I4235" s="3"/>
      <c r="J4235" s="3" t="n">
        <f aca="false">ROUND((G4235-G4234)/G4234*100,2)</f>
        <v>1.94</v>
      </c>
      <c r="K4235" s="3" t="str">
        <f aca="false">B4235&amp;"_"&amp;C4235</f>
        <v>9_2024-11-22</v>
      </c>
    </row>
    <row r="4236" customFormat="false" ht="15" hidden="false" customHeight="false" outlineLevel="0" collapsed="false">
      <c r="A4236" s="3" t="n">
        <v>4235</v>
      </c>
      <c r="B4236" s="3" t="n">
        <v>9</v>
      </c>
      <c r="C4236" s="3" t="s">
        <v>291</v>
      </c>
      <c r="D4236" s="4" t="n">
        <v>230.61</v>
      </c>
      <c r="E4236" s="4" t="n">
        <v>231.29</v>
      </c>
      <c r="F4236" s="4" t="n">
        <v>230.14</v>
      </c>
      <c r="G4236" s="4" t="n">
        <v>230.91</v>
      </c>
      <c r="H4236" s="5" t="n">
        <v>852842</v>
      </c>
      <c r="I4236" s="3"/>
      <c r="J4236" s="3" t="n">
        <f aca="false">ROUND((G4236-G4235)/G4235*100,2)</f>
        <v>-0.59</v>
      </c>
      <c r="K4236" s="3" t="str">
        <f aca="false">B4236&amp;"_"&amp;C4236</f>
        <v>9_2024-11-25</v>
      </c>
    </row>
    <row r="4237" customFormat="false" ht="15" hidden="false" customHeight="false" outlineLevel="0" collapsed="false">
      <c r="A4237" s="3" t="n">
        <v>4236</v>
      </c>
      <c r="B4237" s="3" t="n">
        <v>9</v>
      </c>
      <c r="C4237" s="3" t="s">
        <v>292</v>
      </c>
      <c r="D4237" s="4" t="n">
        <v>231.61</v>
      </c>
      <c r="E4237" s="4" t="n">
        <v>232.8</v>
      </c>
      <c r="F4237" s="4" t="n">
        <v>231.36</v>
      </c>
      <c r="G4237" s="4" t="n">
        <v>232.24</v>
      </c>
      <c r="H4237" s="5" t="n">
        <v>1394786</v>
      </c>
      <c r="I4237" s="3"/>
      <c r="J4237" s="3" t="n">
        <f aca="false">ROUND((G4237-G4236)/G4236*100,2)</f>
        <v>0.58</v>
      </c>
      <c r="K4237" s="3" t="str">
        <f aca="false">B4237&amp;"_"&amp;C4237</f>
        <v>9_2024-11-26</v>
      </c>
    </row>
    <row r="4238" customFormat="false" ht="15" hidden="false" customHeight="false" outlineLevel="0" collapsed="false">
      <c r="A4238" s="3" t="n">
        <v>4237</v>
      </c>
      <c r="B4238" s="3" t="n">
        <v>9</v>
      </c>
      <c r="C4238" s="3" t="s">
        <v>293</v>
      </c>
      <c r="D4238" s="4" t="n">
        <v>228.45</v>
      </c>
      <c r="E4238" s="4" t="n">
        <v>229.45</v>
      </c>
      <c r="F4238" s="4" t="n">
        <v>227.51</v>
      </c>
      <c r="G4238" s="4" t="n">
        <v>228.82</v>
      </c>
      <c r="H4238" s="5" t="n">
        <v>7908413</v>
      </c>
      <c r="I4238" s="3"/>
      <c r="J4238" s="3" t="n">
        <f aca="false">ROUND((G4238-G4237)/G4237*100,2)</f>
        <v>-1.47</v>
      </c>
      <c r="K4238" s="3" t="str">
        <f aca="false">B4238&amp;"_"&amp;C4238</f>
        <v>9_2024-11-27</v>
      </c>
    </row>
    <row r="4239" customFormat="false" ht="15" hidden="false" customHeight="false" outlineLevel="0" collapsed="false">
      <c r="A4239" s="3" t="n">
        <v>4238</v>
      </c>
      <c r="B4239" s="3" t="n">
        <v>9</v>
      </c>
      <c r="C4239" s="3" t="s">
        <v>294</v>
      </c>
      <c r="D4239" s="4" t="n">
        <v>225.96</v>
      </c>
      <c r="E4239" s="4" t="n">
        <v>227.02</v>
      </c>
      <c r="F4239" s="4" t="n">
        <v>225.14</v>
      </c>
      <c r="G4239" s="4" t="n">
        <v>226.6</v>
      </c>
      <c r="H4239" s="5" t="n">
        <v>4027878</v>
      </c>
      <c r="I4239" s="3"/>
      <c r="J4239" s="3" t="n">
        <f aca="false">ROUND((G4239-G4238)/G4238*100,2)</f>
        <v>-0.97</v>
      </c>
      <c r="K4239" s="3" t="str">
        <f aca="false">B4239&amp;"_"&amp;C4239</f>
        <v>9_2024-11-28</v>
      </c>
    </row>
    <row r="4240" customFormat="false" ht="15" hidden="false" customHeight="false" outlineLevel="0" collapsed="false">
      <c r="A4240" s="3" t="n">
        <v>4239</v>
      </c>
      <c r="B4240" s="3" t="n">
        <v>9</v>
      </c>
      <c r="C4240" s="3" t="s">
        <v>295</v>
      </c>
      <c r="D4240" s="4" t="n">
        <v>230.93</v>
      </c>
      <c r="E4240" s="4" t="n">
        <v>232.33</v>
      </c>
      <c r="F4240" s="4" t="n">
        <v>230.52</v>
      </c>
      <c r="G4240" s="4" t="n">
        <v>231.35</v>
      </c>
      <c r="H4240" s="5" t="n">
        <v>5948071</v>
      </c>
      <c r="I4240" s="3"/>
      <c r="J4240" s="3" t="n">
        <f aca="false">ROUND((G4240-G4239)/G4239*100,2)</f>
        <v>2.1</v>
      </c>
      <c r="K4240" s="3" t="str">
        <f aca="false">B4240&amp;"_"&amp;C4240</f>
        <v>9_2024-11-29</v>
      </c>
    </row>
    <row r="4241" customFormat="false" ht="15" hidden="false" customHeight="false" outlineLevel="0" collapsed="false">
      <c r="A4241" s="3" t="n">
        <v>4240</v>
      </c>
      <c r="B4241" s="3" t="n">
        <v>9</v>
      </c>
      <c r="C4241" s="3" t="s">
        <v>296</v>
      </c>
      <c r="D4241" s="4" t="n">
        <v>232.51</v>
      </c>
      <c r="E4241" s="4" t="n">
        <v>232.59</v>
      </c>
      <c r="F4241" s="4" t="n">
        <v>230.92</v>
      </c>
      <c r="G4241" s="4" t="n">
        <v>231.66</v>
      </c>
      <c r="H4241" s="5" t="n">
        <v>7187843</v>
      </c>
      <c r="I4241" s="3"/>
      <c r="J4241" s="3" t="n">
        <f aca="false">ROUND((G4241-G4240)/G4240*100,2)</f>
        <v>0.13</v>
      </c>
      <c r="K4241" s="3" t="str">
        <f aca="false">B4241&amp;"_"&amp;C4241</f>
        <v>9_2024-12-02</v>
      </c>
    </row>
    <row r="4242" customFormat="false" ht="15" hidden="false" customHeight="false" outlineLevel="0" collapsed="false">
      <c r="A4242" s="3" t="n">
        <v>4241</v>
      </c>
      <c r="B4242" s="3" t="n">
        <v>9</v>
      </c>
      <c r="C4242" s="3" t="s">
        <v>297</v>
      </c>
      <c r="D4242" s="4" t="n">
        <v>233.83</v>
      </c>
      <c r="E4242" s="4" t="n">
        <v>233.94</v>
      </c>
      <c r="F4242" s="4" t="n">
        <v>232.04</v>
      </c>
      <c r="G4242" s="4" t="n">
        <v>233.09</v>
      </c>
      <c r="H4242" s="5" t="n">
        <v>2669565</v>
      </c>
      <c r="I4242" s="3"/>
      <c r="J4242" s="3" t="n">
        <f aca="false">ROUND((G4242-G4241)/G4241*100,2)</f>
        <v>0.62</v>
      </c>
      <c r="K4242" s="3" t="str">
        <f aca="false">B4242&amp;"_"&amp;C4242</f>
        <v>9_2024-12-03</v>
      </c>
    </row>
    <row r="4243" customFormat="false" ht="15" hidden="false" customHeight="false" outlineLevel="0" collapsed="false">
      <c r="A4243" s="3" t="n">
        <v>4242</v>
      </c>
      <c r="B4243" s="3" t="n">
        <v>9</v>
      </c>
      <c r="C4243" s="3" t="s">
        <v>298</v>
      </c>
      <c r="D4243" s="4" t="n">
        <v>224.34</v>
      </c>
      <c r="E4243" s="4" t="n">
        <v>225.45</v>
      </c>
      <c r="F4243" s="4" t="n">
        <v>223.13</v>
      </c>
      <c r="G4243" s="4" t="n">
        <v>223.9</v>
      </c>
      <c r="H4243" s="5" t="n">
        <v>5968959</v>
      </c>
      <c r="I4243" s="3"/>
      <c r="J4243" s="3" t="n">
        <f aca="false">ROUND((G4243-G4242)/G4242*100,2)</f>
        <v>-3.94</v>
      </c>
      <c r="K4243" s="3" t="str">
        <f aca="false">B4243&amp;"_"&amp;C4243</f>
        <v>9_2024-12-04</v>
      </c>
    </row>
    <row r="4244" customFormat="false" ht="15" hidden="false" customHeight="false" outlineLevel="0" collapsed="false">
      <c r="A4244" s="3" t="n">
        <v>4243</v>
      </c>
      <c r="B4244" s="3" t="n">
        <v>9</v>
      </c>
      <c r="C4244" s="3" t="s">
        <v>299</v>
      </c>
      <c r="D4244" s="4" t="n">
        <v>220.78</v>
      </c>
      <c r="E4244" s="4" t="n">
        <v>221.85</v>
      </c>
      <c r="F4244" s="4" t="n">
        <v>218.95</v>
      </c>
      <c r="G4244" s="4" t="n">
        <v>220.27</v>
      </c>
      <c r="H4244" s="5" t="n">
        <v>1492028</v>
      </c>
      <c r="I4244" s="3"/>
      <c r="J4244" s="3" t="n">
        <f aca="false">ROUND((G4244-G4243)/G4243*100,2)</f>
        <v>-1.62</v>
      </c>
      <c r="K4244" s="3" t="str">
        <f aca="false">B4244&amp;"_"&amp;C4244</f>
        <v>9_2024-12-05</v>
      </c>
    </row>
    <row r="4245" customFormat="false" ht="15" hidden="false" customHeight="false" outlineLevel="0" collapsed="false">
      <c r="A4245" s="3" t="n">
        <v>4244</v>
      </c>
      <c r="B4245" s="3" t="n">
        <v>9</v>
      </c>
      <c r="C4245" s="3" t="s">
        <v>300</v>
      </c>
      <c r="D4245" s="4" t="n">
        <v>218.29</v>
      </c>
      <c r="E4245" s="4" t="n">
        <v>218.78</v>
      </c>
      <c r="F4245" s="4" t="n">
        <v>217.37</v>
      </c>
      <c r="G4245" s="4" t="n">
        <v>218.45</v>
      </c>
      <c r="H4245" s="5" t="n">
        <v>4821635</v>
      </c>
      <c r="I4245" s="3"/>
      <c r="J4245" s="3" t="n">
        <f aca="false">ROUND((G4245-G4244)/G4244*100,2)</f>
        <v>-0.83</v>
      </c>
      <c r="K4245" s="3" t="str">
        <f aca="false">B4245&amp;"_"&amp;C4245</f>
        <v>9_2024-12-06</v>
      </c>
    </row>
    <row r="4246" customFormat="false" ht="15" hidden="false" customHeight="false" outlineLevel="0" collapsed="false">
      <c r="A4246" s="3" t="n">
        <v>4245</v>
      </c>
      <c r="B4246" s="3" t="n">
        <v>9</v>
      </c>
      <c r="C4246" s="3" t="s">
        <v>301</v>
      </c>
      <c r="D4246" s="4" t="n">
        <v>222.71</v>
      </c>
      <c r="E4246" s="4" t="n">
        <v>222.89</v>
      </c>
      <c r="F4246" s="4" t="n">
        <v>221.35</v>
      </c>
      <c r="G4246" s="4" t="n">
        <v>221.86</v>
      </c>
      <c r="H4246" s="5" t="n">
        <v>6048973</v>
      </c>
      <c r="I4246" s="3"/>
      <c r="J4246" s="3" t="n">
        <f aca="false">ROUND((G4246-G4245)/G4245*100,2)</f>
        <v>1.56</v>
      </c>
      <c r="K4246" s="3" t="str">
        <f aca="false">B4246&amp;"_"&amp;C4246</f>
        <v>9_2024-12-09</v>
      </c>
    </row>
    <row r="4247" customFormat="false" ht="15" hidden="false" customHeight="false" outlineLevel="0" collapsed="false">
      <c r="A4247" s="3" t="n">
        <v>4246</v>
      </c>
      <c r="B4247" s="3" t="n">
        <v>9</v>
      </c>
      <c r="C4247" s="3" t="s">
        <v>302</v>
      </c>
      <c r="D4247" s="4" t="n">
        <v>219.85</v>
      </c>
      <c r="E4247" s="4" t="n">
        <v>220.37</v>
      </c>
      <c r="F4247" s="4" t="n">
        <v>219.21</v>
      </c>
      <c r="G4247" s="4" t="n">
        <v>220.2</v>
      </c>
      <c r="H4247" s="5" t="n">
        <v>4666430</v>
      </c>
      <c r="I4247" s="3"/>
      <c r="J4247" s="3" t="n">
        <f aca="false">ROUND((G4247-G4246)/G4246*100,2)</f>
        <v>-0.75</v>
      </c>
      <c r="K4247" s="3" t="str">
        <f aca="false">B4247&amp;"_"&amp;C4247</f>
        <v>9_2024-12-10</v>
      </c>
    </row>
    <row r="4248" customFormat="false" ht="15" hidden="false" customHeight="false" outlineLevel="0" collapsed="false">
      <c r="A4248" s="3" t="n">
        <v>4247</v>
      </c>
      <c r="B4248" s="3" t="n">
        <v>9</v>
      </c>
      <c r="C4248" s="3" t="s">
        <v>303</v>
      </c>
      <c r="D4248" s="4" t="n">
        <v>217.48</v>
      </c>
      <c r="E4248" s="4" t="n">
        <v>218.2</v>
      </c>
      <c r="F4248" s="4" t="n">
        <v>217.05</v>
      </c>
      <c r="G4248" s="4" t="n">
        <v>217.68</v>
      </c>
      <c r="H4248" s="5" t="n">
        <v>6594506</v>
      </c>
      <c r="I4248" s="3"/>
      <c r="J4248" s="3" t="n">
        <f aca="false">ROUND((G4248-G4247)/G4247*100,2)</f>
        <v>-1.14</v>
      </c>
      <c r="K4248" s="3" t="str">
        <f aca="false">B4248&amp;"_"&amp;C4248</f>
        <v>9_2024-12-11</v>
      </c>
    </row>
    <row r="4249" customFormat="false" ht="15" hidden="false" customHeight="false" outlineLevel="0" collapsed="false">
      <c r="A4249" s="3" t="n">
        <v>4248</v>
      </c>
      <c r="B4249" s="3" t="n">
        <v>9</v>
      </c>
      <c r="C4249" s="3" t="s">
        <v>304</v>
      </c>
      <c r="D4249" s="4" t="n">
        <v>218.46</v>
      </c>
      <c r="E4249" s="4" t="n">
        <v>218.71</v>
      </c>
      <c r="F4249" s="4" t="n">
        <v>217.95</v>
      </c>
      <c r="G4249" s="4" t="n">
        <v>218.65</v>
      </c>
      <c r="H4249" s="5" t="n">
        <v>3754795</v>
      </c>
      <c r="I4249" s="3"/>
      <c r="J4249" s="3" t="n">
        <f aca="false">ROUND((G4249-G4248)/G4248*100,2)</f>
        <v>0.45</v>
      </c>
      <c r="K4249" s="3" t="str">
        <f aca="false">B4249&amp;"_"&amp;C4249</f>
        <v>9_2024-12-12</v>
      </c>
    </row>
    <row r="4250" customFormat="false" ht="15" hidden="false" customHeight="false" outlineLevel="0" collapsed="false">
      <c r="A4250" s="3" t="n">
        <v>4249</v>
      </c>
      <c r="B4250" s="3" t="n">
        <v>9</v>
      </c>
      <c r="C4250" s="3" t="s">
        <v>305</v>
      </c>
      <c r="D4250" s="4" t="n">
        <v>220.34</v>
      </c>
      <c r="E4250" s="4" t="n">
        <v>221.51</v>
      </c>
      <c r="F4250" s="4" t="n">
        <v>219.82</v>
      </c>
      <c r="G4250" s="4" t="n">
        <v>219.93</v>
      </c>
      <c r="H4250" s="5" t="n">
        <v>5249655</v>
      </c>
      <c r="I4250" s="3"/>
      <c r="J4250" s="3" t="n">
        <f aca="false">ROUND((G4250-G4249)/G4249*100,2)</f>
        <v>0.59</v>
      </c>
      <c r="K4250" s="3" t="str">
        <f aca="false">B4250&amp;"_"&amp;C4250</f>
        <v>9_2024-12-13</v>
      </c>
    </row>
    <row r="4251" customFormat="false" ht="15" hidden="false" customHeight="false" outlineLevel="0" collapsed="false">
      <c r="A4251" s="3" t="n">
        <v>4250</v>
      </c>
      <c r="B4251" s="3" t="n">
        <v>9</v>
      </c>
      <c r="C4251" s="3" t="s">
        <v>306</v>
      </c>
      <c r="D4251" s="4" t="n">
        <v>219.69</v>
      </c>
      <c r="E4251" s="4" t="n">
        <v>220.11</v>
      </c>
      <c r="F4251" s="4" t="n">
        <v>218.97</v>
      </c>
      <c r="G4251" s="4" t="n">
        <v>220.1</v>
      </c>
      <c r="H4251" s="5" t="n">
        <v>1405122</v>
      </c>
      <c r="I4251" s="3"/>
      <c r="J4251" s="3" t="n">
        <f aca="false">ROUND((G4251-G4250)/G4250*100,2)</f>
        <v>0.08</v>
      </c>
      <c r="K4251" s="3" t="str">
        <f aca="false">B4251&amp;"_"&amp;C4251</f>
        <v>9_2024-12-16</v>
      </c>
    </row>
    <row r="4252" customFormat="false" ht="15" hidden="false" customHeight="false" outlineLevel="0" collapsed="false">
      <c r="A4252" s="3" t="n">
        <v>4251</v>
      </c>
      <c r="B4252" s="3" t="n">
        <v>9</v>
      </c>
      <c r="C4252" s="3" t="s">
        <v>307</v>
      </c>
      <c r="D4252" s="4" t="n">
        <v>223.71</v>
      </c>
      <c r="E4252" s="4" t="n">
        <v>225.04</v>
      </c>
      <c r="F4252" s="4" t="n">
        <v>223.47</v>
      </c>
      <c r="G4252" s="4" t="n">
        <v>223.55</v>
      </c>
      <c r="H4252" s="5" t="n">
        <v>6055849</v>
      </c>
      <c r="I4252" s="3"/>
      <c r="J4252" s="3" t="n">
        <f aca="false">ROUND((G4252-G4251)/G4251*100,2)</f>
        <v>1.57</v>
      </c>
      <c r="K4252" s="3" t="str">
        <f aca="false">B4252&amp;"_"&amp;C4252</f>
        <v>9_2024-12-17</v>
      </c>
    </row>
    <row r="4253" customFormat="false" ht="15" hidden="false" customHeight="false" outlineLevel="0" collapsed="false">
      <c r="A4253" s="3" t="n">
        <v>4252</v>
      </c>
      <c r="B4253" s="3" t="n">
        <v>9</v>
      </c>
      <c r="C4253" s="3" t="s">
        <v>308</v>
      </c>
      <c r="D4253" s="4" t="n">
        <v>219.77</v>
      </c>
      <c r="E4253" s="4" t="n">
        <v>219.96</v>
      </c>
      <c r="F4253" s="4" t="n">
        <v>219.34</v>
      </c>
      <c r="G4253" s="4" t="n">
        <v>219.52</v>
      </c>
      <c r="H4253" s="5" t="n">
        <v>5062325</v>
      </c>
      <c r="I4253" s="3"/>
      <c r="J4253" s="3" t="n">
        <f aca="false">ROUND((G4253-G4252)/G4252*100,2)</f>
        <v>-1.8</v>
      </c>
      <c r="K4253" s="3" t="str">
        <f aca="false">B4253&amp;"_"&amp;C4253</f>
        <v>9_2024-12-18</v>
      </c>
    </row>
    <row r="4254" customFormat="false" ht="15" hidden="false" customHeight="false" outlineLevel="0" collapsed="false">
      <c r="A4254" s="3" t="n">
        <v>4253</v>
      </c>
      <c r="B4254" s="3" t="n">
        <v>9</v>
      </c>
      <c r="C4254" s="3" t="s">
        <v>309</v>
      </c>
      <c r="D4254" s="4" t="n">
        <v>216.89</v>
      </c>
      <c r="E4254" s="4" t="n">
        <v>217.49</v>
      </c>
      <c r="F4254" s="4" t="n">
        <v>215.94</v>
      </c>
      <c r="G4254" s="4" t="n">
        <v>216.42</v>
      </c>
      <c r="H4254" s="5" t="n">
        <v>4006181</v>
      </c>
      <c r="I4254" s="3"/>
      <c r="J4254" s="3" t="n">
        <f aca="false">ROUND((G4254-G4253)/G4253*100,2)</f>
        <v>-1.41</v>
      </c>
      <c r="K4254" s="3" t="str">
        <f aca="false">B4254&amp;"_"&amp;C4254</f>
        <v>9_2024-12-19</v>
      </c>
    </row>
    <row r="4255" customFormat="false" ht="15" hidden="false" customHeight="false" outlineLevel="0" collapsed="false">
      <c r="A4255" s="3" t="n">
        <v>4254</v>
      </c>
      <c r="B4255" s="3" t="n">
        <v>9</v>
      </c>
      <c r="C4255" s="3" t="s">
        <v>310</v>
      </c>
      <c r="D4255" s="4" t="n">
        <v>221.74</v>
      </c>
      <c r="E4255" s="4" t="n">
        <v>222.05</v>
      </c>
      <c r="F4255" s="4" t="n">
        <v>221.42</v>
      </c>
      <c r="G4255" s="4" t="n">
        <v>221.57</v>
      </c>
      <c r="H4255" s="5" t="n">
        <v>5369504</v>
      </c>
      <c r="I4255" s="3"/>
      <c r="J4255" s="3" t="n">
        <f aca="false">ROUND((G4255-G4254)/G4254*100,2)</f>
        <v>2.38</v>
      </c>
      <c r="K4255" s="3" t="str">
        <f aca="false">B4255&amp;"_"&amp;C4255</f>
        <v>9_2024-12-20</v>
      </c>
    </row>
    <row r="4256" customFormat="false" ht="15" hidden="false" customHeight="false" outlineLevel="0" collapsed="false">
      <c r="A4256" s="3" t="n">
        <v>4255</v>
      </c>
      <c r="B4256" s="3" t="n">
        <v>9</v>
      </c>
      <c r="C4256" s="3" t="s">
        <v>311</v>
      </c>
      <c r="D4256" s="4" t="n">
        <v>222.41</v>
      </c>
      <c r="E4256" s="4" t="n">
        <v>224.18</v>
      </c>
      <c r="F4256" s="4" t="n">
        <v>221.84</v>
      </c>
      <c r="G4256" s="4" t="n">
        <v>223.22</v>
      </c>
      <c r="H4256" s="5" t="n">
        <v>1497859</v>
      </c>
      <c r="I4256" s="3"/>
      <c r="J4256" s="3" t="n">
        <f aca="false">ROUND((G4256-G4255)/G4255*100,2)</f>
        <v>0.74</v>
      </c>
      <c r="K4256" s="3" t="str">
        <f aca="false">B4256&amp;"_"&amp;C4256</f>
        <v>9_2024-12-23</v>
      </c>
    </row>
    <row r="4257" customFormat="false" ht="15" hidden="false" customHeight="false" outlineLevel="0" collapsed="false">
      <c r="A4257" s="3" t="n">
        <v>4256</v>
      </c>
      <c r="B4257" s="3" t="n">
        <v>9</v>
      </c>
      <c r="C4257" s="3" t="s">
        <v>312</v>
      </c>
      <c r="D4257" s="4" t="n">
        <v>227.87</v>
      </c>
      <c r="E4257" s="4" t="n">
        <v>228.34</v>
      </c>
      <c r="F4257" s="4" t="n">
        <v>225.91</v>
      </c>
      <c r="G4257" s="4" t="n">
        <v>227.02</v>
      </c>
      <c r="H4257" s="5" t="n">
        <v>4197475</v>
      </c>
      <c r="I4257" s="3"/>
      <c r="J4257" s="3" t="n">
        <f aca="false">ROUND((G4257-G4256)/G4256*100,2)</f>
        <v>1.7</v>
      </c>
      <c r="K4257" s="3" t="str">
        <f aca="false">B4257&amp;"_"&amp;C4257</f>
        <v>9_2024-12-24</v>
      </c>
    </row>
    <row r="4258" customFormat="false" ht="15" hidden="false" customHeight="false" outlineLevel="0" collapsed="false">
      <c r="A4258" s="3" t="n">
        <v>4257</v>
      </c>
      <c r="B4258" s="3" t="n">
        <v>9</v>
      </c>
      <c r="C4258" s="3" t="s">
        <v>313</v>
      </c>
      <c r="D4258" s="4" t="n">
        <v>226.68</v>
      </c>
      <c r="E4258" s="4" t="n">
        <v>228.01</v>
      </c>
      <c r="F4258" s="4" t="n">
        <v>225.31</v>
      </c>
      <c r="G4258" s="4" t="n">
        <v>226.12</v>
      </c>
      <c r="H4258" s="5" t="n">
        <v>1527966</v>
      </c>
      <c r="I4258" s="3"/>
      <c r="J4258" s="3" t="n">
        <f aca="false">ROUND((G4258-G4257)/G4257*100,2)</f>
        <v>-0.4</v>
      </c>
      <c r="K4258" s="3" t="str">
        <f aca="false">B4258&amp;"_"&amp;C4258</f>
        <v>9_2024-12-25</v>
      </c>
    </row>
    <row r="4259" customFormat="false" ht="15" hidden="false" customHeight="false" outlineLevel="0" collapsed="false">
      <c r="A4259" s="3" t="n">
        <v>4258</v>
      </c>
      <c r="B4259" s="3" t="n">
        <v>9</v>
      </c>
      <c r="C4259" s="3" t="s">
        <v>314</v>
      </c>
      <c r="D4259" s="4" t="n">
        <v>229.33</v>
      </c>
      <c r="E4259" s="4" t="n">
        <v>230.69</v>
      </c>
      <c r="F4259" s="4" t="n">
        <v>228.01</v>
      </c>
      <c r="G4259" s="4" t="n">
        <v>229.66</v>
      </c>
      <c r="H4259" s="5" t="n">
        <v>2611369</v>
      </c>
      <c r="I4259" s="3"/>
      <c r="J4259" s="3" t="n">
        <f aca="false">ROUND((G4259-G4258)/G4258*100,2)</f>
        <v>1.57</v>
      </c>
      <c r="K4259" s="3" t="str">
        <f aca="false">B4259&amp;"_"&amp;C4259</f>
        <v>9_2024-12-26</v>
      </c>
    </row>
    <row r="4260" customFormat="false" ht="15" hidden="false" customHeight="false" outlineLevel="0" collapsed="false">
      <c r="A4260" s="3" t="n">
        <v>4259</v>
      </c>
      <c r="B4260" s="3" t="n">
        <v>9</v>
      </c>
      <c r="C4260" s="3" t="s">
        <v>315</v>
      </c>
      <c r="D4260" s="4" t="n">
        <v>228.98</v>
      </c>
      <c r="E4260" s="4" t="n">
        <v>229.15</v>
      </c>
      <c r="F4260" s="4" t="n">
        <v>228.94</v>
      </c>
      <c r="G4260" s="4" t="n">
        <v>228.96</v>
      </c>
      <c r="H4260" s="5" t="n">
        <v>4707948</v>
      </c>
      <c r="I4260" s="3"/>
      <c r="J4260" s="3" t="n">
        <f aca="false">ROUND((G4260-G4259)/G4259*100,2)</f>
        <v>-0.3</v>
      </c>
      <c r="K4260" s="3" t="str">
        <f aca="false">B4260&amp;"_"&amp;C4260</f>
        <v>9_2024-12-27</v>
      </c>
    </row>
    <row r="4261" customFormat="false" ht="15" hidden="false" customHeight="false" outlineLevel="0" collapsed="false">
      <c r="A4261" s="3" t="n">
        <v>4260</v>
      </c>
      <c r="B4261" s="3" t="n">
        <v>9</v>
      </c>
      <c r="C4261" s="3" t="s">
        <v>316</v>
      </c>
      <c r="D4261" s="4" t="n">
        <v>233.07</v>
      </c>
      <c r="E4261" s="4" t="n">
        <v>233.9</v>
      </c>
      <c r="F4261" s="4" t="n">
        <v>232.17</v>
      </c>
      <c r="G4261" s="4" t="n">
        <v>232.66</v>
      </c>
      <c r="H4261" s="5" t="n">
        <v>3127932</v>
      </c>
      <c r="I4261" s="3"/>
      <c r="J4261" s="3" t="n">
        <f aca="false">ROUND((G4261-G4260)/G4260*100,2)</f>
        <v>1.62</v>
      </c>
      <c r="K4261" s="3" t="str">
        <f aca="false">B4261&amp;"_"&amp;C4261</f>
        <v>9_2024-12-30</v>
      </c>
    </row>
    <row r="4262" customFormat="false" ht="15" hidden="false" customHeight="false" outlineLevel="0" collapsed="false">
      <c r="A4262" s="3" t="n">
        <v>4261</v>
      </c>
      <c r="B4262" s="3" t="n">
        <v>9</v>
      </c>
      <c r="C4262" s="3" t="s">
        <v>317</v>
      </c>
      <c r="D4262" s="4" t="n">
        <v>235.52</v>
      </c>
      <c r="E4262" s="4" t="n">
        <v>236.59</v>
      </c>
      <c r="F4262" s="4" t="n">
        <v>234.31</v>
      </c>
      <c r="G4262" s="4" t="n">
        <v>234.87</v>
      </c>
      <c r="H4262" s="5" t="n">
        <v>3546083</v>
      </c>
      <c r="I4262" s="3"/>
      <c r="J4262" s="3" t="n">
        <f aca="false">ROUND((G4262-G4261)/G4261*100,2)</f>
        <v>0.95</v>
      </c>
      <c r="K4262" s="3" t="str">
        <f aca="false">B4262&amp;"_"&amp;C4262</f>
        <v>9_2024-12-31</v>
      </c>
    </row>
    <row r="4263" customFormat="false" ht="15" hidden="false" customHeight="false" outlineLevel="0" collapsed="false">
      <c r="A4263" s="3" t="n">
        <v>4262</v>
      </c>
      <c r="B4263" s="3" t="n">
        <v>9</v>
      </c>
      <c r="C4263" s="3" t="s">
        <v>318</v>
      </c>
      <c r="D4263" s="4" t="n">
        <v>244.25</v>
      </c>
      <c r="E4263" s="4" t="n">
        <v>245.12</v>
      </c>
      <c r="F4263" s="4" t="n">
        <v>242.53</v>
      </c>
      <c r="G4263" s="4" t="n">
        <v>243.53</v>
      </c>
      <c r="H4263" s="5" t="n">
        <v>1620560</v>
      </c>
      <c r="I4263" s="3"/>
      <c r="J4263" s="3" t="n">
        <f aca="false">ROUND((G4263-G4262)/G4262*100,2)</f>
        <v>3.69</v>
      </c>
      <c r="K4263" s="3" t="str">
        <f aca="false">B4263&amp;"_"&amp;C4263</f>
        <v>9_2025-01-01</v>
      </c>
    </row>
    <row r="4264" customFormat="false" ht="15" hidden="false" customHeight="false" outlineLevel="0" collapsed="false">
      <c r="A4264" s="3" t="n">
        <v>4263</v>
      </c>
      <c r="B4264" s="3" t="n">
        <v>9</v>
      </c>
      <c r="C4264" s="3" t="s">
        <v>319</v>
      </c>
      <c r="D4264" s="4" t="n">
        <v>238.18</v>
      </c>
      <c r="E4264" s="4" t="n">
        <v>239.11</v>
      </c>
      <c r="F4264" s="4" t="n">
        <v>238.16</v>
      </c>
      <c r="G4264" s="4" t="n">
        <v>238.53</v>
      </c>
      <c r="H4264" s="5" t="n">
        <v>7771306</v>
      </c>
      <c r="I4264" s="3"/>
      <c r="J4264" s="3" t="n">
        <f aca="false">ROUND((G4264-G4263)/G4263*100,2)</f>
        <v>-2.05</v>
      </c>
      <c r="K4264" s="3" t="str">
        <f aca="false">B4264&amp;"_"&amp;C4264</f>
        <v>9_2025-01-02</v>
      </c>
    </row>
    <row r="4265" customFormat="false" ht="15" hidden="false" customHeight="false" outlineLevel="0" collapsed="false">
      <c r="A4265" s="3" t="n">
        <v>4264</v>
      </c>
      <c r="B4265" s="3" t="n">
        <v>9</v>
      </c>
      <c r="C4265" s="3" t="s">
        <v>320</v>
      </c>
      <c r="D4265" s="4" t="n">
        <v>238.68</v>
      </c>
      <c r="E4265" s="4" t="n">
        <v>240.01</v>
      </c>
      <c r="F4265" s="4" t="n">
        <v>237.47</v>
      </c>
      <c r="G4265" s="4" t="n">
        <v>238.85</v>
      </c>
      <c r="H4265" s="5" t="n">
        <v>2821976</v>
      </c>
      <c r="I4265" s="3"/>
      <c r="J4265" s="3" t="n">
        <f aca="false">ROUND((G4265-G4264)/G4264*100,2)</f>
        <v>0.13</v>
      </c>
      <c r="K4265" s="3" t="str">
        <f aca="false">B4265&amp;"_"&amp;C4265</f>
        <v>9_2025-01-03</v>
      </c>
    </row>
    <row r="4266" customFormat="false" ht="15" hidden="false" customHeight="false" outlineLevel="0" collapsed="false">
      <c r="A4266" s="3" t="n">
        <v>4265</v>
      </c>
      <c r="B4266" s="3" t="n">
        <v>9</v>
      </c>
      <c r="C4266" s="3" t="s">
        <v>321</v>
      </c>
      <c r="D4266" s="4" t="n">
        <v>234.43</v>
      </c>
      <c r="E4266" s="4" t="n">
        <v>236.03</v>
      </c>
      <c r="F4266" s="4" t="n">
        <v>234.22</v>
      </c>
      <c r="G4266" s="4" t="n">
        <v>234.82</v>
      </c>
      <c r="H4266" s="5" t="n">
        <v>3661995</v>
      </c>
      <c r="I4266" s="3"/>
      <c r="J4266" s="3" t="n">
        <f aca="false">ROUND((G4266-G4265)/G4265*100,2)</f>
        <v>-1.69</v>
      </c>
      <c r="K4266" s="3" t="str">
        <f aca="false">B4266&amp;"_"&amp;C4266</f>
        <v>9_2025-01-06</v>
      </c>
    </row>
    <row r="4267" customFormat="false" ht="15" hidden="false" customHeight="false" outlineLevel="0" collapsed="false">
      <c r="A4267" s="3" t="n">
        <v>4266</v>
      </c>
      <c r="B4267" s="3" t="n">
        <v>9</v>
      </c>
      <c r="C4267" s="3" t="s">
        <v>322</v>
      </c>
      <c r="D4267" s="4" t="n">
        <v>237.87</v>
      </c>
      <c r="E4267" s="4" t="n">
        <v>237.89</v>
      </c>
      <c r="F4267" s="4" t="n">
        <v>236.79</v>
      </c>
      <c r="G4267" s="4" t="n">
        <v>237.07</v>
      </c>
      <c r="H4267" s="5" t="n">
        <v>6498327</v>
      </c>
      <c r="I4267" s="3"/>
      <c r="J4267" s="3" t="n">
        <f aca="false">ROUND((G4267-G4266)/G4266*100,2)</f>
        <v>0.96</v>
      </c>
      <c r="K4267" s="3" t="str">
        <f aca="false">B4267&amp;"_"&amp;C4267</f>
        <v>9_2025-01-07</v>
      </c>
    </row>
    <row r="4268" customFormat="false" ht="15" hidden="false" customHeight="false" outlineLevel="0" collapsed="false">
      <c r="A4268" s="3" t="n">
        <v>4267</v>
      </c>
      <c r="B4268" s="3" t="n">
        <v>9</v>
      </c>
      <c r="C4268" s="3" t="s">
        <v>323</v>
      </c>
      <c r="D4268" s="4" t="n">
        <v>240.93</v>
      </c>
      <c r="E4268" s="4" t="n">
        <v>242.38</v>
      </c>
      <c r="F4268" s="4" t="n">
        <v>240.64</v>
      </c>
      <c r="G4268" s="4" t="n">
        <v>241.84</v>
      </c>
      <c r="H4268" s="5" t="n">
        <v>532760</v>
      </c>
      <c r="I4268" s="3"/>
      <c r="J4268" s="3" t="n">
        <f aca="false">ROUND((G4268-G4267)/G4267*100,2)</f>
        <v>2.01</v>
      </c>
      <c r="K4268" s="3" t="str">
        <f aca="false">B4268&amp;"_"&amp;C4268</f>
        <v>9_2025-01-08</v>
      </c>
    </row>
    <row r="4269" customFormat="false" ht="15" hidden="false" customHeight="false" outlineLevel="0" collapsed="false">
      <c r="A4269" s="3" t="n">
        <v>4268</v>
      </c>
      <c r="B4269" s="3" t="n">
        <v>9</v>
      </c>
      <c r="C4269" s="3" t="s">
        <v>324</v>
      </c>
      <c r="D4269" s="4" t="n">
        <v>243.82</v>
      </c>
      <c r="E4269" s="4" t="n">
        <v>244.93</v>
      </c>
      <c r="F4269" s="4" t="n">
        <v>242.9</v>
      </c>
      <c r="G4269" s="4" t="n">
        <v>243.94</v>
      </c>
      <c r="H4269" s="5" t="n">
        <v>1176245</v>
      </c>
      <c r="I4269" s="3"/>
      <c r="J4269" s="3" t="n">
        <f aca="false">ROUND((G4269-G4268)/G4268*100,2)</f>
        <v>0.87</v>
      </c>
      <c r="K4269" s="3" t="str">
        <f aca="false">B4269&amp;"_"&amp;C4269</f>
        <v>9_2025-01-09</v>
      </c>
    </row>
    <row r="4270" customFormat="false" ht="15" hidden="false" customHeight="false" outlineLevel="0" collapsed="false">
      <c r="A4270" s="3" t="n">
        <v>4269</v>
      </c>
      <c r="B4270" s="3" t="n">
        <v>9</v>
      </c>
      <c r="C4270" s="3" t="s">
        <v>325</v>
      </c>
      <c r="D4270" s="4" t="n">
        <v>241.96</v>
      </c>
      <c r="E4270" s="4" t="n">
        <v>242.61</v>
      </c>
      <c r="F4270" s="4" t="n">
        <v>241.32</v>
      </c>
      <c r="G4270" s="4" t="n">
        <v>242.1</v>
      </c>
      <c r="H4270" s="5" t="n">
        <v>963787</v>
      </c>
      <c r="I4270" s="3"/>
      <c r="J4270" s="3" t="n">
        <f aca="false">ROUND((G4270-G4269)/G4269*100,2)</f>
        <v>-0.75</v>
      </c>
      <c r="K4270" s="3" t="str">
        <f aca="false">B4270&amp;"_"&amp;C4270</f>
        <v>9_2025-01-10</v>
      </c>
    </row>
    <row r="4271" customFormat="false" ht="15" hidden="false" customHeight="false" outlineLevel="0" collapsed="false">
      <c r="A4271" s="3" t="n">
        <v>4270</v>
      </c>
      <c r="B4271" s="3" t="n">
        <v>9</v>
      </c>
      <c r="C4271" s="3" t="s">
        <v>326</v>
      </c>
      <c r="D4271" s="4" t="n">
        <v>241.53</v>
      </c>
      <c r="E4271" s="4" t="n">
        <v>242.62</v>
      </c>
      <c r="F4271" s="4" t="n">
        <v>241.43</v>
      </c>
      <c r="G4271" s="4" t="n">
        <v>242.25</v>
      </c>
      <c r="H4271" s="5" t="n">
        <v>2339712</v>
      </c>
      <c r="I4271" s="3"/>
      <c r="J4271" s="3" t="n">
        <f aca="false">ROUND((G4271-G4270)/G4270*100,2)</f>
        <v>0.06</v>
      </c>
      <c r="K4271" s="3" t="str">
        <f aca="false">B4271&amp;"_"&amp;C4271</f>
        <v>9_2025-01-13</v>
      </c>
    </row>
    <row r="4272" customFormat="false" ht="15" hidden="false" customHeight="false" outlineLevel="0" collapsed="false">
      <c r="A4272" s="3" t="n">
        <v>4271</v>
      </c>
      <c r="B4272" s="3" t="n">
        <v>9</v>
      </c>
      <c r="C4272" s="3" t="s">
        <v>327</v>
      </c>
      <c r="D4272" s="4" t="n">
        <v>239.74</v>
      </c>
      <c r="E4272" s="4" t="n">
        <v>241.21</v>
      </c>
      <c r="F4272" s="4" t="n">
        <v>238.35</v>
      </c>
      <c r="G4272" s="4" t="n">
        <v>240.19</v>
      </c>
      <c r="H4272" s="5" t="n">
        <v>5989421</v>
      </c>
      <c r="I4272" s="3"/>
      <c r="J4272" s="3" t="n">
        <f aca="false">ROUND((G4272-G4271)/G4271*100,2)</f>
        <v>-0.85</v>
      </c>
      <c r="K4272" s="3" t="str">
        <f aca="false">B4272&amp;"_"&amp;C4272</f>
        <v>9_2025-01-14</v>
      </c>
    </row>
    <row r="4273" customFormat="false" ht="15" hidden="false" customHeight="false" outlineLevel="0" collapsed="false">
      <c r="A4273" s="3" t="n">
        <v>4272</v>
      </c>
      <c r="B4273" s="3" t="n">
        <v>9</v>
      </c>
      <c r="C4273" s="3" t="s">
        <v>328</v>
      </c>
      <c r="D4273" s="4" t="n">
        <v>244.18</v>
      </c>
      <c r="E4273" s="4" t="n">
        <v>244.59</v>
      </c>
      <c r="F4273" s="4" t="n">
        <v>242.99</v>
      </c>
      <c r="G4273" s="4" t="n">
        <v>244.45</v>
      </c>
      <c r="H4273" s="5" t="n">
        <v>5707974</v>
      </c>
      <c r="I4273" s="3"/>
      <c r="J4273" s="3" t="n">
        <f aca="false">ROUND((G4273-G4272)/G4272*100,2)</f>
        <v>1.77</v>
      </c>
      <c r="K4273" s="3" t="str">
        <f aca="false">B4273&amp;"_"&amp;C4273</f>
        <v>9_2025-01-15</v>
      </c>
    </row>
    <row r="4274" customFormat="false" ht="15" hidden="false" customHeight="false" outlineLevel="0" collapsed="false">
      <c r="A4274" s="3" t="n">
        <v>4273</v>
      </c>
      <c r="B4274" s="3" t="n">
        <v>9</v>
      </c>
      <c r="C4274" s="3" t="s">
        <v>329</v>
      </c>
      <c r="D4274" s="4" t="n">
        <v>248.6</v>
      </c>
      <c r="E4274" s="4" t="n">
        <v>250.57</v>
      </c>
      <c r="F4274" s="4" t="n">
        <v>248.41</v>
      </c>
      <c r="G4274" s="4" t="n">
        <v>249.49</v>
      </c>
      <c r="H4274" s="5" t="n">
        <v>7501818</v>
      </c>
      <c r="I4274" s="3"/>
      <c r="J4274" s="3" t="n">
        <f aca="false">ROUND((G4274-G4273)/G4273*100,2)</f>
        <v>2.06</v>
      </c>
      <c r="K4274" s="3" t="str">
        <f aca="false">B4274&amp;"_"&amp;C4274</f>
        <v>9_2025-01-16</v>
      </c>
    </row>
    <row r="4275" customFormat="false" ht="15" hidden="false" customHeight="false" outlineLevel="0" collapsed="false">
      <c r="A4275" s="3" t="n">
        <v>4274</v>
      </c>
      <c r="B4275" s="3" t="n">
        <v>9</v>
      </c>
      <c r="C4275" s="3" t="s">
        <v>330</v>
      </c>
      <c r="D4275" s="4" t="n">
        <v>248.37</v>
      </c>
      <c r="E4275" s="4" t="n">
        <v>250.17</v>
      </c>
      <c r="F4275" s="4" t="n">
        <v>247.59</v>
      </c>
      <c r="G4275" s="4" t="n">
        <v>249.21</v>
      </c>
      <c r="H4275" s="5" t="n">
        <v>4816840</v>
      </c>
      <c r="I4275" s="3"/>
      <c r="J4275" s="3" t="n">
        <f aca="false">ROUND((G4275-G4274)/G4274*100,2)</f>
        <v>-0.11</v>
      </c>
      <c r="K4275" s="3" t="str">
        <f aca="false">B4275&amp;"_"&amp;C4275</f>
        <v>9_2025-01-17</v>
      </c>
    </row>
    <row r="4276" customFormat="false" ht="15" hidden="false" customHeight="false" outlineLevel="0" collapsed="false">
      <c r="A4276" s="3" t="n">
        <v>4275</v>
      </c>
      <c r="B4276" s="3" t="n">
        <v>9</v>
      </c>
      <c r="C4276" s="3" t="s">
        <v>331</v>
      </c>
      <c r="D4276" s="4" t="n">
        <v>240.88</v>
      </c>
      <c r="E4276" s="4" t="n">
        <v>242.11</v>
      </c>
      <c r="F4276" s="4" t="n">
        <v>239.46</v>
      </c>
      <c r="G4276" s="4" t="n">
        <v>240.04</v>
      </c>
      <c r="H4276" s="5" t="n">
        <v>2111060</v>
      </c>
      <c r="I4276" s="3"/>
      <c r="J4276" s="3" t="n">
        <f aca="false">ROUND((G4276-G4275)/G4275*100,2)</f>
        <v>-3.68</v>
      </c>
      <c r="K4276" s="3" t="str">
        <f aca="false">B4276&amp;"_"&amp;C4276</f>
        <v>9_2025-01-20</v>
      </c>
    </row>
    <row r="4277" customFormat="false" ht="15" hidden="false" customHeight="false" outlineLevel="0" collapsed="false">
      <c r="A4277" s="3" t="n">
        <v>4276</v>
      </c>
      <c r="B4277" s="3" t="n">
        <v>9</v>
      </c>
      <c r="C4277" s="3" t="s">
        <v>332</v>
      </c>
      <c r="D4277" s="4" t="n">
        <v>246.5</v>
      </c>
      <c r="E4277" s="4" t="n">
        <v>248.15</v>
      </c>
      <c r="F4277" s="4" t="n">
        <v>245.68</v>
      </c>
      <c r="G4277" s="4" t="n">
        <v>246.84</v>
      </c>
      <c r="H4277" s="5" t="n">
        <v>1961062</v>
      </c>
      <c r="I4277" s="3"/>
      <c r="J4277" s="3" t="n">
        <f aca="false">ROUND((G4277-G4276)/G4276*100,2)</f>
        <v>2.83</v>
      </c>
      <c r="K4277" s="3" t="str">
        <f aca="false">B4277&amp;"_"&amp;C4277</f>
        <v>9_2025-01-21</v>
      </c>
    </row>
    <row r="4278" customFormat="false" ht="15" hidden="false" customHeight="false" outlineLevel="0" collapsed="false">
      <c r="A4278" s="3" t="n">
        <v>4277</v>
      </c>
      <c r="B4278" s="3" t="n">
        <v>9</v>
      </c>
      <c r="C4278" s="3" t="s">
        <v>333</v>
      </c>
      <c r="D4278" s="4" t="n">
        <v>243.83</v>
      </c>
      <c r="E4278" s="4" t="n">
        <v>245.27</v>
      </c>
      <c r="F4278" s="4" t="n">
        <v>243.15</v>
      </c>
      <c r="G4278" s="4" t="n">
        <v>244.29</v>
      </c>
      <c r="H4278" s="5" t="n">
        <v>4602039</v>
      </c>
      <c r="I4278" s="3"/>
      <c r="J4278" s="3" t="n">
        <f aca="false">ROUND((G4278-G4277)/G4277*100,2)</f>
        <v>-1.03</v>
      </c>
      <c r="K4278" s="3" t="str">
        <f aca="false">B4278&amp;"_"&amp;C4278</f>
        <v>9_2025-01-22</v>
      </c>
    </row>
    <row r="4279" customFormat="false" ht="15" hidden="false" customHeight="false" outlineLevel="0" collapsed="false">
      <c r="A4279" s="3" t="n">
        <v>4278</v>
      </c>
      <c r="B4279" s="3" t="n">
        <v>9</v>
      </c>
      <c r="C4279" s="3" t="s">
        <v>334</v>
      </c>
      <c r="D4279" s="4" t="n">
        <v>248.82</v>
      </c>
      <c r="E4279" s="4" t="n">
        <v>250.83</v>
      </c>
      <c r="F4279" s="4" t="n">
        <v>248.75</v>
      </c>
      <c r="G4279" s="4" t="n">
        <v>249.81</v>
      </c>
      <c r="H4279" s="5" t="n">
        <v>1893015</v>
      </c>
      <c r="I4279" s="3"/>
      <c r="J4279" s="3" t="n">
        <f aca="false">ROUND((G4279-G4278)/G4278*100,2)</f>
        <v>2.26</v>
      </c>
      <c r="K4279" s="3" t="str">
        <f aca="false">B4279&amp;"_"&amp;C4279</f>
        <v>9_2025-01-23</v>
      </c>
    </row>
    <row r="4280" customFormat="false" ht="15" hidden="false" customHeight="false" outlineLevel="0" collapsed="false">
      <c r="A4280" s="3" t="n">
        <v>4279</v>
      </c>
      <c r="B4280" s="3" t="n">
        <v>9</v>
      </c>
      <c r="C4280" s="3" t="s">
        <v>335</v>
      </c>
      <c r="D4280" s="4" t="n">
        <v>250.21</v>
      </c>
      <c r="E4280" s="4" t="n">
        <v>250.97</v>
      </c>
      <c r="F4280" s="4" t="n">
        <v>249.11</v>
      </c>
      <c r="G4280" s="4" t="n">
        <v>250.26</v>
      </c>
      <c r="H4280" s="5" t="n">
        <v>4565456</v>
      </c>
      <c r="I4280" s="3"/>
      <c r="J4280" s="3" t="n">
        <f aca="false">ROUND((G4280-G4279)/G4279*100,2)</f>
        <v>0.18</v>
      </c>
      <c r="K4280" s="3" t="str">
        <f aca="false">B4280&amp;"_"&amp;C4280</f>
        <v>9_2025-01-24</v>
      </c>
    </row>
    <row r="4281" customFormat="false" ht="15" hidden="false" customHeight="false" outlineLevel="0" collapsed="false">
      <c r="A4281" s="3" t="n">
        <v>4280</v>
      </c>
      <c r="B4281" s="3" t="n">
        <v>9</v>
      </c>
      <c r="C4281" s="3" t="s">
        <v>336</v>
      </c>
      <c r="D4281" s="4" t="n">
        <v>257.3</v>
      </c>
      <c r="E4281" s="4" t="n">
        <v>257.83</v>
      </c>
      <c r="F4281" s="4" t="n">
        <v>256.3</v>
      </c>
      <c r="G4281" s="4" t="n">
        <v>257.82</v>
      </c>
      <c r="H4281" s="5" t="n">
        <v>4727464</v>
      </c>
      <c r="I4281" s="3"/>
      <c r="J4281" s="3" t="n">
        <f aca="false">ROUND((G4281-G4280)/G4280*100,2)</f>
        <v>3.02</v>
      </c>
      <c r="K4281" s="3" t="str">
        <f aca="false">B4281&amp;"_"&amp;C4281</f>
        <v>9_2025-01-27</v>
      </c>
    </row>
    <row r="4282" customFormat="false" ht="15" hidden="false" customHeight="false" outlineLevel="0" collapsed="false">
      <c r="A4282" s="3" t="n">
        <v>4281</v>
      </c>
      <c r="B4282" s="3" t="n">
        <v>9</v>
      </c>
      <c r="C4282" s="3" t="s">
        <v>337</v>
      </c>
      <c r="D4282" s="4" t="n">
        <v>261.05</v>
      </c>
      <c r="E4282" s="4" t="n">
        <v>261.57</v>
      </c>
      <c r="F4282" s="4" t="n">
        <v>260.76</v>
      </c>
      <c r="G4282" s="4" t="n">
        <v>261.19</v>
      </c>
      <c r="H4282" s="5" t="n">
        <v>6630347</v>
      </c>
      <c r="I4282" s="3"/>
      <c r="J4282" s="3" t="n">
        <f aca="false">ROUND((G4282-G4281)/G4281*100,2)</f>
        <v>1.31</v>
      </c>
      <c r="K4282" s="3" t="str">
        <f aca="false">B4282&amp;"_"&amp;C4282</f>
        <v>9_2025-01-28</v>
      </c>
    </row>
    <row r="4283" customFormat="false" ht="15" hidden="false" customHeight="false" outlineLevel="0" collapsed="false">
      <c r="A4283" s="3" t="n">
        <v>4282</v>
      </c>
      <c r="B4283" s="3" t="n">
        <v>9</v>
      </c>
      <c r="C4283" s="3" t="s">
        <v>338</v>
      </c>
      <c r="D4283" s="4" t="n">
        <v>267.2</v>
      </c>
      <c r="E4283" s="4" t="n">
        <v>268.17</v>
      </c>
      <c r="F4283" s="4" t="n">
        <v>266.03</v>
      </c>
      <c r="G4283" s="4" t="n">
        <v>266.8</v>
      </c>
      <c r="H4283" s="5" t="n">
        <v>6396004</v>
      </c>
      <c r="I4283" s="3"/>
      <c r="J4283" s="3" t="n">
        <f aca="false">ROUND((G4283-G4282)/G4282*100,2)</f>
        <v>2.15</v>
      </c>
      <c r="K4283" s="3" t="str">
        <f aca="false">B4283&amp;"_"&amp;C4283</f>
        <v>9_2025-01-29</v>
      </c>
    </row>
    <row r="4284" customFormat="false" ht="15" hidden="false" customHeight="false" outlineLevel="0" collapsed="false">
      <c r="A4284" s="3" t="n">
        <v>4283</v>
      </c>
      <c r="B4284" s="3" t="n">
        <v>9</v>
      </c>
      <c r="C4284" s="3" t="s">
        <v>339</v>
      </c>
      <c r="D4284" s="4" t="n">
        <v>271.86</v>
      </c>
      <c r="E4284" s="4" t="n">
        <v>272.33</v>
      </c>
      <c r="F4284" s="4" t="n">
        <v>271.01</v>
      </c>
      <c r="G4284" s="4" t="n">
        <v>271.08</v>
      </c>
      <c r="H4284" s="5" t="n">
        <v>7014328</v>
      </c>
      <c r="I4284" s="3"/>
      <c r="J4284" s="3" t="n">
        <f aca="false">ROUND((G4284-G4283)/G4283*100,2)</f>
        <v>1.6</v>
      </c>
      <c r="K4284" s="3" t="str">
        <f aca="false">B4284&amp;"_"&amp;C4284</f>
        <v>9_2025-01-30</v>
      </c>
    </row>
    <row r="4285" customFormat="false" ht="15" hidden="false" customHeight="false" outlineLevel="0" collapsed="false">
      <c r="A4285" s="3" t="n">
        <v>4284</v>
      </c>
      <c r="B4285" s="3" t="n">
        <v>9</v>
      </c>
      <c r="C4285" s="3" t="s">
        <v>340</v>
      </c>
      <c r="D4285" s="4" t="n">
        <v>276.81</v>
      </c>
      <c r="E4285" s="4" t="n">
        <v>277.35</v>
      </c>
      <c r="F4285" s="4" t="n">
        <v>274.62</v>
      </c>
      <c r="G4285" s="4" t="n">
        <v>275.88</v>
      </c>
      <c r="H4285" s="5" t="n">
        <v>6616078</v>
      </c>
      <c r="I4285" s="3"/>
      <c r="J4285" s="3" t="n">
        <f aca="false">ROUND((G4285-G4284)/G4284*100,2)</f>
        <v>1.77</v>
      </c>
      <c r="K4285" s="3" t="str">
        <f aca="false">B4285&amp;"_"&amp;C4285</f>
        <v>9_2025-01-31</v>
      </c>
    </row>
    <row r="4286" customFormat="false" ht="15" hidden="false" customHeight="false" outlineLevel="0" collapsed="false">
      <c r="A4286" s="3" t="n">
        <v>4285</v>
      </c>
      <c r="B4286" s="3" t="n">
        <v>9</v>
      </c>
      <c r="C4286" s="3" t="s">
        <v>341</v>
      </c>
      <c r="D4286" s="4" t="n">
        <v>285.61</v>
      </c>
      <c r="E4286" s="4" t="n">
        <v>286.76</v>
      </c>
      <c r="F4286" s="4" t="n">
        <v>284.59</v>
      </c>
      <c r="G4286" s="4" t="n">
        <v>285.7</v>
      </c>
      <c r="H4286" s="5" t="n">
        <v>1901237</v>
      </c>
      <c r="I4286" s="3"/>
      <c r="J4286" s="3" t="n">
        <f aca="false">ROUND((G4286-G4285)/G4285*100,2)</f>
        <v>3.56</v>
      </c>
      <c r="K4286" s="3" t="str">
        <f aca="false">B4286&amp;"_"&amp;C4286</f>
        <v>9_2025-02-03</v>
      </c>
    </row>
    <row r="4287" customFormat="false" ht="15" hidden="false" customHeight="false" outlineLevel="0" collapsed="false">
      <c r="A4287" s="3" t="n">
        <v>4286</v>
      </c>
      <c r="B4287" s="3" t="n">
        <v>9</v>
      </c>
      <c r="C4287" s="3" t="s">
        <v>342</v>
      </c>
      <c r="D4287" s="4" t="n">
        <v>280.72</v>
      </c>
      <c r="E4287" s="4" t="n">
        <v>282.27</v>
      </c>
      <c r="F4287" s="4" t="n">
        <v>280.32</v>
      </c>
      <c r="G4287" s="4" t="n">
        <v>281.47</v>
      </c>
      <c r="H4287" s="5" t="n">
        <v>7497890</v>
      </c>
      <c r="I4287" s="3"/>
      <c r="J4287" s="3" t="n">
        <f aca="false">ROUND((G4287-G4286)/G4286*100,2)</f>
        <v>-1.48</v>
      </c>
      <c r="K4287" s="3" t="str">
        <f aca="false">B4287&amp;"_"&amp;C4287</f>
        <v>9_2025-02-04</v>
      </c>
    </row>
    <row r="4288" customFormat="false" ht="15" hidden="false" customHeight="false" outlineLevel="0" collapsed="false">
      <c r="A4288" s="3" t="n">
        <v>4287</v>
      </c>
      <c r="B4288" s="3" t="n">
        <v>9</v>
      </c>
      <c r="C4288" s="3" t="s">
        <v>343</v>
      </c>
      <c r="D4288" s="4" t="n">
        <v>286.81</v>
      </c>
      <c r="E4288" s="4" t="n">
        <v>287.93</v>
      </c>
      <c r="F4288" s="4" t="n">
        <v>285.89</v>
      </c>
      <c r="G4288" s="4" t="n">
        <v>285.97</v>
      </c>
      <c r="H4288" s="5" t="n">
        <v>2287238</v>
      </c>
      <c r="I4288" s="3"/>
      <c r="J4288" s="3" t="n">
        <f aca="false">ROUND((G4288-G4287)/G4287*100,2)</f>
        <v>1.6</v>
      </c>
      <c r="K4288" s="3" t="str">
        <f aca="false">B4288&amp;"_"&amp;C4288</f>
        <v>9_2025-02-05</v>
      </c>
    </row>
    <row r="4289" customFormat="false" ht="15" hidden="false" customHeight="false" outlineLevel="0" collapsed="false">
      <c r="A4289" s="3" t="n">
        <v>4288</v>
      </c>
      <c r="B4289" s="3" t="n">
        <v>9</v>
      </c>
      <c r="C4289" s="3" t="s">
        <v>344</v>
      </c>
      <c r="D4289" s="4" t="n">
        <v>292.28</v>
      </c>
      <c r="E4289" s="4" t="n">
        <v>294.04</v>
      </c>
      <c r="F4289" s="4" t="n">
        <v>291.84</v>
      </c>
      <c r="G4289" s="4" t="n">
        <v>293.03</v>
      </c>
      <c r="H4289" s="5" t="n">
        <v>7936814</v>
      </c>
      <c r="I4289" s="3"/>
      <c r="J4289" s="3" t="n">
        <f aca="false">ROUND((G4289-G4288)/G4288*100,2)</f>
        <v>2.47</v>
      </c>
      <c r="K4289" s="3" t="str">
        <f aca="false">B4289&amp;"_"&amp;C4289</f>
        <v>9_2025-02-06</v>
      </c>
    </row>
    <row r="4290" customFormat="false" ht="15" hidden="false" customHeight="false" outlineLevel="0" collapsed="false">
      <c r="A4290" s="3" t="n">
        <v>4289</v>
      </c>
      <c r="B4290" s="3" t="n">
        <v>9</v>
      </c>
      <c r="C4290" s="3" t="s">
        <v>345</v>
      </c>
      <c r="D4290" s="4" t="n">
        <v>299.21</v>
      </c>
      <c r="E4290" s="4" t="n">
        <v>301.3</v>
      </c>
      <c r="F4290" s="4" t="n">
        <v>298.29</v>
      </c>
      <c r="G4290" s="4" t="n">
        <v>299.87</v>
      </c>
      <c r="H4290" s="5" t="n">
        <v>2700013</v>
      </c>
      <c r="I4290" s="3"/>
      <c r="J4290" s="3" t="n">
        <f aca="false">ROUND((G4290-G4289)/G4289*100,2)</f>
        <v>2.33</v>
      </c>
      <c r="K4290" s="3" t="str">
        <f aca="false">B4290&amp;"_"&amp;C4290</f>
        <v>9_2025-02-07</v>
      </c>
    </row>
    <row r="4291" customFormat="false" ht="15" hidden="false" customHeight="false" outlineLevel="0" collapsed="false">
      <c r="A4291" s="3" t="n">
        <v>4290</v>
      </c>
      <c r="B4291" s="3" t="n">
        <v>9</v>
      </c>
      <c r="C4291" s="3" t="s">
        <v>346</v>
      </c>
      <c r="D4291" s="4" t="n">
        <v>302.29</v>
      </c>
      <c r="E4291" s="4" t="n">
        <v>303.53</v>
      </c>
      <c r="F4291" s="4" t="n">
        <v>301.09</v>
      </c>
      <c r="G4291" s="4" t="n">
        <v>302.99</v>
      </c>
      <c r="H4291" s="5" t="n">
        <v>5034874</v>
      </c>
      <c r="I4291" s="3"/>
      <c r="J4291" s="3" t="n">
        <f aca="false">ROUND((G4291-G4290)/G4290*100,2)</f>
        <v>1.04</v>
      </c>
      <c r="K4291" s="3" t="str">
        <f aca="false">B4291&amp;"_"&amp;C4291</f>
        <v>9_2025-02-10</v>
      </c>
    </row>
    <row r="4292" customFormat="false" ht="15" hidden="false" customHeight="false" outlineLevel="0" collapsed="false">
      <c r="A4292" s="3" t="n">
        <v>4291</v>
      </c>
      <c r="B4292" s="3" t="n">
        <v>9</v>
      </c>
      <c r="C4292" s="3" t="s">
        <v>347</v>
      </c>
      <c r="D4292" s="4" t="n">
        <v>290.68</v>
      </c>
      <c r="E4292" s="4" t="n">
        <v>293.01</v>
      </c>
      <c r="F4292" s="4" t="n">
        <v>290.1</v>
      </c>
      <c r="G4292" s="4" t="n">
        <v>291.83</v>
      </c>
      <c r="H4292" s="5" t="n">
        <v>2908115</v>
      </c>
      <c r="I4292" s="3"/>
      <c r="J4292" s="3" t="n">
        <f aca="false">ROUND((G4292-G4291)/G4291*100,2)</f>
        <v>-3.68</v>
      </c>
      <c r="K4292" s="3" t="str">
        <f aca="false">B4292&amp;"_"&amp;C4292</f>
        <v>9_2025-02-11</v>
      </c>
    </row>
    <row r="4293" customFormat="false" ht="15" hidden="false" customHeight="false" outlineLevel="0" collapsed="false">
      <c r="A4293" s="3" t="n">
        <v>4292</v>
      </c>
      <c r="B4293" s="3" t="n">
        <v>9</v>
      </c>
      <c r="C4293" s="3" t="s">
        <v>348</v>
      </c>
      <c r="D4293" s="4" t="n">
        <v>289.26</v>
      </c>
      <c r="E4293" s="4" t="n">
        <v>291.69</v>
      </c>
      <c r="F4293" s="4" t="n">
        <v>288.06</v>
      </c>
      <c r="G4293" s="4" t="n">
        <v>290.22</v>
      </c>
      <c r="H4293" s="5" t="n">
        <v>1451282</v>
      </c>
      <c r="I4293" s="3"/>
      <c r="J4293" s="3" t="n">
        <f aca="false">ROUND((G4293-G4292)/G4292*100,2)</f>
        <v>-0.55</v>
      </c>
      <c r="K4293" s="3" t="str">
        <f aca="false">B4293&amp;"_"&amp;C4293</f>
        <v>9_2025-02-12</v>
      </c>
    </row>
    <row r="4294" customFormat="false" ht="15" hidden="false" customHeight="false" outlineLevel="0" collapsed="false">
      <c r="A4294" s="3" t="n">
        <v>4293</v>
      </c>
      <c r="B4294" s="3" t="n">
        <v>9</v>
      </c>
      <c r="C4294" s="3" t="s">
        <v>349</v>
      </c>
      <c r="D4294" s="4" t="n">
        <v>281.34</v>
      </c>
      <c r="E4294" s="4" t="n">
        <v>282.21</v>
      </c>
      <c r="F4294" s="4" t="n">
        <v>280.18</v>
      </c>
      <c r="G4294" s="4" t="n">
        <v>281.47</v>
      </c>
      <c r="H4294" s="5" t="n">
        <v>5167517</v>
      </c>
      <c r="I4294" s="3"/>
      <c r="J4294" s="3" t="n">
        <f aca="false">ROUND((G4294-G4293)/G4293*100,2)</f>
        <v>-3.01</v>
      </c>
      <c r="K4294" s="3" t="str">
        <f aca="false">B4294&amp;"_"&amp;C4294</f>
        <v>9_2025-02-13</v>
      </c>
    </row>
    <row r="4295" customFormat="false" ht="15" hidden="false" customHeight="false" outlineLevel="0" collapsed="false">
      <c r="A4295" s="3" t="n">
        <v>4294</v>
      </c>
      <c r="B4295" s="3" t="n">
        <v>9</v>
      </c>
      <c r="C4295" s="3" t="s">
        <v>350</v>
      </c>
      <c r="D4295" s="4" t="n">
        <v>288.13</v>
      </c>
      <c r="E4295" s="4" t="n">
        <v>290.49</v>
      </c>
      <c r="F4295" s="4" t="n">
        <v>287.92</v>
      </c>
      <c r="G4295" s="4" t="n">
        <v>288.82</v>
      </c>
      <c r="H4295" s="5" t="n">
        <v>528351</v>
      </c>
      <c r="I4295" s="3"/>
      <c r="J4295" s="3" t="n">
        <f aca="false">ROUND((G4295-G4294)/G4294*100,2)</f>
        <v>2.61</v>
      </c>
      <c r="K4295" s="3" t="str">
        <f aca="false">B4295&amp;"_"&amp;C4295</f>
        <v>9_2025-02-14</v>
      </c>
    </row>
    <row r="4296" customFormat="false" ht="15" hidden="false" customHeight="false" outlineLevel="0" collapsed="false">
      <c r="A4296" s="3" t="n">
        <v>4295</v>
      </c>
      <c r="B4296" s="3" t="n">
        <v>9</v>
      </c>
      <c r="C4296" s="3" t="s">
        <v>351</v>
      </c>
      <c r="D4296" s="4" t="n">
        <v>294.63</v>
      </c>
      <c r="E4296" s="4" t="n">
        <v>295.01</v>
      </c>
      <c r="F4296" s="4" t="n">
        <v>293.22</v>
      </c>
      <c r="G4296" s="4" t="n">
        <v>293.49</v>
      </c>
      <c r="H4296" s="5" t="n">
        <v>6300926</v>
      </c>
      <c r="I4296" s="3"/>
      <c r="J4296" s="3" t="n">
        <f aca="false">ROUND((G4296-G4295)/G4295*100,2)</f>
        <v>1.62</v>
      </c>
      <c r="K4296" s="3" t="str">
        <f aca="false">B4296&amp;"_"&amp;C4296</f>
        <v>9_2025-02-17</v>
      </c>
    </row>
    <row r="4297" customFormat="false" ht="15" hidden="false" customHeight="false" outlineLevel="0" collapsed="false">
      <c r="A4297" s="3" t="n">
        <v>4296</v>
      </c>
      <c r="B4297" s="3" t="n">
        <v>9</v>
      </c>
      <c r="C4297" s="3" t="s">
        <v>352</v>
      </c>
      <c r="D4297" s="4" t="n">
        <v>285.38</v>
      </c>
      <c r="E4297" s="4" t="n">
        <v>286.61</v>
      </c>
      <c r="F4297" s="4" t="n">
        <v>284.05</v>
      </c>
      <c r="G4297" s="4" t="n">
        <v>285.53</v>
      </c>
      <c r="H4297" s="5" t="n">
        <v>7352082</v>
      </c>
      <c r="I4297" s="3"/>
      <c r="J4297" s="3" t="n">
        <f aca="false">ROUND((G4297-G4296)/G4296*100,2)</f>
        <v>-2.71</v>
      </c>
      <c r="K4297" s="3" t="str">
        <f aca="false">B4297&amp;"_"&amp;C4297</f>
        <v>9_2025-02-18</v>
      </c>
    </row>
    <row r="4298" customFormat="false" ht="15" hidden="false" customHeight="false" outlineLevel="0" collapsed="false">
      <c r="A4298" s="3" t="n">
        <v>4297</v>
      </c>
      <c r="B4298" s="3" t="n">
        <v>9</v>
      </c>
      <c r="C4298" s="3" t="s">
        <v>353</v>
      </c>
      <c r="D4298" s="4" t="n">
        <v>279.27</v>
      </c>
      <c r="E4298" s="4" t="n">
        <v>281.48</v>
      </c>
      <c r="F4298" s="4" t="n">
        <v>278.58</v>
      </c>
      <c r="G4298" s="4" t="n">
        <v>279.91</v>
      </c>
      <c r="H4298" s="5" t="n">
        <v>5944824</v>
      </c>
      <c r="I4298" s="3"/>
      <c r="J4298" s="3" t="n">
        <f aca="false">ROUND((G4298-G4297)/G4297*100,2)</f>
        <v>-1.97</v>
      </c>
      <c r="K4298" s="3" t="str">
        <f aca="false">B4298&amp;"_"&amp;C4298</f>
        <v>9_2025-02-19</v>
      </c>
    </row>
    <row r="4299" customFormat="false" ht="15" hidden="false" customHeight="false" outlineLevel="0" collapsed="false">
      <c r="A4299" s="3" t="n">
        <v>4298</v>
      </c>
      <c r="B4299" s="3" t="n">
        <v>9</v>
      </c>
      <c r="C4299" s="3" t="s">
        <v>354</v>
      </c>
      <c r="D4299" s="4" t="n">
        <v>280.74</v>
      </c>
      <c r="E4299" s="4" t="n">
        <v>280.8</v>
      </c>
      <c r="F4299" s="4" t="n">
        <v>279.62</v>
      </c>
      <c r="G4299" s="4" t="n">
        <v>280.29</v>
      </c>
      <c r="H4299" s="5" t="n">
        <v>7464348</v>
      </c>
      <c r="I4299" s="3"/>
      <c r="J4299" s="3" t="n">
        <f aca="false">ROUND((G4299-G4298)/G4298*100,2)</f>
        <v>0.14</v>
      </c>
      <c r="K4299" s="3" t="str">
        <f aca="false">B4299&amp;"_"&amp;C4299</f>
        <v>9_2025-02-20</v>
      </c>
    </row>
    <row r="4300" customFormat="false" ht="15" hidden="false" customHeight="false" outlineLevel="0" collapsed="false">
      <c r="A4300" s="3" t="n">
        <v>4299</v>
      </c>
      <c r="B4300" s="3" t="n">
        <v>9</v>
      </c>
      <c r="C4300" s="3" t="s">
        <v>355</v>
      </c>
      <c r="D4300" s="4" t="n">
        <v>280.95</v>
      </c>
      <c r="E4300" s="4" t="n">
        <v>280.96</v>
      </c>
      <c r="F4300" s="4" t="n">
        <v>279.34</v>
      </c>
      <c r="G4300" s="4" t="n">
        <v>280.27</v>
      </c>
      <c r="H4300" s="5" t="n">
        <v>892699</v>
      </c>
      <c r="I4300" s="3"/>
      <c r="J4300" s="3" t="n">
        <f aca="false">ROUND((G4300-G4299)/G4299*100,2)</f>
        <v>-0.01</v>
      </c>
      <c r="K4300" s="3" t="str">
        <f aca="false">B4300&amp;"_"&amp;C4300</f>
        <v>9_2025-02-21</v>
      </c>
    </row>
    <row r="4301" customFormat="false" ht="15" hidden="false" customHeight="false" outlineLevel="0" collapsed="false">
      <c r="A4301" s="3" t="n">
        <v>4300</v>
      </c>
      <c r="B4301" s="3" t="n">
        <v>9</v>
      </c>
      <c r="C4301" s="3" t="s">
        <v>356</v>
      </c>
      <c r="D4301" s="4" t="n">
        <v>278.94</v>
      </c>
      <c r="E4301" s="4" t="n">
        <v>279.26</v>
      </c>
      <c r="F4301" s="4" t="n">
        <v>277.91</v>
      </c>
      <c r="G4301" s="4" t="n">
        <v>279.21</v>
      </c>
      <c r="H4301" s="5" t="n">
        <v>1770992</v>
      </c>
      <c r="I4301" s="3"/>
      <c r="J4301" s="3" t="n">
        <f aca="false">ROUND((G4301-G4300)/G4300*100,2)</f>
        <v>-0.38</v>
      </c>
      <c r="K4301" s="3" t="str">
        <f aca="false">B4301&amp;"_"&amp;C4301</f>
        <v>9_2025-02-24</v>
      </c>
    </row>
    <row r="4302" customFormat="false" ht="15" hidden="false" customHeight="false" outlineLevel="0" collapsed="false">
      <c r="A4302" s="3" t="n">
        <v>4301</v>
      </c>
      <c r="B4302" s="3" t="n">
        <v>9</v>
      </c>
      <c r="C4302" s="3" t="s">
        <v>357</v>
      </c>
      <c r="D4302" s="4" t="n">
        <v>275.34</v>
      </c>
      <c r="E4302" s="4" t="n">
        <v>275.48</v>
      </c>
      <c r="F4302" s="4" t="n">
        <v>273.7</v>
      </c>
      <c r="G4302" s="4" t="n">
        <v>275.06</v>
      </c>
      <c r="H4302" s="5" t="n">
        <v>5302348</v>
      </c>
      <c r="I4302" s="3"/>
      <c r="J4302" s="3" t="n">
        <f aca="false">ROUND((G4302-G4301)/G4301*100,2)</f>
        <v>-1.49</v>
      </c>
      <c r="K4302" s="3" t="str">
        <f aca="false">B4302&amp;"_"&amp;C4302</f>
        <v>9_2025-02-25</v>
      </c>
    </row>
    <row r="4303" customFormat="false" ht="15" hidden="false" customHeight="false" outlineLevel="0" collapsed="false">
      <c r="A4303" s="3" t="n">
        <v>4302</v>
      </c>
      <c r="B4303" s="3" t="n">
        <v>9</v>
      </c>
      <c r="C4303" s="3" t="s">
        <v>358</v>
      </c>
      <c r="D4303" s="4" t="n">
        <v>275.74</v>
      </c>
      <c r="E4303" s="4" t="n">
        <v>276.23</v>
      </c>
      <c r="F4303" s="4" t="n">
        <v>275.01</v>
      </c>
      <c r="G4303" s="4" t="n">
        <v>275.1</v>
      </c>
      <c r="H4303" s="5" t="n">
        <v>7233551</v>
      </c>
      <c r="I4303" s="3"/>
      <c r="J4303" s="3" t="n">
        <f aca="false">ROUND((G4303-G4302)/G4302*100,2)</f>
        <v>0.01</v>
      </c>
      <c r="K4303" s="3" t="str">
        <f aca="false">B4303&amp;"_"&amp;C4303</f>
        <v>9_2025-02-26</v>
      </c>
    </row>
    <row r="4304" customFormat="false" ht="15" hidden="false" customHeight="false" outlineLevel="0" collapsed="false">
      <c r="A4304" s="3" t="n">
        <v>4303</v>
      </c>
      <c r="B4304" s="3" t="n">
        <v>9</v>
      </c>
      <c r="C4304" s="3" t="s">
        <v>359</v>
      </c>
      <c r="D4304" s="4" t="n">
        <v>275.09</v>
      </c>
      <c r="E4304" s="4" t="n">
        <v>275.87</v>
      </c>
      <c r="F4304" s="4" t="n">
        <v>273.03</v>
      </c>
      <c r="G4304" s="4" t="n">
        <v>274.28</v>
      </c>
      <c r="H4304" s="5" t="n">
        <v>4297546</v>
      </c>
      <c r="I4304" s="3"/>
      <c r="J4304" s="3" t="n">
        <f aca="false">ROUND((G4304-G4303)/G4303*100,2)</f>
        <v>-0.3</v>
      </c>
      <c r="K4304" s="3" t="str">
        <f aca="false">B4304&amp;"_"&amp;C4304</f>
        <v>9_2025-02-27</v>
      </c>
    </row>
    <row r="4305" customFormat="false" ht="15" hidden="false" customHeight="false" outlineLevel="0" collapsed="false">
      <c r="A4305" s="3" t="n">
        <v>4304</v>
      </c>
      <c r="B4305" s="3" t="n">
        <v>9</v>
      </c>
      <c r="C4305" s="3" t="s">
        <v>360</v>
      </c>
      <c r="D4305" s="4" t="n">
        <v>281.6</v>
      </c>
      <c r="E4305" s="4" t="n">
        <v>282.47</v>
      </c>
      <c r="F4305" s="4" t="n">
        <v>280.97</v>
      </c>
      <c r="G4305" s="4" t="n">
        <v>281.76</v>
      </c>
      <c r="H4305" s="5" t="n">
        <v>7445027</v>
      </c>
      <c r="I4305" s="3"/>
      <c r="J4305" s="3" t="n">
        <f aca="false">ROUND((G4305-G4304)/G4304*100,2)</f>
        <v>2.73</v>
      </c>
      <c r="K4305" s="3" t="str">
        <f aca="false">B4305&amp;"_"&amp;C4305</f>
        <v>9_2025-02-28</v>
      </c>
    </row>
    <row r="4306" customFormat="false" ht="15" hidden="false" customHeight="false" outlineLevel="0" collapsed="false">
      <c r="A4306" s="3" t="n">
        <v>4305</v>
      </c>
      <c r="B4306" s="3" t="n">
        <v>9</v>
      </c>
      <c r="C4306" s="3" t="s">
        <v>361</v>
      </c>
      <c r="D4306" s="4" t="n">
        <v>284.05</v>
      </c>
      <c r="E4306" s="4" t="n">
        <v>286.26</v>
      </c>
      <c r="F4306" s="4" t="n">
        <v>283.63</v>
      </c>
      <c r="G4306" s="4" t="n">
        <v>284.82</v>
      </c>
      <c r="H4306" s="5" t="n">
        <v>3536284</v>
      </c>
      <c r="I4306" s="3"/>
      <c r="J4306" s="3" t="n">
        <f aca="false">ROUND((G4306-G4305)/G4305*100,2)</f>
        <v>1.09</v>
      </c>
      <c r="K4306" s="3" t="str">
        <f aca="false">B4306&amp;"_"&amp;C4306</f>
        <v>9_2025-03-03</v>
      </c>
    </row>
    <row r="4307" customFormat="false" ht="15" hidden="false" customHeight="false" outlineLevel="0" collapsed="false">
      <c r="A4307" s="3" t="n">
        <v>4306</v>
      </c>
      <c r="B4307" s="3" t="n">
        <v>9</v>
      </c>
      <c r="C4307" s="3" t="s">
        <v>362</v>
      </c>
      <c r="D4307" s="4" t="n">
        <v>281.09</v>
      </c>
      <c r="E4307" s="4" t="n">
        <v>282.2</v>
      </c>
      <c r="F4307" s="4" t="n">
        <v>279.8</v>
      </c>
      <c r="G4307" s="4" t="n">
        <v>280.4</v>
      </c>
      <c r="H4307" s="5" t="n">
        <v>6852121</v>
      </c>
      <c r="I4307" s="3"/>
      <c r="J4307" s="3" t="n">
        <f aca="false">ROUND((G4307-G4306)/G4306*100,2)</f>
        <v>-1.55</v>
      </c>
      <c r="K4307" s="3" t="str">
        <f aca="false">B4307&amp;"_"&amp;C4307</f>
        <v>9_2025-03-04</v>
      </c>
    </row>
    <row r="4308" customFormat="false" ht="15" hidden="false" customHeight="false" outlineLevel="0" collapsed="false">
      <c r="A4308" s="3" t="n">
        <v>4307</v>
      </c>
      <c r="B4308" s="3" t="n">
        <v>9</v>
      </c>
      <c r="C4308" s="3" t="s">
        <v>363</v>
      </c>
      <c r="D4308" s="4" t="n">
        <v>283.44</v>
      </c>
      <c r="E4308" s="4" t="n">
        <v>283.88</v>
      </c>
      <c r="F4308" s="4" t="n">
        <v>281.71</v>
      </c>
      <c r="G4308" s="4" t="n">
        <v>282.41</v>
      </c>
      <c r="H4308" s="5" t="n">
        <v>1032303</v>
      </c>
      <c r="I4308" s="3"/>
      <c r="J4308" s="3" t="n">
        <f aca="false">ROUND((G4308-G4307)/G4307*100,2)</f>
        <v>0.72</v>
      </c>
      <c r="K4308" s="3" t="str">
        <f aca="false">B4308&amp;"_"&amp;C4308</f>
        <v>9_2025-03-05</v>
      </c>
    </row>
    <row r="4309" customFormat="false" ht="15" hidden="false" customHeight="false" outlineLevel="0" collapsed="false">
      <c r="A4309" s="3" t="n">
        <v>4308</v>
      </c>
      <c r="B4309" s="3" t="n">
        <v>9</v>
      </c>
      <c r="C4309" s="3" t="s">
        <v>364</v>
      </c>
      <c r="D4309" s="4" t="n">
        <v>277.9</v>
      </c>
      <c r="E4309" s="4" t="n">
        <v>278.34</v>
      </c>
      <c r="F4309" s="4" t="n">
        <v>276.74</v>
      </c>
      <c r="G4309" s="4" t="n">
        <v>277.73</v>
      </c>
      <c r="H4309" s="5" t="n">
        <v>5342666</v>
      </c>
      <c r="I4309" s="3"/>
      <c r="J4309" s="3" t="n">
        <f aca="false">ROUND((G4309-G4308)/G4308*100,2)</f>
        <v>-1.66</v>
      </c>
      <c r="K4309" s="3" t="str">
        <f aca="false">B4309&amp;"_"&amp;C4309</f>
        <v>9_2025-03-06</v>
      </c>
    </row>
    <row r="4310" customFormat="false" ht="15" hidden="false" customHeight="false" outlineLevel="0" collapsed="false">
      <c r="A4310" s="3" t="n">
        <v>4309</v>
      </c>
      <c r="B4310" s="3" t="n">
        <v>9</v>
      </c>
      <c r="C4310" s="3" t="s">
        <v>365</v>
      </c>
      <c r="D4310" s="4" t="n">
        <v>278.79</v>
      </c>
      <c r="E4310" s="4" t="n">
        <v>280.4</v>
      </c>
      <c r="F4310" s="4" t="n">
        <v>277.5</v>
      </c>
      <c r="G4310" s="4" t="n">
        <v>279.42</v>
      </c>
      <c r="H4310" s="5" t="n">
        <v>5595433</v>
      </c>
      <c r="I4310" s="3"/>
      <c r="J4310" s="3" t="n">
        <f aca="false">ROUND((G4310-G4309)/G4309*100,2)</f>
        <v>0.61</v>
      </c>
      <c r="K4310" s="3" t="str">
        <f aca="false">B4310&amp;"_"&amp;C4310</f>
        <v>9_2025-03-07</v>
      </c>
    </row>
    <row r="4311" customFormat="false" ht="15" hidden="false" customHeight="false" outlineLevel="0" collapsed="false">
      <c r="A4311" s="3" t="n">
        <v>4310</v>
      </c>
      <c r="B4311" s="3" t="n">
        <v>9</v>
      </c>
      <c r="C4311" s="3" t="s">
        <v>366</v>
      </c>
      <c r="D4311" s="4" t="n">
        <v>286.03</v>
      </c>
      <c r="E4311" s="4" t="n">
        <v>287.47</v>
      </c>
      <c r="F4311" s="4" t="n">
        <v>284.25</v>
      </c>
      <c r="G4311" s="4" t="n">
        <v>285.46</v>
      </c>
      <c r="H4311" s="5" t="n">
        <v>6815851</v>
      </c>
      <c r="I4311" s="3"/>
      <c r="J4311" s="3" t="n">
        <f aca="false">ROUND((G4311-G4310)/G4310*100,2)</f>
        <v>2.16</v>
      </c>
      <c r="K4311" s="3" t="str">
        <f aca="false">B4311&amp;"_"&amp;C4311</f>
        <v>9_2025-03-10</v>
      </c>
    </row>
    <row r="4312" customFormat="false" ht="15" hidden="false" customHeight="false" outlineLevel="0" collapsed="false">
      <c r="A4312" s="3" t="n">
        <v>4311</v>
      </c>
      <c r="B4312" s="3" t="n">
        <v>9</v>
      </c>
      <c r="C4312" s="3" t="s">
        <v>367</v>
      </c>
      <c r="D4312" s="4" t="n">
        <v>284.14</v>
      </c>
      <c r="E4312" s="4" t="n">
        <v>285.34</v>
      </c>
      <c r="F4312" s="4" t="n">
        <v>283.19</v>
      </c>
      <c r="G4312" s="4" t="n">
        <v>283.91</v>
      </c>
      <c r="H4312" s="5" t="n">
        <v>4919579</v>
      </c>
      <c r="I4312" s="3"/>
      <c r="J4312" s="3" t="n">
        <f aca="false">ROUND((G4312-G4311)/G4311*100,2)</f>
        <v>-0.54</v>
      </c>
      <c r="K4312" s="3" t="str">
        <f aca="false">B4312&amp;"_"&amp;C4312</f>
        <v>9_2025-03-11</v>
      </c>
    </row>
    <row r="4313" customFormat="false" ht="15" hidden="false" customHeight="false" outlineLevel="0" collapsed="false">
      <c r="A4313" s="3" t="n">
        <v>4312</v>
      </c>
      <c r="B4313" s="3" t="n">
        <v>9</v>
      </c>
      <c r="C4313" s="3" t="s">
        <v>368</v>
      </c>
      <c r="D4313" s="4" t="n">
        <v>283.13</v>
      </c>
      <c r="E4313" s="4" t="n">
        <v>283.67</v>
      </c>
      <c r="F4313" s="4" t="n">
        <v>282.33</v>
      </c>
      <c r="G4313" s="4" t="n">
        <v>282.86</v>
      </c>
      <c r="H4313" s="5" t="n">
        <v>7000815</v>
      </c>
      <c r="I4313" s="3"/>
      <c r="J4313" s="3" t="n">
        <f aca="false">ROUND((G4313-G4312)/G4312*100,2)</f>
        <v>-0.37</v>
      </c>
      <c r="K4313" s="3" t="str">
        <f aca="false">B4313&amp;"_"&amp;C4313</f>
        <v>9_2025-03-12</v>
      </c>
    </row>
    <row r="4314" customFormat="false" ht="15" hidden="false" customHeight="false" outlineLevel="0" collapsed="false">
      <c r="A4314" s="3" t="n">
        <v>4313</v>
      </c>
      <c r="B4314" s="3" t="n">
        <v>9</v>
      </c>
      <c r="C4314" s="3" t="s">
        <v>369</v>
      </c>
      <c r="D4314" s="4" t="n">
        <v>274.86</v>
      </c>
      <c r="E4314" s="4" t="n">
        <v>276.87</v>
      </c>
      <c r="F4314" s="4" t="n">
        <v>273.58</v>
      </c>
      <c r="G4314" s="4" t="n">
        <v>275.5</v>
      </c>
      <c r="H4314" s="5" t="n">
        <v>3773889</v>
      </c>
      <c r="I4314" s="3"/>
      <c r="J4314" s="3" t="n">
        <f aca="false">ROUND((G4314-G4313)/G4313*100,2)</f>
        <v>-2.6</v>
      </c>
      <c r="K4314" s="3" t="str">
        <f aca="false">B4314&amp;"_"&amp;C4314</f>
        <v>9_2025-03-13</v>
      </c>
    </row>
    <row r="4315" customFormat="false" ht="15" hidden="false" customHeight="false" outlineLevel="0" collapsed="false">
      <c r="A4315" s="3" t="n">
        <v>4314</v>
      </c>
      <c r="B4315" s="3" t="n">
        <v>9</v>
      </c>
      <c r="C4315" s="3" t="s">
        <v>370</v>
      </c>
      <c r="D4315" s="4" t="n">
        <v>269.91</v>
      </c>
      <c r="E4315" s="4" t="n">
        <v>270.74</v>
      </c>
      <c r="F4315" s="4" t="n">
        <v>269.55</v>
      </c>
      <c r="G4315" s="4" t="n">
        <v>270.53</v>
      </c>
      <c r="H4315" s="5" t="n">
        <v>4928582</v>
      </c>
      <c r="I4315" s="3"/>
      <c r="J4315" s="3" t="n">
        <f aca="false">ROUND((G4315-G4314)/G4314*100,2)</f>
        <v>-1.8</v>
      </c>
      <c r="K4315" s="3" t="str">
        <f aca="false">B4315&amp;"_"&amp;C4315</f>
        <v>9_2025-03-14</v>
      </c>
    </row>
    <row r="4316" customFormat="false" ht="15" hidden="false" customHeight="false" outlineLevel="0" collapsed="false">
      <c r="A4316" s="3" t="n">
        <v>4315</v>
      </c>
      <c r="B4316" s="3" t="n">
        <v>9</v>
      </c>
      <c r="C4316" s="3" t="s">
        <v>371</v>
      </c>
      <c r="D4316" s="4" t="n">
        <v>271.55</v>
      </c>
      <c r="E4316" s="4" t="n">
        <v>273.59</v>
      </c>
      <c r="F4316" s="4" t="n">
        <v>270.59</v>
      </c>
      <c r="G4316" s="4" t="n">
        <v>272.42</v>
      </c>
      <c r="H4316" s="5" t="n">
        <v>7509202</v>
      </c>
      <c r="I4316" s="3"/>
      <c r="J4316" s="3" t="n">
        <f aca="false">ROUND((G4316-G4315)/G4315*100,2)</f>
        <v>0.7</v>
      </c>
      <c r="K4316" s="3" t="str">
        <f aca="false">B4316&amp;"_"&amp;C4316</f>
        <v>9_2025-03-17</v>
      </c>
    </row>
    <row r="4317" customFormat="false" ht="15" hidden="false" customHeight="false" outlineLevel="0" collapsed="false">
      <c r="A4317" s="3" t="n">
        <v>4316</v>
      </c>
      <c r="B4317" s="3" t="n">
        <v>9</v>
      </c>
      <c r="C4317" s="3" t="s">
        <v>372</v>
      </c>
      <c r="D4317" s="4" t="n">
        <v>271.21</v>
      </c>
      <c r="E4317" s="4" t="n">
        <v>272.27</v>
      </c>
      <c r="F4317" s="4" t="n">
        <v>270.06</v>
      </c>
      <c r="G4317" s="4" t="n">
        <v>271.13</v>
      </c>
      <c r="H4317" s="5" t="n">
        <v>7326721</v>
      </c>
      <c r="I4317" s="3"/>
      <c r="J4317" s="3" t="n">
        <f aca="false">ROUND((G4317-G4316)/G4316*100,2)</f>
        <v>-0.47</v>
      </c>
      <c r="K4317" s="3" t="str">
        <f aca="false">B4317&amp;"_"&amp;C4317</f>
        <v>9_2025-03-18</v>
      </c>
    </row>
    <row r="4318" customFormat="false" ht="15" hidden="false" customHeight="false" outlineLevel="0" collapsed="false">
      <c r="A4318" s="3" t="n">
        <v>4317</v>
      </c>
      <c r="B4318" s="3" t="n">
        <v>9</v>
      </c>
      <c r="C4318" s="3" t="s">
        <v>373</v>
      </c>
      <c r="D4318" s="4" t="n">
        <v>270.27</v>
      </c>
      <c r="E4318" s="4" t="n">
        <v>270.64</v>
      </c>
      <c r="F4318" s="4" t="n">
        <v>269.31</v>
      </c>
      <c r="G4318" s="4" t="n">
        <v>269.33</v>
      </c>
      <c r="H4318" s="5" t="n">
        <v>5748524</v>
      </c>
      <c r="I4318" s="3"/>
      <c r="J4318" s="3" t="n">
        <f aca="false">ROUND((G4318-G4317)/G4317*100,2)</f>
        <v>-0.66</v>
      </c>
      <c r="K4318" s="3" t="str">
        <f aca="false">B4318&amp;"_"&amp;C4318</f>
        <v>9_2025-03-19</v>
      </c>
    </row>
    <row r="4319" customFormat="false" ht="15" hidden="false" customHeight="false" outlineLevel="0" collapsed="false">
      <c r="A4319" s="3" t="n">
        <v>4318</v>
      </c>
      <c r="B4319" s="3" t="n">
        <v>9</v>
      </c>
      <c r="C4319" s="3" t="s">
        <v>374</v>
      </c>
      <c r="D4319" s="4" t="n">
        <v>272.28</v>
      </c>
      <c r="E4319" s="4" t="n">
        <v>273.71</v>
      </c>
      <c r="F4319" s="4" t="n">
        <v>271.06</v>
      </c>
      <c r="G4319" s="4" t="n">
        <v>272.97</v>
      </c>
      <c r="H4319" s="5" t="n">
        <v>7907826</v>
      </c>
      <c r="I4319" s="3"/>
      <c r="J4319" s="3" t="n">
        <f aca="false">ROUND((G4319-G4318)/G4318*100,2)</f>
        <v>1.35</v>
      </c>
      <c r="K4319" s="3" t="str">
        <f aca="false">B4319&amp;"_"&amp;C4319</f>
        <v>9_2025-03-20</v>
      </c>
    </row>
    <row r="4320" customFormat="false" ht="15" hidden="false" customHeight="false" outlineLevel="0" collapsed="false">
      <c r="A4320" s="3" t="n">
        <v>4319</v>
      </c>
      <c r="B4320" s="3" t="n">
        <v>9</v>
      </c>
      <c r="C4320" s="3" t="s">
        <v>375</v>
      </c>
      <c r="D4320" s="4" t="n">
        <v>274.32</v>
      </c>
      <c r="E4320" s="4" t="n">
        <v>275.97</v>
      </c>
      <c r="F4320" s="4" t="n">
        <v>273.44</v>
      </c>
      <c r="G4320" s="4" t="n">
        <v>274.99</v>
      </c>
      <c r="H4320" s="5" t="n">
        <v>7365651</v>
      </c>
      <c r="I4320" s="3"/>
      <c r="J4320" s="3" t="n">
        <f aca="false">ROUND((G4320-G4319)/G4319*100,2)</f>
        <v>0.74</v>
      </c>
      <c r="K4320" s="3" t="str">
        <f aca="false">B4320&amp;"_"&amp;C4320</f>
        <v>9_2025-03-21</v>
      </c>
    </row>
    <row r="4321" customFormat="false" ht="15" hidden="false" customHeight="false" outlineLevel="0" collapsed="false">
      <c r="A4321" s="3" t="n">
        <v>4320</v>
      </c>
      <c r="B4321" s="3" t="n">
        <v>9</v>
      </c>
      <c r="C4321" s="3" t="s">
        <v>376</v>
      </c>
      <c r="D4321" s="4" t="n">
        <v>274.19</v>
      </c>
      <c r="E4321" s="4" t="n">
        <v>274.68</v>
      </c>
      <c r="F4321" s="4" t="n">
        <v>271.87</v>
      </c>
      <c r="G4321" s="4" t="n">
        <v>273.23</v>
      </c>
      <c r="H4321" s="5" t="n">
        <v>7468579</v>
      </c>
      <c r="I4321" s="3"/>
      <c r="J4321" s="3" t="n">
        <f aca="false">ROUND((G4321-G4320)/G4320*100,2)</f>
        <v>-0.64</v>
      </c>
      <c r="K4321" s="3" t="str">
        <f aca="false">B4321&amp;"_"&amp;C4321</f>
        <v>9_2025-03-24</v>
      </c>
    </row>
    <row r="4322" customFormat="false" ht="15" hidden="false" customHeight="false" outlineLevel="0" collapsed="false">
      <c r="A4322" s="3" t="n">
        <v>4321</v>
      </c>
      <c r="B4322" s="3" t="n">
        <v>9</v>
      </c>
      <c r="C4322" s="3" t="s">
        <v>377</v>
      </c>
      <c r="D4322" s="4" t="n">
        <v>275.88</v>
      </c>
      <c r="E4322" s="4" t="n">
        <v>276.8</v>
      </c>
      <c r="F4322" s="4" t="n">
        <v>275.07</v>
      </c>
      <c r="G4322" s="4" t="n">
        <v>275.97</v>
      </c>
      <c r="H4322" s="5" t="n">
        <v>6854335</v>
      </c>
      <c r="I4322" s="3"/>
      <c r="J4322" s="3" t="n">
        <f aca="false">ROUND((G4322-G4321)/G4321*100,2)</f>
        <v>1</v>
      </c>
      <c r="K4322" s="3" t="str">
        <f aca="false">B4322&amp;"_"&amp;C4322</f>
        <v>9_2025-03-25</v>
      </c>
    </row>
    <row r="4323" customFormat="false" ht="15" hidden="false" customHeight="false" outlineLevel="0" collapsed="false">
      <c r="A4323" s="3" t="n">
        <v>4322</v>
      </c>
      <c r="B4323" s="3" t="n">
        <v>9</v>
      </c>
      <c r="C4323" s="3" t="s">
        <v>378</v>
      </c>
      <c r="D4323" s="4" t="n">
        <v>280.96</v>
      </c>
      <c r="E4323" s="4" t="n">
        <v>281.85</v>
      </c>
      <c r="F4323" s="4" t="n">
        <v>278.82</v>
      </c>
      <c r="G4323" s="4" t="n">
        <v>280.35</v>
      </c>
      <c r="H4323" s="5" t="n">
        <v>1465758</v>
      </c>
      <c r="I4323" s="3"/>
      <c r="J4323" s="3" t="n">
        <f aca="false">ROUND((G4323-G4322)/G4322*100,2)</f>
        <v>1.59</v>
      </c>
      <c r="K4323" s="3" t="str">
        <f aca="false">B4323&amp;"_"&amp;C4323</f>
        <v>9_2025-03-26</v>
      </c>
    </row>
    <row r="4324" customFormat="false" ht="15" hidden="false" customHeight="false" outlineLevel="0" collapsed="false">
      <c r="A4324" s="3" t="n">
        <v>4323</v>
      </c>
      <c r="B4324" s="3" t="n">
        <v>9</v>
      </c>
      <c r="C4324" s="3" t="s">
        <v>379</v>
      </c>
      <c r="D4324" s="4" t="n">
        <v>273.91</v>
      </c>
      <c r="E4324" s="4" t="n">
        <v>274.01</v>
      </c>
      <c r="F4324" s="4" t="n">
        <v>272.51</v>
      </c>
      <c r="G4324" s="4" t="n">
        <v>273.59</v>
      </c>
      <c r="H4324" s="5" t="n">
        <v>7793983</v>
      </c>
      <c r="I4324" s="3"/>
      <c r="J4324" s="3" t="n">
        <f aca="false">ROUND((G4324-G4323)/G4323*100,2)</f>
        <v>-2.41</v>
      </c>
      <c r="K4324" s="3" t="str">
        <f aca="false">B4324&amp;"_"&amp;C4324</f>
        <v>9_2025-03-27</v>
      </c>
    </row>
    <row r="4325" customFormat="false" ht="15" hidden="false" customHeight="false" outlineLevel="0" collapsed="false">
      <c r="A4325" s="3" t="n">
        <v>4324</v>
      </c>
      <c r="B4325" s="3" t="n">
        <v>9</v>
      </c>
      <c r="C4325" s="3" t="s">
        <v>380</v>
      </c>
      <c r="D4325" s="4" t="n">
        <v>275.42</v>
      </c>
      <c r="E4325" s="4" t="n">
        <v>276.53</v>
      </c>
      <c r="F4325" s="4" t="n">
        <v>275.34</v>
      </c>
      <c r="G4325" s="4" t="n">
        <v>275.89</v>
      </c>
      <c r="H4325" s="5" t="n">
        <v>5731463</v>
      </c>
      <c r="I4325" s="3"/>
      <c r="J4325" s="3" t="n">
        <f aca="false">ROUND((G4325-G4324)/G4324*100,2)</f>
        <v>0.84</v>
      </c>
      <c r="K4325" s="3" t="str">
        <f aca="false">B4325&amp;"_"&amp;C4325</f>
        <v>9_2025-03-28</v>
      </c>
    </row>
    <row r="4326" customFormat="false" ht="15" hidden="false" customHeight="false" outlineLevel="0" collapsed="false">
      <c r="A4326" s="3" t="n">
        <v>4325</v>
      </c>
      <c r="B4326" s="3" t="n">
        <v>9</v>
      </c>
      <c r="C4326" s="3" t="s">
        <v>381</v>
      </c>
      <c r="D4326" s="4" t="n">
        <v>279.82</v>
      </c>
      <c r="E4326" s="4" t="n">
        <v>280.79</v>
      </c>
      <c r="F4326" s="4" t="n">
        <v>278.7</v>
      </c>
      <c r="G4326" s="4" t="n">
        <v>279.32</v>
      </c>
      <c r="H4326" s="5" t="n">
        <v>2794605</v>
      </c>
      <c r="I4326" s="3"/>
      <c r="J4326" s="3" t="n">
        <f aca="false">ROUND((G4326-G4325)/G4325*100,2)</f>
        <v>1.24</v>
      </c>
      <c r="K4326" s="3" t="str">
        <f aca="false">B4326&amp;"_"&amp;C4326</f>
        <v>9_2025-03-31</v>
      </c>
    </row>
    <row r="4327" customFormat="false" ht="15" hidden="false" customHeight="false" outlineLevel="0" collapsed="false">
      <c r="A4327" s="3" t="n">
        <v>4326</v>
      </c>
      <c r="B4327" s="3" t="n">
        <v>9</v>
      </c>
      <c r="C4327" s="3" t="s">
        <v>382</v>
      </c>
      <c r="D4327" s="4" t="n">
        <v>279.74</v>
      </c>
      <c r="E4327" s="4" t="n">
        <v>280.71</v>
      </c>
      <c r="F4327" s="4" t="n">
        <v>278.29</v>
      </c>
      <c r="G4327" s="4" t="n">
        <v>279.19</v>
      </c>
      <c r="H4327" s="5" t="n">
        <v>7023803</v>
      </c>
      <c r="I4327" s="3"/>
      <c r="J4327" s="3" t="n">
        <f aca="false">ROUND((G4327-G4326)/G4326*100,2)</f>
        <v>-0.05</v>
      </c>
      <c r="K4327" s="3" t="str">
        <f aca="false">B4327&amp;"_"&amp;C4327</f>
        <v>9_2025-04-01</v>
      </c>
    </row>
    <row r="4328" customFormat="false" ht="15" hidden="false" customHeight="false" outlineLevel="0" collapsed="false">
      <c r="A4328" s="3" t="n">
        <v>4327</v>
      </c>
      <c r="B4328" s="3" t="n">
        <v>9</v>
      </c>
      <c r="C4328" s="3" t="s">
        <v>383</v>
      </c>
      <c r="D4328" s="4" t="n">
        <v>279.57</v>
      </c>
      <c r="E4328" s="4" t="n">
        <v>280.44</v>
      </c>
      <c r="F4328" s="4" t="n">
        <v>278.02</v>
      </c>
      <c r="G4328" s="4" t="n">
        <v>279.17</v>
      </c>
      <c r="H4328" s="5" t="n">
        <v>5176491</v>
      </c>
      <c r="I4328" s="3"/>
      <c r="J4328" s="3" t="n">
        <f aca="false">ROUND((G4328-G4327)/G4327*100,2)</f>
        <v>-0.01</v>
      </c>
      <c r="K4328" s="3" t="str">
        <f aca="false">B4328&amp;"_"&amp;C4328</f>
        <v>9_2025-04-02</v>
      </c>
    </row>
    <row r="4329" customFormat="false" ht="15" hidden="false" customHeight="false" outlineLevel="0" collapsed="false">
      <c r="A4329" s="3" t="n">
        <v>4328</v>
      </c>
      <c r="B4329" s="3" t="n">
        <v>9</v>
      </c>
      <c r="C4329" s="3" t="s">
        <v>384</v>
      </c>
      <c r="D4329" s="4" t="n">
        <v>280.57</v>
      </c>
      <c r="E4329" s="4" t="n">
        <v>281.91</v>
      </c>
      <c r="F4329" s="4" t="n">
        <v>280.09</v>
      </c>
      <c r="G4329" s="4" t="n">
        <v>280.41</v>
      </c>
      <c r="H4329" s="5" t="n">
        <v>5587030</v>
      </c>
      <c r="I4329" s="3"/>
      <c r="J4329" s="3" t="n">
        <f aca="false">ROUND((G4329-G4328)/G4328*100,2)</f>
        <v>0.44</v>
      </c>
      <c r="K4329" s="3" t="str">
        <f aca="false">B4329&amp;"_"&amp;C4329</f>
        <v>9_2025-04-03</v>
      </c>
    </row>
    <row r="4330" customFormat="false" ht="15" hidden="false" customHeight="false" outlineLevel="0" collapsed="false">
      <c r="A4330" s="3" t="n">
        <v>4329</v>
      </c>
      <c r="B4330" s="3" t="n">
        <v>9</v>
      </c>
      <c r="C4330" s="3" t="s">
        <v>385</v>
      </c>
      <c r="D4330" s="4" t="n">
        <v>280.84</v>
      </c>
      <c r="E4330" s="4" t="n">
        <v>282.39</v>
      </c>
      <c r="F4330" s="4" t="n">
        <v>280.31</v>
      </c>
      <c r="G4330" s="4" t="n">
        <v>280.57</v>
      </c>
      <c r="H4330" s="5" t="n">
        <v>3462285</v>
      </c>
      <c r="I4330" s="3"/>
      <c r="J4330" s="3" t="n">
        <f aca="false">ROUND((G4330-G4329)/G4329*100,2)</f>
        <v>0.06</v>
      </c>
      <c r="K4330" s="3" t="str">
        <f aca="false">B4330&amp;"_"&amp;C4330</f>
        <v>9_2025-04-04</v>
      </c>
    </row>
    <row r="4331" customFormat="false" ht="15" hidden="false" customHeight="false" outlineLevel="0" collapsed="false">
      <c r="A4331" s="3" t="n">
        <v>4330</v>
      </c>
      <c r="B4331" s="3" t="n">
        <v>9</v>
      </c>
      <c r="C4331" s="3" t="s">
        <v>386</v>
      </c>
      <c r="D4331" s="4" t="n">
        <v>280.28</v>
      </c>
      <c r="E4331" s="4" t="n">
        <v>282.55</v>
      </c>
      <c r="F4331" s="4" t="n">
        <v>280.18</v>
      </c>
      <c r="G4331" s="4" t="n">
        <v>281.14</v>
      </c>
      <c r="H4331" s="5" t="n">
        <v>7100427</v>
      </c>
      <c r="I4331" s="3"/>
      <c r="J4331" s="3" t="n">
        <f aca="false">ROUND((G4331-G4330)/G4330*100,2)</f>
        <v>0.2</v>
      </c>
      <c r="K4331" s="3" t="str">
        <f aca="false">B4331&amp;"_"&amp;C4331</f>
        <v>9_2025-04-07</v>
      </c>
    </row>
    <row r="4332" customFormat="false" ht="15" hidden="false" customHeight="false" outlineLevel="0" collapsed="false">
      <c r="A4332" s="3" t="n">
        <v>4331</v>
      </c>
      <c r="B4332" s="3" t="n">
        <v>9</v>
      </c>
      <c r="C4332" s="3" t="s">
        <v>387</v>
      </c>
      <c r="D4332" s="4" t="n">
        <v>276.13</v>
      </c>
      <c r="E4332" s="4" t="n">
        <v>277.11</v>
      </c>
      <c r="F4332" s="4" t="n">
        <v>275.59</v>
      </c>
      <c r="G4332" s="4" t="n">
        <v>276.94</v>
      </c>
      <c r="H4332" s="5" t="n">
        <v>7256512</v>
      </c>
      <c r="I4332" s="3"/>
      <c r="J4332" s="3" t="n">
        <f aca="false">ROUND((G4332-G4331)/G4331*100,2)</f>
        <v>-1.49</v>
      </c>
      <c r="K4332" s="3" t="str">
        <f aca="false">B4332&amp;"_"&amp;C4332</f>
        <v>9_2025-04-08</v>
      </c>
    </row>
    <row r="4333" customFormat="false" ht="15" hidden="false" customHeight="false" outlineLevel="0" collapsed="false">
      <c r="A4333" s="3" t="n">
        <v>4332</v>
      </c>
      <c r="B4333" s="3" t="n">
        <v>9</v>
      </c>
      <c r="C4333" s="3" t="s">
        <v>388</v>
      </c>
      <c r="D4333" s="4" t="n">
        <v>280.03</v>
      </c>
      <c r="E4333" s="4" t="n">
        <v>281.18</v>
      </c>
      <c r="F4333" s="4" t="n">
        <v>278.83</v>
      </c>
      <c r="G4333" s="4" t="n">
        <v>279.51</v>
      </c>
      <c r="H4333" s="5" t="n">
        <v>2583372</v>
      </c>
      <c r="I4333" s="3"/>
      <c r="J4333" s="3" t="n">
        <f aca="false">ROUND((G4333-G4332)/G4332*100,2)</f>
        <v>0.93</v>
      </c>
      <c r="K4333" s="3" t="str">
        <f aca="false">B4333&amp;"_"&amp;C4333</f>
        <v>9_2025-04-09</v>
      </c>
    </row>
    <row r="4334" customFormat="false" ht="15" hidden="false" customHeight="false" outlineLevel="0" collapsed="false">
      <c r="A4334" s="3" t="n">
        <v>4333</v>
      </c>
      <c r="B4334" s="3" t="n">
        <v>9</v>
      </c>
      <c r="C4334" s="3" t="s">
        <v>389</v>
      </c>
      <c r="D4334" s="4" t="n">
        <v>269.1</v>
      </c>
      <c r="E4334" s="4" t="n">
        <v>269.62</v>
      </c>
      <c r="F4334" s="4" t="n">
        <v>266.93</v>
      </c>
      <c r="G4334" s="4" t="n">
        <v>268.14</v>
      </c>
      <c r="H4334" s="5" t="n">
        <v>3188554</v>
      </c>
      <c r="I4334" s="3"/>
      <c r="J4334" s="3" t="n">
        <f aca="false">ROUND((G4334-G4333)/G4333*100,2)</f>
        <v>-4.07</v>
      </c>
      <c r="K4334" s="3" t="str">
        <f aca="false">B4334&amp;"_"&amp;C4334</f>
        <v>9_2025-04-10</v>
      </c>
    </row>
    <row r="4335" customFormat="false" ht="15" hidden="false" customHeight="false" outlineLevel="0" collapsed="false">
      <c r="A4335" s="3" t="n">
        <v>4334</v>
      </c>
      <c r="B4335" s="3" t="n">
        <v>9</v>
      </c>
      <c r="C4335" s="3" t="s">
        <v>390</v>
      </c>
      <c r="D4335" s="4" t="n">
        <v>268.3</v>
      </c>
      <c r="E4335" s="4" t="n">
        <v>268.48</v>
      </c>
      <c r="F4335" s="4" t="n">
        <v>266.75</v>
      </c>
      <c r="G4335" s="4" t="n">
        <v>268.32</v>
      </c>
      <c r="H4335" s="5" t="n">
        <v>2410742</v>
      </c>
      <c r="I4335" s="3"/>
      <c r="J4335" s="3" t="n">
        <f aca="false">ROUND((G4335-G4334)/G4334*100,2)</f>
        <v>0.07</v>
      </c>
      <c r="K4335" s="3" t="str">
        <f aca="false">B4335&amp;"_"&amp;C4335</f>
        <v>9_2025-04-11</v>
      </c>
    </row>
    <row r="4336" customFormat="false" ht="15" hidden="false" customHeight="false" outlineLevel="0" collapsed="false">
      <c r="A4336" s="3" t="n">
        <v>4335</v>
      </c>
      <c r="B4336" s="3" t="n">
        <v>9</v>
      </c>
      <c r="C4336" s="3" t="s">
        <v>391</v>
      </c>
      <c r="D4336" s="4" t="n">
        <v>267.01</v>
      </c>
      <c r="E4336" s="4" t="n">
        <v>268.82</v>
      </c>
      <c r="F4336" s="4" t="n">
        <v>266.47</v>
      </c>
      <c r="G4336" s="4" t="n">
        <v>267.97</v>
      </c>
      <c r="H4336" s="5" t="n">
        <v>6401723</v>
      </c>
      <c r="I4336" s="3"/>
      <c r="J4336" s="3" t="n">
        <f aca="false">ROUND((G4336-G4335)/G4335*100,2)</f>
        <v>-0.13</v>
      </c>
      <c r="K4336" s="3" t="str">
        <f aca="false">B4336&amp;"_"&amp;C4336</f>
        <v>9_2025-04-14</v>
      </c>
    </row>
    <row r="4337" customFormat="false" ht="15" hidden="false" customHeight="false" outlineLevel="0" collapsed="false">
      <c r="A4337" s="3" t="n">
        <v>4336</v>
      </c>
      <c r="B4337" s="3" t="n">
        <v>9</v>
      </c>
      <c r="C4337" s="3" t="s">
        <v>392</v>
      </c>
      <c r="D4337" s="4" t="n">
        <v>268.13</v>
      </c>
      <c r="E4337" s="4" t="n">
        <v>269.17</v>
      </c>
      <c r="F4337" s="4" t="n">
        <v>267.92</v>
      </c>
      <c r="G4337" s="4" t="n">
        <v>268.32</v>
      </c>
      <c r="H4337" s="5" t="n">
        <v>5624700</v>
      </c>
      <c r="I4337" s="3"/>
      <c r="J4337" s="3" t="n">
        <f aca="false">ROUND((G4337-G4336)/G4336*100,2)</f>
        <v>0.13</v>
      </c>
      <c r="K4337" s="3" t="str">
        <f aca="false">B4337&amp;"_"&amp;C4337</f>
        <v>9_2025-04-15</v>
      </c>
    </row>
    <row r="4338" customFormat="false" ht="15" hidden="false" customHeight="false" outlineLevel="0" collapsed="false">
      <c r="A4338" s="3" t="n">
        <v>4337</v>
      </c>
      <c r="B4338" s="3" t="n">
        <v>9</v>
      </c>
      <c r="C4338" s="3" t="s">
        <v>393</v>
      </c>
      <c r="D4338" s="4" t="n">
        <v>265.01</v>
      </c>
      <c r="E4338" s="4" t="n">
        <v>265.84</v>
      </c>
      <c r="F4338" s="4" t="n">
        <v>264.76</v>
      </c>
      <c r="G4338" s="4" t="n">
        <v>265.32</v>
      </c>
      <c r="H4338" s="5" t="n">
        <v>7188305</v>
      </c>
      <c r="I4338" s="3"/>
      <c r="J4338" s="3" t="n">
        <f aca="false">ROUND((G4338-G4337)/G4337*100,2)</f>
        <v>-1.12</v>
      </c>
      <c r="K4338" s="3" t="str">
        <f aca="false">B4338&amp;"_"&amp;C4338</f>
        <v>9_2025-04-16</v>
      </c>
    </row>
    <row r="4339" customFormat="false" ht="15" hidden="false" customHeight="false" outlineLevel="0" collapsed="false">
      <c r="A4339" s="3" t="n">
        <v>4338</v>
      </c>
      <c r="B4339" s="3" t="n">
        <v>9</v>
      </c>
      <c r="C4339" s="3" t="s">
        <v>394</v>
      </c>
      <c r="D4339" s="4" t="n">
        <v>270.08</v>
      </c>
      <c r="E4339" s="4" t="n">
        <v>270.5</v>
      </c>
      <c r="F4339" s="4" t="n">
        <v>268.06</v>
      </c>
      <c r="G4339" s="4" t="n">
        <v>269.3</v>
      </c>
      <c r="H4339" s="5" t="n">
        <v>4915463</v>
      </c>
      <c r="I4339" s="3"/>
      <c r="J4339" s="3" t="n">
        <f aca="false">ROUND((G4339-G4338)/G4338*100,2)</f>
        <v>1.5</v>
      </c>
      <c r="K4339" s="3" t="str">
        <f aca="false">B4339&amp;"_"&amp;C4339</f>
        <v>9_2025-04-17</v>
      </c>
    </row>
    <row r="4340" customFormat="false" ht="15" hidden="false" customHeight="false" outlineLevel="0" collapsed="false">
      <c r="A4340" s="3" t="n">
        <v>4339</v>
      </c>
      <c r="B4340" s="3" t="n">
        <v>9</v>
      </c>
      <c r="C4340" s="3" t="s">
        <v>395</v>
      </c>
      <c r="D4340" s="4" t="n">
        <v>264.67</v>
      </c>
      <c r="E4340" s="4" t="n">
        <v>266.78</v>
      </c>
      <c r="F4340" s="4" t="n">
        <v>264.35</v>
      </c>
      <c r="G4340" s="4" t="n">
        <v>265.43</v>
      </c>
      <c r="H4340" s="5" t="n">
        <v>4469627</v>
      </c>
      <c r="I4340" s="3"/>
      <c r="J4340" s="3" t="n">
        <f aca="false">ROUND((G4340-G4339)/G4339*100,2)</f>
        <v>-1.44</v>
      </c>
      <c r="K4340" s="3" t="str">
        <f aca="false">B4340&amp;"_"&amp;C4340</f>
        <v>9_2025-04-18</v>
      </c>
    </row>
    <row r="4341" customFormat="false" ht="15" hidden="false" customHeight="false" outlineLevel="0" collapsed="false">
      <c r="A4341" s="3" t="n">
        <v>4340</v>
      </c>
      <c r="B4341" s="3" t="n">
        <v>9</v>
      </c>
      <c r="C4341" s="3" t="s">
        <v>396</v>
      </c>
      <c r="D4341" s="4" t="n">
        <v>267.12</v>
      </c>
      <c r="E4341" s="4" t="n">
        <v>268.72</v>
      </c>
      <c r="F4341" s="4" t="n">
        <v>266.22</v>
      </c>
      <c r="G4341" s="4" t="n">
        <v>266.25</v>
      </c>
      <c r="H4341" s="5" t="n">
        <v>6316486</v>
      </c>
      <c r="I4341" s="3"/>
      <c r="J4341" s="3" t="n">
        <f aca="false">ROUND((G4341-G4340)/G4340*100,2)</f>
        <v>0.31</v>
      </c>
      <c r="K4341" s="3" t="str">
        <f aca="false">B4341&amp;"_"&amp;C4341</f>
        <v>9_2025-04-21</v>
      </c>
    </row>
    <row r="4342" customFormat="false" ht="15" hidden="false" customHeight="false" outlineLevel="0" collapsed="false">
      <c r="A4342" s="3" t="n">
        <v>4341</v>
      </c>
      <c r="B4342" s="3" t="n">
        <v>9</v>
      </c>
      <c r="C4342" s="3" t="s">
        <v>397</v>
      </c>
      <c r="D4342" s="4" t="n">
        <v>271.76</v>
      </c>
      <c r="E4342" s="4" t="n">
        <v>272.95</v>
      </c>
      <c r="F4342" s="4" t="n">
        <v>270.23</v>
      </c>
      <c r="G4342" s="4" t="n">
        <v>270.96</v>
      </c>
      <c r="H4342" s="5" t="n">
        <v>7687486</v>
      </c>
      <c r="I4342" s="3"/>
      <c r="J4342" s="3" t="n">
        <f aca="false">ROUND((G4342-G4341)/G4341*100,2)</f>
        <v>1.77</v>
      </c>
      <c r="K4342" s="3" t="str">
        <f aca="false">B4342&amp;"_"&amp;C4342</f>
        <v>9_2025-04-22</v>
      </c>
    </row>
    <row r="4343" customFormat="false" ht="15" hidden="false" customHeight="false" outlineLevel="0" collapsed="false">
      <c r="A4343" s="3" t="n">
        <v>4342</v>
      </c>
      <c r="B4343" s="3" t="n">
        <v>9</v>
      </c>
      <c r="C4343" s="3" t="s">
        <v>398</v>
      </c>
      <c r="D4343" s="4" t="n">
        <v>263.16</v>
      </c>
      <c r="E4343" s="4" t="n">
        <v>263.42</v>
      </c>
      <c r="F4343" s="4" t="n">
        <v>262.18</v>
      </c>
      <c r="G4343" s="4" t="n">
        <v>263.35</v>
      </c>
      <c r="H4343" s="5" t="n">
        <v>6574177</v>
      </c>
      <c r="I4343" s="3"/>
      <c r="J4343" s="3" t="n">
        <f aca="false">ROUND((G4343-G4342)/G4342*100,2)</f>
        <v>-2.81</v>
      </c>
      <c r="K4343" s="3" t="str">
        <f aca="false">B4343&amp;"_"&amp;C4343</f>
        <v>9_2025-04-23</v>
      </c>
    </row>
    <row r="4344" customFormat="false" ht="15" hidden="false" customHeight="false" outlineLevel="0" collapsed="false">
      <c r="A4344" s="3" t="n">
        <v>4343</v>
      </c>
      <c r="B4344" s="3" t="n">
        <v>9</v>
      </c>
      <c r="C4344" s="3" t="s">
        <v>399</v>
      </c>
      <c r="D4344" s="4" t="n">
        <v>262.33</v>
      </c>
      <c r="E4344" s="4" t="n">
        <v>262.97</v>
      </c>
      <c r="F4344" s="4" t="n">
        <v>262.03</v>
      </c>
      <c r="G4344" s="4" t="n">
        <v>262.3</v>
      </c>
      <c r="H4344" s="5" t="n">
        <v>6479852</v>
      </c>
      <c r="I4344" s="3"/>
      <c r="J4344" s="3" t="n">
        <f aca="false">ROUND((G4344-G4343)/G4343*100,2)</f>
        <v>-0.4</v>
      </c>
      <c r="K4344" s="3" t="str">
        <f aca="false">B4344&amp;"_"&amp;C4344</f>
        <v>9_2025-04-24</v>
      </c>
    </row>
    <row r="4345" customFormat="false" ht="15" hidden="false" customHeight="false" outlineLevel="0" collapsed="false">
      <c r="A4345" s="3" t="n">
        <v>4344</v>
      </c>
      <c r="B4345" s="3" t="n">
        <v>9</v>
      </c>
      <c r="C4345" s="3" t="s">
        <v>400</v>
      </c>
      <c r="D4345" s="4" t="n">
        <v>272.51</v>
      </c>
      <c r="E4345" s="4" t="n">
        <v>272.95</v>
      </c>
      <c r="F4345" s="4" t="n">
        <v>271.51</v>
      </c>
      <c r="G4345" s="4" t="n">
        <v>272.87</v>
      </c>
      <c r="H4345" s="5" t="n">
        <v>4510055</v>
      </c>
      <c r="I4345" s="3"/>
      <c r="J4345" s="3" t="n">
        <f aca="false">ROUND((G4345-G4344)/G4344*100,2)</f>
        <v>4.03</v>
      </c>
      <c r="K4345" s="3" t="str">
        <f aca="false">B4345&amp;"_"&amp;C4345</f>
        <v>9_2025-04-25</v>
      </c>
    </row>
    <row r="4346" customFormat="false" ht="15" hidden="false" customHeight="false" outlineLevel="0" collapsed="false">
      <c r="A4346" s="3" t="n">
        <v>4345</v>
      </c>
      <c r="B4346" s="3" t="n">
        <v>9</v>
      </c>
      <c r="C4346" s="3" t="s">
        <v>401</v>
      </c>
      <c r="D4346" s="4" t="n">
        <v>280.44</v>
      </c>
      <c r="E4346" s="4" t="n">
        <v>281.7</v>
      </c>
      <c r="F4346" s="4" t="n">
        <v>279.25</v>
      </c>
      <c r="G4346" s="4" t="n">
        <v>279.61</v>
      </c>
      <c r="H4346" s="5" t="n">
        <v>5509800</v>
      </c>
      <c r="I4346" s="3"/>
      <c r="J4346" s="3" t="n">
        <f aca="false">ROUND((G4346-G4345)/G4345*100,2)</f>
        <v>2.47</v>
      </c>
      <c r="K4346" s="3" t="str">
        <f aca="false">B4346&amp;"_"&amp;C4346</f>
        <v>9_2025-04-28</v>
      </c>
    </row>
    <row r="4347" customFormat="false" ht="15" hidden="false" customHeight="false" outlineLevel="0" collapsed="false">
      <c r="A4347" s="3" t="n">
        <v>4346</v>
      </c>
      <c r="B4347" s="3" t="n">
        <v>9</v>
      </c>
      <c r="C4347" s="3" t="s">
        <v>402</v>
      </c>
      <c r="D4347" s="4" t="n">
        <v>279.95</v>
      </c>
      <c r="E4347" s="4" t="n">
        <v>282.35</v>
      </c>
      <c r="F4347" s="4" t="n">
        <v>278.88</v>
      </c>
      <c r="G4347" s="4" t="n">
        <v>281.05</v>
      </c>
      <c r="H4347" s="5" t="n">
        <v>6677543</v>
      </c>
      <c r="I4347" s="3"/>
      <c r="J4347" s="3" t="n">
        <f aca="false">ROUND((G4347-G4346)/G4346*100,2)</f>
        <v>0.52</v>
      </c>
      <c r="K4347" s="3" t="str">
        <f aca="false">B4347&amp;"_"&amp;C4347</f>
        <v>9_2025-04-29</v>
      </c>
    </row>
    <row r="4348" customFormat="false" ht="15" hidden="false" customHeight="false" outlineLevel="0" collapsed="false">
      <c r="A4348" s="3" t="n">
        <v>4347</v>
      </c>
      <c r="B4348" s="3" t="n">
        <v>9</v>
      </c>
      <c r="C4348" s="3" t="s">
        <v>403</v>
      </c>
      <c r="D4348" s="4" t="n">
        <v>276.18</v>
      </c>
      <c r="E4348" s="4" t="n">
        <v>277.54</v>
      </c>
      <c r="F4348" s="4" t="n">
        <v>274.47</v>
      </c>
      <c r="G4348" s="4" t="n">
        <v>275.42</v>
      </c>
      <c r="H4348" s="5" t="n">
        <v>4152339</v>
      </c>
      <c r="I4348" s="3"/>
      <c r="J4348" s="3" t="n">
        <f aca="false">ROUND((G4348-G4347)/G4347*100,2)</f>
        <v>-2</v>
      </c>
      <c r="K4348" s="3" t="str">
        <f aca="false">B4348&amp;"_"&amp;C4348</f>
        <v>9_2025-04-30</v>
      </c>
    </row>
    <row r="4349" customFormat="false" ht="15" hidden="false" customHeight="false" outlineLevel="0" collapsed="false">
      <c r="A4349" s="3" t="n">
        <v>4348</v>
      </c>
      <c r="B4349" s="3" t="n">
        <v>9</v>
      </c>
      <c r="C4349" s="3" t="s">
        <v>404</v>
      </c>
      <c r="D4349" s="4" t="n">
        <v>277.17</v>
      </c>
      <c r="E4349" s="4" t="n">
        <v>277.73</v>
      </c>
      <c r="F4349" s="4" t="n">
        <v>276.17</v>
      </c>
      <c r="G4349" s="4" t="n">
        <v>276.42</v>
      </c>
      <c r="H4349" s="5" t="n">
        <v>2515446</v>
      </c>
      <c r="I4349" s="3"/>
      <c r="J4349" s="3" t="n">
        <f aca="false">ROUND((G4349-G4348)/G4348*100,2)</f>
        <v>0.36</v>
      </c>
      <c r="K4349" s="3" t="str">
        <f aca="false">B4349&amp;"_"&amp;C4349</f>
        <v>9_2025-05-01</v>
      </c>
    </row>
    <row r="4350" customFormat="false" ht="15" hidden="false" customHeight="false" outlineLevel="0" collapsed="false">
      <c r="A4350" s="3" t="n">
        <v>4349</v>
      </c>
      <c r="B4350" s="3" t="n">
        <v>9</v>
      </c>
      <c r="C4350" s="3" t="s">
        <v>405</v>
      </c>
      <c r="D4350" s="4" t="n">
        <v>277.28</v>
      </c>
      <c r="E4350" s="4" t="n">
        <v>277.81</v>
      </c>
      <c r="F4350" s="4" t="n">
        <v>276.75</v>
      </c>
      <c r="G4350" s="4" t="n">
        <v>277.79</v>
      </c>
      <c r="H4350" s="5" t="n">
        <v>816780</v>
      </c>
      <c r="I4350" s="3"/>
      <c r="J4350" s="3" t="n">
        <f aca="false">ROUND((G4350-G4349)/G4349*100,2)</f>
        <v>0.5</v>
      </c>
      <c r="K4350" s="3" t="str">
        <f aca="false">B4350&amp;"_"&amp;C4350</f>
        <v>9_2025-05-02</v>
      </c>
    </row>
    <row r="4351" customFormat="false" ht="15" hidden="false" customHeight="false" outlineLevel="0" collapsed="false">
      <c r="A4351" s="3" t="n">
        <v>4350</v>
      </c>
      <c r="B4351" s="3" t="n">
        <v>9</v>
      </c>
      <c r="C4351" s="3" t="s">
        <v>406</v>
      </c>
      <c r="D4351" s="4" t="n">
        <v>282.06</v>
      </c>
      <c r="E4351" s="4" t="n">
        <v>284</v>
      </c>
      <c r="F4351" s="4" t="n">
        <v>281.42</v>
      </c>
      <c r="G4351" s="4" t="n">
        <v>282.72</v>
      </c>
      <c r="H4351" s="5" t="n">
        <v>5684762</v>
      </c>
      <c r="I4351" s="3"/>
      <c r="J4351" s="3" t="n">
        <f aca="false">ROUND((G4351-G4350)/G4350*100,2)</f>
        <v>1.77</v>
      </c>
      <c r="K4351" s="3" t="str">
        <f aca="false">B4351&amp;"_"&amp;C4351</f>
        <v>9_2025-05-05</v>
      </c>
    </row>
    <row r="4352" customFormat="false" ht="15" hidden="false" customHeight="false" outlineLevel="0" collapsed="false">
      <c r="A4352" s="3" t="n">
        <v>4351</v>
      </c>
      <c r="B4352" s="3" t="n">
        <v>9</v>
      </c>
      <c r="C4352" s="3" t="s">
        <v>407</v>
      </c>
      <c r="D4352" s="4" t="n">
        <v>282.1</v>
      </c>
      <c r="E4352" s="4" t="n">
        <v>283.07</v>
      </c>
      <c r="F4352" s="4" t="n">
        <v>280.17</v>
      </c>
      <c r="G4352" s="4" t="n">
        <v>281.01</v>
      </c>
      <c r="H4352" s="5" t="n">
        <v>5293687</v>
      </c>
      <c r="I4352" s="3"/>
      <c r="J4352" s="3" t="n">
        <f aca="false">ROUND((G4352-G4351)/G4351*100,2)</f>
        <v>-0.6</v>
      </c>
      <c r="K4352" s="3" t="str">
        <f aca="false">B4352&amp;"_"&amp;C4352</f>
        <v>9_2025-05-06</v>
      </c>
    </row>
    <row r="4353" customFormat="false" ht="15" hidden="false" customHeight="false" outlineLevel="0" collapsed="false">
      <c r="A4353" s="3" t="n">
        <v>4352</v>
      </c>
      <c r="B4353" s="3" t="n">
        <v>9</v>
      </c>
      <c r="C4353" s="3" t="s">
        <v>408</v>
      </c>
      <c r="D4353" s="4" t="n">
        <v>286.26</v>
      </c>
      <c r="E4353" s="4" t="n">
        <v>287.33</v>
      </c>
      <c r="F4353" s="4" t="n">
        <v>286.22</v>
      </c>
      <c r="G4353" s="4" t="n">
        <v>286.89</v>
      </c>
      <c r="H4353" s="5" t="n">
        <v>3025867</v>
      </c>
      <c r="I4353" s="3"/>
      <c r="J4353" s="3" t="n">
        <f aca="false">ROUND((G4353-G4352)/G4352*100,2)</f>
        <v>2.09</v>
      </c>
      <c r="K4353" s="3" t="str">
        <f aca="false">B4353&amp;"_"&amp;C4353</f>
        <v>9_2025-05-07</v>
      </c>
    </row>
    <row r="4354" customFormat="false" ht="15" hidden="false" customHeight="false" outlineLevel="0" collapsed="false">
      <c r="A4354" s="3" t="n">
        <v>4353</v>
      </c>
      <c r="B4354" s="3" t="n">
        <v>9</v>
      </c>
      <c r="C4354" s="3" t="s">
        <v>409</v>
      </c>
      <c r="D4354" s="4" t="n">
        <v>290.1</v>
      </c>
      <c r="E4354" s="4" t="n">
        <v>292.31</v>
      </c>
      <c r="F4354" s="4" t="n">
        <v>289.35</v>
      </c>
      <c r="G4354" s="4" t="n">
        <v>291.16</v>
      </c>
      <c r="H4354" s="5" t="n">
        <v>1764393</v>
      </c>
      <c r="I4354" s="3"/>
      <c r="J4354" s="3" t="n">
        <f aca="false">ROUND((G4354-G4353)/G4353*100,2)</f>
        <v>1.49</v>
      </c>
      <c r="K4354" s="3" t="str">
        <f aca="false">B4354&amp;"_"&amp;C4354</f>
        <v>9_2025-05-08</v>
      </c>
    </row>
    <row r="4355" customFormat="false" ht="15" hidden="false" customHeight="false" outlineLevel="0" collapsed="false">
      <c r="A4355" s="3" t="n">
        <v>4354</v>
      </c>
      <c r="B4355" s="3" t="n">
        <v>9</v>
      </c>
      <c r="C4355" s="3" t="s">
        <v>410</v>
      </c>
      <c r="D4355" s="4" t="n">
        <v>283.75</v>
      </c>
      <c r="E4355" s="4" t="n">
        <v>284.21</v>
      </c>
      <c r="F4355" s="4" t="n">
        <v>282.37</v>
      </c>
      <c r="G4355" s="4" t="n">
        <v>283.48</v>
      </c>
      <c r="H4355" s="5" t="n">
        <v>6565566</v>
      </c>
      <c r="I4355" s="3"/>
      <c r="J4355" s="3" t="n">
        <f aca="false">ROUND((G4355-G4354)/G4354*100,2)</f>
        <v>-2.64</v>
      </c>
      <c r="K4355" s="3" t="str">
        <f aca="false">B4355&amp;"_"&amp;C4355</f>
        <v>9_2025-05-09</v>
      </c>
    </row>
    <row r="4356" customFormat="false" ht="15" hidden="false" customHeight="false" outlineLevel="0" collapsed="false">
      <c r="A4356" s="3" t="n">
        <v>4355</v>
      </c>
      <c r="B4356" s="3" t="n">
        <v>9</v>
      </c>
      <c r="C4356" s="3" t="s">
        <v>411</v>
      </c>
      <c r="D4356" s="4" t="n">
        <v>286.25</v>
      </c>
      <c r="E4356" s="4" t="n">
        <v>288.76</v>
      </c>
      <c r="F4356" s="4" t="n">
        <v>285.22</v>
      </c>
      <c r="G4356" s="4" t="n">
        <v>287.19</v>
      </c>
      <c r="H4356" s="5" t="n">
        <v>6220297</v>
      </c>
      <c r="I4356" s="3"/>
      <c r="J4356" s="3" t="n">
        <f aca="false">ROUND((G4356-G4355)/G4355*100,2)</f>
        <v>1.31</v>
      </c>
      <c r="K4356" s="3" t="str">
        <f aca="false">B4356&amp;"_"&amp;C4356</f>
        <v>9_2025-05-12</v>
      </c>
    </row>
    <row r="4357" customFormat="false" ht="15" hidden="false" customHeight="false" outlineLevel="0" collapsed="false">
      <c r="A4357" s="3" t="n">
        <v>4356</v>
      </c>
      <c r="B4357" s="3" t="n">
        <v>9</v>
      </c>
      <c r="C4357" s="3" t="s">
        <v>412</v>
      </c>
      <c r="D4357" s="4" t="n">
        <v>287.97</v>
      </c>
      <c r="E4357" s="4" t="n">
        <v>288.84</v>
      </c>
      <c r="F4357" s="4" t="n">
        <v>286.52</v>
      </c>
      <c r="G4357" s="4" t="n">
        <v>288.36</v>
      </c>
      <c r="H4357" s="5" t="n">
        <v>631716</v>
      </c>
      <c r="I4357" s="3"/>
      <c r="J4357" s="3" t="n">
        <f aca="false">ROUND((G4357-G4356)/G4356*100,2)</f>
        <v>0.41</v>
      </c>
      <c r="K4357" s="3" t="str">
        <f aca="false">B4357&amp;"_"&amp;C4357</f>
        <v>9_2025-05-13</v>
      </c>
    </row>
    <row r="4358" customFormat="false" ht="15" hidden="false" customHeight="false" outlineLevel="0" collapsed="false">
      <c r="A4358" s="3" t="n">
        <v>4357</v>
      </c>
      <c r="B4358" s="3" t="n">
        <v>9</v>
      </c>
      <c r="C4358" s="3" t="s">
        <v>413</v>
      </c>
      <c r="D4358" s="4" t="n">
        <v>289.05</v>
      </c>
      <c r="E4358" s="4" t="n">
        <v>290.28</v>
      </c>
      <c r="F4358" s="4" t="n">
        <v>287.76</v>
      </c>
      <c r="G4358" s="4" t="n">
        <v>290.12</v>
      </c>
      <c r="H4358" s="5" t="n">
        <v>5487409</v>
      </c>
      <c r="I4358" s="3"/>
      <c r="J4358" s="3" t="n">
        <f aca="false">ROUND((G4358-G4357)/G4357*100,2)</f>
        <v>0.61</v>
      </c>
      <c r="K4358" s="3" t="str">
        <f aca="false">B4358&amp;"_"&amp;C4358</f>
        <v>9_2025-05-14</v>
      </c>
    </row>
    <row r="4359" customFormat="false" ht="15" hidden="false" customHeight="false" outlineLevel="0" collapsed="false">
      <c r="A4359" s="3" t="n">
        <v>4358</v>
      </c>
      <c r="B4359" s="3" t="n">
        <v>9</v>
      </c>
      <c r="C4359" s="3" t="s">
        <v>414</v>
      </c>
      <c r="D4359" s="4" t="n">
        <v>294.4</v>
      </c>
      <c r="E4359" s="4" t="n">
        <v>295.41</v>
      </c>
      <c r="F4359" s="4" t="n">
        <v>293.58</v>
      </c>
      <c r="G4359" s="4" t="n">
        <v>294.46</v>
      </c>
      <c r="H4359" s="5" t="n">
        <v>5072468</v>
      </c>
      <c r="I4359" s="3"/>
      <c r="J4359" s="3" t="n">
        <f aca="false">ROUND((G4359-G4358)/G4358*100,2)</f>
        <v>1.5</v>
      </c>
      <c r="K4359" s="3" t="str">
        <f aca="false">B4359&amp;"_"&amp;C4359</f>
        <v>9_2025-05-15</v>
      </c>
    </row>
    <row r="4360" customFormat="false" ht="15" hidden="false" customHeight="false" outlineLevel="0" collapsed="false">
      <c r="A4360" s="3" t="n">
        <v>4359</v>
      </c>
      <c r="B4360" s="3" t="n">
        <v>9</v>
      </c>
      <c r="C4360" s="3" t="s">
        <v>415</v>
      </c>
      <c r="D4360" s="4" t="n">
        <v>296.65</v>
      </c>
      <c r="E4360" s="4" t="n">
        <v>298.02</v>
      </c>
      <c r="F4360" s="4" t="n">
        <v>295.89</v>
      </c>
      <c r="G4360" s="4" t="n">
        <v>297.11</v>
      </c>
      <c r="H4360" s="5" t="n">
        <v>2504786</v>
      </c>
      <c r="I4360" s="3"/>
      <c r="J4360" s="3" t="n">
        <f aca="false">ROUND((G4360-G4359)/G4359*100,2)</f>
        <v>0.9</v>
      </c>
      <c r="K4360" s="3" t="str">
        <f aca="false">B4360&amp;"_"&amp;C4360</f>
        <v>9_2025-05-16</v>
      </c>
    </row>
    <row r="4361" customFormat="false" ht="15" hidden="false" customHeight="false" outlineLevel="0" collapsed="false">
      <c r="A4361" s="3" t="n">
        <v>4360</v>
      </c>
      <c r="B4361" s="3" t="n">
        <v>9</v>
      </c>
      <c r="C4361" s="3" t="s">
        <v>416</v>
      </c>
      <c r="D4361" s="4" t="n">
        <v>297.49</v>
      </c>
      <c r="E4361" s="4" t="n">
        <v>298.43</v>
      </c>
      <c r="F4361" s="4" t="n">
        <v>296.24</v>
      </c>
      <c r="G4361" s="4" t="n">
        <v>296.52</v>
      </c>
      <c r="H4361" s="5" t="n">
        <v>527701</v>
      </c>
      <c r="I4361" s="3"/>
      <c r="J4361" s="3" t="n">
        <f aca="false">ROUND((G4361-G4360)/G4360*100,2)</f>
        <v>-0.2</v>
      </c>
      <c r="K4361" s="3" t="str">
        <f aca="false">B4361&amp;"_"&amp;C4361</f>
        <v>9_2025-05-19</v>
      </c>
    </row>
    <row r="4362" customFormat="false" ht="15" hidden="false" customHeight="false" outlineLevel="0" collapsed="false">
      <c r="A4362" s="3" t="n">
        <v>4361</v>
      </c>
      <c r="B4362" s="3" t="n">
        <v>9</v>
      </c>
      <c r="C4362" s="3" t="s">
        <v>417</v>
      </c>
      <c r="D4362" s="4" t="n">
        <v>288.96</v>
      </c>
      <c r="E4362" s="4" t="n">
        <v>289.52</v>
      </c>
      <c r="F4362" s="4" t="n">
        <v>287.07</v>
      </c>
      <c r="G4362" s="4" t="n">
        <v>288.18</v>
      </c>
      <c r="H4362" s="5" t="n">
        <v>7053439</v>
      </c>
      <c r="I4362" s="3"/>
      <c r="J4362" s="3" t="n">
        <f aca="false">ROUND((G4362-G4361)/G4361*100,2)</f>
        <v>-2.81</v>
      </c>
      <c r="K4362" s="3" t="str">
        <f aca="false">B4362&amp;"_"&amp;C4362</f>
        <v>9_2025-05-20</v>
      </c>
    </row>
    <row r="4363" customFormat="false" ht="15" hidden="false" customHeight="false" outlineLevel="0" collapsed="false">
      <c r="A4363" s="3" t="n">
        <v>4362</v>
      </c>
      <c r="B4363" s="3" t="n">
        <v>9</v>
      </c>
      <c r="C4363" s="3" t="s">
        <v>418</v>
      </c>
      <c r="D4363" s="4" t="n">
        <v>287.62</v>
      </c>
      <c r="E4363" s="4" t="n">
        <v>289.01</v>
      </c>
      <c r="F4363" s="4" t="n">
        <v>286.69</v>
      </c>
      <c r="G4363" s="4" t="n">
        <v>287.17</v>
      </c>
      <c r="H4363" s="5" t="n">
        <v>4779136</v>
      </c>
      <c r="I4363" s="3"/>
      <c r="J4363" s="3" t="n">
        <f aca="false">ROUND((G4363-G4362)/G4362*100,2)</f>
        <v>-0.35</v>
      </c>
      <c r="K4363" s="3" t="str">
        <f aca="false">B4363&amp;"_"&amp;C4363</f>
        <v>9_2025-05-21</v>
      </c>
    </row>
    <row r="4364" customFormat="false" ht="15" hidden="false" customHeight="false" outlineLevel="0" collapsed="false">
      <c r="A4364" s="3" t="n">
        <v>4363</v>
      </c>
      <c r="B4364" s="3" t="n">
        <v>9</v>
      </c>
      <c r="C4364" s="3" t="s">
        <v>419</v>
      </c>
      <c r="D4364" s="4" t="n">
        <v>290.68</v>
      </c>
      <c r="E4364" s="4" t="n">
        <v>293.03</v>
      </c>
      <c r="F4364" s="4" t="n">
        <v>289.93</v>
      </c>
      <c r="G4364" s="4" t="n">
        <v>291.33</v>
      </c>
      <c r="H4364" s="5" t="n">
        <v>6026215</v>
      </c>
      <c r="I4364" s="3"/>
      <c r="J4364" s="3" t="n">
        <f aca="false">ROUND((G4364-G4363)/G4363*100,2)</f>
        <v>1.45</v>
      </c>
      <c r="K4364" s="3" t="str">
        <f aca="false">B4364&amp;"_"&amp;C4364</f>
        <v>9_2025-05-22</v>
      </c>
    </row>
    <row r="4365" customFormat="false" ht="15" hidden="false" customHeight="false" outlineLevel="0" collapsed="false">
      <c r="A4365" s="3" t="n">
        <v>4364</v>
      </c>
      <c r="B4365" s="3" t="n">
        <v>9</v>
      </c>
      <c r="C4365" s="3" t="s">
        <v>420</v>
      </c>
      <c r="D4365" s="4" t="n">
        <v>297.5</v>
      </c>
      <c r="E4365" s="4" t="n">
        <v>298.82</v>
      </c>
      <c r="F4365" s="4" t="n">
        <v>296.22</v>
      </c>
      <c r="G4365" s="4" t="n">
        <v>297.83</v>
      </c>
      <c r="H4365" s="5" t="n">
        <v>6175580</v>
      </c>
      <c r="I4365" s="3"/>
      <c r="J4365" s="3" t="n">
        <f aca="false">ROUND((G4365-G4364)/G4364*100,2)</f>
        <v>2.23</v>
      </c>
      <c r="K4365" s="3" t="str">
        <f aca="false">B4365&amp;"_"&amp;C4365</f>
        <v>9_2025-05-23</v>
      </c>
    </row>
    <row r="4366" customFormat="false" ht="15" hidden="false" customHeight="false" outlineLevel="0" collapsed="false">
      <c r="A4366" s="3" t="n">
        <v>4365</v>
      </c>
      <c r="B4366" s="3" t="n">
        <v>9</v>
      </c>
      <c r="C4366" s="3" t="s">
        <v>421</v>
      </c>
      <c r="D4366" s="4" t="n">
        <v>300.75</v>
      </c>
      <c r="E4366" s="4" t="n">
        <v>302.48</v>
      </c>
      <c r="F4366" s="4" t="n">
        <v>300.37</v>
      </c>
      <c r="G4366" s="4" t="n">
        <v>300.8</v>
      </c>
      <c r="H4366" s="5" t="n">
        <v>6869798</v>
      </c>
      <c r="I4366" s="3"/>
      <c r="J4366" s="3" t="n">
        <f aca="false">ROUND((G4366-G4365)/G4365*100,2)</f>
        <v>1</v>
      </c>
      <c r="K4366" s="3" t="str">
        <f aca="false">B4366&amp;"_"&amp;C4366</f>
        <v>9_2025-05-26</v>
      </c>
    </row>
    <row r="4367" customFormat="false" ht="15" hidden="false" customHeight="false" outlineLevel="0" collapsed="false">
      <c r="A4367" s="3" t="n">
        <v>4366</v>
      </c>
      <c r="B4367" s="3" t="n">
        <v>9</v>
      </c>
      <c r="C4367" s="3" t="s">
        <v>422</v>
      </c>
      <c r="D4367" s="4" t="n">
        <v>305.68</v>
      </c>
      <c r="E4367" s="4" t="n">
        <v>307.1</v>
      </c>
      <c r="F4367" s="4" t="n">
        <v>304.98</v>
      </c>
      <c r="G4367" s="4" t="n">
        <v>305.82</v>
      </c>
      <c r="H4367" s="5" t="n">
        <v>1863449</v>
      </c>
      <c r="I4367" s="3"/>
      <c r="J4367" s="3" t="n">
        <f aca="false">ROUND((G4367-G4366)/G4366*100,2)</f>
        <v>1.67</v>
      </c>
      <c r="K4367" s="3" t="str">
        <f aca="false">B4367&amp;"_"&amp;C4367</f>
        <v>9_2025-05-27</v>
      </c>
    </row>
    <row r="4368" customFormat="false" ht="15" hidden="false" customHeight="false" outlineLevel="0" collapsed="false">
      <c r="A4368" s="3" t="n">
        <v>4367</v>
      </c>
      <c r="B4368" s="3" t="n">
        <v>9</v>
      </c>
      <c r="C4368" s="3" t="s">
        <v>423</v>
      </c>
      <c r="D4368" s="4" t="n">
        <v>299.51</v>
      </c>
      <c r="E4368" s="4" t="n">
        <v>300.74</v>
      </c>
      <c r="F4368" s="4" t="n">
        <v>298.5</v>
      </c>
      <c r="G4368" s="4" t="n">
        <v>299.17</v>
      </c>
      <c r="H4368" s="5" t="n">
        <v>7862945</v>
      </c>
      <c r="I4368" s="3"/>
      <c r="J4368" s="3" t="n">
        <f aca="false">ROUND((G4368-G4367)/G4367*100,2)</f>
        <v>-2.17</v>
      </c>
      <c r="K4368" s="3" t="str">
        <f aca="false">B4368&amp;"_"&amp;C4368</f>
        <v>9_2025-05-28</v>
      </c>
    </row>
    <row r="4369" customFormat="false" ht="15" hidden="false" customHeight="false" outlineLevel="0" collapsed="false">
      <c r="A4369" s="3" t="n">
        <v>4368</v>
      </c>
      <c r="B4369" s="3" t="n">
        <v>9</v>
      </c>
      <c r="C4369" s="3" t="s">
        <v>424</v>
      </c>
      <c r="D4369" s="4" t="n">
        <v>295.14</v>
      </c>
      <c r="E4369" s="4" t="n">
        <v>296.73</v>
      </c>
      <c r="F4369" s="4" t="n">
        <v>293.72</v>
      </c>
      <c r="G4369" s="4" t="n">
        <v>295.07</v>
      </c>
      <c r="H4369" s="5" t="n">
        <v>4015542</v>
      </c>
      <c r="I4369" s="3"/>
      <c r="J4369" s="3" t="n">
        <f aca="false">ROUND((G4369-G4368)/G4368*100,2)</f>
        <v>-1.37</v>
      </c>
      <c r="K4369" s="3" t="str">
        <f aca="false">B4369&amp;"_"&amp;C4369</f>
        <v>9_2025-05-29</v>
      </c>
    </row>
    <row r="4370" customFormat="false" ht="15" hidden="false" customHeight="false" outlineLevel="0" collapsed="false">
      <c r="A4370" s="3" t="n">
        <v>4369</v>
      </c>
      <c r="B4370" s="3" t="n">
        <v>9</v>
      </c>
      <c r="C4370" s="3" t="s">
        <v>425</v>
      </c>
      <c r="D4370" s="4" t="n">
        <v>289.95</v>
      </c>
      <c r="E4370" s="4" t="n">
        <v>291.44</v>
      </c>
      <c r="F4370" s="4" t="n">
        <v>289.32</v>
      </c>
      <c r="G4370" s="4" t="n">
        <v>290.77</v>
      </c>
      <c r="H4370" s="5" t="n">
        <v>3049143</v>
      </c>
      <c r="I4370" s="3"/>
      <c r="J4370" s="3" t="n">
        <f aca="false">ROUND((G4370-G4369)/G4369*100,2)</f>
        <v>-1.46</v>
      </c>
      <c r="K4370" s="3" t="str">
        <f aca="false">B4370&amp;"_"&amp;C4370</f>
        <v>9_2025-05-30</v>
      </c>
    </row>
    <row r="4371" customFormat="false" ht="15" hidden="false" customHeight="false" outlineLevel="0" collapsed="false">
      <c r="A4371" s="3" t="n">
        <v>4370</v>
      </c>
      <c r="B4371" s="3" t="n">
        <v>9</v>
      </c>
      <c r="C4371" s="3" t="s">
        <v>426</v>
      </c>
      <c r="D4371" s="4" t="n">
        <v>290.45</v>
      </c>
      <c r="E4371" s="4" t="n">
        <v>291.98</v>
      </c>
      <c r="F4371" s="4" t="n">
        <v>289.42</v>
      </c>
      <c r="G4371" s="4" t="n">
        <v>290.89</v>
      </c>
      <c r="H4371" s="5" t="n">
        <v>675526</v>
      </c>
      <c r="I4371" s="3"/>
      <c r="J4371" s="3" t="n">
        <f aca="false">ROUND((G4371-G4370)/G4370*100,2)</f>
        <v>0.04</v>
      </c>
      <c r="K4371" s="3" t="str">
        <f aca="false">B4371&amp;"_"&amp;C4371</f>
        <v>9_2025-06-02</v>
      </c>
    </row>
    <row r="4372" customFormat="false" ht="15" hidden="false" customHeight="false" outlineLevel="0" collapsed="false">
      <c r="A4372" s="3" t="n">
        <v>4371</v>
      </c>
      <c r="B4372" s="3" t="n">
        <v>9</v>
      </c>
      <c r="C4372" s="3" t="s">
        <v>427</v>
      </c>
      <c r="D4372" s="4" t="n">
        <v>287.54</v>
      </c>
      <c r="E4372" s="4" t="n">
        <v>289.64</v>
      </c>
      <c r="F4372" s="4" t="n">
        <v>287.16</v>
      </c>
      <c r="G4372" s="4" t="n">
        <v>288.38</v>
      </c>
      <c r="H4372" s="5" t="n">
        <v>4053178</v>
      </c>
      <c r="I4372" s="3"/>
      <c r="J4372" s="3" t="n">
        <f aca="false">ROUND((G4372-G4371)/G4371*100,2)</f>
        <v>-0.86</v>
      </c>
      <c r="K4372" s="3" t="str">
        <f aca="false">B4372&amp;"_"&amp;C4372</f>
        <v>9_2025-06-03</v>
      </c>
    </row>
    <row r="4373" customFormat="false" ht="15" hidden="false" customHeight="false" outlineLevel="0" collapsed="false">
      <c r="A4373" s="3" t="n">
        <v>4372</v>
      </c>
      <c r="B4373" s="3" t="n">
        <v>9</v>
      </c>
      <c r="C4373" s="3" t="s">
        <v>428</v>
      </c>
      <c r="D4373" s="4" t="n">
        <v>289.83</v>
      </c>
      <c r="E4373" s="4" t="n">
        <v>290.82</v>
      </c>
      <c r="F4373" s="4" t="n">
        <v>288.83</v>
      </c>
      <c r="G4373" s="4" t="n">
        <v>289.95</v>
      </c>
      <c r="H4373" s="5" t="n">
        <v>7855220</v>
      </c>
      <c r="I4373" s="3"/>
      <c r="J4373" s="3" t="n">
        <f aca="false">ROUND((G4373-G4372)/G4372*100,2)</f>
        <v>0.54</v>
      </c>
      <c r="K4373" s="3" t="str">
        <f aca="false">B4373&amp;"_"&amp;C4373</f>
        <v>9_2025-06-04</v>
      </c>
    </row>
    <row r="4374" customFormat="false" ht="15" hidden="false" customHeight="false" outlineLevel="0" collapsed="false">
      <c r="A4374" s="3" t="n">
        <v>4373</v>
      </c>
      <c r="B4374" s="3" t="n">
        <v>9</v>
      </c>
      <c r="C4374" s="3" t="s">
        <v>429</v>
      </c>
      <c r="D4374" s="4" t="n">
        <v>293.3</v>
      </c>
      <c r="E4374" s="4" t="n">
        <v>294.31</v>
      </c>
      <c r="F4374" s="4" t="n">
        <v>292.82</v>
      </c>
      <c r="G4374" s="4" t="n">
        <v>292.88</v>
      </c>
      <c r="H4374" s="5" t="n">
        <v>6594135</v>
      </c>
      <c r="I4374" s="3"/>
      <c r="J4374" s="3" t="n">
        <f aca="false">ROUND((G4374-G4373)/G4373*100,2)</f>
        <v>1.01</v>
      </c>
      <c r="K4374" s="3" t="str">
        <f aca="false">B4374&amp;"_"&amp;C4374</f>
        <v>9_2025-06-05</v>
      </c>
    </row>
    <row r="4375" customFormat="false" ht="15" hidden="false" customHeight="false" outlineLevel="0" collapsed="false">
      <c r="A4375" s="3" t="n">
        <v>4374</v>
      </c>
      <c r="B4375" s="3" t="n">
        <v>9</v>
      </c>
      <c r="C4375" s="3" t="s">
        <v>430</v>
      </c>
      <c r="D4375" s="4" t="n">
        <v>291.11</v>
      </c>
      <c r="E4375" s="4" t="n">
        <v>291.85</v>
      </c>
      <c r="F4375" s="4" t="n">
        <v>289.06</v>
      </c>
      <c r="G4375" s="4" t="n">
        <v>290.49</v>
      </c>
      <c r="H4375" s="5" t="n">
        <v>7046908</v>
      </c>
      <c r="I4375" s="3"/>
      <c r="J4375" s="3" t="n">
        <f aca="false">ROUND((G4375-G4374)/G4374*100,2)</f>
        <v>-0.82</v>
      </c>
      <c r="K4375" s="3" t="str">
        <f aca="false">B4375&amp;"_"&amp;C4375</f>
        <v>9_2025-06-06</v>
      </c>
    </row>
    <row r="4376" customFormat="false" ht="15" hidden="false" customHeight="false" outlineLevel="0" collapsed="false">
      <c r="A4376" s="3" t="n">
        <v>4375</v>
      </c>
      <c r="B4376" s="3" t="n">
        <v>9</v>
      </c>
      <c r="C4376" s="3" t="s">
        <v>431</v>
      </c>
      <c r="D4376" s="4" t="n">
        <v>288.88</v>
      </c>
      <c r="E4376" s="4" t="n">
        <v>290.17</v>
      </c>
      <c r="F4376" s="4" t="n">
        <v>287.93</v>
      </c>
      <c r="G4376" s="4" t="n">
        <v>289</v>
      </c>
      <c r="H4376" s="5" t="n">
        <v>6574398</v>
      </c>
      <c r="I4376" s="3"/>
      <c r="J4376" s="3" t="n">
        <f aca="false">ROUND((G4376-G4375)/G4375*100,2)</f>
        <v>-0.51</v>
      </c>
      <c r="K4376" s="3" t="str">
        <f aca="false">B4376&amp;"_"&amp;C4376</f>
        <v>9_2025-06-09</v>
      </c>
    </row>
    <row r="4377" customFormat="false" ht="15" hidden="false" customHeight="false" outlineLevel="0" collapsed="false">
      <c r="A4377" s="3" t="n">
        <v>4376</v>
      </c>
      <c r="B4377" s="3" t="n">
        <v>9</v>
      </c>
      <c r="C4377" s="3" t="s">
        <v>432</v>
      </c>
      <c r="D4377" s="4" t="n">
        <v>283.1</v>
      </c>
      <c r="E4377" s="4" t="n">
        <v>284.09</v>
      </c>
      <c r="F4377" s="4" t="n">
        <v>280.82</v>
      </c>
      <c r="G4377" s="4" t="n">
        <v>282.01</v>
      </c>
      <c r="H4377" s="5" t="n">
        <v>1029509</v>
      </c>
      <c r="I4377" s="3"/>
      <c r="J4377" s="3" t="n">
        <f aca="false">ROUND((G4377-G4376)/G4376*100,2)</f>
        <v>-2.42</v>
      </c>
      <c r="K4377" s="3" t="str">
        <f aca="false">B4377&amp;"_"&amp;C4377</f>
        <v>9_2025-06-10</v>
      </c>
    </row>
    <row r="4378" customFormat="false" ht="15" hidden="false" customHeight="false" outlineLevel="0" collapsed="false">
      <c r="A4378" s="3" t="n">
        <v>4377</v>
      </c>
      <c r="B4378" s="3" t="n">
        <v>9</v>
      </c>
      <c r="C4378" s="3" t="s">
        <v>433</v>
      </c>
      <c r="D4378" s="4" t="n">
        <v>283.07</v>
      </c>
      <c r="E4378" s="4" t="n">
        <v>283.84</v>
      </c>
      <c r="F4378" s="4" t="n">
        <v>282.18</v>
      </c>
      <c r="G4378" s="4" t="n">
        <v>283.49</v>
      </c>
      <c r="H4378" s="5" t="n">
        <v>7916246</v>
      </c>
      <c r="I4378" s="3"/>
      <c r="J4378" s="3" t="n">
        <f aca="false">ROUND((G4378-G4377)/G4377*100,2)</f>
        <v>0.52</v>
      </c>
      <c r="K4378" s="3" t="str">
        <f aca="false">B4378&amp;"_"&amp;C4378</f>
        <v>9_2025-06-11</v>
      </c>
    </row>
    <row r="4379" customFormat="false" ht="15" hidden="false" customHeight="false" outlineLevel="0" collapsed="false">
      <c r="A4379" s="3" t="n">
        <v>4378</v>
      </c>
      <c r="B4379" s="3" t="n">
        <v>9</v>
      </c>
      <c r="C4379" s="3" t="s">
        <v>434</v>
      </c>
      <c r="D4379" s="4" t="n">
        <v>279.31</v>
      </c>
      <c r="E4379" s="4" t="n">
        <v>280.23</v>
      </c>
      <c r="F4379" s="4" t="n">
        <v>277.43</v>
      </c>
      <c r="G4379" s="4" t="n">
        <v>278.47</v>
      </c>
      <c r="H4379" s="5" t="n">
        <v>798436</v>
      </c>
      <c r="I4379" s="3"/>
      <c r="J4379" s="3" t="n">
        <f aca="false">ROUND((G4379-G4378)/G4378*100,2)</f>
        <v>-1.77</v>
      </c>
      <c r="K4379" s="3" t="str">
        <f aca="false">B4379&amp;"_"&amp;C4379</f>
        <v>9_2025-06-12</v>
      </c>
    </row>
    <row r="4380" customFormat="false" ht="15" hidden="false" customHeight="false" outlineLevel="0" collapsed="false">
      <c r="A4380" s="3" t="n">
        <v>4379</v>
      </c>
      <c r="B4380" s="3" t="n">
        <v>9</v>
      </c>
      <c r="C4380" s="3" t="s">
        <v>435</v>
      </c>
      <c r="D4380" s="4" t="n">
        <v>275.34</v>
      </c>
      <c r="E4380" s="4" t="n">
        <v>275.92</v>
      </c>
      <c r="F4380" s="4" t="n">
        <v>275.2</v>
      </c>
      <c r="G4380" s="4" t="n">
        <v>275.31</v>
      </c>
      <c r="H4380" s="5" t="n">
        <v>4205843</v>
      </c>
      <c r="I4380" s="3"/>
      <c r="J4380" s="3" t="n">
        <f aca="false">ROUND((G4380-G4379)/G4379*100,2)</f>
        <v>-1.13</v>
      </c>
      <c r="K4380" s="3" t="str">
        <f aca="false">B4380&amp;"_"&amp;C4380</f>
        <v>9_2025-06-13</v>
      </c>
    </row>
    <row r="4381" customFormat="false" ht="15" hidden="false" customHeight="false" outlineLevel="0" collapsed="false">
      <c r="A4381" s="3" t="n">
        <v>4380</v>
      </c>
      <c r="B4381" s="3" t="n">
        <v>9</v>
      </c>
      <c r="C4381" s="3" t="s">
        <v>436</v>
      </c>
      <c r="D4381" s="4" t="n">
        <v>275.46</v>
      </c>
      <c r="E4381" s="4" t="n">
        <v>277.41</v>
      </c>
      <c r="F4381" s="4" t="n">
        <v>274.85</v>
      </c>
      <c r="G4381" s="4" t="n">
        <v>276.44</v>
      </c>
      <c r="H4381" s="5" t="n">
        <v>7906746</v>
      </c>
      <c r="I4381" s="3"/>
      <c r="J4381" s="3" t="n">
        <f aca="false">ROUND((G4381-G4380)/G4380*100,2)</f>
        <v>0.41</v>
      </c>
      <c r="K4381" s="3" t="str">
        <f aca="false">B4381&amp;"_"&amp;C4381</f>
        <v>9_2025-06-16</v>
      </c>
    </row>
    <row r="4382" customFormat="false" ht="15" hidden="false" customHeight="false" outlineLevel="0" collapsed="false">
      <c r="A4382" s="3" t="n">
        <v>4381</v>
      </c>
      <c r="B4382" s="3" t="n">
        <v>9</v>
      </c>
      <c r="C4382" s="3" t="s">
        <v>437</v>
      </c>
      <c r="D4382" s="4" t="n">
        <v>276.37</v>
      </c>
      <c r="E4382" s="4" t="n">
        <v>278.48</v>
      </c>
      <c r="F4382" s="4" t="n">
        <v>276.02</v>
      </c>
      <c r="G4382" s="4" t="n">
        <v>277.1</v>
      </c>
      <c r="H4382" s="5" t="n">
        <v>2476809</v>
      </c>
      <c r="I4382" s="3"/>
      <c r="J4382" s="3" t="n">
        <f aca="false">ROUND((G4382-G4381)/G4381*100,2)</f>
        <v>0.24</v>
      </c>
      <c r="K4382" s="3" t="str">
        <f aca="false">B4382&amp;"_"&amp;C4382</f>
        <v>9_2025-06-17</v>
      </c>
    </row>
    <row r="4383" customFormat="false" ht="15" hidden="false" customHeight="false" outlineLevel="0" collapsed="false">
      <c r="A4383" s="3" t="n">
        <v>4382</v>
      </c>
      <c r="B4383" s="3" t="n">
        <v>9</v>
      </c>
      <c r="C4383" s="3" t="s">
        <v>438</v>
      </c>
      <c r="D4383" s="4" t="n">
        <v>270.27</v>
      </c>
      <c r="E4383" s="4" t="n">
        <v>270.94</v>
      </c>
      <c r="F4383" s="4" t="n">
        <v>269.39</v>
      </c>
      <c r="G4383" s="4" t="n">
        <v>270.25</v>
      </c>
      <c r="H4383" s="5" t="n">
        <v>6959334</v>
      </c>
      <c r="I4383" s="3"/>
      <c r="J4383" s="3" t="n">
        <f aca="false">ROUND((G4383-G4382)/G4382*100,2)</f>
        <v>-2.47</v>
      </c>
      <c r="K4383" s="3" t="str">
        <f aca="false">B4383&amp;"_"&amp;C4383</f>
        <v>9_2025-06-18</v>
      </c>
    </row>
    <row r="4384" customFormat="false" ht="15" hidden="false" customHeight="false" outlineLevel="0" collapsed="false">
      <c r="A4384" s="3" t="n">
        <v>4383</v>
      </c>
      <c r="B4384" s="3" t="n">
        <v>9</v>
      </c>
      <c r="C4384" s="3" t="s">
        <v>439</v>
      </c>
      <c r="D4384" s="4" t="n">
        <v>277.31</v>
      </c>
      <c r="E4384" s="4" t="n">
        <v>277.78</v>
      </c>
      <c r="F4384" s="4" t="n">
        <v>276.32</v>
      </c>
      <c r="G4384" s="4" t="n">
        <v>277.53</v>
      </c>
      <c r="H4384" s="5" t="n">
        <v>5609440</v>
      </c>
      <c r="I4384" s="3"/>
      <c r="J4384" s="3" t="n">
        <f aca="false">ROUND((G4384-G4383)/G4383*100,2)</f>
        <v>2.69</v>
      </c>
      <c r="K4384" s="3" t="str">
        <f aca="false">B4384&amp;"_"&amp;C4384</f>
        <v>9_2025-06-19</v>
      </c>
    </row>
    <row r="4385" customFormat="false" ht="15" hidden="false" customHeight="false" outlineLevel="0" collapsed="false">
      <c r="A4385" s="3" t="n">
        <v>4384</v>
      </c>
      <c r="B4385" s="3" t="n">
        <v>9</v>
      </c>
      <c r="C4385" s="3" t="s">
        <v>440</v>
      </c>
      <c r="D4385" s="4" t="n">
        <v>275.04</v>
      </c>
      <c r="E4385" s="4" t="n">
        <v>277.3</v>
      </c>
      <c r="F4385" s="4" t="n">
        <v>273.74</v>
      </c>
      <c r="G4385" s="4" t="n">
        <v>275.75</v>
      </c>
      <c r="H4385" s="5" t="n">
        <v>5019704</v>
      </c>
      <c r="I4385" s="3"/>
      <c r="J4385" s="3" t="n">
        <f aca="false">ROUND((G4385-G4384)/G4384*100,2)</f>
        <v>-0.64</v>
      </c>
      <c r="K4385" s="3" t="str">
        <f aca="false">B4385&amp;"_"&amp;C4385</f>
        <v>9_2025-06-20</v>
      </c>
    </row>
    <row r="4386" customFormat="false" ht="15" hidden="false" customHeight="false" outlineLevel="0" collapsed="false">
      <c r="A4386" s="3" t="n">
        <v>4385</v>
      </c>
      <c r="B4386" s="3" t="n">
        <v>9</v>
      </c>
      <c r="C4386" s="3" t="s">
        <v>441</v>
      </c>
      <c r="D4386" s="4" t="n">
        <v>271.96</v>
      </c>
      <c r="E4386" s="4" t="n">
        <v>274.3</v>
      </c>
      <c r="F4386" s="4" t="n">
        <v>271.07</v>
      </c>
      <c r="G4386" s="4" t="n">
        <v>272.86</v>
      </c>
      <c r="H4386" s="5" t="n">
        <v>1660147</v>
      </c>
      <c r="I4386" s="3"/>
      <c r="J4386" s="3" t="n">
        <f aca="false">ROUND((G4386-G4385)/G4385*100,2)</f>
        <v>-1.05</v>
      </c>
      <c r="K4386" s="3" t="str">
        <f aca="false">B4386&amp;"_"&amp;C4386</f>
        <v>9_2025-06-23</v>
      </c>
    </row>
    <row r="4387" customFormat="false" ht="15" hidden="false" customHeight="false" outlineLevel="0" collapsed="false">
      <c r="A4387" s="3" t="n">
        <v>4386</v>
      </c>
      <c r="B4387" s="3" t="n">
        <v>9</v>
      </c>
      <c r="C4387" s="3" t="s">
        <v>442</v>
      </c>
      <c r="D4387" s="4" t="n">
        <v>269.86</v>
      </c>
      <c r="E4387" s="4" t="n">
        <v>271.14</v>
      </c>
      <c r="F4387" s="4" t="n">
        <v>268.87</v>
      </c>
      <c r="G4387" s="4" t="n">
        <v>269.72</v>
      </c>
      <c r="H4387" s="5" t="n">
        <v>3402249</v>
      </c>
      <c r="I4387" s="3"/>
      <c r="J4387" s="3" t="n">
        <f aca="false">ROUND((G4387-G4386)/G4386*100,2)</f>
        <v>-1.15</v>
      </c>
      <c r="K4387" s="3" t="str">
        <f aca="false">B4387&amp;"_"&amp;C4387</f>
        <v>9_2025-06-24</v>
      </c>
    </row>
    <row r="4388" customFormat="false" ht="15" hidden="false" customHeight="false" outlineLevel="0" collapsed="false">
      <c r="A4388" s="3" t="n">
        <v>4387</v>
      </c>
      <c r="B4388" s="3" t="n">
        <v>9</v>
      </c>
      <c r="C4388" s="3" t="s">
        <v>443</v>
      </c>
      <c r="D4388" s="4" t="n">
        <v>265.27</v>
      </c>
      <c r="E4388" s="4" t="n">
        <v>265.48</v>
      </c>
      <c r="F4388" s="4" t="n">
        <v>263.96</v>
      </c>
      <c r="G4388" s="4" t="n">
        <v>265.25</v>
      </c>
      <c r="H4388" s="5" t="n">
        <v>5366420</v>
      </c>
      <c r="I4388" s="3"/>
      <c r="J4388" s="3" t="n">
        <f aca="false">ROUND((G4388-G4387)/G4387*100,2)</f>
        <v>-1.66</v>
      </c>
      <c r="K4388" s="3" t="str">
        <f aca="false">B4388&amp;"_"&amp;C4388</f>
        <v>9_2025-06-25</v>
      </c>
    </row>
    <row r="4389" customFormat="false" ht="15" hidden="false" customHeight="false" outlineLevel="0" collapsed="false">
      <c r="A4389" s="3" t="n">
        <v>4388</v>
      </c>
      <c r="B4389" s="3" t="n">
        <v>9</v>
      </c>
      <c r="C4389" s="3" t="s">
        <v>444</v>
      </c>
      <c r="D4389" s="4" t="n">
        <v>258.63</v>
      </c>
      <c r="E4389" s="4" t="n">
        <v>260.08</v>
      </c>
      <c r="F4389" s="4" t="n">
        <v>258.03</v>
      </c>
      <c r="G4389" s="4" t="n">
        <v>258.66</v>
      </c>
      <c r="H4389" s="5" t="n">
        <v>6203188</v>
      </c>
      <c r="I4389" s="3"/>
      <c r="J4389" s="3" t="n">
        <f aca="false">ROUND((G4389-G4388)/G4388*100,2)</f>
        <v>-2.48</v>
      </c>
      <c r="K4389" s="3" t="str">
        <f aca="false">B4389&amp;"_"&amp;C4389</f>
        <v>9_2025-06-26</v>
      </c>
    </row>
    <row r="4390" customFormat="false" ht="15" hidden="false" customHeight="false" outlineLevel="0" collapsed="false">
      <c r="A4390" s="3" t="n">
        <v>4389</v>
      </c>
      <c r="B4390" s="3" t="n">
        <v>9</v>
      </c>
      <c r="C4390" s="3" t="s">
        <v>445</v>
      </c>
      <c r="D4390" s="4" t="n">
        <v>259.23</v>
      </c>
      <c r="E4390" s="4" t="n">
        <v>260.73</v>
      </c>
      <c r="F4390" s="4" t="n">
        <v>259.02</v>
      </c>
      <c r="G4390" s="4" t="n">
        <v>260.02</v>
      </c>
      <c r="H4390" s="5" t="n">
        <v>4107857</v>
      </c>
      <c r="I4390" s="3"/>
      <c r="J4390" s="3" t="n">
        <f aca="false">ROUND((G4390-G4389)/G4389*100,2)</f>
        <v>0.53</v>
      </c>
      <c r="K4390" s="3" t="str">
        <f aca="false">B4390&amp;"_"&amp;C4390</f>
        <v>9_2025-06-27</v>
      </c>
    </row>
    <row r="4391" customFormat="false" ht="15" hidden="false" customHeight="false" outlineLevel="0" collapsed="false">
      <c r="A4391" s="3" t="n">
        <v>4390</v>
      </c>
      <c r="B4391" s="3" t="n">
        <v>9</v>
      </c>
      <c r="C4391" s="3" t="s">
        <v>446</v>
      </c>
      <c r="D4391" s="4" t="n">
        <v>259.14</v>
      </c>
      <c r="E4391" s="4" t="n">
        <v>260.74</v>
      </c>
      <c r="F4391" s="4" t="n">
        <v>258.53</v>
      </c>
      <c r="G4391" s="4" t="n">
        <v>259.87</v>
      </c>
      <c r="H4391" s="5" t="n">
        <v>5050215</v>
      </c>
      <c r="I4391" s="3"/>
      <c r="J4391" s="3" t="n">
        <f aca="false">ROUND((G4391-G4390)/G4390*100,2)</f>
        <v>-0.06</v>
      </c>
      <c r="K4391" s="3" t="str">
        <f aca="false">B4391&amp;"_"&amp;C4391</f>
        <v>9_2025-06-30</v>
      </c>
    </row>
    <row r="4392" customFormat="false" ht="15" hidden="false" customHeight="false" outlineLevel="0" collapsed="false">
      <c r="A4392" s="3" t="n">
        <v>4391</v>
      </c>
      <c r="B4392" s="3" t="n">
        <v>9</v>
      </c>
      <c r="C4392" s="3" t="s">
        <v>447</v>
      </c>
      <c r="D4392" s="4" t="n">
        <v>260.87</v>
      </c>
      <c r="E4392" s="4" t="n">
        <v>261.91</v>
      </c>
      <c r="F4392" s="4" t="n">
        <v>259.11</v>
      </c>
      <c r="G4392" s="4" t="n">
        <v>260.44</v>
      </c>
      <c r="H4392" s="5" t="n">
        <v>5460147</v>
      </c>
      <c r="I4392" s="3"/>
      <c r="J4392" s="3" t="n">
        <f aca="false">ROUND((G4392-G4391)/G4391*100,2)</f>
        <v>0.22</v>
      </c>
      <c r="K4392" s="3" t="str">
        <f aca="false">B4392&amp;"_"&amp;C4392</f>
        <v>9_2025-07-01</v>
      </c>
    </row>
    <row r="4393" customFormat="false" ht="15" hidden="false" customHeight="false" outlineLevel="0" collapsed="false">
      <c r="A4393" s="3" t="n">
        <v>4392</v>
      </c>
      <c r="B4393" s="3" t="n">
        <v>9</v>
      </c>
      <c r="C4393" s="3" t="s">
        <v>448</v>
      </c>
      <c r="D4393" s="4" t="n">
        <v>264.52</v>
      </c>
      <c r="E4393" s="4" t="n">
        <v>265.24</v>
      </c>
      <c r="F4393" s="4" t="n">
        <v>264.22</v>
      </c>
      <c r="G4393" s="4" t="n">
        <v>264.29</v>
      </c>
      <c r="H4393" s="5" t="n">
        <v>5853860</v>
      </c>
      <c r="I4393" s="3"/>
      <c r="J4393" s="3" t="n">
        <f aca="false">ROUND((G4393-G4392)/G4392*100,2)</f>
        <v>1.48</v>
      </c>
      <c r="K4393" s="3" t="str">
        <f aca="false">B4393&amp;"_"&amp;C4393</f>
        <v>9_2025-07-02</v>
      </c>
    </row>
    <row r="4394" customFormat="false" ht="15" hidden="false" customHeight="false" outlineLevel="0" collapsed="false">
      <c r="A4394" s="3" t="n">
        <v>4393</v>
      </c>
      <c r="B4394" s="3" t="n">
        <v>9</v>
      </c>
      <c r="C4394" s="3" t="s">
        <v>449</v>
      </c>
      <c r="D4394" s="4" t="n">
        <v>269.65</v>
      </c>
      <c r="E4394" s="4" t="n">
        <v>270.73</v>
      </c>
      <c r="F4394" s="4" t="n">
        <v>268.25</v>
      </c>
      <c r="G4394" s="4" t="n">
        <v>269.73</v>
      </c>
      <c r="H4394" s="5" t="n">
        <v>6372054</v>
      </c>
      <c r="I4394" s="3"/>
      <c r="J4394" s="3" t="n">
        <f aca="false">ROUND((G4394-G4393)/G4393*100,2)</f>
        <v>2.06</v>
      </c>
      <c r="K4394" s="3" t="str">
        <f aca="false">B4394&amp;"_"&amp;C4394</f>
        <v>9_2025-07-03</v>
      </c>
    </row>
    <row r="4395" customFormat="false" ht="15" hidden="false" customHeight="false" outlineLevel="0" collapsed="false">
      <c r="A4395" s="3" t="n">
        <v>4394</v>
      </c>
      <c r="B4395" s="3" t="n">
        <v>9</v>
      </c>
      <c r="C4395" s="3" t="s">
        <v>450</v>
      </c>
      <c r="D4395" s="4" t="n">
        <v>272.2</v>
      </c>
      <c r="E4395" s="4" t="n">
        <v>273.83</v>
      </c>
      <c r="F4395" s="4" t="n">
        <v>271.1</v>
      </c>
      <c r="G4395" s="4" t="n">
        <v>271.41</v>
      </c>
      <c r="H4395" s="5" t="n">
        <v>3157349</v>
      </c>
      <c r="I4395" s="3"/>
      <c r="J4395" s="3" t="n">
        <f aca="false">ROUND((G4395-G4394)/G4394*100,2)</f>
        <v>0.62</v>
      </c>
      <c r="K4395" s="3" t="str">
        <f aca="false">B4395&amp;"_"&amp;C4395</f>
        <v>9_2025-07-04</v>
      </c>
    </row>
    <row r="4396" customFormat="false" ht="15" hidden="false" customHeight="false" outlineLevel="0" collapsed="false">
      <c r="A4396" s="3" t="n">
        <v>4395</v>
      </c>
      <c r="B4396" s="3" t="n">
        <v>9</v>
      </c>
      <c r="C4396" s="3" t="s">
        <v>451</v>
      </c>
      <c r="D4396" s="4" t="n">
        <v>263.14</v>
      </c>
      <c r="E4396" s="4" t="n">
        <v>264.43</v>
      </c>
      <c r="F4396" s="4" t="n">
        <v>261.93</v>
      </c>
      <c r="G4396" s="4" t="n">
        <v>263.26</v>
      </c>
      <c r="H4396" s="5" t="n">
        <v>6798982</v>
      </c>
      <c r="I4396" s="3"/>
      <c r="J4396" s="3" t="n">
        <f aca="false">ROUND((G4396-G4395)/G4395*100,2)</f>
        <v>-3</v>
      </c>
      <c r="K4396" s="3" t="str">
        <f aca="false">B4396&amp;"_"&amp;C4396</f>
        <v>9_2025-07-07</v>
      </c>
    </row>
    <row r="4397" customFormat="false" ht="15" hidden="false" customHeight="false" outlineLevel="0" collapsed="false">
      <c r="A4397" s="3" t="n">
        <v>4396</v>
      </c>
      <c r="B4397" s="3" t="n">
        <v>9</v>
      </c>
      <c r="C4397" s="3" t="s">
        <v>452</v>
      </c>
      <c r="D4397" s="4" t="n">
        <v>266.55</v>
      </c>
      <c r="E4397" s="4" t="n">
        <v>267.96</v>
      </c>
      <c r="F4397" s="4" t="n">
        <v>266.05</v>
      </c>
      <c r="G4397" s="4" t="n">
        <v>266.21</v>
      </c>
      <c r="H4397" s="5" t="n">
        <v>2969521</v>
      </c>
      <c r="I4397" s="3"/>
      <c r="J4397" s="3" t="n">
        <f aca="false">ROUND((G4397-G4396)/G4396*100,2)</f>
        <v>1.12</v>
      </c>
      <c r="K4397" s="3" t="str">
        <f aca="false">B4397&amp;"_"&amp;C4397</f>
        <v>9_2025-07-08</v>
      </c>
    </row>
    <row r="4398" customFormat="false" ht="15" hidden="false" customHeight="false" outlineLevel="0" collapsed="false">
      <c r="A4398" s="3" t="n">
        <v>4397</v>
      </c>
      <c r="B4398" s="3" t="n">
        <v>9</v>
      </c>
      <c r="C4398" s="3" t="s">
        <v>453</v>
      </c>
      <c r="D4398" s="4" t="n">
        <v>262.01</v>
      </c>
      <c r="E4398" s="4" t="n">
        <v>262.7</v>
      </c>
      <c r="F4398" s="4" t="n">
        <v>260.03</v>
      </c>
      <c r="G4398" s="4" t="n">
        <v>261.45</v>
      </c>
      <c r="H4398" s="5" t="n">
        <v>3181072</v>
      </c>
      <c r="I4398" s="3"/>
      <c r="J4398" s="3" t="n">
        <f aca="false">ROUND((G4398-G4397)/G4397*100,2)</f>
        <v>-1.79</v>
      </c>
      <c r="K4398" s="3" t="str">
        <f aca="false">B4398&amp;"_"&amp;C4398</f>
        <v>9_2025-07-09</v>
      </c>
    </row>
    <row r="4399" customFormat="false" ht="15" hidden="false" customHeight="false" outlineLevel="0" collapsed="false">
      <c r="A4399" s="3" t="n">
        <v>4398</v>
      </c>
      <c r="B4399" s="3" t="n">
        <v>9</v>
      </c>
      <c r="C4399" s="3" t="s">
        <v>454</v>
      </c>
      <c r="D4399" s="4" t="n">
        <v>256.61</v>
      </c>
      <c r="E4399" s="4" t="n">
        <v>257.42</v>
      </c>
      <c r="F4399" s="4" t="n">
        <v>255.37</v>
      </c>
      <c r="G4399" s="4" t="n">
        <v>256.32</v>
      </c>
      <c r="H4399" s="5" t="n">
        <v>5566263</v>
      </c>
      <c r="I4399" s="3"/>
      <c r="J4399" s="3" t="n">
        <f aca="false">ROUND((G4399-G4398)/G4398*100,2)</f>
        <v>-1.96</v>
      </c>
      <c r="K4399" s="3" t="str">
        <f aca="false">B4399&amp;"_"&amp;C4399</f>
        <v>9_2025-07-10</v>
      </c>
    </row>
    <row r="4400" customFormat="false" ht="15" hidden="false" customHeight="false" outlineLevel="0" collapsed="false">
      <c r="A4400" s="3" t="n">
        <v>4399</v>
      </c>
      <c r="B4400" s="3" t="n">
        <v>9</v>
      </c>
      <c r="C4400" s="3" t="s">
        <v>455</v>
      </c>
      <c r="D4400" s="4" t="n">
        <v>256.49</v>
      </c>
      <c r="E4400" s="4" t="n">
        <v>256.92</v>
      </c>
      <c r="F4400" s="4" t="n">
        <v>255.99</v>
      </c>
      <c r="G4400" s="4" t="n">
        <v>256.06</v>
      </c>
      <c r="H4400" s="5" t="n">
        <v>3257333</v>
      </c>
      <c r="I4400" s="3"/>
      <c r="J4400" s="3" t="n">
        <f aca="false">ROUND((G4400-G4399)/G4399*100,2)</f>
        <v>-0.1</v>
      </c>
      <c r="K4400" s="3" t="str">
        <f aca="false">B4400&amp;"_"&amp;C4400</f>
        <v>9_2025-07-11</v>
      </c>
    </row>
    <row r="4401" customFormat="false" ht="15" hidden="false" customHeight="false" outlineLevel="0" collapsed="false">
      <c r="A4401" s="3" t="n">
        <v>4400</v>
      </c>
      <c r="B4401" s="3" t="n">
        <v>9</v>
      </c>
      <c r="C4401" s="3" t="s">
        <v>456</v>
      </c>
      <c r="D4401" s="4" t="n">
        <v>250.65</v>
      </c>
      <c r="E4401" s="4" t="n">
        <v>250.97</v>
      </c>
      <c r="F4401" s="4" t="n">
        <v>249.17</v>
      </c>
      <c r="G4401" s="4" t="n">
        <v>250.63</v>
      </c>
      <c r="H4401" s="5" t="n">
        <v>2835224</v>
      </c>
      <c r="I4401" s="3"/>
      <c r="J4401" s="3" t="n">
        <f aca="false">ROUND((G4401-G4400)/G4400*100,2)</f>
        <v>-2.12</v>
      </c>
      <c r="K4401" s="3" t="str">
        <f aca="false">B4401&amp;"_"&amp;C4401</f>
        <v>9_2025-07-14</v>
      </c>
    </row>
    <row r="4402" customFormat="false" ht="15" hidden="false" customHeight="false" outlineLevel="0" collapsed="false">
      <c r="A4402" s="3" t="n">
        <v>4401</v>
      </c>
      <c r="B4402" s="3" t="n">
        <v>9</v>
      </c>
      <c r="C4402" s="3" t="s">
        <v>457</v>
      </c>
      <c r="D4402" s="4" t="n">
        <v>247.99</v>
      </c>
      <c r="E4402" s="4" t="n">
        <v>250.26</v>
      </c>
      <c r="F4402" s="4" t="n">
        <v>247.84</v>
      </c>
      <c r="G4402" s="4" t="n">
        <v>248.89</v>
      </c>
      <c r="H4402" s="5" t="n">
        <v>1642882</v>
      </c>
      <c r="I4402" s="3"/>
      <c r="J4402" s="3" t="n">
        <f aca="false">ROUND((G4402-G4401)/G4401*100,2)</f>
        <v>-0.69</v>
      </c>
      <c r="K4402" s="3" t="str">
        <f aca="false">B4402&amp;"_"&amp;C4402</f>
        <v>9_2025-07-15</v>
      </c>
    </row>
    <row r="4403" customFormat="false" ht="15" hidden="false" customHeight="false" outlineLevel="0" collapsed="false">
      <c r="A4403" s="3" t="n">
        <v>4402</v>
      </c>
      <c r="B4403" s="3" t="n">
        <v>9</v>
      </c>
      <c r="C4403" s="3" t="s">
        <v>458</v>
      </c>
      <c r="D4403" s="4" t="n">
        <v>253.25</v>
      </c>
      <c r="E4403" s="4" t="n">
        <v>254.79</v>
      </c>
      <c r="F4403" s="4" t="n">
        <v>252.76</v>
      </c>
      <c r="G4403" s="4" t="n">
        <v>253.81</v>
      </c>
      <c r="H4403" s="5" t="n">
        <v>869146</v>
      </c>
      <c r="I4403" s="3"/>
      <c r="J4403" s="3" t="n">
        <f aca="false">ROUND((G4403-G4402)/G4402*100,2)</f>
        <v>1.98</v>
      </c>
      <c r="K4403" s="3" t="str">
        <f aca="false">B4403&amp;"_"&amp;C4403</f>
        <v>9_2025-07-16</v>
      </c>
    </row>
    <row r="4404" customFormat="false" ht="15" hidden="false" customHeight="false" outlineLevel="0" collapsed="false">
      <c r="A4404" s="3" t="n">
        <v>4403</v>
      </c>
      <c r="B4404" s="3" t="n">
        <v>9</v>
      </c>
      <c r="C4404" s="3" t="s">
        <v>459</v>
      </c>
      <c r="D4404" s="4" t="n">
        <v>241.87</v>
      </c>
      <c r="E4404" s="4" t="n">
        <v>243.53</v>
      </c>
      <c r="F4404" s="4" t="n">
        <v>241.3</v>
      </c>
      <c r="G4404" s="4" t="n">
        <v>242.62</v>
      </c>
      <c r="H4404" s="5" t="n">
        <v>7507953</v>
      </c>
      <c r="I4404" s="3"/>
      <c r="J4404" s="3" t="n">
        <f aca="false">ROUND((G4404-G4403)/G4403*100,2)</f>
        <v>-4.41</v>
      </c>
      <c r="K4404" s="3" t="str">
        <f aca="false">B4404&amp;"_"&amp;C4404</f>
        <v>9_2025-07-17</v>
      </c>
    </row>
    <row r="4405" customFormat="false" ht="15" hidden="false" customHeight="false" outlineLevel="0" collapsed="false">
      <c r="A4405" s="3" t="n">
        <v>4404</v>
      </c>
      <c r="B4405" s="3" t="n">
        <v>9</v>
      </c>
      <c r="C4405" s="3" t="s">
        <v>460</v>
      </c>
      <c r="D4405" s="4" t="n">
        <v>250.59</v>
      </c>
      <c r="E4405" s="4" t="n">
        <v>250.7</v>
      </c>
      <c r="F4405" s="4" t="n">
        <v>250.47</v>
      </c>
      <c r="G4405" s="4" t="n">
        <v>250.52</v>
      </c>
      <c r="H4405" s="5" t="n">
        <v>5291525</v>
      </c>
      <c r="I4405" s="3"/>
      <c r="J4405" s="3" t="n">
        <f aca="false">ROUND((G4405-G4404)/G4404*100,2)</f>
        <v>3.26</v>
      </c>
      <c r="K4405" s="3" t="str">
        <f aca="false">B4405&amp;"_"&amp;C4405</f>
        <v>9_2025-07-18</v>
      </c>
    </row>
    <row r="4406" customFormat="false" ht="15" hidden="false" customHeight="false" outlineLevel="0" collapsed="false">
      <c r="A4406" s="3" t="n">
        <v>4405</v>
      </c>
      <c r="B4406" s="3" t="n">
        <v>9</v>
      </c>
      <c r="C4406" s="3" t="s">
        <v>461</v>
      </c>
      <c r="D4406" s="4" t="n">
        <v>254.09</v>
      </c>
      <c r="E4406" s="4" t="n">
        <v>254.28</v>
      </c>
      <c r="F4406" s="4" t="n">
        <v>252.75</v>
      </c>
      <c r="G4406" s="4" t="n">
        <v>254.2</v>
      </c>
      <c r="H4406" s="5" t="n">
        <v>2240905</v>
      </c>
      <c r="I4406" s="3"/>
      <c r="J4406" s="3" t="n">
        <f aca="false">ROUND((G4406-G4405)/G4405*100,2)</f>
        <v>1.47</v>
      </c>
      <c r="K4406" s="3" t="str">
        <f aca="false">B4406&amp;"_"&amp;C4406</f>
        <v>9_2025-07-21</v>
      </c>
    </row>
    <row r="4407" customFormat="false" ht="15" hidden="false" customHeight="false" outlineLevel="0" collapsed="false">
      <c r="A4407" s="3" t="n">
        <v>4406</v>
      </c>
      <c r="B4407" s="3" t="n">
        <v>9</v>
      </c>
      <c r="C4407" s="3" t="s">
        <v>462</v>
      </c>
      <c r="D4407" s="4" t="n">
        <v>251.81</v>
      </c>
      <c r="E4407" s="4" t="n">
        <v>253.02</v>
      </c>
      <c r="F4407" s="4" t="n">
        <v>249.91</v>
      </c>
      <c r="G4407" s="4" t="n">
        <v>250.86</v>
      </c>
      <c r="H4407" s="5" t="n">
        <v>3178703</v>
      </c>
      <c r="I4407" s="3"/>
      <c r="J4407" s="3" t="n">
        <f aca="false">ROUND((G4407-G4406)/G4406*100,2)</f>
        <v>-1.31</v>
      </c>
      <c r="K4407" s="3" t="str">
        <f aca="false">B4407&amp;"_"&amp;C4407</f>
        <v>9_2025-07-22</v>
      </c>
    </row>
    <row r="4408" customFormat="false" ht="15" hidden="false" customHeight="false" outlineLevel="0" collapsed="false">
      <c r="A4408" s="3" t="n">
        <v>4407</v>
      </c>
      <c r="B4408" s="3" t="n">
        <v>9</v>
      </c>
      <c r="C4408" s="3" t="s">
        <v>463</v>
      </c>
      <c r="D4408" s="4" t="n">
        <v>248.4</v>
      </c>
      <c r="E4408" s="4" t="n">
        <v>249.25</v>
      </c>
      <c r="F4408" s="4" t="n">
        <v>247.02</v>
      </c>
      <c r="G4408" s="4" t="n">
        <v>247.45</v>
      </c>
      <c r="H4408" s="5" t="n">
        <v>7362345</v>
      </c>
      <c r="I4408" s="3"/>
      <c r="J4408" s="3" t="n">
        <f aca="false">ROUND((G4408-G4407)/G4407*100,2)</f>
        <v>-1.36</v>
      </c>
      <c r="K4408" s="3" t="str">
        <f aca="false">B4408&amp;"_"&amp;C4408</f>
        <v>9_2025-07-23</v>
      </c>
    </row>
    <row r="4409" customFormat="false" ht="15" hidden="false" customHeight="false" outlineLevel="0" collapsed="false">
      <c r="A4409" s="3" t="n">
        <v>4408</v>
      </c>
      <c r="B4409" s="3" t="n">
        <v>9</v>
      </c>
      <c r="C4409" s="3" t="s">
        <v>464</v>
      </c>
      <c r="D4409" s="4" t="n">
        <v>248.27</v>
      </c>
      <c r="E4409" s="4" t="n">
        <v>249.49</v>
      </c>
      <c r="F4409" s="4" t="n">
        <v>246.67</v>
      </c>
      <c r="G4409" s="4" t="n">
        <v>247.3</v>
      </c>
      <c r="H4409" s="5" t="n">
        <v>6921685</v>
      </c>
      <c r="I4409" s="3"/>
      <c r="J4409" s="3" t="n">
        <f aca="false">ROUND((G4409-G4408)/G4408*100,2)</f>
        <v>-0.06</v>
      </c>
      <c r="K4409" s="3" t="str">
        <f aca="false">B4409&amp;"_"&amp;C4409</f>
        <v>9_2025-07-24</v>
      </c>
    </row>
    <row r="4410" customFormat="false" ht="15" hidden="false" customHeight="false" outlineLevel="0" collapsed="false">
      <c r="A4410" s="3" t="n">
        <v>4409</v>
      </c>
      <c r="B4410" s="3" t="n">
        <v>9</v>
      </c>
      <c r="C4410" s="3" t="s">
        <v>465</v>
      </c>
      <c r="D4410" s="4" t="n">
        <v>254.36</v>
      </c>
      <c r="E4410" s="4" t="n">
        <v>255.58</v>
      </c>
      <c r="F4410" s="4" t="n">
        <v>254.15</v>
      </c>
      <c r="G4410" s="4" t="n">
        <v>255.24</v>
      </c>
      <c r="H4410" s="5" t="n">
        <v>2894735</v>
      </c>
      <c r="I4410" s="3"/>
      <c r="J4410" s="3" t="n">
        <f aca="false">ROUND((G4410-G4409)/G4409*100,2)</f>
        <v>3.21</v>
      </c>
      <c r="K4410" s="3" t="str">
        <f aca="false">B4410&amp;"_"&amp;C4410</f>
        <v>9_2025-07-25</v>
      </c>
    </row>
    <row r="4411" customFormat="false" ht="15" hidden="false" customHeight="false" outlineLevel="0" collapsed="false">
      <c r="A4411" s="3" t="n">
        <v>4410</v>
      </c>
      <c r="B4411" s="3" t="n">
        <v>9</v>
      </c>
      <c r="C4411" s="3" t="s">
        <v>466</v>
      </c>
      <c r="D4411" s="4" t="n">
        <v>252.38</v>
      </c>
      <c r="E4411" s="4" t="n">
        <v>253.71</v>
      </c>
      <c r="F4411" s="4" t="n">
        <v>251.38</v>
      </c>
      <c r="G4411" s="4" t="n">
        <v>252.95</v>
      </c>
      <c r="H4411" s="5" t="n">
        <v>7014530</v>
      </c>
      <c r="I4411" s="3"/>
      <c r="J4411" s="3" t="n">
        <f aca="false">ROUND((G4411-G4410)/G4410*100,2)</f>
        <v>-0.9</v>
      </c>
      <c r="K4411" s="3" t="str">
        <f aca="false">B4411&amp;"_"&amp;C4411</f>
        <v>9_2025-07-28</v>
      </c>
    </row>
    <row r="4412" customFormat="false" ht="15" hidden="false" customHeight="false" outlineLevel="0" collapsed="false">
      <c r="A4412" s="3" t="n">
        <v>4411</v>
      </c>
      <c r="B4412" s="3" t="n">
        <v>9</v>
      </c>
      <c r="C4412" s="3" t="s">
        <v>467</v>
      </c>
      <c r="D4412" s="4" t="n">
        <v>246.08</v>
      </c>
      <c r="E4412" s="4" t="n">
        <v>247.39</v>
      </c>
      <c r="F4412" s="4" t="n">
        <v>245.84</v>
      </c>
      <c r="G4412" s="4" t="n">
        <v>246.34</v>
      </c>
      <c r="H4412" s="5" t="n">
        <v>7325090</v>
      </c>
      <c r="I4412" s="3"/>
      <c r="J4412" s="3" t="n">
        <f aca="false">ROUND((G4412-G4411)/G4411*100,2)</f>
        <v>-2.61</v>
      </c>
      <c r="K4412" s="3" t="str">
        <f aca="false">B4412&amp;"_"&amp;C4412</f>
        <v>9_2025-07-29</v>
      </c>
    </row>
    <row r="4413" customFormat="false" ht="15" hidden="false" customHeight="false" outlineLevel="0" collapsed="false">
      <c r="A4413" s="3" t="n">
        <v>4412</v>
      </c>
      <c r="B4413" s="3" t="n">
        <v>9</v>
      </c>
      <c r="C4413" s="3" t="s">
        <v>468</v>
      </c>
      <c r="D4413" s="4" t="n">
        <v>255.24</v>
      </c>
      <c r="E4413" s="4" t="n">
        <v>256.25</v>
      </c>
      <c r="F4413" s="4" t="n">
        <v>254.54</v>
      </c>
      <c r="G4413" s="4" t="n">
        <v>254.89</v>
      </c>
      <c r="H4413" s="5" t="n">
        <v>4317829</v>
      </c>
      <c r="I4413" s="3"/>
      <c r="J4413" s="3" t="n">
        <f aca="false">ROUND((G4413-G4412)/G4412*100,2)</f>
        <v>3.47</v>
      </c>
      <c r="K4413" s="3" t="str">
        <f aca="false">B4413&amp;"_"&amp;C4413</f>
        <v>9_2025-07-30</v>
      </c>
    </row>
    <row r="4414" customFormat="false" ht="15" hidden="false" customHeight="false" outlineLevel="0" collapsed="false">
      <c r="A4414" s="3" t="n">
        <v>4413</v>
      </c>
      <c r="B4414" s="3" t="n">
        <v>9</v>
      </c>
      <c r="C4414" s="3" t="s">
        <v>469</v>
      </c>
      <c r="D4414" s="4" t="n">
        <v>262.09</v>
      </c>
      <c r="E4414" s="4" t="n">
        <v>262.76</v>
      </c>
      <c r="F4414" s="4" t="n">
        <v>261.2</v>
      </c>
      <c r="G4414" s="4" t="n">
        <v>262.7</v>
      </c>
      <c r="H4414" s="5" t="n">
        <v>1165461</v>
      </c>
      <c r="I4414" s="3"/>
      <c r="J4414" s="3" t="n">
        <f aca="false">ROUND((G4414-G4413)/G4413*100,2)</f>
        <v>3.06</v>
      </c>
      <c r="K4414" s="3" t="str">
        <f aca="false">B4414&amp;"_"&amp;C4414</f>
        <v>9_2025-07-31</v>
      </c>
    </row>
    <row r="4415" customFormat="false" ht="15" hidden="false" customHeight="false" outlineLevel="0" collapsed="false">
      <c r="A4415" s="3" t="n">
        <v>4414</v>
      </c>
      <c r="B4415" s="3" t="n">
        <v>9</v>
      </c>
      <c r="C4415" s="3" t="s">
        <v>470</v>
      </c>
      <c r="D4415" s="4" t="n">
        <v>261</v>
      </c>
      <c r="E4415" s="4" t="n">
        <v>262.45</v>
      </c>
      <c r="F4415" s="4" t="n">
        <v>259.84</v>
      </c>
      <c r="G4415" s="4" t="n">
        <v>260.88</v>
      </c>
      <c r="H4415" s="5" t="n">
        <v>5318997</v>
      </c>
      <c r="I4415" s="3"/>
      <c r="J4415" s="3" t="n">
        <f aca="false">ROUND((G4415-G4414)/G4414*100,2)</f>
        <v>-0.69</v>
      </c>
      <c r="K4415" s="3" t="str">
        <f aca="false">B4415&amp;"_"&amp;C4415</f>
        <v>9_2025-08-01</v>
      </c>
    </row>
    <row r="4416" customFormat="false" ht="15" hidden="false" customHeight="false" outlineLevel="0" collapsed="false">
      <c r="A4416" s="3" t="n">
        <v>4415</v>
      </c>
      <c r="B4416" s="3" t="n">
        <v>9</v>
      </c>
      <c r="C4416" s="3" t="s">
        <v>471</v>
      </c>
      <c r="D4416" s="4" t="n">
        <v>263.68</v>
      </c>
      <c r="E4416" s="4" t="n">
        <v>264.51</v>
      </c>
      <c r="F4416" s="4" t="n">
        <v>262.33</v>
      </c>
      <c r="G4416" s="4" t="n">
        <v>264.37</v>
      </c>
      <c r="H4416" s="5" t="n">
        <v>6022910</v>
      </c>
      <c r="I4416" s="3"/>
      <c r="J4416" s="3" t="n">
        <f aca="false">ROUND((G4416-G4415)/G4415*100,2)</f>
        <v>1.34</v>
      </c>
      <c r="K4416" s="3" t="str">
        <f aca="false">B4416&amp;"_"&amp;C4416</f>
        <v>9_2025-08-04</v>
      </c>
    </row>
    <row r="4417" customFormat="false" ht="15" hidden="false" customHeight="false" outlineLevel="0" collapsed="false">
      <c r="A4417" s="3" t="n">
        <v>4416</v>
      </c>
      <c r="B4417" s="3" t="n">
        <v>9</v>
      </c>
      <c r="C4417" s="3" t="s">
        <v>472</v>
      </c>
      <c r="D4417" s="4" t="n">
        <v>263.49</v>
      </c>
      <c r="E4417" s="4" t="n">
        <v>264.96</v>
      </c>
      <c r="F4417" s="4" t="n">
        <v>262.33</v>
      </c>
      <c r="G4417" s="4" t="n">
        <v>264.41</v>
      </c>
      <c r="H4417" s="5" t="n">
        <v>4531581</v>
      </c>
      <c r="I4417" s="3"/>
      <c r="J4417" s="3" t="n">
        <f aca="false">ROUND((G4417-G4416)/G4416*100,2)</f>
        <v>0.02</v>
      </c>
      <c r="K4417" s="3" t="str">
        <f aca="false">B4417&amp;"_"&amp;C4417</f>
        <v>9_2025-08-05</v>
      </c>
    </row>
    <row r="4418" customFormat="false" ht="15" hidden="false" customHeight="false" outlineLevel="0" collapsed="false">
      <c r="A4418" s="3" t="n">
        <v>4417</v>
      </c>
      <c r="B4418" s="3" t="n">
        <v>9</v>
      </c>
      <c r="C4418" s="3" t="s">
        <v>473</v>
      </c>
      <c r="D4418" s="4" t="n">
        <v>256.18</v>
      </c>
      <c r="E4418" s="4" t="n">
        <v>257.88</v>
      </c>
      <c r="F4418" s="4" t="n">
        <v>255.86</v>
      </c>
      <c r="G4418" s="4" t="n">
        <v>257.16</v>
      </c>
      <c r="H4418" s="5" t="n">
        <v>2687277</v>
      </c>
      <c r="I4418" s="3"/>
      <c r="J4418" s="3" t="n">
        <f aca="false">ROUND((G4418-G4417)/G4417*100,2)</f>
        <v>-2.74</v>
      </c>
      <c r="K4418" s="3" t="str">
        <f aca="false">B4418&amp;"_"&amp;C4418</f>
        <v>9_2025-08-06</v>
      </c>
    </row>
    <row r="4419" customFormat="false" ht="15" hidden="false" customHeight="false" outlineLevel="0" collapsed="false">
      <c r="A4419" s="3" t="n">
        <v>4418</v>
      </c>
      <c r="B4419" s="3" t="n">
        <v>9</v>
      </c>
      <c r="C4419" s="3" t="s">
        <v>474</v>
      </c>
      <c r="D4419" s="4" t="n">
        <v>252.92</v>
      </c>
      <c r="E4419" s="4" t="n">
        <v>253.87</v>
      </c>
      <c r="F4419" s="4" t="n">
        <v>252.54</v>
      </c>
      <c r="G4419" s="4" t="n">
        <v>253.16</v>
      </c>
      <c r="H4419" s="5" t="n">
        <v>1825144</v>
      </c>
      <c r="I4419" s="3"/>
      <c r="J4419" s="3" t="n">
        <f aca="false">ROUND((G4419-G4418)/G4418*100,2)</f>
        <v>-1.56</v>
      </c>
      <c r="K4419" s="3" t="str">
        <f aca="false">B4419&amp;"_"&amp;C4419</f>
        <v>9_2025-08-07</v>
      </c>
    </row>
    <row r="4420" customFormat="false" ht="15" hidden="false" customHeight="false" outlineLevel="0" collapsed="false">
      <c r="A4420" s="3" t="n">
        <v>4419</v>
      </c>
      <c r="B4420" s="3" t="n">
        <v>9</v>
      </c>
      <c r="C4420" s="3" t="s">
        <v>475</v>
      </c>
      <c r="D4420" s="4" t="n">
        <v>258.83</v>
      </c>
      <c r="E4420" s="4" t="n">
        <v>259.67</v>
      </c>
      <c r="F4420" s="4" t="n">
        <v>257.67</v>
      </c>
      <c r="G4420" s="4" t="n">
        <v>258.68</v>
      </c>
      <c r="H4420" s="5" t="n">
        <v>7411835</v>
      </c>
      <c r="I4420" s="3"/>
      <c r="J4420" s="3" t="n">
        <f aca="false">ROUND((G4420-G4419)/G4419*100,2)</f>
        <v>2.18</v>
      </c>
      <c r="K4420" s="3" t="str">
        <f aca="false">B4420&amp;"_"&amp;C4420</f>
        <v>9_2025-08-08</v>
      </c>
    </row>
    <row r="4421" customFormat="false" ht="15" hidden="false" customHeight="false" outlineLevel="0" collapsed="false">
      <c r="A4421" s="3" t="n">
        <v>4420</v>
      </c>
      <c r="B4421" s="3" t="n">
        <v>9</v>
      </c>
      <c r="C4421" s="3" t="s">
        <v>476</v>
      </c>
      <c r="D4421" s="4" t="n">
        <v>264.11</v>
      </c>
      <c r="E4421" s="4" t="n">
        <v>265.31</v>
      </c>
      <c r="F4421" s="4" t="n">
        <v>262.64</v>
      </c>
      <c r="G4421" s="4" t="n">
        <v>264.13</v>
      </c>
      <c r="H4421" s="5" t="n">
        <v>5073195</v>
      </c>
      <c r="I4421" s="3"/>
      <c r="J4421" s="3" t="n">
        <f aca="false">ROUND((G4421-G4420)/G4420*100,2)</f>
        <v>2.11</v>
      </c>
      <c r="K4421" s="3" t="str">
        <f aca="false">B4421&amp;"_"&amp;C4421</f>
        <v>9_2025-08-11</v>
      </c>
    </row>
    <row r="4422" customFormat="false" ht="15" hidden="false" customHeight="false" outlineLevel="0" collapsed="false">
      <c r="A4422" s="3" t="n">
        <v>4421</v>
      </c>
      <c r="B4422" s="3" t="n">
        <v>9</v>
      </c>
      <c r="C4422" s="3" t="s">
        <v>477</v>
      </c>
      <c r="D4422" s="4" t="n">
        <v>259.35</v>
      </c>
      <c r="E4422" s="4" t="n">
        <v>261.16</v>
      </c>
      <c r="F4422" s="4" t="n">
        <v>257.95</v>
      </c>
      <c r="G4422" s="4" t="n">
        <v>259.69</v>
      </c>
      <c r="H4422" s="5" t="n">
        <v>1076919</v>
      </c>
      <c r="I4422" s="3"/>
      <c r="J4422" s="3" t="n">
        <f aca="false">ROUND((G4422-G4421)/G4421*100,2)</f>
        <v>-1.68</v>
      </c>
      <c r="K4422" s="3" t="str">
        <f aca="false">B4422&amp;"_"&amp;C4422</f>
        <v>9_2025-08-12</v>
      </c>
    </row>
    <row r="4423" customFormat="false" ht="15" hidden="false" customHeight="false" outlineLevel="0" collapsed="false">
      <c r="A4423" s="3" t="n">
        <v>4422</v>
      </c>
      <c r="B4423" s="3" t="n">
        <v>9</v>
      </c>
      <c r="C4423" s="3" t="s">
        <v>478</v>
      </c>
      <c r="D4423" s="4" t="n">
        <v>262.45</v>
      </c>
      <c r="E4423" s="4" t="n">
        <v>263.09</v>
      </c>
      <c r="F4423" s="4" t="n">
        <v>261.24</v>
      </c>
      <c r="G4423" s="4" t="n">
        <v>262.11</v>
      </c>
      <c r="H4423" s="5" t="n">
        <v>5341478</v>
      </c>
      <c r="I4423" s="3"/>
      <c r="J4423" s="3" t="n">
        <f aca="false">ROUND((G4423-G4422)/G4422*100,2)</f>
        <v>0.93</v>
      </c>
      <c r="K4423" s="3" t="str">
        <f aca="false">B4423&amp;"_"&amp;C4423</f>
        <v>9_2025-08-13</v>
      </c>
    </row>
    <row r="4424" customFormat="false" ht="15" hidden="false" customHeight="false" outlineLevel="0" collapsed="false">
      <c r="A4424" s="3" t="n">
        <v>4423</v>
      </c>
      <c r="B4424" s="3" t="n">
        <v>9</v>
      </c>
      <c r="C4424" s="3" t="s">
        <v>479</v>
      </c>
      <c r="D4424" s="4" t="n">
        <v>270.66</v>
      </c>
      <c r="E4424" s="4" t="n">
        <v>272.82</v>
      </c>
      <c r="F4424" s="4" t="n">
        <v>270.18</v>
      </c>
      <c r="G4424" s="4" t="n">
        <v>271.54</v>
      </c>
      <c r="H4424" s="5" t="n">
        <v>2550930</v>
      </c>
      <c r="I4424" s="3"/>
      <c r="J4424" s="3" t="n">
        <f aca="false">ROUND((G4424-G4423)/G4423*100,2)</f>
        <v>3.6</v>
      </c>
      <c r="K4424" s="3" t="str">
        <f aca="false">B4424&amp;"_"&amp;C4424</f>
        <v>9_2025-08-14</v>
      </c>
    </row>
    <row r="4425" customFormat="false" ht="15" hidden="false" customHeight="false" outlineLevel="0" collapsed="false">
      <c r="A4425" s="3" t="n">
        <v>4424</v>
      </c>
      <c r="B4425" s="3" t="n">
        <v>9</v>
      </c>
      <c r="C4425" s="3" t="s">
        <v>480</v>
      </c>
      <c r="D4425" s="4" t="n">
        <v>268</v>
      </c>
      <c r="E4425" s="4" t="n">
        <v>269.17</v>
      </c>
      <c r="F4425" s="4" t="n">
        <v>267.9</v>
      </c>
      <c r="G4425" s="4" t="n">
        <v>268.04</v>
      </c>
      <c r="H4425" s="5" t="n">
        <v>4930990</v>
      </c>
      <c r="I4425" s="3"/>
      <c r="J4425" s="3" t="n">
        <f aca="false">ROUND((G4425-G4424)/G4424*100,2)</f>
        <v>-1.29</v>
      </c>
      <c r="K4425" s="3" t="str">
        <f aca="false">B4425&amp;"_"&amp;C4425</f>
        <v>9_2025-08-15</v>
      </c>
    </row>
    <row r="4426" customFormat="false" ht="15" hidden="false" customHeight="false" outlineLevel="0" collapsed="false">
      <c r="A4426" s="3" t="n">
        <v>4425</v>
      </c>
      <c r="B4426" s="3" t="n">
        <v>9</v>
      </c>
      <c r="C4426" s="3" t="s">
        <v>481</v>
      </c>
      <c r="D4426" s="4" t="n">
        <v>269.47</v>
      </c>
      <c r="E4426" s="4" t="n">
        <v>270.23</v>
      </c>
      <c r="F4426" s="4" t="n">
        <v>269.43</v>
      </c>
      <c r="G4426" s="4" t="n">
        <v>269.5</v>
      </c>
      <c r="H4426" s="5" t="n">
        <v>7971678</v>
      </c>
      <c r="I4426" s="3"/>
      <c r="J4426" s="3" t="n">
        <f aca="false">ROUND((G4426-G4425)/G4425*100,2)</f>
        <v>0.54</v>
      </c>
      <c r="K4426" s="3" t="str">
        <f aca="false">B4426&amp;"_"&amp;C4426</f>
        <v>9_2025-08-18</v>
      </c>
    </row>
    <row r="4427" customFormat="false" ht="15" hidden="false" customHeight="false" outlineLevel="0" collapsed="false">
      <c r="A4427" s="3" t="n">
        <v>4426</v>
      </c>
      <c r="B4427" s="3" t="n">
        <v>9</v>
      </c>
      <c r="C4427" s="3" t="s">
        <v>482</v>
      </c>
      <c r="D4427" s="4" t="n">
        <v>266.84</v>
      </c>
      <c r="E4427" s="4" t="n">
        <v>267.99</v>
      </c>
      <c r="F4427" s="4" t="n">
        <v>266.44</v>
      </c>
      <c r="G4427" s="4" t="n">
        <v>266.65</v>
      </c>
      <c r="H4427" s="5" t="n">
        <v>3538010</v>
      </c>
      <c r="I4427" s="3"/>
      <c r="J4427" s="3" t="n">
        <f aca="false">ROUND((G4427-G4426)/G4426*100,2)</f>
        <v>-1.06</v>
      </c>
      <c r="K4427" s="3" t="str">
        <f aca="false">B4427&amp;"_"&amp;C4427</f>
        <v>9_2025-08-19</v>
      </c>
    </row>
    <row r="4428" customFormat="false" ht="15" hidden="false" customHeight="false" outlineLevel="0" collapsed="false">
      <c r="A4428" s="3" t="n">
        <v>4427</v>
      </c>
      <c r="B4428" s="3" t="n">
        <v>9</v>
      </c>
      <c r="C4428" s="3" t="s">
        <v>483</v>
      </c>
      <c r="D4428" s="4" t="n">
        <v>259.39</v>
      </c>
      <c r="E4428" s="4" t="n">
        <v>260.58</v>
      </c>
      <c r="F4428" s="4" t="n">
        <v>258.37</v>
      </c>
      <c r="G4428" s="4" t="n">
        <v>258.41</v>
      </c>
      <c r="H4428" s="5" t="n">
        <v>1636719</v>
      </c>
      <c r="I4428" s="3"/>
      <c r="J4428" s="3" t="n">
        <f aca="false">ROUND((G4428-G4427)/G4427*100,2)</f>
        <v>-3.09</v>
      </c>
      <c r="K4428" s="3" t="str">
        <f aca="false">B4428&amp;"_"&amp;C4428</f>
        <v>9_2025-08-20</v>
      </c>
    </row>
    <row r="4429" customFormat="false" ht="15" hidden="false" customHeight="false" outlineLevel="0" collapsed="false">
      <c r="A4429" s="3" t="n">
        <v>4428</v>
      </c>
      <c r="B4429" s="3" t="n">
        <v>9</v>
      </c>
      <c r="C4429" s="3" t="s">
        <v>484</v>
      </c>
      <c r="D4429" s="4" t="n">
        <v>245.85</v>
      </c>
      <c r="E4429" s="4" t="n">
        <v>246.79</v>
      </c>
      <c r="F4429" s="4" t="n">
        <v>243.52</v>
      </c>
      <c r="G4429" s="4" t="n">
        <v>244.95</v>
      </c>
      <c r="H4429" s="5" t="n">
        <v>6118259</v>
      </c>
      <c r="I4429" s="3"/>
      <c r="J4429" s="3" t="n">
        <f aca="false">ROUND((G4429-G4428)/G4428*100,2)</f>
        <v>-5.21</v>
      </c>
      <c r="K4429" s="3" t="str">
        <f aca="false">B4429&amp;"_"&amp;C4429</f>
        <v>9_2025-08-21</v>
      </c>
    </row>
    <row r="4430" customFormat="false" ht="15" hidden="false" customHeight="false" outlineLevel="0" collapsed="false">
      <c r="A4430" s="3" t="n">
        <v>4429</v>
      </c>
      <c r="B4430" s="3" t="n">
        <v>9</v>
      </c>
      <c r="C4430" s="3" t="s">
        <v>485</v>
      </c>
      <c r="D4430" s="4" t="n">
        <v>239.18</v>
      </c>
      <c r="E4430" s="4" t="n">
        <v>240.58</v>
      </c>
      <c r="F4430" s="4" t="n">
        <v>239.01</v>
      </c>
      <c r="G4430" s="4" t="n">
        <v>239.4</v>
      </c>
      <c r="H4430" s="5" t="n">
        <v>7180187</v>
      </c>
      <c r="I4430" s="3"/>
      <c r="J4430" s="3" t="n">
        <f aca="false">ROUND((G4430-G4429)/G4429*100,2)</f>
        <v>-2.27</v>
      </c>
      <c r="K4430" s="3" t="str">
        <f aca="false">B4430&amp;"_"&amp;C4430</f>
        <v>9_2025-08-22</v>
      </c>
    </row>
    <row r="4431" customFormat="false" ht="15" hidden="false" customHeight="false" outlineLevel="0" collapsed="false">
      <c r="A4431" s="3" t="n">
        <v>4430</v>
      </c>
      <c r="B4431" s="3" t="n">
        <v>9</v>
      </c>
      <c r="C4431" s="3" t="s">
        <v>486</v>
      </c>
      <c r="D4431" s="4" t="n">
        <v>236.53</v>
      </c>
      <c r="E4431" s="4" t="n">
        <v>237.33</v>
      </c>
      <c r="F4431" s="4" t="n">
        <v>236.36</v>
      </c>
      <c r="G4431" s="4" t="n">
        <v>236.69</v>
      </c>
      <c r="H4431" s="5" t="n">
        <v>6096911</v>
      </c>
      <c r="I4431" s="3"/>
      <c r="J4431" s="3" t="n">
        <f aca="false">ROUND((G4431-G4430)/G4430*100,2)</f>
        <v>-1.13</v>
      </c>
      <c r="K4431" s="3" t="str">
        <f aca="false">B4431&amp;"_"&amp;C4431</f>
        <v>9_2025-08-25</v>
      </c>
    </row>
    <row r="4432" customFormat="false" ht="15" hidden="false" customHeight="false" outlineLevel="0" collapsed="false">
      <c r="A4432" s="3" t="n">
        <v>4431</v>
      </c>
      <c r="B4432" s="3" t="n">
        <v>9</v>
      </c>
      <c r="C4432" s="3" t="s">
        <v>487</v>
      </c>
      <c r="D4432" s="4" t="n">
        <v>242.07</v>
      </c>
      <c r="E4432" s="4" t="n">
        <v>242.07</v>
      </c>
      <c r="F4432" s="4" t="n">
        <v>239.75</v>
      </c>
      <c r="G4432" s="4" t="n">
        <v>241.2</v>
      </c>
      <c r="H4432" s="5" t="n">
        <v>6099541</v>
      </c>
      <c r="I4432" s="3"/>
      <c r="J4432" s="3" t="n">
        <f aca="false">ROUND((G4432-G4431)/G4431*100,2)</f>
        <v>1.91</v>
      </c>
      <c r="K4432" s="3" t="str">
        <f aca="false">B4432&amp;"_"&amp;C4432</f>
        <v>9_2025-08-26</v>
      </c>
    </row>
    <row r="4433" customFormat="false" ht="15" hidden="false" customHeight="false" outlineLevel="0" collapsed="false">
      <c r="A4433" s="3" t="n">
        <v>4432</v>
      </c>
      <c r="B4433" s="3" t="n">
        <v>9</v>
      </c>
      <c r="C4433" s="3" t="s">
        <v>488</v>
      </c>
      <c r="D4433" s="4" t="n">
        <v>241.83</v>
      </c>
      <c r="E4433" s="4" t="n">
        <v>242.23</v>
      </c>
      <c r="F4433" s="4" t="n">
        <v>239.85</v>
      </c>
      <c r="G4433" s="4" t="n">
        <v>241.03</v>
      </c>
      <c r="H4433" s="5" t="n">
        <v>7412895</v>
      </c>
      <c r="I4433" s="3"/>
      <c r="J4433" s="3" t="n">
        <f aca="false">ROUND((G4433-G4432)/G4432*100,2)</f>
        <v>-0.07</v>
      </c>
      <c r="K4433" s="3" t="str">
        <f aca="false">B4433&amp;"_"&amp;C4433</f>
        <v>9_2025-08-27</v>
      </c>
    </row>
    <row r="4434" customFormat="false" ht="15" hidden="false" customHeight="false" outlineLevel="0" collapsed="false">
      <c r="A4434" s="3" t="n">
        <v>4433</v>
      </c>
      <c r="B4434" s="3" t="n">
        <v>9</v>
      </c>
      <c r="C4434" s="3" t="s">
        <v>489</v>
      </c>
      <c r="D4434" s="4" t="n">
        <v>246.01</v>
      </c>
      <c r="E4434" s="4" t="n">
        <v>247.75</v>
      </c>
      <c r="F4434" s="4" t="n">
        <v>244.56</v>
      </c>
      <c r="G4434" s="4" t="n">
        <v>246.74</v>
      </c>
      <c r="H4434" s="5" t="n">
        <v>2514986</v>
      </c>
      <c r="I4434" s="3"/>
      <c r="J4434" s="3" t="n">
        <f aca="false">ROUND((G4434-G4433)/G4433*100,2)</f>
        <v>2.37</v>
      </c>
      <c r="K4434" s="3" t="str">
        <f aca="false">B4434&amp;"_"&amp;C4434</f>
        <v>9_2025-08-28</v>
      </c>
    </row>
    <row r="4435" customFormat="false" ht="15" hidden="false" customHeight="false" outlineLevel="0" collapsed="false">
      <c r="A4435" s="3" t="n">
        <v>4434</v>
      </c>
      <c r="B4435" s="3" t="n">
        <v>9</v>
      </c>
      <c r="C4435" s="3" t="s">
        <v>490</v>
      </c>
      <c r="D4435" s="4" t="n">
        <v>253.49</v>
      </c>
      <c r="E4435" s="4" t="n">
        <v>253.55</v>
      </c>
      <c r="F4435" s="4" t="n">
        <v>251.95</v>
      </c>
      <c r="G4435" s="4" t="n">
        <v>253.32</v>
      </c>
      <c r="H4435" s="5" t="n">
        <v>2065675</v>
      </c>
      <c r="I4435" s="3"/>
      <c r="J4435" s="3" t="n">
        <f aca="false">ROUND((G4435-G4434)/G4434*100,2)</f>
        <v>2.67</v>
      </c>
      <c r="K4435" s="3" t="str">
        <f aca="false">B4435&amp;"_"&amp;C4435</f>
        <v>9_2025-08-29</v>
      </c>
    </row>
    <row r="4436" customFormat="false" ht="15" hidden="false" customHeight="false" outlineLevel="0" collapsed="false">
      <c r="A4436" s="3" t="n">
        <v>4435</v>
      </c>
      <c r="B4436" s="3" t="n">
        <v>9</v>
      </c>
      <c r="C4436" s="3" t="s">
        <v>491</v>
      </c>
      <c r="D4436" s="4" t="n">
        <v>248.45</v>
      </c>
      <c r="E4436" s="4" t="n">
        <v>249.64</v>
      </c>
      <c r="F4436" s="4" t="n">
        <v>247.92</v>
      </c>
      <c r="G4436" s="4" t="n">
        <v>249.01</v>
      </c>
      <c r="H4436" s="5" t="n">
        <v>6052770</v>
      </c>
      <c r="I4436" s="3"/>
      <c r="J4436" s="3" t="n">
        <f aca="false">ROUND((G4436-G4435)/G4435*100,2)</f>
        <v>-1.7</v>
      </c>
      <c r="K4436" s="3" t="str">
        <f aca="false">B4436&amp;"_"&amp;C4436</f>
        <v>9_2025-09-01</v>
      </c>
    </row>
    <row r="4437" customFormat="false" ht="15" hidden="false" customHeight="false" outlineLevel="0" collapsed="false">
      <c r="A4437" s="3" t="n">
        <v>4436</v>
      </c>
      <c r="B4437" s="3" t="n">
        <v>9</v>
      </c>
      <c r="C4437" s="3" t="s">
        <v>492</v>
      </c>
      <c r="D4437" s="4" t="n">
        <v>250.11</v>
      </c>
      <c r="E4437" s="4" t="n">
        <v>252.22</v>
      </c>
      <c r="F4437" s="4" t="n">
        <v>249.18</v>
      </c>
      <c r="G4437" s="4" t="n">
        <v>250.92</v>
      </c>
      <c r="H4437" s="5" t="n">
        <v>2955483</v>
      </c>
      <c r="I4437" s="3"/>
      <c r="J4437" s="3" t="n">
        <f aca="false">ROUND((G4437-G4436)/G4436*100,2)</f>
        <v>0.77</v>
      </c>
      <c r="K4437" s="3" t="str">
        <f aca="false">B4437&amp;"_"&amp;C4437</f>
        <v>9_2025-09-02</v>
      </c>
    </row>
    <row r="4438" customFormat="false" ht="15" hidden="false" customHeight="false" outlineLevel="0" collapsed="false">
      <c r="A4438" s="3" t="n">
        <v>4437</v>
      </c>
      <c r="B4438" s="3" t="n">
        <v>9</v>
      </c>
      <c r="C4438" s="3" t="s">
        <v>493</v>
      </c>
      <c r="D4438" s="4" t="n">
        <v>248.46</v>
      </c>
      <c r="E4438" s="4" t="n">
        <v>249.06</v>
      </c>
      <c r="F4438" s="4" t="n">
        <v>248.42</v>
      </c>
      <c r="G4438" s="4" t="n">
        <v>248.65</v>
      </c>
      <c r="H4438" s="5" t="n">
        <v>1731534</v>
      </c>
      <c r="I4438" s="3"/>
      <c r="J4438" s="3" t="n">
        <f aca="false">ROUND((G4438-G4437)/G4437*100,2)</f>
        <v>-0.9</v>
      </c>
      <c r="K4438" s="3" t="str">
        <f aca="false">B4438&amp;"_"&amp;C4438</f>
        <v>9_2025-09-03</v>
      </c>
    </row>
    <row r="4439" customFormat="false" ht="15" hidden="false" customHeight="false" outlineLevel="0" collapsed="false">
      <c r="A4439" s="3" t="n">
        <v>4438</v>
      </c>
      <c r="B4439" s="3" t="n">
        <v>9</v>
      </c>
      <c r="C4439" s="3" t="s">
        <v>494</v>
      </c>
      <c r="D4439" s="4" t="n">
        <v>245.56</v>
      </c>
      <c r="E4439" s="4" t="n">
        <v>247.32</v>
      </c>
      <c r="F4439" s="4" t="n">
        <v>245.46</v>
      </c>
      <c r="G4439" s="4" t="n">
        <v>246.06</v>
      </c>
      <c r="H4439" s="5" t="n">
        <v>2780340</v>
      </c>
      <c r="I4439" s="3"/>
      <c r="J4439" s="3" t="n">
        <f aca="false">ROUND((G4439-G4438)/G4438*100,2)</f>
        <v>-1.04</v>
      </c>
      <c r="K4439" s="3" t="str">
        <f aca="false">B4439&amp;"_"&amp;C4439</f>
        <v>9_2025-09-04</v>
      </c>
    </row>
    <row r="4440" customFormat="false" ht="15" hidden="false" customHeight="false" outlineLevel="0" collapsed="false">
      <c r="A4440" s="3" t="n">
        <v>4439</v>
      </c>
      <c r="B4440" s="3" t="n">
        <v>9</v>
      </c>
      <c r="C4440" s="3" t="s">
        <v>495</v>
      </c>
      <c r="D4440" s="4" t="n">
        <v>243.6</v>
      </c>
      <c r="E4440" s="4" t="n">
        <v>243.8</v>
      </c>
      <c r="F4440" s="4" t="n">
        <v>241.68</v>
      </c>
      <c r="G4440" s="4" t="n">
        <v>242.86</v>
      </c>
      <c r="H4440" s="5" t="n">
        <v>6601670</v>
      </c>
      <c r="I4440" s="3"/>
      <c r="J4440" s="3" t="n">
        <f aca="false">ROUND((G4440-G4439)/G4439*100,2)</f>
        <v>-1.3</v>
      </c>
      <c r="K4440" s="3" t="str">
        <f aca="false">B4440&amp;"_"&amp;C4440</f>
        <v>9_2025-09-05</v>
      </c>
    </row>
    <row r="4441" customFormat="false" ht="15" hidden="false" customHeight="false" outlineLevel="0" collapsed="false">
      <c r="A4441" s="3" t="n">
        <v>4440</v>
      </c>
      <c r="B4441" s="3" t="n">
        <v>9</v>
      </c>
      <c r="C4441" s="3" t="s">
        <v>496</v>
      </c>
      <c r="D4441" s="4" t="n">
        <v>244.73</v>
      </c>
      <c r="E4441" s="4" t="n">
        <v>246.06</v>
      </c>
      <c r="F4441" s="4" t="n">
        <v>244.01</v>
      </c>
      <c r="G4441" s="4" t="n">
        <v>245.49</v>
      </c>
      <c r="H4441" s="5" t="n">
        <v>1461805</v>
      </c>
      <c r="I4441" s="3"/>
      <c r="J4441" s="3" t="n">
        <f aca="false">ROUND((G4441-G4440)/G4440*100,2)</f>
        <v>1.08</v>
      </c>
      <c r="K4441" s="3" t="str">
        <f aca="false">B4441&amp;"_"&amp;C4441</f>
        <v>9_2025-09-08</v>
      </c>
    </row>
    <row r="4442" customFormat="false" ht="15" hidden="false" customHeight="false" outlineLevel="0" collapsed="false">
      <c r="A4442" s="3" t="n">
        <v>4441</v>
      </c>
      <c r="B4442" s="3" t="n">
        <v>9</v>
      </c>
      <c r="C4442" s="3" t="s">
        <v>497</v>
      </c>
      <c r="D4442" s="4" t="n">
        <v>247.3</v>
      </c>
      <c r="E4442" s="4" t="n">
        <v>247.83</v>
      </c>
      <c r="F4442" s="4" t="n">
        <v>245.41</v>
      </c>
      <c r="G4442" s="4" t="n">
        <v>246.75</v>
      </c>
      <c r="H4442" s="5" t="n">
        <v>3360441</v>
      </c>
      <c r="I4442" s="3"/>
      <c r="J4442" s="3" t="n">
        <f aca="false">ROUND((G4442-G4441)/G4441*100,2)</f>
        <v>0.51</v>
      </c>
      <c r="K4442" s="3" t="str">
        <f aca="false">B4442&amp;"_"&amp;C4442</f>
        <v>9_2025-09-09</v>
      </c>
    </row>
    <row r="4443" customFormat="false" ht="15" hidden="false" customHeight="false" outlineLevel="0" collapsed="false">
      <c r="A4443" s="3" t="n">
        <v>4442</v>
      </c>
      <c r="B4443" s="3" t="n">
        <v>9</v>
      </c>
      <c r="C4443" s="3" t="s">
        <v>498</v>
      </c>
      <c r="D4443" s="4" t="n">
        <v>252.73</v>
      </c>
      <c r="E4443" s="4" t="n">
        <v>253.23</v>
      </c>
      <c r="F4443" s="4" t="n">
        <v>251.62</v>
      </c>
      <c r="G4443" s="4" t="n">
        <v>252.5</v>
      </c>
      <c r="H4443" s="5" t="n">
        <v>1684630</v>
      </c>
      <c r="I4443" s="3"/>
      <c r="J4443" s="3" t="n">
        <f aca="false">ROUND((G4443-G4442)/G4442*100,2)</f>
        <v>2.33</v>
      </c>
      <c r="K4443" s="3" t="str">
        <f aca="false">B4443&amp;"_"&amp;C4443</f>
        <v>9_2025-09-10</v>
      </c>
    </row>
    <row r="4444" customFormat="false" ht="15" hidden="false" customHeight="false" outlineLevel="0" collapsed="false">
      <c r="A4444" s="3" t="n">
        <v>4443</v>
      </c>
      <c r="B4444" s="3" t="n">
        <v>9</v>
      </c>
      <c r="C4444" s="3" t="s">
        <v>499</v>
      </c>
      <c r="D4444" s="4" t="n">
        <v>255.2</v>
      </c>
      <c r="E4444" s="4" t="n">
        <v>256.8</v>
      </c>
      <c r="F4444" s="4" t="n">
        <v>253.96</v>
      </c>
      <c r="G4444" s="4" t="n">
        <v>255.45</v>
      </c>
      <c r="H4444" s="5" t="n">
        <v>2739729</v>
      </c>
      <c r="I4444" s="3"/>
      <c r="J4444" s="3" t="n">
        <f aca="false">ROUND((G4444-G4443)/G4443*100,2)</f>
        <v>1.17</v>
      </c>
      <c r="K4444" s="3" t="str">
        <f aca="false">B4444&amp;"_"&amp;C4444</f>
        <v>9_2025-09-11</v>
      </c>
    </row>
    <row r="4445" customFormat="false" ht="15" hidden="false" customHeight="false" outlineLevel="0" collapsed="false">
      <c r="A4445" s="3" t="n">
        <v>4444</v>
      </c>
      <c r="B4445" s="3" t="n">
        <v>9</v>
      </c>
      <c r="C4445" s="3" t="s">
        <v>500</v>
      </c>
      <c r="D4445" s="4" t="n">
        <v>261</v>
      </c>
      <c r="E4445" s="4" t="n">
        <v>262.29</v>
      </c>
      <c r="F4445" s="4" t="n">
        <v>259.65</v>
      </c>
      <c r="G4445" s="4" t="n">
        <v>261.95</v>
      </c>
      <c r="H4445" s="5" t="n">
        <v>6446096</v>
      </c>
      <c r="I4445" s="3"/>
      <c r="J4445" s="3" t="n">
        <f aca="false">ROUND((G4445-G4444)/G4444*100,2)</f>
        <v>2.54</v>
      </c>
      <c r="K4445" s="3" t="str">
        <f aca="false">B4445&amp;"_"&amp;C4445</f>
        <v>9_2025-09-12</v>
      </c>
    </row>
    <row r="4446" customFormat="false" ht="15" hidden="false" customHeight="false" outlineLevel="0" collapsed="false">
      <c r="A4446" s="3" t="n">
        <v>4445</v>
      </c>
      <c r="B4446" s="3" t="n">
        <v>9</v>
      </c>
      <c r="C4446" s="3" t="s">
        <v>501</v>
      </c>
      <c r="D4446" s="4" t="n">
        <v>264.71</v>
      </c>
      <c r="E4446" s="4" t="n">
        <v>265.89</v>
      </c>
      <c r="F4446" s="4" t="n">
        <v>263.18</v>
      </c>
      <c r="G4446" s="4" t="n">
        <v>263.71</v>
      </c>
      <c r="H4446" s="5" t="n">
        <v>976594</v>
      </c>
      <c r="I4446" s="3"/>
      <c r="J4446" s="3" t="n">
        <f aca="false">ROUND((G4446-G4445)/G4445*100,2)</f>
        <v>0.67</v>
      </c>
      <c r="K4446" s="3" t="str">
        <f aca="false">B4446&amp;"_"&amp;C4446</f>
        <v>9_2025-09-15</v>
      </c>
    </row>
    <row r="4447" customFormat="false" ht="15" hidden="false" customHeight="false" outlineLevel="0" collapsed="false">
      <c r="A4447" s="3" t="n">
        <v>4446</v>
      </c>
      <c r="B4447" s="3" t="n">
        <v>9</v>
      </c>
      <c r="C4447" s="3" t="s">
        <v>502</v>
      </c>
      <c r="D4447" s="4" t="n">
        <v>260.44</v>
      </c>
      <c r="E4447" s="4" t="n">
        <v>260.76</v>
      </c>
      <c r="F4447" s="4" t="n">
        <v>258.52</v>
      </c>
      <c r="G4447" s="4" t="n">
        <v>259.98</v>
      </c>
      <c r="H4447" s="5" t="n">
        <v>7764078</v>
      </c>
      <c r="I4447" s="3"/>
      <c r="J4447" s="3" t="n">
        <f aca="false">ROUND((G4447-G4446)/G4446*100,2)</f>
        <v>-1.41</v>
      </c>
      <c r="K4447" s="3" t="str">
        <f aca="false">B4447&amp;"_"&amp;C4447</f>
        <v>9_2025-09-16</v>
      </c>
    </row>
    <row r="4448" customFormat="false" ht="15" hidden="false" customHeight="false" outlineLevel="0" collapsed="false">
      <c r="A4448" s="3" t="n">
        <v>4447</v>
      </c>
      <c r="B4448" s="3" t="n">
        <v>9</v>
      </c>
      <c r="C4448" s="3" t="s">
        <v>503</v>
      </c>
      <c r="D4448" s="4" t="n">
        <v>261.55</v>
      </c>
      <c r="E4448" s="4" t="n">
        <v>262.93</v>
      </c>
      <c r="F4448" s="4" t="n">
        <v>260.8</v>
      </c>
      <c r="G4448" s="4" t="n">
        <v>262.06</v>
      </c>
      <c r="H4448" s="5" t="n">
        <v>1854259</v>
      </c>
      <c r="I4448" s="3"/>
      <c r="J4448" s="3" t="n">
        <f aca="false">ROUND((G4448-G4447)/G4447*100,2)</f>
        <v>0.8</v>
      </c>
      <c r="K4448" s="3" t="str">
        <f aca="false">B4448&amp;"_"&amp;C4448</f>
        <v>9_2025-09-17</v>
      </c>
    </row>
    <row r="4449" customFormat="false" ht="15" hidden="false" customHeight="false" outlineLevel="0" collapsed="false">
      <c r="A4449" s="3" t="n">
        <v>4448</v>
      </c>
      <c r="B4449" s="3" t="n">
        <v>9</v>
      </c>
      <c r="C4449" s="3" t="s">
        <v>504</v>
      </c>
      <c r="D4449" s="4" t="n">
        <v>252.45</v>
      </c>
      <c r="E4449" s="4" t="n">
        <v>252.8</v>
      </c>
      <c r="F4449" s="4" t="n">
        <v>251.62</v>
      </c>
      <c r="G4449" s="4" t="n">
        <v>251.62</v>
      </c>
      <c r="H4449" s="5" t="n">
        <v>4016164</v>
      </c>
      <c r="I4449" s="3"/>
      <c r="J4449" s="3" t="n">
        <f aca="false">ROUND((G4449-G4448)/G4448*100,2)</f>
        <v>-3.98</v>
      </c>
      <c r="K4449" s="3" t="str">
        <f aca="false">B4449&amp;"_"&amp;C4449</f>
        <v>9_2025-09-18</v>
      </c>
    </row>
    <row r="4450" customFormat="false" ht="15" hidden="false" customHeight="false" outlineLevel="0" collapsed="false">
      <c r="A4450" s="3" t="n">
        <v>4449</v>
      </c>
      <c r="B4450" s="3" t="n">
        <v>9</v>
      </c>
      <c r="C4450" s="3" t="s">
        <v>505</v>
      </c>
      <c r="D4450" s="4" t="n">
        <v>251.43</v>
      </c>
      <c r="E4450" s="4" t="n">
        <v>252.47</v>
      </c>
      <c r="F4450" s="4" t="n">
        <v>250.86</v>
      </c>
      <c r="G4450" s="4" t="n">
        <v>251.92</v>
      </c>
      <c r="H4450" s="5" t="n">
        <v>6042028</v>
      </c>
      <c r="I4450" s="3"/>
      <c r="J4450" s="3" t="n">
        <f aca="false">ROUND((G4450-G4449)/G4449*100,2)</f>
        <v>0.12</v>
      </c>
      <c r="K4450" s="3" t="str">
        <f aca="false">B4450&amp;"_"&amp;C4450</f>
        <v>9_2025-09-19</v>
      </c>
    </row>
    <row r="4451" customFormat="false" ht="15" hidden="false" customHeight="false" outlineLevel="0" collapsed="false">
      <c r="A4451" s="3" t="n">
        <v>4450</v>
      </c>
      <c r="B4451" s="3" t="n">
        <v>9</v>
      </c>
      <c r="C4451" s="3" t="s">
        <v>506</v>
      </c>
      <c r="D4451" s="4" t="n">
        <v>254.49</v>
      </c>
      <c r="E4451" s="4" t="n">
        <v>256.4</v>
      </c>
      <c r="F4451" s="4" t="n">
        <v>254.05</v>
      </c>
      <c r="G4451" s="4" t="n">
        <v>255.34</v>
      </c>
      <c r="H4451" s="5" t="n">
        <v>6720939</v>
      </c>
      <c r="I4451" s="3"/>
      <c r="J4451" s="3" t="n">
        <f aca="false">ROUND((G4451-G4450)/G4450*100,2)</f>
        <v>1.36</v>
      </c>
      <c r="K4451" s="3" t="str">
        <f aca="false">B4451&amp;"_"&amp;C4451</f>
        <v>9_2025-09-22</v>
      </c>
    </row>
    <row r="4452" customFormat="false" ht="15" hidden="false" customHeight="false" outlineLevel="0" collapsed="false">
      <c r="A4452" s="3" t="n">
        <v>4451</v>
      </c>
      <c r="B4452" s="3" t="n">
        <v>9</v>
      </c>
      <c r="C4452" s="3" t="s">
        <v>507</v>
      </c>
      <c r="D4452" s="4" t="n">
        <v>256.18</v>
      </c>
      <c r="E4452" s="4" t="n">
        <v>257.87</v>
      </c>
      <c r="F4452" s="4" t="n">
        <v>255.47</v>
      </c>
      <c r="G4452" s="4" t="n">
        <v>256.67</v>
      </c>
      <c r="H4452" s="5" t="n">
        <v>4377939</v>
      </c>
      <c r="I4452" s="3"/>
      <c r="J4452" s="3" t="n">
        <f aca="false">ROUND((G4452-G4451)/G4451*100,2)</f>
        <v>0.52</v>
      </c>
      <c r="K4452" s="3" t="str">
        <f aca="false">B4452&amp;"_"&amp;C4452</f>
        <v>9_2025-09-23</v>
      </c>
    </row>
    <row r="4453" customFormat="false" ht="15" hidden="false" customHeight="false" outlineLevel="0" collapsed="false">
      <c r="A4453" s="3" t="n">
        <v>4452</v>
      </c>
      <c r="B4453" s="3" t="n">
        <v>9</v>
      </c>
      <c r="C4453" s="3" t="s">
        <v>508</v>
      </c>
      <c r="D4453" s="4" t="n">
        <v>258.61</v>
      </c>
      <c r="E4453" s="4" t="n">
        <v>259.11</v>
      </c>
      <c r="F4453" s="4" t="n">
        <v>258.33</v>
      </c>
      <c r="G4453" s="4" t="n">
        <v>258.43</v>
      </c>
      <c r="H4453" s="5" t="n">
        <v>7061364</v>
      </c>
      <c r="I4453" s="3"/>
      <c r="J4453" s="3" t="n">
        <f aca="false">ROUND((G4453-G4452)/G4452*100,2)</f>
        <v>0.69</v>
      </c>
      <c r="K4453" s="3" t="str">
        <f aca="false">B4453&amp;"_"&amp;C4453</f>
        <v>9_2025-09-24</v>
      </c>
    </row>
    <row r="4454" customFormat="false" ht="15" hidden="false" customHeight="false" outlineLevel="0" collapsed="false">
      <c r="A4454" s="3" t="n">
        <v>4453</v>
      </c>
      <c r="B4454" s="3" t="n">
        <v>9</v>
      </c>
      <c r="C4454" s="3" t="s">
        <v>509</v>
      </c>
      <c r="D4454" s="4" t="n">
        <v>258.96</v>
      </c>
      <c r="E4454" s="4" t="n">
        <v>259.71</v>
      </c>
      <c r="F4454" s="4" t="n">
        <v>258.19</v>
      </c>
      <c r="G4454" s="4" t="n">
        <v>259.33</v>
      </c>
      <c r="H4454" s="5" t="n">
        <v>3765850</v>
      </c>
      <c r="I4454" s="3"/>
      <c r="J4454" s="3" t="n">
        <f aca="false">ROUND((G4454-G4453)/G4453*100,2)</f>
        <v>0.35</v>
      </c>
      <c r="K4454" s="3" t="str">
        <f aca="false">B4454&amp;"_"&amp;C4454</f>
        <v>9_2025-09-25</v>
      </c>
    </row>
    <row r="4455" customFormat="false" ht="15" hidden="false" customHeight="false" outlineLevel="0" collapsed="false">
      <c r="A4455" s="3" t="n">
        <v>4454</v>
      </c>
      <c r="B4455" s="3" t="n">
        <v>9</v>
      </c>
      <c r="C4455" s="3" t="s">
        <v>510</v>
      </c>
      <c r="D4455" s="4" t="n">
        <v>258.65</v>
      </c>
      <c r="E4455" s="4" t="n">
        <v>259.79</v>
      </c>
      <c r="F4455" s="4" t="n">
        <v>257.56</v>
      </c>
      <c r="G4455" s="4" t="n">
        <v>259.49</v>
      </c>
      <c r="H4455" s="5" t="n">
        <v>6532933</v>
      </c>
      <c r="I4455" s="3"/>
      <c r="J4455" s="3" t="n">
        <f aca="false">ROUND((G4455-G4454)/G4454*100,2)</f>
        <v>0.06</v>
      </c>
      <c r="K4455" s="3" t="str">
        <f aca="false">B4455&amp;"_"&amp;C4455</f>
        <v>9_2025-09-26</v>
      </c>
    </row>
    <row r="4456" customFormat="false" ht="15" hidden="false" customHeight="false" outlineLevel="0" collapsed="false">
      <c r="A4456" s="3" t="n">
        <v>4455</v>
      </c>
      <c r="B4456" s="3" t="n">
        <v>9</v>
      </c>
      <c r="C4456" s="3" t="s">
        <v>511</v>
      </c>
      <c r="D4456" s="4" t="n">
        <v>258.43</v>
      </c>
      <c r="E4456" s="4" t="n">
        <v>259.26</v>
      </c>
      <c r="F4456" s="4" t="n">
        <v>256.48</v>
      </c>
      <c r="G4456" s="4" t="n">
        <v>257.97</v>
      </c>
      <c r="H4456" s="5" t="n">
        <v>1143305</v>
      </c>
      <c r="I4456" s="3"/>
      <c r="J4456" s="3" t="n">
        <f aca="false">ROUND((G4456-G4455)/G4455*100,2)</f>
        <v>-0.59</v>
      </c>
      <c r="K4456" s="3" t="str">
        <f aca="false">B4456&amp;"_"&amp;C4456</f>
        <v>9_2025-09-29</v>
      </c>
    </row>
    <row r="4457" customFormat="false" ht="15" hidden="false" customHeight="false" outlineLevel="0" collapsed="false">
      <c r="A4457" s="3" t="n">
        <v>4456</v>
      </c>
      <c r="B4457" s="3" t="n">
        <v>9</v>
      </c>
      <c r="C4457" s="3" t="s">
        <v>512</v>
      </c>
      <c r="D4457" s="4" t="n">
        <v>257.46</v>
      </c>
      <c r="E4457" s="4" t="n">
        <v>258.2</v>
      </c>
      <c r="F4457" s="4" t="n">
        <v>257.32</v>
      </c>
      <c r="G4457" s="4" t="n">
        <v>258.07</v>
      </c>
      <c r="H4457" s="5" t="n">
        <v>986921</v>
      </c>
      <c r="I4457" s="3"/>
      <c r="J4457" s="3" t="n">
        <f aca="false">ROUND((G4457-G4456)/G4456*100,2)</f>
        <v>0.04</v>
      </c>
      <c r="K4457" s="3" t="str">
        <f aca="false">B4457&amp;"_"&amp;C4457</f>
        <v>9_2025-09-30</v>
      </c>
    </row>
    <row r="4458" customFormat="false" ht="15" hidden="false" customHeight="false" outlineLevel="0" collapsed="false">
      <c r="A4458" s="3" t="n">
        <v>4457</v>
      </c>
      <c r="B4458" s="3" t="n">
        <v>9</v>
      </c>
      <c r="C4458" s="3" t="s">
        <v>513</v>
      </c>
      <c r="D4458" s="4" t="n">
        <v>258.72</v>
      </c>
      <c r="E4458" s="4" t="n">
        <v>259.88</v>
      </c>
      <c r="F4458" s="4" t="n">
        <v>257.25</v>
      </c>
      <c r="G4458" s="4" t="n">
        <v>258.9</v>
      </c>
      <c r="H4458" s="5" t="n">
        <v>610866</v>
      </c>
      <c r="I4458" s="3"/>
      <c r="J4458" s="3" t="n">
        <f aca="false">ROUND((G4458-G4457)/G4457*100,2)</f>
        <v>0.32</v>
      </c>
      <c r="K4458" s="3" t="str">
        <f aca="false">B4458&amp;"_"&amp;C4458</f>
        <v>9_2025-10-01</v>
      </c>
    </row>
    <row r="4459" customFormat="false" ht="15" hidden="false" customHeight="false" outlineLevel="0" collapsed="false">
      <c r="A4459" s="3" t="n">
        <v>4458</v>
      </c>
      <c r="B4459" s="3" t="n">
        <v>9</v>
      </c>
      <c r="C4459" s="3" t="s">
        <v>514</v>
      </c>
      <c r="D4459" s="4" t="n">
        <v>264.94</v>
      </c>
      <c r="E4459" s="4" t="n">
        <v>265.07</v>
      </c>
      <c r="F4459" s="4" t="n">
        <v>263.59</v>
      </c>
      <c r="G4459" s="4" t="n">
        <v>264.31</v>
      </c>
      <c r="H4459" s="5" t="n">
        <v>840029</v>
      </c>
      <c r="I4459" s="3"/>
      <c r="J4459" s="3" t="n">
        <f aca="false">ROUND((G4459-G4458)/G4458*100,2)</f>
        <v>2.09</v>
      </c>
      <c r="K4459" s="3" t="str">
        <f aca="false">B4459&amp;"_"&amp;C4459</f>
        <v>9_2025-10-02</v>
      </c>
    </row>
    <row r="4460" customFormat="false" ht="15" hidden="false" customHeight="false" outlineLevel="0" collapsed="false">
      <c r="A4460" s="3" t="n">
        <v>4459</v>
      </c>
      <c r="B4460" s="3" t="n">
        <v>9</v>
      </c>
      <c r="C4460" s="3" t="s">
        <v>515</v>
      </c>
      <c r="D4460" s="4" t="n">
        <v>260.88</v>
      </c>
      <c r="E4460" s="4" t="n">
        <v>261.72</v>
      </c>
      <c r="F4460" s="4" t="n">
        <v>260.36</v>
      </c>
      <c r="G4460" s="4" t="n">
        <v>261.25</v>
      </c>
      <c r="H4460" s="5" t="n">
        <v>3906061</v>
      </c>
      <c r="I4460" s="3"/>
      <c r="J4460" s="3" t="n">
        <f aca="false">ROUND((G4460-G4459)/G4459*100,2)</f>
        <v>-1.16</v>
      </c>
      <c r="K4460" s="3" t="str">
        <f aca="false">B4460&amp;"_"&amp;C4460</f>
        <v>9_2025-10-03</v>
      </c>
    </row>
    <row r="4461" customFormat="false" ht="15" hidden="false" customHeight="false" outlineLevel="0" collapsed="false">
      <c r="A4461" s="3" t="n">
        <v>4460</v>
      </c>
      <c r="B4461" s="3" t="n">
        <v>9</v>
      </c>
      <c r="C4461" s="3" t="s">
        <v>516</v>
      </c>
      <c r="D4461" s="4" t="n">
        <v>254.62</v>
      </c>
      <c r="E4461" s="4" t="n">
        <v>256.51</v>
      </c>
      <c r="F4461" s="4" t="n">
        <v>253.62</v>
      </c>
      <c r="G4461" s="4" t="n">
        <v>255.53</v>
      </c>
      <c r="H4461" s="5" t="n">
        <v>517246</v>
      </c>
      <c r="I4461" s="3"/>
      <c r="J4461" s="3" t="n">
        <f aca="false">ROUND((G4461-G4460)/G4460*100,2)</f>
        <v>-2.19</v>
      </c>
      <c r="K4461" s="3" t="str">
        <f aca="false">B4461&amp;"_"&amp;C4461</f>
        <v>9_2025-10-06</v>
      </c>
    </row>
    <row r="4462" customFormat="false" ht="15" hidden="false" customHeight="false" outlineLevel="0" collapsed="false">
      <c r="A4462" s="3" t="n">
        <v>4461</v>
      </c>
      <c r="B4462" s="3" t="n">
        <v>9</v>
      </c>
      <c r="C4462" s="3" t="s">
        <v>517</v>
      </c>
      <c r="D4462" s="4" t="n">
        <v>261.58</v>
      </c>
      <c r="E4462" s="4" t="n">
        <v>261.96</v>
      </c>
      <c r="F4462" s="4" t="n">
        <v>259.98</v>
      </c>
      <c r="G4462" s="4" t="n">
        <v>261.25</v>
      </c>
      <c r="H4462" s="5" t="n">
        <v>1040764</v>
      </c>
      <c r="I4462" s="3"/>
      <c r="J4462" s="3" t="n">
        <f aca="false">ROUND((G4462-G4461)/G4461*100,2)</f>
        <v>2.24</v>
      </c>
      <c r="K4462" s="3" t="str">
        <f aca="false">B4462&amp;"_"&amp;C4462</f>
        <v>9_2025-10-07</v>
      </c>
    </row>
    <row r="4463" customFormat="false" ht="15" hidden="false" customHeight="false" outlineLevel="0" collapsed="false">
      <c r="A4463" s="3" t="n">
        <v>4462</v>
      </c>
      <c r="B4463" s="3" t="n">
        <v>9</v>
      </c>
      <c r="C4463" s="3" t="s">
        <v>518</v>
      </c>
      <c r="D4463" s="4" t="n">
        <v>255.67</v>
      </c>
      <c r="E4463" s="4" t="n">
        <v>255.95</v>
      </c>
      <c r="F4463" s="4" t="n">
        <v>253.64</v>
      </c>
      <c r="G4463" s="4" t="n">
        <v>254.77</v>
      </c>
      <c r="H4463" s="5" t="n">
        <v>591780</v>
      </c>
      <c r="I4463" s="3"/>
      <c r="J4463" s="3" t="n">
        <f aca="false">ROUND((G4463-G4462)/G4462*100,2)</f>
        <v>-2.48</v>
      </c>
      <c r="K4463" s="3" t="str">
        <f aca="false">B4463&amp;"_"&amp;C4463</f>
        <v>9_2025-10-08</v>
      </c>
    </row>
    <row r="4464" customFormat="false" ht="15" hidden="false" customHeight="false" outlineLevel="0" collapsed="false">
      <c r="A4464" s="3" t="n">
        <v>4463</v>
      </c>
      <c r="B4464" s="3" t="n">
        <v>9</v>
      </c>
      <c r="C4464" s="3" t="s">
        <v>519</v>
      </c>
      <c r="D4464" s="4" t="n">
        <v>256.84</v>
      </c>
      <c r="E4464" s="4" t="n">
        <v>259.24</v>
      </c>
      <c r="F4464" s="4" t="n">
        <v>256.17</v>
      </c>
      <c r="G4464" s="4" t="n">
        <v>257.76</v>
      </c>
      <c r="H4464" s="5" t="n">
        <v>3014304</v>
      </c>
      <c r="I4464" s="3"/>
      <c r="J4464" s="3" t="n">
        <f aca="false">ROUND((G4464-G4463)/G4463*100,2)</f>
        <v>1.17</v>
      </c>
      <c r="K4464" s="3" t="str">
        <f aca="false">B4464&amp;"_"&amp;C4464</f>
        <v>9_2025-10-09</v>
      </c>
    </row>
    <row r="4465" customFormat="false" ht="15" hidden="false" customHeight="false" outlineLevel="0" collapsed="false">
      <c r="A4465" s="3" t="n">
        <v>4464</v>
      </c>
      <c r="B4465" s="3" t="n">
        <v>9</v>
      </c>
      <c r="C4465" s="3" t="s">
        <v>520</v>
      </c>
      <c r="D4465" s="4" t="n">
        <v>258.8</v>
      </c>
      <c r="E4465" s="4" t="n">
        <v>260.26</v>
      </c>
      <c r="F4465" s="4" t="n">
        <v>257.08</v>
      </c>
      <c r="G4465" s="4" t="n">
        <v>258.49</v>
      </c>
      <c r="H4465" s="5" t="n">
        <v>641501</v>
      </c>
      <c r="I4465" s="3"/>
      <c r="J4465" s="3" t="n">
        <f aca="false">ROUND((G4465-G4464)/G4464*100,2)</f>
        <v>0.28</v>
      </c>
      <c r="K4465" s="3" t="str">
        <f aca="false">B4465&amp;"_"&amp;C4465</f>
        <v>9_2025-10-10</v>
      </c>
    </row>
    <row r="4466" customFormat="false" ht="15" hidden="false" customHeight="false" outlineLevel="0" collapsed="false">
      <c r="A4466" s="3" t="n">
        <v>4465</v>
      </c>
      <c r="B4466" s="3" t="n">
        <v>9</v>
      </c>
      <c r="C4466" s="3" t="s">
        <v>521</v>
      </c>
      <c r="D4466" s="4" t="n">
        <v>253.89</v>
      </c>
      <c r="E4466" s="4" t="n">
        <v>255.69</v>
      </c>
      <c r="F4466" s="4" t="n">
        <v>253.74</v>
      </c>
      <c r="G4466" s="4" t="n">
        <v>254.56</v>
      </c>
      <c r="H4466" s="5" t="n">
        <v>6411960</v>
      </c>
      <c r="I4466" s="3"/>
      <c r="J4466" s="3" t="n">
        <f aca="false">ROUND((G4466-G4465)/G4465*100,2)</f>
        <v>-1.52</v>
      </c>
      <c r="K4466" s="3" t="str">
        <f aca="false">B4466&amp;"_"&amp;C4466</f>
        <v>9_2025-10-13</v>
      </c>
    </row>
    <row r="4467" customFormat="false" ht="15" hidden="false" customHeight="false" outlineLevel="0" collapsed="false">
      <c r="A4467" s="3" t="n">
        <v>4466</v>
      </c>
      <c r="B4467" s="3" t="n">
        <v>9</v>
      </c>
      <c r="C4467" s="3" t="s">
        <v>522</v>
      </c>
      <c r="D4467" s="4" t="n">
        <v>261.35</v>
      </c>
      <c r="E4467" s="4" t="n">
        <v>262.99</v>
      </c>
      <c r="F4467" s="4" t="n">
        <v>261.29</v>
      </c>
      <c r="G4467" s="4" t="n">
        <v>262.34</v>
      </c>
      <c r="H4467" s="5" t="n">
        <v>2862778</v>
      </c>
      <c r="I4467" s="3"/>
      <c r="J4467" s="3" t="n">
        <f aca="false">ROUND((G4467-G4466)/G4466*100,2)</f>
        <v>3.06</v>
      </c>
      <c r="K4467" s="3" t="str">
        <f aca="false">B4467&amp;"_"&amp;C4467</f>
        <v>9_2025-10-14</v>
      </c>
    </row>
    <row r="4468" customFormat="false" ht="15" hidden="false" customHeight="false" outlineLevel="0" collapsed="false">
      <c r="A4468" s="3" t="n">
        <v>4467</v>
      </c>
      <c r="B4468" s="3" t="n">
        <v>9</v>
      </c>
      <c r="C4468" s="3" t="s">
        <v>523</v>
      </c>
      <c r="D4468" s="4" t="n">
        <v>262.31</v>
      </c>
      <c r="E4468" s="4" t="n">
        <v>262.34</v>
      </c>
      <c r="F4468" s="4" t="n">
        <v>260.62</v>
      </c>
      <c r="G4468" s="4" t="n">
        <v>262.17</v>
      </c>
      <c r="H4468" s="5" t="n">
        <v>3513465</v>
      </c>
      <c r="I4468" s="3"/>
      <c r="J4468" s="3" t="n">
        <f aca="false">ROUND((G4468-G4467)/G4467*100,2)</f>
        <v>-0.06</v>
      </c>
      <c r="K4468" s="3" t="str">
        <f aca="false">B4468&amp;"_"&amp;C4468</f>
        <v>9_2025-10-15</v>
      </c>
    </row>
    <row r="4469" customFormat="false" ht="15" hidden="false" customHeight="false" outlineLevel="0" collapsed="false">
      <c r="A4469" s="3" t="n">
        <v>4468</v>
      </c>
      <c r="B4469" s="3" t="n">
        <v>9</v>
      </c>
      <c r="C4469" s="3" t="s">
        <v>524</v>
      </c>
      <c r="D4469" s="4" t="n">
        <v>270.86</v>
      </c>
      <c r="E4469" s="4" t="n">
        <v>271.2</v>
      </c>
      <c r="F4469" s="4" t="n">
        <v>268.82</v>
      </c>
      <c r="G4469" s="4" t="n">
        <v>270.02</v>
      </c>
      <c r="H4469" s="5" t="n">
        <v>1554871</v>
      </c>
      <c r="I4469" s="3"/>
      <c r="J4469" s="3" t="n">
        <f aca="false">ROUND((G4469-G4468)/G4468*100,2)</f>
        <v>2.99</v>
      </c>
      <c r="K4469" s="3" t="str">
        <f aca="false">B4469&amp;"_"&amp;C4469</f>
        <v>9_2025-10-16</v>
      </c>
    </row>
    <row r="4470" customFormat="false" ht="15" hidden="false" customHeight="false" outlineLevel="0" collapsed="false">
      <c r="A4470" s="3" t="n">
        <v>4469</v>
      </c>
      <c r="B4470" s="3" t="n">
        <v>9</v>
      </c>
      <c r="C4470" s="3" t="s">
        <v>525</v>
      </c>
      <c r="D4470" s="4" t="n">
        <v>270.87</v>
      </c>
      <c r="E4470" s="4" t="n">
        <v>273.49</v>
      </c>
      <c r="F4470" s="4" t="n">
        <v>270.49</v>
      </c>
      <c r="G4470" s="4" t="n">
        <v>271.88</v>
      </c>
      <c r="H4470" s="5" t="n">
        <v>7829862</v>
      </c>
      <c r="I4470" s="3"/>
      <c r="J4470" s="3" t="n">
        <f aca="false">ROUND((G4470-G4469)/G4469*100,2)</f>
        <v>0.69</v>
      </c>
      <c r="K4470" s="3" t="str">
        <f aca="false">B4470&amp;"_"&amp;C4470</f>
        <v>9_2025-10-17</v>
      </c>
    </row>
    <row r="4471" customFormat="false" ht="15" hidden="false" customHeight="false" outlineLevel="0" collapsed="false">
      <c r="A4471" s="3" t="n">
        <v>4470</v>
      </c>
      <c r="B4471" s="3" t="n">
        <v>9</v>
      </c>
      <c r="C4471" s="3" t="s">
        <v>526</v>
      </c>
      <c r="D4471" s="4" t="n">
        <v>273.19</v>
      </c>
      <c r="E4471" s="4" t="n">
        <v>275.09</v>
      </c>
      <c r="F4471" s="4" t="n">
        <v>273.11</v>
      </c>
      <c r="G4471" s="4" t="n">
        <v>274</v>
      </c>
      <c r="H4471" s="5" t="n">
        <v>3333355</v>
      </c>
      <c r="I4471" s="3"/>
      <c r="J4471" s="3" t="n">
        <f aca="false">ROUND((G4471-G4470)/G4470*100,2)</f>
        <v>0.78</v>
      </c>
      <c r="K4471" s="3" t="str">
        <f aca="false">B4471&amp;"_"&amp;C4471</f>
        <v>9_2025-10-20</v>
      </c>
    </row>
    <row r="4472" customFormat="false" ht="15" hidden="false" customHeight="false" outlineLevel="0" collapsed="false">
      <c r="A4472" s="3" t="n">
        <v>4471</v>
      </c>
      <c r="B4472" s="3" t="n">
        <v>9</v>
      </c>
      <c r="C4472" s="3" t="s">
        <v>527</v>
      </c>
      <c r="D4472" s="4" t="n">
        <v>273.24</v>
      </c>
      <c r="E4472" s="4" t="n">
        <v>274.25</v>
      </c>
      <c r="F4472" s="4" t="n">
        <v>272.81</v>
      </c>
      <c r="G4472" s="4" t="n">
        <v>272.89</v>
      </c>
      <c r="H4472" s="5" t="n">
        <v>1066442</v>
      </c>
      <c r="I4472" s="3"/>
      <c r="J4472" s="3" t="n">
        <f aca="false">ROUND((G4472-G4471)/G4471*100,2)</f>
        <v>-0.41</v>
      </c>
      <c r="K4472" s="3" t="str">
        <f aca="false">B4472&amp;"_"&amp;C4472</f>
        <v>9_2025-10-21</v>
      </c>
    </row>
    <row r="4473" customFormat="false" ht="15" hidden="false" customHeight="false" outlineLevel="0" collapsed="false">
      <c r="A4473" s="3" t="n">
        <v>4472</v>
      </c>
      <c r="B4473" s="3" t="n">
        <v>9</v>
      </c>
      <c r="C4473" s="3" t="s">
        <v>528</v>
      </c>
      <c r="D4473" s="4" t="n">
        <v>271.75</v>
      </c>
      <c r="E4473" s="4" t="n">
        <v>272.17</v>
      </c>
      <c r="F4473" s="4" t="n">
        <v>270.69</v>
      </c>
      <c r="G4473" s="4" t="n">
        <v>271.19</v>
      </c>
      <c r="H4473" s="5" t="n">
        <v>2177203</v>
      </c>
      <c r="I4473" s="3"/>
      <c r="J4473" s="3" t="n">
        <f aca="false">ROUND((G4473-G4472)/G4472*100,2)</f>
        <v>-0.62</v>
      </c>
      <c r="K4473" s="3" t="str">
        <f aca="false">B4473&amp;"_"&amp;C4473</f>
        <v>9_2025-10-22</v>
      </c>
    </row>
    <row r="4474" customFormat="false" ht="15" hidden="false" customHeight="false" outlineLevel="0" collapsed="false">
      <c r="A4474" s="3" t="n">
        <v>4473</v>
      </c>
      <c r="B4474" s="3" t="n">
        <v>9</v>
      </c>
      <c r="C4474" s="3" t="s">
        <v>529</v>
      </c>
      <c r="D4474" s="4" t="n">
        <v>273.43</v>
      </c>
      <c r="E4474" s="4" t="n">
        <v>274.45</v>
      </c>
      <c r="F4474" s="4" t="n">
        <v>272.81</v>
      </c>
      <c r="G4474" s="4" t="n">
        <v>274.15</v>
      </c>
      <c r="H4474" s="5" t="n">
        <v>7796431</v>
      </c>
      <c r="I4474" s="3"/>
      <c r="J4474" s="3" t="n">
        <f aca="false">ROUND((G4474-G4473)/G4473*100,2)</f>
        <v>1.09</v>
      </c>
      <c r="K4474" s="3" t="str">
        <f aca="false">B4474&amp;"_"&amp;C4474</f>
        <v>9_2025-10-23</v>
      </c>
    </row>
    <row r="4475" customFormat="false" ht="15" hidden="false" customHeight="false" outlineLevel="0" collapsed="false">
      <c r="A4475" s="3" t="n">
        <v>4474</v>
      </c>
      <c r="B4475" s="3" t="n">
        <v>9</v>
      </c>
      <c r="C4475" s="3" t="s">
        <v>530</v>
      </c>
      <c r="D4475" s="4" t="n">
        <v>277.04</v>
      </c>
      <c r="E4475" s="4" t="n">
        <v>277.3</v>
      </c>
      <c r="F4475" s="4" t="n">
        <v>275.16</v>
      </c>
      <c r="G4475" s="4" t="n">
        <v>276.38</v>
      </c>
      <c r="H4475" s="5" t="n">
        <v>2406222</v>
      </c>
      <c r="I4475" s="3"/>
      <c r="J4475" s="3" t="n">
        <f aca="false">ROUND((G4475-G4474)/G4474*100,2)</f>
        <v>0.81</v>
      </c>
      <c r="K4475" s="3" t="str">
        <f aca="false">B4475&amp;"_"&amp;C4475</f>
        <v>9_2025-10-24</v>
      </c>
    </row>
    <row r="4476" customFormat="false" ht="15" hidden="false" customHeight="false" outlineLevel="0" collapsed="false">
      <c r="A4476" s="3" t="n">
        <v>4475</v>
      </c>
      <c r="B4476" s="3" t="n">
        <v>9</v>
      </c>
      <c r="C4476" s="3" t="s">
        <v>531</v>
      </c>
      <c r="D4476" s="4" t="n">
        <v>278.56</v>
      </c>
      <c r="E4476" s="4" t="n">
        <v>279.26</v>
      </c>
      <c r="F4476" s="4" t="n">
        <v>278.05</v>
      </c>
      <c r="G4476" s="4" t="n">
        <v>279.05</v>
      </c>
      <c r="H4476" s="5" t="n">
        <v>4254479</v>
      </c>
      <c r="I4476" s="3"/>
      <c r="J4476" s="3" t="n">
        <f aca="false">ROUND((G4476-G4475)/G4475*100,2)</f>
        <v>0.97</v>
      </c>
      <c r="K4476" s="3" t="str">
        <f aca="false">B4476&amp;"_"&amp;C4476</f>
        <v>9_2025-10-27</v>
      </c>
    </row>
    <row r="4477" customFormat="false" ht="15" hidden="false" customHeight="false" outlineLevel="0" collapsed="false">
      <c r="A4477" s="3" t="n">
        <v>4476</v>
      </c>
      <c r="B4477" s="3" t="n">
        <v>9</v>
      </c>
      <c r="C4477" s="3" t="s">
        <v>532</v>
      </c>
      <c r="D4477" s="4" t="n">
        <v>274.24</v>
      </c>
      <c r="E4477" s="4" t="n">
        <v>276.01</v>
      </c>
      <c r="F4477" s="4" t="n">
        <v>273.23</v>
      </c>
      <c r="G4477" s="4" t="n">
        <v>274.68</v>
      </c>
      <c r="H4477" s="5" t="n">
        <v>3711475</v>
      </c>
      <c r="I4477" s="3"/>
      <c r="J4477" s="3" t="n">
        <f aca="false">ROUND((G4477-G4476)/G4476*100,2)</f>
        <v>-1.57</v>
      </c>
      <c r="K4477" s="3" t="str">
        <f aca="false">B4477&amp;"_"&amp;C4477</f>
        <v>9_2025-10-28</v>
      </c>
    </row>
    <row r="4478" customFormat="false" ht="15" hidden="false" customHeight="false" outlineLevel="0" collapsed="false">
      <c r="A4478" s="3" t="n">
        <v>4477</v>
      </c>
      <c r="B4478" s="3" t="n">
        <v>9</v>
      </c>
      <c r="C4478" s="3" t="s">
        <v>533</v>
      </c>
      <c r="D4478" s="4" t="n">
        <v>278.7</v>
      </c>
      <c r="E4478" s="4" t="n">
        <v>279.42</v>
      </c>
      <c r="F4478" s="4" t="n">
        <v>278.23</v>
      </c>
      <c r="G4478" s="4" t="n">
        <v>278.68</v>
      </c>
      <c r="H4478" s="5" t="n">
        <v>6090673</v>
      </c>
      <c r="I4478" s="3"/>
      <c r="J4478" s="3" t="n">
        <f aca="false">ROUND((G4478-G4477)/G4477*100,2)</f>
        <v>1.46</v>
      </c>
      <c r="K4478" s="3" t="str">
        <f aca="false">B4478&amp;"_"&amp;C4478</f>
        <v>9_2025-10-29</v>
      </c>
    </row>
    <row r="4479" customFormat="false" ht="15" hidden="false" customHeight="false" outlineLevel="0" collapsed="false">
      <c r="A4479" s="3" t="n">
        <v>4478</v>
      </c>
      <c r="B4479" s="3" t="n">
        <v>9</v>
      </c>
      <c r="C4479" s="3" t="s">
        <v>534</v>
      </c>
      <c r="D4479" s="4" t="n">
        <v>279.44</v>
      </c>
      <c r="E4479" s="4" t="n">
        <v>280.42</v>
      </c>
      <c r="F4479" s="4" t="n">
        <v>278.33</v>
      </c>
      <c r="G4479" s="4" t="n">
        <v>278.93</v>
      </c>
      <c r="H4479" s="5" t="n">
        <v>3779490</v>
      </c>
      <c r="I4479" s="3"/>
      <c r="J4479" s="3" t="n">
        <f aca="false">ROUND((G4479-G4478)/G4478*100,2)</f>
        <v>0.09</v>
      </c>
      <c r="K4479" s="3" t="str">
        <f aca="false">B4479&amp;"_"&amp;C4479</f>
        <v>9_2025-10-30</v>
      </c>
    </row>
    <row r="4480" customFormat="false" ht="15" hidden="false" customHeight="false" outlineLevel="0" collapsed="false">
      <c r="A4480" s="3" t="n">
        <v>4479</v>
      </c>
      <c r="B4480" s="3" t="n">
        <v>9</v>
      </c>
      <c r="C4480" s="3" t="s">
        <v>535</v>
      </c>
      <c r="D4480" s="4" t="n">
        <v>272.17</v>
      </c>
      <c r="E4480" s="4" t="n">
        <v>273.58</v>
      </c>
      <c r="F4480" s="4" t="n">
        <v>271.5</v>
      </c>
      <c r="G4480" s="4" t="n">
        <v>271.9</v>
      </c>
      <c r="H4480" s="5" t="n">
        <v>5464032</v>
      </c>
      <c r="I4480" s="3"/>
      <c r="J4480" s="3" t="n">
        <f aca="false">ROUND((G4480-G4479)/G4479*100,2)</f>
        <v>-2.52</v>
      </c>
      <c r="K4480" s="3" t="str">
        <f aca="false">B4480&amp;"_"&amp;C4480</f>
        <v>9_2025-10-31</v>
      </c>
    </row>
    <row r="4481" customFormat="false" ht="15" hidden="false" customHeight="false" outlineLevel="0" collapsed="false">
      <c r="A4481" s="3" t="n">
        <v>4480</v>
      </c>
      <c r="B4481" s="3" t="n">
        <v>9</v>
      </c>
      <c r="C4481" s="3" t="s">
        <v>536</v>
      </c>
      <c r="D4481" s="4" t="n">
        <v>274.22</v>
      </c>
      <c r="E4481" s="4" t="n">
        <v>275.25</v>
      </c>
      <c r="F4481" s="4" t="n">
        <v>273.82</v>
      </c>
      <c r="G4481" s="4" t="n">
        <v>274.11</v>
      </c>
      <c r="H4481" s="5" t="n">
        <v>4039232</v>
      </c>
      <c r="I4481" s="3"/>
      <c r="J4481" s="3" t="n">
        <f aca="false">ROUND((G4481-G4480)/G4480*100,2)</f>
        <v>0.81</v>
      </c>
      <c r="K4481" s="3" t="str">
        <f aca="false">B4481&amp;"_"&amp;C4481</f>
        <v>9_2025-11-03</v>
      </c>
    </row>
    <row r="4482" customFormat="false" ht="15" hidden="false" customHeight="false" outlineLevel="0" collapsed="false">
      <c r="A4482" s="3" t="n">
        <v>4481</v>
      </c>
      <c r="B4482" s="3" t="n">
        <v>9</v>
      </c>
      <c r="C4482" s="3" t="s">
        <v>537</v>
      </c>
      <c r="D4482" s="4" t="n">
        <v>275.41</v>
      </c>
      <c r="E4482" s="4" t="n">
        <v>275.96</v>
      </c>
      <c r="F4482" s="4" t="n">
        <v>274.51</v>
      </c>
      <c r="G4482" s="4" t="n">
        <v>274.8</v>
      </c>
      <c r="H4482" s="5" t="n">
        <v>3377362</v>
      </c>
      <c r="I4482" s="3"/>
      <c r="J4482" s="3" t="n">
        <f aca="false">ROUND((G4482-G4481)/G4481*100,2)</f>
        <v>0.25</v>
      </c>
      <c r="K4482" s="3" t="str">
        <f aca="false">B4482&amp;"_"&amp;C4482</f>
        <v>9_2025-11-04</v>
      </c>
    </row>
    <row r="4483" customFormat="false" ht="15" hidden="false" customHeight="false" outlineLevel="0" collapsed="false">
      <c r="A4483" s="3" t="n">
        <v>4482</v>
      </c>
      <c r="B4483" s="3" t="n">
        <v>9</v>
      </c>
      <c r="C4483" s="3" t="s">
        <v>538</v>
      </c>
      <c r="D4483" s="4" t="n">
        <v>280.97</v>
      </c>
      <c r="E4483" s="4" t="n">
        <v>281.59</v>
      </c>
      <c r="F4483" s="4" t="n">
        <v>279.38</v>
      </c>
      <c r="G4483" s="4" t="n">
        <v>279.94</v>
      </c>
      <c r="H4483" s="5" t="n">
        <v>6852969</v>
      </c>
      <c r="I4483" s="3"/>
      <c r="J4483" s="3" t="n">
        <f aca="false">ROUND((G4483-G4482)/G4482*100,2)</f>
        <v>1.87</v>
      </c>
      <c r="K4483" s="3" t="str">
        <f aca="false">B4483&amp;"_"&amp;C4483</f>
        <v>9_2025-11-05</v>
      </c>
    </row>
    <row r="4484" customFormat="false" ht="15" hidden="false" customHeight="false" outlineLevel="0" collapsed="false">
      <c r="A4484" s="3" t="n">
        <v>4483</v>
      </c>
      <c r="B4484" s="3" t="n">
        <v>9</v>
      </c>
      <c r="C4484" s="3" t="s">
        <v>539</v>
      </c>
      <c r="D4484" s="4" t="n">
        <v>278.88</v>
      </c>
      <c r="E4484" s="4" t="n">
        <v>279.39</v>
      </c>
      <c r="F4484" s="4" t="n">
        <v>277.57</v>
      </c>
      <c r="G4484" s="4" t="n">
        <v>279.13</v>
      </c>
      <c r="H4484" s="5" t="n">
        <v>7042530</v>
      </c>
      <c r="I4484" s="3"/>
      <c r="J4484" s="3" t="n">
        <f aca="false">ROUND((G4484-G4483)/G4483*100,2)</f>
        <v>-0.29</v>
      </c>
      <c r="K4484" s="3" t="str">
        <f aca="false">B4484&amp;"_"&amp;C4484</f>
        <v>9_2025-11-06</v>
      </c>
    </row>
    <row r="4485" customFormat="false" ht="15" hidden="false" customHeight="false" outlineLevel="0" collapsed="false">
      <c r="A4485" s="3" t="n">
        <v>4484</v>
      </c>
      <c r="B4485" s="3" t="n">
        <v>9</v>
      </c>
      <c r="C4485" s="3" t="s">
        <v>540</v>
      </c>
      <c r="D4485" s="4" t="n">
        <v>287.77</v>
      </c>
      <c r="E4485" s="4" t="n">
        <v>288.84</v>
      </c>
      <c r="F4485" s="4" t="n">
        <v>287.03</v>
      </c>
      <c r="G4485" s="4" t="n">
        <v>287.75</v>
      </c>
      <c r="H4485" s="5" t="n">
        <v>2751097</v>
      </c>
      <c r="I4485" s="3"/>
      <c r="J4485" s="3" t="n">
        <f aca="false">ROUND((G4485-G4484)/G4484*100,2)</f>
        <v>3.09</v>
      </c>
      <c r="K4485" s="3" t="str">
        <f aca="false">B4485&amp;"_"&amp;C4485</f>
        <v>9_2025-11-07</v>
      </c>
    </row>
    <row r="4486" customFormat="false" ht="15" hidden="false" customHeight="false" outlineLevel="0" collapsed="false">
      <c r="A4486" s="3" t="n">
        <v>4485</v>
      </c>
      <c r="B4486" s="3" t="n">
        <v>9</v>
      </c>
      <c r="C4486" s="3" t="s">
        <v>541</v>
      </c>
      <c r="D4486" s="4" t="n">
        <v>286.64</v>
      </c>
      <c r="E4486" s="4" t="n">
        <v>287.37</v>
      </c>
      <c r="F4486" s="4" t="n">
        <v>285.18</v>
      </c>
      <c r="G4486" s="4" t="n">
        <v>286.94</v>
      </c>
      <c r="H4486" s="5" t="n">
        <v>5734768</v>
      </c>
      <c r="I4486" s="3"/>
      <c r="J4486" s="3" t="n">
        <f aca="false">ROUND((G4486-G4485)/G4485*100,2)</f>
        <v>-0.28</v>
      </c>
      <c r="K4486" s="3" t="str">
        <f aca="false">B4486&amp;"_"&amp;C4486</f>
        <v>9_2025-11-10</v>
      </c>
    </row>
    <row r="4487" customFormat="false" ht="15" hidden="false" customHeight="false" outlineLevel="0" collapsed="false">
      <c r="A4487" s="3" t="n">
        <v>4486</v>
      </c>
      <c r="B4487" s="3" t="n">
        <v>9</v>
      </c>
      <c r="C4487" s="3" t="s">
        <v>542</v>
      </c>
      <c r="D4487" s="4" t="n">
        <v>295.24</v>
      </c>
      <c r="E4487" s="4" t="n">
        <v>297.61</v>
      </c>
      <c r="F4487" s="4" t="n">
        <v>293.87</v>
      </c>
      <c r="G4487" s="4" t="n">
        <v>296.05</v>
      </c>
      <c r="H4487" s="5" t="n">
        <v>7617291</v>
      </c>
      <c r="I4487" s="3"/>
      <c r="J4487" s="3" t="n">
        <f aca="false">ROUND((G4487-G4486)/G4486*100,2)</f>
        <v>3.17</v>
      </c>
      <c r="K4487" s="3" t="str">
        <f aca="false">B4487&amp;"_"&amp;C4487</f>
        <v>9_2025-11-11</v>
      </c>
    </row>
    <row r="4488" customFormat="false" ht="15" hidden="false" customHeight="false" outlineLevel="0" collapsed="false">
      <c r="A4488" s="3" t="n">
        <v>4487</v>
      </c>
      <c r="B4488" s="3" t="n">
        <v>9</v>
      </c>
      <c r="C4488" s="3" t="s">
        <v>543</v>
      </c>
      <c r="D4488" s="4" t="n">
        <v>301.45</v>
      </c>
      <c r="E4488" s="4" t="n">
        <v>302.66</v>
      </c>
      <c r="F4488" s="4" t="n">
        <v>300.31</v>
      </c>
      <c r="G4488" s="4" t="n">
        <v>300.92</v>
      </c>
      <c r="H4488" s="5" t="n">
        <v>4708947</v>
      </c>
      <c r="I4488" s="3"/>
      <c r="J4488" s="3" t="n">
        <f aca="false">ROUND((G4488-G4487)/G4487*100,2)</f>
        <v>1.64</v>
      </c>
      <c r="K4488" s="3" t="str">
        <f aca="false">B4488&amp;"_"&amp;C4488</f>
        <v>9_2025-11-12</v>
      </c>
    </row>
    <row r="4489" customFormat="false" ht="15" hidden="false" customHeight="false" outlineLevel="0" collapsed="false">
      <c r="A4489" s="3" t="n">
        <v>4488</v>
      </c>
      <c r="B4489" s="3" t="n">
        <v>9</v>
      </c>
      <c r="C4489" s="3" t="s">
        <v>544</v>
      </c>
      <c r="D4489" s="4" t="n">
        <v>299.04</v>
      </c>
      <c r="E4489" s="4" t="n">
        <v>300.3</v>
      </c>
      <c r="F4489" s="4" t="n">
        <v>297.84</v>
      </c>
      <c r="G4489" s="4" t="n">
        <v>298.57</v>
      </c>
      <c r="H4489" s="5" t="n">
        <v>6214169</v>
      </c>
      <c r="I4489" s="3"/>
      <c r="J4489" s="3" t="n">
        <f aca="false">ROUND((G4489-G4488)/G4488*100,2)</f>
        <v>-0.78</v>
      </c>
      <c r="K4489" s="3" t="str">
        <f aca="false">B4489&amp;"_"&amp;C4489</f>
        <v>9_2025-11-13</v>
      </c>
    </row>
    <row r="4490" customFormat="false" ht="15" hidden="false" customHeight="false" outlineLevel="0" collapsed="false">
      <c r="A4490" s="3" t="n">
        <v>4489</v>
      </c>
      <c r="B4490" s="3" t="n">
        <v>9</v>
      </c>
      <c r="C4490" s="3" t="s">
        <v>545</v>
      </c>
      <c r="D4490" s="4" t="n">
        <v>304.81</v>
      </c>
      <c r="E4490" s="4" t="n">
        <v>306.17</v>
      </c>
      <c r="F4490" s="4" t="n">
        <v>303.58</v>
      </c>
      <c r="G4490" s="4" t="n">
        <v>303.86</v>
      </c>
      <c r="H4490" s="5" t="n">
        <v>2019109</v>
      </c>
      <c r="I4490" s="3"/>
      <c r="J4490" s="3" t="n">
        <f aca="false">ROUND((G4490-G4489)/G4489*100,2)</f>
        <v>1.77</v>
      </c>
      <c r="K4490" s="3" t="str">
        <f aca="false">B4490&amp;"_"&amp;C4490</f>
        <v>9_2025-11-14</v>
      </c>
    </row>
    <row r="4491" customFormat="false" ht="15" hidden="false" customHeight="false" outlineLevel="0" collapsed="false">
      <c r="A4491" s="3" t="n">
        <v>4490</v>
      </c>
      <c r="B4491" s="3" t="n">
        <v>9</v>
      </c>
      <c r="C4491" s="3" t="s">
        <v>546</v>
      </c>
      <c r="D4491" s="4" t="n">
        <v>300.1</v>
      </c>
      <c r="E4491" s="4" t="n">
        <v>301.46</v>
      </c>
      <c r="F4491" s="4" t="n">
        <v>298.42</v>
      </c>
      <c r="G4491" s="4" t="n">
        <v>299.12</v>
      </c>
      <c r="H4491" s="5" t="n">
        <v>7428342</v>
      </c>
      <c r="I4491" s="3"/>
      <c r="J4491" s="3" t="n">
        <f aca="false">ROUND((G4491-G4490)/G4490*100,2)</f>
        <v>-1.56</v>
      </c>
      <c r="K4491" s="3" t="str">
        <f aca="false">B4491&amp;"_"&amp;C4491</f>
        <v>9_2025-11-17</v>
      </c>
    </row>
    <row r="4492" customFormat="false" ht="15" hidden="false" customHeight="false" outlineLevel="0" collapsed="false">
      <c r="A4492" s="3" t="n">
        <v>4491</v>
      </c>
      <c r="B4492" s="3" t="n">
        <v>9</v>
      </c>
      <c r="C4492" s="3" t="s">
        <v>547</v>
      </c>
      <c r="D4492" s="4" t="n">
        <v>300.67</v>
      </c>
      <c r="E4492" s="4" t="n">
        <v>301.01</v>
      </c>
      <c r="F4492" s="4" t="n">
        <v>299.84</v>
      </c>
      <c r="G4492" s="4" t="n">
        <v>300.73</v>
      </c>
      <c r="H4492" s="5" t="n">
        <v>5336459</v>
      </c>
      <c r="I4492" s="3"/>
      <c r="J4492" s="3" t="n">
        <f aca="false">ROUND((G4492-G4491)/G4491*100,2)</f>
        <v>0.54</v>
      </c>
      <c r="K4492" s="3" t="str">
        <f aca="false">B4492&amp;"_"&amp;C4492</f>
        <v>9_2025-11-18</v>
      </c>
    </row>
    <row r="4493" customFormat="false" ht="15" hidden="false" customHeight="false" outlineLevel="0" collapsed="false">
      <c r="A4493" s="3" t="n">
        <v>4492</v>
      </c>
      <c r="B4493" s="3" t="n">
        <v>9</v>
      </c>
      <c r="C4493" s="3" t="s">
        <v>548</v>
      </c>
      <c r="D4493" s="4" t="n">
        <v>303.97</v>
      </c>
      <c r="E4493" s="4" t="n">
        <v>305.71</v>
      </c>
      <c r="F4493" s="4" t="n">
        <v>301.57</v>
      </c>
      <c r="G4493" s="4" t="n">
        <v>302.92</v>
      </c>
      <c r="H4493" s="5" t="n">
        <v>4602892</v>
      </c>
      <c r="I4493" s="3"/>
      <c r="J4493" s="3" t="n">
        <f aca="false">ROUND((G4493-G4492)/G4492*100,2)</f>
        <v>0.73</v>
      </c>
      <c r="K4493" s="3" t="str">
        <f aca="false">B4493&amp;"_"&amp;C4493</f>
        <v>9_2025-11-19</v>
      </c>
    </row>
    <row r="4494" customFormat="false" ht="15" hidden="false" customHeight="false" outlineLevel="0" collapsed="false">
      <c r="A4494" s="3" t="n">
        <v>4493</v>
      </c>
      <c r="B4494" s="3" t="n">
        <v>9</v>
      </c>
      <c r="C4494" s="3" t="s">
        <v>549</v>
      </c>
      <c r="D4494" s="4" t="n">
        <v>304.82</v>
      </c>
      <c r="E4494" s="4" t="n">
        <v>305.35</v>
      </c>
      <c r="F4494" s="4" t="n">
        <v>302.75</v>
      </c>
      <c r="G4494" s="4" t="n">
        <v>303.75</v>
      </c>
      <c r="H4494" s="5" t="n">
        <v>4251584</v>
      </c>
      <c r="I4494" s="3"/>
      <c r="J4494" s="3" t="n">
        <f aca="false">ROUND((G4494-G4493)/G4493*100,2)</f>
        <v>0.27</v>
      </c>
      <c r="K4494" s="3" t="str">
        <f aca="false">B4494&amp;"_"&amp;C4494</f>
        <v>9_2025-11-20</v>
      </c>
    </row>
    <row r="4495" customFormat="false" ht="15" hidden="false" customHeight="false" outlineLevel="0" collapsed="false">
      <c r="A4495" s="3" t="n">
        <v>4494</v>
      </c>
      <c r="B4495" s="3" t="n">
        <v>9</v>
      </c>
      <c r="C4495" s="3" t="s">
        <v>550</v>
      </c>
      <c r="D4495" s="4" t="n">
        <v>308.02</v>
      </c>
      <c r="E4495" s="4" t="n">
        <v>309.43</v>
      </c>
      <c r="F4495" s="4" t="n">
        <v>307.97</v>
      </c>
      <c r="G4495" s="4" t="n">
        <v>308.19</v>
      </c>
      <c r="H4495" s="5" t="n">
        <v>6385941</v>
      </c>
      <c r="I4495" s="3"/>
      <c r="J4495" s="3" t="n">
        <f aca="false">ROUND((G4495-G4494)/G4494*100,2)</f>
        <v>1.46</v>
      </c>
      <c r="K4495" s="3" t="str">
        <f aca="false">B4495&amp;"_"&amp;C4495</f>
        <v>9_2025-11-21</v>
      </c>
    </row>
    <row r="4496" customFormat="false" ht="15" hidden="false" customHeight="false" outlineLevel="0" collapsed="false">
      <c r="A4496" s="3" t="n">
        <v>4495</v>
      </c>
      <c r="B4496" s="3" t="n">
        <v>9</v>
      </c>
      <c r="C4496" s="3" t="s">
        <v>551</v>
      </c>
      <c r="D4496" s="4" t="n">
        <v>302.44</v>
      </c>
      <c r="E4496" s="4" t="n">
        <v>303.78</v>
      </c>
      <c r="F4496" s="4" t="n">
        <v>301.28</v>
      </c>
      <c r="G4496" s="4" t="n">
        <v>302.93</v>
      </c>
      <c r="H4496" s="5" t="n">
        <v>5119333</v>
      </c>
      <c r="I4496" s="3"/>
      <c r="J4496" s="3" t="n">
        <f aca="false">ROUND((G4496-G4495)/G4495*100,2)</f>
        <v>-1.71</v>
      </c>
      <c r="K4496" s="3" t="str">
        <f aca="false">B4496&amp;"_"&amp;C4496</f>
        <v>9_2025-11-24</v>
      </c>
    </row>
    <row r="4497" customFormat="false" ht="15" hidden="false" customHeight="false" outlineLevel="0" collapsed="false">
      <c r="A4497" s="3" t="n">
        <v>4496</v>
      </c>
      <c r="B4497" s="3" t="n">
        <v>9</v>
      </c>
      <c r="C4497" s="3" t="s">
        <v>552</v>
      </c>
      <c r="D4497" s="4" t="n">
        <v>307.9</v>
      </c>
      <c r="E4497" s="4" t="n">
        <v>309.31</v>
      </c>
      <c r="F4497" s="4" t="n">
        <v>305.83</v>
      </c>
      <c r="G4497" s="4" t="n">
        <v>307.28</v>
      </c>
      <c r="H4497" s="5" t="n">
        <v>1078729</v>
      </c>
      <c r="I4497" s="3"/>
      <c r="J4497" s="3" t="n">
        <f aca="false">ROUND((G4497-G4496)/G4496*100,2)</f>
        <v>1.44</v>
      </c>
      <c r="K4497" s="3" t="str">
        <f aca="false">B4497&amp;"_"&amp;C4497</f>
        <v>9_2025-11-25</v>
      </c>
    </row>
    <row r="4498" customFormat="false" ht="15" hidden="false" customHeight="false" outlineLevel="0" collapsed="false">
      <c r="A4498" s="3" t="n">
        <v>4497</v>
      </c>
      <c r="B4498" s="3" t="n">
        <v>9</v>
      </c>
      <c r="C4498" s="3" t="s">
        <v>553</v>
      </c>
      <c r="D4498" s="4" t="n">
        <v>316.9</v>
      </c>
      <c r="E4498" s="4" t="n">
        <v>317.85</v>
      </c>
      <c r="F4498" s="4" t="n">
        <v>316.27</v>
      </c>
      <c r="G4498" s="4" t="n">
        <v>316.46</v>
      </c>
      <c r="H4498" s="5" t="n">
        <v>7227029</v>
      </c>
      <c r="I4498" s="3"/>
      <c r="J4498" s="3" t="n">
        <f aca="false">ROUND((G4498-G4497)/G4497*100,2)</f>
        <v>2.99</v>
      </c>
      <c r="K4498" s="3" t="str">
        <f aca="false">B4498&amp;"_"&amp;C4498</f>
        <v>9_2025-11-26</v>
      </c>
    </row>
    <row r="4499" customFormat="false" ht="15" hidden="false" customHeight="false" outlineLevel="0" collapsed="false">
      <c r="A4499" s="3" t="n">
        <v>4498</v>
      </c>
      <c r="B4499" s="3" t="n">
        <v>9</v>
      </c>
      <c r="C4499" s="3" t="s">
        <v>554</v>
      </c>
      <c r="D4499" s="4" t="n">
        <v>323.07</v>
      </c>
      <c r="E4499" s="4" t="n">
        <v>323.45</v>
      </c>
      <c r="F4499" s="4" t="n">
        <v>322.14</v>
      </c>
      <c r="G4499" s="4" t="n">
        <v>323.03</v>
      </c>
      <c r="H4499" s="5" t="n">
        <v>719201</v>
      </c>
      <c r="I4499" s="3"/>
      <c r="J4499" s="3" t="n">
        <f aca="false">ROUND((G4499-G4498)/G4498*100,2)</f>
        <v>2.08</v>
      </c>
      <c r="K4499" s="3" t="str">
        <f aca="false">B4499&amp;"_"&amp;C4499</f>
        <v>9_2025-11-27</v>
      </c>
    </row>
    <row r="4500" customFormat="false" ht="15" hidden="false" customHeight="false" outlineLevel="0" collapsed="false">
      <c r="A4500" s="3" t="n">
        <v>4499</v>
      </c>
      <c r="B4500" s="3" t="n">
        <v>9</v>
      </c>
      <c r="C4500" s="3" t="s">
        <v>555</v>
      </c>
      <c r="D4500" s="4" t="n">
        <v>333.54</v>
      </c>
      <c r="E4500" s="4" t="n">
        <v>334.37</v>
      </c>
      <c r="F4500" s="4" t="n">
        <v>332.6</v>
      </c>
      <c r="G4500" s="4" t="n">
        <v>333.61</v>
      </c>
      <c r="H4500" s="5" t="n">
        <v>1745346</v>
      </c>
      <c r="I4500" s="3"/>
      <c r="J4500" s="3" t="n">
        <f aca="false">ROUND((G4500-G4499)/G4499*100,2)</f>
        <v>3.28</v>
      </c>
      <c r="K4500" s="3" t="str">
        <f aca="false">B4500&amp;"_"&amp;C4500</f>
        <v>9_2025-11-28</v>
      </c>
    </row>
    <row r="4501" customFormat="false" ht="15" hidden="false" customHeight="false" outlineLevel="0" collapsed="false">
      <c r="A4501" s="3" t="n">
        <v>4500</v>
      </c>
      <c r="B4501" s="3" t="n">
        <v>9</v>
      </c>
      <c r="C4501" s="3" t="s">
        <v>556</v>
      </c>
      <c r="D4501" s="4" t="n">
        <v>336.23</v>
      </c>
      <c r="E4501" s="4" t="n">
        <v>336.24</v>
      </c>
      <c r="F4501" s="4" t="n">
        <v>335.15</v>
      </c>
      <c r="G4501" s="4" t="n">
        <v>335.34</v>
      </c>
      <c r="H4501" s="5" t="n">
        <v>4522291</v>
      </c>
      <c r="I4501" s="3"/>
      <c r="J4501" s="3" t="n">
        <f aca="false">ROUND((G4501-G4500)/G4500*100,2)</f>
        <v>0.52</v>
      </c>
      <c r="K4501" s="3" t="str">
        <f aca="false">B4501&amp;"_"&amp;C4501</f>
        <v>9_2025-12-01</v>
      </c>
    </row>
    <row r="4502" customFormat="false" ht="15" hidden="false" customHeight="false" outlineLevel="0" collapsed="false">
      <c r="A4502" s="3" t="n">
        <v>4501</v>
      </c>
      <c r="B4502" s="3" t="n">
        <v>10</v>
      </c>
      <c r="C4502" s="3" t="s">
        <v>57</v>
      </c>
      <c r="D4502" s="4" t="n">
        <v>49.67</v>
      </c>
      <c r="E4502" s="4" t="n">
        <v>49.83</v>
      </c>
      <c r="F4502" s="4" t="n">
        <v>49.54</v>
      </c>
      <c r="G4502" s="4" t="n">
        <v>49.58</v>
      </c>
      <c r="H4502" s="5" t="n">
        <v>5989366</v>
      </c>
      <c r="I4502" s="3"/>
      <c r="J4502" s="3"/>
      <c r="K4502" s="3" t="str">
        <f aca="false">B4502&amp;"_"&amp;C4502</f>
        <v>10_2024-01-02</v>
      </c>
    </row>
    <row r="4503" customFormat="false" ht="15" hidden="false" customHeight="false" outlineLevel="0" collapsed="false">
      <c r="A4503" s="3" t="n">
        <v>4502</v>
      </c>
      <c r="B4503" s="3" t="n">
        <v>10</v>
      </c>
      <c r="C4503" s="3" t="s">
        <v>58</v>
      </c>
      <c r="D4503" s="4" t="n">
        <v>49.75</v>
      </c>
      <c r="E4503" s="4" t="n">
        <v>49.78</v>
      </c>
      <c r="F4503" s="4" t="n">
        <v>49.42</v>
      </c>
      <c r="G4503" s="4" t="n">
        <v>49.72</v>
      </c>
      <c r="H4503" s="5" t="n">
        <v>7842843</v>
      </c>
      <c r="I4503" s="3"/>
      <c r="J4503" s="3" t="n">
        <f aca="false">ROUND((G4503-G4502)/G4502*100,2)</f>
        <v>0.28</v>
      </c>
      <c r="K4503" s="3" t="str">
        <f aca="false">B4503&amp;"_"&amp;C4503</f>
        <v>10_2024-01-03</v>
      </c>
    </row>
    <row r="4504" customFormat="false" ht="15" hidden="false" customHeight="false" outlineLevel="0" collapsed="false">
      <c r="A4504" s="3" t="n">
        <v>4503</v>
      </c>
      <c r="B4504" s="3" t="n">
        <v>10</v>
      </c>
      <c r="C4504" s="3" t="s">
        <v>59</v>
      </c>
      <c r="D4504" s="4" t="n">
        <v>49.35</v>
      </c>
      <c r="E4504" s="4" t="n">
        <v>49.59</v>
      </c>
      <c r="F4504" s="4" t="n">
        <v>49.12</v>
      </c>
      <c r="G4504" s="4" t="n">
        <v>49.25</v>
      </c>
      <c r="H4504" s="5" t="n">
        <v>1879576</v>
      </c>
      <c r="I4504" s="3"/>
      <c r="J4504" s="3" t="n">
        <f aca="false">ROUND((G4504-G4503)/G4503*100,2)</f>
        <v>-0.95</v>
      </c>
      <c r="K4504" s="3" t="str">
        <f aca="false">B4504&amp;"_"&amp;C4504</f>
        <v>10_2024-01-04</v>
      </c>
    </row>
    <row r="4505" customFormat="false" ht="15" hidden="false" customHeight="false" outlineLevel="0" collapsed="false">
      <c r="A4505" s="3" t="n">
        <v>4504</v>
      </c>
      <c r="B4505" s="3" t="n">
        <v>10</v>
      </c>
      <c r="C4505" s="3" t="s">
        <v>60</v>
      </c>
      <c r="D4505" s="4" t="n">
        <v>49.66</v>
      </c>
      <c r="E4505" s="4" t="n">
        <v>49.91</v>
      </c>
      <c r="F4505" s="4" t="n">
        <v>49.38</v>
      </c>
      <c r="G4505" s="4" t="n">
        <v>49.61</v>
      </c>
      <c r="H4505" s="5" t="n">
        <v>7936212</v>
      </c>
      <c r="I4505" s="3"/>
      <c r="J4505" s="3" t="n">
        <f aca="false">ROUND((G4505-G4504)/G4504*100,2)</f>
        <v>0.73</v>
      </c>
      <c r="K4505" s="3" t="str">
        <f aca="false">B4505&amp;"_"&amp;C4505</f>
        <v>10_2024-01-05</v>
      </c>
    </row>
    <row r="4506" customFormat="false" ht="15" hidden="false" customHeight="false" outlineLevel="0" collapsed="false">
      <c r="A4506" s="3" t="n">
        <v>4505</v>
      </c>
      <c r="B4506" s="3" t="n">
        <v>10</v>
      </c>
      <c r="C4506" s="3" t="s">
        <v>61</v>
      </c>
      <c r="D4506" s="4" t="n">
        <v>49.1</v>
      </c>
      <c r="E4506" s="4" t="n">
        <v>49.2</v>
      </c>
      <c r="F4506" s="4" t="n">
        <v>48.9</v>
      </c>
      <c r="G4506" s="4" t="n">
        <v>49.02</v>
      </c>
      <c r="H4506" s="5" t="n">
        <v>7378708</v>
      </c>
      <c r="I4506" s="3"/>
      <c r="J4506" s="3" t="n">
        <f aca="false">ROUND((G4506-G4505)/G4505*100,2)</f>
        <v>-1.19</v>
      </c>
      <c r="K4506" s="3" t="str">
        <f aca="false">B4506&amp;"_"&amp;C4506</f>
        <v>10_2024-01-08</v>
      </c>
    </row>
    <row r="4507" customFormat="false" ht="15" hidden="false" customHeight="false" outlineLevel="0" collapsed="false">
      <c r="A4507" s="3" t="n">
        <v>4506</v>
      </c>
      <c r="B4507" s="3" t="n">
        <v>10</v>
      </c>
      <c r="C4507" s="3" t="s">
        <v>62</v>
      </c>
      <c r="D4507" s="4" t="n">
        <v>48.26</v>
      </c>
      <c r="E4507" s="4" t="n">
        <v>48.41</v>
      </c>
      <c r="F4507" s="4" t="n">
        <v>48.22</v>
      </c>
      <c r="G4507" s="4" t="n">
        <v>48.38</v>
      </c>
      <c r="H4507" s="5" t="n">
        <v>7480607</v>
      </c>
      <c r="I4507" s="3"/>
      <c r="J4507" s="3" t="n">
        <f aca="false">ROUND((G4507-G4506)/G4506*100,2)</f>
        <v>-1.31</v>
      </c>
      <c r="K4507" s="3" t="str">
        <f aca="false">B4507&amp;"_"&amp;C4507</f>
        <v>10_2024-01-09</v>
      </c>
    </row>
    <row r="4508" customFormat="false" ht="15" hidden="false" customHeight="false" outlineLevel="0" collapsed="false">
      <c r="A4508" s="3" t="n">
        <v>4507</v>
      </c>
      <c r="B4508" s="3" t="n">
        <v>10</v>
      </c>
      <c r="C4508" s="3" t="s">
        <v>63</v>
      </c>
      <c r="D4508" s="4" t="n">
        <v>49.28</v>
      </c>
      <c r="E4508" s="4" t="n">
        <v>49.29</v>
      </c>
      <c r="F4508" s="4" t="n">
        <v>49.01</v>
      </c>
      <c r="G4508" s="4" t="n">
        <v>49.13</v>
      </c>
      <c r="H4508" s="5" t="n">
        <v>4794930</v>
      </c>
      <c r="I4508" s="3"/>
      <c r="J4508" s="3" t="n">
        <f aca="false">ROUND((G4508-G4507)/G4507*100,2)</f>
        <v>1.55</v>
      </c>
      <c r="K4508" s="3" t="str">
        <f aca="false">B4508&amp;"_"&amp;C4508</f>
        <v>10_2024-01-10</v>
      </c>
    </row>
    <row r="4509" customFormat="false" ht="15" hidden="false" customHeight="false" outlineLevel="0" collapsed="false">
      <c r="A4509" s="3" t="n">
        <v>4508</v>
      </c>
      <c r="B4509" s="3" t="n">
        <v>10</v>
      </c>
      <c r="C4509" s="3" t="s">
        <v>64</v>
      </c>
      <c r="D4509" s="4" t="n">
        <v>48.23</v>
      </c>
      <c r="E4509" s="4" t="n">
        <v>48.42</v>
      </c>
      <c r="F4509" s="4" t="n">
        <v>47.94</v>
      </c>
      <c r="G4509" s="4" t="n">
        <v>48.23</v>
      </c>
      <c r="H4509" s="5" t="n">
        <v>1323779</v>
      </c>
      <c r="I4509" s="3"/>
      <c r="J4509" s="3" t="n">
        <f aca="false">ROUND((G4509-G4508)/G4508*100,2)</f>
        <v>-1.83</v>
      </c>
      <c r="K4509" s="3" t="str">
        <f aca="false">B4509&amp;"_"&amp;C4509</f>
        <v>10_2024-01-11</v>
      </c>
    </row>
    <row r="4510" customFormat="false" ht="15" hidden="false" customHeight="false" outlineLevel="0" collapsed="false">
      <c r="A4510" s="3" t="n">
        <v>4509</v>
      </c>
      <c r="B4510" s="3" t="n">
        <v>10</v>
      </c>
      <c r="C4510" s="3" t="s">
        <v>65</v>
      </c>
      <c r="D4510" s="4" t="n">
        <v>47.34</v>
      </c>
      <c r="E4510" s="4" t="n">
        <v>47.47</v>
      </c>
      <c r="F4510" s="4" t="n">
        <v>47.21</v>
      </c>
      <c r="G4510" s="4" t="n">
        <v>47.39</v>
      </c>
      <c r="H4510" s="5" t="n">
        <v>5153164</v>
      </c>
      <c r="I4510" s="3"/>
      <c r="J4510" s="3" t="n">
        <f aca="false">ROUND((G4510-G4509)/G4509*100,2)</f>
        <v>-1.74</v>
      </c>
      <c r="K4510" s="3" t="str">
        <f aca="false">B4510&amp;"_"&amp;C4510</f>
        <v>10_2024-01-12</v>
      </c>
    </row>
    <row r="4511" customFormat="false" ht="15" hidden="false" customHeight="false" outlineLevel="0" collapsed="false">
      <c r="A4511" s="3" t="n">
        <v>4510</v>
      </c>
      <c r="B4511" s="3" t="n">
        <v>10</v>
      </c>
      <c r="C4511" s="3" t="s">
        <v>66</v>
      </c>
      <c r="D4511" s="4" t="n">
        <v>46.34</v>
      </c>
      <c r="E4511" s="4" t="n">
        <v>46.54</v>
      </c>
      <c r="F4511" s="4" t="n">
        <v>46.23</v>
      </c>
      <c r="G4511" s="4" t="n">
        <v>46.36</v>
      </c>
      <c r="H4511" s="5" t="n">
        <v>7167550</v>
      </c>
      <c r="I4511" s="3"/>
      <c r="J4511" s="3" t="n">
        <f aca="false">ROUND((G4511-G4510)/G4510*100,2)</f>
        <v>-2.17</v>
      </c>
      <c r="K4511" s="3" t="str">
        <f aca="false">B4511&amp;"_"&amp;C4511</f>
        <v>10_2024-01-15</v>
      </c>
    </row>
    <row r="4512" customFormat="false" ht="15" hidden="false" customHeight="false" outlineLevel="0" collapsed="false">
      <c r="A4512" s="3" t="n">
        <v>4511</v>
      </c>
      <c r="B4512" s="3" t="n">
        <v>10</v>
      </c>
      <c r="C4512" s="3" t="s">
        <v>67</v>
      </c>
      <c r="D4512" s="4" t="n">
        <v>46.52</v>
      </c>
      <c r="E4512" s="4" t="n">
        <v>46.53</v>
      </c>
      <c r="F4512" s="4" t="n">
        <v>46.22</v>
      </c>
      <c r="G4512" s="4" t="n">
        <v>46.48</v>
      </c>
      <c r="H4512" s="5" t="n">
        <v>1305771</v>
      </c>
      <c r="I4512" s="3"/>
      <c r="J4512" s="3" t="n">
        <f aca="false">ROUND((G4512-G4511)/G4511*100,2)</f>
        <v>0.26</v>
      </c>
      <c r="K4512" s="3" t="str">
        <f aca="false">B4512&amp;"_"&amp;C4512</f>
        <v>10_2024-01-16</v>
      </c>
    </row>
    <row r="4513" customFormat="false" ht="15" hidden="false" customHeight="false" outlineLevel="0" collapsed="false">
      <c r="A4513" s="3" t="n">
        <v>4512</v>
      </c>
      <c r="B4513" s="3" t="n">
        <v>10</v>
      </c>
      <c r="C4513" s="3" t="s">
        <v>68</v>
      </c>
      <c r="D4513" s="4" t="n">
        <v>47.17</v>
      </c>
      <c r="E4513" s="4" t="n">
        <v>47.45</v>
      </c>
      <c r="F4513" s="4" t="n">
        <v>47.16</v>
      </c>
      <c r="G4513" s="4" t="n">
        <v>47.23</v>
      </c>
      <c r="H4513" s="5" t="n">
        <v>3510140</v>
      </c>
      <c r="I4513" s="3"/>
      <c r="J4513" s="3" t="n">
        <f aca="false">ROUND((G4513-G4512)/G4512*100,2)</f>
        <v>1.61</v>
      </c>
      <c r="K4513" s="3" t="str">
        <f aca="false">B4513&amp;"_"&amp;C4513</f>
        <v>10_2024-01-17</v>
      </c>
    </row>
    <row r="4514" customFormat="false" ht="15" hidden="false" customHeight="false" outlineLevel="0" collapsed="false">
      <c r="A4514" s="3" t="n">
        <v>4513</v>
      </c>
      <c r="B4514" s="3" t="n">
        <v>10</v>
      </c>
      <c r="C4514" s="3" t="s">
        <v>69</v>
      </c>
      <c r="D4514" s="4" t="n">
        <v>46.93</v>
      </c>
      <c r="E4514" s="4" t="n">
        <v>47.18</v>
      </c>
      <c r="F4514" s="4" t="n">
        <v>46.72</v>
      </c>
      <c r="G4514" s="4" t="n">
        <v>47.02</v>
      </c>
      <c r="H4514" s="5" t="n">
        <v>1109778</v>
      </c>
      <c r="I4514" s="3"/>
      <c r="J4514" s="3" t="n">
        <f aca="false">ROUND((G4514-G4513)/G4513*100,2)</f>
        <v>-0.44</v>
      </c>
      <c r="K4514" s="3" t="str">
        <f aca="false">B4514&amp;"_"&amp;C4514</f>
        <v>10_2024-01-18</v>
      </c>
    </row>
    <row r="4515" customFormat="false" ht="15" hidden="false" customHeight="false" outlineLevel="0" collapsed="false">
      <c r="A4515" s="3" t="n">
        <v>4514</v>
      </c>
      <c r="B4515" s="3" t="n">
        <v>10</v>
      </c>
      <c r="C4515" s="3" t="s">
        <v>70</v>
      </c>
      <c r="D4515" s="4" t="n">
        <v>45.85</v>
      </c>
      <c r="E4515" s="4" t="n">
        <v>46.02</v>
      </c>
      <c r="F4515" s="4" t="n">
        <v>45.77</v>
      </c>
      <c r="G4515" s="4" t="n">
        <v>45.95</v>
      </c>
      <c r="H4515" s="5" t="n">
        <v>4071785</v>
      </c>
      <c r="I4515" s="3"/>
      <c r="J4515" s="3" t="n">
        <f aca="false">ROUND((G4515-G4514)/G4514*100,2)</f>
        <v>-2.28</v>
      </c>
      <c r="K4515" s="3" t="str">
        <f aca="false">B4515&amp;"_"&amp;C4515</f>
        <v>10_2024-01-19</v>
      </c>
    </row>
    <row r="4516" customFormat="false" ht="15" hidden="false" customHeight="false" outlineLevel="0" collapsed="false">
      <c r="A4516" s="3" t="n">
        <v>4515</v>
      </c>
      <c r="B4516" s="3" t="n">
        <v>10</v>
      </c>
      <c r="C4516" s="3" t="s">
        <v>71</v>
      </c>
      <c r="D4516" s="4" t="n">
        <v>45.22</v>
      </c>
      <c r="E4516" s="4" t="n">
        <v>45.28</v>
      </c>
      <c r="F4516" s="4" t="n">
        <v>44.98</v>
      </c>
      <c r="G4516" s="4" t="n">
        <v>45.17</v>
      </c>
      <c r="H4516" s="5" t="n">
        <v>4501093</v>
      </c>
      <c r="I4516" s="3"/>
      <c r="J4516" s="3" t="n">
        <f aca="false">ROUND((G4516-G4515)/G4515*100,2)</f>
        <v>-1.7</v>
      </c>
      <c r="K4516" s="3" t="str">
        <f aca="false">B4516&amp;"_"&amp;C4516</f>
        <v>10_2024-01-22</v>
      </c>
    </row>
    <row r="4517" customFormat="false" ht="15" hidden="false" customHeight="false" outlineLevel="0" collapsed="false">
      <c r="A4517" s="3" t="n">
        <v>4516</v>
      </c>
      <c r="B4517" s="3" t="n">
        <v>10</v>
      </c>
      <c r="C4517" s="3" t="s">
        <v>72</v>
      </c>
      <c r="D4517" s="4" t="n">
        <v>43.7</v>
      </c>
      <c r="E4517" s="4" t="n">
        <v>43.86</v>
      </c>
      <c r="F4517" s="4" t="n">
        <v>43.56</v>
      </c>
      <c r="G4517" s="4" t="n">
        <v>43.84</v>
      </c>
      <c r="H4517" s="5" t="n">
        <v>6478568</v>
      </c>
      <c r="I4517" s="3"/>
      <c r="J4517" s="3" t="n">
        <f aca="false">ROUND((G4517-G4516)/G4516*100,2)</f>
        <v>-2.94</v>
      </c>
      <c r="K4517" s="3" t="str">
        <f aca="false">B4517&amp;"_"&amp;C4517</f>
        <v>10_2024-01-23</v>
      </c>
    </row>
    <row r="4518" customFormat="false" ht="15" hidden="false" customHeight="false" outlineLevel="0" collapsed="false">
      <c r="A4518" s="3" t="n">
        <v>4517</v>
      </c>
      <c r="B4518" s="3" t="n">
        <v>10</v>
      </c>
      <c r="C4518" s="3" t="s">
        <v>73</v>
      </c>
      <c r="D4518" s="4" t="n">
        <v>43.89</v>
      </c>
      <c r="E4518" s="4" t="n">
        <v>44.11</v>
      </c>
      <c r="F4518" s="4" t="n">
        <v>43.6</v>
      </c>
      <c r="G4518" s="4" t="n">
        <v>43.73</v>
      </c>
      <c r="H4518" s="5" t="n">
        <v>2123825</v>
      </c>
      <c r="I4518" s="3"/>
      <c r="J4518" s="3" t="n">
        <f aca="false">ROUND((G4518-G4517)/G4517*100,2)</f>
        <v>-0.25</v>
      </c>
      <c r="K4518" s="3" t="str">
        <f aca="false">B4518&amp;"_"&amp;C4518</f>
        <v>10_2024-01-24</v>
      </c>
    </row>
    <row r="4519" customFormat="false" ht="15" hidden="false" customHeight="false" outlineLevel="0" collapsed="false">
      <c r="A4519" s="3" t="n">
        <v>4518</v>
      </c>
      <c r="B4519" s="3" t="n">
        <v>10</v>
      </c>
      <c r="C4519" s="3" t="s">
        <v>74</v>
      </c>
      <c r="D4519" s="4" t="n">
        <v>44.85</v>
      </c>
      <c r="E4519" s="4" t="n">
        <v>45.07</v>
      </c>
      <c r="F4519" s="4" t="n">
        <v>44.7</v>
      </c>
      <c r="G4519" s="4" t="n">
        <v>45</v>
      </c>
      <c r="H4519" s="5" t="n">
        <v>1277971</v>
      </c>
      <c r="I4519" s="3"/>
      <c r="J4519" s="3" t="n">
        <f aca="false">ROUND((G4519-G4518)/G4518*100,2)</f>
        <v>2.9</v>
      </c>
      <c r="K4519" s="3" t="str">
        <f aca="false">B4519&amp;"_"&amp;C4519</f>
        <v>10_2024-01-25</v>
      </c>
    </row>
    <row r="4520" customFormat="false" ht="15" hidden="false" customHeight="false" outlineLevel="0" collapsed="false">
      <c r="A4520" s="3" t="n">
        <v>4519</v>
      </c>
      <c r="B4520" s="3" t="n">
        <v>10</v>
      </c>
      <c r="C4520" s="3" t="s">
        <v>75</v>
      </c>
      <c r="D4520" s="4" t="n">
        <v>45.72</v>
      </c>
      <c r="E4520" s="4" t="n">
        <v>45.88</v>
      </c>
      <c r="F4520" s="4" t="n">
        <v>45.48</v>
      </c>
      <c r="G4520" s="4" t="n">
        <v>45.66</v>
      </c>
      <c r="H4520" s="5" t="n">
        <v>6287442</v>
      </c>
      <c r="I4520" s="3"/>
      <c r="J4520" s="3" t="n">
        <f aca="false">ROUND((G4520-G4519)/G4519*100,2)</f>
        <v>1.47</v>
      </c>
      <c r="K4520" s="3" t="str">
        <f aca="false">B4520&amp;"_"&amp;C4520</f>
        <v>10_2024-01-26</v>
      </c>
    </row>
    <row r="4521" customFormat="false" ht="15" hidden="false" customHeight="false" outlineLevel="0" collapsed="false">
      <c r="A4521" s="3" t="n">
        <v>4520</v>
      </c>
      <c r="B4521" s="3" t="n">
        <v>10</v>
      </c>
      <c r="C4521" s="3" t="s">
        <v>76</v>
      </c>
      <c r="D4521" s="4" t="n">
        <v>45.55</v>
      </c>
      <c r="E4521" s="4" t="n">
        <v>45.8</v>
      </c>
      <c r="F4521" s="4" t="n">
        <v>45.3</v>
      </c>
      <c r="G4521" s="4" t="n">
        <v>45.71</v>
      </c>
      <c r="H4521" s="5" t="n">
        <v>1711621</v>
      </c>
      <c r="I4521" s="3"/>
      <c r="J4521" s="3" t="n">
        <f aca="false">ROUND((G4521-G4520)/G4520*100,2)</f>
        <v>0.11</v>
      </c>
      <c r="K4521" s="3" t="str">
        <f aca="false">B4521&amp;"_"&amp;C4521</f>
        <v>10_2024-01-29</v>
      </c>
    </row>
    <row r="4522" customFormat="false" ht="15" hidden="false" customHeight="false" outlineLevel="0" collapsed="false">
      <c r="A4522" s="3" t="n">
        <v>4521</v>
      </c>
      <c r="B4522" s="3" t="n">
        <v>10</v>
      </c>
      <c r="C4522" s="3" t="s">
        <v>77</v>
      </c>
      <c r="D4522" s="4" t="n">
        <v>46.14</v>
      </c>
      <c r="E4522" s="4" t="n">
        <v>46.39</v>
      </c>
      <c r="F4522" s="4" t="n">
        <v>45.88</v>
      </c>
      <c r="G4522" s="4" t="n">
        <v>46.12</v>
      </c>
      <c r="H4522" s="5" t="n">
        <v>7443722</v>
      </c>
      <c r="I4522" s="3"/>
      <c r="J4522" s="3" t="n">
        <f aca="false">ROUND((G4522-G4521)/G4521*100,2)</f>
        <v>0.9</v>
      </c>
      <c r="K4522" s="3" t="str">
        <f aca="false">B4522&amp;"_"&amp;C4522</f>
        <v>10_2024-01-30</v>
      </c>
    </row>
    <row r="4523" customFormat="false" ht="15" hidden="false" customHeight="false" outlineLevel="0" collapsed="false">
      <c r="A4523" s="3" t="n">
        <v>4522</v>
      </c>
      <c r="B4523" s="3" t="n">
        <v>10</v>
      </c>
      <c r="C4523" s="3" t="s">
        <v>78</v>
      </c>
      <c r="D4523" s="4" t="n">
        <v>45.84</v>
      </c>
      <c r="E4523" s="4" t="n">
        <v>46.03</v>
      </c>
      <c r="F4523" s="4" t="n">
        <v>45.83</v>
      </c>
      <c r="G4523" s="4" t="n">
        <v>45.88</v>
      </c>
      <c r="H4523" s="5" t="n">
        <v>7736122</v>
      </c>
      <c r="I4523" s="3"/>
      <c r="J4523" s="3" t="n">
        <f aca="false">ROUND((G4523-G4522)/G4522*100,2)</f>
        <v>-0.52</v>
      </c>
      <c r="K4523" s="3" t="str">
        <f aca="false">B4523&amp;"_"&amp;C4523</f>
        <v>10_2024-01-31</v>
      </c>
    </row>
    <row r="4524" customFormat="false" ht="15" hidden="false" customHeight="false" outlineLevel="0" collapsed="false">
      <c r="A4524" s="3" t="n">
        <v>4523</v>
      </c>
      <c r="B4524" s="3" t="n">
        <v>10</v>
      </c>
      <c r="C4524" s="3" t="s">
        <v>79</v>
      </c>
      <c r="D4524" s="4" t="n">
        <v>46.59</v>
      </c>
      <c r="E4524" s="4" t="n">
        <v>46.72</v>
      </c>
      <c r="F4524" s="4" t="n">
        <v>46.32</v>
      </c>
      <c r="G4524" s="4" t="n">
        <v>46.68</v>
      </c>
      <c r="H4524" s="5" t="n">
        <v>6272812</v>
      </c>
      <c r="I4524" s="3"/>
      <c r="J4524" s="3" t="n">
        <f aca="false">ROUND((G4524-G4523)/G4523*100,2)</f>
        <v>1.74</v>
      </c>
      <c r="K4524" s="3" t="str">
        <f aca="false">B4524&amp;"_"&amp;C4524</f>
        <v>10_2024-02-01</v>
      </c>
    </row>
    <row r="4525" customFormat="false" ht="15" hidden="false" customHeight="false" outlineLevel="0" collapsed="false">
      <c r="A4525" s="3" t="n">
        <v>4524</v>
      </c>
      <c r="B4525" s="3" t="n">
        <v>10</v>
      </c>
      <c r="C4525" s="3" t="s">
        <v>80</v>
      </c>
      <c r="D4525" s="4" t="n">
        <v>45.8</v>
      </c>
      <c r="E4525" s="4" t="n">
        <v>46.13</v>
      </c>
      <c r="F4525" s="4" t="n">
        <v>45.54</v>
      </c>
      <c r="G4525" s="4" t="n">
        <v>45.89</v>
      </c>
      <c r="H4525" s="5" t="n">
        <v>2767725</v>
      </c>
      <c r="I4525" s="3"/>
      <c r="J4525" s="3" t="n">
        <f aca="false">ROUND((G4525-G4524)/G4524*100,2)</f>
        <v>-1.69</v>
      </c>
      <c r="K4525" s="3" t="str">
        <f aca="false">B4525&amp;"_"&amp;C4525</f>
        <v>10_2024-02-02</v>
      </c>
    </row>
    <row r="4526" customFormat="false" ht="15" hidden="false" customHeight="false" outlineLevel="0" collapsed="false">
      <c r="A4526" s="3" t="n">
        <v>4525</v>
      </c>
      <c r="B4526" s="3" t="n">
        <v>10</v>
      </c>
      <c r="C4526" s="3" t="s">
        <v>81</v>
      </c>
      <c r="D4526" s="4" t="n">
        <v>45.7</v>
      </c>
      <c r="E4526" s="4" t="n">
        <v>45.95</v>
      </c>
      <c r="F4526" s="4" t="n">
        <v>45.68</v>
      </c>
      <c r="G4526" s="4" t="n">
        <v>45.86</v>
      </c>
      <c r="H4526" s="5" t="n">
        <v>960375</v>
      </c>
      <c r="I4526" s="3"/>
      <c r="J4526" s="3" t="n">
        <f aca="false">ROUND((G4526-G4525)/G4525*100,2)</f>
        <v>-0.07</v>
      </c>
      <c r="K4526" s="3" t="str">
        <f aca="false">B4526&amp;"_"&amp;C4526</f>
        <v>10_2024-02-05</v>
      </c>
    </row>
    <row r="4527" customFormat="false" ht="15" hidden="false" customHeight="false" outlineLevel="0" collapsed="false">
      <c r="A4527" s="3" t="n">
        <v>4526</v>
      </c>
      <c r="B4527" s="3" t="n">
        <v>10</v>
      </c>
      <c r="C4527" s="3" t="s">
        <v>82</v>
      </c>
      <c r="D4527" s="4" t="n">
        <v>46.34</v>
      </c>
      <c r="E4527" s="4" t="n">
        <v>46.62</v>
      </c>
      <c r="F4527" s="4" t="n">
        <v>46.31</v>
      </c>
      <c r="G4527" s="4" t="n">
        <v>46.35</v>
      </c>
      <c r="H4527" s="5" t="n">
        <v>6780000</v>
      </c>
      <c r="I4527" s="3"/>
      <c r="J4527" s="3" t="n">
        <f aca="false">ROUND((G4527-G4526)/G4526*100,2)</f>
        <v>1.07</v>
      </c>
      <c r="K4527" s="3" t="str">
        <f aca="false">B4527&amp;"_"&amp;C4527</f>
        <v>10_2024-02-06</v>
      </c>
    </row>
    <row r="4528" customFormat="false" ht="15" hidden="false" customHeight="false" outlineLevel="0" collapsed="false">
      <c r="A4528" s="3" t="n">
        <v>4527</v>
      </c>
      <c r="B4528" s="3" t="n">
        <v>10</v>
      </c>
      <c r="C4528" s="3" t="s">
        <v>83</v>
      </c>
      <c r="D4528" s="4" t="n">
        <v>46.85</v>
      </c>
      <c r="E4528" s="4" t="n">
        <v>46.96</v>
      </c>
      <c r="F4528" s="4" t="n">
        <v>46.67</v>
      </c>
      <c r="G4528" s="4" t="n">
        <v>46.7</v>
      </c>
      <c r="H4528" s="5" t="n">
        <v>6404033</v>
      </c>
      <c r="I4528" s="3"/>
      <c r="J4528" s="3" t="n">
        <f aca="false">ROUND((G4528-G4527)/G4527*100,2)</f>
        <v>0.76</v>
      </c>
      <c r="K4528" s="3" t="str">
        <f aca="false">B4528&amp;"_"&amp;C4528</f>
        <v>10_2024-02-07</v>
      </c>
    </row>
    <row r="4529" customFormat="false" ht="15" hidden="false" customHeight="false" outlineLevel="0" collapsed="false">
      <c r="A4529" s="3" t="n">
        <v>4528</v>
      </c>
      <c r="B4529" s="3" t="n">
        <v>10</v>
      </c>
      <c r="C4529" s="3" t="s">
        <v>84</v>
      </c>
      <c r="D4529" s="4" t="n">
        <v>46.39</v>
      </c>
      <c r="E4529" s="4" t="n">
        <v>46.73</v>
      </c>
      <c r="F4529" s="4" t="n">
        <v>46.36</v>
      </c>
      <c r="G4529" s="4" t="n">
        <v>46.54</v>
      </c>
      <c r="H4529" s="5" t="n">
        <v>4216342</v>
      </c>
      <c r="I4529" s="3"/>
      <c r="J4529" s="3" t="n">
        <f aca="false">ROUND((G4529-G4528)/G4528*100,2)</f>
        <v>-0.34</v>
      </c>
      <c r="K4529" s="3" t="str">
        <f aca="false">B4529&amp;"_"&amp;C4529</f>
        <v>10_2024-02-08</v>
      </c>
    </row>
    <row r="4530" customFormat="false" ht="15" hidden="false" customHeight="false" outlineLevel="0" collapsed="false">
      <c r="A4530" s="3" t="n">
        <v>4529</v>
      </c>
      <c r="B4530" s="3" t="n">
        <v>10</v>
      </c>
      <c r="C4530" s="3" t="s">
        <v>85</v>
      </c>
      <c r="D4530" s="4" t="n">
        <v>46.75</v>
      </c>
      <c r="E4530" s="4" t="n">
        <v>46.91</v>
      </c>
      <c r="F4530" s="4" t="n">
        <v>46.59</v>
      </c>
      <c r="G4530" s="4" t="n">
        <v>46.67</v>
      </c>
      <c r="H4530" s="5" t="n">
        <v>6856969</v>
      </c>
      <c r="I4530" s="3"/>
      <c r="J4530" s="3" t="n">
        <f aca="false">ROUND((G4530-G4529)/G4529*100,2)</f>
        <v>0.28</v>
      </c>
      <c r="K4530" s="3" t="str">
        <f aca="false">B4530&amp;"_"&amp;C4530</f>
        <v>10_2024-02-09</v>
      </c>
    </row>
    <row r="4531" customFormat="false" ht="15" hidden="false" customHeight="false" outlineLevel="0" collapsed="false">
      <c r="A4531" s="3" t="n">
        <v>4530</v>
      </c>
      <c r="B4531" s="3" t="n">
        <v>10</v>
      </c>
      <c r="C4531" s="3" t="s">
        <v>86</v>
      </c>
      <c r="D4531" s="4" t="n">
        <v>46.93</v>
      </c>
      <c r="E4531" s="4" t="n">
        <v>47.15</v>
      </c>
      <c r="F4531" s="4" t="n">
        <v>46.68</v>
      </c>
      <c r="G4531" s="4" t="n">
        <v>47.11</v>
      </c>
      <c r="H4531" s="5" t="n">
        <v>5517551</v>
      </c>
      <c r="I4531" s="3"/>
      <c r="J4531" s="3" t="n">
        <f aca="false">ROUND((G4531-G4530)/G4530*100,2)</f>
        <v>0.94</v>
      </c>
      <c r="K4531" s="3" t="str">
        <f aca="false">B4531&amp;"_"&amp;C4531</f>
        <v>10_2024-02-12</v>
      </c>
    </row>
    <row r="4532" customFormat="false" ht="15" hidden="false" customHeight="false" outlineLevel="0" collapsed="false">
      <c r="A4532" s="3" t="n">
        <v>4531</v>
      </c>
      <c r="B4532" s="3" t="n">
        <v>10</v>
      </c>
      <c r="C4532" s="3" t="s">
        <v>87</v>
      </c>
      <c r="D4532" s="4" t="n">
        <v>49.38</v>
      </c>
      <c r="E4532" s="4" t="n">
        <v>49.62</v>
      </c>
      <c r="F4532" s="4" t="n">
        <v>49.34</v>
      </c>
      <c r="G4532" s="4" t="n">
        <v>49.37</v>
      </c>
      <c r="H4532" s="5" t="n">
        <v>1190117</v>
      </c>
      <c r="I4532" s="3"/>
      <c r="J4532" s="3" t="n">
        <f aca="false">ROUND((G4532-G4531)/G4531*100,2)</f>
        <v>4.8</v>
      </c>
      <c r="K4532" s="3" t="str">
        <f aca="false">B4532&amp;"_"&amp;C4532</f>
        <v>10_2024-02-13</v>
      </c>
    </row>
    <row r="4533" customFormat="false" ht="15" hidden="false" customHeight="false" outlineLevel="0" collapsed="false">
      <c r="A4533" s="3" t="n">
        <v>4532</v>
      </c>
      <c r="B4533" s="3" t="n">
        <v>10</v>
      </c>
      <c r="C4533" s="3" t="s">
        <v>88</v>
      </c>
      <c r="D4533" s="4" t="n">
        <v>49.3</v>
      </c>
      <c r="E4533" s="4" t="n">
        <v>49.6</v>
      </c>
      <c r="F4533" s="4" t="n">
        <v>49.04</v>
      </c>
      <c r="G4533" s="4" t="n">
        <v>49.44</v>
      </c>
      <c r="H4533" s="5" t="n">
        <v>2743054</v>
      </c>
      <c r="I4533" s="3"/>
      <c r="J4533" s="3" t="n">
        <f aca="false">ROUND((G4533-G4532)/G4532*100,2)</f>
        <v>0.14</v>
      </c>
      <c r="K4533" s="3" t="str">
        <f aca="false">B4533&amp;"_"&amp;C4533</f>
        <v>10_2024-02-14</v>
      </c>
    </row>
    <row r="4534" customFormat="false" ht="15" hidden="false" customHeight="false" outlineLevel="0" collapsed="false">
      <c r="A4534" s="3" t="n">
        <v>4533</v>
      </c>
      <c r="B4534" s="3" t="n">
        <v>10</v>
      </c>
      <c r="C4534" s="3" t="s">
        <v>89</v>
      </c>
      <c r="D4534" s="4" t="n">
        <v>50.2</v>
      </c>
      <c r="E4534" s="4" t="n">
        <v>50.43</v>
      </c>
      <c r="F4534" s="4" t="n">
        <v>49.94</v>
      </c>
      <c r="G4534" s="4" t="n">
        <v>50.12</v>
      </c>
      <c r="H4534" s="5" t="n">
        <v>7773146</v>
      </c>
      <c r="I4534" s="3"/>
      <c r="J4534" s="3" t="n">
        <f aca="false">ROUND((G4534-G4533)/G4533*100,2)</f>
        <v>1.38</v>
      </c>
      <c r="K4534" s="3" t="str">
        <f aca="false">B4534&amp;"_"&amp;C4534</f>
        <v>10_2024-02-15</v>
      </c>
    </row>
    <row r="4535" customFormat="false" ht="15" hidden="false" customHeight="false" outlineLevel="0" collapsed="false">
      <c r="A4535" s="3" t="n">
        <v>4534</v>
      </c>
      <c r="B4535" s="3" t="n">
        <v>10</v>
      </c>
      <c r="C4535" s="3" t="s">
        <v>90</v>
      </c>
      <c r="D4535" s="4" t="n">
        <v>50.9</v>
      </c>
      <c r="E4535" s="4" t="n">
        <v>51.07</v>
      </c>
      <c r="F4535" s="4" t="n">
        <v>50.75</v>
      </c>
      <c r="G4535" s="4" t="n">
        <v>50.91</v>
      </c>
      <c r="H4535" s="5" t="n">
        <v>2709230</v>
      </c>
      <c r="I4535" s="3"/>
      <c r="J4535" s="3" t="n">
        <f aca="false">ROUND((G4535-G4534)/G4534*100,2)</f>
        <v>1.58</v>
      </c>
      <c r="K4535" s="3" t="str">
        <f aca="false">B4535&amp;"_"&amp;C4535</f>
        <v>10_2024-02-16</v>
      </c>
    </row>
    <row r="4536" customFormat="false" ht="15" hidden="false" customHeight="false" outlineLevel="0" collapsed="false">
      <c r="A4536" s="3" t="n">
        <v>4535</v>
      </c>
      <c r="B4536" s="3" t="n">
        <v>10</v>
      </c>
      <c r="C4536" s="3" t="s">
        <v>91</v>
      </c>
      <c r="D4536" s="4" t="n">
        <v>49.69</v>
      </c>
      <c r="E4536" s="4" t="n">
        <v>50.03</v>
      </c>
      <c r="F4536" s="4" t="n">
        <v>49.66</v>
      </c>
      <c r="G4536" s="4" t="n">
        <v>49.79</v>
      </c>
      <c r="H4536" s="5" t="n">
        <v>7384780</v>
      </c>
      <c r="I4536" s="3"/>
      <c r="J4536" s="3" t="n">
        <f aca="false">ROUND((G4536-G4535)/G4535*100,2)</f>
        <v>-2.2</v>
      </c>
      <c r="K4536" s="3" t="str">
        <f aca="false">B4536&amp;"_"&amp;C4536</f>
        <v>10_2024-02-19</v>
      </c>
    </row>
    <row r="4537" customFormat="false" ht="15" hidden="false" customHeight="false" outlineLevel="0" collapsed="false">
      <c r="A4537" s="3" t="n">
        <v>4536</v>
      </c>
      <c r="B4537" s="3" t="n">
        <v>10</v>
      </c>
      <c r="C4537" s="3" t="s">
        <v>92</v>
      </c>
      <c r="D4537" s="4" t="n">
        <v>50.33</v>
      </c>
      <c r="E4537" s="4" t="n">
        <v>50.51</v>
      </c>
      <c r="F4537" s="4" t="n">
        <v>50.29</v>
      </c>
      <c r="G4537" s="4" t="n">
        <v>50.33</v>
      </c>
      <c r="H4537" s="5" t="n">
        <v>7894050</v>
      </c>
      <c r="I4537" s="3"/>
      <c r="J4537" s="3" t="n">
        <f aca="false">ROUND((G4537-G4536)/G4536*100,2)</f>
        <v>1.08</v>
      </c>
      <c r="K4537" s="3" t="str">
        <f aca="false">B4537&amp;"_"&amp;C4537</f>
        <v>10_2024-02-20</v>
      </c>
    </row>
    <row r="4538" customFormat="false" ht="15" hidden="false" customHeight="false" outlineLevel="0" collapsed="false">
      <c r="A4538" s="3" t="n">
        <v>4537</v>
      </c>
      <c r="B4538" s="3" t="n">
        <v>10</v>
      </c>
      <c r="C4538" s="3" t="s">
        <v>93</v>
      </c>
      <c r="D4538" s="4" t="n">
        <v>51.1</v>
      </c>
      <c r="E4538" s="4" t="n">
        <v>51.27</v>
      </c>
      <c r="F4538" s="4" t="n">
        <v>51.06</v>
      </c>
      <c r="G4538" s="4" t="n">
        <v>51.19</v>
      </c>
      <c r="H4538" s="5" t="n">
        <v>3112633</v>
      </c>
      <c r="I4538" s="3"/>
      <c r="J4538" s="3" t="n">
        <f aca="false">ROUND((G4538-G4537)/G4537*100,2)</f>
        <v>1.71</v>
      </c>
      <c r="K4538" s="3" t="str">
        <f aca="false">B4538&amp;"_"&amp;C4538</f>
        <v>10_2024-02-21</v>
      </c>
    </row>
    <row r="4539" customFormat="false" ht="15" hidden="false" customHeight="false" outlineLevel="0" collapsed="false">
      <c r="A4539" s="3" t="n">
        <v>4538</v>
      </c>
      <c r="B4539" s="3" t="n">
        <v>10</v>
      </c>
      <c r="C4539" s="3" t="s">
        <v>94</v>
      </c>
      <c r="D4539" s="4" t="n">
        <v>52.2</v>
      </c>
      <c r="E4539" s="4" t="n">
        <v>52.22</v>
      </c>
      <c r="F4539" s="4" t="n">
        <v>51.96</v>
      </c>
      <c r="G4539" s="4" t="n">
        <v>52.04</v>
      </c>
      <c r="H4539" s="5" t="n">
        <v>7400609</v>
      </c>
      <c r="I4539" s="3"/>
      <c r="J4539" s="3" t="n">
        <f aca="false">ROUND((G4539-G4538)/G4538*100,2)</f>
        <v>1.66</v>
      </c>
      <c r="K4539" s="3" t="str">
        <f aca="false">B4539&amp;"_"&amp;C4539</f>
        <v>10_2024-02-22</v>
      </c>
    </row>
    <row r="4540" customFormat="false" ht="15" hidden="false" customHeight="false" outlineLevel="0" collapsed="false">
      <c r="A4540" s="3" t="n">
        <v>4539</v>
      </c>
      <c r="B4540" s="3" t="n">
        <v>10</v>
      </c>
      <c r="C4540" s="3" t="s">
        <v>95</v>
      </c>
      <c r="D4540" s="4" t="n">
        <v>52.15</v>
      </c>
      <c r="E4540" s="4" t="n">
        <v>52.28</v>
      </c>
      <c r="F4540" s="4" t="n">
        <v>51.9</v>
      </c>
      <c r="G4540" s="4" t="n">
        <v>52.11</v>
      </c>
      <c r="H4540" s="5" t="n">
        <v>3414020</v>
      </c>
      <c r="I4540" s="3"/>
      <c r="J4540" s="3" t="n">
        <f aca="false">ROUND((G4540-G4539)/G4539*100,2)</f>
        <v>0.13</v>
      </c>
      <c r="K4540" s="3" t="str">
        <f aca="false">B4540&amp;"_"&amp;C4540</f>
        <v>10_2024-02-23</v>
      </c>
    </row>
    <row r="4541" customFormat="false" ht="15" hidden="false" customHeight="false" outlineLevel="0" collapsed="false">
      <c r="A4541" s="3" t="n">
        <v>4540</v>
      </c>
      <c r="B4541" s="3" t="n">
        <v>10</v>
      </c>
      <c r="C4541" s="3" t="s">
        <v>96</v>
      </c>
      <c r="D4541" s="4" t="n">
        <v>52.37</v>
      </c>
      <c r="E4541" s="4" t="n">
        <v>52.49</v>
      </c>
      <c r="F4541" s="4" t="n">
        <v>52.27</v>
      </c>
      <c r="G4541" s="4" t="n">
        <v>52.41</v>
      </c>
      <c r="H4541" s="5" t="n">
        <v>1754155</v>
      </c>
      <c r="I4541" s="3"/>
      <c r="J4541" s="3" t="n">
        <f aca="false">ROUND((G4541-G4540)/G4540*100,2)</f>
        <v>0.58</v>
      </c>
      <c r="K4541" s="3" t="str">
        <f aca="false">B4541&amp;"_"&amp;C4541</f>
        <v>10_2024-02-26</v>
      </c>
    </row>
    <row r="4542" customFormat="false" ht="15" hidden="false" customHeight="false" outlineLevel="0" collapsed="false">
      <c r="A4542" s="3" t="n">
        <v>4541</v>
      </c>
      <c r="B4542" s="3" t="n">
        <v>10</v>
      </c>
      <c r="C4542" s="3" t="s">
        <v>97</v>
      </c>
      <c r="D4542" s="4" t="n">
        <v>51.71</v>
      </c>
      <c r="E4542" s="4" t="n">
        <v>51.81</v>
      </c>
      <c r="F4542" s="4" t="n">
        <v>51.69</v>
      </c>
      <c r="G4542" s="4" t="n">
        <v>51.71</v>
      </c>
      <c r="H4542" s="5" t="n">
        <v>1541980</v>
      </c>
      <c r="I4542" s="3"/>
      <c r="J4542" s="3" t="n">
        <f aca="false">ROUND((G4542-G4541)/G4541*100,2)</f>
        <v>-1.34</v>
      </c>
      <c r="K4542" s="3" t="str">
        <f aca="false">B4542&amp;"_"&amp;C4542</f>
        <v>10_2024-02-27</v>
      </c>
    </row>
    <row r="4543" customFormat="false" ht="15" hidden="false" customHeight="false" outlineLevel="0" collapsed="false">
      <c r="A4543" s="3" t="n">
        <v>4542</v>
      </c>
      <c r="B4543" s="3" t="n">
        <v>10</v>
      </c>
      <c r="C4543" s="3" t="s">
        <v>98</v>
      </c>
      <c r="D4543" s="4" t="n">
        <v>53.07</v>
      </c>
      <c r="E4543" s="4" t="n">
        <v>53.28</v>
      </c>
      <c r="F4543" s="4" t="n">
        <v>52.81</v>
      </c>
      <c r="G4543" s="4" t="n">
        <v>53.13</v>
      </c>
      <c r="H4543" s="5" t="n">
        <v>7506779</v>
      </c>
      <c r="I4543" s="3"/>
      <c r="J4543" s="3" t="n">
        <f aca="false">ROUND((G4543-G4542)/G4542*100,2)</f>
        <v>2.75</v>
      </c>
      <c r="K4543" s="3" t="str">
        <f aca="false">B4543&amp;"_"&amp;C4543</f>
        <v>10_2024-02-28</v>
      </c>
    </row>
    <row r="4544" customFormat="false" ht="15" hidden="false" customHeight="false" outlineLevel="0" collapsed="false">
      <c r="A4544" s="3" t="n">
        <v>4543</v>
      </c>
      <c r="B4544" s="3" t="n">
        <v>10</v>
      </c>
      <c r="C4544" s="3" t="s">
        <v>99</v>
      </c>
      <c r="D4544" s="4" t="n">
        <v>52.05</v>
      </c>
      <c r="E4544" s="4" t="n">
        <v>52.14</v>
      </c>
      <c r="F4544" s="4" t="n">
        <v>51.8</v>
      </c>
      <c r="G4544" s="4" t="n">
        <v>51.96</v>
      </c>
      <c r="H4544" s="5" t="n">
        <v>7323664</v>
      </c>
      <c r="I4544" s="3"/>
      <c r="J4544" s="3" t="n">
        <f aca="false">ROUND((G4544-G4543)/G4543*100,2)</f>
        <v>-2.2</v>
      </c>
      <c r="K4544" s="3" t="str">
        <f aca="false">B4544&amp;"_"&amp;C4544</f>
        <v>10_2024-02-29</v>
      </c>
    </row>
    <row r="4545" customFormat="false" ht="15" hidden="false" customHeight="false" outlineLevel="0" collapsed="false">
      <c r="A4545" s="3" t="n">
        <v>4544</v>
      </c>
      <c r="B4545" s="3" t="n">
        <v>10</v>
      </c>
      <c r="C4545" s="3" t="s">
        <v>100</v>
      </c>
      <c r="D4545" s="4" t="n">
        <v>52.18</v>
      </c>
      <c r="E4545" s="4" t="n">
        <v>52.4</v>
      </c>
      <c r="F4545" s="4" t="n">
        <v>52.03</v>
      </c>
      <c r="G4545" s="4" t="n">
        <v>52.22</v>
      </c>
      <c r="H4545" s="5" t="n">
        <v>7864811</v>
      </c>
      <c r="I4545" s="3"/>
      <c r="J4545" s="3" t="n">
        <f aca="false">ROUND((G4545-G4544)/G4544*100,2)</f>
        <v>0.5</v>
      </c>
      <c r="K4545" s="3" t="str">
        <f aca="false">B4545&amp;"_"&amp;C4545</f>
        <v>10_2024-03-01</v>
      </c>
    </row>
    <row r="4546" customFormat="false" ht="15" hidden="false" customHeight="false" outlineLevel="0" collapsed="false">
      <c r="A4546" s="3" t="n">
        <v>4545</v>
      </c>
      <c r="B4546" s="3" t="n">
        <v>10</v>
      </c>
      <c r="C4546" s="3" t="s">
        <v>101</v>
      </c>
      <c r="D4546" s="4" t="n">
        <v>49.87</v>
      </c>
      <c r="E4546" s="4" t="n">
        <v>50.09</v>
      </c>
      <c r="F4546" s="4" t="n">
        <v>49.57</v>
      </c>
      <c r="G4546" s="4" t="n">
        <v>50.06</v>
      </c>
      <c r="H4546" s="5" t="n">
        <v>5755671</v>
      </c>
      <c r="I4546" s="3"/>
      <c r="J4546" s="3" t="n">
        <f aca="false">ROUND((G4546-G4545)/G4545*100,2)</f>
        <v>-4.14</v>
      </c>
      <c r="K4546" s="3" t="str">
        <f aca="false">B4546&amp;"_"&amp;C4546</f>
        <v>10_2024-03-04</v>
      </c>
    </row>
    <row r="4547" customFormat="false" ht="15" hidden="false" customHeight="false" outlineLevel="0" collapsed="false">
      <c r="A4547" s="3" t="n">
        <v>4546</v>
      </c>
      <c r="B4547" s="3" t="n">
        <v>10</v>
      </c>
      <c r="C4547" s="3" t="s">
        <v>102</v>
      </c>
      <c r="D4547" s="4" t="n">
        <v>48.54</v>
      </c>
      <c r="E4547" s="4" t="n">
        <v>48.73</v>
      </c>
      <c r="F4547" s="4" t="n">
        <v>48.27</v>
      </c>
      <c r="G4547" s="4" t="n">
        <v>48.6</v>
      </c>
      <c r="H4547" s="5" t="n">
        <v>7377609</v>
      </c>
      <c r="I4547" s="3"/>
      <c r="J4547" s="3" t="n">
        <f aca="false">ROUND((G4547-G4546)/G4546*100,2)</f>
        <v>-2.92</v>
      </c>
      <c r="K4547" s="3" t="str">
        <f aca="false">B4547&amp;"_"&amp;C4547</f>
        <v>10_2024-03-05</v>
      </c>
    </row>
    <row r="4548" customFormat="false" ht="15" hidden="false" customHeight="false" outlineLevel="0" collapsed="false">
      <c r="A4548" s="3" t="n">
        <v>4547</v>
      </c>
      <c r="B4548" s="3" t="n">
        <v>10</v>
      </c>
      <c r="C4548" s="3" t="s">
        <v>103</v>
      </c>
      <c r="D4548" s="4" t="n">
        <v>48.83</v>
      </c>
      <c r="E4548" s="4" t="n">
        <v>49.09</v>
      </c>
      <c r="F4548" s="4" t="n">
        <v>48.57</v>
      </c>
      <c r="G4548" s="4" t="n">
        <v>48.82</v>
      </c>
      <c r="H4548" s="5" t="n">
        <v>1881735</v>
      </c>
      <c r="I4548" s="3"/>
      <c r="J4548" s="3" t="n">
        <f aca="false">ROUND((G4548-G4547)/G4547*100,2)</f>
        <v>0.45</v>
      </c>
      <c r="K4548" s="3" t="str">
        <f aca="false">B4548&amp;"_"&amp;C4548</f>
        <v>10_2024-03-06</v>
      </c>
    </row>
    <row r="4549" customFormat="false" ht="15" hidden="false" customHeight="false" outlineLevel="0" collapsed="false">
      <c r="A4549" s="3" t="n">
        <v>4548</v>
      </c>
      <c r="B4549" s="3" t="n">
        <v>10</v>
      </c>
      <c r="C4549" s="3" t="s">
        <v>104</v>
      </c>
      <c r="D4549" s="4" t="n">
        <v>49.69</v>
      </c>
      <c r="E4549" s="4" t="n">
        <v>49.72</v>
      </c>
      <c r="F4549" s="4" t="n">
        <v>49.59</v>
      </c>
      <c r="G4549" s="4" t="n">
        <v>49.64</v>
      </c>
      <c r="H4549" s="5" t="n">
        <v>3531555</v>
      </c>
      <c r="I4549" s="3"/>
      <c r="J4549" s="3" t="n">
        <f aca="false">ROUND((G4549-G4548)/G4548*100,2)</f>
        <v>1.68</v>
      </c>
      <c r="K4549" s="3" t="str">
        <f aca="false">B4549&amp;"_"&amp;C4549</f>
        <v>10_2024-03-07</v>
      </c>
    </row>
    <row r="4550" customFormat="false" ht="15" hidden="false" customHeight="false" outlineLevel="0" collapsed="false">
      <c r="A4550" s="3" t="n">
        <v>4549</v>
      </c>
      <c r="B4550" s="3" t="n">
        <v>10</v>
      </c>
      <c r="C4550" s="3" t="s">
        <v>105</v>
      </c>
      <c r="D4550" s="4" t="n">
        <v>49.65</v>
      </c>
      <c r="E4550" s="4" t="n">
        <v>49.78</v>
      </c>
      <c r="F4550" s="4" t="n">
        <v>49.39</v>
      </c>
      <c r="G4550" s="4" t="n">
        <v>49.7</v>
      </c>
      <c r="H4550" s="5" t="n">
        <v>4073082</v>
      </c>
      <c r="I4550" s="3"/>
      <c r="J4550" s="3" t="n">
        <f aca="false">ROUND((G4550-G4549)/G4549*100,2)</f>
        <v>0.12</v>
      </c>
      <c r="K4550" s="3" t="str">
        <f aca="false">B4550&amp;"_"&amp;C4550</f>
        <v>10_2024-03-08</v>
      </c>
    </row>
    <row r="4551" customFormat="false" ht="15" hidden="false" customHeight="false" outlineLevel="0" collapsed="false">
      <c r="A4551" s="3" t="n">
        <v>4550</v>
      </c>
      <c r="B4551" s="3" t="n">
        <v>10</v>
      </c>
      <c r="C4551" s="3" t="s">
        <v>106</v>
      </c>
      <c r="D4551" s="4" t="n">
        <v>48.93</v>
      </c>
      <c r="E4551" s="4" t="n">
        <v>48.95</v>
      </c>
      <c r="F4551" s="4" t="n">
        <v>48.61</v>
      </c>
      <c r="G4551" s="4" t="n">
        <v>48.86</v>
      </c>
      <c r="H4551" s="5" t="n">
        <v>5404321</v>
      </c>
      <c r="I4551" s="3"/>
      <c r="J4551" s="3" t="n">
        <f aca="false">ROUND((G4551-G4550)/G4550*100,2)</f>
        <v>-1.69</v>
      </c>
      <c r="K4551" s="3" t="str">
        <f aca="false">B4551&amp;"_"&amp;C4551</f>
        <v>10_2024-03-11</v>
      </c>
    </row>
    <row r="4552" customFormat="false" ht="15" hidden="false" customHeight="false" outlineLevel="0" collapsed="false">
      <c r="A4552" s="3" t="n">
        <v>4551</v>
      </c>
      <c r="B4552" s="3" t="n">
        <v>10</v>
      </c>
      <c r="C4552" s="3" t="s">
        <v>107</v>
      </c>
      <c r="D4552" s="4" t="n">
        <v>48.42</v>
      </c>
      <c r="E4552" s="4" t="n">
        <v>48.85</v>
      </c>
      <c r="F4552" s="4" t="n">
        <v>48.27</v>
      </c>
      <c r="G4552" s="4" t="n">
        <v>48.61</v>
      </c>
      <c r="H4552" s="5" t="n">
        <v>7667906</v>
      </c>
      <c r="I4552" s="3"/>
      <c r="J4552" s="3" t="n">
        <f aca="false">ROUND((G4552-G4551)/G4551*100,2)</f>
        <v>-0.51</v>
      </c>
      <c r="K4552" s="3" t="str">
        <f aca="false">B4552&amp;"_"&amp;C4552</f>
        <v>10_2024-03-12</v>
      </c>
    </row>
    <row r="4553" customFormat="false" ht="15" hidden="false" customHeight="false" outlineLevel="0" collapsed="false">
      <c r="A4553" s="3" t="n">
        <v>4552</v>
      </c>
      <c r="B4553" s="3" t="n">
        <v>10</v>
      </c>
      <c r="C4553" s="3" t="s">
        <v>108</v>
      </c>
      <c r="D4553" s="4" t="n">
        <v>50.24</v>
      </c>
      <c r="E4553" s="4" t="n">
        <v>50.32</v>
      </c>
      <c r="F4553" s="4" t="n">
        <v>50.23</v>
      </c>
      <c r="G4553" s="4" t="n">
        <v>50.27</v>
      </c>
      <c r="H4553" s="5" t="n">
        <v>5753252</v>
      </c>
      <c r="I4553" s="3"/>
      <c r="J4553" s="3" t="n">
        <f aca="false">ROUND((G4553-G4552)/G4552*100,2)</f>
        <v>3.41</v>
      </c>
      <c r="K4553" s="3" t="str">
        <f aca="false">B4553&amp;"_"&amp;C4553</f>
        <v>10_2024-03-13</v>
      </c>
    </row>
    <row r="4554" customFormat="false" ht="15" hidden="false" customHeight="false" outlineLevel="0" collapsed="false">
      <c r="A4554" s="3" t="n">
        <v>4553</v>
      </c>
      <c r="B4554" s="3" t="n">
        <v>10</v>
      </c>
      <c r="C4554" s="3" t="s">
        <v>109</v>
      </c>
      <c r="D4554" s="4" t="n">
        <v>48.88</v>
      </c>
      <c r="E4554" s="4" t="n">
        <v>48.88</v>
      </c>
      <c r="F4554" s="4" t="n">
        <v>48.54</v>
      </c>
      <c r="G4554" s="4" t="n">
        <v>48.73</v>
      </c>
      <c r="H4554" s="5" t="n">
        <v>6595481</v>
      </c>
      <c r="I4554" s="3"/>
      <c r="J4554" s="3" t="n">
        <f aca="false">ROUND((G4554-G4553)/G4553*100,2)</f>
        <v>-3.06</v>
      </c>
      <c r="K4554" s="3" t="str">
        <f aca="false">B4554&amp;"_"&amp;C4554</f>
        <v>10_2024-03-14</v>
      </c>
    </row>
    <row r="4555" customFormat="false" ht="15" hidden="false" customHeight="false" outlineLevel="0" collapsed="false">
      <c r="A4555" s="3" t="n">
        <v>4554</v>
      </c>
      <c r="B4555" s="3" t="n">
        <v>10</v>
      </c>
      <c r="C4555" s="3" t="s">
        <v>110</v>
      </c>
      <c r="D4555" s="4" t="n">
        <v>49.24</v>
      </c>
      <c r="E4555" s="4" t="n">
        <v>49.45</v>
      </c>
      <c r="F4555" s="4" t="n">
        <v>49.04</v>
      </c>
      <c r="G4555" s="4" t="n">
        <v>49.28</v>
      </c>
      <c r="H4555" s="5" t="n">
        <v>7912065</v>
      </c>
      <c r="I4555" s="3"/>
      <c r="J4555" s="3" t="n">
        <f aca="false">ROUND((G4555-G4554)/G4554*100,2)</f>
        <v>1.13</v>
      </c>
      <c r="K4555" s="3" t="str">
        <f aca="false">B4555&amp;"_"&amp;C4555</f>
        <v>10_2024-03-15</v>
      </c>
    </row>
    <row r="4556" customFormat="false" ht="15" hidden="false" customHeight="false" outlineLevel="0" collapsed="false">
      <c r="A4556" s="3" t="n">
        <v>4555</v>
      </c>
      <c r="B4556" s="3" t="n">
        <v>10</v>
      </c>
      <c r="C4556" s="3" t="s">
        <v>111</v>
      </c>
      <c r="D4556" s="4" t="n">
        <v>49.27</v>
      </c>
      <c r="E4556" s="4" t="n">
        <v>49.46</v>
      </c>
      <c r="F4556" s="4" t="n">
        <v>49.13</v>
      </c>
      <c r="G4556" s="4" t="n">
        <v>49.42</v>
      </c>
      <c r="H4556" s="5" t="n">
        <v>1763753</v>
      </c>
      <c r="I4556" s="3"/>
      <c r="J4556" s="3" t="n">
        <f aca="false">ROUND((G4556-G4555)/G4555*100,2)</f>
        <v>0.28</v>
      </c>
      <c r="K4556" s="3" t="str">
        <f aca="false">B4556&amp;"_"&amp;C4556</f>
        <v>10_2024-03-18</v>
      </c>
    </row>
    <row r="4557" customFormat="false" ht="15" hidden="false" customHeight="false" outlineLevel="0" collapsed="false">
      <c r="A4557" s="3" t="n">
        <v>4556</v>
      </c>
      <c r="B4557" s="3" t="n">
        <v>10</v>
      </c>
      <c r="C4557" s="3" t="s">
        <v>112</v>
      </c>
      <c r="D4557" s="4" t="n">
        <v>49.04</v>
      </c>
      <c r="E4557" s="4" t="n">
        <v>49.07</v>
      </c>
      <c r="F4557" s="4" t="n">
        <v>48.94</v>
      </c>
      <c r="G4557" s="4" t="n">
        <v>49.04</v>
      </c>
      <c r="H4557" s="5" t="n">
        <v>6445577</v>
      </c>
      <c r="I4557" s="3"/>
      <c r="J4557" s="3" t="n">
        <f aca="false">ROUND((G4557-G4556)/G4556*100,2)</f>
        <v>-0.77</v>
      </c>
      <c r="K4557" s="3" t="str">
        <f aca="false">B4557&amp;"_"&amp;C4557</f>
        <v>10_2024-03-19</v>
      </c>
    </row>
    <row r="4558" customFormat="false" ht="15" hidden="false" customHeight="false" outlineLevel="0" collapsed="false">
      <c r="A4558" s="3" t="n">
        <v>4557</v>
      </c>
      <c r="B4558" s="3" t="n">
        <v>10</v>
      </c>
      <c r="C4558" s="3" t="s">
        <v>113</v>
      </c>
      <c r="D4558" s="4" t="n">
        <v>49.4</v>
      </c>
      <c r="E4558" s="4" t="n">
        <v>49.46</v>
      </c>
      <c r="F4558" s="4" t="n">
        <v>49.22</v>
      </c>
      <c r="G4558" s="4" t="n">
        <v>49.38</v>
      </c>
      <c r="H4558" s="5" t="n">
        <v>2629313</v>
      </c>
      <c r="I4558" s="3"/>
      <c r="J4558" s="3" t="n">
        <f aca="false">ROUND((G4558-G4557)/G4557*100,2)</f>
        <v>0.69</v>
      </c>
      <c r="K4558" s="3" t="str">
        <f aca="false">B4558&amp;"_"&amp;C4558</f>
        <v>10_2024-03-20</v>
      </c>
    </row>
    <row r="4559" customFormat="false" ht="15" hidden="false" customHeight="false" outlineLevel="0" collapsed="false">
      <c r="A4559" s="3" t="n">
        <v>4558</v>
      </c>
      <c r="B4559" s="3" t="n">
        <v>10</v>
      </c>
      <c r="C4559" s="3" t="s">
        <v>114</v>
      </c>
      <c r="D4559" s="4" t="n">
        <v>49.95</v>
      </c>
      <c r="E4559" s="4" t="n">
        <v>50.09</v>
      </c>
      <c r="F4559" s="4" t="n">
        <v>49.68</v>
      </c>
      <c r="G4559" s="4" t="n">
        <v>49.94</v>
      </c>
      <c r="H4559" s="5" t="n">
        <v>4445066</v>
      </c>
      <c r="I4559" s="3"/>
      <c r="J4559" s="3" t="n">
        <f aca="false">ROUND((G4559-G4558)/G4558*100,2)</f>
        <v>1.13</v>
      </c>
      <c r="K4559" s="3" t="str">
        <f aca="false">B4559&amp;"_"&amp;C4559</f>
        <v>10_2024-03-21</v>
      </c>
    </row>
    <row r="4560" customFormat="false" ht="15" hidden="false" customHeight="false" outlineLevel="0" collapsed="false">
      <c r="A4560" s="3" t="n">
        <v>4559</v>
      </c>
      <c r="B4560" s="3" t="n">
        <v>10</v>
      </c>
      <c r="C4560" s="3" t="s">
        <v>115</v>
      </c>
      <c r="D4560" s="4" t="n">
        <v>49.21</v>
      </c>
      <c r="E4560" s="4" t="n">
        <v>49.22</v>
      </c>
      <c r="F4560" s="4" t="n">
        <v>49.09</v>
      </c>
      <c r="G4560" s="4" t="n">
        <v>49.17</v>
      </c>
      <c r="H4560" s="5" t="n">
        <v>792602</v>
      </c>
      <c r="I4560" s="3"/>
      <c r="J4560" s="3" t="n">
        <f aca="false">ROUND((G4560-G4559)/G4559*100,2)</f>
        <v>-1.54</v>
      </c>
      <c r="K4560" s="3" t="str">
        <f aca="false">B4560&amp;"_"&amp;C4560</f>
        <v>10_2024-03-22</v>
      </c>
    </row>
    <row r="4561" customFormat="false" ht="15" hidden="false" customHeight="false" outlineLevel="0" collapsed="false">
      <c r="A4561" s="3" t="n">
        <v>4560</v>
      </c>
      <c r="B4561" s="3" t="n">
        <v>10</v>
      </c>
      <c r="C4561" s="3" t="s">
        <v>116</v>
      </c>
      <c r="D4561" s="4" t="n">
        <v>50.22</v>
      </c>
      <c r="E4561" s="4" t="n">
        <v>50.3</v>
      </c>
      <c r="F4561" s="4" t="n">
        <v>49.94</v>
      </c>
      <c r="G4561" s="4" t="n">
        <v>50.12</v>
      </c>
      <c r="H4561" s="5" t="n">
        <v>1368665</v>
      </c>
      <c r="I4561" s="3"/>
      <c r="J4561" s="3" t="n">
        <f aca="false">ROUND((G4561-G4560)/G4560*100,2)</f>
        <v>1.93</v>
      </c>
      <c r="K4561" s="3" t="str">
        <f aca="false">B4561&amp;"_"&amp;C4561</f>
        <v>10_2024-03-25</v>
      </c>
    </row>
    <row r="4562" customFormat="false" ht="15" hidden="false" customHeight="false" outlineLevel="0" collapsed="false">
      <c r="A4562" s="3" t="n">
        <v>4561</v>
      </c>
      <c r="B4562" s="3" t="n">
        <v>10</v>
      </c>
      <c r="C4562" s="3" t="s">
        <v>117</v>
      </c>
      <c r="D4562" s="4" t="n">
        <v>49.11</v>
      </c>
      <c r="E4562" s="4" t="n">
        <v>49.38</v>
      </c>
      <c r="F4562" s="4" t="n">
        <v>48.93</v>
      </c>
      <c r="G4562" s="4" t="n">
        <v>49.03</v>
      </c>
      <c r="H4562" s="5" t="n">
        <v>722759</v>
      </c>
      <c r="I4562" s="3"/>
      <c r="J4562" s="3" t="n">
        <f aca="false">ROUND((G4562-G4561)/G4561*100,2)</f>
        <v>-2.17</v>
      </c>
      <c r="K4562" s="3" t="str">
        <f aca="false">B4562&amp;"_"&amp;C4562</f>
        <v>10_2024-03-26</v>
      </c>
    </row>
    <row r="4563" customFormat="false" ht="15" hidden="false" customHeight="false" outlineLevel="0" collapsed="false">
      <c r="A4563" s="3" t="n">
        <v>4562</v>
      </c>
      <c r="B4563" s="3" t="n">
        <v>10</v>
      </c>
      <c r="C4563" s="3" t="s">
        <v>118</v>
      </c>
      <c r="D4563" s="4" t="n">
        <v>50.28</v>
      </c>
      <c r="E4563" s="4" t="n">
        <v>50.51</v>
      </c>
      <c r="F4563" s="4" t="n">
        <v>50.08</v>
      </c>
      <c r="G4563" s="4" t="n">
        <v>50.14</v>
      </c>
      <c r="H4563" s="5" t="n">
        <v>7753865</v>
      </c>
      <c r="I4563" s="3"/>
      <c r="J4563" s="3" t="n">
        <f aca="false">ROUND((G4563-G4562)/G4562*100,2)</f>
        <v>2.26</v>
      </c>
      <c r="K4563" s="3" t="str">
        <f aca="false">B4563&amp;"_"&amp;C4563</f>
        <v>10_2024-03-27</v>
      </c>
    </row>
    <row r="4564" customFormat="false" ht="15" hidden="false" customHeight="false" outlineLevel="0" collapsed="false">
      <c r="A4564" s="3" t="n">
        <v>4563</v>
      </c>
      <c r="B4564" s="3" t="n">
        <v>10</v>
      </c>
      <c r="C4564" s="3" t="s">
        <v>119</v>
      </c>
      <c r="D4564" s="4" t="n">
        <v>51.94</v>
      </c>
      <c r="E4564" s="4" t="n">
        <v>52.29</v>
      </c>
      <c r="F4564" s="4" t="n">
        <v>51.76</v>
      </c>
      <c r="G4564" s="4" t="n">
        <v>52.08</v>
      </c>
      <c r="H4564" s="5" t="n">
        <v>7426518</v>
      </c>
      <c r="I4564" s="3"/>
      <c r="J4564" s="3" t="n">
        <f aca="false">ROUND((G4564-G4563)/G4563*100,2)</f>
        <v>3.87</v>
      </c>
      <c r="K4564" s="3" t="str">
        <f aca="false">B4564&amp;"_"&amp;C4564</f>
        <v>10_2024-03-28</v>
      </c>
    </row>
    <row r="4565" customFormat="false" ht="15" hidden="false" customHeight="false" outlineLevel="0" collapsed="false">
      <c r="A4565" s="3" t="n">
        <v>4564</v>
      </c>
      <c r="B4565" s="3" t="n">
        <v>10</v>
      </c>
      <c r="C4565" s="3" t="s">
        <v>120</v>
      </c>
      <c r="D4565" s="4" t="n">
        <v>51.14</v>
      </c>
      <c r="E4565" s="4" t="n">
        <v>51.63</v>
      </c>
      <c r="F4565" s="4" t="n">
        <v>51.06</v>
      </c>
      <c r="G4565" s="4" t="n">
        <v>51.35</v>
      </c>
      <c r="H4565" s="5" t="n">
        <v>5296674</v>
      </c>
      <c r="I4565" s="3"/>
      <c r="J4565" s="3" t="n">
        <f aca="false">ROUND((G4565-G4564)/G4564*100,2)</f>
        <v>-1.4</v>
      </c>
      <c r="K4565" s="3" t="str">
        <f aca="false">B4565&amp;"_"&amp;C4565</f>
        <v>10_2024-03-29</v>
      </c>
    </row>
    <row r="4566" customFormat="false" ht="15" hidden="false" customHeight="false" outlineLevel="0" collapsed="false">
      <c r="A4566" s="3" t="n">
        <v>4565</v>
      </c>
      <c r="B4566" s="3" t="n">
        <v>10</v>
      </c>
      <c r="C4566" s="3" t="s">
        <v>121</v>
      </c>
      <c r="D4566" s="4" t="n">
        <v>52.15</v>
      </c>
      <c r="E4566" s="4" t="n">
        <v>52.46</v>
      </c>
      <c r="F4566" s="4" t="n">
        <v>51.96</v>
      </c>
      <c r="G4566" s="4" t="n">
        <v>52.16</v>
      </c>
      <c r="H4566" s="5" t="n">
        <v>3982709</v>
      </c>
      <c r="I4566" s="3"/>
      <c r="J4566" s="3" t="n">
        <f aca="false">ROUND((G4566-G4565)/G4565*100,2)</f>
        <v>1.58</v>
      </c>
      <c r="K4566" s="3" t="str">
        <f aca="false">B4566&amp;"_"&amp;C4566</f>
        <v>10_2024-04-01</v>
      </c>
    </row>
    <row r="4567" customFormat="false" ht="15" hidden="false" customHeight="false" outlineLevel="0" collapsed="false">
      <c r="A4567" s="3" t="n">
        <v>4566</v>
      </c>
      <c r="B4567" s="3" t="n">
        <v>10</v>
      </c>
      <c r="C4567" s="3" t="s">
        <v>122</v>
      </c>
      <c r="D4567" s="4" t="n">
        <v>51.71</v>
      </c>
      <c r="E4567" s="4" t="n">
        <v>51.86</v>
      </c>
      <c r="F4567" s="4" t="n">
        <v>51.54</v>
      </c>
      <c r="G4567" s="4" t="n">
        <v>51.82</v>
      </c>
      <c r="H4567" s="5" t="n">
        <v>6886154</v>
      </c>
      <c r="I4567" s="3"/>
      <c r="J4567" s="3" t="n">
        <f aca="false">ROUND((G4567-G4566)/G4566*100,2)</f>
        <v>-0.65</v>
      </c>
      <c r="K4567" s="3" t="str">
        <f aca="false">B4567&amp;"_"&amp;C4567</f>
        <v>10_2024-04-02</v>
      </c>
    </row>
    <row r="4568" customFormat="false" ht="15" hidden="false" customHeight="false" outlineLevel="0" collapsed="false">
      <c r="A4568" s="3" t="n">
        <v>4567</v>
      </c>
      <c r="B4568" s="3" t="n">
        <v>10</v>
      </c>
      <c r="C4568" s="3" t="s">
        <v>123</v>
      </c>
      <c r="D4568" s="4" t="n">
        <v>52.65</v>
      </c>
      <c r="E4568" s="4" t="n">
        <v>52.94</v>
      </c>
      <c r="F4568" s="4" t="n">
        <v>52.38</v>
      </c>
      <c r="G4568" s="4" t="n">
        <v>52.6</v>
      </c>
      <c r="H4568" s="5" t="n">
        <v>2970712</v>
      </c>
      <c r="I4568" s="3"/>
      <c r="J4568" s="3" t="n">
        <f aca="false">ROUND((G4568-G4567)/G4567*100,2)</f>
        <v>1.51</v>
      </c>
      <c r="K4568" s="3" t="str">
        <f aca="false">B4568&amp;"_"&amp;C4568</f>
        <v>10_2024-04-03</v>
      </c>
    </row>
    <row r="4569" customFormat="false" ht="15" hidden="false" customHeight="false" outlineLevel="0" collapsed="false">
      <c r="A4569" s="3" t="n">
        <v>4568</v>
      </c>
      <c r="B4569" s="3" t="n">
        <v>10</v>
      </c>
      <c r="C4569" s="3" t="s">
        <v>124</v>
      </c>
      <c r="D4569" s="4" t="n">
        <v>52.65</v>
      </c>
      <c r="E4569" s="4" t="n">
        <v>52.92</v>
      </c>
      <c r="F4569" s="4" t="n">
        <v>52.37</v>
      </c>
      <c r="G4569" s="4" t="n">
        <v>52.73</v>
      </c>
      <c r="H4569" s="5" t="n">
        <v>1446857</v>
      </c>
      <c r="I4569" s="3"/>
      <c r="J4569" s="3" t="n">
        <f aca="false">ROUND((G4569-G4568)/G4568*100,2)</f>
        <v>0.25</v>
      </c>
      <c r="K4569" s="3" t="str">
        <f aca="false">B4569&amp;"_"&amp;C4569</f>
        <v>10_2024-04-04</v>
      </c>
    </row>
    <row r="4570" customFormat="false" ht="15" hidden="false" customHeight="false" outlineLevel="0" collapsed="false">
      <c r="A4570" s="3" t="n">
        <v>4569</v>
      </c>
      <c r="B4570" s="3" t="n">
        <v>10</v>
      </c>
      <c r="C4570" s="3" t="s">
        <v>125</v>
      </c>
      <c r="D4570" s="4" t="n">
        <v>52.69</v>
      </c>
      <c r="E4570" s="4" t="n">
        <v>53.07</v>
      </c>
      <c r="F4570" s="4" t="n">
        <v>52.6</v>
      </c>
      <c r="G4570" s="4" t="n">
        <v>52.86</v>
      </c>
      <c r="H4570" s="5" t="n">
        <v>4667526</v>
      </c>
      <c r="I4570" s="3"/>
      <c r="J4570" s="3" t="n">
        <f aca="false">ROUND((G4570-G4569)/G4569*100,2)</f>
        <v>0.25</v>
      </c>
      <c r="K4570" s="3" t="str">
        <f aca="false">B4570&amp;"_"&amp;C4570</f>
        <v>10_2024-04-05</v>
      </c>
    </row>
    <row r="4571" customFormat="false" ht="15" hidden="false" customHeight="false" outlineLevel="0" collapsed="false">
      <c r="A4571" s="3" t="n">
        <v>4570</v>
      </c>
      <c r="B4571" s="3" t="n">
        <v>10</v>
      </c>
      <c r="C4571" s="3" t="s">
        <v>126</v>
      </c>
      <c r="D4571" s="4" t="n">
        <v>51.38</v>
      </c>
      <c r="E4571" s="4" t="n">
        <v>51.47</v>
      </c>
      <c r="F4571" s="4" t="n">
        <v>50.99</v>
      </c>
      <c r="G4571" s="4" t="n">
        <v>51.26</v>
      </c>
      <c r="H4571" s="5" t="n">
        <v>1466696</v>
      </c>
      <c r="I4571" s="3"/>
      <c r="J4571" s="3" t="n">
        <f aca="false">ROUND((G4571-G4570)/G4570*100,2)</f>
        <v>-3.03</v>
      </c>
      <c r="K4571" s="3" t="str">
        <f aca="false">B4571&amp;"_"&amp;C4571</f>
        <v>10_2024-04-08</v>
      </c>
    </row>
    <row r="4572" customFormat="false" ht="15" hidden="false" customHeight="false" outlineLevel="0" collapsed="false">
      <c r="A4572" s="3" t="n">
        <v>4571</v>
      </c>
      <c r="B4572" s="3" t="n">
        <v>10</v>
      </c>
      <c r="C4572" s="3" t="s">
        <v>127</v>
      </c>
      <c r="D4572" s="4" t="n">
        <v>51.65</v>
      </c>
      <c r="E4572" s="4" t="n">
        <v>51.82</v>
      </c>
      <c r="F4572" s="4" t="n">
        <v>51.46</v>
      </c>
      <c r="G4572" s="4" t="n">
        <v>51.65</v>
      </c>
      <c r="H4572" s="5" t="n">
        <v>669296</v>
      </c>
      <c r="I4572" s="3"/>
      <c r="J4572" s="3" t="n">
        <f aca="false">ROUND((G4572-G4571)/G4571*100,2)</f>
        <v>0.76</v>
      </c>
      <c r="K4572" s="3" t="str">
        <f aca="false">B4572&amp;"_"&amp;C4572</f>
        <v>10_2024-04-09</v>
      </c>
    </row>
    <row r="4573" customFormat="false" ht="15" hidden="false" customHeight="false" outlineLevel="0" collapsed="false">
      <c r="A4573" s="3" t="n">
        <v>4572</v>
      </c>
      <c r="B4573" s="3" t="n">
        <v>10</v>
      </c>
      <c r="C4573" s="3" t="s">
        <v>128</v>
      </c>
      <c r="D4573" s="4" t="n">
        <v>51.63</v>
      </c>
      <c r="E4573" s="4" t="n">
        <v>51.85</v>
      </c>
      <c r="F4573" s="4" t="n">
        <v>51.32</v>
      </c>
      <c r="G4573" s="4" t="n">
        <v>51.74</v>
      </c>
      <c r="H4573" s="5" t="n">
        <v>4694340</v>
      </c>
      <c r="I4573" s="3"/>
      <c r="J4573" s="3" t="n">
        <f aca="false">ROUND((G4573-G4572)/G4572*100,2)</f>
        <v>0.17</v>
      </c>
      <c r="K4573" s="3" t="str">
        <f aca="false">B4573&amp;"_"&amp;C4573</f>
        <v>10_2024-04-10</v>
      </c>
    </row>
    <row r="4574" customFormat="false" ht="15" hidden="false" customHeight="false" outlineLevel="0" collapsed="false">
      <c r="A4574" s="3" t="n">
        <v>4573</v>
      </c>
      <c r="B4574" s="3" t="n">
        <v>10</v>
      </c>
      <c r="C4574" s="3" t="s">
        <v>129</v>
      </c>
      <c r="D4574" s="4" t="n">
        <v>51.9</v>
      </c>
      <c r="E4574" s="4" t="n">
        <v>52.05</v>
      </c>
      <c r="F4574" s="4" t="n">
        <v>51.52</v>
      </c>
      <c r="G4574" s="4" t="n">
        <v>51.7</v>
      </c>
      <c r="H4574" s="5" t="n">
        <v>1365565</v>
      </c>
      <c r="I4574" s="3"/>
      <c r="J4574" s="3" t="n">
        <f aca="false">ROUND((G4574-G4573)/G4573*100,2)</f>
        <v>-0.08</v>
      </c>
      <c r="K4574" s="3" t="str">
        <f aca="false">B4574&amp;"_"&amp;C4574</f>
        <v>10_2024-04-11</v>
      </c>
    </row>
    <row r="4575" customFormat="false" ht="15" hidden="false" customHeight="false" outlineLevel="0" collapsed="false">
      <c r="A4575" s="3" t="n">
        <v>4574</v>
      </c>
      <c r="B4575" s="3" t="n">
        <v>10</v>
      </c>
      <c r="C4575" s="3" t="s">
        <v>130</v>
      </c>
      <c r="D4575" s="4" t="n">
        <v>51.36</v>
      </c>
      <c r="E4575" s="4" t="n">
        <v>51.57</v>
      </c>
      <c r="F4575" s="4" t="n">
        <v>51.15</v>
      </c>
      <c r="G4575" s="4" t="n">
        <v>51.5</v>
      </c>
      <c r="H4575" s="5" t="n">
        <v>5940390</v>
      </c>
      <c r="I4575" s="3"/>
      <c r="J4575" s="3" t="n">
        <f aca="false">ROUND((G4575-G4574)/G4574*100,2)</f>
        <v>-0.39</v>
      </c>
      <c r="K4575" s="3" t="str">
        <f aca="false">B4575&amp;"_"&amp;C4575</f>
        <v>10_2024-04-12</v>
      </c>
    </row>
    <row r="4576" customFormat="false" ht="15" hidden="false" customHeight="false" outlineLevel="0" collapsed="false">
      <c r="A4576" s="3" t="n">
        <v>4575</v>
      </c>
      <c r="B4576" s="3" t="n">
        <v>10</v>
      </c>
      <c r="C4576" s="3" t="s">
        <v>131</v>
      </c>
      <c r="D4576" s="4" t="n">
        <v>51.54</v>
      </c>
      <c r="E4576" s="4" t="n">
        <v>51.62</v>
      </c>
      <c r="F4576" s="4" t="n">
        <v>51.15</v>
      </c>
      <c r="G4576" s="4" t="n">
        <v>51.37</v>
      </c>
      <c r="H4576" s="5" t="n">
        <v>4971959</v>
      </c>
      <c r="I4576" s="3"/>
      <c r="J4576" s="3" t="n">
        <f aca="false">ROUND((G4576-G4575)/G4575*100,2)</f>
        <v>-0.25</v>
      </c>
      <c r="K4576" s="3" t="str">
        <f aca="false">B4576&amp;"_"&amp;C4576</f>
        <v>10_2024-04-15</v>
      </c>
    </row>
    <row r="4577" customFormat="false" ht="15" hidden="false" customHeight="false" outlineLevel="0" collapsed="false">
      <c r="A4577" s="3" t="n">
        <v>4576</v>
      </c>
      <c r="B4577" s="3" t="n">
        <v>10</v>
      </c>
      <c r="C4577" s="3" t="s">
        <v>132</v>
      </c>
      <c r="D4577" s="4" t="n">
        <v>50.49</v>
      </c>
      <c r="E4577" s="4" t="n">
        <v>50.94</v>
      </c>
      <c r="F4577" s="4" t="n">
        <v>50.33</v>
      </c>
      <c r="G4577" s="4" t="n">
        <v>50.69</v>
      </c>
      <c r="H4577" s="5" t="n">
        <v>7683662</v>
      </c>
      <c r="I4577" s="3"/>
      <c r="J4577" s="3" t="n">
        <f aca="false">ROUND((G4577-G4576)/G4576*100,2)</f>
        <v>-1.32</v>
      </c>
      <c r="K4577" s="3" t="str">
        <f aca="false">B4577&amp;"_"&amp;C4577</f>
        <v>10_2024-04-16</v>
      </c>
    </row>
    <row r="4578" customFormat="false" ht="15" hidden="false" customHeight="false" outlineLevel="0" collapsed="false">
      <c r="A4578" s="3" t="n">
        <v>4577</v>
      </c>
      <c r="B4578" s="3" t="n">
        <v>10</v>
      </c>
      <c r="C4578" s="3" t="s">
        <v>133</v>
      </c>
      <c r="D4578" s="4" t="n">
        <v>52.11</v>
      </c>
      <c r="E4578" s="4" t="n">
        <v>52.21</v>
      </c>
      <c r="F4578" s="4" t="n">
        <v>51.83</v>
      </c>
      <c r="G4578" s="4" t="n">
        <v>52.07</v>
      </c>
      <c r="H4578" s="5" t="n">
        <v>4585484</v>
      </c>
      <c r="I4578" s="3"/>
      <c r="J4578" s="3" t="n">
        <f aca="false">ROUND((G4578-G4577)/G4577*100,2)</f>
        <v>2.72</v>
      </c>
      <c r="K4578" s="3" t="str">
        <f aca="false">B4578&amp;"_"&amp;C4578</f>
        <v>10_2024-04-17</v>
      </c>
    </row>
    <row r="4579" customFormat="false" ht="15" hidden="false" customHeight="false" outlineLevel="0" collapsed="false">
      <c r="A4579" s="3" t="n">
        <v>4578</v>
      </c>
      <c r="B4579" s="3" t="n">
        <v>10</v>
      </c>
      <c r="C4579" s="3" t="s">
        <v>134</v>
      </c>
      <c r="D4579" s="4" t="n">
        <v>51.15</v>
      </c>
      <c r="E4579" s="4" t="n">
        <v>51.42</v>
      </c>
      <c r="F4579" s="4" t="n">
        <v>50.93</v>
      </c>
      <c r="G4579" s="4" t="n">
        <v>51.24</v>
      </c>
      <c r="H4579" s="5" t="n">
        <v>6755866</v>
      </c>
      <c r="I4579" s="3"/>
      <c r="J4579" s="3" t="n">
        <f aca="false">ROUND((G4579-G4578)/G4578*100,2)</f>
        <v>-1.59</v>
      </c>
      <c r="K4579" s="3" t="str">
        <f aca="false">B4579&amp;"_"&amp;C4579</f>
        <v>10_2024-04-18</v>
      </c>
    </row>
    <row r="4580" customFormat="false" ht="15" hidden="false" customHeight="false" outlineLevel="0" collapsed="false">
      <c r="A4580" s="3" t="n">
        <v>4579</v>
      </c>
      <c r="B4580" s="3" t="n">
        <v>10</v>
      </c>
      <c r="C4580" s="3" t="s">
        <v>135</v>
      </c>
      <c r="D4580" s="4" t="n">
        <v>50.53</v>
      </c>
      <c r="E4580" s="4" t="n">
        <v>50.74</v>
      </c>
      <c r="F4580" s="4" t="n">
        <v>50.36</v>
      </c>
      <c r="G4580" s="4" t="n">
        <v>50.47</v>
      </c>
      <c r="H4580" s="5" t="n">
        <v>1649196</v>
      </c>
      <c r="I4580" s="3"/>
      <c r="J4580" s="3" t="n">
        <f aca="false">ROUND((G4580-G4579)/G4579*100,2)</f>
        <v>-1.5</v>
      </c>
      <c r="K4580" s="3" t="str">
        <f aca="false">B4580&amp;"_"&amp;C4580</f>
        <v>10_2024-04-19</v>
      </c>
    </row>
    <row r="4581" customFormat="false" ht="15" hidden="false" customHeight="false" outlineLevel="0" collapsed="false">
      <c r="A4581" s="3" t="n">
        <v>4580</v>
      </c>
      <c r="B4581" s="3" t="n">
        <v>10</v>
      </c>
      <c r="C4581" s="3" t="s">
        <v>136</v>
      </c>
      <c r="D4581" s="4" t="n">
        <v>49.94</v>
      </c>
      <c r="E4581" s="4" t="n">
        <v>50.1</v>
      </c>
      <c r="F4581" s="4" t="n">
        <v>49.89</v>
      </c>
      <c r="G4581" s="4" t="n">
        <v>49.9</v>
      </c>
      <c r="H4581" s="5" t="n">
        <v>1000081</v>
      </c>
      <c r="I4581" s="3"/>
      <c r="J4581" s="3" t="n">
        <f aca="false">ROUND((G4581-G4580)/G4580*100,2)</f>
        <v>-1.13</v>
      </c>
      <c r="K4581" s="3" t="str">
        <f aca="false">B4581&amp;"_"&amp;C4581</f>
        <v>10_2024-04-22</v>
      </c>
    </row>
    <row r="4582" customFormat="false" ht="15" hidden="false" customHeight="false" outlineLevel="0" collapsed="false">
      <c r="A4582" s="3" t="n">
        <v>4581</v>
      </c>
      <c r="B4582" s="3" t="n">
        <v>10</v>
      </c>
      <c r="C4582" s="3" t="s">
        <v>137</v>
      </c>
      <c r="D4582" s="4" t="n">
        <v>50.66</v>
      </c>
      <c r="E4582" s="4" t="n">
        <v>50.75</v>
      </c>
      <c r="F4582" s="4" t="n">
        <v>50.43</v>
      </c>
      <c r="G4582" s="4" t="n">
        <v>50.67</v>
      </c>
      <c r="H4582" s="5" t="n">
        <v>3284409</v>
      </c>
      <c r="I4582" s="3"/>
      <c r="J4582" s="3" t="n">
        <f aca="false">ROUND((G4582-G4581)/G4581*100,2)</f>
        <v>1.54</v>
      </c>
      <c r="K4582" s="3" t="str">
        <f aca="false">B4582&amp;"_"&amp;C4582</f>
        <v>10_2024-04-23</v>
      </c>
    </row>
    <row r="4583" customFormat="false" ht="15" hidden="false" customHeight="false" outlineLevel="0" collapsed="false">
      <c r="A4583" s="3" t="n">
        <v>4582</v>
      </c>
      <c r="B4583" s="3" t="n">
        <v>10</v>
      </c>
      <c r="C4583" s="3" t="s">
        <v>138</v>
      </c>
      <c r="D4583" s="4" t="n">
        <v>51.09</v>
      </c>
      <c r="E4583" s="4" t="n">
        <v>51.11</v>
      </c>
      <c r="F4583" s="4" t="n">
        <v>50.83</v>
      </c>
      <c r="G4583" s="4" t="n">
        <v>50.93</v>
      </c>
      <c r="H4583" s="5" t="n">
        <v>3831195</v>
      </c>
      <c r="I4583" s="3"/>
      <c r="J4583" s="3" t="n">
        <f aca="false">ROUND((G4583-G4582)/G4582*100,2)</f>
        <v>0.51</v>
      </c>
      <c r="K4583" s="3" t="str">
        <f aca="false">B4583&amp;"_"&amp;C4583</f>
        <v>10_2024-04-24</v>
      </c>
    </row>
    <row r="4584" customFormat="false" ht="15" hidden="false" customHeight="false" outlineLevel="0" collapsed="false">
      <c r="A4584" s="3" t="n">
        <v>4583</v>
      </c>
      <c r="B4584" s="3" t="n">
        <v>10</v>
      </c>
      <c r="C4584" s="3" t="s">
        <v>139</v>
      </c>
      <c r="D4584" s="4" t="n">
        <v>51.54</v>
      </c>
      <c r="E4584" s="4" t="n">
        <v>51.57</v>
      </c>
      <c r="F4584" s="4" t="n">
        <v>51.29</v>
      </c>
      <c r="G4584" s="4" t="n">
        <v>51.48</v>
      </c>
      <c r="H4584" s="5" t="n">
        <v>4638777</v>
      </c>
      <c r="I4584" s="3"/>
      <c r="J4584" s="3" t="n">
        <f aca="false">ROUND((G4584-G4583)/G4583*100,2)</f>
        <v>1.08</v>
      </c>
      <c r="K4584" s="3" t="str">
        <f aca="false">B4584&amp;"_"&amp;C4584</f>
        <v>10_2024-04-25</v>
      </c>
    </row>
    <row r="4585" customFormat="false" ht="15" hidden="false" customHeight="false" outlineLevel="0" collapsed="false">
      <c r="A4585" s="3" t="n">
        <v>4584</v>
      </c>
      <c r="B4585" s="3" t="n">
        <v>10</v>
      </c>
      <c r="C4585" s="3" t="s">
        <v>140</v>
      </c>
      <c r="D4585" s="4" t="n">
        <v>51.7</v>
      </c>
      <c r="E4585" s="4" t="n">
        <v>51.92</v>
      </c>
      <c r="F4585" s="4" t="n">
        <v>51.69</v>
      </c>
      <c r="G4585" s="4" t="n">
        <v>51.85</v>
      </c>
      <c r="H4585" s="5" t="n">
        <v>2602646</v>
      </c>
      <c r="I4585" s="3"/>
      <c r="J4585" s="3" t="n">
        <f aca="false">ROUND((G4585-G4584)/G4584*100,2)</f>
        <v>0.72</v>
      </c>
      <c r="K4585" s="3" t="str">
        <f aca="false">B4585&amp;"_"&amp;C4585</f>
        <v>10_2024-04-26</v>
      </c>
    </row>
    <row r="4586" customFormat="false" ht="15" hidden="false" customHeight="false" outlineLevel="0" collapsed="false">
      <c r="A4586" s="3" t="n">
        <v>4585</v>
      </c>
      <c r="B4586" s="3" t="n">
        <v>10</v>
      </c>
      <c r="C4586" s="3" t="s">
        <v>141</v>
      </c>
      <c r="D4586" s="4" t="n">
        <v>50.97</v>
      </c>
      <c r="E4586" s="4" t="n">
        <v>51.16</v>
      </c>
      <c r="F4586" s="4" t="n">
        <v>50.66</v>
      </c>
      <c r="G4586" s="4" t="n">
        <v>50.92</v>
      </c>
      <c r="H4586" s="5" t="n">
        <v>2718207</v>
      </c>
      <c r="I4586" s="3"/>
      <c r="J4586" s="3" t="n">
        <f aca="false">ROUND((G4586-G4585)/G4585*100,2)</f>
        <v>-1.79</v>
      </c>
      <c r="K4586" s="3" t="str">
        <f aca="false">B4586&amp;"_"&amp;C4586</f>
        <v>10_2024-04-29</v>
      </c>
    </row>
    <row r="4587" customFormat="false" ht="15" hidden="false" customHeight="false" outlineLevel="0" collapsed="false">
      <c r="A4587" s="3" t="n">
        <v>4586</v>
      </c>
      <c r="B4587" s="3" t="n">
        <v>10</v>
      </c>
      <c r="C4587" s="3" t="s">
        <v>142</v>
      </c>
      <c r="D4587" s="4" t="n">
        <v>50.97</v>
      </c>
      <c r="E4587" s="4" t="n">
        <v>51.29</v>
      </c>
      <c r="F4587" s="4" t="n">
        <v>50.82</v>
      </c>
      <c r="G4587" s="4" t="n">
        <v>51.05</v>
      </c>
      <c r="H4587" s="5" t="n">
        <v>7320484</v>
      </c>
      <c r="I4587" s="3"/>
      <c r="J4587" s="3" t="n">
        <f aca="false">ROUND((G4587-G4586)/G4586*100,2)</f>
        <v>0.26</v>
      </c>
      <c r="K4587" s="3" t="str">
        <f aca="false">B4587&amp;"_"&amp;C4587</f>
        <v>10_2024-04-30</v>
      </c>
    </row>
    <row r="4588" customFormat="false" ht="15" hidden="false" customHeight="false" outlineLevel="0" collapsed="false">
      <c r="A4588" s="3" t="n">
        <v>4587</v>
      </c>
      <c r="B4588" s="3" t="n">
        <v>10</v>
      </c>
      <c r="C4588" s="3" t="s">
        <v>143</v>
      </c>
      <c r="D4588" s="4" t="n">
        <v>50.03</v>
      </c>
      <c r="E4588" s="4" t="n">
        <v>50.31</v>
      </c>
      <c r="F4588" s="4" t="n">
        <v>49.97</v>
      </c>
      <c r="G4588" s="4" t="n">
        <v>50.22</v>
      </c>
      <c r="H4588" s="5" t="n">
        <v>6079599</v>
      </c>
      <c r="I4588" s="3"/>
      <c r="J4588" s="3" t="n">
        <f aca="false">ROUND((G4588-G4587)/G4587*100,2)</f>
        <v>-1.63</v>
      </c>
      <c r="K4588" s="3" t="str">
        <f aca="false">B4588&amp;"_"&amp;C4588</f>
        <v>10_2024-05-01</v>
      </c>
    </row>
    <row r="4589" customFormat="false" ht="15" hidden="false" customHeight="false" outlineLevel="0" collapsed="false">
      <c r="A4589" s="3" t="n">
        <v>4588</v>
      </c>
      <c r="B4589" s="3" t="n">
        <v>10</v>
      </c>
      <c r="C4589" s="3" t="s">
        <v>144</v>
      </c>
      <c r="D4589" s="4" t="n">
        <v>52.06</v>
      </c>
      <c r="E4589" s="4" t="n">
        <v>52.11</v>
      </c>
      <c r="F4589" s="4" t="n">
        <v>51.79</v>
      </c>
      <c r="G4589" s="4" t="n">
        <v>51.89</v>
      </c>
      <c r="H4589" s="5" t="n">
        <v>535755</v>
      </c>
      <c r="I4589" s="3"/>
      <c r="J4589" s="3" t="n">
        <f aca="false">ROUND((G4589-G4588)/G4588*100,2)</f>
        <v>3.33</v>
      </c>
      <c r="K4589" s="3" t="str">
        <f aca="false">B4589&amp;"_"&amp;C4589</f>
        <v>10_2024-05-02</v>
      </c>
    </row>
    <row r="4590" customFormat="false" ht="15" hidden="false" customHeight="false" outlineLevel="0" collapsed="false">
      <c r="A4590" s="3" t="n">
        <v>4589</v>
      </c>
      <c r="B4590" s="3" t="n">
        <v>10</v>
      </c>
      <c r="C4590" s="3" t="s">
        <v>145</v>
      </c>
      <c r="D4590" s="4" t="n">
        <v>52.36</v>
      </c>
      <c r="E4590" s="4" t="n">
        <v>52.45</v>
      </c>
      <c r="F4590" s="4" t="n">
        <v>52.04</v>
      </c>
      <c r="G4590" s="4" t="n">
        <v>52.27</v>
      </c>
      <c r="H4590" s="5" t="n">
        <v>3065060</v>
      </c>
      <c r="I4590" s="3"/>
      <c r="J4590" s="3" t="n">
        <f aca="false">ROUND((G4590-G4589)/G4589*100,2)</f>
        <v>0.73</v>
      </c>
      <c r="K4590" s="3" t="str">
        <f aca="false">B4590&amp;"_"&amp;C4590</f>
        <v>10_2024-05-03</v>
      </c>
    </row>
    <row r="4591" customFormat="false" ht="15" hidden="false" customHeight="false" outlineLevel="0" collapsed="false">
      <c r="A4591" s="3" t="n">
        <v>4590</v>
      </c>
      <c r="B4591" s="3" t="n">
        <v>10</v>
      </c>
      <c r="C4591" s="3" t="s">
        <v>146</v>
      </c>
      <c r="D4591" s="4" t="n">
        <v>52.54</v>
      </c>
      <c r="E4591" s="4" t="n">
        <v>52.66</v>
      </c>
      <c r="F4591" s="4" t="n">
        <v>52.32</v>
      </c>
      <c r="G4591" s="4" t="n">
        <v>52.35</v>
      </c>
      <c r="H4591" s="5" t="n">
        <v>4509328</v>
      </c>
      <c r="I4591" s="3"/>
      <c r="J4591" s="3" t="n">
        <f aca="false">ROUND((G4591-G4590)/G4590*100,2)</f>
        <v>0.15</v>
      </c>
      <c r="K4591" s="3" t="str">
        <f aca="false">B4591&amp;"_"&amp;C4591</f>
        <v>10_2024-05-06</v>
      </c>
    </row>
    <row r="4592" customFormat="false" ht="15" hidden="false" customHeight="false" outlineLevel="0" collapsed="false">
      <c r="A4592" s="3" t="n">
        <v>4591</v>
      </c>
      <c r="B4592" s="3" t="n">
        <v>10</v>
      </c>
      <c r="C4592" s="3" t="s">
        <v>147</v>
      </c>
      <c r="D4592" s="4" t="n">
        <v>52.25</v>
      </c>
      <c r="E4592" s="4" t="n">
        <v>52.54</v>
      </c>
      <c r="F4592" s="4" t="n">
        <v>51.93</v>
      </c>
      <c r="G4592" s="4" t="n">
        <v>52.05</v>
      </c>
      <c r="H4592" s="5" t="n">
        <v>6755722</v>
      </c>
      <c r="I4592" s="3"/>
      <c r="J4592" s="3" t="n">
        <f aca="false">ROUND((G4592-G4591)/G4591*100,2)</f>
        <v>-0.57</v>
      </c>
      <c r="K4592" s="3" t="str">
        <f aca="false">B4592&amp;"_"&amp;C4592</f>
        <v>10_2024-05-07</v>
      </c>
    </row>
    <row r="4593" customFormat="false" ht="15" hidden="false" customHeight="false" outlineLevel="0" collapsed="false">
      <c r="A4593" s="3" t="n">
        <v>4592</v>
      </c>
      <c r="B4593" s="3" t="n">
        <v>10</v>
      </c>
      <c r="C4593" s="3" t="s">
        <v>148</v>
      </c>
      <c r="D4593" s="4" t="n">
        <v>52.79</v>
      </c>
      <c r="E4593" s="4" t="n">
        <v>52.91</v>
      </c>
      <c r="F4593" s="4" t="n">
        <v>52.71</v>
      </c>
      <c r="G4593" s="4" t="n">
        <v>52.76</v>
      </c>
      <c r="H4593" s="5" t="n">
        <v>1734066</v>
      </c>
      <c r="I4593" s="3"/>
      <c r="J4593" s="3" t="n">
        <f aca="false">ROUND((G4593-G4592)/G4592*100,2)</f>
        <v>1.36</v>
      </c>
      <c r="K4593" s="3" t="str">
        <f aca="false">B4593&amp;"_"&amp;C4593</f>
        <v>10_2024-05-08</v>
      </c>
    </row>
    <row r="4594" customFormat="false" ht="15" hidden="false" customHeight="false" outlineLevel="0" collapsed="false">
      <c r="A4594" s="3" t="n">
        <v>4593</v>
      </c>
      <c r="B4594" s="3" t="n">
        <v>10</v>
      </c>
      <c r="C4594" s="3" t="s">
        <v>149</v>
      </c>
      <c r="D4594" s="4" t="n">
        <v>52.21</v>
      </c>
      <c r="E4594" s="4" t="n">
        <v>52.28</v>
      </c>
      <c r="F4594" s="4" t="n">
        <v>52.05</v>
      </c>
      <c r="G4594" s="4" t="n">
        <v>52.1</v>
      </c>
      <c r="H4594" s="5" t="n">
        <v>6461211</v>
      </c>
      <c r="I4594" s="3"/>
      <c r="J4594" s="3" t="n">
        <f aca="false">ROUND((G4594-G4593)/G4593*100,2)</f>
        <v>-1.25</v>
      </c>
      <c r="K4594" s="3" t="str">
        <f aca="false">B4594&amp;"_"&amp;C4594</f>
        <v>10_2024-05-09</v>
      </c>
    </row>
    <row r="4595" customFormat="false" ht="15" hidden="false" customHeight="false" outlineLevel="0" collapsed="false">
      <c r="A4595" s="3" t="n">
        <v>4594</v>
      </c>
      <c r="B4595" s="3" t="n">
        <v>10</v>
      </c>
      <c r="C4595" s="3" t="s">
        <v>150</v>
      </c>
      <c r="D4595" s="4" t="n">
        <v>52.38</v>
      </c>
      <c r="E4595" s="4" t="n">
        <v>52.48</v>
      </c>
      <c r="F4595" s="4" t="n">
        <v>52.25</v>
      </c>
      <c r="G4595" s="4" t="n">
        <v>52.31</v>
      </c>
      <c r="H4595" s="5" t="n">
        <v>2166808</v>
      </c>
      <c r="I4595" s="3"/>
      <c r="J4595" s="3" t="n">
        <f aca="false">ROUND((G4595-G4594)/G4594*100,2)</f>
        <v>0.4</v>
      </c>
      <c r="K4595" s="3" t="str">
        <f aca="false">B4595&amp;"_"&amp;C4595</f>
        <v>10_2024-05-10</v>
      </c>
    </row>
    <row r="4596" customFormat="false" ht="15" hidden="false" customHeight="false" outlineLevel="0" collapsed="false">
      <c r="A4596" s="3" t="n">
        <v>4595</v>
      </c>
      <c r="B4596" s="3" t="n">
        <v>10</v>
      </c>
      <c r="C4596" s="3" t="s">
        <v>151</v>
      </c>
      <c r="D4596" s="4" t="n">
        <v>53.67</v>
      </c>
      <c r="E4596" s="4" t="n">
        <v>53.71</v>
      </c>
      <c r="F4596" s="4" t="n">
        <v>53.36</v>
      </c>
      <c r="G4596" s="4" t="n">
        <v>53.49</v>
      </c>
      <c r="H4596" s="5" t="n">
        <v>845676</v>
      </c>
      <c r="I4596" s="3"/>
      <c r="J4596" s="3" t="n">
        <f aca="false">ROUND((G4596-G4595)/G4595*100,2)</f>
        <v>2.26</v>
      </c>
      <c r="K4596" s="3" t="str">
        <f aca="false">B4596&amp;"_"&amp;C4596</f>
        <v>10_2024-05-13</v>
      </c>
    </row>
    <row r="4597" customFormat="false" ht="15" hidden="false" customHeight="false" outlineLevel="0" collapsed="false">
      <c r="A4597" s="3" t="n">
        <v>4596</v>
      </c>
      <c r="B4597" s="3" t="n">
        <v>10</v>
      </c>
      <c r="C4597" s="3" t="s">
        <v>152</v>
      </c>
      <c r="D4597" s="4" t="n">
        <v>53.97</v>
      </c>
      <c r="E4597" s="4" t="n">
        <v>54.45</v>
      </c>
      <c r="F4597" s="4" t="n">
        <v>53.77</v>
      </c>
      <c r="G4597" s="4" t="n">
        <v>54.18</v>
      </c>
      <c r="H4597" s="5" t="n">
        <v>3442324</v>
      </c>
      <c r="I4597" s="3"/>
      <c r="J4597" s="3" t="n">
        <f aca="false">ROUND((G4597-G4596)/G4596*100,2)</f>
        <v>1.29</v>
      </c>
      <c r="K4597" s="3" t="str">
        <f aca="false">B4597&amp;"_"&amp;C4597</f>
        <v>10_2024-05-14</v>
      </c>
    </row>
    <row r="4598" customFormat="false" ht="15" hidden="false" customHeight="false" outlineLevel="0" collapsed="false">
      <c r="A4598" s="3" t="n">
        <v>4597</v>
      </c>
      <c r="B4598" s="3" t="n">
        <v>10</v>
      </c>
      <c r="C4598" s="3" t="s">
        <v>153</v>
      </c>
      <c r="D4598" s="4" t="n">
        <v>55.46</v>
      </c>
      <c r="E4598" s="4" t="n">
        <v>55.61</v>
      </c>
      <c r="F4598" s="4" t="n">
        <v>55.38</v>
      </c>
      <c r="G4598" s="4" t="n">
        <v>55.42</v>
      </c>
      <c r="H4598" s="5" t="n">
        <v>2716180</v>
      </c>
      <c r="I4598" s="3"/>
      <c r="J4598" s="3" t="n">
        <f aca="false">ROUND((G4598-G4597)/G4597*100,2)</f>
        <v>2.29</v>
      </c>
      <c r="K4598" s="3" t="str">
        <f aca="false">B4598&amp;"_"&amp;C4598</f>
        <v>10_2024-05-15</v>
      </c>
    </row>
    <row r="4599" customFormat="false" ht="15" hidden="false" customHeight="false" outlineLevel="0" collapsed="false">
      <c r="A4599" s="3" t="n">
        <v>4598</v>
      </c>
      <c r="B4599" s="3" t="n">
        <v>10</v>
      </c>
      <c r="C4599" s="3" t="s">
        <v>154</v>
      </c>
      <c r="D4599" s="4" t="n">
        <v>54.42</v>
      </c>
      <c r="E4599" s="4" t="n">
        <v>54.61</v>
      </c>
      <c r="F4599" s="4" t="n">
        <v>54.37</v>
      </c>
      <c r="G4599" s="4" t="n">
        <v>54.57</v>
      </c>
      <c r="H4599" s="5" t="n">
        <v>2765266</v>
      </c>
      <c r="I4599" s="3"/>
      <c r="J4599" s="3" t="n">
        <f aca="false">ROUND((G4599-G4598)/G4598*100,2)</f>
        <v>-1.53</v>
      </c>
      <c r="K4599" s="3" t="str">
        <f aca="false">B4599&amp;"_"&amp;C4599</f>
        <v>10_2024-05-16</v>
      </c>
    </row>
    <row r="4600" customFormat="false" ht="15" hidden="false" customHeight="false" outlineLevel="0" collapsed="false">
      <c r="A4600" s="3" t="n">
        <v>4599</v>
      </c>
      <c r="B4600" s="3" t="n">
        <v>10</v>
      </c>
      <c r="C4600" s="3" t="s">
        <v>155</v>
      </c>
      <c r="D4600" s="4" t="n">
        <v>53.66</v>
      </c>
      <c r="E4600" s="4" t="n">
        <v>53.96</v>
      </c>
      <c r="F4600" s="4" t="n">
        <v>53.43</v>
      </c>
      <c r="G4600" s="4" t="n">
        <v>53.55</v>
      </c>
      <c r="H4600" s="5" t="n">
        <v>2305534</v>
      </c>
      <c r="I4600" s="3"/>
      <c r="J4600" s="3" t="n">
        <f aca="false">ROUND((G4600-G4599)/G4599*100,2)</f>
        <v>-1.87</v>
      </c>
      <c r="K4600" s="3" t="str">
        <f aca="false">B4600&amp;"_"&amp;C4600</f>
        <v>10_2024-05-17</v>
      </c>
    </row>
    <row r="4601" customFormat="false" ht="15" hidden="false" customHeight="false" outlineLevel="0" collapsed="false">
      <c r="A4601" s="3" t="n">
        <v>4600</v>
      </c>
      <c r="B4601" s="3" t="n">
        <v>10</v>
      </c>
      <c r="C4601" s="3" t="s">
        <v>156</v>
      </c>
      <c r="D4601" s="4" t="n">
        <v>54.08</v>
      </c>
      <c r="E4601" s="4" t="n">
        <v>54.35</v>
      </c>
      <c r="F4601" s="4" t="n">
        <v>53.88</v>
      </c>
      <c r="G4601" s="4" t="n">
        <v>54.22</v>
      </c>
      <c r="H4601" s="5" t="n">
        <v>4061292</v>
      </c>
      <c r="I4601" s="3"/>
      <c r="J4601" s="3" t="n">
        <f aca="false">ROUND((G4601-G4600)/G4600*100,2)</f>
        <v>1.25</v>
      </c>
      <c r="K4601" s="3" t="str">
        <f aca="false">B4601&amp;"_"&amp;C4601</f>
        <v>10_2024-05-20</v>
      </c>
    </row>
    <row r="4602" customFormat="false" ht="15" hidden="false" customHeight="false" outlineLevel="0" collapsed="false">
      <c r="A4602" s="3" t="n">
        <v>4601</v>
      </c>
      <c r="B4602" s="3" t="n">
        <v>10</v>
      </c>
      <c r="C4602" s="3" t="s">
        <v>157</v>
      </c>
      <c r="D4602" s="4" t="n">
        <v>54.2</v>
      </c>
      <c r="E4602" s="4" t="n">
        <v>54.36</v>
      </c>
      <c r="F4602" s="4" t="n">
        <v>54.09</v>
      </c>
      <c r="G4602" s="4" t="n">
        <v>54.32</v>
      </c>
      <c r="H4602" s="5" t="n">
        <v>747627</v>
      </c>
      <c r="I4602" s="3"/>
      <c r="J4602" s="3" t="n">
        <f aca="false">ROUND((G4602-G4601)/G4601*100,2)</f>
        <v>0.18</v>
      </c>
      <c r="K4602" s="3" t="str">
        <f aca="false">B4602&amp;"_"&amp;C4602</f>
        <v>10_2024-05-21</v>
      </c>
    </row>
    <row r="4603" customFormat="false" ht="15" hidden="false" customHeight="false" outlineLevel="0" collapsed="false">
      <c r="A4603" s="3" t="n">
        <v>4602</v>
      </c>
      <c r="B4603" s="3" t="n">
        <v>10</v>
      </c>
      <c r="C4603" s="3" t="s">
        <v>158</v>
      </c>
      <c r="D4603" s="4" t="n">
        <v>54.2</v>
      </c>
      <c r="E4603" s="4" t="n">
        <v>54.6</v>
      </c>
      <c r="F4603" s="4" t="n">
        <v>54.01</v>
      </c>
      <c r="G4603" s="4" t="n">
        <v>54.32</v>
      </c>
      <c r="H4603" s="5" t="n">
        <v>4250837</v>
      </c>
      <c r="I4603" s="3"/>
      <c r="J4603" s="3" t="n">
        <f aca="false">ROUND((G4603-G4602)/G4602*100,2)</f>
        <v>0</v>
      </c>
      <c r="K4603" s="3" t="str">
        <f aca="false">B4603&amp;"_"&amp;C4603</f>
        <v>10_2024-05-22</v>
      </c>
    </row>
    <row r="4604" customFormat="false" ht="15" hidden="false" customHeight="false" outlineLevel="0" collapsed="false">
      <c r="A4604" s="3" t="n">
        <v>4603</v>
      </c>
      <c r="B4604" s="3" t="n">
        <v>10</v>
      </c>
      <c r="C4604" s="3" t="s">
        <v>159</v>
      </c>
      <c r="D4604" s="4" t="n">
        <v>53.92</v>
      </c>
      <c r="E4604" s="4" t="n">
        <v>53.93</v>
      </c>
      <c r="F4604" s="4" t="n">
        <v>53.74</v>
      </c>
      <c r="G4604" s="4" t="n">
        <v>53.79</v>
      </c>
      <c r="H4604" s="5" t="n">
        <v>3634901</v>
      </c>
      <c r="I4604" s="3"/>
      <c r="J4604" s="3" t="n">
        <f aca="false">ROUND((G4604-G4603)/G4603*100,2)</f>
        <v>-0.98</v>
      </c>
      <c r="K4604" s="3" t="str">
        <f aca="false">B4604&amp;"_"&amp;C4604</f>
        <v>10_2024-05-23</v>
      </c>
    </row>
    <row r="4605" customFormat="false" ht="15" hidden="false" customHeight="false" outlineLevel="0" collapsed="false">
      <c r="A4605" s="3" t="n">
        <v>4604</v>
      </c>
      <c r="B4605" s="3" t="n">
        <v>10</v>
      </c>
      <c r="C4605" s="3" t="s">
        <v>160</v>
      </c>
      <c r="D4605" s="4" t="n">
        <v>55.46</v>
      </c>
      <c r="E4605" s="4" t="n">
        <v>55.48</v>
      </c>
      <c r="F4605" s="4" t="n">
        <v>55.2</v>
      </c>
      <c r="G4605" s="4" t="n">
        <v>55.39</v>
      </c>
      <c r="H4605" s="5" t="n">
        <v>5322402</v>
      </c>
      <c r="I4605" s="3"/>
      <c r="J4605" s="3" t="n">
        <f aca="false">ROUND((G4605-G4604)/G4604*100,2)</f>
        <v>2.97</v>
      </c>
      <c r="K4605" s="3" t="str">
        <f aca="false">B4605&amp;"_"&amp;C4605</f>
        <v>10_2024-05-24</v>
      </c>
    </row>
    <row r="4606" customFormat="false" ht="15" hidden="false" customHeight="false" outlineLevel="0" collapsed="false">
      <c r="A4606" s="3" t="n">
        <v>4605</v>
      </c>
      <c r="B4606" s="3" t="n">
        <v>10</v>
      </c>
      <c r="C4606" s="3" t="s">
        <v>161</v>
      </c>
      <c r="D4606" s="4" t="n">
        <v>55.72</v>
      </c>
      <c r="E4606" s="4" t="n">
        <v>55.89</v>
      </c>
      <c r="F4606" s="4" t="n">
        <v>55.52</v>
      </c>
      <c r="G4606" s="4" t="n">
        <v>55.73</v>
      </c>
      <c r="H4606" s="5" t="n">
        <v>515462</v>
      </c>
      <c r="I4606" s="3"/>
      <c r="J4606" s="3" t="n">
        <f aca="false">ROUND((G4606-G4605)/G4605*100,2)</f>
        <v>0.61</v>
      </c>
      <c r="K4606" s="3" t="str">
        <f aca="false">B4606&amp;"_"&amp;C4606</f>
        <v>10_2024-05-27</v>
      </c>
    </row>
    <row r="4607" customFormat="false" ht="15" hidden="false" customHeight="false" outlineLevel="0" collapsed="false">
      <c r="A4607" s="3" t="n">
        <v>4606</v>
      </c>
      <c r="B4607" s="3" t="n">
        <v>10</v>
      </c>
      <c r="C4607" s="3" t="s">
        <v>162</v>
      </c>
      <c r="D4607" s="4" t="n">
        <v>57.15</v>
      </c>
      <c r="E4607" s="4" t="n">
        <v>57.22</v>
      </c>
      <c r="F4607" s="4" t="n">
        <v>56.89</v>
      </c>
      <c r="G4607" s="4" t="n">
        <v>57.09</v>
      </c>
      <c r="H4607" s="5" t="n">
        <v>3061937</v>
      </c>
      <c r="I4607" s="3"/>
      <c r="J4607" s="3" t="n">
        <f aca="false">ROUND((G4607-G4606)/G4606*100,2)</f>
        <v>2.44</v>
      </c>
      <c r="K4607" s="3" t="str">
        <f aca="false">B4607&amp;"_"&amp;C4607</f>
        <v>10_2024-05-28</v>
      </c>
    </row>
    <row r="4608" customFormat="false" ht="15" hidden="false" customHeight="false" outlineLevel="0" collapsed="false">
      <c r="A4608" s="3" t="n">
        <v>4607</v>
      </c>
      <c r="B4608" s="3" t="n">
        <v>10</v>
      </c>
      <c r="C4608" s="3" t="s">
        <v>163</v>
      </c>
      <c r="D4608" s="4" t="n">
        <v>57.72</v>
      </c>
      <c r="E4608" s="4" t="n">
        <v>57.85</v>
      </c>
      <c r="F4608" s="4" t="n">
        <v>57.32</v>
      </c>
      <c r="G4608" s="4" t="n">
        <v>57.56</v>
      </c>
      <c r="H4608" s="5" t="n">
        <v>2605797</v>
      </c>
      <c r="I4608" s="3"/>
      <c r="J4608" s="3" t="n">
        <f aca="false">ROUND((G4608-G4607)/G4607*100,2)</f>
        <v>0.82</v>
      </c>
      <c r="K4608" s="3" t="str">
        <f aca="false">B4608&amp;"_"&amp;C4608</f>
        <v>10_2024-05-29</v>
      </c>
    </row>
    <row r="4609" customFormat="false" ht="15" hidden="false" customHeight="false" outlineLevel="0" collapsed="false">
      <c r="A4609" s="3" t="n">
        <v>4608</v>
      </c>
      <c r="B4609" s="3" t="n">
        <v>10</v>
      </c>
      <c r="C4609" s="3" t="s">
        <v>164</v>
      </c>
      <c r="D4609" s="4" t="n">
        <v>57.91</v>
      </c>
      <c r="E4609" s="4" t="n">
        <v>58.09</v>
      </c>
      <c r="F4609" s="4" t="n">
        <v>57.78</v>
      </c>
      <c r="G4609" s="4" t="n">
        <v>57.91</v>
      </c>
      <c r="H4609" s="5" t="n">
        <v>7773705</v>
      </c>
      <c r="I4609" s="3"/>
      <c r="J4609" s="3" t="n">
        <f aca="false">ROUND((G4609-G4608)/G4608*100,2)</f>
        <v>0.61</v>
      </c>
      <c r="K4609" s="3" t="str">
        <f aca="false">B4609&amp;"_"&amp;C4609</f>
        <v>10_2024-05-30</v>
      </c>
    </row>
    <row r="4610" customFormat="false" ht="15" hidden="false" customHeight="false" outlineLevel="0" collapsed="false">
      <c r="A4610" s="3" t="n">
        <v>4609</v>
      </c>
      <c r="B4610" s="3" t="n">
        <v>10</v>
      </c>
      <c r="C4610" s="3" t="s">
        <v>165</v>
      </c>
      <c r="D4610" s="4" t="n">
        <v>57.35</v>
      </c>
      <c r="E4610" s="4" t="n">
        <v>57.56</v>
      </c>
      <c r="F4610" s="4" t="n">
        <v>57</v>
      </c>
      <c r="G4610" s="4" t="n">
        <v>57.31</v>
      </c>
      <c r="H4610" s="5" t="n">
        <v>2201783</v>
      </c>
      <c r="I4610" s="3"/>
      <c r="J4610" s="3" t="n">
        <f aca="false">ROUND((G4610-G4609)/G4609*100,2)</f>
        <v>-1.04</v>
      </c>
      <c r="K4610" s="3" t="str">
        <f aca="false">B4610&amp;"_"&amp;C4610</f>
        <v>10_2024-05-31</v>
      </c>
    </row>
    <row r="4611" customFormat="false" ht="15" hidden="false" customHeight="false" outlineLevel="0" collapsed="false">
      <c r="A4611" s="3" t="n">
        <v>4610</v>
      </c>
      <c r="B4611" s="3" t="n">
        <v>10</v>
      </c>
      <c r="C4611" s="3" t="s">
        <v>166</v>
      </c>
      <c r="D4611" s="4" t="n">
        <v>58.77</v>
      </c>
      <c r="E4611" s="4" t="n">
        <v>59.14</v>
      </c>
      <c r="F4611" s="4" t="n">
        <v>58.51</v>
      </c>
      <c r="G4611" s="4" t="n">
        <v>58.87</v>
      </c>
      <c r="H4611" s="5" t="n">
        <v>7830620</v>
      </c>
      <c r="I4611" s="3"/>
      <c r="J4611" s="3" t="n">
        <f aca="false">ROUND((G4611-G4610)/G4610*100,2)</f>
        <v>2.72</v>
      </c>
      <c r="K4611" s="3" t="str">
        <f aca="false">B4611&amp;"_"&amp;C4611</f>
        <v>10_2024-06-03</v>
      </c>
    </row>
    <row r="4612" customFormat="false" ht="15" hidden="false" customHeight="false" outlineLevel="0" collapsed="false">
      <c r="A4612" s="3" t="n">
        <v>4611</v>
      </c>
      <c r="B4612" s="3" t="n">
        <v>10</v>
      </c>
      <c r="C4612" s="3" t="s">
        <v>167</v>
      </c>
      <c r="D4612" s="4" t="n">
        <v>59.6</v>
      </c>
      <c r="E4612" s="4" t="n">
        <v>59.84</v>
      </c>
      <c r="F4612" s="4" t="n">
        <v>59.22</v>
      </c>
      <c r="G4612" s="4" t="n">
        <v>59.38</v>
      </c>
      <c r="H4612" s="5" t="n">
        <v>7370367</v>
      </c>
      <c r="I4612" s="3"/>
      <c r="J4612" s="3" t="n">
        <f aca="false">ROUND((G4612-G4611)/G4611*100,2)</f>
        <v>0.87</v>
      </c>
      <c r="K4612" s="3" t="str">
        <f aca="false">B4612&amp;"_"&amp;C4612</f>
        <v>10_2024-06-04</v>
      </c>
    </row>
    <row r="4613" customFormat="false" ht="15" hidden="false" customHeight="false" outlineLevel="0" collapsed="false">
      <c r="A4613" s="3" t="n">
        <v>4612</v>
      </c>
      <c r="B4613" s="3" t="n">
        <v>10</v>
      </c>
      <c r="C4613" s="3" t="s">
        <v>168</v>
      </c>
      <c r="D4613" s="4" t="n">
        <v>60</v>
      </c>
      <c r="E4613" s="4" t="n">
        <v>60.03</v>
      </c>
      <c r="F4613" s="4" t="n">
        <v>59.86</v>
      </c>
      <c r="G4613" s="4" t="n">
        <v>59.98</v>
      </c>
      <c r="H4613" s="5" t="n">
        <v>2672189</v>
      </c>
      <c r="I4613" s="3"/>
      <c r="J4613" s="3" t="n">
        <f aca="false">ROUND((G4613-G4612)/G4612*100,2)</f>
        <v>1.01</v>
      </c>
      <c r="K4613" s="3" t="str">
        <f aca="false">B4613&amp;"_"&amp;C4613</f>
        <v>10_2024-06-05</v>
      </c>
    </row>
    <row r="4614" customFormat="false" ht="15" hidden="false" customHeight="false" outlineLevel="0" collapsed="false">
      <c r="A4614" s="3" t="n">
        <v>4613</v>
      </c>
      <c r="B4614" s="3" t="n">
        <v>10</v>
      </c>
      <c r="C4614" s="3" t="s">
        <v>169</v>
      </c>
      <c r="D4614" s="4" t="n">
        <v>59.76</v>
      </c>
      <c r="E4614" s="4" t="n">
        <v>60.06</v>
      </c>
      <c r="F4614" s="4" t="n">
        <v>59.71</v>
      </c>
      <c r="G4614" s="4" t="n">
        <v>59.78</v>
      </c>
      <c r="H4614" s="5" t="n">
        <v>2717812</v>
      </c>
      <c r="I4614" s="3"/>
      <c r="J4614" s="3" t="n">
        <f aca="false">ROUND((G4614-G4613)/G4613*100,2)</f>
        <v>-0.33</v>
      </c>
      <c r="K4614" s="3" t="str">
        <f aca="false">B4614&amp;"_"&amp;C4614</f>
        <v>10_2024-06-06</v>
      </c>
    </row>
    <row r="4615" customFormat="false" ht="15" hidden="false" customHeight="false" outlineLevel="0" collapsed="false">
      <c r="A4615" s="3" t="n">
        <v>4614</v>
      </c>
      <c r="B4615" s="3" t="n">
        <v>10</v>
      </c>
      <c r="C4615" s="3" t="s">
        <v>170</v>
      </c>
      <c r="D4615" s="4" t="n">
        <v>57.87</v>
      </c>
      <c r="E4615" s="4" t="n">
        <v>57.94</v>
      </c>
      <c r="F4615" s="4" t="n">
        <v>57.54</v>
      </c>
      <c r="G4615" s="4" t="n">
        <v>57.75</v>
      </c>
      <c r="H4615" s="5" t="n">
        <v>7343284</v>
      </c>
      <c r="I4615" s="3"/>
      <c r="J4615" s="3" t="n">
        <f aca="false">ROUND((G4615-G4614)/G4614*100,2)</f>
        <v>-3.4</v>
      </c>
      <c r="K4615" s="3" t="str">
        <f aca="false">B4615&amp;"_"&amp;C4615</f>
        <v>10_2024-06-07</v>
      </c>
    </row>
    <row r="4616" customFormat="false" ht="15" hidden="false" customHeight="false" outlineLevel="0" collapsed="false">
      <c r="A4616" s="3" t="n">
        <v>4615</v>
      </c>
      <c r="B4616" s="3" t="n">
        <v>10</v>
      </c>
      <c r="C4616" s="3" t="s">
        <v>171</v>
      </c>
      <c r="D4616" s="4" t="n">
        <v>59.34</v>
      </c>
      <c r="E4616" s="4" t="n">
        <v>59.49</v>
      </c>
      <c r="F4616" s="4" t="n">
        <v>58.96</v>
      </c>
      <c r="G4616" s="4" t="n">
        <v>59.11</v>
      </c>
      <c r="H4616" s="5" t="n">
        <v>3710083</v>
      </c>
      <c r="I4616" s="3"/>
      <c r="J4616" s="3" t="n">
        <f aca="false">ROUND((G4616-G4615)/G4615*100,2)</f>
        <v>2.35</v>
      </c>
      <c r="K4616" s="3" t="str">
        <f aca="false">B4616&amp;"_"&amp;C4616</f>
        <v>10_2024-06-10</v>
      </c>
    </row>
    <row r="4617" customFormat="false" ht="15" hidden="false" customHeight="false" outlineLevel="0" collapsed="false">
      <c r="A4617" s="3" t="n">
        <v>4616</v>
      </c>
      <c r="B4617" s="3" t="n">
        <v>10</v>
      </c>
      <c r="C4617" s="3" t="s">
        <v>172</v>
      </c>
      <c r="D4617" s="4" t="n">
        <v>58.15</v>
      </c>
      <c r="E4617" s="4" t="n">
        <v>58.42</v>
      </c>
      <c r="F4617" s="4" t="n">
        <v>57.99</v>
      </c>
      <c r="G4617" s="4" t="n">
        <v>58.36</v>
      </c>
      <c r="H4617" s="5" t="n">
        <v>7222480</v>
      </c>
      <c r="I4617" s="3"/>
      <c r="J4617" s="3" t="n">
        <f aca="false">ROUND((G4617-G4616)/G4616*100,2)</f>
        <v>-1.27</v>
      </c>
      <c r="K4617" s="3" t="str">
        <f aca="false">B4617&amp;"_"&amp;C4617</f>
        <v>10_2024-06-11</v>
      </c>
    </row>
    <row r="4618" customFormat="false" ht="15" hidden="false" customHeight="false" outlineLevel="0" collapsed="false">
      <c r="A4618" s="3" t="n">
        <v>4617</v>
      </c>
      <c r="B4618" s="3" t="n">
        <v>10</v>
      </c>
      <c r="C4618" s="3" t="s">
        <v>173</v>
      </c>
      <c r="D4618" s="4" t="n">
        <v>58.03</v>
      </c>
      <c r="E4618" s="4" t="n">
        <v>58.08</v>
      </c>
      <c r="F4618" s="4" t="n">
        <v>57.86</v>
      </c>
      <c r="G4618" s="4" t="n">
        <v>57.89</v>
      </c>
      <c r="H4618" s="5" t="n">
        <v>5752199</v>
      </c>
      <c r="I4618" s="3"/>
      <c r="J4618" s="3" t="n">
        <f aca="false">ROUND((G4618-G4617)/G4617*100,2)</f>
        <v>-0.81</v>
      </c>
      <c r="K4618" s="3" t="str">
        <f aca="false">B4618&amp;"_"&amp;C4618</f>
        <v>10_2024-06-12</v>
      </c>
    </row>
    <row r="4619" customFormat="false" ht="15" hidden="false" customHeight="false" outlineLevel="0" collapsed="false">
      <c r="A4619" s="3" t="n">
        <v>4618</v>
      </c>
      <c r="B4619" s="3" t="n">
        <v>10</v>
      </c>
      <c r="C4619" s="3" t="s">
        <v>174</v>
      </c>
      <c r="D4619" s="4" t="n">
        <v>58.08</v>
      </c>
      <c r="E4619" s="4" t="n">
        <v>58.36</v>
      </c>
      <c r="F4619" s="4" t="n">
        <v>57.94</v>
      </c>
      <c r="G4619" s="4" t="n">
        <v>58.17</v>
      </c>
      <c r="H4619" s="5" t="n">
        <v>1056343</v>
      </c>
      <c r="I4619" s="3"/>
      <c r="J4619" s="3" t="n">
        <f aca="false">ROUND((G4619-G4618)/G4618*100,2)</f>
        <v>0.48</v>
      </c>
      <c r="K4619" s="3" t="str">
        <f aca="false">B4619&amp;"_"&amp;C4619</f>
        <v>10_2024-06-13</v>
      </c>
    </row>
    <row r="4620" customFormat="false" ht="15" hidden="false" customHeight="false" outlineLevel="0" collapsed="false">
      <c r="A4620" s="3" t="n">
        <v>4619</v>
      </c>
      <c r="B4620" s="3" t="n">
        <v>10</v>
      </c>
      <c r="C4620" s="3" t="s">
        <v>175</v>
      </c>
      <c r="D4620" s="4" t="n">
        <v>57.94</v>
      </c>
      <c r="E4620" s="4" t="n">
        <v>58.13</v>
      </c>
      <c r="F4620" s="4" t="n">
        <v>57.9</v>
      </c>
      <c r="G4620" s="4" t="n">
        <v>58.11</v>
      </c>
      <c r="H4620" s="5" t="n">
        <v>4088453</v>
      </c>
      <c r="I4620" s="3"/>
      <c r="J4620" s="3" t="n">
        <f aca="false">ROUND((G4620-G4619)/G4619*100,2)</f>
        <v>-0.1</v>
      </c>
      <c r="K4620" s="3" t="str">
        <f aca="false">B4620&amp;"_"&amp;C4620</f>
        <v>10_2024-06-14</v>
      </c>
    </row>
    <row r="4621" customFormat="false" ht="15" hidden="false" customHeight="false" outlineLevel="0" collapsed="false">
      <c r="A4621" s="3" t="n">
        <v>4620</v>
      </c>
      <c r="B4621" s="3" t="n">
        <v>10</v>
      </c>
      <c r="C4621" s="3" t="s">
        <v>176</v>
      </c>
      <c r="D4621" s="4" t="n">
        <v>57.78</v>
      </c>
      <c r="E4621" s="4" t="n">
        <v>58.1</v>
      </c>
      <c r="F4621" s="4" t="n">
        <v>57.75</v>
      </c>
      <c r="G4621" s="4" t="n">
        <v>57.76</v>
      </c>
      <c r="H4621" s="5" t="n">
        <v>5218996</v>
      </c>
      <c r="I4621" s="3"/>
      <c r="J4621" s="3" t="n">
        <f aca="false">ROUND((G4621-G4620)/G4620*100,2)</f>
        <v>-0.6</v>
      </c>
      <c r="K4621" s="3" t="str">
        <f aca="false">B4621&amp;"_"&amp;C4621</f>
        <v>10_2024-06-17</v>
      </c>
    </row>
    <row r="4622" customFormat="false" ht="15" hidden="false" customHeight="false" outlineLevel="0" collapsed="false">
      <c r="A4622" s="3" t="n">
        <v>4621</v>
      </c>
      <c r="B4622" s="3" t="n">
        <v>10</v>
      </c>
      <c r="C4622" s="3" t="s">
        <v>177</v>
      </c>
      <c r="D4622" s="4" t="n">
        <v>56.6</v>
      </c>
      <c r="E4622" s="4" t="n">
        <v>56.72</v>
      </c>
      <c r="F4622" s="4" t="n">
        <v>56.53</v>
      </c>
      <c r="G4622" s="4" t="n">
        <v>56.68</v>
      </c>
      <c r="H4622" s="5" t="n">
        <v>4147207</v>
      </c>
      <c r="I4622" s="3"/>
      <c r="J4622" s="3" t="n">
        <f aca="false">ROUND((G4622-G4621)/G4621*100,2)</f>
        <v>-1.87</v>
      </c>
      <c r="K4622" s="3" t="str">
        <f aca="false">B4622&amp;"_"&amp;C4622</f>
        <v>10_2024-06-18</v>
      </c>
    </row>
    <row r="4623" customFormat="false" ht="15" hidden="false" customHeight="false" outlineLevel="0" collapsed="false">
      <c r="A4623" s="3" t="n">
        <v>4622</v>
      </c>
      <c r="B4623" s="3" t="n">
        <v>10</v>
      </c>
      <c r="C4623" s="3" t="s">
        <v>178</v>
      </c>
      <c r="D4623" s="4" t="n">
        <v>56.85</v>
      </c>
      <c r="E4623" s="4" t="n">
        <v>57.05</v>
      </c>
      <c r="F4623" s="4" t="n">
        <v>56.81</v>
      </c>
      <c r="G4623" s="4" t="n">
        <v>56.83</v>
      </c>
      <c r="H4623" s="5" t="n">
        <v>1535446</v>
      </c>
      <c r="I4623" s="3"/>
      <c r="J4623" s="3" t="n">
        <f aca="false">ROUND((G4623-G4622)/G4622*100,2)</f>
        <v>0.26</v>
      </c>
      <c r="K4623" s="3" t="str">
        <f aca="false">B4623&amp;"_"&amp;C4623</f>
        <v>10_2024-06-19</v>
      </c>
    </row>
    <row r="4624" customFormat="false" ht="15" hidden="false" customHeight="false" outlineLevel="0" collapsed="false">
      <c r="A4624" s="3" t="n">
        <v>4623</v>
      </c>
      <c r="B4624" s="3" t="n">
        <v>10</v>
      </c>
      <c r="C4624" s="3" t="s">
        <v>179</v>
      </c>
      <c r="D4624" s="4" t="n">
        <v>57.26</v>
      </c>
      <c r="E4624" s="4" t="n">
        <v>57.53</v>
      </c>
      <c r="F4624" s="4" t="n">
        <v>57.12</v>
      </c>
      <c r="G4624" s="4" t="n">
        <v>57.36</v>
      </c>
      <c r="H4624" s="5" t="n">
        <v>7337111</v>
      </c>
      <c r="I4624" s="3"/>
      <c r="J4624" s="3" t="n">
        <f aca="false">ROUND((G4624-G4623)/G4623*100,2)</f>
        <v>0.93</v>
      </c>
      <c r="K4624" s="3" t="str">
        <f aca="false">B4624&amp;"_"&amp;C4624</f>
        <v>10_2024-06-20</v>
      </c>
    </row>
    <row r="4625" customFormat="false" ht="15" hidden="false" customHeight="false" outlineLevel="0" collapsed="false">
      <c r="A4625" s="3" t="n">
        <v>4624</v>
      </c>
      <c r="B4625" s="3" t="n">
        <v>10</v>
      </c>
      <c r="C4625" s="3" t="s">
        <v>180</v>
      </c>
      <c r="D4625" s="4" t="n">
        <v>56.05</v>
      </c>
      <c r="E4625" s="4" t="n">
        <v>56.33</v>
      </c>
      <c r="F4625" s="4" t="n">
        <v>56</v>
      </c>
      <c r="G4625" s="4" t="n">
        <v>56.24</v>
      </c>
      <c r="H4625" s="5" t="n">
        <v>2836767</v>
      </c>
      <c r="I4625" s="3"/>
      <c r="J4625" s="3" t="n">
        <f aca="false">ROUND((G4625-G4624)/G4624*100,2)</f>
        <v>-1.95</v>
      </c>
      <c r="K4625" s="3" t="str">
        <f aca="false">B4625&amp;"_"&amp;C4625</f>
        <v>10_2024-06-21</v>
      </c>
    </row>
    <row r="4626" customFormat="false" ht="15" hidden="false" customHeight="false" outlineLevel="0" collapsed="false">
      <c r="A4626" s="3" t="n">
        <v>4625</v>
      </c>
      <c r="B4626" s="3" t="n">
        <v>10</v>
      </c>
      <c r="C4626" s="3" t="s">
        <v>181</v>
      </c>
      <c r="D4626" s="4" t="n">
        <v>56.6</v>
      </c>
      <c r="E4626" s="4" t="n">
        <v>56.75</v>
      </c>
      <c r="F4626" s="4" t="n">
        <v>56.37</v>
      </c>
      <c r="G4626" s="4" t="n">
        <v>56.49</v>
      </c>
      <c r="H4626" s="5" t="n">
        <v>7312479</v>
      </c>
      <c r="I4626" s="3"/>
      <c r="J4626" s="3" t="n">
        <f aca="false">ROUND((G4626-G4625)/G4625*100,2)</f>
        <v>0.44</v>
      </c>
      <c r="K4626" s="3" t="str">
        <f aca="false">B4626&amp;"_"&amp;C4626</f>
        <v>10_2024-06-24</v>
      </c>
    </row>
    <row r="4627" customFormat="false" ht="15" hidden="false" customHeight="false" outlineLevel="0" collapsed="false">
      <c r="A4627" s="3" t="n">
        <v>4626</v>
      </c>
      <c r="B4627" s="3" t="n">
        <v>10</v>
      </c>
      <c r="C4627" s="3" t="s">
        <v>182</v>
      </c>
      <c r="D4627" s="4" t="n">
        <v>56.56</v>
      </c>
      <c r="E4627" s="4" t="n">
        <v>56.74</v>
      </c>
      <c r="F4627" s="4" t="n">
        <v>56.22</v>
      </c>
      <c r="G4627" s="4" t="n">
        <v>56.53</v>
      </c>
      <c r="H4627" s="5" t="n">
        <v>1613769</v>
      </c>
      <c r="I4627" s="3"/>
      <c r="J4627" s="3" t="n">
        <f aca="false">ROUND((G4627-G4626)/G4626*100,2)</f>
        <v>0.07</v>
      </c>
      <c r="K4627" s="3" t="str">
        <f aca="false">B4627&amp;"_"&amp;C4627</f>
        <v>10_2024-06-25</v>
      </c>
    </row>
    <row r="4628" customFormat="false" ht="15" hidden="false" customHeight="false" outlineLevel="0" collapsed="false">
      <c r="A4628" s="3" t="n">
        <v>4627</v>
      </c>
      <c r="B4628" s="3" t="n">
        <v>10</v>
      </c>
      <c r="C4628" s="3" t="s">
        <v>183</v>
      </c>
      <c r="D4628" s="4" t="n">
        <v>56.47</v>
      </c>
      <c r="E4628" s="4" t="n">
        <v>56.69</v>
      </c>
      <c r="F4628" s="4" t="n">
        <v>56.35</v>
      </c>
      <c r="G4628" s="4" t="n">
        <v>56.6</v>
      </c>
      <c r="H4628" s="5" t="n">
        <v>5440291</v>
      </c>
      <c r="I4628" s="3"/>
      <c r="J4628" s="3" t="n">
        <f aca="false">ROUND((G4628-G4627)/G4627*100,2)</f>
        <v>0.12</v>
      </c>
      <c r="K4628" s="3" t="str">
        <f aca="false">B4628&amp;"_"&amp;C4628</f>
        <v>10_2024-06-26</v>
      </c>
    </row>
    <row r="4629" customFormat="false" ht="15" hidden="false" customHeight="false" outlineLevel="0" collapsed="false">
      <c r="A4629" s="3" t="n">
        <v>4628</v>
      </c>
      <c r="B4629" s="3" t="n">
        <v>10</v>
      </c>
      <c r="C4629" s="3" t="s">
        <v>184</v>
      </c>
      <c r="D4629" s="4" t="n">
        <v>58.18</v>
      </c>
      <c r="E4629" s="4" t="n">
        <v>58.32</v>
      </c>
      <c r="F4629" s="4" t="n">
        <v>57.97</v>
      </c>
      <c r="G4629" s="4" t="n">
        <v>58.18</v>
      </c>
      <c r="H4629" s="5" t="n">
        <v>1451074</v>
      </c>
      <c r="I4629" s="3"/>
      <c r="J4629" s="3" t="n">
        <f aca="false">ROUND((G4629-G4628)/G4628*100,2)</f>
        <v>2.79</v>
      </c>
      <c r="K4629" s="3" t="str">
        <f aca="false">B4629&amp;"_"&amp;C4629</f>
        <v>10_2024-06-27</v>
      </c>
    </row>
    <row r="4630" customFormat="false" ht="15" hidden="false" customHeight="false" outlineLevel="0" collapsed="false">
      <c r="A4630" s="3" t="n">
        <v>4629</v>
      </c>
      <c r="B4630" s="3" t="n">
        <v>10</v>
      </c>
      <c r="C4630" s="3" t="s">
        <v>185</v>
      </c>
      <c r="D4630" s="4" t="n">
        <v>55.6</v>
      </c>
      <c r="E4630" s="4" t="n">
        <v>55.64</v>
      </c>
      <c r="F4630" s="4" t="n">
        <v>55.29</v>
      </c>
      <c r="G4630" s="4" t="n">
        <v>55.51</v>
      </c>
      <c r="H4630" s="5" t="n">
        <v>2012790</v>
      </c>
      <c r="I4630" s="3"/>
      <c r="J4630" s="3" t="n">
        <f aca="false">ROUND((G4630-G4629)/G4629*100,2)</f>
        <v>-4.59</v>
      </c>
      <c r="K4630" s="3" t="str">
        <f aca="false">B4630&amp;"_"&amp;C4630</f>
        <v>10_2024-06-28</v>
      </c>
    </row>
    <row r="4631" customFormat="false" ht="15" hidden="false" customHeight="false" outlineLevel="0" collapsed="false">
      <c r="A4631" s="3" t="n">
        <v>4630</v>
      </c>
      <c r="B4631" s="3" t="n">
        <v>10</v>
      </c>
      <c r="C4631" s="3" t="s">
        <v>186</v>
      </c>
      <c r="D4631" s="4" t="n">
        <v>55.94</v>
      </c>
      <c r="E4631" s="4" t="n">
        <v>56.08</v>
      </c>
      <c r="F4631" s="4" t="n">
        <v>55.67</v>
      </c>
      <c r="G4631" s="4" t="n">
        <v>55.86</v>
      </c>
      <c r="H4631" s="5" t="n">
        <v>7117884</v>
      </c>
      <c r="I4631" s="3"/>
      <c r="J4631" s="3" t="n">
        <f aca="false">ROUND((G4631-G4630)/G4630*100,2)</f>
        <v>0.63</v>
      </c>
      <c r="K4631" s="3" t="str">
        <f aca="false">B4631&amp;"_"&amp;C4631</f>
        <v>10_2024-07-01</v>
      </c>
    </row>
    <row r="4632" customFormat="false" ht="15" hidden="false" customHeight="false" outlineLevel="0" collapsed="false">
      <c r="A4632" s="3" t="n">
        <v>4631</v>
      </c>
      <c r="B4632" s="3" t="n">
        <v>10</v>
      </c>
      <c r="C4632" s="3" t="s">
        <v>187</v>
      </c>
      <c r="D4632" s="4" t="n">
        <v>55.51</v>
      </c>
      <c r="E4632" s="4" t="n">
        <v>55.52</v>
      </c>
      <c r="F4632" s="4" t="n">
        <v>55.46</v>
      </c>
      <c r="G4632" s="4" t="n">
        <v>55.5</v>
      </c>
      <c r="H4632" s="5" t="n">
        <v>2560931</v>
      </c>
      <c r="I4632" s="3"/>
      <c r="J4632" s="3" t="n">
        <f aca="false">ROUND((G4632-G4631)/G4631*100,2)</f>
        <v>-0.64</v>
      </c>
      <c r="K4632" s="3" t="str">
        <f aca="false">B4632&amp;"_"&amp;C4632</f>
        <v>10_2024-07-02</v>
      </c>
    </row>
    <row r="4633" customFormat="false" ht="15" hidden="false" customHeight="false" outlineLevel="0" collapsed="false">
      <c r="A4633" s="3" t="n">
        <v>4632</v>
      </c>
      <c r="B4633" s="3" t="n">
        <v>10</v>
      </c>
      <c r="C4633" s="3" t="s">
        <v>188</v>
      </c>
      <c r="D4633" s="4" t="n">
        <v>56.25</v>
      </c>
      <c r="E4633" s="4" t="n">
        <v>56.52</v>
      </c>
      <c r="F4633" s="4" t="n">
        <v>55.81</v>
      </c>
      <c r="G4633" s="4" t="n">
        <v>56.08</v>
      </c>
      <c r="H4633" s="5" t="n">
        <v>1727506</v>
      </c>
      <c r="I4633" s="3"/>
      <c r="J4633" s="3" t="n">
        <f aca="false">ROUND((G4633-G4632)/G4632*100,2)</f>
        <v>1.05</v>
      </c>
      <c r="K4633" s="3" t="str">
        <f aca="false">B4633&amp;"_"&amp;C4633</f>
        <v>10_2024-07-03</v>
      </c>
    </row>
    <row r="4634" customFormat="false" ht="15" hidden="false" customHeight="false" outlineLevel="0" collapsed="false">
      <c r="A4634" s="3" t="n">
        <v>4633</v>
      </c>
      <c r="B4634" s="3" t="n">
        <v>10</v>
      </c>
      <c r="C4634" s="3" t="s">
        <v>189</v>
      </c>
      <c r="D4634" s="4" t="n">
        <v>55.3</v>
      </c>
      <c r="E4634" s="4" t="n">
        <v>55.62</v>
      </c>
      <c r="F4634" s="4" t="n">
        <v>55.01</v>
      </c>
      <c r="G4634" s="4" t="n">
        <v>55.33</v>
      </c>
      <c r="H4634" s="5" t="n">
        <v>7036284</v>
      </c>
      <c r="I4634" s="3"/>
      <c r="J4634" s="3" t="n">
        <f aca="false">ROUND((G4634-G4633)/G4633*100,2)</f>
        <v>-1.34</v>
      </c>
      <c r="K4634" s="3" t="str">
        <f aca="false">B4634&amp;"_"&amp;C4634</f>
        <v>10_2024-07-04</v>
      </c>
    </row>
    <row r="4635" customFormat="false" ht="15" hidden="false" customHeight="false" outlineLevel="0" collapsed="false">
      <c r="A4635" s="3" t="n">
        <v>4634</v>
      </c>
      <c r="B4635" s="3" t="n">
        <v>10</v>
      </c>
      <c r="C4635" s="3" t="s">
        <v>190</v>
      </c>
      <c r="D4635" s="4" t="n">
        <v>55.64</v>
      </c>
      <c r="E4635" s="4" t="n">
        <v>55.97</v>
      </c>
      <c r="F4635" s="4" t="n">
        <v>55.48</v>
      </c>
      <c r="G4635" s="4" t="n">
        <v>55.7</v>
      </c>
      <c r="H4635" s="5" t="n">
        <v>7950674</v>
      </c>
      <c r="I4635" s="3"/>
      <c r="J4635" s="3" t="n">
        <f aca="false">ROUND((G4635-G4634)/G4634*100,2)</f>
        <v>0.67</v>
      </c>
      <c r="K4635" s="3" t="str">
        <f aca="false">B4635&amp;"_"&amp;C4635</f>
        <v>10_2024-07-05</v>
      </c>
    </row>
    <row r="4636" customFormat="false" ht="15" hidden="false" customHeight="false" outlineLevel="0" collapsed="false">
      <c r="A4636" s="3" t="n">
        <v>4635</v>
      </c>
      <c r="B4636" s="3" t="n">
        <v>10</v>
      </c>
      <c r="C4636" s="3" t="s">
        <v>191</v>
      </c>
      <c r="D4636" s="4" t="n">
        <v>55.54</v>
      </c>
      <c r="E4636" s="4" t="n">
        <v>55.85</v>
      </c>
      <c r="F4636" s="4" t="n">
        <v>55.18</v>
      </c>
      <c r="G4636" s="4" t="n">
        <v>55.34</v>
      </c>
      <c r="H4636" s="5" t="n">
        <v>6758170</v>
      </c>
      <c r="I4636" s="3"/>
      <c r="J4636" s="3" t="n">
        <f aca="false">ROUND((G4636-G4635)/G4635*100,2)</f>
        <v>-0.65</v>
      </c>
      <c r="K4636" s="3" t="str">
        <f aca="false">B4636&amp;"_"&amp;C4636</f>
        <v>10_2024-07-08</v>
      </c>
    </row>
    <row r="4637" customFormat="false" ht="15" hidden="false" customHeight="false" outlineLevel="0" collapsed="false">
      <c r="A4637" s="3" t="n">
        <v>4636</v>
      </c>
      <c r="B4637" s="3" t="n">
        <v>10</v>
      </c>
      <c r="C4637" s="3" t="s">
        <v>192</v>
      </c>
      <c r="D4637" s="4" t="n">
        <v>56.26</v>
      </c>
      <c r="E4637" s="4" t="n">
        <v>56.37</v>
      </c>
      <c r="F4637" s="4" t="n">
        <v>55.93</v>
      </c>
      <c r="G4637" s="4" t="n">
        <v>56.19</v>
      </c>
      <c r="H4637" s="5" t="n">
        <v>5101962</v>
      </c>
      <c r="I4637" s="3"/>
      <c r="J4637" s="3" t="n">
        <f aca="false">ROUND((G4637-G4636)/G4636*100,2)</f>
        <v>1.54</v>
      </c>
      <c r="K4637" s="3" t="str">
        <f aca="false">B4637&amp;"_"&amp;C4637</f>
        <v>10_2024-07-09</v>
      </c>
    </row>
    <row r="4638" customFormat="false" ht="15" hidden="false" customHeight="false" outlineLevel="0" collapsed="false">
      <c r="A4638" s="3" t="n">
        <v>4637</v>
      </c>
      <c r="B4638" s="3" t="n">
        <v>10</v>
      </c>
      <c r="C4638" s="3" t="s">
        <v>193</v>
      </c>
      <c r="D4638" s="4" t="n">
        <v>56.94</v>
      </c>
      <c r="E4638" s="4" t="n">
        <v>57.07</v>
      </c>
      <c r="F4638" s="4" t="n">
        <v>56.8</v>
      </c>
      <c r="G4638" s="4" t="n">
        <v>56.97</v>
      </c>
      <c r="H4638" s="5" t="n">
        <v>1735150</v>
      </c>
      <c r="I4638" s="3"/>
      <c r="J4638" s="3" t="n">
        <f aca="false">ROUND((G4638-G4637)/G4637*100,2)</f>
        <v>1.39</v>
      </c>
      <c r="K4638" s="3" t="str">
        <f aca="false">B4638&amp;"_"&amp;C4638</f>
        <v>10_2024-07-10</v>
      </c>
    </row>
    <row r="4639" customFormat="false" ht="15" hidden="false" customHeight="false" outlineLevel="0" collapsed="false">
      <c r="A4639" s="3" t="n">
        <v>4638</v>
      </c>
      <c r="B4639" s="3" t="n">
        <v>10</v>
      </c>
      <c r="C4639" s="3" t="s">
        <v>194</v>
      </c>
      <c r="D4639" s="4" t="n">
        <v>57.01</v>
      </c>
      <c r="E4639" s="4" t="n">
        <v>57.21</v>
      </c>
      <c r="F4639" s="4" t="n">
        <v>56.63</v>
      </c>
      <c r="G4639" s="4" t="n">
        <v>56.87</v>
      </c>
      <c r="H4639" s="5" t="n">
        <v>6728457</v>
      </c>
      <c r="I4639" s="3"/>
      <c r="J4639" s="3" t="n">
        <f aca="false">ROUND((G4639-G4638)/G4638*100,2)</f>
        <v>-0.18</v>
      </c>
      <c r="K4639" s="3" t="str">
        <f aca="false">B4639&amp;"_"&amp;C4639</f>
        <v>10_2024-07-11</v>
      </c>
    </row>
    <row r="4640" customFormat="false" ht="15" hidden="false" customHeight="false" outlineLevel="0" collapsed="false">
      <c r="A4640" s="3" t="n">
        <v>4639</v>
      </c>
      <c r="B4640" s="3" t="n">
        <v>10</v>
      </c>
      <c r="C4640" s="3" t="s">
        <v>195</v>
      </c>
      <c r="D4640" s="4" t="n">
        <v>57.74</v>
      </c>
      <c r="E4640" s="4" t="n">
        <v>57.91</v>
      </c>
      <c r="F4640" s="4" t="n">
        <v>57.6</v>
      </c>
      <c r="G4640" s="4" t="n">
        <v>57.91</v>
      </c>
      <c r="H4640" s="5" t="n">
        <v>1472104</v>
      </c>
      <c r="I4640" s="3"/>
      <c r="J4640" s="3" t="n">
        <f aca="false">ROUND((G4640-G4639)/G4639*100,2)</f>
        <v>1.83</v>
      </c>
      <c r="K4640" s="3" t="str">
        <f aca="false">B4640&amp;"_"&amp;C4640</f>
        <v>10_2024-07-12</v>
      </c>
    </row>
    <row r="4641" customFormat="false" ht="15" hidden="false" customHeight="false" outlineLevel="0" collapsed="false">
      <c r="A4641" s="3" t="n">
        <v>4640</v>
      </c>
      <c r="B4641" s="3" t="n">
        <v>10</v>
      </c>
      <c r="C4641" s="3" t="s">
        <v>196</v>
      </c>
      <c r="D4641" s="4" t="n">
        <v>58.1</v>
      </c>
      <c r="E4641" s="4" t="n">
        <v>58.21</v>
      </c>
      <c r="F4641" s="4" t="n">
        <v>57.88</v>
      </c>
      <c r="G4641" s="4" t="n">
        <v>58.06</v>
      </c>
      <c r="H4641" s="5" t="n">
        <v>3003521</v>
      </c>
      <c r="I4641" s="3"/>
      <c r="J4641" s="3" t="n">
        <f aca="false">ROUND((G4641-G4640)/G4640*100,2)</f>
        <v>0.26</v>
      </c>
      <c r="K4641" s="3" t="str">
        <f aca="false">B4641&amp;"_"&amp;C4641</f>
        <v>10_2024-07-15</v>
      </c>
    </row>
    <row r="4642" customFormat="false" ht="15" hidden="false" customHeight="false" outlineLevel="0" collapsed="false">
      <c r="A4642" s="3" t="n">
        <v>4641</v>
      </c>
      <c r="B4642" s="3" t="n">
        <v>10</v>
      </c>
      <c r="C4642" s="3" t="s">
        <v>197</v>
      </c>
      <c r="D4642" s="4" t="n">
        <v>59.35</v>
      </c>
      <c r="E4642" s="4" t="n">
        <v>59.71</v>
      </c>
      <c r="F4642" s="4" t="n">
        <v>59.3</v>
      </c>
      <c r="G4642" s="4" t="n">
        <v>59.56</v>
      </c>
      <c r="H4642" s="5" t="n">
        <v>3854825</v>
      </c>
      <c r="I4642" s="3"/>
      <c r="J4642" s="3" t="n">
        <f aca="false">ROUND((G4642-G4641)/G4641*100,2)</f>
        <v>2.58</v>
      </c>
      <c r="K4642" s="3" t="str">
        <f aca="false">B4642&amp;"_"&amp;C4642</f>
        <v>10_2024-07-16</v>
      </c>
    </row>
    <row r="4643" customFormat="false" ht="15" hidden="false" customHeight="false" outlineLevel="0" collapsed="false">
      <c r="A4643" s="3" t="n">
        <v>4642</v>
      </c>
      <c r="B4643" s="3" t="n">
        <v>10</v>
      </c>
      <c r="C4643" s="3" t="s">
        <v>198</v>
      </c>
      <c r="D4643" s="4" t="n">
        <v>60.79</v>
      </c>
      <c r="E4643" s="4" t="n">
        <v>61.01</v>
      </c>
      <c r="F4643" s="4" t="n">
        <v>60.57</v>
      </c>
      <c r="G4643" s="4" t="n">
        <v>60.83</v>
      </c>
      <c r="H4643" s="5" t="n">
        <v>2235612</v>
      </c>
      <c r="I4643" s="3"/>
      <c r="J4643" s="3" t="n">
        <f aca="false">ROUND((G4643-G4642)/G4642*100,2)</f>
        <v>2.13</v>
      </c>
      <c r="K4643" s="3" t="str">
        <f aca="false">B4643&amp;"_"&amp;C4643</f>
        <v>10_2024-07-17</v>
      </c>
    </row>
    <row r="4644" customFormat="false" ht="15" hidden="false" customHeight="false" outlineLevel="0" collapsed="false">
      <c r="A4644" s="3" t="n">
        <v>4643</v>
      </c>
      <c r="B4644" s="3" t="n">
        <v>10</v>
      </c>
      <c r="C4644" s="3" t="s">
        <v>199</v>
      </c>
      <c r="D4644" s="4" t="n">
        <v>60.71</v>
      </c>
      <c r="E4644" s="4" t="n">
        <v>61.02</v>
      </c>
      <c r="F4644" s="4" t="n">
        <v>60.62</v>
      </c>
      <c r="G4644" s="4" t="n">
        <v>60.74</v>
      </c>
      <c r="H4644" s="5" t="n">
        <v>7080017</v>
      </c>
      <c r="I4644" s="3"/>
      <c r="J4644" s="3" t="n">
        <f aca="false">ROUND((G4644-G4643)/G4643*100,2)</f>
        <v>-0.15</v>
      </c>
      <c r="K4644" s="3" t="str">
        <f aca="false">B4644&amp;"_"&amp;C4644</f>
        <v>10_2024-07-18</v>
      </c>
    </row>
    <row r="4645" customFormat="false" ht="15" hidden="false" customHeight="false" outlineLevel="0" collapsed="false">
      <c r="A4645" s="3" t="n">
        <v>4644</v>
      </c>
      <c r="B4645" s="3" t="n">
        <v>10</v>
      </c>
      <c r="C4645" s="3" t="s">
        <v>200</v>
      </c>
      <c r="D4645" s="4" t="n">
        <v>61.14</v>
      </c>
      <c r="E4645" s="4" t="n">
        <v>61.16</v>
      </c>
      <c r="F4645" s="4" t="n">
        <v>60.75</v>
      </c>
      <c r="G4645" s="4" t="n">
        <v>60.96</v>
      </c>
      <c r="H4645" s="5" t="n">
        <v>2758713</v>
      </c>
      <c r="I4645" s="3"/>
      <c r="J4645" s="3" t="n">
        <f aca="false">ROUND((G4645-G4644)/G4644*100,2)</f>
        <v>0.36</v>
      </c>
      <c r="K4645" s="3" t="str">
        <f aca="false">B4645&amp;"_"&amp;C4645</f>
        <v>10_2024-07-19</v>
      </c>
    </row>
    <row r="4646" customFormat="false" ht="15" hidden="false" customHeight="false" outlineLevel="0" collapsed="false">
      <c r="A4646" s="3" t="n">
        <v>4645</v>
      </c>
      <c r="B4646" s="3" t="n">
        <v>10</v>
      </c>
      <c r="C4646" s="3" t="s">
        <v>201</v>
      </c>
      <c r="D4646" s="4" t="n">
        <v>62.25</v>
      </c>
      <c r="E4646" s="4" t="n">
        <v>62.32</v>
      </c>
      <c r="F4646" s="4" t="n">
        <v>61.76</v>
      </c>
      <c r="G4646" s="4" t="n">
        <v>62.05</v>
      </c>
      <c r="H4646" s="5" t="n">
        <v>2695305</v>
      </c>
      <c r="I4646" s="3"/>
      <c r="J4646" s="3" t="n">
        <f aca="false">ROUND((G4646-G4645)/G4645*100,2)</f>
        <v>1.79</v>
      </c>
      <c r="K4646" s="3" t="str">
        <f aca="false">B4646&amp;"_"&amp;C4646</f>
        <v>10_2024-07-22</v>
      </c>
    </row>
    <row r="4647" customFormat="false" ht="15" hidden="false" customHeight="false" outlineLevel="0" collapsed="false">
      <c r="A4647" s="3" t="n">
        <v>4646</v>
      </c>
      <c r="B4647" s="3" t="n">
        <v>10</v>
      </c>
      <c r="C4647" s="3" t="s">
        <v>202</v>
      </c>
      <c r="D4647" s="4" t="n">
        <v>60.86</v>
      </c>
      <c r="E4647" s="4" t="n">
        <v>61.06</v>
      </c>
      <c r="F4647" s="4" t="n">
        <v>60.55</v>
      </c>
      <c r="G4647" s="4" t="n">
        <v>60.86</v>
      </c>
      <c r="H4647" s="5" t="n">
        <v>7511886</v>
      </c>
      <c r="I4647" s="3"/>
      <c r="J4647" s="3" t="n">
        <f aca="false">ROUND((G4647-G4646)/G4646*100,2)</f>
        <v>-1.92</v>
      </c>
      <c r="K4647" s="3" t="str">
        <f aca="false">B4647&amp;"_"&amp;C4647</f>
        <v>10_2024-07-23</v>
      </c>
    </row>
    <row r="4648" customFormat="false" ht="15" hidden="false" customHeight="false" outlineLevel="0" collapsed="false">
      <c r="A4648" s="3" t="n">
        <v>4647</v>
      </c>
      <c r="B4648" s="3" t="n">
        <v>10</v>
      </c>
      <c r="C4648" s="3" t="s">
        <v>203</v>
      </c>
      <c r="D4648" s="4" t="n">
        <v>60.08</v>
      </c>
      <c r="E4648" s="4" t="n">
        <v>60.65</v>
      </c>
      <c r="F4648" s="4" t="n">
        <v>59.73</v>
      </c>
      <c r="G4648" s="4" t="n">
        <v>60.32</v>
      </c>
      <c r="H4648" s="5" t="n">
        <v>5922796</v>
      </c>
      <c r="I4648" s="3"/>
      <c r="J4648" s="3" t="n">
        <f aca="false">ROUND((G4648-G4647)/G4647*100,2)</f>
        <v>-0.89</v>
      </c>
      <c r="K4648" s="3" t="str">
        <f aca="false">B4648&amp;"_"&amp;C4648</f>
        <v>10_2024-07-24</v>
      </c>
    </row>
    <row r="4649" customFormat="false" ht="15" hidden="false" customHeight="false" outlineLevel="0" collapsed="false">
      <c r="A4649" s="3" t="n">
        <v>4648</v>
      </c>
      <c r="B4649" s="3" t="n">
        <v>10</v>
      </c>
      <c r="C4649" s="3" t="s">
        <v>204</v>
      </c>
      <c r="D4649" s="4" t="n">
        <v>58.64</v>
      </c>
      <c r="E4649" s="4" t="n">
        <v>58.96</v>
      </c>
      <c r="F4649" s="4" t="n">
        <v>58.51</v>
      </c>
      <c r="G4649" s="4" t="n">
        <v>58.66</v>
      </c>
      <c r="H4649" s="5" t="n">
        <v>6980142</v>
      </c>
      <c r="I4649" s="3"/>
      <c r="J4649" s="3" t="n">
        <f aca="false">ROUND((G4649-G4648)/G4648*100,2)</f>
        <v>-2.75</v>
      </c>
      <c r="K4649" s="3" t="str">
        <f aca="false">B4649&amp;"_"&amp;C4649</f>
        <v>10_2024-07-25</v>
      </c>
    </row>
    <row r="4650" customFormat="false" ht="15" hidden="false" customHeight="false" outlineLevel="0" collapsed="false">
      <c r="A4650" s="3" t="n">
        <v>4649</v>
      </c>
      <c r="B4650" s="3" t="n">
        <v>10</v>
      </c>
      <c r="C4650" s="3" t="s">
        <v>205</v>
      </c>
      <c r="D4650" s="4" t="n">
        <v>58.25</v>
      </c>
      <c r="E4650" s="4" t="n">
        <v>58.34</v>
      </c>
      <c r="F4650" s="4" t="n">
        <v>58.02</v>
      </c>
      <c r="G4650" s="4" t="n">
        <v>58.27</v>
      </c>
      <c r="H4650" s="5" t="n">
        <v>4472748</v>
      </c>
      <c r="I4650" s="3"/>
      <c r="J4650" s="3" t="n">
        <f aca="false">ROUND((G4650-G4649)/G4649*100,2)</f>
        <v>-0.66</v>
      </c>
      <c r="K4650" s="3" t="str">
        <f aca="false">B4650&amp;"_"&amp;C4650</f>
        <v>10_2024-07-26</v>
      </c>
    </row>
    <row r="4651" customFormat="false" ht="15" hidden="false" customHeight="false" outlineLevel="0" collapsed="false">
      <c r="A4651" s="3" t="n">
        <v>4650</v>
      </c>
      <c r="B4651" s="3" t="n">
        <v>10</v>
      </c>
      <c r="C4651" s="3" t="s">
        <v>206</v>
      </c>
      <c r="D4651" s="4" t="n">
        <v>59.56</v>
      </c>
      <c r="E4651" s="4" t="n">
        <v>59.92</v>
      </c>
      <c r="F4651" s="4" t="n">
        <v>59.32</v>
      </c>
      <c r="G4651" s="4" t="n">
        <v>59.76</v>
      </c>
      <c r="H4651" s="5" t="n">
        <v>7601256</v>
      </c>
      <c r="I4651" s="3"/>
      <c r="J4651" s="3" t="n">
        <f aca="false">ROUND((G4651-G4650)/G4650*100,2)</f>
        <v>2.56</v>
      </c>
      <c r="K4651" s="3" t="str">
        <f aca="false">B4651&amp;"_"&amp;C4651</f>
        <v>10_2024-07-29</v>
      </c>
    </row>
    <row r="4652" customFormat="false" ht="15" hidden="false" customHeight="false" outlineLevel="0" collapsed="false">
      <c r="A4652" s="3" t="n">
        <v>4651</v>
      </c>
      <c r="B4652" s="3" t="n">
        <v>10</v>
      </c>
      <c r="C4652" s="3" t="s">
        <v>207</v>
      </c>
      <c r="D4652" s="4" t="n">
        <v>60.24</v>
      </c>
      <c r="E4652" s="4" t="n">
        <v>60.52</v>
      </c>
      <c r="F4652" s="4" t="n">
        <v>59.97</v>
      </c>
      <c r="G4652" s="4" t="n">
        <v>60.36</v>
      </c>
      <c r="H4652" s="5" t="n">
        <v>1670450</v>
      </c>
      <c r="I4652" s="3"/>
      <c r="J4652" s="3" t="n">
        <f aca="false">ROUND((G4652-G4651)/G4651*100,2)</f>
        <v>1</v>
      </c>
      <c r="K4652" s="3" t="str">
        <f aca="false">B4652&amp;"_"&amp;C4652</f>
        <v>10_2024-07-30</v>
      </c>
    </row>
    <row r="4653" customFormat="false" ht="15" hidden="false" customHeight="false" outlineLevel="0" collapsed="false">
      <c r="A4653" s="3" t="n">
        <v>4652</v>
      </c>
      <c r="B4653" s="3" t="n">
        <v>10</v>
      </c>
      <c r="C4653" s="3" t="s">
        <v>208</v>
      </c>
      <c r="D4653" s="4" t="n">
        <v>60.1</v>
      </c>
      <c r="E4653" s="4" t="n">
        <v>60.52</v>
      </c>
      <c r="F4653" s="4" t="n">
        <v>59.85</v>
      </c>
      <c r="G4653" s="4" t="n">
        <v>60.31</v>
      </c>
      <c r="H4653" s="5" t="n">
        <v>2874921</v>
      </c>
      <c r="I4653" s="3"/>
      <c r="J4653" s="3" t="n">
        <f aca="false">ROUND((G4653-G4652)/G4652*100,2)</f>
        <v>-0.08</v>
      </c>
      <c r="K4653" s="3" t="str">
        <f aca="false">B4653&amp;"_"&amp;C4653</f>
        <v>10_2024-07-31</v>
      </c>
    </row>
    <row r="4654" customFormat="false" ht="15" hidden="false" customHeight="false" outlineLevel="0" collapsed="false">
      <c r="A4654" s="3" t="n">
        <v>4653</v>
      </c>
      <c r="B4654" s="3" t="n">
        <v>10</v>
      </c>
      <c r="C4654" s="3" t="s">
        <v>209</v>
      </c>
      <c r="D4654" s="4" t="n">
        <v>60.06</v>
      </c>
      <c r="E4654" s="4" t="n">
        <v>60.37</v>
      </c>
      <c r="F4654" s="4" t="n">
        <v>60.05</v>
      </c>
      <c r="G4654" s="4" t="n">
        <v>60.1</v>
      </c>
      <c r="H4654" s="5" t="n">
        <v>1978477</v>
      </c>
      <c r="I4654" s="3"/>
      <c r="J4654" s="3" t="n">
        <f aca="false">ROUND((G4654-G4653)/G4653*100,2)</f>
        <v>-0.35</v>
      </c>
      <c r="K4654" s="3" t="str">
        <f aca="false">B4654&amp;"_"&amp;C4654</f>
        <v>10_2024-08-01</v>
      </c>
    </row>
    <row r="4655" customFormat="false" ht="15" hidden="false" customHeight="false" outlineLevel="0" collapsed="false">
      <c r="A4655" s="3" t="n">
        <v>4654</v>
      </c>
      <c r="B4655" s="3" t="n">
        <v>10</v>
      </c>
      <c r="C4655" s="3" t="s">
        <v>210</v>
      </c>
      <c r="D4655" s="4" t="n">
        <v>59.11</v>
      </c>
      <c r="E4655" s="4" t="n">
        <v>59.35</v>
      </c>
      <c r="F4655" s="4" t="n">
        <v>58.75</v>
      </c>
      <c r="G4655" s="4" t="n">
        <v>59.05</v>
      </c>
      <c r="H4655" s="5" t="n">
        <v>6378674</v>
      </c>
      <c r="I4655" s="3"/>
      <c r="J4655" s="3" t="n">
        <f aca="false">ROUND((G4655-G4654)/G4654*100,2)</f>
        <v>-1.75</v>
      </c>
      <c r="K4655" s="3" t="str">
        <f aca="false">B4655&amp;"_"&amp;C4655</f>
        <v>10_2024-08-02</v>
      </c>
    </row>
    <row r="4656" customFormat="false" ht="15" hidden="false" customHeight="false" outlineLevel="0" collapsed="false">
      <c r="A4656" s="3" t="n">
        <v>4655</v>
      </c>
      <c r="B4656" s="3" t="n">
        <v>10</v>
      </c>
      <c r="C4656" s="3" t="s">
        <v>211</v>
      </c>
      <c r="D4656" s="4" t="n">
        <v>59.22</v>
      </c>
      <c r="E4656" s="4" t="n">
        <v>59.48</v>
      </c>
      <c r="F4656" s="4" t="n">
        <v>59.17</v>
      </c>
      <c r="G4656" s="4" t="n">
        <v>59.46</v>
      </c>
      <c r="H4656" s="5" t="n">
        <v>6453315</v>
      </c>
      <c r="I4656" s="3"/>
      <c r="J4656" s="3" t="n">
        <f aca="false">ROUND((G4656-G4655)/G4655*100,2)</f>
        <v>0.69</v>
      </c>
      <c r="K4656" s="3" t="str">
        <f aca="false">B4656&amp;"_"&amp;C4656</f>
        <v>10_2024-08-05</v>
      </c>
    </row>
    <row r="4657" customFormat="false" ht="15" hidden="false" customHeight="false" outlineLevel="0" collapsed="false">
      <c r="A4657" s="3" t="n">
        <v>4656</v>
      </c>
      <c r="B4657" s="3" t="n">
        <v>10</v>
      </c>
      <c r="C4657" s="3" t="s">
        <v>212</v>
      </c>
      <c r="D4657" s="4" t="n">
        <v>58.25</v>
      </c>
      <c r="E4657" s="4" t="n">
        <v>58.7</v>
      </c>
      <c r="F4657" s="4" t="n">
        <v>57.95</v>
      </c>
      <c r="G4657" s="4" t="n">
        <v>58.41</v>
      </c>
      <c r="H4657" s="5" t="n">
        <v>7185059</v>
      </c>
      <c r="I4657" s="3"/>
      <c r="J4657" s="3" t="n">
        <f aca="false">ROUND((G4657-G4656)/G4656*100,2)</f>
        <v>-1.77</v>
      </c>
      <c r="K4657" s="3" t="str">
        <f aca="false">B4657&amp;"_"&amp;C4657</f>
        <v>10_2024-08-06</v>
      </c>
    </row>
    <row r="4658" customFormat="false" ht="15" hidden="false" customHeight="false" outlineLevel="0" collapsed="false">
      <c r="A4658" s="3" t="n">
        <v>4657</v>
      </c>
      <c r="B4658" s="3" t="n">
        <v>10</v>
      </c>
      <c r="C4658" s="3" t="s">
        <v>213</v>
      </c>
      <c r="D4658" s="4" t="n">
        <v>58.18</v>
      </c>
      <c r="E4658" s="4" t="n">
        <v>58.28</v>
      </c>
      <c r="F4658" s="4" t="n">
        <v>58.05</v>
      </c>
      <c r="G4658" s="4" t="n">
        <v>58.18</v>
      </c>
      <c r="H4658" s="5" t="n">
        <v>2398454</v>
      </c>
      <c r="I4658" s="3"/>
      <c r="J4658" s="3" t="n">
        <f aca="false">ROUND((G4658-G4657)/G4657*100,2)</f>
        <v>-0.39</v>
      </c>
      <c r="K4658" s="3" t="str">
        <f aca="false">B4658&amp;"_"&amp;C4658</f>
        <v>10_2024-08-07</v>
      </c>
    </row>
    <row r="4659" customFormat="false" ht="15" hidden="false" customHeight="false" outlineLevel="0" collapsed="false">
      <c r="A4659" s="3" t="n">
        <v>4658</v>
      </c>
      <c r="B4659" s="3" t="n">
        <v>10</v>
      </c>
      <c r="C4659" s="3" t="s">
        <v>214</v>
      </c>
      <c r="D4659" s="4" t="n">
        <v>57.16</v>
      </c>
      <c r="E4659" s="4" t="n">
        <v>57.35</v>
      </c>
      <c r="F4659" s="4" t="n">
        <v>56.88</v>
      </c>
      <c r="G4659" s="4" t="n">
        <v>56.95</v>
      </c>
      <c r="H4659" s="5" t="n">
        <v>6145535</v>
      </c>
      <c r="I4659" s="3"/>
      <c r="J4659" s="3" t="n">
        <f aca="false">ROUND((G4659-G4658)/G4658*100,2)</f>
        <v>-2.11</v>
      </c>
      <c r="K4659" s="3" t="str">
        <f aca="false">B4659&amp;"_"&amp;C4659</f>
        <v>10_2024-08-08</v>
      </c>
    </row>
    <row r="4660" customFormat="false" ht="15" hidden="false" customHeight="false" outlineLevel="0" collapsed="false">
      <c r="A4660" s="3" t="n">
        <v>4659</v>
      </c>
      <c r="B4660" s="3" t="n">
        <v>10</v>
      </c>
      <c r="C4660" s="3" t="s">
        <v>215</v>
      </c>
      <c r="D4660" s="4" t="n">
        <v>56</v>
      </c>
      <c r="E4660" s="4" t="n">
        <v>56</v>
      </c>
      <c r="F4660" s="4" t="n">
        <v>55.7</v>
      </c>
      <c r="G4660" s="4" t="n">
        <v>55.96</v>
      </c>
      <c r="H4660" s="5" t="n">
        <v>1747892</v>
      </c>
      <c r="I4660" s="3"/>
      <c r="J4660" s="3" t="n">
        <f aca="false">ROUND((G4660-G4659)/G4659*100,2)</f>
        <v>-1.74</v>
      </c>
      <c r="K4660" s="3" t="str">
        <f aca="false">B4660&amp;"_"&amp;C4660</f>
        <v>10_2024-08-09</v>
      </c>
    </row>
    <row r="4661" customFormat="false" ht="15" hidden="false" customHeight="false" outlineLevel="0" collapsed="false">
      <c r="A4661" s="3" t="n">
        <v>4660</v>
      </c>
      <c r="B4661" s="3" t="n">
        <v>10</v>
      </c>
      <c r="C4661" s="3" t="s">
        <v>216</v>
      </c>
      <c r="D4661" s="4" t="n">
        <v>56.7</v>
      </c>
      <c r="E4661" s="4" t="n">
        <v>56.88</v>
      </c>
      <c r="F4661" s="4" t="n">
        <v>56.35</v>
      </c>
      <c r="G4661" s="4" t="n">
        <v>56.48</v>
      </c>
      <c r="H4661" s="5" t="n">
        <v>5928362</v>
      </c>
      <c r="I4661" s="3"/>
      <c r="J4661" s="3" t="n">
        <f aca="false">ROUND((G4661-G4660)/G4660*100,2)</f>
        <v>0.93</v>
      </c>
      <c r="K4661" s="3" t="str">
        <f aca="false">B4661&amp;"_"&amp;C4661</f>
        <v>10_2024-08-12</v>
      </c>
    </row>
    <row r="4662" customFormat="false" ht="15" hidden="false" customHeight="false" outlineLevel="0" collapsed="false">
      <c r="A4662" s="3" t="n">
        <v>4661</v>
      </c>
      <c r="B4662" s="3" t="n">
        <v>10</v>
      </c>
      <c r="C4662" s="3" t="s">
        <v>217</v>
      </c>
      <c r="D4662" s="4" t="n">
        <v>55.42</v>
      </c>
      <c r="E4662" s="4" t="n">
        <v>55.76</v>
      </c>
      <c r="F4662" s="4" t="n">
        <v>55.21</v>
      </c>
      <c r="G4662" s="4" t="n">
        <v>55.48</v>
      </c>
      <c r="H4662" s="5" t="n">
        <v>2398959</v>
      </c>
      <c r="I4662" s="3"/>
      <c r="J4662" s="3" t="n">
        <f aca="false">ROUND((G4662-G4661)/G4661*100,2)</f>
        <v>-1.77</v>
      </c>
      <c r="K4662" s="3" t="str">
        <f aca="false">B4662&amp;"_"&amp;C4662</f>
        <v>10_2024-08-13</v>
      </c>
    </row>
    <row r="4663" customFormat="false" ht="15" hidden="false" customHeight="false" outlineLevel="0" collapsed="false">
      <c r="A4663" s="3" t="n">
        <v>4662</v>
      </c>
      <c r="B4663" s="3" t="n">
        <v>10</v>
      </c>
      <c r="C4663" s="3" t="s">
        <v>218</v>
      </c>
      <c r="D4663" s="4" t="n">
        <v>54.49</v>
      </c>
      <c r="E4663" s="4" t="n">
        <v>54.78</v>
      </c>
      <c r="F4663" s="4" t="n">
        <v>54.02</v>
      </c>
      <c r="G4663" s="4" t="n">
        <v>54.3</v>
      </c>
      <c r="H4663" s="5" t="n">
        <v>4995454</v>
      </c>
      <c r="I4663" s="3"/>
      <c r="J4663" s="3" t="n">
        <f aca="false">ROUND((G4663-G4662)/G4662*100,2)</f>
        <v>-2.13</v>
      </c>
      <c r="K4663" s="3" t="str">
        <f aca="false">B4663&amp;"_"&amp;C4663</f>
        <v>10_2024-08-14</v>
      </c>
    </row>
    <row r="4664" customFormat="false" ht="15" hidden="false" customHeight="false" outlineLevel="0" collapsed="false">
      <c r="A4664" s="3" t="n">
        <v>4663</v>
      </c>
      <c r="B4664" s="3" t="n">
        <v>10</v>
      </c>
      <c r="C4664" s="3" t="s">
        <v>219</v>
      </c>
      <c r="D4664" s="4" t="n">
        <v>57.31</v>
      </c>
      <c r="E4664" s="4" t="n">
        <v>57.41</v>
      </c>
      <c r="F4664" s="4" t="n">
        <v>56.88</v>
      </c>
      <c r="G4664" s="4" t="n">
        <v>57.12</v>
      </c>
      <c r="H4664" s="5" t="n">
        <v>889989</v>
      </c>
      <c r="I4664" s="3"/>
      <c r="J4664" s="3" t="n">
        <f aca="false">ROUND((G4664-G4663)/G4663*100,2)</f>
        <v>5.19</v>
      </c>
      <c r="K4664" s="3" t="str">
        <f aca="false">B4664&amp;"_"&amp;C4664</f>
        <v>10_2024-08-15</v>
      </c>
    </row>
    <row r="4665" customFormat="false" ht="15" hidden="false" customHeight="false" outlineLevel="0" collapsed="false">
      <c r="A4665" s="3" t="n">
        <v>4664</v>
      </c>
      <c r="B4665" s="3" t="n">
        <v>10</v>
      </c>
      <c r="C4665" s="3" t="s">
        <v>220</v>
      </c>
      <c r="D4665" s="4" t="n">
        <v>57.75</v>
      </c>
      <c r="E4665" s="4" t="n">
        <v>57.8</v>
      </c>
      <c r="F4665" s="4" t="n">
        <v>57.36</v>
      </c>
      <c r="G4665" s="4" t="n">
        <v>57.58</v>
      </c>
      <c r="H4665" s="5" t="n">
        <v>6226983</v>
      </c>
      <c r="I4665" s="3"/>
      <c r="J4665" s="3" t="n">
        <f aca="false">ROUND((G4665-G4664)/G4664*100,2)</f>
        <v>0.81</v>
      </c>
      <c r="K4665" s="3" t="str">
        <f aca="false">B4665&amp;"_"&amp;C4665</f>
        <v>10_2024-08-16</v>
      </c>
    </row>
    <row r="4666" customFormat="false" ht="15" hidden="false" customHeight="false" outlineLevel="0" collapsed="false">
      <c r="A4666" s="3" t="n">
        <v>4665</v>
      </c>
      <c r="B4666" s="3" t="n">
        <v>10</v>
      </c>
      <c r="C4666" s="3" t="s">
        <v>221</v>
      </c>
      <c r="D4666" s="4" t="n">
        <v>58.56</v>
      </c>
      <c r="E4666" s="4" t="n">
        <v>58.72</v>
      </c>
      <c r="F4666" s="4" t="n">
        <v>58.33</v>
      </c>
      <c r="G4666" s="4" t="n">
        <v>58.7</v>
      </c>
      <c r="H4666" s="5" t="n">
        <v>7174992</v>
      </c>
      <c r="I4666" s="3"/>
      <c r="J4666" s="3" t="n">
        <f aca="false">ROUND((G4666-G4665)/G4665*100,2)</f>
        <v>1.95</v>
      </c>
      <c r="K4666" s="3" t="str">
        <f aca="false">B4666&amp;"_"&amp;C4666</f>
        <v>10_2024-08-19</v>
      </c>
    </row>
    <row r="4667" customFormat="false" ht="15" hidden="false" customHeight="false" outlineLevel="0" collapsed="false">
      <c r="A4667" s="3" t="n">
        <v>4666</v>
      </c>
      <c r="B4667" s="3" t="n">
        <v>10</v>
      </c>
      <c r="C4667" s="3" t="s">
        <v>222</v>
      </c>
      <c r="D4667" s="4" t="n">
        <v>59.22</v>
      </c>
      <c r="E4667" s="4" t="n">
        <v>59.5</v>
      </c>
      <c r="F4667" s="4" t="n">
        <v>59.11</v>
      </c>
      <c r="G4667" s="4" t="n">
        <v>59.46</v>
      </c>
      <c r="H4667" s="5" t="n">
        <v>3436283</v>
      </c>
      <c r="I4667" s="3"/>
      <c r="J4667" s="3" t="n">
        <f aca="false">ROUND((G4667-G4666)/G4666*100,2)</f>
        <v>1.29</v>
      </c>
      <c r="K4667" s="3" t="str">
        <f aca="false">B4667&amp;"_"&amp;C4667</f>
        <v>10_2024-08-20</v>
      </c>
    </row>
    <row r="4668" customFormat="false" ht="15" hidden="false" customHeight="false" outlineLevel="0" collapsed="false">
      <c r="A4668" s="3" t="n">
        <v>4667</v>
      </c>
      <c r="B4668" s="3" t="n">
        <v>10</v>
      </c>
      <c r="C4668" s="3" t="s">
        <v>223</v>
      </c>
      <c r="D4668" s="4" t="n">
        <v>57.62</v>
      </c>
      <c r="E4668" s="4" t="n">
        <v>57.86</v>
      </c>
      <c r="F4668" s="4" t="n">
        <v>57.36</v>
      </c>
      <c r="G4668" s="4" t="n">
        <v>57.61</v>
      </c>
      <c r="H4668" s="5" t="n">
        <v>950107</v>
      </c>
      <c r="I4668" s="3"/>
      <c r="J4668" s="3" t="n">
        <f aca="false">ROUND((G4668-G4667)/G4667*100,2)</f>
        <v>-3.11</v>
      </c>
      <c r="K4668" s="3" t="str">
        <f aca="false">B4668&amp;"_"&amp;C4668</f>
        <v>10_2024-08-21</v>
      </c>
    </row>
    <row r="4669" customFormat="false" ht="15" hidden="false" customHeight="false" outlineLevel="0" collapsed="false">
      <c r="A4669" s="3" t="n">
        <v>4668</v>
      </c>
      <c r="B4669" s="3" t="n">
        <v>10</v>
      </c>
      <c r="C4669" s="3" t="s">
        <v>224</v>
      </c>
      <c r="D4669" s="4" t="n">
        <v>58.08</v>
      </c>
      <c r="E4669" s="4" t="n">
        <v>58.15</v>
      </c>
      <c r="F4669" s="4" t="n">
        <v>57.72</v>
      </c>
      <c r="G4669" s="4" t="n">
        <v>57.9</v>
      </c>
      <c r="H4669" s="5" t="n">
        <v>4321783</v>
      </c>
      <c r="I4669" s="3"/>
      <c r="J4669" s="3" t="n">
        <f aca="false">ROUND((G4669-G4668)/G4668*100,2)</f>
        <v>0.5</v>
      </c>
      <c r="K4669" s="3" t="str">
        <f aca="false">B4669&amp;"_"&amp;C4669</f>
        <v>10_2024-08-22</v>
      </c>
    </row>
    <row r="4670" customFormat="false" ht="15" hidden="false" customHeight="false" outlineLevel="0" collapsed="false">
      <c r="A4670" s="3" t="n">
        <v>4669</v>
      </c>
      <c r="B4670" s="3" t="n">
        <v>10</v>
      </c>
      <c r="C4670" s="3" t="s">
        <v>225</v>
      </c>
      <c r="D4670" s="4" t="n">
        <v>56.62</v>
      </c>
      <c r="E4670" s="4" t="n">
        <v>56.91</v>
      </c>
      <c r="F4670" s="4" t="n">
        <v>56.59</v>
      </c>
      <c r="G4670" s="4" t="n">
        <v>56.83</v>
      </c>
      <c r="H4670" s="5" t="n">
        <v>2613841</v>
      </c>
      <c r="I4670" s="3"/>
      <c r="J4670" s="3" t="n">
        <f aca="false">ROUND((G4670-G4669)/G4669*100,2)</f>
        <v>-1.85</v>
      </c>
      <c r="K4670" s="3" t="str">
        <f aca="false">B4670&amp;"_"&amp;C4670</f>
        <v>10_2024-08-23</v>
      </c>
    </row>
    <row r="4671" customFormat="false" ht="15" hidden="false" customHeight="false" outlineLevel="0" collapsed="false">
      <c r="A4671" s="3" t="n">
        <v>4670</v>
      </c>
      <c r="B4671" s="3" t="n">
        <v>10</v>
      </c>
      <c r="C4671" s="3" t="s">
        <v>226</v>
      </c>
      <c r="D4671" s="4" t="n">
        <v>55.47</v>
      </c>
      <c r="E4671" s="4" t="n">
        <v>55.59</v>
      </c>
      <c r="F4671" s="4" t="n">
        <v>55.33</v>
      </c>
      <c r="G4671" s="4" t="n">
        <v>55.57</v>
      </c>
      <c r="H4671" s="5" t="n">
        <v>7202186</v>
      </c>
      <c r="I4671" s="3"/>
      <c r="J4671" s="3" t="n">
        <f aca="false">ROUND((G4671-G4670)/G4670*100,2)</f>
        <v>-2.22</v>
      </c>
      <c r="K4671" s="3" t="str">
        <f aca="false">B4671&amp;"_"&amp;C4671</f>
        <v>10_2024-08-26</v>
      </c>
    </row>
    <row r="4672" customFormat="false" ht="15" hidden="false" customHeight="false" outlineLevel="0" collapsed="false">
      <c r="A4672" s="3" t="n">
        <v>4671</v>
      </c>
      <c r="B4672" s="3" t="n">
        <v>10</v>
      </c>
      <c r="C4672" s="3" t="s">
        <v>227</v>
      </c>
      <c r="D4672" s="4" t="n">
        <v>54.91</v>
      </c>
      <c r="E4672" s="4" t="n">
        <v>54.97</v>
      </c>
      <c r="F4672" s="4" t="n">
        <v>54.55</v>
      </c>
      <c r="G4672" s="4" t="n">
        <v>54.76</v>
      </c>
      <c r="H4672" s="5" t="n">
        <v>1272708</v>
      </c>
      <c r="I4672" s="3"/>
      <c r="J4672" s="3" t="n">
        <f aca="false">ROUND((G4672-G4671)/G4671*100,2)</f>
        <v>-1.46</v>
      </c>
      <c r="K4672" s="3" t="str">
        <f aca="false">B4672&amp;"_"&amp;C4672</f>
        <v>10_2024-08-27</v>
      </c>
    </row>
    <row r="4673" customFormat="false" ht="15" hidden="false" customHeight="false" outlineLevel="0" collapsed="false">
      <c r="A4673" s="3" t="n">
        <v>4672</v>
      </c>
      <c r="B4673" s="3" t="n">
        <v>10</v>
      </c>
      <c r="C4673" s="3" t="s">
        <v>228</v>
      </c>
      <c r="D4673" s="4" t="n">
        <v>56.05</v>
      </c>
      <c r="E4673" s="4" t="n">
        <v>56.12</v>
      </c>
      <c r="F4673" s="4" t="n">
        <v>55.93</v>
      </c>
      <c r="G4673" s="4" t="n">
        <v>56.04</v>
      </c>
      <c r="H4673" s="5" t="n">
        <v>2897890</v>
      </c>
      <c r="I4673" s="3"/>
      <c r="J4673" s="3" t="n">
        <f aca="false">ROUND((G4673-G4672)/G4672*100,2)</f>
        <v>2.34</v>
      </c>
      <c r="K4673" s="3" t="str">
        <f aca="false">B4673&amp;"_"&amp;C4673</f>
        <v>10_2024-08-28</v>
      </c>
    </row>
    <row r="4674" customFormat="false" ht="15" hidden="false" customHeight="false" outlineLevel="0" collapsed="false">
      <c r="A4674" s="3" t="n">
        <v>4673</v>
      </c>
      <c r="B4674" s="3" t="n">
        <v>10</v>
      </c>
      <c r="C4674" s="3" t="s">
        <v>229</v>
      </c>
      <c r="D4674" s="4" t="n">
        <v>55.43</v>
      </c>
      <c r="E4674" s="4" t="n">
        <v>55.44</v>
      </c>
      <c r="F4674" s="4" t="n">
        <v>55.07</v>
      </c>
      <c r="G4674" s="4" t="n">
        <v>55.38</v>
      </c>
      <c r="H4674" s="5" t="n">
        <v>4372397</v>
      </c>
      <c r="I4674" s="3"/>
      <c r="J4674" s="3" t="n">
        <f aca="false">ROUND((G4674-G4673)/G4673*100,2)</f>
        <v>-1.18</v>
      </c>
      <c r="K4674" s="3" t="str">
        <f aca="false">B4674&amp;"_"&amp;C4674</f>
        <v>10_2024-08-29</v>
      </c>
    </row>
    <row r="4675" customFormat="false" ht="15" hidden="false" customHeight="false" outlineLevel="0" collapsed="false">
      <c r="A4675" s="3" t="n">
        <v>4674</v>
      </c>
      <c r="B4675" s="3" t="n">
        <v>10</v>
      </c>
      <c r="C4675" s="3" t="s">
        <v>230</v>
      </c>
      <c r="D4675" s="4" t="n">
        <v>55.28</v>
      </c>
      <c r="E4675" s="4" t="n">
        <v>55.46</v>
      </c>
      <c r="F4675" s="4" t="n">
        <v>55.25</v>
      </c>
      <c r="G4675" s="4" t="n">
        <v>55.36</v>
      </c>
      <c r="H4675" s="5" t="n">
        <v>6805962</v>
      </c>
      <c r="I4675" s="3"/>
      <c r="J4675" s="3" t="n">
        <f aca="false">ROUND((G4675-G4674)/G4674*100,2)</f>
        <v>-0.04</v>
      </c>
      <c r="K4675" s="3" t="str">
        <f aca="false">B4675&amp;"_"&amp;C4675</f>
        <v>10_2024-08-30</v>
      </c>
    </row>
    <row r="4676" customFormat="false" ht="15" hidden="false" customHeight="false" outlineLevel="0" collapsed="false">
      <c r="A4676" s="3" t="n">
        <v>4675</v>
      </c>
      <c r="B4676" s="3" t="n">
        <v>10</v>
      </c>
      <c r="C4676" s="3" t="s">
        <v>231</v>
      </c>
      <c r="D4676" s="4" t="n">
        <v>54.45</v>
      </c>
      <c r="E4676" s="4" t="n">
        <v>54.93</v>
      </c>
      <c r="F4676" s="4" t="n">
        <v>54.44</v>
      </c>
      <c r="G4676" s="4" t="n">
        <v>54.63</v>
      </c>
      <c r="H4676" s="5" t="n">
        <v>7164329</v>
      </c>
      <c r="I4676" s="3"/>
      <c r="J4676" s="3" t="n">
        <f aca="false">ROUND((G4676-G4675)/G4675*100,2)</f>
        <v>-1.32</v>
      </c>
      <c r="K4676" s="3" t="str">
        <f aca="false">B4676&amp;"_"&amp;C4676</f>
        <v>10_2024-09-02</v>
      </c>
    </row>
    <row r="4677" customFormat="false" ht="15" hidden="false" customHeight="false" outlineLevel="0" collapsed="false">
      <c r="A4677" s="3" t="n">
        <v>4676</v>
      </c>
      <c r="B4677" s="3" t="n">
        <v>10</v>
      </c>
      <c r="C4677" s="3" t="s">
        <v>232</v>
      </c>
      <c r="D4677" s="4" t="n">
        <v>55</v>
      </c>
      <c r="E4677" s="4" t="n">
        <v>55.21</v>
      </c>
      <c r="F4677" s="4" t="n">
        <v>54.74</v>
      </c>
      <c r="G4677" s="4" t="n">
        <v>54.87</v>
      </c>
      <c r="H4677" s="5" t="n">
        <v>5047320</v>
      </c>
      <c r="I4677" s="3"/>
      <c r="J4677" s="3" t="n">
        <f aca="false">ROUND((G4677-G4676)/G4676*100,2)</f>
        <v>0.44</v>
      </c>
      <c r="K4677" s="3" t="str">
        <f aca="false">B4677&amp;"_"&amp;C4677</f>
        <v>10_2024-09-03</v>
      </c>
    </row>
    <row r="4678" customFormat="false" ht="15" hidden="false" customHeight="false" outlineLevel="0" collapsed="false">
      <c r="A4678" s="3" t="n">
        <v>4677</v>
      </c>
      <c r="B4678" s="3" t="n">
        <v>10</v>
      </c>
      <c r="C4678" s="3" t="s">
        <v>233</v>
      </c>
      <c r="D4678" s="4" t="n">
        <v>54.26</v>
      </c>
      <c r="E4678" s="4" t="n">
        <v>54.62</v>
      </c>
      <c r="F4678" s="4" t="n">
        <v>54.12</v>
      </c>
      <c r="G4678" s="4" t="n">
        <v>54.39</v>
      </c>
      <c r="H4678" s="5" t="n">
        <v>1300273</v>
      </c>
      <c r="I4678" s="3"/>
      <c r="J4678" s="3" t="n">
        <f aca="false">ROUND((G4678-G4677)/G4677*100,2)</f>
        <v>-0.87</v>
      </c>
      <c r="K4678" s="3" t="str">
        <f aca="false">B4678&amp;"_"&amp;C4678</f>
        <v>10_2024-09-04</v>
      </c>
    </row>
    <row r="4679" customFormat="false" ht="15" hidden="false" customHeight="false" outlineLevel="0" collapsed="false">
      <c r="A4679" s="3" t="n">
        <v>4678</v>
      </c>
      <c r="B4679" s="3" t="n">
        <v>10</v>
      </c>
      <c r="C4679" s="3" t="s">
        <v>234</v>
      </c>
      <c r="D4679" s="4" t="n">
        <v>53.08</v>
      </c>
      <c r="E4679" s="4" t="n">
        <v>53.2</v>
      </c>
      <c r="F4679" s="4" t="n">
        <v>52.76</v>
      </c>
      <c r="G4679" s="4" t="n">
        <v>53.07</v>
      </c>
      <c r="H4679" s="5" t="n">
        <v>4380193</v>
      </c>
      <c r="I4679" s="3"/>
      <c r="J4679" s="3" t="n">
        <f aca="false">ROUND((G4679-G4678)/G4678*100,2)</f>
        <v>-2.43</v>
      </c>
      <c r="K4679" s="3" t="str">
        <f aca="false">B4679&amp;"_"&amp;C4679</f>
        <v>10_2024-09-05</v>
      </c>
    </row>
    <row r="4680" customFormat="false" ht="15" hidden="false" customHeight="false" outlineLevel="0" collapsed="false">
      <c r="A4680" s="3" t="n">
        <v>4679</v>
      </c>
      <c r="B4680" s="3" t="n">
        <v>10</v>
      </c>
      <c r="C4680" s="3" t="s">
        <v>235</v>
      </c>
      <c r="D4680" s="4" t="n">
        <v>52.75</v>
      </c>
      <c r="E4680" s="4" t="n">
        <v>53.01</v>
      </c>
      <c r="F4680" s="4" t="n">
        <v>52.6</v>
      </c>
      <c r="G4680" s="4" t="n">
        <v>52.72</v>
      </c>
      <c r="H4680" s="5" t="n">
        <v>3171858</v>
      </c>
      <c r="I4680" s="3"/>
      <c r="J4680" s="3" t="n">
        <f aca="false">ROUND((G4680-G4679)/G4679*100,2)</f>
        <v>-0.66</v>
      </c>
      <c r="K4680" s="3" t="str">
        <f aca="false">B4680&amp;"_"&amp;C4680</f>
        <v>10_2024-09-06</v>
      </c>
    </row>
    <row r="4681" customFormat="false" ht="15" hidden="false" customHeight="false" outlineLevel="0" collapsed="false">
      <c r="A4681" s="3" t="n">
        <v>4680</v>
      </c>
      <c r="B4681" s="3" t="n">
        <v>10</v>
      </c>
      <c r="C4681" s="3" t="s">
        <v>236</v>
      </c>
      <c r="D4681" s="4" t="n">
        <v>53.02</v>
      </c>
      <c r="E4681" s="4" t="n">
        <v>53.18</v>
      </c>
      <c r="F4681" s="4" t="n">
        <v>52.71</v>
      </c>
      <c r="G4681" s="4" t="n">
        <v>52.92</v>
      </c>
      <c r="H4681" s="5" t="n">
        <v>1698735</v>
      </c>
      <c r="I4681" s="3"/>
      <c r="J4681" s="3" t="n">
        <f aca="false">ROUND((G4681-G4680)/G4680*100,2)</f>
        <v>0.38</v>
      </c>
      <c r="K4681" s="3" t="str">
        <f aca="false">B4681&amp;"_"&amp;C4681</f>
        <v>10_2024-09-09</v>
      </c>
    </row>
    <row r="4682" customFormat="false" ht="15" hidden="false" customHeight="false" outlineLevel="0" collapsed="false">
      <c r="A4682" s="3" t="n">
        <v>4681</v>
      </c>
      <c r="B4682" s="3" t="n">
        <v>10</v>
      </c>
      <c r="C4682" s="3" t="s">
        <v>237</v>
      </c>
      <c r="D4682" s="4" t="n">
        <v>54.78</v>
      </c>
      <c r="E4682" s="4" t="n">
        <v>55.07</v>
      </c>
      <c r="F4682" s="4" t="n">
        <v>54.58</v>
      </c>
      <c r="G4682" s="4" t="n">
        <v>54.69</v>
      </c>
      <c r="H4682" s="5" t="n">
        <v>7842805</v>
      </c>
      <c r="I4682" s="3"/>
      <c r="J4682" s="3" t="n">
        <f aca="false">ROUND((G4682-G4681)/G4681*100,2)</f>
        <v>3.34</v>
      </c>
      <c r="K4682" s="3" t="str">
        <f aca="false">B4682&amp;"_"&amp;C4682</f>
        <v>10_2024-09-10</v>
      </c>
    </row>
    <row r="4683" customFormat="false" ht="15" hidden="false" customHeight="false" outlineLevel="0" collapsed="false">
      <c r="A4683" s="3" t="n">
        <v>4682</v>
      </c>
      <c r="B4683" s="3" t="n">
        <v>10</v>
      </c>
      <c r="C4683" s="3" t="s">
        <v>238</v>
      </c>
      <c r="D4683" s="4" t="n">
        <v>55.36</v>
      </c>
      <c r="E4683" s="4" t="n">
        <v>55.55</v>
      </c>
      <c r="F4683" s="4" t="n">
        <v>55.24</v>
      </c>
      <c r="G4683" s="4" t="n">
        <v>55.49</v>
      </c>
      <c r="H4683" s="5" t="n">
        <v>4543388</v>
      </c>
      <c r="I4683" s="3"/>
      <c r="J4683" s="3" t="n">
        <f aca="false">ROUND((G4683-G4682)/G4682*100,2)</f>
        <v>1.46</v>
      </c>
      <c r="K4683" s="3" t="str">
        <f aca="false">B4683&amp;"_"&amp;C4683</f>
        <v>10_2024-09-11</v>
      </c>
    </row>
    <row r="4684" customFormat="false" ht="15" hidden="false" customHeight="false" outlineLevel="0" collapsed="false">
      <c r="A4684" s="3" t="n">
        <v>4683</v>
      </c>
      <c r="B4684" s="3" t="n">
        <v>10</v>
      </c>
      <c r="C4684" s="3" t="s">
        <v>239</v>
      </c>
      <c r="D4684" s="4" t="n">
        <v>54.58</v>
      </c>
      <c r="E4684" s="4" t="n">
        <v>54.66</v>
      </c>
      <c r="F4684" s="4" t="n">
        <v>54.46</v>
      </c>
      <c r="G4684" s="4" t="n">
        <v>54.61</v>
      </c>
      <c r="H4684" s="5" t="n">
        <v>3235595</v>
      </c>
      <c r="I4684" s="3"/>
      <c r="J4684" s="3" t="n">
        <f aca="false">ROUND((G4684-G4683)/G4683*100,2)</f>
        <v>-1.59</v>
      </c>
      <c r="K4684" s="3" t="str">
        <f aca="false">B4684&amp;"_"&amp;C4684</f>
        <v>10_2024-09-12</v>
      </c>
    </row>
    <row r="4685" customFormat="false" ht="15" hidden="false" customHeight="false" outlineLevel="0" collapsed="false">
      <c r="A4685" s="3" t="n">
        <v>4684</v>
      </c>
      <c r="B4685" s="3" t="n">
        <v>10</v>
      </c>
      <c r="C4685" s="3" t="s">
        <v>240</v>
      </c>
      <c r="D4685" s="4" t="n">
        <v>53.96</v>
      </c>
      <c r="E4685" s="4" t="n">
        <v>54.16</v>
      </c>
      <c r="F4685" s="4" t="n">
        <v>53.75</v>
      </c>
      <c r="G4685" s="4" t="n">
        <v>54.08</v>
      </c>
      <c r="H4685" s="5" t="n">
        <v>6278477</v>
      </c>
      <c r="I4685" s="3"/>
      <c r="J4685" s="3" t="n">
        <f aca="false">ROUND((G4685-G4684)/G4684*100,2)</f>
        <v>-0.97</v>
      </c>
      <c r="K4685" s="3" t="str">
        <f aca="false">B4685&amp;"_"&amp;C4685</f>
        <v>10_2024-09-13</v>
      </c>
    </row>
    <row r="4686" customFormat="false" ht="15" hidden="false" customHeight="false" outlineLevel="0" collapsed="false">
      <c r="A4686" s="3" t="n">
        <v>4685</v>
      </c>
      <c r="B4686" s="3" t="n">
        <v>10</v>
      </c>
      <c r="C4686" s="3" t="s">
        <v>241</v>
      </c>
      <c r="D4686" s="4" t="n">
        <v>53.24</v>
      </c>
      <c r="E4686" s="4" t="n">
        <v>53.5</v>
      </c>
      <c r="F4686" s="4" t="n">
        <v>53.21</v>
      </c>
      <c r="G4686" s="4" t="n">
        <v>53.29</v>
      </c>
      <c r="H4686" s="5" t="n">
        <v>7290661</v>
      </c>
      <c r="I4686" s="3"/>
      <c r="J4686" s="3" t="n">
        <f aca="false">ROUND((G4686-G4685)/G4685*100,2)</f>
        <v>-1.46</v>
      </c>
      <c r="K4686" s="3" t="str">
        <f aca="false">B4686&amp;"_"&amp;C4686</f>
        <v>10_2024-09-16</v>
      </c>
    </row>
    <row r="4687" customFormat="false" ht="15" hidden="false" customHeight="false" outlineLevel="0" collapsed="false">
      <c r="A4687" s="3" t="n">
        <v>4686</v>
      </c>
      <c r="B4687" s="3" t="n">
        <v>10</v>
      </c>
      <c r="C4687" s="3" t="s">
        <v>242</v>
      </c>
      <c r="D4687" s="4" t="n">
        <v>53.34</v>
      </c>
      <c r="E4687" s="4" t="n">
        <v>53.45</v>
      </c>
      <c r="F4687" s="4" t="n">
        <v>53.24</v>
      </c>
      <c r="G4687" s="4" t="n">
        <v>53.25</v>
      </c>
      <c r="H4687" s="5" t="n">
        <v>5609895</v>
      </c>
      <c r="I4687" s="3"/>
      <c r="J4687" s="3" t="n">
        <f aca="false">ROUND((G4687-G4686)/G4686*100,2)</f>
        <v>-0.08</v>
      </c>
      <c r="K4687" s="3" t="str">
        <f aca="false">B4687&amp;"_"&amp;C4687</f>
        <v>10_2024-09-17</v>
      </c>
    </row>
    <row r="4688" customFormat="false" ht="15" hidden="false" customHeight="false" outlineLevel="0" collapsed="false">
      <c r="A4688" s="3" t="n">
        <v>4687</v>
      </c>
      <c r="B4688" s="3" t="n">
        <v>10</v>
      </c>
      <c r="C4688" s="3" t="s">
        <v>243</v>
      </c>
      <c r="D4688" s="4" t="n">
        <v>52.5</v>
      </c>
      <c r="E4688" s="4" t="n">
        <v>52.7</v>
      </c>
      <c r="F4688" s="4" t="n">
        <v>52.31</v>
      </c>
      <c r="G4688" s="4" t="n">
        <v>52.53</v>
      </c>
      <c r="H4688" s="5" t="n">
        <v>2060131</v>
      </c>
      <c r="I4688" s="3"/>
      <c r="J4688" s="3" t="n">
        <f aca="false">ROUND((G4688-G4687)/G4687*100,2)</f>
        <v>-1.35</v>
      </c>
      <c r="K4688" s="3" t="str">
        <f aca="false">B4688&amp;"_"&amp;C4688</f>
        <v>10_2024-09-18</v>
      </c>
    </row>
    <row r="4689" customFormat="false" ht="15" hidden="false" customHeight="false" outlineLevel="0" collapsed="false">
      <c r="A4689" s="3" t="n">
        <v>4688</v>
      </c>
      <c r="B4689" s="3" t="n">
        <v>10</v>
      </c>
      <c r="C4689" s="3" t="s">
        <v>244</v>
      </c>
      <c r="D4689" s="4" t="n">
        <v>52.48</v>
      </c>
      <c r="E4689" s="4" t="n">
        <v>52.73</v>
      </c>
      <c r="F4689" s="4" t="n">
        <v>52.35</v>
      </c>
      <c r="G4689" s="4" t="n">
        <v>52.35</v>
      </c>
      <c r="H4689" s="5" t="n">
        <v>6415198</v>
      </c>
      <c r="I4689" s="3"/>
      <c r="J4689" s="3" t="n">
        <f aca="false">ROUND((G4689-G4688)/G4688*100,2)</f>
        <v>-0.34</v>
      </c>
      <c r="K4689" s="3" t="str">
        <f aca="false">B4689&amp;"_"&amp;C4689</f>
        <v>10_2024-09-19</v>
      </c>
    </row>
    <row r="4690" customFormat="false" ht="15" hidden="false" customHeight="false" outlineLevel="0" collapsed="false">
      <c r="A4690" s="3" t="n">
        <v>4689</v>
      </c>
      <c r="B4690" s="3" t="n">
        <v>10</v>
      </c>
      <c r="C4690" s="3" t="s">
        <v>245</v>
      </c>
      <c r="D4690" s="4" t="n">
        <v>52.2</v>
      </c>
      <c r="E4690" s="4" t="n">
        <v>52.25</v>
      </c>
      <c r="F4690" s="4" t="n">
        <v>51.83</v>
      </c>
      <c r="G4690" s="4" t="n">
        <v>52.06</v>
      </c>
      <c r="H4690" s="5" t="n">
        <v>3724981</v>
      </c>
      <c r="I4690" s="3"/>
      <c r="J4690" s="3" t="n">
        <f aca="false">ROUND((G4690-G4689)/G4689*100,2)</f>
        <v>-0.55</v>
      </c>
      <c r="K4690" s="3" t="str">
        <f aca="false">B4690&amp;"_"&amp;C4690</f>
        <v>10_2024-09-20</v>
      </c>
    </row>
    <row r="4691" customFormat="false" ht="15" hidden="false" customHeight="false" outlineLevel="0" collapsed="false">
      <c r="A4691" s="3" t="n">
        <v>4690</v>
      </c>
      <c r="B4691" s="3" t="n">
        <v>10</v>
      </c>
      <c r="C4691" s="3" t="s">
        <v>246</v>
      </c>
      <c r="D4691" s="4" t="n">
        <v>52.55</v>
      </c>
      <c r="E4691" s="4" t="n">
        <v>52.76</v>
      </c>
      <c r="F4691" s="4" t="n">
        <v>52.45</v>
      </c>
      <c r="G4691" s="4" t="n">
        <v>52.53</v>
      </c>
      <c r="H4691" s="5" t="n">
        <v>1022242</v>
      </c>
      <c r="I4691" s="3"/>
      <c r="J4691" s="3" t="n">
        <f aca="false">ROUND((G4691-G4690)/G4690*100,2)</f>
        <v>0.9</v>
      </c>
      <c r="K4691" s="3" t="str">
        <f aca="false">B4691&amp;"_"&amp;C4691</f>
        <v>10_2024-09-23</v>
      </c>
    </row>
    <row r="4692" customFormat="false" ht="15" hidden="false" customHeight="false" outlineLevel="0" collapsed="false">
      <c r="A4692" s="3" t="n">
        <v>4691</v>
      </c>
      <c r="B4692" s="3" t="n">
        <v>10</v>
      </c>
      <c r="C4692" s="3" t="s">
        <v>247</v>
      </c>
      <c r="D4692" s="4" t="n">
        <v>51.29</v>
      </c>
      <c r="E4692" s="4" t="n">
        <v>51.57</v>
      </c>
      <c r="F4692" s="4" t="n">
        <v>51.02</v>
      </c>
      <c r="G4692" s="4" t="n">
        <v>51.47</v>
      </c>
      <c r="H4692" s="5" t="n">
        <v>3279625</v>
      </c>
      <c r="I4692" s="3"/>
      <c r="J4692" s="3" t="n">
        <f aca="false">ROUND((G4692-G4691)/G4691*100,2)</f>
        <v>-2.02</v>
      </c>
      <c r="K4692" s="3" t="str">
        <f aca="false">B4692&amp;"_"&amp;C4692</f>
        <v>10_2024-09-24</v>
      </c>
    </row>
    <row r="4693" customFormat="false" ht="15" hidden="false" customHeight="false" outlineLevel="0" collapsed="false">
      <c r="A4693" s="3" t="n">
        <v>4692</v>
      </c>
      <c r="B4693" s="3" t="n">
        <v>10</v>
      </c>
      <c r="C4693" s="3" t="s">
        <v>248</v>
      </c>
      <c r="D4693" s="4" t="n">
        <v>52.49</v>
      </c>
      <c r="E4693" s="4" t="n">
        <v>52.61</v>
      </c>
      <c r="F4693" s="4" t="n">
        <v>52.42</v>
      </c>
      <c r="G4693" s="4" t="n">
        <v>52.58</v>
      </c>
      <c r="H4693" s="5" t="n">
        <v>6528438</v>
      </c>
      <c r="I4693" s="3"/>
      <c r="J4693" s="3" t="n">
        <f aca="false">ROUND((G4693-G4692)/G4692*100,2)</f>
        <v>2.16</v>
      </c>
      <c r="K4693" s="3" t="str">
        <f aca="false">B4693&amp;"_"&amp;C4693</f>
        <v>10_2024-09-25</v>
      </c>
    </row>
    <row r="4694" customFormat="false" ht="15" hidden="false" customHeight="false" outlineLevel="0" collapsed="false">
      <c r="A4694" s="3" t="n">
        <v>4693</v>
      </c>
      <c r="B4694" s="3" t="n">
        <v>10</v>
      </c>
      <c r="C4694" s="3" t="s">
        <v>249</v>
      </c>
      <c r="D4694" s="4" t="n">
        <v>52.15</v>
      </c>
      <c r="E4694" s="4" t="n">
        <v>52.32</v>
      </c>
      <c r="F4694" s="4" t="n">
        <v>51.81</v>
      </c>
      <c r="G4694" s="4" t="n">
        <v>51.98</v>
      </c>
      <c r="H4694" s="5" t="n">
        <v>4039260</v>
      </c>
      <c r="I4694" s="3"/>
      <c r="J4694" s="3" t="n">
        <f aca="false">ROUND((G4694-G4693)/G4693*100,2)</f>
        <v>-1.14</v>
      </c>
      <c r="K4694" s="3" t="str">
        <f aca="false">B4694&amp;"_"&amp;C4694</f>
        <v>10_2024-09-26</v>
      </c>
    </row>
    <row r="4695" customFormat="false" ht="15" hidden="false" customHeight="false" outlineLevel="0" collapsed="false">
      <c r="A4695" s="3" t="n">
        <v>4694</v>
      </c>
      <c r="B4695" s="3" t="n">
        <v>10</v>
      </c>
      <c r="C4695" s="3" t="s">
        <v>250</v>
      </c>
      <c r="D4695" s="4" t="n">
        <v>52.27</v>
      </c>
      <c r="E4695" s="4" t="n">
        <v>52.54</v>
      </c>
      <c r="F4695" s="4" t="n">
        <v>51.91</v>
      </c>
      <c r="G4695" s="4" t="n">
        <v>52.11</v>
      </c>
      <c r="H4695" s="5" t="n">
        <v>6241442</v>
      </c>
      <c r="I4695" s="3"/>
      <c r="J4695" s="3" t="n">
        <f aca="false">ROUND((G4695-G4694)/G4694*100,2)</f>
        <v>0.25</v>
      </c>
      <c r="K4695" s="3" t="str">
        <f aca="false">B4695&amp;"_"&amp;C4695</f>
        <v>10_2024-09-27</v>
      </c>
    </row>
    <row r="4696" customFormat="false" ht="15" hidden="false" customHeight="false" outlineLevel="0" collapsed="false">
      <c r="A4696" s="3" t="n">
        <v>4695</v>
      </c>
      <c r="B4696" s="3" t="n">
        <v>10</v>
      </c>
      <c r="C4696" s="3" t="s">
        <v>251</v>
      </c>
      <c r="D4696" s="4" t="n">
        <v>52.57</v>
      </c>
      <c r="E4696" s="4" t="n">
        <v>52.87</v>
      </c>
      <c r="F4696" s="4" t="n">
        <v>52.18</v>
      </c>
      <c r="G4696" s="4" t="n">
        <v>52.43</v>
      </c>
      <c r="H4696" s="5" t="n">
        <v>4018570</v>
      </c>
      <c r="I4696" s="3"/>
      <c r="J4696" s="3" t="n">
        <f aca="false">ROUND((G4696-G4695)/G4695*100,2)</f>
        <v>0.61</v>
      </c>
      <c r="K4696" s="3" t="str">
        <f aca="false">B4696&amp;"_"&amp;C4696</f>
        <v>10_2024-09-30</v>
      </c>
    </row>
    <row r="4697" customFormat="false" ht="15" hidden="false" customHeight="false" outlineLevel="0" collapsed="false">
      <c r="A4697" s="3" t="n">
        <v>4696</v>
      </c>
      <c r="B4697" s="3" t="n">
        <v>10</v>
      </c>
      <c r="C4697" s="3" t="s">
        <v>252</v>
      </c>
      <c r="D4697" s="4" t="n">
        <v>54.48</v>
      </c>
      <c r="E4697" s="4" t="n">
        <v>54.79</v>
      </c>
      <c r="F4697" s="4" t="n">
        <v>54.26</v>
      </c>
      <c r="G4697" s="4" t="n">
        <v>54.3</v>
      </c>
      <c r="H4697" s="5" t="n">
        <v>7091147</v>
      </c>
      <c r="I4697" s="3"/>
      <c r="J4697" s="3" t="n">
        <f aca="false">ROUND((G4697-G4696)/G4696*100,2)</f>
        <v>3.57</v>
      </c>
      <c r="K4697" s="3" t="str">
        <f aca="false">B4697&amp;"_"&amp;C4697</f>
        <v>10_2024-10-01</v>
      </c>
    </row>
    <row r="4698" customFormat="false" ht="15" hidden="false" customHeight="false" outlineLevel="0" collapsed="false">
      <c r="A4698" s="3" t="n">
        <v>4697</v>
      </c>
      <c r="B4698" s="3" t="n">
        <v>10</v>
      </c>
      <c r="C4698" s="3" t="s">
        <v>253</v>
      </c>
      <c r="D4698" s="4" t="n">
        <v>53.61</v>
      </c>
      <c r="E4698" s="4" t="n">
        <v>54.01</v>
      </c>
      <c r="F4698" s="4" t="n">
        <v>53.4</v>
      </c>
      <c r="G4698" s="4" t="n">
        <v>53.77</v>
      </c>
      <c r="H4698" s="5" t="n">
        <v>7411562</v>
      </c>
      <c r="I4698" s="3"/>
      <c r="J4698" s="3" t="n">
        <f aca="false">ROUND((G4698-G4697)/G4697*100,2)</f>
        <v>-0.98</v>
      </c>
      <c r="K4698" s="3" t="str">
        <f aca="false">B4698&amp;"_"&amp;C4698</f>
        <v>10_2024-10-02</v>
      </c>
    </row>
    <row r="4699" customFormat="false" ht="15" hidden="false" customHeight="false" outlineLevel="0" collapsed="false">
      <c r="A4699" s="3" t="n">
        <v>4698</v>
      </c>
      <c r="B4699" s="3" t="n">
        <v>10</v>
      </c>
      <c r="C4699" s="3" t="s">
        <v>254</v>
      </c>
      <c r="D4699" s="4" t="n">
        <v>53.64</v>
      </c>
      <c r="E4699" s="4" t="n">
        <v>54.02</v>
      </c>
      <c r="F4699" s="4" t="n">
        <v>53.62</v>
      </c>
      <c r="G4699" s="4" t="n">
        <v>53.77</v>
      </c>
      <c r="H4699" s="5" t="n">
        <v>3819390</v>
      </c>
      <c r="I4699" s="3"/>
      <c r="J4699" s="3" t="n">
        <f aca="false">ROUND((G4699-G4698)/G4698*100,2)</f>
        <v>0</v>
      </c>
      <c r="K4699" s="3" t="str">
        <f aca="false">B4699&amp;"_"&amp;C4699</f>
        <v>10_2024-10-03</v>
      </c>
    </row>
    <row r="4700" customFormat="false" ht="15" hidden="false" customHeight="false" outlineLevel="0" collapsed="false">
      <c r="A4700" s="3" t="n">
        <v>4699</v>
      </c>
      <c r="B4700" s="3" t="n">
        <v>10</v>
      </c>
      <c r="C4700" s="3" t="s">
        <v>255</v>
      </c>
      <c r="D4700" s="4" t="n">
        <v>54.25</v>
      </c>
      <c r="E4700" s="4" t="n">
        <v>54.48</v>
      </c>
      <c r="F4700" s="4" t="n">
        <v>54.02</v>
      </c>
      <c r="G4700" s="4" t="n">
        <v>54.11</v>
      </c>
      <c r="H4700" s="5" t="n">
        <v>1950965</v>
      </c>
      <c r="I4700" s="3"/>
      <c r="J4700" s="3" t="n">
        <f aca="false">ROUND((G4700-G4699)/G4699*100,2)</f>
        <v>0.63</v>
      </c>
      <c r="K4700" s="3" t="str">
        <f aca="false">B4700&amp;"_"&amp;C4700</f>
        <v>10_2024-10-04</v>
      </c>
    </row>
    <row r="4701" customFormat="false" ht="15" hidden="false" customHeight="false" outlineLevel="0" collapsed="false">
      <c r="A4701" s="3" t="n">
        <v>4700</v>
      </c>
      <c r="B4701" s="3" t="n">
        <v>10</v>
      </c>
      <c r="C4701" s="3" t="s">
        <v>256</v>
      </c>
      <c r="D4701" s="4" t="n">
        <v>54.38</v>
      </c>
      <c r="E4701" s="4" t="n">
        <v>54.54</v>
      </c>
      <c r="F4701" s="4" t="n">
        <v>54.02</v>
      </c>
      <c r="G4701" s="4" t="n">
        <v>54.3</v>
      </c>
      <c r="H4701" s="5" t="n">
        <v>7732339</v>
      </c>
      <c r="I4701" s="3"/>
      <c r="J4701" s="3" t="n">
        <f aca="false">ROUND((G4701-G4700)/G4700*100,2)</f>
        <v>0.35</v>
      </c>
      <c r="K4701" s="3" t="str">
        <f aca="false">B4701&amp;"_"&amp;C4701</f>
        <v>10_2024-10-07</v>
      </c>
    </row>
    <row r="4702" customFormat="false" ht="15" hidden="false" customHeight="false" outlineLevel="0" collapsed="false">
      <c r="A4702" s="3" t="n">
        <v>4701</v>
      </c>
      <c r="B4702" s="3" t="n">
        <v>10</v>
      </c>
      <c r="C4702" s="3" t="s">
        <v>257</v>
      </c>
      <c r="D4702" s="4" t="n">
        <v>53.63</v>
      </c>
      <c r="E4702" s="4" t="n">
        <v>53.85</v>
      </c>
      <c r="F4702" s="4" t="n">
        <v>53.34</v>
      </c>
      <c r="G4702" s="4" t="n">
        <v>53.48</v>
      </c>
      <c r="H4702" s="5" t="n">
        <v>4022382</v>
      </c>
      <c r="I4702" s="3"/>
      <c r="J4702" s="3" t="n">
        <f aca="false">ROUND((G4702-G4701)/G4701*100,2)</f>
        <v>-1.51</v>
      </c>
      <c r="K4702" s="3" t="str">
        <f aca="false">B4702&amp;"_"&amp;C4702</f>
        <v>10_2024-10-08</v>
      </c>
    </row>
    <row r="4703" customFormat="false" ht="15" hidden="false" customHeight="false" outlineLevel="0" collapsed="false">
      <c r="A4703" s="3" t="n">
        <v>4702</v>
      </c>
      <c r="B4703" s="3" t="n">
        <v>10</v>
      </c>
      <c r="C4703" s="3" t="s">
        <v>258</v>
      </c>
      <c r="D4703" s="4" t="n">
        <v>54.75</v>
      </c>
      <c r="E4703" s="4" t="n">
        <v>55.02</v>
      </c>
      <c r="F4703" s="4" t="n">
        <v>54.38</v>
      </c>
      <c r="G4703" s="4" t="n">
        <v>54.63</v>
      </c>
      <c r="H4703" s="5" t="n">
        <v>7274682</v>
      </c>
      <c r="I4703" s="3"/>
      <c r="J4703" s="3" t="n">
        <f aca="false">ROUND((G4703-G4702)/G4702*100,2)</f>
        <v>2.15</v>
      </c>
      <c r="K4703" s="3" t="str">
        <f aca="false">B4703&amp;"_"&amp;C4703</f>
        <v>10_2024-10-09</v>
      </c>
    </row>
    <row r="4704" customFormat="false" ht="15" hidden="false" customHeight="false" outlineLevel="0" collapsed="false">
      <c r="A4704" s="3" t="n">
        <v>4703</v>
      </c>
      <c r="B4704" s="3" t="n">
        <v>10</v>
      </c>
      <c r="C4704" s="3" t="s">
        <v>259</v>
      </c>
      <c r="D4704" s="4" t="n">
        <v>56.04</v>
      </c>
      <c r="E4704" s="4" t="n">
        <v>56.2</v>
      </c>
      <c r="F4704" s="4" t="n">
        <v>55.87</v>
      </c>
      <c r="G4704" s="4" t="n">
        <v>56</v>
      </c>
      <c r="H4704" s="5" t="n">
        <v>5823325</v>
      </c>
      <c r="I4704" s="3"/>
      <c r="J4704" s="3" t="n">
        <f aca="false">ROUND((G4704-G4703)/G4703*100,2)</f>
        <v>2.51</v>
      </c>
      <c r="K4704" s="3" t="str">
        <f aca="false">B4704&amp;"_"&amp;C4704</f>
        <v>10_2024-10-10</v>
      </c>
    </row>
    <row r="4705" customFormat="false" ht="15" hidden="false" customHeight="false" outlineLevel="0" collapsed="false">
      <c r="A4705" s="3" t="n">
        <v>4704</v>
      </c>
      <c r="B4705" s="3" t="n">
        <v>10</v>
      </c>
      <c r="C4705" s="3" t="s">
        <v>260</v>
      </c>
      <c r="D4705" s="4" t="n">
        <v>55.37</v>
      </c>
      <c r="E4705" s="4" t="n">
        <v>55.66</v>
      </c>
      <c r="F4705" s="4" t="n">
        <v>55.24</v>
      </c>
      <c r="G4705" s="4" t="n">
        <v>55.4</v>
      </c>
      <c r="H4705" s="5" t="n">
        <v>3914442</v>
      </c>
      <c r="I4705" s="3"/>
      <c r="J4705" s="3" t="n">
        <f aca="false">ROUND((G4705-G4704)/G4704*100,2)</f>
        <v>-1.07</v>
      </c>
      <c r="K4705" s="3" t="str">
        <f aca="false">B4705&amp;"_"&amp;C4705</f>
        <v>10_2024-10-11</v>
      </c>
    </row>
    <row r="4706" customFormat="false" ht="15" hidden="false" customHeight="false" outlineLevel="0" collapsed="false">
      <c r="A4706" s="3" t="n">
        <v>4705</v>
      </c>
      <c r="B4706" s="3" t="n">
        <v>10</v>
      </c>
      <c r="C4706" s="3" t="s">
        <v>261</v>
      </c>
      <c r="D4706" s="4" t="n">
        <v>55.12</v>
      </c>
      <c r="E4706" s="4" t="n">
        <v>55.24</v>
      </c>
      <c r="F4706" s="4" t="n">
        <v>54.74</v>
      </c>
      <c r="G4706" s="4" t="n">
        <v>55.02</v>
      </c>
      <c r="H4706" s="5" t="n">
        <v>1960785</v>
      </c>
      <c r="I4706" s="3"/>
      <c r="J4706" s="3" t="n">
        <f aca="false">ROUND((G4706-G4705)/G4705*100,2)</f>
        <v>-0.69</v>
      </c>
      <c r="K4706" s="3" t="str">
        <f aca="false">B4706&amp;"_"&amp;C4706</f>
        <v>10_2024-10-14</v>
      </c>
    </row>
    <row r="4707" customFormat="false" ht="15" hidden="false" customHeight="false" outlineLevel="0" collapsed="false">
      <c r="A4707" s="3" t="n">
        <v>4706</v>
      </c>
      <c r="B4707" s="3" t="n">
        <v>10</v>
      </c>
      <c r="C4707" s="3" t="s">
        <v>262</v>
      </c>
      <c r="D4707" s="4" t="n">
        <v>56.45</v>
      </c>
      <c r="E4707" s="4" t="n">
        <v>56.46</v>
      </c>
      <c r="F4707" s="4" t="n">
        <v>56.12</v>
      </c>
      <c r="G4707" s="4" t="n">
        <v>56.33</v>
      </c>
      <c r="H4707" s="5" t="n">
        <v>3249841</v>
      </c>
      <c r="I4707" s="3"/>
      <c r="J4707" s="3" t="n">
        <f aca="false">ROUND((G4707-G4706)/G4706*100,2)</f>
        <v>2.38</v>
      </c>
      <c r="K4707" s="3" t="str">
        <f aca="false">B4707&amp;"_"&amp;C4707</f>
        <v>10_2024-10-15</v>
      </c>
    </row>
    <row r="4708" customFormat="false" ht="15" hidden="false" customHeight="false" outlineLevel="0" collapsed="false">
      <c r="A4708" s="3" t="n">
        <v>4707</v>
      </c>
      <c r="B4708" s="3" t="n">
        <v>10</v>
      </c>
      <c r="C4708" s="3" t="s">
        <v>263</v>
      </c>
      <c r="D4708" s="4" t="n">
        <v>57.23</v>
      </c>
      <c r="E4708" s="4" t="n">
        <v>57.38</v>
      </c>
      <c r="F4708" s="4" t="n">
        <v>57</v>
      </c>
      <c r="G4708" s="4" t="n">
        <v>57.33</v>
      </c>
      <c r="H4708" s="5" t="n">
        <v>5616130</v>
      </c>
      <c r="I4708" s="3"/>
      <c r="J4708" s="3" t="n">
        <f aca="false">ROUND((G4708-G4707)/G4707*100,2)</f>
        <v>1.78</v>
      </c>
      <c r="K4708" s="3" t="str">
        <f aca="false">B4708&amp;"_"&amp;C4708</f>
        <v>10_2024-10-16</v>
      </c>
    </row>
    <row r="4709" customFormat="false" ht="15" hidden="false" customHeight="false" outlineLevel="0" collapsed="false">
      <c r="A4709" s="3" t="n">
        <v>4708</v>
      </c>
      <c r="B4709" s="3" t="n">
        <v>10</v>
      </c>
      <c r="C4709" s="3" t="s">
        <v>264</v>
      </c>
      <c r="D4709" s="4" t="n">
        <v>58.91</v>
      </c>
      <c r="E4709" s="4" t="n">
        <v>59.25</v>
      </c>
      <c r="F4709" s="4" t="n">
        <v>58.69</v>
      </c>
      <c r="G4709" s="4" t="n">
        <v>58.97</v>
      </c>
      <c r="H4709" s="5" t="n">
        <v>7678909</v>
      </c>
      <c r="I4709" s="3"/>
      <c r="J4709" s="3" t="n">
        <f aca="false">ROUND((G4709-G4708)/G4708*100,2)</f>
        <v>2.86</v>
      </c>
      <c r="K4709" s="3" t="str">
        <f aca="false">B4709&amp;"_"&amp;C4709</f>
        <v>10_2024-10-17</v>
      </c>
    </row>
    <row r="4710" customFormat="false" ht="15" hidden="false" customHeight="false" outlineLevel="0" collapsed="false">
      <c r="A4710" s="3" t="n">
        <v>4709</v>
      </c>
      <c r="B4710" s="3" t="n">
        <v>10</v>
      </c>
      <c r="C4710" s="3" t="s">
        <v>265</v>
      </c>
      <c r="D4710" s="4" t="n">
        <v>59.86</v>
      </c>
      <c r="E4710" s="4" t="n">
        <v>60.13</v>
      </c>
      <c r="F4710" s="4" t="n">
        <v>59.73</v>
      </c>
      <c r="G4710" s="4" t="n">
        <v>59.82</v>
      </c>
      <c r="H4710" s="5" t="n">
        <v>5178252</v>
      </c>
      <c r="I4710" s="3"/>
      <c r="J4710" s="3" t="n">
        <f aca="false">ROUND((G4710-G4709)/G4709*100,2)</f>
        <v>1.44</v>
      </c>
      <c r="K4710" s="3" t="str">
        <f aca="false">B4710&amp;"_"&amp;C4710</f>
        <v>10_2024-10-18</v>
      </c>
    </row>
    <row r="4711" customFormat="false" ht="15" hidden="false" customHeight="false" outlineLevel="0" collapsed="false">
      <c r="A4711" s="3" t="n">
        <v>4710</v>
      </c>
      <c r="B4711" s="3" t="n">
        <v>10</v>
      </c>
      <c r="C4711" s="3" t="s">
        <v>266</v>
      </c>
      <c r="D4711" s="4" t="n">
        <v>61.46</v>
      </c>
      <c r="E4711" s="4" t="n">
        <v>61.7</v>
      </c>
      <c r="F4711" s="4" t="n">
        <v>61.2</v>
      </c>
      <c r="G4711" s="4" t="n">
        <v>61.7</v>
      </c>
      <c r="H4711" s="5" t="n">
        <v>4086805</v>
      </c>
      <c r="I4711" s="3"/>
      <c r="J4711" s="3" t="n">
        <f aca="false">ROUND((G4711-G4710)/G4710*100,2)</f>
        <v>3.14</v>
      </c>
      <c r="K4711" s="3" t="str">
        <f aca="false">B4711&amp;"_"&amp;C4711</f>
        <v>10_2024-10-21</v>
      </c>
    </row>
    <row r="4712" customFormat="false" ht="15" hidden="false" customHeight="false" outlineLevel="0" collapsed="false">
      <c r="A4712" s="3" t="n">
        <v>4711</v>
      </c>
      <c r="B4712" s="3" t="n">
        <v>10</v>
      </c>
      <c r="C4712" s="3" t="s">
        <v>267</v>
      </c>
      <c r="D4712" s="4" t="n">
        <v>61.53</v>
      </c>
      <c r="E4712" s="4" t="n">
        <v>61.9</v>
      </c>
      <c r="F4712" s="4" t="n">
        <v>61.29</v>
      </c>
      <c r="G4712" s="4" t="n">
        <v>61.72</v>
      </c>
      <c r="H4712" s="5" t="n">
        <v>1357170</v>
      </c>
      <c r="I4712" s="3"/>
      <c r="J4712" s="3" t="n">
        <f aca="false">ROUND((G4712-G4711)/G4711*100,2)</f>
        <v>0.03</v>
      </c>
      <c r="K4712" s="3" t="str">
        <f aca="false">B4712&amp;"_"&amp;C4712</f>
        <v>10_2024-10-22</v>
      </c>
    </row>
    <row r="4713" customFormat="false" ht="15" hidden="false" customHeight="false" outlineLevel="0" collapsed="false">
      <c r="A4713" s="3" t="n">
        <v>4712</v>
      </c>
      <c r="B4713" s="3" t="n">
        <v>10</v>
      </c>
      <c r="C4713" s="3" t="s">
        <v>268</v>
      </c>
      <c r="D4713" s="4" t="n">
        <v>62.29</v>
      </c>
      <c r="E4713" s="4" t="n">
        <v>62.41</v>
      </c>
      <c r="F4713" s="4" t="n">
        <v>61.81</v>
      </c>
      <c r="G4713" s="4" t="n">
        <v>62.08</v>
      </c>
      <c r="H4713" s="5" t="n">
        <v>1221370</v>
      </c>
      <c r="I4713" s="3"/>
      <c r="J4713" s="3" t="n">
        <f aca="false">ROUND((G4713-G4712)/G4712*100,2)</f>
        <v>0.58</v>
      </c>
      <c r="K4713" s="3" t="str">
        <f aca="false">B4713&amp;"_"&amp;C4713</f>
        <v>10_2024-10-23</v>
      </c>
    </row>
    <row r="4714" customFormat="false" ht="15" hidden="false" customHeight="false" outlineLevel="0" collapsed="false">
      <c r="A4714" s="3" t="n">
        <v>4713</v>
      </c>
      <c r="B4714" s="3" t="n">
        <v>10</v>
      </c>
      <c r="C4714" s="3" t="s">
        <v>269</v>
      </c>
      <c r="D4714" s="4" t="n">
        <v>63.89</v>
      </c>
      <c r="E4714" s="4" t="n">
        <v>64.05</v>
      </c>
      <c r="F4714" s="4" t="n">
        <v>63.67</v>
      </c>
      <c r="G4714" s="4" t="n">
        <v>63.68</v>
      </c>
      <c r="H4714" s="5" t="n">
        <v>745225</v>
      </c>
      <c r="I4714" s="3"/>
      <c r="J4714" s="3" t="n">
        <f aca="false">ROUND((G4714-G4713)/G4713*100,2)</f>
        <v>2.58</v>
      </c>
      <c r="K4714" s="3" t="str">
        <f aca="false">B4714&amp;"_"&amp;C4714</f>
        <v>10_2024-10-24</v>
      </c>
    </row>
    <row r="4715" customFormat="false" ht="15" hidden="false" customHeight="false" outlineLevel="0" collapsed="false">
      <c r="A4715" s="3" t="n">
        <v>4714</v>
      </c>
      <c r="B4715" s="3" t="n">
        <v>10</v>
      </c>
      <c r="C4715" s="3" t="s">
        <v>270</v>
      </c>
      <c r="D4715" s="4" t="n">
        <v>64.4</v>
      </c>
      <c r="E4715" s="4" t="n">
        <v>64.67</v>
      </c>
      <c r="F4715" s="4" t="n">
        <v>64.12</v>
      </c>
      <c r="G4715" s="4" t="n">
        <v>64.45</v>
      </c>
      <c r="H4715" s="5" t="n">
        <v>5520684</v>
      </c>
      <c r="I4715" s="3"/>
      <c r="J4715" s="3" t="n">
        <f aca="false">ROUND((G4715-G4714)/G4714*100,2)</f>
        <v>1.21</v>
      </c>
      <c r="K4715" s="3" t="str">
        <f aca="false">B4715&amp;"_"&amp;C4715</f>
        <v>10_2024-10-25</v>
      </c>
    </row>
    <row r="4716" customFormat="false" ht="15" hidden="false" customHeight="false" outlineLevel="0" collapsed="false">
      <c r="A4716" s="3" t="n">
        <v>4715</v>
      </c>
      <c r="B4716" s="3" t="n">
        <v>10</v>
      </c>
      <c r="C4716" s="3" t="s">
        <v>271</v>
      </c>
      <c r="D4716" s="4" t="n">
        <v>65.94</v>
      </c>
      <c r="E4716" s="4" t="n">
        <v>66.28</v>
      </c>
      <c r="F4716" s="4" t="n">
        <v>65.52</v>
      </c>
      <c r="G4716" s="4" t="n">
        <v>65.89</v>
      </c>
      <c r="H4716" s="5" t="n">
        <v>2024810</v>
      </c>
      <c r="I4716" s="3"/>
      <c r="J4716" s="3" t="n">
        <f aca="false">ROUND((G4716-G4715)/G4715*100,2)</f>
        <v>2.23</v>
      </c>
      <c r="K4716" s="3" t="str">
        <f aca="false">B4716&amp;"_"&amp;C4716</f>
        <v>10_2024-10-28</v>
      </c>
    </row>
    <row r="4717" customFormat="false" ht="15" hidden="false" customHeight="false" outlineLevel="0" collapsed="false">
      <c r="A4717" s="3" t="n">
        <v>4716</v>
      </c>
      <c r="B4717" s="3" t="n">
        <v>10</v>
      </c>
      <c r="C4717" s="3" t="s">
        <v>272</v>
      </c>
      <c r="D4717" s="4" t="n">
        <v>63.65</v>
      </c>
      <c r="E4717" s="4" t="n">
        <v>63.94</v>
      </c>
      <c r="F4717" s="4" t="n">
        <v>63.38</v>
      </c>
      <c r="G4717" s="4" t="n">
        <v>63.74</v>
      </c>
      <c r="H4717" s="5" t="n">
        <v>3186174</v>
      </c>
      <c r="I4717" s="3"/>
      <c r="J4717" s="3" t="n">
        <f aca="false">ROUND((G4717-G4716)/G4716*100,2)</f>
        <v>-3.26</v>
      </c>
      <c r="K4717" s="3" t="str">
        <f aca="false">B4717&amp;"_"&amp;C4717</f>
        <v>10_2024-10-29</v>
      </c>
    </row>
    <row r="4718" customFormat="false" ht="15" hidden="false" customHeight="false" outlineLevel="0" collapsed="false">
      <c r="A4718" s="3" t="n">
        <v>4717</v>
      </c>
      <c r="B4718" s="3" t="n">
        <v>10</v>
      </c>
      <c r="C4718" s="3" t="s">
        <v>273</v>
      </c>
      <c r="D4718" s="4" t="n">
        <v>64.77</v>
      </c>
      <c r="E4718" s="4" t="n">
        <v>65.2</v>
      </c>
      <c r="F4718" s="4" t="n">
        <v>64.59</v>
      </c>
      <c r="G4718" s="4" t="n">
        <v>64.98</v>
      </c>
      <c r="H4718" s="5" t="n">
        <v>1184672</v>
      </c>
      <c r="I4718" s="3"/>
      <c r="J4718" s="3" t="n">
        <f aca="false">ROUND((G4718-G4717)/G4717*100,2)</f>
        <v>1.95</v>
      </c>
      <c r="K4718" s="3" t="str">
        <f aca="false">B4718&amp;"_"&amp;C4718</f>
        <v>10_2024-10-30</v>
      </c>
    </row>
    <row r="4719" customFormat="false" ht="15" hidden="false" customHeight="false" outlineLevel="0" collapsed="false">
      <c r="A4719" s="3" t="n">
        <v>4718</v>
      </c>
      <c r="B4719" s="3" t="n">
        <v>10</v>
      </c>
      <c r="C4719" s="3" t="s">
        <v>274</v>
      </c>
      <c r="D4719" s="4" t="n">
        <v>63.88</v>
      </c>
      <c r="E4719" s="4" t="n">
        <v>64.1</v>
      </c>
      <c r="F4719" s="4" t="n">
        <v>63.54</v>
      </c>
      <c r="G4719" s="4" t="n">
        <v>64.01</v>
      </c>
      <c r="H4719" s="5" t="n">
        <v>4290179</v>
      </c>
      <c r="I4719" s="3"/>
      <c r="J4719" s="3" t="n">
        <f aca="false">ROUND((G4719-G4718)/G4718*100,2)</f>
        <v>-1.49</v>
      </c>
      <c r="K4719" s="3" t="str">
        <f aca="false">B4719&amp;"_"&amp;C4719</f>
        <v>10_2024-10-31</v>
      </c>
    </row>
    <row r="4720" customFormat="false" ht="15" hidden="false" customHeight="false" outlineLevel="0" collapsed="false">
      <c r="A4720" s="3" t="n">
        <v>4719</v>
      </c>
      <c r="B4720" s="3" t="n">
        <v>10</v>
      </c>
      <c r="C4720" s="3" t="s">
        <v>275</v>
      </c>
      <c r="D4720" s="4" t="n">
        <v>62.8</v>
      </c>
      <c r="E4720" s="4" t="n">
        <v>63.06</v>
      </c>
      <c r="F4720" s="4" t="n">
        <v>62.53</v>
      </c>
      <c r="G4720" s="4" t="n">
        <v>62.62</v>
      </c>
      <c r="H4720" s="5" t="n">
        <v>1668247</v>
      </c>
      <c r="I4720" s="3"/>
      <c r="J4720" s="3" t="n">
        <f aca="false">ROUND((G4720-G4719)/G4719*100,2)</f>
        <v>-2.17</v>
      </c>
      <c r="K4720" s="3" t="str">
        <f aca="false">B4720&amp;"_"&amp;C4720</f>
        <v>10_2024-11-01</v>
      </c>
    </row>
    <row r="4721" customFormat="false" ht="15" hidden="false" customHeight="false" outlineLevel="0" collapsed="false">
      <c r="A4721" s="3" t="n">
        <v>4720</v>
      </c>
      <c r="B4721" s="3" t="n">
        <v>10</v>
      </c>
      <c r="C4721" s="3" t="s">
        <v>276</v>
      </c>
      <c r="D4721" s="4" t="n">
        <v>63.65</v>
      </c>
      <c r="E4721" s="4" t="n">
        <v>63.69</v>
      </c>
      <c r="F4721" s="4" t="n">
        <v>63.08</v>
      </c>
      <c r="G4721" s="4" t="n">
        <v>63.46</v>
      </c>
      <c r="H4721" s="5" t="n">
        <v>4211413</v>
      </c>
      <c r="I4721" s="3"/>
      <c r="J4721" s="3" t="n">
        <f aca="false">ROUND((G4721-G4720)/G4720*100,2)</f>
        <v>1.34</v>
      </c>
      <c r="K4721" s="3" t="str">
        <f aca="false">B4721&amp;"_"&amp;C4721</f>
        <v>10_2024-11-04</v>
      </c>
    </row>
    <row r="4722" customFormat="false" ht="15" hidden="false" customHeight="false" outlineLevel="0" collapsed="false">
      <c r="A4722" s="3" t="n">
        <v>4721</v>
      </c>
      <c r="B4722" s="3" t="n">
        <v>10</v>
      </c>
      <c r="C4722" s="3" t="s">
        <v>277</v>
      </c>
      <c r="D4722" s="4" t="n">
        <v>64.51</v>
      </c>
      <c r="E4722" s="4" t="n">
        <v>64.6</v>
      </c>
      <c r="F4722" s="4" t="n">
        <v>64.31</v>
      </c>
      <c r="G4722" s="4" t="n">
        <v>64.55</v>
      </c>
      <c r="H4722" s="5" t="n">
        <v>2827834</v>
      </c>
      <c r="I4722" s="3"/>
      <c r="J4722" s="3" t="n">
        <f aca="false">ROUND((G4722-G4721)/G4721*100,2)</f>
        <v>1.72</v>
      </c>
      <c r="K4722" s="3" t="str">
        <f aca="false">B4722&amp;"_"&amp;C4722</f>
        <v>10_2024-11-05</v>
      </c>
    </row>
    <row r="4723" customFormat="false" ht="15" hidden="false" customHeight="false" outlineLevel="0" collapsed="false">
      <c r="A4723" s="3" t="n">
        <v>4722</v>
      </c>
      <c r="B4723" s="3" t="n">
        <v>10</v>
      </c>
      <c r="C4723" s="3" t="s">
        <v>278</v>
      </c>
      <c r="D4723" s="4" t="n">
        <v>65.88</v>
      </c>
      <c r="E4723" s="4" t="n">
        <v>65.98</v>
      </c>
      <c r="F4723" s="4" t="n">
        <v>65.5</v>
      </c>
      <c r="G4723" s="4" t="n">
        <v>65.86</v>
      </c>
      <c r="H4723" s="5" t="n">
        <v>7262312</v>
      </c>
      <c r="I4723" s="3"/>
      <c r="J4723" s="3" t="n">
        <f aca="false">ROUND((G4723-G4722)/G4722*100,2)</f>
        <v>2.03</v>
      </c>
      <c r="K4723" s="3" t="str">
        <f aca="false">B4723&amp;"_"&amp;C4723</f>
        <v>10_2024-11-06</v>
      </c>
    </row>
    <row r="4724" customFormat="false" ht="15" hidden="false" customHeight="false" outlineLevel="0" collapsed="false">
      <c r="A4724" s="3" t="n">
        <v>4723</v>
      </c>
      <c r="B4724" s="3" t="n">
        <v>10</v>
      </c>
      <c r="C4724" s="3" t="s">
        <v>279</v>
      </c>
      <c r="D4724" s="4" t="n">
        <v>67.05</v>
      </c>
      <c r="E4724" s="4" t="n">
        <v>67.25</v>
      </c>
      <c r="F4724" s="4" t="n">
        <v>66.73</v>
      </c>
      <c r="G4724" s="4" t="n">
        <v>67.25</v>
      </c>
      <c r="H4724" s="5" t="n">
        <v>5669045</v>
      </c>
      <c r="I4724" s="3"/>
      <c r="J4724" s="3" t="n">
        <f aca="false">ROUND((G4724-G4723)/G4723*100,2)</f>
        <v>2.11</v>
      </c>
      <c r="K4724" s="3" t="str">
        <f aca="false">B4724&amp;"_"&amp;C4724</f>
        <v>10_2024-11-07</v>
      </c>
    </row>
    <row r="4725" customFormat="false" ht="15" hidden="false" customHeight="false" outlineLevel="0" collapsed="false">
      <c r="A4725" s="3" t="n">
        <v>4724</v>
      </c>
      <c r="B4725" s="3" t="n">
        <v>10</v>
      </c>
      <c r="C4725" s="3" t="s">
        <v>280</v>
      </c>
      <c r="D4725" s="4" t="n">
        <v>67.29</v>
      </c>
      <c r="E4725" s="4" t="n">
        <v>67.55</v>
      </c>
      <c r="F4725" s="4" t="n">
        <v>67.15</v>
      </c>
      <c r="G4725" s="4" t="n">
        <v>67.16</v>
      </c>
      <c r="H4725" s="5" t="n">
        <v>3433422</v>
      </c>
      <c r="I4725" s="3"/>
      <c r="J4725" s="3" t="n">
        <f aca="false">ROUND((G4725-G4724)/G4724*100,2)</f>
        <v>-0.13</v>
      </c>
      <c r="K4725" s="3" t="str">
        <f aca="false">B4725&amp;"_"&amp;C4725</f>
        <v>10_2024-11-08</v>
      </c>
    </row>
    <row r="4726" customFormat="false" ht="15" hidden="false" customHeight="false" outlineLevel="0" collapsed="false">
      <c r="A4726" s="3" t="n">
        <v>4725</v>
      </c>
      <c r="B4726" s="3" t="n">
        <v>10</v>
      </c>
      <c r="C4726" s="3" t="s">
        <v>281</v>
      </c>
      <c r="D4726" s="4" t="n">
        <v>68.28</v>
      </c>
      <c r="E4726" s="4" t="n">
        <v>68.61</v>
      </c>
      <c r="F4726" s="4" t="n">
        <v>68.02</v>
      </c>
      <c r="G4726" s="4" t="n">
        <v>68.15</v>
      </c>
      <c r="H4726" s="5" t="n">
        <v>4919212</v>
      </c>
      <c r="I4726" s="3"/>
      <c r="J4726" s="3" t="n">
        <f aca="false">ROUND((G4726-G4725)/G4725*100,2)</f>
        <v>1.47</v>
      </c>
      <c r="K4726" s="3" t="str">
        <f aca="false">B4726&amp;"_"&amp;C4726</f>
        <v>10_2024-11-11</v>
      </c>
    </row>
    <row r="4727" customFormat="false" ht="15" hidden="false" customHeight="false" outlineLevel="0" collapsed="false">
      <c r="A4727" s="3" t="n">
        <v>4726</v>
      </c>
      <c r="B4727" s="3" t="n">
        <v>10</v>
      </c>
      <c r="C4727" s="3" t="s">
        <v>282</v>
      </c>
      <c r="D4727" s="4" t="n">
        <v>68.51</v>
      </c>
      <c r="E4727" s="4" t="n">
        <v>68.65</v>
      </c>
      <c r="F4727" s="4" t="n">
        <v>68.39</v>
      </c>
      <c r="G4727" s="4" t="n">
        <v>68.48</v>
      </c>
      <c r="H4727" s="5" t="n">
        <v>1574306</v>
      </c>
      <c r="I4727" s="3"/>
      <c r="J4727" s="3" t="n">
        <f aca="false">ROUND((G4727-G4726)/G4726*100,2)</f>
        <v>0.48</v>
      </c>
      <c r="K4727" s="3" t="str">
        <f aca="false">B4727&amp;"_"&amp;C4727</f>
        <v>10_2024-11-12</v>
      </c>
    </row>
    <row r="4728" customFormat="false" ht="15" hidden="false" customHeight="false" outlineLevel="0" collapsed="false">
      <c r="A4728" s="3" t="n">
        <v>4727</v>
      </c>
      <c r="B4728" s="3" t="n">
        <v>10</v>
      </c>
      <c r="C4728" s="3" t="s">
        <v>283</v>
      </c>
      <c r="D4728" s="4" t="n">
        <v>69.47</v>
      </c>
      <c r="E4728" s="4" t="n">
        <v>69.77</v>
      </c>
      <c r="F4728" s="4" t="n">
        <v>69.02</v>
      </c>
      <c r="G4728" s="4" t="n">
        <v>69.38</v>
      </c>
      <c r="H4728" s="5" t="n">
        <v>5720554</v>
      </c>
      <c r="I4728" s="3"/>
      <c r="J4728" s="3" t="n">
        <f aca="false">ROUND((G4728-G4727)/G4727*100,2)</f>
        <v>1.31</v>
      </c>
      <c r="K4728" s="3" t="str">
        <f aca="false">B4728&amp;"_"&amp;C4728</f>
        <v>10_2024-11-13</v>
      </c>
    </row>
    <row r="4729" customFormat="false" ht="15" hidden="false" customHeight="false" outlineLevel="0" collapsed="false">
      <c r="A4729" s="3" t="n">
        <v>4728</v>
      </c>
      <c r="B4729" s="3" t="n">
        <v>10</v>
      </c>
      <c r="C4729" s="3" t="s">
        <v>284</v>
      </c>
      <c r="D4729" s="4" t="n">
        <v>68.35</v>
      </c>
      <c r="E4729" s="4" t="n">
        <v>68.61</v>
      </c>
      <c r="F4729" s="4" t="n">
        <v>67.98</v>
      </c>
      <c r="G4729" s="4" t="n">
        <v>68.51</v>
      </c>
      <c r="H4729" s="5" t="n">
        <v>6837618</v>
      </c>
      <c r="I4729" s="3"/>
      <c r="J4729" s="3" t="n">
        <f aca="false">ROUND((G4729-G4728)/G4728*100,2)</f>
        <v>-1.25</v>
      </c>
      <c r="K4729" s="3" t="str">
        <f aca="false">B4729&amp;"_"&amp;C4729</f>
        <v>10_2024-11-14</v>
      </c>
    </row>
    <row r="4730" customFormat="false" ht="15" hidden="false" customHeight="false" outlineLevel="0" collapsed="false">
      <c r="A4730" s="3" t="n">
        <v>4729</v>
      </c>
      <c r="B4730" s="3" t="n">
        <v>10</v>
      </c>
      <c r="C4730" s="3" t="s">
        <v>285</v>
      </c>
      <c r="D4730" s="4" t="n">
        <v>69.66</v>
      </c>
      <c r="E4730" s="4" t="n">
        <v>70.01</v>
      </c>
      <c r="F4730" s="4" t="n">
        <v>69.46</v>
      </c>
      <c r="G4730" s="4" t="n">
        <v>69.54</v>
      </c>
      <c r="H4730" s="5" t="n">
        <v>596476</v>
      </c>
      <c r="I4730" s="3"/>
      <c r="J4730" s="3" t="n">
        <f aca="false">ROUND((G4730-G4729)/G4729*100,2)</f>
        <v>1.5</v>
      </c>
      <c r="K4730" s="3" t="str">
        <f aca="false">B4730&amp;"_"&amp;C4730</f>
        <v>10_2024-11-15</v>
      </c>
    </row>
    <row r="4731" customFormat="false" ht="15" hidden="false" customHeight="false" outlineLevel="0" collapsed="false">
      <c r="A4731" s="3" t="n">
        <v>4730</v>
      </c>
      <c r="B4731" s="3" t="n">
        <v>10</v>
      </c>
      <c r="C4731" s="3" t="s">
        <v>286</v>
      </c>
      <c r="D4731" s="4" t="n">
        <v>69.12</v>
      </c>
      <c r="E4731" s="4" t="n">
        <v>69.14</v>
      </c>
      <c r="F4731" s="4" t="n">
        <v>68.88</v>
      </c>
      <c r="G4731" s="4" t="n">
        <v>68.89</v>
      </c>
      <c r="H4731" s="5" t="n">
        <v>893114</v>
      </c>
      <c r="I4731" s="3"/>
      <c r="J4731" s="3" t="n">
        <f aca="false">ROUND((G4731-G4730)/G4730*100,2)</f>
        <v>-0.93</v>
      </c>
      <c r="K4731" s="3" t="str">
        <f aca="false">B4731&amp;"_"&amp;C4731</f>
        <v>10_2024-11-18</v>
      </c>
    </row>
    <row r="4732" customFormat="false" ht="15" hidden="false" customHeight="false" outlineLevel="0" collapsed="false">
      <c r="A4732" s="3" t="n">
        <v>4731</v>
      </c>
      <c r="B4732" s="3" t="n">
        <v>10</v>
      </c>
      <c r="C4732" s="3" t="s">
        <v>287</v>
      </c>
      <c r="D4732" s="4" t="n">
        <v>69.37</v>
      </c>
      <c r="E4732" s="4" t="n">
        <v>69.8</v>
      </c>
      <c r="F4732" s="4" t="n">
        <v>69.32</v>
      </c>
      <c r="G4732" s="4" t="n">
        <v>69.61</v>
      </c>
      <c r="H4732" s="5" t="n">
        <v>526636</v>
      </c>
      <c r="I4732" s="3"/>
      <c r="J4732" s="3" t="n">
        <f aca="false">ROUND((G4732-G4731)/G4731*100,2)</f>
        <v>1.05</v>
      </c>
      <c r="K4732" s="3" t="str">
        <f aca="false">B4732&amp;"_"&amp;C4732</f>
        <v>10_2024-11-19</v>
      </c>
    </row>
    <row r="4733" customFormat="false" ht="15" hidden="false" customHeight="false" outlineLevel="0" collapsed="false">
      <c r="A4733" s="3" t="n">
        <v>4732</v>
      </c>
      <c r="B4733" s="3" t="n">
        <v>10</v>
      </c>
      <c r="C4733" s="3" t="s">
        <v>288</v>
      </c>
      <c r="D4733" s="4" t="n">
        <v>68.35</v>
      </c>
      <c r="E4733" s="4" t="n">
        <v>68.7</v>
      </c>
      <c r="F4733" s="4" t="n">
        <v>67.9</v>
      </c>
      <c r="G4733" s="4" t="n">
        <v>68.11</v>
      </c>
      <c r="H4733" s="5" t="n">
        <v>836411</v>
      </c>
      <c r="I4733" s="3"/>
      <c r="J4733" s="3" t="n">
        <f aca="false">ROUND((G4733-G4732)/G4732*100,2)</f>
        <v>-2.15</v>
      </c>
      <c r="K4733" s="3" t="str">
        <f aca="false">B4733&amp;"_"&amp;C4733</f>
        <v>10_2024-11-20</v>
      </c>
    </row>
    <row r="4734" customFormat="false" ht="15" hidden="false" customHeight="false" outlineLevel="0" collapsed="false">
      <c r="A4734" s="3" t="n">
        <v>4733</v>
      </c>
      <c r="B4734" s="3" t="n">
        <v>10</v>
      </c>
      <c r="C4734" s="3" t="s">
        <v>289</v>
      </c>
      <c r="D4734" s="4" t="n">
        <v>64.55</v>
      </c>
      <c r="E4734" s="4" t="n">
        <v>64.96</v>
      </c>
      <c r="F4734" s="4" t="n">
        <v>64.44</v>
      </c>
      <c r="G4734" s="4" t="n">
        <v>64.69</v>
      </c>
      <c r="H4734" s="5" t="n">
        <v>3013271</v>
      </c>
      <c r="I4734" s="3"/>
      <c r="J4734" s="3" t="n">
        <f aca="false">ROUND((G4734-G4733)/G4733*100,2)</f>
        <v>-5.02</v>
      </c>
      <c r="K4734" s="3" t="str">
        <f aca="false">B4734&amp;"_"&amp;C4734</f>
        <v>10_2024-11-21</v>
      </c>
    </row>
    <row r="4735" customFormat="false" ht="15" hidden="false" customHeight="false" outlineLevel="0" collapsed="false">
      <c r="A4735" s="3" t="n">
        <v>4734</v>
      </c>
      <c r="B4735" s="3" t="n">
        <v>10</v>
      </c>
      <c r="C4735" s="3" t="s">
        <v>290</v>
      </c>
      <c r="D4735" s="4" t="n">
        <v>64.34</v>
      </c>
      <c r="E4735" s="4" t="n">
        <v>64.57</v>
      </c>
      <c r="F4735" s="4" t="n">
        <v>64.07</v>
      </c>
      <c r="G4735" s="4" t="n">
        <v>64.14</v>
      </c>
      <c r="H4735" s="5" t="n">
        <v>5622071</v>
      </c>
      <c r="I4735" s="3"/>
      <c r="J4735" s="3" t="n">
        <f aca="false">ROUND((G4735-G4734)/G4734*100,2)</f>
        <v>-0.85</v>
      </c>
      <c r="K4735" s="3" t="str">
        <f aca="false">B4735&amp;"_"&amp;C4735</f>
        <v>10_2024-11-22</v>
      </c>
    </row>
    <row r="4736" customFormat="false" ht="15" hidden="false" customHeight="false" outlineLevel="0" collapsed="false">
      <c r="A4736" s="3" t="n">
        <v>4735</v>
      </c>
      <c r="B4736" s="3" t="n">
        <v>10</v>
      </c>
      <c r="C4736" s="3" t="s">
        <v>291</v>
      </c>
      <c r="D4736" s="4" t="n">
        <v>63.76</v>
      </c>
      <c r="E4736" s="4" t="n">
        <v>64.03</v>
      </c>
      <c r="F4736" s="4" t="n">
        <v>63.31</v>
      </c>
      <c r="G4736" s="4" t="n">
        <v>63.55</v>
      </c>
      <c r="H4736" s="5" t="n">
        <v>3628692</v>
      </c>
      <c r="I4736" s="3"/>
      <c r="J4736" s="3" t="n">
        <f aca="false">ROUND((G4736-G4735)/G4735*100,2)</f>
        <v>-0.92</v>
      </c>
      <c r="K4736" s="3" t="str">
        <f aca="false">B4736&amp;"_"&amp;C4736</f>
        <v>10_2024-11-25</v>
      </c>
    </row>
    <row r="4737" customFormat="false" ht="15" hidden="false" customHeight="false" outlineLevel="0" collapsed="false">
      <c r="A4737" s="3" t="n">
        <v>4736</v>
      </c>
      <c r="B4737" s="3" t="n">
        <v>10</v>
      </c>
      <c r="C4737" s="3" t="s">
        <v>292</v>
      </c>
      <c r="D4737" s="4" t="n">
        <v>62.78</v>
      </c>
      <c r="E4737" s="4" t="n">
        <v>63.28</v>
      </c>
      <c r="F4737" s="4" t="n">
        <v>62.63</v>
      </c>
      <c r="G4737" s="4" t="n">
        <v>62.99</v>
      </c>
      <c r="H4737" s="5" t="n">
        <v>4503421</v>
      </c>
      <c r="I4737" s="3"/>
      <c r="J4737" s="3" t="n">
        <f aca="false">ROUND((G4737-G4736)/G4736*100,2)</f>
        <v>-0.88</v>
      </c>
      <c r="K4737" s="3" t="str">
        <f aca="false">B4737&amp;"_"&amp;C4737</f>
        <v>10_2024-11-26</v>
      </c>
    </row>
    <row r="4738" customFormat="false" ht="15" hidden="false" customHeight="false" outlineLevel="0" collapsed="false">
      <c r="A4738" s="3" t="n">
        <v>4737</v>
      </c>
      <c r="B4738" s="3" t="n">
        <v>10</v>
      </c>
      <c r="C4738" s="3" t="s">
        <v>293</v>
      </c>
      <c r="D4738" s="4" t="n">
        <v>62.3</v>
      </c>
      <c r="E4738" s="4" t="n">
        <v>62.35</v>
      </c>
      <c r="F4738" s="4" t="n">
        <v>62.1</v>
      </c>
      <c r="G4738" s="4" t="n">
        <v>62.15</v>
      </c>
      <c r="H4738" s="5" t="n">
        <v>5263920</v>
      </c>
      <c r="I4738" s="3"/>
      <c r="J4738" s="3" t="n">
        <f aca="false">ROUND((G4738-G4737)/G4737*100,2)</f>
        <v>-1.33</v>
      </c>
      <c r="K4738" s="3" t="str">
        <f aca="false">B4738&amp;"_"&amp;C4738</f>
        <v>10_2024-11-27</v>
      </c>
    </row>
    <row r="4739" customFormat="false" ht="15" hidden="false" customHeight="false" outlineLevel="0" collapsed="false">
      <c r="A4739" s="3" t="n">
        <v>4738</v>
      </c>
      <c r="B4739" s="3" t="n">
        <v>10</v>
      </c>
      <c r="C4739" s="3" t="s">
        <v>294</v>
      </c>
      <c r="D4739" s="4" t="n">
        <v>61.12</v>
      </c>
      <c r="E4739" s="4" t="n">
        <v>61.25</v>
      </c>
      <c r="F4739" s="4" t="n">
        <v>60.75</v>
      </c>
      <c r="G4739" s="4" t="n">
        <v>61.11</v>
      </c>
      <c r="H4739" s="5" t="n">
        <v>6207741</v>
      </c>
      <c r="I4739" s="3"/>
      <c r="J4739" s="3" t="n">
        <f aca="false">ROUND((G4739-G4738)/G4738*100,2)</f>
        <v>-1.67</v>
      </c>
      <c r="K4739" s="3" t="str">
        <f aca="false">B4739&amp;"_"&amp;C4739</f>
        <v>10_2024-11-28</v>
      </c>
    </row>
    <row r="4740" customFormat="false" ht="15" hidden="false" customHeight="false" outlineLevel="0" collapsed="false">
      <c r="A4740" s="3" t="n">
        <v>4739</v>
      </c>
      <c r="B4740" s="3" t="n">
        <v>10</v>
      </c>
      <c r="C4740" s="3" t="s">
        <v>295</v>
      </c>
      <c r="D4740" s="4" t="n">
        <v>60.81</v>
      </c>
      <c r="E4740" s="4" t="n">
        <v>60.91</v>
      </c>
      <c r="F4740" s="4" t="n">
        <v>60.55</v>
      </c>
      <c r="G4740" s="4" t="n">
        <v>60.72</v>
      </c>
      <c r="H4740" s="5" t="n">
        <v>528094</v>
      </c>
      <c r="I4740" s="3"/>
      <c r="J4740" s="3" t="n">
        <f aca="false">ROUND((G4740-G4739)/G4739*100,2)</f>
        <v>-0.64</v>
      </c>
      <c r="K4740" s="3" t="str">
        <f aca="false">B4740&amp;"_"&amp;C4740</f>
        <v>10_2024-11-29</v>
      </c>
    </row>
    <row r="4741" customFormat="false" ht="15" hidden="false" customHeight="false" outlineLevel="0" collapsed="false">
      <c r="A4741" s="3" t="n">
        <v>4740</v>
      </c>
      <c r="B4741" s="3" t="n">
        <v>10</v>
      </c>
      <c r="C4741" s="3" t="s">
        <v>296</v>
      </c>
      <c r="D4741" s="4" t="n">
        <v>61.8</v>
      </c>
      <c r="E4741" s="4" t="n">
        <v>62.14</v>
      </c>
      <c r="F4741" s="4" t="n">
        <v>61.77</v>
      </c>
      <c r="G4741" s="4" t="n">
        <v>61.87</v>
      </c>
      <c r="H4741" s="5" t="n">
        <v>6711565</v>
      </c>
      <c r="I4741" s="3"/>
      <c r="J4741" s="3" t="n">
        <f aca="false">ROUND((G4741-G4740)/G4740*100,2)</f>
        <v>1.89</v>
      </c>
      <c r="K4741" s="3" t="str">
        <f aca="false">B4741&amp;"_"&amp;C4741</f>
        <v>10_2024-12-02</v>
      </c>
    </row>
    <row r="4742" customFormat="false" ht="15" hidden="false" customHeight="false" outlineLevel="0" collapsed="false">
      <c r="A4742" s="3" t="n">
        <v>4741</v>
      </c>
      <c r="B4742" s="3" t="n">
        <v>10</v>
      </c>
      <c r="C4742" s="3" t="s">
        <v>297</v>
      </c>
      <c r="D4742" s="4" t="n">
        <v>62.11</v>
      </c>
      <c r="E4742" s="4" t="n">
        <v>62.39</v>
      </c>
      <c r="F4742" s="4" t="n">
        <v>62.03</v>
      </c>
      <c r="G4742" s="4" t="n">
        <v>62.18</v>
      </c>
      <c r="H4742" s="5" t="n">
        <v>6348161</v>
      </c>
      <c r="I4742" s="3"/>
      <c r="J4742" s="3" t="n">
        <f aca="false">ROUND((G4742-G4741)/G4741*100,2)</f>
        <v>0.5</v>
      </c>
      <c r="K4742" s="3" t="str">
        <f aca="false">B4742&amp;"_"&amp;C4742</f>
        <v>10_2024-12-03</v>
      </c>
    </row>
    <row r="4743" customFormat="false" ht="15" hidden="false" customHeight="false" outlineLevel="0" collapsed="false">
      <c r="A4743" s="3" t="n">
        <v>4742</v>
      </c>
      <c r="B4743" s="3" t="n">
        <v>10</v>
      </c>
      <c r="C4743" s="3" t="s">
        <v>298</v>
      </c>
      <c r="D4743" s="4" t="n">
        <v>62.06</v>
      </c>
      <c r="E4743" s="4" t="n">
        <v>62.51</v>
      </c>
      <c r="F4743" s="4" t="n">
        <v>61.9</v>
      </c>
      <c r="G4743" s="4" t="n">
        <v>62.19</v>
      </c>
      <c r="H4743" s="5" t="n">
        <v>7474014</v>
      </c>
      <c r="I4743" s="3"/>
      <c r="J4743" s="3" t="n">
        <f aca="false">ROUND((G4743-G4742)/G4742*100,2)</f>
        <v>0.02</v>
      </c>
      <c r="K4743" s="3" t="str">
        <f aca="false">B4743&amp;"_"&amp;C4743</f>
        <v>10_2024-12-04</v>
      </c>
    </row>
    <row r="4744" customFormat="false" ht="15" hidden="false" customHeight="false" outlineLevel="0" collapsed="false">
      <c r="A4744" s="3" t="n">
        <v>4743</v>
      </c>
      <c r="B4744" s="3" t="n">
        <v>10</v>
      </c>
      <c r="C4744" s="3" t="s">
        <v>299</v>
      </c>
      <c r="D4744" s="4" t="n">
        <v>60.86</v>
      </c>
      <c r="E4744" s="4" t="n">
        <v>61.02</v>
      </c>
      <c r="F4744" s="4" t="n">
        <v>60.66</v>
      </c>
      <c r="G4744" s="4" t="n">
        <v>60.97</v>
      </c>
      <c r="H4744" s="5" t="n">
        <v>7905765</v>
      </c>
      <c r="I4744" s="3"/>
      <c r="J4744" s="3" t="n">
        <f aca="false">ROUND((G4744-G4743)/G4743*100,2)</f>
        <v>-1.96</v>
      </c>
      <c r="K4744" s="3" t="str">
        <f aca="false">B4744&amp;"_"&amp;C4744</f>
        <v>10_2024-12-05</v>
      </c>
    </row>
    <row r="4745" customFormat="false" ht="15" hidden="false" customHeight="false" outlineLevel="0" collapsed="false">
      <c r="A4745" s="3" t="n">
        <v>4744</v>
      </c>
      <c r="B4745" s="3" t="n">
        <v>10</v>
      </c>
      <c r="C4745" s="3" t="s">
        <v>300</v>
      </c>
      <c r="D4745" s="4" t="n">
        <v>60.16</v>
      </c>
      <c r="E4745" s="4" t="n">
        <v>60.21</v>
      </c>
      <c r="F4745" s="4" t="n">
        <v>59.89</v>
      </c>
      <c r="G4745" s="4" t="n">
        <v>60.04</v>
      </c>
      <c r="H4745" s="5" t="n">
        <v>2245853</v>
      </c>
      <c r="I4745" s="3"/>
      <c r="J4745" s="3" t="n">
        <f aca="false">ROUND((G4745-G4744)/G4744*100,2)</f>
        <v>-1.53</v>
      </c>
      <c r="K4745" s="3" t="str">
        <f aca="false">B4745&amp;"_"&amp;C4745</f>
        <v>10_2024-12-06</v>
      </c>
    </row>
    <row r="4746" customFormat="false" ht="15" hidden="false" customHeight="false" outlineLevel="0" collapsed="false">
      <c r="A4746" s="3" t="n">
        <v>4745</v>
      </c>
      <c r="B4746" s="3" t="n">
        <v>10</v>
      </c>
      <c r="C4746" s="3" t="s">
        <v>301</v>
      </c>
      <c r="D4746" s="4" t="n">
        <v>61.74</v>
      </c>
      <c r="E4746" s="4" t="n">
        <v>61.82</v>
      </c>
      <c r="F4746" s="4" t="n">
        <v>61.47</v>
      </c>
      <c r="G4746" s="4" t="n">
        <v>61.81</v>
      </c>
      <c r="H4746" s="5" t="n">
        <v>3541520</v>
      </c>
      <c r="I4746" s="3"/>
      <c r="J4746" s="3" t="n">
        <f aca="false">ROUND((G4746-G4745)/G4745*100,2)</f>
        <v>2.95</v>
      </c>
      <c r="K4746" s="3" t="str">
        <f aca="false">B4746&amp;"_"&amp;C4746</f>
        <v>10_2024-12-09</v>
      </c>
    </row>
    <row r="4747" customFormat="false" ht="15" hidden="false" customHeight="false" outlineLevel="0" collapsed="false">
      <c r="A4747" s="3" t="n">
        <v>4746</v>
      </c>
      <c r="B4747" s="3" t="n">
        <v>10</v>
      </c>
      <c r="C4747" s="3" t="s">
        <v>302</v>
      </c>
      <c r="D4747" s="4" t="n">
        <v>61.79</v>
      </c>
      <c r="E4747" s="4" t="n">
        <v>61.98</v>
      </c>
      <c r="F4747" s="4" t="n">
        <v>61.47</v>
      </c>
      <c r="G4747" s="4" t="n">
        <v>61.8</v>
      </c>
      <c r="H4747" s="5" t="n">
        <v>4318153</v>
      </c>
      <c r="I4747" s="3"/>
      <c r="J4747" s="3" t="n">
        <f aca="false">ROUND((G4747-G4746)/G4746*100,2)</f>
        <v>-0.02</v>
      </c>
      <c r="K4747" s="3" t="str">
        <f aca="false">B4747&amp;"_"&amp;C4747</f>
        <v>10_2024-12-10</v>
      </c>
    </row>
    <row r="4748" customFormat="false" ht="15" hidden="false" customHeight="false" outlineLevel="0" collapsed="false">
      <c r="A4748" s="3" t="n">
        <v>4747</v>
      </c>
      <c r="B4748" s="3" t="n">
        <v>10</v>
      </c>
      <c r="C4748" s="3" t="s">
        <v>303</v>
      </c>
      <c r="D4748" s="4" t="n">
        <v>59.41</v>
      </c>
      <c r="E4748" s="4" t="n">
        <v>59.77</v>
      </c>
      <c r="F4748" s="4" t="n">
        <v>59.12</v>
      </c>
      <c r="G4748" s="4" t="n">
        <v>59.58</v>
      </c>
      <c r="H4748" s="5" t="n">
        <v>2125579</v>
      </c>
      <c r="I4748" s="3"/>
      <c r="J4748" s="3" t="n">
        <f aca="false">ROUND((G4748-G4747)/G4747*100,2)</f>
        <v>-3.59</v>
      </c>
      <c r="K4748" s="3" t="str">
        <f aca="false">B4748&amp;"_"&amp;C4748</f>
        <v>10_2024-12-11</v>
      </c>
    </row>
    <row r="4749" customFormat="false" ht="15" hidden="false" customHeight="false" outlineLevel="0" collapsed="false">
      <c r="A4749" s="3" t="n">
        <v>4748</v>
      </c>
      <c r="B4749" s="3" t="n">
        <v>10</v>
      </c>
      <c r="C4749" s="3" t="s">
        <v>304</v>
      </c>
      <c r="D4749" s="4" t="n">
        <v>60.09</v>
      </c>
      <c r="E4749" s="4" t="n">
        <v>60.24</v>
      </c>
      <c r="F4749" s="4" t="n">
        <v>59.69</v>
      </c>
      <c r="G4749" s="4" t="n">
        <v>59.88</v>
      </c>
      <c r="H4749" s="5" t="n">
        <v>5486010</v>
      </c>
      <c r="I4749" s="3"/>
      <c r="J4749" s="3" t="n">
        <f aca="false">ROUND((G4749-G4748)/G4748*100,2)</f>
        <v>0.5</v>
      </c>
      <c r="K4749" s="3" t="str">
        <f aca="false">B4749&amp;"_"&amp;C4749</f>
        <v>10_2024-12-12</v>
      </c>
    </row>
    <row r="4750" customFormat="false" ht="15" hidden="false" customHeight="false" outlineLevel="0" collapsed="false">
      <c r="A4750" s="3" t="n">
        <v>4749</v>
      </c>
      <c r="B4750" s="3" t="n">
        <v>10</v>
      </c>
      <c r="C4750" s="3" t="s">
        <v>305</v>
      </c>
      <c r="D4750" s="4" t="n">
        <v>59.67</v>
      </c>
      <c r="E4750" s="4" t="n">
        <v>59.99</v>
      </c>
      <c r="F4750" s="4" t="n">
        <v>59.32</v>
      </c>
      <c r="G4750" s="4" t="n">
        <v>59.6</v>
      </c>
      <c r="H4750" s="5" t="n">
        <v>1710987</v>
      </c>
      <c r="I4750" s="3"/>
      <c r="J4750" s="3" t="n">
        <f aca="false">ROUND((G4750-G4749)/G4749*100,2)</f>
        <v>-0.47</v>
      </c>
      <c r="K4750" s="3" t="str">
        <f aca="false">B4750&amp;"_"&amp;C4750</f>
        <v>10_2024-12-13</v>
      </c>
    </row>
    <row r="4751" customFormat="false" ht="15" hidden="false" customHeight="false" outlineLevel="0" collapsed="false">
      <c r="A4751" s="3" t="n">
        <v>4750</v>
      </c>
      <c r="B4751" s="3" t="n">
        <v>10</v>
      </c>
      <c r="C4751" s="3" t="s">
        <v>306</v>
      </c>
      <c r="D4751" s="4" t="n">
        <v>60.17</v>
      </c>
      <c r="E4751" s="4" t="n">
        <v>60.23</v>
      </c>
      <c r="F4751" s="4" t="n">
        <v>59.91</v>
      </c>
      <c r="G4751" s="4" t="n">
        <v>59.97</v>
      </c>
      <c r="H4751" s="5" t="n">
        <v>3688356</v>
      </c>
      <c r="I4751" s="3"/>
      <c r="J4751" s="3" t="n">
        <f aca="false">ROUND((G4751-G4750)/G4750*100,2)</f>
        <v>0.62</v>
      </c>
      <c r="K4751" s="3" t="str">
        <f aca="false">B4751&amp;"_"&amp;C4751</f>
        <v>10_2024-12-16</v>
      </c>
    </row>
    <row r="4752" customFormat="false" ht="15" hidden="false" customHeight="false" outlineLevel="0" collapsed="false">
      <c r="A4752" s="3" t="n">
        <v>4751</v>
      </c>
      <c r="B4752" s="3" t="n">
        <v>10</v>
      </c>
      <c r="C4752" s="3" t="s">
        <v>307</v>
      </c>
      <c r="D4752" s="4" t="n">
        <v>58.87</v>
      </c>
      <c r="E4752" s="4" t="n">
        <v>58.88</v>
      </c>
      <c r="F4752" s="4" t="n">
        <v>58.54</v>
      </c>
      <c r="G4752" s="4" t="n">
        <v>58.79</v>
      </c>
      <c r="H4752" s="5" t="n">
        <v>1960371</v>
      </c>
      <c r="I4752" s="3"/>
      <c r="J4752" s="3" t="n">
        <f aca="false">ROUND((G4752-G4751)/G4751*100,2)</f>
        <v>-1.97</v>
      </c>
      <c r="K4752" s="3" t="str">
        <f aca="false">B4752&amp;"_"&amp;C4752</f>
        <v>10_2024-12-17</v>
      </c>
    </row>
    <row r="4753" customFormat="false" ht="15" hidden="false" customHeight="false" outlineLevel="0" collapsed="false">
      <c r="A4753" s="3" t="n">
        <v>4752</v>
      </c>
      <c r="B4753" s="3" t="n">
        <v>10</v>
      </c>
      <c r="C4753" s="3" t="s">
        <v>308</v>
      </c>
      <c r="D4753" s="4" t="n">
        <v>59.37</v>
      </c>
      <c r="E4753" s="4" t="n">
        <v>59.4</v>
      </c>
      <c r="F4753" s="4" t="n">
        <v>59.16</v>
      </c>
      <c r="G4753" s="4" t="n">
        <v>59.3</v>
      </c>
      <c r="H4753" s="5" t="n">
        <v>6627671</v>
      </c>
      <c r="I4753" s="3"/>
      <c r="J4753" s="3" t="n">
        <f aca="false">ROUND((G4753-G4752)/G4752*100,2)</f>
        <v>0.87</v>
      </c>
      <c r="K4753" s="3" t="str">
        <f aca="false">B4753&amp;"_"&amp;C4753</f>
        <v>10_2024-12-18</v>
      </c>
    </row>
    <row r="4754" customFormat="false" ht="15" hidden="false" customHeight="false" outlineLevel="0" collapsed="false">
      <c r="A4754" s="3" t="n">
        <v>4753</v>
      </c>
      <c r="B4754" s="3" t="n">
        <v>10</v>
      </c>
      <c r="C4754" s="3" t="s">
        <v>309</v>
      </c>
      <c r="D4754" s="4" t="n">
        <v>60.03</v>
      </c>
      <c r="E4754" s="4" t="n">
        <v>60.28</v>
      </c>
      <c r="F4754" s="4" t="n">
        <v>59.71</v>
      </c>
      <c r="G4754" s="4" t="n">
        <v>59.96</v>
      </c>
      <c r="H4754" s="5" t="n">
        <v>7755919</v>
      </c>
      <c r="I4754" s="3"/>
      <c r="J4754" s="3" t="n">
        <f aca="false">ROUND((G4754-G4753)/G4753*100,2)</f>
        <v>1.11</v>
      </c>
      <c r="K4754" s="3" t="str">
        <f aca="false">B4754&amp;"_"&amp;C4754</f>
        <v>10_2024-12-19</v>
      </c>
    </row>
    <row r="4755" customFormat="false" ht="15" hidden="false" customHeight="false" outlineLevel="0" collapsed="false">
      <c r="A4755" s="3" t="n">
        <v>4754</v>
      </c>
      <c r="B4755" s="3" t="n">
        <v>10</v>
      </c>
      <c r="C4755" s="3" t="s">
        <v>310</v>
      </c>
      <c r="D4755" s="4" t="n">
        <v>60.92</v>
      </c>
      <c r="E4755" s="4" t="n">
        <v>61.27</v>
      </c>
      <c r="F4755" s="4" t="n">
        <v>60.71</v>
      </c>
      <c r="G4755" s="4" t="n">
        <v>61.16</v>
      </c>
      <c r="H4755" s="5" t="n">
        <v>6563176</v>
      </c>
      <c r="I4755" s="3"/>
      <c r="J4755" s="3" t="n">
        <f aca="false">ROUND((G4755-G4754)/G4754*100,2)</f>
        <v>2</v>
      </c>
      <c r="K4755" s="3" t="str">
        <f aca="false">B4755&amp;"_"&amp;C4755</f>
        <v>10_2024-12-20</v>
      </c>
    </row>
    <row r="4756" customFormat="false" ht="15" hidden="false" customHeight="false" outlineLevel="0" collapsed="false">
      <c r="A4756" s="3" t="n">
        <v>4755</v>
      </c>
      <c r="B4756" s="3" t="n">
        <v>10</v>
      </c>
      <c r="C4756" s="3" t="s">
        <v>311</v>
      </c>
      <c r="D4756" s="4" t="n">
        <v>60.61</v>
      </c>
      <c r="E4756" s="4" t="n">
        <v>60.92</v>
      </c>
      <c r="F4756" s="4" t="n">
        <v>60.43</v>
      </c>
      <c r="G4756" s="4" t="n">
        <v>60.69</v>
      </c>
      <c r="H4756" s="5" t="n">
        <v>1642204</v>
      </c>
      <c r="I4756" s="3"/>
      <c r="J4756" s="3" t="n">
        <f aca="false">ROUND((G4756-G4755)/G4755*100,2)</f>
        <v>-0.77</v>
      </c>
      <c r="K4756" s="3" t="str">
        <f aca="false">B4756&amp;"_"&amp;C4756</f>
        <v>10_2024-12-23</v>
      </c>
    </row>
    <row r="4757" customFormat="false" ht="15" hidden="false" customHeight="false" outlineLevel="0" collapsed="false">
      <c r="A4757" s="3" t="n">
        <v>4756</v>
      </c>
      <c r="B4757" s="3" t="n">
        <v>10</v>
      </c>
      <c r="C4757" s="3" t="s">
        <v>312</v>
      </c>
      <c r="D4757" s="4" t="n">
        <v>60.41</v>
      </c>
      <c r="E4757" s="4" t="n">
        <v>60.71</v>
      </c>
      <c r="F4757" s="4" t="n">
        <v>60.23</v>
      </c>
      <c r="G4757" s="4" t="n">
        <v>60.5</v>
      </c>
      <c r="H4757" s="5" t="n">
        <v>2722893</v>
      </c>
      <c r="I4757" s="3"/>
      <c r="J4757" s="3" t="n">
        <f aca="false">ROUND((G4757-G4756)/G4756*100,2)</f>
        <v>-0.31</v>
      </c>
      <c r="K4757" s="3" t="str">
        <f aca="false">B4757&amp;"_"&amp;C4757</f>
        <v>10_2024-12-24</v>
      </c>
    </row>
    <row r="4758" customFormat="false" ht="15" hidden="false" customHeight="false" outlineLevel="0" collapsed="false">
      <c r="A4758" s="3" t="n">
        <v>4757</v>
      </c>
      <c r="B4758" s="3" t="n">
        <v>10</v>
      </c>
      <c r="C4758" s="3" t="s">
        <v>313</v>
      </c>
      <c r="D4758" s="4" t="n">
        <v>59.86</v>
      </c>
      <c r="E4758" s="4" t="n">
        <v>60.21</v>
      </c>
      <c r="F4758" s="4" t="n">
        <v>59.64</v>
      </c>
      <c r="G4758" s="4" t="n">
        <v>59.83</v>
      </c>
      <c r="H4758" s="5" t="n">
        <v>2878158</v>
      </c>
      <c r="I4758" s="3"/>
      <c r="J4758" s="3" t="n">
        <f aca="false">ROUND((G4758-G4757)/G4757*100,2)</f>
        <v>-1.11</v>
      </c>
      <c r="K4758" s="3" t="str">
        <f aca="false">B4758&amp;"_"&amp;C4758</f>
        <v>10_2024-12-25</v>
      </c>
    </row>
    <row r="4759" customFormat="false" ht="15" hidden="false" customHeight="false" outlineLevel="0" collapsed="false">
      <c r="A4759" s="3" t="n">
        <v>4758</v>
      </c>
      <c r="B4759" s="3" t="n">
        <v>10</v>
      </c>
      <c r="C4759" s="3" t="s">
        <v>314</v>
      </c>
      <c r="D4759" s="4" t="n">
        <v>59.83</v>
      </c>
      <c r="E4759" s="4" t="n">
        <v>60.16</v>
      </c>
      <c r="F4759" s="4" t="n">
        <v>59.3</v>
      </c>
      <c r="G4759" s="4" t="n">
        <v>59.63</v>
      </c>
      <c r="H4759" s="5" t="n">
        <v>2681816</v>
      </c>
      <c r="I4759" s="3"/>
      <c r="J4759" s="3" t="n">
        <f aca="false">ROUND((G4759-G4758)/G4758*100,2)</f>
        <v>-0.33</v>
      </c>
      <c r="K4759" s="3" t="str">
        <f aca="false">B4759&amp;"_"&amp;C4759</f>
        <v>10_2024-12-26</v>
      </c>
    </row>
    <row r="4760" customFormat="false" ht="15" hidden="false" customHeight="false" outlineLevel="0" collapsed="false">
      <c r="A4760" s="3" t="n">
        <v>4759</v>
      </c>
      <c r="B4760" s="3" t="n">
        <v>10</v>
      </c>
      <c r="C4760" s="3" t="s">
        <v>315</v>
      </c>
      <c r="D4760" s="4" t="n">
        <v>59.93</v>
      </c>
      <c r="E4760" s="4" t="n">
        <v>60.07</v>
      </c>
      <c r="F4760" s="4" t="n">
        <v>59.54</v>
      </c>
      <c r="G4760" s="4" t="n">
        <v>59.72</v>
      </c>
      <c r="H4760" s="5" t="n">
        <v>4870342</v>
      </c>
      <c r="I4760" s="3"/>
      <c r="J4760" s="3" t="n">
        <f aca="false">ROUND((G4760-G4759)/G4759*100,2)</f>
        <v>0.15</v>
      </c>
      <c r="K4760" s="3" t="str">
        <f aca="false">B4760&amp;"_"&amp;C4760</f>
        <v>10_2024-12-27</v>
      </c>
    </row>
    <row r="4761" customFormat="false" ht="15" hidden="false" customHeight="false" outlineLevel="0" collapsed="false">
      <c r="A4761" s="3" t="n">
        <v>4760</v>
      </c>
      <c r="B4761" s="3" t="n">
        <v>10</v>
      </c>
      <c r="C4761" s="3" t="s">
        <v>316</v>
      </c>
      <c r="D4761" s="4" t="n">
        <v>59.25</v>
      </c>
      <c r="E4761" s="4" t="n">
        <v>59.59</v>
      </c>
      <c r="F4761" s="4" t="n">
        <v>59.16</v>
      </c>
      <c r="G4761" s="4" t="n">
        <v>59.21</v>
      </c>
      <c r="H4761" s="5" t="n">
        <v>7679496</v>
      </c>
      <c r="I4761" s="3"/>
      <c r="J4761" s="3" t="n">
        <f aca="false">ROUND((G4761-G4760)/G4760*100,2)</f>
        <v>-0.85</v>
      </c>
      <c r="K4761" s="3" t="str">
        <f aca="false">B4761&amp;"_"&amp;C4761</f>
        <v>10_2024-12-30</v>
      </c>
    </row>
    <row r="4762" customFormat="false" ht="15" hidden="false" customHeight="false" outlineLevel="0" collapsed="false">
      <c r="A4762" s="3" t="n">
        <v>4761</v>
      </c>
      <c r="B4762" s="3" t="n">
        <v>10</v>
      </c>
      <c r="C4762" s="3" t="s">
        <v>317</v>
      </c>
      <c r="D4762" s="4" t="n">
        <v>60.54</v>
      </c>
      <c r="E4762" s="4" t="n">
        <v>60.65</v>
      </c>
      <c r="F4762" s="4" t="n">
        <v>60.35</v>
      </c>
      <c r="G4762" s="4" t="n">
        <v>60.62</v>
      </c>
      <c r="H4762" s="5" t="n">
        <v>1102091</v>
      </c>
      <c r="I4762" s="3"/>
      <c r="J4762" s="3" t="n">
        <f aca="false">ROUND((G4762-G4761)/G4761*100,2)</f>
        <v>2.38</v>
      </c>
      <c r="K4762" s="3" t="str">
        <f aca="false">B4762&amp;"_"&amp;C4762</f>
        <v>10_2024-12-31</v>
      </c>
    </row>
    <row r="4763" customFormat="false" ht="15" hidden="false" customHeight="false" outlineLevel="0" collapsed="false">
      <c r="A4763" s="3" t="n">
        <v>4762</v>
      </c>
      <c r="B4763" s="3" t="n">
        <v>10</v>
      </c>
      <c r="C4763" s="3" t="s">
        <v>318</v>
      </c>
      <c r="D4763" s="4" t="n">
        <v>58.78</v>
      </c>
      <c r="E4763" s="4" t="n">
        <v>59.31</v>
      </c>
      <c r="F4763" s="4" t="n">
        <v>58.59</v>
      </c>
      <c r="G4763" s="4" t="n">
        <v>58.96</v>
      </c>
      <c r="H4763" s="5" t="n">
        <v>795333</v>
      </c>
      <c r="I4763" s="3"/>
      <c r="J4763" s="3" t="n">
        <f aca="false">ROUND((G4763-G4762)/G4762*100,2)</f>
        <v>-2.74</v>
      </c>
      <c r="K4763" s="3" t="str">
        <f aca="false">B4763&amp;"_"&amp;C4763</f>
        <v>10_2025-01-01</v>
      </c>
    </row>
    <row r="4764" customFormat="false" ht="15" hidden="false" customHeight="false" outlineLevel="0" collapsed="false">
      <c r="A4764" s="3" t="n">
        <v>4763</v>
      </c>
      <c r="B4764" s="3" t="n">
        <v>10</v>
      </c>
      <c r="C4764" s="3" t="s">
        <v>319</v>
      </c>
      <c r="D4764" s="4" t="n">
        <v>59.45</v>
      </c>
      <c r="E4764" s="4" t="n">
        <v>59.93</v>
      </c>
      <c r="F4764" s="4" t="n">
        <v>59.39</v>
      </c>
      <c r="G4764" s="4" t="n">
        <v>59.67</v>
      </c>
      <c r="H4764" s="5" t="n">
        <v>2523272</v>
      </c>
      <c r="I4764" s="3"/>
      <c r="J4764" s="3" t="n">
        <f aca="false">ROUND((G4764-G4763)/G4763*100,2)</f>
        <v>1.2</v>
      </c>
      <c r="K4764" s="3" t="str">
        <f aca="false">B4764&amp;"_"&amp;C4764</f>
        <v>10_2025-01-02</v>
      </c>
    </row>
    <row r="4765" customFormat="false" ht="15" hidden="false" customHeight="false" outlineLevel="0" collapsed="false">
      <c r="A4765" s="3" t="n">
        <v>4764</v>
      </c>
      <c r="B4765" s="3" t="n">
        <v>10</v>
      </c>
      <c r="C4765" s="3" t="s">
        <v>320</v>
      </c>
      <c r="D4765" s="4" t="n">
        <v>59.05</v>
      </c>
      <c r="E4765" s="4" t="n">
        <v>59.11</v>
      </c>
      <c r="F4765" s="4" t="n">
        <v>58.62</v>
      </c>
      <c r="G4765" s="4" t="n">
        <v>58.95</v>
      </c>
      <c r="H4765" s="5" t="n">
        <v>4708836</v>
      </c>
      <c r="I4765" s="3"/>
      <c r="J4765" s="3" t="n">
        <f aca="false">ROUND((G4765-G4764)/G4764*100,2)</f>
        <v>-1.21</v>
      </c>
      <c r="K4765" s="3" t="str">
        <f aca="false">B4765&amp;"_"&amp;C4765</f>
        <v>10_2025-01-03</v>
      </c>
    </row>
    <row r="4766" customFormat="false" ht="15" hidden="false" customHeight="false" outlineLevel="0" collapsed="false">
      <c r="A4766" s="3" t="n">
        <v>4765</v>
      </c>
      <c r="B4766" s="3" t="n">
        <v>10</v>
      </c>
      <c r="C4766" s="3" t="s">
        <v>321</v>
      </c>
      <c r="D4766" s="4" t="n">
        <v>59.7</v>
      </c>
      <c r="E4766" s="4" t="n">
        <v>59.73</v>
      </c>
      <c r="F4766" s="4" t="n">
        <v>59.61</v>
      </c>
      <c r="G4766" s="4" t="n">
        <v>59.71</v>
      </c>
      <c r="H4766" s="5" t="n">
        <v>624952</v>
      </c>
      <c r="I4766" s="3"/>
      <c r="J4766" s="3" t="n">
        <f aca="false">ROUND((G4766-G4765)/G4765*100,2)</f>
        <v>1.29</v>
      </c>
      <c r="K4766" s="3" t="str">
        <f aca="false">B4766&amp;"_"&amp;C4766</f>
        <v>10_2025-01-06</v>
      </c>
    </row>
    <row r="4767" customFormat="false" ht="15" hidden="false" customHeight="false" outlineLevel="0" collapsed="false">
      <c r="A4767" s="3" t="n">
        <v>4766</v>
      </c>
      <c r="B4767" s="3" t="n">
        <v>10</v>
      </c>
      <c r="C4767" s="3" t="s">
        <v>322</v>
      </c>
      <c r="D4767" s="4" t="n">
        <v>58.91</v>
      </c>
      <c r="E4767" s="4" t="n">
        <v>59.15</v>
      </c>
      <c r="F4767" s="4" t="n">
        <v>58.87</v>
      </c>
      <c r="G4767" s="4" t="n">
        <v>59.08</v>
      </c>
      <c r="H4767" s="5" t="n">
        <v>5983148</v>
      </c>
      <c r="I4767" s="3"/>
      <c r="J4767" s="3" t="n">
        <f aca="false">ROUND((G4767-G4766)/G4766*100,2)</f>
        <v>-1.06</v>
      </c>
      <c r="K4767" s="3" t="str">
        <f aca="false">B4767&amp;"_"&amp;C4767</f>
        <v>10_2025-01-07</v>
      </c>
    </row>
    <row r="4768" customFormat="false" ht="15" hidden="false" customHeight="false" outlineLevel="0" collapsed="false">
      <c r="A4768" s="3" t="n">
        <v>4767</v>
      </c>
      <c r="B4768" s="3" t="n">
        <v>10</v>
      </c>
      <c r="C4768" s="3" t="s">
        <v>323</v>
      </c>
      <c r="D4768" s="4" t="n">
        <v>59.77</v>
      </c>
      <c r="E4768" s="4" t="n">
        <v>60.16</v>
      </c>
      <c r="F4768" s="4" t="n">
        <v>59.47</v>
      </c>
      <c r="G4768" s="4" t="n">
        <v>59.98</v>
      </c>
      <c r="H4768" s="5" t="n">
        <v>770966</v>
      </c>
      <c r="I4768" s="3"/>
      <c r="J4768" s="3" t="n">
        <f aca="false">ROUND((G4768-G4767)/G4767*100,2)</f>
        <v>1.52</v>
      </c>
      <c r="K4768" s="3" t="str">
        <f aca="false">B4768&amp;"_"&amp;C4768</f>
        <v>10_2025-01-08</v>
      </c>
    </row>
    <row r="4769" customFormat="false" ht="15" hidden="false" customHeight="false" outlineLevel="0" collapsed="false">
      <c r="A4769" s="3" t="n">
        <v>4768</v>
      </c>
      <c r="B4769" s="3" t="n">
        <v>10</v>
      </c>
      <c r="C4769" s="3" t="s">
        <v>324</v>
      </c>
      <c r="D4769" s="4" t="n">
        <v>61.11</v>
      </c>
      <c r="E4769" s="4" t="n">
        <v>61.43</v>
      </c>
      <c r="F4769" s="4" t="n">
        <v>60.76</v>
      </c>
      <c r="G4769" s="4" t="n">
        <v>61.22</v>
      </c>
      <c r="H4769" s="5" t="n">
        <v>3511251</v>
      </c>
      <c r="I4769" s="3"/>
      <c r="J4769" s="3" t="n">
        <f aca="false">ROUND((G4769-G4768)/G4768*100,2)</f>
        <v>2.07</v>
      </c>
      <c r="K4769" s="3" t="str">
        <f aca="false">B4769&amp;"_"&amp;C4769</f>
        <v>10_2025-01-09</v>
      </c>
    </row>
    <row r="4770" customFormat="false" ht="15" hidden="false" customHeight="false" outlineLevel="0" collapsed="false">
      <c r="A4770" s="3" t="n">
        <v>4769</v>
      </c>
      <c r="B4770" s="3" t="n">
        <v>10</v>
      </c>
      <c r="C4770" s="3" t="s">
        <v>325</v>
      </c>
      <c r="D4770" s="4" t="n">
        <v>60.84</v>
      </c>
      <c r="E4770" s="4" t="n">
        <v>60.9</v>
      </c>
      <c r="F4770" s="4" t="n">
        <v>60.29</v>
      </c>
      <c r="G4770" s="4" t="n">
        <v>60.6</v>
      </c>
      <c r="H4770" s="5" t="n">
        <v>3560557</v>
      </c>
      <c r="I4770" s="3"/>
      <c r="J4770" s="3" t="n">
        <f aca="false">ROUND((G4770-G4769)/G4769*100,2)</f>
        <v>-1.01</v>
      </c>
      <c r="K4770" s="3" t="str">
        <f aca="false">B4770&amp;"_"&amp;C4770</f>
        <v>10_2025-01-10</v>
      </c>
    </row>
    <row r="4771" customFormat="false" ht="15" hidden="false" customHeight="false" outlineLevel="0" collapsed="false">
      <c r="A4771" s="3" t="n">
        <v>4770</v>
      </c>
      <c r="B4771" s="3" t="n">
        <v>10</v>
      </c>
      <c r="C4771" s="3" t="s">
        <v>326</v>
      </c>
      <c r="D4771" s="4" t="n">
        <v>59.69</v>
      </c>
      <c r="E4771" s="4" t="n">
        <v>59.87</v>
      </c>
      <c r="F4771" s="4" t="n">
        <v>59.48</v>
      </c>
      <c r="G4771" s="4" t="n">
        <v>59.82</v>
      </c>
      <c r="H4771" s="5" t="n">
        <v>3383313</v>
      </c>
      <c r="I4771" s="3"/>
      <c r="J4771" s="3" t="n">
        <f aca="false">ROUND((G4771-G4770)/G4770*100,2)</f>
        <v>-1.29</v>
      </c>
      <c r="K4771" s="3" t="str">
        <f aca="false">B4771&amp;"_"&amp;C4771</f>
        <v>10_2025-01-13</v>
      </c>
    </row>
    <row r="4772" customFormat="false" ht="15" hidden="false" customHeight="false" outlineLevel="0" collapsed="false">
      <c r="A4772" s="3" t="n">
        <v>4771</v>
      </c>
      <c r="B4772" s="3" t="n">
        <v>10</v>
      </c>
      <c r="C4772" s="3" t="s">
        <v>327</v>
      </c>
      <c r="D4772" s="4" t="n">
        <v>60.18</v>
      </c>
      <c r="E4772" s="4" t="n">
        <v>60.41</v>
      </c>
      <c r="F4772" s="4" t="n">
        <v>59.96</v>
      </c>
      <c r="G4772" s="4" t="n">
        <v>59.97</v>
      </c>
      <c r="H4772" s="5" t="n">
        <v>1520761</v>
      </c>
      <c r="I4772" s="3"/>
      <c r="J4772" s="3" t="n">
        <f aca="false">ROUND((G4772-G4771)/G4771*100,2)</f>
        <v>0.25</v>
      </c>
      <c r="K4772" s="3" t="str">
        <f aca="false">B4772&amp;"_"&amp;C4772</f>
        <v>10_2025-01-14</v>
      </c>
    </row>
    <row r="4773" customFormat="false" ht="15" hidden="false" customHeight="false" outlineLevel="0" collapsed="false">
      <c r="A4773" s="3" t="n">
        <v>4772</v>
      </c>
      <c r="B4773" s="3" t="n">
        <v>10</v>
      </c>
      <c r="C4773" s="3" t="s">
        <v>328</v>
      </c>
      <c r="D4773" s="4" t="n">
        <v>59.74</v>
      </c>
      <c r="E4773" s="4" t="n">
        <v>59.92</v>
      </c>
      <c r="F4773" s="4" t="n">
        <v>59.61</v>
      </c>
      <c r="G4773" s="4" t="n">
        <v>59.86</v>
      </c>
      <c r="H4773" s="5" t="n">
        <v>5829392</v>
      </c>
      <c r="I4773" s="3"/>
      <c r="J4773" s="3" t="n">
        <f aca="false">ROUND((G4773-G4772)/G4772*100,2)</f>
        <v>-0.18</v>
      </c>
      <c r="K4773" s="3" t="str">
        <f aca="false">B4773&amp;"_"&amp;C4773</f>
        <v>10_2025-01-15</v>
      </c>
    </row>
    <row r="4774" customFormat="false" ht="15" hidden="false" customHeight="false" outlineLevel="0" collapsed="false">
      <c r="A4774" s="3" t="n">
        <v>4773</v>
      </c>
      <c r="B4774" s="3" t="n">
        <v>10</v>
      </c>
      <c r="C4774" s="3" t="s">
        <v>329</v>
      </c>
      <c r="D4774" s="4" t="n">
        <v>60.98</v>
      </c>
      <c r="E4774" s="4" t="n">
        <v>61.11</v>
      </c>
      <c r="F4774" s="4" t="n">
        <v>60.77</v>
      </c>
      <c r="G4774" s="4" t="n">
        <v>60.94</v>
      </c>
      <c r="H4774" s="5" t="n">
        <v>6444537</v>
      </c>
      <c r="I4774" s="3"/>
      <c r="J4774" s="3" t="n">
        <f aca="false">ROUND((G4774-G4773)/G4773*100,2)</f>
        <v>1.8</v>
      </c>
      <c r="K4774" s="3" t="str">
        <f aca="false">B4774&amp;"_"&amp;C4774</f>
        <v>10_2025-01-16</v>
      </c>
    </row>
    <row r="4775" customFormat="false" ht="15" hidden="false" customHeight="false" outlineLevel="0" collapsed="false">
      <c r="A4775" s="3" t="n">
        <v>4774</v>
      </c>
      <c r="B4775" s="3" t="n">
        <v>10</v>
      </c>
      <c r="C4775" s="3" t="s">
        <v>330</v>
      </c>
      <c r="D4775" s="4" t="n">
        <v>62.33</v>
      </c>
      <c r="E4775" s="4" t="n">
        <v>62.7</v>
      </c>
      <c r="F4775" s="4" t="n">
        <v>62</v>
      </c>
      <c r="G4775" s="4" t="n">
        <v>62.26</v>
      </c>
      <c r="H4775" s="5" t="n">
        <v>2949736</v>
      </c>
      <c r="I4775" s="3"/>
      <c r="J4775" s="3" t="n">
        <f aca="false">ROUND((G4775-G4774)/G4774*100,2)</f>
        <v>2.17</v>
      </c>
      <c r="K4775" s="3" t="str">
        <f aca="false">B4775&amp;"_"&amp;C4775</f>
        <v>10_2025-01-17</v>
      </c>
    </row>
    <row r="4776" customFormat="false" ht="15" hidden="false" customHeight="false" outlineLevel="0" collapsed="false">
      <c r="A4776" s="3" t="n">
        <v>4775</v>
      </c>
      <c r="B4776" s="3" t="n">
        <v>10</v>
      </c>
      <c r="C4776" s="3" t="s">
        <v>331</v>
      </c>
      <c r="D4776" s="4" t="n">
        <v>63.71</v>
      </c>
      <c r="E4776" s="4" t="n">
        <v>64</v>
      </c>
      <c r="F4776" s="4" t="n">
        <v>63.43</v>
      </c>
      <c r="G4776" s="4" t="n">
        <v>63.55</v>
      </c>
      <c r="H4776" s="5" t="n">
        <v>7595278</v>
      </c>
      <c r="I4776" s="3"/>
      <c r="J4776" s="3" t="n">
        <f aca="false">ROUND((G4776-G4775)/G4775*100,2)</f>
        <v>2.07</v>
      </c>
      <c r="K4776" s="3" t="str">
        <f aca="false">B4776&amp;"_"&amp;C4776</f>
        <v>10_2025-01-20</v>
      </c>
    </row>
    <row r="4777" customFormat="false" ht="15" hidden="false" customHeight="false" outlineLevel="0" collapsed="false">
      <c r="A4777" s="3" t="n">
        <v>4776</v>
      </c>
      <c r="B4777" s="3" t="n">
        <v>10</v>
      </c>
      <c r="C4777" s="3" t="s">
        <v>332</v>
      </c>
      <c r="D4777" s="4" t="n">
        <v>62.62</v>
      </c>
      <c r="E4777" s="4" t="n">
        <v>62.76</v>
      </c>
      <c r="F4777" s="4" t="n">
        <v>62.24</v>
      </c>
      <c r="G4777" s="4" t="n">
        <v>62.39</v>
      </c>
      <c r="H4777" s="5" t="n">
        <v>6327295</v>
      </c>
      <c r="I4777" s="3"/>
      <c r="J4777" s="3" t="n">
        <f aca="false">ROUND((G4777-G4776)/G4776*100,2)</f>
        <v>-1.83</v>
      </c>
      <c r="K4777" s="3" t="str">
        <f aca="false">B4777&amp;"_"&amp;C4777</f>
        <v>10_2025-01-21</v>
      </c>
    </row>
    <row r="4778" customFormat="false" ht="15" hidden="false" customHeight="false" outlineLevel="0" collapsed="false">
      <c r="A4778" s="3" t="n">
        <v>4777</v>
      </c>
      <c r="B4778" s="3" t="n">
        <v>10</v>
      </c>
      <c r="C4778" s="3" t="s">
        <v>333</v>
      </c>
      <c r="D4778" s="4" t="n">
        <v>61.98</v>
      </c>
      <c r="E4778" s="4" t="n">
        <v>62.38</v>
      </c>
      <c r="F4778" s="4" t="n">
        <v>61.69</v>
      </c>
      <c r="G4778" s="4" t="n">
        <v>62.04</v>
      </c>
      <c r="H4778" s="5" t="n">
        <v>3214152</v>
      </c>
      <c r="I4778" s="3"/>
      <c r="J4778" s="3" t="n">
        <f aca="false">ROUND((G4778-G4777)/G4777*100,2)</f>
        <v>-0.56</v>
      </c>
      <c r="K4778" s="3" t="str">
        <f aca="false">B4778&amp;"_"&amp;C4778</f>
        <v>10_2025-01-22</v>
      </c>
    </row>
    <row r="4779" customFormat="false" ht="15" hidden="false" customHeight="false" outlineLevel="0" collapsed="false">
      <c r="A4779" s="3" t="n">
        <v>4778</v>
      </c>
      <c r="B4779" s="3" t="n">
        <v>10</v>
      </c>
      <c r="C4779" s="3" t="s">
        <v>334</v>
      </c>
      <c r="D4779" s="4" t="n">
        <v>61.96</v>
      </c>
      <c r="E4779" s="4" t="n">
        <v>62.41</v>
      </c>
      <c r="F4779" s="4" t="n">
        <v>61.88</v>
      </c>
      <c r="G4779" s="4" t="n">
        <v>62.06</v>
      </c>
      <c r="H4779" s="5" t="n">
        <v>2977297</v>
      </c>
      <c r="I4779" s="3"/>
      <c r="J4779" s="3" t="n">
        <f aca="false">ROUND((G4779-G4778)/G4778*100,2)</f>
        <v>0.03</v>
      </c>
      <c r="K4779" s="3" t="str">
        <f aca="false">B4779&amp;"_"&amp;C4779</f>
        <v>10_2025-01-23</v>
      </c>
    </row>
    <row r="4780" customFormat="false" ht="15" hidden="false" customHeight="false" outlineLevel="0" collapsed="false">
      <c r="A4780" s="3" t="n">
        <v>4779</v>
      </c>
      <c r="B4780" s="3" t="n">
        <v>10</v>
      </c>
      <c r="C4780" s="3" t="s">
        <v>335</v>
      </c>
      <c r="D4780" s="4" t="n">
        <v>63.04</v>
      </c>
      <c r="E4780" s="4" t="n">
        <v>63.28</v>
      </c>
      <c r="F4780" s="4" t="n">
        <v>62.83</v>
      </c>
      <c r="G4780" s="4" t="n">
        <v>63.07</v>
      </c>
      <c r="H4780" s="5" t="n">
        <v>6670409</v>
      </c>
      <c r="I4780" s="3"/>
      <c r="J4780" s="3" t="n">
        <f aca="false">ROUND((G4780-G4779)/G4779*100,2)</f>
        <v>1.63</v>
      </c>
      <c r="K4780" s="3" t="str">
        <f aca="false">B4780&amp;"_"&amp;C4780</f>
        <v>10_2025-01-24</v>
      </c>
    </row>
    <row r="4781" customFormat="false" ht="15" hidden="false" customHeight="false" outlineLevel="0" collapsed="false">
      <c r="A4781" s="3" t="n">
        <v>4780</v>
      </c>
      <c r="B4781" s="3" t="n">
        <v>10</v>
      </c>
      <c r="C4781" s="3" t="s">
        <v>336</v>
      </c>
      <c r="D4781" s="4" t="n">
        <v>63.45</v>
      </c>
      <c r="E4781" s="4" t="n">
        <v>63.86</v>
      </c>
      <c r="F4781" s="4" t="n">
        <v>63.38</v>
      </c>
      <c r="G4781" s="4" t="n">
        <v>63.53</v>
      </c>
      <c r="H4781" s="5" t="n">
        <v>6106537</v>
      </c>
      <c r="I4781" s="3"/>
      <c r="J4781" s="3" t="n">
        <f aca="false">ROUND((G4781-G4780)/G4780*100,2)</f>
        <v>0.73</v>
      </c>
      <c r="K4781" s="3" t="str">
        <f aca="false">B4781&amp;"_"&amp;C4781</f>
        <v>10_2025-01-27</v>
      </c>
    </row>
    <row r="4782" customFormat="false" ht="15" hidden="false" customHeight="false" outlineLevel="0" collapsed="false">
      <c r="A4782" s="3" t="n">
        <v>4781</v>
      </c>
      <c r="B4782" s="3" t="n">
        <v>10</v>
      </c>
      <c r="C4782" s="3" t="s">
        <v>337</v>
      </c>
      <c r="D4782" s="4" t="n">
        <v>63.35</v>
      </c>
      <c r="E4782" s="4" t="n">
        <v>63.73</v>
      </c>
      <c r="F4782" s="4" t="n">
        <v>63.26</v>
      </c>
      <c r="G4782" s="4" t="n">
        <v>63.45</v>
      </c>
      <c r="H4782" s="5" t="n">
        <v>7548340</v>
      </c>
      <c r="I4782" s="3"/>
      <c r="J4782" s="3" t="n">
        <f aca="false">ROUND((G4782-G4781)/G4781*100,2)</f>
        <v>-0.13</v>
      </c>
      <c r="K4782" s="3" t="str">
        <f aca="false">B4782&amp;"_"&amp;C4782</f>
        <v>10_2025-01-28</v>
      </c>
    </row>
    <row r="4783" customFormat="false" ht="15" hidden="false" customHeight="false" outlineLevel="0" collapsed="false">
      <c r="A4783" s="3" t="n">
        <v>4782</v>
      </c>
      <c r="B4783" s="3" t="n">
        <v>10</v>
      </c>
      <c r="C4783" s="3" t="s">
        <v>338</v>
      </c>
      <c r="D4783" s="4" t="n">
        <v>64.14</v>
      </c>
      <c r="E4783" s="4" t="n">
        <v>64.42</v>
      </c>
      <c r="F4783" s="4" t="n">
        <v>63.97</v>
      </c>
      <c r="G4783" s="4" t="n">
        <v>64.21</v>
      </c>
      <c r="H4783" s="5" t="n">
        <v>1700158</v>
      </c>
      <c r="I4783" s="3"/>
      <c r="J4783" s="3" t="n">
        <f aca="false">ROUND((G4783-G4782)/G4782*100,2)</f>
        <v>1.2</v>
      </c>
      <c r="K4783" s="3" t="str">
        <f aca="false">B4783&amp;"_"&amp;C4783</f>
        <v>10_2025-01-29</v>
      </c>
    </row>
    <row r="4784" customFormat="false" ht="15" hidden="false" customHeight="false" outlineLevel="0" collapsed="false">
      <c r="A4784" s="3" t="n">
        <v>4783</v>
      </c>
      <c r="B4784" s="3" t="n">
        <v>10</v>
      </c>
      <c r="C4784" s="3" t="s">
        <v>339</v>
      </c>
      <c r="D4784" s="4" t="n">
        <v>63.02</v>
      </c>
      <c r="E4784" s="4" t="n">
        <v>63.2</v>
      </c>
      <c r="F4784" s="4" t="n">
        <v>62.91</v>
      </c>
      <c r="G4784" s="4" t="n">
        <v>63.05</v>
      </c>
      <c r="H4784" s="5" t="n">
        <v>2848923</v>
      </c>
      <c r="I4784" s="3"/>
      <c r="J4784" s="3" t="n">
        <f aca="false">ROUND((G4784-G4783)/G4783*100,2)</f>
        <v>-1.81</v>
      </c>
      <c r="K4784" s="3" t="str">
        <f aca="false">B4784&amp;"_"&amp;C4784</f>
        <v>10_2025-01-30</v>
      </c>
    </row>
    <row r="4785" customFormat="false" ht="15" hidden="false" customHeight="false" outlineLevel="0" collapsed="false">
      <c r="A4785" s="3" t="n">
        <v>4784</v>
      </c>
      <c r="B4785" s="3" t="n">
        <v>10</v>
      </c>
      <c r="C4785" s="3" t="s">
        <v>340</v>
      </c>
      <c r="D4785" s="4" t="n">
        <v>63.55</v>
      </c>
      <c r="E4785" s="4" t="n">
        <v>64.06</v>
      </c>
      <c r="F4785" s="4" t="n">
        <v>63.24</v>
      </c>
      <c r="G4785" s="4" t="n">
        <v>63.73</v>
      </c>
      <c r="H4785" s="5" t="n">
        <v>4045717</v>
      </c>
      <c r="I4785" s="3"/>
      <c r="J4785" s="3" t="n">
        <f aca="false">ROUND((G4785-G4784)/G4784*100,2)</f>
        <v>1.08</v>
      </c>
      <c r="K4785" s="3" t="str">
        <f aca="false">B4785&amp;"_"&amp;C4785</f>
        <v>10_2025-01-31</v>
      </c>
    </row>
    <row r="4786" customFormat="false" ht="15" hidden="false" customHeight="false" outlineLevel="0" collapsed="false">
      <c r="A4786" s="3" t="n">
        <v>4785</v>
      </c>
      <c r="B4786" s="3" t="n">
        <v>10</v>
      </c>
      <c r="C4786" s="3" t="s">
        <v>341</v>
      </c>
      <c r="D4786" s="4" t="n">
        <v>63.63</v>
      </c>
      <c r="E4786" s="4" t="n">
        <v>63.86</v>
      </c>
      <c r="F4786" s="4" t="n">
        <v>63.53</v>
      </c>
      <c r="G4786" s="4" t="n">
        <v>63.63</v>
      </c>
      <c r="H4786" s="5" t="n">
        <v>6298546</v>
      </c>
      <c r="I4786" s="3"/>
      <c r="J4786" s="3" t="n">
        <f aca="false">ROUND((G4786-G4785)/G4785*100,2)</f>
        <v>-0.16</v>
      </c>
      <c r="K4786" s="3" t="str">
        <f aca="false">B4786&amp;"_"&amp;C4786</f>
        <v>10_2025-02-03</v>
      </c>
    </row>
    <row r="4787" customFormat="false" ht="15" hidden="false" customHeight="false" outlineLevel="0" collapsed="false">
      <c r="A4787" s="3" t="n">
        <v>4786</v>
      </c>
      <c r="B4787" s="3" t="n">
        <v>10</v>
      </c>
      <c r="C4787" s="3" t="s">
        <v>342</v>
      </c>
      <c r="D4787" s="4" t="n">
        <v>63.7</v>
      </c>
      <c r="E4787" s="4" t="n">
        <v>63.99</v>
      </c>
      <c r="F4787" s="4" t="n">
        <v>63.39</v>
      </c>
      <c r="G4787" s="4" t="n">
        <v>63.62</v>
      </c>
      <c r="H4787" s="5" t="n">
        <v>2138322</v>
      </c>
      <c r="I4787" s="3"/>
      <c r="J4787" s="3" t="n">
        <f aca="false">ROUND((G4787-G4786)/G4786*100,2)</f>
        <v>-0.02</v>
      </c>
      <c r="K4787" s="3" t="str">
        <f aca="false">B4787&amp;"_"&amp;C4787</f>
        <v>10_2025-02-04</v>
      </c>
    </row>
    <row r="4788" customFormat="false" ht="15" hidden="false" customHeight="false" outlineLevel="0" collapsed="false">
      <c r="A4788" s="3" t="n">
        <v>4787</v>
      </c>
      <c r="B4788" s="3" t="n">
        <v>10</v>
      </c>
      <c r="C4788" s="3" t="s">
        <v>343</v>
      </c>
      <c r="D4788" s="4" t="n">
        <v>63.91</v>
      </c>
      <c r="E4788" s="4" t="n">
        <v>64.42</v>
      </c>
      <c r="F4788" s="4" t="n">
        <v>63.75</v>
      </c>
      <c r="G4788" s="4" t="n">
        <v>64.04</v>
      </c>
      <c r="H4788" s="5" t="n">
        <v>4977972</v>
      </c>
      <c r="I4788" s="3"/>
      <c r="J4788" s="3" t="n">
        <f aca="false">ROUND((G4788-G4787)/G4787*100,2)</f>
        <v>0.66</v>
      </c>
      <c r="K4788" s="3" t="str">
        <f aca="false">B4788&amp;"_"&amp;C4788</f>
        <v>10_2025-02-05</v>
      </c>
    </row>
    <row r="4789" customFormat="false" ht="15" hidden="false" customHeight="false" outlineLevel="0" collapsed="false">
      <c r="A4789" s="3" t="n">
        <v>4788</v>
      </c>
      <c r="B4789" s="3" t="n">
        <v>10</v>
      </c>
      <c r="C4789" s="3" t="s">
        <v>344</v>
      </c>
      <c r="D4789" s="4" t="n">
        <v>63.2</v>
      </c>
      <c r="E4789" s="4" t="n">
        <v>63.48</v>
      </c>
      <c r="F4789" s="4" t="n">
        <v>63.06</v>
      </c>
      <c r="G4789" s="4" t="n">
        <v>63.28</v>
      </c>
      <c r="H4789" s="5" t="n">
        <v>6223692</v>
      </c>
      <c r="I4789" s="3"/>
      <c r="J4789" s="3" t="n">
        <f aca="false">ROUND((G4789-G4788)/G4788*100,2)</f>
        <v>-1.19</v>
      </c>
      <c r="K4789" s="3" t="str">
        <f aca="false">B4789&amp;"_"&amp;C4789</f>
        <v>10_2025-02-06</v>
      </c>
    </row>
    <row r="4790" customFormat="false" ht="15" hidden="false" customHeight="false" outlineLevel="0" collapsed="false">
      <c r="A4790" s="3" t="n">
        <v>4789</v>
      </c>
      <c r="B4790" s="3" t="n">
        <v>10</v>
      </c>
      <c r="C4790" s="3" t="s">
        <v>345</v>
      </c>
      <c r="D4790" s="4" t="n">
        <v>63.32</v>
      </c>
      <c r="E4790" s="4" t="n">
        <v>63.92</v>
      </c>
      <c r="F4790" s="4" t="n">
        <v>63.3</v>
      </c>
      <c r="G4790" s="4" t="n">
        <v>63.54</v>
      </c>
      <c r="H4790" s="5" t="n">
        <v>1811513</v>
      </c>
      <c r="I4790" s="3"/>
      <c r="J4790" s="3" t="n">
        <f aca="false">ROUND((G4790-G4789)/G4789*100,2)</f>
        <v>0.41</v>
      </c>
      <c r="K4790" s="3" t="str">
        <f aca="false">B4790&amp;"_"&amp;C4790</f>
        <v>10_2025-02-07</v>
      </c>
    </row>
    <row r="4791" customFormat="false" ht="15" hidden="false" customHeight="false" outlineLevel="0" collapsed="false">
      <c r="A4791" s="3" t="n">
        <v>4790</v>
      </c>
      <c r="B4791" s="3" t="n">
        <v>10</v>
      </c>
      <c r="C4791" s="3" t="s">
        <v>346</v>
      </c>
      <c r="D4791" s="4" t="n">
        <v>62.46</v>
      </c>
      <c r="E4791" s="4" t="n">
        <v>62.75</v>
      </c>
      <c r="F4791" s="4" t="n">
        <v>62.19</v>
      </c>
      <c r="G4791" s="4" t="n">
        <v>62.58</v>
      </c>
      <c r="H4791" s="5" t="n">
        <v>561429</v>
      </c>
      <c r="I4791" s="3"/>
      <c r="J4791" s="3" t="n">
        <f aca="false">ROUND((G4791-G4790)/G4790*100,2)</f>
        <v>-1.51</v>
      </c>
      <c r="K4791" s="3" t="str">
        <f aca="false">B4791&amp;"_"&amp;C4791</f>
        <v>10_2025-02-10</v>
      </c>
    </row>
    <row r="4792" customFormat="false" ht="15" hidden="false" customHeight="false" outlineLevel="0" collapsed="false">
      <c r="A4792" s="3" t="n">
        <v>4791</v>
      </c>
      <c r="B4792" s="3" t="n">
        <v>10</v>
      </c>
      <c r="C4792" s="3" t="s">
        <v>347</v>
      </c>
      <c r="D4792" s="4" t="n">
        <v>61.91</v>
      </c>
      <c r="E4792" s="4" t="n">
        <v>62.19</v>
      </c>
      <c r="F4792" s="4" t="n">
        <v>61.42</v>
      </c>
      <c r="G4792" s="4" t="n">
        <v>61.71</v>
      </c>
      <c r="H4792" s="5" t="n">
        <v>4753584</v>
      </c>
      <c r="I4792" s="3"/>
      <c r="J4792" s="3" t="n">
        <f aca="false">ROUND((G4792-G4791)/G4791*100,2)</f>
        <v>-1.39</v>
      </c>
      <c r="K4792" s="3" t="str">
        <f aca="false">B4792&amp;"_"&amp;C4792</f>
        <v>10_2025-02-11</v>
      </c>
    </row>
    <row r="4793" customFormat="false" ht="15" hidden="false" customHeight="false" outlineLevel="0" collapsed="false">
      <c r="A4793" s="3" t="n">
        <v>4792</v>
      </c>
      <c r="B4793" s="3" t="n">
        <v>10</v>
      </c>
      <c r="C4793" s="3" t="s">
        <v>348</v>
      </c>
      <c r="D4793" s="4" t="n">
        <v>62.05</v>
      </c>
      <c r="E4793" s="4" t="n">
        <v>62.21</v>
      </c>
      <c r="F4793" s="4" t="n">
        <v>61.61</v>
      </c>
      <c r="G4793" s="4" t="n">
        <v>61.95</v>
      </c>
      <c r="H4793" s="5" t="n">
        <v>4175167</v>
      </c>
      <c r="I4793" s="3"/>
      <c r="J4793" s="3" t="n">
        <f aca="false">ROUND((G4793-G4792)/G4792*100,2)</f>
        <v>0.39</v>
      </c>
      <c r="K4793" s="3" t="str">
        <f aca="false">B4793&amp;"_"&amp;C4793</f>
        <v>10_2025-02-12</v>
      </c>
    </row>
    <row r="4794" customFormat="false" ht="15" hidden="false" customHeight="false" outlineLevel="0" collapsed="false">
      <c r="A4794" s="3" t="n">
        <v>4793</v>
      </c>
      <c r="B4794" s="3" t="n">
        <v>10</v>
      </c>
      <c r="C4794" s="3" t="s">
        <v>349</v>
      </c>
      <c r="D4794" s="4" t="n">
        <v>63.74</v>
      </c>
      <c r="E4794" s="4" t="n">
        <v>64.08</v>
      </c>
      <c r="F4794" s="4" t="n">
        <v>63.39</v>
      </c>
      <c r="G4794" s="4" t="n">
        <v>63.83</v>
      </c>
      <c r="H4794" s="5" t="n">
        <v>5502157</v>
      </c>
      <c r="I4794" s="3"/>
      <c r="J4794" s="3" t="n">
        <f aca="false">ROUND((G4794-G4793)/G4793*100,2)</f>
        <v>3.03</v>
      </c>
      <c r="K4794" s="3" t="str">
        <f aca="false">B4794&amp;"_"&amp;C4794</f>
        <v>10_2025-02-13</v>
      </c>
    </row>
    <row r="4795" customFormat="false" ht="15" hidden="false" customHeight="false" outlineLevel="0" collapsed="false">
      <c r="A4795" s="3" t="n">
        <v>4794</v>
      </c>
      <c r="B4795" s="3" t="n">
        <v>10</v>
      </c>
      <c r="C4795" s="3" t="s">
        <v>350</v>
      </c>
      <c r="D4795" s="4" t="n">
        <v>66.48</v>
      </c>
      <c r="E4795" s="4" t="n">
        <v>66.48</v>
      </c>
      <c r="F4795" s="4" t="n">
        <v>66.01</v>
      </c>
      <c r="G4795" s="4" t="n">
        <v>66.23</v>
      </c>
      <c r="H4795" s="5" t="n">
        <v>714330</v>
      </c>
      <c r="I4795" s="3"/>
      <c r="J4795" s="3" t="n">
        <f aca="false">ROUND((G4795-G4794)/G4794*100,2)</f>
        <v>3.76</v>
      </c>
      <c r="K4795" s="3" t="str">
        <f aca="false">B4795&amp;"_"&amp;C4795</f>
        <v>10_2025-02-14</v>
      </c>
    </row>
    <row r="4796" customFormat="false" ht="15" hidden="false" customHeight="false" outlineLevel="0" collapsed="false">
      <c r="A4796" s="3" t="n">
        <v>4795</v>
      </c>
      <c r="B4796" s="3" t="n">
        <v>10</v>
      </c>
      <c r="C4796" s="3" t="s">
        <v>351</v>
      </c>
      <c r="D4796" s="4" t="n">
        <v>65.55</v>
      </c>
      <c r="E4796" s="4" t="n">
        <v>65.59</v>
      </c>
      <c r="F4796" s="4" t="n">
        <v>65.28</v>
      </c>
      <c r="G4796" s="4" t="n">
        <v>65.29</v>
      </c>
      <c r="H4796" s="5" t="n">
        <v>1494914</v>
      </c>
      <c r="I4796" s="3"/>
      <c r="J4796" s="3" t="n">
        <f aca="false">ROUND((G4796-G4795)/G4795*100,2)</f>
        <v>-1.42</v>
      </c>
      <c r="K4796" s="3" t="str">
        <f aca="false">B4796&amp;"_"&amp;C4796</f>
        <v>10_2025-02-17</v>
      </c>
    </row>
    <row r="4797" customFormat="false" ht="15" hidden="false" customHeight="false" outlineLevel="0" collapsed="false">
      <c r="A4797" s="3" t="n">
        <v>4796</v>
      </c>
      <c r="B4797" s="3" t="n">
        <v>10</v>
      </c>
      <c r="C4797" s="3" t="s">
        <v>352</v>
      </c>
      <c r="D4797" s="4" t="n">
        <v>65.91</v>
      </c>
      <c r="E4797" s="4" t="n">
        <v>65.91</v>
      </c>
      <c r="F4797" s="4" t="n">
        <v>65.41</v>
      </c>
      <c r="G4797" s="4" t="n">
        <v>65.8</v>
      </c>
      <c r="H4797" s="5" t="n">
        <v>673697</v>
      </c>
      <c r="I4797" s="3"/>
      <c r="J4797" s="3" t="n">
        <f aca="false">ROUND((G4797-G4796)/G4796*100,2)</f>
        <v>0.78</v>
      </c>
      <c r="K4797" s="3" t="str">
        <f aca="false">B4797&amp;"_"&amp;C4797</f>
        <v>10_2025-02-18</v>
      </c>
    </row>
    <row r="4798" customFormat="false" ht="15" hidden="false" customHeight="false" outlineLevel="0" collapsed="false">
      <c r="A4798" s="3" t="n">
        <v>4797</v>
      </c>
      <c r="B4798" s="3" t="n">
        <v>10</v>
      </c>
      <c r="C4798" s="3" t="s">
        <v>353</v>
      </c>
      <c r="D4798" s="4" t="n">
        <v>66.32</v>
      </c>
      <c r="E4798" s="4" t="n">
        <v>66.55</v>
      </c>
      <c r="F4798" s="4" t="n">
        <v>65.97</v>
      </c>
      <c r="G4798" s="4" t="n">
        <v>66.42</v>
      </c>
      <c r="H4798" s="5" t="n">
        <v>1544518</v>
      </c>
      <c r="I4798" s="3"/>
      <c r="J4798" s="3" t="n">
        <f aca="false">ROUND((G4798-G4797)/G4797*100,2)</f>
        <v>0.94</v>
      </c>
      <c r="K4798" s="3" t="str">
        <f aca="false">B4798&amp;"_"&amp;C4798</f>
        <v>10_2025-02-19</v>
      </c>
    </row>
    <row r="4799" customFormat="false" ht="15" hidden="false" customHeight="false" outlineLevel="0" collapsed="false">
      <c r="A4799" s="3" t="n">
        <v>4798</v>
      </c>
      <c r="B4799" s="3" t="n">
        <v>10</v>
      </c>
      <c r="C4799" s="3" t="s">
        <v>354</v>
      </c>
      <c r="D4799" s="4" t="n">
        <v>67.82</v>
      </c>
      <c r="E4799" s="4" t="n">
        <v>67.95</v>
      </c>
      <c r="F4799" s="4" t="n">
        <v>67.54</v>
      </c>
      <c r="G4799" s="4" t="n">
        <v>67.84</v>
      </c>
      <c r="H4799" s="5" t="n">
        <v>5542517</v>
      </c>
      <c r="I4799" s="3"/>
      <c r="J4799" s="3" t="n">
        <f aca="false">ROUND((G4799-G4798)/G4798*100,2)</f>
        <v>2.14</v>
      </c>
      <c r="K4799" s="3" t="str">
        <f aca="false">B4799&amp;"_"&amp;C4799</f>
        <v>10_2025-02-20</v>
      </c>
    </row>
    <row r="4800" customFormat="false" ht="15" hidden="false" customHeight="false" outlineLevel="0" collapsed="false">
      <c r="A4800" s="3" t="n">
        <v>4799</v>
      </c>
      <c r="B4800" s="3" t="n">
        <v>10</v>
      </c>
      <c r="C4800" s="3" t="s">
        <v>355</v>
      </c>
      <c r="D4800" s="4" t="n">
        <v>67.94</v>
      </c>
      <c r="E4800" s="4" t="n">
        <v>68.29</v>
      </c>
      <c r="F4800" s="4" t="n">
        <v>67.63</v>
      </c>
      <c r="G4800" s="4" t="n">
        <v>67.94</v>
      </c>
      <c r="H4800" s="5" t="n">
        <v>1910680</v>
      </c>
      <c r="I4800" s="3"/>
      <c r="J4800" s="3" t="n">
        <f aca="false">ROUND((G4800-G4799)/G4799*100,2)</f>
        <v>0.15</v>
      </c>
      <c r="K4800" s="3" t="str">
        <f aca="false">B4800&amp;"_"&amp;C4800</f>
        <v>10_2025-02-21</v>
      </c>
    </row>
    <row r="4801" customFormat="false" ht="15" hidden="false" customHeight="false" outlineLevel="0" collapsed="false">
      <c r="A4801" s="3" t="n">
        <v>4800</v>
      </c>
      <c r="B4801" s="3" t="n">
        <v>10</v>
      </c>
      <c r="C4801" s="3" t="s">
        <v>356</v>
      </c>
      <c r="D4801" s="4" t="n">
        <v>68.98</v>
      </c>
      <c r="E4801" s="4" t="n">
        <v>69.28</v>
      </c>
      <c r="F4801" s="4" t="n">
        <v>68.78</v>
      </c>
      <c r="G4801" s="4" t="n">
        <v>68.82</v>
      </c>
      <c r="H4801" s="5" t="n">
        <v>1566771</v>
      </c>
      <c r="I4801" s="3"/>
      <c r="J4801" s="3" t="n">
        <f aca="false">ROUND((G4801-G4800)/G4800*100,2)</f>
        <v>1.3</v>
      </c>
      <c r="K4801" s="3" t="str">
        <f aca="false">B4801&amp;"_"&amp;C4801</f>
        <v>10_2025-02-24</v>
      </c>
    </row>
    <row r="4802" customFormat="false" ht="15" hidden="false" customHeight="false" outlineLevel="0" collapsed="false">
      <c r="A4802" s="3" t="n">
        <v>4801</v>
      </c>
      <c r="B4802" s="3" t="n">
        <v>10</v>
      </c>
      <c r="C4802" s="3" t="s">
        <v>357</v>
      </c>
      <c r="D4802" s="4" t="n">
        <v>67.81</v>
      </c>
      <c r="E4802" s="4" t="n">
        <v>68.28</v>
      </c>
      <c r="F4802" s="4" t="n">
        <v>67.64</v>
      </c>
      <c r="G4802" s="4" t="n">
        <v>67.93</v>
      </c>
      <c r="H4802" s="5" t="n">
        <v>1884879</v>
      </c>
      <c r="I4802" s="3"/>
      <c r="J4802" s="3" t="n">
        <f aca="false">ROUND((G4802-G4801)/G4801*100,2)</f>
        <v>-1.29</v>
      </c>
      <c r="K4802" s="3" t="str">
        <f aca="false">B4802&amp;"_"&amp;C4802</f>
        <v>10_2025-02-25</v>
      </c>
    </row>
    <row r="4803" customFormat="false" ht="15" hidden="false" customHeight="false" outlineLevel="0" collapsed="false">
      <c r="A4803" s="3" t="n">
        <v>4802</v>
      </c>
      <c r="B4803" s="3" t="n">
        <v>10</v>
      </c>
      <c r="C4803" s="3" t="s">
        <v>358</v>
      </c>
      <c r="D4803" s="4" t="n">
        <v>66.58</v>
      </c>
      <c r="E4803" s="4" t="n">
        <v>66.71</v>
      </c>
      <c r="F4803" s="4" t="n">
        <v>66.36</v>
      </c>
      <c r="G4803" s="4" t="n">
        <v>66.6</v>
      </c>
      <c r="H4803" s="5" t="n">
        <v>6803695</v>
      </c>
      <c r="I4803" s="3"/>
      <c r="J4803" s="3" t="n">
        <f aca="false">ROUND((G4803-G4802)/G4802*100,2)</f>
        <v>-1.96</v>
      </c>
      <c r="K4803" s="3" t="str">
        <f aca="false">B4803&amp;"_"&amp;C4803</f>
        <v>10_2025-02-26</v>
      </c>
    </row>
    <row r="4804" customFormat="false" ht="15" hidden="false" customHeight="false" outlineLevel="0" collapsed="false">
      <c r="A4804" s="3" t="n">
        <v>4803</v>
      </c>
      <c r="B4804" s="3" t="n">
        <v>10</v>
      </c>
      <c r="C4804" s="3" t="s">
        <v>359</v>
      </c>
      <c r="D4804" s="4" t="n">
        <v>66.14</v>
      </c>
      <c r="E4804" s="4" t="n">
        <v>66.19</v>
      </c>
      <c r="F4804" s="4" t="n">
        <v>66.04</v>
      </c>
      <c r="G4804" s="4" t="n">
        <v>66.06</v>
      </c>
      <c r="H4804" s="5" t="n">
        <v>3226080</v>
      </c>
      <c r="I4804" s="3"/>
      <c r="J4804" s="3" t="n">
        <f aca="false">ROUND((G4804-G4803)/G4803*100,2)</f>
        <v>-0.81</v>
      </c>
      <c r="K4804" s="3" t="str">
        <f aca="false">B4804&amp;"_"&amp;C4804</f>
        <v>10_2025-02-27</v>
      </c>
    </row>
    <row r="4805" customFormat="false" ht="15" hidden="false" customHeight="false" outlineLevel="0" collapsed="false">
      <c r="A4805" s="3" t="n">
        <v>4804</v>
      </c>
      <c r="B4805" s="3" t="n">
        <v>10</v>
      </c>
      <c r="C4805" s="3" t="s">
        <v>360</v>
      </c>
      <c r="D4805" s="4" t="n">
        <v>66.43</v>
      </c>
      <c r="E4805" s="4" t="n">
        <v>66.66</v>
      </c>
      <c r="F4805" s="4" t="n">
        <v>66.15</v>
      </c>
      <c r="G4805" s="4" t="n">
        <v>66.58</v>
      </c>
      <c r="H4805" s="5" t="n">
        <v>3125730</v>
      </c>
      <c r="I4805" s="3"/>
      <c r="J4805" s="3" t="n">
        <f aca="false">ROUND((G4805-G4804)/G4804*100,2)</f>
        <v>0.79</v>
      </c>
      <c r="K4805" s="3" t="str">
        <f aca="false">B4805&amp;"_"&amp;C4805</f>
        <v>10_2025-02-28</v>
      </c>
    </row>
    <row r="4806" customFormat="false" ht="15" hidden="false" customHeight="false" outlineLevel="0" collapsed="false">
      <c r="A4806" s="3" t="n">
        <v>4805</v>
      </c>
      <c r="B4806" s="3" t="n">
        <v>10</v>
      </c>
      <c r="C4806" s="3" t="s">
        <v>361</v>
      </c>
      <c r="D4806" s="4" t="n">
        <v>65.68</v>
      </c>
      <c r="E4806" s="4" t="n">
        <v>66.1</v>
      </c>
      <c r="F4806" s="4" t="n">
        <v>65.29</v>
      </c>
      <c r="G4806" s="4" t="n">
        <v>65.8</v>
      </c>
      <c r="H4806" s="5" t="n">
        <v>6486397</v>
      </c>
      <c r="I4806" s="3"/>
      <c r="J4806" s="3" t="n">
        <f aca="false">ROUND((G4806-G4805)/G4805*100,2)</f>
        <v>-1.17</v>
      </c>
      <c r="K4806" s="3" t="str">
        <f aca="false">B4806&amp;"_"&amp;C4806</f>
        <v>10_2025-03-03</v>
      </c>
    </row>
    <row r="4807" customFormat="false" ht="15" hidden="false" customHeight="false" outlineLevel="0" collapsed="false">
      <c r="A4807" s="3" t="n">
        <v>4806</v>
      </c>
      <c r="B4807" s="3" t="n">
        <v>10</v>
      </c>
      <c r="C4807" s="3" t="s">
        <v>362</v>
      </c>
      <c r="D4807" s="4" t="n">
        <v>68.83</v>
      </c>
      <c r="E4807" s="4" t="n">
        <v>69.09</v>
      </c>
      <c r="F4807" s="4" t="n">
        <v>68.41</v>
      </c>
      <c r="G4807" s="4" t="n">
        <v>68.65</v>
      </c>
      <c r="H4807" s="5" t="n">
        <v>2931342</v>
      </c>
      <c r="I4807" s="3"/>
      <c r="J4807" s="3" t="n">
        <f aca="false">ROUND((G4807-G4806)/G4806*100,2)</f>
        <v>4.33</v>
      </c>
      <c r="K4807" s="3" t="str">
        <f aca="false">B4807&amp;"_"&amp;C4807</f>
        <v>10_2025-03-04</v>
      </c>
    </row>
    <row r="4808" customFormat="false" ht="15" hidden="false" customHeight="false" outlineLevel="0" collapsed="false">
      <c r="A4808" s="3" t="n">
        <v>4807</v>
      </c>
      <c r="B4808" s="3" t="n">
        <v>10</v>
      </c>
      <c r="C4808" s="3" t="s">
        <v>363</v>
      </c>
      <c r="D4808" s="4" t="n">
        <v>70.51</v>
      </c>
      <c r="E4808" s="4" t="n">
        <v>70.66</v>
      </c>
      <c r="F4808" s="4" t="n">
        <v>70.12</v>
      </c>
      <c r="G4808" s="4" t="n">
        <v>70.27</v>
      </c>
      <c r="H4808" s="5" t="n">
        <v>6168491</v>
      </c>
      <c r="I4808" s="3"/>
      <c r="J4808" s="3" t="n">
        <f aca="false">ROUND((G4808-G4807)/G4807*100,2)</f>
        <v>2.36</v>
      </c>
      <c r="K4808" s="3" t="str">
        <f aca="false">B4808&amp;"_"&amp;C4808</f>
        <v>10_2025-03-05</v>
      </c>
    </row>
    <row r="4809" customFormat="false" ht="15" hidden="false" customHeight="false" outlineLevel="0" collapsed="false">
      <c r="A4809" s="3" t="n">
        <v>4808</v>
      </c>
      <c r="B4809" s="3" t="n">
        <v>10</v>
      </c>
      <c r="C4809" s="3" t="s">
        <v>364</v>
      </c>
      <c r="D4809" s="4" t="n">
        <v>71.01</v>
      </c>
      <c r="E4809" s="4" t="n">
        <v>71.36</v>
      </c>
      <c r="F4809" s="4" t="n">
        <v>71</v>
      </c>
      <c r="G4809" s="4" t="n">
        <v>71.17</v>
      </c>
      <c r="H4809" s="5" t="n">
        <v>6236515</v>
      </c>
      <c r="I4809" s="3"/>
      <c r="J4809" s="3" t="n">
        <f aca="false">ROUND((G4809-G4808)/G4808*100,2)</f>
        <v>1.28</v>
      </c>
      <c r="K4809" s="3" t="str">
        <f aca="false">B4809&amp;"_"&amp;C4809</f>
        <v>10_2025-03-06</v>
      </c>
    </row>
    <row r="4810" customFormat="false" ht="15" hidden="false" customHeight="false" outlineLevel="0" collapsed="false">
      <c r="A4810" s="3" t="n">
        <v>4809</v>
      </c>
      <c r="B4810" s="3" t="n">
        <v>10</v>
      </c>
      <c r="C4810" s="3" t="s">
        <v>365</v>
      </c>
      <c r="D4810" s="4" t="n">
        <v>71.92</v>
      </c>
      <c r="E4810" s="4" t="n">
        <v>72.1</v>
      </c>
      <c r="F4810" s="4" t="n">
        <v>71.64</v>
      </c>
      <c r="G4810" s="4" t="n">
        <v>71.72</v>
      </c>
      <c r="H4810" s="5" t="n">
        <v>3816963</v>
      </c>
      <c r="I4810" s="3"/>
      <c r="J4810" s="3" t="n">
        <f aca="false">ROUND((G4810-G4809)/G4809*100,2)</f>
        <v>0.77</v>
      </c>
      <c r="K4810" s="3" t="str">
        <f aca="false">B4810&amp;"_"&amp;C4810</f>
        <v>10_2025-03-07</v>
      </c>
    </row>
    <row r="4811" customFormat="false" ht="15" hidden="false" customHeight="false" outlineLevel="0" collapsed="false">
      <c r="A4811" s="3" t="n">
        <v>4810</v>
      </c>
      <c r="B4811" s="3" t="n">
        <v>10</v>
      </c>
      <c r="C4811" s="3" t="s">
        <v>366</v>
      </c>
      <c r="D4811" s="4" t="n">
        <v>72.29</v>
      </c>
      <c r="E4811" s="4" t="n">
        <v>72.79</v>
      </c>
      <c r="F4811" s="4" t="n">
        <v>72.23</v>
      </c>
      <c r="G4811" s="4" t="n">
        <v>72.36</v>
      </c>
      <c r="H4811" s="5" t="n">
        <v>1151517</v>
      </c>
      <c r="I4811" s="3"/>
      <c r="J4811" s="3" t="n">
        <f aca="false">ROUND((G4811-G4810)/G4810*100,2)</f>
        <v>0.89</v>
      </c>
      <c r="K4811" s="3" t="str">
        <f aca="false">B4811&amp;"_"&amp;C4811</f>
        <v>10_2025-03-10</v>
      </c>
    </row>
    <row r="4812" customFormat="false" ht="15" hidden="false" customHeight="false" outlineLevel="0" collapsed="false">
      <c r="A4812" s="3" t="n">
        <v>4811</v>
      </c>
      <c r="B4812" s="3" t="n">
        <v>10</v>
      </c>
      <c r="C4812" s="3" t="s">
        <v>367</v>
      </c>
      <c r="D4812" s="4" t="n">
        <v>72.02</v>
      </c>
      <c r="E4812" s="4" t="n">
        <v>72.33</v>
      </c>
      <c r="F4812" s="4" t="n">
        <v>71.43</v>
      </c>
      <c r="G4812" s="4" t="n">
        <v>71.76</v>
      </c>
      <c r="H4812" s="5" t="n">
        <v>6103726</v>
      </c>
      <c r="I4812" s="3"/>
      <c r="J4812" s="3" t="n">
        <f aca="false">ROUND((G4812-G4811)/G4811*100,2)</f>
        <v>-0.83</v>
      </c>
      <c r="K4812" s="3" t="str">
        <f aca="false">B4812&amp;"_"&amp;C4812</f>
        <v>10_2025-03-11</v>
      </c>
    </row>
    <row r="4813" customFormat="false" ht="15" hidden="false" customHeight="false" outlineLevel="0" collapsed="false">
      <c r="A4813" s="3" t="n">
        <v>4812</v>
      </c>
      <c r="B4813" s="3" t="n">
        <v>10</v>
      </c>
      <c r="C4813" s="3" t="s">
        <v>368</v>
      </c>
      <c r="D4813" s="4" t="n">
        <v>73.26</v>
      </c>
      <c r="E4813" s="4" t="n">
        <v>73.37</v>
      </c>
      <c r="F4813" s="4" t="n">
        <v>73.06</v>
      </c>
      <c r="G4813" s="4" t="n">
        <v>73.11</v>
      </c>
      <c r="H4813" s="5" t="n">
        <v>6149430</v>
      </c>
      <c r="I4813" s="3"/>
      <c r="J4813" s="3" t="n">
        <f aca="false">ROUND((G4813-G4812)/G4812*100,2)</f>
        <v>1.88</v>
      </c>
      <c r="K4813" s="3" t="str">
        <f aca="false">B4813&amp;"_"&amp;C4813</f>
        <v>10_2025-03-12</v>
      </c>
    </row>
    <row r="4814" customFormat="false" ht="15" hidden="false" customHeight="false" outlineLevel="0" collapsed="false">
      <c r="A4814" s="3" t="n">
        <v>4813</v>
      </c>
      <c r="B4814" s="3" t="n">
        <v>10</v>
      </c>
      <c r="C4814" s="3" t="s">
        <v>369</v>
      </c>
      <c r="D4814" s="4" t="n">
        <v>73.89</v>
      </c>
      <c r="E4814" s="4" t="n">
        <v>74.55</v>
      </c>
      <c r="F4814" s="4" t="n">
        <v>73.6</v>
      </c>
      <c r="G4814" s="4" t="n">
        <v>74.11</v>
      </c>
      <c r="H4814" s="5" t="n">
        <v>3441912</v>
      </c>
      <c r="I4814" s="3"/>
      <c r="J4814" s="3" t="n">
        <f aca="false">ROUND((G4814-G4813)/G4813*100,2)</f>
        <v>1.37</v>
      </c>
      <c r="K4814" s="3" t="str">
        <f aca="false">B4814&amp;"_"&amp;C4814</f>
        <v>10_2025-03-13</v>
      </c>
    </row>
    <row r="4815" customFormat="false" ht="15" hidden="false" customHeight="false" outlineLevel="0" collapsed="false">
      <c r="A4815" s="3" t="n">
        <v>4814</v>
      </c>
      <c r="B4815" s="3" t="n">
        <v>10</v>
      </c>
      <c r="C4815" s="3" t="s">
        <v>370</v>
      </c>
      <c r="D4815" s="4" t="n">
        <v>74.02</v>
      </c>
      <c r="E4815" s="4" t="n">
        <v>74.59</v>
      </c>
      <c r="F4815" s="4" t="n">
        <v>73.99</v>
      </c>
      <c r="G4815" s="4" t="n">
        <v>74.31</v>
      </c>
      <c r="H4815" s="5" t="n">
        <v>4782649</v>
      </c>
      <c r="I4815" s="3"/>
      <c r="J4815" s="3" t="n">
        <f aca="false">ROUND((G4815-G4814)/G4814*100,2)</f>
        <v>0.27</v>
      </c>
      <c r="K4815" s="3" t="str">
        <f aca="false">B4815&amp;"_"&amp;C4815</f>
        <v>10_2025-03-14</v>
      </c>
    </row>
    <row r="4816" customFormat="false" ht="15" hidden="false" customHeight="false" outlineLevel="0" collapsed="false">
      <c r="A4816" s="3" t="n">
        <v>4815</v>
      </c>
      <c r="B4816" s="3" t="n">
        <v>10</v>
      </c>
      <c r="C4816" s="3" t="s">
        <v>371</v>
      </c>
      <c r="D4816" s="4" t="n">
        <v>76.35</v>
      </c>
      <c r="E4816" s="4" t="n">
        <v>76.87</v>
      </c>
      <c r="F4816" s="4" t="n">
        <v>76.24</v>
      </c>
      <c r="G4816" s="4" t="n">
        <v>76.5</v>
      </c>
      <c r="H4816" s="5" t="n">
        <v>5138498</v>
      </c>
      <c r="I4816" s="3"/>
      <c r="J4816" s="3" t="n">
        <f aca="false">ROUND((G4816-G4815)/G4815*100,2)</f>
        <v>2.95</v>
      </c>
      <c r="K4816" s="3" t="str">
        <f aca="false">B4816&amp;"_"&amp;C4816</f>
        <v>10_2025-03-17</v>
      </c>
    </row>
    <row r="4817" customFormat="false" ht="15" hidden="false" customHeight="false" outlineLevel="0" collapsed="false">
      <c r="A4817" s="3" t="n">
        <v>4816</v>
      </c>
      <c r="B4817" s="3" t="n">
        <v>10</v>
      </c>
      <c r="C4817" s="3" t="s">
        <v>372</v>
      </c>
      <c r="D4817" s="4" t="n">
        <v>77.72</v>
      </c>
      <c r="E4817" s="4" t="n">
        <v>77.86</v>
      </c>
      <c r="F4817" s="4" t="n">
        <v>77.37</v>
      </c>
      <c r="G4817" s="4" t="n">
        <v>77.82</v>
      </c>
      <c r="H4817" s="5" t="n">
        <v>7557686</v>
      </c>
      <c r="I4817" s="3"/>
      <c r="J4817" s="3" t="n">
        <f aca="false">ROUND((G4817-G4816)/G4816*100,2)</f>
        <v>1.73</v>
      </c>
      <c r="K4817" s="3" t="str">
        <f aca="false">B4817&amp;"_"&amp;C4817</f>
        <v>10_2025-03-18</v>
      </c>
    </row>
    <row r="4818" customFormat="false" ht="15" hidden="false" customHeight="false" outlineLevel="0" collapsed="false">
      <c r="A4818" s="3" t="n">
        <v>4817</v>
      </c>
      <c r="B4818" s="3" t="n">
        <v>10</v>
      </c>
      <c r="C4818" s="3" t="s">
        <v>373</v>
      </c>
      <c r="D4818" s="4" t="n">
        <v>77.59</v>
      </c>
      <c r="E4818" s="4" t="n">
        <v>77.99</v>
      </c>
      <c r="F4818" s="4" t="n">
        <v>77.32</v>
      </c>
      <c r="G4818" s="4" t="n">
        <v>77.7</v>
      </c>
      <c r="H4818" s="5" t="n">
        <v>1571290</v>
      </c>
      <c r="I4818" s="3"/>
      <c r="J4818" s="3" t="n">
        <f aca="false">ROUND((G4818-G4817)/G4817*100,2)</f>
        <v>-0.15</v>
      </c>
      <c r="K4818" s="3" t="str">
        <f aca="false">B4818&amp;"_"&amp;C4818</f>
        <v>10_2025-03-19</v>
      </c>
    </row>
    <row r="4819" customFormat="false" ht="15" hidden="false" customHeight="false" outlineLevel="0" collapsed="false">
      <c r="A4819" s="3" t="n">
        <v>4818</v>
      </c>
      <c r="B4819" s="3" t="n">
        <v>10</v>
      </c>
      <c r="C4819" s="3" t="s">
        <v>374</v>
      </c>
      <c r="D4819" s="4" t="n">
        <v>78.24</v>
      </c>
      <c r="E4819" s="4" t="n">
        <v>78.67</v>
      </c>
      <c r="F4819" s="4" t="n">
        <v>77.71</v>
      </c>
      <c r="G4819" s="4" t="n">
        <v>78.04</v>
      </c>
      <c r="H4819" s="5" t="n">
        <v>3640797</v>
      </c>
      <c r="I4819" s="3"/>
      <c r="J4819" s="3" t="n">
        <f aca="false">ROUND((G4819-G4818)/G4818*100,2)</f>
        <v>0.44</v>
      </c>
      <c r="K4819" s="3" t="str">
        <f aca="false">B4819&amp;"_"&amp;C4819</f>
        <v>10_2025-03-20</v>
      </c>
    </row>
    <row r="4820" customFormat="false" ht="15" hidden="false" customHeight="false" outlineLevel="0" collapsed="false">
      <c r="A4820" s="3" t="n">
        <v>4819</v>
      </c>
      <c r="B4820" s="3" t="n">
        <v>10</v>
      </c>
      <c r="C4820" s="3" t="s">
        <v>375</v>
      </c>
      <c r="D4820" s="4" t="n">
        <v>78.69</v>
      </c>
      <c r="E4820" s="4" t="n">
        <v>79.14</v>
      </c>
      <c r="F4820" s="4" t="n">
        <v>78.31</v>
      </c>
      <c r="G4820" s="4" t="n">
        <v>78.41</v>
      </c>
      <c r="H4820" s="5" t="n">
        <v>6362334</v>
      </c>
      <c r="I4820" s="3"/>
      <c r="J4820" s="3" t="n">
        <f aca="false">ROUND((G4820-G4819)/G4819*100,2)</f>
        <v>0.47</v>
      </c>
      <c r="K4820" s="3" t="str">
        <f aca="false">B4820&amp;"_"&amp;C4820</f>
        <v>10_2025-03-21</v>
      </c>
    </row>
    <row r="4821" customFormat="false" ht="15" hidden="false" customHeight="false" outlineLevel="0" collapsed="false">
      <c r="A4821" s="3" t="n">
        <v>4820</v>
      </c>
      <c r="B4821" s="3" t="n">
        <v>10</v>
      </c>
      <c r="C4821" s="3" t="s">
        <v>376</v>
      </c>
      <c r="D4821" s="4" t="n">
        <v>81.16</v>
      </c>
      <c r="E4821" s="4" t="n">
        <v>81.42</v>
      </c>
      <c r="F4821" s="4" t="n">
        <v>80.67</v>
      </c>
      <c r="G4821" s="4" t="n">
        <v>80.94</v>
      </c>
      <c r="H4821" s="5" t="n">
        <v>7679522</v>
      </c>
      <c r="I4821" s="3"/>
      <c r="J4821" s="3" t="n">
        <f aca="false">ROUND((G4821-G4820)/G4820*100,2)</f>
        <v>3.23</v>
      </c>
      <c r="K4821" s="3" t="str">
        <f aca="false">B4821&amp;"_"&amp;C4821</f>
        <v>10_2025-03-24</v>
      </c>
    </row>
    <row r="4822" customFormat="false" ht="15" hidden="false" customHeight="false" outlineLevel="0" collapsed="false">
      <c r="A4822" s="3" t="n">
        <v>4821</v>
      </c>
      <c r="B4822" s="3" t="n">
        <v>10</v>
      </c>
      <c r="C4822" s="3" t="s">
        <v>377</v>
      </c>
      <c r="D4822" s="4" t="n">
        <v>80.75</v>
      </c>
      <c r="E4822" s="4" t="n">
        <v>81.07</v>
      </c>
      <c r="F4822" s="4" t="n">
        <v>80.16</v>
      </c>
      <c r="G4822" s="4" t="n">
        <v>80.47</v>
      </c>
      <c r="H4822" s="5" t="n">
        <v>928882</v>
      </c>
      <c r="I4822" s="3"/>
      <c r="J4822" s="3" t="n">
        <f aca="false">ROUND((G4822-G4821)/G4821*100,2)</f>
        <v>-0.58</v>
      </c>
      <c r="K4822" s="3" t="str">
        <f aca="false">B4822&amp;"_"&amp;C4822</f>
        <v>10_2025-03-25</v>
      </c>
    </row>
    <row r="4823" customFormat="false" ht="15" hidden="false" customHeight="false" outlineLevel="0" collapsed="false">
      <c r="A4823" s="3" t="n">
        <v>4822</v>
      </c>
      <c r="B4823" s="3" t="n">
        <v>10</v>
      </c>
      <c r="C4823" s="3" t="s">
        <v>378</v>
      </c>
      <c r="D4823" s="4" t="n">
        <v>81.64</v>
      </c>
      <c r="E4823" s="4" t="n">
        <v>82.13</v>
      </c>
      <c r="F4823" s="4" t="n">
        <v>81.45</v>
      </c>
      <c r="G4823" s="4" t="n">
        <v>81.73</v>
      </c>
      <c r="H4823" s="5" t="n">
        <v>3247008</v>
      </c>
      <c r="I4823" s="3"/>
      <c r="J4823" s="3" t="n">
        <f aca="false">ROUND((G4823-G4822)/G4822*100,2)</f>
        <v>1.57</v>
      </c>
      <c r="K4823" s="3" t="str">
        <f aca="false">B4823&amp;"_"&amp;C4823</f>
        <v>10_2025-03-26</v>
      </c>
    </row>
    <row r="4824" customFormat="false" ht="15" hidden="false" customHeight="false" outlineLevel="0" collapsed="false">
      <c r="A4824" s="3" t="n">
        <v>4823</v>
      </c>
      <c r="B4824" s="3" t="n">
        <v>10</v>
      </c>
      <c r="C4824" s="3" t="s">
        <v>379</v>
      </c>
      <c r="D4824" s="4" t="n">
        <v>82.05</v>
      </c>
      <c r="E4824" s="4" t="n">
        <v>82.62</v>
      </c>
      <c r="F4824" s="4" t="n">
        <v>81.99</v>
      </c>
      <c r="G4824" s="4" t="n">
        <v>82.26</v>
      </c>
      <c r="H4824" s="5" t="n">
        <v>2415137</v>
      </c>
      <c r="I4824" s="3"/>
      <c r="J4824" s="3" t="n">
        <f aca="false">ROUND((G4824-G4823)/G4823*100,2)</f>
        <v>0.65</v>
      </c>
      <c r="K4824" s="3" t="str">
        <f aca="false">B4824&amp;"_"&amp;C4824</f>
        <v>10_2025-03-27</v>
      </c>
    </row>
    <row r="4825" customFormat="false" ht="15" hidden="false" customHeight="false" outlineLevel="0" collapsed="false">
      <c r="A4825" s="3" t="n">
        <v>4824</v>
      </c>
      <c r="B4825" s="3" t="n">
        <v>10</v>
      </c>
      <c r="C4825" s="3" t="s">
        <v>380</v>
      </c>
      <c r="D4825" s="4" t="n">
        <v>81.61</v>
      </c>
      <c r="E4825" s="4" t="n">
        <v>82</v>
      </c>
      <c r="F4825" s="4" t="n">
        <v>81.39</v>
      </c>
      <c r="G4825" s="4" t="n">
        <v>81.63</v>
      </c>
      <c r="H4825" s="5" t="n">
        <v>3999186</v>
      </c>
      <c r="I4825" s="3"/>
      <c r="J4825" s="3" t="n">
        <f aca="false">ROUND((G4825-G4824)/G4824*100,2)</f>
        <v>-0.77</v>
      </c>
      <c r="K4825" s="3" t="str">
        <f aca="false">B4825&amp;"_"&amp;C4825</f>
        <v>10_2025-03-28</v>
      </c>
    </row>
    <row r="4826" customFormat="false" ht="15" hidden="false" customHeight="false" outlineLevel="0" collapsed="false">
      <c r="A4826" s="3" t="n">
        <v>4825</v>
      </c>
      <c r="B4826" s="3" t="n">
        <v>10</v>
      </c>
      <c r="C4826" s="3" t="s">
        <v>381</v>
      </c>
      <c r="D4826" s="4" t="n">
        <v>81.36</v>
      </c>
      <c r="E4826" s="4" t="n">
        <v>81.51</v>
      </c>
      <c r="F4826" s="4" t="n">
        <v>81.21</v>
      </c>
      <c r="G4826" s="4" t="n">
        <v>81.22</v>
      </c>
      <c r="H4826" s="5" t="n">
        <v>2639281</v>
      </c>
      <c r="I4826" s="3"/>
      <c r="J4826" s="3" t="n">
        <f aca="false">ROUND((G4826-G4825)/G4825*100,2)</f>
        <v>-0.5</v>
      </c>
      <c r="K4826" s="3" t="str">
        <f aca="false">B4826&amp;"_"&amp;C4826</f>
        <v>10_2025-03-31</v>
      </c>
    </row>
    <row r="4827" customFormat="false" ht="15" hidden="false" customHeight="false" outlineLevel="0" collapsed="false">
      <c r="A4827" s="3" t="n">
        <v>4826</v>
      </c>
      <c r="B4827" s="3" t="n">
        <v>10</v>
      </c>
      <c r="C4827" s="3" t="s">
        <v>382</v>
      </c>
      <c r="D4827" s="4" t="n">
        <v>80.75</v>
      </c>
      <c r="E4827" s="4" t="n">
        <v>81.34</v>
      </c>
      <c r="F4827" s="4" t="n">
        <v>80.49</v>
      </c>
      <c r="G4827" s="4" t="n">
        <v>80.9</v>
      </c>
      <c r="H4827" s="5" t="n">
        <v>5804359</v>
      </c>
      <c r="I4827" s="3"/>
      <c r="J4827" s="3" t="n">
        <f aca="false">ROUND((G4827-G4826)/G4826*100,2)</f>
        <v>-0.39</v>
      </c>
      <c r="K4827" s="3" t="str">
        <f aca="false">B4827&amp;"_"&amp;C4827</f>
        <v>10_2025-04-01</v>
      </c>
    </row>
    <row r="4828" customFormat="false" ht="15" hidden="false" customHeight="false" outlineLevel="0" collapsed="false">
      <c r="A4828" s="3" t="n">
        <v>4827</v>
      </c>
      <c r="B4828" s="3" t="n">
        <v>10</v>
      </c>
      <c r="C4828" s="3" t="s">
        <v>383</v>
      </c>
      <c r="D4828" s="4" t="n">
        <v>80.5</v>
      </c>
      <c r="E4828" s="4" t="n">
        <v>80.68</v>
      </c>
      <c r="F4828" s="4" t="n">
        <v>79.81</v>
      </c>
      <c r="G4828" s="4" t="n">
        <v>80.25</v>
      </c>
      <c r="H4828" s="5" t="n">
        <v>1134173</v>
      </c>
      <c r="I4828" s="3"/>
      <c r="J4828" s="3" t="n">
        <f aca="false">ROUND((G4828-G4827)/G4827*100,2)</f>
        <v>-0.8</v>
      </c>
      <c r="K4828" s="3" t="str">
        <f aca="false">B4828&amp;"_"&amp;C4828</f>
        <v>10_2025-04-02</v>
      </c>
    </row>
    <row r="4829" customFormat="false" ht="15" hidden="false" customHeight="false" outlineLevel="0" collapsed="false">
      <c r="A4829" s="3" t="n">
        <v>4828</v>
      </c>
      <c r="B4829" s="3" t="n">
        <v>10</v>
      </c>
      <c r="C4829" s="3" t="s">
        <v>384</v>
      </c>
      <c r="D4829" s="4" t="n">
        <v>79.1</v>
      </c>
      <c r="E4829" s="4" t="n">
        <v>79.7</v>
      </c>
      <c r="F4829" s="4" t="n">
        <v>79.02</v>
      </c>
      <c r="G4829" s="4" t="n">
        <v>79.39</v>
      </c>
      <c r="H4829" s="5" t="n">
        <v>7859917</v>
      </c>
      <c r="I4829" s="3"/>
      <c r="J4829" s="3" t="n">
        <f aca="false">ROUND((G4829-G4828)/G4828*100,2)</f>
        <v>-1.07</v>
      </c>
      <c r="K4829" s="3" t="str">
        <f aca="false">B4829&amp;"_"&amp;C4829</f>
        <v>10_2025-04-03</v>
      </c>
    </row>
    <row r="4830" customFormat="false" ht="15" hidden="false" customHeight="false" outlineLevel="0" collapsed="false">
      <c r="A4830" s="3" t="n">
        <v>4829</v>
      </c>
      <c r="B4830" s="3" t="n">
        <v>10</v>
      </c>
      <c r="C4830" s="3" t="s">
        <v>385</v>
      </c>
      <c r="D4830" s="4" t="n">
        <v>78.78</v>
      </c>
      <c r="E4830" s="4" t="n">
        <v>78.93</v>
      </c>
      <c r="F4830" s="4" t="n">
        <v>78.49</v>
      </c>
      <c r="G4830" s="4" t="n">
        <v>78.69</v>
      </c>
      <c r="H4830" s="5" t="n">
        <v>5624899</v>
      </c>
      <c r="I4830" s="3"/>
      <c r="J4830" s="3" t="n">
        <f aca="false">ROUND((G4830-G4829)/G4829*100,2)</f>
        <v>-0.88</v>
      </c>
      <c r="K4830" s="3" t="str">
        <f aca="false">B4830&amp;"_"&amp;C4830</f>
        <v>10_2025-04-04</v>
      </c>
    </row>
    <row r="4831" customFormat="false" ht="15" hidden="false" customHeight="false" outlineLevel="0" collapsed="false">
      <c r="A4831" s="3" t="n">
        <v>4830</v>
      </c>
      <c r="B4831" s="3" t="n">
        <v>10</v>
      </c>
      <c r="C4831" s="3" t="s">
        <v>386</v>
      </c>
      <c r="D4831" s="4" t="n">
        <v>78.53</v>
      </c>
      <c r="E4831" s="4" t="n">
        <v>79.09</v>
      </c>
      <c r="F4831" s="4" t="n">
        <v>78.31</v>
      </c>
      <c r="G4831" s="4" t="n">
        <v>78.77</v>
      </c>
      <c r="H4831" s="5" t="n">
        <v>1448802</v>
      </c>
      <c r="I4831" s="3"/>
      <c r="J4831" s="3" t="n">
        <f aca="false">ROUND((G4831-G4830)/G4830*100,2)</f>
        <v>0.1</v>
      </c>
      <c r="K4831" s="3" t="str">
        <f aca="false">B4831&amp;"_"&amp;C4831</f>
        <v>10_2025-04-07</v>
      </c>
    </row>
    <row r="4832" customFormat="false" ht="15" hidden="false" customHeight="false" outlineLevel="0" collapsed="false">
      <c r="A4832" s="3" t="n">
        <v>4831</v>
      </c>
      <c r="B4832" s="3" t="n">
        <v>10</v>
      </c>
      <c r="C4832" s="3" t="s">
        <v>387</v>
      </c>
      <c r="D4832" s="4" t="n">
        <v>81.93</v>
      </c>
      <c r="E4832" s="4" t="n">
        <v>82.38</v>
      </c>
      <c r="F4832" s="4" t="n">
        <v>81.63</v>
      </c>
      <c r="G4832" s="4" t="n">
        <v>81.73</v>
      </c>
      <c r="H4832" s="5" t="n">
        <v>1712927</v>
      </c>
      <c r="I4832" s="3"/>
      <c r="J4832" s="3" t="n">
        <f aca="false">ROUND((G4832-G4831)/G4831*100,2)</f>
        <v>3.76</v>
      </c>
      <c r="K4832" s="3" t="str">
        <f aca="false">B4832&amp;"_"&amp;C4832</f>
        <v>10_2025-04-08</v>
      </c>
    </row>
    <row r="4833" customFormat="false" ht="15" hidden="false" customHeight="false" outlineLevel="0" collapsed="false">
      <c r="A4833" s="3" t="n">
        <v>4832</v>
      </c>
      <c r="B4833" s="3" t="n">
        <v>10</v>
      </c>
      <c r="C4833" s="3" t="s">
        <v>388</v>
      </c>
      <c r="D4833" s="4" t="n">
        <v>79.37</v>
      </c>
      <c r="E4833" s="4" t="n">
        <v>79.82</v>
      </c>
      <c r="F4833" s="4" t="n">
        <v>79.04</v>
      </c>
      <c r="G4833" s="4" t="n">
        <v>79.61</v>
      </c>
      <c r="H4833" s="5" t="n">
        <v>1125359</v>
      </c>
      <c r="I4833" s="3"/>
      <c r="J4833" s="3" t="n">
        <f aca="false">ROUND((G4833-G4832)/G4832*100,2)</f>
        <v>-2.59</v>
      </c>
      <c r="K4833" s="3" t="str">
        <f aca="false">B4833&amp;"_"&amp;C4833</f>
        <v>10_2025-04-09</v>
      </c>
    </row>
    <row r="4834" customFormat="false" ht="15" hidden="false" customHeight="false" outlineLevel="0" collapsed="false">
      <c r="A4834" s="3" t="n">
        <v>4833</v>
      </c>
      <c r="B4834" s="3" t="n">
        <v>10</v>
      </c>
      <c r="C4834" s="3" t="s">
        <v>389</v>
      </c>
      <c r="D4834" s="4" t="n">
        <v>81.05</v>
      </c>
      <c r="E4834" s="4" t="n">
        <v>81.53</v>
      </c>
      <c r="F4834" s="4" t="n">
        <v>80.97</v>
      </c>
      <c r="G4834" s="4" t="n">
        <v>81.22</v>
      </c>
      <c r="H4834" s="5" t="n">
        <v>4952779</v>
      </c>
      <c r="I4834" s="3"/>
      <c r="J4834" s="3" t="n">
        <f aca="false">ROUND((G4834-G4833)/G4833*100,2)</f>
        <v>2.02</v>
      </c>
      <c r="K4834" s="3" t="str">
        <f aca="false">B4834&amp;"_"&amp;C4834</f>
        <v>10_2025-04-10</v>
      </c>
    </row>
    <row r="4835" customFormat="false" ht="15" hidden="false" customHeight="false" outlineLevel="0" collapsed="false">
      <c r="A4835" s="3" t="n">
        <v>4834</v>
      </c>
      <c r="B4835" s="3" t="n">
        <v>10</v>
      </c>
      <c r="C4835" s="3" t="s">
        <v>390</v>
      </c>
      <c r="D4835" s="4" t="n">
        <v>81.64</v>
      </c>
      <c r="E4835" s="4" t="n">
        <v>82.08</v>
      </c>
      <c r="F4835" s="4" t="n">
        <v>81.6</v>
      </c>
      <c r="G4835" s="4" t="n">
        <v>81.81</v>
      </c>
      <c r="H4835" s="5" t="n">
        <v>2916972</v>
      </c>
      <c r="I4835" s="3"/>
      <c r="J4835" s="3" t="n">
        <f aca="false">ROUND((G4835-G4834)/G4834*100,2)</f>
        <v>0.73</v>
      </c>
      <c r="K4835" s="3" t="str">
        <f aca="false">B4835&amp;"_"&amp;C4835</f>
        <v>10_2025-04-11</v>
      </c>
    </row>
    <row r="4836" customFormat="false" ht="15" hidden="false" customHeight="false" outlineLevel="0" collapsed="false">
      <c r="A4836" s="3" t="n">
        <v>4835</v>
      </c>
      <c r="B4836" s="3" t="n">
        <v>10</v>
      </c>
      <c r="C4836" s="3" t="s">
        <v>391</v>
      </c>
      <c r="D4836" s="4" t="n">
        <v>82.33</v>
      </c>
      <c r="E4836" s="4" t="n">
        <v>82.39</v>
      </c>
      <c r="F4836" s="4" t="n">
        <v>82.13</v>
      </c>
      <c r="G4836" s="4" t="n">
        <v>82.15</v>
      </c>
      <c r="H4836" s="5" t="n">
        <v>1526817</v>
      </c>
      <c r="I4836" s="3"/>
      <c r="J4836" s="3" t="n">
        <f aca="false">ROUND((G4836-G4835)/G4835*100,2)</f>
        <v>0.42</v>
      </c>
      <c r="K4836" s="3" t="str">
        <f aca="false">B4836&amp;"_"&amp;C4836</f>
        <v>10_2025-04-14</v>
      </c>
    </row>
    <row r="4837" customFormat="false" ht="15" hidden="false" customHeight="false" outlineLevel="0" collapsed="false">
      <c r="A4837" s="3" t="n">
        <v>4836</v>
      </c>
      <c r="B4837" s="3" t="n">
        <v>10</v>
      </c>
      <c r="C4837" s="3" t="s">
        <v>392</v>
      </c>
      <c r="D4837" s="4" t="n">
        <v>83.78</v>
      </c>
      <c r="E4837" s="4" t="n">
        <v>84</v>
      </c>
      <c r="F4837" s="4" t="n">
        <v>83.77</v>
      </c>
      <c r="G4837" s="4" t="n">
        <v>83.77</v>
      </c>
      <c r="H4837" s="5" t="n">
        <v>5326019</v>
      </c>
      <c r="I4837" s="3"/>
      <c r="J4837" s="3" t="n">
        <f aca="false">ROUND((G4837-G4836)/G4836*100,2)</f>
        <v>1.97</v>
      </c>
      <c r="K4837" s="3" t="str">
        <f aca="false">B4837&amp;"_"&amp;C4837</f>
        <v>10_2025-04-15</v>
      </c>
    </row>
    <row r="4838" customFormat="false" ht="15" hidden="false" customHeight="false" outlineLevel="0" collapsed="false">
      <c r="A4838" s="3" t="n">
        <v>4837</v>
      </c>
      <c r="B4838" s="3" t="n">
        <v>10</v>
      </c>
      <c r="C4838" s="3" t="s">
        <v>393</v>
      </c>
      <c r="D4838" s="4" t="n">
        <v>82.7</v>
      </c>
      <c r="E4838" s="4" t="n">
        <v>83.07</v>
      </c>
      <c r="F4838" s="4" t="n">
        <v>82.44</v>
      </c>
      <c r="G4838" s="4" t="n">
        <v>82.63</v>
      </c>
      <c r="H4838" s="5" t="n">
        <v>1973725</v>
      </c>
      <c r="I4838" s="3"/>
      <c r="J4838" s="3" t="n">
        <f aca="false">ROUND((G4838-G4837)/G4837*100,2)</f>
        <v>-1.36</v>
      </c>
      <c r="K4838" s="3" t="str">
        <f aca="false">B4838&amp;"_"&amp;C4838</f>
        <v>10_2025-04-16</v>
      </c>
    </row>
    <row r="4839" customFormat="false" ht="15" hidden="false" customHeight="false" outlineLevel="0" collapsed="false">
      <c r="A4839" s="3" t="n">
        <v>4838</v>
      </c>
      <c r="B4839" s="3" t="n">
        <v>10</v>
      </c>
      <c r="C4839" s="3" t="s">
        <v>394</v>
      </c>
      <c r="D4839" s="4" t="n">
        <v>84.12</v>
      </c>
      <c r="E4839" s="4" t="n">
        <v>84.44</v>
      </c>
      <c r="F4839" s="4" t="n">
        <v>84.11</v>
      </c>
      <c r="G4839" s="4" t="n">
        <v>84.28</v>
      </c>
      <c r="H4839" s="5" t="n">
        <v>7911438</v>
      </c>
      <c r="I4839" s="3"/>
      <c r="J4839" s="3" t="n">
        <f aca="false">ROUND((G4839-G4838)/G4838*100,2)</f>
        <v>2</v>
      </c>
      <c r="K4839" s="3" t="str">
        <f aca="false">B4839&amp;"_"&amp;C4839</f>
        <v>10_2025-04-17</v>
      </c>
    </row>
    <row r="4840" customFormat="false" ht="15" hidden="false" customHeight="false" outlineLevel="0" collapsed="false">
      <c r="A4840" s="3" t="n">
        <v>4839</v>
      </c>
      <c r="B4840" s="3" t="n">
        <v>10</v>
      </c>
      <c r="C4840" s="3" t="s">
        <v>395</v>
      </c>
      <c r="D4840" s="4" t="n">
        <v>86.83</v>
      </c>
      <c r="E4840" s="4" t="n">
        <v>87.34</v>
      </c>
      <c r="F4840" s="4" t="n">
        <v>86.7</v>
      </c>
      <c r="G4840" s="4" t="n">
        <v>86.92</v>
      </c>
      <c r="H4840" s="5" t="n">
        <v>4207754</v>
      </c>
      <c r="I4840" s="3"/>
      <c r="J4840" s="3" t="n">
        <f aca="false">ROUND((G4840-G4839)/G4839*100,2)</f>
        <v>3.13</v>
      </c>
      <c r="K4840" s="3" t="str">
        <f aca="false">B4840&amp;"_"&amp;C4840</f>
        <v>10_2025-04-18</v>
      </c>
    </row>
    <row r="4841" customFormat="false" ht="15" hidden="false" customHeight="false" outlineLevel="0" collapsed="false">
      <c r="A4841" s="3" t="n">
        <v>4840</v>
      </c>
      <c r="B4841" s="3" t="n">
        <v>10</v>
      </c>
      <c r="C4841" s="3" t="s">
        <v>396</v>
      </c>
      <c r="D4841" s="4" t="n">
        <v>87.11</v>
      </c>
      <c r="E4841" s="4" t="n">
        <v>87.57</v>
      </c>
      <c r="F4841" s="4" t="n">
        <v>86.64</v>
      </c>
      <c r="G4841" s="4" t="n">
        <v>87.03</v>
      </c>
      <c r="H4841" s="5" t="n">
        <v>2822589</v>
      </c>
      <c r="I4841" s="3"/>
      <c r="J4841" s="3" t="n">
        <f aca="false">ROUND((G4841-G4840)/G4840*100,2)</f>
        <v>0.13</v>
      </c>
      <c r="K4841" s="3" t="str">
        <f aca="false">B4841&amp;"_"&amp;C4841</f>
        <v>10_2025-04-21</v>
      </c>
    </row>
    <row r="4842" customFormat="false" ht="15" hidden="false" customHeight="false" outlineLevel="0" collapsed="false">
      <c r="A4842" s="3" t="n">
        <v>4841</v>
      </c>
      <c r="B4842" s="3" t="n">
        <v>10</v>
      </c>
      <c r="C4842" s="3" t="s">
        <v>397</v>
      </c>
      <c r="D4842" s="4" t="n">
        <v>86.81</v>
      </c>
      <c r="E4842" s="4" t="n">
        <v>87.07</v>
      </c>
      <c r="F4842" s="4" t="n">
        <v>86.51</v>
      </c>
      <c r="G4842" s="4" t="n">
        <v>86.74</v>
      </c>
      <c r="H4842" s="5" t="n">
        <v>3474506</v>
      </c>
      <c r="I4842" s="3"/>
      <c r="J4842" s="3" t="n">
        <f aca="false">ROUND((G4842-G4841)/G4841*100,2)</f>
        <v>-0.33</v>
      </c>
      <c r="K4842" s="3" t="str">
        <f aca="false">B4842&amp;"_"&amp;C4842</f>
        <v>10_2025-04-22</v>
      </c>
    </row>
    <row r="4843" customFormat="false" ht="15" hidden="false" customHeight="false" outlineLevel="0" collapsed="false">
      <c r="A4843" s="3" t="n">
        <v>4842</v>
      </c>
      <c r="B4843" s="3" t="n">
        <v>10</v>
      </c>
      <c r="C4843" s="3" t="s">
        <v>398</v>
      </c>
      <c r="D4843" s="4" t="n">
        <v>87</v>
      </c>
      <c r="E4843" s="4" t="n">
        <v>87.59</v>
      </c>
      <c r="F4843" s="4" t="n">
        <v>86.86</v>
      </c>
      <c r="G4843" s="4" t="n">
        <v>87.19</v>
      </c>
      <c r="H4843" s="5" t="n">
        <v>5034402</v>
      </c>
      <c r="I4843" s="3"/>
      <c r="J4843" s="3" t="n">
        <f aca="false">ROUND((G4843-G4842)/G4842*100,2)</f>
        <v>0.52</v>
      </c>
      <c r="K4843" s="3" t="str">
        <f aca="false">B4843&amp;"_"&amp;C4843</f>
        <v>10_2025-04-23</v>
      </c>
    </row>
    <row r="4844" customFormat="false" ht="15" hidden="false" customHeight="false" outlineLevel="0" collapsed="false">
      <c r="A4844" s="3" t="n">
        <v>4843</v>
      </c>
      <c r="B4844" s="3" t="n">
        <v>10</v>
      </c>
      <c r="C4844" s="3" t="s">
        <v>399</v>
      </c>
      <c r="D4844" s="4" t="n">
        <v>86.93</v>
      </c>
      <c r="E4844" s="4" t="n">
        <v>87.35</v>
      </c>
      <c r="F4844" s="4" t="n">
        <v>86.57</v>
      </c>
      <c r="G4844" s="4" t="n">
        <v>86.99</v>
      </c>
      <c r="H4844" s="5" t="n">
        <v>2731980</v>
      </c>
      <c r="I4844" s="3"/>
      <c r="J4844" s="3" t="n">
        <f aca="false">ROUND((G4844-G4843)/G4843*100,2)</f>
        <v>-0.23</v>
      </c>
      <c r="K4844" s="3" t="str">
        <f aca="false">B4844&amp;"_"&amp;C4844</f>
        <v>10_2025-04-24</v>
      </c>
    </row>
    <row r="4845" customFormat="false" ht="15" hidden="false" customHeight="false" outlineLevel="0" collapsed="false">
      <c r="A4845" s="3" t="n">
        <v>4844</v>
      </c>
      <c r="B4845" s="3" t="n">
        <v>10</v>
      </c>
      <c r="C4845" s="3" t="s">
        <v>400</v>
      </c>
      <c r="D4845" s="4" t="n">
        <v>85.66</v>
      </c>
      <c r="E4845" s="4" t="n">
        <v>86.33</v>
      </c>
      <c r="F4845" s="4" t="n">
        <v>85.59</v>
      </c>
      <c r="G4845" s="4" t="n">
        <v>85.96</v>
      </c>
      <c r="H4845" s="5" t="n">
        <v>6416057</v>
      </c>
      <c r="I4845" s="3"/>
      <c r="J4845" s="3" t="n">
        <f aca="false">ROUND((G4845-G4844)/G4844*100,2)</f>
        <v>-1.18</v>
      </c>
      <c r="K4845" s="3" t="str">
        <f aca="false">B4845&amp;"_"&amp;C4845</f>
        <v>10_2025-04-25</v>
      </c>
    </row>
    <row r="4846" customFormat="false" ht="15" hidden="false" customHeight="false" outlineLevel="0" collapsed="false">
      <c r="A4846" s="3" t="n">
        <v>4845</v>
      </c>
      <c r="B4846" s="3" t="n">
        <v>10</v>
      </c>
      <c r="C4846" s="3" t="s">
        <v>401</v>
      </c>
      <c r="D4846" s="4" t="n">
        <v>85.01</v>
      </c>
      <c r="E4846" s="4" t="n">
        <v>85.42</v>
      </c>
      <c r="F4846" s="4" t="n">
        <v>84.73</v>
      </c>
      <c r="G4846" s="4" t="n">
        <v>85.3</v>
      </c>
      <c r="H4846" s="5" t="n">
        <v>1491218</v>
      </c>
      <c r="I4846" s="3"/>
      <c r="J4846" s="3" t="n">
        <f aca="false">ROUND((G4846-G4845)/G4845*100,2)</f>
        <v>-0.77</v>
      </c>
      <c r="K4846" s="3" t="str">
        <f aca="false">B4846&amp;"_"&amp;C4846</f>
        <v>10_2025-04-28</v>
      </c>
    </row>
    <row r="4847" customFormat="false" ht="15" hidden="false" customHeight="false" outlineLevel="0" collapsed="false">
      <c r="A4847" s="3" t="n">
        <v>4846</v>
      </c>
      <c r="B4847" s="3" t="n">
        <v>10</v>
      </c>
      <c r="C4847" s="3" t="s">
        <v>402</v>
      </c>
      <c r="D4847" s="4" t="n">
        <v>84.91</v>
      </c>
      <c r="E4847" s="4" t="n">
        <v>85.16</v>
      </c>
      <c r="F4847" s="4" t="n">
        <v>84.53</v>
      </c>
      <c r="G4847" s="4" t="n">
        <v>85.13</v>
      </c>
      <c r="H4847" s="5" t="n">
        <v>1250965</v>
      </c>
      <c r="I4847" s="3"/>
      <c r="J4847" s="3" t="n">
        <f aca="false">ROUND((G4847-G4846)/G4846*100,2)</f>
        <v>-0.2</v>
      </c>
      <c r="K4847" s="3" t="str">
        <f aca="false">B4847&amp;"_"&amp;C4847</f>
        <v>10_2025-04-29</v>
      </c>
    </row>
    <row r="4848" customFormat="false" ht="15" hidden="false" customHeight="false" outlineLevel="0" collapsed="false">
      <c r="A4848" s="3" t="n">
        <v>4847</v>
      </c>
      <c r="B4848" s="3" t="n">
        <v>10</v>
      </c>
      <c r="C4848" s="3" t="s">
        <v>403</v>
      </c>
      <c r="D4848" s="4" t="n">
        <v>84.92</v>
      </c>
      <c r="E4848" s="4" t="n">
        <v>85.35</v>
      </c>
      <c r="F4848" s="4" t="n">
        <v>84.85</v>
      </c>
      <c r="G4848" s="4" t="n">
        <v>85.2</v>
      </c>
      <c r="H4848" s="5" t="n">
        <v>1239050</v>
      </c>
      <c r="I4848" s="3"/>
      <c r="J4848" s="3" t="n">
        <f aca="false">ROUND((G4848-G4847)/G4847*100,2)</f>
        <v>0.08</v>
      </c>
      <c r="K4848" s="3" t="str">
        <f aca="false">B4848&amp;"_"&amp;C4848</f>
        <v>10_2025-04-30</v>
      </c>
    </row>
    <row r="4849" customFormat="false" ht="15" hidden="false" customHeight="false" outlineLevel="0" collapsed="false">
      <c r="A4849" s="3" t="n">
        <v>4848</v>
      </c>
      <c r="B4849" s="3" t="n">
        <v>10</v>
      </c>
      <c r="C4849" s="3" t="s">
        <v>404</v>
      </c>
      <c r="D4849" s="4" t="n">
        <v>86.72</v>
      </c>
      <c r="E4849" s="4" t="n">
        <v>87</v>
      </c>
      <c r="F4849" s="4" t="n">
        <v>86.51</v>
      </c>
      <c r="G4849" s="4" t="n">
        <v>86.69</v>
      </c>
      <c r="H4849" s="5" t="n">
        <v>2270344</v>
      </c>
      <c r="I4849" s="3"/>
      <c r="J4849" s="3" t="n">
        <f aca="false">ROUND((G4849-G4848)/G4848*100,2)</f>
        <v>1.75</v>
      </c>
      <c r="K4849" s="3" t="str">
        <f aca="false">B4849&amp;"_"&amp;C4849</f>
        <v>10_2025-05-01</v>
      </c>
    </row>
    <row r="4850" customFormat="false" ht="15" hidden="false" customHeight="false" outlineLevel="0" collapsed="false">
      <c r="A4850" s="3" t="n">
        <v>4849</v>
      </c>
      <c r="B4850" s="3" t="n">
        <v>10</v>
      </c>
      <c r="C4850" s="3" t="s">
        <v>405</v>
      </c>
      <c r="D4850" s="4" t="n">
        <v>88.43</v>
      </c>
      <c r="E4850" s="4" t="n">
        <v>89.03</v>
      </c>
      <c r="F4850" s="4" t="n">
        <v>87.96</v>
      </c>
      <c r="G4850" s="4" t="n">
        <v>88.64</v>
      </c>
      <c r="H4850" s="5" t="n">
        <v>5540887</v>
      </c>
      <c r="I4850" s="3"/>
      <c r="J4850" s="3" t="n">
        <f aca="false">ROUND((G4850-G4849)/G4849*100,2)</f>
        <v>2.25</v>
      </c>
      <c r="K4850" s="3" t="str">
        <f aca="false">B4850&amp;"_"&amp;C4850</f>
        <v>10_2025-05-02</v>
      </c>
    </row>
    <row r="4851" customFormat="false" ht="15" hidden="false" customHeight="false" outlineLevel="0" collapsed="false">
      <c r="A4851" s="3" t="n">
        <v>4850</v>
      </c>
      <c r="B4851" s="3" t="n">
        <v>10</v>
      </c>
      <c r="C4851" s="3" t="s">
        <v>406</v>
      </c>
      <c r="D4851" s="4" t="n">
        <v>89.07</v>
      </c>
      <c r="E4851" s="4" t="n">
        <v>89.45</v>
      </c>
      <c r="F4851" s="4" t="n">
        <v>88.71</v>
      </c>
      <c r="G4851" s="4" t="n">
        <v>89.05</v>
      </c>
      <c r="H4851" s="5" t="n">
        <v>2166977</v>
      </c>
      <c r="I4851" s="3"/>
      <c r="J4851" s="3" t="n">
        <f aca="false">ROUND((G4851-G4850)/G4850*100,2)</f>
        <v>0.46</v>
      </c>
      <c r="K4851" s="3" t="str">
        <f aca="false">B4851&amp;"_"&amp;C4851</f>
        <v>10_2025-05-05</v>
      </c>
    </row>
    <row r="4852" customFormat="false" ht="15" hidden="false" customHeight="false" outlineLevel="0" collapsed="false">
      <c r="A4852" s="3" t="n">
        <v>4851</v>
      </c>
      <c r="B4852" s="3" t="n">
        <v>10</v>
      </c>
      <c r="C4852" s="3" t="s">
        <v>407</v>
      </c>
      <c r="D4852" s="4" t="n">
        <v>89.75</v>
      </c>
      <c r="E4852" s="4" t="n">
        <v>90.11</v>
      </c>
      <c r="F4852" s="4" t="n">
        <v>89.65</v>
      </c>
      <c r="G4852" s="4" t="n">
        <v>89.7</v>
      </c>
      <c r="H4852" s="5" t="n">
        <v>7538086</v>
      </c>
      <c r="I4852" s="3"/>
      <c r="J4852" s="3" t="n">
        <f aca="false">ROUND((G4852-G4851)/G4851*100,2)</f>
        <v>0.73</v>
      </c>
      <c r="K4852" s="3" t="str">
        <f aca="false">B4852&amp;"_"&amp;C4852</f>
        <v>10_2025-05-06</v>
      </c>
    </row>
    <row r="4853" customFormat="false" ht="15" hidden="false" customHeight="false" outlineLevel="0" collapsed="false">
      <c r="A4853" s="3" t="n">
        <v>4852</v>
      </c>
      <c r="B4853" s="3" t="n">
        <v>10</v>
      </c>
      <c r="C4853" s="3" t="s">
        <v>408</v>
      </c>
      <c r="D4853" s="4" t="n">
        <v>88.7</v>
      </c>
      <c r="E4853" s="4" t="n">
        <v>88.84</v>
      </c>
      <c r="F4853" s="4" t="n">
        <v>88.5</v>
      </c>
      <c r="G4853" s="4" t="n">
        <v>88.71</v>
      </c>
      <c r="H4853" s="5" t="n">
        <v>594727</v>
      </c>
      <c r="I4853" s="3"/>
      <c r="J4853" s="3" t="n">
        <f aca="false">ROUND((G4853-G4852)/G4852*100,2)</f>
        <v>-1.1</v>
      </c>
      <c r="K4853" s="3" t="str">
        <f aca="false">B4853&amp;"_"&amp;C4853</f>
        <v>10_2025-05-07</v>
      </c>
    </row>
    <row r="4854" customFormat="false" ht="15" hidden="false" customHeight="false" outlineLevel="0" collapsed="false">
      <c r="A4854" s="3" t="n">
        <v>4853</v>
      </c>
      <c r="B4854" s="3" t="n">
        <v>10</v>
      </c>
      <c r="C4854" s="3" t="s">
        <v>409</v>
      </c>
      <c r="D4854" s="4" t="n">
        <v>88.58</v>
      </c>
      <c r="E4854" s="4" t="n">
        <v>88.97</v>
      </c>
      <c r="F4854" s="4" t="n">
        <v>88.32</v>
      </c>
      <c r="G4854" s="4" t="n">
        <v>88.71</v>
      </c>
      <c r="H4854" s="5" t="n">
        <v>846297</v>
      </c>
      <c r="I4854" s="3"/>
      <c r="J4854" s="3" t="n">
        <f aca="false">ROUND((G4854-G4853)/G4853*100,2)</f>
        <v>0</v>
      </c>
      <c r="K4854" s="3" t="str">
        <f aca="false">B4854&amp;"_"&amp;C4854</f>
        <v>10_2025-05-08</v>
      </c>
    </row>
    <row r="4855" customFormat="false" ht="15" hidden="false" customHeight="false" outlineLevel="0" collapsed="false">
      <c r="A4855" s="3" t="n">
        <v>4854</v>
      </c>
      <c r="B4855" s="3" t="n">
        <v>10</v>
      </c>
      <c r="C4855" s="3" t="s">
        <v>410</v>
      </c>
      <c r="D4855" s="4" t="n">
        <v>86.26</v>
      </c>
      <c r="E4855" s="4" t="n">
        <v>86.65</v>
      </c>
      <c r="F4855" s="4" t="n">
        <v>86.12</v>
      </c>
      <c r="G4855" s="4" t="n">
        <v>86.59</v>
      </c>
      <c r="H4855" s="5" t="n">
        <v>5879535</v>
      </c>
      <c r="I4855" s="3"/>
      <c r="J4855" s="3" t="n">
        <f aca="false">ROUND((G4855-G4854)/G4854*100,2)</f>
        <v>-2.39</v>
      </c>
      <c r="K4855" s="3" t="str">
        <f aca="false">B4855&amp;"_"&amp;C4855</f>
        <v>10_2025-05-09</v>
      </c>
    </row>
    <row r="4856" customFormat="false" ht="15" hidden="false" customHeight="false" outlineLevel="0" collapsed="false">
      <c r="A4856" s="3" t="n">
        <v>4855</v>
      </c>
      <c r="B4856" s="3" t="n">
        <v>10</v>
      </c>
      <c r="C4856" s="3" t="s">
        <v>411</v>
      </c>
      <c r="D4856" s="4" t="n">
        <v>87.66</v>
      </c>
      <c r="E4856" s="4" t="n">
        <v>87.9</v>
      </c>
      <c r="F4856" s="4" t="n">
        <v>87.15</v>
      </c>
      <c r="G4856" s="4" t="n">
        <v>87.37</v>
      </c>
      <c r="H4856" s="5" t="n">
        <v>2517456</v>
      </c>
      <c r="I4856" s="3"/>
      <c r="J4856" s="3" t="n">
        <f aca="false">ROUND((G4856-G4855)/G4855*100,2)</f>
        <v>0.9</v>
      </c>
      <c r="K4856" s="3" t="str">
        <f aca="false">B4856&amp;"_"&amp;C4856</f>
        <v>10_2025-05-12</v>
      </c>
    </row>
    <row r="4857" customFormat="false" ht="15" hidden="false" customHeight="false" outlineLevel="0" collapsed="false">
      <c r="A4857" s="3" t="n">
        <v>4856</v>
      </c>
      <c r="B4857" s="3" t="n">
        <v>10</v>
      </c>
      <c r="C4857" s="3" t="s">
        <v>412</v>
      </c>
      <c r="D4857" s="4" t="n">
        <v>83.27</v>
      </c>
      <c r="E4857" s="4" t="n">
        <v>83.76</v>
      </c>
      <c r="F4857" s="4" t="n">
        <v>82.87</v>
      </c>
      <c r="G4857" s="4" t="n">
        <v>83.36</v>
      </c>
      <c r="H4857" s="5" t="n">
        <v>5534688</v>
      </c>
      <c r="I4857" s="3"/>
      <c r="J4857" s="3" t="n">
        <f aca="false">ROUND((G4857-G4856)/G4856*100,2)</f>
        <v>-4.59</v>
      </c>
      <c r="K4857" s="3" t="str">
        <f aca="false">B4857&amp;"_"&amp;C4857</f>
        <v>10_2025-05-13</v>
      </c>
    </row>
    <row r="4858" customFormat="false" ht="15" hidden="false" customHeight="false" outlineLevel="0" collapsed="false">
      <c r="A4858" s="3" t="n">
        <v>4857</v>
      </c>
      <c r="B4858" s="3" t="n">
        <v>10</v>
      </c>
      <c r="C4858" s="3" t="s">
        <v>413</v>
      </c>
      <c r="D4858" s="4" t="n">
        <v>83.85</v>
      </c>
      <c r="E4858" s="4" t="n">
        <v>84.3</v>
      </c>
      <c r="F4858" s="4" t="n">
        <v>83.58</v>
      </c>
      <c r="G4858" s="4" t="n">
        <v>84.07</v>
      </c>
      <c r="H4858" s="5" t="n">
        <v>1106952</v>
      </c>
      <c r="I4858" s="3"/>
      <c r="J4858" s="3" t="n">
        <f aca="false">ROUND((G4858-G4857)/G4857*100,2)</f>
        <v>0.85</v>
      </c>
      <c r="K4858" s="3" t="str">
        <f aca="false">B4858&amp;"_"&amp;C4858</f>
        <v>10_2025-05-14</v>
      </c>
    </row>
    <row r="4859" customFormat="false" ht="15" hidden="false" customHeight="false" outlineLevel="0" collapsed="false">
      <c r="A4859" s="3" t="n">
        <v>4858</v>
      </c>
      <c r="B4859" s="3" t="n">
        <v>10</v>
      </c>
      <c r="C4859" s="3" t="s">
        <v>414</v>
      </c>
      <c r="D4859" s="4" t="n">
        <v>82.69</v>
      </c>
      <c r="E4859" s="4" t="n">
        <v>83.33</v>
      </c>
      <c r="F4859" s="4" t="n">
        <v>82.31</v>
      </c>
      <c r="G4859" s="4" t="n">
        <v>82.94</v>
      </c>
      <c r="H4859" s="5" t="n">
        <v>5166618</v>
      </c>
      <c r="I4859" s="3"/>
      <c r="J4859" s="3" t="n">
        <f aca="false">ROUND((G4859-G4858)/G4858*100,2)</f>
        <v>-1.34</v>
      </c>
      <c r="K4859" s="3" t="str">
        <f aca="false">B4859&amp;"_"&amp;C4859</f>
        <v>10_2025-05-15</v>
      </c>
    </row>
    <row r="4860" customFormat="false" ht="15" hidden="false" customHeight="false" outlineLevel="0" collapsed="false">
      <c r="A4860" s="3" t="n">
        <v>4859</v>
      </c>
      <c r="B4860" s="3" t="n">
        <v>10</v>
      </c>
      <c r="C4860" s="3" t="s">
        <v>415</v>
      </c>
      <c r="D4860" s="4" t="n">
        <v>83.18</v>
      </c>
      <c r="E4860" s="4" t="n">
        <v>83.52</v>
      </c>
      <c r="F4860" s="4" t="n">
        <v>82.88</v>
      </c>
      <c r="G4860" s="4" t="n">
        <v>83.34</v>
      </c>
      <c r="H4860" s="5" t="n">
        <v>1563260</v>
      </c>
      <c r="I4860" s="3"/>
      <c r="J4860" s="3" t="n">
        <f aca="false">ROUND((G4860-G4859)/G4859*100,2)</f>
        <v>0.48</v>
      </c>
      <c r="K4860" s="3" t="str">
        <f aca="false">B4860&amp;"_"&amp;C4860</f>
        <v>10_2025-05-16</v>
      </c>
    </row>
    <row r="4861" customFormat="false" ht="15" hidden="false" customHeight="false" outlineLevel="0" collapsed="false">
      <c r="A4861" s="3" t="n">
        <v>4860</v>
      </c>
      <c r="B4861" s="3" t="n">
        <v>10</v>
      </c>
      <c r="C4861" s="3" t="s">
        <v>416</v>
      </c>
      <c r="D4861" s="4" t="n">
        <v>82.06</v>
      </c>
      <c r="E4861" s="4" t="n">
        <v>82.3</v>
      </c>
      <c r="F4861" s="4" t="n">
        <v>81.66</v>
      </c>
      <c r="G4861" s="4" t="n">
        <v>82.13</v>
      </c>
      <c r="H4861" s="5" t="n">
        <v>5000298</v>
      </c>
      <c r="I4861" s="3"/>
      <c r="J4861" s="3" t="n">
        <f aca="false">ROUND((G4861-G4860)/G4860*100,2)</f>
        <v>-1.45</v>
      </c>
      <c r="K4861" s="3" t="str">
        <f aca="false">B4861&amp;"_"&amp;C4861</f>
        <v>10_2025-05-19</v>
      </c>
    </row>
    <row r="4862" customFormat="false" ht="15" hidden="false" customHeight="false" outlineLevel="0" collapsed="false">
      <c r="A4862" s="3" t="n">
        <v>4861</v>
      </c>
      <c r="B4862" s="3" t="n">
        <v>10</v>
      </c>
      <c r="C4862" s="3" t="s">
        <v>417</v>
      </c>
      <c r="D4862" s="4" t="n">
        <v>80.31</v>
      </c>
      <c r="E4862" s="4" t="n">
        <v>80.7</v>
      </c>
      <c r="F4862" s="4" t="n">
        <v>79.98</v>
      </c>
      <c r="G4862" s="4" t="n">
        <v>80.48</v>
      </c>
      <c r="H4862" s="5" t="n">
        <v>1372467</v>
      </c>
      <c r="I4862" s="3"/>
      <c r="J4862" s="3" t="n">
        <f aca="false">ROUND((G4862-G4861)/G4861*100,2)</f>
        <v>-2.01</v>
      </c>
      <c r="K4862" s="3" t="str">
        <f aca="false">B4862&amp;"_"&amp;C4862</f>
        <v>10_2025-05-20</v>
      </c>
    </row>
    <row r="4863" customFormat="false" ht="15" hidden="false" customHeight="false" outlineLevel="0" collapsed="false">
      <c r="A4863" s="3" t="n">
        <v>4862</v>
      </c>
      <c r="B4863" s="3" t="n">
        <v>10</v>
      </c>
      <c r="C4863" s="3" t="s">
        <v>418</v>
      </c>
      <c r="D4863" s="4" t="n">
        <v>81.15</v>
      </c>
      <c r="E4863" s="4" t="n">
        <v>81.39</v>
      </c>
      <c r="F4863" s="4" t="n">
        <v>80.78</v>
      </c>
      <c r="G4863" s="4" t="n">
        <v>80.98</v>
      </c>
      <c r="H4863" s="5" t="n">
        <v>1560248</v>
      </c>
      <c r="I4863" s="3"/>
      <c r="J4863" s="3" t="n">
        <f aca="false">ROUND((G4863-G4862)/G4862*100,2)</f>
        <v>0.62</v>
      </c>
      <c r="K4863" s="3" t="str">
        <f aca="false">B4863&amp;"_"&amp;C4863</f>
        <v>10_2025-05-21</v>
      </c>
    </row>
    <row r="4864" customFormat="false" ht="15" hidden="false" customHeight="false" outlineLevel="0" collapsed="false">
      <c r="A4864" s="3" t="n">
        <v>4863</v>
      </c>
      <c r="B4864" s="3" t="n">
        <v>10</v>
      </c>
      <c r="C4864" s="3" t="s">
        <v>419</v>
      </c>
      <c r="D4864" s="4" t="n">
        <v>79.2</v>
      </c>
      <c r="E4864" s="4" t="n">
        <v>79.33</v>
      </c>
      <c r="F4864" s="4" t="n">
        <v>79.01</v>
      </c>
      <c r="G4864" s="4" t="n">
        <v>79.27</v>
      </c>
      <c r="H4864" s="5" t="n">
        <v>6718858</v>
      </c>
      <c r="I4864" s="3"/>
      <c r="J4864" s="3" t="n">
        <f aca="false">ROUND((G4864-G4863)/G4863*100,2)</f>
        <v>-2.11</v>
      </c>
      <c r="K4864" s="3" t="str">
        <f aca="false">B4864&amp;"_"&amp;C4864</f>
        <v>10_2025-05-22</v>
      </c>
    </row>
    <row r="4865" customFormat="false" ht="15" hidden="false" customHeight="false" outlineLevel="0" collapsed="false">
      <c r="A4865" s="3" t="n">
        <v>4864</v>
      </c>
      <c r="B4865" s="3" t="n">
        <v>10</v>
      </c>
      <c r="C4865" s="3" t="s">
        <v>420</v>
      </c>
      <c r="D4865" s="4" t="n">
        <v>80.4</v>
      </c>
      <c r="E4865" s="4" t="n">
        <v>80.61</v>
      </c>
      <c r="F4865" s="4" t="n">
        <v>80.02</v>
      </c>
      <c r="G4865" s="4" t="n">
        <v>80.13</v>
      </c>
      <c r="H4865" s="5" t="n">
        <v>689445</v>
      </c>
      <c r="I4865" s="3"/>
      <c r="J4865" s="3" t="n">
        <f aca="false">ROUND((G4865-G4864)/G4864*100,2)</f>
        <v>1.08</v>
      </c>
      <c r="K4865" s="3" t="str">
        <f aca="false">B4865&amp;"_"&amp;C4865</f>
        <v>10_2025-05-23</v>
      </c>
    </row>
    <row r="4866" customFormat="false" ht="15" hidden="false" customHeight="false" outlineLevel="0" collapsed="false">
      <c r="A4866" s="3" t="n">
        <v>4865</v>
      </c>
      <c r="B4866" s="3" t="n">
        <v>10</v>
      </c>
      <c r="C4866" s="3" t="s">
        <v>421</v>
      </c>
      <c r="D4866" s="4" t="n">
        <v>79.24</v>
      </c>
      <c r="E4866" s="4" t="n">
        <v>79.76</v>
      </c>
      <c r="F4866" s="4" t="n">
        <v>78.84</v>
      </c>
      <c r="G4866" s="4" t="n">
        <v>79.5</v>
      </c>
      <c r="H4866" s="5" t="n">
        <v>4083705</v>
      </c>
      <c r="I4866" s="3"/>
      <c r="J4866" s="3" t="n">
        <f aca="false">ROUND((G4866-G4865)/G4865*100,2)</f>
        <v>-0.79</v>
      </c>
      <c r="K4866" s="3" t="str">
        <f aca="false">B4866&amp;"_"&amp;C4866</f>
        <v>10_2025-05-26</v>
      </c>
    </row>
    <row r="4867" customFormat="false" ht="15" hidden="false" customHeight="false" outlineLevel="0" collapsed="false">
      <c r="A4867" s="3" t="n">
        <v>4866</v>
      </c>
      <c r="B4867" s="3" t="n">
        <v>10</v>
      </c>
      <c r="C4867" s="3" t="s">
        <v>422</v>
      </c>
      <c r="D4867" s="4" t="n">
        <v>80.11</v>
      </c>
      <c r="E4867" s="4" t="n">
        <v>80.72</v>
      </c>
      <c r="F4867" s="4" t="n">
        <v>80.03</v>
      </c>
      <c r="G4867" s="4" t="n">
        <v>80.25</v>
      </c>
      <c r="H4867" s="5" t="n">
        <v>1548423</v>
      </c>
      <c r="I4867" s="3"/>
      <c r="J4867" s="3" t="n">
        <f aca="false">ROUND((G4867-G4866)/G4866*100,2)</f>
        <v>0.94</v>
      </c>
      <c r="K4867" s="3" t="str">
        <f aca="false">B4867&amp;"_"&amp;C4867</f>
        <v>10_2025-05-27</v>
      </c>
    </row>
    <row r="4868" customFormat="false" ht="15" hidden="false" customHeight="false" outlineLevel="0" collapsed="false">
      <c r="A4868" s="3" t="n">
        <v>4867</v>
      </c>
      <c r="B4868" s="3" t="n">
        <v>10</v>
      </c>
      <c r="C4868" s="3" t="s">
        <v>423</v>
      </c>
      <c r="D4868" s="4" t="n">
        <v>79.15</v>
      </c>
      <c r="E4868" s="4" t="n">
        <v>79.29</v>
      </c>
      <c r="F4868" s="4" t="n">
        <v>78.81</v>
      </c>
      <c r="G4868" s="4" t="n">
        <v>78.99</v>
      </c>
      <c r="H4868" s="5" t="n">
        <v>1016356</v>
      </c>
      <c r="I4868" s="3"/>
      <c r="J4868" s="3" t="n">
        <f aca="false">ROUND((G4868-G4867)/G4867*100,2)</f>
        <v>-1.57</v>
      </c>
      <c r="K4868" s="3" t="str">
        <f aca="false">B4868&amp;"_"&amp;C4868</f>
        <v>10_2025-05-28</v>
      </c>
    </row>
    <row r="4869" customFormat="false" ht="15" hidden="false" customHeight="false" outlineLevel="0" collapsed="false">
      <c r="A4869" s="3" t="n">
        <v>4868</v>
      </c>
      <c r="B4869" s="3" t="n">
        <v>10</v>
      </c>
      <c r="C4869" s="3" t="s">
        <v>424</v>
      </c>
      <c r="D4869" s="4" t="n">
        <v>75.87</v>
      </c>
      <c r="E4869" s="4" t="n">
        <v>76.17</v>
      </c>
      <c r="F4869" s="4" t="n">
        <v>75.69</v>
      </c>
      <c r="G4869" s="4" t="n">
        <v>75.99</v>
      </c>
      <c r="H4869" s="5" t="n">
        <v>4206793</v>
      </c>
      <c r="I4869" s="3"/>
      <c r="J4869" s="3" t="n">
        <f aca="false">ROUND((G4869-G4868)/G4868*100,2)</f>
        <v>-3.8</v>
      </c>
      <c r="K4869" s="3" t="str">
        <f aca="false">B4869&amp;"_"&amp;C4869</f>
        <v>10_2025-05-29</v>
      </c>
    </row>
    <row r="4870" customFormat="false" ht="15" hidden="false" customHeight="false" outlineLevel="0" collapsed="false">
      <c r="A4870" s="3" t="n">
        <v>4869</v>
      </c>
      <c r="B4870" s="3" t="n">
        <v>10</v>
      </c>
      <c r="C4870" s="3" t="s">
        <v>425</v>
      </c>
      <c r="D4870" s="4" t="n">
        <v>76.15</v>
      </c>
      <c r="E4870" s="4" t="n">
        <v>76.58</v>
      </c>
      <c r="F4870" s="4" t="n">
        <v>76.11</v>
      </c>
      <c r="G4870" s="4" t="n">
        <v>76.27</v>
      </c>
      <c r="H4870" s="5" t="n">
        <v>3928091</v>
      </c>
      <c r="I4870" s="3"/>
      <c r="J4870" s="3" t="n">
        <f aca="false">ROUND((G4870-G4869)/G4869*100,2)</f>
        <v>0.37</v>
      </c>
      <c r="K4870" s="3" t="str">
        <f aca="false">B4870&amp;"_"&amp;C4870</f>
        <v>10_2025-05-30</v>
      </c>
    </row>
    <row r="4871" customFormat="false" ht="15" hidden="false" customHeight="false" outlineLevel="0" collapsed="false">
      <c r="A4871" s="3" t="n">
        <v>4870</v>
      </c>
      <c r="B4871" s="3" t="n">
        <v>10</v>
      </c>
      <c r="C4871" s="3" t="s">
        <v>426</v>
      </c>
      <c r="D4871" s="4" t="n">
        <v>77.38</v>
      </c>
      <c r="E4871" s="4" t="n">
        <v>77.7</v>
      </c>
      <c r="F4871" s="4" t="n">
        <v>77.13</v>
      </c>
      <c r="G4871" s="4" t="n">
        <v>77.21</v>
      </c>
      <c r="H4871" s="5" t="n">
        <v>5532067</v>
      </c>
      <c r="I4871" s="3"/>
      <c r="J4871" s="3" t="n">
        <f aca="false">ROUND((G4871-G4870)/G4870*100,2)</f>
        <v>1.23</v>
      </c>
      <c r="K4871" s="3" t="str">
        <f aca="false">B4871&amp;"_"&amp;C4871</f>
        <v>10_2025-06-02</v>
      </c>
    </row>
    <row r="4872" customFormat="false" ht="15" hidden="false" customHeight="false" outlineLevel="0" collapsed="false">
      <c r="A4872" s="3" t="n">
        <v>4871</v>
      </c>
      <c r="B4872" s="3" t="n">
        <v>10</v>
      </c>
      <c r="C4872" s="3" t="s">
        <v>427</v>
      </c>
      <c r="D4872" s="4" t="n">
        <v>76.23</v>
      </c>
      <c r="E4872" s="4" t="n">
        <v>76.67</v>
      </c>
      <c r="F4872" s="4" t="n">
        <v>75.78</v>
      </c>
      <c r="G4872" s="4" t="n">
        <v>76.4</v>
      </c>
      <c r="H4872" s="5" t="n">
        <v>6028414</v>
      </c>
      <c r="I4872" s="3"/>
      <c r="J4872" s="3" t="n">
        <f aca="false">ROUND((G4872-G4871)/G4871*100,2)</f>
        <v>-1.05</v>
      </c>
      <c r="K4872" s="3" t="str">
        <f aca="false">B4872&amp;"_"&amp;C4872</f>
        <v>10_2025-06-03</v>
      </c>
    </row>
    <row r="4873" customFormat="false" ht="15" hidden="false" customHeight="false" outlineLevel="0" collapsed="false">
      <c r="A4873" s="3" t="n">
        <v>4872</v>
      </c>
      <c r="B4873" s="3" t="n">
        <v>10</v>
      </c>
      <c r="C4873" s="3" t="s">
        <v>428</v>
      </c>
      <c r="D4873" s="4" t="n">
        <v>77.04</v>
      </c>
      <c r="E4873" s="4" t="n">
        <v>77.65</v>
      </c>
      <c r="F4873" s="4" t="n">
        <v>76.92</v>
      </c>
      <c r="G4873" s="4" t="n">
        <v>77.22</v>
      </c>
      <c r="H4873" s="5" t="n">
        <v>704098</v>
      </c>
      <c r="I4873" s="3"/>
      <c r="J4873" s="3" t="n">
        <f aca="false">ROUND((G4873-G4872)/G4872*100,2)</f>
        <v>1.07</v>
      </c>
      <c r="K4873" s="3" t="str">
        <f aca="false">B4873&amp;"_"&amp;C4873</f>
        <v>10_2025-06-04</v>
      </c>
    </row>
    <row r="4874" customFormat="false" ht="15" hidden="false" customHeight="false" outlineLevel="0" collapsed="false">
      <c r="A4874" s="3" t="n">
        <v>4873</v>
      </c>
      <c r="B4874" s="3" t="n">
        <v>10</v>
      </c>
      <c r="C4874" s="3" t="s">
        <v>429</v>
      </c>
      <c r="D4874" s="4" t="n">
        <v>77.26</v>
      </c>
      <c r="E4874" s="4" t="n">
        <v>77.52</v>
      </c>
      <c r="F4874" s="4" t="n">
        <v>76.96</v>
      </c>
      <c r="G4874" s="4" t="n">
        <v>77.23</v>
      </c>
      <c r="H4874" s="5" t="n">
        <v>7267955</v>
      </c>
      <c r="I4874" s="3"/>
      <c r="J4874" s="3" t="n">
        <f aca="false">ROUND((G4874-G4873)/G4873*100,2)</f>
        <v>0.01</v>
      </c>
      <c r="K4874" s="3" t="str">
        <f aca="false">B4874&amp;"_"&amp;C4874</f>
        <v>10_2025-06-05</v>
      </c>
    </row>
    <row r="4875" customFormat="false" ht="15" hidden="false" customHeight="false" outlineLevel="0" collapsed="false">
      <c r="A4875" s="3" t="n">
        <v>4874</v>
      </c>
      <c r="B4875" s="3" t="n">
        <v>10</v>
      </c>
      <c r="C4875" s="3" t="s">
        <v>430</v>
      </c>
      <c r="D4875" s="4" t="n">
        <v>78.72</v>
      </c>
      <c r="E4875" s="4" t="n">
        <v>78.82</v>
      </c>
      <c r="F4875" s="4" t="n">
        <v>78.19</v>
      </c>
      <c r="G4875" s="4" t="n">
        <v>78.45</v>
      </c>
      <c r="H4875" s="5" t="n">
        <v>6345572</v>
      </c>
      <c r="I4875" s="3"/>
      <c r="J4875" s="3" t="n">
        <f aca="false">ROUND((G4875-G4874)/G4874*100,2)</f>
        <v>1.58</v>
      </c>
      <c r="K4875" s="3" t="str">
        <f aca="false">B4875&amp;"_"&amp;C4875</f>
        <v>10_2025-06-06</v>
      </c>
    </row>
    <row r="4876" customFormat="false" ht="15" hidden="false" customHeight="false" outlineLevel="0" collapsed="false">
      <c r="A4876" s="3" t="n">
        <v>4875</v>
      </c>
      <c r="B4876" s="3" t="n">
        <v>10</v>
      </c>
      <c r="C4876" s="3" t="s">
        <v>431</v>
      </c>
      <c r="D4876" s="4" t="n">
        <v>78.52</v>
      </c>
      <c r="E4876" s="4" t="n">
        <v>78.75</v>
      </c>
      <c r="F4876" s="4" t="n">
        <v>78.21</v>
      </c>
      <c r="G4876" s="4" t="n">
        <v>78.5</v>
      </c>
      <c r="H4876" s="5" t="n">
        <v>5305223</v>
      </c>
      <c r="I4876" s="3"/>
      <c r="J4876" s="3" t="n">
        <f aca="false">ROUND((G4876-G4875)/G4875*100,2)</f>
        <v>0.06</v>
      </c>
      <c r="K4876" s="3" t="str">
        <f aca="false">B4876&amp;"_"&amp;C4876</f>
        <v>10_2025-06-09</v>
      </c>
    </row>
    <row r="4877" customFormat="false" ht="15" hidden="false" customHeight="false" outlineLevel="0" collapsed="false">
      <c r="A4877" s="3" t="n">
        <v>4876</v>
      </c>
      <c r="B4877" s="3" t="n">
        <v>10</v>
      </c>
      <c r="C4877" s="3" t="s">
        <v>432</v>
      </c>
      <c r="D4877" s="4" t="n">
        <v>78.78</v>
      </c>
      <c r="E4877" s="4" t="n">
        <v>78.95</v>
      </c>
      <c r="F4877" s="4" t="n">
        <v>78.38</v>
      </c>
      <c r="G4877" s="4" t="n">
        <v>78.84</v>
      </c>
      <c r="H4877" s="5" t="n">
        <v>6241308</v>
      </c>
      <c r="I4877" s="3"/>
      <c r="J4877" s="3" t="n">
        <f aca="false">ROUND((G4877-G4876)/G4876*100,2)</f>
        <v>0.43</v>
      </c>
      <c r="K4877" s="3" t="str">
        <f aca="false">B4877&amp;"_"&amp;C4877</f>
        <v>10_2025-06-10</v>
      </c>
    </row>
    <row r="4878" customFormat="false" ht="15" hidden="false" customHeight="false" outlineLevel="0" collapsed="false">
      <c r="A4878" s="3" t="n">
        <v>4877</v>
      </c>
      <c r="B4878" s="3" t="n">
        <v>10</v>
      </c>
      <c r="C4878" s="3" t="s">
        <v>433</v>
      </c>
      <c r="D4878" s="4" t="n">
        <v>78.34</v>
      </c>
      <c r="E4878" s="4" t="n">
        <v>78.71</v>
      </c>
      <c r="F4878" s="4" t="n">
        <v>77.73</v>
      </c>
      <c r="G4878" s="4" t="n">
        <v>78.06</v>
      </c>
      <c r="H4878" s="5" t="n">
        <v>7610300</v>
      </c>
      <c r="I4878" s="3"/>
      <c r="J4878" s="3" t="n">
        <f aca="false">ROUND((G4878-G4877)/G4877*100,2)</f>
        <v>-0.99</v>
      </c>
      <c r="K4878" s="3" t="str">
        <f aca="false">B4878&amp;"_"&amp;C4878</f>
        <v>10_2025-06-11</v>
      </c>
    </row>
    <row r="4879" customFormat="false" ht="15" hidden="false" customHeight="false" outlineLevel="0" collapsed="false">
      <c r="A4879" s="3" t="n">
        <v>4878</v>
      </c>
      <c r="B4879" s="3" t="n">
        <v>10</v>
      </c>
      <c r="C4879" s="3" t="s">
        <v>434</v>
      </c>
      <c r="D4879" s="4" t="n">
        <v>77.42</v>
      </c>
      <c r="E4879" s="4" t="n">
        <v>77.96</v>
      </c>
      <c r="F4879" s="4" t="n">
        <v>77.2</v>
      </c>
      <c r="G4879" s="4" t="n">
        <v>77.66</v>
      </c>
      <c r="H4879" s="5" t="n">
        <v>932383</v>
      </c>
      <c r="I4879" s="3"/>
      <c r="J4879" s="3" t="n">
        <f aca="false">ROUND((G4879-G4878)/G4878*100,2)</f>
        <v>-0.51</v>
      </c>
      <c r="K4879" s="3" t="str">
        <f aca="false">B4879&amp;"_"&amp;C4879</f>
        <v>10_2025-06-12</v>
      </c>
    </row>
    <row r="4880" customFormat="false" ht="15" hidden="false" customHeight="false" outlineLevel="0" collapsed="false">
      <c r="A4880" s="3" t="n">
        <v>4879</v>
      </c>
      <c r="B4880" s="3" t="n">
        <v>10</v>
      </c>
      <c r="C4880" s="3" t="s">
        <v>435</v>
      </c>
      <c r="D4880" s="4" t="n">
        <v>76.92</v>
      </c>
      <c r="E4880" s="4" t="n">
        <v>77.61</v>
      </c>
      <c r="F4880" s="4" t="n">
        <v>76.9</v>
      </c>
      <c r="G4880" s="4" t="n">
        <v>77.19</v>
      </c>
      <c r="H4880" s="5" t="n">
        <v>6071200</v>
      </c>
      <c r="I4880" s="3"/>
      <c r="J4880" s="3" t="n">
        <f aca="false">ROUND((G4880-G4879)/G4879*100,2)</f>
        <v>-0.61</v>
      </c>
      <c r="K4880" s="3" t="str">
        <f aca="false">B4880&amp;"_"&amp;C4880</f>
        <v>10_2025-06-13</v>
      </c>
    </row>
    <row r="4881" customFormat="false" ht="15" hidden="false" customHeight="false" outlineLevel="0" collapsed="false">
      <c r="A4881" s="3" t="n">
        <v>4880</v>
      </c>
      <c r="B4881" s="3" t="n">
        <v>10</v>
      </c>
      <c r="C4881" s="3" t="s">
        <v>436</v>
      </c>
      <c r="D4881" s="4" t="n">
        <v>78.19</v>
      </c>
      <c r="E4881" s="4" t="n">
        <v>78.46</v>
      </c>
      <c r="F4881" s="4" t="n">
        <v>78.03</v>
      </c>
      <c r="G4881" s="4" t="n">
        <v>78.07</v>
      </c>
      <c r="H4881" s="5" t="n">
        <v>3887469</v>
      </c>
      <c r="I4881" s="3"/>
      <c r="J4881" s="3" t="n">
        <f aca="false">ROUND((G4881-G4880)/G4880*100,2)</f>
        <v>1.14</v>
      </c>
      <c r="K4881" s="3" t="str">
        <f aca="false">B4881&amp;"_"&amp;C4881</f>
        <v>10_2025-06-16</v>
      </c>
    </row>
    <row r="4882" customFormat="false" ht="15" hidden="false" customHeight="false" outlineLevel="0" collapsed="false">
      <c r="A4882" s="3" t="n">
        <v>4881</v>
      </c>
      <c r="B4882" s="3" t="n">
        <v>10</v>
      </c>
      <c r="C4882" s="3" t="s">
        <v>437</v>
      </c>
      <c r="D4882" s="4" t="n">
        <v>78.64</v>
      </c>
      <c r="E4882" s="4" t="n">
        <v>78.89</v>
      </c>
      <c r="F4882" s="4" t="n">
        <v>78.63</v>
      </c>
      <c r="G4882" s="4" t="n">
        <v>78.65</v>
      </c>
      <c r="H4882" s="5" t="n">
        <v>4523551</v>
      </c>
      <c r="I4882" s="3"/>
      <c r="J4882" s="3" t="n">
        <f aca="false">ROUND((G4882-G4881)/G4881*100,2)</f>
        <v>0.74</v>
      </c>
      <c r="K4882" s="3" t="str">
        <f aca="false">B4882&amp;"_"&amp;C4882</f>
        <v>10_2025-06-17</v>
      </c>
    </row>
    <row r="4883" customFormat="false" ht="15" hidden="false" customHeight="false" outlineLevel="0" collapsed="false">
      <c r="A4883" s="3" t="n">
        <v>4882</v>
      </c>
      <c r="B4883" s="3" t="n">
        <v>10</v>
      </c>
      <c r="C4883" s="3" t="s">
        <v>438</v>
      </c>
      <c r="D4883" s="4" t="n">
        <v>79.22</v>
      </c>
      <c r="E4883" s="4" t="n">
        <v>79.53</v>
      </c>
      <c r="F4883" s="4" t="n">
        <v>78.75</v>
      </c>
      <c r="G4883" s="4" t="n">
        <v>79.26</v>
      </c>
      <c r="H4883" s="5" t="n">
        <v>3503589</v>
      </c>
      <c r="I4883" s="3"/>
      <c r="J4883" s="3" t="n">
        <f aca="false">ROUND((G4883-G4882)/G4882*100,2)</f>
        <v>0.78</v>
      </c>
      <c r="K4883" s="3" t="str">
        <f aca="false">B4883&amp;"_"&amp;C4883</f>
        <v>10_2025-06-18</v>
      </c>
    </row>
    <row r="4884" customFormat="false" ht="15" hidden="false" customHeight="false" outlineLevel="0" collapsed="false">
      <c r="A4884" s="3" t="n">
        <v>4883</v>
      </c>
      <c r="B4884" s="3" t="n">
        <v>10</v>
      </c>
      <c r="C4884" s="3" t="s">
        <v>439</v>
      </c>
      <c r="D4884" s="4" t="n">
        <v>81.68</v>
      </c>
      <c r="E4884" s="4" t="n">
        <v>82.01</v>
      </c>
      <c r="F4884" s="4" t="n">
        <v>81.38</v>
      </c>
      <c r="G4884" s="4" t="n">
        <v>81.79</v>
      </c>
      <c r="H4884" s="5" t="n">
        <v>6425439</v>
      </c>
      <c r="I4884" s="3"/>
      <c r="J4884" s="3" t="n">
        <f aca="false">ROUND((G4884-G4883)/G4883*100,2)</f>
        <v>3.19</v>
      </c>
      <c r="K4884" s="3" t="str">
        <f aca="false">B4884&amp;"_"&amp;C4884</f>
        <v>10_2025-06-19</v>
      </c>
    </row>
    <row r="4885" customFormat="false" ht="15" hidden="false" customHeight="false" outlineLevel="0" collapsed="false">
      <c r="A4885" s="3" t="n">
        <v>4884</v>
      </c>
      <c r="B4885" s="3" t="n">
        <v>10</v>
      </c>
      <c r="C4885" s="3" t="s">
        <v>440</v>
      </c>
      <c r="D4885" s="4" t="n">
        <v>82.86</v>
      </c>
      <c r="E4885" s="4" t="n">
        <v>83.19</v>
      </c>
      <c r="F4885" s="4" t="n">
        <v>82.3</v>
      </c>
      <c r="G4885" s="4" t="n">
        <v>82.71</v>
      </c>
      <c r="H4885" s="5" t="n">
        <v>4077982</v>
      </c>
      <c r="I4885" s="3"/>
      <c r="J4885" s="3" t="n">
        <f aca="false">ROUND((G4885-G4884)/G4884*100,2)</f>
        <v>1.12</v>
      </c>
      <c r="K4885" s="3" t="str">
        <f aca="false">B4885&amp;"_"&amp;C4885</f>
        <v>10_2025-06-20</v>
      </c>
    </row>
    <row r="4886" customFormat="false" ht="15" hidden="false" customHeight="false" outlineLevel="0" collapsed="false">
      <c r="A4886" s="3" t="n">
        <v>4885</v>
      </c>
      <c r="B4886" s="3" t="n">
        <v>10</v>
      </c>
      <c r="C4886" s="3" t="s">
        <v>441</v>
      </c>
      <c r="D4886" s="4" t="n">
        <v>82.36</v>
      </c>
      <c r="E4886" s="4" t="n">
        <v>82.39</v>
      </c>
      <c r="F4886" s="4" t="n">
        <v>82.2</v>
      </c>
      <c r="G4886" s="4" t="n">
        <v>82.28</v>
      </c>
      <c r="H4886" s="5" t="n">
        <v>7011865</v>
      </c>
      <c r="I4886" s="3"/>
      <c r="J4886" s="3" t="n">
        <f aca="false">ROUND((G4886-G4885)/G4885*100,2)</f>
        <v>-0.52</v>
      </c>
      <c r="K4886" s="3" t="str">
        <f aca="false">B4886&amp;"_"&amp;C4886</f>
        <v>10_2025-06-23</v>
      </c>
    </row>
    <row r="4887" customFormat="false" ht="15" hidden="false" customHeight="false" outlineLevel="0" collapsed="false">
      <c r="A4887" s="3" t="n">
        <v>4886</v>
      </c>
      <c r="B4887" s="3" t="n">
        <v>10</v>
      </c>
      <c r="C4887" s="3" t="s">
        <v>442</v>
      </c>
      <c r="D4887" s="4" t="n">
        <v>84.02</v>
      </c>
      <c r="E4887" s="4" t="n">
        <v>84.35</v>
      </c>
      <c r="F4887" s="4" t="n">
        <v>83.88</v>
      </c>
      <c r="G4887" s="4" t="n">
        <v>84.28</v>
      </c>
      <c r="H4887" s="5" t="n">
        <v>6902504</v>
      </c>
      <c r="I4887" s="3"/>
      <c r="J4887" s="3" t="n">
        <f aca="false">ROUND((G4887-G4886)/G4886*100,2)</f>
        <v>2.43</v>
      </c>
      <c r="K4887" s="3" t="str">
        <f aca="false">B4887&amp;"_"&amp;C4887</f>
        <v>10_2025-06-24</v>
      </c>
    </row>
    <row r="4888" customFormat="false" ht="15" hidden="false" customHeight="false" outlineLevel="0" collapsed="false">
      <c r="A4888" s="3" t="n">
        <v>4887</v>
      </c>
      <c r="B4888" s="3" t="n">
        <v>10</v>
      </c>
      <c r="C4888" s="3" t="s">
        <v>443</v>
      </c>
      <c r="D4888" s="4" t="n">
        <v>85.33</v>
      </c>
      <c r="E4888" s="4" t="n">
        <v>85.81</v>
      </c>
      <c r="F4888" s="4" t="n">
        <v>85.05</v>
      </c>
      <c r="G4888" s="4" t="n">
        <v>85.43</v>
      </c>
      <c r="H4888" s="5" t="n">
        <v>4509028</v>
      </c>
      <c r="I4888" s="3"/>
      <c r="J4888" s="3" t="n">
        <f aca="false">ROUND((G4888-G4887)/G4887*100,2)</f>
        <v>1.36</v>
      </c>
      <c r="K4888" s="3" t="str">
        <f aca="false">B4888&amp;"_"&amp;C4888</f>
        <v>10_2025-06-25</v>
      </c>
    </row>
    <row r="4889" customFormat="false" ht="15" hidden="false" customHeight="false" outlineLevel="0" collapsed="false">
      <c r="A4889" s="3" t="n">
        <v>4888</v>
      </c>
      <c r="B4889" s="3" t="n">
        <v>10</v>
      </c>
      <c r="C4889" s="3" t="s">
        <v>444</v>
      </c>
      <c r="D4889" s="4" t="n">
        <v>80.77</v>
      </c>
      <c r="E4889" s="4" t="n">
        <v>81.48</v>
      </c>
      <c r="F4889" s="4" t="n">
        <v>80.3</v>
      </c>
      <c r="G4889" s="4" t="n">
        <v>81.02</v>
      </c>
      <c r="H4889" s="5" t="n">
        <v>3745014</v>
      </c>
      <c r="I4889" s="3"/>
      <c r="J4889" s="3" t="n">
        <f aca="false">ROUND((G4889-G4888)/G4888*100,2)</f>
        <v>-5.16</v>
      </c>
      <c r="K4889" s="3" t="str">
        <f aca="false">B4889&amp;"_"&amp;C4889</f>
        <v>10_2025-06-26</v>
      </c>
    </row>
    <row r="4890" customFormat="false" ht="15" hidden="false" customHeight="false" outlineLevel="0" collapsed="false">
      <c r="A4890" s="3" t="n">
        <v>4889</v>
      </c>
      <c r="B4890" s="3" t="n">
        <v>10</v>
      </c>
      <c r="C4890" s="3" t="s">
        <v>445</v>
      </c>
      <c r="D4890" s="4" t="n">
        <v>79.09</v>
      </c>
      <c r="E4890" s="4" t="n">
        <v>79.55</v>
      </c>
      <c r="F4890" s="4" t="n">
        <v>78.64</v>
      </c>
      <c r="G4890" s="4" t="n">
        <v>78.98</v>
      </c>
      <c r="H4890" s="5" t="n">
        <v>3547867</v>
      </c>
      <c r="I4890" s="3"/>
      <c r="J4890" s="3" t="n">
        <f aca="false">ROUND((G4890-G4889)/G4889*100,2)</f>
        <v>-2.52</v>
      </c>
      <c r="K4890" s="3" t="str">
        <f aca="false">B4890&amp;"_"&amp;C4890</f>
        <v>10_2025-06-27</v>
      </c>
    </row>
    <row r="4891" customFormat="false" ht="15" hidden="false" customHeight="false" outlineLevel="0" collapsed="false">
      <c r="A4891" s="3" t="n">
        <v>4890</v>
      </c>
      <c r="B4891" s="3" t="n">
        <v>10</v>
      </c>
      <c r="C4891" s="3" t="s">
        <v>446</v>
      </c>
      <c r="D4891" s="4" t="n">
        <v>78.92</v>
      </c>
      <c r="E4891" s="4" t="n">
        <v>79.55</v>
      </c>
      <c r="F4891" s="4" t="n">
        <v>78.82</v>
      </c>
      <c r="G4891" s="4" t="n">
        <v>79.08</v>
      </c>
      <c r="H4891" s="5" t="n">
        <v>1205887</v>
      </c>
      <c r="I4891" s="3"/>
      <c r="J4891" s="3" t="n">
        <f aca="false">ROUND((G4891-G4890)/G4890*100,2)</f>
        <v>0.13</v>
      </c>
      <c r="K4891" s="3" t="str">
        <f aca="false">B4891&amp;"_"&amp;C4891</f>
        <v>10_2025-06-30</v>
      </c>
    </row>
    <row r="4892" customFormat="false" ht="15" hidden="false" customHeight="false" outlineLevel="0" collapsed="false">
      <c r="A4892" s="3" t="n">
        <v>4891</v>
      </c>
      <c r="B4892" s="3" t="n">
        <v>10</v>
      </c>
      <c r="C4892" s="3" t="s">
        <v>447</v>
      </c>
      <c r="D4892" s="4" t="n">
        <v>75.71</v>
      </c>
      <c r="E4892" s="4" t="n">
        <v>75.96</v>
      </c>
      <c r="F4892" s="4" t="n">
        <v>75.34</v>
      </c>
      <c r="G4892" s="4" t="n">
        <v>75.8</v>
      </c>
      <c r="H4892" s="5" t="n">
        <v>6086348</v>
      </c>
      <c r="I4892" s="3"/>
      <c r="J4892" s="3" t="n">
        <f aca="false">ROUND((G4892-G4891)/G4891*100,2)</f>
        <v>-4.15</v>
      </c>
      <c r="K4892" s="3" t="str">
        <f aca="false">B4892&amp;"_"&amp;C4892</f>
        <v>10_2025-07-01</v>
      </c>
    </row>
    <row r="4893" customFormat="false" ht="15" hidden="false" customHeight="false" outlineLevel="0" collapsed="false">
      <c r="A4893" s="3" t="n">
        <v>4892</v>
      </c>
      <c r="B4893" s="3" t="n">
        <v>10</v>
      </c>
      <c r="C4893" s="3" t="s">
        <v>448</v>
      </c>
      <c r="D4893" s="4" t="n">
        <v>73.77</v>
      </c>
      <c r="E4893" s="4" t="n">
        <v>73.81</v>
      </c>
      <c r="F4893" s="4" t="n">
        <v>73.35</v>
      </c>
      <c r="G4893" s="4" t="n">
        <v>73.62</v>
      </c>
      <c r="H4893" s="5" t="n">
        <v>5066018</v>
      </c>
      <c r="I4893" s="3"/>
      <c r="J4893" s="3" t="n">
        <f aca="false">ROUND((G4893-G4892)/G4892*100,2)</f>
        <v>-2.88</v>
      </c>
      <c r="K4893" s="3" t="str">
        <f aca="false">B4893&amp;"_"&amp;C4893</f>
        <v>10_2025-07-02</v>
      </c>
    </row>
    <row r="4894" customFormat="false" ht="15" hidden="false" customHeight="false" outlineLevel="0" collapsed="false">
      <c r="A4894" s="3" t="n">
        <v>4893</v>
      </c>
      <c r="B4894" s="3" t="n">
        <v>10</v>
      </c>
      <c r="C4894" s="3" t="s">
        <v>449</v>
      </c>
      <c r="D4894" s="4" t="n">
        <v>74.22</v>
      </c>
      <c r="E4894" s="4" t="n">
        <v>74.26</v>
      </c>
      <c r="F4894" s="4" t="n">
        <v>73.84</v>
      </c>
      <c r="G4894" s="4" t="n">
        <v>74.22</v>
      </c>
      <c r="H4894" s="5" t="n">
        <v>2084443</v>
      </c>
      <c r="I4894" s="3"/>
      <c r="J4894" s="3" t="n">
        <f aca="false">ROUND((G4894-G4893)/G4893*100,2)</f>
        <v>0.81</v>
      </c>
      <c r="K4894" s="3" t="str">
        <f aca="false">B4894&amp;"_"&amp;C4894</f>
        <v>10_2025-07-03</v>
      </c>
    </row>
    <row r="4895" customFormat="false" ht="15" hidden="false" customHeight="false" outlineLevel="0" collapsed="false">
      <c r="A4895" s="3" t="n">
        <v>4894</v>
      </c>
      <c r="B4895" s="3" t="n">
        <v>10</v>
      </c>
      <c r="C4895" s="3" t="s">
        <v>450</v>
      </c>
      <c r="D4895" s="4" t="n">
        <v>77.34</v>
      </c>
      <c r="E4895" s="4" t="n">
        <v>77.67</v>
      </c>
      <c r="F4895" s="4" t="n">
        <v>76.82</v>
      </c>
      <c r="G4895" s="4" t="n">
        <v>77.12</v>
      </c>
      <c r="H4895" s="5" t="n">
        <v>7152945</v>
      </c>
      <c r="I4895" s="3"/>
      <c r="J4895" s="3" t="n">
        <f aca="false">ROUND((G4895-G4894)/G4894*100,2)</f>
        <v>3.91</v>
      </c>
      <c r="K4895" s="3" t="str">
        <f aca="false">B4895&amp;"_"&amp;C4895</f>
        <v>10_2025-07-04</v>
      </c>
    </row>
    <row r="4896" customFormat="false" ht="15" hidden="false" customHeight="false" outlineLevel="0" collapsed="false">
      <c r="A4896" s="3" t="n">
        <v>4895</v>
      </c>
      <c r="B4896" s="3" t="n">
        <v>10</v>
      </c>
      <c r="C4896" s="3" t="s">
        <v>451</v>
      </c>
      <c r="D4896" s="4" t="n">
        <v>79.03</v>
      </c>
      <c r="E4896" s="4" t="n">
        <v>79.36</v>
      </c>
      <c r="F4896" s="4" t="n">
        <v>78.69</v>
      </c>
      <c r="G4896" s="4" t="n">
        <v>78.75</v>
      </c>
      <c r="H4896" s="5" t="n">
        <v>2053861</v>
      </c>
      <c r="I4896" s="3"/>
      <c r="J4896" s="3" t="n">
        <f aca="false">ROUND((G4896-G4895)/G4895*100,2)</f>
        <v>2.11</v>
      </c>
      <c r="K4896" s="3" t="str">
        <f aca="false">B4896&amp;"_"&amp;C4896</f>
        <v>10_2025-07-07</v>
      </c>
    </row>
    <row r="4897" customFormat="false" ht="15" hidden="false" customHeight="false" outlineLevel="0" collapsed="false">
      <c r="A4897" s="3" t="n">
        <v>4896</v>
      </c>
      <c r="B4897" s="3" t="n">
        <v>10</v>
      </c>
      <c r="C4897" s="3" t="s">
        <v>452</v>
      </c>
      <c r="D4897" s="4" t="n">
        <v>79.54</v>
      </c>
      <c r="E4897" s="4" t="n">
        <v>79.78</v>
      </c>
      <c r="F4897" s="4" t="n">
        <v>79.13</v>
      </c>
      <c r="G4897" s="4" t="n">
        <v>79.33</v>
      </c>
      <c r="H4897" s="5" t="n">
        <v>4203137</v>
      </c>
      <c r="I4897" s="3"/>
      <c r="J4897" s="3" t="n">
        <f aca="false">ROUND((G4897-G4896)/G4896*100,2)</f>
        <v>0.74</v>
      </c>
      <c r="K4897" s="3" t="str">
        <f aca="false">B4897&amp;"_"&amp;C4897</f>
        <v>10_2025-07-08</v>
      </c>
    </row>
    <row r="4898" customFormat="false" ht="15" hidden="false" customHeight="false" outlineLevel="0" collapsed="false">
      <c r="A4898" s="3" t="n">
        <v>4897</v>
      </c>
      <c r="B4898" s="3" t="n">
        <v>10</v>
      </c>
      <c r="C4898" s="3" t="s">
        <v>453</v>
      </c>
      <c r="D4898" s="4" t="n">
        <v>79.95</v>
      </c>
      <c r="E4898" s="4" t="n">
        <v>80.35</v>
      </c>
      <c r="F4898" s="4" t="n">
        <v>79.56</v>
      </c>
      <c r="G4898" s="4" t="n">
        <v>80.16</v>
      </c>
      <c r="H4898" s="5" t="n">
        <v>5682898</v>
      </c>
      <c r="I4898" s="3"/>
      <c r="J4898" s="3" t="n">
        <f aca="false">ROUND((G4898-G4897)/G4897*100,2)</f>
        <v>1.05</v>
      </c>
      <c r="K4898" s="3" t="str">
        <f aca="false">B4898&amp;"_"&amp;C4898</f>
        <v>10_2025-07-09</v>
      </c>
    </row>
    <row r="4899" customFormat="false" ht="15" hidden="false" customHeight="false" outlineLevel="0" collapsed="false">
      <c r="A4899" s="3" t="n">
        <v>4898</v>
      </c>
      <c r="B4899" s="3" t="n">
        <v>10</v>
      </c>
      <c r="C4899" s="3" t="s">
        <v>454</v>
      </c>
      <c r="D4899" s="4" t="n">
        <v>82.15</v>
      </c>
      <c r="E4899" s="4" t="n">
        <v>82.26</v>
      </c>
      <c r="F4899" s="4" t="n">
        <v>81.73</v>
      </c>
      <c r="G4899" s="4" t="n">
        <v>82.2</v>
      </c>
      <c r="H4899" s="5" t="n">
        <v>1076613</v>
      </c>
      <c r="I4899" s="3"/>
      <c r="J4899" s="3" t="n">
        <f aca="false">ROUND((G4899-G4898)/G4898*100,2)</f>
        <v>2.54</v>
      </c>
      <c r="K4899" s="3" t="str">
        <f aca="false">B4899&amp;"_"&amp;C4899</f>
        <v>10_2025-07-10</v>
      </c>
    </row>
    <row r="4900" customFormat="false" ht="15" hidden="false" customHeight="false" outlineLevel="0" collapsed="false">
      <c r="A4900" s="3" t="n">
        <v>4899</v>
      </c>
      <c r="B4900" s="3" t="n">
        <v>10</v>
      </c>
      <c r="C4900" s="3" t="s">
        <v>455</v>
      </c>
      <c r="D4900" s="4" t="n">
        <v>80.69</v>
      </c>
      <c r="E4900" s="4" t="n">
        <v>80.86</v>
      </c>
      <c r="F4900" s="4" t="n">
        <v>80.28</v>
      </c>
      <c r="G4900" s="4" t="n">
        <v>80.84</v>
      </c>
      <c r="H4900" s="5" t="n">
        <v>2828542</v>
      </c>
      <c r="I4900" s="3"/>
      <c r="J4900" s="3" t="n">
        <f aca="false">ROUND((G4900-G4899)/G4899*100,2)</f>
        <v>-1.65</v>
      </c>
      <c r="K4900" s="3" t="str">
        <f aca="false">B4900&amp;"_"&amp;C4900</f>
        <v>10_2025-07-11</v>
      </c>
    </row>
    <row r="4901" customFormat="false" ht="15" hidden="false" customHeight="false" outlineLevel="0" collapsed="false">
      <c r="A4901" s="3" t="n">
        <v>4900</v>
      </c>
      <c r="B4901" s="3" t="n">
        <v>10</v>
      </c>
      <c r="C4901" s="3" t="s">
        <v>456</v>
      </c>
      <c r="D4901" s="4" t="n">
        <v>79.75</v>
      </c>
      <c r="E4901" s="4" t="n">
        <v>79.78</v>
      </c>
      <c r="F4901" s="4" t="n">
        <v>79.46</v>
      </c>
      <c r="G4901" s="4" t="n">
        <v>79.69</v>
      </c>
      <c r="H4901" s="5" t="n">
        <v>1725066</v>
      </c>
      <c r="I4901" s="3"/>
      <c r="J4901" s="3" t="n">
        <f aca="false">ROUND((G4901-G4900)/G4900*100,2)</f>
        <v>-1.42</v>
      </c>
      <c r="K4901" s="3" t="str">
        <f aca="false">B4901&amp;"_"&amp;C4901</f>
        <v>10_2025-07-14</v>
      </c>
    </row>
    <row r="4902" customFormat="false" ht="15" hidden="false" customHeight="false" outlineLevel="0" collapsed="false">
      <c r="A4902" s="3" t="n">
        <v>4901</v>
      </c>
      <c r="B4902" s="3" t="n">
        <v>10</v>
      </c>
      <c r="C4902" s="3" t="s">
        <v>457</v>
      </c>
      <c r="D4902" s="4" t="n">
        <v>78.96</v>
      </c>
      <c r="E4902" s="4" t="n">
        <v>79.12</v>
      </c>
      <c r="F4902" s="4" t="n">
        <v>78.84</v>
      </c>
      <c r="G4902" s="4" t="n">
        <v>78.95</v>
      </c>
      <c r="H4902" s="5" t="n">
        <v>5711334</v>
      </c>
      <c r="I4902" s="3"/>
      <c r="J4902" s="3" t="n">
        <f aca="false">ROUND((G4902-G4901)/G4901*100,2)</f>
        <v>-0.93</v>
      </c>
      <c r="K4902" s="3" t="str">
        <f aca="false">B4902&amp;"_"&amp;C4902</f>
        <v>10_2025-07-15</v>
      </c>
    </row>
    <row r="4903" customFormat="false" ht="15" hidden="false" customHeight="false" outlineLevel="0" collapsed="false">
      <c r="A4903" s="3" t="n">
        <v>4902</v>
      </c>
      <c r="B4903" s="3" t="n">
        <v>10</v>
      </c>
      <c r="C4903" s="3" t="s">
        <v>458</v>
      </c>
      <c r="D4903" s="4" t="n">
        <v>80.15</v>
      </c>
      <c r="E4903" s="4" t="n">
        <v>80.54</v>
      </c>
      <c r="F4903" s="4" t="n">
        <v>79.78</v>
      </c>
      <c r="G4903" s="4" t="n">
        <v>79.89</v>
      </c>
      <c r="H4903" s="5" t="n">
        <v>4982764</v>
      </c>
      <c r="I4903" s="3"/>
      <c r="J4903" s="3" t="n">
        <f aca="false">ROUND((G4903-G4902)/G4902*100,2)</f>
        <v>1.19</v>
      </c>
      <c r="K4903" s="3" t="str">
        <f aca="false">B4903&amp;"_"&amp;C4903</f>
        <v>10_2025-07-16</v>
      </c>
    </row>
    <row r="4904" customFormat="false" ht="15" hidden="false" customHeight="false" outlineLevel="0" collapsed="false">
      <c r="A4904" s="3" t="n">
        <v>4903</v>
      </c>
      <c r="B4904" s="3" t="n">
        <v>10</v>
      </c>
      <c r="C4904" s="3" t="s">
        <v>459</v>
      </c>
      <c r="D4904" s="4" t="n">
        <v>77.59</v>
      </c>
      <c r="E4904" s="4" t="n">
        <v>78.05</v>
      </c>
      <c r="F4904" s="4" t="n">
        <v>77.46</v>
      </c>
      <c r="G4904" s="4" t="n">
        <v>77.82</v>
      </c>
      <c r="H4904" s="5" t="n">
        <v>5993884</v>
      </c>
      <c r="I4904" s="3"/>
      <c r="J4904" s="3" t="n">
        <f aca="false">ROUND((G4904-G4903)/G4903*100,2)</f>
        <v>-2.59</v>
      </c>
      <c r="K4904" s="3" t="str">
        <f aca="false">B4904&amp;"_"&amp;C4904</f>
        <v>10_2025-07-17</v>
      </c>
    </row>
    <row r="4905" customFormat="false" ht="15" hidden="false" customHeight="false" outlineLevel="0" collapsed="false">
      <c r="A4905" s="3" t="n">
        <v>4904</v>
      </c>
      <c r="B4905" s="3" t="n">
        <v>10</v>
      </c>
      <c r="C4905" s="3" t="s">
        <v>460</v>
      </c>
      <c r="D4905" s="4" t="n">
        <v>76.68</v>
      </c>
      <c r="E4905" s="4" t="n">
        <v>76.75</v>
      </c>
      <c r="F4905" s="4" t="n">
        <v>76.2</v>
      </c>
      <c r="G4905" s="4" t="n">
        <v>76.62</v>
      </c>
      <c r="H4905" s="5" t="n">
        <v>6328967</v>
      </c>
      <c r="I4905" s="3"/>
      <c r="J4905" s="3" t="n">
        <f aca="false">ROUND((G4905-G4904)/G4904*100,2)</f>
        <v>-1.54</v>
      </c>
      <c r="K4905" s="3" t="str">
        <f aca="false">B4905&amp;"_"&amp;C4905</f>
        <v>10_2025-07-18</v>
      </c>
    </row>
    <row r="4906" customFormat="false" ht="15" hidden="false" customHeight="false" outlineLevel="0" collapsed="false">
      <c r="A4906" s="3" t="n">
        <v>4905</v>
      </c>
      <c r="B4906" s="3" t="n">
        <v>10</v>
      </c>
      <c r="C4906" s="3" t="s">
        <v>461</v>
      </c>
      <c r="D4906" s="4" t="n">
        <v>77.33</v>
      </c>
      <c r="E4906" s="4" t="n">
        <v>77.36</v>
      </c>
      <c r="F4906" s="4" t="n">
        <v>76.86</v>
      </c>
      <c r="G4906" s="4" t="n">
        <v>77.14</v>
      </c>
      <c r="H4906" s="5" t="n">
        <v>6048249</v>
      </c>
      <c r="I4906" s="3"/>
      <c r="J4906" s="3" t="n">
        <f aca="false">ROUND((G4906-G4905)/G4905*100,2)</f>
        <v>0.68</v>
      </c>
      <c r="K4906" s="3" t="str">
        <f aca="false">B4906&amp;"_"&amp;C4906</f>
        <v>10_2025-07-21</v>
      </c>
    </row>
    <row r="4907" customFormat="false" ht="15" hidden="false" customHeight="false" outlineLevel="0" collapsed="false">
      <c r="A4907" s="3" t="n">
        <v>4906</v>
      </c>
      <c r="B4907" s="3" t="n">
        <v>10</v>
      </c>
      <c r="C4907" s="3" t="s">
        <v>462</v>
      </c>
      <c r="D4907" s="4" t="n">
        <v>76.62</v>
      </c>
      <c r="E4907" s="4" t="n">
        <v>77.14</v>
      </c>
      <c r="F4907" s="4" t="n">
        <v>76.59</v>
      </c>
      <c r="G4907" s="4" t="n">
        <v>76.73</v>
      </c>
      <c r="H4907" s="5" t="n">
        <v>6042904</v>
      </c>
      <c r="I4907" s="3"/>
      <c r="J4907" s="3" t="n">
        <f aca="false">ROUND((G4907-G4906)/G4906*100,2)</f>
        <v>-0.53</v>
      </c>
      <c r="K4907" s="3" t="str">
        <f aca="false">B4907&amp;"_"&amp;C4907</f>
        <v>10_2025-07-22</v>
      </c>
    </row>
    <row r="4908" customFormat="false" ht="15" hidden="false" customHeight="false" outlineLevel="0" collapsed="false">
      <c r="A4908" s="3" t="n">
        <v>4907</v>
      </c>
      <c r="B4908" s="3" t="n">
        <v>10</v>
      </c>
      <c r="C4908" s="3" t="s">
        <v>463</v>
      </c>
      <c r="D4908" s="4" t="n">
        <v>79.93</v>
      </c>
      <c r="E4908" s="4" t="n">
        <v>80.32</v>
      </c>
      <c r="F4908" s="4" t="n">
        <v>79.73</v>
      </c>
      <c r="G4908" s="4" t="n">
        <v>80.09</v>
      </c>
      <c r="H4908" s="5" t="n">
        <v>1846281</v>
      </c>
      <c r="I4908" s="3"/>
      <c r="J4908" s="3" t="n">
        <f aca="false">ROUND((G4908-G4907)/G4907*100,2)</f>
        <v>4.38</v>
      </c>
      <c r="K4908" s="3" t="str">
        <f aca="false">B4908&amp;"_"&amp;C4908</f>
        <v>10_2025-07-23</v>
      </c>
    </row>
    <row r="4909" customFormat="false" ht="15" hidden="false" customHeight="false" outlineLevel="0" collapsed="false">
      <c r="A4909" s="3" t="n">
        <v>4908</v>
      </c>
      <c r="B4909" s="3" t="n">
        <v>10</v>
      </c>
      <c r="C4909" s="3" t="s">
        <v>464</v>
      </c>
      <c r="D4909" s="4" t="n">
        <v>79.97</v>
      </c>
      <c r="E4909" s="4" t="n">
        <v>80.36</v>
      </c>
      <c r="F4909" s="4" t="n">
        <v>79.22</v>
      </c>
      <c r="G4909" s="4" t="n">
        <v>79.69</v>
      </c>
      <c r="H4909" s="5" t="n">
        <v>5800013</v>
      </c>
      <c r="I4909" s="3"/>
      <c r="J4909" s="3" t="n">
        <f aca="false">ROUND((G4909-G4908)/G4908*100,2)</f>
        <v>-0.5</v>
      </c>
      <c r="K4909" s="3" t="str">
        <f aca="false">B4909&amp;"_"&amp;C4909</f>
        <v>10_2025-07-24</v>
      </c>
    </row>
    <row r="4910" customFormat="false" ht="15" hidden="false" customHeight="false" outlineLevel="0" collapsed="false">
      <c r="A4910" s="3" t="n">
        <v>4909</v>
      </c>
      <c r="B4910" s="3" t="n">
        <v>10</v>
      </c>
      <c r="C4910" s="3" t="s">
        <v>465</v>
      </c>
      <c r="D4910" s="4" t="n">
        <v>79.5</v>
      </c>
      <c r="E4910" s="4" t="n">
        <v>79.69</v>
      </c>
      <c r="F4910" s="4" t="n">
        <v>79.1</v>
      </c>
      <c r="G4910" s="4" t="n">
        <v>79.37</v>
      </c>
      <c r="H4910" s="5" t="n">
        <v>2458401</v>
      </c>
      <c r="I4910" s="3"/>
      <c r="J4910" s="3" t="n">
        <f aca="false">ROUND((G4910-G4909)/G4909*100,2)</f>
        <v>-0.4</v>
      </c>
      <c r="K4910" s="3" t="str">
        <f aca="false">B4910&amp;"_"&amp;C4910</f>
        <v>10_2025-07-25</v>
      </c>
    </row>
    <row r="4911" customFormat="false" ht="15" hidden="false" customHeight="false" outlineLevel="0" collapsed="false">
      <c r="A4911" s="3" t="n">
        <v>4910</v>
      </c>
      <c r="B4911" s="3" t="n">
        <v>10</v>
      </c>
      <c r="C4911" s="3" t="s">
        <v>466</v>
      </c>
      <c r="D4911" s="4" t="n">
        <v>79.45</v>
      </c>
      <c r="E4911" s="4" t="n">
        <v>80</v>
      </c>
      <c r="F4911" s="4" t="n">
        <v>79.1</v>
      </c>
      <c r="G4911" s="4" t="n">
        <v>79.6</v>
      </c>
      <c r="H4911" s="5" t="n">
        <v>4661440</v>
      </c>
      <c r="I4911" s="3"/>
      <c r="J4911" s="3" t="n">
        <f aca="false">ROUND((G4911-G4910)/G4910*100,2)</f>
        <v>0.29</v>
      </c>
      <c r="K4911" s="3" t="str">
        <f aca="false">B4911&amp;"_"&amp;C4911</f>
        <v>10_2025-07-28</v>
      </c>
    </row>
    <row r="4912" customFormat="false" ht="15" hidden="false" customHeight="false" outlineLevel="0" collapsed="false">
      <c r="A4912" s="3" t="n">
        <v>4911</v>
      </c>
      <c r="B4912" s="3" t="n">
        <v>10</v>
      </c>
      <c r="C4912" s="3" t="s">
        <v>467</v>
      </c>
      <c r="D4912" s="4" t="n">
        <v>79.28</v>
      </c>
      <c r="E4912" s="4" t="n">
        <v>79.72</v>
      </c>
      <c r="F4912" s="4" t="n">
        <v>78.99</v>
      </c>
      <c r="G4912" s="4" t="n">
        <v>79.35</v>
      </c>
      <c r="H4912" s="5" t="n">
        <v>565077</v>
      </c>
      <c r="I4912" s="3"/>
      <c r="J4912" s="3" t="n">
        <f aca="false">ROUND((G4912-G4911)/G4911*100,2)</f>
        <v>-0.31</v>
      </c>
      <c r="K4912" s="3" t="str">
        <f aca="false">B4912&amp;"_"&amp;C4912</f>
        <v>10_2025-07-29</v>
      </c>
    </row>
    <row r="4913" customFormat="false" ht="15" hidden="false" customHeight="false" outlineLevel="0" collapsed="false">
      <c r="A4913" s="3" t="n">
        <v>4912</v>
      </c>
      <c r="B4913" s="3" t="n">
        <v>10</v>
      </c>
      <c r="C4913" s="3" t="s">
        <v>468</v>
      </c>
      <c r="D4913" s="4" t="n">
        <v>80.11</v>
      </c>
      <c r="E4913" s="4" t="n">
        <v>80.34</v>
      </c>
      <c r="F4913" s="4" t="n">
        <v>79.75</v>
      </c>
      <c r="G4913" s="4" t="n">
        <v>79.94</v>
      </c>
      <c r="H4913" s="5" t="n">
        <v>5461081</v>
      </c>
      <c r="I4913" s="3"/>
      <c r="J4913" s="3" t="n">
        <f aca="false">ROUND((G4913-G4912)/G4912*100,2)</f>
        <v>0.74</v>
      </c>
      <c r="K4913" s="3" t="str">
        <f aca="false">B4913&amp;"_"&amp;C4913</f>
        <v>10_2025-07-30</v>
      </c>
    </row>
    <row r="4914" customFormat="false" ht="15" hidden="false" customHeight="false" outlineLevel="0" collapsed="false">
      <c r="A4914" s="3" t="n">
        <v>4913</v>
      </c>
      <c r="B4914" s="3" t="n">
        <v>10</v>
      </c>
      <c r="C4914" s="3" t="s">
        <v>469</v>
      </c>
      <c r="D4914" s="4" t="n">
        <v>77.77</v>
      </c>
      <c r="E4914" s="4" t="n">
        <v>78.33</v>
      </c>
      <c r="F4914" s="4" t="n">
        <v>77.44</v>
      </c>
      <c r="G4914" s="4" t="n">
        <v>78.05</v>
      </c>
      <c r="H4914" s="5" t="n">
        <v>2793903</v>
      </c>
      <c r="I4914" s="3"/>
      <c r="J4914" s="3" t="n">
        <f aca="false">ROUND((G4914-G4913)/G4913*100,2)</f>
        <v>-2.36</v>
      </c>
      <c r="K4914" s="3" t="str">
        <f aca="false">B4914&amp;"_"&amp;C4914</f>
        <v>10_2025-07-31</v>
      </c>
    </row>
    <row r="4915" customFormat="false" ht="15" hidden="false" customHeight="false" outlineLevel="0" collapsed="false">
      <c r="A4915" s="3" t="n">
        <v>4914</v>
      </c>
      <c r="B4915" s="3" t="n">
        <v>10</v>
      </c>
      <c r="C4915" s="3" t="s">
        <v>470</v>
      </c>
      <c r="D4915" s="4" t="n">
        <v>81.32</v>
      </c>
      <c r="E4915" s="4" t="n">
        <v>81.61</v>
      </c>
      <c r="F4915" s="4" t="n">
        <v>80.85</v>
      </c>
      <c r="G4915" s="4" t="n">
        <v>81.08</v>
      </c>
      <c r="H4915" s="5" t="n">
        <v>5222283</v>
      </c>
      <c r="I4915" s="3"/>
      <c r="J4915" s="3" t="n">
        <f aca="false">ROUND((G4915-G4914)/G4914*100,2)</f>
        <v>3.88</v>
      </c>
      <c r="K4915" s="3" t="str">
        <f aca="false">B4915&amp;"_"&amp;C4915</f>
        <v>10_2025-08-01</v>
      </c>
    </row>
    <row r="4916" customFormat="false" ht="15" hidden="false" customHeight="false" outlineLevel="0" collapsed="false">
      <c r="A4916" s="3" t="n">
        <v>4915</v>
      </c>
      <c r="B4916" s="3" t="n">
        <v>10</v>
      </c>
      <c r="C4916" s="3" t="s">
        <v>471</v>
      </c>
      <c r="D4916" s="4" t="n">
        <v>81.72</v>
      </c>
      <c r="E4916" s="4" t="n">
        <v>82.02</v>
      </c>
      <c r="F4916" s="4" t="n">
        <v>80.99</v>
      </c>
      <c r="G4916" s="4" t="n">
        <v>81.41</v>
      </c>
      <c r="H4916" s="5" t="n">
        <v>5769636</v>
      </c>
      <c r="I4916" s="3"/>
      <c r="J4916" s="3" t="n">
        <f aca="false">ROUND((G4916-G4915)/G4915*100,2)</f>
        <v>0.41</v>
      </c>
      <c r="K4916" s="3" t="str">
        <f aca="false">B4916&amp;"_"&amp;C4916</f>
        <v>10_2025-08-04</v>
      </c>
    </row>
    <row r="4917" customFormat="false" ht="15" hidden="false" customHeight="false" outlineLevel="0" collapsed="false">
      <c r="A4917" s="3" t="n">
        <v>4916</v>
      </c>
      <c r="B4917" s="3" t="n">
        <v>10</v>
      </c>
      <c r="C4917" s="3" t="s">
        <v>472</v>
      </c>
      <c r="D4917" s="4" t="n">
        <v>81.2</v>
      </c>
      <c r="E4917" s="4" t="n">
        <v>81.54</v>
      </c>
      <c r="F4917" s="4" t="n">
        <v>80.77</v>
      </c>
      <c r="G4917" s="4" t="n">
        <v>81.23</v>
      </c>
      <c r="H4917" s="5" t="n">
        <v>2964665</v>
      </c>
      <c r="I4917" s="3"/>
      <c r="J4917" s="3" t="n">
        <f aca="false">ROUND((G4917-G4916)/G4916*100,2)</f>
        <v>-0.22</v>
      </c>
      <c r="K4917" s="3" t="str">
        <f aca="false">B4917&amp;"_"&amp;C4917</f>
        <v>10_2025-08-05</v>
      </c>
    </row>
    <row r="4918" customFormat="false" ht="15" hidden="false" customHeight="false" outlineLevel="0" collapsed="false">
      <c r="A4918" s="3" t="n">
        <v>4917</v>
      </c>
      <c r="B4918" s="3" t="n">
        <v>10</v>
      </c>
      <c r="C4918" s="3" t="s">
        <v>473</v>
      </c>
      <c r="D4918" s="4" t="n">
        <v>84.33</v>
      </c>
      <c r="E4918" s="4" t="n">
        <v>84.64</v>
      </c>
      <c r="F4918" s="4" t="n">
        <v>84.29</v>
      </c>
      <c r="G4918" s="4" t="n">
        <v>84.38</v>
      </c>
      <c r="H4918" s="5" t="n">
        <v>2046468</v>
      </c>
      <c r="I4918" s="3"/>
      <c r="J4918" s="3" t="n">
        <f aca="false">ROUND((G4918-G4917)/G4917*100,2)</f>
        <v>3.88</v>
      </c>
      <c r="K4918" s="3" t="str">
        <f aca="false">B4918&amp;"_"&amp;C4918</f>
        <v>10_2025-08-06</v>
      </c>
    </row>
    <row r="4919" customFormat="false" ht="15" hidden="false" customHeight="false" outlineLevel="0" collapsed="false">
      <c r="A4919" s="3" t="n">
        <v>4918</v>
      </c>
      <c r="B4919" s="3" t="n">
        <v>10</v>
      </c>
      <c r="C4919" s="3" t="s">
        <v>474</v>
      </c>
      <c r="D4919" s="4" t="n">
        <v>83.54</v>
      </c>
      <c r="E4919" s="4" t="n">
        <v>83.78</v>
      </c>
      <c r="F4919" s="4" t="n">
        <v>82.77</v>
      </c>
      <c r="G4919" s="4" t="n">
        <v>83.24</v>
      </c>
      <c r="H4919" s="5" t="n">
        <v>3896159</v>
      </c>
      <c r="I4919" s="3"/>
      <c r="J4919" s="3" t="n">
        <f aca="false">ROUND((G4919-G4918)/G4918*100,2)</f>
        <v>-1.35</v>
      </c>
      <c r="K4919" s="3" t="str">
        <f aca="false">B4919&amp;"_"&amp;C4919</f>
        <v>10_2025-08-07</v>
      </c>
    </row>
    <row r="4920" customFormat="false" ht="15" hidden="false" customHeight="false" outlineLevel="0" collapsed="false">
      <c r="A4920" s="3" t="n">
        <v>4919</v>
      </c>
      <c r="B4920" s="3" t="n">
        <v>10</v>
      </c>
      <c r="C4920" s="3" t="s">
        <v>475</v>
      </c>
      <c r="D4920" s="4" t="n">
        <v>82.43</v>
      </c>
      <c r="E4920" s="4" t="n">
        <v>82.56</v>
      </c>
      <c r="F4920" s="4" t="n">
        <v>82.28</v>
      </c>
      <c r="G4920" s="4" t="n">
        <v>82.44</v>
      </c>
      <c r="H4920" s="5" t="n">
        <v>584038</v>
      </c>
      <c r="I4920" s="3"/>
      <c r="J4920" s="3" t="n">
        <f aca="false">ROUND((G4920-G4919)/G4919*100,2)</f>
        <v>-0.96</v>
      </c>
      <c r="K4920" s="3" t="str">
        <f aca="false">B4920&amp;"_"&amp;C4920</f>
        <v>10_2025-08-08</v>
      </c>
    </row>
    <row r="4921" customFormat="false" ht="15" hidden="false" customHeight="false" outlineLevel="0" collapsed="false">
      <c r="A4921" s="3" t="n">
        <v>4920</v>
      </c>
      <c r="B4921" s="3" t="n">
        <v>10</v>
      </c>
      <c r="C4921" s="3" t="s">
        <v>476</v>
      </c>
      <c r="D4921" s="4" t="n">
        <v>82.84</v>
      </c>
      <c r="E4921" s="4" t="n">
        <v>82.99</v>
      </c>
      <c r="F4921" s="4" t="n">
        <v>82.24</v>
      </c>
      <c r="G4921" s="4" t="n">
        <v>82.56</v>
      </c>
      <c r="H4921" s="5" t="n">
        <v>5347544</v>
      </c>
      <c r="I4921" s="3"/>
      <c r="J4921" s="3" t="n">
        <f aca="false">ROUND((G4921-G4920)/G4920*100,2)</f>
        <v>0.15</v>
      </c>
      <c r="K4921" s="3" t="str">
        <f aca="false">B4921&amp;"_"&amp;C4921</f>
        <v>10_2025-08-11</v>
      </c>
    </row>
    <row r="4922" customFormat="false" ht="15" hidden="false" customHeight="false" outlineLevel="0" collapsed="false">
      <c r="A4922" s="3" t="n">
        <v>4921</v>
      </c>
      <c r="B4922" s="3" t="n">
        <v>10</v>
      </c>
      <c r="C4922" s="3" t="s">
        <v>477</v>
      </c>
      <c r="D4922" s="4" t="n">
        <v>81.97</v>
      </c>
      <c r="E4922" s="4" t="n">
        <v>82.54</v>
      </c>
      <c r="F4922" s="4" t="n">
        <v>81.54</v>
      </c>
      <c r="G4922" s="4" t="n">
        <v>82.24</v>
      </c>
      <c r="H4922" s="5" t="n">
        <v>6796144</v>
      </c>
      <c r="I4922" s="3"/>
      <c r="J4922" s="3" t="n">
        <f aca="false">ROUND((G4922-G4921)/G4921*100,2)</f>
        <v>-0.39</v>
      </c>
      <c r="K4922" s="3" t="str">
        <f aca="false">B4922&amp;"_"&amp;C4922</f>
        <v>10_2025-08-12</v>
      </c>
    </row>
    <row r="4923" customFormat="false" ht="15" hidden="false" customHeight="false" outlineLevel="0" collapsed="false">
      <c r="A4923" s="3" t="n">
        <v>4922</v>
      </c>
      <c r="B4923" s="3" t="n">
        <v>10</v>
      </c>
      <c r="C4923" s="3" t="s">
        <v>478</v>
      </c>
      <c r="D4923" s="4" t="n">
        <v>78.53</v>
      </c>
      <c r="E4923" s="4" t="n">
        <v>79.08</v>
      </c>
      <c r="F4923" s="4" t="n">
        <v>78.34</v>
      </c>
      <c r="G4923" s="4" t="n">
        <v>78.7</v>
      </c>
      <c r="H4923" s="5" t="n">
        <v>7342720</v>
      </c>
      <c r="I4923" s="3"/>
      <c r="J4923" s="3" t="n">
        <f aca="false">ROUND((G4923-G4922)/G4922*100,2)</f>
        <v>-4.3</v>
      </c>
      <c r="K4923" s="3" t="str">
        <f aca="false">B4923&amp;"_"&amp;C4923</f>
        <v>10_2025-08-13</v>
      </c>
    </row>
    <row r="4924" customFormat="false" ht="15" hidden="false" customHeight="false" outlineLevel="0" collapsed="false">
      <c r="A4924" s="3" t="n">
        <v>4923</v>
      </c>
      <c r="B4924" s="3" t="n">
        <v>10</v>
      </c>
      <c r="C4924" s="3" t="s">
        <v>479</v>
      </c>
      <c r="D4924" s="4" t="n">
        <v>79</v>
      </c>
      <c r="E4924" s="4" t="n">
        <v>79.55</v>
      </c>
      <c r="F4924" s="4" t="n">
        <v>78.96</v>
      </c>
      <c r="G4924" s="4" t="n">
        <v>79.12</v>
      </c>
      <c r="H4924" s="5" t="n">
        <v>4582086</v>
      </c>
      <c r="I4924" s="3"/>
      <c r="J4924" s="3" t="n">
        <f aca="false">ROUND((G4924-G4923)/G4923*100,2)</f>
        <v>0.53</v>
      </c>
      <c r="K4924" s="3" t="str">
        <f aca="false">B4924&amp;"_"&amp;C4924</f>
        <v>10_2025-08-14</v>
      </c>
    </row>
    <row r="4925" customFormat="false" ht="15" hidden="false" customHeight="false" outlineLevel="0" collapsed="false">
      <c r="A4925" s="3" t="n">
        <v>4924</v>
      </c>
      <c r="B4925" s="3" t="n">
        <v>10</v>
      </c>
      <c r="C4925" s="3" t="s">
        <v>480</v>
      </c>
      <c r="D4925" s="4" t="n">
        <v>80.18</v>
      </c>
      <c r="E4925" s="4" t="n">
        <v>80.33</v>
      </c>
      <c r="F4925" s="4" t="n">
        <v>79.96</v>
      </c>
      <c r="G4925" s="4" t="n">
        <v>80.09</v>
      </c>
      <c r="H4925" s="5" t="n">
        <v>2723981</v>
      </c>
      <c r="I4925" s="3"/>
      <c r="J4925" s="3" t="n">
        <f aca="false">ROUND((G4925-G4924)/G4924*100,2)</f>
        <v>1.23</v>
      </c>
      <c r="K4925" s="3" t="str">
        <f aca="false">B4925&amp;"_"&amp;C4925</f>
        <v>10_2025-08-15</v>
      </c>
    </row>
    <row r="4926" customFormat="false" ht="15" hidden="false" customHeight="false" outlineLevel="0" collapsed="false">
      <c r="A4926" s="3" t="n">
        <v>4925</v>
      </c>
      <c r="B4926" s="3" t="n">
        <v>10</v>
      </c>
      <c r="C4926" s="3" t="s">
        <v>481</v>
      </c>
      <c r="D4926" s="4" t="n">
        <v>82.83</v>
      </c>
      <c r="E4926" s="4" t="n">
        <v>83.32</v>
      </c>
      <c r="F4926" s="4" t="n">
        <v>82.5</v>
      </c>
      <c r="G4926" s="4" t="n">
        <v>82.98</v>
      </c>
      <c r="H4926" s="5" t="n">
        <v>1680064</v>
      </c>
      <c r="I4926" s="3"/>
      <c r="J4926" s="3" t="n">
        <f aca="false">ROUND((G4926-G4925)/G4925*100,2)</f>
        <v>3.61</v>
      </c>
      <c r="K4926" s="3" t="str">
        <f aca="false">B4926&amp;"_"&amp;C4926</f>
        <v>10_2025-08-18</v>
      </c>
    </row>
    <row r="4927" customFormat="false" ht="15" hidden="false" customHeight="false" outlineLevel="0" collapsed="false">
      <c r="A4927" s="3" t="n">
        <v>4926</v>
      </c>
      <c r="B4927" s="3" t="n">
        <v>10</v>
      </c>
      <c r="C4927" s="3" t="s">
        <v>482</v>
      </c>
      <c r="D4927" s="4" t="n">
        <v>82.32</v>
      </c>
      <c r="E4927" s="4" t="n">
        <v>82.86</v>
      </c>
      <c r="F4927" s="4" t="n">
        <v>81.95</v>
      </c>
      <c r="G4927" s="4" t="n">
        <v>82.46</v>
      </c>
      <c r="H4927" s="5" t="n">
        <v>554921</v>
      </c>
      <c r="I4927" s="3"/>
      <c r="J4927" s="3" t="n">
        <f aca="false">ROUND((G4927-G4926)/G4926*100,2)</f>
        <v>-0.63</v>
      </c>
      <c r="K4927" s="3" t="str">
        <f aca="false">B4927&amp;"_"&amp;C4927</f>
        <v>10_2025-08-19</v>
      </c>
    </row>
    <row r="4928" customFormat="false" ht="15" hidden="false" customHeight="false" outlineLevel="0" collapsed="false">
      <c r="A4928" s="3" t="n">
        <v>4927</v>
      </c>
      <c r="B4928" s="3" t="n">
        <v>10</v>
      </c>
      <c r="C4928" s="3" t="s">
        <v>483</v>
      </c>
      <c r="D4928" s="4" t="n">
        <v>81.09</v>
      </c>
      <c r="E4928" s="4" t="n">
        <v>81.62</v>
      </c>
      <c r="F4928" s="4" t="n">
        <v>81.05</v>
      </c>
      <c r="G4928" s="4" t="n">
        <v>81.19</v>
      </c>
      <c r="H4928" s="5" t="n">
        <v>5512307</v>
      </c>
      <c r="I4928" s="3"/>
      <c r="J4928" s="3" t="n">
        <f aca="false">ROUND((G4928-G4927)/G4927*100,2)</f>
        <v>-1.54</v>
      </c>
      <c r="K4928" s="3" t="str">
        <f aca="false">B4928&amp;"_"&amp;C4928</f>
        <v>10_2025-08-20</v>
      </c>
    </row>
    <row r="4929" customFormat="false" ht="15" hidden="false" customHeight="false" outlineLevel="0" collapsed="false">
      <c r="A4929" s="3" t="n">
        <v>4928</v>
      </c>
      <c r="B4929" s="3" t="n">
        <v>10</v>
      </c>
      <c r="C4929" s="3" t="s">
        <v>484</v>
      </c>
      <c r="D4929" s="4" t="n">
        <v>80.28</v>
      </c>
      <c r="E4929" s="4" t="n">
        <v>80.59</v>
      </c>
      <c r="F4929" s="4" t="n">
        <v>79.8</v>
      </c>
      <c r="G4929" s="4" t="n">
        <v>80.27</v>
      </c>
      <c r="H4929" s="5" t="n">
        <v>3623963</v>
      </c>
      <c r="I4929" s="3"/>
      <c r="J4929" s="3" t="n">
        <f aca="false">ROUND((G4929-G4928)/G4928*100,2)</f>
        <v>-1.13</v>
      </c>
      <c r="K4929" s="3" t="str">
        <f aca="false">B4929&amp;"_"&amp;C4929</f>
        <v>10_2025-08-21</v>
      </c>
    </row>
    <row r="4930" customFormat="false" ht="15" hidden="false" customHeight="false" outlineLevel="0" collapsed="false">
      <c r="A4930" s="3" t="n">
        <v>4929</v>
      </c>
      <c r="B4930" s="3" t="n">
        <v>10</v>
      </c>
      <c r="C4930" s="3" t="s">
        <v>485</v>
      </c>
      <c r="D4930" s="4" t="n">
        <v>80.03</v>
      </c>
      <c r="E4930" s="4" t="n">
        <v>80.08</v>
      </c>
      <c r="F4930" s="4" t="n">
        <v>79.74</v>
      </c>
      <c r="G4930" s="4" t="n">
        <v>79.98</v>
      </c>
      <c r="H4930" s="5" t="n">
        <v>1943041</v>
      </c>
      <c r="I4930" s="3"/>
      <c r="J4930" s="3" t="n">
        <f aca="false">ROUND((G4930-G4929)/G4929*100,2)</f>
        <v>-0.36</v>
      </c>
      <c r="K4930" s="3" t="str">
        <f aca="false">B4930&amp;"_"&amp;C4930</f>
        <v>10_2025-08-22</v>
      </c>
    </row>
    <row r="4931" customFormat="false" ht="15" hidden="false" customHeight="false" outlineLevel="0" collapsed="false">
      <c r="A4931" s="3" t="n">
        <v>4930</v>
      </c>
      <c r="B4931" s="3" t="n">
        <v>10</v>
      </c>
      <c r="C4931" s="3" t="s">
        <v>486</v>
      </c>
      <c r="D4931" s="4" t="n">
        <v>81.98</v>
      </c>
      <c r="E4931" s="4" t="n">
        <v>82.33</v>
      </c>
      <c r="F4931" s="4" t="n">
        <v>81.51</v>
      </c>
      <c r="G4931" s="4" t="n">
        <v>81.95</v>
      </c>
      <c r="H4931" s="5" t="n">
        <v>4005935</v>
      </c>
      <c r="I4931" s="3"/>
      <c r="J4931" s="3" t="n">
        <f aca="false">ROUND((G4931-G4930)/G4930*100,2)</f>
        <v>2.46</v>
      </c>
      <c r="K4931" s="3" t="str">
        <f aca="false">B4931&amp;"_"&amp;C4931</f>
        <v>10_2025-08-25</v>
      </c>
    </row>
    <row r="4932" customFormat="false" ht="15" hidden="false" customHeight="false" outlineLevel="0" collapsed="false">
      <c r="A4932" s="3" t="n">
        <v>4931</v>
      </c>
      <c r="B4932" s="3" t="n">
        <v>10</v>
      </c>
      <c r="C4932" s="3" t="s">
        <v>487</v>
      </c>
      <c r="D4932" s="4" t="n">
        <v>80.55</v>
      </c>
      <c r="E4932" s="4" t="n">
        <v>81.19</v>
      </c>
      <c r="F4932" s="4" t="n">
        <v>80.07</v>
      </c>
      <c r="G4932" s="4" t="n">
        <v>80.78</v>
      </c>
      <c r="H4932" s="5" t="n">
        <v>5632828</v>
      </c>
      <c r="I4932" s="3"/>
      <c r="J4932" s="3" t="n">
        <f aca="false">ROUND((G4932-G4931)/G4931*100,2)</f>
        <v>-1.43</v>
      </c>
      <c r="K4932" s="3" t="str">
        <f aca="false">B4932&amp;"_"&amp;C4932</f>
        <v>10_2025-08-26</v>
      </c>
    </row>
    <row r="4933" customFormat="false" ht="15" hidden="false" customHeight="false" outlineLevel="0" collapsed="false">
      <c r="A4933" s="3" t="n">
        <v>4932</v>
      </c>
      <c r="B4933" s="3" t="n">
        <v>10</v>
      </c>
      <c r="C4933" s="3" t="s">
        <v>488</v>
      </c>
      <c r="D4933" s="4" t="n">
        <v>83.36</v>
      </c>
      <c r="E4933" s="4" t="n">
        <v>83.61</v>
      </c>
      <c r="F4933" s="4" t="n">
        <v>82.86</v>
      </c>
      <c r="G4933" s="4" t="n">
        <v>83.27</v>
      </c>
      <c r="H4933" s="5" t="n">
        <v>3391576</v>
      </c>
      <c r="I4933" s="3"/>
      <c r="J4933" s="3" t="n">
        <f aca="false">ROUND((G4933-G4932)/G4932*100,2)</f>
        <v>3.08</v>
      </c>
      <c r="K4933" s="3" t="str">
        <f aca="false">B4933&amp;"_"&amp;C4933</f>
        <v>10_2025-08-27</v>
      </c>
    </row>
    <row r="4934" customFormat="false" ht="15" hidden="false" customHeight="false" outlineLevel="0" collapsed="false">
      <c r="A4934" s="3" t="n">
        <v>4933</v>
      </c>
      <c r="B4934" s="3" t="n">
        <v>10</v>
      </c>
      <c r="C4934" s="3" t="s">
        <v>489</v>
      </c>
      <c r="D4934" s="4" t="n">
        <v>86.35</v>
      </c>
      <c r="E4934" s="4" t="n">
        <v>86.36</v>
      </c>
      <c r="F4934" s="4" t="n">
        <v>86.05</v>
      </c>
      <c r="G4934" s="4" t="n">
        <v>86.15</v>
      </c>
      <c r="H4934" s="5" t="n">
        <v>3374981</v>
      </c>
      <c r="I4934" s="3"/>
      <c r="J4934" s="3" t="n">
        <f aca="false">ROUND((G4934-G4933)/G4933*100,2)</f>
        <v>3.46</v>
      </c>
      <c r="K4934" s="3" t="str">
        <f aca="false">B4934&amp;"_"&amp;C4934</f>
        <v>10_2025-08-28</v>
      </c>
    </row>
    <row r="4935" customFormat="false" ht="15" hidden="false" customHeight="false" outlineLevel="0" collapsed="false">
      <c r="A4935" s="3" t="n">
        <v>4934</v>
      </c>
      <c r="B4935" s="3" t="n">
        <v>10</v>
      </c>
      <c r="C4935" s="3" t="s">
        <v>490</v>
      </c>
      <c r="D4935" s="4" t="n">
        <v>87.78</v>
      </c>
      <c r="E4935" s="4" t="n">
        <v>87.88</v>
      </c>
      <c r="F4935" s="4" t="n">
        <v>87.4</v>
      </c>
      <c r="G4935" s="4" t="n">
        <v>87.7</v>
      </c>
      <c r="H4935" s="5" t="n">
        <v>7925574</v>
      </c>
      <c r="I4935" s="3"/>
      <c r="J4935" s="3" t="n">
        <f aca="false">ROUND((G4935-G4934)/G4934*100,2)</f>
        <v>1.8</v>
      </c>
      <c r="K4935" s="3" t="str">
        <f aca="false">B4935&amp;"_"&amp;C4935</f>
        <v>10_2025-08-29</v>
      </c>
    </row>
    <row r="4936" customFormat="false" ht="15" hidden="false" customHeight="false" outlineLevel="0" collapsed="false">
      <c r="A4936" s="3" t="n">
        <v>4935</v>
      </c>
      <c r="B4936" s="3" t="n">
        <v>10</v>
      </c>
      <c r="C4936" s="3" t="s">
        <v>491</v>
      </c>
      <c r="D4936" s="4" t="n">
        <v>91.39</v>
      </c>
      <c r="E4936" s="4" t="n">
        <v>91.78</v>
      </c>
      <c r="F4936" s="4" t="n">
        <v>91.18</v>
      </c>
      <c r="G4936" s="4" t="n">
        <v>91.57</v>
      </c>
      <c r="H4936" s="5" t="n">
        <v>4873145</v>
      </c>
      <c r="I4936" s="3"/>
      <c r="J4936" s="3" t="n">
        <f aca="false">ROUND((G4936-G4935)/G4935*100,2)</f>
        <v>4.41</v>
      </c>
      <c r="K4936" s="3" t="str">
        <f aca="false">B4936&amp;"_"&amp;C4936</f>
        <v>10_2025-09-01</v>
      </c>
    </row>
    <row r="4937" customFormat="false" ht="15" hidden="false" customHeight="false" outlineLevel="0" collapsed="false">
      <c r="A4937" s="3" t="n">
        <v>4936</v>
      </c>
      <c r="B4937" s="3" t="n">
        <v>10</v>
      </c>
      <c r="C4937" s="3" t="s">
        <v>492</v>
      </c>
      <c r="D4937" s="4" t="n">
        <v>92.82</v>
      </c>
      <c r="E4937" s="4" t="n">
        <v>93.05</v>
      </c>
      <c r="F4937" s="4" t="n">
        <v>92.4</v>
      </c>
      <c r="G4937" s="4" t="n">
        <v>92.49</v>
      </c>
      <c r="H4937" s="5" t="n">
        <v>1759107</v>
      </c>
      <c r="I4937" s="3"/>
      <c r="J4937" s="3" t="n">
        <f aca="false">ROUND((G4937-G4936)/G4936*100,2)</f>
        <v>1</v>
      </c>
      <c r="K4937" s="3" t="str">
        <f aca="false">B4937&amp;"_"&amp;C4937</f>
        <v>10_2025-09-02</v>
      </c>
    </row>
    <row r="4938" customFormat="false" ht="15" hidden="false" customHeight="false" outlineLevel="0" collapsed="false">
      <c r="A4938" s="3" t="n">
        <v>4937</v>
      </c>
      <c r="B4938" s="3" t="n">
        <v>10</v>
      </c>
      <c r="C4938" s="3" t="s">
        <v>493</v>
      </c>
      <c r="D4938" s="4" t="n">
        <v>91.73</v>
      </c>
      <c r="E4938" s="4" t="n">
        <v>92.13</v>
      </c>
      <c r="F4938" s="4" t="n">
        <v>91.68</v>
      </c>
      <c r="G4938" s="4" t="n">
        <v>91.82</v>
      </c>
      <c r="H4938" s="5" t="n">
        <v>990687</v>
      </c>
      <c r="I4938" s="3"/>
      <c r="J4938" s="3" t="n">
        <f aca="false">ROUND((G4938-G4937)/G4937*100,2)</f>
        <v>-0.72</v>
      </c>
      <c r="K4938" s="3" t="str">
        <f aca="false">B4938&amp;"_"&amp;C4938</f>
        <v>10_2025-09-03</v>
      </c>
    </row>
    <row r="4939" customFormat="false" ht="15" hidden="false" customHeight="false" outlineLevel="0" collapsed="false">
      <c r="A4939" s="3" t="n">
        <v>4938</v>
      </c>
      <c r="B4939" s="3" t="n">
        <v>10</v>
      </c>
      <c r="C4939" s="3" t="s">
        <v>494</v>
      </c>
      <c r="D4939" s="4" t="n">
        <v>93.05</v>
      </c>
      <c r="E4939" s="4" t="n">
        <v>93.49</v>
      </c>
      <c r="F4939" s="4" t="n">
        <v>92.71</v>
      </c>
      <c r="G4939" s="4" t="n">
        <v>92.81</v>
      </c>
      <c r="H4939" s="5" t="n">
        <v>5576054</v>
      </c>
      <c r="I4939" s="3"/>
      <c r="J4939" s="3" t="n">
        <f aca="false">ROUND((G4939-G4938)/G4938*100,2)</f>
        <v>1.08</v>
      </c>
      <c r="K4939" s="3" t="str">
        <f aca="false">B4939&amp;"_"&amp;C4939</f>
        <v>10_2025-09-04</v>
      </c>
    </row>
    <row r="4940" customFormat="false" ht="15" hidden="false" customHeight="false" outlineLevel="0" collapsed="false">
      <c r="A4940" s="3" t="n">
        <v>4939</v>
      </c>
      <c r="B4940" s="3" t="n">
        <v>10</v>
      </c>
      <c r="C4940" s="3" t="s">
        <v>495</v>
      </c>
      <c r="D4940" s="4" t="n">
        <v>94.56</v>
      </c>
      <c r="E4940" s="4" t="n">
        <v>94.73</v>
      </c>
      <c r="F4940" s="4" t="n">
        <v>94.19</v>
      </c>
      <c r="G4940" s="4" t="n">
        <v>94.35</v>
      </c>
      <c r="H4940" s="5" t="n">
        <v>5231945</v>
      </c>
      <c r="I4940" s="3"/>
      <c r="J4940" s="3" t="n">
        <f aca="false">ROUND((G4940-G4939)/G4939*100,2)</f>
        <v>1.66</v>
      </c>
      <c r="K4940" s="3" t="str">
        <f aca="false">B4940&amp;"_"&amp;C4940</f>
        <v>10_2025-09-05</v>
      </c>
    </row>
    <row r="4941" customFormat="false" ht="15" hidden="false" customHeight="false" outlineLevel="0" collapsed="false">
      <c r="A4941" s="3" t="n">
        <v>4940</v>
      </c>
      <c r="B4941" s="3" t="n">
        <v>10</v>
      </c>
      <c r="C4941" s="3" t="s">
        <v>496</v>
      </c>
      <c r="D4941" s="4" t="n">
        <v>91.52</v>
      </c>
      <c r="E4941" s="4" t="n">
        <v>91.77</v>
      </c>
      <c r="F4941" s="4" t="n">
        <v>91.28</v>
      </c>
      <c r="G4941" s="4" t="n">
        <v>91.77</v>
      </c>
      <c r="H4941" s="5" t="n">
        <v>1832560</v>
      </c>
      <c r="I4941" s="3"/>
      <c r="J4941" s="3" t="n">
        <f aca="false">ROUND((G4941-G4940)/G4940*100,2)</f>
        <v>-2.73</v>
      </c>
      <c r="K4941" s="3" t="str">
        <f aca="false">B4941&amp;"_"&amp;C4941</f>
        <v>10_2025-09-08</v>
      </c>
    </row>
    <row r="4942" customFormat="false" ht="15" hidden="false" customHeight="false" outlineLevel="0" collapsed="false">
      <c r="A4942" s="3" t="n">
        <v>4941</v>
      </c>
      <c r="B4942" s="3" t="n">
        <v>10</v>
      </c>
      <c r="C4942" s="3" t="s">
        <v>497</v>
      </c>
      <c r="D4942" s="4" t="n">
        <v>91.52</v>
      </c>
      <c r="E4942" s="4" t="n">
        <v>92.19</v>
      </c>
      <c r="F4942" s="4" t="n">
        <v>91.15</v>
      </c>
      <c r="G4942" s="4" t="n">
        <v>91.74</v>
      </c>
      <c r="H4942" s="5" t="n">
        <v>4540984</v>
      </c>
      <c r="I4942" s="3"/>
      <c r="J4942" s="3" t="n">
        <f aca="false">ROUND((G4942-G4941)/G4941*100,2)</f>
        <v>-0.03</v>
      </c>
      <c r="K4942" s="3" t="str">
        <f aca="false">B4942&amp;"_"&amp;C4942</f>
        <v>10_2025-09-09</v>
      </c>
    </row>
    <row r="4943" customFormat="false" ht="15" hidden="false" customHeight="false" outlineLevel="0" collapsed="false">
      <c r="A4943" s="3" t="n">
        <v>4942</v>
      </c>
      <c r="B4943" s="3" t="n">
        <v>10</v>
      </c>
      <c r="C4943" s="3" t="s">
        <v>498</v>
      </c>
      <c r="D4943" s="4" t="n">
        <v>90.25</v>
      </c>
      <c r="E4943" s="4" t="n">
        <v>90.57</v>
      </c>
      <c r="F4943" s="4" t="n">
        <v>90.14</v>
      </c>
      <c r="G4943" s="4" t="n">
        <v>90.45</v>
      </c>
      <c r="H4943" s="5" t="n">
        <v>3281952</v>
      </c>
      <c r="I4943" s="3"/>
      <c r="J4943" s="3" t="n">
        <f aca="false">ROUND((G4943-G4942)/G4942*100,2)</f>
        <v>-1.41</v>
      </c>
      <c r="K4943" s="3" t="str">
        <f aca="false">B4943&amp;"_"&amp;C4943</f>
        <v>10_2025-09-10</v>
      </c>
    </row>
    <row r="4944" customFormat="false" ht="15" hidden="false" customHeight="false" outlineLevel="0" collapsed="false">
      <c r="A4944" s="3" t="n">
        <v>4943</v>
      </c>
      <c r="B4944" s="3" t="n">
        <v>10</v>
      </c>
      <c r="C4944" s="3" t="s">
        <v>499</v>
      </c>
      <c r="D4944" s="4" t="n">
        <v>92.84</v>
      </c>
      <c r="E4944" s="4" t="n">
        <v>93.43</v>
      </c>
      <c r="F4944" s="4" t="n">
        <v>92.7</v>
      </c>
      <c r="G4944" s="4" t="n">
        <v>92.93</v>
      </c>
      <c r="H4944" s="5" t="n">
        <v>779618</v>
      </c>
      <c r="I4944" s="3"/>
      <c r="J4944" s="3" t="n">
        <f aca="false">ROUND((G4944-G4943)/G4943*100,2)</f>
        <v>2.74</v>
      </c>
      <c r="K4944" s="3" t="str">
        <f aca="false">B4944&amp;"_"&amp;C4944</f>
        <v>10_2025-09-11</v>
      </c>
    </row>
    <row r="4945" customFormat="false" ht="15" hidden="false" customHeight="false" outlineLevel="0" collapsed="false">
      <c r="A4945" s="3" t="n">
        <v>4944</v>
      </c>
      <c r="B4945" s="3" t="n">
        <v>10</v>
      </c>
      <c r="C4945" s="3" t="s">
        <v>500</v>
      </c>
      <c r="D4945" s="4" t="n">
        <v>91.87</v>
      </c>
      <c r="E4945" s="4" t="n">
        <v>92.36</v>
      </c>
      <c r="F4945" s="4" t="n">
        <v>91.42</v>
      </c>
      <c r="G4945" s="4" t="n">
        <v>91.92</v>
      </c>
      <c r="H4945" s="5" t="n">
        <v>1817959</v>
      </c>
      <c r="I4945" s="3"/>
      <c r="J4945" s="3" t="n">
        <f aca="false">ROUND((G4945-G4944)/G4944*100,2)</f>
        <v>-1.09</v>
      </c>
      <c r="K4945" s="3" t="str">
        <f aca="false">B4945&amp;"_"&amp;C4945</f>
        <v>10_2025-09-12</v>
      </c>
    </row>
    <row r="4946" customFormat="false" ht="15" hidden="false" customHeight="false" outlineLevel="0" collapsed="false">
      <c r="A4946" s="3" t="n">
        <v>4945</v>
      </c>
      <c r="B4946" s="3" t="n">
        <v>10</v>
      </c>
      <c r="C4946" s="3" t="s">
        <v>501</v>
      </c>
      <c r="D4946" s="4" t="n">
        <v>91.86</v>
      </c>
      <c r="E4946" s="4" t="n">
        <v>92.29</v>
      </c>
      <c r="F4946" s="4" t="n">
        <v>91.78</v>
      </c>
      <c r="G4946" s="4" t="n">
        <v>91.94</v>
      </c>
      <c r="H4946" s="5" t="n">
        <v>2973270</v>
      </c>
      <c r="I4946" s="3"/>
      <c r="J4946" s="3" t="n">
        <f aca="false">ROUND((G4946-G4945)/G4945*100,2)</f>
        <v>0.02</v>
      </c>
      <c r="K4946" s="3" t="str">
        <f aca="false">B4946&amp;"_"&amp;C4946</f>
        <v>10_2025-09-15</v>
      </c>
    </row>
    <row r="4947" customFormat="false" ht="15" hidden="false" customHeight="false" outlineLevel="0" collapsed="false">
      <c r="A4947" s="3" t="n">
        <v>4946</v>
      </c>
      <c r="B4947" s="3" t="n">
        <v>10</v>
      </c>
      <c r="C4947" s="3" t="s">
        <v>502</v>
      </c>
      <c r="D4947" s="4" t="n">
        <v>93.72</v>
      </c>
      <c r="E4947" s="4" t="n">
        <v>94.23</v>
      </c>
      <c r="F4947" s="4" t="n">
        <v>93.53</v>
      </c>
      <c r="G4947" s="4" t="n">
        <v>94.08</v>
      </c>
      <c r="H4947" s="5" t="n">
        <v>6746478</v>
      </c>
      <c r="I4947" s="3"/>
      <c r="J4947" s="3" t="n">
        <f aca="false">ROUND((G4947-G4946)/G4946*100,2)</f>
        <v>2.33</v>
      </c>
      <c r="K4947" s="3" t="str">
        <f aca="false">B4947&amp;"_"&amp;C4947</f>
        <v>10_2025-09-16</v>
      </c>
    </row>
    <row r="4948" customFormat="false" ht="15" hidden="false" customHeight="false" outlineLevel="0" collapsed="false">
      <c r="A4948" s="3" t="n">
        <v>4947</v>
      </c>
      <c r="B4948" s="3" t="n">
        <v>10</v>
      </c>
      <c r="C4948" s="3" t="s">
        <v>503</v>
      </c>
      <c r="D4948" s="4" t="n">
        <v>93.07</v>
      </c>
      <c r="E4948" s="4" t="n">
        <v>93.54</v>
      </c>
      <c r="F4948" s="4" t="n">
        <v>92.36</v>
      </c>
      <c r="G4948" s="4" t="n">
        <v>92.71</v>
      </c>
      <c r="H4948" s="5" t="n">
        <v>7519600</v>
      </c>
      <c r="I4948" s="3"/>
      <c r="J4948" s="3" t="n">
        <f aca="false">ROUND((G4948-G4947)/G4947*100,2)</f>
        <v>-1.46</v>
      </c>
      <c r="K4948" s="3" t="str">
        <f aca="false">B4948&amp;"_"&amp;C4948</f>
        <v>10_2025-09-17</v>
      </c>
    </row>
    <row r="4949" customFormat="false" ht="15" hidden="false" customHeight="false" outlineLevel="0" collapsed="false">
      <c r="A4949" s="3" t="n">
        <v>4948</v>
      </c>
      <c r="B4949" s="3" t="n">
        <v>10</v>
      </c>
      <c r="C4949" s="3" t="s">
        <v>504</v>
      </c>
      <c r="D4949" s="4" t="n">
        <v>92.23</v>
      </c>
      <c r="E4949" s="4" t="n">
        <v>92.78</v>
      </c>
      <c r="F4949" s="4" t="n">
        <v>91.67</v>
      </c>
      <c r="G4949" s="4" t="n">
        <v>92</v>
      </c>
      <c r="H4949" s="5" t="n">
        <v>7093534</v>
      </c>
      <c r="I4949" s="3"/>
      <c r="J4949" s="3" t="n">
        <f aca="false">ROUND((G4949-G4948)/G4948*100,2)</f>
        <v>-0.77</v>
      </c>
      <c r="K4949" s="3" t="str">
        <f aca="false">B4949&amp;"_"&amp;C4949</f>
        <v>10_2025-09-18</v>
      </c>
    </row>
    <row r="4950" customFormat="false" ht="15" hidden="false" customHeight="false" outlineLevel="0" collapsed="false">
      <c r="A4950" s="3" t="n">
        <v>4949</v>
      </c>
      <c r="B4950" s="3" t="n">
        <v>10</v>
      </c>
      <c r="C4950" s="3" t="s">
        <v>505</v>
      </c>
      <c r="D4950" s="4" t="n">
        <v>95.1</v>
      </c>
      <c r="E4950" s="4" t="n">
        <v>95.24</v>
      </c>
      <c r="F4950" s="4" t="n">
        <v>94.58</v>
      </c>
      <c r="G4950" s="4" t="n">
        <v>94.82</v>
      </c>
      <c r="H4950" s="5" t="n">
        <v>7282303</v>
      </c>
      <c r="I4950" s="3"/>
      <c r="J4950" s="3" t="n">
        <f aca="false">ROUND((G4950-G4949)/G4949*100,2)</f>
        <v>3.07</v>
      </c>
      <c r="K4950" s="3" t="str">
        <f aca="false">B4950&amp;"_"&amp;C4950</f>
        <v>10_2025-09-19</v>
      </c>
    </row>
    <row r="4951" customFormat="false" ht="15" hidden="false" customHeight="false" outlineLevel="0" collapsed="false">
      <c r="A4951" s="3" t="n">
        <v>4950</v>
      </c>
      <c r="B4951" s="3" t="n">
        <v>10</v>
      </c>
      <c r="C4951" s="3" t="s">
        <v>506</v>
      </c>
      <c r="D4951" s="4" t="n">
        <v>93.55</v>
      </c>
      <c r="E4951" s="4" t="n">
        <v>93.79</v>
      </c>
      <c r="F4951" s="4" t="n">
        <v>93.09</v>
      </c>
      <c r="G4951" s="4" t="n">
        <v>93.27</v>
      </c>
      <c r="H4951" s="5" t="n">
        <v>2920369</v>
      </c>
      <c r="I4951" s="3"/>
      <c r="J4951" s="3" t="n">
        <f aca="false">ROUND((G4951-G4950)/G4950*100,2)</f>
        <v>-1.63</v>
      </c>
      <c r="K4951" s="3" t="str">
        <f aca="false">B4951&amp;"_"&amp;C4951</f>
        <v>10_2025-09-22</v>
      </c>
    </row>
    <row r="4952" customFormat="false" ht="15" hidden="false" customHeight="false" outlineLevel="0" collapsed="false">
      <c r="A4952" s="3" t="n">
        <v>4951</v>
      </c>
      <c r="B4952" s="3" t="n">
        <v>10</v>
      </c>
      <c r="C4952" s="3" t="s">
        <v>507</v>
      </c>
      <c r="D4952" s="4" t="n">
        <v>95.96</v>
      </c>
      <c r="E4952" s="4" t="n">
        <v>96.06</v>
      </c>
      <c r="F4952" s="4" t="n">
        <v>95.7</v>
      </c>
      <c r="G4952" s="4" t="n">
        <v>96.04</v>
      </c>
      <c r="H4952" s="5" t="n">
        <v>6519258</v>
      </c>
      <c r="I4952" s="3"/>
      <c r="J4952" s="3" t="n">
        <f aca="false">ROUND((G4952-G4951)/G4951*100,2)</f>
        <v>2.97</v>
      </c>
      <c r="K4952" s="3" t="str">
        <f aca="false">B4952&amp;"_"&amp;C4952</f>
        <v>10_2025-09-23</v>
      </c>
    </row>
    <row r="4953" customFormat="false" ht="15" hidden="false" customHeight="false" outlineLevel="0" collapsed="false">
      <c r="A4953" s="3" t="n">
        <v>4952</v>
      </c>
      <c r="B4953" s="3" t="n">
        <v>10</v>
      </c>
      <c r="C4953" s="3" t="s">
        <v>508</v>
      </c>
      <c r="D4953" s="4" t="n">
        <v>98.02</v>
      </c>
      <c r="E4953" s="4" t="n">
        <v>98.02</v>
      </c>
      <c r="F4953" s="4" t="n">
        <v>97.56</v>
      </c>
      <c r="G4953" s="4" t="n">
        <v>98</v>
      </c>
      <c r="H4953" s="5" t="n">
        <v>6486272</v>
      </c>
      <c r="I4953" s="3"/>
      <c r="J4953" s="3" t="n">
        <f aca="false">ROUND((G4953-G4952)/G4952*100,2)</f>
        <v>2.04</v>
      </c>
      <c r="K4953" s="3" t="str">
        <f aca="false">B4953&amp;"_"&amp;C4953</f>
        <v>10_2025-09-24</v>
      </c>
    </row>
    <row r="4954" customFormat="false" ht="15" hidden="false" customHeight="false" outlineLevel="0" collapsed="false">
      <c r="A4954" s="3" t="n">
        <v>4953</v>
      </c>
      <c r="B4954" s="3" t="n">
        <v>10</v>
      </c>
      <c r="C4954" s="3" t="s">
        <v>509</v>
      </c>
      <c r="D4954" s="4" t="n">
        <v>97.51</v>
      </c>
      <c r="E4954" s="4" t="n">
        <v>97.78</v>
      </c>
      <c r="F4954" s="4" t="n">
        <v>96.96</v>
      </c>
      <c r="G4954" s="4" t="n">
        <v>97.5</v>
      </c>
      <c r="H4954" s="5" t="n">
        <v>7894663</v>
      </c>
      <c r="I4954" s="3"/>
      <c r="J4954" s="3" t="n">
        <f aca="false">ROUND((G4954-G4953)/G4953*100,2)</f>
        <v>-0.51</v>
      </c>
      <c r="K4954" s="3" t="str">
        <f aca="false">B4954&amp;"_"&amp;C4954</f>
        <v>10_2025-09-25</v>
      </c>
    </row>
    <row r="4955" customFormat="false" ht="15" hidden="false" customHeight="false" outlineLevel="0" collapsed="false">
      <c r="A4955" s="3" t="n">
        <v>4954</v>
      </c>
      <c r="B4955" s="3" t="n">
        <v>10</v>
      </c>
      <c r="C4955" s="3" t="s">
        <v>510</v>
      </c>
      <c r="D4955" s="4" t="n">
        <v>98.51</v>
      </c>
      <c r="E4955" s="4" t="n">
        <v>98.87</v>
      </c>
      <c r="F4955" s="4" t="n">
        <v>98.08</v>
      </c>
      <c r="G4955" s="4" t="n">
        <v>98.32</v>
      </c>
      <c r="H4955" s="5" t="n">
        <v>3329684</v>
      </c>
      <c r="I4955" s="3"/>
      <c r="J4955" s="3" t="n">
        <f aca="false">ROUND((G4955-G4954)/G4954*100,2)</f>
        <v>0.84</v>
      </c>
      <c r="K4955" s="3" t="str">
        <f aca="false">B4955&amp;"_"&amp;C4955</f>
        <v>10_2025-09-26</v>
      </c>
    </row>
    <row r="4956" customFormat="false" ht="15" hidden="false" customHeight="false" outlineLevel="0" collapsed="false">
      <c r="A4956" s="3" t="n">
        <v>4955</v>
      </c>
      <c r="B4956" s="3" t="n">
        <v>10</v>
      </c>
      <c r="C4956" s="3" t="s">
        <v>511</v>
      </c>
      <c r="D4956" s="4" t="n">
        <v>100.23</v>
      </c>
      <c r="E4956" s="4" t="n">
        <v>100.6</v>
      </c>
      <c r="F4956" s="4" t="n">
        <v>100</v>
      </c>
      <c r="G4956" s="4" t="n">
        <v>100.16</v>
      </c>
      <c r="H4956" s="5" t="n">
        <v>623008</v>
      </c>
      <c r="I4956" s="3"/>
      <c r="J4956" s="3" t="n">
        <f aca="false">ROUND((G4956-G4955)/G4955*100,2)</f>
        <v>1.87</v>
      </c>
      <c r="K4956" s="3" t="str">
        <f aca="false">B4956&amp;"_"&amp;C4956</f>
        <v>10_2025-09-29</v>
      </c>
    </row>
    <row r="4957" customFormat="false" ht="15" hidden="false" customHeight="false" outlineLevel="0" collapsed="false">
      <c r="A4957" s="3" t="n">
        <v>4956</v>
      </c>
      <c r="B4957" s="3" t="n">
        <v>10</v>
      </c>
      <c r="C4957" s="3" t="s">
        <v>512</v>
      </c>
      <c r="D4957" s="4" t="n">
        <v>99.89</v>
      </c>
      <c r="E4957" s="4" t="n">
        <v>100.16</v>
      </c>
      <c r="F4957" s="4" t="n">
        <v>99.22</v>
      </c>
      <c r="G4957" s="4" t="n">
        <v>99.73</v>
      </c>
      <c r="H4957" s="5" t="n">
        <v>5318583</v>
      </c>
      <c r="I4957" s="3"/>
      <c r="J4957" s="3" t="n">
        <f aca="false">ROUND((G4957-G4956)/G4956*100,2)</f>
        <v>-0.43</v>
      </c>
      <c r="K4957" s="3" t="str">
        <f aca="false">B4957&amp;"_"&amp;C4957</f>
        <v>10_2025-09-30</v>
      </c>
    </row>
    <row r="4958" customFormat="false" ht="15" hidden="false" customHeight="false" outlineLevel="0" collapsed="false">
      <c r="A4958" s="3" t="n">
        <v>4957</v>
      </c>
      <c r="B4958" s="3" t="n">
        <v>10</v>
      </c>
      <c r="C4958" s="3" t="s">
        <v>513</v>
      </c>
      <c r="D4958" s="4" t="n">
        <v>102.19</v>
      </c>
      <c r="E4958" s="4" t="n">
        <v>102.28</v>
      </c>
      <c r="F4958" s="4" t="n">
        <v>101.67</v>
      </c>
      <c r="G4958" s="4" t="n">
        <v>102.25</v>
      </c>
      <c r="H4958" s="5" t="n">
        <v>5159191</v>
      </c>
      <c r="I4958" s="3"/>
      <c r="J4958" s="3" t="n">
        <f aca="false">ROUND((G4958-G4957)/G4957*100,2)</f>
        <v>2.53</v>
      </c>
      <c r="K4958" s="3" t="str">
        <f aca="false">B4958&amp;"_"&amp;C4958</f>
        <v>10_2025-10-01</v>
      </c>
    </row>
    <row r="4959" customFormat="false" ht="15" hidden="false" customHeight="false" outlineLevel="0" collapsed="false">
      <c r="A4959" s="3" t="n">
        <v>4958</v>
      </c>
      <c r="B4959" s="3" t="n">
        <v>10</v>
      </c>
      <c r="C4959" s="3" t="s">
        <v>514</v>
      </c>
      <c r="D4959" s="4" t="n">
        <v>99.93</v>
      </c>
      <c r="E4959" s="4" t="n">
        <v>99.98</v>
      </c>
      <c r="F4959" s="4" t="n">
        <v>99.03</v>
      </c>
      <c r="G4959" s="4" t="n">
        <v>99.6</v>
      </c>
      <c r="H4959" s="5" t="n">
        <v>2111696</v>
      </c>
      <c r="I4959" s="3"/>
      <c r="J4959" s="3" t="n">
        <f aca="false">ROUND((G4959-G4958)/G4958*100,2)</f>
        <v>-2.59</v>
      </c>
      <c r="K4959" s="3" t="str">
        <f aca="false">B4959&amp;"_"&amp;C4959</f>
        <v>10_2025-10-02</v>
      </c>
    </row>
    <row r="4960" customFormat="false" ht="15" hidden="false" customHeight="false" outlineLevel="0" collapsed="false">
      <c r="A4960" s="3" t="n">
        <v>4959</v>
      </c>
      <c r="B4960" s="3" t="n">
        <v>10</v>
      </c>
      <c r="C4960" s="3" t="s">
        <v>515</v>
      </c>
      <c r="D4960" s="4" t="n">
        <v>96.8</v>
      </c>
      <c r="E4960" s="4" t="n">
        <v>97.34</v>
      </c>
      <c r="F4960" s="4" t="n">
        <v>96.19</v>
      </c>
      <c r="G4960" s="4" t="n">
        <v>96.45</v>
      </c>
      <c r="H4960" s="5" t="n">
        <v>3025417</v>
      </c>
      <c r="I4960" s="3"/>
      <c r="J4960" s="3" t="n">
        <f aca="false">ROUND((G4960-G4959)/G4959*100,2)</f>
        <v>-3.16</v>
      </c>
      <c r="K4960" s="3" t="str">
        <f aca="false">B4960&amp;"_"&amp;C4960</f>
        <v>10_2025-10-03</v>
      </c>
    </row>
    <row r="4961" customFormat="false" ht="15" hidden="false" customHeight="false" outlineLevel="0" collapsed="false">
      <c r="A4961" s="3" t="n">
        <v>4960</v>
      </c>
      <c r="B4961" s="3" t="n">
        <v>10</v>
      </c>
      <c r="C4961" s="3" t="s">
        <v>516</v>
      </c>
      <c r="D4961" s="4" t="n">
        <v>96</v>
      </c>
      <c r="E4961" s="4" t="n">
        <v>96.22</v>
      </c>
      <c r="F4961" s="4" t="n">
        <v>95.75</v>
      </c>
      <c r="G4961" s="4" t="n">
        <v>96.01</v>
      </c>
      <c r="H4961" s="5" t="n">
        <v>2943442</v>
      </c>
      <c r="I4961" s="3"/>
      <c r="J4961" s="3" t="n">
        <f aca="false">ROUND((G4961-G4960)/G4960*100,2)</f>
        <v>-0.46</v>
      </c>
      <c r="K4961" s="3" t="str">
        <f aca="false">B4961&amp;"_"&amp;C4961</f>
        <v>10_2025-10-06</v>
      </c>
    </row>
    <row r="4962" customFormat="false" ht="15" hidden="false" customHeight="false" outlineLevel="0" collapsed="false">
      <c r="A4962" s="3" t="n">
        <v>4961</v>
      </c>
      <c r="B4962" s="3" t="n">
        <v>10</v>
      </c>
      <c r="C4962" s="3" t="s">
        <v>517</v>
      </c>
      <c r="D4962" s="4" t="n">
        <v>95.8</v>
      </c>
      <c r="E4962" s="4" t="n">
        <v>96.04</v>
      </c>
      <c r="F4962" s="4" t="n">
        <v>95.62</v>
      </c>
      <c r="G4962" s="4" t="n">
        <v>95.63</v>
      </c>
      <c r="H4962" s="5" t="n">
        <v>1219414</v>
      </c>
      <c r="I4962" s="3"/>
      <c r="J4962" s="3" t="n">
        <f aca="false">ROUND((G4962-G4961)/G4961*100,2)</f>
        <v>-0.4</v>
      </c>
      <c r="K4962" s="3" t="str">
        <f aca="false">B4962&amp;"_"&amp;C4962</f>
        <v>10_2025-10-07</v>
      </c>
    </row>
    <row r="4963" customFormat="false" ht="15" hidden="false" customHeight="false" outlineLevel="0" collapsed="false">
      <c r="A4963" s="3" t="n">
        <v>4962</v>
      </c>
      <c r="B4963" s="3" t="n">
        <v>10</v>
      </c>
      <c r="C4963" s="3" t="s">
        <v>518</v>
      </c>
      <c r="D4963" s="4" t="n">
        <v>95.07</v>
      </c>
      <c r="E4963" s="4" t="n">
        <v>95.24</v>
      </c>
      <c r="F4963" s="4" t="n">
        <v>94.75</v>
      </c>
      <c r="G4963" s="4" t="n">
        <v>95.08</v>
      </c>
      <c r="H4963" s="5" t="n">
        <v>5924033</v>
      </c>
      <c r="I4963" s="3"/>
      <c r="J4963" s="3" t="n">
        <f aca="false">ROUND((G4963-G4962)/G4962*100,2)</f>
        <v>-0.58</v>
      </c>
      <c r="K4963" s="3" t="str">
        <f aca="false">B4963&amp;"_"&amp;C4963</f>
        <v>10_2025-10-08</v>
      </c>
    </row>
    <row r="4964" customFormat="false" ht="15" hidden="false" customHeight="false" outlineLevel="0" collapsed="false">
      <c r="A4964" s="3" t="n">
        <v>4963</v>
      </c>
      <c r="B4964" s="3" t="n">
        <v>10</v>
      </c>
      <c r="C4964" s="3" t="s">
        <v>519</v>
      </c>
      <c r="D4964" s="4" t="n">
        <v>95.46</v>
      </c>
      <c r="E4964" s="4" t="n">
        <v>96.24</v>
      </c>
      <c r="F4964" s="4" t="n">
        <v>95.11</v>
      </c>
      <c r="G4964" s="4" t="n">
        <v>95.68</v>
      </c>
      <c r="H4964" s="5" t="n">
        <v>5297459</v>
      </c>
      <c r="I4964" s="3"/>
      <c r="J4964" s="3" t="n">
        <f aca="false">ROUND((G4964-G4963)/G4963*100,2)</f>
        <v>0.63</v>
      </c>
      <c r="K4964" s="3" t="str">
        <f aca="false">B4964&amp;"_"&amp;C4964</f>
        <v>10_2025-10-09</v>
      </c>
    </row>
    <row r="4965" customFormat="false" ht="15" hidden="false" customHeight="false" outlineLevel="0" collapsed="false">
      <c r="A4965" s="3" t="n">
        <v>4964</v>
      </c>
      <c r="B4965" s="3" t="n">
        <v>10</v>
      </c>
      <c r="C4965" s="3" t="s">
        <v>520</v>
      </c>
      <c r="D4965" s="4" t="n">
        <v>96.92</v>
      </c>
      <c r="E4965" s="4" t="n">
        <v>97.27</v>
      </c>
      <c r="F4965" s="4" t="n">
        <v>96.91</v>
      </c>
      <c r="G4965" s="4" t="n">
        <v>96.97</v>
      </c>
      <c r="H4965" s="5" t="n">
        <v>7823036</v>
      </c>
      <c r="I4965" s="3"/>
      <c r="J4965" s="3" t="n">
        <f aca="false">ROUND((G4965-G4964)/G4964*100,2)</f>
        <v>1.35</v>
      </c>
      <c r="K4965" s="3" t="str">
        <f aca="false">B4965&amp;"_"&amp;C4965</f>
        <v>10_2025-10-10</v>
      </c>
    </row>
    <row r="4966" customFormat="false" ht="15" hidden="false" customHeight="false" outlineLevel="0" collapsed="false">
      <c r="A4966" s="3" t="n">
        <v>4965</v>
      </c>
      <c r="B4966" s="3" t="n">
        <v>10</v>
      </c>
      <c r="C4966" s="3" t="s">
        <v>521</v>
      </c>
      <c r="D4966" s="4" t="n">
        <v>98.69</v>
      </c>
      <c r="E4966" s="4" t="n">
        <v>99.07</v>
      </c>
      <c r="F4966" s="4" t="n">
        <v>97.91</v>
      </c>
      <c r="G4966" s="4" t="n">
        <v>98.37</v>
      </c>
      <c r="H4966" s="5" t="n">
        <v>3563963</v>
      </c>
      <c r="I4966" s="3"/>
      <c r="J4966" s="3" t="n">
        <f aca="false">ROUND((G4966-G4965)/G4965*100,2)</f>
        <v>1.44</v>
      </c>
      <c r="K4966" s="3" t="str">
        <f aca="false">B4966&amp;"_"&amp;C4966</f>
        <v>10_2025-10-13</v>
      </c>
    </row>
    <row r="4967" customFormat="false" ht="15" hidden="false" customHeight="false" outlineLevel="0" collapsed="false">
      <c r="A4967" s="3" t="n">
        <v>4966</v>
      </c>
      <c r="B4967" s="3" t="n">
        <v>10</v>
      </c>
      <c r="C4967" s="3" t="s">
        <v>522</v>
      </c>
      <c r="D4967" s="4" t="n">
        <v>97.84</v>
      </c>
      <c r="E4967" s="4" t="n">
        <v>98.31</v>
      </c>
      <c r="F4967" s="4" t="n">
        <v>97.55</v>
      </c>
      <c r="G4967" s="4" t="n">
        <v>97.68</v>
      </c>
      <c r="H4967" s="5" t="n">
        <v>3073667</v>
      </c>
      <c r="I4967" s="3"/>
      <c r="J4967" s="3" t="n">
        <f aca="false">ROUND((G4967-G4966)/G4966*100,2)</f>
        <v>-0.7</v>
      </c>
      <c r="K4967" s="3" t="str">
        <f aca="false">B4967&amp;"_"&amp;C4967</f>
        <v>10_2025-10-14</v>
      </c>
    </row>
    <row r="4968" customFormat="false" ht="15" hidden="false" customHeight="false" outlineLevel="0" collapsed="false">
      <c r="A4968" s="3" t="n">
        <v>4967</v>
      </c>
      <c r="B4968" s="3" t="n">
        <v>10</v>
      </c>
      <c r="C4968" s="3" t="s">
        <v>523</v>
      </c>
      <c r="D4968" s="4" t="n">
        <v>101.04</v>
      </c>
      <c r="E4968" s="4" t="n">
        <v>101.2</v>
      </c>
      <c r="F4968" s="4" t="n">
        <v>100.74</v>
      </c>
      <c r="G4968" s="4" t="n">
        <v>100.84</v>
      </c>
      <c r="H4968" s="5" t="n">
        <v>4707425</v>
      </c>
      <c r="I4968" s="3"/>
      <c r="J4968" s="3" t="n">
        <f aca="false">ROUND((G4968-G4967)/G4967*100,2)</f>
        <v>3.24</v>
      </c>
      <c r="K4968" s="3" t="str">
        <f aca="false">B4968&amp;"_"&amp;C4968</f>
        <v>10_2025-10-15</v>
      </c>
    </row>
    <row r="4969" customFormat="false" ht="15" hidden="false" customHeight="false" outlineLevel="0" collapsed="false">
      <c r="A4969" s="3" t="n">
        <v>4968</v>
      </c>
      <c r="B4969" s="3" t="n">
        <v>10</v>
      </c>
      <c r="C4969" s="3" t="s">
        <v>524</v>
      </c>
      <c r="D4969" s="4" t="n">
        <v>101.47</v>
      </c>
      <c r="E4969" s="4" t="n">
        <v>102.32</v>
      </c>
      <c r="F4969" s="4" t="n">
        <v>101.14</v>
      </c>
      <c r="G4969" s="4" t="n">
        <v>101.81</v>
      </c>
      <c r="H4969" s="5" t="n">
        <v>1758639</v>
      </c>
      <c r="I4969" s="3"/>
      <c r="J4969" s="3" t="n">
        <f aca="false">ROUND((G4969-G4968)/G4968*100,2)</f>
        <v>0.96</v>
      </c>
      <c r="K4969" s="3" t="str">
        <f aca="false">B4969&amp;"_"&amp;C4969</f>
        <v>10_2025-10-16</v>
      </c>
    </row>
    <row r="4970" customFormat="false" ht="15" hidden="false" customHeight="false" outlineLevel="0" collapsed="false">
      <c r="A4970" s="3" t="n">
        <v>4969</v>
      </c>
      <c r="B4970" s="3" t="n">
        <v>10</v>
      </c>
      <c r="C4970" s="3" t="s">
        <v>525</v>
      </c>
      <c r="D4970" s="4" t="n">
        <v>100.7</v>
      </c>
      <c r="E4970" s="4" t="n">
        <v>100.88</v>
      </c>
      <c r="F4970" s="4" t="n">
        <v>100.62</v>
      </c>
      <c r="G4970" s="4" t="n">
        <v>100.86</v>
      </c>
      <c r="H4970" s="5" t="n">
        <v>917727</v>
      </c>
      <c r="I4970" s="3"/>
      <c r="J4970" s="3" t="n">
        <f aca="false">ROUND((G4970-G4969)/G4969*100,2)</f>
        <v>-0.93</v>
      </c>
      <c r="K4970" s="3" t="str">
        <f aca="false">B4970&amp;"_"&amp;C4970</f>
        <v>10_2025-10-17</v>
      </c>
    </row>
    <row r="4971" customFormat="false" ht="15" hidden="false" customHeight="false" outlineLevel="0" collapsed="false">
      <c r="A4971" s="3" t="n">
        <v>4970</v>
      </c>
      <c r="B4971" s="3" t="n">
        <v>10</v>
      </c>
      <c r="C4971" s="3" t="s">
        <v>526</v>
      </c>
      <c r="D4971" s="4" t="n">
        <v>102.89</v>
      </c>
      <c r="E4971" s="4" t="n">
        <v>103.42</v>
      </c>
      <c r="F4971" s="4" t="n">
        <v>102.26</v>
      </c>
      <c r="G4971" s="4" t="n">
        <v>102.59</v>
      </c>
      <c r="H4971" s="5" t="n">
        <v>7034699</v>
      </c>
      <c r="I4971" s="3"/>
      <c r="J4971" s="3" t="n">
        <f aca="false">ROUND((G4971-G4970)/G4970*100,2)</f>
        <v>1.72</v>
      </c>
      <c r="K4971" s="3" t="str">
        <f aca="false">B4971&amp;"_"&amp;C4971</f>
        <v>10_2025-10-20</v>
      </c>
    </row>
    <row r="4972" customFormat="false" ht="15" hidden="false" customHeight="false" outlineLevel="0" collapsed="false">
      <c r="A4972" s="3" t="n">
        <v>4971</v>
      </c>
      <c r="B4972" s="3" t="n">
        <v>10</v>
      </c>
      <c r="C4972" s="3" t="s">
        <v>527</v>
      </c>
      <c r="D4972" s="4" t="n">
        <v>104.28</v>
      </c>
      <c r="E4972" s="4" t="n">
        <v>104.79</v>
      </c>
      <c r="F4972" s="4" t="n">
        <v>103.76</v>
      </c>
      <c r="G4972" s="4" t="n">
        <v>104.56</v>
      </c>
      <c r="H4972" s="5" t="n">
        <v>4356216</v>
      </c>
      <c r="I4972" s="3"/>
      <c r="J4972" s="3" t="n">
        <f aca="false">ROUND((G4972-G4971)/G4971*100,2)</f>
        <v>1.92</v>
      </c>
      <c r="K4972" s="3" t="str">
        <f aca="false">B4972&amp;"_"&amp;C4972</f>
        <v>10_2025-10-21</v>
      </c>
    </row>
    <row r="4973" customFormat="false" ht="15" hidden="false" customHeight="false" outlineLevel="0" collapsed="false">
      <c r="A4973" s="3" t="n">
        <v>4972</v>
      </c>
      <c r="B4973" s="3" t="n">
        <v>10</v>
      </c>
      <c r="C4973" s="3" t="s">
        <v>528</v>
      </c>
      <c r="D4973" s="4" t="n">
        <v>104.8</v>
      </c>
      <c r="E4973" s="4" t="n">
        <v>105.2</v>
      </c>
      <c r="F4973" s="4" t="n">
        <v>104.08</v>
      </c>
      <c r="G4973" s="4" t="n">
        <v>104.56</v>
      </c>
      <c r="H4973" s="5" t="n">
        <v>2370261</v>
      </c>
      <c r="I4973" s="3"/>
      <c r="J4973" s="3" t="n">
        <f aca="false">ROUND((G4973-G4972)/G4972*100,2)</f>
        <v>0</v>
      </c>
      <c r="K4973" s="3" t="str">
        <f aca="false">B4973&amp;"_"&amp;C4973</f>
        <v>10_2025-10-22</v>
      </c>
    </row>
    <row r="4974" customFormat="false" ht="15" hidden="false" customHeight="false" outlineLevel="0" collapsed="false">
      <c r="A4974" s="3" t="n">
        <v>4973</v>
      </c>
      <c r="B4974" s="3" t="n">
        <v>10</v>
      </c>
      <c r="C4974" s="3" t="s">
        <v>529</v>
      </c>
      <c r="D4974" s="4" t="n">
        <v>103.31</v>
      </c>
      <c r="E4974" s="4" t="n">
        <v>103.56</v>
      </c>
      <c r="F4974" s="4" t="n">
        <v>102.75</v>
      </c>
      <c r="G4974" s="4" t="n">
        <v>103.09</v>
      </c>
      <c r="H4974" s="5" t="n">
        <v>888280</v>
      </c>
      <c r="I4974" s="3"/>
      <c r="J4974" s="3" t="n">
        <f aca="false">ROUND((G4974-G4973)/G4973*100,2)</f>
        <v>-1.41</v>
      </c>
      <c r="K4974" s="3" t="str">
        <f aca="false">B4974&amp;"_"&amp;C4974</f>
        <v>10_2025-10-23</v>
      </c>
    </row>
    <row r="4975" customFormat="false" ht="15" hidden="false" customHeight="false" outlineLevel="0" collapsed="false">
      <c r="A4975" s="3" t="n">
        <v>4974</v>
      </c>
      <c r="B4975" s="3" t="n">
        <v>10</v>
      </c>
      <c r="C4975" s="3" t="s">
        <v>530</v>
      </c>
      <c r="D4975" s="4" t="n">
        <v>101.08</v>
      </c>
      <c r="E4975" s="4" t="n">
        <v>101.37</v>
      </c>
      <c r="F4975" s="4" t="n">
        <v>100.87</v>
      </c>
      <c r="G4975" s="4" t="n">
        <v>101.18</v>
      </c>
      <c r="H4975" s="5" t="n">
        <v>642090</v>
      </c>
      <c r="I4975" s="3"/>
      <c r="J4975" s="3" t="n">
        <f aca="false">ROUND((G4975-G4974)/G4974*100,2)</f>
        <v>-1.85</v>
      </c>
      <c r="K4975" s="3" t="str">
        <f aca="false">B4975&amp;"_"&amp;C4975</f>
        <v>10_2025-10-24</v>
      </c>
    </row>
    <row r="4976" customFormat="false" ht="15" hidden="false" customHeight="false" outlineLevel="0" collapsed="false">
      <c r="A4976" s="3" t="n">
        <v>4975</v>
      </c>
      <c r="B4976" s="3" t="n">
        <v>10</v>
      </c>
      <c r="C4976" s="3" t="s">
        <v>531</v>
      </c>
      <c r="D4976" s="4" t="n">
        <v>101.05</v>
      </c>
      <c r="E4976" s="4" t="n">
        <v>101.86</v>
      </c>
      <c r="F4976" s="4" t="n">
        <v>100.79</v>
      </c>
      <c r="G4976" s="4" t="n">
        <v>101.39</v>
      </c>
      <c r="H4976" s="5" t="n">
        <v>4835792</v>
      </c>
      <c r="I4976" s="3"/>
      <c r="J4976" s="3" t="n">
        <f aca="false">ROUND((G4976-G4975)/G4975*100,2)</f>
        <v>0.21</v>
      </c>
      <c r="K4976" s="3" t="str">
        <f aca="false">B4976&amp;"_"&amp;C4976</f>
        <v>10_2025-10-27</v>
      </c>
    </row>
    <row r="4977" customFormat="false" ht="15" hidden="false" customHeight="false" outlineLevel="0" collapsed="false">
      <c r="A4977" s="3" t="n">
        <v>4976</v>
      </c>
      <c r="B4977" s="3" t="n">
        <v>10</v>
      </c>
      <c r="C4977" s="3" t="s">
        <v>532</v>
      </c>
      <c r="D4977" s="4" t="n">
        <v>101.17</v>
      </c>
      <c r="E4977" s="4" t="n">
        <v>101.22</v>
      </c>
      <c r="F4977" s="4" t="n">
        <v>100.6</v>
      </c>
      <c r="G4977" s="4" t="n">
        <v>101.09</v>
      </c>
      <c r="H4977" s="5" t="n">
        <v>5363916</v>
      </c>
      <c r="I4977" s="3"/>
      <c r="J4977" s="3" t="n">
        <f aca="false">ROUND((G4977-G4976)/G4976*100,2)</f>
        <v>-0.3</v>
      </c>
      <c r="K4977" s="3" t="str">
        <f aca="false">B4977&amp;"_"&amp;C4977</f>
        <v>10_2025-10-28</v>
      </c>
    </row>
    <row r="4978" customFormat="false" ht="15" hidden="false" customHeight="false" outlineLevel="0" collapsed="false">
      <c r="A4978" s="3" t="n">
        <v>4977</v>
      </c>
      <c r="B4978" s="3" t="n">
        <v>10</v>
      </c>
      <c r="C4978" s="3" t="s">
        <v>533</v>
      </c>
      <c r="D4978" s="4" t="n">
        <v>102.96</v>
      </c>
      <c r="E4978" s="4" t="n">
        <v>103.49</v>
      </c>
      <c r="F4978" s="4" t="n">
        <v>102.53</v>
      </c>
      <c r="G4978" s="4" t="n">
        <v>102.62</v>
      </c>
      <c r="H4978" s="5" t="n">
        <v>7011700</v>
      </c>
      <c r="I4978" s="3"/>
      <c r="J4978" s="3" t="n">
        <f aca="false">ROUND((G4978-G4977)/G4977*100,2)</f>
        <v>1.51</v>
      </c>
      <c r="K4978" s="3" t="str">
        <f aca="false">B4978&amp;"_"&amp;C4978</f>
        <v>10_2025-10-29</v>
      </c>
    </row>
    <row r="4979" customFormat="false" ht="15" hidden="false" customHeight="false" outlineLevel="0" collapsed="false">
      <c r="A4979" s="3" t="n">
        <v>4978</v>
      </c>
      <c r="B4979" s="3" t="n">
        <v>10</v>
      </c>
      <c r="C4979" s="3" t="s">
        <v>534</v>
      </c>
      <c r="D4979" s="4" t="n">
        <v>102.82</v>
      </c>
      <c r="E4979" s="4" t="n">
        <v>103.1</v>
      </c>
      <c r="F4979" s="4" t="n">
        <v>102.32</v>
      </c>
      <c r="G4979" s="4" t="n">
        <v>102.65</v>
      </c>
      <c r="H4979" s="5" t="n">
        <v>6192400</v>
      </c>
      <c r="I4979" s="3"/>
      <c r="J4979" s="3" t="n">
        <f aca="false">ROUND((G4979-G4978)/G4978*100,2)</f>
        <v>0.03</v>
      </c>
      <c r="K4979" s="3" t="str">
        <f aca="false">B4979&amp;"_"&amp;C4979</f>
        <v>10_2025-10-30</v>
      </c>
    </row>
    <row r="4980" customFormat="false" ht="15" hidden="false" customHeight="false" outlineLevel="0" collapsed="false">
      <c r="A4980" s="3" t="n">
        <v>4979</v>
      </c>
      <c r="B4980" s="3" t="n">
        <v>10</v>
      </c>
      <c r="C4980" s="3" t="s">
        <v>535</v>
      </c>
      <c r="D4980" s="4" t="n">
        <v>103.75</v>
      </c>
      <c r="E4980" s="4" t="n">
        <v>103.98</v>
      </c>
      <c r="F4980" s="4" t="n">
        <v>103.16</v>
      </c>
      <c r="G4980" s="4" t="n">
        <v>103.89</v>
      </c>
      <c r="H4980" s="5" t="n">
        <v>6105184</v>
      </c>
      <c r="I4980" s="3"/>
      <c r="J4980" s="3" t="n">
        <f aca="false">ROUND((G4980-G4979)/G4979*100,2)</f>
        <v>1.21</v>
      </c>
      <c r="K4980" s="3" t="str">
        <f aca="false">B4980&amp;"_"&amp;C4980</f>
        <v>10_2025-10-31</v>
      </c>
    </row>
    <row r="4981" customFormat="false" ht="15" hidden="false" customHeight="false" outlineLevel="0" collapsed="false">
      <c r="A4981" s="3" t="n">
        <v>4980</v>
      </c>
      <c r="B4981" s="3" t="n">
        <v>10</v>
      </c>
      <c r="C4981" s="3" t="s">
        <v>536</v>
      </c>
      <c r="D4981" s="4" t="n">
        <v>104.06</v>
      </c>
      <c r="E4981" s="4" t="n">
        <v>104.49</v>
      </c>
      <c r="F4981" s="4" t="n">
        <v>103.89</v>
      </c>
      <c r="G4981" s="4" t="n">
        <v>104.3</v>
      </c>
      <c r="H4981" s="5" t="n">
        <v>5216510</v>
      </c>
      <c r="I4981" s="3"/>
      <c r="J4981" s="3" t="n">
        <f aca="false">ROUND((G4981-G4980)/G4980*100,2)</f>
        <v>0.39</v>
      </c>
      <c r="K4981" s="3" t="str">
        <f aca="false">B4981&amp;"_"&amp;C4981</f>
        <v>10_2025-11-03</v>
      </c>
    </row>
    <row r="4982" customFormat="false" ht="15" hidden="false" customHeight="false" outlineLevel="0" collapsed="false">
      <c r="A4982" s="3" t="n">
        <v>4981</v>
      </c>
      <c r="B4982" s="3" t="n">
        <v>10</v>
      </c>
      <c r="C4982" s="3" t="s">
        <v>537</v>
      </c>
      <c r="D4982" s="4" t="n">
        <v>104.28</v>
      </c>
      <c r="E4982" s="4" t="n">
        <v>104.75</v>
      </c>
      <c r="F4982" s="4" t="n">
        <v>103.75</v>
      </c>
      <c r="G4982" s="4" t="n">
        <v>104.2</v>
      </c>
      <c r="H4982" s="5" t="n">
        <v>2244718</v>
      </c>
      <c r="I4982" s="3"/>
      <c r="J4982" s="3" t="n">
        <f aca="false">ROUND((G4982-G4981)/G4981*100,2)</f>
        <v>-0.1</v>
      </c>
      <c r="K4982" s="3" t="str">
        <f aca="false">B4982&amp;"_"&amp;C4982</f>
        <v>10_2025-11-04</v>
      </c>
    </row>
    <row r="4983" customFormat="false" ht="15" hidden="false" customHeight="false" outlineLevel="0" collapsed="false">
      <c r="A4983" s="3" t="n">
        <v>4982</v>
      </c>
      <c r="B4983" s="3" t="n">
        <v>10</v>
      </c>
      <c r="C4983" s="3" t="s">
        <v>538</v>
      </c>
      <c r="D4983" s="4" t="n">
        <v>106.48</v>
      </c>
      <c r="E4983" s="4" t="n">
        <v>106.91</v>
      </c>
      <c r="F4983" s="4" t="n">
        <v>106.35</v>
      </c>
      <c r="G4983" s="4" t="n">
        <v>106.45</v>
      </c>
      <c r="H4983" s="5" t="n">
        <v>2167627</v>
      </c>
      <c r="I4983" s="3"/>
      <c r="J4983" s="3" t="n">
        <f aca="false">ROUND((G4983-G4982)/G4982*100,2)</f>
        <v>2.16</v>
      </c>
      <c r="K4983" s="3" t="str">
        <f aca="false">B4983&amp;"_"&amp;C4983</f>
        <v>10_2025-11-05</v>
      </c>
    </row>
    <row r="4984" customFormat="false" ht="15" hidden="false" customHeight="false" outlineLevel="0" collapsed="false">
      <c r="A4984" s="3" t="n">
        <v>4983</v>
      </c>
      <c r="B4984" s="3" t="n">
        <v>10</v>
      </c>
      <c r="C4984" s="3" t="s">
        <v>539</v>
      </c>
      <c r="D4984" s="4" t="n">
        <v>104.58</v>
      </c>
      <c r="E4984" s="4" t="n">
        <v>105.13</v>
      </c>
      <c r="F4984" s="4" t="n">
        <v>104.01</v>
      </c>
      <c r="G4984" s="4" t="n">
        <v>104.6</v>
      </c>
      <c r="H4984" s="5" t="n">
        <v>3863699</v>
      </c>
      <c r="I4984" s="3"/>
      <c r="J4984" s="3" t="n">
        <f aca="false">ROUND((G4984-G4983)/G4983*100,2)</f>
        <v>-1.74</v>
      </c>
      <c r="K4984" s="3" t="str">
        <f aca="false">B4984&amp;"_"&amp;C4984</f>
        <v>10_2025-11-06</v>
      </c>
    </row>
    <row r="4985" customFormat="false" ht="15" hidden="false" customHeight="false" outlineLevel="0" collapsed="false">
      <c r="A4985" s="3" t="n">
        <v>4984</v>
      </c>
      <c r="B4985" s="3" t="n">
        <v>10</v>
      </c>
      <c r="C4985" s="3" t="s">
        <v>540</v>
      </c>
      <c r="D4985" s="4" t="n">
        <v>105.1</v>
      </c>
      <c r="E4985" s="4" t="n">
        <v>105.42</v>
      </c>
      <c r="F4985" s="4" t="n">
        <v>104.82</v>
      </c>
      <c r="G4985" s="4" t="n">
        <v>105.34</v>
      </c>
      <c r="H4985" s="5" t="n">
        <v>2599553</v>
      </c>
      <c r="I4985" s="3"/>
      <c r="J4985" s="3" t="n">
        <f aca="false">ROUND((G4985-G4984)/G4984*100,2)</f>
        <v>0.71</v>
      </c>
      <c r="K4985" s="3" t="str">
        <f aca="false">B4985&amp;"_"&amp;C4985</f>
        <v>10_2025-11-07</v>
      </c>
    </row>
    <row r="4986" customFormat="false" ht="15" hidden="false" customHeight="false" outlineLevel="0" collapsed="false">
      <c r="A4986" s="3" t="n">
        <v>4985</v>
      </c>
      <c r="B4986" s="3" t="n">
        <v>10</v>
      </c>
      <c r="C4986" s="3" t="s">
        <v>541</v>
      </c>
      <c r="D4986" s="4" t="n">
        <v>103.98</v>
      </c>
      <c r="E4986" s="4" t="n">
        <v>104.46</v>
      </c>
      <c r="F4986" s="4" t="n">
        <v>103.42</v>
      </c>
      <c r="G4986" s="4" t="n">
        <v>104.04</v>
      </c>
      <c r="H4986" s="5" t="n">
        <v>3410931</v>
      </c>
      <c r="I4986" s="3"/>
      <c r="J4986" s="3" t="n">
        <f aca="false">ROUND((G4986-G4985)/G4985*100,2)</f>
        <v>-1.23</v>
      </c>
      <c r="K4986" s="3" t="str">
        <f aca="false">B4986&amp;"_"&amp;C4986</f>
        <v>10_2025-11-10</v>
      </c>
    </row>
    <row r="4987" customFormat="false" ht="15" hidden="false" customHeight="false" outlineLevel="0" collapsed="false">
      <c r="A4987" s="3" t="n">
        <v>4986</v>
      </c>
      <c r="B4987" s="3" t="n">
        <v>10</v>
      </c>
      <c r="C4987" s="3" t="s">
        <v>542</v>
      </c>
      <c r="D4987" s="4" t="n">
        <v>106.05</v>
      </c>
      <c r="E4987" s="4" t="n">
        <v>106.34</v>
      </c>
      <c r="F4987" s="4" t="n">
        <v>105.48</v>
      </c>
      <c r="G4987" s="4" t="n">
        <v>105.68</v>
      </c>
      <c r="H4987" s="5" t="n">
        <v>808551</v>
      </c>
      <c r="I4987" s="3"/>
      <c r="J4987" s="3" t="n">
        <f aca="false">ROUND((G4987-G4986)/G4986*100,2)</f>
        <v>1.58</v>
      </c>
      <c r="K4987" s="3" t="str">
        <f aca="false">B4987&amp;"_"&amp;C4987</f>
        <v>10_2025-11-11</v>
      </c>
    </row>
    <row r="4988" customFormat="false" ht="15" hidden="false" customHeight="false" outlineLevel="0" collapsed="false">
      <c r="A4988" s="3" t="n">
        <v>4987</v>
      </c>
      <c r="B4988" s="3" t="n">
        <v>10</v>
      </c>
      <c r="C4988" s="3" t="s">
        <v>543</v>
      </c>
      <c r="D4988" s="4" t="n">
        <v>102.89</v>
      </c>
      <c r="E4988" s="4" t="n">
        <v>103.27</v>
      </c>
      <c r="F4988" s="4" t="n">
        <v>102.05</v>
      </c>
      <c r="G4988" s="4" t="n">
        <v>102.55</v>
      </c>
      <c r="H4988" s="5" t="n">
        <v>2487245</v>
      </c>
      <c r="I4988" s="3"/>
      <c r="J4988" s="3" t="n">
        <f aca="false">ROUND((G4988-G4987)/G4987*100,2)</f>
        <v>-2.96</v>
      </c>
      <c r="K4988" s="3" t="str">
        <f aca="false">B4988&amp;"_"&amp;C4988</f>
        <v>10_2025-11-12</v>
      </c>
    </row>
    <row r="4989" customFormat="false" ht="15" hidden="false" customHeight="false" outlineLevel="0" collapsed="false">
      <c r="A4989" s="3" t="n">
        <v>4988</v>
      </c>
      <c r="B4989" s="3" t="n">
        <v>10</v>
      </c>
      <c r="C4989" s="3" t="s">
        <v>544</v>
      </c>
      <c r="D4989" s="4" t="n">
        <v>99.9</v>
      </c>
      <c r="E4989" s="4" t="n">
        <v>100.37</v>
      </c>
      <c r="F4989" s="4" t="n">
        <v>99.68</v>
      </c>
      <c r="G4989" s="4" t="n">
        <v>99.91</v>
      </c>
      <c r="H4989" s="5" t="n">
        <v>2544612</v>
      </c>
      <c r="I4989" s="3"/>
      <c r="J4989" s="3" t="n">
        <f aca="false">ROUND((G4989-G4988)/G4988*100,2)</f>
        <v>-2.57</v>
      </c>
      <c r="K4989" s="3" t="str">
        <f aca="false">B4989&amp;"_"&amp;C4989</f>
        <v>10_2025-11-13</v>
      </c>
    </row>
    <row r="4990" customFormat="false" ht="15" hidden="false" customHeight="false" outlineLevel="0" collapsed="false">
      <c r="A4990" s="3" t="n">
        <v>4989</v>
      </c>
      <c r="B4990" s="3" t="n">
        <v>10</v>
      </c>
      <c r="C4990" s="3" t="s">
        <v>545</v>
      </c>
      <c r="D4990" s="4" t="n">
        <v>99.44</v>
      </c>
      <c r="E4990" s="4" t="n">
        <v>99.92</v>
      </c>
      <c r="F4990" s="4" t="n">
        <v>99.24</v>
      </c>
      <c r="G4990" s="4" t="n">
        <v>99.62</v>
      </c>
      <c r="H4990" s="5" t="n">
        <v>4905748</v>
      </c>
      <c r="I4990" s="3"/>
      <c r="J4990" s="3" t="n">
        <f aca="false">ROUND((G4990-G4989)/G4989*100,2)</f>
        <v>-0.29</v>
      </c>
      <c r="K4990" s="3" t="str">
        <f aca="false">B4990&amp;"_"&amp;C4990</f>
        <v>10_2025-11-14</v>
      </c>
    </row>
    <row r="4991" customFormat="false" ht="15" hidden="false" customHeight="false" outlineLevel="0" collapsed="false">
      <c r="A4991" s="3" t="n">
        <v>4990</v>
      </c>
      <c r="B4991" s="3" t="n">
        <v>10</v>
      </c>
      <c r="C4991" s="3" t="s">
        <v>546</v>
      </c>
      <c r="D4991" s="4" t="n">
        <v>101.2</v>
      </c>
      <c r="E4991" s="4" t="n">
        <v>101.47</v>
      </c>
      <c r="F4991" s="4" t="n">
        <v>100.64</v>
      </c>
      <c r="G4991" s="4" t="n">
        <v>100.92</v>
      </c>
      <c r="H4991" s="5" t="n">
        <v>2403124</v>
      </c>
      <c r="I4991" s="3"/>
      <c r="J4991" s="3" t="n">
        <f aca="false">ROUND((G4991-G4990)/G4990*100,2)</f>
        <v>1.3</v>
      </c>
      <c r="K4991" s="3" t="str">
        <f aca="false">B4991&amp;"_"&amp;C4991</f>
        <v>10_2025-11-17</v>
      </c>
    </row>
    <row r="4992" customFormat="false" ht="15" hidden="false" customHeight="false" outlineLevel="0" collapsed="false">
      <c r="A4992" s="3" t="n">
        <v>4991</v>
      </c>
      <c r="B4992" s="3" t="n">
        <v>10</v>
      </c>
      <c r="C4992" s="3" t="s">
        <v>547</v>
      </c>
      <c r="D4992" s="4" t="n">
        <v>101.34</v>
      </c>
      <c r="E4992" s="4" t="n">
        <v>101.48</v>
      </c>
      <c r="F4992" s="4" t="n">
        <v>100.89</v>
      </c>
      <c r="G4992" s="4" t="n">
        <v>101.13</v>
      </c>
      <c r="H4992" s="5" t="n">
        <v>3649186</v>
      </c>
      <c r="I4992" s="3"/>
      <c r="J4992" s="3" t="n">
        <f aca="false">ROUND((G4992-G4991)/G4991*100,2)</f>
        <v>0.21</v>
      </c>
      <c r="K4992" s="3" t="str">
        <f aca="false">B4992&amp;"_"&amp;C4992</f>
        <v>10_2025-11-18</v>
      </c>
    </row>
    <row r="4993" customFormat="false" ht="15" hidden="false" customHeight="false" outlineLevel="0" collapsed="false">
      <c r="A4993" s="3" t="n">
        <v>4992</v>
      </c>
      <c r="B4993" s="3" t="n">
        <v>10</v>
      </c>
      <c r="C4993" s="3" t="s">
        <v>548</v>
      </c>
      <c r="D4993" s="4" t="n">
        <v>100.74</v>
      </c>
      <c r="E4993" s="4" t="n">
        <v>100.78</v>
      </c>
      <c r="F4993" s="4" t="n">
        <v>100.22</v>
      </c>
      <c r="G4993" s="4" t="n">
        <v>100.76</v>
      </c>
      <c r="H4993" s="5" t="n">
        <v>668955</v>
      </c>
      <c r="I4993" s="3"/>
      <c r="J4993" s="3" t="n">
        <f aca="false">ROUND((G4993-G4992)/G4992*100,2)</f>
        <v>-0.37</v>
      </c>
      <c r="K4993" s="3" t="str">
        <f aca="false">B4993&amp;"_"&amp;C4993</f>
        <v>10_2025-11-19</v>
      </c>
    </row>
    <row r="4994" customFormat="false" ht="15" hidden="false" customHeight="false" outlineLevel="0" collapsed="false">
      <c r="A4994" s="3" t="n">
        <v>4993</v>
      </c>
      <c r="B4994" s="3" t="n">
        <v>10</v>
      </c>
      <c r="C4994" s="3" t="s">
        <v>549</v>
      </c>
      <c r="D4994" s="4" t="n">
        <v>101.93</v>
      </c>
      <c r="E4994" s="4" t="n">
        <v>102.23</v>
      </c>
      <c r="F4994" s="4" t="n">
        <v>101.65</v>
      </c>
      <c r="G4994" s="4" t="n">
        <v>102.05</v>
      </c>
      <c r="H4994" s="5" t="n">
        <v>1997909</v>
      </c>
      <c r="I4994" s="3"/>
      <c r="J4994" s="3" t="n">
        <f aca="false">ROUND((G4994-G4993)/G4993*100,2)</f>
        <v>1.28</v>
      </c>
      <c r="K4994" s="3" t="str">
        <f aca="false">B4994&amp;"_"&amp;C4994</f>
        <v>10_2025-11-20</v>
      </c>
    </row>
    <row r="4995" customFormat="false" ht="15" hidden="false" customHeight="false" outlineLevel="0" collapsed="false">
      <c r="A4995" s="3" t="n">
        <v>4994</v>
      </c>
      <c r="B4995" s="3" t="n">
        <v>10</v>
      </c>
      <c r="C4995" s="3" t="s">
        <v>550</v>
      </c>
      <c r="D4995" s="4" t="n">
        <v>100.3</v>
      </c>
      <c r="E4995" s="4" t="n">
        <v>100.82</v>
      </c>
      <c r="F4995" s="4" t="n">
        <v>100.02</v>
      </c>
      <c r="G4995" s="4" t="n">
        <v>100.63</v>
      </c>
      <c r="H4995" s="5" t="n">
        <v>2057728</v>
      </c>
      <c r="I4995" s="3"/>
      <c r="J4995" s="3" t="n">
        <f aca="false">ROUND((G4995-G4994)/G4994*100,2)</f>
        <v>-1.39</v>
      </c>
      <c r="K4995" s="3" t="str">
        <f aca="false">B4995&amp;"_"&amp;C4995</f>
        <v>10_2025-11-21</v>
      </c>
    </row>
    <row r="4996" customFormat="false" ht="15" hidden="false" customHeight="false" outlineLevel="0" collapsed="false">
      <c r="A4996" s="3" t="n">
        <v>4995</v>
      </c>
      <c r="B4996" s="3" t="n">
        <v>10</v>
      </c>
      <c r="C4996" s="3" t="s">
        <v>551</v>
      </c>
      <c r="D4996" s="4" t="n">
        <v>100.82</v>
      </c>
      <c r="E4996" s="4" t="n">
        <v>101.3</v>
      </c>
      <c r="F4996" s="4" t="n">
        <v>100.36</v>
      </c>
      <c r="G4996" s="4" t="n">
        <v>100.75</v>
      </c>
      <c r="H4996" s="5" t="n">
        <v>848834</v>
      </c>
      <c r="I4996" s="3"/>
      <c r="J4996" s="3" t="n">
        <f aca="false">ROUND((G4996-G4995)/G4995*100,2)</f>
        <v>0.12</v>
      </c>
      <c r="K4996" s="3" t="str">
        <f aca="false">B4996&amp;"_"&amp;C4996</f>
        <v>10_2025-11-24</v>
      </c>
    </row>
    <row r="4997" customFormat="false" ht="15" hidden="false" customHeight="false" outlineLevel="0" collapsed="false">
      <c r="A4997" s="3" t="n">
        <v>4996</v>
      </c>
      <c r="B4997" s="3" t="n">
        <v>10</v>
      </c>
      <c r="C4997" s="3" t="s">
        <v>552</v>
      </c>
      <c r="D4997" s="4" t="n">
        <v>100.42</v>
      </c>
      <c r="E4997" s="4" t="n">
        <v>100.87</v>
      </c>
      <c r="F4997" s="4" t="n">
        <v>99.66</v>
      </c>
      <c r="G4997" s="4" t="n">
        <v>100.14</v>
      </c>
      <c r="H4997" s="5" t="n">
        <v>3294504</v>
      </c>
      <c r="I4997" s="3"/>
      <c r="J4997" s="3" t="n">
        <f aca="false">ROUND((G4997-G4996)/G4996*100,2)</f>
        <v>-0.61</v>
      </c>
      <c r="K4997" s="3" t="str">
        <f aca="false">B4997&amp;"_"&amp;C4997</f>
        <v>10_2025-11-25</v>
      </c>
    </row>
    <row r="4998" customFormat="false" ht="15" hidden="false" customHeight="false" outlineLevel="0" collapsed="false">
      <c r="A4998" s="3" t="n">
        <v>4997</v>
      </c>
      <c r="B4998" s="3" t="n">
        <v>10</v>
      </c>
      <c r="C4998" s="3" t="s">
        <v>553</v>
      </c>
      <c r="D4998" s="4" t="n">
        <v>98.62</v>
      </c>
      <c r="E4998" s="4" t="n">
        <v>98.99</v>
      </c>
      <c r="F4998" s="4" t="n">
        <v>98.46</v>
      </c>
      <c r="G4998" s="4" t="n">
        <v>98.82</v>
      </c>
      <c r="H4998" s="5" t="n">
        <v>2331246</v>
      </c>
      <c r="I4998" s="3"/>
      <c r="J4998" s="3" t="n">
        <f aca="false">ROUND((G4998-G4997)/G4997*100,2)</f>
        <v>-1.32</v>
      </c>
      <c r="K4998" s="3" t="str">
        <f aca="false">B4998&amp;"_"&amp;C4998</f>
        <v>10_2025-11-26</v>
      </c>
    </row>
    <row r="4999" customFormat="false" ht="15" hidden="false" customHeight="false" outlineLevel="0" collapsed="false">
      <c r="A4999" s="3" t="n">
        <v>4998</v>
      </c>
      <c r="B4999" s="3" t="n">
        <v>10</v>
      </c>
      <c r="C4999" s="3" t="s">
        <v>554</v>
      </c>
      <c r="D4999" s="4" t="n">
        <v>100.88</v>
      </c>
      <c r="E4999" s="4" t="n">
        <v>101.36</v>
      </c>
      <c r="F4999" s="4" t="n">
        <v>100.09</v>
      </c>
      <c r="G4999" s="4" t="n">
        <v>100.49</v>
      </c>
      <c r="H4999" s="5" t="n">
        <v>3669998</v>
      </c>
      <c r="I4999" s="3"/>
      <c r="J4999" s="3" t="n">
        <f aca="false">ROUND((G4999-G4998)/G4998*100,2)</f>
        <v>1.69</v>
      </c>
      <c r="K4999" s="3" t="str">
        <f aca="false">B4999&amp;"_"&amp;C4999</f>
        <v>10_2025-11-27</v>
      </c>
    </row>
    <row r="5000" customFormat="false" ht="15" hidden="false" customHeight="false" outlineLevel="0" collapsed="false">
      <c r="A5000" s="3" t="n">
        <v>4999</v>
      </c>
      <c r="B5000" s="3" t="n">
        <v>10</v>
      </c>
      <c r="C5000" s="3" t="s">
        <v>555</v>
      </c>
      <c r="D5000" s="4" t="n">
        <v>100.95</v>
      </c>
      <c r="E5000" s="4" t="n">
        <v>101.47</v>
      </c>
      <c r="F5000" s="4" t="n">
        <v>100.53</v>
      </c>
      <c r="G5000" s="4" t="n">
        <v>100.61</v>
      </c>
      <c r="H5000" s="5" t="n">
        <v>3587133</v>
      </c>
      <c r="I5000" s="3"/>
      <c r="J5000" s="3" t="n">
        <f aca="false">ROUND((G5000-G4999)/G4999*100,2)</f>
        <v>0.12</v>
      </c>
      <c r="K5000" s="3" t="str">
        <f aca="false">B5000&amp;"_"&amp;C5000</f>
        <v>10_2025-11-28</v>
      </c>
    </row>
    <row r="5001" customFormat="false" ht="15" hidden="false" customHeight="false" outlineLevel="0" collapsed="false">
      <c r="A5001" s="3" t="n">
        <v>5000</v>
      </c>
      <c r="B5001" s="3" t="n">
        <v>10</v>
      </c>
      <c r="C5001" s="3" t="s">
        <v>556</v>
      </c>
      <c r="D5001" s="4" t="n">
        <v>105.52</v>
      </c>
      <c r="E5001" s="4" t="n">
        <v>105.92</v>
      </c>
      <c r="F5001" s="4" t="n">
        <v>104.54</v>
      </c>
      <c r="G5001" s="4" t="n">
        <v>105.12</v>
      </c>
      <c r="H5001" s="5" t="n">
        <v>5533301</v>
      </c>
      <c r="I5001" s="3"/>
      <c r="J5001" s="3" t="n">
        <f aca="false">ROUND((G5001-G5000)/G5000*100,2)</f>
        <v>4.48</v>
      </c>
      <c r="K5001" s="3" t="str">
        <f aca="false">B5001&amp;"_"&amp;C5001</f>
        <v>10_2025-12-01</v>
      </c>
    </row>
    <row r="5002" customFormat="false" ht="15" hidden="false" customHeight="false" outlineLevel="0" collapsed="false">
      <c r="A5002" s="3" t="n">
        <v>5001</v>
      </c>
      <c r="B5002" s="3" t="n">
        <v>11</v>
      </c>
      <c r="C5002" s="3" t="s">
        <v>57</v>
      </c>
      <c r="D5002" s="4" t="n">
        <v>119.3</v>
      </c>
      <c r="E5002" s="4" t="n">
        <v>120.47</v>
      </c>
      <c r="F5002" s="4" t="n">
        <v>118.78</v>
      </c>
      <c r="G5002" s="4" t="n">
        <v>119.75</v>
      </c>
      <c r="H5002" s="5" t="n">
        <v>1026046</v>
      </c>
      <c r="I5002" s="3"/>
      <c r="J5002" s="3"/>
      <c r="K5002" s="3" t="str">
        <f aca="false">B5002&amp;"_"&amp;C5002</f>
        <v>11_2024-01-02</v>
      </c>
    </row>
    <row r="5003" customFormat="false" ht="15" hidden="false" customHeight="false" outlineLevel="0" collapsed="false">
      <c r="A5003" s="3" t="n">
        <v>5002</v>
      </c>
      <c r="B5003" s="3" t="n">
        <v>11</v>
      </c>
      <c r="C5003" s="3" t="s">
        <v>58</v>
      </c>
      <c r="D5003" s="4" t="n">
        <v>119.67</v>
      </c>
      <c r="E5003" s="4" t="n">
        <v>120.25</v>
      </c>
      <c r="F5003" s="4" t="n">
        <v>119.02</v>
      </c>
      <c r="G5003" s="4" t="n">
        <v>119.44</v>
      </c>
      <c r="H5003" s="5" t="n">
        <v>6150982</v>
      </c>
      <c r="I5003" s="3"/>
      <c r="J5003" s="3" t="n">
        <f aca="false">ROUND((G5003-G5002)/G5002*100,2)</f>
        <v>-0.26</v>
      </c>
      <c r="K5003" s="3" t="str">
        <f aca="false">B5003&amp;"_"&amp;C5003</f>
        <v>11_2024-01-03</v>
      </c>
    </row>
    <row r="5004" customFormat="false" ht="15" hidden="false" customHeight="false" outlineLevel="0" collapsed="false">
      <c r="A5004" s="3" t="n">
        <v>5003</v>
      </c>
      <c r="B5004" s="3" t="n">
        <v>11</v>
      </c>
      <c r="C5004" s="3" t="s">
        <v>59</v>
      </c>
      <c r="D5004" s="4" t="n">
        <v>118.05</v>
      </c>
      <c r="E5004" s="4" t="n">
        <v>118.94</v>
      </c>
      <c r="F5004" s="4" t="n">
        <v>117.63</v>
      </c>
      <c r="G5004" s="4" t="n">
        <v>118.45</v>
      </c>
      <c r="H5004" s="5" t="n">
        <v>4757724</v>
      </c>
      <c r="I5004" s="3"/>
      <c r="J5004" s="3" t="n">
        <f aca="false">ROUND((G5004-G5003)/G5003*100,2)</f>
        <v>-0.83</v>
      </c>
      <c r="K5004" s="3" t="str">
        <f aca="false">B5004&amp;"_"&amp;C5004</f>
        <v>11_2024-01-04</v>
      </c>
    </row>
    <row r="5005" customFormat="false" ht="15" hidden="false" customHeight="false" outlineLevel="0" collapsed="false">
      <c r="A5005" s="3" t="n">
        <v>5004</v>
      </c>
      <c r="B5005" s="3" t="n">
        <v>11</v>
      </c>
      <c r="C5005" s="3" t="s">
        <v>60</v>
      </c>
      <c r="D5005" s="4" t="n">
        <v>119.79</v>
      </c>
      <c r="E5005" s="4" t="n">
        <v>120.39</v>
      </c>
      <c r="F5005" s="4" t="n">
        <v>118.85</v>
      </c>
      <c r="G5005" s="4" t="n">
        <v>119.56</v>
      </c>
      <c r="H5005" s="5" t="n">
        <v>1150727</v>
      </c>
      <c r="I5005" s="3"/>
      <c r="J5005" s="3" t="n">
        <f aca="false">ROUND((G5005-G5004)/G5004*100,2)</f>
        <v>0.94</v>
      </c>
      <c r="K5005" s="3" t="str">
        <f aca="false">B5005&amp;"_"&amp;C5005</f>
        <v>11_2024-01-05</v>
      </c>
    </row>
    <row r="5006" customFormat="false" ht="15" hidden="false" customHeight="false" outlineLevel="0" collapsed="false">
      <c r="A5006" s="3" t="n">
        <v>5005</v>
      </c>
      <c r="B5006" s="3" t="n">
        <v>11</v>
      </c>
      <c r="C5006" s="3" t="s">
        <v>61</v>
      </c>
      <c r="D5006" s="4" t="n">
        <v>121.95</v>
      </c>
      <c r="E5006" s="4" t="n">
        <v>122.49</v>
      </c>
      <c r="F5006" s="4" t="n">
        <v>121.62</v>
      </c>
      <c r="G5006" s="4" t="n">
        <v>121.94</v>
      </c>
      <c r="H5006" s="5" t="n">
        <v>7468617</v>
      </c>
      <c r="I5006" s="3"/>
      <c r="J5006" s="3" t="n">
        <f aca="false">ROUND((G5006-G5005)/G5005*100,2)</f>
        <v>1.99</v>
      </c>
      <c r="K5006" s="3" t="str">
        <f aca="false">B5006&amp;"_"&amp;C5006</f>
        <v>11_2024-01-08</v>
      </c>
    </row>
    <row r="5007" customFormat="false" ht="15" hidden="false" customHeight="false" outlineLevel="0" collapsed="false">
      <c r="A5007" s="3" t="n">
        <v>5006</v>
      </c>
      <c r="B5007" s="3" t="n">
        <v>11</v>
      </c>
      <c r="C5007" s="3" t="s">
        <v>62</v>
      </c>
      <c r="D5007" s="4" t="n">
        <v>123.65</v>
      </c>
      <c r="E5007" s="4" t="n">
        <v>123.8</v>
      </c>
      <c r="F5007" s="4" t="n">
        <v>123.1</v>
      </c>
      <c r="G5007" s="4" t="n">
        <v>123.74</v>
      </c>
      <c r="H5007" s="5" t="n">
        <v>4027878</v>
      </c>
      <c r="I5007" s="3"/>
      <c r="J5007" s="3" t="n">
        <f aca="false">ROUND((G5007-G5006)/G5006*100,2)</f>
        <v>1.48</v>
      </c>
      <c r="K5007" s="3" t="str">
        <f aca="false">B5007&amp;"_"&amp;C5007</f>
        <v>11_2024-01-09</v>
      </c>
    </row>
    <row r="5008" customFormat="false" ht="15" hidden="false" customHeight="false" outlineLevel="0" collapsed="false">
      <c r="A5008" s="3" t="n">
        <v>5007</v>
      </c>
      <c r="B5008" s="3" t="n">
        <v>11</v>
      </c>
      <c r="C5008" s="3" t="s">
        <v>63</v>
      </c>
      <c r="D5008" s="4" t="n">
        <v>123.28</v>
      </c>
      <c r="E5008" s="4" t="n">
        <v>123.76</v>
      </c>
      <c r="F5008" s="4" t="n">
        <v>122.76</v>
      </c>
      <c r="G5008" s="4" t="n">
        <v>123.14</v>
      </c>
      <c r="H5008" s="5" t="n">
        <v>5516971</v>
      </c>
      <c r="I5008" s="3"/>
      <c r="J5008" s="3" t="n">
        <f aca="false">ROUND((G5008-G5007)/G5007*100,2)</f>
        <v>-0.48</v>
      </c>
      <c r="K5008" s="3" t="str">
        <f aca="false">B5008&amp;"_"&amp;C5008</f>
        <v>11_2024-01-10</v>
      </c>
    </row>
    <row r="5009" customFormat="false" ht="15" hidden="false" customHeight="false" outlineLevel="0" collapsed="false">
      <c r="A5009" s="3" t="n">
        <v>5008</v>
      </c>
      <c r="B5009" s="3" t="n">
        <v>11</v>
      </c>
      <c r="C5009" s="3" t="s">
        <v>64</v>
      </c>
      <c r="D5009" s="4" t="n">
        <v>123.19</v>
      </c>
      <c r="E5009" s="4" t="n">
        <v>123.75</v>
      </c>
      <c r="F5009" s="4" t="n">
        <v>122.76</v>
      </c>
      <c r="G5009" s="4" t="n">
        <v>123.41</v>
      </c>
      <c r="H5009" s="5" t="n">
        <v>3499214</v>
      </c>
      <c r="I5009" s="3"/>
      <c r="J5009" s="3" t="n">
        <f aca="false">ROUND((G5009-G5008)/G5008*100,2)</f>
        <v>0.22</v>
      </c>
      <c r="K5009" s="3" t="str">
        <f aca="false">B5009&amp;"_"&amp;C5009</f>
        <v>11_2024-01-11</v>
      </c>
    </row>
    <row r="5010" customFormat="false" ht="15" hidden="false" customHeight="false" outlineLevel="0" collapsed="false">
      <c r="A5010" s="3" t="n">
        <v>5009</v>
      </c>
      <c r="B5010" s="3" t="n">
        <v>11</v>
      </c>
      <c r="C5010" s="3" t="s">
        <v>65</v>
      </c>
      <c r="D5010" s="4" t="n">
        <v>121.76</v>
      </c>
      <c r="E5010" s="4" t="n">
        <v>122.53</v>
      </c>
      <c r="F5010" s="4" t="n">
        <v>121.25</v>
      </c>
      <c r="G5010" s="4" t="n">
        <v>121.88</v>
      </c>
      <c r="H5010" s="5" t="n">
        <v>618670</v>
      </c>
      <c r="I5010" s="3"/>
      <c r="J5010" s="3" t="n">
        <f aca="false">ROUND((G5010-G5009)/G5009*100,2)</f>
        <v>-1.24</v>
      </c>
      <c r="K5010" s="3" t="str">
        <f aca="false">B5010&amp;"_"&amp;C5010</f>
        <v>11_2024-01-12</v>
      </c>
    </row>
    <row r="5011" customFormat="false" ht="15" hidden="false" customHeight="false" outlineLevel="0" collapsed="false">
      <c r="A5011" s="3" t="n">
        <v>5010</v>
      </c>
      <c r="B5011" s="3" t="n">
        <v>11</v>
      </c>
      <c r="C5011" s="3" t="s">
        <v>66</v>
      </c>
      <c r="D5011" s="4" t="n">
        <v>119.66</v>
      </c>
      <c r="E5011" s="4" t="n">
        <v>119.88</v>
      </c>
      <c r="F5011" s="4" t="n">
        <v>119.37</v>
      </c>
      <c r="G5011" s="4" t="n">
        <v>119.78</v>
      </c>
      <c r="H5011" s="5" t="n">
        <v>7834630</v>
      </c>
      <c r="I5011" s="3"/>
      <c r="J5011" s="3" t="n">
        <f aca="false">ROUND((G5011-G5010)/G5010*100,2)</f>
        <v>-1.72</v>
      </c>
      <c r="K5011" s="3" t="str">
        <f aca="false">B5011&amp;"_"&amp;C5011</f>
        <v>11_2024-01-15</v>
      </c>
    </row>
    <row r="5012" customFormat="false" ht="15" hidden="false" customHeight="false" outlineLevel="0" collapsed="false">
      <c r="A5012" s="3" t="n">
        <v>5011</v>
      </c>
      <c r="B5012" s="3" t="n">
        <v>11</v>
      </c>
      <c r="C5012" s="3" t="s">
        <v>67</v>
      </c>
      <c r="D5012" s="4" t="n">
        <v>119.67</v>
      </c>
      <c r="E5012" s="4" t="n">
        <v>119.72</v>
      </c>
      <c r="F5012" s="4" t="n">
        <v>119.02</v>
      </c>
      <c r="G5012" s="4" t="n">
        <v>119.53</v>
      </c>
      <c r="H5012" s="5" t="n">
        <v>5760377</v>
      </c>
      <c r="I5012" s="3"/>
      <c r="J5012" s="3" t="n">
        <f aca="false">ROUND((G5012-G5011)/G5011*100,2)</f>
        <v>-0.21</v>
      </c>
      <c r="K5012" s="3" t="str">
        <f aca="false">B5012&amp;"_"&amp;C5012</f>
        <v>11_2024-01-16</v>
      </c>
    </row>
    <row r="5013" customFormat="false" ht="15" hidden="false" customHeight="false" outlineLevel="0" collapsed="false">
      <c r="A5013" s="3" t="n">
        <v>5012</v>
      </c>
      <c r="B5013" s="3" t="n">
        <v>11</v>
      </c>
      <c r="C5013" s="3" t="s">
        <v>68</v>
      </c>
      <c r="D5013" s="4" t="n">
        <v>119.56</v>
      </c>
      <c r="E5013" s="4" t="n">
        <v>119.56</v>
      </c>
      <c r="F5013" s="4" t="n">
        <v>119.24</v>
      </c>
      <c r="G5013" s="4" t="n">
        <v>119.37</v>
      </c>
      <c r="H5013" s="5" t="n">
        <v>5782787</v>
      </c>
      <c r="I5013" s="3"/>
      <c r="J5013" s="3" t="n">
        <f aca="false">ROUND((G5013-G5012)/G5012*100,2)</f>
        <v>-0.13</v>
      </c>
      <c r="K5013" s="3" t="str">
        <f aca="false">B5013&amp;"_"&amp;C5013</f>
        <v>11_2024-01-17</v>
      </c>
    </row>
    <row r="5014" customFormat="false" ht="15" hidden="false" customHeight="false" outlineLevel="0" collapsed="false">
      <c r="A5014" s="3" t="n">
        <v>5013</v>
      </c>
      <c r="B5014" s="3" t="n">
        <v>11</v>
      </c>
      <c r="C5014" s="3" t="s">
        <v>69</v>
      </c>
      <c r="D5014" s="4" t="n">
        <v>116.55</v>
      </c>
      <c r="E5014" s="4" t="n">
        <v>116.77</v>
      </c>
      <c r="F5014" s="4" t="n">
        <v>115.64</v>
      </c>
      <c r="G5014" s="4" t="n">
        <v>116.22</v>
      </c>
      <c r="H5014" s="5" t="n">
        <v>5603068</v>
      </c>
      <c r="I5014" s="3"/>
      <c r="J5014" s="3" t="n">
        <f aca="false">ROUND((G5014-G5013)/G5013*100,2)</f>
        <v>-2.64</v>
      </c>
      <c r="K5014" s="3" t="str">
        <f aca="false">B5014&amp;"_"&amp;C5014</f>
        <v>11_2024-01-18</v>
      </c>
    </row>
    <row r="5015" customFormat="false" ht="15" hidden="false" customHeight="false" outlineLevel="0" collapsed="false">
      <c r="A5015" s="3" t="n">
        <v>5014</v>
      </c>
      <c r="B5015" s="3" t="n">
        <v>11</v>
      </c>
      <c r="C5015" s="3" t="s">
        <v>70</v>
      </c>
      <c r="D5015" s="4" t="n">
        <v>116.38</v>
      </c>
      <c r="E5015" s="4" t="n">
        <v>116.68</v>
      </c>
      <c r="F5015" s="4" t="n">
        <v>115.63</v>
      </c>
      <c r="G5015" s="4" t="n">
        <v>116.27</v>
      </c>
      <c r="H5015" s="5" t="n">
        <v>1003140</v>
      </c>
      <c r="I5015" s="3"/>
      <c r="J5015" s="3" t="n">
        <f aca="false">ROUND((G5015-G5014)/G5014*100,2)</f>
        <v>0.04</v>
      </c>
      <c r="K5015" s="3" t="str">
        <f aca="false">B5015&amp;"_"&amp;C5015</f>
        <v>11_2024-01-19</v>
      </c>
    </row>
    <row r="5016" customFormat="false" ht="15" hidden="false" customHeight="false" outlineLevel="0" collapsed="false">
      <c r="A5016" s="3" t="n">
        <v>5015</v>
      </c>
      <c r="B5016" s="3" t="n">
        <v>11</v>
      </c>
      <c r="C5016" s="3" t="s">
        <v>71</v>
      </c>
      <c r="D5016" s="4" t="n">
        <v>117.09</v>
      </c>
      <c r="E5016" s="4" t="n">
        <v>117.46</v>
      </c>
      <c r="F5016" s="4" t="n">
        <v>116.47</v>
      </c>
      <c r="G5016" s="4" t="n">
        <v>116.74</v>
      </c>
      <c r="H5016" s="5" t="n">
        <v>2812452</v>
      </c>
      <c r="I5016" s="3"/>
      <c r="J5016" s="3" t="n">
        <f aca="false">ROUND((G5016-G5015)/G5015*100,2)</f>
        <v>0.4</v>
      </c>
      <c r="K5016" s="3" t="str">
        <f aca="false">B5016&amp;"_"&amp;C5016</f>
        <v>11_2024-01-22</v>
      </c>
    </row>
    <row r="5017" customFormat="false" ht="15" hidden="false" customHeight="false" outlineLevel="0" collapsed="false">
      <c r="A5017" s="3" t="n">
        <v>5016</v>
      </c>
      <c r="B5017" s="3" t="n">
        <v>11</v>
      </c>
      <c r="C5017" s="3" t="s">
        <v>72</v>
      </c>
      <c r="D5017" s="4" t="n">
        <v>116.71</v>
      </c>
      <c r="E5017" s="4" t="n">
        <v>117.5</v>
      </c>
      <c r="F5017" s="4" t="n">
        <v>116.56</v>
      </c>
      <c r="G5017" s="4" t="n">
        <v>116.89</v>
      </c>
      <c r="H5017" s="5" t="n">
        <v>4930855</v>
      </c>
      <c r="I5017" s="3"/>
      <c r="J5017" s="3" t="n">
        <f aca="false">ROUND((G5017-G5016)/G5016*100,2)</f>
        <v>0.13</v>
      </c>
      <c r="K5017" s="3" t="str">
        <f aca="false">B5017&amp;"_"&amp;C5017</f>
        <v>11_2024-01-23</v>
      </c>
    </row>
    <row r="5018" customFormat="false" ht="15" hidden="false" customHeight="false" outlineLevel="0" collapsed="false">
      <c r="A5018" s="3" t="n">
        <v>5017</v>
      </c>
      <c r="B5018" s="3" t="n">
        <v>11</v>
      </c>
      <c r="C5018" s="3" t="s">
        <v>73</v>
      </c>
      <c r="D5018" s="4" t="n">
        <v>118.4</v>
      </c>
      <c r="E5018" s="4" t="n">
        <v>118.64</v>
      </c>
      <c r="F5018" s="4" t="n">
        <v>117.98</v>
      </c>
      <c r="G5018" s="4" t="n">
        <v>118.17</v>
      </c>
      <c r="H5018" s="5" t="n">
        <v>2744242</v>
      </c>
      <c r="I5018" s="3"/>
      <c r="J5018" s="3" t="n">
        <f aca="false">ROUND((G5018-G5017)/G5017*100,2)</f>
        <v>1.1</v>
      </c>
      <c r="K5018" s="3" t="str">
        <f aca="false">B5018&amp;"_"&amp;C5018</f>
        <v>11_2024-01-24</v>
      </c>
    </row>
    <row r="5019" customFormat="false" ht="15" hidden="false" customHeight="false" outlineLevel="0" collapsed="false">
      <c r="A5019" s="3" t="n">
        <v>5018</v>
      </c>
      <c r="B5019" s="3" t="n">
        <v>11</v>
      </c>
      <c r="C5019" s="3" t="s">
        <v>74</v>
      </c>
      <c r="D5019" s="4" t="n">
        <v>118.8</v>
      </c>
      <c r="E5019" s="4" t="n">
        <v>119.08</v>
      </c>
      <c r="F5019" s="4" t="n">
        <v>118.66</v>
      </c>
      <c r="G5019" s="4" t="n">
        <v>118.98</v>
      </c>
      <c r="H5019" s="5" t="n">
        <v>5042807</v>
      </c>
      <c r="I5019" s="3"/>
      <c r="J5019" s="3" t="n">
        <f aca="false">ROUND((G5019-G5018)/G5018*100,2)</f>
        <v>0.69</v>
      </c>
      <c r="K5019" s="3" t="str">
        <f aca="false">B5019&amp;"_"&amp;C5019</f>
        <v>11_2024-01-25</v>
      </c>
    </row>
    <row r="5020" customFormat="false" ht="15" hidden="false" customHeight="false" outlineLevel="0" collapsed="false">
      <c r="A5020" s="3" t="n">
        <v>5019</v>
      </c>
      <c r="B5020" s="3" t="n">
        <v>11</v>
      </c>
      <c r="C5020" s="3" t="s">
        <v>75</v>
      </c>
      <c r="D5020" s="4" t="n">
        <v>119.29</v>
      </c>
      <c r="E5020" s="4" t="n">
        <v>119.91</v>
      </c>
      <c r="F5020" s="4" t="n">
        <v>118.79</v>
      </c>
      <c r="G5020" s="4" t="n">
        <v>118.91</v>
      </c>
      <c r="H5020" s="5" t="n">
        <v>5915052</v>
      </c>
      <c r="I5020" s="3"/>
      <c r="J5020" s="3" t="n">
        <f aca="false">ROUND((G5020-G5019)/G5019*100,2)</f>
        <v>-0.06</v>
      </c>
      <c r="K5020" s="3" t="str">
        <f aca="false">B5020&amp;"_"&amp;C5020</f>
        <v>11_2024-01-26</v>
      </c>
    </row>
    <row r="5021" customFormat="false" ht="15" hidden="false" customHeight="false" outlineLevel="0" collapsed="false">
      <c r="A5021" s="3" t="n">
        <v>5020</v>
      </c>
      <c r="B5021" s="3" t="n">
        <v>11</v>
      </c>
      <c r="C5021" s="3" t="s">
        <v>76</v>
      </c>
      <c r="D5021" s="4" t="n">
        <v>119.41</v>
      </c>
      <c r="E5021" s="4" t="n">
        <v>119.76</v>
      </c>
      <c r="F5021" s="4" t="n">
        <v>118.98</v>
      </c>
      <c r="G5021" s="4" t="n">
        <v>119.14</v>
      </c>
      <c r="H5021" s="5" t="n">
        <v>3180115</v>
      </c>
      <c r="I5021" s="3"/>
      <c r="J5021" s="3" t="n">
        <f aca="false">ROUND((G5021-G5020)/G5020*100,2)</f>
        <v>0.19</v>
      </c>
      <c r="K5021" s="3" t="str">
        <f aca="false">B5021&amp;"_"&amp;C5021</f>
        <v>11_2024-01-29</v>
      </c>
    </row>
    <row r="5022" customFormat="false" ht="15" hidden="false" customHeight="false" outlineLevel="0" collapsed="false">
      <c r="A5022" s="3" t="n">
        <v>5021</v>
      </c>
      <c r="B5022" s="3" t="n">
        <v>11</v>
      </c>
      <c r="C5022" s="3" t="s">
        <v>77</v>
      </c>
      <c r="D5022" s="4" t="n">
        <v>122.07</v>
      </c>
      <c r="E5022" s="4" t="n">
        <v>122.62</v>
      </c>
      <c r="F5022" s="4" t="n">
        <v>121.59</v>
      </c>
      <c r="G5022" s="4" t="n">
        <v>121.89</v>
      </c>
      <c r="H5022" s="5" t="n">
        <v>2825703</v>
      </c>
      <c r="I5022" s="3"/>
      <c r="J5022" s="3" t="n">
        <f aca="false">ROUND((G5022-G5021)/G5021*100,2)</f>
        <v>2.31</v>
      </c>
      <c r="K5022" s="3" t="str">
        <f aca="false">B5022&amp;"_"&amp;C5022</f>
        <v>11_2024-01-30</v>
      </c>
    </row>
    <row r="5023" customFormat="false" ht="15" hidden="false" customHeight="false" outlineLevel="0" collapsed="false">
      <c r="A5023" s="3" t="n">
        <v>5022</v>
      </c>
      <c r="B5023" s="3" t="n">
        <v>11</v>
      </c>
      <c r="C5023" s="3" t="s">
        <v>78</v>
      </c>
      <c r="D5023" s="4" t="n">
        <v>123.83</v>
      </c>
      <c r="E5023" s="4" t="n">
        <v>124.2</v>
      </c>
      <c r="F5023" s="4" t="n">
        <v>123.25</v>
      </c>
      <c r="G5023" s="4" t="n">
        <v>123.47</v>
      </c>
      <c r="H5023" s="5" t="n">
        <v>2028402</v>
      </c>
      <c r="I5023" s="3"/>
      <c r="J5023" s="3" t="n">
        <f aca="false">ROUND((G5023-G5022)/G5022*100,2)</f>
        <v>1.3</v>
      </c>
      <c r="K5023" s="3" t="str">
        <f aca="false">B5023&amp;"_"&amp;C5023</f>
        <v>11_2024-01-31</v>
      </c>
    </row>
    <row r="5024" customFormat="false" ht="15" hidden="false" customHeight="false" outlineLevel="0" collapsed="false">
      <c r="A5024" s="3" t="n">
        <v>5023</v>
      </c>
      <c r="B5024" s="3" t="n">
        <v>11</v>
      </c>
      <c r="C5024" s="3" t="s">
        <v>79</v>
      </c>
      <c r="D5024" s="4" t="n">
        <v>126.27</v>
      </c>
      <c r="E5024" s="4" t="n">
        <v>127.22</v>
      </c>
      <c r="F5024" s="4" t="n">
        <v>126.27</v>
      </c>
      <c r="G5024" s="4" t="n">
        <v>126.7</v>
      </c>
      <c r="H5024" s="5" t="n">
        <v>3165061</v>
      </c>
      <c r="I5024" s="3"/>
      <c r="J5024" s="3" t="n">
        <f aca="false">ROUND((G5024-G5023)/G5023*100,2)</f>
        <v>2.62</v>
      </c>
      <c r="K5024" s="3" t="str">
        <f aca="false">B5024&amp;"_"&amp;C5024</f>
        <v>11_2024-02-01</v>
      </c>
    </row>
    <row r="5025" customFormat="false" ht="15" hidden="false" customHeight="false" outlineLevel="0" collapsed="false">
      <c r="A5025" s="3" t="n">
        <v>5024</v>
      </c>
      <c r="B5025" s="3" t="n">
        <v>11</v>
      </c>
      <c r="C5025" s="3" t="s">
        <v>80</v>
      </c>
      <c r="D5025" s="4" t="n">
        <v>125.9</v>
      </c>
      <c r="E5025" s="4" t="n">
        <v>126.23</v>
      </c>
      <c r="F5025" s="4" t="n">
        <v>125.19</v>
      </c>
      <c r="G5025" s="4" t="n">
        <v>126.03</v>
      </c>
      <c r="H5025" s="5" t="n">
        <v>3638060</v>
      </c>
      <c r="I5025" s="3"/>
      <c r="J5025" s="3" t="n">
        <f aca="false">ROUND((G5025-G5024)/G5024*100,2)</f>
        <v>-0.53</v>
      </c>
      <c r="K5025" s="3" t="str">
        <f aca="false">B5025&amp;"_"&amp;C5025</f>
        <v>11_2024-02-02</v>
      </c>
    </row>
    <row r="5026" customFormat="false" ht="15" hidden="false" customHeight="false" outlineLevel="0" collapsed="false">
      <c r="A5026" s="3" t="n">
        <v>5025</v>
      </c>
      <c r="B5026" s="3" t="n">
        <v>11</v>
      </c>
      <c r="C5026" s="3" t="s">
        <v>81</v>
      </c>
      <c r="D5026" s="4" t="n">
        <v>124.7</v>
      </c>
      <c r="E5026" s="4" t="n">
        <v>125.56</v>
      </c>
      <c r="F5026" s="4" t="n">
        <v>124</v>
      </c>
      <c r="G5026" s="4" t="n">
        <v>124.85</v>
      </c>
      <c r="H5026" s="5" t="n">
        <v>6318651</v>
      </c>
      <c r="I5026" s="3"/>
      <c r="J5026" s="3" t="n">
        <f aca="false">ROUND((G5026-G5025)/G5025*100,2)</f>
        <v>-0.94</v>
      </c>
      <c r="K5026" s="3" t="str">
        <f aca="false">B5026&amp;"_"&amp;C5026</f>
        <v>11_2024-02-05</v>
      </c>
    </row>
    <row r="5027" customFormat="false" ht="15" hidden="false" customHeight="false" outlineLevel="0" collapsed="false">
      <c r="A5027" s="3" t="n">
        <v>5026</v>
      </c>
      <c r="B5027" s="3" t="n">
        <v>11</v>
      </c>
      <c r="C5027" s="3" t="s">
        <v>82</v>
      </c>
      <c r="D5027" s="4" t="n">
        <v>127.19</v>
      </c>
      <c r="E5027" s="4" t="n">
        <v>127.46</v>
      </c>
      <c r="F5027" s="4" t="n">
        <v>127.1</v>
      </c>
      <c r="G5027" s="4" t="n">
        <v>127.33</v>
      </c>
      <c r="H5027" s="5" t="n">
        <v>4627830</v>
      </c>
      <c r="I5027" s="3"/>
      <c r="J5027" s="3" t="n">
        <f aca="false">ROUND((G5027-G5026)/G5026*100,2)</f>
        <v>1.99</v>
      </c>
      <c r="K5027" s="3" t="str">
        <f aca="false">B5027&amp;"_"&amp;C5027</f>
        <v>11_2024-02-06</v>
      </c>
    </row>
    <row r="5028" customFormat="false" ht="15" hidden="false" customHeight="false" outlineLevel="0" collapsed="false">
      <c r="A5028" s="3" t="n">
        <v>5027</v>
      </c>
      <c r="B5028" s="3" t="n">
        <v>11</v>
      </c>
      <c r="C5028" s="3" t="s">
        <v>83</v>
      </c>
      <c r="D5028" s="4" t="n">
        <v>126.14</v>
      </c>
      <c r="E5028" s="4" t="n">
        <v>126.19</v>
      </c>
      <c r="F5028" s="4" t="n">
        <v>125.4</v>
      </c>
      <c r="G5028" s="4" t="n">
        <v>125.83</v>
      </c>
      <c r="H5028" s="5" t="n">
        <v>2776914</v>
      </c>
      <c r="I5028" s="3"/>
      <c r="J5028" s="3" t="n">
        <f aca="false">ROUND((G5028-G5027)/G5027*100,2)</f>
        <v>-1.18</v>
      </c>
      <c r="K5028" s="3" t="str">
        <f aca="false">B5028&amp;"_"&amp;C5028</f>
        <v>11_2024-02-07</v>
      </c>
    </row>
    <row r="5029" customFormat="false" ht="15" hidden="false" customHeight="false" outlineLevel="0" collapsed="false">
      <c r="A5029" s="3" t="n">
        <v>5028</v>
      </c>
      <c r="B5029" s="3" t="n">
        <v>11</v>
      </c>
      <c r="C5029" s="3" t="s">
        <v>84</v>
      </c>
      <c r="D5029" s="4" t="n">
        <v>128.94</v>
      </c>
      <c r="E5029" s="4" t="n">
        <v>129.55</v>
      </c>
      <c r="F5029" s="4" t="n">
        <v>128.48</v>
      </c>
      <c r="G5029" s="4" t="n">
        <v>128.54</v>
      </c>
      <c r="H5029" s="5" t="n">
        <v>1781068</v>
      </c>
      <c r="I5029" s="3"/>
      <c r="J5029" s="3" t="n">
        <f aca="false">ROUND((G5029-G5028)/G5028*100,2)</f>
        <v>2.15</v>
      </c>
      <c r="K5029" s="3" t="str">
        <f aca="false">B5029&amp;"_"&amp;C5029</f>
        <v>11_2024-02-08</v>
      </c>
    </row>
    <row r="5030" customFormat="false" ht="15" hidden="false" customHeight="false" outlineLevel="0" collapsed="false">
      <c r="A5030" s="3" t="n">
        <v>5029</v>
      </c>
      <c r="B5030" s="3" t="n">
        <v>11</v>
      </c>
      <c r="C5030" s="3" t="s">
        <v>85</v>
      </c>
      <c r="D5030" s="4" t="n">
        <v>132.63</v>
      </c>
      <c r="E5030" s="4" t="n">
        <v>133.45</v>
      </c>
      <c r="F5030" s="4" t="n">
        <v>131.96</v>
      </c>
      <c r="G5030" s="4" t="n">
        <v>132.81</v>
      </c>
      <c r="H5030" s="5" t="n">
        <v>7797509</v>
      </c>
      <c r="I5030" s="3"/>
      <c r="J5030" s="3" t="n">
        <f aca="false">ROUND((G5030-G5029)/G5029*100,2)</f>
        <v>3.32</v>
      </c>
      <c r="K5030" s="3" t="str">
        <f aca="false">B5030&amp;"_"&amp;C5030</f>
        <v>11_2024-02-09</v>
      </c>
    </row>
    <row r="5031" customFormat="false" ht="15" hidden="false" customHeight="false" outlineLevel="0" collapsed="false">
      <c r="A5031" s="3" t="n">
        <v>5030</v>
      </c>
      <c r="B5031" s="3" t="n">
        <v>11</v>
      </c>
      <c r="C5031" s="3" t="s">
        <v>86</v>
      </c>
      <c r="D5031" s="4" t="n">
        <v>132.31</v>
      </c>
      <c r="E5031" s="4" t="n">
        <v>133.09</v>
      </c>
      <c r="F5031" s="4" t="n">
        <v>131.71</v>
      </c>
      <c r="G5031" s="4" t="n">
        <v>132.72</v>
      </c>
      <c r="H5031" s="5" t="n">
        <v>1833608</v>
      </c>
      <c r="I5031" s="3"/>
      <c r="J5031" s="3" t="n">
        <f aca="false">ROUND((G5031-G5030)/G5030*100,2)</f>
        <v>-0.07</v>
      </c>
      <c r="K5031" s="3" t="str">
        <f aca="false">B5031&amp;"_"&amp;C5031</f>
        <v>11_2024-02-12</v>
      </c>
    </row>
    <row r="5032" customFormat="false" ht="15" hidden="false" customHeight="false" outlineLevel="0" collapsed="false">
      <c r="A5032" s="3" t="n">
        <v>5031</v>
      </c>
      <c r="B5032" s="3" t="n">
        <v>11</v>
      </c>
      <c r="C5032" s="3" t="s">
        <v>87</v>
      </c>
      <c r="D5032" s="4" t="n">
        <v>128.59</v>
      </c>
      <c r="E5032" s="4" t="n">
        <v>129.17</v>
      </c>
      <c r="F5032" s="4" t="n">
        <v>128.17</v>
      </c>
      <c r="G5032" s="4" t="n">
        <v>129</v>
      </c>
      <c r="H5032" s="5" t="n">
        <v>7659454</v>
      </c>
      <c r="I5032" s="3"/>
      <c r="J5032" s="3" t="n">
        <f aca="false">ROUND((G5032-G5031)/G5031*100,2)</f>
        <v>-2.8</v>
      </c>
      <c r="K5032" s="3" t="str">
        <f aca="false">B5032&amp;"_"&amp;C5032</f>
        <v>11_2024-02-13</v>
      </c>
    </row>
    <row r="5033" customFormat="false" ht="15" hidden="false" customHeight="false" outlineLevel="0" collapsed="false">
      <c r="A5033" s="3" t="n">
        <v>5032</v>
      </c>
      <c r="B5033" s="3" t="n">
        <v>11</v>
      </c>
      <c r="C5033" s="3" t="s">
        <v>88</v>
      </c>
      <c r="D5033" s="4" t="n">
        <v>127.68</v>
      </c>
      <c r="E5033" s="4" t="n">
        <v>128.79</v>
      </c>
      <c r="F5033" s="4" t="n">
        <v>127.1</v>
      </c>
      <c r="G5033" s="4" t="n">
        <v>128.1</v>
      </c>
      <c r="H5033" s="5" t="n">
        <v>5992546</v>
      </c>
      <c r="I5033" s="3"/>
      <c r="J5033" s="3" t="n">
        <f aca="false">ROUND((G5033-G5032)/G5032*100,2)</f>
        <v>-0.7</v>
      </c>
      <c r="K5033" s="3" t="str">
        <f aca="false">B5033&amp;"_"&amp;C5033</f>
        <v>11_2024-02-14</v>
      </c>
    </row>
    <row r="5034" customFormat="false" ht="15" hidden="false" customHeight="false" outlineLevel="0" collapsed="false">
      <c r="A5034" s="3" t="n">
        <v>5033</v>
      </c>
      <c r="B5034" s="3" t="n">
        <v>11</v>
      </c>
      <c r="C5034" s="3" t="s">
        <v>89</v>
      </c>
      <c r="D5034" s="4" t="n">
        <v>131.52</v>
      </c>
      <c r="E5034" s="4" t="n">
        <v>132.19</v>
      </c>
      <c r="F5034" s="4" t="n">
        <v>131.22</v>
      </c>
      <c r="G5034" s="4" t="n">
        <v>131.98</v>
      </c>
      <c r="H5034" s="5" t="n">
        <v>2443367</v>
      </c>
      <c r="I5034" s="3"/>
      <c r="J5034" s="3" t="n">
        <f aca="false">ROUND((G5034-G5033)/G5033*100,2)</f>
        <v>3.03</v>
      </c>
      <c r="K5034" s="3" t="str">
        <f aca="false">B5034&amp;"_"&amp;C5034</f>
        <v>11_2024-02-15</v>
      </c>
    </row>
    <row r="5035" customFormat="false" ht="15" hidden="false" customHeight="false" outlineLevel="0" collapsed="false">
      <c r="A5035" s="3" t="n">
        <v>5034</v>
      </c>
      <c r="B5035" s="3" t="n">
        <v>11</v>
      </c>
      <c r="C5035" s="3" t="s">
        <v>90</v>
      </c>
      <c r="D5035" s="4" t="n">
        <v>131.99</v>
      </c>
      <c r="E5035" s="4" t="n">
        <v>132.77</v>
      </c>
      <c r="F5035" s="4" t="n">
        <v>131.64</v>
      </c>
      <c r="G5035" s="4" t="n">
        <v>131.77</v>
      </c>
      <c r="H5035" s="5" t="n">
        <v>7360459</v>
      </c>
      <c r="I5035" s="3"/>
      <c r="J5035" s="3" t="n">
        <f aca="false">ROUND((G5035-G5034)/G5034*100,2)</f>
        <v>-0.16</v>
      </c>
      <c r="K5035" s="3" t="str">
        <f aca="false">B5035&amp;"_"&amp;C5035</f>
        <v>11_2024-02-16</v>
      </c>
    </row>
    <row r="5036" customFormat="false" ht="15" hidden="false" customHeight="false" outlineLevel="0" collapsed="false">
      <c r="A5036" s="3" t="n">
        <v>5035</v>
      </c>
      <c r="B5036" s="3" t="n">
        <v>11</v>
      </c>
      <c r="C5036" s="3" t="s">
        <v>91</v>
      </c>
      <c r="D5036" s="4" t="n">
        <v>133.34</v>
      </c>
      <c r="E5036" s="4" t="n">
        <v>133.85</v>
      </c>
      <c r="F5036" s="4" t="n">
        <v>132.66</v>
      </c>
      <c r="G5036" s="4" t="n">
        <v>133.48</v>
      </c>
      <c r="H5036" s="5" t="n">
        <v>7835561</v>
      </c>
      <c r="I5036" s="3"/>
      <c r="J5036" s="3" t="n">
        <f aca="false">ROUND((G5036-G5035)/G5035*100,2)</f>
        <v>1.3</v>
      </c>
      <c r="K5036" s="3" t="str">
        <f aca="false">B5036&amp;"_"&amp;C5036</f>
        <v>11_2024-02-19</v>
      </c>
    </row>
    <row r="5037" customFormat="false" ht="15" hidden="false" customHeight="false" outlineLevel="0" collapsed="false">
      <c r="A5037" s="3" t="n">
        <v>5036</v>
      </c>
      <c r="B5037" s="3" t="n">
        <v>11</v>
      </c>
      <c r="C5037" s="3" t="s">
        <v>92</v>
      </c>
      <c r="D5037" s="4" t="n">
        <v>135.15</v>
      </c>
      <c r="E5037" s="4" t="n">
        <v>135.83</v>
      </c>
      <c r="F5037" s="4" t="n">
        <v>134.18</v>
      </c>
      <c r="G5037" s="4" t="n">
        <v>134.77</v>
      </c>
      <c r="H5037" s="5" t="n">
        <v>1262036</v>
      </c>
      <c r="I5037" s="3"/>
      <c r="J5037" s="3" t="n">
        <f aca="false">ROUND((G5037-G5036)/G5036*100,2)</f>
        <v>0.97</v>
      </c>
      <c r="K5037" s="3" t="str">
        <f aca="false">B5037&amp;"_"&amp;C5037</f>
        <v>11_2024-02-20</v>
      </c>
    </row>
    <row r="5038" customFormat="false" ht="15" hidden="false" customHeight="false" outlineLevel="0" collapsed="false">
      <c r="A5038" s="3" t="n">
        <v>5037</v>
      </c>
      <c r="B5038" s="3" t="n">
        <v>11</v>
      </c>
      <c r="C5038" s="3" t="s">
        <v>93</v>
      </c>
      <c r="D5038" s="4" t="n">
        <v>136.01</v>
      </c>
      <c r="E5038" s="4" t="n">
        <v>136.2</v>
      </c>
      <c r="F5038" s="4" t="n">
        <v>135.94</v>
      </c>
      <c r="G5038" s="4" t="n">
        <v>136.04</v>
      </c>
      <c r="H5038" s="5" t="n">
        <v>1153670</v>
      </c>
      <c r="I5038" s="3"/>
      <c r="J5038" s="3" t="n">
        <f aca="false">ROUND((G5038-G5037)/G5037*100,2)</f>
        <v>0.94</v>
      </c>
      <c r="K5038" s="3" t="str">
        <f aca="false">B5038&amp;"_"&amp;C5038</f>
        <v>11_2024-02-21</v>
      </c>
    </row>
    <row r="5039" customFormat="false" ht="15" hidden="false" customHeight="false" outlineLevel="0" collapsed="false">
      <c r="A5039" s="3" t="n">
        <v>5038</v>
      </c>
      <c r="B5039" s="3" t="n">
        <v>11</v>
      </c>
      <c r="C5039" s="3" t="s">
        <v>94</v>
      </c>
      <c r="D5039" s="4" t="n">
        <v>136.81</v>
      </c>
      <c r="E5039" s="4" t="n">
        <v>136.88</v>
      </c>
      <c r="F5039" s="4" t="n">
        <v>136.36</v>
      </c>
      <c r="G5039" s="4" t="n">
        <v>136.57</v>
      </c>
      <c r="H5039" s="5" t="n">
        <v>2992551</v>
      </c>
      <c r="I5039" s="3"/>
      <c r="J5039" s="3" t="n">
        <f aca="false">ROUND((G5039-G5038)/G5038*100,2)</f>
        <v>0.39</v>
      </c>
      <c r="K5039" s="3" t="str">
        <f aca="false">B5039&amp;"_"&amp;C5039</f>
        <v>11_2024-02-22</v>
      </c>
    </row>
    <row r="5040" customFormat="false" ht="15" hidden="false" customHeight="false" outlineLevel="0" collapsed="false">
      <c r="A5040" s="3" t="n">
        <v>5039</v>
      </c>
      <c r="B5040" s="3" t="n">
        <v>11</v>
      </c>
      <c r="C5040" s="3" t="s">
        <v>95</v>
      </c>
      <c r="D5040" s="4" t="n">
        <v>135.93</v>
      </c>
      <c r="E5040" s="4" t="n">
        <v>136.71</v>
      </c>
      <c r="F5040" s="4" t="n">
        <v>135.3</v>
      </c>
      <c r="G5040" s="4" t="n">
        <v>135.56</v>
      </c>
      <c r="H5040" s="5" t="n">
        <v>792435</v>
      </c>
      <c r="I5040" s="3"/>
      <c r="J5040" s="3" t="n">
        <f aca="false">ROUND((G5040-G5039)/G5039*100,2)</f>
        <v>-0.74</v>
      </c>
      <c r="K5040" s="3" t="str">
        <f aca="false">B5040&amp;"_"&amp;C5040</f>
        <v>11_2024-02-23</v>
      </c>
    </row>
    <row r="5041" customFormat="false" ht="15" hidden="false" customHeight="false" outlineLevel="0" collapsed="false">
      <c r="A5041" s="3" t="n">
        <v>5040</v>
      </c>
      <c r="B5041" s="3" t="n">
        <v>11</v>
      </c>
      <c r="C5041" s="3" t="s">
        <v>96</v>
      </c>
      <c r="D5041" s="4" t="n">
        <v>133.86</v>
      </c>
      <c r="E5041" s="4" t="n">
        <v>134.58</v>
      </c>
      <c r="F5041" s="4" t="n">
        <v>133.85</v>
      </c>
      <c r="G5041" s="4" t="n">
        <v>134.33</v>
      </c>
      <c r="H5041" s="5" t="n">
        <v>3807133</v>
      </c>
      <c r="I5041" s="3"/>
      <c r="J5041" s="3" t="n">
        <f aca="false">ROUND((G5041-G5040)/G5040*100,2)</f>
        <v>-0.91</v>
      </c>
      <c r="K5041" s="3" t="str">
        <f aca="false">B5041&amp;"_"&amp;C5041</f>
        <v>11_2024-02-26</v>
      </c>
    </row>
    <row r="5042" customFormat="false" ht="15" hidden="false" customHeight="false" outlineLevel="0" collapsed="false">
      <c r="A5042" s="3" t="n">
        <v>5041</v>
      </c>
      <c r="B5042" s="3" t="n">
        <v>11</v>
      </c>
      <c r="C5042" s="3" t="s">
        <v>97</v>
      </c>
      <c r="D5042" s="4" t="n">
        <v>136.9</v>
      </c>
      <c r="E5042" s="4" t="n">
        <v>137.41</v>
      </c>
      <c r="F5042" s="4" t="n">
        <v>135.75</v>
      </c>
      <c r="G5042" s="4" t="n">
        <v>136.47</v>
      </c>
      <c r="H5042" s="5" t="n">
        <v>3554503</v>
      </c>
      <c r="I5042" s="3"/>
      <c r="J5042" s="3" t="n">
        <f aca="false">ROUND((G5042-G5041)/G5041*100,2)</f>
        <v>1.59</v>
      </c>
      <c r="K5042" s="3" t="str">
        <f aca="false">B5042&amp;"_"&amp;C5042</f>
        <v>11_2024-02-27</v>
      </c>
    </row>
    <row r="5043" customFormat="false" ht="15" hidden="false" customHeight="false" outlineLevel="0" collapsed="false">
      <c r="A5043" s="3" t="n">
        <v>5042</v>
      </c>
      <c r="B5043" s="3" t="n">
        <v>11</v>
      </c>
      <c r="C5043" s="3" t="s">
        <v>98</v>
      </c>
      <c r="D5043" s="4" t="n">
        <v>137.93</v>
      </c>
      <c r="E5043" s="4" t="n">
        <v>138.18</v>
      </c>
      <c r="F5043" s="4" t="n">
        <v>137.17</v>
      </c>
      <c r="G5043" s="4" t="n">
        <v>137.81</v>
      </c>
      <c r="H5043" s="5" t="n">
        <v>2898250</v>
      </c>
      <c r="I5043" s="3"/>
      <c r="J5043" s="3" t="n">
        <f aca="false">ROUND((G5043-G5042)/G5042*100,2)</f>
        <v>0.98</v>
      </c>
      <c r="K5043" s="3" t="str">
        <f aca="false">B5043&amp;"_"&amp;C5043</f>
        <v>11_2024-02-28</v>
      </c>
    </row>
    <row r="5044" customFormat="false" ht="15" hidden="false" customHeight="false" outlineLevel="0" collapsed="false">
      <c r="A5044" s="3" t="n">
        <v>5043</v>
      </c>
      <c r="B5044" s="3" t="n">
        <v>11</v>
      </c>
      <c r="C5044" s="3" t="s">
        <v>99</v>
      </c>
      <c r="D5044" s="4" t="n">
        <v>135.07</v>
      </c>
      <c r="E5044" s="4" t="n">
        <v>135.75</v>
      </c>
      <c r="F5044" s="4" t="n">
        <v>134.82</v>
      </c>
      <c r="G5044" s="4" t="n">
        <v>135.14</v>
      </c>
      <c r="H5044" s="5" t="n">
        <v>7909649</v>
      </c>
      <c r="I5044" s="3"/>
      <c r="J5044" s="3" t="n">
        <f aca="false">ROUND((G5044-G5043)/G5043*100,2)</f>
        <v>-1.94</v>
      </c>
      <c r="K5044" s="3" t="str">
        <f aca="false">B5044&amp;"_"&amp;C5044</f>
        <v>11_2024-02-29</v>
      </c>
    </row>
    <row r="5045" customFormat="false" ht="15" hidden="false" customHeight="false" outlineLevel="0" collapsed="false">
      <c r="A5045" s="3" t="n">
        <v>5044</v>
      </c>
      <c r="B5045" s="3" t="n">
        <v>11</v>
      </c>
      <c r="C5045" s="3" t="s">
        <v>100</v>
      </c>
      <c r="D5045" s="4" t="n">
        <v>136.62</v>
      </c>
      <c r="E5045" s="4" t="n">
        <v>137.48</v>
      </c>
      <c r="F5045" s="4" t="n">
        <v>136.01</v>
      </c>
      <c r="G5045" s="4" t="n">
        <v>136.83</v>
      </c>
      <c r="H5045" s="5" t="n">
        <v>1878215</v>
      </c>
      <c r="I5045" s="3"/>
      <c r="J5045" s="3" t="n">
        <f aca="false">ROUND((G5045-G5044)/G5044*100,2)</f>
        <v>1.25</v>
      </c>
      <c r="K5045" s="3" t="str">
        <f aca="false">B5045&amp;"_"&amp;C5045</f>
        <v>11_2024-03-01</v>
      </c>
    </row>
    <row r="5046" customFormat="false" ht="15" hidden="false" customHeight="false" outlineLevel="0" collapsed="false">
      <c r="A5046" s="3" t="n">
        <v>5045</v>
      </c>
      <c r="B5046" s="3" t="n">
        <v>11</v>
      </c>
      <c r="C5046" s="3" t="s">
        <v>101</v>
      </c>
      <c r="D5046" s="4" t="n">
        <v>136.52</v>
      </c>
      <c r="E5046" s="4" t="n">
        <v>137.23</v>
      </c>
      <c r="F5046" s="4" t="n">
        <v>135.56</v>
      </c>
      <c r="G5046" s="4" t="n">
        <v>136.05</v>
      </c>
      <c r="H5046" s="5" t="n">
        <v>3059324</v>
      </c>
      <c r="I5046" s="3"/>
      <c r="J5046" s="3" t="n">
        <f aca="false">ROUND((G5046-G5045)/G5045*100,2)</f>
        <v>-0.57</v>
      </c>
      <c r="K5046" s="3" t="str">
        <f aca="false">B5046&amp;"_"&amp;C5046</f>
        <v>11_2024-03-04</v>
      </c>
    </row>
    <row r="5047" customFormat="false" ht="15" hidden="false" customHeight="false" outlineLevel="0" collapsed="false">
      <c r="A5047" s="3" t="n">
        <v>5046</v>
      </c>
      <c r="B5047" s="3" t="n">
        <v>11</v>
      </c>
      <c r="C5047" s="3" t="s">
        <v>102</v>
      </c>
      <c r="D5047" s="4" t="n">
        <v>135.05</v>
      </c>
      <c r="E5047" s="4" t="n">
        <v>135.78</v>
      </c>
      <c r="F5047" s="4" t="n">
        <v>134.98</v>
      </c>
      <c r="G5047" s="4" t="n">
        <v>135.53</v>
      </c>
      <c r="H5047" s="5" t="n">
        <v>5135927</v>
      </c>
      <c r="I5047" s="3"/>
      <c r="J5047" s="3" t="n">
        <f aca="false">ROUND((G5047-G5046)/G5046*100,2)</f>
        <v>-0.38</v>
      </c>
      <c r="K5047" s="3" t="str">
        <f aca="false">B5047&amp;"_"&amp;C5047</f>
        <v>11_2024-03-05</v>
      </c>
    </row>
    <row r="5048" customFormat="false" ht="15" hidden="false" customHeight="false" outlineLevel="0" collapsed="false">
      <c r="A5048" s="3" t="n">
        <v>5047</v>
      </c>
      <c r="B5048" s="3" t="n">
        <v>11</v>
      </c>
      <c r="C5048" s="3" t="s">
        <v>103</v>
      </c>
      <c r="D5048" s="4" t="n">
        <v>135.34</v>
      </c>
      <c r="E5048" s="4" t="n">
        <v>135.51</v>
      </c>
      <c r="F5048" s="4" t="n">
        <v>134.78</v>
      </c>
      <c r="G5048" s="4" t="n">
        <v>135.43</v>
      </c>
      <c r="H5048" s="5" t="n">
        <v>3368339</v>
      </c>
      <c r="I5048" s="3"/>
      <c r="J5048" s="3" t="n">
        <f aca="false">ROUND((G5048-G5047)/G5047*100,2)</f>
        <v>-0.07</v>
      </c>
      <c r="K5048" s="3" t="str">
        <f aca="false">B5048&amp;"_"&amp;C5048</f>
        <v>11_2024-03-06</v>
      </c>
    </row>
    <row r="5049" customFormat="false" ht="15" hidden="false" customHeight="false" outlineLevel="0" collapsed="false">
      <c r="A5049" s="3" t="n">
        <v>5048</v>
      </c>
      <c r="B5049" s="3" t="n">
        <v>11</v>
      </c>
      <c r="C5049" s="3" t="s">
        <v>104</v>
      </c>
      <c r="D5049" s="4" t="n">
        <v>134.8</v>
      </c>
      <c r="E5049" s="4" t="n">
        <v>135.36</v>
      </c>
      <c r="F5049" s="4" t="n">
        <v>134.57</v>
      </c>
      <c r="G5049" s="4" t="n">
        <v>134.65</v>
      </c>
      <c r="H5049" s="5" t="n">
        <v>941550</v>
      </c>
      <c r="I5049" s="3"/>
      <c r="J5049" s="3" t="n">
        <f aca="false">ROUND((G5049-G5048)/G5048*100,2)</f>
        <v>-0.58</v>
      </c>
      <c r="K5049" s="3" t="str">
        <f aca="false">B5049&amp;"_"&amp;C5049</f>
        <v>11_2024-03-07</v>
      </c>
    </row>
    <row r="5050" customFormat="false" ht="15" hidden="false" customHeight="false" outlineLevel="0" collapsed="false">
      <c r="A5050" s="3" t="n">
        <v>5049</v>
      </c>
      <c r="B5050" s="3" t="n">
        <v>11</v>
      </c>
      <c r="C5050" s="3" t="s">
        <v>105</v>
      </c>
      <c r="D5050" s="4" t="n">
        <v>134.91</v>
      </c>
      <c r="E5050" s="4" t="n">
        <v>135.34</v>
      </c>
      <c r="F5050" s="4" t="n">
        <v>134.59</v>
      </c>
      <c r="G5050" s="4" t="n">
        <v>134.7</v>
      </c>
      <c r="H5050" s="5" t="n">
        <v>5481153</v>
      </c>
      <c r="I5050" s="3"/>
      <c r="J5050" s="3" t="n">
        <f aca="false">ROUND((G5050-G5049)/G5049*100,2)</f>
        <v>0.04</v>
      </c>
      <c r="K5050" s="3" t="str">
        <f aca="false">B5050&amp;"_"&amp;C5050</f>
        <v>11_2024-03-08</v>
      </c>
    </row>
    <row r="5051" customFormat="false" ht="15" hidden="false" customHeight="false" outlineLevel="0" collapsed="false">
      <c r="A5051" s="3" t="n">
        <v>5050</v>
      </c>
      <c r="B5051" s="3" t="n">
        <v>11</v>
      </c>
      <c r="C5051" s="3" t="s">
        <v>106</v>
      </c>
      <c r="D5051" s="4" t="n">
        <v>131.19</v>
      </c>
      <c r="E5051" s="4" t="n">
        <v>132.16</v>
      </c>
      <c r="F5051" s="4" t="n">
        <v>130.87</v>
      </c>
      <c r="G5051" s="4" t="n">
        <v>131.58</v>
      </c>
      <c r="H5051" s="5" t="n">
        <v>1560465</v>
      </c>
      <c r="I5051" s="3"/>
      <c r="J5051" s="3" t="n">
        <f aca="false">ROUND((G5051-G5050)/G5050*100,2)</f>
        <v>-2.32</v>
      </c>
      <c r="K5051" s="3" t="str">
        <f aca="false">B5051&amp;"_"&amp;C5051</f>
        <v>11_2024-03-11</v>
      </c>
    </row>
    <row r="5052" customFormat="false" ht="15" hidden="false" customHeight="false" outlineLevel="0" collapsed="false">
      <c r="A5052" s="3" t="n">
        <v>5051</v>
      </c>
      <c r="B5052" s="3" t="n">
        <v>11</v>
      </c>
      <c r="C5052" s="3" t="s">
        <v>107</v>
      </c>
      <c r="D5052" s="4" t="n">
        <v>132.8</v>
      </c>
      <c r="E5052" s="4" t="n">
        <v>133.23</v>
      </c>
      <c r="F5052" s="4" t="n">
        <v>132.15</v>
      </c>
      <c r="G5052" s="4" t="n">
        <v>133.17</v>
      </c>
      <c r="H5052" s="5" t="n">
        <v>3168797</v>
      </c>
      <c r="I5052" s="3"/>
      <c r="J5052" s="3" t="n">
        <f aca="false">ROUND((G5052-G5051)/G5051*100,2)</f>
        <v>1.21</v>
      </c>
      <c r="K5052" s="3" t="str">
        <f aca="false">B5052&amp;"_"&amp;C5052</f>
        <v>11_2024-03-12</v>
      </c>
    </row>
    <row r="5053" customFormat="false" ht="15" hidden="false" customHeight="false" outlineLevel="0" collapsed="false">
      <c r="A5053" s="3" t="n">
        <v>5052</v>
      </c>
      <c r="B5053" s="3" t="n">
        <v>11</v>
      </c>
      <c r="C5053" s="3" t="s">
        <v>108</v>
      </c>
      <c r="D5053" s="4" t="n">
        <v>130.04</v>
      </c>
      <c r="E5053" s="4" t="n">
        <v>130.17</v>
      </c>
      <c r="F5053" s="4" t="n">
        <v>129.28</v>
      </c>
      <c r="G5053" s="4" t="n">
        <v>129.89</v>
      </c>
      <c r="H5053" s="5" t="n">
        <v>6767435</v>
      </c>
      <c r="I5053" s="3"/>
      <c r="J5053" s="3" t="n">
        <f aca="false">ROUND((G5053-G5052)/G5052*100,2)</f>
        <v>-2.46</v>
      </c>
      <c r="K5053" s="3" t="str">
        <f aca="false">B5053&amp;"_"&amp;C5053</f>
        <v>11_2024-03-13</v>
      </c>
    </row>
    <row r="5054" customFormat="false" ht="15" hidden="false" customHeight="false" outlineLevel="0" collapsed="false">
      <c r="A5054" s="3" t="n">
        <v>5053</v>
      </c>
      <c r="B5054" s="3" t="n">
        <v>11</v>
      </c>
      <c r="C5054" s="3" t="s">
        <v>109</v>
      </c>
      <c r="D5054" s="4" t="n">
        <v>128.12</v>
      </c>
      <c r="E5054" s="4" t="n">
        <v>128.89</v>
      </c>
      <c r="F5054" s="4" t="n">
        <v>127.63</v>
      </c>
      <c r="G5054" s="4" t="n">
        <v>128.48</v>
      </c>
      <c r="H5054" s="5" t="n">
        <v>4224270</v>
      </c>
      <c r="I5054" s="3"/>
      <c r="J5054" s="3" t="n">
        <f aca="false">ROUND((G5054-G5053)/G5053*100,2)</f>
        <v>-1.09</v>
      </c>
      <c r="K5054" s="3" t="str">
        <f aca="false">B5054&amp;"_"&amp;C5054</f>
        <v>11_2024-03-14</v>
      </c>
    </row>
    <row r="5055" customFormat="false" ht="15" hidden="false" customHeight="false" outlineLevel="0" collapsed="false">
      <c r="A5055" s="3" t="n">
        <v>5054</v>
      </c>
      <c r="B5055" s="3" t="n">
        <v>11</v>
      </c>
      <c r="C5055" s="3" t="s">
        <v>110</v>
      </c>
      <c r="D5055" s="4" t="n">
        <v>128.13</v>
      </c>
      <c r="E5055" s="4" t="n">
        <v>128.68</v>
      </c>
      <c r="F5055" s="4" t="n">
        <v>127.25</v>
      </c>
      <c r="G5055" s="4" t="n">
        <v>127.83</v>
      </c>
      <c r="H5055" s="5" t="n">
        <v>583418</v>
      </c>
      <c r="I5055" s="3"/>
      <c r="J5055" s="3" t="n">
        <f aca="false">ROUND((G5055-G5054)/G5054*100,2)</f>
        <v>-0.51</v>
      </c>
      <c r="K5055" s="3" t="str">
        <f aca="false">B5055&amp;"_"&amp;C5055</f>
        <v>11_2024-03-15</v>
      </c>
    </row>
    <row r="5056" customFormat="false" ht="15" hidden="false" customHeight="false" outlineLevel="0" collapsed="false">
      <c r="A5056" s="3" t="n">
        <v>5055</v>
      </c>
      <c r="B5056" s="3" t="n">
        <v>11</v>
      </c>
      <c r="C5056" s="3" t="s">
        <v>111</v>
      </c>
      <c r="D5056" s="4" t="n">
        <v>127.34</v>
      </c>
      <c r="E5056" s="4" t="n">
        <v>127.83</v>
      </c>
      <c r="F5056" s="4" t="n">
        <v>126.32</v>
      </c>
      <c r="G5056" s="4" t="n">
        <v>127.04</v>
      </c>
      <c r="H5056" s="5" t="n">
        <v>5251631</v>
      </c>
      <c r="I5056" s="3"/>
      <c r="J5056" s="3" t="n">
        <f aca="false">ROUND((G5056-G5055)/G5055*100,2)</f>
        <v>-0.62</v>
      </c>
      <c r="K5056" s="3" t="str">
        <f aca="false">B5056&amp;"_"&amp;C5056</f>
        <v>11_2024-03-18</v>
      </c>
    </row>
    <row r="5057" customFormat="false" ht="15" hidden="false" customHeight="false" outlineLevel="0" collapsed="false">
      <c r="A5057" s="3" t="n">
        <v>5056</v>
      </c>
      <c r="B5057" s="3" t="n">
        <v>11</v>
      </c>
      <c r="C5057" s="3" t="s">
        <v>112</v>
      </c>
      <c r="D5057" s="4" t="n">
        <v>126.66</v>
      </c>
      <c r="E5057" s="4" t="n">
        <v>127.24</v>
      </c>
      <c r="F5057" s="4" t="n">
        <v>126.24</v>
      </c>
      <c r="G5057" s="4" t="n">
        <v>126.67</v>
      </c>
      <c r="H5057" s="5" t="n">
        <v>3918987</v>
      </c>
      <c r="I5057" s="3"/>
      <c r="J5057" s="3" t="n">
        <f aca="false">ROUND((G5057-G5056)/G5056*100,2)</f>
        <v>-0.29</v>
      </c>
      <c r="K5057" s="3" t="str">
        <f aca="false">B5057&amp;"_"&amp;C5057</f>
        <v>11_2024-03-19</v>
      </c>
    </row>
    <row r="5058" customFormat="false" ht="15" hidden="false" customHeight="false" outlineLevel="0" collapsed="false">
      <c r="A5058" s="3" t="n">
        <v>5057</v>
      </c>
      <c r="B5058" s="3" t="n">
        <v>11</v>
      </c>
      <c r="C5058" s="3" t="s">
        <v>113</v>
      </c>
      <c r="D5058" s="4" t="n">
        <v>125.91</v>
      </c>
      <c r="E5058" s="4" t="n">
        <v>127.11</v>
      </c>
      <c r="F5058" s="4" t="n">
        <v>125.41</v>
      </c>
      <c r="G5058" s="4" t="n">
        <v>126.38</v>
      </c>
      <c r="H5058" s="5" t="n">
        <v>7346517</v>
      </c>
      <c r="I5058" s="3"/>
      <c r="J5058" s="3" t="n">
        <f aca="false">ROUND((G5058-G5057)/G5057*100,2)</f>
        <v>-0.23</v>
      </c>
      <c r="K5058" s="3" t="str">
        <f aca="false">B5058&amp;"_"&amp;C5058</f>
        <v>11_2024-03-20</v>
      </c>
    </row>
    <row r="5059" customFormat="false" ht="15" hidden="false" customHeight="false" outlineLevel="0" collapsed="false">
      <c r="A5059" s="3" t="n">
        <v>5058</v>
      </c>
      <c r="B5059" s="3" t="n">
        <v>11</v>
      </c>
      <c r="C5059" s="3" t="s">
        <v>114</v>
      </c>
      <c r="D5059" s="4" t="n">
        <v>125.28</v>
      </c>
      <c r="E5059" s="4" t="n">
        <v>125.77</v>
      </c>
      <c r="F5059" s="4" t="n">
        <v>124.91</v>
      </c>
      <c r="G5059" s="4" t="n">
        <v>125.51</v>
      </c>
      <c r="H5059" s="5" t="n">
        <v>1466134</v>
      </c>
      <c r="I5059" s="3"/>
      <c r="J5059" s="3" t="n">
        <f aca="false">ROUND((G5059-G5058)/G5058*100,2)</f>
        <v>-0.69</v>
      </c>
      <c r="K5059" s="3" t="str">
        <f aca="false">B5059&amp;"_"&amp;C5059</f>
        <v>11_2024-03-21</v>
      </c>
    </row>
    <row r="5060" customFormat="false" ht="15" hidden="false" customHeight="false" outlineLevel="0" collapsed="false">
      <c r="A5060" s="3" t="n">
        <v>5059</v>
      </c>
      <c r="B5060" s="3" t="n">
        <v>11</v>
      </c>
      <c r="C5060" s="3" t="s">
        <v>115</v>
      </c>
      <c r="D5060" s="4" t="n">
        <v>126.58</v>
      </c>
      <c r="E5060" s="4" t="n">
        <v>126.69</v>
      </c>
      <c r="F5060" s="4" t="n">
        <v>125.87</v>
      </c>
      <c r="G5060" s="4" t="n">
        <v>126.14</v>
      </c>
      <c r="H5060" s="5" t="n">
        <v>2714311</v>
      </c>
      <c r="I5060" s="3"/>
      <c r="J5060" s="3" t="n">
        <f aca="false">ROUND((G5060-G5059)/G5059*100,2)</f>
        <v>0.5</v>
      </c>
      <c r="K5060" s="3" t="str">
        <f aca="false">B5060&amp;"_"&amp;C5060</f>
        <v>11_2024-03-22</v>
      </c>
    </row>
    <row r="5061" customFormat="false" ht="15" hidden="false" customHeight="false" outlineLevel="0" collapsed="false">
      <c r="A5061" s="3" t="n">
        <v>5060</v>
      </c>
      <c r="B5061" s="3" t="n">
        <v>11</v>
      </c>
      <c r="C5061" s="3" t="s">
        <v>116</v>
      </c>
      <c r="D5061" s="4" t="n">
        <v>123.99</v>
      </c>
      <c r="E5061" s="4" t="n">
        <v>124.83</v>
      </c>
      <c r="F5061" s="4" t="n">
        <v>123.95</v>
      </c>
      <c r="G5061" s="4" t="n">
        <v>124.3</v>
      </c>
      <c r="H5061" s="5" t="n">
        <v>5576685</v>
      </c>
      <c r="I5061" s="3"/>
      <c r="J5061" s="3" t="n">
        <f aca="false">ROUND((G5061-G5060)/G5060*100,2)</f>
        <v>-1.46</v>
      </c>
      <c r="K5061" s="3" t="str">
        <f aca="false">B5061&amp;"_"&amp;C5061</f>
        <v>11_2024-03-25</v>
      </c>
    </row>
    <row r="5062" customFormat="false" ht="15" hidden="false" customHeight="false" outlineLevel="0" collapsed="false">
      <c r="A5062" s="3" t="n">
        <v>5061</v>
      </c>
      <c r="B5062" s="3" t="n">
        <v>11</v>
      </c>
      <c r="C5062" s="3" t="s">
        <v>117</v>
      </c>
      <c r="D5062" s="4" t="n">
        <v>121.02</v>
      </c>
      <c r="E5062" s="4" t="n">
        <v>121.53</v>
      </c>
      <c r="F5062" s="4" t="n">
        <v>120.78</v>
      </c>
      <c r="G5062" s="4" t="n">
        <v>120.88</v>
      </c>
      <c r="H5062" s="5" t="n">
        <v>5238141</v>
      </c>
      <c r="I5062" s="3"/>
      <c r="J5062" s="3" t="n">
        <f aca="false">ROUND((G5062-G5061)/G5061*100,2)</f>
        <v>-2.75</v>
      </c>
      <c r="K5062" s="3" t="str">
        <f aca="false">B5062&amp;"_"&amp;C5062</f>
        <v>11_2024-03-26</v>
      </c>
    </row>
    <row r="5063" customFormat="false" ht="15" hidden="false" customHeight="false" outlineLevel="0" collapsed="false">
      <c r="A5063" s="3" t="n">
        <v>5062</v>
      </c>
      <c r="B5063" s="3" t="n">
        <v>11</v>
      </c>
      <c r="C5063" s="3" t="s">
        <v>118</v>
      </c>
      <c r="D5063" s="4" t="n">
        <v>120.63</v>
      </c>
      <c r="E5063" s="4" t="n">
        <v>120.64</v>
      </c>
      <c r="F5063" s="4" t="n">
        <v>120.34</v>
      </c>
      <c r="G5063" s="4" t="n">
        <v>120.62</v>
      </c>
      <c r="H5063" s="5" t="n">
        <v>2660270</v>
      </c>
      <c r="I5063" s="3"/>
      <c r="J5063" s="3" t="n">
        <f aca="false">ROUND((G5063-G5062)/G5062*100,2)</f>
        <v>-0.22</v>
      </c>
      <c r="K5063" s="3" t="str">
        <f aca="false">B5063&amp;"_"&amp;C5063</f>
        <v>11_2024-03-27</v>
      </c>
    </row>
    <row r="5064" customFormat="false" ht="15" hidden="false" customHeight="false" outlineLevel="0" collapsed="false">
      <c r="A5064" s="3" t="n">
        <v>5063</v>
      </c>
      <c r="B5064" s="3" t="n">
        <v>11</v>
      </c>
      <c r="C5064" s="3" t="s">
        <v>119</v>
      </c>
      <c r="D5064" s="4" t="n">
        <v>123.44</v>
      </c>
      <c r="E5064" s="4" t="n">
        <v>123.64</v>
      </c>
      <c r="F5064" s="4" t="n">
        <v>122.81</v>
      </c>
      <c r="G5064" s="4" t="n">
        <v>123.12</v>
      </c>
      <c r="H5064" s="5" t="n">
        <v>3189591</v>
      </c>
      <c r="I5064" s="3"/>
      <c r="J5064" s="3" t="n">
        <f aca="false">ROUND((G5064-G5063)/G5063*100,2)</f>
        <v>2.07</v>
      </c>
      <c r="K5064" s="3" t="str">
        <f aca="false">B5064&amp;"_"&amp;C5064</f>
        <v>11_2024-03-28</v>
      </c>
    </row>
    <row r="5065" customFormat="false" ht="15" hidden="false" customHeight="false" outlineLevel="0" collapsed="false">
      <c r="A5065" s="3" t="n">
        <v>5064</v>
      </c>
      <c r="B5065" s="3" t="n">
        <v>11</v>
      </c>
      <c r="C5065" s="3" t="s">
        <v>120</v>
      </c>
      <c r="D5065" s="4" t="n">
        <v>123.36</v>
      </c>
      <c r="E5065" s="4" t="n">
        <v>123.91</v>
      </c>
      <c r="F5065" s="4" t="n">
        <v>123.03</v>
      </c>
      <c r="G5065" s="4" t="n">
        <v>123.56</v>
      </c>
      <c r="H5065" s="5" t="n">
        <v>6534827</v>
      </c>
      <c r="I5065" s="3"/>
      <c r="J5065" s="3" t="n">
        <f aca="false">ROUND((G5065-G5064)/G5064*100,2)</f>
        <v>0.36</v>
      </c>
      <c r="K5065" s="3" t="str">
        <f aca="false">B5065&amp;"_"&amp;C5065</f>
        <v>11_2024-03-29</v>
      </c>
    </row>
    <row r="5066" customFormat="false" ht="15" hidden="false" customHeight="false" outlineLevel="0" collapsed="false">
      <c r="A5066" s="3" t="n">
        <v>5065</v>
      </c>
      <c r="B5066" s="3" t="n">
        <v>11</v>
      </c>
      <c r="C5066" s="3" t="s">
        <v>121</v>
      </c>
      <c r="D5066" s="4" t="n">
        <v>122.67</v>
      </c>
      <c r="E5066" s="4" t="n">
        <v>123.35</v>
      </c>
      <c r="F5066" s="4" t="n">
        <v>122.65</v>
      </c>
      <c r="G5066" s="4" t="n">
        <v>122.82</v>
      </c>
      <c r="H5066" s="5" t="n">
        <v>7029684</v>
      </c>
      <c r="I5066" s="3"/>
      <c r="J5066" s="3" t="n">
        <f aca="false">ROUND((G5066-G5065)/G5065*100,2)</f>
        <v>-0.6</v>
      </c>
      <c r="K5066" s="3" t="str">
        <f aca="false">B5066&amp;"_"&amp;C5066</f>
        <v>11_2024-04-01</v>
      </c>
    </row>
    <row r="5067" customFormat="false" ht="15" hidden="false" customHeight="false" outlineLevel="0" collapsed="false">
      <c r="A5067" s="3" t="n">
        <v>5066</v>
      </c>
      <c r="B5067" s="3" t="n">
        <v>11</v>
      </c>
      <c r="C5067" s="3" t="s">
        <v>122</v>
      </c>
      <c r="D5067" s="4" t="n">
        <v>121.04</v>
      </c>
      <c r="E5067" s="4" t="n">
        <v>121.75</v>
      </c>
      <c r="F5067" s="4" t="n">
        <v>120.49</v>
      </c>
      <c r="G5067" s="4" t="n">
        <v>120.91</v>
      </c>
      <c r="H5067" s="5" t="n">
        <v>2978615</v>
      </c>
      <c r="I5067" s="3"/>
      <c r="J5067" s="3" t="n">
        <f aca="false">ROUND((G5067-G5066)/G5066*100,2)</f>
        <v>-1.56</v>
      </c>
      <c r="K5067" s="3" t="str">
        <f aca="false">B5067&amp;"_"&amp;C5067</f>
        <v>11_2024-04-02</v>
      </c>
    </row>
    <row r="5068" customFormat="false" ht="15" hidden="false" customHeight="false" outlineLevel="0" collapsed="false">
      <c r="A5068" s="3" t="n">
        <v>5067</v>
      </c>
      <c r="B5068" s="3" t="n">
        <v>11</v>
      </c>
      <c r="C5068" s="3" t="s">
        <v>123</v>
      </c>
      <c r="D5068" s="4" t="n">
        <v>118.88</v>
      </c>
      <c r="E5068" s="4" t="n">
        <v>119.23</v>
      </c>
      <c r="F5068" s="4" t="n">
        <v>118.61</v>
      </c>
      <c r="G5068" s="4" t="n">
        <v>119.17</v>
      </c>
      <c r="H5068" s="5" t="n">
        <v>5202537</v>
      </c>
      <c r="I5068" s="3"/>
      <c r="J5068" s="3" t="n">
        <f aca="false">ROUND((G5068-G5067)/G5067*100,2)</f>
        <v>-1.44</v>
      </c>
      <c r="K5068" s="3" t="str">
        <f aca="false">B5068&amp;"_"&amp;C5068</f>
        <v>11_2024-04-03</v>
      </c>
    </row>
    <row r="5069" customFormat="false" ht="15" hidden="false" customHeight="false" outlineLevel="0" collapsed="false">
      <c r="A5069" s="3" t="n">
        <v>5068</v>
      </c>
      <c r="B5069" s="3" t="n">
        <v>11</v>
      </c>
      <c r="C5069" s="3" t="s">
        <v>124</v>
      </c>
      <c r="D5069" s="4" t="n">
        <v>120.37</v>
      </c>
      <c r="E5069" s="4" t="n">
        <v>121.09</v>
      </c>
      <c r="F5069" s="4" t="n">
        <v>120.21</v>
      </c>
      <c r="G5069" s="4" t="n">
        <v>120.51</v>
      </c>
      <c r="H5069" s="5" t="n">
        <v>4691480</v>
      </c>
      <c r="I5069" s="3"/>
      <c r="J5069" s="3" t="n">
        <f aca="false">ROUND((G5069-G5068)/G5068*100,2)</f>
        <v>1.12</v>
      </c>
      <c r="K5069" s="3" t="str">
        <f aca="false">B5069&amp;"_"&amp;C5069</f>
        <v>11_2024-04-04</v>
      </c>
    </row>
    <row r="5070" customFormat="false" ht="15" hidden="false" customHeight="false" outlineLevel="0" collapsed="false">
      <c r="A5070" s="3" t="n">
        <v>5069</v>
      </c>
      <c r="B5070" s="3" t="n">
        <v>11</v>
      </c>
      <c r="C5070" s="3" t="s">
        <v>125</v>
      </c>
      <c r="D5070" s="4" t="n">
        <v>117.19</v>
      </c>
      <c r="E5070" s="4" t="n">
        <v>117.86</v>
      </c>
      <c r="F5070" s="4" t="n">
        <v>116.95</v>
      </c>
      <c r="G5070" s="4" t="n">
        <v>117.24</v>
      </c>
      <c r="H5070" s="5" t="n">
        <v>5729427</v>
      </c>
      <c r="I5070" s="3"/>
      <c r="J5070" s="3" t="n">
        <f aca="false">ROUND((G5070-G5069)/G5069*100,2)</f>
        <v>-2.71</v>
      </c>
      <c r="K5070" s="3" t="str">
        <f aca="false">B5070&amp;"_"&amp;C5070</f>
        <v>11_2024-04-05</v>
      </c>
    </row>
    <row r="5071" customFormat="false" ht="15" hidden="false" customHeight="false" outlineLevel="0" collapsed="false">
      <c r="A5071" s="3" t="n">
        <v>5070</v>
      </c>
      <c r="B5071" s="3" t="n">
        <v>11</v>
      </c>
      <c r="C5071" s="3" t="s">
        <v>126</v>
      </c>
      <c r="D5071" s="4" t="n">
        <v>116.99</v>
      </c>
      <c r="E5071" s="4" t="n">
        <v>117.42</v>
      </c>
      <c r="F5071" s="4" t="n">
        <v>116.02</v>
      </c>
      <c r="G5071" s="4" t="n">
        <v>116.6</v>
      </c>
      <c r="H5071" s="5" t="n">
        <v>1055516</v>
      </c>
      <c r="I5071" s="3"/>
      <c r="J5071" s="3" t="n">
        <f aca="false">ROUND((G5071-G5070)/G5070*100,2)</f>
        <v>-0.55</v>
      </c>
      <c r="K5071" s="3" t="str">
        <f aca="false">B5071&amp;"_"&amp;C5071</f>
        <v>11_2024-04-08</v>
      </c>
    </row>
    <row r="5072" customFormat="false" ht="15" hidden="false" customHeight="false" outlineLevel="0" collapsed="false">
      <c r="A5072" s="3" t="n">
        <v>5071</v>
      </c>
      <c r="B5072" s="3" t="n">
        <v>11</v>
      </c>
      <c r="C5072" s="3" t="s">
        <v>127</v>
      </c>
      <c r="D5072" s="4" t="n">
        <v>113.79</v>
      </c>
      <c r="E5072" s="4" t="n">
        <v>113.95</v>
      </c>
      <c r="F5072" s="4" t="n">
        <v>113.16</v>
      </c>
      <c r="G5072" s="4" t="n">
        <v>113.87</v>
      </c>
      <c r="H5072" s="5" t="n">
        <v>6825094</v>
      </c>
      <c r="I5072" s="3"/>
      <c r="J5072" s="3" t="n">
        <f aca="false">ROUND((G5072-G5071)/G5071*100,2)</f>
        <v>-2.34</v>
      </c>
      <c r="K5072" s="3" t="str">
        <f aca="false">B5072&amp;"_"&amp;C5072</f>
        <v>11_2024-04-09</v>
      </c>
    </row>
    <row r="5073" customFormat="false" ht="15" hidden="false" customHeight="false" outlineLevel="0" collapsed="false">
      <c r="A5073" s="3" t="n">
        <v>5072</v>
      </c>
      <c r="B5073" s="3" t="n">
        <v>11</v>
      </c>
      <c r="C5073" s="3" t="s">
        <v>128</v>
      </c>
      <c r="D5073" s="4" t="n">
        <v>115.61</v>
      </c>
      <c r="E5073" s="4" t="n">
        <v>116.12</v>
      </c>
      <c r="F5073" s="4" t="n">
        <v>115.55</v>
      </c>
      <c r="G5073" s="4" t="n">
        <v>116.06</v>
      </c>
      <c r="H5073" s="5" t="n">
        <v>5951869</v>
      </c>
      <c r="I5073" s="3"/>
      <c r="J5073" s="3" t="n">
        <f aca="false">ROUND((G5073-G5072)/G5072*100,2)</f>
        <v>1.92</v>
      </c>
      <c r="K5073" s="3" t="str">
        <f aca="false">B5073&amp;"_"&amp;C5073</f>
        <v>11_2024-04-10</v>
      </c>
    </row>
    <row r="5074" customFormat="false" ht="15" hidden="false" customHeight="false" outlineLevel="0" collapsed="false">
      <c r="A5074" s="3" t="n">
        <v>5073</v>
      </c>
      <c r="B5074" s="3" t="n">
        <v>11</v>
      </c>
      <c r="C5074" s="3" t="s">
        <v>129</v>
      </c>
      <c r="D5074" s="4" t="n">
        <v>116.9</v>
      </c>
      <c r="E5074" s="4" t="n">
        <v>117.24</v>
      </c>
      <c r="F5074" s="4" t="n">
        <v>116.1</v>
      </c>
      <c r="G5074" s="4" t="n">
        <v>116.51</v>
      </c>
      <c r="H5074" s="5" t="n">
        <v>5490568</v>
      </c>
      <c r="I5074" s="3"/>
      <c r="J5074" s="3" t="n">
        <f aca="false">ROUND((G5074-G5073)/G5073*100,2)</f>
        <v>0.39</v>
      </c>
      <c r="K5074" s="3" t="str">
        <f aca="false">B5074&amp;"_"&amp;C5074</f>
        <v>11_2024-04-11</v>
      </c>
    </row>
    <row r="5075" customFormat="false" ht="15" hidden="false" customHeight="false" outlineLevel="0" collapsed="false">
      <c r="A5075" s="3" t="n">
        <v>5074</v>
      </c>
      <c r="B5075" s="3" t="n">
        <v>11</v>
      </c>
      <c r="C5075" s="3" t="s">
        <v>130</v>
      </c>
      <c r="D5075" s="4" t="n">
        <v>117.72</v>
      </c>
      <c r="E5075" s="4" t="n">
        <v>118.4</v>
      </c>
      <c r="F5075" s="4" t="n">
        <v>117.19</v>
      </c>
      <c r="G5075" s="4" t="n">
        <v>117.77</v>
      </c>
      <c r="H5075" s="5" t="n">
        <v>5115490</v>
      </c>
      <c r="I5075" s="3"/>
      <c r="J5075" s="3" t="n">
        <f aca="false">ROUND((G5075-G5074)/G5074*100,2)</f>
        <v>1.08</v>
      </c>
      <c r="K5075" s="3" t="str">
        <f aca="false">B5075&amp;"_"&amp;C5075</f>
        <v>11_2024-04-12</v>
      </c>
    </row>
    <row r="5076" customFormat="false" ht="15" hidden="false" customHeight="false" outlineLevel="0" collapsed="false">
      <c r="A5076" s="3" t="n">
        <v>5075</v>
      </c>
      <c r="B5076" s="3" t="n">
        <v>11</v>
      </c>
      <c r="C5076" s="3" t="s">
        <v>131</v>
      </c>
      <c r="D5076" s="4" t="n">
        <v>117.65</v>
      </c>
      <c r="E5076" s="4" t="n">
        <v>118.35</v>
      </c>
      <c r="F5076" s="4" t="n">
        <v>117.13</v>
      </c>
      <c r="G5076" s="4" t="n">
        <v>117.81</v>
      </c>
      <c r="H5076" s="5" t="n">
        <v>6926284</v>
      </c>
      <c r="I5076" s="3"/>
      <c r="J5076" s="3" t="n">
        <f aca="false">ROUND((G5076-G5075)/G5075*100,2)</f>
        <v>0.03</v>
      </c>
      <c r="K5076" s="3" t="str">
        <f aca="false">B5076&amp;"_"&amp;C5076</f>
        <v>11_2024-04-15</v>
      </c>
    </row>
    <row r="5077" customFormat="false" ht="15" hidden="false" customHeight="false" outlineLevel="0" collapsed="false">
      <c r="A5077" s="3" t="n">
        <v>5076</v>
      </c>
      <c r="B5077" s="3" t="n">
        <v>11</v>
      </c>
      <c r="C5077" s="3" t="s">
        <v>132</v>
      </c>
      <c r="D5077" s="4" t="n">
        <v>118.06</v>
      </c>
      <c r="E5077" s="4" t="n">
        <v>118.62</v>
      </c>
      <c r="F5077" s="4" t="n">
        <v>117.5</v>
      </c>
      <c r="G5077" s="4" t="n">
        <v>118.04</v>
      </c>
      <c r="H5077" s="5" t="n">
        <v>5973894</v>
      </c>
      <c r="I5077" s="3"/>
      <c r="J5077" s="3" t="n">
        <f aca="false">ROUND((G5077-G5076)/G5076*100,2)</f>
        <v>0.2</v>
      </c>
      <c r="K5077" s="3" t="str">
        <f aca="false">B5077&amp;"_"&amp;C5077</f>
        <v>11_2024-04-16</v>
      </c>
    </row>
    <row r="5078" customFormat="false" ht="15" hidden="false" customHeight="false" outlineLevel="0" collapsed="false">
      <c r="A5078" s="3" t="n">
        <v>5077</v>
      </c>
      <c r="B5078" s="3" t="n">
        <v>11</v>
      </c>
      <c r="C5078" s="3" t="s">
        <v>133</v>
      </c>
      <c r="D5078" s="4" t="n">
        <v>114.85</v>
      </c>
      <c r="E5078" s="4" t="n">
        <v>115.06</v>
      </c>
      <c r="F5078" s="4" t="n">
        <v>114.38</v>
      </c>
      <c r="G5078" s="4" t="n">
        <v>114.79</v>
      </c>
      <c r="H5078" s="5" t="n">
        <v>6151142</v>
      </c>
      <c r="I5078" s="3"/>
      <c r="J5078" s="3" t="n">
        <f aca="false">ROUND((G5078-G5077)/G5077*100,2)</f>
        <v>-2.75</v>
      </c>
      <c r="K5078" s="3" t="str">
        <f aca="false">B5078&amp;"_"&amp;C5078</f>
        <v>11_2024-04-17</v>
      </c>
    </row>
    <row r="5079" customFormat="false" ht="15" hidden="false" customHeight="false" outlineLevel="0" collapsed="false">
      <c r="A5079" s="3" t="n">
        <v>5078</v>
      </c>
      <c r="B5079" s="3" t="n">
        <v>11</v>
      </c>
      <c r="C5079" s="3" t="s">
        <v>134</v>
      </c>
      <c r="D5079" s="4" t="n">
        <v>113.3</v>
      </c>
      <c r="E5079" s="4" t="n">
        <v>114.07</v>
      </c>
      <c r="F5079" s="4" t="n">
        <v>112.8</v>
      </c>
      <c r="G5079" s="4" t="n">
        <v>113.52</v>
      </c>
      <c r="H5079" s="5" t="n">
        <v>7677748</v>
      </c>
      <c r="I5079" s="3"/>
      <c r="J5079" s="3" t="n">
        <f aca="false">ROUND((G5079-G5078)/G5078*100,2)</f>
        <v>-1.11</v>
      </c>
      <c r="K5079" s="3" t="str">
        <f aca="false">B5079&amp;"_"&amp;C5079</f>
        <v>11_2024-04-18</v>
      </c>
    </row>
    <row r="5080" customFormat="false" ht="15" hidden="false" customHeight="false" outlineLevel="0" collapsed="false">
      <c r="A5080" s="3" t="n">
        <v>5079</v>
      </c>
      <c r="B5080" s="3" t="n">
        <v>11</v>
      </c>
      <c r="C5080" s="3" t="s">
        <v>135</v>
      </c>
      <c r="D5080" s="4" t="n">
        <v>113.7</v>
      </c>
      <c r="E5080" s="4" t="n">
        <v>114.11</v>
      </c>
      <c r="F5080" s="4" t="n">
        <v>113.05</v>
      </c>
      <c r="G5080" s="4" t="n">
        <v>113.65</v>
      </c>
      <c r="H5080" s="5" t="n">
        <v>7679845</v>
      </c>
      <c r="I5080" s="3"/>
      <c r="J5080" s="3" t="n">
        <f aca="false">ROUND((G5080-G5079)/G5079*100,2)</f>
        <v>0.11</v>
      </c>
      <c r="K5080" s="3" t="str">
        <f aca="false">B5080&amp;"_"&amp;C5080</f>
        <v>11_2024-04-19</v>
      </c>
    </row>
    <row r="5081" customFormat="false" ht="15" hidden="false" customHeight="false" outlineLevel="0" collapsed="false">
      <c r="A5081" s="3" t="n">
        <v>5080</v>
      </c>
      <c r="B5081" s="3" t="n">
        <v>11</v>
      </c>
      <c r="C5081" s="3" t="s">
        <v>136</v>
      </c>
      <c r="D5081" s="4" t="n">
        <v>115.01</v>
      </c>
      <c r="E5081" s="4" t="n">
        <v>115.24</v>
      </c>
      <c r="F5081" s="4" t="n">
        <v>114.97</v>
      </c>
      <c r="G5081" s="4" t="n">
        <v>115.09</v>
      </c>
      <c r="H5081" s="5" t="n">
        <v>4732995</v>
      </c>
      <c r="I5081" s="3"/>
      <c r="J5081" s="3" t="n">
        <f aca="false">ROUND((G5081-G5080)/G5080*100,2)</f>
        <v>1.27</v>
      </c>
      <c r="K5081" s="3" t="str">
        <f aca="false">B5081&amp;"_"&amp;C5081</f>
        <v>11_2024-04-22</v>
      </c>
    </row>
    <row r="5082" customFormat="false" ht="15" hidden="false" customHeight="false" outlineLevel="0" collapsed="false">
      <c r="A5082" s="3" t="n">
        <v>5081</v>
      </c>
      <c r="B5082" s="3" t="n">
        <v>11</v>
      </c>
      <c r="C5082" s="3" t="s">
        <v>137</v>
      </c>
      <c r="D5082" s="4" t="n">
        <v>115.18</v>
      </c>
      <c r="E5082" s="4" t="n">
        <v>115.53</v>
      </c>
      <c r="F5082" s="4" t="n">
        <v>114.42</v>
      </c>
      <c r="G5082" s="4" t="n">
        <v>114.97</v>
      </c>
      <c r="H5082" s="5" t="n">
        <v>2418856</v>
      </c>
      <c r="I5082" s="3"/>
      <c r="J5082" s="3" t="n">
        <f aca="false">ROUND((G5082-G5081)/G5081*100,2)</f>
        <v>-0.1</v>
      </c>
      <c r="K5082" s="3" t="str">
        <f aca="false">B5082&amp;"_"&amp;C5082</f>
        <v>11_2024-04-23</v>
      </c>
    </row>
    <row r="5083" customFormat="false" ht="15" hidden="false" customHeight="false" outlineLevel="0" collapsed="false">
      <c r="A5083" s="3" t="n">
        <v>5082</v>
      </c>
      <c r="B5083" s="3" t="n">
        <v>11</v>
      </c>
      <c r="C5083" s="3" t="s">
        <v>138</v>
      </c>
      <c r="D5083" s="4" t="n">
        <v>114.25</v>
      </c>
      <c r="E5083" s="4" t="n">
        <v>114.6</v>
      </c>
      <c r="F5083" s="4" t="n">
        <v>113.68</v>
      </c>
      <c r="G5083" s="4" t="n">
        <v>114.24</v>
      </c>
      <c r="H5083" s="5" t="n">
        <v>4465404</v>
      </c>
      <c r="I5083" s="3"/>
      <c r="J5083" s="3" t="n">
        <f aca="false">ROUND((G5083-G5082)/G5082*100,2)</f>
        <v>-0.63</v>
      </c>
      <c r="K5083" s="3" t="str">
        <f aca="false">B5083&amp;"_"&amp;C5083</f>
        <v>11_2024-04-24</v>
      </c>
    </row>
    <row r="5084" customFormat="false" ht="15" hidden="false" customHeight="false" outlineLevel="0" collapsed="false">
      <c r="A5084" s="3" t="n">
        <v>5083</v>
      </c>
      <c r="B5084" s="3" t="n">
        <v>11</v>
      </c>
      <c r="C5084" s="3" t="s">
        <v>139</v>
      </c>
      <c r="D5084" s="4" t="n">
        <v>114.39</v>
      </c>
      <c r="E5084" s="4" t="n">
        <v>115.02</v>
      </c>
      <c r="F5084" s="4" t="n">
        <v>114.29</v>
      </c>
      <c r="G5084" s="4" t="n">
        <v>114.55</v>
      </c>
      <c r="H5084" s="5" t="n">
        <v>7181891</v>
      </c>
      <c r="I5084" s="3"/>
      <c r="J5084" s="3" t="n">
        <f aca="false">ROUND((G5084-G5083)/G5083*100,2)</f>
        <v>0.27</v>
      </c>
      <c r="K5084" s="3" t="str">
        <f aca="false">B5084&amp;"_"&amp;C5084</f>
        <v>11_2024-04-25</v>
      </c>
    </row>
    <row r="5085" customFormat="false" ht="15" hidden="false" customHeight="false" outlineLevel="0" collapsed="false">
      <c r="A5085" s="3" t="n">
        <v>5084</v>
      </c>
      <c r="B5085" s="3" t="n">
        <v>11</v>
      </c>
      <c r="C5085" s="3" t="s">
        <v>140</v>
      </c>
      <c r="D5085" s="4" t="n">
        <v>111.82</v>
      </c>
      <c r="E5085" s="4" t="n">
        <v>112.39</v>
      </c>
      <c r="F5085" s="4" t="n">
        <v>111.38</v>
      </c>
      <c r="G5085" s="4" t="n">
        <v>111.94</v>
      </c>
      <c r="H5085" s="5" t="n">
        <v>5476622</v>
      </c>
      <c r="I5085" s="3"/>
      <c r="J5085" s="3" t="n">
        <f aca="false">ROUND((G5085-G5084)/G5084*100,2)</f>
        <v>-2.28</v>
      </c>
      <c r="K5085" s="3" t="str">
        <f aca="false">B5085&amp;"_"&amp;C5085</f>
        <v>11_2024-04-26</v>
      </c>
    </row>
    <row r="5086" customFormat="false" ht="15" hidden="false" customHeight="false" outlineLevel="0" collapsed="false">
      <c r="A5086" s="3" t="n">
        <v>5085</v>
      </c>
      <c r="B5086" s="3" t="n">
        <v>11</v>
      </c>
      <c r="C5086" s="3" t="s">
        <v>141</v>
      </c>
      <c r="D5086" s="4" t="n">
        <v>112.83</v>
      </c>
      <c r="E5086" s="4" t="n">
        <v>113.32</v>
      </c>
      <c r="F5086" s="4" t="n">
        <v>111.86</v>
      </c>
      <c r="G5086" s="4" t="n">
        <v>112.47</v>
      </c>
      <c r="H5086" s="5" t="n">
        <v>6201024</v>
      </c>
      <c r="I5086" s="3"/>
      <c r="J5086" s="3" t="n">
        <f aca="false">ROUND((G5086-G5085)/G5085*100,2)</f>
        <v>0.47</v>
      </c>
      <c r="K5086" s="3" t="str">
        <f aca="false">B5086&amp;"_"&amp;C5086</f>
        <v>11_2024-04-29</v>
      </c>
    </row>
    <row r="5087" customFormat="false" ht="15" hidden="false" customHeight="false" outlineLevel="0" collapsed="false">
      <c r="A5087" s="3" t="n">
        <v>5086</v>
      </c>
      <c r="B5087" s="3" t="n">
        <v>11</v>
      </c>
      <c r="C5087" s="3" t="s">
        <v>142</v>
      </c>
      <c r="D5087" s="4" t="n">
        <v>111.53</v>
      </c>
      <c r="E5087" s="4" t="n">
        <v>112.02</v>
      </c>
      <c r="F5087" s="4" t="n">
        <v>111.37</v>
      </c>
      <c r="G5087" s="4" t="n">
        <v>111.88</v>
      </c>
      <c r="H5087" s="5" t="n">
        <v>2072514</v>
      </c>
      <c r="I5087" s="3"/>
      <c r="J5087" s="3" t="n">
        <f aca="false">ROUND((G5087-G5086)/G5086*100,2)</f>
        <v>-0.52</v>
      </c>
      <c r="K5087" s="3" t="str">
        <f aca="false">B5087&amp;"_"&amp;C5087</f>
        <v>11_2024-04-30</v>
      </c>
    </row>
    <row r="5088" customFormat="false" ht="15" hidden="false" customHeight="false" outlineLevel="0" collapsed="false">
      <c r="A5088" s="3" t="n">
        <v>5087</v>
      </c>
      <c r="B5088" s="3" t="n">
        <v>11</v>
      </c>
      <c r="C5088" s="3" t="s">
        <v>143</v>
      </c>
      <c r="D5088" s="4" t="n">
        <v>110.24</v>
      </c>
      <c r="E5088" s="4" t="n">
        <v>110.73</v>
      </c>
      <c r="F5088" s="4" t="n">
        <v>110.04</v>
      </c>
      <c r="G5088" s="4" t="n">
        <v>110.38</v>
      </c>
      <c r="H5088" s="5" t="n">
        <v>7565912</v>
      </c>
      <c r="I5088" s="3"/>
      <c r="J5088" s="3" t="n">
        <f aca="false">ROUND((G5088-G5087)/G5087*100,2)</f>
        <v>-1.34</v>
      </c>
      <c r="K5088" s="3" t="str">
        <f aca="false">B5088&amp;"_"&amp;C5088</f>
        <v>11_2024-05-01</v>
      </c>
    </row>
    <row r="5089" customFormat="false" ht="15" hidden="false" customHeight="false" outlineLevel="0" collapsed="false">
      <c r="A5089" s="3" t="n">
        <v>5088</v>
      </c>
      <c r="B5089" s="3" t="n">
        <v>11</v>
      </c>
      <c r="C5089" s="3" t="s">
        <v>144</v>
      </c>
      <c r="D5089" s="4" t="n">
        <v>110.9</v>
      </c>
      <c r="E5089" s="4" t="n">
        <v>111.57</v>
      </c>
      <c r="F5089" s="4" t="n">
        <v>110.48</v>
      </c>
      <c r="G5089" s="4" t="n">
        <v>110.97</v>
      </c>
      <c r="H5089" s="5" t="n">
        <v>4267863</v>
      </c>
      <c r="I5089" s="3"/>
      <c r="J5089" s="3" t="n">
        <f aca="false">ROUND((G5089-G5088)/G5088*100,2)</f>
        <v>0.53</v>
      </c>
      <c r="K5089" s="3" t="str">
        <f aca="false">B5089&amp;"_"&amp;C5089</f>
        <v>11_2024-05-02</v>
      </c>
    </row>
    <row r="5090" customFormat="false" ht="15" hidden="false" customHeight="false" outlineLevel="0" collapsed="false">
      <c r="A5090" s="3" t="n">
        <v>5089</v>
      </c>
      <c r="B5090" s="3" t="n">
        <v>11</v>
      </c>
      <c r="C5090" s="3" t="s">
        <v>145</v>
      </c>
      <c r="D5090" s="4" t="n">
        <v>109.76</v>
      </c>
      <c r="E5090" s="4" t="n">
        <v>110.28</v>
      </c>
      <c r="F5090" s="4" t="n">
        <v>109.45</v>
      </c>
      <c r="G5090" s="4" t="n">
        <v>109.92</v>
      </c>
      <c r="H5090" s="5" t="n">
        <v>2516006</v>
      </c>
      <c r="I5090" s="3"/>
      <c r="J5090" s="3" t="n">
        <f aca="false">ROUND((G5090-G5089)/G5089*100,2)</f>
        <v>-0.95</v>
      </c>
      <c r="K5090" s="3" t="str">
        <f aca="false">B5090&amp;"_"&amp;C5090</f>
        <v>11_2024-05-03</v>
      </c>
    </row>
    <row r="5091" customFormat="false" ht="15" hidden="false" customHeight="false" outlineLevel="0" collapsed="false">
      <c r="A5091" s="3" t="n">
        <v>5090</v>
      </c>
      <c r="B5091" s="3" t="n">
        <v>11</v>
      </c>
      <c r="C5091" s="3" t="s">
        <v>146</v>
      </c>
      <c r="D5091" s="4" t="n">
        <v>108.85</v>
      </c>
      <c r="E5091" s="4" t="n">
        <v>109.26</v>
      </c>
      <c r="F5091" s="4" t="n">
        <v>108.48</v>
      </c>
      <c r="G5091" s="4" t="n">
        <v>109.04</v>
      </c>
      <c r="H5091" s="5" t="n">
        <v>3010422</v>
      </c>
      <c r="I5091" s="3"/>
      <c r="J5091" s="3" t="n">
        <f aca="false">ROUND((G5091-G5090)/G5090*100,2)</f>
        <v>-0.8</v>
      </c>
      <c r="K5091" s="3" t="str">
        <f aca="false">B5091&amp;"_"&amp;C5091</f>
        <v>11_2024-05-06</v>
      </c>
    </row>
    <row r="5092" customFormat="false" ht="15" hidden="false" customHeight="false" outlineLevel="0" collapsed="false">
      <c r="A5092" s="3" t="n">
        <v>5091</v>
      </c>
      <c r="B5092" s="3" t="n">
        <v>11</v>
      </c>
      <c r="C5092" s="3" t="s">
        <v>147</v>
      </c>
      <c r="D5092" s="4" t="n">
        <v>109.84</v>
      </c>
      <c r="E5092" s="4" t="n">
        <v>110.72</v>
      </c>
      <c r="F5092" s="4" t="n">
        <v>109.63</v>
      </c>
      <c r="G5092" s="4" t="n">
        <v>110.1</v>
      </c>
      <c r="H5092" s="5" t="n">
        <v>3084596</v>
      </c>
      <c r="I5092" s="3"/>
      <c r="J5092" s="3" t="n">
        <f aca="false">ROUND((G5092-G5091)/G5091*100,2)</f>
        <v>0.97</v>
      </c>
      <c r="K5092" s="3" t="str">
        <f aca="false">B5092&amp;"_"&amp;C5092</f>
        <v>11_2024-05-07</v>
      </c>
    </row>
    <row r="5093" customFormat="false" ht="15" hidden="false" customHeight="false" outlineLevel="0" collapsed="false">
      <c r="A5093" s="3" t="n">
        <v>5092</v>
      </c>
      <c r="B5093" s="3" t="n">
        <v>11</v>
      </c>
      <c r="C5093" s="3" t="s">
        <v>148</v>
      </c>
      <c r="D5093" s="4" t="n">
        <v>110.93</v>
      </c>
      <c r="E5093" s="4" t="n">
        <v>111.15</v>
      </c>
      <c r="F5093" s="4" t="n">
        <v>110.26</v>
      </c>
      <c r="G5093" s="4" t="n">
        <v>110.68</v>
      </c>
      <c r="H5093" s="5" t="n">
        <v>7428243</v>
      </c>
      <c r="I5093" s="3"/>
      <c r="J5093" s="3" t="n">
        <f aca="false">ROUND((G5093-G5092)/G5092*100,2)</f>
        <v>0.53</v>
      </c>
      <c r="K5093" s="3" t="str">
        <f aca="false">B5093&amp;"_"&amp;C5093</f>
        <v>11_2024-05-08</v>
      </c>
    </row>
    <row r="5094" customFormat="false" ht="15" hidden="false" customHeight="false" outlineLevel="0" collapsed="false">
      <c r="A5094" s="3" t="n">
        <v>5093</v>
      </c>
      <c r="B5094" s="3" t="n">
        <v>11</v>
      </c>
      <c r="C5094" s="3" t="s">
        <v>149</v>
      </c>
      <c r="D5094" s="4" t="n">
        <v>110.21</v>
      </c>
      <c r="E5094" s="4" t="n">
        <v>110.52</v>
      </c>
      <c r="F5094" s="4" t="n">
        <v>110</v>
      </c>
      <c r="G5094" s="4" t="n">
        <v>110.18</v>
      </c>
      <c r="H5094" s="5" t="n">
        <v>7752259</v>
      </c>
      <c r="I5094" s="3"/>
      <c r="J5094" s="3" t="n">
        <f aca="false">ROUND((G5094-G5093)/G5093*100,2)</f>
        <v>-0.45</v>
      </c>
      <c r="K5094" s="3" t="str">
        <f aca="false">B5094&amp;"_"&amp;C5094</f>
        <v>11_2024-05-09</v>
      </c>
    </row>
    <row r="5095" customFormat="false" ht="15" hidden="false" customHeight="false" outlineLevel="0" collapsed="false">
      <c r="A5095" s="3" t="n">
        <v>5094</v>
      </c>
      <c r="B5095" s="3" t="n">
        <v>11</v>
      </c>
      <c r="C5095" s="3" t="s">
        <v>150</v>
      </c>
      <c r="D5095" s="4" t="n">
        <v>108.32</v>
      </c>
      <c r="E5095" s="4" t="n">
        <v>109.12</v>
      </c>
      <c r="F5095" s="4" t="n">
        <v>107.69</v>
      </c>
      <c r="G5095" s="4" t="n">
        <v>108.7</v>
      </c>
      <c r="H5095" s="5" t="n">
        <v>3393287</v>
      </c>
      <c r="I5095" s="3"/>
      <c r="J5095" s="3" t="n">
        <f aca="false">ROUND((G5095-G5094)/G5094*100,2)</f>
        <v>-1.34</v>
      </c>
      <c r="K5095" s="3" t="str">
        <f aca="false">B5095&amp;"_"&amp;C5095</f>
        <v>11_2024-05-10</v>
      </c>
    </row>
    <row r="5096" customFormat="false" ht="15" hidden="false" customHeight="false" outlineLevel="0" collapsed="false">
      <c r="A5096" s="3" t="n">
        <v>5095</v>
      </c>
      <c r="B5096" s="3" t="n">
        <v>11</v>
      </c>
      <c r="C5096" s="3" t="s">
        <v>151</v>
      </c>
      <c r="D5096" s="4" t="n">
        <v>110.9</v>
      </c>
      <c r="E5096" s="4" t="n">
        <v>111.17</v>
      </c>
      <c r="F5096" s="4" t="n">
        <v>110.82</v>
      </c>
      <c r="G5096" s="4" t="n">
        <v>110.96</v>
      </c>
      <c r="H5096" s="5" t="n">
        <v>6111439</v>
      </c>
      <c r="I5096" s="3"/>
      <c r="J5096" s="3" t="n">
        <f aca="false">ROUND((G5096-G5095)/G5095*100,2)</f>
        <v>2.08</v>
      </c>
      <c r="K5096" s="3" t="str">
        <f aca="false">B5096&amp;"_"&amp;C5096</f>
        <v>11_2024-05-13</v>
      </c>
    </row>
    <row r="5097" customFormat="false" ht="15" hidden="false" customHeight="false" outlineLevel="0" collapsed="false">
      <c r="A5097" s="3" t="n">
        <v>5096</v>
      </c>
      <c r="B5097" s="3" t="n">
        <v>11</v>
      </c>
      <c r="C5097" s="3" t="s">
        <v>152</v>
      </c>
      <c r="D5097" s="4" t="n">
        <v>108.62</v>
      </c>
      <c r="E5097" s="4" t="n">
        <v>109.35</v>
      </c>
      <c r="F5097" s="4" t="n">
        <v>108.29</v>
      </c>
      <c r="G5097" s="4" t="n">
        <v>108.95</v>
      </c>
      <c r="H5097" s="5" t="n">
        <v>2428789</v>
      </c>
      <c r="I5097" s="3"/>
      <c r="J5097" s="3" t="n">
        <f aca="false">ROUND((G5097-G5096)/G5096*100,2)</f>
        <v>-1.81</v>
      </c>
      <c r="K5097" s="3" t="str">
        <f aca="false">B5097&amp;"_"&amp;C5097</f>
        <v>11_2024-05-14</v>
      </c>
    </row>
    <row r="5098" customFormat="false" ht="15" hidden="false" customHeight="false" outlineLevel="0" collapsed="false">
      <c r="A5098" s="3" t="n">
        <v>5097</v>
      </c>
      <c r="B5098" s="3" t="n">
        <v>11</v>
      </c>
      <c r="C5098" s="3" t="s">
        <v>153</v>
      </c>
      <c r="D5098" s="4" t="n">
        <v>109.09</v>
      </c>
      <c r="E5098" s="4" t="n">
        <v>109.43</v>
      </c>
      <c r="F5098" s="4" t="n">
        <v>108.59</v>
      </c>
      <c r="G5098" s="4" t="n">
        <v>109.22</v>
      </c>
      <c r="H5098" s="5" t="n">
        <v>6339872</v>
      </c>
      <c r="I5098" s="3"/>
      <c r="J5098" s="3" t="n">
        <f aca="false">ROUND((G5098-G5097)/G5097*100,2)</f>
        <v>0.25</v>
      </c>
      <c r="K5098" s="3" t="str">
        <f aca="false">B5098&amp;"_"&amp;C5098</f>
        <v>11_2024-05-15</v>
      </c>
    </row>
    <row r="5099" customFormat="false" ht="15" hidden="false" customHeight="false" outlineLevel="0" collapsed="false">
      <c r="A5099" s="3" t="n">
        <v>5098</v>
      </c>
      <c r="B5099" s="3" t="n">
        <v>11</v>
      </c>
      <c r="C5099" s="3" t="s">
        <v>154</v>
      </c>
      <c r="D5099" s="4" t="n">
        <v>110.93</v>
      </c>
      <c r="E5099" s="4" t="n">
        <v>111.57</v>
      </c>
      <c r="F5099" s="4" t="n">
        <v>110.52</v>
      </c>
      <c r="G5099" s="4" t="n">
        <v>110.98</v>
      </c>
      <c r="H5099" s="5" t="n">
        <v>3804497</v>
      </c>
      <c r="I5099" s="3"/>
      <c r="J5099" s="3" t="n">
        <f aca="false">ROUND((G5099-G5098)/G5098*100,2)</f>
        <v>1.61</v>
      </c>
      <c r="K5099" s="3" t="str">
        <f aca="false">B5099&amp;"_"&amp;C5099</f>
        <v>11_2024-05-16</v>
      </c>
    </row>
    <row r="5100" customFormat="false" ht="15" hidden="false" customHeight="false" outlineLevel="0" collapsed="false">
      <c r="A5100" s="3" t="n">
        <v>5099</v>
      </c>
      <c r="B5100" s="3" t="n">
        <v>11</v>
      </c>
      <c r="C5100" s="3" t="s">
        <v>155</v>
      </c>
      <c r="D5100" s="4" t="n">
        <v>110.36</v>
      </c>
      <c r="E5100" s="4" t="n">
        <v>110.96</v>
      </c>
      <c r="F5100" s="4" t="n">
        <v>110.13</v>
      </c>
      <c r="G5100" s="4" t="n">
        <v>110.16</v>
      </c>
      <c r="H5100" s="5" t="n">
        <v>7665600</v>
      </c>
      <c r="I5100" s="3"/>
      <c r="J5100" s="3" t="n">
        <f aca="false">ROUND((G5100-G5099)/G5099*100,2)</f>
        <v>-0.74</v>
      </c>
      <c r="K5100" s="3" t="str">
        <f aca="false">B5100&amp;"_"&amp;C5100</f>
        <v>11_2024-05-17</v>
      </c>
    </row>
    <row r="5101" customFormat="false" ht="15" hidden="false" customHeight="false" outlineLevel="0" collapsed="false">
      <c r="A5101" s="3" t="n">
        <v>5100</v>
      </c>
      <c r="B5101" s="3" t="n">
        <v>11</v>
      </c>
      <c r="C5101" s="3" t="s">
        <v>156</v>
      </c>
      <c r="D5101" s="4" t="n">
        <v>109.45</v>
      </c>
      <c r="E5101" s="4" t="n">
        <v>109.91</v>
      </c>
      <c r="F5101" s="4" t="n">
        <v>109.32</v>
      </c>
      <c r="G5101" s="4" t="n">
        <v>109.58</v>
      </c>
      <c r="H5101" s="5" t="n">
        <v>6763026</v>
      </c>
      <c r="I5101" s="3"/>
      <c r="J5101" s="3" t="n">
        <f aca="false">ROUND((G5101-G5100)/G5100*100,2)</f>
        <v>-0.53</v>
      </c>
      <c r="K5101" s="3" t="str">
        <f aca="false">B5101&amp;"_"&amp;C5101</f>
        <v>11_2024-05-20</v>
      </c>
    </row>
    <row r="5102" customFormat="false" ht="15" hidden="false" customHeight="false" outlineLevel="0" collapsed="false">
      <c r="A5102" s="3" t="n">
        <v>5101</v>
      </c>
      <c r="B5102" s="3" t="n">
        <v>11</v>
      </c>
      <c r="C5102" s="3" t="s">
        <v>157</v>
      </c>
      <c r="D5102" s="4" t="n">
        <v>108.47</v>
      </c>
      <c r="E5102" s="4" t="n">
        <v>109.37</v>
      </c>
      <c r="F5102" s="4" t="n">
        <v>108.26</v>
      </c>
      <c r="G5102" s="4" t="n">
        <v>108.87</v>
      </c>
      <c r="H5102" s="5" t="n">
        <v>4065499</v>
      </c>
      <c r="I5102" s="3"/>
      <c r="J5102" s="3" t="n">
        <f aca="false">ROUND((G5102-G5101)/G5101*100,2)</f>
        <v>-0.65</v>
      </c>
      <c r="K5102" s="3" t="str">
        <f aca="false">B5102&amp;"_"&amp;C5102</f>
        <v>11_2024-05-21</v>
      </c>
    </row>
    <row r="5103" customFormat="false" ht="15" hidden="false" customHeight="false" outlineLevel="0" collapsed="false">
      <c r="A5103" s="3" t="n">
        <v>5102</v>
      </c>
      <c r="B5103" s="3" t="n">
        <v>11</v>
      </c>
      <c r="C5103" s="3" t="s">
        <v>158</v>
      </c>
      <c r="D5103" s="4" t="n">
        <v>109.49</v>
      </c>
      <c r="E5103" s="4" t="n">
        <v>109.61</v>
      </c>
      <c r="F5103" s="4" t="n">
        <v>109.19</v>
      </c>
      <c r="G5103" s="4" t="n">
        <v>109.37</v>
      </c>
      <c r="H5103" s="5" t="n">
        <v>1446895</v>
      </c>
      <c r="I5103" s="3"/>
      <c r="J5103" s="3" t="n">
        <f aca="false">ROUND((G5103-G5102)/G5102*100,2)</f>
        <v>0.46</v>
      </c>
      <c r="K5103" s="3" t="str">
        <f aca="false">B5103&amp;"_"&amp;C5103</f>
        <v>11_2024-05-22</v>
      </c>
    </row>
    <row r="5104" customFormat="false" ht="15" hidden="false" customHeight="false" outlineLevel="0" collapsed="false">
      <c r="A5104" s="3" t="n">
        <v>5103</v>
      </c>
      <c r="B5104" s="3" t="n">
        <v>11</v>
      </c>
      <c r="C5104" s="3" t="s">
        <v>159</v>
      </c>
      <c r="D5104" s="4" t="n">
        <v>109.25</v>
      </c>
      <c r="E5104" s="4" t="n">
        <v>109.45</v>
      </c>
      <c r="F5104" s="4" t="n">
        <v>108.6</v>
      </c>
      <c r="G5104" s="4" t="n">
        <v>109.04</v>
      </c>
      <c r="H5104" s="5" t="n">
        <v>1755447</v>
      </c>
      <c r="I5104" s="3"/>
      <c r="J5104" s="3" t="n">
        <f aca="false">ROUND((G5104-G5103)/G5103*100,2)</f>
        <v>-0.3</v>
      </c>
      <c r="K5104" s="3" t="str">
        <f aca="false">B5104&amp;"_"&amp;C5104</f>
        <v>11_2024-05-23</v>
      </c>
    </row>
    <row r="5105" customFormat="false" ht="15" hidden="false" customHeight="false" outlineLevel="0" collapsed="false">
      <c r="A5105" s="3" t="n">
        <v>5104</v>
      </c>
      <c r="B5105" s="3" t="n">
        <v>11</v>
      </c>
      <c r="C5105" s="3" t="s">
        <v>160</v>
      </c>
      <c r="D5105" s="4" t="n">
        <v>110.51</v>
      </c>
      <c r="E5105" s="4" t="n">
        <v>110.99</v>
      </c>
      <c r="F5105" s="4" t="n">
        <v>110.14</v>
      </c>
      <c r="G5105" s="4" t="n">
        <v>110.62</v>
      </c>
      <c r="H5105" s="5" t="n">
        <v>4399250</v>
      </c>
      <c r="I5105" s="3"/>
      <c r="J5105" s="3" t="n">
        <f aca="false">ROUND((G5105-G5104)/G5104*100,2)</f>
        <v>1.45</v>
      </c>
      <c r="K5105" s="3" t="str">
        <f aca="false">B5105&amp;"_"&amp;C5105</f>
        <v>11_2024-05-24</v>
      </c>
    </row>
    <row r="5106" customFormat="false" ht="15" hidden="false" customHeight="false" outlineLevel="0" collapsed="false">
      <c r="A5106" s="3" t="n">
        <v>5105</v>
      </c>
      <c r="B5106" s="3" t="n">
        <v>11</v>
      </c>
      <c r="C5106" s="3" t="s">
        <v>161</v>
      </c>
      <c r="D5106" s="4" t="n">
        <v>110.15</v>
      </c>
      <c r="E5106" s="4" t="n">
        <v>110.6</v>
      </c>
      <c r="F5106" s="4" t="n">
        <v>109.73</v>
      </c>
      <c r="G5106" s="4" t="n">
        <v>110.55</v>
      </c>
      <c r="H5106" s="5" t="n">
        <v>4296130</v>
      </c>
      <c r="I5106" s="3"/>
      <c r="J5106" s="3" t="n">
        <f aca="false">ROUND((G5106-G5105)/G5105*100,2)</f>
        <v>-0.06</v>
      </c>
      <c r="K5106" s="3" t="str">
        <f aca="false">B5106&amp;"_"&amp;C5106</f>
        <v>11_2024-05-27</v>
      </c>
    </row>
    <row r="5107" customFormat="false" ht="15" hidden="false" customHeight="false" outlineLevel="0" collapsed="false">
      <c r="A5107" s="3" t="n">
        <v>5106</v>
      </c>
      <c r="B5107" s="3" t="n">
        <v>11</v>
      </c>
      <c r="C5107" s="3" t="s">
        <v>162</v>
      </c>
      <c r="D5107" s="4" t="n">
        <v>112.04</v>
      </c>
      <c r="E5107" s="4" t="n">
        <v>112.47</v>
      </c>
      <c r="F5107" s="4" t="n">
        <v>111.91</v>
      </c>
      <c r="G5107" s="4" t="n">
        <v>112.46</v>
      </c>
      <c r="H5107" s="5" t="n">
        <v>7324920</v>
      </c>
      <c r="I5107" s="3"/>
      <c r="J5107" s="3" t="n">
        <f aca="false">ROUND((G5107-G5106)/G5106*100,2)</f>
        <v>1.73</v>
      </c>
      <c r="K5107" s="3" t="str">
        <f aca="false">B5107&amp;"_"&amp;C5107</f>
        <v>11_2024-05-28</v>
      </c>
    </row>
    <row r="5108" customFormat="false" ht="15" hidden="false" customHeight="false" outlineLevel="0" collapsed="false">
      <c r="A5108" s="3" t="n">
        <v>5107</v>
      </c>
      <c r="B5108" s="3" t="n">
        <v>11</v>
      </c>
      <c r="C5108" s="3" t="s">
        <v>163</v>
      </c>
      <c r="D5108" s="4" t="n">
        <v>112.27</v>
      </c>
      <c r="E5108" s="4" t="n">
        <v>112.85</v>
      </c>
      <c r="F5108" s="4" t="n">
        <v>111.65</v>
      </c>
      <c r="G5108" s="4" t="n">
        <v>111.95</v>
      </c>
      <c r="H5108" s="5" t="n">
        <v>2315081</v>
      </c>
      <c r="I5108" s="3"/>
      <c r="J5108" s="3" t="n">
        <f aca="false">ROUND((G5108-G5107)/G5107*100,2)</f>
        <v>-0.45</v>
      </c>
      <c r="K5108" s="3" t="str">
        <f aca="false">B5108&amp;"_"&amp;C5108</f>
        <v>11_2024-05-29</v>
      </c>
    </row>
    <row r="5109" customFormat="false" ht="15" hidden="false" customHeight="false" outlineLevel="0" collapsed="false">
      <c r="A5109" s="3" t="n">
        <v>5108</v>
      </c>
      <c r="B5109" s="3" t="n">
        <v>11</v>
      </c>
      <c r="C5109" s="3" t="s">
        <v>164</v>
      </c>
      <c r="D5109" s="4" t="n">
        <v>112.02</v>
      </c>
      <c r="E5109" s="4" t="n">
        <v>112.37</v>
      </c>
      <c r="F5109" s="4" t="n">
        <v>111.49</v>
      </c>
      <c r="G5109" s="4" t="n">
        <v>111.76</v>
      </c>
      <c r="H5109" s="5" t="n">
        <v>6101531</v>
      </c>
      <c r="I5109" s="3"/>
      <c r="J5109" s="3" t="n">
        <f aca="false">ROUND((G5109-G5108)/G5108*100,2)</f>
        <v>-0.17</v>
      </c>
      <c r="K5109" s="3" t="str">
        <f aca="false">B5109&amp;"_"&amp;C5109</f>
        <v>11_2024-05-30</v>
      </c>
    </row>
    <row r="5110" customFormat="false" ht="15" hidden="false" customHeight="false" outlineLevel="0" collapsed="false">
      <c r="A5110" s="3" t="n">
        <v>5109</v>
      </c>
      <c r="B5110" s="3" t="n">
        <v>11</v>
      </c>
      <c r="C5110" s="3" t="s">
        <v>165</v>
      </c>
      <c r="D5110" s="4" t="n">
        <v>112.5</v>
      </c>
      <c r="E5110" s="4" t="n">
        <v>113</v>
      </c>
      <c r="F5110" s="4" t="n">
        <v>112.49</v>
      </c>
      <c r="G5110" s="4" t="n">
        <v>112.71</v>
      </c>
      <c r="H5110" s="5" t="n">
        <v>2337863</v>
      </c>
      <c r="I5110" s="3"/>
      <c r="J5110" s="3" t="n">
        <f aca="false">ROUND((G5110-G5109)/G5109*100,2)</f>
        <v>0.85</v>
      </c>
      <c r="K5110" s="3" t="str">
        <f aca="false">B5110&amp;"_"&amp;C5110</f>
        <v>11_2024-05-31</v>
      </c>
    </row>
    <row r="5111" customFormat="false" ht="15" hidden="false" customHeight="false" outlineLevel="0" collapsed="false">
      <c r="A5111" s="3" t="n">
        <v>5110</v>
      </c>
      <c r="B5111" s="3" t="n">
        <v>11</v>
      </c>
      <c r="C5111" s="3" t="s">
        <v>166</v>
      </c>
      <c r="D5111" s="4" t="n">
        <v>113.14</v>
      </c>
      <c r="E5111" s="4" t="n">
        <v>113.72</v>
      </c>
      <c r="F5111" s="4" t="n">
        <v>112.72</v>
      </c>
      <c r="G5111" s="4" t="n">
        <v>113.45</v>
      </c>
      <c r="H5111" s="5" t="n">
        <v>3780638</v>
      </c>
      <c r="I5111" s="3"/>
      <c r="J5111" s="3" t="n">
        <f aca="false">ROUND((G5111-G5110)/G5110*100,2)</f>
        <v>0.66</v>
      </c>
      <c r="K5111" s="3" t="str">
        <f aca="false">B5111&amp;"_"&amp;C5111</f>
        <v>11_2024-06-03</v>
      </c>
    </row>
    <row r="5112" customFormat="false" ht="15" hidden="false" customHeight="false" outlineLevel="0" collapsed="false">
      <c r="A5112" s="3" t="n">
        <v>5111</v>
      </c>
      <c r="B5112" s="3" t="n">
        <v>11</v>
      </c>
      <c r="C5112" s="3" t="s">
        <v>167</v>
      </c>
      <c r="D5112" s="4" t="n">
        <v>115.68</v>
      </c>
      <c r="E5112" s="4" t="n">
        <v>115.96</v>
      </c>
      <c r="F5112" s="4" t="n">
        <v>114.89</v>
      </c>
      <c r="G5112" s="4" t="n">
        <v>115.38</v>
      </c>
      <c r="H5112" s="5" t="n">
        <v>4218294</v>
      </c>
      <c r="I5112" s="3"/>
      <c r="J5112" s="3" t="n">
        <f aca="false">ROUND((G5112-G5111)/G5111*100,2)</f>
        <v>1.7</v>
      </c>
      <c r="K5112" s="3" t="str">
        <f aca="false">B5112&amp;"_"&amp;C5112</f>
        <v>11_2024-06-04</v>
      </c>
    </row>
    <row r="5113" customFormat="false" ht="15" hidden="false" customHeight="false" outlineLevel="0" collapsed="false">
      <c r="A5113" s="3" t="n">
        <v>5112</v>
      </c>
      <c r="B5113" s="3" t="n">
        <v>11</v>
      </c>
      <c r="C5113" s="3" t="s">
        <v>168</v>
      </c>
      <c r="D5113" s="4" t="n">
        <v>112.42</v>
      </c>
      <c r="E5113" s="4" t="n">
        <v>113.06</v>
      </c>
      <c r="F5113" s="4" t="n">
        <v>112.28</v>
      </c>
      <c r="G5113" s="4" t="n">
        <v>112.83</v>
      </c>
      <c r="H5113" s="5" t="n">
        <v>7438841</v>
      </c>
      <c r="I5113" s="3"/>
      <c r="J5113" s="3" t="n">
        <f aca="false">ROUND((G5113-G5112)/G5112*100,2)</f>
        <v>-2.21</v>
      </c>
      <c r="K5113" s="3" t="str">
        <f aca="false">B5113&amp;"_"&amp;C5113</f>
        <v>11_2024-06-05</v>
      </c>
    </row>
    <row r="5114" customFormat="false" ht="15" hidden="false" customHeight="false" outlineLevel="0" collapsed="false">
      <c r="A5114" s="3" t="n">
        <v>5113</v>
      </c>
      <c r="B5114" s="3" t="n">
        <v>11</v>
      </c>
      <c r="C5114" s="3" t="s">
        <v>169</v>
      </c>
      <c r="D5114" s="4" t="n">
        <v>113.56</v>
      </c>
      <c r="E5114" s="4" t="n">
        <v>113.64</v>
      </c>
      <c r="F5114" s="4" t="n">
        <v>113.03</v>
      </c>
      <c r="G5114" s="4" t="n">
        <v>113.5</v>
      </c>
      <c r="H5114" s="5" t="n">
        <v>5829480</v>
      </c>
      <c r="I5114" s="3"/>
      <c r="J5114" s="3" t="n">
        <f aca="false">ROUND((G5114-G5113)/G5113*100,2)</f>
        <v>0.59</v>
      </c>
      <c r="K5114" s="3" t="str">
        <f aca="false">B5114&amp;"_"&amp;C5114</f>
        <v>11_2024-06-06</v>
      </c>
    </row>
    <row r="5115" customFormat="false" ht="15" hidden="false" customHeight="false" outlineLevel="0" collapsed="false">
      <c r="A5115" s="3" t="n">
        <v>5114</v>
      </c>
      <c r="B5115" s="3" t="n">
        <v>11</v>
      </c>
      <c r="C5115" s="3" t="s">
        <v>170</v>
      </c>
      <c r="D5115" s="4" t="n">
        <v>112.85</v>
      </c>
      <c r="E5115" s="4" t="n">
        <v>113.08</v>
      </c>
      <c r="F5115" s="4" t="n">
        <v>112.26</v>
      </c>
      <c r="G5115" s="4" t="n">
        <v>112.56</v>
      </c>
      <c r="H5115" s="5" t="n">
        <v>5199030</v>
      </c>
      <c r="I5115" s="3"/>
      <c r="J5115" s="3" t="n">
        <f aca="false">ROUND((G5115-G5114)/G5114*100,2)</f>
        <v>-0.83</v>
      </c>
      <c r="K5115" s="3" t="str">
        <f aca="false">B5115&amp;"_"&amp;C5115</f>
        <v>11_2024-06-07</v>
      </c>
    </row>
    <row r="5116" customFormat="false" ht="15" hidden="false" customHeight="false" outlineLevel="0" collapsed="false">
      <c r="A5116" s="3" t="n">
        <v>5115</v>
      </c>
      <c r="B5116" s="3" t="n">
        <v>11</v>
      </c>
      <c r="C5116" s="3" t="s">
        <v>171</v>
      </c>
      <c r="D5116" s="4" t="n">
        <v>111.42</v>
      </c>
      <c r="E5116" s="4" t="n">
        <v>111.57</v>
      </c>
      <c r="F5116" s="4" t="n">
        <v>110.76</v>
      </c>
      <c r="G5116" s="4" t="n">
        <v>111.54</v>
      </c>
      <c r="H5116" s="5" t="n">
        <v>7096091</v>
      </c>
      <c r="I5116" s="3"/>
      <c r="J5116" s="3" t="n">
        <f aca="false">ROUND((G5116-G5115)/G5115*100,2)</f>
        <v>-0.91</v>
      </c>
      <c r="K5116" s="3" t="str">
        <f aca="false">B5116&amp;"_"&amp;C5116</f>
        <v>11_2024-06-10</v>
      </c>
    </row>
    <row r="5117" customFormat="false" ht="15" hidden="false" customHeight="false" outlineLevel="0" collapsed="false">
      <c r="A5117" s="3" t="n">
        <v>5116</v>
      </c>
      <c r="B5117" s="3" t="n">
        <v>11</v>
      </c>
      <c r="C5117" s="3" t="s">
        <v>172</v>
      </c>
      <c r="D5117" s="4" t="n">
        <v>109.71</v>
      </c>
      <c r="E5117" s="4" t="n">
        <v>110.35</v>
      </c>
      <c r="F5117" s="4" t="n">
        <v>108.84</v>
      </c>
      <c r="G5117" s="4" t="n">
        <v>109.32</v>
      </c>
      <c r="H5117" s="5" t="n">
        <v>6873436</v>
      </c>
      <c r="I5117" s="3"/>
      <c r="J5117" s="3" t="n">
        <f aca="false">ROUND((G5117-G5116)/G5116*100,2)</f>
        <v>-1.99</v>
      </c>
      <c r="K5117" s="3" t="str">
        <f aca="false">B5117&amp;"_"&amp;C5117</f>
        <v>11_2024-06-11</v>
      </c>
    </row>
    <row r="5118" customFormat="false" ht="15" hidden="false" customHeight="false" outlineLevel="0" collapsed="false">
      <c r="A5118" s="3" t="n">
        <v>5117</v>
      </c>
      <c r="B5118" s="3" t="n">
        <v>11</v>
      </c>
      <c r="C5118" s="3" t="s">
        <v>173</v>
      </c>
      <c r="D5118" s="4" t="n">
        <v>108.21</v>
      </c>
      <c r="E5118" s="4" t="n">
        <v>108.77</v>
      </c>
      <c r="F5118" s="4" t="n">
        <v>107.72</v>
      </c>
      <c r="G5118" s="4" t="n">
        <v>108.16</v>
      </c>
      <c r="H5118" s="5" t="n">
        <v>3904915</v>
      </c>
      <c r="I5118" s="3"/>
      <c r="J5118" s="3" t="n">
        <f aca="false">ROUND((G5118-G5117)/G5117*100,2)</f>
        <v>-1.06</v>
      </c>
      <c r="K5118" s="3" t="str">
        <f aca="false">B5118&amp;"_"&amp;C5118</f>
        <v>11_2024-06-12</v>
      </c>
    </row>
    <row r="5119" customFormat="false" ht="15" hidden="false" customHeight="false" outlineLevel="0" collapsed="false">
      <c r="A5119" s="3" t="n">
        <v>5118</v>
      </c>
      <c r="B5119" s="3" t="n">
        <v>11</v>
      </c>
      <c r="C5119" s="3" t="s">
        <v>174</v>
      </c>
      <c r="D5119" s="4" t="n">
        <v>106.93</v>
      </c>
      <c r="E5119" s="4" t="n">
        <v>107.28</v>
      </c>
      <c r="F5119" s="4" t="n">
        <v>106.55</v>
      </c>
      <c r="G5119" s="4" t="n">
        <v>106.61</v>
      </c>
      <c r="H5119" s="5" t="n">
        <v>1690361</v>
      </c>
      <c r="I5119" s="3"/>
      <c r="J5119" s="3" t="n">
        <f aca="false">ROUND((G5119-G5118)/G5118*100,2)</f>
        <v>-1.43</v>
      </c>
      <c r="K5119" s="3" t="str">
        <f aca="false">B5119&amp;"_"&amp;C5119</f>
        <v>11_2024-06-13</v>
      </c>
    </row>
    <row r="5120" customFormat="false" ht="15" hidden="false" customHeight="false" outlineLevel="0" collapsed="false">
      <c r="A5120" s="3" t="n">
        <v>5119</v>
      </c>
      <c r="B5120" s="3" t="n">
        <v>11</v>
      </c>
      <c r="C5120" s="3" t="s">
        <v>175</v>
      </c>
      <c r="D5120" s="4" t="n">
        <v>107.38</v>
      </c>
      <c r="E5120" s="4" t="n">
        <v>107.62</v>
      </c>
      <c r="F5120" s="4" t="n">
        <v>106.69</v>
      </c>
      <c r="G5120" s="4" t="n">
        <v>107</v>
      </c>
      <c r="H5120" s="5" t="n">
        <v>4339988</v>
      </c>
      <c r="I5120" s="3"/>
      <c r="J5120" s="3" t="n">
        <f aca="false">ROUND((G5120-G5119)/G5119*100,2)</f>
        <v>0.37</v>
      </c>
      <c r="K5120" s="3" t="str">
        <f aca="false">B5120&amp;"_"&amp;C5120</f>
        <v>11_2024-06-14</v>
      </c>
    </row>
    <row r="5121" customFormat="false" ht="15" hidden="false" customHeight="false" outlineLevel="0" collapsed="false">
      <c r="A5121" s="3" t="n">
        <v>5120</v>
      </c>
      <c r="B5121" s="3" t="n">
        <v>11</v>
      </c>
      <c r="C5121" s="3" t="s">
        <v>176</v>
      </c>
      <c r="D5121" s="4" t="n">
        <v>107.7</v>
      </c>
      <c r="E5121" s="4" t="n">
        <v>108.14</v>
      </c>
      <c r="F5121" s="4" t="n">
        <v>107.42</v>
      </c>
      <c r="G5121" s="4" t="n">
        <v>107.89</v>
      </c>
      <c r="H5121" s="5" t="n">
        <v>5071327</v>
      </c>
      <c r="I5121" s="3"/>
      <c r="J5121" s="3" t="n">
        <f aca="false">ROUND((G5121-G5120)/G5120*100,2)</f>
        <v>0.83</v>
      </c>
      <c r="K5121" s="3" t="str">
        <f aca="false">B5121&amp;"_"&amp;C5121</f>
        <v>11_2024-06-17</v>
      </c>
    </row>
    <row r="5122" customFormat="false" ht="15" hidden="false" customHeight="false" outlineLevel="0" collapsed="false">
      <c r="A5122" s="3" t="n">
        <v>5121</v>
      </c>
      <c r="B5122" s="3" t="n">
        <v>11</v>
      </c>
      <c r="C5122" s="3" t="s">
        <v>177</v>
      </c>
      <c r="D5122" s="4" t="n">
        <v>109.36</v>
      </c>
      <c r="E5122" s="4" t="n">
        <v>109.41</v>
      </c>
      <c r="F5122" s="4" t="n">
        <v>108.56</v>
      </c>
      <c r="G5122" s="4" t="n">
        <v>109.07</v>
      </c>
      <c r="H5122" s="5" t="n">
        <v>4719324</v>
      </c>
      <c r="I5122" s="3"/>
      <c r="J5122" s="3" t="n">
        <f aca="false">ROUND((G5122-G5121)/G5121*100,2)</f>
        <v>1.09</v>
      </c>
      <c r="K5122" s="3" t="str">
        <f aca="false">B5122&amp;"_"&amp;C5122</f>
        <v>11_2024-06-18</v>
      </c>
    </row>
    <row r="5123" customFormat="false" ht="15" hidden="false" customHeight="false" outlineLevel="0" collapsed="false">
      <c r="A5123" s="3" t="n">
        <v>5122</v>
      </c>
      <c r="B5123" s="3" t="n">
        <v>11</v>
      </c>
      <c r="C5123" s="3" t="s">
        <v>178</v>
      </c>
      <c r="D5123" s="4" t="n">
        <v>106.96</v>
      </c>
      <c r="E5123" s="4" t="n">
        <v>107.03</v>
      </c>
      <c r="F5123" s="4" t="n">
        <v>106.58</v>
      </c>
      <c r="G5123" s="4" t="n">
        <v>106.9</v>
      </c>
      <c r="H5123" s="5" t="n">
        <v>3920636</v>
      </c>
      <c r="I5123" s="3"/>
      <c r="J5123" s="3" t="n">
        <f aca="false">ROUND((G5123-G5122)/G5122*100,2)</f>
        <v>-1.99</v>
      </c>
      <c r="K5123" s="3" t="str">
        <f aca="false">B5123&amp;"_"&amp;C5123</f>
        <v>11_2024-06-19</v>
      </c>
    </row>
    <row r="5124" customFormat="false" ht="15" hidden="false" customHeight="false" outlineLevel="0" collapsed="false">
      <c r="A5124" s="3" t="n">
        <v>5123</v>
      </c>
      <c r="B5124" s="3" t="n">
        <v>11</v>
      </c>
      <c r="C5124" s="3" t="s">
        <v>179</v>
      </c>
      <c r="D5124" s="4" t="n">
        <v>106.6</v>
      </c>
      <c r="E5124" s="4" t="n">
        <v>107.04</v>
      </c>
      <c r="F5124" s="4" t="n">
        <v>106.35</v>
      </c>
      <c r="G5124" s="4" t="n">
        <v>106.54</v>
      </c>
      <c r="H5124" s="5" t="n">
        <v>6450990</v>
      </c>
      <c r="I5124" s="3"/>
      <c r="J5124" s="3" t="n">
        <f aca="false">ROUND((G5124-G5123)/G5123*100,2)</f>
        <v>-0.34</v>
      </c>
      <c r="K5124" s="3" t="str">
        <f aca="false">B5124&amp;"_"&amp;C5124</f>
        <v>11_2024-06-20</v>
      </c>
    </row>
    <row r="5125" customFormat="false" ht="15" hidden="false" customHeight="false" outlineLevel="0" collapsed="false">
      <c r="A5125" s="3" t="n">
        <v>5124</v>
      </c>
      <c r="B5125" s="3" t="n">
        <v>11</v>
      </c>
      <c r="C5125" s="3" t="s">
        <v>180</v>
      </c>
      <c r="D5125" s="4" t="n">
        <v>106.95</v>
      </c>
      <c r="E5125" s="4" t="n">
        <v>107.06</v>
      </c>
      <c r="F5125" s="4" t="n">
        <v>106.73</v>
      </c>
      <c r="G5125" s="4" t="n">
        <v>106.86</v>
      </c>
      <c r="H5125" s="5" t="n">
        <v>1252326</v>
      </c>
      <c r="I5125" s="3"/>
      <c r="J5125" s="3" t="n">
        <f aca="false">ROUND((G5125-G5124)/G5124*100,2)</f>
        <v>0.3</v>
      </c>
      <c r="K5125" s="3" t="str">
        <f aca="false">B5125&amp;"_"&amp;C5125</f>
        <v>11_2024-06-21</v>
      </c>
    </row>
    <row r="5126" customFormat="false" ht="15" hidden="false" customHeight="false" outlineLevel="0" collapsed="false">
      <c r="A5126" s="3" t="n">
        <v>5125</v>
      </c>
      <c r="B5126" s="3" t="n">
        <v>11</v>
      </c>
      <c r="C5126" s="3" t="s">
        <v>181</v>
      </c>
      <c r="D5126" s="4" t="n">
        <v>108.11</v>
      </c>
      <c r="E5126" s="4" t="n">
        <v>108.89</v>
      </c>
      <c r="F5126" s="4" t="n">
        <v>107.62</v>
      </c>
      <c r="G5126" s="4" t="n">
        <v>108.39</v>
      </c>
      <c r="H5126" s="5" t="n">
        <v>4380119</v>
      </c>
      <c r="I5126" s="3"/>
      <c r="J5126" s="3" t="n">
        <f aca="false">ROUND((G5126-G5125)/G5125*100,2)</f>
        <v>1.43</v>
      </c>
      <c r="K5126" s="3" t="str">
        <f aca="false">B5126&amp;"_"&amp;C5126</f>
        <v>11_2024-06-24</v>
      </c>
    </row>
    <row r="5127" customFormat="false" ht="15" hidden="false" customHeight="false" outlineLevel="0" collapsed="false">
      <c r="A5127" s="3" t="n">
        <v>5126</v>
      </c>
      <c r="B5127" s="3" t="n">
        <v>11</v>
      </c>
      <c r="C5127" s="3" t="s">
        <v>182</v>
      </c>
      <c r="D5127" s="4" t="n">
        <v>107.6</v>
      </c>
      <c r="E5127" s="4" t="n">
        <v>108.03</v>
      </c>
      <c r="F5127" s="4" t="n">
        <v>107.17</v>
      </c>
      <c r="G5127" s="4" t="n">
        <v>107.48</v>
      </c>
      <c r="H5127" s="5" t="n">
        <v>3799810</v>
      </c>
      <c r="I5127" s="3"/>
      <c r="J5127" s="3" t="n">
        <f aca="false">ROUND((G5127-G5126)/G5126*100,2)</f>
        <v>-0.84</v>
      </c>
      <c r="K5127" s="3" t="str">
        <f aca="false">B5127&amp;"_"&amp;C5127</f>
        <v>11_2024-06-25</v>
      </c>
    </row>
    <row r="5128" customFormat="false" ht="15" hidden="false" customHeight="false" outlineLevel="0" collapsed="false">
      <c r="A5128" s="3" t="n">
        <v>5127</v>
      </c>
      <c r="B5128" s="3" t="n">
        <v>11</v>
      </c>
      <c r="C5128" s="3" t="s">
        <v>183</v>
      </c>
      <c r="D5128" s="4" t="n">
        <v>106.15</v>
      </c>
      <c r="E5128" s="4" t="n">
        <v>106.88</v>
      </c>
      <c r="F5128" s="4" t="n">
        <v>105.84</v>
      </c>
      <c r="G5128" s="4" t="n">
        <v>106.3</v>
      </c>
      <c r="H5128" s="5" t="n">
        <v>3212335</v>
      </c>
      <c r="I5128" s="3"/>
      <c r="J5128" s="3" t="n">
        <f aca="false">ROUND((G5128-G5127)/G5127*100,2)</f>
        <v>-1.1</v>
      </c>
      <c r="K5128" s="3" t="str">
        <f aca="false">B5128&amp;"_"&amp;C5128</f>
        <v>11_2024-06-26</v>
      </c>
    </row>
    <row r="5129" customFormat="false" ht="15" hidden="false" customHeight="false" outlineLevel="0" collapsed="false">
      <c r="A5129" s="3" t="n">
        <v>5128</v>
      </c>
      <c r="B5129" s="3" t="n">
        <v>11</v>
      </c>
      <c r="C5129" s="3" t="s">
        <v>184</v>
      </c>
      <c r="D5129" s="4" t="n">
        <v>106.62</v>
      </c>
      <c r="E5129" s="4" t="n">
        <v>107.18</v>
      </c>
      <c r="F5129" s="4" t="n">
        <v>106.2</v>
      </c>
      <c r="G5129" s="4" t="n">
        <v>106.78</v>
      </c>
      <c r="H5129" s="5" t="n">
        <v>5812723</v>
      </c>
      <c r="I5129" s="3"/>
      <c r="J5129" s="3" t="n">
        <f aca="false">ROUND((G5129-G5128)/G5128*100,2)</f>
        <v>0.45</v>
      </c>
      <c r="K5129" s="3" t="str">
        <f aca="false">B5129&amp;"_"&amp;C5129</f>
        <v>11_2024-06-27</v>
      </c>
    </row>
    <row r="5130" customFormat="false" ht="15" hidden="false" customHeight="false" outlineLevel="0" collapsed="false">
      <c r="A5130" s="3" t="n">
        <v>5129</v>
      </c>
      <c r="B5130" s="3" t="n">
        <v>11</v>
      </c>
      <c r="C5130" s="3" t="s">
        <v>185</v>
      </c>
      <c r="D5130" s="4" t="n">
        <v>106.47</v>
      </c>
      <c r="E5130" s="4" t="n">
        <v>106.74</v>
      </c>
      <c r="F5130" s="4" t="n">
        <v>105.76</v>
      </c>
      <c r="G5130" s="4" t="n">
        <v>106.06</v>
      </c>
      <c r="H5130" s="5" t="n">
        <v>4194718</v>
      </c>
      <c r="I5130" s="3"/>
      <c r="J5130" s="3" t="n">
        <f aca="false">ROUND((G5130-G5129)/G5129*100,2)</f>
        <v>-0.67</v>
      </c>
      <c r="K5130" s="3" t="str">
        <f aca="false">B5130&amp;"_"&amp;C5130</f>
        <v>11_2024-06-28</v>
      </c>
    </row>
    <row r="5131" customFormat="false" ht="15" hidden="false" customHeight="false" outlineLevel="0" collapsed="false">
      <c r="A5131" s="3" t="n">
        <v>5130</v>
      </c>
      <c r="B5131" s="3" t="n">
        <v>11</v>
      </c>
      <c r="C5131" s="3" t="s">
        <v>186</v>
      </c>
      <c r="D5131" s="4" t="n">
        <v>105.07</v>
      </c>
      <c r="E5131" s="4" t="n">
        <v>105.47</v>
      </c>
      <c r="F5131" s="4" t="n">
        <v>104.71</v>
      </c>
      <c r="G5131" s="4" t="n">
        <v>105.21</v>
      </c>
      <c r="H5131" s="5" t="n">
        <v>7630620</v>
      </c>
      <c r="I5131" s="3"/>
      <c r="J5131" s="3" t="n">
        <f aca="false">ROUND((G5131-G5130)/G5130*100,2)</f>
        <v>-0.8</v>
      </c>
      <c r="K5131" s="3" t="str">
        <f aca="false">B5131&amp;"_"&amp;C5131</f>
        <v>11_2024-07-01</v>
      </c>
    </row>
    <row r="5132" customFormat="false" ht="15" hidden="false" customHeight="false" outlineLevel="0" collapsed="false">
      <c r="A5132" s="3" t="n">
        <v>5131</v>
      </c>
      <c r="B5132" s="3" t="n">
        <v>11</v>
      </c>
      <c r="C5132" s="3" t="s">
        <v>187</v>
      </c>
      <c r="D5132" s="4" t="n">
        <v>104.63</v>
      </c>
      <c r="E5132" s="4" t="n">
        <v>105.21</v>
      </c>
      <c r="F5132" s="4" t="n">
        <v>104.07</v>
      </c>
      <c r="G5132" s="4" t="n">
        <v>104.83</v>
      </c>
      <c r="H5132" s="5" t="n">
        <v>4151576</v>
      </c>
      <c r="I5132" s="3"/>
      <c r="J5132" s="3" t="n">
        <f aca="false">ROUND((G5132-G5131)/G5131*100,2)</f>
        <v>-0.36</v>
      </c>
      <c r="K5132" s="3" t="str">
        <f aca="false">B5132&amp;"_"&amp;C5132</f>
        <v>11_2024-07-02</v>
      </c>
    </row>
    <row r="5133" customFormat="false" ht="15" hidden="false" customHeight="false" outlineLevel="0" collapsed="false">
      <c r="A5133" s="3" t="n">
        <v>5132</v>
      </c>
      <c r="B5133" s="3" t="n">
        <v>11</v>
      </c>
      <c r="C5133" s="3" t="s">
        <v>188</v>
      </c>
      <c r="D5133" s="4" t="n">
        <v>102.83</v>
      </c>
      <c r="E5133" s="4" t="n">
        <v>103.26</v>
      </c>
      <c r="F5133" s="4" t="n">
        <v>102.28</v>
      </c>
      <c r="G5133" s="4" t="n">
        <v>102.47</v>
      </c>
      <c r="H5133" s="5" t="n">
        <v>1344149</v>
      </c>
      <c r="I5133" s="3"/>
      <c r="J5133" s="3" t="n">
        <f aca="false">ROUND((G5133-G5132)/G5132*100,2)</f>
        <v>-2.25</v>
      </c>
      <c r="K5133" s="3" t="str">
        <f aca="false">B5133&amp;"_"&amp;C5133</f>
        <v>11_2024-07-03</v>
      </c>
    </row>
    <row r="5134" customFormat="false" ht="15" hidden="false" customHeight="false" outlineLevel="0" collapsed="false">
      <c r="A5134" s="3" t="n">
        <v>5133</v>
      </c>
      <c r="B5134" s="3" t="n">
        <v>11</v>
      </c>
      <c r="C5134" s="3" t="s">
        <v>189</v>
      </c>
      <c r="D5134" s="4" t="n">
        <v>102.83</v>
      </c>
      <c r="E5134" s="4" t="n">
        <v>103.47</v>
      </c>
      <c r="F5134" s="4" t="n">
        <v>102.42</v>
      </c>
      <c r="G5134" s="4" t="n">
        <v>102.85</v>
      </c>
      <c r="H5134" s="5" t="n">
        <v>1323423</v>
      </c>
      <c r="I5134" s="3"/>
      <c r="J5134" s="3" t="n">
        <f aca="false">ROUND((G5134-G5133)/G5133*100,2)</f>
        <v>0.37</v>
      </c>
      <c r="K5134" s="3" t="str">
        <f aca="false">B5134&amp;"_"&amp;C5134</f>
        <v>11_2024-07-04</v>
      </c>
    </row>
    <row r="5135" customFormat="false" ht="15" hidden="false" customHeight="false" outlineLevel="0" collapsed="false">
      <c r="A5135" s="3" t="n">
        <v>5134</v>
      </c>
      <c r="B5135" s="3" t="n">
        <v>11</v>
      </c>
      <c r="C5135" s="3" t="s">
        <v>190</v>
      </c>
      <c r="D5135" s="4" t="n">
        <v>104.81</v>
      </c>
      <c r="E5135" s="4" t="n">
        <v>105.22</v>
      </c>
      <c r="F5135" s="4" t="n">
        <v>104.15</v>
      </c>
      <c r="G5135" s="4" t="n">
        <v>104.44</v>
      </c>
      <c r="H5135" s="5" t="n">
        <v>6941061</v>
      </c>
      <c r="I5135" s="3"/>
      <c r="J5135" s="3" t="n">
        <f aca="false">ROUND((G5135-G5134)/G5134*100,2)</f>
        <v>1.55</v>
      </c>
      <c r="K5135" s="3" t="str">
        <f aca="false">B5135&amp;"_"&amp;C5135</f>
        <v>11_2024-07-05</v>
      </c>
    </row>
    <row r="5136" customFormat="false" ht="15" hidden="false" customHeight="false" outlineLevel="0" collapsed="false">
      <c r="A5136" s="3" t="n">
        <v>5135</v>
      </c>
      <c r="B5136" s="3" t="n">
        <v>11</v>
      </c>
      <c r="C5136" s="3" t="s">
        <v>191</v>
      </c>
      <c r="D5136" s="4" t="n">
        <v>104.4</v>
      </c>
      <c r="E5136" s="4" t="n">
        <v>105.01</v>
      </c>
      <c r="F5136" s="4" t="n">
        <v>103.89</v>
      </c>
      <c r="G5136" s="4" t="n">
        <v>104.6</v>
      </c>
      <c r="H5136" s="5" t="n">
        <v>5444474</v>
      </c>
      <c r="I5136" s="3"/>
      <c r="J5136" s="3" t="n">
        <f aca="false">ROUND((G5136-G5135)/G5135*100,2)</f>
        <v>0.15</v>
      </c>
      <c r="K5136" s="3" t="str">
        <f aca="false">B5136&amp;"_"&amp;C5136</f>
        <v>11_2024-07-08</v>
      </c>
    </row>
    <row r="5137" customFormat="false" ht="15" hidden="false" customHeight="false" outlineLevel="0" collapsed="false">
      <c r="A5137" s="3" t="n">
        <v>5136</v>
      </c>
      <c r="B5137" s="3" t="n">
        <v>11</v>
      </c>
      <c r="C5137" s="3" t="s">
        <v>192</v>
      </c>
      <c r="D5137" s="4" t="n">
        <v>103.01</v>
      </c>
      <c r="E5137" s="4" t="n">
        <v>103.31</v>
      </c>
      <c r="F5137" s="4" t="n">
        <v>102.75</v>
      </c>
      <c r="G5137" s="4" t="n">
        <v>102.85</v>
      </c>
      <c r="H5137" s="5" t="n">
        <v>7569382</v>
      </c>
      <c r="I5137" s="3"/>
      <c r="J5137" s="3" t="n">
        <f aca="false">ROUND((G5137-G5136)/G5136*100,2)</f>
        <v>-1.67</v>
      </c>
      <c r="K5137" s="3" t="str">
        <f aca="false">B5137&amp;"_"&amp;C5137</f>
        <v>11_2024-07-09</v>
      </c>
    </row>
    <row r="5138" customFormat="false" ht="15" hidden="false" customHeight="false" outlineLevel="0" collapsed="false">
      <c r="A5138" s="3" t="n">
        <v>5137</v>
      </c>
      <c r="B5138" s="3" t="n">
        <v>11</v>
      </c>
      <c r="C5138" s="3" t="s">
        <v>193</v>
      </c>
      <c r="D5138" s="4" t="n">
        <v>101.33</v>
      </c>
      <c r="E5138" s="4" t="n">
        <v>101.47</v>
      </c>
      <c r="F5138" s="4" t="n">
        <v>101.12</v>
      </c>
      <c r="G5138" s="4" t="n">
        <v>101.41</v>
      </c>
      <c r="H5138" s="5" t="n">
        <v>5361183</v>
      </c>
      <c r="I5138" s="3"/>
      <c r="J5138" s="3" t="n">
        <f aca="false">ROUND((G5138-G5137)/G5137*100,2)</f>
        <v>-1.4</v>
      </c>
      <c r="K5138" s="3" t="str">
        <f aca="false">B5138&amp;"_"&amp;C5138</f>
        <v>11_2024-07-10</v>
      </c>
    </row>
    <row r="5139" customFormat="false" ht="15" hidden="false" customHeight="false" outlineLevel="0" collapsed="false">
      <c r="A5139" s="3" t="n">
        <v>5138</v>
      </c>
      <c r="B5139" s="3" t="n">
        <v>11</v>
      </c>
      <c r="C5139" s="3" t="s">
        <v>194</v>
      </c>
      <c r="D5139" s="4" t="n">
        <v>101.86</v>
      </c>
      <c r="E5139" s="4" t="n">
        <v>102.16</v>
      </c>
      <c r="F5139" s="4" t="n">
        <v>101.62</v>
      </c>
      <c r="G5139" s="4" t="n">
        <v>101.67</v>
      </c>
      <c r="H5139" s="5" t="n">
        <v>4504754</v>
      </c>
      <c r="I5139" s="3"/>
      <c r="J5139" s="3" t="n">
        <f aca="false">ROUND((G5139-G5138)/G5138*100,2)</f>
        <v>0.26</v>
      </c>
      <c r="K5139" s="3" t="str">
        <f aca="false">B5139&amp;"_"&amp;C5139</f>
        <v>11_2024-07-11</v>
      </c>
    </row>
    <row r="5140" customFormat="false" ht="15" hidden="false" customHeight="false" outlineLevel="0" collapsed="false">
      <c r="A5140" s="3" t="n">
        <v>5139</v>
      </c>
      <c r="B5140" s="3" t="n">
        <v>11</v>
      </c>
      <c r="C5140" s="3" t="s">
        <v>195</v>
      </c>
      <c r="D5140" s="4" t="n">
        <v>102.26</v>
      </c>
      <c r="E5140" s="4" t="n">
        <v>102.9</v>
      </c>
      <c r="F5140" s="4" t="n">
        <v>102.17</v>
      </c>
      <c r="G5140" s="4" t="n">
        <v>102.49</v>
      </c>
      <c r="H5140" s="5" t="n">
        <v>6955275</v>
      </c>
      <c r="I5140" s="3"/>
      <c r="J5140" s="3" t="n">
        <f aca="false">ROUND((G5140-G5139)/G5139*100,2)</f>
        <v>0.81</v>
      </c>
      <c r="K5140" s="3" t="str">
        <f aca="false">B5140&amp;"_"&amp;C5140</f>
        <v>11_2024-07-12</v>
      </c>
    </row>
    <row r="5141" customFormat="false" ht="15" hidden="false" customHeight="false" outlineLevel="0" collapsed="false">
      <c r="A5141" s="3" t="n">
        <v>5140</v>
      </c>
      <c r="B5141" s="3" t="n">
        <v>11</v>
      </c>
      <c r="C5141" s="3" t="s">
        <v>196</v>
      </c>
      <c r="D5141" s="4" t="n">
        <v>101.66</v>
      </c>
      <c r="E5141" s="4" t="n">
        <v>102.25</v>
      </c>
      <c r="F5141" s="4" t="n">
        <v>101.42</v>
      </c>
      <c r="G5141" s="4" t="n">
        <v>101.63</v>
      </c>
      <c r="H5141" s="5" t="n">
        <v>632397</v>
      </c>
      <c r="I5141" s="3"/>
      <c r="J5141" s="3" t="n">
        <f aca="false">ROUND((G5141-G5140)/G5140*100,2)</f>
        <v>-0.84</v>
      </c>
      <c r="K5141" s="3" t="str">
        <f aca="false">B5141&amp;"_"&amp;C5141</f>
        <v>11_2024-07-15</v>
      </c>
    </row>
    <row r="5142" customFormat="false" ht="15" hidden="false" customHeight="false" outlineLevel="0" collapsed="false">
      <c r="A5142" s="3" t="n">
        <v>5141</v>
      </c>
      <c r="B5142" s="3" t="n">
        <v>11</v>
      </c>
      <c r="C5142" s="3" t="s">
        <v>197</v>
      </c>
      <c r="D5142" s="4" t="n">
        <v>102.17</v>
      </c>
      <c r="E5142" s="4" t="n">
        <v>102.68</v>
      </c>
      <c r="F5142" s="4" t="n">
        <v>101.64</v>
      </c>
      <c r="G5142" s="4" t="n">
        <v>101.94</v>
      </c>
      <c r="H5142" s="5" t="n">
        <v>4983534</v>
      </c>
      <c r="I5142" s="3"/>
      <c r="J5142" s="3" t="n">
        <f aca="false">ROUND((G5142-G5141)/G5141*100,2)</f>
        <v>0.31</v>
      </c>
      <c r="K5142" s="3" t="str">
        <f aca="false">B5142&amp;"_"&amp;C5142</f>
        <v>11_2024-07-16</v>
      </c>
    </row>
    <row r="5143" customFormat="false" ht="15" hidden="false" customHeight="false" outlineLevel="0" collapsed="false">
      <c r="A5143" s="3" t="n">
        <v>5142</v>
      </c>
      <c r="B5143" s="3" t="n">
        <v>11</v>
      </c>
      <c r="C5143" s="3" t="s">
        <v>198</v>
      </c>
      <c r="D5143" s="4" t="n">
        <v>100.17</v>
      </c>
      <c r="E5143" s="4" t="n">
        <v>100.39</v>
      </c>
      <c r="F5143" s="4" t="n">
        <v>99.61</v>
      </c>
      <c r="G5143" s="4" t="n">
        <v>99.91</v>
      </c>
      <c r="H5143" s="5" t="n">
        <v>5402158</v>
      </c>
      <c r="I5143" s="3"/>
      <c r="J5143" s="3" t="n">
        <f aca="false">ROUND((G5143-G5142)/G5142*100,2)</f>
        <v>-1.99</v>
      </c>
      <c r="K5143" s="3" t="str">
        <f aca="false">B5143&amp;"_"&amp;C5143</f>
        <v>11_2024-07-17</v>
      </c>
    </row>
    <row r="5144" customFormat="false" ht="15" hidden="false" customHeight="false" outlineLevel="0" collapsed="false">
      <c r="A5144" s="3" t="n">
        <v>5143</v>
      </c>
      <c r="B5144" s="3" t="n">
        <v>11</v>
      </c>
      <c r="C5144" s="3" t="s">
        <v>199</v>
      </c>
      <c r="D5144" s="4" t="n">
        <v>99.63</v>
      </c>
      <c r="E5144" s="4" t="n">
        <v>99.95</v>
      </c>
      <c r="F5144" s="4" t="n">
        <v>98.78</v>
      </c>
      <c r="G5144" s="4" t="n">
        <v>99.32</v>
      </c>
      <c r="H5144" s="5" t="n">
        <v>5210523</v>
      </c>
      <c r="I5144" s="3"/>
      <c r="J5144" s="3" t="n">
        <f aca="false">ROUND((G5144-G5143)/G5143*100,2)</f>
        <v>-0.59</v>
      </c>
      <c r="K5144" s="3" t="str">
        <f aca="false">B5144&amp;"_"&amp;C5144</f>
        <v>11_2024-07-18</v>
      </c>
    </row>
    <row r="5145" customFormat="false" ht="15" hidden="false" customHeight="false" outlineLevel="0" collapsed="false">
      <c r="A5145" s="3" t="n">
        <v>5144</v>
      </c>
      <c r="B5145" s="3" t="n">
        <v>11</v>
      </c>
      <c r="C5145" s="3" t="s">
        <v>200</v>
      </c>
      <c r="D5145" s="4" t="n">
        <v>99.39</v>
      </c>
      <c r="E5145" s="4" t="n">
        <v>99.81</v>
      </c>
      <c r="F5145" s="4" t="n">
        <v>99.29</v>
      </c>
      <c r="G5145" s="4" t="n">
        <v>99.7</v>
      </c>
      <c r="H5145" s="5" t="n">
        <v>2100537</v>
      </c>
      <c r="I5145" s="3"/>
      <c r="J5145" s="3" t="n">
        <f aca="false">ROUND((G5145-G5144)/G5144*100,2)</f>
        <v>0.38</v>
      </c>
      <c r="K5145" s="3" t="str">
        <f aca="false">B5145&amp;"_"&amp;C5145</f>
        <v>11_2024-07-19</v>
      </c>
    </row>
    <row r="5146" customFormat="false" ht="15" hidden="false" customHeight="false" outlineLevel="0" collapsed="false">
      <c r="A5146" s="3" t="n">
        <v>5145</v>
      </c>
      <c r="B5146" s="3" t="n">
        <v>11</v>
      </c>
      <c r="C5146" s="3" t="s">
        <v>201</v>
      </c>
      <c r="D5146" s="4" t="n">
        <v>99.6</v>
      </c>
      <c r="E5146" s="4" t="n">
        <v>99.87</v>
      </c>
      <c r="F5146" s="4" t="n">
        <v>99.31</v>
      </c>
      <c r="G5146" s="4" t="n">
        <v>99.49</v>
      </c>
      <c r="H5146" s="5" t="n">
        <v>3987605</v>
      </c>
      <c r="I5146" s="3"/>
      <c r="J5146" s="3" t="n">
        <f aca="false">ROUND((G5146-G5145)/G5145*100,2)</f>
        <v>-0.21</v>
      </c>
      <c r="K5146" s="3" t="str">
        <f aca="false">B5146&amp;"_"&amp;C5146</f>
        <v>11_2024-07-22</v>
      </c>
    </row>
    <row r="5147" customFormat="false" ht="15" hidden="false" customHeight="false" outlineLevel="0" collapsed="false">
      <c r="A5147" s="3" t="n">
        <v>5146</v>
      </c>
      <c r="B5147" s="3" t="n">
        <v>11</v>
      </c>
      <c r="C5147" s="3" t="s">
        <v>202</v>
      </c>
      <c r="D5147" s="4" t="n">
        <v>97.19</v>
      </c>
      <c r="E5147" s="4" t="n">
        <v>97.85</v>
      </c>
      <c r="F5147" s="4" t="n">
        <v>96.61</v>
      </c>
      <c r="G5147" s="4" t="n">
        <v>97.38</v>
      </c>
      <c r="H5147" s="5" t="n">
        <v>3834412</v>
      </c>
      <c r="I5147" s="3"/>
      <c r="J5147" s="3" t="n">
        <f aca="false">ROUND((G5147-G5146)/G5146*100,2)</f>
        <v>-2.12</v>
      </c>
      <c r="K5147" s="3" t="str">
        <f aca="false">B5147&amp;"_"&amp;C5147</f>
        <v>11_2024-07-23</v>
      </c>
    </row>
    <row r="5148" customFormat="false" ht="15" hidden="false" customHeight="false" outlineLevel="0" collapsed="false">
      <c r="A5148" s="3" t="n">
        <v>5147</v>
      </c>
      <c r="B5148" s="3" t="n">
        <v>11</v>
      </c>
      <c r="C5148" s="3" t="s">
        <v>203</v>
      </c>
      <c r="D5148" s="4" t="n">
        <v>97.55</v>
      </c>
      <c r="E5148" s="4" t="n">
        <v>97.94</v>
      </c>
      <c r="F5148" s="4" t="n">
        <v>96.89</v>
      </c>
      <c r="G5148" s="4" t="n">
        <v>97.18</v>
      </c>
      <c r="H5148" s="5" t="n">
        <v>6570181</v>
      </c>
      <c r="I5148" s="3"/>
      <c r="J5148" s="3" t="n">
        <f aca="false">ROUND((G5148-G5147)/G5147*100,2)</f>
        <v>-0.21</v>
      </c>
      <c r="K5148" s="3" t="str">
        <f aca="false">B5148&amp;"_"&amp;C5148</f>
        <v>11_2024-07-24</v>
      </c>
    </row>
    <row r="5149" customFormat="false" ht="15" hidden="false" customHeight="false" outlineLevel="0" collapsed="false">
      <c r="A5149" s="3" t="n">
        <v>5148</v>
      </c>
      <c r="B5149" s="3" t="n">
        <v>11</v>
      </c>
      <c r="C5149" s="3" t="s">
        <v>204</v>
      </c>
      <c r="D5149" s="4" t="n">
        <v>96.53</v>
      </c>
      <c r="E5149" s="4" t="n">
        <v>96.67</v>
      </c>
      <c r="F5149" s="4" t="n">
        <v>96.12</v>
      </c>
      <c r="G5149" s="4" t="n">
        <v>96.28</v>
      </c>
      <c r="H5149" s="5" t="n">
        <v>4669782</v>
      </c>
      <c r="I5149" s="3"/>
      <c r="J5149" s="3" t="n">
        <f aca="false">ROUND((G5149-G5148)/G5148*100,2)</f>
        <v>-0.93</v>
      </c>
      <c r="K5149" s="3" t="str">
        <f aca="false">B5149&amp;"_"&amp;C5149</f>
        <v>11_2024-07-25</v>
      </c>
    </row>
    <row r="5150" customFormat="false" ht="15" hidden="false" customHeight="false" outlineLevel="0" collapsed="false">
      <c r="A5150" s="3" t="n">
        <v>5149</v>
      </c>
      <c r="B5150" s="3" t="n">
        <v>11</v>
      </c>
      <c r="C5150" s="3" t="s">
        <v>205</v>
      </c>
      <c r="D5150" s="4" t="n">
        <v>96.3</v>
      </c>
      <c r="E5150" s="4" t="n">
        <v>96.6</v>
      </c>
      <c r="F5150" s="4" t="n">
        <v>95.8</v>
      </c>
      <c r="G5150" s="4" t="n">
        <v>95.93</v>
      </c>
      <c r="H5150" s="5" t="n">
        <v>7541225</v>
      </c>
      <c r="I5150" s="3"/>
      <c r="J5150" s="3" t="n">
        <f aca="false">ROUND((G5150-G5149)/G5149*100,2)</f>
        <v>-0.36</v>
      </c>
      <c r="K5150" s="3" t="str">
        <f aca="false">B5150&amp;"_"&amp;C5150</f>
        <v>11_2024-07-26</v>
      </c>
    </row>
    <row r="5151" customFormat="false" ht="15" hidden="false" customHeight="false" outlineLevel="0" collapsed="false">
      <c r="A5151" s="3" t="n">
        <v>5150</v>
      </c>
      <c r="B5151" s="3" t="n">
        <v>11</v>
      </c>
      <c r="C5151" s="3" t="s">
        <v>206</v>
      </c>
      <c r="D5151" s="4" t="n">
        <v>94.35</v>
      </c>
      <c r="E5151" s="4" t="n">
        <v>94.88</v>
      </c>
      <c r="F5151" s="4" t="n">
        <v>94.33</v>
      </c>
      <c r="G5151" s="4" t="n">
        <v>94.45</v>
      </c>
      <c r="H5151" s="5" t="n">
        <v>3961096</v>
      </c>
      <c r="I5151" s="3"/>
      <c r="J5151" s="3" t="n">
        <f aca="false">ROUND((G5151-G5150)/G5150*100,2)</f>
        <v>-1.54</v>
      </c>
      <c r="K5151" s="3" t="str">
        <f aca="false">B5151&amp;"_"&amp;C5151</f>
        <v>11_2024-07-29</v>
      </c>
    </row>
    <row r="5152" customFormat="false" ht="15" hidden="false" customHeight="false" outlineLevel="0" collapsed="false">
      <c r="A5152" s="3" t="n">
        <v>5151</v>
      </c>
      <c r="B5152" s="3" t="n">
        <v>11</v>
      </c>
      <c r="C5152" s="3" t="s">
        <v>207</v>
      </c>
      <c r="D5152" s="4" t="n">
        <v>94.89</v>
      </c>
      <c r="E5152" s="4" t="n">
        <v>95.24</v>
      </c>
      <c r="F5152" s="4" t="n">
        <v>94.69</v>
      </c>
      <c r="G5152" s="4" t="n">
        <v>95.2</v>
      </c>
      <c r="H5152" s="5" t="n">
        <v>5583533</v>
      </c>
      <c r="I5152" s="3"/>
      <c r="J5152" s="3" t="n">
        <f aca="false">ROUND((G5152-G5151)/G5151*100,2)</f>
        <v>0.79</v>
      </c>
      <c r="K5152" s="3" t="str">
        <f aca="false">B5152&amp;"_"&amp;C5152</f>
        <v>11_2024-07-30</v>
      </c>
    </row>
    <row r="5153" customFormat="false" ht="15" hidden="false" customHeight="false" outlineLevel="0" collapsed="false">
      <c r="A5153" s="3" t="n">
        <v>5152</v>
      </c>
      <c r="B5153" s="3" t="n">
        <v>11</v>
      </c>
      <c r="C5153" s="3" t="s">
        <v>208</v>
      </c>
      <c r="D5153" s="4" t="n">
        <v>97.29</v>
      </c>
      <c r="E5153" s="4" t="n">
        <v>97.31</v>
      </c>
      <c r="F5153" s="4" t="n">
        <v>97.1</v>
      </c>
      <c r="G5153" s="4" t="n">
        <v>97.16</v>
      </c>
      <c r="H5153" s="5" t="n">
        <v>6122785</v>
      </c>
      <c r="I5153" s="3"/>
      <c r="J5153" s="3" t="n">
        <f aca="false">ROUND((G5153-G5152)/G5152*100,2)</f>
        <v>2.06</v>
      </c>
      <c r="K5153" s="3" t="str">
        <f aca="false">B5153&amp;"_"&amp;C5153</f>
        <v>11_2024-07-31</v>
      </c>
    </row>
    <row r="5154" customFormat="false" ht="15" hidden="false" customHeight="false" outlineLevel="0" collapsed="false">
      <c r="A5154" s="3" t="n">
        <v>5153</v>
      </c>
      <c r="B5154" s="3" t="n">
        <v>11</v>
      </c>
      <c r="C5154" s="3" t="s">
        <v>209</v>
      </c>
      <c r="D5154" s="4" t="n">
        <v>98.58</v>
      </c>
      <c r="E5154" s="4" t="n">
        <v>98.74</v>
      </c>
      <c r="F5154" s="4" t="n">
        <v>98.33</v>
      </c>
      <c r="G5154" s="4" t="n">
        <v>98.35</v>
      </c>
      <c r="H5154" s="5" t="n">
        <v>4572470</v>
      </c>
      <c r="I5154" s="3"/>
      <c r="J5154" s="3" t="n">
        <f aca="false">ROUND((G5154-G5153)/G5153*100,2)</f>
        <v>1.22</v>
      </c>
      <c r="K5154" s="3" t="str">
        <f aca="false">B5154&amp;"_"&amp;C5154</f>
        <v>11_2024-08-01</v>
      </c>
    </row>
    <row r="5155" customFormat="false" ht="15" hidden="false" customHeight="false" outlineLevel="0" collapsed="false">
      <c r="A5155" s="3" t="n">
        <v>5154</v>
      </c>
      <c r="B5155" s="3" t="n">
        <v>11</v>
      </c>
      <c r="C5155" s="3" t="s">
        <v>210</v>
      </c>
      <c r="D5155" s="4" t="n">
        <v>98.01</v>
      </c>
      <c r="E5155" s="4" t="n">
        <v>98.11</v>
      </c>
      <c r="F5155" s="4" t="n">
        <v>97.54</v>
      </c>
      <c r="G5155" s="4" t="n">
        <v>97.85</v>
      </c>
      <c r="H5155" s="5" t="n">
        <v>2853620</v>
      </c>
      <c r="I5155" s="3"/>
      <c r="J5155" s="3" t="n">
        <f aca="false">ROUND((G5155-G5154)/G5154*100,2)</f>
        <v>-0.51</v>
      </c>
      <c r="K5155" s="3" t="str">
        <f aca="false">B5155&amp;"_"&amp;C5155</f>
        <v>11_2024-08-02</v>
      </c>
    </row>
    <row r="5156" customFormat="false" ht="15" hidden="false" customHeight="false" outlineLevel="0" collapsed="false">
      <c r="A5156" s="3" t="n">
        <v>5155</v>
      </c>
      <c r="B5156" s="3" t="n">
        <v>11</v>
      </c>
      <c r="C5156" s="3" t="s">
        <v>211</v>
      </c>
      <c r="D5156" s="4" t="n">
        <v>99.63</v>
      </c>
      <c r="E5156" s="4" t="n">
        <v>100.36</v>
      </c>
      <c r="F5156" s="4" t="n">
        <v>99.41</v>
      </c>
      <c r="G5156" s="4" t="n">
        <v>99.91</v>
      </c>
      <c r="H5156" s="5" t="n">
        <v>6578167</v>
      </c>
      <c r="I5156" s="3"/>
      <c r="J5156" s="3" t="n">
        <f aca="false">ROUND((G5156-G5155)/G5155*100,2)</f>
        <v>2.11</v>
      </c>
      <c r="K5156" s="3" t="str">
        <f aca="false">B5156&amp;"_"&amp;C5156</f>
        <v>11_2024-08-05</v>
      </c>
    </row>
    <row r="5157" customFormat="false" ht="15" hidden="false" customHeight="false" outlineLevel="0" collapsed="false">
      <c r="A5157" s="3" t="n">
        <v>5156</v>
      </c>
      <c r="B5157" s="3" t="n">
        <v>11</v>
      </c>
      <c r="C5157" s="3" t="s">
        <v>212</v>
      </c>
      <c r="D5157" s="4" t="n">
        <v>101.17</v>
      </c>
      <c r="E5157" s="4" t="n">
        <v>101.72</v>
      </c>
      <c r="F5157" s="4" t="n">
        <v>100.69</v>
      </c>
      <c r="G5157" s="4" t="n">
        <v>101.38</v>
      </c>
      <c r="H5157" s="5" t="n">
        <v>4890328</v>
      </c>
      <c r="I5157" s="3"/>
      <c r="J5157" s="3" t="n">
        <f aca="false">ROUND((G5157-G5156)/G5156*100,2)</f>
        <v>1.47</v>
      </c>
      <c r="K5157" s="3" t="str">
        <f aca="false">B5157&amp;"_"&amp;C5157</f>
        <v>11_2024-08-06</v>
      </c>
    </row>
    <row r="5158" customFormat="false" ht="15" hidden="false" customHeight="false" outlineLevel="0" collapsed="false">
      <c r="A5158" s="3" t="n">
        <v>5157</v>
      </c>
      <c r="B5158" s="3" t="n">
        <v>11</v>
      </c>
      <c r="C5158" s="3" t="s">
        <v>213</v>
      </c>
      <c r="D5158" s="4" t="n">
        <v>99.53</v>
      </c>
      <c r="E5158" s="4" t="n">
        <v>99.76</v>
      </c>
      <c r="F5158" s="4" t="n">
        <v>99.27</v>
      </c>
      <c r="G5158" s="4" t="n">
        <v>99.64</v>
      </c>
      <c r="H5158" s="5" t="n">
        <v>7998928</v>
      </c>
      <c r="I5158" s="3"/>
      <c r="J5158" s="3" t="n">
        <f aca="false">ROUND((G5158-G5157)/G5157*100,2)</f>
        <v>-1.72</v>
      </c>
      <c r="K5158" s="3" t="str">
        <f aca="false">B5158&amp;"_"&amp;C5158</f>
        <v>11_2024-08-07</v>
      </c>
    </row>
    <row r="5159" customFormat="false" ht="15" hidden="false" customHeight="false" outlineLevel="0" collapsed="false">
      <c r="A5159" s="3" t="n">
        <v>5158</v>
      </c>
      <c r="B5159" s="3" t="n">
        <v>11</v>
      </c>
      <c r="C5159" s="3" t="s">
        <v>214</v>
      </c>
      <c r="D5159" s="4" t="n">
        <v>100.13</v>
      </c>
      <c r="E5159" s="4" t="n">
        <v>100.64</v>
      </c>
      <c r="F5159" s="4" t="n">
        <v>99.91</v>
      </c>
      <c r="G5159" s="4" t="n">
        <v>100.23</v>
      </c>
      <c r="H5159" s="5" t="n">
        <v>4453911</v>
      </c>
      <c r="I5159" s="3"/>
      <c r="J5159" s="3" t="n">
        <f aca="false">ROUND((G5159-G5158)/G5158*100,2)</f>
        <v>0.59</v>
      </c>
      <c r="K5159" s="3" t="str">
        <f aca="false">B5159&amp;"_"&amp;C5159</f>
        <v>11_2024-08-08</v>
      </c>
    </row>
    <row r="5160" customFormat="false" ht="15" hidden="false" customHeight="false" outlineLevel="0" collapsed="false">
      <c r="A5160" s="3" t="n">
        <v>5159</v>
      </c>
      <c r="B5160" s="3" t="n">
        <v>11</v>
      </c>
      <c r="C5160" s="3" t="s">
        <v>215</v>
      </c>
      <c r="D5160" s="4" t="n">
        <v>99.01</v>
      </c>
      <c r="E5160" s="4" t="n">
        <v>99.13</v>
      </c>
      <c r="F5160" s="4" t="n">
        <v>98.69</v>
      </c>
      <c r="G5160" s="4" t="n">
        <v>99.05</v>
      </c>
      <c r="H5160" s="5" t="n">
        <v>2525679</v>
      </c>
      <c r="I5160" s="3"/>
      <c r="J5160" s="3" t="n">
        <f aca="false">ROUND((G5160-G5159)/G5159*100,2)</f>
        <v>-1.18</v>
      </c>
      <c r="K5160" s="3" t="str">
        <f aca="false">B5160&amp;"_"&amp;C5160</f>
        <v>11_2024-08-09</v>
      </c>
    </row>
    <row r="5161" customFormat="false" ht="15" hidden="false" customHeight="false" outlineLevel="0" collapsed="false">
      <c r="A5161" s="3" t="n">
        <v>5160</v>
      </c>
      <c r="B5161" s="3" t="n">
        <v>11</v>
      </c>
      <c r="C5161" s="3" t="s">
        <v>216</v>
      </c>
      <c r="D5161" s="4" t="n">
        <v>99.45</v>
      </c>
      <c r="E5161" s="4" t="n">
        <v>99.91</v>
      </c>
      <c r="F5161" s="4" t="n">
        <v>98.98</v>
      </c>
      <c r="G5161" s="4" t="n">
        <v>99.79</v>
      </c>
      <c r="H5161" s="5" t="n">
        <v>6652046</v>
      </c>
      <c r="I5161" s="3"/>
      <c r="J5161" s="3" t="n">
        <f aca="false">ROUND((G5161-G5160)/G5160*100,2)</f>
        <v>0.75</v>
      </c>
      <c r="K5161" s="3" t="str">
        <f aca="false">B5161&amp;"_"&amp;C5161</f>
        <v>11_2024-08-12</v>
      </c>
    </row>
    <row r="5162" customFormat="false" ht="15" hidden="false" customHeight="false" outlineLevel="0" collapsed="false">
      <c r="A5162" s="3" t="n">
        <v>5161</v>
      </c>
      <c r="B5162" s="3" t="n">
        <v>11</v>
      </c>
      <c r="C5162" s="3" t="s">
        <v>217</v>
      </c>
      <c r="D5162" s="4" t="n">
        <v>99.46</v>
      </c>
      <c r="E5162" s="4" t="n">
        <v>99.91</v>
      </c>
      <c r="F5162" s="4" t="n">
        <v>99.1</v>
      </c>
      <c r="G5162" s="4" t="n">
        <v>99.8</v>
      </c>
      <c r="H5162" s="5" t="n">
        <v>7330816</v>
      </c>
      <c r="I5162" s="3"/>
      <c r="J5162" s="3" t="n">
        <f aca="false">ROUND((G5162-G5161)/G5161*100,2)</f>
        <v>0.01</v>
      </c>
      <c r="K5162" s="3" t="str">
        <f aca="false">B5162&amp;"_"&amp;C5162</f>
        <v>11_2024-08-13</v>
      </c>
    </row>
    <row r="5163" customFormat="false" ht="15" hidden="false" customHeight="false" outlineLevel="0" collapsed="false">
      <c r="A5163" s="3" t="n">
        <v>5162</v>
      </c>
      <c r="B5163" s="3" t="n">
        <v>11</v>
      </c>
      <c r="C5163" s="3" t="s">
        <v>218</v>
      </c>
      <c r="D5163" s="4" t="n">
        <v>97.98</v>
      </c>
      <c r="E5163" s="4" t="n">
        <v>98.42</v>
      </c>
      <c r="F5163" s="4" t="n">
        <v>97.8</v>
      </c>
      <c r="G5163" s="4" t="n">
        <v>98.13</v>
      </c>
      <c r="H5163" s="5" t="n">
        <v>5108648</v>
      </c>
      <c r="I5163" s="3"/>
      <c r="J5163" s="3" t="n">
        <f aca="false">ROUND((G5163-G5162)/G5162*100,2)</f>
        <v>-1.67</v>
      </c>
      <c r="K5163" s="3" t="str">
        <f aca="false">B5163&amp;"_"&amp;C5163</f>
        <v>11_2024-08-14</v>
      </c>
    </row>
    <row r="5164" customFormat="false" ht="15" hidden="false" customHeight="false" outlineLevel="0" collapsed="false">
      <c r="A5164" s="3" t="n">
        <v>5163</v>
      </c>
      <c r="B5164" s="3" t="n">
        <v>11</v>
      </c>
      <c r="C5164" s="3" t="s">
        <v>219</v>
      </c>
      <c r="D5164" s="4" t="n">
        <v>96.35</v>
      </c>
      <c r="E5164" s="4" t="n">
        <v>96.53</v>
      </c>
      <c r="F5164" s="4" t="n">
        <v>95.61</v>
      </c>
      <c r="G5164" s="4" t="n">
        <v>96.02</v>
      </c>
      <c r="H5164" s="5" t="n">
        <v>5953849</v>
      </c>
      <c r="I5164" s="3"/>
      <c r="J5164" s="3" t="n">
        <f aca="false">ROUND((G5164-G5163)/G5163*100,2)</f>
        <v>-2.15</v>
      </c>
      <c r="K5164" s="3" t="str">
        <f aca="false">B5164&amp;"_"&amp;C5164</f>
        <v>11_2024-08-15</v>
      </c>
    </row>
    <row r="5165" customFormat="false" ht="15" hidden="false" customHeight="false" outlineLevel="0" collapsed="false">
      <c r="A5165" s="3" t="n">
        <v>5164</v>
      </c>
      <c r="B5165" s="3" t="n">
        <v>11</v>
      </c>
      <c r="C5165" s="3" t="s">
        <v>220</v>
      </c>
      <c r="D5165" s="4" t="n">
        <v>96.87</v>
      </c>
      <c r="E5165" s="4" t="n">
        <v>97.38</v>
      </c>
      <c r="F5165" s="4" t="n">
        <v>96.35</v>
      </c>
      <c r="G5165" s="4" t="n">
        <v>96.93</v>
      </c>
      <c r="H5165" s="5" t="n">
        <v>7630205</v>
      </c>
      <c r="I5165" s="3"/>
      <c r="J5165" s="3" t="n">
        <f aca="false">ROUND((G5165-G5164)/G5164*100,2)</f>
        <v>0.95</v>
      </c>
      <c r="K5165" s="3" t="str">
        <f aca="false">B5165&amp;"_"&amp;C5165</f>
        <v>11_2024-08-16</v>
      </c>
    </row>
    <row r="5166" customFormat="false" ht="15" hidden="false" customHeight="false" outlineLevel="0" collapsed="false">
      <c r="A5166" s="3" t="n">
        <v>5165</v>
      </c>
      <c r="B5166" s="3" t="n">
        <v>11</v>
      </c>
      <c r="C5166" s="3" t="s">
        <v>221</v>
      </c>
      <c r="D5166" s="4" t="n">
        <v>96.34</v>
      </c>
      <c r="E5166" s="4" t="n">
        <v>97.02</v>
      </c>
      <c r="F5166" s="4" t="n">
        <v>95.78</v>
      </c>
      <c r="G5166" s="4" t="n">
        <v>96.58</v>
      </c>
      <c r="H5166" s="5" t="n">
        <v>5506704</v>
      </c>
      <c r="I5166" s="3"/>
      <c r="J5166" s="3" t="n">
        <f aca="false">ROUND((G5166-G5165)/G5165*100,2)</f>
        <v>-0.36</v>
      </c>
      <c r="K5166" s="3" t="str">
        <f aca="false">B5166&amp;"_"&amp;C5166</f>
        <v>11_2024-08-19</v>
      </c>
    </row>
    <row r="5167" customFormat="false" ht="15" hidden="false" customHeight="false" outlineLevel="0" collapsed="false">
      <c r="A5167" s="3" t="n">
        <v>5166</v>
      </c>
      <c r="B5167" s="3" t="n">
        <v>11</v>
      </c>
      <c r="C5167" s="3" t="s">
        <v>222</v>
      </c>
      <c r="D5167" s="4" t="n">
        <v>99.65</v>
      </c>
      <c r="E5167" s="4" t="n">
        <v>100.2</v>
      </c>
      <c r="F5167" s="4" t="n">
        <v>99.12</v>
      </c>
      <c r="G5167" s="4" t="n">
        <v>99.52</v>
      </c>
      <c r="H5167" s="5" t="n">
        <v>2212454</v>
      </c>
      <c r="I5167" s="3"/>
      <c r="J5167" s="3" t="n">
        <f aca="false">ROUND((G5167-G5166)/G5166*100,2)</f>
        <v>3.04</v>
      </c>
      <c r="K5167" s="3" t="str">
        <f aca="false">B5167&amp;"_"&amp;C5167</f>
        <v>11_2024-08-20</v>
      </c>
    </row>
    <row r="5168" customFormat="false" ht="15" hidden="false" customHeight="false" outlineLevel="0" collapsed="false">
      <c r="A5168" s="3" t="n">
        <v>5167</v>
      </c>
      <c r="B5168" s="3" t="n">
        <v>11</v>
      </c>
      <c r="C5168" s="3" t="s">
        <v>223</v>
      </c>
      <c r="D5168" s="4" t="n">
        <v>98.66</v>
      </c>
      <c r="E5168" s="4" t="n">
        <v>99</v>
      </c>
      <c r="F5168" s="4" t="n">
        <v>98.3</v>
      </c>
      <c r="G5168" s="4" t="n">
        <v>98.39</v>
      </c>
      <c r="H5168" s="5" t="n">
        <v>6682715</v>
      </c>
      <c r="I5168" s="3"/>
      <c r="J5168" s="3" t="n">
        <f aca="false">ROUND((G5168-G5167)/G5167*100,2)</f>
        <v>-1.14</v>
      </c>
      <c r="K5168" s="3" t="str">
        <f aca="false">B5168&amp;"_"&amp;C5168</f>
        <v>11_2024-08-21</v>
      </c>
    </row>
    <row r="5169" customFormat="false" ht="15" hidden="false" customHeight="false" outlineLevel="0" collapsed="false">
      <c r="A5169" s="3" t="n">
        <v>5168</v>
      </c>
      <c r="B5169" s="3" t="n">
        <v>11</v>
      </c>
      <c r="C5169" s="3" t="s">
        <v>224</v>
      </c>
      <c r="D5169" s="4" t="n">
        <v>99.64</v>
      </c>
      <c r="E5169" s="4" t="n">
        <v>100.22</v>
      </c>
      <c r="F5169" s="4" t="n">
        <v>99.42</v>
      </c>
      <c r="G5169" s="4" t="n">
        <v>99.63</v>
      </c>
      <c r="H5169" s="5" t="n">
        <v>7614376</v>
      </c>
      <c r="I5169" s="3"/>
      <c r="J5169" s="3" t="n">
        <f aca="false">ROUND((G5169-G5168)/G5168*100,2)</f>
        <v>1.26</v>
      </c>
      <c r="K5169" s="3" t="str">
        <f aca="false">B5169&amp;"_"&amp;C5169</f>
        <v>11_2024-08-22</v>
      </c>
    </row>
    <row r="5170" customFormat="false" ht="15" hidden="false" customHeight="false" outlineLevel="0" collapsed="false">
      <c r="A5170" s="3" t="n">
        <v>5169</v>
      </c>
      <c r="B5170" s="3" t="n">
        <v>11</v>
      </c>
      <c r="C5170" s="3" t="s">
        <v>225</v>
      </c>
      <c r="D5170" s="4" t="n">
        <v>99.36</v>
      </c>
      <c r="E5170" s="4" t="n">
        <v>99.85</v>
      </c>
      <c r="F5170" s="4" t="n">
        <v>98.62</v>
      </c>
      <c r="G5170" s="4" t="n">
        <v>99.18</v>
      </c>
      <c r="H5170" s="5" t="n">
        <v>5806564</v>
      </c>
      <c r="I5170" s="3"/>
      <c r="J5170" s="3" t="n">
        <f aca="false">ROUND((G5170-G5169)/G5169*100,2)</f>
        <v>-0.45</v>
      </c>
      <c r="K5170" s="3" t="str">
        <f aca="false">B5170&amp;"_"&amp;C5170</f>
        <v>11_2024-08-23</v>
      </c>
    </row>
    <row r="5171" customFormat="false" ht="15" hidden="false" customHeight="false" outlineLevel="0" collapsed="false">
      <c r="A5171" s="3" t="n">
        <v>5170</v>
      </c>
      <c r="B5171" s="3" t="n">
        <v>11</v>
      </c>
      <c r="C5171" s="3" t="s">
        <v>226</v>
      </c>
      <c r="D5171" s="4" t="n">
        <v>98.63</v>
      </c>
      <c r="E5171" s="4" t="n">
        <v>98.72</v>
      </c>
      <c r="F5171" s="4" t="n">
        <v>98.1</v>
      </c>
      <c r="G5171" s="4" t="n">
        <v>98.4</v>
      </c>
      <c r="H5171" s="5" t="n">
        <v>6226904</v>
      </c>
      <c r="I5171" s="3"/>
      <c r="J5171" s="3" t="n">
        <f aca="false">ROUND((G5171-G5170)/G5170*100,2)</f>
        <v>-0.79</v>
      </c>
      <c r="K5171" s="3" t="str">
        <f aca="false">B5171&amp;"_"&amp;C5171</f>
        <v>11_2024-08-26</v>
      </c>
    </row>
    <row r="5172" customFormat="false" ht="15" hidden="false" customHeight="false" outlineLevel="0" collapsed="false">
      <c r="A5172" s="3" t="n">
        <v>5171</v>
      </c>
      <c r="B5172" s="3" t="n">
        <v>11</v>
      </c>
      <c r="C5172" s="3" t="s">
        <v>227</v>
      </c>
      <c r="D5172" s="4" t="n">
        <v>95.92</v>
      </c>
      <c r="E5172" s="4" t="n">
        <v>96.69</v>
      </c>
      <c r="F5172" s="4" t="n">
        <v>95.53</v>
      </c>
      <c r="G5172" s="4" t="n">
        <v>96.22</v>
      </c>
      <c r="H5172" s="5" t="n">
        <v>7676855</v>
      </c>
      <c r="I5172" s="3"/>
      <c r="J5172" s="3" t="n">
        <f aca="false">ROUND((G5172-G5171)/G5171*100,2)</f>
        <v>-2.22</v>
      </c>
      <c r="K5172" s="3" t="str">
        <f aca="false">B5172&amp;"_"&amp;C5172</f>
        <v>11_2024-08-27</v>
      </c>
    </row>
    <row r="5173" customFormat="false" ht="15" hidden="false" customHeight="false" outlineLevel="0" collapsed="false">
      <c r="A5173" s="3" t="n">
        <v>5172</v>
      </c>
      <c r="B5173" s="3" t="n">
        <v>11</v>
      </c>
      <c r="C5173" s="3" t="s">
        <v>228</v>
      </c>
      <c r="D5173" s="4" t="n">
        <v>98.17</v>
      </c>
      <c r="E5173" s="4" t="n">
        <v>98.27</v>
      </c>
      <c r="F5173" s="4" t="n">
        <v>97.79</v>
      </c>
      <c r="G5173" s="4" t="n">
        <v>97.94</v>
      </c>
      <c r="H5173" s="5" t="n">
        <v>5432561</v>
      </c>
      <c r="I5173" s="3"/>
      <c r="J5173" s="3" t="n">
        <f aca="false">ROUND((G5173-G5172)/G5172*100,2)</f>
        <v>1.79</v>
      </c>
      <c r="K5173" s="3" t="str">
        <f aca="false">B5173&amp;"_"&amp;C5173</f>
        <v>11_2024-08-28</v>
      </c>
    </row>
    <row r="5174" customFormat="false" ht="15" hidden="false" customHeight="false" outlineLevel="0" collapsed="false">
      <c r="A5174" s="3" t="n">
        <v>5173</v>
      </c>
      <c r="B5174" s="3" t="n">
        <v>11</v>
      </c>
      <c r="C5174" s="3" t="s">
        <v>229</v>
      </c>
      <c r="D5174" s="4" t="n">
        <v>97.52</v>
      </c>
      <c r="E5174" s="4" t="n">
        <v>98.16</v>
      </c>
      <c r="F5174" s="4" t="n">
        <v>97.18</v>
      </c>
      <c r="G5174" s="4" t="n">
        <v>97.62</v>
      </c>
      <c r="H5174" s="5" t="n">
        <v>6422885</v>
      </c>
      <c r="I5174" s="3"/>
      <c r="J5174" s="3" t="n">
        <f aca="false">ROUND((G5174-G5173)/G5173*100,2)</f>
        <v>-0.33</v>
      </c>
      <c r="K5174" s="3" t="str">
        <f aca="false">B5174&amp;"_"&amp;C5174</f>
        <v>11_2024-08-29</v>
      </c>
    </row>
    <row r="5175" customFormat="false" ht="15" hidden="false" customHeight="false" outlineLevel="0" collapsed="false">
      <c r="A5175" s="3" t="n">
        <v>5174</v>
      </c>
      <c r="B5175" s="3" t="n">
        <v>11</v>
      </c>
      <c r="C5175" s="3" t="s">
        <v>230</v>
      </c>
      <c r="D5175" s="4" t="n">
        <v>98.26</v>
      </c>
      <c r="E5175" s="4" t="n">
        <v>98.73</v>
      </c>
      <c r="F5175" s="4" t="n">
        <v>98.13</v>
      </c>
      <c r="G5175" s="4" t="n">
        <v>98.22</v>
      </c>
      <c r="H5175" s="5" t="n">
        <v>2998600</v>
      </c>
      <c r="I5175" s="3"/>
      <c r="J5175" s="3" t="n">
        <f aca="false">ROUND((G5175-G5174)/G5174*100,2)</f>
        <v>0.61</v>
      </c>
      <c r="K5175" s="3" t="str">
        <f aca="false">B5175&amp;"_"&amp;C5175</f>
        <v>11_2024-08-30</v>
      </c>
    </row>
    <row r="5176" customFormat="false" ht="15" hidden="false" customHeight="false" outlineLevel="0" collapsed="false">
      <c r="A5176" s="3" t="n">
        <v>5175</v>
      </c>
      <c r="B5176" s="3" t="n">
        <v>11</v>
      </c>
      <c r="C5176" s="3" t="s">
        <v>231</v>
      </c>
      <c r="D5176" s="4" t="n">
        <v>97.83</v>
      </c>
      <c r="E5176" s="4" t="n">
        <v>98.28</v>
      </c>
      <c r="F5176" s="4" t="n">
        <v>97.2</v>
      </c>
      <c r="G5176" s="4" t="n">
        <v>97.46</v>
      </c>
      <c r="H5176" s="5" t="n">
        <v>2480794</v>
      </c>
      <c r="I5176" s="3"/>
      <c r="J5176" s="3" t="n">
        <f aca="false">ROUND((G5176-G5175)/G5175*100,2)</f>
        <v>-0.77</v>
      </c>
      <c r="K5176" s="3" t="str">
        <f aca="false">B5176&amp;"_"&amp;C5176</f>
        <v>11_2024-09-02</v>
      </c>
    </row>
    <row r="5177" customFormat="false" ht="15" hidden="false" customHeight="false" outlineLevel="0" collapsed="false">
      <c r="A5177" s="3" t="n">
        <v>5176</v>
      </c>
      <c r="B5177" s="3" t="n">
        <v>11</v>
      </c>
      <c r="C5177" s="3" t="s">
        <v>232</v>
      </c>
      <c r="D5177" s="4" t="n">
        <v>96.86</v>
      </c>
      <c r="E5177" s="4" t="n">
        <v>97.08</v>
      </c>
      <c r="F5177" s="4" t="n">
        <v>96.55</v>
      </c>
      <c r="G5177" s="4" t="n">
        <v>96.77</v>
      </c>
      <c r="H5177" s="5" t="n">
        <v>2110776</v>
      </c>
      <c r="I5177" s="3"/>
      <c r="J5177" s="3" t="n">
        <f aca="false">ROUND((G5177-G5176)/G5176*100,2)</f>
        <v>-0.71</v>
      </c>
      <c r="K5177" s="3" t="str">
        <f aca="false">B5177&amp;"_"&amp;C5177</f>
        <v>11_2024-09-03</v>
      </c>
    </row>
    <row r="5178" customFormat="false" ht="15" hidden="false" customHeight="false" outlineLevel="0" collapsed="false">
      <c r="A5178" s="3" t="n">
        <v>5177</v>
      </c>
      <c r="B5178" s="3" t="n">
        <v>11</v>
      </c>
      <c r="C5178" s="3" t="s">
        <v>233</v>
      </c>
      <c r="D5178" s="4" t="n">
        <v>95.06</v>
      </c>
      <c r="E5178" s="4" t="n">
        <v>95.76</v>
      </c>
      <c r="F5178" s="4" t="n">
        <v>95</v>
      </c>
      <c r="G5178" s="4" t="n">
        <v>95.23</v>
      </c>
      <c r="H5178" s="5" t="n">
        <v>1231668</v>
      </c>
      <c r="I5178" s="3"/>
      <c r="J5178" s="3" t="n">
        <f aca="false">ROUND((G5178-G5177)/G5177*100,2)</f>
        <v>-1.59</v>
      </c>
      <c r="K5178" s="3" t="str">
        <f aca="false">B5178&amp;"_"&amp;C5178</f>
        <v>11_2024-09-04</v>
      </c>
    </row>
    <row r="5179" customFormat="false" ht="15" hidden="false" customHeight="false" outlineLevel="0" collapsed="false">
      <c r="A5179" s="3" t="n">
        <v>5178</v>
      </c>
      <c r="B5179" s="3" t="n">
        <v>11</v>
      </c>
      <c r="C5179" s="3" t="s">
        <v>234</v>
      </c>
      <c r="D5179" s="4" t="n">
        <v>96.92</v>
      </c>
      <c r="E5179" s="4" t="n">
        <v>97.23</v>
      </c>
      <c r="F5179" s="4" t="n">
        <v>96.22</v>
      </c>
      <c r="G5179" s="4" t="n">
        <v>96.71</v>
      </c>
      <c r="H5179" s="5" t="n">
        <v>7288138</v>
      </c>
      <c r="I5179" s="3"/>
      <c r="J5179" s="3" t="n">
        <f aca="false">ROUND((G5179-G5178)/G5178*100,2)</f>
        <v>1.55</v>
      </c>
      <c r="K5179" s="3" t="str">
        <f aca="false">B5179&amp;"_"&amp;C5179</f>
        <v>11_2024-09-05</v>
      </c>
    </row>
    <row r="5180" customFormat="false" ht="15" hidden="false" customHeight="false" outlineLevel="0" collapsed="false">
      <c r="A5180" s="3" t="n">
        <v>5179</v>
      </c>
      <c r="B5180" s="3" t="n">
        <v>11</v>
      </c>
      <c r="C5180" s="3" t="s">
        <v>235</v>
      </c>
      <c r="D5180" s="4" t="n">
        <v>96.57</v>
      </c>
      <c r="E5180" s="4" t="n">
        <v>96.68</v>
      </c>
      <c r="F5180" s="4" t="n">
        <v>95.69</v>
      </c>
      <c r="G5180" s="4" t="n">
        <v>96.25</v>
      </c>
      <c r="H5180" s="5" t="n">
        <v>5653620</v>
      </c>
      <c r="I5180" s="3"/>
      <c r="J5180" s="3" t="n">
        <f aca="false">ROUND((G5180-G5179)/G5179*100,2)</f>
        <v>-0.48</v>
      </c>
      <c r="K5180" s="3" t="str">
        <f aca="false">B5180&amp;"_"&amp;C5180</f>
        <v>11_2024-09-06</v>
      </c>
    </row>
    <row r="5181" customFormat="false" ht="15" hidden="false" customHeight="false" outlineLevel="0" collapsed="false">
      <c r="A5181" s="3" t="n">
        <v>5180</v>
      </c>
      <c r="B5181" s="3" t="n">
        <v>11</v>
      </c>
      <c r="C5181" s="3" t="s">
        <v>236</v>
      </c>
      <c r="D5181" s="4" t="n">
        <v>96.62</v>
      </c>
      <c r="E5181" s="4" t="n">
        <v>97.02</v>
      </c>
      <c r="F5181" s="4" t="n">
        <v>96.14</v>
      </c>
      <c r="G5181" s="4" t="n">
        <v>96.9</v>
      </c>
      <c r="H5181" s="5" t="n">
        <v>5326011</v>
      </c>
      <c r="I5181" s="3"/>
      <c r="J5181" s="3" t="n">
        <f aca="false">ROUND((G5181-G5180)/G5180*100,2)</f>
        <v>0.68</v>
      </c>
      <c r="K5181" s="3" t="str">
        <f aca="false">B5181&amp;"_"&amp;C5181</f>
        <v>11_2024-09-09</v>
      </c>
    </row>
    <row r="5182" customFormat="false" ht="15" hidden="false" customHeight="false" outlineLevel="0" collapsed="false">
      <c r="A5182" s="3" t="n">
        <v>5181</v>
      </c>
      <c r="B5182" s="3" t="n">
        <v>11</v>
      </c>
      <c r="C5182" s="3" t="s">
        <v>237</v>
      </c>
      <c r="D5182" s="4" t="n">
        <v>98.1</v>
      </c>
      <c r="E5182" s="4" t="n">
        <v>98.7</v>
      </c>
      <c r="F5182" s="4" t="n">
        <v>97.84</v>
      </c>
      <c r="G5182" s="4" t="n">
        <v>98.14</v>
      </c>
      <c r="H5182" s="5" t="n">
        <v>2756811</v>
      </c>
      <c r="I5182" s="3"/>
      <c r="J5182" s="3" t="n">
        <f aca="false">ROUND((G5182-G5181)/G5181*100,2)</f>
        <v>1.28</v>
      </c>
      <c r="K5182" s="3" t="str">
        <f aca="false">B5182&amp;"_"&amp;C5182</f>
        <v>11_2024-09-10</v>
      </c>
    </row>
    <row r="5183" customFormat="false" ht="15" hidden="false" customHeight="false" outlineLevel="0" collapsed="false">
      <c r="A5183" s="3" t="n">
        <v>5182</v>
      </c>
      <c r="B5183" s="3" t="n">
        <v>11</v>
      </c>
      <c r="C5183" s="3" t="s">
        <v>238</v>
      </c>
      <c r="D5183" s="4" t="n">
        <v>98.74</v>
      </c>
      <c r="E5183" s="4" t="n">
        <v>99.52</v>
      </c>
      <c r="F5183" s="4" t="n">
        <v>98.57</v>
      </c>
      <c r="G5183" s="4" t="n">
        <v>99.05</v>
      </c>
      <c r="H5183" s="5" t="n">
        <v>4224913</v>
      </c>
      <c r="I5183" s="3"/>
      <c r="J5183" s="3" t="n">
        <f aca="false">ROUND((G5183-G5182)/G5182*100,2)</f>
        <v>0.93</v>
      </c>
      <c r="K5183" s="3" t="str">
        <f aca="false">B5183&amp;"_"&amp;C5183</f>
        <v>11_2024-09-11</v>
      </c>
    </row>
    <row r="5184" customFormat="false" ht="15" hidden="false" customHeight="false" outlineLevel="0" collapsed="false">
      <c r="A5184" s="3" t="n">
        <v>5183</v>
      </c>
      <c r="B5184" s="3" t="n">
        <v>11</v>
      </c>
      <c r="C5184" s="3" t="s">
        <v>239</v>
      </c>
      <c r="D5184" s="4" t="n">
        <v>99.76</v>
      </c>
      <c r="E5184" s="4" t="n">
        <v>100.07</v>
      </c>
      <c r="F5184" s="4" t="n">
        <v>99.72</v>
      </c>
      <c r="G5184" s="4" t="n">
        <v>100.05</v>
      </c>
      <c r="H5184" s="5" t="n">
        <v>5464068</v>
      </c>
      <c r="I5184" s="3"/>
      <c r="J5184" s="3" t="n">
        <f aca="false">ROUND((G5184-G5183)/G5183*100,2)</f>
        <v>1.01</v>
      </c>
      <c r="K5184" s="3" t="str">
        <f aca="false">B5184&amp;"_"&amp;C5184</f>
        <v>11_2024-09-12</v>
      </c>
    </row>
    <row r="5185" customFormat="false" ht="15" hidden="false" customHeight="false" outlineLevel="0" collapsed="false">
      <c r="A5185" s="3" t="n">
        <v>5184</v>
      </c>
      <c r="B5185" s="3" t="n">
        <v>11</v>
      </c>
      <c r="C5185" s="3" t="s">
        <v>240</v>
      </c>
      <c r="D5185" s="4" t="n">
        <v>100.4</v>
      </c>
      <c r="E5185" s="4" t="n">
        <v>100.75</v>
      </c>
      <c r="F5185" s="4" t="n">
        <v>100.24</v>
      </c>
      <c r="G5185" s="4" t="n">
        <v>100.61</v>
      </c>
      <c r="H5185" s="5" t="n">
        <v>947487</v>
      </c>
      <c r="I5185" s="3"/>
      <c r="J5185" s="3" t="n">
        <f aca="false">ROUND((G5185-G5184)/G5184*100,2)</f>
        <v>0.56</v>
      </c>
      <c r="K5185" s="3" t="str">
        <f aca="false">B5185&amp;"_"&amp;C5185</f>
        <v>11_2024-09-13</v>
      </c>
    </row>
    <row r="5186" customFormat="false" ht="15" hidden="false" customHeight="false" outlineLevel="0" collapsed="false">
      <c r="A5186" s="3" t="n">
        <v>5185</v>
      </c>
      <c r="B5186" s="3" t="n">
        <v>11</v>
      </c>
      <c r="C5186" s="3" t="s">
        <v>241</v>
      </c>
      <c r="D5186" s="4" t="n">
        <v>100.95</v>
      </c>
      <c r="E5186" s="4" t="n">
        <v>101.34</v>
      </c>
      <c r="F5186" s="4" t="n">
        <v>100.71</v>
      </c>
      <c r="G5186" s="4" t="n">
        <v>101.22</v>
      </c>
      <c r="H5186" s="5" t="n">
        <v>1966963</v>
      </c>
      <c r="I5186" s="3"/>
      <c r="J5186" s="3" t="n">
        <f aca="false">ROUND((G5186-G5185)/G5185*100,2)</f>
        <v>0.61</v>
      </c>
      <c r="K5186" s="3" t="str">
        <f aca="false">B5186&amp;"_"&amp;C5186</f>
        <v>11_2024-09-16</v>
      </c>
    </row>
    <row r="5187" customFormat="false" ht="15" hidden="false" customHeight="false" outlineLevel="0" collapsed="false">
      <c r="A5187" s="3" t="n">
        <v>5186</v>
      </c>
      <c r="B5187" s="3" t="n">
        <v>11</v>
      </c>
      <c r="C5187" s="3" t="s">
        <v>242</v>
      </c>
      <c r="D5187" s="4" t="n">
        <v>101.65</v>
      </c>
      <c r="E5187" s="4" t="n">
        <v>102.19</v>
      </c>
      <c r="F5187" s="4" t="n">
        <v>101.4</v>
      </c>
      <c r="G5187" s="4" t="n">
        <v>101.64</v>
      </c>
      <c r="H5187" s="5" t="n">
        <v>2683099</v>
      </c>
      <c r="I5187" s="3"/>
      <c r="J5187" s="3" t="n">
        <f aca="false">ROUND((G5187-G5186)/G5186*100,2)</f>
        <v>0.41</v>
      </c>
      <c r="K5187" s="3" t="str">
        <f aca="false">B5187&amp;"_"&amp;C5187</f>
        <v>11_2024-09-17</v>
      </c>
    </row>
    <row r="5188" customFormat="false" ht="15" hidden="false" customHeight="false" outlineLevel="0" collapsed="false">
      <c r="A5188" s="3" t="n">
        <v>5187</v>
      </c>
      <c r="B5188" s="3" t="n">
        <v>11</v>
      </c>
      <c r="C5188" s="3" t="s">
        <v>243</v>
      </c>
      <c r="D5188" s="4" t="n">
        <v>102</v>
      </c>
      <c r="E5188" s="4" t="n">
        <v>102.61</v>
      </c>
      <c r="F5188" s="4" t="n">
        <v>101.53</v>
      </c>
      <c r="G5188" s="4" t="n">
        <v>101.94</v>
      </c>
      <c r="H5188" s="5" t="n">
        <v>4123763</v>
      </c>
      <c r="I5188" s="3"/>
      <c r="J5188" s="3" t="n">
        <f aca="false">ROUND((G5188-G5187)/G5187*100,2)</f>
        <v>0.3</v>
      </c>
      <c r="K5188" s="3" t="str">
        <f aca="false">B5188&amp;"_"&amp;C5188</f>
        <v>11_2024-09-18</v>
      </c>
    </row>
    <row r="5189" customFormat="false" ht="15" hidden="false" customHeight="false" outlineLevel="0" collapsed="false">
      <c r="A5189" s="3" t="n">
        <v>5188</v>
      </c>
      <c r="B5189" s="3" t="n">
        <v>11</v>
      </c>
      <c r="C5189" s="3" t="s">
        <v>244</v>
      </c>
      <c r="D5189" s="4" t="n">
        <v>101.4</v>
      </c>
      <c r="E5189" s="4" t="n">
        <v>102.05</v>
      </c>
      <c r="F5189" s="4" t="n">
        <v>100.92</v>
      </c>
      <c r="G5189" s="4" t="n">
        <v>101.71</v>
      </c>
      <c r="H5189" s="5" t="n">
        <v>3329123</v>
      </c>
      <c r="I5189" s="3"/>
      <c r="J5189" s="3" t="n">
        <f aca="false">ROUND((G5189-G5188)/G5188*100,2)</f>
        <v>-0.23</v>
      </c>
      <c r="K5189" s="3" t="str">
        <f aca="false">B5189&amp;"_"&amp;C5189</f>
        <v>11_2024-09-19</v>
      </c>
    </row>
    <row r="5190" customFormat="false" ht="15" hidden="false" customHeight="false" outlineLevel="0" collapsed="false">
      <c r="A5190" s="3" t="n">
        <v>5189</v>
      </c>
      <c r="B5190" s="3" t="n">
        <v>11</v>
      </c>
      <c r="C5190" s="3" t="s">
        <v>245</v>
      </c>
      <c r="D5190" s="4" t="n">
        <v>101.61</v>
      </c>
      <c r="E5190" s="4" t="n">
        <v>102.02</v>
      </c>
      <c r="F5190" s="4" t="n">
        <v>101.19</v>
      </c>
      <c r="G5190" s="4" t="n">
        <v>101.62</v>
      </c>
      <c r="H5190" s="5" t="n">
        <v>992603</v>
      </c>
      <c r="I5190" s="3"/>
      <c r="J5190" s="3" t="n">
        <f aca="false">ROUND((G5190-G5189)/G5189*100,2)</f>
        <v>-0.09</v>
      </c>
      <c r="K5190" s="3" t="str">
        <f aca="false">B5190&amp;"_"&amp;C5190</f>
        <v>11_2024-09-20</v>
      </c>
    </row>
    <row r="5191" customFormat="false" ht="15" hidden="false" customHeight="false" outlineLevel="0" collapsed="false">
      <c r="A5191" s="3" t="n">
        <v>5190</v>
      </c>
      <c r="B5191" s="3" t="n">
        <v>11</v>
      </c>
      <c r="C5191" s="3" t="s">
        <v>246</v>
      </c>
      <c r="D5191" s="4" t="n">
        <v>100.36</v>
      </c>
      <c r="E5191" s="4" t="n">
        <v>101.01</v>
      </c>
      <c r="F5191" s="4" t="n">
        <v>100.06</v>
      </c>
      <c r="G5191" s="4" t="n">
        <v>100.43</v>
      </c>
      <c r="H5191" s="5" t="n">
        <v>813474</v>
      </c>
      <c r="I5191" s="3"/>
      <c r="J5191" s="3" t="n">
        <f aca="false">ROUND((G5191-G5190)/G5190*100,2)</f>
        <v>-1.17</v>
      </c>
      <c r="K5191" s="3" t="str">
        <f aca="false">B5191&amp;"_"&amp;C5191</f>
        <v>11_2024-09-23</v>
      </c>
    </row>
    <row r="5192" customFormat="false" ht="15" hidden="false" customHeight="false" outlineLevel="0" collapsed="false">
      <c r="A5192" s="3" t="n">
        <v>5191</v>
      </c>
      <c r="B5192" s="3" t="n">
        <v>11</v>
      </c>
      <c r="C5192" s="3" t="s">
        <v>247</v>
      </c>
      <c r="D5192" s="4" t="n">
        <v>98.09</v>
      </c>
      <c r="E5192" s="4" t="n">
        <v>98.2</v>
      </c>
      <c r="F5192" s="4" t="n">
        <v>97.92</v>
      </c>
      <c r="G5192" s="4" t="n">
        <v>98.17</v>
      </c>
      <c r="H5192" s="5" t="n">
        <v>4257529</v>
      </c>
      <c r="I5192" s="3"/>
      <c r="J5192" s="3" t="n">
        <f aca="false">ROUND((G5192-G5191)/G5191*100,2)</f>
        <v>-2.25</v>
      </c>
      <c r="K5192" s="3" t="str">
        <f aca="false">B5192&amp;"_"&amp;C5192</f>
        <v>11_2024-09-24</v>
      </c>
    </row>
    <row r="5193" customFormat="false" ht="15" hidden="false" customHeight="false" outlineLevel="0" collapsed="false">
      <c r="A5193" s="3" t="n">
        <v>5192</v>
      </c>
      <c r="B5193" s="3" t="n">
        <v>11</v>
      </c>
      <c r="C5193" s="3" t="s">
        <v>248</v>
      </c>
      <c r="D5193" s="4" t="n">
        <v>97.76</v>
      </c>
      <c r="E5193" s="4" t="n">
        <v>97.89</v>
      </c>
      <c r="F5193" s="4" t="n">
        <v>97.38</v>
      </c>
      <c r="G5193" s="4" t="n">
        <v>97.51</v>
      </c>
      <c r="H5193" s="5" t="n">
        <v>6703326</v>
      </c>
      <c r="I5193" s="3"/>
      <c r="J5193" s="3" t="n">
        <f aca="false">ROUND((G5193-G5192)/G5192*100,2)</f>
        <v>-0.67</v>
      </c>
      <c r="K5193" s="3" t="str">
        <f aca="false">B5193&amp;"_"&amp;C5193</f>
        <v>11_2024-09-25</v>
      </c>
    </row>
    <row r="5194" customFormat="false" ht="15" hidden="false" customHeight="false" outlineLevel="0" collapsed="false">
      <c r="A5194" s="3" t="n">
        <v>5193</v>
      </c>
      <c r="B5194" s="3" t="n">
        <v>11</v>
      </c>
      <c r="C5194" s="3" t="s">
        <v>249</v>
      </c>
      <c r="D5194" s="4" t="n">
        <v>98.8</v>
      </c>
      <c r="E5194" s="4" t="n">
        <v>99.28</v>
      </c>
      <c r="F5194" s="4" t="n">
        <v>98.53</v>
      </c>
      <c r="G5194" s="4" t="n">
        <v>98.68</v>
      </c>
      <c r="H5194" s="5" t="n">
        <v>3720497</v>
      </c>
      <c r="I5194" s="3"/>
      <c r="J5194" s="3" t="n">
        <f aca="false">ROUND((G5194-G5193)/G5193*100,2)</f>
        <v>1.2</v>
      </c>
      <c r="K5194" s="3" t="str">
        <f aca="false">B5194&amp;"_"&amp;C5194</f>
        <v>11_2024-09-26</v>
      </c>
    </row>
    <row r="5195" customFormat="false" ht="15" hidden="false" customHeight="false" outlineLevel="0" collapsed="false">
      <c r="A5195" s="3" t="n">
        <v>5194</v>
      </c>
      <c r="B5195" s="3" t="n">
        <v>11</v>
      </c>
      <c r="C5195" s="3" t="s">
        <v>250</v>
      </c>
      <c r="D5195" s="4" t="n">
        <v>100.45</v>
      </c>
      <c r="E5195" s="4" t="n">
        <v>100.96</v>
      </c>
      <c r="F5195" s="4" t="n">
        <v>100.4</v>
      </c>
      <c r="G5195" s="4" t="n">
        <v>100.61</v>
      </c>
      <c r="H5195" s="5" t="n">
        <v>777537</v>
      </c>
      <c r="I5195" s="3"/>
      <c r="J5195" s="3" t="n">
        <f aca="false">ROUND((G5195-G5194)/G5194*100,2)</f>
        <v>1.96</v>
      </c>
      <c r="K5195" s="3" t="str">
        <f aca="false">B5195&amp;"_"&amp;C5195</f>
        <v>11_2024-09-27</v>
      </c>
    </row>
    <row r="5196" customFormat="false" ht="15" hidden="false" customHeight="false" outlineLevel="0" collapsed="false">
      <c r="A5196" s="3" t="n">
        <v>5195</v>
      </c>
      <c r="B5196" s="3" t="n">
        <v>11</v>
      </c>
      <c r="C5196" s="3" t="s">
        <v>251</v>
      </c>
      <c r="D5196" s="4" t="n">
        <v>100.01</v>
      </c>
      <c r="E5196" s="4" t="n">
        <v>100.63</v>
      </c>
      <c r="F5196" s="4" t="n">
        <v>99.77</v>
      </c>
      <c r="G5196" s="4" t="n">
        <v>100.22</v>
      </c>
      <c r="H5196" s="5" t="n">
        <v>7337920</v>
      </c>
      <c r="I5196" s="3"/>
      <c r="J5196" s="3" t="n">
        <f aca="false">ROUND((G5196-G5195)/G5195*100,2)</f>
        <v>-0.39</v>
      </c>
      <c r="K5196" s="3" t="str">
        <f aca="false">B5196&amp;"_"&amp;C5196</f>
        <v>11_2024-09-30</v>
      </c>
    </row>
    <row r="5197" customFormat="false" ht="15" hidden="false" customHeight="false" outlineLevel="0" collapsed="false">
      <c r="A5197" s="3" t="n">
        <v>5196</v>
      </c>
      <c r="B5197" s="3" t="n">
        <v>11</v>
      </c>
      <c r="C5197" s="3" t="s">
        <v>252</v>
      </c>
      <c r="D5197" s="4" t="n">
        <v>98.65</v>
      </c>
      <c r="E5197" s="4" t="n">
        <v>98.98</v>
      </c>
      <c r="F5197" s="4" t="n">
        <v>97.84</v>
      </c>
      <c r="G5197" s="4" t="n">
        <v>98.41</v>
      </c>
      <c r="H5197" s="5" t="n">
        <v>5894886</v>
      </c>
      <c r="I5197" s="3"/>
      <c r="J5197" s="3" t="n">
        <f aca="false">ROUND((G5197-G5196)/G5196*100,2)</f>
        <v>-1.81</v>
      </c>
      <c r="K5197" s="3" t="str">
        <f aca="false">B5197&amp;"_"&amp;C5197</f>
        <v>11_2024-10-01</v>
      </c>
    </row>
    <row r="5198" customFormat="false" ht="15" hidden="false" customHeight="false" outlineLevel="0" collapsed="false">
      <c r="A5198" s="3" t="n">
        <v>5197</v>
      </c>
      <c r="B5198" s="3" t="n">
        <v>11</v>
      </c>
      <c r="C5198" s="3" t="s">
        <v>253</v>
      </c>
      <c r="D5198" s="4" t="n">
        <v>98.19</v>
      </c>
      <c r="E5198" s="4" t="n">
        <v>98.48</v>
      </c>
      <c r="F5198" s="4" t="n">
        <v>97.71</v>
      </c>
      <c r="G5198" s="4" t="n">
        <v>98.4</v>
      </c>
      <c r="H5198" s="5" t="n">
        <v>7985367</v>
      </c>
      <c r="I5198" s="3"/>
      <c r="J5198" s="3" t="n">
        <f aca="false">ROUND((G5198-G5197)/G5197*100,2)</f>
        <v>-0.01</v>
      </c>
      <c r="K5198" s="3" t="str">
        <f aca="false">B5198&amp;"_"&amp;C5198</f>
        <v>11_2024-10-02</v>
      </c>
    </row>
    <row r="5199" customFormat="false" ht="15" hidden="false" customHeight="false" outlineLevel="0" collapsed="false">
      <c r="A5199" s="3" t="n">
        <v>5198</v>
      </c>
      <c r="B5199" s="3" t="n">
        <v>11</v>
      </c>
      <c r="C5199" s="3" t="s">
        <v>254</v>
      </c>
      <c r="D5199" s="4" t="n">
        <v>96.84</v>
      </c>
      <c r="E5199" s="4" t="n">
        <v>97.19</v>
      </c>
      <c r="F5199" s="4" t="n">
        <v>96.29</v>
      </c>
      <c r="G5199" s="4" t="n">
        <v>96.68</v>
      </c>
      <c r="H5199" s="5" t="n">
        <v>1425371</v>
      </c>
      <c r="I5199" s="3"/>
      <c r="J5199" s="3" t="n">
        <f aca="false">ROUND((G5199-G5198)/G5198*100,2)</f>
        <v>-1.75</v>
      </c>
      <c r="K5199" s="3" t="str">
        <f aca="false">B5199&amp;"_"&amp;C5199</f>
        <v>11_2024-10-03</v>
      </c>
    </row>
    <row r="5200" customFormat="false" ht="15" hidden="false" customHeight="false" outlineLevel="0" collapsed="false">
      <c r="A5200" s="3" t="n">
        <v>5199</v>
      </c>
      <c r="B5200" s="3" t="n">
        <v>11</v>
      </c>
      <c r="C5200" s="3" t="s">
        <v>255</v>
      </c>
      <c r="D5200" s="4" t="n">
        <v>98.81</v>
      </c>
      <c r="E5200" s="4" t="n">
        <v>98.87</v>
      </c>
      <c r="F5200" s="4" t="n">
        <v>98.53</v>
      </c>
      <c r="G5200" s="4" t="n">
        <v>98.77</v>
      </c>
      <c r="H5200" s="5" t="n">
        <v>4586218</v>
      </c>
      <c r="I5200" s="3"/>
      <c r="J5200" s="3" t="n">
        <f aca="false">ROUND((G5200-G5199)/G5199*100,2)</f>
        <v>2.16</v>
      </c>
      <c r="K5200" s="3" t="str">
        <f aca="false">B5200&amp;"_"&amp;C5200</f>
        <v>11_2024-10-04</v>
      </c>
    </row>
    <row r="5201" customFormat="false" ht="15" hidden="false" customHeight="false" outlineLevel="0" collapsed="false">
      <c r="A5201" s="3" t="n">
        <v>5200</v>
      </c>
      <c r="B5201" s="3" t="n">
        <v>11</v>
      </c>
      <c r="C5201" s="3" t="s">
        <v>256</v>
      </c>
      <c r="D5201" s="4" t="n">
        <v>99.81</v>
      </c>
      <c r="E5201" s="4" t="n">
        <v>100.08</v>
      </c>
      <c r="F5201" s="4" t="n">
        <v>99.74</v>
      </c>
      <c r="G5201" s="4" t="n">
        <v>99.74</v>
      </c>
      <c r="H5201" s="5" t="n">
        <v>2579540</v>
      </c>
      <c r="I5201" s="3"/>
      <c r="J5201" s="3" t="n">
        <f aca="false">ROUND((G5201-G5200)/G5200*100,2)</f>
        <v>0.98</v>
      </c>
      <c r="K5201" s="3" t="str">
        <f aca="false">B5201&amp;"_"&amp;C5201</f>
        <v>11_2024-10-07</v>
      </c>
    </row>
    <row r="5202" customFormat="false" ht="15" hidden="false" customHeight="false" outlineLevel="0" collapsed="false">
      <c r="A5202" s="3" t="n">
        <v>5201</v>
      </c>
      <c r="B5202" s="3" t="n">
        <v>11</v>
      </c>
      <c r="C5202" s="3" t="s">
        <v>257</v>
      </c>
      <c r="D5202" s="4" t="n">
        <v>100.31</v>
      </c>
      <c r="E5202" s="4" t="n">
        <v>100.88</v>
      </c>
      <c r="F5202" s="4" t="n">
        <v>99.93</v>
      </c>
      <c r="G5202" s="4" t="n">
        <v>100.52</v>
      </c>
      <c r="H5202" s="5" t="n">
        <v>3484798</v>
      </c>
      <c r="I5202" s="3"/>
      <c r="J5202" s="3" t="n">
        <f aca="false">ROUND((G5202-G5201)/G5201*100,2)</f>
        <v>0.78</v>
      </c>
      <c r="K5202" s="3" t="str">
        <f aca="false">B5202&amp;"_"&amp;C5202</f>
        <v>11_2024-10-08</v>
      </c>
    </row>
    <row r="5203" customFormat="false" ht="15" hidden="false" customHeight="false" outlineLevel="0" collapsed="false">
      <c r="A5203" s="3" t="n">
        <v>5202</v>
      </c>
      <c r="B5203" s="3" t="n">
        <v>11</v>
      </c>
      <c r="C5203" s="3" t="s">
        <v>258</v>
      </c>
      <c r="D5203" s="4" t="n">
        <v>100.94</v>
      </c>
      <c r="E5203" s="4" t="n">
        <v>101.76</v>
      </c>
      <c r="F5203" s="4" t="n">
        <v>100.36</v>
      </c>
      <c r="G5203" s="4" t="n">
        <v>101.23</v>
      </c>
      <c r="H5203" s="5" t="n">
        <v>3511468</v>
      </c>
      <c r="I5203" s="3"/>
      <c r="J5203" s="3" t="n">
        <f aca="false">ROUND((G5203-G5202)/G5202*100,2)</f>
        <v>0.71</v>
      </c>
      <c r="K5203" s="3" t="str">
        <f aca="false">B5203&amp;"_"&amp;C5203</f>
        <v>11_2024-10-09</v>
      </c>
    </row>
    <row r="5204" customFormat="false" ht="15" hidden="false" customHeight="false" outlineLevel="0" collapsed="false">
      <c r="A5204" s="3" t="n">
        <v>5203</v>
      </c>
      <c r="B5204" s="3" t="n">
        <v>11</v>
      </c>
      <c r="C5204" s="3" t="s">
        <v>259</v>
      </c>
      <c r="D5204" s="4" t="n">
        <v>101.9</v>
      </c>
      <c r="E5204" s="4" t="n">
        <v>102.41</v>
      </c>
      <c r="F5204" s="4" t="n">
        <v>101.44</v>
      </c>
      <c r="G5204" s="4" t="n">
        <v>101.96</v>
      </c>
      <c r="H5204" s="5" t="n">
        <v>4628022</v>
      </c>
      <c r="I5204" s="3"/>
      <c r="J5204" s="3" t="n">
        <f aca="false">ROUND((G5204-G5203)/G5203*100,2)</f>
        <v>0.72</v>
      </c>
      <c r="K5204" s="3" t="str">
        <f aca="false">B5204&amp;"_"&amp;C5204</f>
        <v>11_2024-10-10</v>
      </c>
    </row>
    <row r="5205" customFormat="false" ht="15" hidden="false" customHeight="false" outlineLevel="0" collapsed="false">
      <c r="A5205" s="3" t="n">
        <v>5204</v>
      </c>
      <c r="B5205" s="3" t="n">
        <v>11</v>
      </c>
      <c r="C5205" s="3" t="s">
        <v>260</v>
      </c>
      <c r="D5205" s="4" t="n">
        <v>101.97</v>
      </c>
      <c r="E5205" s="4" t="n">
        <v>102.19</v>
      </c>
      <c r="F5205" s="4" t="n">
        <v>101.79</v>
      </c>
      <c r="G5205" s="4" t="n">
        <v>101.96</v>
      </c>
      <c r="H5205" s="5" t="n">
        <v>578484</v>
      </c>
      <c r="I5205" s="3"/>
      <c r="J5205" s="3" t="n">
        <f aca="false">ROUND((G5205-G5204)/G5204*100,2)</f>
        <v>0</v>
      </c>
      <c r="K5205" s="3" t="str">
        <f aca="false">B5205&amp;"_"&amp;C5205</f>
        <v>11_2024-10-11</v>
      </c>
    </row>
    <row r="5206" customFormat="false" ht="15" hidden="false" customHeight="false" outlineLevel="0" collapsed="false">
      <c r="A5206" s="3" t="n">
        <v>5205</v>
      </c>
      <c r="B5206" s="3" t="n">
        <v>11</v>
      </c>
      <c r="C5206" s="3" t="s">
        <v>261</v>
      </c>
      <c r="D5206" s="4" t="n">
        <v>103.57</v>
      </c>
      <c r="E5206" s="4" t="n">
        <v>104.27</v>
      </c>
      <c r="F5206" s="4" t="n">
        <v>103.34</v>
      </c>
      <c r="G5206" s="4" t="n">
        <v>103.79</v>
      </c>
      <c r="H5206" s="5" t="n">
        <v>2230928</v>
      </c>
      <c r="I5206" s="3"/>
      <c r="J5206" s="3" t="n">
        <f aca="false">ROUND((G5206-G5205)/G5205*100,2)</f>
        <v>1.79</v>
      </c>
      <c r="K5206" s="3" t="str">
        <f aca="false">B5206&amp;"_"&amp;C5206</f>
        <v>11_2024-10-14</v>
      </c>
    </row>
    <row r="5207" customFormat="false" ht="15" hidden="false" customHeight="false" outlineLevel="0" collapsed="false">
      <c r="A5207" s="3" t="n">
        <v>5206</v>
      </c>
      <c r="B5207" s="3" t="n">
        <v>11</v>
      </c>
      <c r="C5207" s="3" t="s">
        <v>262</v>
      </c>
      <c r="D5207" s="4" t="n">
        <v>101.63</v>
      </c>
      <c r="E5207" s="4" t="n">
        <v>101.81</v>
      </c>
      <c r="F5207" s="4" t="n">
        <v>101.21</v>
      </c>
      <c r="G5207" s="4" t="n">
        <v>101.63</v>
      </c>
      <c r="H5207" s="5" t="n">
        <v>5161681</v>
      </c>
      <c r="I5207" s="3"/>
      <c r="J5207" s="3" t="n">
        <f aca="false">ROUND((G5207-G5206)/G5206*100,2)</f>
        <v>-2.08</v>
      </c>
      <c r="K5207" s="3" t="str">
        <f aca="false">B5207&amp;"_"&amp;C5207</f>
        <v>11_2024-10-15</v>
      </c>
    </row>
    <row r="5208" customFormat="false" ht="15" hidden="false" customHeight="false" outlineLevel="0" collapsed="false">
      <c r="A5208" s="3" t="n">
        <v>5207</v>
      </c>
      <c r="B5208" s="3" t="n">
        <v>11</v>
      </c>
      <c r="C5208" s="3" t="s">
        <v>263</v>
      </c>
      <c r="D5208" s="4" t="n">
        <v>102.65</v>
      </c>
      <c r="E5208" s="4" t="n">
        <v>103.24</v>
      </c>
      <c r="F5208" s="4" t="n">
        <v>102.45</v>
      </c>
      <c r="G5208" s="4" t="n">
        <v>102.69</v>
      </c>
      <c r="H5208" s="5" t="n">
        <v>1133457</v>
      </c>
      <c r="I5208" s="3"/>
      <c r="J5208" s="3" t="n">
        <f aca="false">ROUND((G5208-G5207)/G5207*100,2)</f>
        <v>1.04</v>
      </c>
      <c r="K5208" s="3" t="str">
        <f aca="false">B5208&amp;"_"&amp;C5208</f>
        <v>11_2024-10-16</v>
      </c>
    </row>
    <row r="5209" customFormat="false" ht="15" hidden="false" customHeight="false" outlineLevel="0" collapsed="false">
      <c r="A5209" s="3" t="n">
        <v>5208</v>
      </c>
      <c r="B5209" s="3" t="n">
        <v>11</v>
      </c>
      <c r="C5209" s="3" t="s">
        <v>264</v>
      </c>
      <c r="D5209" s="4" t="n">
        <v>103.14</v>
      </c>
      <c r="E5209" s="4" t="n">
        <v>103.87</v>
      </c>
      <c r="F5209" s="4" t="n">
        <v>102.91</v>
      </c>
      <c r="G5209" s="4" t="n">
        <v>103.3</v>
      </c>
      <c r="H5209" s="5" t="n">
        <v>2132541</v>
      </c>
      <c r="I5209" s="3"/>
      <c r="J5209" s="3" t="n">
        <f aca="false">ROUND((G5209-G5208)/G5208*100,2)</f>
        <v>0.59</v>
      </c>
      <c r="K5209" s="3" t="str">
        <f aca="false">B5209&amp;"_"&amp;C5209</f>
        <v>11_2024-10-17</v>
      </c>
    </row>
    <row r="5210" customFormat="false" ht="15" hidden="false" customHeight="false" outlineLevel="0" collapsed="false">
      <c r="A5210" s="3" t="n">
        <v>5209</v>
      </c>
      <c r="B5210" s="3" t="n">
        <v>11</v>
      </c>
      <c r="C5210" s="3" t="s">
        <v>265</v>
      </c>
      <c r="D5210" s="4" t="n">
        <v>102.47</v>
      </c>
      <c r="E5210" s="4" t="n">
        <v>102.96</v>
      </c>
      <c r="F5210" s="4" t="n">
        <v>102.42</v>
      </c>
      <c r="G5210" s="4" t="n">
        <v>102.86</v>
      </c>
      <c r="H5210" s="5" t="n">
        <v>853136</v>
      </c>
      <c r="I5210" s="3"/>
      <c r="J5210" s="3" t="n">
        <f aca="false">ROUND((G5210-G5209)/G5209*100,2)</f>
        <v>-0.43</v>
      </c>
      <c r="K5210" s="3" t="str">
        <f aca="false">B5210&amp;"_"&amp;C5210</f>
        <v>11_2024-10-18</v>
      </c>
    </row>
    <row r="5211" customFormat="false" ht="15" hidden="false" customHeight="false" outlineLevel="0" collapsed="false">
      <c r="A5211" s="3" t="n">
        <v>5210</v>
      </c>
      <c r="B5211" s="3" t="n">
        <v>11</v>
      </c>
      <c r="C5211" s="3" t="s">
        <v>266</v>
      </c>
      <c r="D5211" s="4" t="n">
        <v>102.04</v>
      </c>
      <c r="E5211" s="4" t="n">
        <v>102.09</v>
      </c>
      <c r="F5211" s="4" t="n">
        <v>101.23</v>
      </c>
      <c r="G5211" s="4" t="n">
        <v>101.79</v>
      </c>
      <c r="H5211" s="5" t="n">
        <v>2334076</v>
      </c>
      <c r="I5211" s="3"/>
      <c r="J5211" s="3" t="n">
        <f aca="false">ROUND((G5211-G5210)/G5210*100,2)</f>
        <v>-1.04</v>
      </c>
      <c r="K5211" s="3" t="str">
        <f aca="false">B5211&amp;"_"&amp;C5211</f>
        <v>11_2024-10-21</v>
      </c>
    </row>
    <row r="5212" customFormat="false" ht="15" hidden="false" customHeight="false" outlineLevel="0" collapsed="false">
      <c r="A5212" s="3" t="n">
        <v>5211</v>
      </c>
      <c r="B5212" s="3" t="n">
        <v>11</v>
      </c>
      <c r="C5212" s="3" t="s">
        <v>267</v>
      </c>
      <c r="D5212" s="4" t="n">
        <v>102.71</v>
      </c>
      <c r="E5212" s="4" t="n">
        <v>103.11</v>
      </c>
      <c r="F5212" s="4" t="n">
        <v>102.27</v>
      </c>
      <c r="G5212" s="4" t="n">
        <v>102.7</v>
      </c>
      <c r="H5212" s="5" t="n">
        <v>4746960</v>
      </c>
      <c r="I5212" s="3"/>
      <c r="J5212" s="3" t="n">
        <f aca="false">ROUND((G5212-G5211)/G5211*100,2)</f>
        <v>0.89</v>
      </c>
      <c r="K5212" s="3" t="str">
        <f aca="false">B5212&amp;"_"&amp;C5212</f>
        <v>11_2024-10-22</v>
      </c>
    </row>
    <row r="5213" customFormat="false" ht="15" hidden="false" customHeight="false" outlineLevel="0" collapsed="false">
      <c r="A5213" s="3" t="n">
        <v>5212</v>
      </c>
      <c r="B5213" s="3" t="n">
        <v>11</v>
      </c>
      <c r="C5213" s="3" t="s">
        <v>268</v>
      </c>
      <c r="D5213" s="4" t="n">
        <v>102.85</v>
      </c>
      <c r="E5213" s="4" t="n">
        <v>103.39</v>
      </c>
      <c r="F5213" s="4" t="n">
        <v>102.35</v>
      </c>
      <c r="G5213" s="4" t="n">
        <v>103.26</v>
      </c>
      <c r="H5213" s="5" t="n">
        <v>6967421</v>
      </c>
      <c r="I5213" s="3"/>
      <c r="J5213" s="3" t="n">
        <f aca="false">ROUND((G5213-G5212)/G5212*100,2)</f>
        <v>0.55</v>
      </c>
      <c r="K5213" s="3" t="str">
        <f aca="false">B5213&amp;"_"&amp;C5213</f>
        <v>11_2024-10-23</v>
      </c>
    </row>
    <row r="5214" customFormat="false" ht="15" hidden="false" customHeight="false" outlineLevel="0" collapsed="false">
      <c r="A5214" s="3" t="n">
        <v>5213</v>
      </c>
      <c r="B5214" s="3" t="n">
        <v>11</v>
      </c>
      <c r="C5214" s="3" t="s">
        <v>269</v>
      </c>
      <c r="D5214" s="4" t="n">
        <v>101.85</v>
      </c>
      <c r="E5214" s="4" t="n">
        <v>102.38</v>
      </c>
      <c r="F5214" s="4" t="n">
        <v>101.42</v>
      </c>
      <c r="G5214" s="4" t="n">
        <v>101.85</v>
      </c>
      <c r="H5214" s="5" t="n">
        <v>1941841</v>
      </c>
      <c r="I5214" s="3"/>
      <c r="J5214" s="3" t="n">
        <f aca="false">ROUND((G5214-G5213)/G5213*100,2)</f>
        <v>-1.37</v>
      </c>
      <c r="K5214" s="3" t="str">
        <f aca="false">B5214&amp;"_"&amp;C5214</f>
        <v>11_2024-10-24</v>
      </c>
    </row>
    <row r="5215" customFormat="false" ht="15" hidden="false" customHeight="false" outlineLevel="0" collapsed="false">
      <c r="A5215" s="3" t="n">
        <v>5214</v>
      </c>
      <c r="B5215" s="3" t="n">
        <v>11</v>
      </c>
      <c r="C5215" s="3" t="s">
        <v>270</v>
      </c>
      <c r="D5215" s="4" t="n">
        <v>102.12</v>
      </c>
      <c r="E5215" s="4" t="n">
        <v>102.55</v>
      </c>
      <c r="F5215" s="4" t="n">
        <v>101.56</v>
      </c>
      <c r="G5215" s="4" t="n">
        <v>102.24</v>
      </c>
      <c r="H5215" s="5" t="n">
        <v>7199387</v>
      </c>
      <c r="I5215" s="3"/>
      <c r="J5215" s="3" t="n">
        <f aca="false">ROUND((G5215-G5214)/G5214*100,2)</f>
        <v>0.38</v>
      </c>
      <c r="K5215" s="3" t="str">
        <f aca="false">B5215&amp;"_"&amp;C5215</f>
        <v>11_2024-10-25</v>
      </c>
    </row>
    <row r="5216" customFormat="false" ht="15" hidden="false" customHeight="false" outlineLevel="0" collapsed="false">
      <c r="A5216" s="3" t="n">
        <v>5215</v>
      </c>
      <c r="B5216" s="3" t="n">
        <v>11</v>
      </c>
      <c r="C5216" s="3" t="s">
        <v>271</v>
      </c>
      <c r="D5216" s="4" t="n">
        <v>102.34</v>
      </c>
      <c r="E5216" s="4" t="n">
        <v>102.77</v>
      </c>
      <c r="F5216" s="4" t="n">
        <v>102.01</v>
      </c>
      <c r="G5216" s="4" t="n">
        <v>102.01</v>
      </c>
      <c r="H5216" s="5" t="n">
        <v>1199170</v>
      </c>
      <c r="I5216" s="3"/>
      <c r="J5216" s="3" t="n">
        <f aca="false">ROUND((G5216-G5215)/G5215*100,2)</f>
        <v>-0.22</v>
      </c>
      <c r="K5216" s="3" t="str">
        <f aca="false">B5216&amp;"_"&amp;C5216</f>
        <v>11_2024-10-28</v>
      </c>
    </row>
    <row r="5217" customFormat="false" ht="15" hidden="false" customHeight="false" outlineLevel="0" collapsed="false">
      <c r="A5217" s="3" t="n">
        <v>5216</v>
      </c>
      <c r="B5217" s="3" t="n">
        <v>11</v>
      </c>
      <c r="C5217" s="3" t="s">
        <v>272</v>
      </c>
      <c r="D5217" s="4" t="n">
        <v>102.51</v>
      </c>
      <c r="E5217" s="4" t="n">
        <v>102.93</v>
      </c>
      <c r="F5217" s="4" t="n">
        <v>102.37</v>
      </c>
      <c r="G5217" s="4" t="n">
        <v>102.6</v>
      </c>
      <c r="H5217" s="5" t="n">
        <v>5259443</v>
      </c>
      <c r="I5217" s="3"/>
      <c r="J5217" s="3" t="n">
        <f aca="false">ROUND((G5217-G5216)/G5216*100,2)</f>
        <v>0.58</v>
      </c>
      <c r="K5217" s="3" t="str">
        <f aca="false">B5217&amp;"_"&amp;C5217</f>
        <v>11_2024-10-29</v>
      </c>
    </row>
    <row r="5218" customFormat="false" ht="15" hidden="false" customHeight="false" outlineLevel="0" collapsed="false">
      <c r="A5218" s="3" t="n">
        <v>5217</v>
      </c>
      <c r="B5218" s="3" t="n">
        <v>11</v>
      </c>
      <c r="C5218" s="3" t="s">
        <v>273</v>
      </c>
      <c r="D5218" s="4" t="n">
        <v>101.35</v>
      </c>
      <c r="E5218" s="4" t="n">
        <v>101.8</v>
      </c>
      <c r="F5218" s="4" t="n">
        <v>101.19</v>
      </c>
      <c r="G5218" s="4" t="n">
        <v>101.56</v>
      </c>
      <c r="H5218" s="5" t="n">
        <v>6170406</v>
      </c>
      <c r="I5218" s="3"/>
      <c r="J5218" s="3" t="n">
        <f aca="false">ROUND((G5218-G5217)/G5217*100,2)</f>
        <v>-1.01</v>
      </c>
      <c r="K5218" s="3" t="str">
        <f aca="false">B5218&amp;"_"&amp;C5218</f>
        <v>11_2024-10-30</v>
      </c>
    </row>
    <row r="5219" customFormat="false" ht="15" hidden="false" customHeight="false" outlineLevel="0" collapsed="false">
      <c r="A5219" s="3" t="n">
        <v>5218</v>
      </c>
      <c r="B5219" s="3" t="n">
        <v>11</v>
      </c>
      <c r="C5219" s="3" t="s">
        <v>274</v>
      </c>
      <c r="D5219" s="4" t="n">
        <v>101.14</v>
      </c>
      <c r="E5219" s="4" t="n">
        <v>101.68</v>
      </c>
      <c r="F5219" s="4" t="n">
        <v>100.86</v>
      </c>
      <c r="G5219" s="4" t="n">
        <v>101.18</v>
      </c>
      <c r="H5219" s="5" t="n">
        <v>6992520</v>
      </c>
      <c r="I5219" s="3"/>
      <c r="J5219" s="3" t="n">
        <f aca="false">ROUND((G5219-G5218)/G5218*100,2)</f>
        <v>-0.37</v>
      </c>
      <c r="K5219" s="3" t="str">
        <f aca="false">B5219&amp;"_"&amp;C5219</f>
        <v>11_2024-10-31</v>
      </c>
    </row>
    <row r="5220" customFormat="false" ht="15" hidden="false" customHeight="false" outlineLevel="0" collapsed="false">
      <c r="A5220" s="3" t="n">
        <v>5219</v>
      </c>
      <c r="B5220" s="3" t="n">
        <v>11</v>
      </c>
      <c r="C5220" s="3" t="s">
        <v>275</v>
      </c>
      <c r="D5220" s="4" t="n">
        <v>100.67</v>
      </c>
      <c r="E5220" s="4" t="n">
        <v>100.9</v>
      </c>
      <c r="F5220" s="4" t="n">
        <v>100.48</v>
      </c>
      <c r="G5220" s="4" t="n">
        <v>100.76</v>
      </c>
      <c r="H5220" s="5" t="n">
        <v>7656265</v>
      </c>
      <c r="I5220" s="3"/>
      <c r="J5220" s="3" t="n">
        <f aca="false">ROUND((G5220-G5219)/G5219*100,2)</f>
        <v>-0.42</v>
      </c>
      <c r="K5220" s="3" t="str">
        <f aca="false">B5220&amp;"_"&amp;C5220</f>
        <v>11_2024-11-01</v>
      </c>
    </row>
    <row r="5221" customFormat="false" ht="15" hidden="false" customHeight="false" outlineLevel="0" collapsed="false">
      <c r="A5221" s="3" t="n">
        <v>5220</v>
      </c>
      <c r="B5221" s="3" t="n">
        <v>11</v>
      </c>
      <c r="C5221" s="3" t="s">
        <v>276</v>
      </c>
      <c r="D5221" s="4" t="n">
        <v>101.19</v>
      </c>
      <c r="E5221" s="4" t="n">
        <v>101.75</v>
      </c>
      <c r="F5221" s="4" t="n">
        <v>100.43</v>
      </c>
      <c r="G5221" s="4" t="n">
        <v>100.91</v>
      </c>
      <c r="H5221" s="5" t="n">
        <v>3912848</v>
      </c>
      <c r="I5221" s="3"/>
      <c r="J5221" s="3" t="n">
        <f aca="false">ROUND((G5221-G5220)/G5220*100,2)</f>
        <v>0.15</v>
      </c>
      <c r="K5221" s="3" t="str">
        <f aca="false">B5221&amp;"_"&amp;C5221</f>
        <v>11_2024-11-04</v>
      </c>
    </row>
    <row r="5222" customFormat="false" ht="15" hidden="false" customHeight="false" outlineLevel="0" collapsed="false">
      <c r="A5222" s="3" t="n">
        <v>5221</v>
      </c>
      <c r="B5222" s="3" t="n">
        <v>11</v>
      </c>
      <c r="C5222" s="3" t="s">
        <v>277</v>
      </c>
      <c r="D5222" s="4" t="n">
        <v>99.63</v>
      </c>
      <c r="E5222" s="4" t="n">
        <v>100.01</v>
      </c>
      <c r="F5222" s="4" t="n">
        <v>99.07</v>
      </c>
      <c r="G5222" s="4" t="n">
        <v>99.36</v>
      </c>
      <c r="H5222" s="5" t="n">
        <v>2272506</v>
      </c>
      <c r="I5222" s="3"/>
      <c r="J5222" s="3" t="n">
        <f aca="false">ROUND((G5222-G5221)/G5221*100,2)</f>
        <v>-1.54</v>
      </c>
      <c r="K5222" s="3" t="str">
        <f aca="false">B5222&amp;"_"&amp;C5222</f>
        <v>11_2024-11-05</v>
      </c>
    </row>
    <row r="5223" customFormat="false" ht="15" hidden="false" customHeight="false" outlineLevel="0" collapsed="false">
      <c r="A5223" s="3" t="n">
        <v>5222</v>
      </c>
      <c r="B5223" s="3" t="n">
        <v>11</v>
      </c>
      <c r="C5223" s="3" t="s">
        <v>278</v>
      </c>
      <c r="D5223" s="4" t="n">
        <v>97.41</v>
      </c>
      <c r="E5223" s="4" t="n">
        <v>97.72</v>
      </c>
      <c r="F5223" s="4" t="n">
        <v>97.07</v>
      </c>
      <c r="G5223" s="4" t="n">
        <v>97.62</v>
      </c>
      <c r="H5223" s="5" t="n">
        <v>3651491</v>
      </c>
      <c r="I5223" s="3"/>
      <c r="J5223" s="3" t="n">
        <f aca="false">ROUND((G5223-G5222)/G5222*100,2)</f>
        <v>-1.75</v>
      </c>
      <c r="K5223" s="3" t="str">
        <f aca="false">B5223&amp;"_"&amp;C5223</f>
        <v>11_2024-11-06</v>
      </c>
    </row>
    <row r="5224" customFormat="false" ht="15" hidden="false" customHeight="false" outlineLevel="0" collapsed="false">
      <c r="A5224" s="3" t="n">
        <v>5223</v>
      </c>
      <c r="B5224" s="3" t="n">
        <v>11</v>
      </c>
      <c r="C5224" s="3" t="s">
        <v>279</v>
      </c>
      <c r="D5224" s="4" t="n">
        <v>98.36</v>
      </c>
      <c r="E5224" s="4" t="n">
        <v>98.94</v>
      </c>
      <c r="F5224" s="4" t="n">
        <v>98.07</v>
      </c>
      <c r="G5224" s="4" t="n">
        <v>98.49</v>
      </c>
      <c r="H5224" s="5" t="n">
        <v>7850181</v>
      </c>
      <c r="I5224" s="3"/>
      <c r="J5224" s="3" t="n">
        <f aca="false">ROUND((G5224-G5223)/G5223*100,2)</f>
        <v>0.89</v>
      </c>
      <c r="K5224" s="3" t="str">
        <f aca="false">B5224&amp;"_"&amp;C5224</f>
        <v>11_2024-11-07</v>
      </c>
    </row>
    <row r="5225" customFormat="false" ht="15" hidden="false" customHeight="false" outlineLevel="0" collapsed="false">
      <c r="A5225" s="3" t="n">
        <v>5224</v>
      </c>
      <c r="B5225" s="3" t="n">
        <v>11</v>
      </c>
      <c r="C5225" s="3" t="s">
        <v>280</v>
      </c>
      <c r="D5225" s="4" t="n">
        <v>97.19</v>
      </c>
      <c r="E5225" s="4" t="n">
        <v>97.38</v>
      </c>
      <c r="F5225" s="4" t="n">
        <v>96.35</v>
      </c>
      <c r="G5225" s="4" t="n">
        <v>96.8</v>
      </c>
      <c r="H5225" s="5" t="n">
        <v>2766460</v>
      </c>
      <c r="I5225" s="3"/>
      <c r="J5225" s="3" t="n">
        <f aca="false">ROUND((G5225-G5224)/G5224*100,2)</f>
        <v>-1.72</v>
      </c>
      <c r="K5225" s="3" t="str">
        <f aca="false">B5225&amp;"_"&amp;C5225</f>
        <v>11_2024-11-08</v>
      </c>
    </row>
    <row r="5226" customFormat="false" ht="15" hidden="false" customHeight="false" outlineLevel="0" collapsed="false">
      <c r="A5226" s="3" t="n">
        <v>5225</v>
      </c>
      <c r="B5226" s="3" t="n">
        <v>11</v>
      </c>
      <c r="C5226" s="3" t="s">
        <v>281</v>
      </c>
      <c r="D5226" s="4" t="n">
        <v>96.15</v>
      </c>
      <c r="E5226" s="4" t="n">
        <v>96.68</v>
      </c>
      <c r="F5226" s="4" t="n">
        <v>95.65</v>
      </c>
      <c r="G5226" s="4" t="n">
        <v>96.51</v>
      </c>
      <c r="H5226" s="5" t="n">
        <v>3790918</v>
      </c>
      <c r="I5226" s="3"/>
      <c r="J5226" s="3" t="n">
        <f aca="false">ROUND((G5226-G5225)/G5225*100,2)</f>
        <v>-0.3</v>
      </c>
      <c r="K5226" s="3" t="str">
        <f aca="false">B5226&amp;"_"&amp;C5226</f>
        <v>11_2024-11-11</v>
      </c>
    </row>
    <row r="5227" customFormat="false" ht="15" hidden="false" customHeight="false" outlineLevel="0" collapsed="false">
      <c r="A5227" s="3" t="n">
        <v>5226</v>
      </c>
      <c r="B5227" s="3" t="n">
        <v>11</v>
      </c>
      <c r="C5227" s="3" t="s">
        <v>282</v>
      </c>
      <c r="D5227" s="4" t="n">
        <v>98.13</v>
      </c>
      <c r="E5227" s="4" t="n">
        <v>98.63</v>
      </c>
      <c r="F5227" s="4" t="n">
        <v>97.57</v>
      </c>
      <c r="G5227" s="4" t="n">
        <v>97.89</v>
      </c>
      <c r="H5227" s="5" t="n">
        <v>7931203</v>
      </c>
      <c r="I5227" s="3"/>
      <c r="J5227" s="3" t="n">
        <f aca="false">ROUND((G5227-G5226)/G5226*100,2)</f>
        <v>1.43</v>
      </c>
      <c r="K5227" s="3" t="str">
        <f aca="false">B5227&amp;"_"&amp;C5227</f>
        <v>11_2024-11-12</v>
      </c>
    </row>
    <row r="5228" customFormat="false" ht="15" hidden="false" customHeight="false" outlineLevel="0" collapsed="false">
      <c r="A5228" s="3" t="n">
        <v>5227</v>
      </c>
      <c r="B5228" s="3" t="n">
        <v>11</v>
      </c>
      <c r="C5228" s="3" t="s">
        <v>283</v>
      </c>
      <c r="D5228" s="4" t="n">
        <v>96.38</v>
      </c>
      <c r="E5228" s="4" t="n">
        <v>96.48</v>
      </c>
      <c r="F5228" s="4" t="n">
        <v>96.09</v>
      </c>
      <c r="G5228" s="4" t="n">
        <v>96.12</v>
      </c>
      <c r="H5228" s="5" t="n">
        <v>4957636</v>
      </c>
      <c r="I5228" s="3"/>
      <c r="J5228" s="3" t="n">
        <f aca="false">ROUND((G5228-G5227)/G5227*100,2)</f>
        <v>-1.81</v>
      </c>
      <c r="K5228" s="3" t="str">
        <f aca="false">B5228&amp;"_"&amp;C5228</f>
        <v>11_2024-11-13</v>
      </c>
    </row>
    <row r="5229" customFormat="false" ht="15" hidden="false" customHeight="false" outlineLevel="0" collapsed="false">
      <c r="A5229" s="3" t="n">
        <v>5228</v>
      </c>
      <c r="B5229" s="3" t="n">
        <v>11</v>
      </c>
      <c r="C5229" s="3" t="s">
        <v>284</v>
      </c>
      <c r="D5229" s="4" t="n">
        <v>97.85</v>
      </c>
      <c r="E5229" s="4" t="n">
        <v>98.38</v>
      </c>
      <c r="F5229" s="4" t="n">
        <v>97.37</v>
      </c>
      <c r="G5229" s="4" t="n">
        <v>97.58</v>
      </c>
      <c r="H5229" s="5" t="n">
        <v>4847910</v>
      </c>
      <c r="I5229" s="3"/>
      <c r="J5229" s="3" t="n">
        <f aca="false">ROUND((G5229-G5228)/G5228*100,2)</f>
        <v>1.52</v>
      </c>
      <c r="K5229" s="3" t="str">
        <f aca="false">B5229&amp;"_"&amp;C5229</f>
        <v>11_2024-11-14</v>
      </c>
    </row>
    <row r="5230" customFormat="false" ht="15" hidden="false" customHeight="false" outlineLevel="0" collapsed="false">
      <c r="A5230" s="3" t="n">
        <v>5229</v>
      </c>
      <c r="B5230" s="3" t="n">
        <v>11</v>
      </c>
      <c r="C5230" s="3" t="s">
        <v>285</v>
      </c>
      <c r="D5230" s="4" t="n">
        <v>99.12</v>
      </c>
      <c r="E5230" s="4" t="n">
        <v>99.26</v>
      </c>
      <c r="F5230" s="4" t="n">
        <v>99.05</v>
      </c>
      <c r="G5230" s="4" t="n">
        <v>99.19</v>
      </c>
      <c r="H5230" s="5" t="n">
        <v>4130876</v>
      </c>
      <c r="I5230" s="3"/>
      <c r="J5230" s="3" t="n">
        <f aca="false">ROUND((G5230-G5229)/G5229*100,2)</f>
        <v>1.65</v>
      </c>
      <c r="K5230" s="3" t="str">
        <f aca="false">B5230&amp;"_"&amp;C5230</f>
        <v>11_2024-11-15</v>
      </c>
    </row>
    <row r="5231" customFormat="false" ht="15" hidden="false" customHeight="false" outlineLevel="0" collapsed="false">
      <c r="A5231" s="3" t="n">
        <v>5230</v>
      </c>
      <c r="B5231" s="3" t="n">
        <v>11</v>
      </c>
      <c r="C5231" s="3" t="s">
        <v>286</v>
      </c>
      <c r="D5231" s="4" t="n">
        <v>98.18</v>
      </c>
      <c r="E5231" s="4" t="n">
        <v>98.46</v>
      </c>
      <c r="F5231" s="4" t="n">
        <v>97.62</v>
      </c>
      <c r="G5231" s="4" t="n">
        <v>97.8</v>
      </c>
      <c r="H5231" s="5" t="n">
        <v>3871812</v>
      </c>
      <c r="I5231" s="3"/>
      <c r="J5231" s="3" t="n">
        <f aca="false">ROUND((G5231-G5230)/G5230*100,2)</f>
        <v>-1.4</v>
      </c>
      <c r="K5231" s="3" t="str">
        <f aca="false">B5231&amp;"_"&amp;C5231</f>
        <v>11_2024-11-18</v>
      </c>
    </row>
    <row r="5232" customFormat="false" ht="15" hidden="false" customHeight="false" outlineLevel="0" collapsed="false">
      <c r="A5232" s="3" t="n">
        <v>5231</v>
      </c>
      <c r="B5232" s="3" t="n">
        <v>11</v>
      </c>
      <c r="C5232" s="3" t="s">
        <v>287</v>
      </c>
      <c r="D5232" s="4" t="n">
        <v>97.24</v>
      </c>
      <c r="E5232" s="4" t="n">
        <v>97.57</v>
      </c>
      <c r="F5232" s="4" t="n">
        <v>96.94</v>
      </c>
      <c r="G5232" s="4" t="n">
        <v>97.3</v>
      </c>
      <c r="H5232" s="5" t="n">
        <v>6426866</v>
      </c>
      <c r="I5232" s="3"/>
      <c r="J5232" s="3" t="n">
        <f aca="false">ROUND((G5232-G5231)/G5231*100,2)</f>
        <v>-0.51</v>
      </c>
      <c r="K5232" s="3" t="str">
        <f aca="false">B5232&amp;"_"&amp;C5232</f>
        <v>11_2024-11-19</v>
      </c>
    </row>
    <row r="5233" customFormat="false" ht="15" hidden="false" customHeight="false" outlineLevel="0" collapsed="false">
      <c r="A5233" s="3" t="n">
        <v>5232</v>
      </c>
      <c r="B5233" s="3" t="n">
        <v>11</v>
      </c>
      <c r="C5233" s="3" t="s">
        <v>288</v>
      </c>
      <c r="D5233" s="4" t="n">
        <v>98.87</v>
      </c>
      <c r="E5233" s="4" t="n">
        <v>99.38</v>
      </c>
      <c r="F5233" s="4" t="n">
        <v>98.53</v>
      </c>
      <c r="G5233" s="4" t="n">
        <v>99.15</v>
      </c>
      <c r="H5233" s="5" t="n">
        <v>2720324</v>
      </c>
      <c r="I5233" s="3"/>
      <c r="J5233" s="3" t="n">
        <f aca="false">ROUND((G5233-G5232)/G5232*100,2)</f>
        <v>1.9</v>
      </c>
      <c r="K5233" s="3" t="str">
        <f aca="false">B5233&amp;"_"&amp;C5233</f>
        <v>11_2024-11-20</v>
      </c>
    </row>
    <row r="5234" customFormat="false" ht="15" hidden="false" customHeight="false" outlineLevel="0" collapsed="false">
      <c r="A5234" s="3" t="n">
        <v>5233</v>
      </c>
      <c r="B5234" s="3" t="n">
        <v>11</v>
      </c>
      <c r="C5234" s="3" t="s">
        <v>289</v>
      </c>
      <c r="D5234" s="4" t="n">
        <v>97.77</v>
      </c>
      <c r="E5234" s="4" t="n">
        <v>98.22</v>
      </c>
      <c r="F5234" s="4" t="n">
        <v>97.29</v>
      </c>
      <c r="G5234" s="4" t="n">
        <v>97.63</v>
      </c>
      <c r="H5234" s="5" t="n">
        <v>5066413</v>
      </c>
      <c r="I5234" s="3"/>
      <c r="J5234" s="3" t="n">
        <f aca="false">ROUND((G5234-G5233)/G5233*100,2)</f>
        <v>-1.53</v>
      </c>
      <c r="K5234" s="3" t="str">
        <f aca="false">B5234&amp;"_"&amp;C5234</f>
        <v>11_2024-11-21</v>
      </c>
    </row>
    <row r="5235" customFormat="false" ht="15" hidden="false" customHeight="false" outlineLevel="0" collapsed="false">
      <c r="A5235" s="3" t="n">
        <v>5234</v>
      </c>
      <c r="B5235" s="3" t="n">
        <v>11</v>
      </c>
      <c r="C5235" s="3" t="s">
        <v>290</v>
      </c>
      <c r="D5235" s="4" t="n">
        <v>99.81</v>
      </c>
      <c r="E5235" s="4" t="n">
        <v>100.41</v>
      </c>
      <c r="F5235" s="4" t="n">
        <v>99.49</v>
      </c>
      <c r="G5235" s="4" t="n">
        <v>100</v>
      </c>
      <c r="H5235" s="5" t="n">
        <v>3116561</v>
      </c>
      <c r="I5235" s="3"/>
      <c r="J5235" s="3" t="n">
        <f aca="false">ROUND((G5235-G5234)/G5234*100,2)</f>
        <v>2.43</v>
      </c>
      <c r="K5235" s="3" t="str">
        <f aca="false">B5235&amp;"_"&amp;C5235</f>
        <v>11_2024-11-22</v>
      </c>
    </row>
    <row r="5236" customFormat="false" ht="15" hidden="false" customHeight="false" outlineLevel="0" collapsed="false">
      <c r="A5236" s="3" t="n">
        <v>5235</v>
      </c>
      <c r="B5236" s="3" t="n">
        <v>11</v>
      </c>
      <c r="C5236" s="3" t="s">
        <v>291</v>
      </c>
      <c r="D5236" s="4" t="n">
        <v>97.89</v>
      </c>
      <c r="E5236" s="4" t="n">
        <v>98.33</v>
      </c>
      <c r="F5236" s="4" t="n">
        <v>97.54</v>
      </c>
      <c r="G5236" s="4" t="n">
        <v>97.98</v>
      </c>
      <c r="H5236" s="5" t="n">
        <v>7416267</v>
      </c>
      <c r="I5236" s="3"/>
      <c r="J5236" s="3" t="n">
        <f aca="false">ROUND((G5236-G5235)/G5235*100,2)</f>
        <v>-2.02</v>
      </c>
      <c r="K5236" s="3" t="str">
        <f aca="false">B5236&amp;"_"&amp;C5236</f>
        <v>11_2024-11-25</v>
      </c>
    </row>
    <row r="5237" customFormat="false" ht="15" hidden="false" customHeight="false" outlineLevel="0" collapsed="false">
      <c r="A5237" s="3" t="n">
        <v>5236</v>
      </c>
      <c r="B5237" s="3" t="n">
        <v>11</v>
      </c>
      <c r="C5237" s="3" t="s">
        <v>292</v>
      </c>
      <c r="D5237" s="4" t="n">
        <v>99.45</v>
      </c>
      <c r="E5237" s="4" t="n">
        <v>99.88</v>
      </c>
      <c r="F5237" s="4" t="n">
        <v>98.85</v>
      </c>
      <c r="G5237" s="4" t="n">
        <v>99.09</v>
      </c>
      <c r="H5237" s="5" t="n">
        <v>2138629</v>
      </c>
      <c r="I5237" s="3"/>
      <c r="J5237" s="3" t="n">
        <f aca="false">ROUND((G5237-G5236)/G5236*100,2)</f>
        <v>1.13</v>
      </c>
      <c r="K5237" s="3" t="str">
        <f aca="false">B5237&amp;"_"&amp;C5237</f>
        <v>11_2024-11-26</v>
      </c>
    </row>
    <row r="5238" customFormat="false" ht="15" hidden="false" customHeight="false" outlineLevel="0" collapsed="false">
      <c r="A5238" s="3" t="n">
        <v>5237</v>
      </c>
      <c r="B5238" s="3" t="n">
        <v>11</v>
      </c>
      <c r="C5238" s="3" t="s">
        <v>293</v>
      </c>
      <c r="D5238" s="4" t="n">
        <v>99.94</v>
      </c>
      <c r="E5238" s="4" t="n">
        <v>99.96</v>
      </c>
      <c r="F5238" s="4" t="n">
        <v>99.44</v>
      </c>
      <c r="G5238" s="4" t="n">
        <v>99.9</v>
      </c>
      <c r="H5238" s="5" t="n">
        <v>3821444</v>
      </c>
      <c r="I5238" s="3"/>
      <c r="J5238" s="3" t="n">
        <f aca="false">ROUND((G5238-G5237)/G5237*100,2)</f>
        <v>0.82</v>
      </c>
      <c r="K5238" s="3" t="str">
        <f aca="false">B5238&amp;"_"&amp;C5238</f>
        <v>11_2024-11-27</v>
      </c>
    </row>
    <row r="5239" customFormat="false" ht="15" hidden="false" customHeight="false" outlineLevel="0" collapsed="false">
      <c r="A5239" s="3" t="n">
        <v>5238</v>
      </c>
      <c r="B5239" s="3" t="n">
        <v>11</v>
      </c>
      <c r="C5239" s="3" t="s">
        <v>294</v>
      </c>
      <c r="D5239" s="4" t="n">
        <v>100.74</v>
      </c>
      <c r="E5239" s="4" t="n">
        <v>101.06</v>
      </c>
      <c r="F5239" s="4" t="n">
        <v>100.38</v>
      </c>
      <c r="G5239" s="4" t="n">
        <v>100.79</v>
      </c>
      <c r="H5239" s="5" t="n">
        <v>4012905</v>
      </c>
      <c r="I5239" s="3"/>
      <c r="J5239" s="3" t="n">
        <f aca="false">ROUND((G5239-G5238)/G5238*100,2)</f>
        <v>0.89</v>
      </c>
      <c r="K5239" s="3" t="str">
        <f aca="false">B5239&amp;"_"&amp;C5239</f>
        <v>11_2024-11-28</v>
      </c>
    </row>
    <row r="5240" customFormat="false" ht="15" hidden="false" customHeight="false" outlineLevel="0" collapsed="false">
      <c r="A5240" s="3" t="n">
        <v>5239</v>
      </c>
      <c r="B5240" s="3" t="n">
        <v>11</v>
      </c>
      <c r="C5240" s="3" t="s">
        <v>295</v>
      </c>
      <c r="D5240" s="4" t="n">
        <v>100.86</v>
      </c>
      <c r="E5240" s="4" t="n">
        <v>101.36</v>
      </c>
      <c r="F5240" s="4" t="n">
        <v>100.72</v>
      </c>
      <c r="G5240" s="4" t="n">
        <v>100.81</v>
      </c>
      <c r="H5240" s="5" t="n">
        <v>2171158</v>
      </c>
      <c r="I5240" s="3"/>
      <c r="J5240" s="3" t="n">
        <f aca="false">ROUND((G5240-G5239)/G5239*100,2)</f>
        <v>0.02</v>
      </c>
      <c r="K5240" s="3" t="str">
        <f aca="false">B5240&amp;"_"&amp;C5240</f>
        <v>11_2024-11-29</v>
      </c>
    </row>
    <row r="5241" customFormat="false" ht="15" hidden="false" customHeight="false" outlineLevel="0" collapsed="false">
      <c r="A5241" s="3" t="n">
        <v>5240</v>
      </c>
      <c r="B5241" s="3" t="n">
        <v>11</v>
      </c>
      <c r="C5241" s="3" t="s">
        <v>296</v>
      </c>
      <c r="D5241" s="4" t="n">
        <v>99.94</v>
      </c>
      <c r="E5241" s="4" t="n">
        <v>100.08</v>
      </c>
      <c r="F5241" s="4" t="n">
        <v>99.49</v>
      </c>
      <c r="G5241" s="4" t="n">
        <v>99.97</v>
      </c>
      <c r="H5241" s="5" t="n">
        <v>6190994</v>
      </c>
      <c r="I5241" s="3"/>
      <c r="J5241" s="3" t="n">
        <f aca="false">ROUND((G5241-G5240)/G5240*100,2)</f>
        <v>-0.83</v>
      </c>
      <c r="K5241" s="3" t="str">
        <f aca="false">B5241&amp;"_"&amp;C5241</f>
        <v>11_2024-12-02</v>
      </c>
    </row>
    <row r="5242" customFormat="false" ht="15" hidden="false" customHeight="false" outlineLevel="0" collapsed="false">
      <c r="A5242" s="3" t="n">
        <v>5241</v>
      </c>
      <c r="B5242" s="3" t="n">
        <v>11</v>
      </c>
      <c r="C5242" s="3" t="s">
        <v>297</v>
      </c>
      <c r="D5242" s="4" t="n">
        <v>97.95</v>
      </c>
      <c r="E5242" s="4" t="n">
        <v>98.83</v>
      </c>
      <c r="F5242" s="4" t="n">
        <v>97.5</v>
      </c>
      <c r="G5242" s="4" t="n">
        <v>98.27</v>
      </c>
      <c r="H5242" s="5" t="n">
        <v>7912669</v>
      </c>
      <c r="I5242" s="3"/>
      <c r="J5242" s="3" t="n">
        <f aca="false">ROUND((G5242-G5241)/G5241*100,2)</f>
        <v>-1.7</v>
      </c>
      <c r="K5242" s="3" t="str">
        <f aca="false">B5242&amp;"_"&amp;C5242</f>
        <v>11_2024-12-03</v>
      </c>
    </row>
    <row r="5243" customFormat="false" ht="15" hidden="false" customHeight="false" outlineLevel="0" collapsed="false">
      <c r="A5243" s="3" t="n">
        <v>5242</v>
      </c>
      <c r="B5243" s="3" t="n">
        <v>11</v>
      </c>
      <c r="C5243" s="3" t="s">
        <v>298</v>
      </c>
      <c r="D5243" s="4" t="n">
        <v>98.56</v>
      </c>
      <c r="E5243" s="4" t="n">
        <v>99.19</v>
      </c>
      <c r="F5243" s="4" t="n">
        <v>98.31</v>
      </c>
      <c r="G5243" s="4" t="n">
        <v>98.86</v>
      </c>
      <c r="H5243" s="5" t="n">
        <v>1905735</v>
      </c>
      <c r="I5243" s="3"/>
      <c r="J5243" s="3" t="n">
        <f aca="false">ROUND((G5243-G5242)/G5242*100,2)</f>
        <v>0.6</v>
      </c>
      <c r="K5243" s="3" t="str">
        <f aca="false">B5243&amp;"_"&amp;C5243</f>
        <v>11_2024-12-04</v>
      </c>
    </row>
    <row r="5244" customFormat="false" ht="15" hidden="false" customHeight="false" outlineLevel="0" collapsed="false">
      <c r="A5244" s="3" t="n">
        <v>5243</v>
      </c>
      <c r="B5244" s="3" t="n">
        <v>11</v>
      </c>
      <c r="C5244" s="3" t="s">
        <v>299</v>
      </c>
      <c r="D5244" s="4" t="n">
        <v>99.53</v>
      </c>
      <c r="E5244" s="4" t="n">
        <v>99.92</v>
      </c>
      <c r="F5244" s="4" t="n">
        <v>99.06</v>
      </c>
      <c r="G5244" s="4" t="n">
        <v>99.16</v>
      </c>
      <c r="H5244" s="5" t="n">
        <v>2012871</v>
      </c>
      <c r="I5244" s="3"/>
      <c r="J5244" s="3" t="n">
        <f aca="false">ROUND((G5244-G5243)/G5243*100,2)</f>
        <v>0.3</v>
      </c>
      <c r="K5244" s="3" t="str">
        <f aca="false">B5244&amp;"_"&amp;C5244</f>
        <v>11_2024-12-05</v>
      </c>
    </row>
    <row r="5245" customFormat="false" ht="15" hidden="false" customHeight="false" outlineLevel="0" collapsed="false">
      <c r="A5245" s="3" t="n">
        <v>5244</v>
      </c>
      <c r="B5245" s="3" t="n">
        <v>11</v>
      </c>
      <c r="C5245" s="3" t="s">
        <v>300</v>
      </c>
      <c r="D5245" s="4" t="n">
        <v>97.76</v>
      </c>
      <c r="E5245" s="4" t="n">
        <v>98.37</v>
      </c>
      <c r="F5245" s="4" t="n">
        <v>97.31</v>
      </c>
      <c r="G5245" s="4" t="n">
        <v>97.97</v>
      </c>
      <c r="H5245" s="5" t="n">
        <v>889143</v>
      </c>
      <c r="I5245" s="3"/>
      <c r="J5245" s="3" t="n">
        <f aca="false">ROUND((G5245-G5244)/G5244*100,2)</f>
        <v>-1.2</v>
      </c>
      <c r="K5245" s="3" t="str">
        <f aca="false">B5245&amp;"_"&amp;C5245</f>
        <v>11_2024-12-06</v>
      </c>
    </row>
    <row r="5246" customFormat="false" ht="15" hidden="false" customHeight="false" outlineLevel="0" collapsed="false">
      <c r="A5246" s="3" t="n">
        <v>5245</v>
      </c>
      <c r="B5246" s="3" t="n">
        <v>11</v>
      </c>
      <c r="C5246" s="3" t="s">
        <v>301</v>
      </c>
      <c r="D5246" s="4" t="n">
        <v>99.31</v>
      </c>
      <c r="E5246" s="4" t="n">
        <v>99.46</v>
      </c>
      <c r="F5246" s="4" t="n">
        <v>98.74</v>
      </c>
      <c r="G5246" s="4" t="n">
        <v>98.97</v>
      </c>
      <c r="H5246" s="5" t="n">
        <v>6406235</v>
      </c>
      <c r="I5246" s="3"/>
      <c r="J5246" s="3" t="n">
        <f aca="false">ROUND((G5246-G5245)/G5245*100,2)</f>
        <v>1.02</v>
      </c>
      <c r="K5246" s="3" t="str">
        <f aca="false">B5246&amp;"_"&amp;C5246</f>
        <v>11_2024-12-09</v>
      </c>
    </row>
    <row r="5247" customFormat="false" ht="15" hidden="false" customHeight="false" outlineLevel="0" collapsed="false">
      <c r="A5247" s="3" t="n">
        <v>5246</v>
      </c>
      <c r="B5247" s="3" t="n">
        <v>11</v>
      </c>
      <c r="C5247" s="3" t="s">
        <v>302</v>
      </c>
      <c r="D5247" s="4" t="n">
        <v>100.49</v>
      </c>
      <c r="E5247" s="4" t="n">
        <v>101.02</v>
      </c>
      <c r="F5247" s="4" t="n">
        <v>99.73</v>
      </c>
      <c r="G5247" s="4" t="n">
        <v>100.23</v>
      </c>
      <c r="H5247" s="5" t="n">
        <v>7639495</v>
      </c>
      <c r="I5247" s="3"/>
      <c r="J5247" s="3" t="n">
        <f aca="false">ROUND((G5247-G5246)/G5246*100,2)</f>
        <v>1.27</v>
      </c>
      <c r="K5247" s="3" t="str">
        <f aca="false">B5247&amp;"_"&amp;C5247</f>
        <v>11_2024-12-10</v>
      </c>
    </row>
    <row r="5248" customFormat="false" ht="15" hidden="false" customHeight="false" outlineLevel="0" collapsed="false">
      <c r="A5248" s="3" t="n">
        <v>5247</v>
      </c>
      <c r="B5248" s="3" t="n">
        <v>11</v>
      </c>
      <c r="C5248" s="3" t="s">
        <v>303</v>
      </c>
      <c r="D5248" s="4" t="n">
        <v>97.52</v>
      </c>
      <c r="E5248" s="4" t="n">
        <v>97.84</v>
      </c>
      <c r="F5248" s="4" t="n">
        <v>96.98</v>
      </c>
      <c r="G5248" s="4" t="n">
        <v>97.71</v>
      </c>
      <c r="H5248" s="5" t="n">
        <v>3491199</v>
      </c>
      <c r="I5248" s="3"/>
      <c r="J5248" s="3" t="n">
        <f aca="false">ROUND((G5248-G5247)/G5247*100,2)</f>
        <v>-2.51</v>
      </c>
      <c r="K5248" s="3" t="str">
        <f aca="false">B5248&amp;"_"&amp;C5248</f>
        <v>11_2024-12-11</v>
      </c>
    </row>
    <row r="5249" customFormat="false" ht="15" hidden="false" customHeight="false" outlineLevel="0" collapsed="false">
      <c r="A5249" s="3" t="n">
        <v>5248</v>
      </c>
      <c r="B5249" s="3" t="n">
        <v>11</v>
      </c>
      <c r="C5249" s="3" t="s">
        <v>304</v>
      </c>
      <c r="D5249" s="4" t="n">
        <v>99.92</v>
      </c>
      <c r="E5249" s="4" t="n">
        <v>100.13</v>
      </c>
      <c r="F5249" s="4" t="n">
        <v>99.72</v>
      </c>
      <c r="G5249" s="4" t="n">
        <v>100.05</v>
      </c>
      <c r="H5249" s="5" t="n">
        <v>4532643</v>
      </c>
      <c r="I5249" s="3"/>
      <c r="J5249" s="3" t="n">
        <f aca="false">ROUND((G5249-G5248)/G5248*100,2)</f>
        <v>2.39</v>
      </c>
      <c r="K5249" s="3" t="str">
        <f aca="false">B5249&amp;"_"&amp;C5249</f>
        <v>11_2024-12-12</v>
      </c>
    </row>
    <row r="5250" customFormat="false" ht="15" hidden="false" customHeight="false" outlineLevel="0" collapsed="false">
      <c r="A5250" s="3" t="n">
        <v>5249</v>
      </c>
      <c r="B5250" s="3" t="n">
        <v>11</v>
      </c>
      <c r="C5250" s="3" t="s">
        <v>305</v>
      </c>
      <c r="D5250" s="4" t="n">
        <v>98.49</v>
      </c>
      <c r="E5250" s="4" t="n">
        <v>98.54</v>
      </c>
      <c r="F5250" s="4" t="n">
        <v>98.11</v>
      </c>
      <c r="G5250" s="4" t="n">
        <v>98.41</v>
      </c>
      <c r="H5250" s="5" t="n">
        <v>2318300</v>
      </c>
      <c r="I5250" s="3"/>
      <c r="J5250" s="3" t="n">
        <f aca="false">ROUND((G5250-G5249)/G5249*100,2)</f>
        <v>-1.64</v>
      </c>
      <c r="K5250" s="3" t="str">
        <f aca="false">B5250&amp;"_"&amp;C5250</f>
        <v>11_2024-12-13</v>
      </c>
    </row>
    <row r="5251" customFormat="false" ht="15" hidden="false" customHeight="false" outlineLevel="0" collapsed="false">
      <c r="A5251" s="3" t="n">
        <v>5250</v>
      </c>
      <c r="B5251" s="3" t="n">
        <v>11</v>
      </c>
      <c r="C5251" s="3" t="s">
        <v>306</v>
      </c>
      <c r="D5251" s="4" t="n">
        <v>99.85</v>
      </c>
      <c r="E5251" s="4" t="n">
        <v>99.88</v>
      </c>
      <c r="F5251" s="4" t="n">
        <v>99.21</v>
      </c>
      <c r="G5251" s="4" t="n">
        <v>99.68</v>
      </c>
      <c r="H5251" s="5" t="n">
        <v>6961144</v>
      </c>
      <c r="I5251" s="3"/>
      <c r="J5251" s="3" t="n">
        <f aca="false">ROUND((G5251-G5250)/G5250*100,2)</f>
        <v>1.29</v>
      </c>
      <c r="K5251" s="3" t="str">
        <f aca="false">B5251&amp;"_"&amp;C5251</f>
        <v>11_2024-12-16</v>
      </c>
    </row>
    <row r="5252" customFormat="false" ht="15" hidden="false" customHeight="false" outlineLevel="0" collapsed="false">
      <c r="A5252" s="3" t="n">
        <v>5251</v>
      </c>
      <c r="B5252" s="3" t="n">
        <v>11</v>
      </c>
      <c r="C5252" s="3" t="s">
        <v>307</v>
      </c>
      <c r="D5252" s="4" t="n">
        <v>99.78</v>
      </c>
      <c r="E5252" s="4" t="n">
        <v>99.98</v>
      </c>
      <c r="F5252" s="4" t="n">
        <v>99.2</v>
      </c>
      <c r="G5252" s="4" t="n">
        <v>99.52</v>
      </c>
      <c r="H5252" s="5" t="n">
        <v>6349042</v>
      </c>
      <c r="I5252" s="3"/>
      <c r="J5252" s="3" t="n">
        <f aca="false">ROUND((G5252-G5251)/G5251*100,2)</f>
        <v>-0.16</v>
      </c>
      <c r="K5252" s="3" t="str">
        <f aca="false">B5252&amp;"_"&amp;C5252</f>
        <v>11_2024-12-17</v>
      </c>
    </row>
    <row r="5253" customFormat="false" ht="15" hidden="false" customHeight="false" outlineLevel="0" collapsed="false">
      <c r="A5253" s="3" t="n">
        <v>5252</v>
      </c>
      <c r="B5253" s="3" t="n">
        <v>11</v>
      </c>
      <c r="C5253" s="3" t="s">
        <v>308</v>
      </c>
      <c r="D5253" s="4" t="n">
        <v>100.84</v>
      </c>
      <c r="E5253" s="4" t="n">
        <v>101.03</v>
      </c>
      <c r="F5253" s="4" t="n">
        <v>100.26</v>
      </c>
      <c r="G5253" s="4" t="n">
        <v>100.97</v>
      </c>
      <c r="H5253" s="5" t="n">
        <v>5238133</v>
      </c>
      <c r="I5253" s="3"/>
      <c r="J5253" s="3" t="n">
        <f aca="false">ROUND((G5253-G5252)/G5252*100,2)</f>
        <v>1.46</v>
      </c>
      <c r="K5253" s="3" t="str">
        <f aca="false">B5253&amp;"_"&amp;C5253</f>
        <v>11_2024-12-18</v>
      </c>
    </row>
    <row r="5254" customFormat="false" ht="15" hidden="false" customHeight="false" outlineLevel="0" collapsed="false">
      <c r="A5254" s="3" t="n">
        <v>5253</v>
      </c>
      <c r="B5254" s="3" t="n">
        <v>11</v>
      </c>
      <c r="C5254" s="3" t="s">
        <v>309</v>
      </c>
      <c r="D5254" s="4" t="n">
        <v>100.69</v>
      </c>
      <c r="E5254" s="4" t="n">
        <v>101.18</v>
      </c>
      <c r="F5254" s="4" t="n">
        <v>100.48</v>
      </c>
      <c r="G5254" s="4" t="n">
        <v>101.08</v>
      </c>
      <c r="H5254" s="5" t="n">
        <v>2832636</v>
      </c>
      <c r="I5254" s="3"/>
      <c r="J5254" s="3" t="n">
        <f aca="false">ROUND((G5254-G5253)/G5253*100,2)</f>
        <v>0.11</v>
      </c>
      <c r="K5254" s="3" t="str">
        <f aca="false">B5254&amp;"_"&amp;C5254</f>
        <v>11_2024-12-19</v>
      </c>
    </row>
    <row r="5255" customFormat="false" ht="15" hidden="false" customHeight="false" outlineLevel="0" collapsed="false">
      <c r="A5255" s="3" t="n">
        <v>5254</v>
      </c>
      <c r="B5255" s="3" t="n">
        <v>11</v>
      </c>
      <c r="C5255" s="3" t="s">
        <v>310</v>
      </c>
      <c r="D5255" s="4" t="n">
        <v>99.32</v>
      </c>
      <c r="E5255" s="4" t="n">
        <v>100.08</v>
      </c>
      <c r="F5255" s="4" t="n">
        <v>99.12</v>
      </c>
      <c r="G5255" s="4" t="n">
        <v>99.6</v>
      </c>
      <c r="H5255" s="5" t="n">
        <v>7808199</v>
      </c>
      <c r="I5255" s="3"/>
      <c r="J5255" s="3" t="n">
        <f aca="false">ROUND((G5255-G5254)/G5254*100,2)</f>
        <v>-1.46</v>
      </c>
      <c r="K5255" s="3" t="str">
        <f aca="false">B5255&amp;"_"&amp;C5255</f>
        <v>11_2024-12-20</v>
      </c>
    </row>
    <row r="5256" customFormat="false" ht="15" hidden="false" customHeight="false" outlineLevel="0" collapsed="false">
      <c r="A5256" s="3" t="n">
        <v>5255</v>
      </c>
      <c r="B5256" s="3" t="n">
        <v>11</v>
      </c>
      <c r="C5256" s="3" t="s">
        <v>311</v>
      </c>
      <c r="D5256" s="4" t="n">
        <v>96.75</v>
      </c>
      <c r="E5256" s="4" t="n">
        <v>96.96</v>
      </c>
      <c r="F5256" s="4" t="n">
        <v>95.92</v>
      </c>
      <c r="G5256" s="4" t="n">
        <v>96.38</v>
      </c>
      <c r="H5256" s="5" t="n">
        <v>4097534</v>
      </c>
      <c r="I5256" s="3"/>
      <c r="J5256" s="3" t="n">
        <f aca="false">ROUND((G5256-G5255)/G5255*100,2)</f>
        <v>-3.23</v>
      </c>
      <c r="K5256" s="3" t="str">
        <f aca="false">B5256&amp;"_"&amp;C5256</f>
        <v>11_2024-12-23</v>
      </c>
    </row>
    <row r="5257" customFormat="false" ht="15" hidden="false" customHeight="false" outlineLevel="0" collapsed="false">
      <c r="A5257" s="3" t="n">
        <v>5256</v>
      </c>
      <c r="B5257" s="3" t="n">
        <v>11</v>
      </c>
      <c r="C5257" s="3" t="s">
        <v>312</v>
      </c>
      <c r="D5257" s="4" t="n">
        <v>98.61</v>
      </c>
      <c r="E5257" s="4" t="n">
        <v>99.17</v>
      </c>
      <c r="F5257" s="4" t="n">
        <v>98</v>
      </c>
      <c r="G5257" s="4" t="n">
        <v>98.32</v>
      </c>
      <c r="H5257" s="5" t="n">
        <v>5281562</v>
      </c>
      <c r="I5257" s="3"/>
      <c r="J5257" s="3" t="n">
        <f aca="false">ROUND((G5257-G5256)/G5256*100,2)</f>
        <v>2.01</v>
      </c>
      <c r="K5257" s="3" t="str">
        <f aca="false">B5257&amp;"_"&amp;C5257</f>
        <v>11_2024-12-24</v>
      </c>
    </row>
    <row r="5258" customFormat="false" ht="15" hidden="false" customHeight="false" outlineLevel="0" collapsed="false">
      <c r="A5258" s="3" t="n">
        <v>5257</v>
      </c>
      <c r="B5258" s="3" t="n">
        <v>11</v>
      </c>
      <c r="C5258" s="3" t="s">
        <v>313</v>
      </c>
      <c r="D5258" s="4" t="n">
        <v>97.32</v>
      </c>
      <c r="E5258" s="4" t="n">
        <v>97.35</v>
      </c>
      <c r="F5258" s="4" t="n">
        <v>96.76</v>
      </c>
      <c r="G5258" s="4" t="n">
        <v>97.18</v>
      </c>
      <c r="H5258" s="5" t="n">
        <v>7632165</v>
      </c>
      <c r="I5258" s="3"/>
      <c r="J5258" s="3" t="n">
        <f aca="false">ROUND((G5258-G5257)/G5257*100,2)</f>
        <v>-1.16</v>
      </c>
      <c r="K5258" s="3" t="str">
        <f aca="false">B5258&amp;"_"&amp;C5258</f>
        <v>11_2024-12-25</v>
      </c>
    </row>
    <row r="5259" customFormat="false" ht="15" hidden="false" customHeight="false" outlineLevel="0" collapsed="false">
      <c r="A5259" s="3" t="n">
        <v>5258</v>
      </c>
      <c r="B5259" s="3" t="n">
        <v>11</v>
      </c>
      <c r="C5259" s="3" t="s">
        <v>314</v>
      </c>
      <c r="D5259" s="4" t="n">
        <v>97.29</v>
      </c>
      <c r="E5259" s="4" t="n">
        <v>97.7</v>
      </c>
      <c r="F5259" s="4" t="n">
        <v>97.25</v>
      </c>
      <c r="G5259" s="4" t="n">
        <v>97.55</v>
      </c>
      <c r="H5259" s="5" t="n">
        <v>4104018</v>
      </c>
      <c r="I5259" s="3"/>
      <c r="J5259" s="3" t="n">
        <f aca="false">ROUND((G5259-G5258)/G5258*100,2)</f>
        <v>0.38</v>
      </c>
      <c r="K5259" s="3" t="str">
        <f aca="false">B5259&amp;"_"&amp;C5259</f>
        <v>11_2024-12-26</v>
      </c>
    </row>
    <row r="5260" customFormat="false" ht="15" hidden="false" customHeight="false" outlineLevel="0" collapsed="false">
      <c r="A5260" s="3" t="n">
        <v>5259</v>
      </c>
      <c r="B5260" s="3" t="n">
        <v>11</v>
      </c>
      <c r="C5260" s="3" t="s">
        <v>315</v>
      </c>
      <c r="D5260" s="4" t="n">
        <v>98.32</v>
      </c>
      <c r="E5260" s="4" t="n">
        <v>98.86</v>
      </c>
      <c r="F5260" s="4" t="n">
        <v>97.63</v>
      </c>
      <c r="G5260" s="4" t="n">
        <v>97.96</v>
      </c>
      <c r="H5260" s="5" t="n">
        <v>7733435</v>
      </c>
      <c r="I5260" s="3"/>
      <c r="J5260" s="3" t="n">
        <f aca="false">ROUND((G5260-G5259)/G5259*100,2)</f>
        <v>0.42</v>
      </c>
      <c r="K5260" s="3" t="str">
        <f aca="false">B5260&amp;"_"&amp;C5260</f>
        <v>11_2024-12-27</v>
      </c>
    </row>
    <row r="5261" customFormat="false" ht="15" hidden="false" customHeight="false" outlineLevel="0" collapsed="false">
      <c r="A5261" s="3" t="n">
        <v>5260</v>
      </c>
      <c r="B5261" s="3" t="n">
        <v>11</v>
      </c>
      <c r="C5261" s="3" t="s">
        <v>316</v>
      </c>
      <c r="D5261" s="4" t="n">
        <v>97.97</v>
      </c>
      <c r="E5261" s="4" t="n">
        <v>98.53</v>
      </c>
      <c r="F5261" s="4" t="n">
        <v>97.18</v>
      </c>
      <c r="G5261" s="4" t="n">
        <v>97.64</v>
      </c>
      <c r="H5261" s="5" t="n">
        <v>5463748</v>
      </c>
      <c r="I5261" s="3"/>
      <c r="J5261" s="3" t="n">
        <f aca="false">ROUND((G5261-G5260)/G5260*100,2)</f>
        <v>-0.33</v>
      </c>
      <c r="K5261" s="3" t="str">
        <f aca="false">B5261&amp;"_"&amp;C5261</f>
        <v>11_2024-12-30</v>
      </c>
    </row>
    <row r="5262" customFormat="false" ht="15" hidden="false" customHeight="false" outlineLevel="0" collapsed="false">
      <c r="A5262" s="3" t="n">
        <v>5261</v>
      </c>
      <c r="B5262" s="3" t="n">
        <v>11</v>
      </c>
      <c r="C5262" s="3" t="s">
        <v>317</v>
      </c>
      <c r="D5262" s="4" t="n">
        <v>96.35</v>
      </c>
      <c r="E5262" s="4" t="n">
        <v>96.63</v>
      </c>
      <c r="F5262" s="4" t="n">
        <v>95.8</v>
      </c>
      <c r="G5262" s="4" t="n">
        <v>96.34</v>
      </c>
      <c r="H5262" s="5" t="n">
        <v>4395459</v>
      </c>
      <c r="I5262" s="3"/>
      <c r="J5262" s="3" t="n">
        <f aca="false">ROUND((G5262-G5261)/G5261*100,2)</f>
        <v>-1.33</v>
      </c>
      <c r="K5262" s="3" t="str">
        <f aca="false">B5262&amp;"_"&amp;C5262</f>
        <v>11_2024-12-31</v>
      </c>
    </row>
    <row r="5263" customFormat="false" ht="15" hidden="false" customHeight="false" outlineLevel="0" collapsed="false">
      <c r="A5263" s="3" t="n">
        <v>5262</v>
      </c>
      <c r="B5263" s="3" t="n">
        <v>11</v>
      </c>
      <c r="C5263" s="3" t="s">
        <v>318</v>
      </c>
      <c r="D5263" s="4" t="n">
        <v>95.76</v>
      </c>
      <c r="E5263" s="4" t="n">
        <v>96.45</v>
      </c>
      <c r="F5263" s="4" t="n">
        <v>95.72</v>
      </c>
      <c r="G5263" s="4" t="n">
        <v>95.99</v>
      </c>
      <c r="H5263" s="5" t="n">
        <v>6510790</v>
      </c>
      <c r="I5263" s="3"/>
      <c r="J5263" s="3" t="n">
        <f aca="false">ROUND((G5263-G5262)/G5262*100,2)</f>
        <v>-0.36</v>
      </c>
      <c r="K5263" s="3" t="str">
        <f aca="false">B5263&amp;"_"&amp;C5263</f>
        <v>11_2025-01-01</v>
      </c>
    </row>
    <row r="5264" customFormat="false" ht="15" hidden="false" customHeight="false" outlineLevel="0" collapsed="false">
      <c r="A5264" s="3" t="n">
        <v>5263</v>
      </c>
      <c r="B5264" s="3" t="n">
        <v>11</v>
      </c>
      <c r="C5264" s="3" t="s">
        <v>319</v>
      </c>
      <c r="D5264" s="4" t="n">
        <v>96.71</v>
      </c>
      <c r="E5264" s="4" t="n">
        <v>96.82</v>
      </c>
      <c r="F5264" s="4" t="n">
        <v>96.01</v>
      </c>
      <c r="G5264" s="4" t="n">
        <v>96.48</v>
      </c>
      <c r="H5264" s="5" t="n">
        <v>4054170</v>
      </c>
      <c r="I5264" s="3"/>
      <c r="J5264" s="3" t="n">
        <f aca="false">ROUND((G5264-G5263)/G5263*100,2)</f>
        <v>0.51</v>
      </c>
      <c r="K5264" s="3" t="str">
        <f aca="false">B5264&amp;"_"&amp;C5264</f>
        <v>11_2025-01-02</v>
      </c>
    </row>
    <row r="5265" customFormat="false" ht="15" hidden="false" customHeight="false" outlineLevel="0" collapsed="false">
      <c r="A5265" s="3" t="n">
        <v>5264</v>
      </c>
      <c r="B5265" s="3" t="n">
        <v>11</v>
      </c>
      <c r="C5265" s="3" t="s">
        <v>320</v>
      </c>
      <c r="D5265" s="4" t="n">
        <v>95.18</v>
      </c>
      <c r="E5265" s="4" t="n">
        <v>95.41</v>
      </c>
      <c r="F5265" s="4" t="n">
        <v>94.89</v>
      </c>
      <c r="G5265" s="4" t="n">
        <v>95.06</v>
      </c>
      <c r="H5265" s="5" t="n">
        <v>3703327</v>
      </c>
      <c r="I5265" s="3"/>
      <c r="J5265" s="3" t="n">
        <f aca="false">ROUND((G5265-G5264)/G5264*100,2)</f>
        <v>-1.47</v>
      </c>
      <c r="K5265" s="3" t="str">
        <f aca="false">B5265&amp;"_"&amp;C5265</f>
        <v>11_2025-01-03</v>
      </c>
    </row>
    <row r="5266" customFormat="false" ht="15" hidden="false" customHeight="false" outlineLevel="0" collapsed="false">
      <c r="A5266" s="3" t="n">
        <v>5265</v>
      </c>
      <c r="B5266" s="3" t="n">
        <v>11</v>
      </c>
      <c r="C5266" s="3" t="s">
        <v>321</v>
      </c>
      <c r="D5266" s="4" t="n">
        <v>95.26</v>
      </c>
      <c r="E5266" s="4" t="n">
        <v>95.55</v>
      </c>
      <c r="F5266" s="4" t="n">
        <v>94.96</v>
      </c>
      <c r="G5266" s="4" t="n">
        <v>95.23</v>
      </c>
      <c r="H5266" s="5" t="n">
        <v>645396</v>
      </c>
      <c r="I5266" s="3"/>
      <c r="J5266" s="3" t="n">
        <f aca="false">ROUND((G5266-G5265)/G5265*100,2)</f>
        <v>0.18</v>
      </c>
      <c r="K5266" s="3" t="str">
        <f aca="false">B5266&amp;"_"&amp;C5266</f>
        <v>11_2025-01-06</v>
      </c>
    </row>
    <row r="5267" customFormat="false" ht="15" hidden="false" customHeight="false" outlineLevel="0" collapsed="false">
      <c r="A5267" s="3" t="n">
        <v>5266</v>
      </c>
      <c r="B5267" s="3" t="n">
        <v>11</v>
      </c>
      <c r="C5267" s="3" t="s">
        <v>322</v>
      </c>
      <c r="D5267" s="4" t="n">
        <v>96.8</v>
      </c>
      <c r="E5267" s="4" t="n">
        <v>97.16</v>
      </c>
      <c r="F5267" s="4" t="n">
        <v>96.5</v>
      </c>
      <c r="G5267" s="4" t="n">
        <v>97.13</v>
      </c>
      <c r="H5267" s="5" t="n">
        <v>2841645</v>
      </c>
      <c r="I5267" s="3"/>
      <c r="J5267" s="3" t="n">
        <f aca="false">ROUND((G5267-G5266)/G5266*100,2)</f>
        <v>2</v>
      </c>
      <c r="K5267" s="3" t="str">
        <f aca="false">B5267&amp;"_"&amp;C5267</f>
        <v>11_2025-01-07</v>
      </c>
    </row>
    <row r="5268" customFormat="false" ht="15" hidden="false" customHeight="false" outlineLevel="0" collapsed="false">
      <c r="A5268" s="3" t="n">
        <v>5267</v>
      </c>
      <c r="B5268" s="3" t="n">
        <v>11</v>
      </c>
      <c r="C5268" s="3" t="s">
        <v>323</v>
      </c>
      <c r="D5268" s="4" t="n">
        <v>96.48</v>
      </c>
      <c r="E5268" s="4" t="n">
        <v>97.24</v>
      </c>
      <c r="F5268" s="4" t="n">
        <v>96.06</v>
      </c>
      <c r="G5268" s="4" t="n">
        <v>96.85</v>
      </c>
      <c r="H5268" s="5" t="n">
        <v>5420626</v>
      </c>
      <c r="I5268" s="3"/>
      <c r="J5268" s="3" t="n">
        <f aca="false">ROUND((G5268-G5267)/G5267*100,2)</f>
        <v>-0.29</v>
      </c>
      <c r="K5268" s="3" t="str">
        <f aca="false">B5268&amp;"_"&amp;C5268</f>
        <v>11_2025-01-08</v>
      </c>
    </row>
    <row r="5269" customFormat="false" ht="15" hidden="false" customHeight="false" outlineLevel="0" collapsed="false">
      <c r="A5269" s="3" t="n">
        <v>5268</v>
      </c>
      <c r="B5269" s="3" t="n">
        <v>11</v>
      </c>
      <c r="C5269" s="3" t="s">
        <v>324</v>
      </c>
      <c r="D5269" s="4" t="n">
        <v>95.84</v>
      </c>
      <c r="E5269" s="4" t="n">
        <v>96.64</v>
      </c>
      <c r="F5269" s="4" t="n">
        <v>95.56</v>
      </c>
      <c r="G5269" s="4" t="n">
        <v>96.22</v>
      </c>
      <c r="H5269" s="5" t="n">
        <v>2731680</v>
      </c>
      <c r="I5269" s="3"/>
      <c r="J5269" s="3" t="n">
        <f aca="false">ROUND((G5269-G5268)/G5268*100,2)</f>
        <v>-0.65</v>
      </c>
      <c r="K5269" s="3" t="str">
        <f aca="false">B5269&amp;"_"&amp;C5269</f>
        <v>11_2025-01-09</v>
      </c>
    </row>
    <row r="5270" customFormat="false" ht="15" hidden="false" customHeight="false" outlineLevel="0" collapsed="false">
      <c r="A5270" s="3" t="n">
        <v>5269</v>
      </c>
      <c r="B5270" s="3" t="n">
        <v>11</v>
      </c>
      <c r="C5270" s="3" t="s">
        <v>325</v>
      </c>
      <c r="D5270" s="4" t="n">
        <v>96.44</v>
      </c>
      <c r="E5270" s="4" t="n">
        <v>96.9</v>
      </c>
      <c r="F5270" s="4" t="n">
        <v>96.36</v>
      </c>
      <c r="G5270" s="4" t="n">
        <v>96.61</v>
      </c>
      <c r="H5270" s="5" t="n">
        <v>6986662</v>
      </c>
      <c r="I5270" s="3"/>
      <c r="J5270" s="3" t="n">
        <f aca="false">ROUND((G5270-G5269)/G5269*100,2)</f>
        <v>0.41</v>
      </c>
      <c r="K5270" s="3" t="str">
        <f aca="false">B5270&amp;"_"&amp;C5270</f>
        <v>11_2025-01-10</v>
      </c>
    </row>
    <row r="5271" customFormat="false" ht="15" hidden="false" customHeight="false" outlineLevel="0" collapsed="false">
      <c r="A5271" s="3" t="n">
        <v>5270</v>
      </c>
      <c r="B5271" s="3" t="n">
        <v>11</v>
      </c>
      <c r="C5271" s="3" t="s">
        <v>326</v>
      </c>
      <c r="D5271" s="4" t="n">
        <v>96.12</v>
      </c>
      <c r="E5271" s="4" t="n">
        <v>96.95</v>
      </c>
      <c r="F5271" s="4" t="n">
        <v>95.96</v>
      </c>
      <c r="G5271" s="4" t="n">
        <v>96.45</v>
      </c>
      <c r="H5271" s="5" t="n">
        <v>3612893</v>
      </c>
      <c r="I5271" s="3"/>
      <c r="J5271" s="3" t="n">
        <f aca="false">ROUND((G5271-G5270)/G5270*100,2)</f>
        <v>-0.17</v>
      </c>
      <c r="K5271" s="3" t="str">
        <f aca="false">B5271&amp;"_"&amp;C5271</f>
        <v>11_2025-01-13</v>
      </c>
    </row>
    <row r="5272" customFormat="false" ht="15" hidden="false" customHeight="false" outlineLevel="0" collapsed="false">
      <c r="A5272" s="3" t="n">
        <v>5271</v>
      </c>
      <c r="B5272" s="3" t="n">
        <v>11</v>
      </c>
      <c r="C5272" s="3" t="s">
        <v>327</v>
      </c>
      <c r="D5272" s="4" t="n">
        <v>97.34</v>
      </c>
      <c r="E5272" s="4" t="n">
        <v>97.79</v>
      </c>
      <c r="F5272" s="4" t="n">
        <v>96.94</v>
      </c>
      <c r="G5272" s="4" t="n">
        <v>97.15</v>
      </c>
      <c r="H5272" s="5" t="n">
        <v>3543153</v>
      </c>
      <c r="I5272" s="3"/>
      <c r="J5272" s="3" t="n">
        <f aca="false">ROUND((G5272-G5271)/G5271*100,2)</f>
        <v>0.73</v>
      </c>
      <c r="K5272" s="3" t="str">
        <f aca="false">B5272&amp;"_"&amp;C5272</f>
        <v>11_2025-01-14</v>
      </c>
    </row>
    <row r="5273" customFormat="false" ht="15" hidden="false" customHeight="false" outlineLevel="0" collapsed="false">
      <c r="A5273" s="3" t="n">
        <v>5272</v>
      </c>
      <c r="B5273" s="3" t="n">
        <v>11</v>
      </c>
      <c r="C5273" s="3" t="s">
        <v>328</v>
      </c>
      <c r="D5273" s="4" t="n">
        <v>96.54</v>
      </c>
      <c r="E5273" s="4" t="n">
        <v>96.8</v>
      </c>
      <c r="F5273" s="4" t="n">
        <v>96.25</v>
      </c>
      <c r="G5273" s="4" t="n">
        <v>96.4</v>
      </c>
      <c r="H5273" s="5" t="n">
        <v>6689274</v>
      </c>
      <c r="I5273" s="3"/>
      <c r="J5273" s="3" t="n">
        <f aca="false">ROUND((G5273-G5272)/G5272*100,2)</f>
        <v>-0.77</v>
      </c>
      <c r="K5273" s="3" t="str">
        <f aca="false">B5273&amp;"_"&amp;C5273</f>
        <v>11_2025-01-15</v>
      </c>
    </row>
    <row r="5274" customFormat="false" ht="15" hidden="false" customHeight="false" outlineLevel="0" collapsed="false">
      <c r="A5274" s="3" t="n">
        <v>5273</v>
      </c>
      <c r="B5274" s="3" t="n">
        <v>11</v>
      </c>
      <c r="C5274" s="3" t="s">
        <v>329</v>
      </c>
      <c r="D5274" s="4" t="n">
        <v>96.28</v>
      </c>
      <c r="E5274" s="4" t="n">
        <v>96.93</v>
      </c>
      <c r="F5274" s="4" t="n">
        <v>95.83</v>
      </c>
      <c r="G5274" s="4" t="n">
        <v>96.62</v>
      </c>
      <c r="H5274" s="5" t="n">
        <v>2692659</v>
      </c>
      <c r="I5274" s="3"/>
      <c r="J5274" s="3" t="n">
        <f aca="false">ROUND((G5274-G5273)/G5273*100,2)</f>
        <v>0.23</v>
      </c>
      <c r="K5274" s="3" t="str">
        <f aca="false">B5274&amp;"_"&amp;C5274</f>
        <v>11_2025-01-16</v>
      </c>
    </row>
    <row r="5275" customFormat="false" ht="15" hidden="false" customHeight="false" outlineLevel="0" collapsed="false">
      <c r="A5275" s="3" t="n">
        <v>5274</v>
      </c>
      <c r="B5275" s="3" t="n">
        <v>11</v>
      </c>
      <c r="C5275" s="3" t="s">
        <v>330</v>
      </c>
      <c r="D5275" s="4" t="n">
        <v>98.47</v>
      </c>
      <c r="E5275" s="4" t="n">
        <v>99.03</v>
      </c>
      <c r="F5275" s="4" t="n">
        <v>98.33</v>
      </c>
      <c r="G5275" s="4" t="n">
        <v>98.44</v>
      </c>
      <c r="H5275" s="5" t="n">
        <v>600476</v>
      </c>
      <c r="I5275" s="3"/>
      <c r="J5275" s="3" t="n">
        <f aca="false">ROUND((G5275-G5274)/G5274*100,2)</f>
        <v>1.88</v>
      </c>
      <c r="K5275" s="3" t="str">
        <f aca="false">B5275&amp;"_"&amp;C5275</f>
        <v>11_2025-01-17</v>
      </c>
    </row>
    <row r="5276" customFormat="false" ht="15" hidden="false" customHeight="false" outlineLevel="0" collapsed="false">
      <c r="A5276" s="3" t="n">
        <v>5275</v>
      </c>
      <c r="B5276" s="3" t="n">
        <v>11</v>
      </c>
      <c r="C5276" s="3" t="s">
        <v>331</v>
      </c>
      <c r="D5276" s="4" t="n">
        <v>99.79</v>
      </c>
      <c r="E5276" s="4" t="n">
        <v>100.34</v>
      </c>
      <c r="F5276" s="4" t="n">
        <v>99.38</v>
      </c>
      <c r="G5276" s="4" t="n">
        <v>99.8</v>
      </c>
      <c r="H5276" s="5" t="n">
        <v>2121255</v>
      </c>
      <c r="I5276" s="3"/>
      <c r="J5276" s="3" t="n">
        <f aca="false">ROUND((G5276-G5275)/G5275*100,2)</f>
        <v>1.38</v>
      </c>
      <c r="K5276" s="3" t="str">
        <f aca="false">B5276&amp;"_"&amp;C5276</f>
        <v>11_2025-01-20</v>
      </c>
    </row>
    <row r="5277" customFormat="false" ht="15" hidden="false" customHeight="false" outlineLevel="0" collapsed="false">
      <c r="A5277" s="3" t="n">
        <v>5276</v>
      </c>
      <c r="B5277" s="3" t="n">
        <v>11</v>
      </c>
      <c r="C5277" s="3" t="s">
        <v>332</v>
      </c>
      <c r="D5277" s="4" t="n">
        <v>99.52</v>
      </c>
      <c r="E5277" s="4" t="n">
        <v>99.9</v>
      </c>
      <c r="F5277" s="4" t="n">
        <v>99.24</v>
      </c>
      <c r="G5277" s="4" t="n">
        <v>99.49</v>
      </c>
      <c r="H5277" s="5" t="n">
        <v>6467157</v>
      </c>
      <c r="I5277" s="3"/>
      <c r="J5277" s="3" t="n">
        <f aca="false">ROUND((G5277-G5276)/G5276*100,2)</f>
        <v>-0.31</v>
      </c>
      <c r="K5277" s="3" t="str">
        <f aca="false">B5277&amp;"_"&amp;C5277</f>
        <v>11_2025-01-21</v>
      </c>
    </row>
    <row r="5278" customFormat="false" ht="15" hidden="false" customHeight="false" outlineLevel="0" collapsed="false">
      <c r="A5278" s="3" t="n">
        <v>5277</v>
      </c>
      <c r="B5278" s="3" t="n">
        <v>11</v>
      </c>
      <c r="C5278" s="3" t="s">
        <v>333</v>
      </c>
      <c r="D5278" s="4" t="n">
        <v>100.57</v>
      </c>
      <c r="E5278" s="4" t="n">
        <v>100.66</v>
      </c>
      <c r="F5278" s="4" t="n">
        <v>100.1</v>
      </c>
      <c r="G5278" s="4" t="n">
        <v>100.18</v>
      </c>
      <c r="H5278" s="5" t="n">
        <v>4140699</v>
      </c>
      <c r="I5278" s="3"/>
      <c r="J5278" s="3" t="n">
        <f aca="false">ROUND((G5278-G5277)/G5277*100,2)</f>
        <v>0.69</v>
      </c>
      <c r="K5278" s="3" t="str">
        <f aca="false">B5278&amp;"_"&amp;C5278</f>
        <v>11_2025-01-22</v>
      </c>
    </row>
    <row r="5279" customFormat="false" ht="15" hidden="false" customHeight="false" outlineLevel="0" collapsed="false">
      <c r="A5279" s="3" t="n">
        <v>5278</v>
      </c>
      <c r="B5279" s="3" t="n">
        <v>11</v>
      </c>
      <c r="C5279" s="3" t="s">
        <v>334</v>
      </c>
      <c r="D5279" s="4" t="n">
        <v>99.16</v>
      </c>
      <c r="E5279" s="4" t="n">
        <v>99.74</v>
      </c>
      <c r="F5279" s="4" t="n">
        <v>98.96</v>
      </c>
      <c r="G5279" s="4" t="n">
        <v>99.35</v>
      </c>
      <c r="H5279" s="5" t="n">
        <v>5777711</v>
      </c>
      <c r="I5279" s="3"/>
      <c r="J5279" s="3" t="n">
        <f aca="false">ROUND((G5279-G5278)/G5278*100,2)</f>
        <v>-0.83</v>
      </c>
      <c r="K5279" s="3" t="str">
        <f aca="false">B5279&amp;"_"&amp;C5279</f>
        <v>11_2025-01-23</v>
      </c>
    </row>
    <row r="5280" customFormat="false" ht="15" hidden="false" customHeight="false" outlineLevel="0" collapsed="false">
      <c r="A5280" s="3" t="n">
        <v>5279</v>
      </c>
      <c r="B5280" s="3" t="n">
        <v>11</v>
      </c>
      <c r="C5280" s="3" t="s">
        <v>335</v>
      </c>
      <c r="D5280" s="4" t="n">
        <v>98.05</v>
      </c>
      <c r="E5280" s="4" t="n">
        <v>98.4</v>
      </c>
      <c r="F5280" s="4" t="n">
        <v>97.99</v>
      </c>
      <c r="G5280" s="4" t="n">
        <v>98.37</v>
      </c>
      <c r="H5280" s="5" t="n">
        <v>3742141</v>
      </c>
      <c r="I5280" s="3"/>
      <c r="J5280" s="3" t="n">
        <f aca="false">ROUND((G5280-G5279)/G5279*100,2)</f>
        <v>-0.99</v>
      </c>
      <c r="K5280" s="3" t="str">
        <f aca="false">B5280&amp;"_"&amp;C5280</f>
        <v>11_2025-01-24</v>
      </c>
    </row>
    <row r="5281" customFormat="false" ht="15" hidden="false" customHeight="false" outlineLevel="0" collapsed="false">
      <c r="A5281" s="3" t="n">
        <v>5280</v>
      </c>
      <c r="B5281" s="3" t="n">
        <v>11</v>
      </c>
      <c r="C5281" s="3" t="s">
        <v>336</v>
      </c>
      <c r="D5281" s="4" t="n">
        <v>97.53</v>
      </c>
      <c r="E5281" s="4" t="n">
        <v>98.03</v>
      </c>
      <c r="F5281" s="4" t="n">
        <v>97.16</v>
      </c>
      <c r="G5281" s="4" t="n">
        <v>97.45</v>
      </c>
      <c r="H5281" s="5" t="n">
        <v>1491758</v>
      </c>
      <c r="I5281" s="3"/>
      <c r="J5281" s="3" t="n">
        <f aca="false">ROUND((G5281-G5280)/G5280*100,2)</f>
        <v>-0.94</v>
      </c>
      <c r="K5281" s="3" t="str">
        <f aca="false">B5281&amp;"_"&amp;C5281</f>
        <v>11_2025-01-27</v>
      </c>
    </row>
    <row r="5282" customFormat="false" ht="15" hidden="false" customHeight="false" outlineLevel="0" collapsed="false">
      <c r="A5282" s="3" t="n">
        <v>5281</v>
      </c>
      <c r="B5282" s="3" t="n">
        <v>11</v>
      </c>
      <c r="C5282" s="3" t="s">
        <v>337</v>
      </c>
      <c r="D5282" s="4" t="n">
        <v>96.68</v>
      </c>
      <c r="E5282" s="4" t="n">
        <v>96.71</v>
      </c>
      <c r="F5282" s="4" t="n">
        <v>96.13</v>
      </c>
      <c r="G5282" s="4" t="n">
        <v>96.63</v>
      </c>
      <c r="H5282" s="5" t="n">
        <v>1660530</v>
      </c>
      <c r="I5282" s="3"/>
      <c r="J5282" s="3" t="n">
        <f aca="false">ROUND((G5282-G5281)/G5281*100,2)</f>
        <v>-0.84</v>
      </c>
      <c r="K5282" s="3" t="str">
        <f aca="false">B5282&amp;"_"&amp;C5282</f>
        <v>11_2025-01-28</v>
      </c>
    </row>
    <row r="5283" customFormat="false" ht="15" hidden="false" customHeight="false" outlineLevel="0" collapsed="false">
      <c r="A5283" s="3" t="n">
        <v>5282</v>
      </c>
      <c r="B5283" s="3" t="n">
        <v>11</v>
      </c>
      <c r="C5283" s="3" t="s">
        <v>338</v>
      </c>
      <c r="D5283" s="4" t="n">
        <v>96.05</v>
      </c>
      <c r="E5283" s="4" t="n">
        <v>96.26</v>
      </c>
      <c r="F5283" s="4" t="n">
        <v>95.75</v>
      </c>
      <c r="G5283" s="4" t="n">
        <v>95.88</v>
      </c>
      <c r="H5283" s="5" t="n">
        <v>5787739</v>
      </c>
      <c r="I5283" s="3"/>
      <c r="J5283" s="3" t="n">
        <f aca="false">ROUND((G5283-G5282)/G5282*100,2)</f>
        <v>-0.78</v>
      </c>
      <c r="K5283" s="3" t="str">
        <f aca="false">B5283&amp;"_"&amp;C5283</f>
        <v>11_2025-01-29</v>
      </c>
    </row>
    <row r="5284" customFormat="false" ht="15" hidden="false" customHeight="false" outlineLevel="0" collapsed="false">
      <c r="A5284" s="3" t="n">
        <v>5283</v>
      </c>
      <c r="B5284" s="3" t="n">
        <v>11</v>
      </c>
      <c r="C5284" s="3" t="s">
        <v>339</v>
      </c>
      <c r="D5284" s="4" t="n">
        <v>96.71</v>
      </c>
      <c r="E5284" s="4" t="n">
        <v>97.26</v>
      </c>
      <c r="F5284" s="4" t="n">
        <v>96.34</v>
      </c>
      <c r="G5284" s="4" t="n">
        <v>97.1</v>
      </c>
      <c r="H5284" s="5" t="n">
        <v>1982781</v>
      </c>
      <c r="I5284" s="3"/>
      <c r="J5284" s="3" t="n">
        <f aca="false">ROUND((G5284-G5283)/G5283*100,2)</f>
        <v>1.27</v>
      </c>
      <c r="K5284" s="3" t="str">
        <f aca="false">B5284&amp;"_"&amp;C5284</f>
        <v>11_2025-01-30</v>
      </c>
    </row>
    <row r="5285" customFormat="false" ht="15" hidden="false" customHeight="false" outlineLevel="0" collapsed="false">
      <c r="A5285" s="3" t="n">
        <v>5284</v>
      </c>
      <c r="B5285" s="3" t="n">
        <v>11</v>
      </c>
      <c r="C5285" s="3" t="s">
        <v>340</v>
      </c>
      <c r="D5285" s="4" t="n">
        <v>96.82</v>
      </c>
      <c r="E5285" s="4" t="n">
        <v>97.04</v>
      </c>
      <c r="F5285" s="4" t="n">
        <v>96.73</v>
      </c>
      <c r="G5285" s="4" t="n">
        <v>96.84</v>
      </c>
      <c r="H5285" s="5" t="n">
        <v>7321183</v>
      </c>
      <c r="I5285" s="3"/>
      <c r="J5285" s="3" t="n">
        <f aca="false">ROUND((G5285-G5284)/G5284*100,2)</f>
        <v>-0.27</v>
      </c>
      <c r="K5285" s="3" t="str">
        <f aca="false">B5285&amp;"_"&amp;C5285</f>
        <v>11_2025-01-31</v>
      </c>
    </row>
    <row r="5286" customFormat="false" ht="15" hidden="false" customHeight="false" outlineLevel="0" collapsed="false">
      <c r="A5286" s="3" t="n">
        <v>5285</v>
      </c>
      <c r="B5286" s="3" t="n">
        <v>11</v>
      </c>
      <c r="C5286" s="3" t="s">
        <v>341</v>
      </c>
      <c r="D5286" s="4" t="n">
        <v>95.25</v>
      </c>
      <c r="E5286" s="4" t="n">
        <v>95.46</v>
      </c>
      <c r="F5286" s="4" t="n">
        <v>94.97</v>
      </c>
      <c r="G5286" s="4" t="n">
        <v>95.15</v>
      </c>
      <c r="H5286" s="5" t="n">
        <v>1436697</v>
      </c>
      <c r="I5286" s="3"/>
      <c r="J5286" s="3" t="n">
        <f aca="false">ROUND((G5286-G5285)/G5285*100,2)</f>
        <v>-1.75</v>
      </c>
      <c r="K5286" s="3" t="str">
        <f aca="false">B5286&amp;"_"&amp;C5286</f>
        <v>11_2025-02-03</v>
      </c>
    </row>
    <row r="5287" customFormat="false" ht="15" hidden="false" customHeight="false" outlineLevel="0" collapsed="false">
      <c r="A5287" s="3" t="n">
        <v>5286</v>
      </c>
      <c r="B5287" s="3" t="n">
        <v>11</v>
      </c>
      <c r="C5287" s="3" t="s">
        <v>342</v>
      </c>
      <c r="D5287" s="4" t="n">
        <v>97.53</v>
      </c>
      <c r="E5287" s="4" t="n">
        <v>97.71</v>
      </c>
      <c r="F5287" s="4" t="n">
        <v>97.18</v>
      </c>
      <c r="G5287" s="4" t="n">
        <v>97.59</v>
      </c>
      <c r="H5287" s="5" t="n">
        <v>3827238</v>
      </c>
      <c r="I5287" s="3"/>
      <c r="J5287" s="3" t="n">
        <f aca="false">ROUND((G5287-G5286)/G5286*100,2)</f>
        <v>2.56</v>
      </c>
      <c r="K5287" s="3" t="str">
        <f aca="false">B5287&amp;"_"&amp;C5287</f>
        <v>11_2025-02-04</v>
      </c>
    </row>
    <row r="5288" customFormat="false" ht="15" hidden="false" customHeight="false" outlineLevel="0" collapsed="false">
      <c r="A5288" s="3" t="n">
        <v>5287</v>
      </c>
      <c r="B5288" s="3" t="n">
        <v>11</v>
      </c>
      <c r="C5288" s="3" t="s">
        <v>343</v>
      </c>
      <c r="D5288" s="4" t="n">
        <v>97.05</v>
      </c>
      <c r="E5288" s="4" t="n">
        <v>97.89</v>
      </c>
      <c r="F5288" s="4" t="n">
        <v>96.86</v>
      </c>
      <c r="G5288" s="4" t="n">
        <v>97.43</v>
      </c>
      <c r="H5288" s="5" t="n">
        <v>7522401</v>
      </c>
      <c r="I5288" s="3"/>
      <c r="J5288" s="3" t="n">
        <f aca="false">ROUND((G5288-G5287)/G5287*100,2)</f>
        <v>-0.16</v>
      </c>
      <c r="K5288" s="3" t="str">
        <f aca="false">B5288&amp;"_"&amp;C5288</f>
        <v>11_2025-02-05</v>
      </c>
    </row>
    <row r="5289" customFormat="false" ht="15" hidden="false" customHeight="false" outlineLevel="0" collapsed="false">
      <c r="A5289" s="3" t="n">
        <v>5288</v>
      </c>
      <c r="B5289" s="3" t="n">
        <v>11</v>
      </c>
      <c r="C5289" s="3" t="s">
        <v>344</v>
      </c>
      <c r="D5289" s="4" t="n">
        <v>97.94</v>
      </c>
      <c r="E5289" s="4" t="n">
        <v>98.6</v>
      </c>
      <c r="F5289" s="4" t="n">
        <v>97.36</v>
      </c>
      <c r="G5289" s="4" t="n">
        <v>98.1</v>
      </c>
      <c r="H5289" s="5" t="n">
        <v>7723791</v>
      </c>
      <c r="I5289" s="3"/>
      <c r="J5289" s="3" t="n">
        <f aca="false">ROUND((G5289-G5288)/G5288*100,2)</f>
        <v>0.69</v>
      </c>
      <c r="K5289" s="3" t="str">
        <f aca="false">B5289&amp;"_"&amp;C5289</f>
        <v>11_2025-02-06</v>
      </c>
    </row>
    <row r="5290" customFormat="false" ht="15" hidden="false" customHeight="false" outlineLevel="0" collapsed="false">
      <c r="A5290" s="3" t="n">
        <v>5289</v>
      </c>
      <c r="B5290" s="3" t="n">
        <v>11</v>
      </c>
      <c r="C5290" s="3" t="s">
        <v>345</v>
      </c>
      <c r="D5290" s="4" t="n">
        <v>99.18</v>
      </c>
      <c r="E5290" s="4" t="n">
        <v>99.67</v>
      </c>
      <c r="F5290" s="4" t="n">
        <v>98.59</v>
      </c>
      <c r="G5290" s="4" t="n">
        <v>98.93</v>
      </c>
      <c r="H5290" s="5" t="n">
        <v>1688384</v>
      </c>
      <c r="I5290" s="3"/>
      <c r="J5290" s="3" t="n">
        <f aca="false">ROUND((G5290-G5289)/G5289*100,2)</f>
        <v>0.85</v>
      </c>
      <c r="K5290" s="3" t="str">
        <f aca="false">B5290&amp;"_"&amp;C5290</f>
        <v>11_2025-02-07</v>
      </c>
    </row>
    <row r="5291" customFormat="false" ht="15" hidden="false" customHeight="false" outlineLevel="0" collapsed="false">
      <c r="A5291" s="3" t="n">
        <v>5290</v>
      </c>
      <c r="B5291" s="3" t="n">
        <v>11</v>
      </c>
      <c r="C5291" s="3" t="s">
        <v>346</v>
      </c>
      <c r="D5291" s="4" t="n">
        <v>98.11</v>
      </c>
      <c r="E5291" s="4" t="n">
        <v>98.76</v>
      </c>
      <c r="F5291" s="4" t="n">
        <v>97.81</v>
      </c>
      <c r="G5291" s="4" t="n">
        <v>98.4</v>
      </c>
      <c r="H5291" s="5" t="n">
        <v>4590602</v>
      </c>
      <c r="I5291" s="3"/>
      <c r="J5291" s="3" t="n">
        <f aca="false">ROUND((G5291-G5290)/G5290*100,2)</f>
        <v>-0.54</v>
      </c>
      <c r="K5291" s="3" t="str">
        <f aca="false">B5291&amp;"_"&amp;C5291</f>
        <v>11_2025-02-10</v>
      </c>
    </row>
    <row r="5292" customFormat="false" ht="15" hidden="false" customHeight="false" outlineLevel="0" collapsed="false">
      <c r="A5292" s="3" t="n">
        <v>5291</v>
      </c>
      <c r="B5292" s="3" t="n">
        <v>11</v>
      </c>
      <c r="C5292" s="3" t="s">
        <v>347</v>
      </c>
      <c r="D5292" s="4" t="n">
        <v>98.25</v>
      </c>
      <c r="E5292" s="4" t="n">
        <v>98.81</v>
      </c>
      <c r="F5292" s="4" t="n">
        <v>97.56</v>
      </c>
      <c r="G5292" s="4" t="n">
        <v>98.13</v>
      </c>
      <c r="H5292" s="5" t="n">
        <v>7362003</v>
      </c>
      <c r="I5292" s="3"/>
      <c r="J5292" s="3" t="n">
        <f aca="false">ROUND((G5292-G5291)/G5291*100,2)</f>
        <v>-0.27</v>
      </c>
      <c r="K5292" s="3" t="str">
        <f aca="false">B5292&amp;"_"&amp;C5292</f>
        <v>11_2025-02-11</v>
      </c>
    </row>
    <row r="5293" customFormat="false" ht="15" hidden="false" customHeight="false" outlineLevel="0" collapsed="false">
      <c r="A5293" s="3" t="n">
        <v>5292</v>
      </c>
      <c r="B5293" s="3" t="n">
        <v>11</v>
      </c>
      <c r="C5293" s="3" t="s">
        <v>348</v>
      </c>
      <c r="D5293" s="4" t="n">
        <v>97.59</v>
      </c>
      <c r="E5293" s="4" t="n">
        <v>97.73</v>
      </c>
      <c r="F5293" s="4" t="n">
        <v>96.88</v>
      </c>
      <c r="G5293" s="4" t="n">
        <v>97.42</v>
      </c>
      <c r="H5293" s="5" t="n">
        <v>3756824</v>
      </c>
      <c r="I5293" s="3"/>
      <c r="J5293" s="3" t="n">
        <f aca="false">ROUND((G5293-G5292)/G5292*100,2)</f>
        <v>-0.72</v>
      </c>
      <c r="K5293" s="3" t="str">
        <f aca="false">B5293&amp;"_"&amp;C5293</f>
        <v>11_2025-02-12</v>
      </c>
    </row>
    <row r="5294" customFormat="false" ht="15" hidden="false" customHeight="false" outlineLevel="0" collapsed="false">
      <c r="A5294" s="3" t="n">
        <v>5293</v>
      </c>
      <c r="B5294" s="3" t="n">
        <v>11</v>
      </c>
      <c r="C5294" s="3" t="s">
        <v>349</v>
      </c>
      <c r="D5294" s="4" t="n">
        <v>98.02</v>
      </c>
      <c r="E5294" s="4" t="n">
        <v>98.18</v>
      </c>
      <c r="F5294" s="4" t="n">
        <v>97.61</v>
      </c>
      <c r="G5294" s="4" t="n">
        <v>97.73</v>
      </c>
      <c r="H5294" s="5" t="n">
        <v>2792874</v>
      </c>
      <c r="I5294" s="3"/>
      <c r="J5294" s="3" t="n">
        <f aca="false">ROUND((G5294-G5293)/G5293*100,2)</f>
        <v>0.32</v>
      </c>
      <c r="K5294" s="3" t="str">
        <f aca="false">B5294&amp;"_"&amp;C5294</f>
        <v>11_2025-02-13</v>
      </c>
    </row>
    <row r="5295" customFormat="false" ht="15" hidden="false" customHeight="false" outlineLevel="0" collapsed="false">
      <c r="A5295" s="3" t="n">
        <v>5294</v>
      </c>
      <c r="B5295" s="3" t="n">
        <v>11</v>
      </c>
      <c r="C5295" s="3" t="s">
        <v>350</v>
      </c>
      <c r="D5295" s="4" t="n">
        <v>96.51</v>
      </c>
      <c r="E5295" s="4" t="n">
        <v>96.71</v>
      </c>
      <c r="F5295" s="4" t="n">
        <v>96.23</v>
      </c>
      <c r="G5295" s="4" t="n">
        <v>96.41</v>
      </c>
      <c r="H5295" s="5" t="n">
        <v>7225517</v>
      </c>
      <c r="I5295" s="3"/>
      <c r="J5295" s="3" t="n">
        <f aca="false">ROUND((G5295-G5294)/G5294*100,2)</f>
        <v>-1.35</v>
      </c>
      <c r="K5295" s="3" t="str">
        <f aca="false">B5295&amp;"_"&amp;C5295</f>
        <v>11_2025-02-14</v>
      </c>
    </row>
    <row r="5296" customFormat="false" ht="15" hidden="false" customHeight="false" outlineLevel="0" collapsed="false">
      <c r="A5296" s="3" t="n">
        <v>5295</v>
      </c>
      <c r="B5296" s="3" t="n">
        <v>11</v>
      </c>
      <c r="C5296" s="3" t="s">
        <v>351</v>
      </c>
      <c r="D5296" s="4" t="n">
        <v>96.06</v>
      </c>
      <c r="E5296" s="4" t="n">
        <v>96.28</v>
      </c>
      <c r="F5296" s="4" t="n">
        <v>95.43</v>
      </c>
      <c r="G5296" s="4" t="n">
        <v>95.7</v>
      </c>
      <c r="H5296" s="5" t="n">
        <v>3031688</v>
      </c>
      <c r="I5296" s="3"/>
      <c r="J5296" s="3" t="n">
        <f aca="false">ROUND((G5296-G5295)/G5295*100,2)</f>
        <v>-0.74</v>
      </c>
      <c r="K5296" s="3" t="str">
        <f aca="false">B5296&amp;"_"&amp;C5296</f>
        <v>11_2025-02-17</v>
      </c>
    </row>
    <row r="5297" customFormat="false" ht="15" hidden="false" customHeight="false" outlineLevel="0" collapsed="false">
      <c r="A5297" s="3" t="n">
        <v>5296</v>
      </c>
      <c r="B5297" s="3" t="n">
        <v>11</v>
      </c>
      <c r="C5297" s="3" t="s">
        <v>352</v>
      </c>
      <c r="D5297" s="4" t="n">
        <v>95.53</v>
      </c>
      <c r="E5297" s="4" t="n">
        <v>96.01</v>
      </c>
      <c r="F5297" s="4" t="n">
        <v>95.35</v>
      </c>
      <c r="G5297" s="4" t="n">
        <v>95.6</v>
      </c>
      <c r="H5297" s="5" t="n">
        <v>7207453</v>
      </c>
      <c r="I5297" s="3"/>
      <c r="J5297" s="3" t="n">
        <f aca="false">ROUND((G5297-G5296)/G5296*100,2)</f>
        <v>-0.1</v>
      </c>
      <c r="K5297" s="3" t="str">
        <f aca="false">B5297&amp;"_"&amp;C5297</f>
        <v>11_2025-02-18</v>
      </c>
    </row>
    <row r="5298" customFormat="false" ht="15" hidden="false" customHeight="false" outlineLevel="0" collapsed="false">
      <c r="A5298" s="3" t="n">
        <v>5297</v>
      </c>
      <c r="B5298" s="3" t="n">
        <v>11</v>
      </c>
      <c r="C5298" s="3" t="s">
        <v>353</v>
      </c>
      <c r="D5298" s="4" t="n">
        <v>96.95</v>
      </c>
      <c r="E5298" s="4" t="n">
        <v>97.31</v>
      </c>
      <c r="F5298" s="4" t="n">
        <v>96.36</v>
      </c>
      <c r="G5298" s="4" t="n">
        <v>96.69</v>
      </c>
      <c r="H5298" s="5" t="n">
        <v>6221744</v>
      </c>
      <c r="I5298" s="3"/>
      <c r="J5298" s="3" t="n">
        <f aca="false">ROUND((G5298-G5297)/G5297*100,2)</f>
        <v>1.14</v>
      </c>
      <c r="K5298" s="3" t="str">
        <f aca="false">B5298&amp;"_"&amp;C5298</f>
        <v>11_2025-02-19</v>
      </c>
    </row>
    <row r="5299" customFormat="false" ht="15" hidden="false" customHeight="false" outlineLevel="0" collapsed="false">
      <c r="A5299" s="3" t="n">
        <v>5298</v>
      </c>
      <c r="B5299" s="3" t="n">
        <v>11</v>
      </c>
      <c r="C5299" s="3" t="s">
        <v>354</v>
      </c>
      <c r="D5299" s="4" t="n">
        <v>95.22</v>
      </c>
      <c r="E5299" s="4" t="n">
        <v>95.96</v>
      </c>
      <c r="F5299" s="4" t="n">
        <v>94.85</v>
      </c>
      <c r="G5299" s="4" t="n">
        <v>95.43</v>
      </c>
      <c r="H5299" s="5" t="n">
        <v>5305305</v>
      </c>
      <c r="I5299" s="3"/>
      <c r="J5299" s="3" t="n">
        <f aca="false">ROUND((G5299-G5298)/G5298*100,2)</f>
        <v>-1.3</v>
      </c>
      <c r="K5299" s="3" t="str">
        <f aca="false">B5299&amp;"_"&amp;C5299</f>
        <v>11_2025-02-20</v>
      </c>
    </row>
    <row r="5300" customFormat="false" ht="15" hidden="false" customHeight="false" outlineLevel="0" collapsed="false">
      <c r="A5300" s="3" t="n">
        <v>5299</v>
      </c>
      <c r="B5300" s="3" t="n">
        <v>11</v>
      </c>
      <c r="C5300" s="3" t="s">
        <v>355</v>
      </c>
      <c r="D5300" s="4" t="n">
        <v>96.6</v>
      </c>
      <c r="E5300" s="4" t="n">
        <v>97.16</v>
      </c>
      <c r="F5300" s="4" t="n">
        <v>95.96</v>
      </c>
      <c r="G5300" s="4" t="n">
        <v>96.32</v>
      </c>
      <c r="H5300" s="5" t="n">
        <v>5907462</v>
      </c>
      <c r="I5300" s="3"/>
      <c r="J5300" s="3" t="n">
        <f aca="false">ROUND((G5300-G5299)/G5299*100,2)</f>
        <v>0.93</v>
      </c>
      <c r="K5300" s="3" t="str">
        <f aca="false">B5300&amp;"_"&amp;C5300</f>
        <v>11_2025-02-21</v>
      </c>
    </row>
    <row r="5301" customFormat="false" ht="15" hidden="false" customHeight="false" outlineLevel="0" collapsed="false">
      <c r="A5301" s="3" t="n">
        <v>5300</v>
      </c>
      <c r="B5301" s="3" t="n">
        <v>11</v>
      </c>
      <c r="C5301" s="3" t="s">
        <v>356</v>
      </c>
      <c r="D5301" s="4" t="n">
        <v>97.28</v>
      </c>
      <c r="E5301" s="4" t="n">
        <v>97.28</v>
      </c>
      <c r="F5301" s="4" t="n">
        <v>97.19</v>
      </c>
      <c r="G5301" s="4" t="n">
        <v>97.22</v>
      </c>
      <c r="H5301" s="5" t="n">
        <v>5742512</v>
      </c>
      <c r="I5301" s="3"/>
      <c r="J5301" s="3" t="n">
        <f aca="false">ROUND((G5301-G5300)/G5300*100,2)</f>
        <v>0.93</v>
      </c>
      <c r="K5301" s="3" t="str">
        <f aca="false">B5301&amp;"_"&amp;C5301</f>
        <v>11_2025-02-24</v>
      </c>
    </row>
    <row r="5302" customFormat="false" ht="15" hidden="false" customHeight="false" outlineLevel="0" collapsed="false">
      <c r="A5302" s="3" t="n">
        <v>5301</v>
      </c>
      <c r="B5302" s="3" t="n">
        <v>11</v>
      </c>
      <c r="C5302" s="3" t="s">
        <v>357</v>
      </c>
      <c r="D5302" s="4" t="n">
        <v>95.6</v>
      </c>
      <c r="E5302" s="4" t="n">
        <v>96.39</v>
      </c>
      <c r="F5302" s="4" t="n">
        <v>95.37</v>
      </c>
      <c r="G5302" s="4" t="n">
        <v>95.88</v>
      </c>
      <c r="H5302" s="5" t="n">
        <v>5708921</v>
      </c>
      <c r="I5302" s="3"/>
      <c r="J5302" s="3" t="n">
        <f aca="false">ROUND((G5302-G5301)/G5301*100,2)</f>
        <v>-1.38</v>
      </c>
      <c r="K5302" s="3" t="str">
        <f aca="false">B5302&amp;"_"&amp;C5302</f>
        <v>11_2025-02-25</v>
      </c>
    </row>
    <row r="5303" customFormat="false" ht="15" hidden="false" customHeight="false" outlineLevel="0" collapsed="false">
      <c r="A5303" s="3" t="n">
        <v>5302</v>
      </c>
      <c r="B5303" s="3" t="n">
        <v>11</v>
      </c>
      <c r="C5303" s="3" t="s">
        <v>358</v>
      </c>
      <c r="D5303" s="4" t="n">
        <v>96.37</v>
      </c>
      <c r="E5303" s="4" t="n">
        <v>96.85</v>
      </c>
      <c r="F5303" s="4" t="n">
        <v>95.93</v>
      </c>
      <c r="G5303" s="4" t="n">
        <v>96.01</v>
      </c>
      <c r="H5303" s="5" t="n">
        <v>2462742</v>
      </c>
      <c r="I5303" s="3"/>
      <c r="J5303" s="3" t="n">
        <f aca="false">ROUND((G5303-G5302)/G5302*100,2)</f>
        <v>0.14</v>
      </c>
      <c r="K5303" s="3" t="str">
        <f aca="false">B5303&amp;"_"&amp;C5303</f>
        <v>11_2025-02-26</v>
      </c>
    </row>
    <row r="5304" customFormat="false" ht="15" hidden="false" customHeight="false" outlineLevel="0" collapsed="false">
      <c r="A5304" s="3" t="n">
        <v>5303</v>
      </c>
      <c r="B5304" s="3" t="n">
        <v>11</v>
      </c>
      <c r="C5304" s="3" t="s">
        <v>359</v>
      </c>
      <c r="D5304" s="4" t="n">
        <v>96.09</v>
      </c>
      <c r="E5304" s="4" t="n">
        <v>96.5</v>
      </c>
      <c r="F5304" s="4" t="n">
        <v>96.06</v>
      </c>
      <c r="G5304" s="4" t="n">
        <v>96.16</v>
      </c>
      <c r="H5304" s="5" t="n">
        <v>6203559</v>
      </c>
      <c r="I5304" s="3"/>
      <c r="J5304" s="3" t="n">
        <f aca="false">ROUND((G5304-G5303)/G5303*100,2)</f>
        <v>0.16</v>
      </c>
      <c r="K5304" s="3" t="str">
        <f aca="false">B5304&amp;"_"&amp;C5304</f>
        <v>11_2025-02-27</v>
      </c>
    </row>
    <row r="5305" customFormat="false" ht="15" hidden="false" customHeight="false" outlineLevel="0" collapsed="false">
      <c r="A5305" s="3" t="n">
        <v>5304</v>
      </c>
      <c r="B5305" s="3" t="n">
        <v>11</v>
      </c>
      <c r="C5305" s="3" t="s">
        <v>360</v>
      </c>
      <c r="D5305" s="4" t="n">
        <v>96.55</v>
      </c>
      <c r="E5305" s="4" t="n">
        <v>96.71</v>
      </c>
      <c r="F5305" s="4" t="n">
        <v>95.91</v>
      </c>
      <c r="G5305" s="4" t="n">
        <v>96.39</v>
      </c>
      <c r="H5305" s="5" t="n">
        <v>7809068</v>
      </c>
      <c r="I5305" s="3"/>
      <c r="J5305" s="3" t="n">
        <f aca="false">ROUND((G5305-G5304)/G5304*100,2)</f>
        <v>0.24</v>
      </c>
      <c r="K5305" s="3" t="str">
        <f aca="false">B5305&amp;"_"&amp;C5305</f>
        <v>11_2025-02-28</v>
      </c>
    </row>
    <row r="5306" customFormat="false" ht="15" hidden="false" customHeight="false" outlineLevel="0" collapsed="false">
      <c r="A5306" s="3" t="n">
        <v>5305</v>
      </c>
      <c r="B5306" s="3" t="n">
        <v>11</v>
      </c>
      <c r="C5306" s="3" t="s">
        <v>361</v>
      </c>
      <c r="D5306" s="4" t="n">
        <v>97.58</v>
      </c>
      <c r="E5306" s="4" t="n">
        <v>98</v>
      </c>
      <c r="F5306" s="4" t="n">
        <v>97.03</v>
      </c>
      <c r="G5306" s="4" t="n">
        <v>97.85</v>
      </c>
      <c r="H5306" s="5" t="n">
        <v>1352366</v>
      </c>
      <c r="I5306" s="3"/>
      <c r="J5306" s="3" t="n">
        <f aca="false">ROUND((G5306-G5305)/G5305*100,2)</f>
        <v>1.51</v>
      </c>
      <c r="K5306" s="3" t="str">
        <f aca="false">B5306&amp;"_"&amp;C5306</f>
        <v>11_2025-03-03</v>
      </c>
    </row>
    <row r="5307" customFormat="false" ht="15" hidden="false" customHeight="false" outlineLevel="0" collapsed="false">
      <c r="A5307" s="3" t="n">
        <v>5306</v>
      </c>
      <c r="B5307" s="3" t="n">
        <v>11</v>
      </c>
      <c r="C5307" s="3" t="s">
        <v>362</v>
      </c>
      <c r="D5307" s="4" t="n">
        <v>96.88</v>
      </c>
      <c r="E5307" s="4" t="n">
        <v>97.39</v>
      </c>
      <c r="F5307" s="4" t="n">
        <v>96.65</v>
      </c>
      <c r="G5307" s="4" t="n">
        <v>96.91</v>
      </c>
      <c r="H5307" s="5" t="n">
        <v>7335820</v>
      </c>
      <c r="I5307" s="3"/>
      <c r="J5307" s="3" t="n">
        <f aca="false">ROUND((G5307-G5306)/G5306*100,2)</f>
        <v>-0.96</v>
      </c>
      <c r="K5307" s="3" t="str">
        <f aca="false">B5307&amp;"_"&amp;C5307</f>
        <v>11_2025-03-04</v>
      </c>
    </row>
    <row r="5308" customFormat="false" ht="15" hidden="false" customHeight="false" outlineLevel="0" collapsed="false">
      <c r="A5308" s="3" t="n">
        <v>5307</v>
      </c>
      <c r="B5308" s="3" t="n">
        <v>11</v>
      </c>
      <c r="C5308" s="3" t="s">
        <v>363</v>
      </c>
      <c r="D5308" s="4" t="n">
        <v>96.6</v>
      </c>
      <c r="E5308" s="4" t="n">
        <v>97.06</v>
      </c>
      <c r="F5308" s="4" t="n">
        <v>96.14</v>
      </c>
      <c r="G5308" s="4" t="n">
        <v>96.73</v>
      </c>
      <c r="H5308" s="5" t="n">
        <v>7091015</v>
      </c>
      <c r="I5308" s="3"/>
      <c r="J5308" s="3" t="n">
        <f aca="false">ROUND((G5308-G5307)/G5307*100,2)</f>
        <v>-0.19</v>
      </c>
      <c r="K5308" s="3" t="str">
        <f aca="false">B5308&amp;"_"&amp;C5308</f>
        <v>11_2025-03-05</v>
      </c>
    </row>
    <row r="5309" customFormat="false" ht="15" hidden="false" customHeight="false" outlineLevel="0" collapsed="false">
      <c r="A5309" s="3" t="n">
        <v>5308</v>
      </c>
      <c r="B5309" s="3" t="n">
        <v>11</v>
      </c>
      <c r="C5309" s="3" t="s">
        <v>364</v>
      </c>
      <c r="D5309" s="4" t="n">
        <v>99.76</v>
      </c>
      <c r="E5309" s="4" t="n">
        <v>100.07</v>
      </c>
      <c r="F5309" s="4" t="n">
        <v>99.58</v>
      </c>
      <c r="G5309" s="4" t="n">
        <v>99.65</v>
      </c>
      <c r="H5309" s="5" t="n">
        <v>5077823</v>
      </c>
      <c r="I5309" s="3"/>
      <c r="J5309" s="3" t="n">
        <f aca="false">ROUND((G5309-G5308)/G5308*100,2)</f>
        <v>3.02</v>
      </c>
      <c r="K5309" s="3" t="str">
        <f aca="false">B5309&amp;"_"&amp;C5309</f>
        <v>11_2025-03-06</v>
      </c>
    </row>
    <row r="5310" customFormat="false" ht="15" hidden="false" customHeight="false" outlineLevel="0" collapsed="false">
      <c r="A5310" s="3" t="n">
        <v>5309</v>
      </c>
      <c r="B5310" s="3" t="n">
        <v>11</v>
      </c>
      <c r="C5310" s="3" t="s">
        <v>365</v>
      </c>
      <c r="D5310" s="4" t="n">
        <v>100.29</v>
      </c>
      <c r="E5310" s="4" t="n">
        <v>100.88</v>
      </c>
      <c r="F5310" s="4" t="n">
        <v>100.04</v>
      </c>
      <c r="G5310" s="4" t="n">
        <v>100.2</v>
      </c>
      <c r="H5310" s="5" t="n">
        <v>6508455</v>
      </c>
      <c r="I5310" s="3"/>
      <c r="J5310" s="3" t="n">
        <f aca="false">ROUND((G5310-G5309)/G5309*100,2)</f>
        <v>0.55</v>
      </c>
      <c r="K5310" s="3" t="str">
        <f aca="false">B5310&amp;"_"&amp;C5310</f>
        <v>11_2025-03-07</v>
      </c>
    </row>
    <row r="5311" customFormat="false" ht="15" hidden="false" customHeight="false" outlineLevel="0" collapsed="false">
      <c r="A5311" s="3" t="n">
        <v>5310</v>
      </c>
      <c r="B5311" s="3" t="n">
        <v>11</v>
      </c>
      <c r="C5311" s="3" t="s">
        <v>366</v>
      </c>
      <c r="D5311" s="4" t="n">
        <v>103.19</v>
      </c>
      <c r="E5311" s="4" t="n">
        <v>103.83</v>
      </c>
      <c r="F5311" s="4" t="n">
        <v>102.8</v>
      </c>
      <c r="G5311" s="4" t="n">
        <v>103.47</v>
      </c>
      <c r="H5311" s="5" t="n">
        <v>6755480</v>
      </c>
      <c r="I5311" s="3"/>
      <c r="J5311" s="3" t="n">
        <f aca="false">ROUND((G5311-G5310)/G5310*100,2)</f>
        <v>3.26</v>
      </c>
      <c r="K5311" s="3" t="str">
        <f aca="false">B5311&amp;"_"&amp;C5311</f>
        <v>11_2025-03-10</v>
      </c>
    </row>
    <row r="5312" customFormat="false" ht="15" hidden="false" customHeight="false" outlineLevel="0" collapsed="false">
      <c r="A5312" s="3" t="n">
        <v>5311</v>
      </c>
      <c r="B5312" s="3" t="n">
        <v>11</v>
      </c>
      <c r="C5312" s="3" t="s">
        <v>367</v>
      </c>
      <c r="D5312" s="4" t="n">
        <v>105.05</v>
      </c>
      <c r="E5312" s="4" t="n">
        <v>105.46</v>
      </c>
      <c r="F5312" s="4" t="n">
        <v>104.79</v>
      </c>
      <c r="G5312" s="4" t="n">
        <v>105.2</v>
      </c>
      <c r="H5312" s="5" t="n">
        <v>5701546</v>
      </c>
      <c r="I5312" s="3"/>
      <c r="J5312" s="3" t="n">
        <f aca="false">ROUND((G5312-G5311)/G5311*100,2)</f>
        <v>1.67</v>
      </c>
      <c r="K5312" s="3" t="str">
        <f aca="false">B5312&amp;"_"&amp;C5312</f>
        <v>11_2025-03-11</v>
      </c>
    </row>
    <row r="5313" customFormat="false" ht="15" hidden="false" customHeight="false" outlineLevel="0" collapsed="false">
      <c r="A5313" s="3" t="n">
        <v>5312</v>
      </c>
      <c r="B5313" s="3" t="n">
        <v>11</v>
      </c>
      <c r="C5313" s="3" t="s">
        <v>368</v>
      </c>
      <c r="D5313" s="4" t="n">
        <v>105</v>
      </c>
      <c r="E5313" s="4" t="n">
        <v>105.5</v>
      </c>
      <c r="F5313" s="4" t="n">
        <v>104.7</v>
      </c>
      <c r="G5313" s="4" t="n">
        <v>104.75</v>
      </c>
      <c r="H5313" s="5" t="n">
        <v>3146837</v>
      </c>
      <c r="I5313" s="3"/>
      <c r="J5313" s="3" t="n">
        <f aca="false">ROUND((G5313-G5312)/G5312*100,2)</f>
        <v>-0.43</v>
      </c>
      <c r="K5313" s="3" t="str">
        <f aca="false">B5313&amp;"_"&amp;C5313</f>
        <v>11_2025-03-12</v>
      </c>
    </row>
    <row r="5314" customFormat="false" ht="15" hidden="false" customHeight="false" outlineLevel="0" collapsed="false">
      <c r="A5314" s="3" t="n">
        <v>5313</v>
      </c>
      <c r="B5314" s="3" t="n">
        <v>11</v>
      </c>
      <c r="C5314" s="3" t="s">
        <v>369</v>
      </c>
      <c r="D5314" s="4" t="n">
        <v>104.62</v>
      </c>
      <c r="E5314" s="4" t="n">
        <v>105.17</v>
      </c>
      <c r="F5314" s="4" t="n">
        <v>104.05</v>
      </c>
      <c r="G5314" s="4" t="n">
        <v>104.9</v>
      </c>
      <c r="H5314" s="5" t="n">
        <v>6063153</v>
      </c>
      <c r="I5314" s="3"/>
      <c r="J5314" s="3" t="n">
        <f aca="false">ROUND((G5314-G5313)/G5313*100,2)</f>
        <v>0.14</v>
      </c>
      <c r="K5314" s="3" t="str">
        <f aca="false">B5314&amp;"_"&amp;C5314</f>
        <v>11_2025-03-13</v>
      </c>
    </row>
    <row r="5315" customFormat="false" ht="15" hidden="false" customHeight="false" outlineLevel="0" collapsed="false">
      <c r="A5315" s="3" t="n">
        <v>5314</v>
      </c>
      <c r="B5315" s="3" t="n">
        <v>11</v>
      </c>
      <c r="C5315" s="3" t="s">
        <v>370</v>
      </c>
      <c r="D5315" s="4" t="n">
        <v>104.66</v>
      </c>
      <c r="E5315" s="4" t="n">
        <v>105.18</v>
      </c>
      <c r="F5315" s="4" t="n">
        <v>104.41</v>
      </c>
      <c r="G5315" s="4" t="n">
        <v>104.69</v>
      </c>
      <c r="H5315" s="5" t="n">
        <v>579483</v>
      </c>
      <c r="I5315" s="3"/>
      <c r="J5315" s="3" t="n">
        <f aca="false">ROUND((G5315-G5314)/G5314*100,2)</f>
        <v>-0.2</v>
      </c>
      <c r="K5315" s="3" t="str">
        <f aca="false">B5315&amp;"_"&amp;C5315</f>
        <v>11_2025-03-14</v>
      </c>
    </row>
    <row r="5316" customFormat="false" ht="15" hidden="false" customHeight="false" outlineLevel="0" collapsed="false">
      <c r="A5316" s="3" t="n">
        <v>5315</v>
      </c>
      <c r="B5316" s="3" t="n">
        <v>11</v>
      </c>
      <c r="C5316" s="3" t="s">
        <v>371</v>
      </c>
      <c r="D5316" s="4" t="n">
        <v>104.59</v>
      </c>
      <c r="E5316" s="4" t="n">
        <v>104.95</v>
      </c>
      <c r="F5316" s="4" t="n">
        <v>104.1</v>
      </c>
      <c r="G5316" s="4" t="n">
        <v>104.54</v>
      </c>
      <c r="H5316" s="5" t="n">
        <v>5271162</v>
      </c>
      <c r="I5316" s="3"/>
      <c r="J5316" s="3" t="n">
        <f aca="false">ROUND((G5316-G5315)/G5315*100,2)</f>
        <v>-0.14</v>
      </c>
      <c r="K5316" s="3" t="str">
        <f aca="false">B5316&amp;"_"&amp;C5316</f>
        <v>11_2025-03-17</v>
      </c>
    </row>
    <row r="5317" customFormat="false" ht="15" hidden="false" customHeight="false" outlineLevel="0" collapsed="false">
      <c r="A5317" s="3" t="n">
        <v>5316</v>
      </c>
      <c r="B5317" s="3" t="n">
        <v>11</v>
      </c>
      <c r="C5317" s="3" t="s">
        <v>372</v>
      </c>
      <c r="D5317" s="4" t="n">
        <v>103.78</v>
      </c>
      <c r="E5317" s="4" t="n">
        <v>104.36</v>
      </c>
      <c r="F5317" s="4" t="n">
        <v>103.52</v>
      </c>
      <c r="G5317" s="4" t="n">
        <v>103.83</v>
      </c>
      <c r="H5317" s="5" t="n">
        <v>6984989</v>
      </c>
      <c r="I5317" s="3"/>
      <c r="J5317" s="3" t="n">
        <f aca="false">ROUND((G5317-G5316)/G5316*100,2)</f>
        <v>-0.68</v>
      </c>
      <c r="K5317" s="3" t="str">
        <f aca="false">B5317&amp;"_"&amp;C5317</f>
        <v>11_2025-03-18</v>
      </c>
    </row>
    <row r="5318" customFormat="false" ht="15" hidden="false" customHeight="false" outlineLevel="0" collapsed="false">
      <c r="A5318" s="3" t="n">
        <v>5317</v>
      </c>
      <c r="B5318" s="3" t="n">
        <v>11</v>
      </c>
      <c r="C5318" s="3" t="s">
        <v>373</v>
      </c>
      <c r="D5318" s="4" t="n">
        <v>103.13</v>
      </c>
      <c r="E5318" s="4" t="n">
        <v>103.47</v>
      </c>
      <c r="F5318" s="4" t="n">
        <v>102.6</v>
      </c>
      <c r="G5318" s="4" t="n">
        <v>103.17</v>
      </c>
      <c r="H5318" s="5" t="n">
        <v>5792486</v>
      </c>
      <c r="I5318" s="3"/>
      <c r="J5318" s="3" t="n">
        <f aca="false">ROUND((G5318-G5317)/G5317*100,2)</f>
        <v>-0.64</v>
      </c>
      <c r="K5318" s="3" t="str">
        <f aca="false">B5318&amp;"_"&amp;C5318</f>
        <v>11_2025-03-19</v>
      </c>
    </row>
    <row r="5319" customFormat="false" ht="15" hidden="false" customHeight="false" outlineLevel="0" collapsed="false">
      <c r="A5319" s="3" t="n">
        <v>5318</v>
      </c>
      <c r="B5319" s="3" t="n">
        <v>11</v>
      </c>
      <c r="C5319" s="3" t="s">
        <v>374</v>
      </c>
      <c r="D5319" s="4" t="n">
        <v>102.17</v>
      </c>
      <c r="E5319" s="4" t="n">
        <v>102.72</v>
      </c>
      <c r="F5319" s="4" t="n">
        <v>102.14</v>
      </c>
      <c r="G5319" s="4" t="n">
        <v>102.32</v>
      </c>
      <c r="H5319" s="5" t="n">
        <v>7408076</v>
      </c>
      <c r="I5319" s="3"/>
      <c r="J5319" s="3" t="n">
        <f aca="false">ROUND((G5319-G5318)/G5318*100,2)</f>
        <v>-0.82</v>
      </c>
      <c r="K5319" s="3" t="str">
        <f aca="false">B5319&amp;"_"&amp;C5319</f>
        <v>11_2025-03-20</v>
      </c>
    </row>
    <row r="5320" customFormat="false" ht="15" hidden="false" customHeight="false" outlineLevel="0" collapsed="false">
      <c r="A5320" s="3" t="n">
        <v>5319</v>
      </c>
      <c r="B5320" s="3" t="n">
        <v>11</v>
      </c>
      <c r="C5320" s="3" t="s">
        <v>375</v>
      </c>
      <c r="D5320" s="4" t="n">
        <v>102.63</v>
      </c>
      <c r="E5320" s="4" t="n">
        <v>103.02</v>
      </c>
      <c r="F5320" s="4" t="n">
        <v>102.54</v>
      </c>
      <c r="G5320" s="4" t="n">
        <v>102.71</v>
      </c>
      <c r="H5320" s="5" t="n">
        <v>5789970</v>
      </c>
      <c r="I5320" s="3"/>
      <c r="J5320" s="3" t="n">
        <f aca="false">ROUND((G5320-G5319)/G5319*100,2)</f>
        <v>0.38</v>
      </c>
      <c r="K5320" s="3" t="str">
        <f aca="false">B5320&amp;"_"&amp;C5320</f>
        <v>11_2025-03-21</v>
      </c>
    </row>
    <row r="5321" customFormat="false" ht="15" hidden="false" customHeight="false" outlineLevel="0" collapsed="false">
      <c r="A5321" s="3" t="n">
        <v>5320</v>
      </c>
      <c r="B5321" s="3" t="n">
        <v>11</v>
      </c>
      <c r="C5321" s="3" t="s">
        <v>376</v>
      </c>
      <c r="D5321" s="4" t="n">
        <v>103.16</v>
      </c>
      <c r="E5321" s="4" t="n">
        <v>103.8</v>
      </c>
      <c r="F5321" s="4" t="n">
        <v>102.58</v>
      </c>
      <c r="G5321" s="4" t="n">
        <v>103.53</v>
      </c>
      <c r="H5321" s="5" t="n">
        <v>6585685</v>
      </c>
      <c r="I5321" s="3"/>
      <c r="J5321" s="3" t="n">
        <f aca="false">ROUND((G5321-G5320)/G5320*100,2)</f>
        <v>0.8</v>
      </c>
      <c r="K5321" s="3" t="str">
        <f aca="false">B5321&amp;"_"&amp;C5321</f>
        <v>11_2025-03-24</v>
      </c>
    </row>
    <row r="5322" customFormat="false" ht="15" hidden="false" customHeight="false" outlineLevel="0" collapsed="false">
      <c r="A5322" s="3" t="n">
        <v>5321</v>
      </c>
      <c r="B5322" s="3" t="n">
        <v>11</v>
      </c>
      <c r="C5322" s="3" t="s">
        <v>377</v>
      </c>
      <c r="D5322" s="4" t="n">
        <v>103.43</v>
      </c>
      <c r="E5322" s="4" t="n">
        <v>103.62</v>
      </c>
      <c r="F5322" s="4" t="n">
        <v>103.19</v>
      </c>
      <c r="G5322" s="4" t="n">
        <v>103.33</v>
      </c>
      <c r="H5322" s="5" t="n">
        <v>4809264</v>
      </c>
      <c r="I5322" s="3"/>
      <c r="J5322" s="3" t="n">
        <f aca="false">ROUND((G5322-G5321)/G5321*100,2)</f>
        <v>-0.19</v>
      </c>
      <c r="K5322" s="3" t="str">
        <f aca="false">B5322&amp;"_"&amp;C5322</f>
        <v>11_2025-03-25</v>
      </c>
    </row>
    <row r="5323" customFormat="false" ht="15" hidden="false" customHeight="false" outlineLevel="0" collapsed="false">
      <c r="A5323" s="3" t="n">
        <v>5322</v>
      </c>
      <c r="B5323" s="3" t="n">
        <v>11</v>
      </c>
      <c r="C5323" s="3" t="s">
        <v>378</v>
      </c>
      <c r="D5323" s="4" t="n">
        <v>104.99</v>
      </c>
      <c r="E5323" s="4" t="n">
        <v>105.16</v>
      </c>
      <c r="F5323" s="4" t="n">
        <v>104.38</v>
      </c>
      <c r="G5323" s="4" t="n">
        <v>104.91</v>
      </c>
      <c r="H5323" s="5" t="n">
        <v>6045062</v>
      </c>
      <c r="I5323" s="3"/>
      <c r="J5323" s="3" t="n">
        <f aca="false">ROUND((G5323-G5322)/G5322*100,2)</f>
        <v>1.53</v>
      </c>
      <c r="K5323" s="3" t="str">
        <f aca="false">B5323&amp;"_"&amp;C5323</f>
        <v>11_2025-03-26</v>
      </c>
    </row>
    <row r="5324" customFormat="false" ht="15" hidden="false" customHeight="false" outlineLevel="0" collapsed="false">
      <c r="A5324" s="3" t="n">
        <v>5323</v>
      </c>
      <c r="B5324" s="3" t="n">
        <v>11</v>
      </c>
      <c r="C5324" s="3" t="s">
        <v>379</v>
      </c>
      <c r="D5324" s="4" t="n">
        <v>103.95</v>
      </c>
      <c r="E5324" s="4" t="n">
        <v>104.38</v>
      </c>
      <c r="F5324" s="4" t="n">
        <v>103.6</v>
      </c>
      <c r="G5324" s="4" t="n">
        <v>103.71</v>
      </c>
      <c r="H5324" s="5" t="n">
        <v>4016074</v>
      </c>
      <c r="I5324" s="3"/>
      <c r="J5324" s="3" t="n">
        <f aca="false">ROUND((G5324-G5323)/G5323*100,2)</f>
        <v>-1.14</v>
      </c>
      <c r="K5324" s="3" t="str">
        <f aca="false">B5324&amp;"_"&amp;C5324</f>
        <v>11_2025-03-27</v>
      </c>
    </row>
    <row r="5325" customFormat="false" ht="15" hidden="false" customHeight="false" outlineLevel="0" collapsed="false">
      <c r="A5325" s="3" t="n">
        <v>5324</v>
      </c>
      <c r="B5325" s="3" t="n">
        <v>11</v>
      </c>
      <c r="C5325" s="3" t="s">
        <v>380</v>
      </c>
      <c r="D5325" s="4" t="n">
        <v>101.65</v>
      </c>
      <c r="E5325" s="4" t="n">
        <v>101.85</v>
      </c>
      <c r="F5325" s="4" t="n">
        <v>101.37</v>
      </c>
      <c r="G5325" s="4" t="n">
        <v>101.49</v>
      </c>
      <c r="H5325" s="5" t="n">
        <v>6704266</v>
      </c>
      <c r="I5325" s="3"/>
      <c r="J5325" s="3" t="n">
        <f aca="false">ROUND((G5325-G5324)/G5324*100,2)</f>
        <v>-2.14</v>
      </c>
      <c r="K5325" s="3" t="str">
        <f aca="false">B5325&amp;"_"&amp;C5325</f>
        <v>11_2025-03-28</v>
      </c>
    </row>
    <row r="5326" customFormat="false" ht="15" hidden="false" customHeight="false" outlineLevel="0" collapsed="false">
      <c r="A5326" s="3" t="n">
        <v>5325</v>
      </c>
      <c r="B5326" s="3" t="n">
        <v>11</v>
      </c>
      <c r="C5326" s="3" t="s">
        <v>381</v>
      </c>
      <c r="D5326" s="4" t="n">
        <v>101.5</v>
      </c>
      <c r="E5326" s="4" t="n">
        <v>101.74</v>
      </c>
      <c r="F5326" s="4" t="n">
        <v>101.2</v>
      </c>
      <c r="G5326" s="4" t="n">
        <v>101.72</v>
      </c>
      <c r="H5326" s="5" t="n">
        <v>2579256</v>
      </c>
      <c r="I5326" s="3"/>
      <c r="J5326" s="3" t="n">
        <f aca="false">ROUND((G5326-G5325)/G5325*100,2)</f>
        <v>0.23</v>
      </c>
      <c r="K5326" s="3" t="str">
        <f aca="false">B5326&amp;"_"&amp;C5326</f>
        <v>11_2025-03-31</v>
      </c>
    </row>
    <row r="5327" customFormat="false" ht="15" hidden="false" customHeight="false" outlineLevel="0" collapsed="false">
      <c r="A5327" s="3" t="n">
        <v>5326</v>
      </c>
      <c r="B5327" s="3" t="n">
        <v>11</v>
      </c>
      <c r="C5327" s="3" t="s">
        <v>382</v>
      </c>
      <c r="D5327" s="4" t="n">
        <v>101.01</v>
      </c>
      <c r="E5327" s="4" t="n">
        <v>101.76</v>
      </c>
      <c r="F5327" s="4" t="n">
        <v>100.6</v>
      </c>
      <c r="G5327" s="4" t="n">
        <v>101.21</v>
      </c>
      <c r="H5327" s="5" t="n">
        <v>878552</v>
      </c>
      <c r="I5327" s="3"/>
      <c r="J5327" s="3" t="n">
        <f aca="false">ROUND((G5327-G5326)/G5326*100,2)</f>
        <v>-0.5</v>
      </c>
      <c r="K5327" s="3" t="str">
        <f aca="false">B5327&amp;"_"&amp;C5327</f>
        <v>11_2025-04-01</v>
      </c>
    </row>
    <row r="5328" customFormat="false" ht="15" hidden="false" customHeight="false" outlineLevel="0" collapsed="false">
      <c r="A5328" s="3" t="n">
        <v>5327</v>
      </c>
      <c r="B5328" s="3" t="n">
        <v>11</v>
      </c>
      <c r="C5328" s="3" t="s">
        <v>383</v>
      </c>
      <c r="D5328" s="4" t="n">
        <v>102.13</v>
      </c>
      <c r="E5328" s="4" t="n">
        <v>102.57</v>
      </c>
      <c r="F5328" s="4" t="n">
        <v>101.95</v>
      </c>
      <c r="G5328" s="4" t="n">
        <v>102.46</v>
      </c>
      <c r="H5328" s="5" t="n">
        <v>4067398</v>
      </c>
      <c r="I5328" s="3"/>
      <c r="J5328" s="3" t="n">
        <f aca="false">ROUND((G5328-G5327)/G5327*100,2)</f>
        <v>1.24</v>
      </c>
      <c r="K5328" s="3" t="str">
        <f aca="false">B5328&amp;"_"&amp;C5328</f>
        <v>11_2025-04-02</v>
      </c>
    </row>
    <row r="5329" customFormat="false" ht="15" hidden="false" customHeight="false" outlineLevel="0" collapsed="false">
      <c r="A5329" s="3" t="n">
        <v>5328</v>
      </c>
      <c r="B5329" s="3" t="n">
        <v>11</v>
      </c>
      <c r="C5329" s="3" t="s">
        <v>384</v>
      </c>
      <c r="D5329" s="4" t="n">
        <v>102.12</v>
      </c>
      <c r="E5329" s="4" t="n">
        <v>102.72</v>
      </c>
      <c r="F5329" s="4" t="n">
        <v>101.79</v>
      </c>
      <c r="G5329" s="4" t="n">
        <v>102.33</v>
      </c>
      <c r="H5329" s="5" t="n">
        <v>1931580</v>
      </c>
      <c r="I5329" s="3"/>
      <c r="J5329" s="3" t="n">
        <f aca="false">ROUND((G5329-G5328)/G5328*100,2)</f>
        <v>-0.13</v>
      </c>
      <c r="K5329" s="3" t="str">
        <f aca="false">B5329&amp;"_"&amp;C5329</f>
        <v>11_2025-04-03</v>
      </c>
    </row>
    <row r="5330" customFormat="false" ht="15" hidden="false" customHeight="false" outlineLevel="0" collapsed="false">
      <c r="A5330" s="3" t="n">
        <v>5329</v>
      </c>
      <c r="B5330" s="3" t="n">
        <v>11</v>
      </c>
      <c r="C5330" s="3" t="s">
        <v>385</v>
      </c>
      <c r="D5330" s="4" t="n">
        <v>102.4</v>
      </c>
      <c r="E5330" s="4" t="n">
        <v>102.82</v>
      </c>
      <c r="F5330" s="4" t="n">
        <v>102.2</v>
      </c>
      <c r="G5330" s="4" t="n">
        <v>102.61</v>
      </c>
      <c r="H5330" s="5" t="n">
        <v>1044671</v>
      </c>
      <c r="I5330" s="3"/>
      <c r="J5330" s="3" t="n">
        <f aca="false">ROUND((G5330-G5329)/G5329*100,2)</f>
        <v>0.27</v>
      </c>
      <c r="K5330" s="3" t="str">
        <f aca="false">B5330&amp;"_"&amp;C5330</f>
        <v>11_2025-04-04</v>
      </c>
    </row>
    <row r="5331" customFormat="false" ht="15" hidden="false" customHeight="false" outlineLevel="0" collapsed="false">
      <c r="A5331" s="3" t="n">
        <v>5330</v>
      </c>
      <c r="B5331" s="3" t="n">
        <v>11</v>
      </c>
      <c r="C5331" s="3" t="s">
        <v>386</v>
      </c>
      <c r="D5331" s="4" t="n">
        <v>101.57</v>
      </c>
      <c r="E5331" s="4" t="n">
        <v>102.09</v>
      </c>
      <c r="F5331" s="4" t="n">
        <v>101.49</v>
      </c>
      <c r="G5331" s="4" t="n">
        <v>101.94</v>
      </c>
      <c r="H5331" s="5" t="n">
        <v>1218781</v>
      </c>
      <c r="I5331" s="3"/>
      <c r="J5331" s="3" t="n">
        <f aca="false">ROUND((G5331-G5330)/G5330*100,2)</f>
        <v>-0.65</v>
      </c>
      <c r="K5331" s="3" t="str">
        <f aca="false">B5331&amp;"_"&amp;C5331</f>
        <v>11_2025-04-07</v>
      </c>
    </row>
    <row r="5332" customFormat="false" ht="15" hidden="false" customHeight="false" outlineLevel="0" collapsed="false">
      <c r="A5332" s="3" t="n">
        <v>5331</v>
      </c>
      <c r="B5332" s="3" t="n">
        <v>11</v>
      </c>
      <c r="C5332" s="3" t="s">
        <v>387</v>
      </c>
      <c r="D5332" s="4" t="n">
        <v>103.7</v>
      </c>
      <c r="E5332" s="4" t="n">
        <v>104.03</v>
      </c>
      <c r="F5332" s="4" t="n">
        <v>103.36</v>
      </c>
      <c r="G5332" s="4" t="n">
        <v>103.81</v>
      </c>
      <c r="H5332" s="5" t="n">
        <v>4239922</v>
      </c>
      <c r="I5332" s="3"/>
      <c r="J5332" s="3" t="n">
        <f aca="false">ROUND((G5332-G5331)/G5331*100,2)</f>
        <v>1.83</v>
      </c>
      <c r="K5332" s="3" t="str">
        <f aca="false">B5332&amp;"_"&amp;C5332</f>
        <v>11_2025-04-08</v>
      </c>
    </row>
    <row r="5333" customFormat="false" ht="15" hidden="false" customHeight="false" outlineLevel="0" collapsed="false">
      <c r="A5333" s="3" t="n">
        <v>5332</v>
      </c>
      <c r="B5333" s="3" t="n">
        <v>11</v>
      </c>
      <c r="C5333" s="3" t="s">
        <v>388</v>
      </c>
      <c r="D5333" s="4" t="n">
        <v>104.39</v>
      </c>
      <c r="E5333" s="4" t="n">
        <v>104.99</v>
      </c>
      <c r="F5333" s="4" t="n">
        <v>103.97</v>
      </c>
      <c r="G5333" s="4" t="n">
        <v>104.13</v>
      </c>
      <c r="H5333" s="5" t="n">
        <v>7982501</v>
      </c>
      <c r="I5333" s="3"/>
      <c r="J5333" s="3" t="n">
        <f aca="false">ROUND((G5333-G5332)/G5332*100,2)</f>
        <v>0.31</v>
      </c>
      <c r="K5333" s="3" t="str">
        <f aca="false">B5333&amp;"_"&amp;C5333</f>
        <v>11_2025-04-09</v>
      </c>
    </row>
    <row r="5334" customFormat="false" ht="15" hidden="false" customHeight="false" outlineLevel="0" collapsed="false">
      <c r="A5334" s="3" t="n">
        <v>5333</v>
      </c>
      <c r="B5334" s="3" t="n">
        <v>11</v>
      </c>
      <c r="C5334" s="3" t="s">
        <v>389</v>
      </c>
      <c r="D5334" s="4" t="n">
        <v>105.12</v>
      </c>
      <c r="E5334" s="4" t="n">
        <v>105.64</v>
      </c>
      <c r="F5334" s="4" t="n">
        <v>104.37</v>
      </c>
      <c r="G5334" s="4" t="n">
        <v>104.79</v>
      </c>
      <c r="H5334" s="5" t="n">
        <v>7597274</v>
      </c>
      <c r="I5334" s="3"/>
      <c r="J5334" s="3" t="n">
        <f aca="false">ROUND((G5334-G5333)/G5333*100,2)</f>
        <v>0.63</v>
      </c>
      <c r="K5334" s="3" t="str">
        <f aca="false">B5334&amp;"_"&amp;C5334</f>
        <v>11_2025-04-10</v>
      </c>
    </row>
    <row r="5335" customFormat="false" ht="15" hidden="false" customHeight="false" outlineLevel="0" collapsed="false">
      <c r="A5335" s="3" t="n">
        <v>5334</v>
      </c>
      <c r="B5335" s="3" t="n">
        <v>11</v>
      </c>
      <c r="C5335" s="3" t="s">
        <v>390</v>
      </c>
      <c r="D5335" s="4" t="n">
        <v>104.92</v>
      </c>
      <c r="E5335" s="4" t="n">
        <v>105.05</v>
      </c>
      <c r="F5335" s="4" t="n">
        <v>104.54</v>
      </c>
      <c r="G5335" s="4" t="n">
        <v>105.01</v>
      </c>
      <c r="H5335" s="5" t="n">
        <v>1672020</v>
      </c>
      <c r="I5335" s="3"/>
      <c r="J5335" s="3" t="n">
        <f aca="false">ROUND((G5335-G5334)/G5334*100,2)</f>
        <v>0.21</v>
      </c>
      <c r="K5335" s="3" t="str">
        <f aca="false">B5335&amp;"_"&amp;C5335</f>
        <v>11_2025-04-11</v>
      </c>
    </row>
    <row r="5336" customFormat="false" ht="15" hidden="false" customHeight="false" outlineLevel="0" collapsed="false">
      <c r="A5336" s="3" t="n">
        <v>5335</v>
      </c>
      <c r="B5336" s="3" t="n">
        <v>11</v>
      </c>
      <c r="C5336" s="3" t="s">
        <v>391</v>
      </c>
      <c r="D5336" s="4" t="n">
        <v>105.63</v>
      </c>
      <c r="E5336" s="4" t="n">
        <v>106.09</v>
      </c>
      <c r="F5336" s="4" t="n">
        <v>105.12</v>
      </c>
      <c r="G5336" s="4" t="n">
        <v>105.94</v>
      </c>
      <c r="H5336" s="5" t="n">
        <v>766949</v>
      </c>
      <c r="I5336" s="3"/>
      <c r="J5336" s="3" t="n">
        <f aca="false">ROUND((G5336-G5335)/G5335*100,2)</f>
        <v>0.89</v>
      </c>
      <c r="K5336" s="3" t="str">
        <f aca="false">B5336&amp;"_"&amp;C5336</f>
        <v>11_2025-04-14</v>
      </c>
    </row>
    <row r="5337" customFormat="false" ht="15" hidden="false" customHeight="false" outlineLevel="0" collapsed="false">
      <c r="A5337" s="3" t="n">
        <v>5336</v>
      </c>
      <c r="B5337" s="3" t="n">
        <v>11</v>
      </c>
      <c r="C5337" s="3" t="s">
        <v>392</v>
      </c>
      <c r="D5337" s="4" t="n">
        <v>103.6</v>
      </c>
      <c r="E5337" s="4" t="n">
        <v>103.94</v>
      </c>
      <c r="F5337" s="4" t="n">
        <v>103.24</v>
      </c>
      <c r="G5337" s="4" t="n">
        <v>103.61</v>
      </c>
      <c r="H5337" s="5" t="n">
        <v>6833603</v>
      </c>
      <c r="I5337" s="3"/>
      <c r="J5337" s="3" t="n">
        <f aca="false">ROUND((G5337-G5336)/G5336*100,2)</f>
        <v>-2.2</v>
      </c>
      <c r="K5337" s="3" t="str">
        <f aca="false">B5337&amp;"_"&amp;C5337</f>
        <v>11_2025-04-15</v>
      </c>
    </row>
    <row r="5338" customFormat="false" ht="15" hidden="false" customHeight="false" outlineLevel="0" collapsed="false">
      <c r="A5338" s="3" t="n">
        <v>5337</v>
      </c>
      <c r="B5338" s="3" t="n">
        <v>11</v>
      </c>
      <c r="C5338" s="3" t="s">
        <v>393</v>
      </c>
      <c r="D5338" s="4" t="n">
        <v>104.8</v>
      </c>
      <c r="E5338" s="4" t="n">
        <v>105.37</v>
      </c>
      <c r="F5338" s="4" t="n">
        <v>104.26</v>
      </c>
      <c r="G5338" s="4" t="n">
        <v>104.48</v>
      </c>
      <c r="H5338" s="5" t="n">
        <v>6071919</v>
      </c>
      <c r="I5338" s="3"/>
      <c r="J5338" s="3" t="n">
        <f aca="false">ROUND((G5338-G5337)/G5337*100,2)</f>
        <v>0.84</v>
      </c>
      <c r="K5338" s="3" t="str">
        <f aca="false">B5338&amp;"_"&amp;C5338</f>
        <v>11_2025-04-16</v>
      </c>
    </row>
    <row r="5339" customFormat="false" ht="15" hidden="false" customHeight="false" outlineLevel="0" collapsed="false">
      <c r="A5339" s="3" t="n">
        <v>5338</v>
      </c>
      <c r="B5339" s="3" t="n">
        <v>11</v>
      </c>
      <c r="C5339" s="3" t="s">
        <v>394</v>
      </c>
      <c r="D5339" s="4" t="n">
        <v>102.82</v>
      </c>
      <c r="E5339" s="4" t="n">
        <v>103.01</v>
      </c>
      <c r="F5339" s="4" t="n">
        <v>102.04</v>
      </c>
      <c r="G5339" s="4" t="n">
        <v>102.63</v>
      </c>
      <c r="H5339" s="5" t="n">
        <v>7487004</v>
      </c>
      <c r="I5339" s="3"/>
      <c r="J5339" s="3" t="n">
        <f aca="false">ROUND((G5339-G5338)/G5338*100,2)</f>
        <v>-1.77</v>
      </c>
      <c r="K5339" s="3" t="str">
        <f aca="false">B5339&amp;"_"&amp;C5339</f>
        <v>11_2025-04-17</v>
      </c>
    </row>
    <row r="5340" customFormat="false" ht="15" hidden="false" customHeight="false" outlineLevel="0" collapsed="false">
      <c r="A5340" s="3" t="n">
        <v>5339</v>
      </c>
      <c r="B5340" s="3" t="n">
        <v>11</v>
      </c>
      <c r="C5340" s="3" t="s">
        <v>395</v>
      </c>
      <c r="D5340" s="4" t="n">
        <v>104.61</v>
      </c>
      <c r="E5340" s="4" t="n">
        <v>104.68</v>
      </c>
      <c r="F5340" s="4" t="n">
        <v>103.86</v>
      </c>
      <c r="G5340" s="4" t="n">
        <v>104.29</v>
      </c>
      <c r="H5340" s="5" t="n">
        <v>6937411</v>
      </c>
      <c r="I5340" s="3"/>
      <c r="J5340" s="3" t="n">
        <f aca="false">ROUND((G5340-G5339)/G5339*100,2)</f>
        <v>1.62</v>
      </c>
      <c r="K5340" s="3" t="str">
        <f aca="false">B5340&amp;"_"&amp;C5340</f>
        <v>11_2025-04-18</v>
      </c>
    </row>
    <row r="5341" customFormat="false" ht="15" hidden="false" customHeight="false" outlineLevel="0" collapsed="false">
      <c r="A5341" s="3" t="n">
        <v>5340</v>
      </c>
      <c r="B5341" s="3" t="n">
        <v>11</v>
      </c>
      <c r="C5341" s="3" t="s">
        <v>396</v>
      </c>
      <c r="D5341" s="4" t="n">
        <v>103.84</v>
      </c>
      <c r="E5341" s="4" t="n">
        <v>104.3</v>
      </c>
      <c r="F5341" s="4" t="n">
        <v>103.76</v>
      </c>
      <c r="G5341" s="4" t="n">
        <v>103.99</v>
      </c>
      <c r="H5341" s="5" t="n">
        <v>7488652</v>
      </c>
      <c r="I5341" s="3"/>
      <c r="J5341" s="3" t="n">
        <f aca="false">ROUND((G5341-G5340)/G5340*100,2)</f>
        <v>-0.29</v>
      </c>
      <c r="K5341" s="3" t="str">
        <f aca="false">B5341&amp;"_"&amp;C5341</f>
        <v>11_2025-04-21</v>
      </c>
    </row>
    <row r="5342" customFormat="false" ht="15" hidden="false" customHeight="false" outlineLevel="0" collapsed="false">
      <c r="A5342" s="3" t="n">
        <v>5341</v>
      </c>
      <c r="B5342" s="3" t="n">
        <v>11</v>
      </c>
      <c r="C5342" s="3" t="s">
        <v>397</v>
      </c>
      <c r="D5342" s="4" t="n">
        <v>103.53</v>
      </c>
      <c r="E5342" s="4" t="n">
        <v>103.92</v>
      </c>
      <c r="F5342" s="4" t="n">
        <v>103.07</v>
      </c>
      <c r="G5342" s="4" t="n">
        <v>103.15</v>
      </c>
      <c r="H5342" s="5" t="n">
        <v>2582503</v>
      </c>
      <c r="I5342" s="3"/>
      <c r="J5342" s="3" t="n">
        <f aca="false">ROUND((G5342-G5341)/G5341*100,2)</f>
        <v>-0.81</v>
      </c>
      <c r="K5342" s="3" t="str">
        <f aca="false">B5342&amp;"_"&amp;C5342</f>
        <v>11_2025-04-22</v>
      </c>
    </row>
    <row r="5343" customFormat="false" ht="15" hidden="false" customHeight="false" outlineLevel="0" collapsed="false">
      <c r="A5343" s="3" t="n">
        <v>5342</v>
      </c>
      <c r="B5343" s="3" t="n">
        <v>11</v>
      </c>
      <c r="C5343" s="3" t="s">
        <v>398</v>
      </c>
      <c r="D5343" s="4" t="n">
        <v>103.29</v>
      </c>
      <c r="E5343" s="4" t="n">
        <v>104.02</v>
      </c>
      <c r="F5343" s="4" t="n">
        <v>103.02</v>
      </c>
      <c r="G5343" s="4" t="n">
        <v>103.5</v>
      </c>
      <c r="H5343" s="5" t="n">
        <v>6087353</v>
      </c>
      <c r="I5343" s="3"/>
      <c r="J5343" s="3" t="n">
        <f aca="false">ROUND((G5343-G5342)/G5342*100,2)</f>
        <v>0.34</v>
      </c>
      <c r="K5343" s="3" t="str">
        <f aca="false">B5343&amp;"_"&amp;C5343</f>
        <v>11_2025-04-23</v>
      </c>
    </row>
    <row r="5344" customFormat="false" ht="15" hidden="false" customHeight="false" outlineLevel="0" collapsed="false">
      <c r="A5344" s="3" t="n">
        <v>5343</v>
      </c>
      <c r="B5344" s="3" t="n">
        <v>11</v>
      </c>
      <c r="C5344" s="3" t="s">
        <v>399</v>
      </c>
      <c r="D5344" s="4" t="n">
        <v>105.24</v>
      </c>
      <c r="E5344" s="4" t="n">
        <v>105.79</v>
      </c>
      <c r="F5344" s="4" t="n">
        <v>104.68</v>
      </c>
      <c r="G5344" s="4" t="n">
        <v>105.1</v>
      </c>
      <c r="H5344" s="5" t="n">
        <v>7188329</v>
      </c>
      <c r="I5344" s="3"/>
      <c r="J5344" s="3" t="n">
        <f aca="false">ROUND((G5344-G5343)/G5343*100,2)</f>
        <v>1.55</v>
      </c>
      <c r="K5344" s="3" t="str">
        <f aca="false">B5344&amp;"_"&amp;C5344</f>
        <v>11_2025-04-24</v>
      </c>
    </row>
    <row r="5345" customFormat="false" ht="15" hidden="false" customHeight="false" outlineLevel="0" collapsed="false">
      <c r="A5345" s="3" t="n">
        <v>5344</v>
      </c>
      <c r="B5345" s="3" t="n">
        <v>11</v>
      </c>
      <c r="C5345" s="3" t="s">
        <v>400</v>
      </c>
      <c r="D5345" s="4" t="n">
        <v>107.1</v>
      </c>
      <c r="E5345" s="4" t="n">
        <v>107.26</v>
      </c>
      <c r="F5345" s="4" t="n">
        <v>106.83</v>
      </c>
      <c r="G5345" s="4" t="n">
        <v>106.92</v>
      </c>
      <c r="H5345" s="5" t="n">
        <v>7055006</v>
      </c>
      <c r="I5345" s="3"/>
      <c r="J5345" s="3" t="n">
        <f aca="false">ROUND((G5345-G5344)/G5344*100,2)</f>
        <v>1.73</v>
      </c>
      <c r="K5345" s="3" t="str">
        <f aca="false">B5345&amp;"_"&amp;C5345</f>
        <v>11_2025-04-25</v>
      </c>
    </row>
    <row r="5346" customFormat="false" ht="15" hidden="false" customHeight="false" outlineLevel="0" collapsed="false">
      <c r="A5346" s="3" t="n">
        <v>5345</v>
      </c>
      <c r="B5346" s="3" t="n">
        <v>11</v>
      </c>
      <c r="C5346" s="3" t="s">
        <v>401</v>
      </c>
      <c r="D5346" s="4" t="n">
        <v>107.9</v>
      </c>
      <c r="E5346" s="4" t="n">
        <v>108.3</v>
      </c>
      <c r="F5346" s="4" t="n">
        <v>107.8</v>
      </c>
      <c r="G5346" s="4" t="n">
        <v>108.27</v>
      </c>
      <c r="H5346" s="5" t="n">
        <v>2857942</v>
      </c>
      <c r="I5346" s="3"/>
      <c r="J5346" s="3" t="n">
        <f aca="false">ROUND((G5346-G5345)/G5345*100,2)</f>
        <v>1.26</v>
      </c>
      <c r="K5346" s="3" t="str">
        <f aca="false">B5346&amp;"_"&amp;C5346</f>
        <v>11_2025-04-28</v>
      </c>
    </row>
    <row r="5347" customFormat="false" ht="15" hidden="false" customHeight="false" outlineLevel="0" collapsed="false">
      <c r="A5347" s="3" t="n">
        <v>5346</v>
      </c>
      <c r="B5347" s="3" t="n">
        <v>11</v>
      </c>
      <c r="C5347" s="3" t="s">
        <v>402</v>
      </c>
      <c r="D5347" s="4" t="n">
        <v>108.31</v>
      </c>
      <c r="E5347" s="4" t="n">
        <v>108.56</v>
      </c>
      <c r="F5347" s="4" t="n">
        <v>107.73</v>
      </c>
      <c r="G5347" s="4" t="n">
        <v>108.26</v>
      </c>
      <c r="H5347" s="5" t="n">
        <v>5507334</v>
      </c>
      <c r="I5347" s="3"/>
      <c r="J5347" s="3" t="n">
        <f aca="false">ROUND((G5347-G5346)/G5346*100,2)</f>
        <v>-0.01</v>
      </c>
      <c r="K5347" s="3" t="str">
        <f aca="false">B5347&amp;"_"&amp;C5347</f>
        <v>11_2025-04-29</v>
      </c>
    </row>
    <row r="5348" customFormat="false" ht="15" hidden="false" customHeight="false" outlineLevel="0" collapsed="false">
      <c r="A5348" s="3" t="n">
        <v>5347</v>
      </c>
      <c r="B5348" s="3" t="n">
        <v>11</v>
      </c>
      <c r="C5348" s="3" t="s">
        <v>403</v>
      </c>
      <c r="D5348" s="4" t="n">
        <v>107.32</v>
      </c>
      <c r="E5348" s="4" t="n">
        <v>107.52</v>
      </c>
      <c r="F5348" s="4" t="n">
        <v>106.56</v>
      </c>
      <c r="G5348" s="4" t="n">
        <v>107</v>
      </c>
      <c r="H5348" s="5" t="n">
        <v>5695477</v>
      </c>
      <c r="I5348" s="3"/>
      <c r="J5348" s="3" t="n">
        <f aca="false">ROUND((G5348-G5347)/G5347*100,2)</f>
        <v>-1.16</v>
      </c>
      <c r="K5348" s="3" t="str">
        <f aca="false">B5348&amp;"_"&amp;C5348</f>
        <v>11_2025-04-30</v>
      </c>
    </row>
    <row r="5349" customFormat="false" ht="15" hidden="false" customHeight="false" outlineLevel="0" collapsed="false">
      <c r="A5349" s="3" t="n">
        <v>5348</v>
      </c>
      <c r="B5349" s="3" t="n">
        <v>11</v>
      </c>
      <c r="C5349" s="3" t="s">
        <v>404</v>
      </c>
      <c r="D5349" s="4" t="n">
        <v>107.58</v>
      </c>
      <c r="E5349" s="4" t="n">
        <v>108.24</v>
      </c>
      <c r="F5349" s="4" t="n">
        <v>107.26</v>
      </c>
      <c r="G5349" s="4" t="n">
        <v>107.65</v>
      </c>
      <c r="H5349" s="5" t="n">
        <v>6088721</v>
      </c>
      <c r="I5349" s="3"/>
      <c r="J5349" s="3" t="n">
        <f aca="false">ROUND((G5349-G5348)/G5348*100,2)</f>
        <v>0.61</v>
      </c>
      <c r="K5349" s="3" t="str">
        <f aca="false">B5349&amp;"_"&amp;C5349</f>
        <v>11_2025-05-01</v>
      </c>
    </row>
    <row r="5350" customFormat="false" ht="15" hidden="false" customHeight="false" outlineLevel="0" collapsed="false">
      <c r="A5350" s="3" t="n">
        <v>5349</v>
      </c>
      <c r="B5350" s="3" t="n">
        <v>11</v>
      </c>
      <c r="C5350" s="3" t="s">
        <v>405</v>
      </c>
      <c r="D5350" s="4" t="n">
        <v>106.75</v>
      </c>
      <c r="E5350" s="4" t="n">
        <v>107.3</v>
      </c>
      <c r="F5350" s="4" t="n">
        <v>106.27</v>
      </c>
      <c r="G5350" s="4" t="n">
        <v>107.11</v>
      </c>
      <c r="H5350" s="5" t="n">
        <v>5995506</v>
      </c>
      <c r="I5350" s="3"/>
      <c r="J5350" s="3" t="n">
        <f aca="false">ROUND((G5350-G5349)/G5349*100,2)</f>
        <v>-0.5</v>
      </c>
      <c r="K5350" s="3" t="str">
        <f aca="false">B5350&amp;"_"&amp;C5350</f>
        <v>11_2025-05-02</v>
      </c>
    </row>
    <row r="5351" customFormat="false" ht="15" hidden="false" customHeight="false" outlineLevel="0" collapsed="false">
      <c r="A5351" s="3" t="n">
        <v>5350</v>
      </c>
      <c r="B5351" s="3" t="n">
        <v>11</v>
      </c>
      <c r="C5351" s="3" t="s">
        <v>406</v>
      </c>
      <c r="D5351" s="4" t="n">
        <v>107.05</v>
      </c>
      <c r="E5351" s="4" t="n">
        <v>107.52</v>
      </c>
      <c r="F5351" s="4" t="n">
        <v>106.37</v>
      </c>
      <c r="G5351" s="4" t="n">
        <v>106.75</v>
      </c>
      <c r="H5351" s="5" t="n">
        <v>4141941</v>
      </c>
      <c r="I5351" s="3"/>
      <c r="J5351" s="3" t="n">
        <f aca="false">ROUND((G5351-G5350)/G5350*100,2)</f>
        <v>-0.34</v>
      </c>
      <c r="K5351" s="3" t="str">
        <f aca="false">B5351&amp;"_"&amp;C5351</f>
        <v>11_2025-05-05</v>
      </c>
    </row>
    <row r="5352" customFormat="false" ht="15" hidden="false" customHeight="false" outlineLevel="0" collapsed="false">
      <c r="A5352" s="3" t="n">
        <v>5351</v>
      </c>
      <c r="B5352" s="3" t="n">
        <v>11</v>
      </c>
      <c r="C5352" s="3" t="s">
        <v>407</v>
      </c>
      <c r="D5352" s="4" t="n">
        <v>104.89</v>
      </c>
      <c r="E5352" s="4" t="n">
        <v>105.6</v>
      </c>
      <c r="F5352" s="4" t="n">
        <v>104.86</v>
      </c>
      <c r="G5352" s="4" t="n">
        <v>105.23</v>
      </c>
      <c r="H5352" s="5" t="n">
        <v>6494365</v>
      </c>
      <c r="I5352" s="3"/>
      <c r="J5352" s="3" t="n">
        <f aca="false">ROUND((G5352-G5351)/G5351*100,2)</f>
        <v>-1.42</v>
      </c>
      <c r="K5352" s="3" t="str">
        <f aca="false">B5352&amp;"_"&amp;C5352</f>
        <v>11_2025-05-06</v>
      </c>
    </row>
    <row r="5353" customFormat="false" ht="15" hidden="false" customHeight="false" outlineLevel="0" collapsed="false">
      <c r="A5353" s="3" t="n">
        <v>5352</v>
      </c>
      <c r="B5353" s="3" t="n">
        <v>11</v>
      </c>
      <c r="C5353" s="3" t="s">
        <v>408</v>
      </c>
      <c r="D5353" s="4" t="n">
        <v>105.41</v>
      </c>
      <c r="E5353" s="4" t="n">
        <v>105.83</v>
      </c>
      <c r="F5353" s="4" t="n">
        <v>104.84</v>
      </c>
      <c r="G5353" s="4" t="n">
        <v>105.08</v>
      </c>
      <c r="H5353" s="5" t="n">
        <v>2323047</v>
      </c>
      <c r="I5353" s="3"/>
      <c r="J5353" s="3" t="n">
        <f aca="false">ROUND((G5353-G5352)/G5352*100,2)</f>
        <v>-0.14</v>
      </c>
      <c r="K5353" s="3" t="str">
        <f aca="false">B5353&amp;"_"&amp;C5353</f>
        <v>11_2025-05-07</v>
      </c>
    </row>
    <row r="5354" customFormat="false" ht="15" hidden="false" customHeight="false" outlineLevel="0" collapsed="false">
      <c r="A5354" s="3" t="n">
        <v>5353</v>
      </c>
      <c r="B5354" s="3" t="n">
        <v>11</v>
      </c>
      <c r="C5354" s="3" t="s">
        <v>409</v>
      </c>
      <c r="D5354" s="4" t="n">
        <v>103.79</v>
      </c>
      <c r="E5354" s="4" t="n">
        <v>104.23</v>
      </c>
      <c r="F5354" s="4" t="n">
        <v>103.33</v>
      </c>
      <c r="G5354" s="4" t="n">
        <v>103.78</v>
      </c>
      <c r="H5354" s="5" t="n">
        <v>1164462</v>
      </c>
      <c r="I5354" s="3"/>
      <c r="J5354" s="3" t="n">
        <f aca="false">ROUND((G5354-G5353)/G5353*100,2)</f>
        <v>-1.24</v>
      </c>
      <c r="K5354" s="3" t="str">
        <f aca="false">B5354&amp;"_"&amp;C5354</f>
        <v>11_2025-05-08</v>
      </c>
    </row>
    <row r="5355" customFormat="false" ht="15" hidden="false" customHeight="false" outlineLevel="0" collapsed="false">
      <c r="A5355" s="3" t="n">
        <v>5354</v>
      </c>
      <c r="B5355" s="3" t="n">
        <v>11</v>
      </c>
      <c r="C5355" s="3" t="s">
        <v>410</v>
      </c>
      <c r="D5355" s="4" t="n">
        <v>103.84</v>
      </c>
      <c r="E5355" s="4" t="n">
        <v>104.06</v>
      </c>
      <c r="F5355" s="4" t="n">
        <v>103.32</v>
      </c>
      <c r="G5355" s="4" t="n">
        <v>103.58</v>
      </c>
      <c r="H5355" s="5" t="n">
        <v>4969133</v>
      </c>
      <c r="I5355" s="3"/>
      <c r="J5355" s="3" t="n">
        <f aca="false">ROUND((G5355-G5354)/G5354*100,2)</f>
        <v>-0.19</v>
      </c>
      <c r="K5355" s="3" t="str">
        <f aca="false">B5355&amp;"_"&amp;C5355</f>
        <v>11_2025-05-09</v>
      </c>
    </row>
    <row r="5356" customFormat="false" ht="15" hidden="false" customHeight="false" outlineLevel="0" collapsed="false">
      <c r="A5356" s="3" t="n">
        <v>5355</v>
      </c>
      <c r="B5356" s="3" t="n">
        <v>11</v>
      </c>
      <c r="C5356" s="3" t="s">
        <v>411</v>
      </c>
      <c r="D5356" s="4" t="n">
        <v>105.44</v>
      </c>
      <c r="E5356" s="4" t="n">
        <v>105.68</v>
      </c>
      <c r="F5356" s="4" t="n">
        <v>104.68</v>
      </c>
      <c r="G5356" s="4" t="n">
        <v>105.31</v>
      </c>
      <c r="H5356" s="5" t="n">
        <v>6190590</v>
      </c>
      <c r="I5356" s="3"/>
      <c r="J5356" s="3" t="n">
        <f aca="false">ROUND((G5356-G5355)/G5355*100,2)</f>
        <v>1.67</v>
      </c>
      <c r="K5356" s="3" t="str">
        <f aca="false">B5356&amp;"_"&amp;C5356</f>
        <v>11_2025-05-12</v>
      </c>
    </row>
    <row r="5357" customFormat="false" ht="15" hidden="false" customHeight="false" outlineLevel="0" collapsed="false">
      <c r="A5357" s="3" t="n">
        <v>5356</v>
      </c>
      <c r="B5357" s="3" t="n">
        <v>11</v>
      </c>
      <c r="C5357" s="3" t="s">
        <v>412</v>
      </c>
      <c r="D5357" s="4" t="n">
        <v>105.24</v>
      </c>
      <c r="E5357" s="4" t="n">
        <v>105.34</v>
      </c>
      <c r="F5357" s="4" t="n">
        <v>104.91</v>
      </c>
      <c r="G5357" s="4" t="n">
        <v>105.21</v>
      </c>
      <c r="H5357" s="5" t="n">
        <v>4430040</v>
      </c>
      <c r="I5357" s="3"/>
      <c r="J5357" s="3" t="n">
        <f aca="false">ROUND((G5357-G5356)/G5356*100,2)</f>
        <v>-0.09</v>
      </c>
      <c r="K5357" s="3" t="str">
        <f aca="false">B5357&amp;"_"&amp;C5357</f>
        <v>11_2025-05-13</v>
      </c>
    </row>
    <row r="5358" customFormat="false" ht="15" hidden="false" customHeight="false" outlineLevel="0" collapsed="false">
      <c r="A5358" s="3" t="n">
        <v>5357</v>
      </c>
      <c r="B5358" s="3" t="n">
        <v>11</v>
      </c>
      <c r="C5358" s="3" t="s">
        <v>413</v>
      </c>
      <c r="D5358" s="4" t="n">
        <v>108.45</v>
      </c>
      <c r="E5358" s="4" t="n">
        <v>108.55</v>
      </c>
      <c r="F5358" s="4" t="n">
        <v>108.26</v>
      </c>
      <c r="G5358" s="4" t="n">
        <v>108.26</v>
      </c>
      <c r="H5358" s="5" t="n">
        <v>5287389</v>
      </c>
      <c r="I5358" s="3"/>
      <c r="J5358" s="3" t="n">
        <f aca="false">ROUND((G5358-G5357)/G5357*100,2)</f>
        <v>2.9</v>
      </c>
      <c r="K5358" s="3" t="str">
        <f aca="false">B5358&amp;"_"&amp;C5358</f>
        <v>11_2025-05-14</v>
      </c>
    </row>
    <row r="5359" customFormat="false" ht="15" hidden="false" customHeight="false" outlineLevel="0" collapsed="false">
      <c r="A5359" s="3" t="n">
        <v>5358</v>
      </c>
      <c r="B5359" s="3" t="n">
        <v>11</v>
      </c>
      <c r="C5359" s="3" t="s">
        <v>414</v>
      </c>
      <c r="D5359" s="4" t="n">
        <v>108.53</v>
      </c>
      <c r="E5359" s="4" t="n">
        <v>108.97</v>
      </c>
      <c r="F5359" s="4" t="n">
        <v>107.87</v>
      </c>
      <c r="G5359" s="4" t="n">
        <v>108.48</v>
      </c>
      <c r="H5359" s="5" t="n">
        <v>2677873</v>
      </c>
      <c r="I5359" s="3"/>
      <c r="J5359" s="3" t="n">
        <f aca="false">ROUND((G5359-G5358)/G5358*100,2)</f>
        <v>0.2</v>
      </c>
      <c r="K5359" s="3" t="str">
        <f aca="false">B5359&amp;"_"&amp;C5359</f>
        <v>11_2025-05-15</v>
      </c>
    </row>
    <row r="5360" customFormat="false" ht="15" hidden="false" customHeight="false" outlineLevel="0" collapsed="false">
      <c r="A5360" s="3" t="n">
        <v>5359</v>
      </c>
      <c r="B5360" s="3" t="n">
        <v>11</v>
      </c>
      <c r="C5360" s="3" t="s">
        <v>415</v>
      </c>
      <c r="D5360" s="4" t="n">
        <v>108.69</v>
      </c>
      <c r="E5360" s="4" t="n">
        <v>109.22</v>
      </c>
      <c r="F5360" s="4" t="n">
        <v>108.68</v>
      </c>
      <c r="G5360" s="4" t="n">
        <v>108.94</v>
      </c>
      <c r="H5360" s="5" t="n">
        <v>4368237</v>
      </c>
      <c r="I5360" s="3"/>
      <c r="J5360" s="3" t="n">
        <f aca="false">ROUND((G5360-G5359)/G5359*100,2)</f>
        <v>0.42</v>
      </c>
      <c r="K5360" s="3" t="str">
        <f aca="false">B5360&amp;"_"&amp;C5360</f>
        <v>11_2025-05-16</v>
      </c>
    </row>
    <row r="5361" customFormat="false" ht="15" hidden="false" customHeight="false" outlineLevel="0" collapsed="false">
      <c r="A5361" s="3" t="n">
        <v>5360</v>
      </c>
      <c r="B5361" s="3" t="n">
        <v>11</v>
      </c>
      <c r="C5361" s="3" t="s">
        <v>416</v>
      </c>
      <c r="D5361" s="4" t="n">
        <v>109.83</v>
      </c>
      <c r="E5361" s="4" t="n">
        <v>110.3</v>
      </c>
      <c r="F5361" s="4" t="n">
        <v>109.61</v>
      </c>
      <c r="G5361" s="4" t="n">
        <v>109.63</v>
      </c>
      <c r="H5361" s="5" t="n">
        <v>4501004</v>
      </c>
      <c r="I5361" s="3"/>
      <c r="J5361" s="3" t="n">
        <f aca="false">ROUND((G5361-G5360)/G5360*100,2)</f>
        <v>0.63</v>
      </c>
      <c r="K5361" s="3" t="str">
        <f aca="false">B5361&amp;"_"&amp;C5361</f>
        <v>11_2025-05-19</v>
      </c>
    </row>
    <row r="5362" customFormat="false" ht="15" hidden="false" customHeight="false" outlineLevel="0" collapsed="false">
      <c r="A5362" s="3" t="n">
        <v>5361</v>
      </c>
      <c r="B5362" s="3" t="n">
        <v>11</v>
      </c>
      <c r="C5362" s="3" t="s">
        <v>417</v>
      </c>
      <c r="D5362" s="4" t="n">
        <v>110.82</v>
      </c>
      <c r="E5362" s="4" t="n">
        <v>111.46</v>
      </c>
      <c r="F5362" s="4" t="n">
        <v>110.32</v>
      </c>
      <c r="G5362" s="4" t="n">
        <v>110.88</v>
      </c>
      <c r="H5362" s="5" t="n">
        <v>4879912</v>
      </c>
      <c r="I5362" s="3"/>
      <c r="J5362" s="3" t="n">
        <f aca="false">ROUND((G5362-G5361)/G5361*100,2)</f>
        <v>1.14</v>
      </c>
      <c r="K5362" s="3" t="str">
        <f aca="false">B5362&amp;"_"&amp;C5362</f>
        <v>11_2025-05-20</v>
      </c>
    </row>
    <row r="5363" customFormat="false" ht="15" hidden="false" customHeight="false" outlineLevel="0" collapsed="false">
      <c r="A5363" s="3" t="n">
        <v>5362</v>
      </c>
      <c r="B5363" s="3" t="n">
        <v>11</v>
      </c>
      <c r="C5363" s="3" t="s">
        <v>418</v>
      </c>
      <c r="D5363" s="4" t="n">
        <v>111.7</v>
      </c>
      <c r="E5363" s="4" t="n">
        <v>111.95</v>
      </c>
      <c r="F5363" s="4" t="n">
        <v>110.84</v>
      </c>
      <c r="G5363" s="4" t="n">
        <v>111.27</v>
      </c>
      <c r="H5363" s="5" t="n">
        <v>3100095</v>
      </c>
      <c r="I5363" s="3"/>
      <c r="J5363" s="3" t="n">
        <f aca="false">ROUND((G5363-G5362)/G5362*100,2)</f>
        <v>0.35</v>
      </c>
      <c r="K5363" s="3" t="str">
        <f aca="false">B5363&amp;"_"&amp;C5363</f>
        <v>11_2025-05-21</v>
      </c>
    </row>
    <row r="5364" customFormat="false" ht="15" hidden="false" customHeight="false" outlineLevel="0" collapsed="false">
      <c r="A5364" s="3" t="n">
        <v>5363</v>
      </c>
      <c r="B5364" s="3" t="n">
        <v>11</v>
      </c>
      <c r="C5364" s="3" t="s">
        <v>419</v>
      </c>
      <c r="D5364" s="4" t="n">
        <v>110.81</v>
      </c>
      <c r="E5364" s="4" t="n">
        <v>111.48</v>
      </c>
      <c r="F5364" s="4" t="n">
        <v>110.64</v>
      </c>
      <c r="G5364" s="4" t="n">
        <v>110.89</v>
      </c>
      <c r="H5364" s="5" t="n">
        <v>4106044</v>
      </c>
      <c r="I5364" s="3"/>
      <c r="J5364" s="3" t="n">
        <f aca="false">ROUND((G5364-G5363)/G5363*100,2)</f>
        <v>-0.34</v>
      </c>
      <c r="K5364" s="3" t="str">
        <f aca="false">B5364&amp;"_"&amp;C5364</f>
        <v>11_2025-05-22</v>
      </c>
    </row>
    <row r="5365" customFormat="false" ht="15" hidden="false" customHeight="false" outlineLevel="0" collapsed="false">
      <c r="A5365" s="3" t="n">
        <v>5364</v>
      </c>
      <c r="B5365" s="3" t="n">
        <v>11</v>
      </c>
      <c r="C5365" s="3" t="s">
        <v>420</v>
      </c>
      <c r="D5365" s="4" t="n">
        <v>112.57</v>
      </c>
      <c r="E5365" s="4" t="n">
        <v>113.2</v>
      </c>
      <c r="F5365" s="4" t="n">
        <v>112.25</v>
      </c>
      <c r="G5365" s="4" t="n">
        <v>112.51</v>
      </c>
      <c r="H5365" s="5" t="n">
        <v>4363266</v>
      </c>
      <c r="I5365" s="3"/>
      <c r="J5365" s="3" t="n">
        <f aca="false">ROUND((G5365-G5364)/G5364*100,2)</f>
        <v>1.46</v>
      </c>
      <c r="K5365" s="3" t="str">
        <f aca="false">B5365&amp;"_"&amp;C5365</f>
        <v>11_2025-05-23</v>
      </c>
    </row>
    <row r="5366" customFormat="false" ht="15" hidden="false" customHeight="false" outlineLevel="0" collapsed="false">
      <c r="A5366" s="3" t="n">
        <v>5365</v>
      </c>
      <c r="B5366" s="3" t="n">
        <v>11</v>
      </c>
      <c r="C5366" s="3" t="s">
        <v>421</v>
      </c>
      <c r="D5366" s="4" t="n">
        <v>111.68</v>
      </c>
      <c r="E5366" s="4" t="n">
        <v>111.91</v>
      </c>
      <c r="F5366" s="4" t="n">
        <v>111.02</v>
      </c>
      <c r="G5366" s="4" t="n">
        <v>111.35</v>
      </c>
      <c r="H5366" s="5" t="n">
        <v>1257321</v>
      </c>
      <c r="I5366" s="3"/>
      <c r="J5366" s="3" t="n">
        <f aca="false">ROUND((G5366-G5365)/G5365*100,2)</f>
        <v>-1.03</v>
      </c>
      <c r="K5366" s="3" t="str">
        <f aca="false">B5366&amp;"_"&amp;C5366</f>
        <v>11_2025-05-26</v>
      </c>
    </row>
    <row r="5367" customFormat="false" ht="15" hidden="false" customHeight="false" outlineLevel="0" collapsed="false">
      <c r="A5367" s="3" t="n">
        <v>5366</v>
      </c>
      <c r="B5367" s="3" t="n">
        <v>11</v>
      </c>
      <c r="C5367" s="3" t="s">
        <v>422</v>
      </c>
      <c r="D5367" s="4" t="n">
        <v>111.9</v>
      </c>
      <c r="E5367" s="4" t="n">
        <v>112.21</v>
      </c>
      <c r="F5367" s="4" t="n">
        <v>111.87</v>
      </c>
      <c r="G5367" s="4" t="n">
        <v>111.97</v>
      </c>
      <c r="H5367" s="5" t="n">
        <v>5516264</v>
      </c>
      <c r="I5367" s="3"/>
      <c r="J5367" s="3" t="n">
        <f aca="false">ROUND((G5367-G5366)/G5366*100,2)</f>
        <v>0.56</v>
      </c>
      <c r="K5367" s="3" t="str">
        <f aca="false">B5367&amp;"_"&amp;C5367</f>
        <v>11_2025-05-27</v>
      </c>
    </row>
    <row r="5368" customFormat="false" ht="15" hidden="false" customHeight="false" outlineLevel="0" collapsed="false">
      <c r="A5368" s="3" t="n">
        <v>5367</v>
      </c>
      <c r="B5368" s="3" t="n">
        <v>11</v>
      </c>
      <c r="C5368" s="3" t="s">
        <v>423</v>
      </c>
      <c r="D5368" s="4" t="n">
        <v>112.39</v>
      </c>
      <c r="E5368" s="4" t="n">
        <v>112.86</v>
      </c>
      <c r="F5368" s="4" t="n">
        <v>111.76</v>
      </c>
      <c r="G5368" s="4" t="n">
        <v>112.65</v>
      </c>
      <c r="H5368" s="5" t="n">
        <v>1170536</v>
      </c>
      <c r="I5368" s="3"/>
      <c r="J5368" s="3" t="n">
        <f aca="false">ROUND((G5368-G5367)/G5367*100,2)</f>
        <v>0.61</v>
      </c>
      <c r="K5368" s="3" t="str">
        <f aca="false">B5368&amp;"_"&amp;C5368</f>
        <v>11_2025-05-28</v>
      </c>
    </row>
    <row r="5369" customFormat="false" ht="15" hidden="false" customHeight="false" outlineLevel="0" collapsed="false">
      <c r="A5369" s="3" t="n">
        <v>5368</v>
      </c>
      <c r="B5369" s="3" t="n">
        <v>11</v>
      </c>
      <c r="C5369" s="3" t="s">
        <v>424</v>
      </c>
      <c r="D5369" s="4" t="n">
        <v>109.83</v>
      </c>
      <c r="E5369" s="4" t="n">
        <v>110.64</v>
      </c>
      <c r="F5369" s="4" t="n">
        <v>109.54</v>
      </c>
      <c r="G5369" s="4" t="n">
        <v>110.23</v>
      </c>
      <c r="H5369" s="5" t="n">
        <v>4914284</v>
      </c>
      <c r="I5369" s="3"/>
      <c r="J5369" s="3" t="n">
        <f aca="false">ROUND((G5369-G5368)/G5368*100,2)</f>
        <v>-2.15</v>
      </c>
      <c r="K5369" s="3" t="str">
        <f aca="false">B5369&amp;"_"&amp;C5369</f>
        <v>11_2025-05-29</v>
      </c>
    </row>
    <row r="5370" customFormat="false" ht="15" hidden="false" customHeight="false" outlineLevel="0" collapsed="false">
      <c r="A5370" s="3" t="n">
        <v>5369</v>
      </c>
      <c r="B5370" s="3" t="n">
        <v>11</v>
      </c>
      <c r="C5370" s="3" t="s">
        <v>425</v>
      </c>
      <c r="D5370" s="4" t="n">
        <v>111.16</v>
      </c>
      <c r="E5370" s="4" t="n">
        <v>111.84</v>
      </c>
      <c r="F5370" s="4" t="n">
        <v>110.51</v>
      </c>
      <c r="G5370" s="4" t="n">
        <v>111.48</v>
      </c>
      <c r="H5370" s="5" t="n">
        <v>3713916</v>
      </c>
      <c r="I5370" s="3"/>
      <c r="J5370" s="3" t="n">
        <f aca="false">ROUND((G5370-G5369)/G5369*100,2)</f>
        <v>1.13</v>
      </c>
      <c r="K5370" s="3" t="str">
        <f aca="false">B5370&amp;"_"&amp;C5370</f>
        <v>11_2025-05-30</v>
      </c>
    </row>
    <row r="5371" customFormat="false" ht="15" hidden="false" customHeight="false" outlineLevel="0" collapsed="false">
      <c r="A5371" s="3" t="n">
        <v>5370</v>
      </c>
      <c r="B5371" s="3" t="n">
        <v>11</v>
      </c>
      <c r="C5371" s="3" t="s">
        <v>426</v>
      </c>
      <c r="D5371" s="4" t="n">
        <v>113.39</v>
      </c>
      <c r="E5371" s="4" t="n">
        <v>113.54</v>
      </c>
      <c r="F5371" s="4" t="n">
        <v>112.64</v>
      </c>
      <c r="G5371" s="4" t="n">
        <v>113.16</v>
      </c>
      <c r="H5371" s="5" t="n">
        <v>5776293</v>
      </c>
      <c r="I5371" s="3"/>
      <c r="J5371" s="3" t="n">
        <f aca="false">ROUND((G5371-G5370)/G5370*100,2)</f>
        <v>1.51</v>
      </c>
      <c r="K5371" s="3" t="str">
        <f aca="false">B5371&amp;"_"&amp;C5371</f>
        <v>11_2025-06-02</v>
      </c>
    </row>
    <row r="5372" customFormat="false" ht="15" hidden="false" customHeight="false" outlineLevel="0" collapsed="false">
      <c r="A5372" s="3" t="n">
        <v>5371</v>
      </c>
      <c r="B5372" s="3" t="n">
        <v>11</v>
      </c>
      <c r="C5372" s="3" t="s">
        <v>427</v>
      </c>
      <c r="D5372" s="4" t="n">
        <v>112.29</v>
      </c>
      <c r="E5372" s="4" t="n">
        <v>112.36</v>
      </c>
      <c r="F5372" s="4" t="n">
        <v>111.8</v>
      </c>
      <c r="G5372" s="4" t="n">
        <v>112.13</v>
      </c>
      <c r="H5372" s="5" t="n">
        <v>4679071</v>
      </c>
      <c r="I5372" s="3"/>
      <c r="J5372" s="3" t="n">
        <f aca="false">ROUND((G5372-G5371)/G5371*100,2)</f>
        <v>-0.91</v>
      </c>
      <c r="K5372" s="3" t="str">
        <f aca="false">B5372&amp;"_"&amp;C5372</f>
        <v>11_2025-06-03</v>
      </c>
    </row>
    <row r="5373" customFormat="false" ht="15" hidden="false" customHeight="false" outlineLevel="0" collapsed="false">
      <c r="A5373" s="3" t="n">
        <v>5372</v>
      </c>
      <c r="B5373" s="3" t="n">
        <v>11</v>
      </c>
      <c r="C5373" s="3" t="s">
        <v>428</v>
      </c>
      <c r="D5373" s="4" t="n">
        <v>111.87</v>
      </c>
      <c r="E5373" s="4" t="n">
        <v>112.75</v>
      </c>
      <c r="F5373" s="4" t="n">
        <v>111.31</v>
      </c>
      <c r="G5373" s="4" t="n">
        <v>112.22</v>
      </c>
      <c r="H5373" s="5" t="n">
        <v>1307983</v>
      </c>
      <c r="I5373" s="3"/>
      <c r="J5373" s="3" t="n">
        <f aca="false">ROUND((G5373-G5372)/G5372*100,2)</f>
        <v>0.08</v>
      </c>
      <c r="K5373" s="3" t="str">
        <f aca="false">B5373&amp;"_"&amp;C5373</f>
        <v>11_2025-06-04</v>
      </c>
    </row>
    <row r="5374" customFormat="false" ht="15" hidden="false" customHeight="false" outlineLevel="0" collapsed="false">
      <c r="A5374" s="3" t="n">
        <v>5373</v>
      </c>
      <c r="B5374" s="3" t="n">
        <v>11</v>
      </c>
      <c r="C5374" s="3" t="s">
        <v>429</v>
      </c>
      <c r="D5374" s="4" t="n">
        <v>111.57</v>
      </c>
      <c r="E5374" s="4" t="n">
        <v>112.46</v>
      </c>
      <c r="F5374" s="4" t="n">
        <v>111.48</v>
      </c>
      <c r="G5374" s="4" t="n">
        <v>111.88</v>
      </c>
      <c r="H5374" s="5" t="n">
        <v>5485897</v>
      </c>
      <c r="I5374" s="3"/>
      <c r="J5374" s="3" t="n">
        <f aca="false">ROUND((G5374-G5373)/G5373*100,2)</f>
        <v>-0.3</v>
      </c>
      <c r="K5374" s="3" t="str">
        <f aca="false">B5374&amp;"_"&amp;C5374</f>
        <v>11_2025-06-05</v>
      </c>
    </row>
    <row r="5375" customFormat="false" ht="15" hidden="false" customHeight="false" outlineLevel="0" collapsed="false">
      <c r="A5375" s="3" t="n">
        <v>5374</v>
      </c>
      <c r="B5375" s="3" t="n">
        <v>11</v>
      </c>
      <c r="C5375" s="3" t="s">
        <v>430</v>
      </c>
      <c r="D5375" s="4" t="n">
        <v>113.04</v>
      </c>
      <c r="E5375" s="4" t="n">
        <v>113.62</v>
      </c>
      <c r="F5375" s="4" t="n">
        <v>112.48</v>
      </c>
      <c r="G5375" s="4" t="n">
        <v>113.37</v>
      </c>
      <c r="H5375" s="5" t="n">
        <v>3027614</v>
      </c>
      <c r="I5375" s="3"/>
      <c r="J5375" s="3" t="n">
        <f aca="false">ROUND((G5375-G5374)/G5374*100,2)</f>
        <v>1.33</v>
      </c>
      <c r="K5375" s="3" t="str">
        <f aca="false">B5375&amp;"_"&amp;C5375</f>
        <v>11_2025-06-06</v>
      </c>
    </row>
    <row r="5376" customFormat="false" ht="15" hidden="false" customHeight="false" outlineLevel="0" collapsed="false">
      <c r="A5376" s="3" t="n">
        <v>5375</v>
      </c>
      <c r="B5376" s="3" t="n">
        <v>11</v>
      </c>
      <c r="C5376" s="3" t="s">
        <v>431</v>
      </c>
      <c r="D5376" s="4" t="n">
        <v>113.67</v>
      </c>
      <c r="E5376" s="4" t="n">
        <v>114.21</v>
      </c>
      <c r="F5376" s="4" t="n">
        <v>113.64</v>
      </c>
      <c r="G5376" s="4" t="n">
        <v>113.81</v>
      </c>
      <c r="H5376" s="5" t="n">
        <v>7951458</v>
      </c>
      <c r="I5376" s="3"/>
      <c r="J5376" s="3" t="n">
        <f aca="false">ROUND((G5376-G5375)/G5375*100,2)</f>
        <v>0.39</v>
      </c>
      <c r="K5376" s="3" t="str">
        <f aca="false">B5376&amp;"_"&amp;C5376</f>
        <v>11_2025-06-09</v>
      </c>
    </row>
    <row r="5377" customFormat="false" ht="15" hidden="false" customHeight="false" outlineLevel="0" collapsed="false">
      <c r="A5377" s="3" t="n">
        <v>5376</v>
      </c>
      <c r="B5377" s="3" t="n">
        <v>11</v>
      </c>
      <c r="C5377" s="3" t="s">
        <v>432</v>
      </c>
      <c r="D5377" s="4" t="n">
        <v>114.06</v>
      </c>
      <c r="E5377" s="4" t="n">
        <v>114.51</v>
      </c>
      <c r="F5377" s="4" t="n">
        <v>113.46</v>
      </c>
      <c r="G5377" s="4" t="n">
        <v>113.86</v>
      </c>
      <c r="H5377" s="5" t="n">
        <v>4629211</v>
      </c>
      <c r="I5377" s="3"/>
      <c r="J5377" s="3" t="n">
        <f aca="false">ROUND((G5377-G5376)/G5376*100,2)</f>
        <v>0.04</v>
      </c>
      <c r="K5377" s="3" t="str">
        <f aca="false">B5377&amp;"_"&amp;C5377</f>
        <v>11_2025-06-10</v>
      </c>
    </row>
    <row r="5378" customFormat="false" ht="15" hidden="false" customHeight="false" outlineLevel="0" collapsed="false">
      <c r="A5378" s="3" t="n">
        <v>5377</v>
      </c>
      <c r="B5378" s="3" t="n">
        <v>11</v>
      </c>
      <c r="C5378" s="3" t="s">
        <v>433</v>
      </c>
      <c r="D5378" s="4" t="n">
        <v>114.42</v>
      </c>
      <c r="E5378" s="4" t="n">
        <v>114.83</v>
      </c>
      <c r="F5378" s="4" t="n">
        <v>114.07</v>
      </c>
      <c r="G5378" s="4" t="n">
        <v>114.51</v>
      </c>
      <c r="H5378" s="5" t="n">
        <v>4087327</v>
      </c>
      <c r="I5378" s="3"/>
      <c r="J5378" s="3" t="n">
        <f aca="false">ROUND((G5378-G5377)/G5377*100,2)</f>
        <v>0.57</v>
      </c>
      <c r="K5378" s="3" t="str">
        <f aca="false">B5378&amp;"_"&amp;C5378</f>
        <v>11_2025-06-11</v>
      </c>
    </row>
    <row r="5379" customFormat="false" ht="15" hidden="false" customHeight="false" outlineLevel="0" collapsed="false">
      <c r="A5379" s="3" t="n">
        <v>5378</v>
      </c>
      <c r="B5379" s="3" t="n">
        <v>11</v>
      </c>
      <c r="C5379" s="3" t="s">
        <v>434</v>
      </c>
      <c r="D5379" s="4" t="n">
        <v>116.89</v>
      </c>
      <c r="E5379" s="4" t="n">
        <v>117.13</v>
      </c>
      <c r="F5379" s="4" t="n">
        <v>116.74</v>
      </c>
      <c r="G5379" s="4" t="n">
        <v>117.06</v>
      </c>
      <c r="H5379" s="5" t="n">
        <v>2016484</v>
      </c>
      <c r="I5379" s="3"/>
      <c r="J5379" s="3" t="n">
        <f aca="false">ROUND((G5379-G5378)/G5378*100,2)</f>
        <v>2.23</v>
      </c>
      <c r="K5379" s="3" t="str">
        <f aca="false">B5379&amp;"_"&amp;C5379</f>
        <v>11_2025-06-12</v>
      </c>
    </row>
    <row r="5380" customFormat="false" ht="15" hidden="false" customHeight="false" outlineLevel="0" collapsed="false">
      <c r="A5380" s="3" t="n">
        <v>5379</v>
      </c>
      <c r="B5380" s="3" t="n">
        <v>11</v>
      </c>
      <c r="C5380" s="3" t="s">
        <v>435</v>
      </c>
      <c r="D5380" s="4" t="n">
        <v>117.38</v>
      </c>
      <c r="E5380" s="4" t="n">
        <v>117.92</v>
      </c>
      <c r="F5380" s="4" t="n">
        <v>117.31</v>
      </c>
      <c r="G5380" s="4" t="n">
        <v>117.35</v>
      </c>
      <c r="H5380" s="5" t="n">
        <v>724314</v>
      </c>
      <c r="I5380" s="3"/>
      <c r="J5380" s="3" t="n">
        <f aca="false">ROUND((G5380-G5379)/G5379*100,2)</f>
        <v>0.25</v>
      </c>
      <c r="K5380" s="3" t="str">
        <f aca="false">B5380&amp;"_"&amp;C5380</f>
        <v>11_2025-06-13</v>
      </c>
    </row>
    <row r="5381" customFormat="false" ht="15" hidden="false" customHeight="false" outlineLevel="0" collapsed="false">
      <c r="A5381" s="3" t="n">
        <v>5380</v>
      </c>
      <c r="B5381" s="3" t="n">
        <v>11</v>
      </c>
      <c r="C5381" s="3" t="s">
        <v>436</v>
      </c>
      <c r="D5381" s="4" t="n">
        <v>115.83</v>
      </c>
      <c r="E5381" s="4" t="n">
        <v>116.38</v>
      </c>
      <c r="F5381" s="4" t="n">
        <v>115.72</v>
      </c>
      <c r="G5381" s="4" t="n">
        <v>116.23</v>
      </c>
      <c r="H5381" s="5" t="n">
        <v>2804100</v>
      </c>
      <c r="I5381" s="3"/>
      <c r="J5381" s="3" t="n">
        <f aca="false">ROUND((G5381-G5380)/G5380*100,2)</f>
        <v>-0.95</v>
      </c>
      <c r="K5381" s="3" t="str">
        <f aca="false">B5381&amp;"_"&amp;C5381</f>
        <v>11_2025-06-16</v>
      </c>
    </row>
    <row r="5382" customFormat="false" ht="15" hidden="false" customHeight="false" outlineLevel="0" collapsed="false">
      <c r="A5382" s="3" t="n">
        <v>5381</v>
      </c>
      <c r="B5382" s="3" t="n">
        <v>11</v>
      </c>
      <c r="C5382" s="3" t="s">
        <v>437</v>
      </c>
      <c r="D5382" s="4" t="n">
        <v>119.95</v>
      </c>
      <c r="E5382" s="4" t="n">
        <v>120.66</v>
      </c>
      <c r="F5382" s="4" t="n">
        <v>119.75</v>
      </c>
      <c r="G5382" s="4" t="n">
        <v>119.96</v>
      </c>
      <c r="H5382" s="5" t="n">
        <v>3782621</v>
      </c>
      <c r="I5382" s="3"/>
      <c r="J5382" s="3" t="n">
        <f aca="false">ROUND((G5382-G5381)/G5381*100,2)</f>
        <v>3.21</v>
      </c>
      <c r="K5382" s="3" t="str">
        <f aca="false">B5382&amp;"_"&amp;C5382</f>
        <v>11_2025-06-17</v>
      </c>
    </row>
    <row r="5383" customFormat="false" ht="15" hidden="false" customHeight="false" outlineLevel="0" collapsed="false">
      <c r="A5383" s="3" t="n">
        <v>5382</v>
      </c>
      <c r="B5383" s="3" t="n">
        <v>11</v>
      </c>
      <c r="C5383" s="3" t="s">
        <v>438</v>
      </c>
      <c r="D5383" s="4" t="n">
        <v>118.38</v>
      </c>
      <c r="E5383" s="4" t="n">
        <v>119.06</v>
      </c>
      <c r="F5383" s="4" t="n">
        <v>118.02</v>
      </c>
      <c r="G5383" s="4" t="n">
        <v>118.31</v>
      </c>
      <c r="H5383" s="5" t="n">
        <v>7927772</v>
      </c>
      <c r="I5383" s="3"/>
      <c r="J5383" s="3" t="n">
        <f aca="false">ROUND((G5383-G5382)/G5382*100,2)</f>
        <v>-1.38</v>
      </c>
      <c r="K5383" s="3" t="str">
        <f aca="false">B5383&amp;"_"&amp;C5383</f>
        <v>11_2025-06-18</v>
      </c>
    </row>
    <row r="5384" customFormat="false" ht="15" hidden="false" customHeight="false" outlineLevel="0" collapsed="false">
      <c r="A5384" s="3" t="n">
        <v>5383</v>
      </c>
      <c r="B5384" s="3" t="n">
        <v>11</v>
      </c>
      <c r="C5384" s="3" t="s">
        <v>439</v>
      </c>
      <c r="D5384" s="4" t="n">
        <v>117.1</v>
      </c>
      <c r="E5384" s="4" t="n">
        <v>117.45</v>
      </c>
      <c r="F5384" s="4" t="n">
        <v>116.95</v>
      </c>
      <c r="G5384" s="4" t="n">
        <v>117.09</v>
      </c>
      <c r="H5384" s="5" t="n">
        <v>1248320</v>
      </c>
      <c r="I5384" s="3"/>
      <c r="J5384" s="3" t="n">
        <f aca="false">ROUND((G5384-G5383)/G5383*100,2)</f>
        <v>-1.03</v>
      </c>
      <c r="K5384" s="3" t="str">
        <f aca="false">B5384&amp;"_"&amp;C5384</f>
        <v>11_2025-06-19</v>
      </c>
    </row>
    <row r="5385" customFormat="false" ht="15" hidden="false" customHeight="false" outlineLevel="0" collapsed="false">
      <c r="A5385" s="3" t="n">
        <v>5384</v>
      </c>
      <c r="B5385" s="3" t="n">
        <v>11</v>
      </c>
      <c r="C5385" s="3" t="s">
        <v>440</v>
      </c>
      <c r="D5385" s="4" t="n">
        <v>117.89</v>
      </c>
      <c r="E5385" s="4" t="n">
        <v>118.15</v>
      </c>
      <c r="F5385" s="4" t="n">
        <v>117.68</v>
      </c>
      <c r="G5385" s="4" t="n">
        <v>117.79</v>
      </c>
      <c r="H5385" s="5" t="n">
        <v>1664021</v>
      </c>
      <c r="I5385" s="3"/>
      <c r="J5385" s="3" t="n">
        <f aca="false">ROUND((G5385-G5384)/G5384*100,2)</f>
        <v>0.6</v>
      </c>
      <c r="K5385" s="3" t="str">
        <f aca="false">B5385&amp;"_"&amp;C5385</f>
        <v>11_2025-06-20</v>
      </c>
    </row>
    <row r="5386" customFormat="false" ht="15" hidden="false" customHeight="false" outlineLevel="0" collapsed="false">
      <c r="A5386" s="3" t="n">
        <v>5385</v>
      </c>
      <c r="B5386" s="3" t="n">
        <v>11</v>
      </c>
      <c r="C5386" s="3" t="s">
        <v>441</v>
      </c>
      <c r="D5386" s="4" t="n">
        <v>117.69</v>
      </c>
      <c r="E5386" s="4" t="n">
        <v>118.23</v>
      </c>
      <c r="F5386" s="4" t="n">
        <v>117.52</v>
      </c>
      <c r="G5386" s="4" t="n">
        <v>118.11</v>
      </c>
      <c r="H5386" s="5" t="n">
        <v>1472294</v>
      </c>
      <c r="I5386" s="3"/>
      <c r="J5386" s="3" t="n">
        <f aca="false">ROUND((G5386-G5385)/G5385*100,2)</f>
        <v>0.27</v>
      </c>
      <c r="K5386" s="3" t="str">
        <f aca="false">B5386&amp;"_"&amp;C5386</f>
        <v>11_2025-06-23</v>
      </c>
    </row>
    <row r="5387" customFormat="false" ht="15" hidden="false" customHeight="false" outlineLevel="0" collapsed="false">
      <c r="A5387" s="3" t="n">
        <v>5386</v>
      </c>
      <c r="B5387" s="3" t="n">
        <v>11</v>
      </c>
      <c r="C5387" s="3" t="s">
        <v>442</v>
      </c>
      <c r="D5387" s="4" t="n">
        <v>116.49</v>
      </c>
      <c r="E5387" s="4" t="n">
        <v>116.69</v>
      </c>
      <c r="F5387" s="4" t="n">
        <v>115.86</v>
      </c>
      <c r="G5387" s="4" t="n">
        <v>116.12</v>
      </c>
      <c r="H5387" s="5" t="n">
        <v>6076685</v>
      </c>
      <c r="I5387" s="3"/>
      <c r="J5387" s="3" t="n">
        <f aca="false">ROUND((G5387-G5386)/G5386*100,2)</f>
        <v>-1.68</v>
      </c>
      <c r="K5387" s="3" t="str">
        <f aca="false">B5387&amp;"_"&amp;C5387</f>
        <v>11_2025-06-24</v>
      </c>
    </row>
    <row r="5388" customFormat="false" ht="15" hidden="false" customHeight="false" outlineLevel="0" collapsed="false">
      <c r="A5388" s="3" t="n">
        <v>5387</v>
      </c>
      <c r="B5388" s="3" t="n">
        <v>11</v>
      </c>
      <c r="C5388" s="3" t="s">
        <v>443</v>
      </c>
      <c r="D5388" s="4" t="n">
        <v>113.93</v>
      </c>
      <c r="E5388" s="4" t="n">
        <v>114.05</v>
      </c>
      <c r="F5388" s="4" t="n">
        <v>113.46</v>
      </c>
      <c r="G5388" s="4" t="n">
        <v>113.52</v>
      </c>
      <c r="H5388" s="5" t="n">
        <v>3267219</v>
      </c>
      <c r="I5388" s="3"/>
      <c r="J5388" s="3" t="n">
        <f aca="false">ROUND((G5388-G5387)/G5387*100,2)</f>
        <v>-2.24</v>
      </c>
      <c r="K5388" s="3" t="str">
        <f aca="false">B5388&amp;"_"&amp;C5388</f>
        <v>11_2025-06-25</v>
      </c>
    </row>
    <row r="5389" customFormat="false" ht="15" hidden="false" customHeight="false" outlineLevel="0" collapsed="false">
      <c r="A5389" s="3" t="n">
        <v>5388</v>
      </c>
      <c r="B5389" s="3" t="n">
        <v>11</v>
      </c>
      <c r="C5389" s="3" t="s">
        <v>444</v>
      </c>
      <c r="D5389" s="4" t="n">
        <v>114.34</v>
      </c>
      <c r="E5389" s="4" t="n">
        <v>114.37</v>
      </c>
      <c r="F5389" s="4" t="n">
        <v>114.11</v>
      </c>
      <c r="G5389" s="4" t="n">
        <v>114.29</v>
      </c>
      <c r="H5389" s="5" t="n">
        <v>7422708</v>
      </c>
      <c r="I5389" s="3"/>
      <c r="J5389" s="3" t="n">
        <f aca="false">ROUND((G5389-G5388)/G5388*100,2)</f>
        <v>0.68</v>
      </c>
      <c r="K5389" s="3" t="str">
        <f aca="false">B5389&amp;"_"&amp;C5389</f>
        <v>11_2025-06-26</v>
      </c>
    </row>
    <row r="5390" customFormat="false" ht="15" hidden="false" customHeight="false" outlineLevel="0" collapsed="false">
      <c r="A5390" s="3" t="n">
        <v>5389</v>
      </c>
      <c r="B5390" s="3" t="n">
        <v>11</v>
      </c>
      <c r="C5390" s="3" t="s">
        <v>445</v>
      </c>
      <c r="D5390" s="4" t="n">
        <v>115.09</v>
      </c>
      <c r="E5390" s="4" t="n">
        <v>115.69</v>
      </c>
      <c r="F5390" s="4" t="n">
        <v>114.74</v>
      </c>
      <c r="G5390" s="4" t="n">
        <v>114.75</v>
      </c>
      <c r="H5390" s="5" t="n">
        <v>1020872</v>
      </c>
      <c r="I5390" s="3"/>
      <c r="J5390" s="3" t="n">
        <f aca="false">ROUND((G5390-G5389)/G5389*100,2)</f>
        <v>0.4</v>
      </c>
      <c r="K5390" s="3" t="str">
        <f aca="false">B5390&amp;"_"&amp;C5390</f>
        <v>11_2025-06-27</v>
      </c>
    </row>
    <row r="5391" customFormat="false" ht="15" hidden="false" customHeight="false" outlineLevel="0" collapsed="false">
      <c r="A5391" s="3" t="n">
        <v>5390</v>
      </c>
      <c r="B5391" s="3" t="n">
        <v>11</v>
      </c>
      <c r="C5391" s="3" t="s">
        <v>446</v>
      </c>
      <c r="D5391" s="4" t="n">
        <v>113.97</v>
      </c>
      <c r="E5391" s="4" t="n">
        <v>114.09</v>
      </c>
      <c r="F5391" s="4" t="n">
        <v>113.6</v>
      </c>
      <c r="G5391" s="4" t="n">
        <v>114.06</v>
      </c>
      <c r="H5391" s="5" t="n">
        <v>1360688</v>
      </c>
      <c r="I5391" s="3"/>
      <c r="J5391" s="3" t="n">
        <f aca="false">ROUND((G5391-G5390)/G5390*100,2)</f>
        <v>-0.6</v>
      </c>
      <c r="K5391" s="3" t="str">
        <f aca="false">B5391&amp;"_"&amp;C5391</f>
        <v>11_2025-06-30</v>
      </c>
    </row>
    <row r="5392" customFormat="false" ht="15" hidden="false" customHeight="false" outlineLevel="0" collapsed="false">
      <c r="A5392" s="3" t="n">
        <v>5391</v>
      </c>
      <c r="B5392" s="3" t="n">
        <v>11</v>
      </c>
      <c r="C5392" s="3" t="s">
        <v>447</v>
      </c>
      <c r="D5392" s="4" t="n">
        <v>114.8</v>
      </c>
      <c r="E5392" s="4" t="n">
        <v>115.19</v>
      </c>
      <c r="F5392" s="4" t="n">
        <v>114.27</v>
      </c>
      <c r="G5392" s="4" t="n">
        <v>114.81</v>
      </c>
      <c r="H5392" s="5" t="n">
        <v>4144356</v>
      </c>
      <c r="I5392" s="3"/>
      <c r="J5392" s="3" t="n">
        <f aca="false">ROUND((G5392-G5391)/G5391*100,2)</f>
        <v>0.66</v>
      </c>
      <c r="K5392" s="3" t="str">
        <f aca="false">B5392&amp;"_"&amp;C5392</f>
        <v>11_2025-07-01</v>
      </c>
    </row>
    <row r="5393" customFormat="false" ht="15" hidden="false" customHeight="false" outlineLevel="0" collapsed="false">
      <c r="A5393" s="3" t="n">
        <v>5392</v>
      </c>
      <c r="B5393" s="3" t="n">
        <v>11</v>
      </c>
      <c r="C5393" s="3" t="s">
        <v>448</v>
      </c>
      <c r="D5393" s="4" t="n">
        <v>116.53</v>
      </c>
      <c r="E5393" s="4" t="n">
        <v>116.94</v>
      </c>
      <c r="F5393" s="4" t="n">
        <v>116.16</v>
      </c>
      <c r="G5393" s="4" t="n">
        <v>116.43</v>
      </c>
      <c r="H5393" s="5" t="n">
        <v>1952757</v>
      </c>
      <c r="I5393" s="3"/>
      <c r="J5393" s="3" t="n">
        <f aca="false">ROUND((G5393-G5392)/G5392*100,2)</f>
        <v>1.41</v>
      </c>
      <c r="K5393" s="3" t="str">
        <f aca="false">B5393&amp;"_"&amp;C5393</f>
        <v>11_2025-07-02</v>
      </c>
    </row>
    <row r="5394" customFormat="false" ht="15" hidden="false" customHeight="false" outlineLevel="0" collapsed="false">
      <c r="A5394" s="3" t="n">
        <v>5393</v>
      </c>
      <c r="B5394" s="3" t="n">
        <v>11</v>
      </c>
      <c r="C5394" s="3" t="s">
        <v>449</v>
      </c>
      <c r="D5394" s="4" t="n">
        <v>116.97</v>
      </c>
      <c r="E5394" s="4" t="n">
        <v>117.3</v>
      </c>
      <c r="F5394" s="4" t="n">
        <v>116.58</v>
      </c>
      <c r="G5394" s="4" t="n">
        <v>117.07</v>
      </c>
      <c r="H5394" s="5" t="n">
        <v>6590135</v>
      </c>
      <c r="I5394" s="3"/>
      <c r="J5394" s="3" t="n">
        <f aca="false">ROUND((G5394-G5393)/G5393*100,2)</f>
        <v>0.55</v>
      </c>
      <c r="K5394" s="3" t="str">
        <f aca="false">B5394&amp;"_"&amp;C5394</f>
        <v>11_2025-07-03</v>
      </c>
    </row>
    <row r="5395" customFormat="false" ht="15" hidden="false" customHeight="false" outlineLevel="0" collapsed="false">
      <c r="A5395" s="3" t="n">
        <v>5394</v>
      </c>
      <c r="B5395" s="3" t="n">
        <v>11</v>
      </c>
      <c r="C5395" s="3" t="s">
        <v>450</v>
      </c>
      <c r="D5395" s="4" t="n">
        <v>117.77</v>
      </c>
      <c r="E5395" s="4" t="n">
        <v>117.99</v>
      </c>
      <c r="F5395" s="4" t="n">
        <v>117.33</v>
      </c>
      <c r="G5395" s="4" t="n">
        <v>117.44</v>
      </c>
      <c r="H5395" s="5" t="n">
        <v>1585607</v>
      </c>
      <c r="I5395" s="3"/>
      <c r="J5395" s="3" t="n">
        <f aca="false">ROUND((G5395-G5394)/G5394*100,2)</f>
        <v>0.32</v>
      </c>
      <c r="K5395" s="3" t="str">
        <f aca="false">B5395&amp;"_"&amp;C5395</f>
        <v>11_2025-07-04</v>
      </c>
    </row>
    <row r="5396" customFormat="false" ht="15" hidden="false" customHeight="false" outlineLevel="0" collapsed="false">
      <c r="A5396" s="3" t="n">
        <v>5395</v>
      </c>
      <c r="B5396" s="3" t="n">
        <v>11</v>
      </c>
      <c r="C5396" s="3" t="s">
        <v>451</v>
      </c>
      <c r="D5396" s="4" t="n">
        <v>117.8</v>
      </c>
      <c r="E5396" s="4" t="n">
        <v>117.98</v>
      </c>
      <c r="F5396" s="4" t="n">
        <v>117.36</v>
      </c>
      <c r="G5396" s="4" t="n">
        <v>117.75</v>
      </c>
      <c r="H5396" s="5" t="n">
        <v>3446647</v>
      </c>
      <c r="I5396" s="3"/>
      <c r="J5396" s="3" t="n">
        <f aca="false">ROUND((G5396-G5395)/G5395*100,2)</f>
        <v>0.26</v>
      </c>
      <c r="K5396" s="3" t="str">
        <f aca="false">B5396&amp;"_"&amp;C5396</f>
        <v>11_2025-07-07</v>
      </c>
    </row>
    <row r="5397" customFormat="false" ht="15" hidden="false" customHeight="false" outlineLevel="0" collapsed="false">
      <c r="A5397" s="3" t="n">
        <v>5396</v>
      </c>
      <c r="B5397" s="3" t="n">
        <v>11</v>
      </c>
      <c r="C5397" s="3" t="s">
        <v>452</v>
      </c>
      <c r="D5397" s="4" t="n">
        <v>116.89</v>
      </c>
      <c r="E5397" s="4" t="n">
        <v>117.06</v>
      </c>
      <c r="F5397" s="4" t="n">
        <v>116.36</v>
      </c>
      <c r="G5397" s="4" t="n">
        <v>116.68</v>
      </c>
      <c r="H5397" s="5" t="n">
        <v>3965177</v>
      </c>
      <c r="I5397" s="3"/>
      <c r="J5397" s="3" t="n">
        <f aca="false">ROUND((G5397-G5396)/G5396*100,2)</f>
        <v>-0.91</v>
      </c>
      <c r="K5397" s="3" t="str">
        <f aca="false">B5397&amp;"_"&amp;C5397</f>
        <v>11_2025-07-08</v>
      </c>
    </row>
    <row r="5398" customFormat="false" ht="15" hidden="false" customHeight="false" outlineLevel="0" collapsed="false">
      <c r="A5398" s="3" t="n">
        <v>5397</v>
      </c>
      <c r="B5398" s="3" t="n">
        <v>11</v>
      </c>
      <c r="C5398" s="3" t="s">
        <v>453</v>
      </c>
      <c r="D5398" s="4" t="n">
        <v>116.94</v>
      </c>
      <c r="E5398" s="4" t="n">
        <v>117.53</v>
      </c>
      <c r="F5398" s="4" t="n">
        <v>115.92</v>
      </c>
      <c r="G5398" s="4" t="n">
        <v>116.53</v>
      </c>
      <c r="H5398" s="5" t="n">
        <v>7350498</v>
      </c>
      <c r="I5398" s="3"/>
      <c r="J5398" s="3" t="n">
        <f aca="false">ROUND((G5398-G5397)/G5397*100,2)</f>
        <v>-0.13</v>
      </c>
      <c r="K5398" s="3" t="str">
        <f aca="false">B5398&amp;"_"&amp;C5398</f>
        <v>11_2025-07-09</v>
      </c>
    </row>
    <row r="5399" customFormat="false" ht="15" hidden="false" customHeight="false" outlineLevel="0" collapsed="false">
      <c r="A5399" s="3" t="n">
        <v>5398</v>
      </c>
      <c r="B5399" s="3" t="n">
        <v>11</v>
      </c>
      <c r="C5399" s="3" t="s">
        <v>454</v>
      </c>
      <c r="D5399" s="4" t="n">
        <v>116.46</v>
      </c>
      <c r="E5399" s="4" t="n">
        <v>117</v>
      </c>
      <c r="F5399" s="4" t="n">
        <v>115.98</v>
      </c>
      <c r="G5399" s="4" t="n">
        <v>116.9</v>
      </c>
      <c r="H5399" s="5" t="n">
        <v>5234738</v>
      </c>
      <c r="I5399" s="3"/>
      <c r="J5399" s="3" t="n">
        <f aca="false">ROUND((G5399-G5398)/G5398*100,2)</f>
        <v>0.32</v>
      </c>
      <c r="K5399" s="3" t="str">
        <f aca="false">B5399&amp;"_"&amp;C5399</f>
        <v>11_2025-07-10</v>
      </c>
    </row>
    <row r="5400" customFormat="false" ht="15" hidden="false" customHeight="false" outlineLevel="0" collapsed="false">
      <c r="A5400" s="3" t="n">
        <v>5399</v>
      </c>
      <c r="B5400" s="3" t="n">
        <v>11</v>
      </c>
      <c r="C5400" s="3" t="s">
        <v>455</v>
      </c>
      <c r="D5400" s="4" t="n">
        <v>118.35</v>
      </c>
      <c r="E5400" s="4" t="n">
        <v>118.78</v>
      </c>
      <c r="F5400" s="4" t="n">
        <v>117.9</v>
      </c>
      <c r="G5400" s="4" t="n">
        <v>118.08</v>
      </c>
      <c r="H5400" s="5" t="n">
        <v>4803148</v>
      </c>
      <c r="I5400" s="3"/>
      <c r="J5400" s="3" t="n">
        <f aca="false">ROUND((G5400-G5399)/G5399*100,2)</f>
        <v>1.01</v>
      </c>
      <c r="K5400" s="3" t="str">
        <f aca="false">B5400&amp;"_"&amp;C5400</f>
        <v>11_2025-07-11</v>
      </c>
    </row>
    <row r="5401" customFormat="false" ht="15" hidden="false" customHeight="false" outlineLevel="0" collapsed="false">
      <c r="A5401" s="3" t="n">
        <v>5400</v>
      </c>
      <c r="B5401" s="3" t="n">
        <v>11</v>
      </c>
      <c r="C5401" s="3" t="s">
        <v>456</v>
      </c>
      <c r="D5401" s="4" t="n">
        <v>114.65</v>
      </c>
      <c r="E5401" s="4" t="n">
        <v>115.17</v>
      </c>
      <c r="F5401" s="4" t="n">
        <v>114.47</v>
      </c>
      <c r="G5401" s="4" t="n">
        <v>115.11</v>
      </c>
      <c r="H5401" s="5" t="n">
        <v>7480095</v>
      </c>
      <c r="I5401" s="3"/>
      <c r="J5401" s="3" t="n">
        <f aca="false">ROUND((G5401-G5400)/G5400*100,2)</f>
        <v>-2.52</v>
      </c>
      <c r="K5401" s="3" t="str">
        <f aca="false">B5401&amp;"_"&amp;C5401</f>
        <v>11_2025-07-14</v>
      </c>
    </row>
    <row r="5402" customFormat="false" ht="15" hidden="false" customHeight="false" outlineLevel="0" collapsed="false">
      <c r="A5402" s="3" t="n">
        <v>5401</v>
      </c>
      <c r="B5402" s="3" t="n">
        <v>11</v>
      </c>
      <c r="C5402" s="3" t="s">
        <v>457</v>
      </c>
      <c r="D5402" s="4" t="n">
        <v>115.81</v>
      </c>
      <c r="E5402" s="4" t="n">
        <v>116.33</v>
      </c>
      <c r="F5402" s="4" t="n">
        <v>115.17</v>
      </c>
      <c r="G5402" s="4" t="n">
        <v>115.75</v>
      </c>
      <c r="H5402" s="5" t="n">
        <v>6609370</v>
      </c>
      <c r="I5402" s="3"/>
      <c r="J5402" s="3" t="n">
        <f aca="false">ROUND((G5402-G5401)/G5401*100,2)</f>
        <v>0.56</v>
      </c>
      <c r="K5402" s="3" t="str">
        <f aca="false">B5402&amp;"_"&amp;C5402</f>
        <v>11_2025-07-15</v>
      </c>
    </row>
    <row r="5403" customFormat="false" ht="15" hidden="false" customHeight="false" outlineLevel="0" collapsed="false">
      <c r="A5403" s="3" t="n">
        <v>5402</v>
      </c>
      <c r="B5403" s="3" t="n">
        <v>11</v>
      </c>
      <c r="C5403" s="3" t="s">
        <v>458</v>
      </c>
      <c r="D5403" s="4" t="n">
        <v>113.26</v>
      </c>
      <c r="E5403" s="4" t="n">
        <v>113.68</v>
      </c>
      <c r="F5403" s="4" t="n">
        <v>112.49</v>
      </c>
      <c r="G5403" s="4" t="n">
        <v>112.98</v>
      </c>
      <c r="H5403" s="5" t="n">
        <v>6852491</v>
      </c>
      <c r="I5403" s="3"/>
      <c r="J5403" s="3" t="n">
        <f aca="false">ROUND((G5403-G5402)/G5402*100,2)</f>
        <v>-2.39</v>
      </c>
      <c r="K5403" s="3" t="str">
        <f aca="false">B5403&amp;"_"&amp;C5403</f>
        <v>11_2025-07-16</v>
      </c>
    </row>
    <row r="5404" customFormat="false" ht="15" hidden="false" customHeight="false" outlineLevel="0" collapsed="false">
      <c r="A5404" s="3" t="n">
        <v>5403</v>
      </c>
      <c r="B5404" s="3" t="n">
        <v>11</v>
      </c>
      <c r="C5404" s="3" t="s">
        <v>459</v>
      </c>
      <c r="D5404" s="4" t="n">
        <v>111.62</v>
      </c>
      <c r="E5404" s="4" t="n">
        <v>112.21</v>
      </c>
      <c r="F5404" s="4" t="n">
        <v>111.04</v>
      </c>
      <c r="G5404" s="4" t="n">
        <v>111.53</v>
      </c>
      <c r="H5404" s="5" t="n">
        <v>3569052</v>
      </c>
      <c r="I5404" s="3"/>
      <c r="J5404" s="3" t="n">
        <f aca="false">ROUND((G5404-G5403)/G5403*100,2)</f>
        <v>-1.28</v>
      </c>
      <c r="K5404" s="3" t="str">
        <f aca="false">B5404&amp;"_"&amp;C5404</f>
        <v>11_2025-07-17</v>
      </c>
    </row>
    <row r="5405" customFormat="false" ht="15" hidden="false" customHeight="false" outlineLevel="0" collapsed="false">
      <c r="A5405" s="3" t="n">
        <v>5404</v>
      </c>
      <c r="B5405" s="3" t="n">
        <v>11</v>
      </c>
      <c r="C5405" s="3" t="s">
        <v>460</v>
      </c>
      <c r="D5405" s="4" t="n">
        <v>112.91</v>
      </c>
      <c r="E5405" s="4" t="n">
        <v>113.44</v>
      </c>
      <c r="F5405" s="4" t="n">
        <v>112.67</v>
      </c>
      <c r="G5405" s="4" t="n">
        <v>112.86</v>
      </c>
      <c r="H5405" s="5" t="n">
        <v>7766167</v>
      </c>
      <c r="I5405" s="3"/>
      <c r="J5405" s="3" t="n">
        <f aca="false">ROUND((G5405-G5404)/G5404*100,2)</f>
        <v>1.19</v>
      </c>
      <c r="K5405" s="3" t="str">
        <f aca="false">B5405&amp;"_"&amp;C5405</f>
        <v>11_2025-07-18</v>
      </c>
    </row>
    <row r="5406" customFormat="false" ht="15" hidden="false" customHeight="false" outlineLevel="0" collapsed="false">
      <c r="A5406" s="3" t="n">
        <v>5405</v>
      </c>
      <c r="B5406" s="3" t="n">
        <v>11</v>
      </c>
      <c r="C5406" s="3" t="s">
        <v>461</v>
      </c>
      <c r="D5406" s="4" t="n">
        <v>112.58</v>
      </c>
      <c r="E5406" s="4" t="n">
        <v>113.46</v>
      </c>
      <c r="F5406" s="4" t="n">
        <v>112.23</v>
      </c>
      <c r="G5406" s="4" t="n">
        <v>112.94</v>
      </c>
      <c r="H5406" s="5" t="n">
        <v>1331482</v>
      </c>
      <c r="I5406" s="3"/>
      <c r="J5406" s="3" t="n">
        <f aca="false">ROUND((G5406-G5405)/G5405*100,2)</f>
        <v>0.07</v>
      </c>
      <c r="K5406" s="3" t="str">
        <f aca="false">B5406&amp;"_"&amp;C5406</f>
        <v>11_2025-07-21</v>
      </c>
    </row>
    <row r="5407" customFormat="false" ht="15" hidden="false" customHeight="false" outlineLevel="0" collapsed="false">
      <c r="A5407" s="3" t="n">
        <v>5406</v>
      </c>
      <c r="B5407" s="3" t="n">
        <v>11</v>
      </c>
      <c r="C5407" s="3" t="s">
        <v>462</v>
      </c>
      <c r="D5407" s="4" t="n">
        <v>113.79</v>
      </c>
      <c r="E5407" s="4" t="n">
        <v>114.37</v>
      </c>
      <c r="F5407" s="4" t="n">
        <v>113.03</v>
      </c>
      <c r="G5407" s="4" t="n">
        <v>113.46</v>
      </c>
      <c r="H5407" s="5" t="n">
        <v>2840378</v>
      </c>
      <c r="I5407" s="3"/>
      <c r="J5407" s="3" t="n">
        <f aca="false">ROUND((G5407-G5406)/G5406*100,2)</f>
        <v>0.46</v>
      </c>
      <c r="K5407" s="3" t="str">
        <f aca="false">B5407&amp;"_"&amp;C5407</f>
        <v>11_2025-07-22</v>
      </c>
    </row>
    <row r="5408" customFormat="false" ht="15" hidden="false" customHeight="false" outlineLevel="0" collapsed="false">
      <c r="A5408" s="3" t="n">
        <v>5407</v>
      </c>
      <c r="B5408" s="3" t="n">
        <v>11</v>
      </c>
      <c r="C5408" s="3" t="s">
        <v>463</v>
      </c>
      <c r="D5408" s="4" t="n">
        <v>114.24</v>
      </c>
      <c r="E5408" s="4" t="n">
        <v>115.1</v>
      </c>
      <c r="F5408" s="4" t="n">
        <v>114.13</v>
      </c>
      <c r="G5408" s="4" t="n">
        <v>114.62</v>
      </c>
      <c r="H5408" s="5" t="n">
        <v>5271356</v>
      </c>
      <c r="I5408" s="3"/>
      <c r="J5408" s="3" t="n">
        <f aca="false">ROUND((G5408-G5407)/G5407*100,2)</f>
        <v>1.02</v>
      </c>
      <c r="K5408" s="3" t="str">
        <f aca="false">B5408&amp;"_"&amp;C5408</f>
        <v>11_2025-07-23</v>
      </c>
    </row>
    <row r="5409" customFormat="false" ht="15" hidden="false" customHeight="false" outlineLevel="0" collapsed="false">
      <c r="A5409" s="3" t="n">
        <v>5408</v>
      </c>
      <c r="B5409" s="3" t="n">
        <v>11</v>
      </c>
      <c r="C5409" s="3" t="s">
        <v>464</v>
      </c>
      <c r="D5409" s="4" t="n">
        <v>114.15</v>
      </c>
      <c r="E5409" s="4" t="n">
        <v>114.6</v>
      </c>
      <c r="F5409" s="4" t="n">
        <v>114.15</v>
      </c>
      <c r="G5409" s="4" t="n">
        <v>114.2</v>
      </c>
      <c r="H5409" s="5" t="n">
        <v>2838643</v>
      </c>
      <c r="I5409" s="3"/>
      <c r="J5409" s="3" t="n">
        <f aca="false">ROUND((G5409-G5408)/G5408*100,2)</f>
        <v>-0.37</v>
      </c>
      <c r="K5409" s="3" t="str">
        <f aca="false">B5409&amp;"_"&amp;C5409</f>
        <v>11_2025-07-24</v>
      </c>
    </row>
    <row r="5410" customFormat="false" ht="15" hidden="false" customHeight="false" outlineLevel="0" collapsed="false">
      <c r="A5410" s="3" t="n">
        <v>5409</v>
      </c>
      <c r="B5410" s="3" t="n">
        <v>11</v>
      </c>
      <c r="C5410" s="3" t="s">
        <v>465</v>
      </c>
      <c r="D5410" s="4" t="n">
        <v>114.98</v>
      </c>
      <c r="E5410" s="4" t="n">
        <v>115.95</v>
      </c>
      <c r="F5410" s="4" t="n">
        <v>114.43</v>
      </c>
      <c r="G5410" s="4" t="n">
        <v>115.44</v>
      </c>
      <c r="H5410" s="5" t="n">
        <v>6550041</v>
      </c>
      <c r="I5410" s="3"/>
      <c r="J5410" s="3" t="n">
        <f aca="false">ROUND((G5410-G5409)/G5409*100,2)</f>
        <v>1.09</v>
      </c>
      <c r="K5410" s="3" t="str">
        <f aca="false">B5410&amp;"_"&amp;C5410</f>
        <v>11_2025-07-25</v>
      </c>
    </row>
    <row r="5411" customFormat="false" ht="15" hidden="false" customHeight="false" outlineLevel="0" collapsed="false">
      <c r="A5411" s="3" t="n">
        <v>5410</v>
      </c>
      <c r="B5411" s="3" t="n">
        <v>11</v>
      </c>
      <c r="C5411" s="3" t="s">
        <v>466</v>
      </c>
      <c r="D5411" s="4" t="n">
        <v>116.1</v>
      </c>
      <c r="E5411" s="4" t="n">
        <v>116.42</v>
      </c>
      <c r="F5411" s="4" t="n">
        <v>115.53</v>
      </c>
      <c r="G5411" s="4" t="n">
        <v>115.73</v>
      </c>
      <c r="H5411" s="5" t="n">
        <v>6631461</v>
      </c>
      <c r="I5411" s="3"/>
      <c r="J5411" s="3" t="n">
        <f aca="false">ROUND((G5411-G5410)/G5410*100,2)</f>
        <v>0.25</v>
      </c>
      <c r="K5411" s="3" t="str">
        <f aca="false">B5411&amp;"_"&amp;C5411</f>
        <v>11_2025-07-28</v>
      </c>
    </row>
    <row r="5412" customFormat="false" ht="15" hidden="false" customHeight="false" outlineLevel="0" collapsed="false">
      <c r="A5412" s="3" t="n">
        <v>5411</v>
      </c>
      <c r="B5412" s="3" t="n">
        <v>11</v>
      </c>
      <c r="C5412" s="3" t="s">
        <v>467</v>
      </c>
      <c r="D5412" s="4" t="n">
        <v>114.34</v>
      </c>
      <c r="E5412" s="4" t="n">
        <v>114.85</v>
      </c>
      <c r="F5412" s="4" t="n">
        <v>113.79</v>
      </c>
      <c r="G5412" s="4" t="n">
        <v>114.78</v>
      </c>
      <c r="H5412" s="5" t="n">
        <v>3152655</v>
      </c>
      <c r="I5412" s="3"/>
      <c r="J5412" s="3" t="n">
        <f aca="false">ROUND((G5412-G5411)/G5411*100,2)</f>
        <v>-0.82</v>
      </c>
      <c r="K5412" s="3" t="str">
        <f aca="false">B5412&amp;"_"&amp;C5412</f>
        <v>11_2025-07-29</v>
      </c>
    </row>
    <row r="5413" customFormat="false" ht="15" hidden="false" customHeight="false" outlineLevel="0" collapsed="false">
      <c r="A5413" s="3" t="n">
        <v>5412</v>
      </c>
      <c r="B5413" s="3" t="n">
        <v>11</v>
      </c>
      <c r="C5413" s="3" t="s">
        <v>468</v>
      </c>
      <c r="D5413" s="4" t="n">
        <v>115.38</v>
      </c>
      <c r="E5413" s="4" t="n">
        <v>115.57</v>
      </c>
      <c r="F5413" s="4" t="n">
        <v>114.68</v>
      </c>
      <c r="G5413" s="4" t="n">
        <v>115</v>
      </c>
      <c r="H5413" s="5" t="n">
        <v>7597744</v>
      </c>
      <c r="I5413" s="3"/>
      <c r="J5413" s="3" t="n">
        <f aca="false">ROUND((G5413-G5412)/G5412*100,2)</f>
        <v>0.19</v>
      </c>
      <c r="K5413" s="3" t="str">
        <f aca="false">B5413&amp;"_"&amp;C5413</f>
        <v>11_2025-07-30</v>
      </c>
    </row>
    <row r="5414" customFormat="false" ht="15" hidden="false" customHeight="false" outlineLevel="0" collapsed="false">
      <c r="A5414" s="3" t="n">
        <v>5413</v>
      </c>
      <c r="B5414" s="3" t="n">
        <v>11</v>
      </c>
      <c r="C5414" s="3" t="s">
        <v>469</v>
      </c>
      <c r="D5414" s="4" t="n">
        <v>116.13</v>
      </c>
      <c r="E5414" s="4" t="n">
        <v>116.55</v>
      </c>
      <c r="F5414" s="4" t="n">
        <v>115.14</v>
      </c>
      <c r="G5414" s="4" t="n">
        <v>115.69</v>
      </c>
      <c r="H5414" s="5" t="n">
        <v>3912454</v>
      </c>
      <c r="I5414" s="3"/>
      <c r="J5414" s="3" t="n">
        <f aca="false">ROUND((G5414-G5413)/G5413*100,2)</f>
        <v>0.6</v>
      </c>
      <c r="K5414" s="3" t="str">
        <f aca="false">B5414&amp;"_"&amp;C5414</f>
        <v>11_2025-07-31</v>
      </c>
    </row>
    <row r="5415" customFormat="false" ht="15" hidden="false" customHeight="false" outlineLevel="0" collapsed="false">
      <c r="A5415" s="3" t="n">
        <v>5414</v>
      </c>
      <c r="B5415" s="3" t="n">
        <v>11</v>
      </c>
      <c r="C5415" s="3" t="s">
        <v>470</v>
      </c>
      <c r="D5415" s="4" t="n">
        <v>116.46</v>
      </c>
      <c r="E5415" s="4" t="n">
        <v>116.84</v>
      </c>
      <c r="F5415" s="4" t="n">
        <v>115.86</v>
      </c>
      <c r="G5415" s="4" t="n">
        <v>116.68</v>
      </c>
      <c r="H5415" s="5" t="n">
        <v>7530193</v>
      </c>
      <c r="I5415" s="3"/>
      <c r="J5415" s="3" t="n">
        <f aca="false">ROUND((G5415-G5414)/G5414*100,2)</f>
        <v>0.86</v>
      </c>
      <c r="K5415" s="3" t="str">
        <f aca="false">B5415&amp;"_"&amp;C5415</f>
        <v>11_2025-08-01</v>
      </c>
    </row>
    <row r="5416" customFormat="false" ht="15" hidden="false" customHeight="false" outlineLevel="0" collapsed="false">
      <c r="A5416" s="3" t="n">
        <v>5415</v>
      </c>
      <c r="B5416" s="3" t="n">
        <v>11</v>
      </c>
      <c r="C5416" s="3" t="s">
        <v>471</v>
      </c>
      <c r="D5416" s="4" t="n">
        <v>116.54</v>
      </c>
      <c r="E5416" s="4" t="n">
        <v>117.19</v>
      </c>
      <c r="F5416" s="4" t="n">
        <v>116.1</v>
      </c>
      <c r="G5416" s="4" t="n">
        <v>116.47</v>
      </c>
      <c r="H5416" s="5" t="n">
        <v>527824</v>
      </c>
      <c r="I5416" s="3"/>
      <c r="J5416" s="3" t="n">
        <f aca="false">ROUND((G5416-G5415)/G5415*100,2)</f>
        <v>-0.18</v>
      </c>
      <c r="K5416" s="3" t="str">
        <f aca="false">B5416&amp;"_"&amp;C5416</f>
        <v>11_2025-08-04</v>
      </c>
    </row>
    <row r="5417" customFormat="false" ht="15" hidden="false" customHeight="false" outlineLevel="0" collapsed="false">
      <c r="A5417" s="3" t="n">
        <v>5416</v>
      </c>
      <c r="B5417" s="3" t="n">
        <v>11</v>
      </c>
      <c r="C5417" s="3" t="s">
        <v>472</v>
      </c>
      <c r="D5417" s="4" t="n">
        <v>118.8</v>
      </c>
      <c r="E5417" s="4" t="n">
        <v>118.97</v>
      </c>
      <c r="F5417" s="4" t="n">
        <v>118.3</v>
      </c>
      <c r="G5417" s="4" t="n">
        <v>118.38</v>
      </c>
      <c r="H5417" s="5" t="n">
        <v>2215695</v>
      </c>
      <c r="I5417" s="3"/>
      <c r="J5417" s="3" t="n">
        <f aca="false">ROUND((G5417-G5416)/G5416*100,2)</f>
        <v>1.64</v>
      </c>
      <c r="K5417" s="3" t="str">
        <f aca="false">B5417&amp;"_"&amp;C5417</f>
        <v>11_2025-08-05</v>
      </c>
    </row>
    <row r="5418" customFormat="false" ht="15" hidden="false" customHeight="false" outlineLevel="0" collapsed="false">
      <c r="A5418" s="3" t="n">
        <v>5417</v>
      </c>
      <c r="B5418" s="3" t="n">
        <v>11</v>
      </c>
      <c r="C5418" s="3" t="s">
        <v>473</v>
      </c>
      <c r="D5418" s="4" t="n">
        <v>118.08</v>
      </c>
      <c r="E5418" s="4" t="n">
        <v>118.41</v>
      </c>
      <c r="F5418" s="4" t="n">
        <v>117.64</v>
      </c>
      <c r="G5418" s="4" t="n">
        <v>118.28</v>
      </c>
      <c r="H5418" s="5" t="n">
        <v>7726038</v>
      </c>
      <c r="I5418" s="3"/>
      <c r="J5418" s="3" t="n">
        <f aca="false">ROUND((G5418-G5417)/G5417*100,2)</f>
        <v>-0.08</v>
      </c>
      <c r="K5418" s="3" t="str">
        <f aca="false">B5418&amp;"_"&amp;C5418</f>
        <v>11_2025-08-06</v>
      </c>
    </row>
    <row r="5419" customFormat="false" ht="15" hidden="false" customHeight="false" outlineLevel="0" collapsed="false">
      <c r="A5419" s="3" t="n">
        <v>5418</v>
      </c>
      <c r="B5419" s="3" t="n">
        <v>11</v>
      </c>
      <c r="C5419" s="3" t="s">
        <v>474</v>
      </c>
      <c r="D5419" s="4" t="n">
        <v>112.64</v>
      </c>
      <c r="E5419" s="4" t="n">
        <v>113.59</v>
      </c>
      <c r="F5419" s="4" t="n">
        <v>112.63</v>
      </c>
      <c r="G5419" s="4" t="n">
        <v>113.03</v>
      </c>
      <c r="H5419" s="5" t="n">
        <v>1758722</v>
      </c>
      <c r="I5419" s="3"/>
      <c r="J5419" s="3" t="n">
        <f aca="false">ROUND((G5419-G5418)/G5418*100,2)</f>
        <v>-4.44</v>
      </c>
      <c r="K5419" s="3" t="str">
        <f aca="false">B5419&amp;"_"&amp;C5419</f>
        <v>11_2025-08-07</v>
      </c>
    </row>
    <row r="5420" customFormat="false" ht="15" hidden="false" customHeight="false" outlineLevel="0" collapsed="false">
      <c r="A5420" s="3" t="n">
        <v>5419</v>
      </c>
      <c r="B5420" s="3" t="n">
        <v>11</v>
      </c>
      <c r="C5420" s="3" t="s">
        <v>475</v>
      </c>
      <c r="D5420" s="4" t="n">
        <v>112.85</v>
      </c>
      <c r="E5420" s="4" t="n">
        <v>113.14</v>
      </c>
      <c r="F5420" s="4" t="n">
        <v>112.41</v>
      </c>
      <c r="G5420" s="4" t="n">
        <v>113.09</v>
      </c>
      <c r="H5420" s="5" t="n">
        <v>841049</v>
      </c>
      <c r="I5420" s="3"/>
      <c r="J5420" s="3" t="n">
        <f aca="false">ROUND((G5420-G5419)/G5419*100,2)</f>
        <v>0.05</v>
      </c>
      <c r="K5420" s="3" t="str">
        <f aca="false">B5420&amp;"_"&amp;C5420</f>
        <v>11_2025-08-08</v>
      </c>
    </row>
    <row r="5421" customFormat="false" ht="15" hidden="false" customHeight="false" outlineLevel="0" collapsed="false">
      <c r="A5421" s="3" t="n">
        <v>5420</v>
      </c>
      <c r="B5421" s="3" t="n">
        <v>11</v>
      </c>
      <c r="C5421" s="3" t="s">
        <v>476</v>
      </c>
      <c r="D5421" s="4" t="n">
        <v>111.58</v>
      </c>
      <c r="E5421" s="4" t="n">
        <v>112.22</v>
      </c>
      <c r="F5421" s="4" t="n">
        <v>111.42</v>
      </c>
      <c r="G5421" s="4" t="n">
        <v>111.59</v>
      </c>
      <c r="H5421" s="5" t="n">
        <v>5640838</v>
      </c>
      <c r="I5421" s="3"/>
      <c r="J5421" s="3" t="n">
        <f aca="false">ROUND((G5421-G5420)/G5420*100,2)</f>
        <v>-1.33</v>
      </c>
      <c r="K5421" s="3" t="str">
        <f aca="false">B5421&amp;"_"&amp;C5421</f>
        <v>11_2025-08-11</v>
      </c>
    </row>
    <row r="5422" customFormat="false" ht="15" hidden="false" customHeight="false" outlineLevel="0" collapsed="false">
      <c r="A5422" s="3" t="n">
        <v>5421</v>
      </c>
      <c r="B5422" s="3" t="n">
        <v>11</v>
      </c>
      <c r="C5422" s="3" t="s">
        <v>477</v>
      </c>
      <c r="D5422" s="4" t="n">
        <v>111.9</v>
      </c>
      <c r="E5422" s="4" t="n">
        <v>112.17</v>
      </c>
      <c r="F5422" s="4" t="n">
        <v>111.65</v>
      </c>
      <c r="G5422" s="4" t="n">
        <v>111.87</v>
      </c>
      <c r="H5422" s="5" t="n">
        <v>3552527</v>
      </c>
      <c r="I5422" s="3"/>
      <c r="J5422" s="3" t="n">
        <f aca="false">ROUND((G5422-G5421)/G5421*100,2)</f>
        <v>0.25</v>
      </c>
      <c r="K5422" s="3" t="str">
        <f aca="false">B5422&amp;"_"&amp;C5422</f>
        <v>11_2025-08-12</v>
      </c>
    </row>
    <row r="5423" customFormat="false" ht="15" hidden="false" customHeight="false" outlineLevel="0" collapsed="false">
      <c r="A5423" s="3" t="n">
        <v>5422</v>
      </c>
      <c r="B5423" s="3" t="n">
        <v>11</v>
      </c>
      <c r="C5423" s="3" t="s">
        <v>478</v>
      </c>
      <c r="D5423" s="4" t="n">
        <v>111.56</v>
      </c>
      <c r="E5423" s="4" t="n">
        <v>112.14</v>
      </c>
      <c r="F5423" s="4" t="n">
        <v>111.29</v>
      </c>
      <c r="G5423" s="4" t="n">
        <v>111.92</v>
      </c>
      <c r="H5423" s="5" t="n">
        <v>3413730</v>
      </c>
      <c r="I5423" s="3"/>
      <c r="J5423" s="3" t="n">
        <f aca="false">ROUND((G5423-G5422)/G5422*100,2)</f>
        <v>0.04</v>
      </c>
      <c r="K5423" s="3" t="str">
        <f aca="false">B5423&amp;"_"&amp;C5423</f>
        <v>11_2025-08-13</v>
      </c>
    </row>
    <row r="5424" customFormat="false" ht="15" hidden="false" customHeight="false" outlineLevel="0" collapsed="false">
      <c r="A5424" s="3" t="n">
        <v>5423</v>
      </c>
      <c r="B5424" s="3" t="n">
        <v>11</v>
      </c>
      <c r="C5424" s="3" t="s">
        <v>479</v>
      </c>
      <c r="D5424" s="4" t="n">
        <v>111.73</v>
      </c>
      <c r="E5424" s="4" t="n">
        <v>112.42</v>
      </c>
      <c r="F5424" s="4" t="n">
        <v>111.46</v>
      </c>
      <c r="G5424" s="4" t="n">
        <v>111.78</v>
      </c>
      <c r="H5424" s="5" t="n">
        <v>4995853</v>
      </c>
      <c r="I5424" s="3"/>
      <c r="J5424" s="3" t="n">
        <f aca="false">ROUND((G5424-G5423)/G5423*100,2)</f>
        <v>-0.13</v>
      </c>
      <c r="K5424" s="3" t="str">
        <f aca="false">B5424&amp;"_"&amp;C5424</f>
        <v>11_2025-08-14</v>
      </c>
    </row>
    <row r="5425" customFormat="false" ht="15" hidden="false" customHeight="false" outlineLevel="0" collapsed="false">
      <c r="A5425" s="3" t="n">
        <v>5424</v>
      </c>
      <c r="B5425" s="3" t="n">
        <v>11</v>
      </c>
      <c r="C5425" s="3" t="s">
        <v>480</v>
      </c>
      <c r="D5425" s="4" t="n">
        <v>112.56</v>
      </c>
      <c r="E5425" s="4" t="n">
        <v>112.82</v>
      </c>
      <c r="F5425" s="4" t="n">
        <v>111.8</v>
      </c>
      <c r="G5425" s="4" t="n">
        <v>112.23</v>
      </c>
      <c r="H5425" s="5" t="n">
        <v>4879086</v>
      </c>
      <c r="I5425" s="3"/>
      <c r="J5425" s="3" t="n">
        <f aca="false">ROUND((G5425-G5424)/G5424*100,2)</f>
        <v>0.4</v>
      </c>
      <c r="K5425" s="3" t="str">
        <f aca="false">B5425&amp;"_"&amp;C5425</f>
        <v>11_2025-08-15</v>
      </c>
    </row>
    <row r="5426" customFormat="false" ht="15" hidden="false" customHeight="false" outlineLevel="0" collapsed="false">
      <c r="A5426" s="3" t="n">
        <v>5425</v>
      </c>
      <c r="B5426" s="3" t="n">
        <v>11</v>
      </c>
      <c r="C5426" s="3" t="s">
        <v>481</v>
      </c>
      <c r="D5426" s="4" t="n">
        <v>110.92</v>
      </c>
      <c r="E5426" s="4" t="n">
        <v>111.19</v>
      </c>
      <c r="F5426" s="4" t="n">
        <v>110.91</v>
      </c>
      <c r="G5426" s="4" t="n">
        <v>111.14</v>
      </c>
      <c r="H5426" s="5" t="n">
        <v>5372235</v>
      </c>
      <c r="I5426" s="3"/>
      <c r="J5426" s="3" t="n">
        <f aca="false">ROUND((G5426-G5425)/G5425*100,2)</f>
        <v>-0.97</v>
      </c>
      <c r="K5426" s="3" t="str">
        <f aca="false">B5426&amp;"_"&amp;C5426</f>
        <v>11_2025-08-18</v>
      </c>
    </row>
    <row r="5427" customFormat="false" ht="15" hidden="false" customHeight="false" outlineLevel="0" collapsed="false">
      <c r="A5427" s="3" t="n">
        <v>5426</v>
      </c>
      <c r="B5427" s="3" t="n">
        <v>11</v>
      </c>
      <c r="C5427" s="3" t="s">
        <v>482</v>
      </c>
      <c r="D5427" s="4" t="n">
        <v>110.91</v>
      </c>
      <c r="E5427" s="4" t="n">
        <v>111.06</v>
      </c>
      <c r="F5427" s="4" t="n">
        <v>110.25</v>
      </c>
      <c r="G5427" s="4" t="n">
        <v>110.99</v>
      </c>
      <c r="H5427" s="5" t="n">
        <v>7410148</v>
      </c>
      <c r="I5427" s="3"/>
      <c r="J5427" s="3" t="n">
        <f aca="false">ROUND((G5427-G5426)/G5426*100,2)</f>
        <v>-0.13</v>
      </c>
      <c r="K5427" s="3" t="str">
        <f aca="false">B5427&amp;"_"&amp;C5427</f>
        <v>11_2025-08-19</v>
      </c>
    </row>
    <row r="5428" customFormat="false" ht="15" hidden="false" customHeight="false" outlineLevel="0" collapsed="false">
      <c r="A5428" s="3" t="n">
        <v>5427</v>
      </c>
      <c r="B5428" s="3" t="n">
        <v>11</v>
      </c>
      <c r="C5428" s="3" t="s">
        <v>483</v>
      </c>
      <c r="D5428" s="4" t="n">
        <v>109.75</v>
      </c>
      <c r="E5428" s="4" t="n">
        <v>110.05</v>
      </c>
      <c r="F5428" s="4" t="n">
        <v>108.91</v>
      </c>
      <c r="G5428" s="4" t="n">
        <v>109.53</v>
      </c>
      <c r="H5428" s="5" t="n">
        <v>6239142</v>
      </c>
      <c r="I5428" s="3"/>
      <c r="J5428" s="3" t="n">
        <f aca="false">ROUND((G5428-G5427)/G5427*100,2)</f>
        <v>-1.32</v>
      </c>
      <c r="K5428" s="3" t="str">
        <f aca="false">B5428&amp;"_"&amp;C5428</f>
        <v>11_2025-08-20</v>
      </c>
    </row>
    <row r="5429" customFormat="false" ht="15" hidden="false" customHeight="false" outlineLevel="0" collapsed="false">
      <c r="A5429" s="3" t="n">
        <v>5428</v>
      </c>
      <c r="B5429" s="3" t="n">
        <v>11</v>
      </c>
      <c r="C5429" s="3" t="s">
        <v>484</v>
      </c>
      <c r="D5429" s="4" t="n">
        <v>109.67</v>
      </c>
      <c r="E5429" s="4" t="n">
        <v>110.23</v>
      </c>
      <c r="F5429" s="4" t="n">
        <v>109.29</v>
      </c>
      <c r="G5429" s="4" t="n">
        <v>109.91</v>
      </c>
      <c r="H5429" s="5" t="n">
        <v>2824567</v>
      </c>
      <c r="I5429" s="3"/>
      <c r="J5429" s="3" t="n">
        <f aca="false">ROUND((G5429-G5428)/G5428*100,2)</f>
        <v>0.35</v>
      </c>
      <c r="K5429" s="3" t="str">
        <f aca="false">B5429&amp;"_"&amp;C5429</f>
        <v>11_2025-08-21</v>
      </c>
    </row>
    <row r="5430" customFormat="false" ht="15" hidden="false" customHeight="false" outlineLevel="0" collapsed="false">
      <c r="A5430" s="3" t="n">
        <v>5429</v>
      </c>
      <c r="B5430" s="3" t="n">
        <v>11</v>
      </c>
      <c r="C5430" s="3" t="s">
        <v>485</v>
      </c>
      <c r="D5430" s="4" t="n">
        <v>110.61</v>
      </c>
      <c r="E5430" s="4" t="n">
        <v>110.64</v>
      </c>
      <c r="F5430" s="4" t="n">
        <v>109.83</v>
      </c>
      <c r="G5430" s="4" t="n">
        <v>110.18</v>
      </c>
      <c r="H5430" s="5" t="n">
        <v>1329860</v>
      </c>
      <c r="I5430" s="3"/>
      <c r="J5430" s="3" t="n">
        <f aca="false">ROUND((G5430-G5429)/G5429*100,2)</f>
        <v>0.25</v>
      </c>
      <c r="K5430" s="3" t="str">
        <f aca="false">B5430&amp;"_"&amp;C5430</f>
        <v>11_2025-08-22</v>
      </c>
    </row>
    <row r="5431" customFormat="false" ht="15" hidden="false" customHeight="false" outlineLevel="0" collapsed="false">
      <c r="A5431" s="3" t="n">
        <v>5430</v>
      </c>
      <c r="B5431" s="3" t="n">
        <v>11</v>
      </c>
      <c r="C5431" s="3" t="s">
        <v>486</v>
      </c>
      <c r="D5431" s="4" t="n">
        <v>111.34</v>
      </c>
      <c r="E5431" s="4" t="n">
        <v>111.64</v>
      </c>
      <c r="F5431" s="4" t="n">
        <v>110.62</v>
      </c>
      <c r="G5431" s="4" t="n">
        <v>111</v>
      </c>
      <c r="H5431" s="5" t="n">
        <v>6191672</v>
      </c>
      <c r="I5431" s="3"/>
      <c r="J5431" s="3" t="n">
        <f aca="false">ROUND((G5431-G5430)/G5430*100,2)</f>
        <v>0.74</v>
      </c>
      <c r="K5431" s="3" t="str">
        <f aca="false">B5431&amp;"_"&amp;C5431</f>
        <v>11_2025-08-25</v>
      </c>
    </row>
    <row r="5432" customFormat="false" ht="15" hidden="false" customHeight="false" outlineLevel="0" collapsed="false">
      <c r="A5432" s="3" t="n">
        <v>5431</v>
      </c>
      <c r="B5432" s="3" t="n">
        <v>11</v>
      </c>
      <c r="C5432" s="3" t="s">
        <v>487</v>
      </c>
      <c r="D5432" s="4" t="n">
        <v>112.84</v>
      </c>
      <c r="E5432" s="4" t="n">
        <v>113.06</v>
      </c>
      <c r="F5432" s="4" t="n">
        <v>112.22</v>
      </c>
      <c r="G5432" s="4" t="n">
        <v>113.04</v>
      </c>
      <c r="H5432" s="5" t="n">
        <v>2510371</v>
      </c>
      <c r="I5432" s="3"/>
      <c r="J5432" s="3" t="n">
        <f aca="false">ROUND((G5432-G5431)/G5431*100,2)</f>
        <v>1.84</v>
      </c>
      <c r="K5432" s="3" t="str">
        <f aca="false">B5432&amp;"_"&amp;C5432</f>
        <v>11_2025-08-26</v>
      </c>
    </row>
    <row r="5433" customFormat="false" ht="15" hidden="false" customHeight="false" outlineLevel="0" collapsed="false">
      <c r="A5433" s="3" t="n">
        <v>5432</v>
      </c>
      <c r="B5433" s="3" t="n">
        <v>11</v>
      </c>
      <c r="C5433" s="3" t="s">
        <v>488</v>
      </c>
      <c r="D5433" s="4" t="n">
        <v>109.14</v>
      </c>
      <c r="E5433" s="4" t="n">
        <v>109.94</v>
      </c>
      <c r="F5433" s="4" t="n">
        <v>108.61</v>
      </c>
      <c r="G5433" s="4" t="n">
        <v>109.32</v>
      </c>
      <c r="H5433" s="5" t="n">
        <v>3006406</v>
      </c>
      <c r="I5433" s="3"/>
      <c r="J5433" s="3" t="n">
        <f aca="false">ROUND((G5433-G5432)/G5432*100,2)</f>
        <v>-3.29</v>
      </c>
      <c r="K5433" s="3" t="str">
        <f aca="false">B5433&amp;"_"&amp;C5433</f>
        <v>11_2025-08-27</v>
      </c>
    </row>
    <row r="5434" customFormat="false" ht="15" hidden="false" customHeight="false" outlineLevel="0" collapsed="false">
      <c r="A5434" s="3" t="n">
        <v>5433</v>
      </c>
      <c r="B5434" s="3" t="n">
        <v>11</v>
      </c>
      <c r="C5434" s="3" t="s">
        <v>489</v>
      </c>
      <c r="D5434" s="4" t="n">
        <v>107.87</v>
      </c>
      <c r="E5434" s="4" t="n">
        <v>108.25</v>
      </c>
      <c r="F5434" s="4" t="n">
        <v>107.44</v>
      </c>
      <c r="G5434" s="4" t="n">
        <v>108.1</v>
      </c>
      <c r="H5434" s="5" t="n">
        <v>2772785</v>
      </c>
      <c r="I5434" s="3"/>
      <c r="J5434" s="3" t="n">
        <f aca="false">ROUND((G5434-G5433)/G5433*100,2)</f>
        <v>-1.12</v>
      </c>
      <c r="K5434" s="3" t="str">
        <f aca="false">B5434&amp;"_"&amp;C5434</f>
        <v>11_2025-08-28</v>
      </c>
    </row>
    <row r="5435" customFormat="false" ht="15" hidden="false" customHeight="false" outlineLevel="0" collapsed="false">
      <c r="A5435" s="3" t="n">
        <v>5434</v>
      </c>
      <c r="B5435" s="3" t="n">
        <v>11</v>
      </c>
      <c r="C5435" s="3" t="s">
        <v>490</v>
      </c>
      <c r="D5435" s="4" t="n">
        <v>107.36</v>
      </c>
      <c r="E5435" s="4" t="n">
        <v>107.63</v>
      </c>
      <c r="F5435" s="4" t="n">
        <v>106.86</v>
      </c>
      <c r="G5435" s="4" t="n">
        <v>107.31</v>
      </c>
      <c r="H5435" s="5" t="n">
        <v>3068323</v>
      </c>
      <c r="I5435" s="3"/>
      <c r="J5435" s="3" t="n">
        <f aca="false">ROUND((G5435-G5434)/G5434*100,2)</f>
        <v>-0.73</v>
      </c>
      <c r="K5435" s="3" t="str">
        <f aca="false">B5435&amp;"_"&amp;C5435</f>
        <v>11_2025-08-29</v>
      </c>
    </row>
    <row r="5436" customFormat="false" ht="15" hidden="false" customHeight="false" outlineLevel="0" collapsed="false">
      <c r="A5436" s="3" t="n">
        <v>5435</v>
      </c>
      <c r="B5436" s="3" t="n">
        <v>11</v>
      </c>
      <c r="C5436" s="3" t="s">
        <v>491</v>
      </c>
      <c r="D5436" s="4" t="n">
        <v>108.57</v>
      </c>
      <c r="E5436" s="4" t="n">
        <v>108.89</v>
      </c>
      <c r="F5436" s="4" t="n">
        <v>107.71</v>
      </c>
      <c r="G5436" s="4" t="n">
        <v>108.15</v>
      </c>
      <c r="H5436" s="5" t="n">
        <v>6639076</v>
      </c>
      <c r="I5436" s="3"/>
      <c r="J5436" s="3" t="n">
        <f aca="false">ROUND((G5436-G5435)/G5435*100,2)</f>
        <v>0.78</v>
      </c>
      <c r="K5436" s="3" t="str">
        <f aca="false">B5436&amp;"_"&amp;C5436</f>
        <v>11_2025-09-01</v>
      </c>
    </row>
    <row r="5437" customFormat="false" ht="15" hidden="false" customHeight="false" outlineLevel="0" collapsed="false">
      <c r="A5437" s="3" t="n">
        <v>5436</v>
      </c>
      <c r="B5437" s="3" t="n">
        <v>11</v>
      </c>
      <c r="C5437" s="3" t="s">
        <v>492</v>
      </c>
      <c r="D5437" s="4" t="n">
        <v>107.98</v>
      </c>
      <c r="E5437" s="4" t="n">
        <v>108.22</v>
      </c>
      <c r="F5437" s="4" t="n">
        <v>107.2</v>
      </c>
      <c r="G5437" s="4" t="n">
        <v>107.79</v>
      </c>
      <c r="H5437" s="5" t="n">
        <v>7073255</v>
      </c>
      <c r="I5437" s="3"/>
      <c r="J5437" s="3" t="n">
        <f aca="false">ROUND((G5437-G5436)/G5436*100,2)</f>
        <v>-0.33</v>
      </c>
      <c r="K5437" s="3" t="str">
        <f aca="false">B5437&amp;"_"&amp;C5437</f>
        <v>11_2025-09-02</v>
      </c>
    </row>
    <row r="5438" customFormat="false" ht="15" hidden="false" customHeight="false" outlineLevel="0" collapsed="false">
      <c r="A5438" s="3" t="n">
        <v>5437</v>
      </c>
      <c r="B5438" s="3" t="n">
        <v>11</v>
      </c>
      <c r="C5438" s="3" t="s">
        <v>493</v>
      </c>
      <c r="D5438" s="4" t="n">
        <v>107.99</v>
      </c>
      <c r="E5438" s="4" t="n">
        <v>108.37</v>
      </c>
      <c r="F5438" s="4" t="n">
        <v>107.7</v>
      </c>
      <c r="G5438" s="4" t="n">
        <v>107.82</v>
      </c>
      <c r="H5438" s="5" t="n">
        <v>5198807</v>
      </c>
      <c r="I5438" s="3"/>
      <c r="J5438" s="3" t="n">
        <f aca="false">ROUND((G5438-G5437)/G5437*100,2)</f>
        <v>0.03</v>
      </c>
      <c r="K5438" s="3" t="str">
        <f aca="false">B5438&amp;"_"&amp;C5438</f>
        <v>11_2025-09-03</v>
      </c>
    </row>
    <row r="5439" customFormat="false" ht="15" hidden="false" customHeight="false" outlineLevel="0" collapsed="false">
      <c r="A5439" s="3" t="n">
        <v>5438</v>
      </c>
      <c r="B5439" s="3" t="n">
        <v>11</v>
      </c>
      <c r="C5439" s="3" t="s">
        <v>494</v>
      </c>
      <c r="D5439" s="4" t="n">
        <v>107.09</v>
      </c>
      <c r="E5439" s="4" t="n">
        <v>107.23</v>
      </c>
      <c r="F5439" s="4" t="n">
        <v>106.43</v>
      </c>
      <c r="G5439" s="4" t="n">
        <v>106.68</v>
      </c>
      <c r="H5439" s="5" t="n">
        <v>1337511</v>
      </c>
      <c r="I5439" s="3"/>
      <c r="J5439" s="3" t="n">
        <f aca="false">ROUND((G5439-G5438)/G5438*100,2)</f>
        <v>-1.06</v>
      </c>
      <c r="K5439" s="3" t="str">
        <f aca="false">B5439&amp;"_"&amp;C5439</f>
        <v>11_2025-09-04</v>
      </c>
    </row>
    <row r="5440" customFormat="false" ht="15" hidden="false" customHeight="false" outlineLevel="0" collapsed="false">
      <c r="A5440" s="3" t="n">
        <v>5439</v>
      </c>
      <c r="B5440" s="3" t="n">
        <v>11</v>
      </c>
      <c r="C5440" s="3" t="s">
        <v>495</v>
      </c>
      <c r="D5440" s="4" t="n">
        <v>106.85</v>
      </c>
      <c r="E5440" s="4" t="n">
        <v>107</v>
      </c>
      <c r="F5440" s="4" t="n">
        <v>105.93</v>
      </c>
      <c r="G5440" s="4" t="n">
        <v>106.57</v>
      </c>
      <c r="H5440" s="5" t="n">
        <v>2123419</v>
      </c>
      <c r="I5440" s="3"/>
      <c r="J5440" s="3" t="n">
        <f aca="false">ROUND((G5440-G5439)/G5439*100,2)</f>
        <v>-0.1</v>
      </c>
      <c r="K5440" s="3" t="str">
        <f aca="false">B5440&amp;"_"&amp;C5440</f>
        <v>11_2025-09-05</v>
      </c>
    </row>
    <row r="5441" customFormat="false" ht="15" hidden="false" customHeight="false" outlineLevel="0" collapsed="false">
      <c r="A5441" s="3" t="n">
        <v>5440</v>
      </c>
      <c r="B5441" s="3" t="n">
        <v>11</v>
      </c>
      <c r="C5441" s="3" t="s">
        <v>496</v>
      </c>
      <c r="D5441" s="4" t="n">
        <v>105.15</v>
      </c>
      <c r="E5441" s="4" t="n">
        <v>105.34</v>
      </c>
      <c r="F5441" s="4" t="n">
        <v>104.82</v>
      </c>
      <c r="G5441" s="4" t="n">
        <v>105.09</v>
      </c>
      <c r="H5441" s="5" t="n">
        <v>7347789</v>
      </c>
      <c r="I5441" s="3"/>
      <c r="J5441" s="3" t="n">
        <f aca="false">ROUND((G5441-G5440)/G5440*100,2)</f>
        <v>-1.39</v>
      </c>
      <c r="K5441" s="3" t="str">
        <f aca="false">B5441&amp;"_"&amp;C5441</f>
        <v>11_2025-09-08</v>
      </c>
    </row>
    <row r="5442" customFormat="false" ht="15" hidden="false" customHeight="false" outlineLevel="0" collapsed="false">
      <c r="A5442" s="3" t="n">
        <v>5441</v>
      </c>
      <c r="B5442" s="3" t="n">
        <v>11</v>
      </c>
      <c r="C5442" s="3" t="s">
        <v>497</v>
      </c>
      <c r="D5442" s="4" t="n">
        <v>105.05</v>
      </c>
      <c r="E5442" s="4" t="n">
        <v>105.63</v>
      </c>
      <c r="F5442" s="4" t="n">
        <v>104.74</v>
      </c>
      <c r="G5442" s="4" t="n">
        <v>104.86</v>
      </c>
      <c r="H5442" s="5" t="n">
        <v>6096862</v>
      </c>
      <c r="I5442" s="3"/>
      <c r="J5442" s="3" t="n">
        <f aca="false">ROUND((G5442-G5441)/G5441*100,2)</f>
        <v>-0.22</v>
      </c>
      <c r="K5442" s="3" t="str">
        <f aca="false">B5442&amp;"_"&amp;C5442</f>
        <v>11_2025-09-09</v>
      </c>
    </row>
    <row r="5443" customFormat="false" ht="15" hidden="false" customHeight="false" outlineLevel="0" collapsed="false">
      <c r="A5443" s="3" t="n">
        <v>5442</v>
      </c>
      <c r="B5443" s="3" t="n">
        <v>11</v>
      </c>
      <c r="C5443" s="3" t="s">
        <v>498</v>
      </c>
      <c r="D5443" s="4" t="n">
        <v>106.35</v>
      </c>
      <c r="E5443" s="4" t="n">
        <v>106.57</v>
      </c>
      <c r="F5443" s="4" t="n">
        <v>105.96</v>
      </c>
      <c r="G5443" s="4" t="n">
        <v>106.3</v>
      </c>
      <c r="H5443" s="5" t="n">
        <v>6933669</v>
      </c>
      <c r="I5443" s="3"/>
      <c r="J5443" s="3" t="n">
        <f aca="false">ROUND((G5443-G5442)/G5442*100,2)</f>
        <v>1.37</v>
      </c>
      <c r="K5443" s="3" t="str">
        <f aca="false">B5443&amp;"_"&amp;C5443</f>
        <v>11_2025-09-10</v>
      </c>
    </row>
    <row r="5444" customFormat="false" ht="15" hidden="false" customHeight="false" outlineLevel="0" collapsed="false">
      <c r="A5444" s="3" t="n">
        <v>5443</v>
      </c>
      <c r="B5444" s="3" t="n">
        <v>11</v>
      </c>
      <c r="C5444" s="3" t="s">
        <v>499</v>
      </c>
      <c r="D5444" s="4" t="n">
        <v>107.32</v>
      </c>
      <c r="E5444" s="4" t="n">
        <v>107.87</v>
      </c>
      <c r="F5444" s="4" t="n">
        <v>106.79</v>
      </c>
      <c r="G5444" s="4" t="n">
        <v>107.21</v>
      </c>
      <c r="H5444" s="5" t="n">
        <v>3410152</v>
      </c>
      <c r="I5444" s="3"/>
      <c r="J5444" s="3" t="n">
        <f aca="false">ROUND((G5444-G5443)/G5443*100,2)</f>
        <v>0.86</v>
      </c>
      <c r="K5444" s="3" t="str">
        <f aca="false">B5444&amp;"_"&amp;C5444</f>
        <v>11_2025-09-11</v>
      </c>
    </row>
    <row r="5445" customFormat="false" ht="15" hidden="false" customHeight="false" outlineLevel="0" collapsed="false">
      <c r="A5445" s="3" t="n">
        <v>5444</v>
      </c>
      <c r="B5445" s="3" t="n">
        <v>11</v>
      </c>
      <c r="C5445" s="3" t="s">
        <v>500</v>
      </c>
      <c r="D5445" s="4" t="n">
        <v>106.97</v>
      </c>
      <c r="E5445" s="4" t="n">
        <v>107.07</v>
      </c>
      <c r="F5445" s="4" t="n">
        <v>106.52</v>
      </c>
      <c r="G5445" s="4" t="n">
        <v>107.01</v>
      </c>
      <c r="H5445" s="5" t="n">
        <v>7932747</v>
      </c>
      <c r="I5445" s="3"/>
      <c r="J5445" s="3" t="n">
        <f aca="false">ROUND((G5445-G5444)/G5444*100,2)</f>
        <v>-0.19</v>
      </c>
      <c r="K5445" s="3" t="str">
        <f aca="false">B5445&amp;"_"&amp;C5445</f>
        <v>11_2025-09-12</v>
      </c>
    </row>
    <row r="5446" customFormat="false" ht="15" hidden="false" customHeight="false" outlineLevel="0" collapsed="false">
      <c r="A5446" s="3" t="n">
        <v>5445</v>
      </c>
      <c r="B5446" s="3" t="n">
        <v>11</v>
      </c>
      <c r="C5446" s="3" t="s">
        <v>501</v>
      </c>
      <c r="D5446" s="4" t="n">
        <v>107.72</v>
      </c>
      <c r="E5446" s="4" t="n">
        <v>108.06</v>
      </c>
      <c r="F5446" s="4" t="n">
        <v>107.23</v>
      </c>
      <c r="G5446" s="4" t="n">
        <v>107.98</v>
      </c>
      <c r="H5446" s="5" t="n">
        <v>7380582</v>
      </c>
      <c r="I5446" s="3"/>
      <c r="J5446" s="3" t="n">
        <f aca="false">ROUND((G5446-G5445)/G5445*100,2)</f>
        <v>0.91</v>
      </c>
      <c r="K5446" s="3" t="str">
        <f aca="false">B5446&amp;"_"&amp;C5446</f>
        <v>11_2025-09-15</v>
      </c>
    </row>
    <row r="5447" customFormat="false" ht="15" hidden="false" customHeight="false" outlineLevel="0" collapsed="false">
      <c r="A5447" s="3" t="n">
        <v>5446</v>
      </c>
      <c r="B5447" s="3" t="n">
        <v>11</v>
      </c>
      <c r="C5447" s="3" t="s">
        <v>502</v>
      </c>
      <c r="D5447" s="4" t="n">
        <v>107.6</v>
      </c>
      <c r="E5447" s="4" t="n">
        <v>108.3</v>
      </c>
      <c r="F5447" s="4" t="n">
        <v>107.33</v>
      </c>
      <c r="G5447" s="4" t="n">
        <v>107.7</v>
      </c>
      <c r="H5447" s="5" t="n">
        <v>3239684</v>
      </c>
      <c r="I5447" s="3"/>
      <c r="J5447" s="3" t="n">
        <f aca="false">ROUND((G5447-G5446)/G5446*100,2)</f>
        <v>-0.26</v>
      </c>
      <c r="K5447" s="3" t="str">
        <f aca="false">B5447&amp;"_"&amp;C5447</f>
        <v>11_2025-09-16</v>
      </c>
    </row>
    <row r="5448" customFormat="false" ht="15" hidden="false" customHeight="false" outlineLevel="0" collapsed="false">
      <c r="A5448" s="3" t="n">
        <v>5447</v>
      </c>
      <c r="B5448" s="3" t="n">
        <v>11</v>
      </c>
      <c r="C5448" s="3" t="s">
        <v>503</v>
      </c>
      <c r="D5448" s="4" t="n">
        <v>107.44</v>
      </c>
      <c r="E5448" s="4" t="n">
        <v>107.97</v>
      </c>
      <c r="F5448" s="4" t="n">
        <v>106.82</v>
      </c>
      <c r="G5448" s="4" t="n">
        <v>107.12</v>
      </c>
      <c r="H5448" s="5" t="n">
        <v>1439715</v>
      </c>
      <c r="I5448" s="3"/>
      <c r="J5448" s="3" t="n">
        <f aca="false">ROUND((G5448-G5447)/G5447*100,2)</f>
        <v>-0.54</v>
      </c>
      <c r="K5448" s="3" t="str">
        <f aca="false">B5448&amp;"_"&amp;C5448</f>
        <v>11_2025-09-17</v>
      </c>
    </row>
    <row r="5449" customFormat="false" ht="15" hidden="false" customHeight="false" outlineLevel="0" collapsed="false">
      <c r="A5449" s="3" t="n">
        <v>5448</v>
      </c>
      <c r="B5449" s="3" t="n">
        <v>11</v>
      </c>
      <c r="C5449" s="3" t="s">
        <v>504</v>
      </c>
      <c r="D5449" s="4" t="n">
        <v>107.21</v>
      </c>
      <c r="E5449" s="4" t="n">
        <v>107.29</v>
      </c>
      <c r="F5449" s="4" t="n">
        <v>106.8</v>
      </c>
      <c r="G5449" s="4" t="n">
        <v>106.88</v>
      </c>
      <c r="H5449" s="5" t="n">
        <v>683732</v>
      </c>
      <c r="I5449" s="3"/>
      <c r="J5449" s="3" t="n">
        <f aca="false">ROUND((G5449-G5448)/G5448*100,2)</f>
        <v>-0.22</v>
      </c>
      <c r="K5449" s="3" t="str">
        <f aca="false">B5449&amp;"_"&amp;C5449</f>
        <v>11_2025-09-18</v>
      </c>
    </row>
    <row r="5450" customFormat="false" ht="15" hidden="false" customHeight="false" outlineLevel="0" collapsed="false">
      <c r="A5450" s="3" t="n">
        <v>5449</v>
      </c>
      <c r="B5450" s="3" t="n">
        <v>11</v>
      </c>
      <c r="C5450" s="3" t="s">
        <v>505</v>
      </c>
      <c r="D5450" s="4" t="n">
        <v>106.41</v>
      </c>
      <c r="E5450" s="4" t="n">
        <v>107</v>
      </c>
      <c r="F5450" s="4" t="n">
        <v>106.07</v>
      </c>
      <c r="G5450" s="4" t="n">
        <v>106.31</v>
      </c>
      <c r="H5450" s="5" t="n">
        <v>2472301</v>
      </c>
      <c r="I5450" s="3"/>
      <c r="J5450" s="3" t="n">
        <f aca="false">ROUND((G5450-G5449)/G5449*100,2)</f>
        <v>-0.53</v>
      </c>
      <c r="K5450" s="3" t="str">
        <f aca="false">B5450&amp;"_"&amp;C5450</f>
        <v>11_2025-09-19</v>
      </c>
    </row>
    <row r="5451" customFormat="false" ht="15" hidden="false" customHeight="false" outlineLevel="0" collapsed="false">
      <c r="A5451" s="3" t="n">
        <v>5450</v>
      </c>
      <c r="B5451" s="3" t="n">
        <v>11</v>
      </c>
      <c r="C5451" s="3" t="s">
        <v>506</v>
      </c>
      <c r="D5451" s="4" t="n">
        <v>104.52</v>
      </c>
      <c r="E5451" s="4" t="n">
        <v>104.82</v>
      </c>
      <c r="F5451" s="4" t="n">
        <v>104.15</v>
      </c>
      <c r="G5451" s="4" t="n">
        <v>104.69</v>
      </c>
      <c r="H5451" s="5" t="n">
        <v>5704712</v>
      </c>
      <c r="I5451" s="3"/>
      <c r="J5451" s="3" t="n">
        <f aca="false">ROUND((G5451-G5450)/G5450*100,2)</f>
        <v>-1.52</v>
      </c>
      <c r="K5451" s="3" t="str">
        <f aca="false">B5451&amp;"_"&amp;C5451</f>
        <v>11_2025-09-22</v>
      </c>
    </row>
    <row r="5452" customFormat="false" ht="15" hidden="false" customHeight="false" outlineLevel="0" collapsed="false">
      <c r="A5452" s="3" t="n">
        <v>5451</v>
      </c>
      <c r="B5452" s="3" t="n">
        <v>11</v>
      </c>
      <c r="C5452" s="3" t="s">
        <v>507</v>
      </c>
      <c r="D5452" s="4" t="n">
        <v>103.95</v>
      </c>
      <c r="E5452" s="4" t="n">
        <v>104.73</v>
      </c>
      <c r="F5452" s="4" t="n">
        <v>103.54</v>
      </c>
      <c r="G5452" s="4" t="n">
        <v>104.11</v>
      </c>
      <c r="H5452" s="5" t="n">
        <v>3204644</v>
      </c>
      <c r="I5452" s="3"/>
      <c r="J5452" s="3" t="n">
        <f aca="false">ROUND((G5452-G5451)/G5451*100,2)</f>
        <v>-0.55</v>
      </c>
      <c r="K5452" s="3" t="str">
        <f aca="false">B5452&amp;"_"&amp;C5452</f>
        <v>11_2025-09-23</v>
      </c>
    </row>
    <row r="5453" customFormat="false" ht="15" hidden="false" customHeight="false" outlineLevel="0" collapsed="false">
      <c r="A5453" s="3" t="n">
        <v>5452</v>
      </c>
      <c r="B5453" s="3" t="n">
        <v>11</v>
      </c>
      <c r="C5453" s="3" t="s">
        <v>508</v>
      </c>
      <c r="D5453" s="4" t="n">
        <v>103.87</v>
      </c>
      <c r="E5453" s="4" t="n">
        <v>104.83</v>
      </c>
      <c r="F5453" s="4" t="n">
        <v>103.49</v>
      </c>
      <c r="G5453" s="4" t="n">
        <v>104.28</v>
      </c>
      <c r="H5453" s="5" t="n">
        <v>2280027</v>
      </c>
      <c r="I5453" s="3"/>
      <c r="J5453" s="3" t="n">
        <f aca="false">ROUND((G5453-G5452)/G5452*100,2)</f>
        <v>0.16</v>
      </c>
      <c r="K5453" s="3" t="str">
        <f aca="false">B5453&amp;"_"&amp;C5453</f>
        <v>11_2025-09-24</v>
      </c>
    </row>
    <row r="5454" customFormat="false" ht="15" hidden="false" customHeight="false" outlineLevel="0" collapsed="false">
      <c r="A5454" s="3" t="n">
        <v>5453</v>
      </c>
      <c r="B5454" s="3" t="n">
        <v>11</v>
      </c>
      <c r="C5454" s="3" t="s">
        <v>509</v>
      </c>
      <c r="D5454" s="4" t="n">
        <v>103.79</v>
      </c>
      <c r="E5454" s="4" t="n">
        <v>103.85</v>
      </c>
      <c r="F5454" s="4" t="n">
        <v>103.17</v>
      </c>
      <c r="G5454" s="4" t="n">
        <v>103.51</v>
      </c>
      <c r="H5454" s="5" t="n">
        <v>3463397</v>
      </c>
      <c r="I5454" s="3"/>
      <c r="J5454" s="3" t="n">
        <f aca="false">ROUND((G5454-G5453)/G5453*100,2)</f>
        <v>-0.74</v>
      </c>
      <c r="K5454" s="3" t="str">
        <f aca="false">B5454&amp;"_"&amp;C5454</f>
        <v>11_2025-09-25</v>
      </c>
    </row>
    <row r="5455" customFormat="false" ht="15" hidden="false" customHeight="false" outlineLevel="0" collapsed="false">
      <c r="A5455" s="3" t="n">
        <v>5454</v>
      </c>
      <c r="B5455" s="3" t="n">
        <v>11</v>
      </c>
      <c r="C5455" s="3" t="s">
        <v>510</v>
      </c>
      <c r="D5455" s="4" t="n">
        <v>102.66</v>
      </c>
      <c r="E5455" s="4" t="n">
        <v>103.02</v>
      </c>
      <c r="F5455" s="4" t="n">
        <v>102.2</v>
      </c>
      <c r="G5455" s="4" t="n">
        <v>102.29</v>
      </c>
      <c r="H5455" s="5" t="n">
        <v>2916156</v>
      </c>
      <c r="I5455" s="3"/>
      <c r="J5455" s="3" t="n">
        <f aca="false">ROUND((G5455-G5454)/G5454*100,2)</f>
        <v>-1.18</v>
      </c>
      <c r="K5455" s="3" t="str">
        <f aca="false">B5455&amp;"_"&amp;C5455</f>
        <v>11_2025-09-26</v>
      </c>
    </row>
    <row r="5456" customFormat="false" ht="15" hidden="false" customHeight="false" outlineLevel="0" collapsed="false">
      <c r="A5456" s="3" t="n">
        <v>5455</v>
      </c>
      <c r="B5456" s="3" t="n">
        <v>11</v>
      </c>
      <c r="C5456" s="3" t="s">
        <v>511</v>
      </c>
      <c r="D5456" s="4" t="n">
        <v>100.01</v>
      </c>
      <c r="E5456" s="4" t="n">
        <v>100.39</v>
      </c>
      <c r="F5456" s="4" t="n">
        <v>99.46</v>
      </c>
      <c r="G5456" s="4" t="n">
        <v>100.37</v>
      </c>
      <c r="H5456" s="5" t="n">
        <v>3420726</v>
      </c>
      <c r="I5456" s="3"/>
      <c r="J5456" s="3" t="n">
        <f aca="false">ROUND((G5456-G5455)/G5455*100,2)</f>
        <v>-1.88</v>
      </c>
      <c r="K5456" s="3" t="str">
        <f aca="false">B5456&amp;"_"&amp;C5456</f>
        <v>11_2025-09-29</v>
      </c>
    </row>
    <row r="5457" customFormat="false" ht="15" hidden="false" customHeight="false" outlineLevel="0" collapsed="false">
      <c r="A5457" s="3" t="n">
        <v>5456</v>
      </c>
      <c r="B5457" s="3" t="n">
        <v>11</v>
      </c>
      <c r="C5457" s="3" t="s">
        <v>512</v>
      </c>
      <c r="D5457" s="4" t="n">
        <v>98.56</v>
      </c>
      <c r="E5457" s="4" t="n">
        <v>98.94</v>
      </c>
      <c r="F5457" s="4" t="n">
        <v>98.52</v>
      </c>
      <c r="G5457" s="4" t="n">
        <v>98.92</v>
      </c>
      <c r="H5457" s="5" t="n">
        <v>7688150</v>
      </c>
      <c r="I5457" s="3"/>
      <c r="J5457" s="3" t="n">
        <f aca="false">ROUND((G5457-G5456)/G5456*100,2)</f>
        <v>-1.44</v>
      </c>
      <c r="K5457" s="3" t="str">
        <f aca="false">B5457&amp;"_"&amp;C5457</f>
        <v>11_2025-09-30</v>
      </c>
    </row>
    <row r="5458" customFormat="false" ht="15" hidden="false" customHeight="false" outlineLevel="0" collapsed="false">
      <c r="A5458" s="3" t="n">
        <v>5457</v>
      </c>
      <c r="B5458" s="3" t="n">
        <v>11</v>
      </c>
      <c r="C5458" s="3" t="s">
        <v>513</v>
      </c>
      <c r="D5458" s="4" t="n">
        <v>99.84</v>
      </c>
      <c r="E5458" s="4" t="n">
        <v>99.89</v>
      </c>
      <c r="F5458" s="4" t="n">
        <v>99.44</v>
      </c>
      <c r="G5458" s="4" t="n">
        <v>99.64</v>
      </c>
      <c r="H5458" s="5" t="n">
        <v>1053496</v>
      </c>
      <c r="I5458" s="3"/>
      <c r="J5458" s="3" t="n">
        <f aca="false">ROUND((G5458-G5457)/G5457*100,2)</f>
        <v>0.73</v>
      </c>
      <c r="K5458" s="3" t="str">
        <f aca="false">B5458&amp;"_"&amp;C5458</f>
        <v>11_2025-10-01</v>
      </c>
    </row>
    <row r="5459" customFormat="false" ht="15" hidden="false" customHeight="false" outlineLevel="0" collapsed="false">
      <c r="A5459" s="3" t="n">
        <v>5458</v>
      </c>
      <c r="B5459" s="3" t="n">
        <v>11</v>
      </c>
      <c r="C5459" s="3" t="s">
        <v>514</v>
      </c>
      <c r="D5459" s="4" t="n">
        <v>97.67</v>
      </c>
      <c r="E5459" s="4" t="n">
        <v>98.35</v>
      </c>
      <c r="F5459" s="4" t="n">
        <v>97.56</v>
      </c>
      <c r="G5459" s="4" t="n">
        <v>98.01</v>
      </c>
      <c r="H5459" s="5" t="n">
        <v>2434422</v>
      </c>
      <c r="I5459" s="3"/>
      <c r="J5459" s="3" t="n">
        <f aca="false">ROUND((G5459-G5458)/G5458*100,2)</f>
        <v>-1.64</v>
      </c>
      <c r="K5459" s="3" t="str">
        <f aca="false">B5459&amp;"_"&amp;C5459</f>
        <v>11_2025-10-02</v>
      </c>
    </row>
    <row r="5460" customFormat="false" ht="15" hidden="false" customHeight="false" outlineLevel="0" collapsed="false">
      <c r="A5460" s="3" t="n">
        <v>5459</v>
      </c>
      <c r="B5460" s="3" t="n">
        <v>11</v>
      </c>
      <c r="C5460" s="3" t="s">
        <v>515</v>
      </c>
      <c r="D5460" s="4" t="n">
        <v>98.06</v>
      </c>
      <c r="E5460" s="4" t="n">
        <v>98.36</v>
      </c>
      <c r="F5460" s="4" t="n">
        <v>97.88</v>
      </c>
      <c r="G5460" s="4" t="n">
        <v>97.96</v>
      </c>
      <c r="H5460" s="5" t="n">
        <v>1157900</v>
      </c>
      <c r="I5460" s="3"/>
      <c r="J5460" s="3" t="n">
        <f aca="false">ROUND((G5460-G5459)/G5459*100,2)</f>
        <v>-0.05</v>
      </c>
      <c r="K5460" s="3" t="str">
        <f aca="false">B5460&amp;"_"&amp;C5460</f>
        <v>11_2025-10-03</v>
      </c>
    </row>
    <row r="5461" customFormat="false" ht="15" hidden="false" customHeight="false" outlineLevel="0" collapsed="false">
      <c r="A5461" s="3" t="n">
        <v>5460</v>
      </c>
      <c r="B5461" s="3" t="n">
        <v>11</v>
      </c>
      <c r="C5461" s="3" t="s">
        <v>516</v>
      </c>
      <c r="D5461" s="4" t="n">
        <v>99.75</v>
      </c>
      <c r="E5461" s="4" t="n">
        <v>99.99</v>
      </c>
      <c r="F5461" s="4" t="n">
        <v>99.3</v>
      </c>
      <c r="G5461" s="4" t="n">
        <v>99.96</v>
      </c>
      <c r="H5461" s="5" t="n">
        <v>4339953</v>
      </c>
      <c r="I5461" s="3"/>
      <c r="J5461" s="3" t="n">
        <f aca="false">ROUND((G5461-G5460)/G5460*100,2)</f>
        <v>2.04</v>
      </c>
      <c r="K5461" s="3" t="str">
        <f aca="false">B5461&amp;"_"&amp;C5461</f>
        <v>11_2025-10-06</v>
      </c>
    </row>
    <row r="5462" customFormat="false" ht="15" hidden="false" customHeight="false" outlineLevel="0" collapsed="false">
      <c r="A5462" s="3" t="n">
        <v>5461</v>
      </c>
      <c r="B5462" s="3" t="n">
        <v>11</v>
      </c>
      <c r="C5462" s="3" t="s">
        <v>517</v>
      </c>
      <c r="D5462" s="4" t="n">
        <v>99.78</v>
      </c>
      <c r="E5462" s="4" t="n">
        <v>100.18</v>
      </c>
      <c r="F5462" s="4" t="n">
        <v>99.28</v>
      </c>
      <c r="G5462" s="4" t="n">
        <v>99.5</v>
      </c>
      <c r="H5462" s="5" t="n">
        <v>4797205</v>
      </c>
      <c r="I5462" s="3"/>
      <c r="J5462" s="3" t="n">
        <f aca="false">ROUND((G5462-G5461)/G5461*100,2)</f>
        <v>-0.46</v>
      </c>
      <c r="K5462" s="3" t="str">
        <f aca="false">B5462&amp;"_"&amp;C5462</f>
        <v>11_2025-10-07</v>
      </c>
    </row>
    <row r="5463" customFormat="false" ht="15" hidden="false" customHeight="false" outlineLevel="0" collapsed="false">
      <c r="A5463" s="3" t="n">
        <v>5462</v>
      </c>
      <c r="B5463" s="3" t="n">
        <v>11</v>
      </c>
      <c r="C5463" s="3" t="s">
        <v>518</v>
      </c>
      <c r="D5463" s="4" t="n">
        <v>98.48</v>
      </c>
      <c r="E5463" s="4" t="n">
        <v>99.24</v>
      </c>
      <c r="F5463" s="4" t="n">
        <v>97.92</v>
      </c>
      <c r="G5463" s="4" t="n">
        <v>98.83</v>
      </c>
      <c r="H5463" s="5" t="n">
        <v>7349041</v>
      </c>
      <c r="I5463" s="3"/>
      <c r="J5463" s="3" t="n">
        <f aca="false">ROUND((G5463-G5462)/G5462*100,2)</f>
        <v>-0.67</v>
      </c>
      <c r="K5463" s="3" t="str">
        <f aca="false">B5463&amp;"_"&amp;C5463</f>
        <v>11_2025-10-08</v>
      </c>
    </row>
    <row r="5464" customFormat="false" ht="15" hidden="false" customHeight="false" outlineLevel="0" collapsed="false">
      <c r="A5464" s="3" t="n">
        <v>5463</v>
      </c>
      <c r="B5464" s="3" t="n">
        <v>11</v>
      </c>
      <c r="C5464" s="3" t="s">
        <v>519</v>
      </c>
      <c r="D5464" s="4" t="n">
        <v>99.79</v>
      </c>
      <c r="E5464" s="4" t="n">
        <v>99.92</v>
      </c>
      <c r="F5464" s="4" t="n">
        <v>99.23</v>
      </c>
      <c r="G5464" s="4" t="n">
        <v>99.8</v>
      </c>
      <c r="H5464" s="5" t="n">
        <v>1051822</v>
      </c>
      <c r="I5464" s="3"/>
      <c r="J5464" s="3" t="n">
        <f aca="false">ROUND((G5464-G5463)/G5463*100,2)</f>
        <v>0.98</v>
      </c>
      <c r="K5464" s="3" t="str">
        <f aca="false">B5464&amp;"_"&amp;C5464</f>
        <v>11_2025-10-09</v>
      </c>
    </row>
    <row r="5465" customFormat="false" ht="15" hidden="false" customHeight="false" outlineLevel="0" collapsed="false">
      <c r="A5465" s="3" t="n">
        <v>5464</v>
      </c>
      <c r="B5465" s="3" t="n">
        <v>11</v>
      </c>
      <c r="C5465" s="3" t="s">
        <v>520</v>
      </c>
      <c r="D5465" s="4" t="n">
        <v>97.48</v>
      </c>
      <c r="E5465" s="4" t="n">
        <v>97.82</v>
      </c>
      <c r="F5465" s="4" t="n">
        <v>97.4</v>
      </c>
      <c r="G5465" s="4" t="n">
        <v>97.66</v>
      </c>
      <c r="H5465" s="5" t="n">
        <v>5572017</v>
      </c>
      <c r="I5465" s="3"/>
      <c r="J5465" s="3" t="n">
        <f aca="false">ROUND((G5465-G5464)/G5464*100,2)</f>
        <v>-2.14</v>
      </c>
      <c r="K5465" s="3" t="str">
        <f aca="false">B5465&amp;"_"&amp;C5465</f>
        <v>11_2025-10-10</v>
      </c>
    </row>
    <row r="5466" customFormat="false" ht="15" hidden="false" customHeight="false" outlineLevel="0" collapsed="false">
      <c r="A5466" s="3" t="n">
        <v>5465</v>
      </c>
      <c r="B5466" s="3" t="n">
        <v>11</v>
      </c>
      <c r="C5466" s="3" t="s">
        <v>521</v>
      </c>
      <c r="D5466" s="4" t="n">
        <v>98.98</v>
      </c>
      <c r="E5466" s="4" t="n">
        <v>99.35</v>
      </c>
      <c r="F5466" s="4" t="n">
        <v>98.63</v>
      </c>
      <c r="G5466" s="4" t="n">
        <v>98.88</v>
      </c>
      <c r="H5466" s="5" t="n">
        <v>7257835</v>
      </c>
      <c r="I5466" s="3"/>
      <c r="J5466" s="3" t="n">
        <f aca="false">ROUND((G5466-G5465)/G5465*100,2)</f>
        <v>1.25</v>
      </c>
      <c r="K5466" s="3" t="str">
        <f aca="false">B5466&amp;"_"&amp;C5466</f>
        <v>11_2025-10-13</v>
      </c>
    </row>
    <row r="5467" customFormat="false" ht="15" hidden="false" customHeight="false" outlineLevel="0" collapsed="false">
      <c r="A5467" s="3" t="n">
        <v>5466</v>
      </c>
      <c r="B5467" s="3" t="n">
        <v>11</v>
      </c>
      <c r="C5467" s="3" t="s">
        <v>522</v>
      </c>
      <c r="D5467" s="4" t="n">
        <v>98.29</v>
      </c>
      <c r="E5467" s="4" t="n">
        <v>98.59</v>
      </c>
      <c r="F5467" s="4" t="n">
        <v>98.04</v>
      </c>
      <c r="G5467" s="4" t="n">
        <v>98.4</v>
      </c>
      <c r="H5467" s="5" t="n">
        <v>5044313</v>
      </c>
      <c r="I5467" s="3"/>
      <c r="J5467" s="3" t="n">
        <f aca="false">ROUND((G5467-G5466)/G5466*100,2)</f>
        <v>-0.49</v>
      </c>
      <c r="K5467" s="3" t="str">
        <f aca="false">B5467&amp;"_"&amp;C5467</f>
        <v>11_2025-10-14</v>
      </c>
    </row>
    <row r="5468" customFormat="false" ht="15" hidden="false" customHeight="false" outlineLevel="0" collapsed="false">
      <c r="A5468" s="3" t="n">
        <v>5467</v>
      </c>
      <c r="B5468" s="3" t="n">
        <v>11</v>
      </c>
      <c r="C5468" s="3" t="s">
        <v>523</v>
      </c>
      <c r="D5468" s="4" t="n">
        <v>99.09</v>
      </c>
      <c r="E5468" s="4" t="n">
        <v>99.41</v>
      </c>
      <c r="F5468" s="4" t="n">
        <v>98.18</v>
      </c>
      <c r="G5468" s="4" t="n">
        <v>98.7</v>
      </c>
      <c r="H5468" s="5" t="n">
        <v>657434</v>
      </c>
      <c r="I5468" s="3"/>
      <c r="J5468" s="3" t="n">
        <f aca="false">ROUND((G5468-G5467)/G5467*100,2)</f>
        <v>0.3</v>
      </c>
      <c r="K5468" s="3" t="str">
        <f aca="false">B5468&amp;"_"&amp;C5468</f>
        <v>11_2025-10-15</v>
      </c>
    </row>
    <row r="5469" customFormat="false" ht="15" hidden="false" customHeight="false" outlineLevel="0" collapsed="false">
      <c r="A5469" s="3" t="n">
        <v>5468</v>
      </c>
      <c r="B5469" s="3" t="n">
        <v>11</v>
      </c>
      <c r="C5469" s="3" t="s">
        <v>524</v>
      </c>
      <c r="D5469" s="4" t="n">
        <v>98.78</v>
      </c>
      <c r="E5469" s="4" t="n">
        <v>99.06</v>
      </c>
      <c r="F5469" s="4" t="n">
        <v>98.35</v>
      </c>
      <c r="G5469" s="4" t="n">
        <v>99.01</v>
      </c>
      <c r="H5469" s="5" t="n">
        <v>3482264</v>
      </c>
      <c r="I5469" s="3"/>
      <c r="J5469" s="3" t="n">
        <f aca="false">ROUND((G5469-G5468)/G5468*100,2)</f>
        <v>0.31</v>
      </c>
      <c r="K5469" s="3" t="str">
        <f aca="false">B5469&amp;"_"&amp;C5469</f>
        <v>11_2025-10-16</v>
      </c>
    </row>
    <row r="5470" customFormat="false" ht="15" hidden="false" customHeight="false" outlineLevel="0" collapsed="false">
      <c r="A5470" s="3" t="n">
        <v>5469</v>
      </c>
      <c r="B5470" s="3" t="n">
        <v>11</v>
      </c>
      <c r="C5470" s="3" t="s">
        <v>525</v>
      </c>
      <c r="D5470" s="4" t="n">
        <v>98.33</v>
      </c>
      <c r="E5470" s="4" t="n">
        <v>99.04</v>
      </c>
      <c r="F5470" s="4" t="n">
        <v>97.75</v>
      </c>
      <c r="G5470" s="4" t="n">
        <v>98.67</v>
      </c>
      <c r="H5470" s="5" t="n">
        <v>2175082</v>
      </c>
      <c r="I5470" s="3"/>
      <c r="J5470" s="3" t="n">
        <f aca="false">ROUND((G5470-G5469)/G5469*100,2)</f>
        <v>-0.34</v>
      </c>
      <c r="K5470" s="3" t="str">
        <f aca="false">B5470&amp;"_"&amp;C5470</f>
        <v>11_2025-10-17</v>
      </c>
    </row>
    <row r="5471" customFormat="false" ht="15" hidden="false" customHeight="false" outlineLevel="0" collapsed="false">
      <c r="A5471" s="3" t="n">
        <v>5470</v>
      </c>
      <c r="B5471" s="3" t="n">
        <v>11</v>
      </c>
      <c r="C5471" s="3" t="s">
        <v>526</v>
      </c>
      <c r="D5471" s="4" t="n">
        <v>99.59</v>
      </c>
      <c r="E5471" s="4" t="n">
        <v>100.08</v>
      </c>
      <c r="F5471" s="4" t="n">
        <v>99.44</v>
      </c>
      <c r="G5471" s="4" t="n">
        <v>99.97</v>
      </c>
      <c r="H5471" s="5" t="n">
        <v>1372763</v>
      </c>
      <c r="I5471" s="3"/>
      <c r="J5471" s="3" t="n">
        <f aca="false">ROUND((G5471-G5470)/G5470*100,2)</f>
        <v>1.32</v>
      </c>
      <c r="K5471" s="3" t="str">
        <f aca="false">B5471&amp;"_"&amp;C5471</f>
        <v>11_2025-10-20</v>
      </c>
    </row>
    <row r="5472" customFormat="false" ht="15" hidden="false" customHeight="false" outlineLevel="0" collapsed="false">
      <c r="A5472" s="3" t="n">
        <v>5471</v>
      </c>
      <c r="B5472" s="3" t="n">
        <v>11</v>
      </c>
      <c r="C5472" s="3" t="s">
        <v>527</v>
      </c>
      <c r="D5472" s="4" t="n">
        <v>98.75</v>
      </c>
      <c r="E5472" s="4" t="n">
        <v>98.92</v>
      </c>
      <c r="F5472" s="4" t="n">
        <v>98.21</v>
      </c>
      <c r="G5472" s="4" t="n">
        <v>98.81</v>
      </c>
      <c r="H5472" s="5" t="n">
        <v>5071169</v>
      </c>
      <c r="I5472" s="3"/>
      <c r="J5472" s="3" t="n">
        <f aca="false">ROUND((G5472-G5471)/G5471*100,2)</f>
        <v>-1.16</v>
      </c>
      <c r="K5472" s="3" t="str">
        <f aca="false">B5472&amp;"_"&amp;C5472</f>
        <v>11_2025-10-21</v>
      </c>
    </row>
    <row r="5473" customFormat="false" ht="15" hidden="false" customHeight="false" outlineLevel="0" collapsed="false">
      <c r="A5473" s="3" t="n">
        <v>5472</v>
      </c>
      <c r="B5473" s="3" t="n">
        <v>11</v>
      </c>
      <c r="C5473" s="3" t="s">
        <v>528</v>
      </c>
      <c r="D5473" s="4" t="n">
        <v>97.29</v>
      </c>
      <c r="E5473" s="4" t="n">
        <v>98.12</v>
      </c>
      <c r="F5473" s="4" t="n">
        <v>97.03</v>
      </c>
      <c r="G5473" s="4" t="n">
        <v>97.63</v>
      </c>
      <c r="H5473" s="5" t="n">
        <v>612129</v>
      </c>
      <c r="I5473" s="3"/>
      <c r="J5473" s="3" t="n">
        <f aca="false">ROUND((G5473-G5472)/G5472*100,2)</f>
        <v>-1.19</v>
      </c>
      <c r="K5473" s="3" t="str">
        <f aca="false">B5473&amp;"_"&amp;C5473</f>
        <v>11_2025-10-22</v>
      </c>
    </row>
    <row r="5474" customFormat="false" ht="15" hidden="false" customHeight="false" outlineLevel="0" collapsed="false">
      <c r="A5474" s="3" t="n">
        <v>5473</v>
      </c>
      <c r="B5474" s="3" t="n">
        <v>11</v>
      </c>
      <c r="C5474" s="3" t="s">
        <v>529</v>
      </c>
      <c r="D5474" s="4" t="n">
        <v>97.7</v>
      </c>
      <c r="E5474" s="4" t="n">
        <v>97.74</v>
      </c>
      <c r="F5474" s="4" t="n">
        <v>97.31</v>
      </c>
      <c r="G5474" s="4" t="n">
        <v>97.64</v>
      </c>
      <c r="H5474" s="5" t="n">
        <v>2210869</v>
      </c>
      <c r="I5474" s="3"/>
      <c r="J5474" s="3" t="n">
        <f aca="false">ROUND((G5474-G5473)/G5473*100,2)</f>
        <v>0.01</v>
      </c>
      <c r="K5474" s="3" t="str">
        <f aca="false">B5474&amp;"_"&amp;C5474</f>
        <v>11_2025-10-23</v>
      </c>
    </row>
    <row r="5475" customFormat="false" ht="15" hidden="false" customHeight="false" outlineLevel="0" collapsed="false">
      <c r="A5475" s="3" t="n">
        <v>5474</v>
      </c>
      <c r="B5475" s="3" t="n">
        <v>11</v>
      </c>
      <c r="C5475" s="3" t="s">
        <v>530</v>
      </c>
      <c r="D5475" s="4" t="n">
        <v>98.21</v>
      </c>
      <c r="E5475" s="4" t="n">
        <v>98.66</v>
      </c>
      <c r="F5475" s="4" t="n">
        <v>97.74</v>
      </c>
      <c r="G5475" s="4" t="n">
        <v>98.46</v>
      </c>
      <c r="H5475" s="5" t="n">
        <v>4502452</v>
      </c>
      <c r="I5475" s="3"/>
      <c r="J5475" s="3" t="n">
        <f aca="false">ROUND((G5475-G5474)/G5474*100,2)</f>
        <v>0.84</v>
      </c>
      <c r="K5475" s="3" t="str">
        <f aca="false">B5475&amp;"_"&amp;C5475</f>
        <v>11_2025-10-24</v>
      </c>
    </row>
    <row r="5476" customFormat="false" ht="15" hidden="false" customHeight="false" outlineLevel="0" collapsed="false">
      <c r="A5476" s="3" t="n">
        <v>5475</v>
      </c>
      <c r="B5476" s="3" t="n">
        <v>11</v>
      </c>
      <c r="C5476" s="3" t="s">
        <v>531</v>
      </c>
      <c r="D5476" s="4" t="n">
        <v>99.62</v>
      </c>
      <c r="E5476" s="4" t="n">
        <v>99.97</v>
      </c>
      <c r="F5476" s="4" t="n">
        <v>99.56</v>
      </c>
      <c r="G5476" s="4" t="n">
        <v>99.7</v>
      </c>
      <c r="H5476" s="5" t="n">
        <v>3354007</v>
      </c>
      <c r="I5476" s="3"/>
      <c r="J5476" s="3" t="n">
        <f aca="false">ROUND((G5476-G5475)/G5475*100,2)</f>
        <v>1.26</v>
      </c>
      <c r="K5476" s="3" t="str">
        <f aca="false">B5476&amp;"_"&amp;C5476</f>
        <v>11_2025-10-27</v>
      </c>
    </row>
    <row r="5477" customFormat="false" ht="15" hidden="false" customHeight="false" outlineLevel="0" collapsed="false">
      <c r="A5477" s="3" t="n">
        <v>5476</v>
      </c>
      <c r="B5477" s="3" t="n">
        <v>11</v>
      </c>
      <c r="C5477" s="3" t="s">
        <v>532</v>
      </c>
      <c r="D5477" s="4" t="n">
        <v>98.65</v>
      </c>
      <c r="E5477" s="4" t="n">
        <v>98.92</v>
      </c>
      <c r="F5477" s="4" t="n">
        <v>98.41</v>
      </c>
      <c r="G5477" s="4" t="n">
        <v>98.56</v>
      </c>
      <c r="H5477" s="5" t="n">
        <v>6842858</v>
      </c>
      <c r="I5477" s="3"/>
      <c r="J5477" s="3" t="n">
        <f aca="false">ROUND((G5477-G5476)/G5476*100,2)</f>
        <v>-1.14</v>
      </c>
      <c r="K5477" s="3" t="str">
        <f aca="false">B5477&amp;"_"&amp;C5477</f>
        <v>11_2025-10-28</v>
      </c>
    </row>
    <row r="5478" customFormat="false" ht="15" hidden="false" customHeight="false" outlineLevel="0" collapsed="false">
      <c r="A5478" s="3" t="n">
        <v>5477</v>
      </c>
      <c r="B5478" s="3" t="n">
        <v>11</v>
      </c>
      <c r="C5478" s="3" t="s">
        <v>533</v>
      </c>
      <c r="D5478" s="4" t="n">
        <v>96.2</v>
      </c>
      <c r="E5478" s="4" t="n">
        <v>96.57</v>
      </c>
      <c r="F5478" s="4" t="n">
        <v>96.1</v>
      </c>
      <c r="G5478" s="4" t="n">
        <v>96.46</v>
      </c>
      <c r="H5478" s="5" t="n">
        <v>5111755</v>
      </c>
      <c r="I5478" s="3"/>
      <c r="J5478" s="3" t="n">
        <f aca="false">ROUND((G5478-G5477)/G5477*100,2)</f>
        <v>-2.13</v>
      </c>
      <c r="K5478" s="3" t="str">
        <f aca="false">B5478&amp;"_"&amp;C5478</f>
        <v>11_2025-10-29</v>
      </c>
    </row>
    <row r="5479" customFormat="false" ht="15" hidden="false" customHeight="false" outlineLevel="0" collapsed="false">
      <c r="A5479" s="3" t="n">
        <v>5478</v>
      </c>
      <c r="B5479" s="3" t="n">
        <v>11</v>
      </c>
      <c r="C5479" s="3" t="s">
        <v>534</v>
      </c>
      <c r="D5479" s="4" t="n">
        <v>95.72</v>
      </c>
      <c r="E5479" s="4" t="n">
        <v>95.87</v>
      </c>
      <c r="F5479" s="4" t="n">
        <v>95.13</v>
      </c>
      <c r="G5479" s="4" t="n">
        <v>95.52</v>
      </c>
      <c r="H5479" s="5" t="n">
        <v>2588158</v>
      </c>
      <c r="I5479" s="3"/>
      <c r="J5479" s="3" t="n">
        <f aca="false">ROUND((G5479-G5478)/G5478*100,2)</f>
        <v>-0.97</v>
      </c>
      <c r="K5479" s="3" t="str">
        <f aca="false">B5479&amp;"_"&amp;C5479</f>
        <v>11_2025-10-30</v>
      </c>
    </row>
    <row r="5480" customFormat="false" ht="15" hidden="false" customHeight="false" outlineLevel="0" collapsed="false">
      <c r="A5480" s="3" t="n">
        <v>5479</v>
      </c>
      <c r="B5480" s="3" t="n">
        <v>11</v>
      </c>
      <c r="C5480" s="3" t="s">
        <v>535</v>
      </c>
      <c r="D5480" s="4" t="n">
        <v>97.7</v>
      </c>
      <c r="E5480" s="4" t="n">
        <v>97.95</v>
      </c>
      <c r="F5480" s="4" t="n">
        <v>97.09</v>
      </c>
      <c r="G5480" s="4" t="n">
        <v>97.5</v>
      </c>
      <c r="H5480" s="5" t="n">
        <v>4565964</v>
      </c>
      <c r="I5480" s="3"/>
      <c r="J5480" s="3" t="n">
        <f aca="false">ROUND((G5480-G5479)/G5479*100,2)</f>
        <v>2.07</v>
      </c>
      <c r="K5480" s="3" t="str">
        <f aca="false">B5480&amp;"_"&amp;C5480</f>
        <v>11_2025-10-31</v>
      </c>
    </row>
    <row r="5481" customFormat="false" ht="15" hidden="false" customHeight="false" outlineLevel="0" collapsed="false">
      <c r="A5481" s="3" t="n">
        <v>5480</v>
      </c>
      <c r="B5481" s="3" t="n">
        <v>11</v>
      </c>
      <c r="C5481" s="3" t="s">
        <v>536</v>
      </c>
      <c r="D5481" s="4" t="n">
        <v>96.99</v>
      </c>
      <c r="E5481" s="4" t="n">
        <v>97.49</v>
      </c>
      <c r="F5481" s="4" t="n">
        <v>96.47</v>
      </c>
      <c r="G5481" s="4" t="n">
        <v>96.98</v>
      </c>
      <c r="H5481" s="5" t="n">
        <v>1057891</v>
      </c>
      <c r="I5481" s="3"/>
      <c r="J5481" s="3" t="n">
        <f aca="false">ROUND((G5481-G5480)/G5480*100,2)</f>
        <v>-0.53</v>
      </c>
      <c r="K5481" s="3" t="str">
        <f aca="false">B5481&amp;"_"&amp;C5481</f>
        <v>11_2025-11-03</v>
      </c>
    </row>
    <row r="5482" customFormat="false" ht="15" hidden="false" customHeight="false" outlineLevel="0" collapsed="false">
      <c r="A5482" s="3" t="n">
        <v>5481</v>
      </c>
      <c r="B5482" s="3" t="n">
        <v>11</v>
      </c>
      <c r="C5482" s="3" t="s">
        <v>537</v>
      </c>
      <c r="D5482" s="4" t="n">
        <v>96.78</v>
      </c>
      <c r="E5482" s="4" t="n">
        <v>97.28</v>
      </c>
      <c r="F5482" s="4" t="n">
        <v>96.43</v>
      </c>
      <c r="G5482" s="4" t="n">
        <v>97.13</v>
      </c>
      <c r="H5482" s="5" t="n">
        <v>4398029</v>
      </c>
      <c r="I5482" s="3"/>
      <c r="J5482" s="3" t="n">
        <f aca="false">ROUND((G5482-G5481)/G5481*100,2)</f>
        <v>0.15</v>
      </c>
      <c r="K5482" s="3" t="str">
        <f aca="false">B5482&amp;"_"&amp;C5482</f>
        <v>11_2025-11-04</v>
      </c>
    </row>
    <row r="5483" customFormat="false" ht="15" hidden="false" customHeight="false" outlineLevel="0" collapsed="false">
      <c r="A5483" s="3" t="n">
        <v>5482</v>
      </c>
      <c r="B5483" s="3" t="n">
        <v>11</v>
      </c>
      <c r="C5483" s="3" t="s">
        <v>538</v>
      </c>
      <c r="D5483" s="4" t="n">
        <v>96.17</v>
      </c>
      <c r="E5483" s="4" t="n">
        <v>96.59</v>
      </c>
      <c r="F5483" s="4" t="n">
        <v>96.12</v>
      </c>
      <c r="G5483" s="4" t="n">
        <v>96.31</v>
      </c>
      <c r="H5483" s="5" t="n">
        <v>3004577</v>
      </c>
      <c r="I5483" s="3"/>
      <c r="J5483" s="3" t="n">
        <f aca="false">ROUND((G5483-G5482)/G5482*100,2)</f>
        <v>-0.84</v>
      </c>
      <c r="K5483" s="3" t="str">
        <f aca="false">B5483&amp;"_"&amp;C5483</f>
        <v>11_2025-11-05</v>
      </c>
    </row>
    <row r="5484" customFormat="false" ht="15" hidden="false" customHeight="false" outlineLevel="0" collapsed="false">
      <c r="A5484" s="3" t="n">
        <v>5483</v>
      </c>
      <c r="B5484" s="3" t="n">
        <v>11</v>
      </c>
      <c r="C5484" s="3" t="s">
        <v>539</v>
      </c>
      <c r="D5484" s="4" t="n">
        <v>95.95</v>
      </c>
      <c r="E5484" s="4" t="n">
        <v>96.35</v>
      </c>
      <c r="F5484" s="4" t="n">
        <v>95.39</v>
      </c>
      <c r="G5484" s="4" t="n">
        <v>95.83</v>
      </c>
      <c r="H5484" s="5" t="n">
        <v>7323847</v>
      </c>
      <c r="I5484" s="3"/>
      <c r="J5484" s="3" t="n">
        <f aca="false">ROUND((G5484-G5483)/G5483*100,2)</f>
        <v>-0.5</v>
      </c>
      <c r="K5484" s="3" t="str">
        <f aca="false">B5484&amp;"_"&amp;C5484</f>
        <v>11_2025-11-06</v>
      </c>
    </row>
    <row r="5485" customFormat="false" ht="15" hidden="false" customHeight="false" outlineLevel="0" collapsed="false">
      <c r="A5485" s="3" t="n">
        <v>5484</v>
      </c>
      <c r="B5485" s="3" t="n">
        <v>11</v>
      </c>
      <c r="C5485" s="3" t="s">
        <v>540</v>
      </c>
      <c r="D5485" s="4" t="n">
        <v>94.49</v>
      </c>
      <c r="E5485" s="4" t="n">
        <v>94.58</v>
      </c>
      <c r="F5485" s="4" t="n">
        <v>94.07</v>
      </c>
      <c r="G5485" s="4" t="n">
        <v>94.34</v>
      </c>
      <c r="H5485" s="5" t="n">
        <v>4091819</v>
      </c>
      <c r="I5485" s="3"/>
      <c r="J5485" s="3" t="n">
        <f aca="false">ROUND((G5485-G5484)/G5484*100,2)</f>
        <v>-1.55</v>
      </c>
      <c r="K5485" s="3" t="str">
        <f aca="false">B5485&amp;"_"&amp;C5485</f>
        <v>11_2025-11-07</v>
      </c>
    </row>
    <row r="5486" customFormat="false" ht="15" hidden="false" customHeight="false" outlineLevel="0" collapsed="false">
      <c r="A5486" s="3" t="n">
        <v>5485</v>
      </c>
      <c r="B5486" s="3" t="n">
        <v>11</v>
      </c>
      <c r="C5486" s="3" t="s">
        <v>541</v>
      </c>
      <c r="D5486" s="4" t="n">
        <v>93.68</v>
      </c>
      <c r="E5486" s="4" t="n">
        <v>93.84</v>
      </c>
      <c r="F5486" s="4" t="n">
        <v>93.59</v>
      </c>
      <c r="G5486" s="4" t="n">
        <v>93.78</v>
      </c>
      <c r="H5486" s="5" t="n">
        <v>5849294</v>
      </c>
      <c r="I5486" s="3"/>
      <c r="J5486" s="3" t="n">
        <f aca="false">ROUND((G5486-G5485)/G5485*100,2)</f>
        <v>-0.59</v>
      </c>
      <c r="K5486" s="3" t="str">
        <f aca="false">B5486&amp;"_"&amp;C5486</f>
        <v>11_2025-11-10</v>
      </c>
    </row>
    <row r="5487" customFormat="false" ht="15" hidden="false" customHeight="false" outlineLevel="0" collapsed="false">
      <c r="A5487" s="3" t="n">
        <v>5486</v>
      </c>
      <c r="B5487" s="3" t="n">
        <v>11</v>
      </c>
      <c r="C5487" s="3" t="s">
        <v>542</v>
      </c>
      <c r="D5487" s="4" t="n">
        <v>93.15</v>
      </c>
      <c r="E5487" s="4" t="n">
        <v>93.55</v>
      </c>
      <c r="F5487" s="4" t="n">
        <v>93.02</v>
      </c>
      <c r="G5487" s="4" t="n">
        <v>93.33</v>
      </c>
      <c r="H5487" s="5" t="n">
        <v>1762241</v>
      </c>
      <c r="I5487" s="3"/>
      <c r="J5487" s="3" t="n">
        <f aca="false">ROUND((G5487-G5486)/G5486*100,2)</f>
        <v>-0.48</v>
      </c>
      <c r="K5487" s="3" t="str">
        <f aca="false">B5487&amp;"_"&amp;C5487</f>
        <v>11_2025-11-11</v>
      </c>
    </row>
    <row r="5488" customFormat="false" ht="15" hidden="false" customHeight="false" outlineLevel="0" collapsed="false">
      <c r="A5488" s="3" t="n">
        <v>5487</v>
      </c>
      <c r="B5488" s="3" t="n">
        <v>11</v>
      </c>
      <c r="C5488" s="3" t="s">
        <v>543</v>
      </c>
      <c r="D5488" s="4" t="n">
        <v>91.66</v>
      </c>
      <c r="E5488" s="4" t="n">
        <v>91.88</v>
      </c>
      <c r="F5488" s="4" t="n">
        <v>91.31</v>
      </c>
      <c r="G5488" s="4" t="n">
        <v>91.32</v>
      </c>
      <c r="H5488" s="5" t="n">
        <v>1593156</v>
      </c>
      <c r="I5488" s="3"/>
      <c r="J5488" s="3" t="n">
        <f aca="false">ROUND((G5488-G5487)/G5487*100,2)</f>
        <v>-2.15</v>
      </c>
      <c r="K5488" s="3" t="str">
        <f aca="false">B5488&amp;"_"&amp;C5488</f>
        <v>11_2025-11-12</v>
      </c>
    </row>
    <row r="5489" customFormat="false" ht="15" hidden="false" customHeight="false" outlineLevel="0" collapsed="false">
      <c r="A5489" s="3" t="n">
        <v>5488</v>
      </c>
      <c r="B5489" s="3" t="n">
        <v>11</v>
      </c>
      <c r="C5489" s="3" t="s">
        <v>544</v>
      </c>
      <c r="D5489" s="4" t="n">
        <v>92.37</v>
      </c>
      <c r="E5489" s="4" t="n">
        <v>92.66</v>
      </c>
      <c r="F5489" s="4" t="n">
        <v>92.07</v>
      </c>
      <c r="G5489" s="4" t="n">
        <v>92.5</v>
      </c>
      <c r="H5489" s="5" t="n">
        <v>550351</v>
      </c>
      <c r="I5489" s="3"/>
      <c r="J5489" s="3" t="n">
        <f aca="false">ROUND((G5489-G5488)/G5488*100,2)</f>
        <v>1.29</v>
      </c>
      <c r="K5489" s="3" t="str">
        <f aca="false">B5489&amp;"_"&amp;C5489</f>
        <v>11_2025-11-13</v>
      </c>
    </row>
    <row r="5490" customFormat="false" ht="15" hidden="false" customHeight="false" outlineLevel="0" collapsed="false">
      <c r="A5490" s="3" t="n">
        <v>5489</v>
      </c>
      <c r="B5490" s="3" t="n">
        <v>11</v>
      </c>
      <c r="C5490" s="3" t="s">
        <v>545</v>
      </c>
      <c r="D5490" s="4" t="n">
        <v>91.83</v>
      </c>
      <c r="E5490" s="4" t="n">
        <v>92.15</v>
      </c>
      <c r="F5490" s="4" t="n">
        <v>91.48</v>
      </c>
      <c r="G5490" s="4" t="n">
        <v>91.74</v>
      </c>
      <c r="H5490" s="5" t="n">
        <v>6271714</v>
      </c>
      <c r="I5490" s="3"/>
      <c r="J5490" s="3" t="n">
        <f aca="false">ROUND((G5490-G5489)/G5489*100,2)</f>
        <v>-0.82</v>
      </c>
      <c r="K5490" s="3" t="str">
        <f aca="false">B5490&amp;"_"&amp;C5490</f>
        <v>11_2025-11-14</v>
      </c>
    </row>
    <row r="5491" customFormat="false" ht="15" hidden="false" customHeight="false" outlineLevel="0" collapsed="false">
      <c r="A5491" s="3" t="n">
        <v>5490</v>
      </c>
      <c r="B5491" s="3" t="n">
        <v>11</v>
      </c>
      <c r="C5491" s="3" t="s">
        <v>546</v>
      </c>
      <c r="D5491" s="4" t="n">
        <v>91.18</v>
      </c>
      <c r="E5491" s="4" t="n">
        <v>91.72</v>
      </c>
      <c r="F5491" s="4" t="n">
        <v>90.59</v>
      </c>
      <c r="G5491" s="4" t="n">
        <v>91.02</v>
      </c>
      <c r="H5491" s="5" t="n">
        <v>1966740</v>
      </c>
      <c r="I5491" s="3"/>
      <c r="J5491" s="3" t="n">
        <f aca="false">ROUND((G5491-G5490)/G5490*100,2)</f>
        <v>-0.78</v>
      </c>
      <c r="K5491" s="3" t="str">
        <f aca="false">B5491&amp;"_"&amp;C5491</f>
        <v>11_2025-11-17</v>
      </c>
    </row>
    <row r="5492" customFormat="false" ht="15" hidden="false" customHeight="false" outlineLevel="0" collapsed="false">
      <c r="A5492" s="3" t="n">
        <v>5491</v>
      </c>
      <c r="B5492" s="3" t="n">
        <v>11</v>
      </c>
      <c r="C5492" s="3" t="s">
        <v>547</v>
      </c>
      <c r="D5492" s="4" t="n">
        <v>92.72</v>
      </c>
      <c r="E5492" s="4" t="n">
        <v>92.9</v>
      </c>
      <c r="F5492" s="4" t="n">
        <v>92.27</v>
      </c>
      <c r="G5492" s="4" t="n">
        <v>92.46</v>
      </c>
      <c r="H5492" s="5" t="n">
        <v>4732437</v>
      </c>
      <c r="I5492" s="3"/>
      <c r="J5492" s="3" t="n">
        <f aca="false">ROUND((G5492-G5491)/G5491*100,2)</f>
        <v>1.58</v>
      </c>
      <c r="K5492" s="3" t="str">
        <f aca="false">B5492&amp;"_"&amp;C5492</f>
        <v>11_2025-11-18</v>
      </c>
    </row>
    <row r="5493" customFormat="false" ht="15" hidden="false" customHeight="false" outlineLevel="0" collapsed="false">
      <c r="A5493" s="3" t="n">
        <v>5492</v>
      </c>
      <c r="B5493" s="3" t="n">
        <v>11</v>
      </c>
      <c r="C5493" s="3" t="s">
        <v>548</v>
      </c>
      <c r="D5493" s="4" t="n">
        <v>89.88</v>
      </c>
      <c r="E5493" s="4" t="n">
        <v>89.96</v>
      </c>
      <c r="F5493" s="4" t="n">
        <v>89.39</v>
      </c>
      <c r="G5493" s="4" t="n">
        <v>89.78</v>
      </c>
      <c r="H5493" s="5" t="n">
        <v>2520742</v>
      </c>
      <c r="I5493" s="3"/>
      <c r="J5493" s="3" t="n">
        <f aca="false">ROUND((G5493-G5492)/G5492*100,2)</f>
        <v>-2.9</v>
      </c>
      <c r="K5493" s="3" t="str">
        <f aca="false">B5493&amp;"_"&amp;C5493</f>
        <v>11_2025-11-19</v>
      </c>
    </row>
    <row r="5494" customFormat="false" ht="15" hidden="false" customHeight="false" outlineLevel="0" collapsed="false">
      <c r="A5494" s="3" t="n">
        <v>5493</v>
      </c>
      <c r="B5494" s="3" t="n">
        <v>11</v>
      </c>
      <c r="C5494" s="3" t="s">
        <v>549</v>
      </c>
      <c r="D5494" s="4" t="n">
        <v>90.23</v>
      </c>
      <c r="E5494" s="4" t="n">
        <v>90.76</v>
      </c>
      <c r="F5494" s="4" t="n">
        <v>89.58</v>
      </c>
      <c r="G5494" s="4" t="n">
        <v>90.1</v>
      </c>
      <c r="H5494" s="5" t="n">
        <v>3920372</v>
      </c>
      <c r="I5494" s="3"/>
      <c r="J5494" s="3" t="n">
        <f aca="false">ROUND((G5494-G5493)/G5493*100,2)</f>
        <v>0.36</v>
      </c>
      <c r="K5494" s="3" t="str">
        <f aca="false">B5494&amp;"_"&amp;C5494</f>
        <v>11_2025-11-20</v>
      </c>
    </row>
    <row r="5495" customFormat="false" ht="15" hidden="false" customHeight="false" outlineLevel="0" collapsed="false">
      <c r="A5495" s="3" t="n">
        <v>5494</v>
      </c>
      <c r="B5495" s="3" t="n">
        <v>11</v>
      </c>
      <c r="C5495" s="3" t="s">
        <v>550</v>
      </c>
      <c r="D5495" s="4" t="n">
        <v>90.08</v>
      </c>
      <c r="E5495" s="4" t="n">
        <v>90.57</v>
      </c>
      <c r="F5495" s="4" t="n">
        <v>90</v>
      </c>
      <c r="G5495" s="4" t="n">
        <v>90.29</v>
      </c>
      <c r="H5495" s="5" t="n">
        <v>3163597</v>
      </c>
      <c r="I5495" s="3"/>
      <c r="J5495" s="3" t="n">
        <f aca="false">ROUND((G5495-G5494)/G5494*100,2)</f>
        <v>0.21</v>
      </c>
      <c r="K5495" s="3" t="str">
        <f aca="false">B5495&amp;"_"&amp;C5495</f>
        <v>11_2025-11-21</v>
      </c>
    </row>
    <row r="5496" customFormat="false" ht="15" hidden="false" customHeight="false" outlineLevel="0" collapsed="false">
      <c r="A5496" s="3" t="n">
        <v>5495</v>
      </c>
      <c r="B5496" s="3" t="n">
        <v>11</v>
      </c>
      <c r="C5496" s="3" t="s">
        <v>551</v>
      </c>
      <c r="D5496" s="4" t="n">
        <v>91.38</v>
      </c>
      <c r="E5496" s="4" t="n">
        <v>91.49</v>
      </c>
      <c r="F5496" s="4" t="n">
        <v>91.18</v>
      </c>
      <c r="G5496" s="4" t="n">
        <v>91.43</v>
      </c>
      <c r="H5496" s="5" t="n">
        <v>4667082</v>
      </c>
      <c r="I5496" s="3"/>
      <c r="J5496" s="3" t="n">
        <f aca="false">ROUND((G5496-G5495)/G5495*100,2)</f>
        <v>1.26</v>
      </c>
      <c r="K5496" s="3" t="str">
        <f aca="false">B5496&amp;"_"&amp;C5496</f>
        <v>11_2025-11-24</v>
      </c>
    </row>
    <row r="5497" customFormat="false" ht="15" hidden="false" customHeight="false" outlineLevel="0" collapsed="false">
      <c r="A5497" s="3" t="n">
        <v>5496</v>
      </c>
      <c r="B5497" s="3" t="n">
        <v>11</v>
      </c>
      <c r="C5497" s="3" t="s">
        <v>552</v>
      </c>
      <c r="D5497" s="4" t="n">
        <v>91.26</v>
      </c>
      <c r="E5497" s="4" t="n">
        <v>91.35</v>
      </c>
      <c r="F5497" s="4" t="n">
        <v>90.98</v>
      </c>
      <c r="G5497" s="4" t="n">
        <v>91.1</v>
      </c>
      <c r="H5497" s="5" t="n">
        <v>6473620</v>
      </c>
      <c r="I5497" s="3"/>
      <c r="J5497" s="3" t="n">
        <f aca="false">ROUND((G5497-G5496)/G5496*100,2)</f>
        <v>-0.36</v>
      </c>
      <c r="K5497" s="3" t="str">
        <f aca="false">B5497&amp;"_"&amp;C5497</f>
        <v>11_2025-11-25</v>
      </c>
    </row>
    <row r="5498" customFormat="false" ht="15" hidden="false" customHeight="false" outlineLevel="0" collapsed="false">
      <c r="A5498" s="3" t="n">
        <v>5497</v>
      </c>
      <c r="B5498" s="3" t="n">
        <v>11</v>
      </c>
      <c r="C5498" s="3" t="s">
        <v>553</v>
      </c>
      <c r="D5498" s="4" t="n">
        <v>90.41</v>
      </c>
      <c r="E5498" s="4" t="n">
        <v>90.43</v>
      </c>
      <c r="F5498" s="4" t="n">
        <v>89.57</v>
      </c>
      <c r="G5498" s="4" t="n">
        <v>90.08</v>
      </c>
      <c r="H5498" s="5" t="n">
        <v>5745690</v>
      </c>
      <c r="I5498" s="3"/>
      <c r="J5498" s="3" t="n">
        <f aca="false">ROUND((G5498-G5497)/G5497*100,2)</f>
        <v>-1.12</v>
      </c>
      <c r="K5498" s="3" t="str">
        <f aca="false">B5498&amp;"_"&amp;C5498</f>
        <v>11_2025-11-26</v>
      </c>
    </row>
    <row r="5499" customFormat="false" ht="15" hidden="false" customHeight="false" outlineLevel="0" collapsed="false">
      <c r="A5499" s="3" t="n">
        <v>5498</v>
      </c>
      <c r="B5499" s="3" t="n">
        <v>11</v>
      </c>
      <c r="C5499" s="3" t="s">
        <v>554</v>
      </c>
      <c r="D5499" s="4" t="n">
        <v>89.85</v>
      </c>
      <c r="E5499" s="4" t="n">
        <v>89.94</v>
      </c>
      <c r="F5499" s="4" t="n">
        <v>89.65</v>
      </c>
      <c r="G5499" s="4" t="n">
        <v>89.79</v>
      </c>
      <c r="H5499" s="5" t="n">
        <v>5281203</v>
      </c>
      <c r="I5499" s="3"/>
      <c r="J5499" s="3" t="n">
        <f aca="false">ROUND((G5499-G5498)/G5498*100,2)</f>
        <v>-0.32</v>
      </c>
      <c r="K5499" s="3" t="str">
        <f aca="false">B5499&amp;"_"&amp;C5499</f>
        <v>11_2025-11-27</v>
      </c>
    </row>
    <row r="5500" customFormat="false" ht="15" hidden="false" customHeight="false" outlineLevel="0" collapsed="false">
      <c r="A5500" s="3" t="n">
        <v>5499</v>
      </c>
      <c r="B5500" s="3" t="n">
        <v>11</v>
      </c>
      <c r="C5500" s="3" t="s">
        <v>555</v>
      </c>
      <c r="D5500" s="4" t="n">
        <v>90.88</v>
      </c>
      <c r="E5500" s="4" t="n">
        <v>91.34</v>
      </c>
      <c r="F5500" s="4" t="n">
        <v>90.45</v>
      </c>
      <c r="G5500" s="4" t="n">
        <v>90.55</v>
      </c>
      <c r="H5500" s="5" t="n">
        <v>1329729</v>
      </c>
      <c r="I5500" s="3"/>
      <c r="J5500" s="3" t="n">
        <f aca="false">ROUND((G5500-G5499)/G5499*100,2)</f>
        <v>0.85</v>
      </c>
      <c r="K5500" s="3" t="str">
        <f aca="false">B5500&amp;"_"&amp;C5500</f>
        <v>11_2025-11-28</v>
      </c>
    </row>
    <row r="5501" customFormat="false" ht="15" hidden="false" customHeight="false" outlineLevel="0" collapsed="false">
      <c r="A5501" s="3" t="n">
        <v>5500</v>
      </c>
      <c r="B5501" s="3" t="n">
        <v>11</v>
      </c>
      <c r="C5501" s="3" t="s">
        <v>556</v>
      </c>
      <c r="D5501" s="4" t="n">
        <v>91.75</v>
      </c>
      <c r="E5501" s="4" t="n">
        <v>92.13</v>
      </c>
      <c r="F5501" s="4" t="n">
        <v>91.18</v>
      </c>
      <c r="G5501" s="4" t="n">
        <v>91.47</v>
      </c>
      <c r="H5501" s="5" t="n">
        <v>2020420</v>
      </c>
      <c r="I5501" s="3"/>
      <c r="J5501" s="3" t="n">
        <f aca="false">ROUND((G5501-G5500)/G5500*100,2)</f>
        <v>1.02</v>
      </c>
      <c r="K5501" s="3" t="str">
        <f aca="false">B5501&amp;"_"&amp;C5501</f>
        <v>11_2025-12-01</v>
      </c>
    </row>
    <row r="5502" customFormat="false" ht="15" hidden="false" customHeight="false" outlineLevel="0" collapsed="false">
      <c r="A5502" s="3" t="n">
        <v>5501</v>
      </c>
      <c r="B5502" s="3" t="n">
        <v>12</v>
      </c>
      <c r="C5502" s="3" t="s">
        <v>57</v>
      </c>
      <c r="D5502" s="4" t="n">
        <v>221.45</v>
      </c>
      <c r="E5502" s="4" t="n">
        <v>222.46</v>
      </c>
      <c r="F5502" s="4" t="n">
        <v>220.21</v>
      </c>
      <c r="G5502" s="4" t="n">
        <v>220.6</v>
      </c>
      <c r="H5502" s="5" t="n">
        <v>3117017</v>
      </c>
      <c r="I5502" s="3"/>
      <c r="J5502" s="3"/>
      <c r="K5502" s="3" t="str">
        <f aca="false">B5502&amp;"_"&amp;C5502</f>
        <v>12_2024-01-02</v>
      </c>
    </row>
    <row r="5503" customFormat="false" ht="15" hidden="false" customHeight="false" outlineLevel="0" collapsed="false">
      <c r="A5503" s="3" t="n">
        <v>5502</v>
      </c>
      <c r="B5503" s="3" t="n">
        <v>12</v>
      </c>
      <c r="C5503" s="3" t="s">
        <v>58</v>
      </c>
      <c r="D5503" s="4" t="n">
        <v>220.53</v>
      </c>
      <c r="E5503" s="4" t="n">
        <v>221.72</v>
      </c>
      <c r="F5503" s="4" t="n">
        <v>220.52</v>
      </c>
      <c r="G5503" s="4" t="n">
        <v>221.09</v>
      </c>
      <c r="H5503" s="5" t="n">
        <v>5128870</v>
      </c>
      <c r="I5503" s="3"/>
      <c r="J5503" s="3" t="n">
        <f aca="false">ROUND((G5503-G5502)/G5502*100,2)</f>
        <v>0.22</v>
      </c>
      <c r="K5503" s="3" t="str">
        <f aca="false">B5503&amp;"_"&amp;C5503</f>
        <v>12_2024-01-03</v>
      </c>
    </row>
    <row r="5504" customFormat="false" ht="15" hidden="false" customHeight="false" outlineLevel="0" collapsed="false">
      <c r="A5504" s="3" t="n">
        <v>5503</v>
      </c>
      <c r="B5504" s="3" t="n">
        <v>12</v>
      </c>
      <c r="C5504" s="3" t="s">
        <v>59</v>
      </c>
      <c r="D5504" s="4" t="n">
        <v>221.06</v>
      </c>
      <c r="E5504" s="4" t="n">
        <v>222.33</v>
      </c>
      <c r="F5504" s="4" t="n">
        <v>219.96</v>
      </c>
      <c r="G5504" s="4" t="n">
        <v>221.7</v>
      </c>
      <c r="H5504" s="5" t="n">
        <v>1020160</v>
      </c>
      <c r="I5504" s="3"/>
      <c r="J5504" s="3" t="n">
        <f aca="false">ROUND((G5504-G5503)/G5503*100,2)</f>
        <v>0.28</v>
      </c>
      <c r="K5504" s="3" t="str">
        <f aca="false">B5504&amp;"_"&amp;C5504</f>
        <v>12_2024-01-04</v>
      </c>
    </row>
    <row r="5505" customFormat="false" ht="15" hidden="false" customHeight="false" outlineLevel="0" collapsed="false">
      <c r="A5505" s="3" t="n">
        <v>5504</v>
      </c>
      <c r="B5505" s="3" t="n">
        <v>12</v>
      </c>
      <c r="C5505" s="3" t="s">
        <v>60</v>
      </c>
      <c r="D5505" s="4" t="n">
        <v>221.08</v>
      </c>
      <c r="E5505" s="4" t="n">
        <v>221.3</v>
      </c>
      <c r="F5505" s="4" t="n">
        <v>219.95</v>
      </c>
      <c r="G5505" s="4" t="n">
        <v>220.76</v>
      </c>
      <c r="H5505" s="5" t="n">
        <v>3724114</v>
      </c>
      <c r="I5505" s="3"/>
      <c r="J5505" s="3" t="n">
        <f aca="false">ROUND((G5505-G5504)/G5504*100,2)</f>
        <v>-0.42</v>
      </c>
      <c r="K5505" s="3" t="str">
        <f aca="false">B5505&amp;"_"&amp;C5505</f>
        <v>12_2024-01-05</v>
      </c>
    </row>
    <row r="5506" customFormat="false" ht="15" hidden="false" customHeight="false" outlineLevel="0" collapsed="false">
      <c r="A5506" s="3" t="n">
        <v>5505</v>
      </c>
      <c r="B5506" s="3" t="n">
        <v>12</v>
      </c>
      <c r="C5506" s="3" t="s">
        <v>61</v>
      </c>
      <c r="D5506" s="4" t="n">
        <v>221.39</v>
      </c>
      <c r="E5506" s="4" t="n">
        <v>221.91</v>
      </c>
      <c r="F5506" s="4" t="n">
        <v>220.42</v>
      </c>
      <c r="G5506" s="4" t="n">
        <v>221.7</v>
      </c>
      <c r="H5506" s="5" t="n">
        <v>2954283</v>
      </c>
      <c r="I5506" s="3"/>
      <c r="J5506" s="3" t="n">
        <f aca="false">ROUND((G5506-G5505)/G5505*100,2)</f>
        <v>0.43</v>
      </c>
      <c r="K5506" s="3" t="str">
        <f aca="false">B5506&amp;"_"&amp;C5506</f>
        <v>12_2024-01-08</v>
      </c>
    </row>
    <row r="5507" customFormat="false" ht="15" hidden="false" customHeight="false" outlineLevel="0" collapsed="false">
      <c r="A5507" s="3" t="n">
        <v>5506</v>
      </c>
      <c r="B5507" s="3" t="n">
        <v>12</v>
      </c>
      <c r="C5507" s="3" t="s">
        <v>62</v>
      </c>
      <c r="D5507" s="4" t="n">
        <v>220.58</v>
      </c>
      <c r="E5507" s="4" t="n">
        <v>221.78</v>
      </c>
      <c r="F5507" s="4" t="n">
        <v>220.55</v>
      </c>
      <c r="G5507" s="4" t="n">
        <v>220.88</v>
      </c>
      <c r="H5507" s="5" t="n">
        <v>7677462</v>
      </c>
      <c r="I5507" s="3"/>
      <c r="J5507" s="3" t="n">
        <f aca="false">ROUND((G5507-G5506)/G5506*100,2)</f>
        <v>-0.37</v>
      </c>
      <c r="K5507" s="3" t="str">
        <f aca="false">B5507&amp;"_"&amp;C5507</f>
        <v>12_2024-01-09</v>
      </c>
    </row>
    <row r="5508" customFormat="false" ht="15" hidden="false" customHeight="false" outlineLevel="0" collapsed="false">
      <c r="A5508" s="3" t="n">
        <v>5507</v>
      </c>
      <c r="B5508" s="3" t="n">
        <v>12</v>
      </c>
      <c r="C5508" s="3" t="s">
        <v>63</v>
      </c>
      <c r="D5508" s="4" t="n">
        <v>220.35</v>
      </c>
      <c r="E5508" s="4" t="n">
        <v>221.43</v>
      </c>
      <c r="F5508" s="4" t="n">
        <v>219.64</v>
      </c>
      <c r="G5508" s="4" t="n">
        <v>221.03</v>
      </c>
      <c r="H5508" s="5" t="n">
        <v>2419496</v>
      </c>
      <c r="I5508" s="3"/>
      <c r="J5508" s="3" t="n">
        <f aca="false">ROUND((G5508-G5507)/G5507*100,2)</f>
        <v>0.07</v>
      </c>
      <c r="K5508" s="3" t="str">
        <f aca="false">B5508&amp;"_"&amp;C5508</f>
        <v>12_2024-01-10</v>
      </c>
    </row>
    <row r="5509" customFormat="false" ht="15" hidden="false" customHeight="false" outlineLevel="0" collapsed="false">
      <c r="A5509" s="3" t="n">
        <v>5508</v>
      </c>
      <c r="B5509" s="3" t="n">
        <v>12</v>
      </c>
      <c r="C5509" s="3" t="s">
        <v>64</v>
      </c>
      <c r="D5509" s="4" t="n">
        <v>220.21</v>
      </c>
      <c r="E5509" s="4" t="n">
        <v>221.44</v>
      </c>
      <c r="F5509" s="4" t="n">
        <v>219.98</v>
      </c>
      <c r="G5509" s="4" t="n">
        <v>220.87</v>
      </c>
      <c r="H5509" s="5" t="n">
        <v>5675612</v>
      </c>
      <c r="I5509" s="3"/>
      <c r="J5509" s="3" t="n">
        <f aca="false">ROUND((G5509-G5508)/G5508*100,2)</f>
        <v>-0.07</v>
      </c>
      <c r="K5509" s="3" t="str">
        <f aca="false">B5509&amp;"_"&amp;C5509</f>
        <v>12_2024-01-11</v>
      </c>
    </row>
    <row r="5510" customFormat="false" ht="15" hidden="false" customHeight="false" outlineLevel="0" collapsed="false">
      <c r="A5510" s="3" t="n">
        <v>5509</v>
      </c>
      <c r="B5510" s="3" t="n">
        <v>12</v>
      </c>
      <c r="C5510" s="3" t="s">
        <v>65</v>
      </c>
      <c r="D5510" s="4" t="n">
        <v>222.65</v>
      </c>
      <c r="E5510" s="4" t="n">
        <v>222.83</v>
      </c>
      <c r="F5510" s="4" t="n">
        <v>221.45</v>
      </c>
      <c r="G5510" s="4" t="n">
        <v>221.77</v>
      </c>
      <c r="H5510" s="5" t="n">
        <v>787147</v>
      </c>
      <c r="I5510" s="3"/>
      <c r="J5510" s="3" t="n">
        <f aca="false">ROUND((G5510-G5509)/G5509*100,2)</f>
        <v>0.41</v>
      </c>
      <c r="K5510" s="3" t="str">
        <f aca="false">B5510&amp;"_"&amp;C5510</f>
        <v>12_2024-01-12</v>
      </c>
    </row>
    <row r="5511" customFormat="false" ht="15" hidden="false" customHeight="false" outlineLevel="0" collapsed="false">
      <c r="A5511" s="3" t="n">
        <v>5510</v>
      </c>
      <c r="B5511" s="3" t="n">
        <v>12</v>
      </c>
      <c r="C5511" s="3" t="s">
        <v>66</v>
      </c>
      <c r="D5511" s="4" t="n">
        <v>222.27</v>
      </c>
      <c r="E5511" s="4" t="n">
        <v>222.97</v>
      </c>
      <c r="F5511" s="4" t="n">
        <v>221.83</v>
      </c>
      <c r="G5511" s="4" t="n">
        <v>221.83</v>
      </c>
      <c r="H5511" s="5" t="n">
        <v>7283109</v>
      </c>
      <c r="I5511" s="3"/>
      <c r="J5511" s="3" t="n">
        <f aca="false">ROUND((G5511-G5510)/G5510*100,2)</f>
        <v>0.03</v>
      </c>
      <c r="K5511" s="3" t="str">
        <f aca="false">B5511&amp;"_"&amp;C5511</f>
        <v>12_2024-01-15</v>
      </c>
    </row>
    <row r="5512" customFormat="false" ht="15" hidden="false" customHeight="false" outlineLevel="0" collapsed="false">
      <c r="A5512" s="3" t="n">
        <v>5511</v>
      </c>
      <c r="B5512" s="3" t="n">
        <v>12</v>
      </c>
      <c r="C5512" s="3" t="s">
        <v>67</v>
      </c>
      <c r="D5512" s="4" t="n">
        <v>221.83</v>
      </c>
      <c r="E5512" s="4" t="n">
        <v>222.69</v>
      </c>
      <c r="F5512" s="4" t="n">
        <v>220.91</v>
      </c>
      <c r="G5512" s="4" t="n">
        <v>221.17</v>
      </c>
      <c r="H5512" s="5" t="n">
        <v>3926724</v>
      </c>
      <c r="I5512" s="3"/>
      <c r="J5512" s="3" t="n">
        <f aca="false">ROUND((G5512-G5511)/G5511*100,2)</f>
        <v>-0.3</v>
      </c>
      <c r="K5512" s="3" t="str">
        <f aca="false">B5512&amp;"_"&amp;C5512</f>
        <v>12_2024-01-16</v>
      </c>
    </row>
    <row r="5513" customFormat="false" ht="15" hidden="false" customHeight="false" outlineLevel="0" collapsed="false">
      <c r="A5513" s="3" t="n">
        <v>5512</v>
      </c>
      <c r="B5513" s="3" t="n">
        <v>12</v>
      </c>
      <c r="C5513" s="3" t="s">
        <v>68</v>
      </c>
      <c r="D5513" s="4" t="n">
        <v>220.52</v>
      </c>
      <c r="E5513" s="4" t="n">
        <v>221.28</v>
      </c>
      <c r="F5513" s="4" t="n">
        <v>218.69</v>
      </c>
      <c r="G5513" s="4" t="n">
        <v>219.98</v>
      </c>
      <c r="H5513" s="5" t="n">
        <v>6256400</v>
      </c>
      <c r="I5513" s="3"/>
      <c r="J5513" s="3" t="n">
        <f aca="false">ROUND((G5513-G5512)/G5512*100,2)</f>
        <v>-0.54</v>
      </c>
      <c r="K5513" s="3" t="str">
        <f aca="false">B5513&amp;"_"&amp;C5513</f>
        <v>12_2024-01-17</v>
      </c>
    </row>
    <row r="5514" customFormat="false" ht="15" hidden="false" customHeight="false" outlineLevel="0" collapsed="false">
      <c r="A5514" s="3" t="n">
        <v>5513</v>
      </c>
      <c r="B5514" s="3" t="n">
        <v>12</v>
      </c>
      <c r="C5514" s="3" t="s">
        <v>69</v>
      </c>
      <c r="D5514" s="4" t="n">
        <v>220.52</v>
      </c>
      <c r="E5514" s="4" t="n">
        <v>222.16</v>
      </c>
      <c r="F5514" s="4" t="n">
        <v>219.37</v>
      </c>
      <c r="G5514" s="4" t="n">
        <v>221.36</v>
      </c>
      <c r="H5514" s="5" t="n">
        <v>5820981</v>
      </c>
      <c r="I5514" s="3"/>
      <c r="J5514" s="3" t="n">
        <f aca="false">ROUND((G5514-G5513)/G5513*100,2)</f>
        <v>0.63</v>
      </c>
      <c r="K5514" s="3" t="str">
        <f aca="false">B5514&amp;"_"&amp;C5514</f>
        <v>12_2024-01-18</v>
      </c>
    </row>
    <row r="5515" customFormat="false" ht="15" hidden="false" customHeight="false" outlineLevel="0" collapsed="false">
      <c r="A5515" s="3" t="n">
        <v>5514</v>
      </c>
      <c r="B5515" s="3" t="n">
        <v>12</v>
      </c>
      <c r="C5515" s="3" t="s">
        <v>70</v>
      </c>
      <c r="D5515" s="4" t="n">
        <v>222.57</v>
      </c>
      <c r="E5515" s="4" t="n">
        <v>223.63</v>
      </c>
      <c r="F5515" s="4" t="n">
        <v>221.37</v>
      </c>
      <c r="G5515" s="4" t="n">
        <v>223.06</v>
      </c>
      <c r="H5515" s="5" t="n">
        <v>3697043</v>
      </c>
      <c r="I5515" s="3"/>
      <c r="J5515" s="3" t="n">
        <f aca="false">ROUND((G5515-G5514)/G5514*100,2)</f>
        <v>0.77</v>
      </c>
      <c r="K5515" s="3" t="str">
        <f aca="false">B5515&amp;"_"&amp;C5515</f>
        <v>12_2024-01-19</v>
      </c>
    </row>
    <row r="5516" customFormat="false" ht="15" hidden="false" customHeight="false" outlineLevel="0" collapsed="false">
      <c r="A5516" s="3" t="n">
        <v>5515</v>
      </c>
      <c r="B5516" s="3" t="n">
        <v>12</v>
      </c>
      <c r="C5516" s="3" t="s">
        <v>71</v>
      </c>
      <c r="D5516" s="4" t="n">
        <v>222.6</v>
      </c>
      <c r="E5516" s="4" t="n">
        <v>223</v>
      </c>
      <c r="F5516" s="4" t="n">
        <v>221.86</v>
      </c>
      <c r="G5516" s="4" t="n">
        <v>222.19</v>
      </c>
      <c r="H5516" s="5" t="n">
        <v>6935960</v>
      </c>
      <c r="I5516" s="3"/>
      <c r="J5516" s="3" t="n">
        <f aca="false">ROUND((G5516-G5515)/G5515*100,2)</f>
        <v>-0.39</v>
      </c>
      <c r="K5516" s="3" t="str">
        <f aca="false">B5516&amp;"_"&amp;C5516</f>
        <v>12_2024-01-22</v>
      </c>
    </row>
    <row r="5517" customFormat="false" ht="15" hidden="false" customHeight="false" outlineLevel="0" collapsed="false">
      <c r="A5517" s="3" t="n">
        <v>5516</v>
      </c>
      <c r="B5517" s="3" t="n">
        <v>12</v>
      </c>
      <c r="C5517" s="3" t="s">
        <v>72</v>
      </c>
      <c r="D5517" s="4" t="n">
        <v>222.49</v>
      </c>
      <c r="E5517" s="4" t="n">
        <v>223.3</v>
      </c>
      <c r="F5517" s="4" t="n">
        <v>222.15</v>
      </c>
      <c r="G5517" s="4" t="n">
        <v>222.93</v>
      </c>
      <c r="H5517" s="5" t="n">
        <v>7571505</v>
      </c>
      <c r="I5517" s="3"/>
      <c r="J5517" s="3" t="n">
        <f aca="false">ROUND((G5517-G5516)/G5516*100,2)</f>
        <v>0.33</v>
      </c>
      <c r="K5517" s="3" t="str">
        <f aca="false">B5517&amp;"_"&amp;C5517</f>
        <v>12_2024-01-23</v>
      </c>
    </row>
    <row r="5518" customFormat="false" ht="15" hidden="false" customHeight="false" outlineLevel="0" collapsed="false">
      <c r="A5518" s="3" t="n">
        <v>5517</v>
      </c>
      <c r="B5518" s="3" t="n">
        <v>12</v>
      </c>
      <c r="C5518" s="3" t="s">
        <v>73</v>
      </c>
      <c r="D5518" s="4" t="n">
        <v>221.76</v>
      </c>
      <c r="E5518" s="4" t="n">
        <v>222.8</v>
      </c>
      <c r="F5518" s="4" t="n">
        <v>221.72</v>
      </c>
      <c r="G5518" s="4" t="n">
        <v>222.18</v>
      </c>
      <c r="H5518" s="5" t="n">
        <v>4599466</v>
      </c>
      <c r="I5518" s="3"/>
      <c r="J5518" s="3" t="n">
        <f aca="false">ROUND((G5518-G5517)/G5517*100,2)</f>
        <v>-0.34</v>
      </c>
      <c r="K5518" s="3" t="str">
        <f aca="false">B5518&amp;"_"&amp;C5518</f>
        <v>12_2024-01-24</v>
      </c>
    </row>
    <row r="5519" customFormat="false" ht="15" hidden="false" customHeight="false" outlineLevel="0" collapsed="false">
      <c r="A5519" s="3" t="n">
        <v>5518</v>
      </c>
      <c r="B5519" s="3" t="n">
        <v>12</v>
      </c>
      <c r="C5519" s="3" t="s">
        <v>74</v>
      </c>
      <c r="D5519" s="4" t="n">
        <v>222.4</v>
      </c>
      <c r="E5519" s="4" t="n">
        <v>223.76</v>
      </c>
      <c r="F5519" s="4" t="n">
        <v>221.66</v>
      </c>
      <c r="G5519" s="4" t="n">
        <v>222.77</v>
      </c>
      <c r="H5519" s="5" t="n">
        <v>1248892</v>
      </c>
      <c r="I5519" s="3"/>
      <c r="J5519" s="3" t="n">
        <f aca="false">ROUND((G5519-G5518)/G5518*100,2)</f>
        <v>0.27</v>
      </c>
      <c r="K5519" s="3" t="str">
        <f aca="false">B5519&amp;"_"&amp;C5519</f>
        <v>12_2024-01-25</v>
      </c>
    </row>
    <row r="5520" customFormat="false" ht="15" hidden="false" customHeight="false" outlineLevel="0" collapsed="false">
      <c r="A5520" s="3" t="n">
        <v>5519</v>
      </c>
      <c r="B5520" s="3" t="n">
        <v>12</v>
      </c>
      <c r="C5520" s="3" t="s">
        <v>75</v>
      </c>
      <c r="D5520" s="4" t="n">
        <v>222.54</v>
      </c>
      <c r="E5520" s="4" t="n">
        <v>222.9</v>
      </c>
      <c r="F5520" s="4" t="n">
        <v>221.28</v>
      </c>
      <c r="G5520" s="4" t="n">
        <v>222.71</v>
      </c>
      <c r="H5520" s="5" t="n">
        <v>6726016</v>
      </c>
      <c r="I5520" s="3"/>
      <c r="J5520" s="3" t="n">
        <f aca="false">ROUND((G5520-G5519)/G5519*100,2)</f>
        <v>-0.03</v>
      </c>
      <c r="K5520" s="3" t="str">
        <f aca="false">B5520&amp;"_"&amp;C5520</f>
        <v>12_2024-01-26</v>
      </c>
    </row>
    <row r="5521" customFormat="false" ht="15" hidden="false" customHeight="false" outlineLevel="0" collapsed="false">
      <c r="A5521" s="3" t="n">
        <v>5520</v>
      </c>
      <c r="B5521" s="3" t="n">
        <v>12</v>
      </c>
      <c r="C5521" s="3" t="s">
        <v>76</v>
      </c>
      <c r="D5521" s="4" t="n">
        <v>221.71</v>
      </c>
      <c r="E5521" s="4" t="n">
        <v>222.3</v>
      </c>
      <c r="F5521" s="4" t="n">
        <v>221.54</v>
      </c>
      <c r="G5521" s="4" t="n">
        <v>222.3</v>
      </c>
      <c r="H5521" s="5" t="n">
        <v>1219194</v>
      </c>
      <c r="I5521" s="3"/>
      <c r="J5521" s="3" t="n">
        <f aca="false">ROUND((G5521-G5520)/G5520*100,2)</f>
        <v>-0.18</v>
      </c>
      <c r="K5521" s="3" t="str">
        <f aca="false">B5521&amp;"_"&amp;C5521</f>
        <v>12_2024-01-29</v>
      </c>
    </row>
    <row r="5522" customFormat="false" ht="15" hidden="false" customHeight="false" outlineLevel="0" collapsed="false">
      <c r="A5522" s="3" t="n">
        <v>5521</v>
      </c>
      <c r="B5522" s="3" t="n">
        <v>12</v>
      </c>
      <c r="C5522" s="3" t="s">
        <v>77</v>
      </c>
      <c r="D5522" s="4" t="n">
        <v>220.94</v>
      </c>
      <c r="E5522" s="4" t="n">
        <v>222.61</v>
      </c>
      <c r="F5522" s="4" t="n">
        <v>219.87</v>
      </c>
      <c r="G5522" s="4" t="n">
        <v>221.79</v>
      </c>
      <c r="H5522" s="5" t="n">
        <v>5114553</v>
      </c>
      <c r="I5522" s="3"/>
      <c r="J5522" s="3" t="n">
        <f aca="false">ROUND((G5522-G5521)/G5521*100,2)</f>
        <v>-0.23</v>
      </c>
      <c r="K5522" s="3" t="str">
        <f aca="false">B5522&amp;"_"&amp;C5522</f>
        <v>12_2024-01-30</v>
      </c>
    </row>
    <row r="5523" customFormat="false" ht="15" hidden="false" customHeight="false" outlineLevel="0" collapsed="false">
      <c r="A5523" s="3" t="n">
        <v>5522</v>
      </c>
      <c r="B5523" s="3" t="n">
        <v>12</v>
      </c>
      <c r="C5523" s="3" t="s">
        <v>78</v>
      </c>
      <c r="D5523" s="4" t="n">
        <v>223.23</v>
      </c>
      <c r="E5523" s="4" t="n">
        <v>223.79</v>
      </c>
      <c r="F5523" s="4" t="n">
        <v>221.41</v>
      </c>
      <c r="G5523" s="4" t="n">
        <v>222.38</v>
      </c>
      <c r="H5523" s="5" t="n">
        <v>6296272</v>
      </c>
      <c r="I5523" s="3"/>
      <c r="J5523" s="3" t="n">
        <f aca="false">ROUND((G5523-G5522)/G5522*100,2)</f>
        <v>0.27</v>
      </c>
      <c r="K5523" s="3" t="str">
        <f aca="false">B5523&amp;"_"&amp;C5523</f>
        <v>12_2024-01-31</v>
      </c>
    </row>
    <row r="5524" customFormat="false" ht="15" hidden="false" customHeight="false" outlineLevel="0" collapsed="false">
      <c r="A5524" s="3" t="n">
        <v>5523</v>
      </c>
      <c r="B5524" s="3" t="n">
        <v>12</v>
      </c>
      <c r="C5524" s="3" t="s">
        <v>79</v>
      </c>
      <c r="D5524" s="4" t="n">
        <v>223.96</v>
      </c>
      <c r="E5524" s="4" t="n">
        <v>224.46</v>
      </c>
      <c r="F5524" s="4" t="n">
        <v>222.65</v>
      </c>
      <c r="G5524" s="4" t="n">
        <v>223.59</v>
      </c>
      <c r="H5524" s="5" t="n">
        <v>5722356</v>
      </c>
      <c r="I5524" s="3"/>
      <c r="J5524" s="3" t="n">
        <f aca="false">ROUND((G5524-G5523)/G5523*100,2)</f>
        <v>0.54</v>
      </c>
      <c r="K5524" s="3" t="str">
        <f aca="false">B5524&amp;"_"&amp;C5524</f>
        <v>12_2024-02-01</v>
      </c>
    </row>
    <row r="5525" customFormat="false" ht="15" hidden="false" customHeight="false" outlineLevel="0" collapsed="false">
      <c r="A5525" s="3" t="n">
        <v>5524</v>
      </c>
      <c r="B5525" s="3" t="n">
        <v>12</v>
      </c>
      <c r="C5525" s="3" t="s">
        <v>80</v>
      </c>
      <c r="D5525" s="4" t="n">
        <v>224.1</v>
      </c>
      <c r="E5525" s="4" t="n">
        <v>225.82</v>
      </c>
      <c r="F5525" s="4" t="n">
        <v>223.35</v>
      </c>
      <c r="G5525" s="4" t="n">
        <v>224.75</v>
      </c>
      <c r="H5525" s="5" t="n">
        <v>859956</v>
      </c>
      <c r="I5525" s="3"/>
      <c r="J5525" s="3" t="n">
        <f aca="false">ROUND((G5525-G5524)/G5524*100,2)</f>
        <v>0.52</v>
      </c>
      <c r="K5525" s="3" t="str">
        <f aca="false">B5525&amp;"_"&amp;C5525</f>
        <v>12_2024-02-02</v>
      </c>
    </row>
    <row r="5526" customFormat="false" ht="15" hidden="false" customHeight="false" outlineLevel="0" collapsed="false">
      <c r="A5526" s="3" t="n">
        <v>5525</v>
      </c>
      <c r="B5526" s="3" t="n">
        <v>12</v>
      </c>
      <c r="C5526" s="3" t="s">
        <v>81</v>
      </c>
      <c r="D5526" s="4" t="n">
        <v>224.47</v>
      </c>
      <c r="E5526" s="4" t="n">
        <v>225.35</v>
      </c>
      <c r="F5526" s="4" t="n">
        <v>222.75</v>
      </c>
      <c r="G5526" s="4" t="n">
        <v>223.61</v>
      </c>
      <c r="H5526" s="5" t="n">
        <v>2262587</v>
      </c>
      <c r="I5526" s="3"/>
      <c r="J5526" s="3" t="n">
        <f aca="false">ROUND((G5526-G5525)/G5525*100,2)</f>
        <v>-0.51</v>
      </c>
      <c r="K5526" s="3" t="str">
        <f aca="false">B5526&amp;"_"&amp;C5526</f>
        <v>12_2024-02-05</v>
      </c>
    </row>
    <row r="5527" customFormat="false" ht="15" hidden="false" customHeight="false" outlineLevel="0" collapsed="false">
      <c r="A5527" s="3" t="n">
        <v>5526</v>
      </c>
      <c r="B5527" s="3" t="n">
        <v>12</v>
      </c>
      <c r="C5527" s="3" t="s">
        <v>82</v>
      </c>
      <c r="D5527" s="4" t="n">
        <v>224.32</v>
      </c>
      <c r="E5527" s="4" t="n">
        <v>225.32</v>
      </c>
      <c r="F5527" s="4" t="n">
        <v>222.29</v>
      </c>
      <c r="G5527" s="4" t="n">
        <v>223.57</v>
      </c>
      <c r="H5527" s="5" t="n">
        <v>6881249</v>
      </c>
      <c r="I5527" s="3"/>
      <c r="J5527" s="3" t="n">
        <f aca="false">ROUND((G5527-G5526)/G5526*100,2)</f>
        <v>-0.02</v>
      </c>
      <c r="K5527" s="3" t="str">
        <f aca="false">B5527&amp;"_"&amp;C5527</f>
        <v>12_2024-02-06</v>
      </c>
    </row>
    <row r="5528" customFormat="false" ht="15" hidden="false" customHeight="false" outlineLevel="0" collapsed="false">
      <c r="A5528" s="3" t="n">
        <v>5527</v>
      </c>
      <c r="B5528" s="3" t="n">
        <v>12</v>
      </c>
      <c r="C5528" s="3" t="s">
        <v>83</v>
      </c>
      <c r="D5528" s="4" t="n">
        <v>221.97</v>
      </c>
      <c r="E5528" s="4" t="n">
        <v>223.01</v>
      </c>
      <c r="F5528" s="4" t="n">
        <v>220.81</v>
      </c>
      <c r="G5528" s="4" t="n">
        <v>222.55</v>
      </c>
      <c r="H5528" s="5" t="n">
        <v>1988579</v>
      </c>
      <c r="I5528" s="3"/>
      <c r="J5528" s="3" t="n">
        <f aca="false">ROUND((G5528-G5527)/G5527*100,2)</f>
        <v>-0.46</v>
      </c>
      <c r="K5528" s="3" t="str">
        <f aca="false">B5528&amp;"_"&amp;C5528</f>
        <v>12_2024-02-07</v>
      </c>
    </row>
    <row r="5529" customFormat="false" ht="15" hidden="false" customHeight="false" outlineLevel="0" collapsed="false">
      <c r="A5529" s="3" t="n">
        <v>5528</v>
      </c>
      <c r="B5529" s="3" t="n">
        <v>12</v>
      </c>
      <c r="C5529" s="3" t="s">
        <v>84</v>
      </c>
      <c r="D5529" s="4" t="n">
        <v>225.02</v>
      </c>
      <c r="E5529" s="4" t="n">
        <v>226.3</v>
      </c>
      <c r="F5529" s="4" t="n">
        <v>224.9</v>
      </c>
      <c r="G5529" s="4" t="n">
        <v>225.26</v>
      </c>
      <c r="H5529" s="5" t="n">
        <v>7359765</v>
      </c>
      <c r="I5529" s="3"/>
      <c r="J5529" s="3" t="n">
        <f aca="false">ROUND((G5529-G5528)/G5528*100,2)</f>
        <v>1.22</v>
      </c>
      <c r="K5529" s="3" t="str">
        <f aca="false">B5529&amp;"_"&amp;C5529</f>
        <v>12_2024-02-08</v>
      </c>
    </row>
    <row r="5530" customFormat="false" ht="15" hidden="false" customHeight="false" outlineLevel="0" collapsed="false">
      <c r="A5530" s="3" t="n">
        <v>5529</v>
      </c>
      <c r="B5530" s="3" t="n">
        <v>12</v>
      </c>
      <c r="C5530" s="3" t="s">
        <v>85</v>
      </c>
      <c r="D5530" s="4" t="n">
        <v>225.19</v>
      </c>
      <c r="E5530" s="4" t="n">
        <v>226.45</v>
      </c>
      <c r="F5530" s="4" t="n">
        <v>224.07</v>
      </c>
      <c r="G5530" s="4" t="n">
        <v>225.52</v>
      </c>
      <c r="H5530" s="5" t="n">
        <v>3972551</v>
      </c>
      <c r="I5530" s="3"/>
      <c r="J5530" s="3" t="n">
        <f aca="false">ROUND((G5530-G5529)/G5529*100,2)</f>
        <v>0.12</v>
      </c>
      <c r="K5530" s="3" t="str">
        <f aca="false">B5530&amp;"_"&amp;C5530</f>
        <v>12_2024-02-09</v>
      </c>
    </row>
    <row r="5531" customFormat="false" ht="15" hidden="false" customHeight="false" outlineLevel="0" collapsed="false">
      <c r="A5531" s="3" t="n">
        <v>5530</v>
      </c>
      <c r="B5531" s="3" t="n">
        <v>12</v>
      </c>
      <c r="C5531" s="3" t="s">
        <v>86</v>
      </c>
      <c r="D5531" s="4" t="n">
        <v>224.23</v>
      </c>
      <c r="E5531" s="4" t="n">
        <v>224.97</v>
      </c>
      <c r="F5531" s="4" t="n">
        <v>223.63</v>
      </c>
      <c r="G5531" s="4" t="n">
        <v>223.87</v>
      </c>
      <c r="H5531" s="5" t="n">
        <v>802826</v>
      </c>
      <c r="I5531" s="3"/>
      <c r="J5531" s="3" t="n">
        <f aca="false">ROUND((G5531-G5530)/G5530*100,2)</f>
        <v>-0.73</v>
      </c>
      <c r="K5531" s="3" t="str">
        <f aca="false">B5531&amp;"_"&amp;C5531</f>
        <v>12_2024-02-12</v>
      </c>
    </row>
    <row r="5532" customFormat="false" ht="15" hidden="false" customHeight="false" outlineLevel="0" collapsed="false">
      <c r="A5532" s="3" t="n">
        <v>5531</v>
      </c>
      <c r="B5532" s="3" t="n">
        <v>12</v>
      </c>
      <c r="C5532" s="3" t="s">
        <v>87</v>
      </c>
      <c r="D5532" s="4" t="n">
        <v>224.75</v>
      </c>
      <c r="E5532" s="4" t="n">
        <v>224.78</v>
      </c>
      <c r="F5532" s="4" t="n">
        <v>224.37</v>
      </c>
      <c r="G5532" s="4" t="n">
        <v>224.7</v>
      </c>
      <c r="H5532" s="5" t="n">
        <v>2410453</v>
      </c>
      <c r="I5532" s="3"/>
      <c r="J5532" s="3" t="n">
        <f aca="false">ROUND((G5532-G5531)/G5531*100,2)</f>
        <v>0.37</v>
      </c>
      <c r="K5532" s="3" t="str">
        <f aca="false">B5532&amp;"_"&amp;C5532</f>
        <v>12_2024-02-13</v>
      </c>
    </row>
    <row r="5533" customFormat="false" ht="15" hidden="false" customHeight="false" outlineLevel="0" collapsed="false">
      <c r="A5533" s="3" t="n">
        <v>5532</v>
      </c>
      <c r="B5533" s="3" t="n">
        <v>12</v>
      </c>
      <c r="C5533" s="3" t="s">
        <v>88</v>
      </c>
      <c r="D5533" s="4" t="n">
        <v>226</v>
      </c>
      <c r="E5533" s="4" t="n">
        <v>227.09</v>
      </c>
      <c r="F5533" s="4" t="n">
        <v>224.44</v>
      </c>
      <c r="G5533" s="4" t="n">
        <v>225.16</v>
      </c>
      <c r="H5533" s="5" t="n">
        <v>6481480</v>
      </c>
      <c r="I5533" s="3"/>
      <c r="J5533" s="3" t="n">
        <f aca="false">ROUND((G5533-G5532)/G5532*100,2)</f>
        <v>0.2</v>
      </c>
      <c r="K5533" s="3" t="str">
        <f aca="false">B5533&amp;"_"&amp;C5533</f>
        <v>12_2024-02-14</v>
      </c>
    </row>
    <row r="5534" customFormat="false" ht="15" hidden="false" customHeight="false" outlineLevel="0" collapsed="false">
      <c r="A5534" s="3" t="n">
        <v>5533</v>
      </c>
      <c r="B5534" s="3" t="n">
        <v>12</v>
      </c>
      <c r="C5534" s="3" t="s">
        <v>89</v>
      </c>
      <c r="D5534" s="4" t="n">
        <v>226.62</v>
      </c>
      <c r="E5534" s="4" t="n">
        <v>227.81</v>
      </c>
      <c r="F5534" s="4" t="n">
        <v>226.03</v>
      </c>
      <c r="G5534" s="4" t="n">
        <v>226.67</v>
      </c>
      <c r="H5534" s="5" t="n">
        <v>6494545</v>
      </c>
      <c r="I5534" s="3"/>
      <c r="J5534" s="3" t="n">
        <f aca="false">ROUND((G5534-G5533)/G5533*100,2)</f>
        <v>0.67</v>
      </c>
      <c r="K5534" s="3" t="str">
        <f aca="false">B5534&amp;"_"&amp;C5534</f>
        <v>12_2024-02-15</v>
      </c>
    </row>
    <row r="5535" customFormat="false" ht="15" hidden="false" customHeight="false" outlineLevel="0" collapsed="false">
      <c r="A5535" s="3" t="n">
        <v>5534</v>
      </c>
      <c r="B5535" s="3" t="n">
        <v>12</v>
      </c>
      <c r="C5535" s="3" t="s">
        <v>90</v>
      </c>
      <c r="D5535" s="4" t="n">
        <v>227.36</v>
      </c>
      <c r="E5535" s="4" t="n">
        <v>227.78</v>
      </c>
      <c r="F5535" s="4" t="n">
        <v>225.5</v>
      </c>
      <c r="G5535" s="4" t="n">
        <v>226.72</v>
      </c>
      <c r="H5535" s="5" t="n">
        <v>1835681</v>
      </c>
      <c r="I5535" s="3"/>
      <c r="J5535" s="3" t="n">
        <f aca="false">ROUND((G5535-G5534)/G5534*100,2)</f>
        <v>0.02</v>
      </c>
      <c r="K5535" s="3" t="str">
        <f aca="false">B5535&amp;"_"&amp;C5535</f>
        <v>12_2024-02-16</v>
      </c>
    </row>
    <row r="5536" customFormat="false" ht="15" hidden="false" customHeight="false" outlineLevel="0" collapsed="false">
      <c r="A5536" s="3" t="n">
        <v>5535</v>
      </c>
      <c r="B5536" s="3" t="n">
        <v>12</v>
      </c>
      <c r="C5536" s="3" t="s">
        <v>91</v>
      </c>
      <c r="D5536" s="4" t="n">
        <v>228.18</v>
      </c>
      <c r="E5536" s="4" t="n">
        <v>228.63</v>
      </c>
      <c r="F5536" s="4" t="n">
        <v>226.4</v>
      </c>
      <c r="G5536" s="4" t="n">
        <v>227.35</v>
      </c>
      <c r="H5536" s="5" t="n">
        <v>2712624</v>
      </c>
      <c r="I5536" s="3"/>
      <c r="J5536" s="3" t="n">
        <f aca="false">ROUND((G5536-G5535)/G5535*100,2)</f>
        <v>0.28</v>
      </c>
      <c r="K5536" s="3" t="str">
        <f aca="false">B5536&amp;"_"&amp;C5536</f>
        <v>12_2024-02-19</v>
      </c>
    </row>
    <row r="5537" customFormat="false" ht="15" hidden="false" customHeight="false" outlineLevel="0" collapsed="false">
      <c r="A5537" s="3" t="n">
        <v>5536</v>
      </c>
      <c r="B5537" s="3" t="n">
        <v>12</v>
      </c>
      <c r="C5537" s="3" t="s">
        <v>92</v>
      </c>
      <c r="D5537" s="4" t="n">
        <v>227.72</v>
      </c>
      <c r="E5537" s="4" t="n">
        <v>228.53</v>
      </c>
      <c r="F5537" s="4" t="n">
        <v>227.05</v>
      </c>
      <c r="G5537" s="4" t="n">
        <v>227.3</v>
      </c>
      <c r="H5537" s="5" t="n">
        <v>2944887</v>
      </c>
      <c r="I5537" s="3"/>
      <c r="J5537" s="3" t="n">
        <f aca="false">ROUND((G5537-G5536)/G5536*100,2)</f>
        <v>-0.02</v>
      </c>
      <c r="K5537" s="3" t="str">
        <f aca="false">B5537&amp;"_"&amp;C5537</f>
        <v>12_2024-02-20</v>
      </c>
    </row>
    <row r="5538" customFormat="false" ht="15" hidden="false" customHeight="false" outlineLevel="0" collapsed="false">
      <c r="A5538" s="3" t="n">
        <v>5537</v>
      </c>
      <c r="B5538" s="3" t="n">
        <v>12</v>
      </c>
      <c r="C5538" s="3" t="s">
        <v>93</v>
      </c>
      <c r="D5538" s="4" t="n">
        <v>227.5</v>
      </c>
      <c r="E5538" s="4" t="n">
        <v>228.21</v>
      </c>
      <c r="F5538" s="4" t="n">
        <v>226.68</v>
      </c>
      <c r="G5538" s="4" t="n">
        <v>227.6</v>
      </c>
      <c r="H5538" s="5" t="n">
        <v>7869158</v>
      </c>
      <c r="I5538" s="3"/>
      <c r="J5538" s="3" t="n">
        <f aca="false">ROUND((G5538-G5537)/G5537*100,2)</f>
        <v>0.13</v>
      </c>
      <c r="K5538" s="3" t="str">
        <f aca="false">B5538&amp;"_"&amp;C5538</f>
        <v>12_2024-02-21</v>
      </c>
    </row>
    <row r="5539" customFormat="false" ht="15" hidden="false" customHeight="false" outlineLevel="0" collapsed="false">
      <c r="A5539" s="3" t="n">
        <v>5538</v>
      </c>
      <c r="B5539" s="3" t="n">
        <v>12</v>
      </c>
      <c r="C5539" s="3" t="s">
        <v>94</v>
      </c>
      <c r="D5539" s="4" t="n">
        <v>225.71</v>
      </c>
      <c r="E5539" s="4" t="n">
        <v>227.38</v>
      </c>
      <c r="F5539" s="4" t="n">
        <v>224.65</v>
      </c>
      <c r="G5539" s="4" t="n">
        <v>226.46</v>
      </c>
      <c r="H5539" s="5" t="n">
        <v>7920792</v>
      </c>
      <c r="I5539" s="3"/>
      <c r="J5539" s="3" t="n">
        <f aca="false">ROUND((G5539-G5538)/G5538*100,2)</f>
        <v>-0.5</v>
      </c>
      <c r="K5539" s="3" t="str">
        <f aca="false">B5539&amp;"_"&amp;C5539</f>
        <v>12_2024-02-22</v>
      </c>
    </row>
    <row r="5540" customFormat="false" ht="15" hidden="false" customHeight="false" outlineLevel="0" collapsed="false">
      <c r="A5540" s="3" t="n">
        <v>5539</v>
      </c>
      <c r="B5540" s="3" t="n">
        <v>12</v>
      </c>
      <c r="C5540" s="3" t="s">
        <v>95</v>
      </c>
      <c r="D5540" s="4" t="n">
        <v>227.01</v>
      </c>
      <c r="E5540" s="4" t="n">
        <v>228.04</v>
      </c>
      <c r="F5540" s="4" t="n">
        <v>226</v>
      </c>
      <c r="G5540" s="4" t="n">
        <v>226.63</v>
      </c>
      <c r="H5540" s="5" t="n">
        <v>7786744</v>
      </c>
      <c r="I5540" s="3"/>
      <c r="J5540" s="3" t="n">
        <f aca="false">ROUND((G5540-G5539)/G5539*100,2)</f>
        <v>0.08</v>
      </c>
      <c r="K5540" s="3" t="str">
        <f aca="false">B5540&amp;"_"&amp;C5540</f>
        <v>12_2024-02-23</v>
      </c>
    </row>
    <row r="5541" customFormat="false" ht="15" hidden="false" customHeight="false" outlineLevel="0" collapsed="false">
      <c r="A5541" s="3" t="n">
        <v>5540</v>
      </c>
      <c r="B5541" s="3" t="n">
        <v>12</v>
      </c>
      <c r="C5541" s="3" t="s">
        <v>96</v>
      </c>
      <c r="D5541" s="4" t="n">
        <v>225.9</v>
      </c>
      <c r="E5541" s="4" t="n">
        <v>226.34</v>
      </c>
      <c r="F5541" s="4" t="n">
        <v>224.86</v>
      </c>
      <c r="G5541" s="4" t="n">
        <v>226</v>
      </c>
      <c r="H5541" s="5" t="n">
        <v>5621215</v>
      </c>
      <c r="I5541" s="3"/>
      <c r="J5541" s="3" t="n">
        <f aca="false">ROUND((G5541-G5540)/G5540*100,2)</f>
        <v>-0.28</v>
      </c>
      <c r="K5541" s="3" t="str">
        <f aca="false">B5541&amp;"_"&amp;C5541</f>
        <v>12_2024-02-26</v>
      </c>
    </row>
    <row r="5542" customFormat="false" ht="15" hidden="false" customHeight="false" outlineLevel="0" collapsed="false">
      <c r="A5542" s="3" t="n">
        <v>5541</v>
      </c>
      <c r="B5542" s="3" t="n">
        <v>12</v>
      </c>
      <c r="C5542" s="3" t="s">
        <v>97</v>
      </c>
      <c r="D5542" s="4" t="n">
        <v>226.84</v>
      </c>
      <c r="E5542" s="4" t="n">
        <v>228.17</v>
      </c>
      <c r="F5542" s="4" t="n">
        <v>225.6</v>
      </c>
      <c r="G5542" s="4" t="n">
        <v>226.75</v>
      </c>
      <c r="H5542" s="5" t="n">
        <v>7759848</v>
      </c>
      <c r="I5542" s="3"/>
      <c r="J5542" s="3" t="n">
        <f aca="false">ROUND((G5542-G5541)/G5541*100,2)</f>
        <v>0.33</v>
      </c>
      <c r="K5542" s="3" t="str">
        <f aca="false">B5542&amp;"_"&amp;C5542</f>
        <v>12_2024-02-27</v>
      </c>
    </row>
    <row r="5543" customFormat="false" ht="15" hidden="false" customHeight="false" outlineLevel="0" collapsed="false">
      <c r="A5543" s="3" t="n">
        <v>5542</v>
      </c>
      <c r="B5543" s="3" t="n">
        <v>12</v>
      </c>
      <c r="C5543" s="3" t="s">
        <v>98</v>
      </c>
      <c r="D5543" s="4" t="n">
        <v>227.34</v>
      </c>
      <c r="E5543" s="4" t="n">
        <v>228.58</v>
      </c>
      <c r="F5543" s="4" t="n">
        <v>227.16</v>
      </c>
      <c r="G5543" s="4" t="n">
        <v>227.21</v>
      </c>
      <c r="H5543" s="5" t="n">
        <v>6173844</v>
      </c>
      <c r="I5543" s="3"/>
      <c r="J5543" s="3" t="n">
        <f aca="false">ROUND((G5543-G5542)/G5542*100,2)</f>
        <v>0.2</v>
      </c>
      <c r="K5543" s="3" t="str">
        <f aca="false">B5543&amp;"_"&amp;C5543</f>
        <v>12_2024-02-28</v>
      </c>
    </row>
    <row r="5544" customFormat="false" ht="15" hidden="false" customHeight="false" outlineLevel="0" collapsed="false">
      <c r="A5544" s="3" t="n">
        <v>5543</v>
      </c>
      <c r="B5544" s="3" t="n">
        <v>12</v>
      </c>
      <c r="C5544" s="3" t="s">
        <v>99</v>
      </c>
      <c r="D5544" s="4" t="n">
        <v>229</v>
      </c>
      <c r="E5544" s="4" t="n">
        <v>229.25</v>
      </c>
      <c r="F5544" s="4" t="n">
        <v>227.09</v>
      </c>
      <c r="G5544" s="4" t="n">
        <v>228.16</v>
      </c>
      <c r="H5544" s="5" t="n">
        <v>2010631</v>
      </c>
      <c r="I5544" s="3"/>
      <c r="J5544" s="3" t="n">
        <f aca="false">ROUND((G5544-G5543)/G5543*100,2)</f>
        <v>0.42</v>
      </c>
      <c r="K5544" s="3" t="str">
        <f aca="false">B5544&amp;"_"&amp;C5544</f>
        <v>12_2024-02-29</v>
      </c>
    </row>
    <row r="5545" customFormat="false" ht="15" hidden="false" customHeight="false" outlineLevel="0" collapsed="false">
      <c r="A5545" s="3" t="n">
        <v>5544</v>
      </c>
      <c r="B5545" s="3" t="n">
        <v>12</v>
      </c>
      <c r="C5545" s="3" t="s">
        <v>100</v>
      </c>
      <c r="D5545" s="4" t="n">
        <v>227.6</v>
      </c>
      <c r="E5545" s="4" t="n">
        <v>228.41</v>
      </c>
      <c r="F5545" s="4" t="n">
        <v>226.7</v>
      </c>
      <c r="G5545" s="4" t="n">
        <v>227.22</v>
      </c>
      <c r="H5545" s="5" t="n">
        <v>558218</v>
      </c>
      <c r="I5545" s="3"/>
      <c r="J5545" s="3" t="n">
        <f aca="false">ROUND((G5545-G5544)/G5544*100,2)</f>
        <v>-0.41</v>
      </c>
      <c r="K5545" s="3" t="str">
        <f aca="false">B5545&amp;"_"&amp;C5545</f>
        <v>12_2024-03-01</v>
      </c>
    </row>
    <row r="5546" customFormat="false" ht="15" hidden="false" customHeight="false" outlineLevel="0" collapsed="false">
      <c r="A5546" s="3" t="n">
        <v>5545</v>
      </c>
      <c r="B5546" s="3" t="n">
        <v>12</v>
      </c>
      <c r="C5546" s="3" t="s">
        <v>101</v>
      </c>
      <c r="D5546" s="4" t="n">
        <v>226.36</v>
      </c>
      <c r="E5546" s="4" t="n">
        <v>227.5</v>
      </c>
      <c r="F5546" s="4" t="n">
        <v>226.18</v>
      </c>
      <c r="G5546" s="4" t="n">
        <v>226.48</v>
      </c>
      <c r="H5546" s="5" t="n">
        <v>4306904</v>
      </c>
      <c r="I5546" s="3"/>
      <c r="J5546" s="3" t="n">
        <f aca="false">ROUND((G5546-G5545)/G5545*100,2)</f>
        <v>-0.33</v>
      </c>
      <c r="K5546" s="3" t="str">
        <f aca="false">B5546&amp;"_"&amp;C5546</f>
        <v>12_2024-03-04</v>
      </c>
    </row>
    <row r="5547" customFormat="false" ht="15" hidden="false" customHeight="false" outlineLevel="0" collapsed="false">
      <c r="A5547" s="3" t="n">
        <v>5546</v>
      </c>
      <c r="B5547" s="3" t="n">
        <v>12</v>
      </c>
      <c r="C5547" s="3" t="s">
        <v>102</v>
      </c>
      <c r="D5547" s="4" t="n">
        <v>226.54</v>
      </c>
      <c r="E5547" s="4" t="n">
        <v>227.24</v>
      </c>
      <c r="F5547" s="4" t="n">
        <v>225.56</v>
      </c>
      <c r="G5547" s="4" t="n">
        <v>226.4</v>
      </c>
      <c r="H5547" s="5" t="n">
        <v>2204609</v>
      </c>
      <c r="I5547" s="3"/>
      <c r="J5547" s="3" t="n">
        <f aca="false">ROUND((G5547-G5546)/G5546*100,2)</f>
        <v>-0.04</v>
      </c>
      <c r="K5547" s="3" t="str">
        <f aca="false">B5547&amp;"_"&amp;C5547</f>
        <v>12_2024-03-05</v>
      </c>
    </row>
    <row r="5548" customFormat="false" ht="15" hidden="false" customHeight="false" outlineLevel="0" collapsed="false">
      <c r="A5548" s="3" t="n">
        <v>5547</v>
      </c>
      <c r="B5548" s="3" t="n">
        <v>12</v>
      </c>
      <c r="C5548" s="3" t="s">
        <v>103</v>
      </c>
      <c r="D5548" s="4" t="n">
        <v>225.2</v>
      </c>
      <c r="E5548" s="4" t="n">
        <v>226.82</v>
      </c>
      <c r="F5548" s="4" t="n">
        <v>224.2</v>
      </c>
      <c r="G5548" s="4" t="n">
        <v>225.6</v>
      </c>
      <c r="H5548" s="5" t="n">
        <v>6107758</v>
      </c>
      <c r="I5548" s="3"/>
      <c r="J5548" s="3" t="n">
        <f aca="false">ROUND((G5548-G5547)/G5547*100,2)</f>
        <v>-0.35</v>
      </c>
      <c r="K5548" s="3" t="str">
        <f aca="false">B5548&amp;"_"&amp;C5548</f>
        <v>12_2024-03-06</v>
      </c>
    </row>
    <row r="5549" customFormat="false" ht="15" hidden="false" customHeight="false" outlineLevel="0" collapsed="false">
      <c r="A5549" s="3" t="n">
        <v>5548</v>
      </c>
      <c r="B5549" s="3" t="n">
        <v>12</v>
      </c>
      <c r="C5549" s="3" t="s">
        <v>104</v>
      </c>
      <c r="D5549" s="4" t="n">
        <v>224.12</v>
      </c>
      <c r="E5549" s="4" t="n">
        <v>224.89</v>
      </c>
      <c r="F5549" s="4" t="n">
        <v>222.7</v>
      </c>
      <c r="G5549" s="4" t="n">
        <v>223.71</v>
      </c>
      <c r="H5549" s="5" t="n">
        <v>4093732</v>
      </c>
      <c r="I5549" s="3"/>
      <c r="J5549" s="3" t="n">
        <f aca="false">ROUND((G5549-G5548)/G5548*100,2)</f>
        <v>-0.84</v>
      </c>
      <c r="K5549" s="3" t="str">
        <f aca="false">B5549&amp;"_"&amp;C5549</f>
        <v>12_2024-03-07</v>
      </c>
    </row>
    <row r="5550" customFormat="false" ht="15" hidden="false" customHeight="false" outlineLevel="0" collapsed="false">
      <c r="A5550" s="3" t="n">
        <v>5549</v>
      </c>
      <c r="B5550" s="3" t="n">
        <v>12</v>
      </c>
      <c r="C5550" s="3" t="s">
        <v>105</v>
      </c>
      <c r="D5550" s="4" t="n">
        <v>224.31</v>
      </c>
      <c r="E5550" s="4" t="n">
        <v>225.13</v>
      </c>
      <c r="F5550" s="4" t="n">
        <v>223.09</v>
      </c>
      <c r="G5550" s="4" t="n">
        <v>224.99</v>
      </c>
      <c r="H5550" s="5" t="n">
        <v>2962698</v>
      </c>
      <c r="I5550" s="3"/>
      <c r="J5550" s="3" t="n">
        <f aca="false">ROUND((G5550-G5549)/G5549*100,2)</f>
        <v>0.57</v>
      </c>
      <c r="K5550" s="3" t="str">
        <f aca="false">B5550&amp;"_"&amp;C5550</f>
        <v>12_2024-03-08</v>
      </c>
    </row>
    <row r="5551" customFormat="false" ht="15" hidden="false" customHeight="false" outlineLevel="0" collapsed="false">
      <c r="A5551" s="3" t="n">
        <v>5550</v>
      </c>
      <c r="B5551" s="3" t="n">
        <v>12</v>
      </c>
      <c r="C5551" s="3" t="s">
        <v>106</v>
      </c>
      <c r="D5551" s="4" t="n">
        <v>223.62</v>
      </c>
      <c r="E5551" s="4" t="n">
        <v>223.88</v>
      </c>
      <c r="F5551" s="4" t="n">
        <v>222.57</v>
      </c>
      <c r="G5551" s="4" t="n">
        <v>223.81</v>
      </c>
      <c r="H5551" s="5" t="n">
        <v>6867247</v>
      </c>
      <c r="I5551" s="3"/>
      <c r="J5551" s="3" t="n">
        <f aca="false">ROUND((G5551-G5550)/G5550*100,2)</f>
        <v>-0.52</v>
      </c>
      <c r="K5551" s="3" t="str">
        <f aca="false">B5551&amp;"_"&amp;C5551</f>
        <v>12_2024-03-11</v>
      </c>
    </row>
    <row r="5552" customFormat="false" ht="15" hidden="false" customHeight="false" outlineLevel="0" collapsed="false">
      <c r="A5552" s="3" t="n">
        <v>5551</v>
      </c>
      <c r="B5552" s="3" t="n">
        <v>12</v>
      </c>
      <c r="C5552" s="3" t="s">
        <v>107</v>
      </c>
      <c r="D5552" s="4" t="n">
        <v>224.57</v>
      </c>
      <c r="E5552" s="4" t="n">
        <v>225.76</v>
      </c>
      <c r="F5552" s="4" t="n">
        <v>223.21</v>
      </c>
      <c r="G5552" s="4" t="n">
        <v>224.12</v>
      </c>
      <c r="H5552" s="5" t="n">
        <v>7118861</v>
      </c>
      <c r="I5552" s="3"/>
      <c r="J5552" s="3" t="n">
        <f aca="false">ROUND((G5552-G5551)/G5551*100,2)</f>
        <v>0.14</v>
      </c>
      <c r="K5552" s="3" t="str">
        <f aca="false">B5552&amp;"_"&amp;C5552</f>
        <v>12_2024-03-12</v>
      </c>
    </row>
    <row r="5553" customFormat="false" ht="15" hidden="false" customHeight="false" outlineLevel="0" collapsed="false">
      <c r="A5553" s="3" t="n">
        <v>5552</v>
      </c>
      <c r="B5553" s="3" t="n">
        <v>12</v>
      </c>
      <c r="C5553" s="3" t="s">
        <v>108</v>
      </c>
      <c r="D5553" s="4" t="n">
        <v>224.78</v>
      </c>
      <c r="E5553" s="4" t="n">
        <v>225.91</v>
      </c>
      <c r="F5553" s="4" t="n">
        <v>223.91</v>
      </c>
      <c r="G5553" s="4" t="n">
        <v>225.42</v>
      </c>
      <c r="H5553" s="5" t="n">
        <v>7575386</v>
      </c>
      <c r="I5553" s="3"/>
      <c r="J5553" s="3" t="n">
        <f aca="false">ROUND((G5553-G5552)/G5552*100,2)</f>
        <v>0.58</v>
      </c>
      <c r="K5553" s="3" t="str">
        <f aca="false">B5553&amp;"_"&amp;C5553</f>
        <v>12_2024-03-13</v>
      </c>
    </row>
    <row r="5554" customFormat="false" ht="15" hidden="false" customHeight="false" outlineLevel="0" collapsed="false">
      <c r="A5554" s="3" t="n">
        <v>5553</v>
      </c>
      <c r="B5554" s="3" t="n">
        <v>12</v>
      </c>
      <c r="C5554" s="3" t="s">
        <v>109</v>
      </c>
      <c r="D5554" s="4" t="n">
        <v>226.12</v>
      </c>
      <c r="E5554" s="4" t="n">
        <v>226.26</v>
      </c>
      <c r="F5554" s="4" t="n">
        <v>225.05</v>
      </c>
      <c r="G5554" s="4" t="n">
        <v>226.1</v>
      </c>
      <c r="H5554" s="5" t="n">
        <v>2436520</v>
      </c>
      <c r="I5554" s="3"/>
      <c r="J5554" s="3" t="n">
        <f aca="false">ROUND((G5554-G5553)/G5553*100,2)</f>
        <v>0.3</v>
      </c>
      <c r="K5554" s="3" t="str">
        <f aca="false">B5554&amp;"_"&amp;C5554</f>
        <v>12_2024-03-14</v>
      </c>
    </row>
    <row r="5555" customFormat="false" ht="15" hidden="false" customHeight="false" outlineLevel="0" collapsed="false">
      <c r="A5555" s="3" t="n">
        <v>5554</v>
      </c>
      <c r="B5555" s="3" t="n">
        <v>12</v>
      </c>
      <c r="C5555" s="3" t="s">
        <v>110</v>
      </c>
      <c r="D5555" s="4" t="n">
        <v>224.77</v>
      </c>
      <c r="E5555" s="4" t="n">
        <v>226.03</v>
      </c>
      <c r="F5555" s="4" t="n">
        <v>224.24</v>
      </c>
      <c r="G5555" s="4" t="n">
        <v>225.25</v>
      </c>
      <c r="H5555" s="5" t="n">
        <v>2320345</v>
      </c>
      <c r="I5555" s="3"/>
      <c r="J5555" s="3" t="n">
        <f aca="false">ROUND((G5555-G5554)/G5554*100,2)</f>
        <v>-0.38</v>
      </c>
      <c r="K5555" s="3" t="str">
        <f aca="false">B5555&amp;"_"&amp;C5555</f>
        <v>12_2024-03-15</v>
      </c>
    </row>
    <row r="5556" customFormat="false" ht="15" hidden="false" customHeight="false" outlineLevel="0" collapsed="false">
      <c r="A5556" s="3" t="n">
        <v>5555</v>
      </c>
      <c r="B5556" s="3" t="n">
        <v>12</v>
      </c>
      <c r="C5556" s="3" t="s">
        <v>111</v>
      </c>
      <c r="D5556" s="4" t="n">
        <v>223.9</v>
      </c>
      <c r="E5556" s="4" t="n">
        <v>224.78</v>
      </c>
      <c r="F5556" s="4" t="n">
        <v>223.58</v>
      </c>
      <c r="G5556" s="4" t="n">
        <v>224.78</v>
      </c>
      <c r="H5556" s="5" t="n">
        <v>4905391</v>
      </c>
      <c r="I5556" s="3"/>
      <c r="J5556" s="3" t="n">
        <f aca="false">ROUND((G5556-G5555)/G5555*100,2)</f>
        <v>-0.21</v>
      </c>
      <c r="K5556" s="3" t="str">
        <f aca="false">B5556&amp;"_"&amp;C5556</f>
        <v>12_2024-03-18</v>
      </c>
    </row>
    <row r="5557" customFormat="false" ht="15" hidden="false" customHeight="false" outlineLevel="0" collapsed="false">
      <c r="A5557" s="3" t="n">
        <v>5556</v>
      </c>
      <c r="B5557" s="3" t="n">
        <v>12</v>
      </c>
      <c r="C5557" s="3" t="s">
        <v>112</v>
      </c>
      <c r="D5557" s="4" t="n">
        <v>223.11</v>
      </c>
      <c r="E5557" s="4" t="n">
        <v>224.42</v>
      </c>
      <c r="F5557" s="4" t="n">
        <v>221.77</v>
      </c>
      <c r="G5557" s="4" t="n">
        <v>222.9</v>
      </c>
      <c r="H5557" s="5" t="n">
        <v>7569794</v>
      </c>
      <c r="I5557" s="3"/>
      <c r="J5557" s="3" t="n">
        <f aca="false">ROUND((G5557-G5556)/G5556*100,2)</f>
        <v>-0.84</v>
      </c>
      <c r="K5557" s="3" t="str">
        <f aca="false">B5557&amp;"_"&amp;C5557</f>
        <v>12_2024-03-19</v>
      </c>
    </row>
    <row r="5558" customFormat="false" ht="15" hidden="false" customHeight="false" outlineLevel="0" collapsed="false">
      <c r="A5558" s="3" t="n">
        <v>5557</v>
      </c>
      <c r="B5558" s="3" t="n">
        <v>12</v>
      </c>
      <c r="C5558" s="3" t="s">
        <v>113</v>
      </c>
      <c r="D5558" s="4" t="n">
        <v>222.07</v>
      </c>
      <c r="E5558" s="4" t="n">
        <v>223.08</v>
      </c>
      <c r="F5558" s="4" t="n">
        <v>220.87</v>
      </c>
      <c r="G5558" s="4" t="n">
        <v>222.46</v>
      </c>
      <c r="H5558" s="5" t="n">
        <v>5445856</v>
      </c>
      <c r="I5558" s="3"/>
      <c r="J5558" s="3" t="n">
        <f aca="false">ROUND((G5558-G5557)/G5557*100,2)</f>
        <v>-0.2</v>
      </c>
      <c r="K5558" s="3" t="str">
        <f aca="false">B5558&amp;"_"&amp;C5558</f>
        <v>12_2024-03-20</v>
      </c>
    </row>
    <row r="5559" customFormat="false" ht="15" hidden="false" customHeight="false" outlineLevel="0" collapsed="false">
      <c r="A5559" s="3" t="n">
        <v>5558</v>
      </c>
      <c r="B5559" s="3" t="n">
        <v>12</v>
      </c>
      <c r="C5559" s="3" t="s">
        <v>114</v>
      </c>
      <c r="D5559" s="4" t="n">
        <v>222.49</v>
      </c>
      <c r="E5559" s="4" t="n">
        <v>222.91</v>
      </c>
      <c r="F5559" s="4" t="n">
        <v>221.69</v>
      </c>
      <c r="G5559" s="4" t="n">
        <v>221.84</v>
      </c>
      <c r="H5559" s="5" t="n">
        <v>7722580</v>
      </c>
      <c r="I5559" s="3"/>
      <c r="J5559" s="3" t="n">
        <f aca="false">ROUND((G5559-G5558)/G5558*100,2)</f>
        <v>-0.28</v>
      </c>
      <c r="K5559" s="3" t="str">
        <f aca="false">B5559&amp;"_"&amp;C5559</f>
        <v>12_2024-03-21</v>
      </c>
    </row>
    <row r="5560" customFormat="false" ht="15" hidden="false" customHeight="false" outlineLevel="0" collapsed="false">
      <c r="A5560" s="3" t="n">
        <v>5559</v>
      </c>
      <c r="B5560" s="3" t="n">
        <v>12</v>
      </c>
      <c r="C5560" s="3" t="s">
        <v>115</v>
      </c>
      <c r="D5560" s="4" t="n">
        <v>221.28</v>
      </c>
      <c r="E5560" s="4" t="n">
        <v>222.27</v>
      </c>
      <c r="F5560" s="4" t="n">
        <v>220.52</v>
      </c>
      <c r="G5560" s="4" t="n">
        <v>220.7</v>
      </c>
      <c r="H5560" s="5" t="n">
        <v>5301871</v>
      </c>
      <c r="I5560" s="3"/>
      <c r="J5560" s="3" t="n">
        <f aca="false">ROUND((G5560-G5559)/G5559*100,2)</f>
        <v>-0.51</v>
      </c>
      <c r="K5560" s="3" t="str">
        <f aca="false">B5560&amp;"_"&amp;C5560</f>
        <v>12_2024-03-22</v>
      </c>
    </row>
    <row r="5561" customFormat="false" ht="15" hidden="false" customHeight="false" outlineLevel="0" collapsed="false">
      <c r="A5561" s="3" t="n">
        <v>5560</v>
      </c>
      <c r="B5561" s="3" t="n">
        <v>12</v>
      </c>
      <c r="C5561" s="3" t="s">
        <v>116</v>
      </c>
      <c r="D5561" s="4" t="n">
        <v>221.79</v>
      </c>
      <c r="E5561" s="4" t="n">
        <v>222.17</v>
      </c>
      <c r="F5561" s="4" t="n">
        <v>220.73</v>
      </c>
      <c r="G5561" s="4" t="n">
        <v>221.04</v>
      </c>
      <c r="H5561" s="5" t="n">
        <v>6264441</v>
      </c>
      <c r="I5561" s="3"/>
      <c r="J5561" s="3" t="n">
        <f aca="false">ROUND((G5561-G5560)/G5560*100,2)</f>
        <v>0.15</v>
      </c>
      <c r="K5561" s="3" t="str">
        <f aca="false">B5561&amp;"_"&amp;C5561</f>
        <v>12_2024-03-25</v>
      </c>
    </row>
    <row r="5562" customFormat="false" ht="15" hidden="false" customHeight="false" outlineLevel="0" collapsed="false">
      <c r="A5562" s="3" t="n">
        <v>5561</v>
      </c>
      <c r="B5562" s="3" t="n">
        <v>12</v>
      </c>
      <c r="C5562" s="3" t="s">
        <v>117</v>
      </c>
      <c r="D5562" s="4" t="n">
        <v>221.69</v>
      </c>
      <c r="E5562" s="4" t="n">
        <v>222.9</v>
      </c>
      <c r="F5562" s="4" t="n">
        <v>220.44</v>
      </c>
      <c r="G5562" s="4" t="n">
        <v>222.38</v>
      </c>
      <c r="H5562" s="5" t="n">
        <v>6002194</v>
      </c>
      <c r="I5562" s="3"/>
      <c r="J5562" s="3" t="n">
        <f aca="false">ROUND((G5562-G5561)/G5561*100,2)</f>
        <v>0.61</v>
      </c>
      <c r="K5562" s="3" t="str">
        <f aca="false">B5562&amp;"_"&amp;C5562</f>
        <v>12_2024-03-26</v>
      </c>
    </row>
    <row r="5563" customFormat="false" ht="15" hidden="false" customHeight="false" outlineLevel="0" collapsed="false">
      <c r="A5563" s="3" t="n">
        <v>5562</v>
      </c>
      <c r="B5563" s="3" t="n">
        <v>12</v>
      </c>
      <c r="C5563" s="3" t="s">
        <v>118</v>
      </c>
      <c r="D5563" s="4" t="n">
        <v>219.45</v>
      </c>
      <c r="E5563" s="4" t="n">
        <v>220.66</v>
      </c>
      <c r="F5563" s="4" t="n">
        <v>218.24</v>
      </c>
      <c r="G5563" s="4" t="n">
        <v>219.9</v>
      </c>
      <c r="H5563" s="5" t="n">
        <v>2069734</v>
      </c>
      <c r="I5563" s="3"/>
      <c r="J5563" s="3" t="n">
        <f aca="false">ROUND((G5563-G5562)/G5562*100,2)</f>
        <v>-1.12</v>
      </c>
      <c r="K5563" s="3" t="str">
        <f aca="false">B5563&amp;"_"&amp;C5563</f>
        <v>12_2024-03-27</v>
      </c>
    </row>
    <row r="5564" customFormat="false" ht="15" hidden="false" customHeight="false" outlineLevel="0" collapsed="false">
      <c r="A5564" s="3" t="n">
        <v>5563</v>
      </c>
      <c r="B5564" s="3" t="n">
        <v>12</v>
      </c>
      <c r="C5564" s="3" t="s">
        <v>119</v>
      </c>
      <c r="D5564" s="4" t="n">
        <v>219.5</v>
      </c>
      <c r="E5564" s="4" t="n">
        <v>220.44</v>
      </c>
      <c r="F5564" s="4" t="n">
        <v>218.53</v>
      </c>
      <c r="G5564" s="4" t="n">
        <v>219.28</v>
      </c>
      <c r="H5564" s="5" t="n">
        <v>906426</v>
      </c>
      <c r="I5564" s="3"/>
      <c r="J5564" s="3" t="n">
        <f aca="false">ROUND((G5564-G5563)/G5563*100,2)</f>
        <v>-0.28</v>
      </c>
      <c r="K5564" s="3" t="str">
        <f aca="false">B5564&amp;"_"&amp;C5564</f>
        <v>12_2024-03-28</v>
      </c>
    </row>
    <row r="5565" customFormat="false" ht="15" hidden="false" customHeight="false" outlineLevel="0" collapsed="false">
      <c r="A5565" s="3" t="n">
        <v>5564</v>
      </c>
      <c r="B5565" s="3" t="n">
        <v>12</v>
      </c>
      <c r="C5565" s="3" t="s">
        <v>120</v>
      </c>
      <c r="D5565" s="4" t="n">
        <v>219.31</v>
      </c>
      <c r="E5565" s="4" t="n">
        <v>220.23</v>
      </c>
      <c r="F5565" s="4" t="n">
        <v>218.01</v>
      </c>
      <c r="G5565" s="4" t="n">
        <v>218.76</v>
      </c>
      <c r="H5565" s="5" t="n">
        <v>3718949</v>
      </c>
      <c r="I5565" s="3"/>
      <c r="J5565" s="3" t="n">
        <f aca="false">ROUND((G5565-G5564)/G5564*100,2)</f>
        <v>-0.24</v>
      </c>
      <c r="K5565" s="3" t="str">
        <f aca="false">B5565&amp;"_"&amp;C5565</f>
        <v>12_2024-03-29</v>
      </c>
    </row>
    <row r="5566" customFormat="false" ht="15" hidden="false" customHeight="false" outlineLevel="0" collapsed="false">
      <c r="A5566" s="3" t="n">
        <v>5565</v>
      </c>
      <c r="B5566" s="3" t="n">
        <v>12</v>
      </c>
      <c r="C5566" s="3" t="s">
        <v>121</v>
      </c>
      <c r="D5566" s="4" t="n">
        <v>218</v>
      </c>
      <c r="E5566" s="4" t="n">
        <v>218.29</v>
      </c>
      <c r="F5566" s="4" t="n">
        <v>217.11</v>
      </c>
      <c r="G5566" s="4" t="n">
        <v>217.99</v>
      </c>
      <c r="H5566" s="5" t="n">
        <v>2973992</v>
      </c>
      <c r="I5566" s="3"/>
      <c r="J5566" s="3" t="n">
        <f aca="false">ROUND((G5566-G5565)/G5565*100,2)</f>
        <v>-0.35</v>
      </c>
      <c r="K5566" s="3" t="str">
        <f aca="false">B5566&amp;"_"&amp;C5566</f>
        <v>12_2024-04-01</v>
      </c>
    </row>
    <row r="5567" customFormat="false" ht="15" hidden="false" customHeight="false" outlineLevel="0" collapsed="false">
      <c r="A5567" s="3" t="n">
        <v>5566</v>
      </c>
      <c r="B5567" s="3" t="n">
        <v>12</v>
      </c>
      <c r="C5567" s="3" t="s">
        <v>122</v>
      </c>
      <c r="D5567" s="4" t="n">
        <v>218.23</v>
      </c>
      <c r="E5567" s="4" t="n">
        <v>219.28</v>
      </c>
      <c r="F5567" s="4" t="n">
        <v>217.85</v>
      </c>
      <c r="G5567" s="4" t="n">
        <v>217.94</v>
      </c>
      <c r="H5567" s="5" t="n">
        <v>4077135</v>
      </c>
      <c r="I5567" s="3"/>
      <c r="J5567" s="3" t="n">
        <f aca="false">ROUND((G5567-G5566)/G5566*100,2)</f>
        <v>-0.02</v>
      </c>
      <c r="K5567" s="3" t="str">
        <f aca="false">B5567&amp;"_"&amp;C5567</f>
        <v>12_2024-04-02</v>
      </c>
    </row>
    <row r="5568" customFormat="false" ht="15" hidden="false" customHeight="false" outlineLevel="0" collapsed="false">
      <c r="A5568" s="3" t="n">
        <v>5567</v>
      </c>
      <c r="B5568" s="3" t="n">
        <v>12</v>
      </c>
      <c r="C5568" s="3" t="s">
        <v>123</v>
      </c>
      <c r="D5568" s="4" t="n">
        <v>218.19</v>
      </c>
      <c r="E5568" s="4" t="n">
        <v>219.08</v>
      </c>
      <c r="F5568" s="4" t="n">
        <v>216.7</v>
      </c>
      <c r="G5568" s="4" t="n">
        <v>217.34</v>
      </c>
      <c r="H5568" s="5" t="n">
        <v>7664338</v>
      </c>
      <c r="I5568" s="3"/>
      <c r="J5568" s="3" t="n">
        <f aca="false">ROUND((G5568-G5567)/G5567*100,2)</f>
        <v>-0.28</v>
      </c>
      <c r="K5568" s="3" t="str">
        <f aca="false">B5568&amp;"_"&amp;C5568</f>
        <v>12_2024-04-03</v>
      </c>
    </row>
    <row r="5569" customFormat="false" ht="15" hidden="false" customHeight="false" outlineLevel="0" collapsed="false">
      <c r="A5569" s="3" t="n">
        <v>5568</v>
      </c>
      <c r="B5569" s="3" t="n">
        <v>12</v>
      </c>
      <c r="C5569" s="3" t="s">
        <v>124</v>
      </c>
      <c r="D5569" s="4" t="n">
        <v>218.33</v>
      </c>
      <c r="E5569" s="4" t="n">
        <v>220.14</v>
      </c>
      <c r="F5569" s="4" t="n">
        <v>217.47</v>
      </c>
      <c r="G5569" s="4" t="n">
        <v>218.83</v>
      </c>
      <c r="H5569" s="5" t="n">
        <v>1233962</v>
      </c>
      <c r="I5569" s="3"/>
      <c r="J5569" s="3" t="n">
        <f aca="false">ROUND((G5569-G5568)/G5568*100,2)</f>
        <v>0.69</v>
      </c>
      <c r="K5569" s="3" t="str">
        <f aca="false">B5569&amp;"_"&amp;C5569</f>
        <v>12_2024-04-04</v>
      </c>
    </row>
    <row r="5570" customFormat="false" ht="15" hidden="false" customHeight="false" outlineLevel="0" collapsed="false">
      <c r="A5570" s="3" t="n">
        <v>5569</v>
      </c>
      <c r="B5570" s="3" t="n">
        <v>12</v>
      </c>
      <c r="C5570" s="3" t="s">
        <v>125</v>
      </c>
      <c r="D5570" s="4" t="n">
        <v>219.24</v>
      </c>
      <c r="E5570" s="4" t="n">
        <v>219.36</v>
      </c>
      <c r="F5570" s="4" t="n">
        <v>217.23</v>
      </c>
      <c r="G5570" s="4" t="n">
        <v>218.44</v>
      </c>
      <c r="H5570" s="5" t="n">
        <v>5276157</v>
      </c>
      <c r="I5570" s="3"/>
      <c r="J5570" s="3" t="n">
        <f aca="false">ROUND((G5570-G5569)/G5569*100,2)</f>
        <v>-0.18</v>
      </c>
      <c r="K5570" s="3" t="str">
        <f aca="false">B5570&amp;"_"&amp;C5570</f>
        <v>12_2024-04-05</v>
      </c>
    </row>
    <row r="5571" customFormat="false" ht="15" hidden="false" customHeight="false" outlineLevel="0" collapsed="false">
      <c r="A5571" s="3" t="n">
        <v>5570</v>
      </c>
      <c r="B5571" s="3" t="n">
        <v>12</v>
      </c>
      <c r="C5571" s="3" t="s">
        <v>126</v>
      </c>
      <c r="D5571" s="4" t="n">
        <v>216.99</v>
      </c>
      <c r="E5571" s="4" t="n">
        <v>218.38</v>
      </c>
      <c r="F5571" s="4" t="n">
        <v>216.15</v>
      </c>
      <c r="G5571" s="4" t="n">
        <v>217.52</v>
      </c>
      <c r="H5571" s="5" t="n">
        <v>519605</v>
      </c>
      <c r="I5571" s="3"/>
      <c r="J5571" s="3" t="n">
        <f aca="false">ROUND((G5571-G5570)/G5570*100,2)</f>
        <v>-0.42</v>
      </c>
      <c r="K5571" s="3" t="str">
        <f aca="false">B5571&amp;"_"&amp;C5571</f>
        <v>12_2024-04-08</v>
      </c>
    </row>
    <row r="5572" customFormat="false" ht="15" hidden="false" customHeight="false" outlineLevel="0" collapsed="false">
      <c r="A5572" s="3" t="n">
        <v>5571</v>
      </c>
      <c r="B5572" s="3" t="n">
        <v>12</v>
      </c>
      <c r="C5572" s="3" t="s">
        <v>127</v>
      </c>
      <c r="D5572" s="4" t="n">
        <v>217.05</v>
      </c>
      <c r="E5572" s="4" t="n">
        <v>217.24</v>
      </c>
      <c r="F5572" s="4" t="n">
        <v>216.64</v>
      </c>
      <c r="G5572" s="4" t="n">
        <v>216.9</v>
      </c>
      <c r="H5572" s="5" t="n">
        <v>5836995</v>
      </c>
      <c r="I5572" s="3"/>
      <c r="J5572" s="3" t="n">
        <f aca="false">ROUND((G5572-G5571)/G5571*100,2)</f>
        <v>-0.29</v>
      </c>
      <c r="K5572" s="3" t="str">
        <f aca="false">B5572&amp;"_"&amp;C5572</f>
        <v>12_2024-04-09</v>
      </c>
    </row>
    <row r="5573" customFormat="false" ht="15" hidden="false" customHeight="false" outlineLevel="0" collapsed="false">
      <c r="A5573" s="3" t="n">
        <v>5572</v>
      </c>
      <c r="B5573" s="3" t="n">
        <v>12</v>
      </c>
      <c r="C5573" s="3" t="s">
        <v>128</v>
      </c>
      <c r="D5573" s="4" t="n">
        <v>216.55</v>
      </c>
      <c r="E5573" s="4" t="n">
        <v>216.88</v>
      </c>
      <c r="F5573" s="4" t="n">
        <v>215.37</v>
      </c>
      <c r="G5573" s="4" t="n">
        <v>216.86</v>
      </c>
      <c r="H5573" s="5" t="n">
        <v>3566001</v>
      </c>
      <c r="I5573" s="3"/>
      <c r="J5573" s="3" t="n">
        <f aca="false">ROUND((G5573-G5572)/G5572*100,2)</f>
        <v>-0.02</v>
      </c>
      <c r="K5573" s="3" t="str">
        <f aca="false">B5573&amp;"_"&amp;C5573</f>
        <v>12_2024-04-10</v>
      </c>
    </row>
    <row r="5574" customFormat="false" ht="15" hidden="false" customHeight="false" outlineLevel="0" collapsed="false">
      <c r="A5574" s="3" t="n">
        <v>5573</v>
      </c>
      <c r="B5574" s="3" t="n">
        <v>12</v>
      </c>
      <c r="C5574" s="3" t="s">
        <v>129</v>
      </c>
      <c r="D5574" s="4" t="n">
        <v>216.96</v>
      </c>
      <c r="E5574" s="4" t="n">
        <v>217.39</v>
      </c>
      <c r="F5574" s="4" t="n">
        <v>215.18</v>
      </c>
      <c r="G5574" s="4" t="n">
        <v>216.17</v>
      </c>
      <c r="H5574" s="5" t="n">
        <v>5960340</v>
      </c>
      <c r="I5574" s="3"/>
      <c r="J5574" s="3" t="n">
        <f aca="false">ROUND((G5574-G5573)/G5573*100,2)</f>
        <v>-0.32</v>
      </c>
      <c r="K5574" s="3" t="str">
        <f aca="false">B5574&amp;"_"&amp;C5574</f>
        <v>12_2024-04-11</v>
      </c>
    </row>
    <row r="5575" customFormat="false" ht="15" hidden="false" customHeight="false" outlineLevel="0" collapsed="false">
      <c r="A5575" s="3" t="n">
        <v>5574</v>
      </c>
      <c r="B5575" s="3" t="n">
        <v>12</v>
      </c>
      <c r="C5575" s="3" t="s">
        <v>130</v>
      </c>
      <c r="D5575" s="4" t="n">
        <v>215.27</v>
      </c>
      <c r="E5575" s="4" t="n">
        <v>216.73</v>
      </c>
      <c r="F5575" s="4" t="n">
        <v>214.02</v>
      </c>
      <c r="G5575" s="4" t="n">
        <v>215.74</v>
      </c>
      <c r="H5575" s="5" t="n">
        <v>7472724</v>
      </c>
      <c r="I5575" s="3"/>
      <c r="J5575" s="3" t="n">
        <f aca="false">ROUND((G5575-G5574)/G5574*100,2)</f>
        <v>-0.2</v>
      </c>
      <c r="K5575" s="3" t="str">
        <f aca="false">B5575&amp;"_"&amp;C5575</f>
        <v>12_2024-04-12</v>
      </c>
    </row>
    <row r="5576" customFormat="false" ht="15" hidden="false" customHeight="false" outlineLevel="0" collapsed="false">
      <c r="A5576" s="3" t="n">
        <v>5575</v>
      </c>
      <c r="B5576" s="3" t="n">
        <v>12</v>
      </c>
      <c r="C5576" s="3" t="s">
        <v>131</v>
      </c>
      <c r="D5576" s="4" t="n">
        <v>214.85</v>
      </c>
      <c r="E5576" s="4" t="n">
        <v>215.97</v>
      </c>
      <c r="F5576" s="4" t="n">
        <v>214.45</v>
      </c>
      <c r="G5576" s="4" t="n">
        <v>215.38</v>
      </c>
      <c r="H5576" s="5" t="n">
        <v>5532288</v>
      </c>
      <c r="I5576" s="3"/>
      <c r="J5576" s="3" t="n">
        <f aca="false">ROUND((G5576-G5575)/G5575*100,2)</f>
        <v>-0.17</v>
      </c>
      <c r="K5576" s="3" t="str">
        <f aca="false">B5576&amp;"_"&amp;C5576</f>
        <v>12_2024-04-15</v>
      </c>
    </row>
    <row r="5577" customFormat="false" ht="15" hidden="false" customHeight="false" outlineLevel="0" collapsed="false">
      <c r="A5577" s="3" t="n">
        <v>5576</v>
      </c>
      <c r="B5577" s="3" t="n">
        <v>12</v>
      </c>
      <c r="C5577" s="3" t="s">
        <v>132</v>
      </c>
      <c r="D5577" s="4" t="n">
        <v>214.29</v>
      </c>
      <c r="E5577" s="4" t="n">
        <v>214.73</v>
      </c>
      <c r="F5577" s="4" t="n">
        <v>213.49</v>
      </c>
      <c r="G5577" s="4" t="n">
        <v>214.58</v>
      </c>
      <c r="H5577" s="5" t="n">
        <v>1669063</v>
      </c>
      <c r="I5577" s="3"/>
      <c r="J5577" s="3" t="n">
        <f aca="false">ROUND((G5577-G5576)/G5576*100,2)</f>
        <v>-0.37</v>
      </c>
      <c r="K5577" s="3" t="str">
        <f aca="false">B5577&amp;"_"&amp;C5577</f>
        <v>12_2024-04-16</v>
      </c>
    </row>
    <row r="5578" customFormat="false" ht="15" hidden="false" customHeight="false" outlineLevel="0" collapsed="false">
      <c r="A5578" s="3" t="n">
        <v>5577</v>
      </c>
      <c r="B5578" s="3" t="n">
        <v>12</v>
      </c>
      <c r="C5578" s="3" t="s">
        <v>133</v>
      </c>
      <c r="D5578" s="4" t="n">
        <v>213.71</v>
      </c>
      <c r="E5578" s="4" t="n">
        <v>214.49</v>
      </c>
      <c r="F5578" s="4" t="n">
        <v>213.37</v>
      </c>
      <c r="G5578" s="4" t="n">
        <v>214.33</v>
      </c>
      <c r="H5578" s="5" t="n">
        <v>4154741</v>
      </c>
      <c r="I5578" s="3"/>
      <c r="J5578" s="3" t="n">
        <f aca="false">ROUND((G5578-G5577)/G5577*100,2)</f>
        <v>-0.12</v>
      </c>
      <c r="K5578" s="3" t="str">
        <f aca="false">B5578&amp;"_"&amp;C5578</f>
        <v>12_2024-04-17</v>
      </c>
    </row>
    <row r="5579" customFormat="false" ht="15" hidden="false" customHeight="false" outlineLevel="0" collapsed="false">
      <c r="A5579" s="3" t="n">
        <v>5578</v>
      </c>
      <c r="B5579" s="3" t="n">
        <v>12</v>
      </c>
      <c r="C5579" s="3" t="s">
        <v>134</v>
      </c>
      <c r="D5579" s="4" t="n">
        <v>213.8</v>
      </c>
      <c r="E5579" s="4" t="n">
        <v>215.18</v>
      </c>
      <c r="F5579" s="4" t="n">
        <v>213.38</v>
      </c>
      <c r="G5579" s="4" t="n">
        <v>214.16</v>
      </c>
      <c r="H5579" s="5" t="n">
        <v>750348</v>
      </c>
      <c r="I5579" s="3"/>
      <c r="J5579" s="3" t="n">
        <f aca="false">ROUND((G5579-G5578)/G5578*100,2)</f>
        <v>-0.08</v>
      </c>
      <c r="K5579" s="3" t="str">
        <f aca="false">B5579&amp;"_"&amp;C5579</f>
        <v>12_2024-04-18</v>
      </c>
    </row>
    <row r="5580" customFormat="false" ht="15" hidden="false" customHeight="false" outlineLevel="0" collapsed="false">
      <c r="A5580" s="3" t="n">
        <v>5579</v>
      </c>
      <c r="B5580" s="3" t="n">
        <v>12</v>
      </c>
      <c r="C5580" s="3" t="s">
        <v>135</v>
      </c>
      <c r="D5580" s="4" t="n">
        <v>213.95</v>
      </c>
      <c r="E5580" s="4" t="n">
        <v>215.07</v>
      </c>
      <c r="F5580" s="4" t="n">
        <v>212.69</v>
      </c>
      <c r="G5580" s="4" t="n">
        <v>214.18</v>
      </c>
      <c r="H5580" s="5" t="n">
        <v>814262</v>
      </c>
      <c r="I5580" s="3"/>
      <c r="J5580" s="3" t="n">
        <f aca="false">ROUND((G5580-G5579)/G5579*100,2)</f>
        <v>0.01</v>
      </c>
      <c r="K5580" s="3" t="str">
        <f aca="false">B5580&amp;"_"&amp;C5580</f>
        <v>12_2024-04-19</v>
      </c>
    </row>
    <row r="5581" customFormat="false" ht="15" hidden="false" customHeight="false" outlineLevel="0" collapsed="false">
      <c r="A5581" s="3" t="n">
        <v>5580</v>
      </c>
      <c r="B5581" s="3" t="n">
        <v>12</v>
      </c>
      <c r="C5581" s="3" t="s">
        <v>136</v>
      </c>
      <c r="D5581" s="4" t="n">
        <v>215.8</v>
      </c>
      <c r="E5581" s="4" t="n">
        <v>215.85</v>
      </c>
      <c r="F5581" s="4" t="n">
        <v>214.44</v>
      </c>
      <c r="G5581" s="4" t="n">
        <v>214.97</v>
      </c>
      <c r="H5581" s="5" t="n">
        <v>4026976</v>
      </c>
      <c r="I5581" s="3"/>
      <c r="J5581" s="3" t="n">
        <f aca="false">ROUND((G5581-G5580)/G5580*100,2)</f>
        <v>0.37</v>
      </c>
      <c r="K5581" s="3" t="str">
        <f aca="false">B5581&amp;"_"&amp;C5581</f>
        <v>12_2024-04-22</v>
      </c>
    </row>
    <row r="5582" customFormat="false" ht="15" hidden="false" customHeight="false" outlineLevel="0" collapsed="false">
      <c r="A5582" s="3" t="n">
        <v>5581</v>
      </c>
      <c r="B5582" s="3" t="n">
        <v>12</v>
      </c>
      <c r="C5582" s="3" t="s">
        <v>137</v>
      </c>
      <c r="D5582" s="4" t="n">
        <v>215.43</v>
      </c>
      <c r="E5582" s="4" t="n">
        <v>216.97</v>
      </c>
      <c r="F5582" s="4" t="n">
        <v>214.4</v>
      </c>
      <c r="G5582" s="4" t="n">
        <v>215.76</v>
      </c>
      <c r="H5582" s="5" t="n">
        <v>4727006</v>
      </c>
      <c r="I5582" s="3"/>
      <c r="J5582" s="3" t="n">
        <f aca="false">ROUND((G5582-G5581)/G5581*100,2)</f>
        <v>0.37</v>
      </c>
      <c r="K5582" s="3" t="str">
        <f aca="false">B5582&amp;"_"&amp;C5582</f>
        <v>12_2024-04-23</v>
      </c>
    </row>
    <row r="5583" customFormat="false" ht="15" hidden="false" customHeight="false" outlineLevel="0" collapsed="false">
      <c r="A5583" s="3" t="n">
        <v>5582</v>
      </c>
      <c r="B5583" s="3" t="n">
        <v>12</v>
      </c>
      <c r="C5583" s="3" t="s">
        <v>138</v>
      </c>
      <c r="D5583" s="4" t="n">
        <v>216.66</v>
      </c>
      <c r="E5583" s="4" t="n">
        <v>217.7</v>
      </c>
      <c r="F5583" s="4" t="n">
        <v>216</v>
      </c>
      <c r="G5583" s="4" t="n">
        <v>216.15</v>
      </c>
      <c r="H5583" s="5" t="n">
        <v>1700880</v>
      </c>
      <c r="I5583" s="3"/>
      <c r="J5583" s="3" t="n">
        <f aca="false">ROUND((G5583-G5582)/G5582*100,2)</f>
        <v>0.18</v>
      </c>
      <c r="K5583" s="3" t="str">
        <f aca="false">B5583&amp;"_"&amp;C5583</f>
        <v>12_2024-04-24</v>
      </c>
    </row>
    <row r="5584" customFormat="false" ht="15" hidden="false" customHeight="false" outlineLevel="0" collapsed="false">
      <c r="A5584" s="3" t="n">
        <v>5583</v>
      </c>
      <c r="B5584" s="3" t="n">
        <v>12</v>
      </c>
      <c r="C5584" s="3" t="s">
        <v>139</v>
      </c>
      <c r="D5584" s="4" t="n">
        <v>215.79</v>
      </c>
      <c r="E5584" s="4" t="n">
        <v>215.91</v>
      </c>
      <c r="F5584" s="4" t="n">
        <v>214.69</v>
      </c>
      <c r="G5584" s="4" t="n">
        <v>215.51</v>
      </c>
      <c r="H5584" s="5" t="n">
        <v>4082068</v>
      </c>
      <c r="I5584" s="3"/>
      <c r="J5584" s="3" t="n">
        <f aca="false">ROUND((G5584-G5583)/G5583*100,2)</f>
        <v>-0.3</v>
      </c>
      <c r="K5584" s="3" t="str">
        <f aca="false">B5584&amp;"_"&amp;C5584</f>
        <v>12_2024-04-25</v>
      </c>
    </row>
    <row r="5585" customFormat="false" ht="15" hidden="false" customHeight="false" outlineLevel="0" collapsed="false">
      <c r="A5585" s="3" t="n">
        <v>5584</v>
      </c>
      <c r="B5585" s="3" t="n">
        <v>12</v>
      </c>
      <c r="C5585" s="3" t="s">
        <v>140</v>
      </c>
      <c r="D5585" s="4" t="n">
        <v>215.69</v>
      </c>
      <c r="E5585" s="4" t="n">
        <v>216.71</v>
      </c>
      <c r="F5585" s="4" t="n">
        <v>214.2</v>
      </c>
      <c r="G5585" s="4" t="n">
        <v>215.29</v>
      </c>
      <c r="H5585" s="5" t="n">
        <v>2936957</v>
      </c>
      <c r="I5585" s="3"/>
      <c r="J5585" s="3" t="n">
        <f aca="false">ROUND((G5585-G5584)/G5584*100,2)</f>
        <v>-0.1</v>
      </c>
      <c r="K5585" s="3" t="str">
        <f aca="false">B5585&amp;"_"&amp;C5585</f>
        <v>12_2024-04-26</v>
      </c>
    </row>
    <row r="5586" customFormat="false" ht="15" hidden="false" customHeight="false" outlineLevel="0" collapsed="false">
      <c r="A5586" s="3" t="n">
        <v>5585</v>
      </c>
      <c r="B5586" s="3" t="n">
        <v>12</v>
      </c>
      <c r="C5586" s="3" t="s">
        <v>141</v>
      </c>
      <c r="D5586" s="4" t="n">
        <v>215.16</v>
      </c>
      <c r="E5586" s="4" t="n">
        <v>215.38</v>
      </c>
      <c r="F5586" s="4" t="n">
        <v>214.27</v>
      </c>
      <c r="G5586" s="4" t="n">
        <v>214.47</v>
      </c>
      <c r="H5586" s="5" t="n">
        <v>7838184</v>
      </c>
      <c r="I5586" s="3"/>
      <c r="J5586" s="3" t="n">
        <f aca="false">ROUND((G5586-G5585)/G5585*100,2)</f>
        <v>-0.38</v>
      </c>
      <c r="K5586" s="3" t="str">
        <f aca="false">B5586&amp;"_"&amp;C5586</f>
        <v>12_2024-04-29</v>
      </c>
    </row>
    <row r="5587" customFormat="false" ht="15" hidden="false" customHeight="false" outlineLevel="0" collapsed="false">
      <c r="A5587" s="3" t="n">
        <v>5586</v>
      </c>
      <c r="B5587" s="3" t="n">
        <v>12</v>
      </c>
      <c r="C5587" s="3" t="s">
        <v>142</v>
      </c>
      <c r="D5587" s="4" t="n">
        <v>215.04</v>
      </c>
      <c r="E5587" s="4" t="n">
        <v>215.89</v>
      </c>
      <c r="F5587" s="4" t="n">
        <v>213.97</v>
      </c>
      <c r="G5587" s="4" t="n">
        <v>214.79</v>
      </c>
      <c r="H5587" s="5" t="n">
        <v>3235083</v>
      </c>
      <c r="I5587" s="3"/>
      <c r="J5587" s="3" t="n">
        <f aca="false">ROUND((G5587-G5586)/G5586*100,2)</f>
        <v>0.15</v>
      </c>
      <c r="K5587" s="3" t="str">
        <f aca="false">B5587&amp;"_"&amp;C5587</f>
        <v>12_2024-04-30</v>
      </c>
    </row>
    <row r="5588" customFormat="false" ht="15" hidden="false" customHeight="false" outlineLevel="0" collapsed="false">
      <c r="A5588" s="3" t="n">
        <v>5587</v>
      </c>
      <c r="B5588" s="3" t="n">
        <v>12</v>
      </c>
      <c r="C5588" s="3" t="s">
        <v>143</v>
      </c>
      <c r="D5588" s="4" t="n">
        <v>214.85</v>
      </c>
      <c r="E5588" s="4" t="n">
        <v>215.17</v>
      </c>
      <c r="F5588" s="4" t="n">
        <v>214.51</v>
      </c>
      <c r="G5588" s="4" t="n">
        <v>214.52</v>
      </c>
      <c r="H5588" s="5" t="n">
        <v>2425024</v>
      </c>
      <c r="I5588" s="3"/>
      <c r="J5588" s="3" t="n">
        <f aca="false">ROUND((G5588-G5587)/G5587*100,2)</f>
        <v>-0.13</v>
      </c>
      <c r="K5588" s="3" t="str">
        <f aca="false">B5588&amp;"_"&amp;C5588</f>
        <v>12_2024-05-01</v>
      </c>
    </row>
    <row r="5589" customFormat="false" ht="15" hidden="false" customHeight="false" outlineLevel="0" collapsed="false">
      <c r="A5589" s="3" t="n">
        <v>5588</v>
      </c>
      <c r="B5589" s="3" t="n">
        <v>12</v>
      </c>
      <c r="C5589" s="3" t="s">
        <v>144</v>
      </c>
      <c r="D5589" s="4" t="n">
        <v>215.14</v>
      </c>
      <c r="E5589" s="4" t="n">
        <v>216.41</v>
      </c>
      <c r="F5589" s="4" t="n">
        <v>214.7</v>
      </c>
      <c r="G5589" s="4" t="n">
        <v>215.36</v>
      </c>
      <c r="H5589" s="5" t="n">
        <v>2997253</v>
      </c>
      <c r="I5589" s="3"/>
      <c r="J5589" s="3" t="n">
        <f aca="false">ROUND((G5589-G5588)/G5588*100,2)</f>
        <v>0.39</v>
      </c>
      <c r="K5589" s="3" t="str">
        <f aca="false">B5589&amp;"_"&amp;C5589</f>
        <v>12_2024-05-02</v>
      </c>
    </row>
    <row r="5590" customFormat="false" ht="15" hidden="false" customHeight="false" outlineLevel="0" collapsed="false">
      <c r="A5590" s="3" t="n">
        <v>5589</v>
      </c>
      <c r="B5590" s="3" t="n">
        <v>12</v>
      </c>
      <c r="C5590" s="3" t="s">
        <v>145</v>
      </c>
      <c r="D5590" s="4" t="n">
        <v>216.32</v>
      </c>
      <c r="E5590" s="4" t="n">
        <v>216.88</v>
      </c>
      <c r="F5590" s="4" t="n">
        <v>215.32</v>
      </c>
      <c r="G5590" s="4" t="n">
        <v>215.97</v>
      </c>
      <c r="H5590" s="5" t="n">
        <v>4154664</v>
      </c>
      <c r="I5590" s="3"/>
      <c r="J5590" s="3" t="n">
        <f aca="false">ROUND((G5590-G5589)/G5589*100,2)</f>
        <v>0.28</v>
      </c>
      <c r="K5590" s="3" t="str">
        <f aca="false">B5590&amp;"_"&amp;C5590</f>
        <v>12_2024-05-03</v>
      </c>
    </row>
    <row r="5591" customFormat="false" ht="15" hidden="false" customHeight="false" outlineLevel="0" collapsed="false">
      <c r="A5591" s="3" t="n">
        <v>5590</v>
      </c>
      <c r="B5591" s="3" t="n">
        <v>12</v>
      </c>
      <c r="C5591" s="3" t="s">
        <v>146</v>
      </c>
      <c r="D5591" s="4" t="n">
        <v>216.65</v>
      </c>
      <c r="E5591" s="4" t="n">
        <v>217.69</v>
      </c>
      <c r="F5591" s="4" t="n">
        <v>216.18</v>
      </c>
      <c r="G5591" s="4" t="n">
        <v>216.58</v>
      </c>
      <c r="H5591" s="5" t="n">
        <v>6451891</v>
      </c>
      <c r="I5591" s="3"/>
      <c r="J5591" s="3" t="n">
        <f aca="false">ROUND((G5591-G5590)/G5590*100,2)</f>
        <v>0.28</v>
      </c>
      <c r="K5591" s="3" t="str">
        <f aca="false">B5591&amp;"_"&amp;C5591</f>
        <v>12_2024-05-06</v>
      </c>
    </row>
    <row r="5592" customFormat="false" ht="15" hidden="false" customHeight="false" outlineLevel="0" collapsed="false">
      <c r="A5592" s="3" t="n">
        <v>5591</v>
      </c>
      <c r="B5592" s="3" t="n">
        <v>12</v>
      </c>
      <c r="C5592" s="3" t="s">
        <v>147</v>
      </c>
      <c r="D5592" s="4" t="n">
        <v>216.47</v>
      </c>
      <c r="E5592" s="4" t="n">
        <v>217.91</v>
      </c>
      <c r="F5592" s="4" t="n">
        <v>215.72</v>
      </c>
      <c r="G5592" s="4" t="n">
        <v>216.62</v>
      </c>
      <c r="H5592" s="5" t="n">
        <v>5004545</v>
      </c>
      <c r="I5592" s="3"/>
      <c r="J5592" s="3" t="n">
        <f aca="false">ROUND((G5592-G5591)/G5591*100,2)</f>
        <v>0.02</v>
      </c>
      <c r="K5592" s="3" t="str">
        <f aca="false">B5592&amp;"_"&amp;C5592</f>
        <v>12_2024-05-07</v>
      </c>
    </row>
    <row r="5593" customFormat="false" ht="15" hidden="false" customHeight="false" outlineLevel="0" collapsed="false">
      <c r="A5593" s="3" t="n">
        <v>5592</v>
      </c>
      <c r="B5593" s="3" t="n">
        <v>12</v>
      </c>
      <c r="C5593" s="3" t="s">
        <v>148</v>
      </c>
      <c r="D5593" s="4" t="n">
        <v>216.67</v>
      </c>
      <c r="E5593" s="4" t="n">
        <v>218.15</v>
      </c>
      <c r="F5593" s="4" t="n">
        <v>216.62</v>
      </c>
      <c r="G5593" s="4" t="n">
        <v>217.08</v>
      </c>
      <c r="H5593" s="5" t="n">
        <v>4396614</v>
      </c>
      <c r="I5593" s="3"/>
      <c r="J5593" s="3" t="n">
        <f aca="false">ROUND((G5593-G5592)/G5592*100,2)</f>
        <v>0.21</v>
      </c>
      <c r="K5593" s="3" t="str">
        <f aca="false">B5593&amp;"_"&amp;C5593</f>
        <v>12_2024-05-08</v>
      </c>
    </row>
    <row r="5594" customFormat="false" ht="15" hidden="false" customHeight="false" outlineLevel="0" collapsed="false">
      <c r="A5594" s="3" t="n">
        <v>5593</v>
      </c>
      <c r="B5594" s="3" t="n">
        <v>12</v>
      </c>
      <c r="C5594" s="3" t="s">
        <v>149</v>
      </c>
      <c r="D5594" s="4" t="n">
        <v>216.33</v>
      </c>
      <c r="E5594" s="4" t="n">
        <v>217</v>
      </c>
      <c r="F5594" s="4" t="n">
        <v>215.48</v>
      </c>
      <c r="G5594" s="4" t="n">
        <v>216.51</v>
      </c>
      <c r="H5594" s="5" t="n">
        <v>6647128</v>
      </c>
      <c r="I5594" s="3"/>
      <c r="J5594" s="3" t="n">
        <f aca="false">ROUND((G5594-G5593)/G5593*100,2)</f>
        <v>-0.26</v>
      </c>
      <c r="K5594" s="3" t="str">
        <f aca="false">B5594&amp;"_"&amp;C5594</f>
        <v>12_2024-05-09</v>
      </c>
    </row>
    <row r="5595" customFormat="false" ht="15" hidden="false" customHeight="false" outlineLevel="0" collapsed="false">
      <c r="A5595" s="3" t="n">
        <v>5594</v>
      </c>
      <c r="B5595" s="3" t="n">
        <v>12</v>
      </c>
      <c r="C5595" s="3" t="s">
        <v>150</v>
      </c>
      <c r="D5595" s="4" t="n">
        <v>214.36</v>
      </c>
      <c r="E5595" s="4" t="n">
        <v>216.21</v>
      </c>
      <c r="F5595" s="4" t="n">
        <v>213.22</v>
      </c>
      <c r="G5595" s="4" t="n">
        <v>214.98</v>
      </c>
      <c r="H5595" s="5" t="n">
        <v>4721043</v>
      </c>
      <c r="I5595" s="3"/>
      <c r="J5595" s="3" t="n">
        <f aca="false">ROUND((G5595-G5594)/G5594*100,2)</f>
        <v>-0.71</v>
      </c>
      <c r="K5595" s="3" t="str">
        <f aca="false">B5595&amp;"_"&amp;C5595</f>
        <v>12_2024-05-10</v>
      </c>
    </row>
    <row r="5596" customFormat="false" ht="15" hidden="false" customHeight="false" outlineLevel="0" collapsed="false">
      <c r="A5596" s="3" t="n">
        <v>5595</v>
      </c>
      <c r="B5596" s="3" t="n">
        <v>12</v>
      </c>
      <c r="C5596" s="3" t="s">
        <v>151</v>
      </c>
      <c r="D5596" s="4" t="n">
        <v>214.89</v>
      </c>
      <c r="E5596" s="4" t="n">
        <v>216.22</v>
      </c>
      <c r="F5596" s="4" t="n">
        <v>214.4</v>
      </c>
      <c r="G5596" s="4" t="n">
        <v>215.49</v>
      </c>
      <c r="H5596" s="5" t="n">
        <v>3028690</v>
      </c>
      <c r="I5596" s="3"/>
      <c r="J5596" s="3" t="n">
        <f aca="false">ROUND((G5596-G5595)/G5595*100,2)</f>
        <v>0.24</v>
      </c>
      <c r="K5596" s="3" t="str">
        <f aca="false">B5596&amp;"_"&amp;C5596</f>
        <v>12_2024-05-13</v>
      </c>
    </row>
    <row r="5597" customFormat="false" ht="15" hidden="false" customHeight="false" outlineLevel="0" collapsed="false">
      <c r="A5597" s="3" t="n">
        <v>5596</v>
      </c>
      <c r="B5597" s="3" t="n">
        <v>12</v>
      </c>
      <c r="C5597" s="3" t="s">
        <v>152</v>
      </c>
      <c r="D5597" s="4" t="n">
        <v>215.85</v>
      </c>
      <c r="E5597" s="4" t="n">
        <v>216.81</v>
      </c>
      <c r="F5597" s="4" t="n">
        <v>214.85</v>
      </c>
      <c r="G5597" s="4" t="n">
        <v>216.68</v>
      </c>
      <c r="H5597" s="5" t="n">
        <v>778446</v>
      </c>
      <c r="I5597" s="3"/>
      <c r="J5597" s="3" t="n">
        <f aca="false">ROUND((G5597-G5596)/G5596*100,2)</f>
        <v>0.55</v>
      </c>
      <c r="K5597" s="3" t="str">
        <f aca="false">B5597&amp;"_"&amp;C5597</f>
        <v>12_2024-05-14</v>
      </c>
    </row>
    <row r="5598" customFormat="false" ht="15" hidden="false" customHeight="false" outlineLevel="0" collapsed="false">
      <c r="A5598" s="3" t="n">
        <v>5597</v>
      </c>
      <c r="B5598" s="3" t="n">
        <v>12</v>
      </c>
      <c r="C5598" s="3" t="s">
        <v>153</v>
      </c>
      <c r="D5598" s="4" t="n">
        <v>214.64</v>
      </c>
      <c r="E5598" s="4" t="n">
        <v>216.4</v>
      </c>
      <c r="F5598" s="4" t="n">
        <v>213.41</v>
      </c>
      <c r="G5598" s="4" t="n">
        <v>215.47</v>
      </c>
      <c r="H5598" s="5" t="n">
        <v>5586614</v>
      </c>
      <c r="I5598" s="3"/>
      <c r="J5598" s="3" t="n">
        <f aca="false">ROUND((G5598-G5597)/G5597*100,2)</f>
        <v>-0.56</v>
      </c>
      <c r="K5598" s="3" t="str">
        <f aca="false">B5598&amp;"_"&amp;C5598</f>
        <v>12_2024-05-15</v>
      </c>
    </row>
    <row r="5599" customFormat="false" ht="15" hidden="false" customHeight="false" outlineLevel="0" collapsed="false">
      <c r="A5599" s="3" t="n">
        <v>5598</v>
      </c>
      <c r="B5599" s="3" t="n">
        <v>12</v>
      </c>
      <c r="C5599" s="3" t="s">
        <v>154</v>
      </c>
      <c r="D5599" s="4" t="n">
        <v>213.39</v>
      </c>
      <c r="E5599" s="4" t="n">
        <v>214.02</v>
      </c>
      <c r="F5599" s="4" t="n">
        <v>212.64</v>
      </c>
      <c r="G5599" s="4" t="n">
        <v>213.95</v>
      </c>
      <c r="H5599" s="5" t="n">
        <v>2065888</v>
      </c>
      <c r="I5599" s="3"/>
      <c r="J5599" s="3" t="n">
        <f aca="false">ROUND((G5599-G5598)/G5598*100,2)</f>
        <v>-0.71</v>
      </c>
      <c r="K5599" s="3" t="str">
        <f aca="false">B5599&amp;"_"&amp;C5599</f>
        <v>12_2024-05-16</v>
      </c>
    </row>
    <row r="5600" customFormat="false" ht="15" hidden="false" customHeight="false" outlineLevel="0" collapsed="false">
      <c r="A5600" s="3" t="n">
        <v>5599</v>
      </c>
      <c r="B5600" s="3" t="n">
        <v>12</v>
      </c>
      <c r="C5600" s="3" t="s">
        <v>155</v>
      </c>
      <c r="D5600" s="4" t="n">
        <v>213.75</v>
      </c>
      <c r="E5600" s="4" t="n">
        <v>214.46</v>
      </c>
      <c r="F5600" s="4" t="n">
        <v>213.54</v>
      </c>
      <c r="G5600" s="4" t="n">
        <v>213.85</v>
      </c>
      <c r="H5600" s="5" t="n">
        <v>1358789</v>
      </c>
      <c r="I5600" s="3"/>
      <c r="J5600" s="3" t="n">
        <f aca="false">ROUND((G5600-G5599)/G5599*100,2)</f>
        <v>-0.05</v>
      </c>
      <c r="K5600" s="3" t="str">
        <f aca="false">B5600&amp;"_"&amp;C5600</f>
        <v>12_2024-05-17</v>
      </c>
    </row>
    <row r="5601" customFormat="false" ht="15" hidden="false" customHeight="false" outlineLevel="0" collapsed="false">
      <c r="A5601" s="3" t="n">
        <v>5600</v>
      </c>
      <c r="B5601" s="3" t="n">
        <v>12</v>
      </c>
      <c r="C5601" s="3" t="s">
        <v>156</v>
      </c>
      <c r="D5601" s="4" t="n">
        <v>213.5</v>
      </c>
      <c r="E5601" s="4" t="n">
        <v>214.14</v>
      </c>
      <c r="F5601" s="4" t="n">
        <v>212.67</v>
      </c>
      <c r="G5601" s="4" t="n">
        <v>214.05</v>
      </c>
      <c r="H5601" s="5" t="n">
        <v>5644003</v>
      </c>
      <c r="I5601" s="3"/>
      <c r="J5601" s="3" t="n">
        <f aca="false">ROUND((G5601-G5600)/G5600*100,2)</f>
        <v>0.09</v>
      </c>
      <c r="K5601" s="3" t="str">
        <f aca="false">B5601&amp;"_"&amp;C5601</f>
        <v>12_2024-05-20</v>
      </c>
    </row>
    <row r="5602" customFormat="false" ht="15" hidden="false" customHeight="false" outlineLevel="0" collapsed="false">
      <c r="A5602" s="3" t="n">
        <v>5601</v>
      </c>
      <c r="B5602" s="3" t="n">
        <v>12</v>
      </c>
      <c r="C5602" s="3" t="s">
        <v>157</v>
      </c>
      <c r="D5602" s="4" t="n">
        <v>214.23</v>
      </c>
      <c r="E5602" s="4" t="n">
        <v>215.05</v>
      </c>
      <c r="F5602" s="4" t="n">
        <v>213.01</v>
      </c>
      <c r="G5602" s="4" t="n">
        <v>214.08</v>
      </c>
      <c r="H5602" s="5" t="n">
        <v>6054744</v>
      </c>
      <c r="I5602" s="3"/>
      <c r="J5602" s="3" t="n">
        <f aca="false">ROUND((G5602-G5601)/G5601*100,2)</f>
        <v>0.01</v>
      </c>
      <c r="K5602" s="3" t="str">
        <f aca="false">B5602&amp;"_"&amp;C5602</f>
        <v>12_2024-05-21</v>
      </c>
    </row>
    <row r="5603" customFormat="false" ht="15" hidden="false" customHeight="false" outlineLevel="0" collapsed="false">
      <c r="A5603" s="3" t="n">
        <v>5602</v>
      </c>
      <c r="B5603" s="3" t="n">
        <v>12</v>
      </c>
      <c r="C5603" s="3" t="s">
        <v>158</v>
      </c>
      <c r="D5603" s="4" t="n">
        <v>211.91</v>
      </c>
      <c r="E5603" s="4" t="n">
        <v>213.66</v>
      </c>
      <c r="F5603" s="4" t="n">
        <v>210.91</v>
      </c>
      <c r="G5603" s="4" t="n">
        <v>212.49</v>
      </c>
      <c r="H5603" s="5" t="n">
        <v>5070501</v>
      </c>
      <c r="I5603" s="3"/>
      <c r="J5603" s="3" t="n">
        <f aca="false">ROUND((G5603-G5602)/G5602*100,2)</f>
        <v>-0.74</v>
      </c>
      <c r="K5603" s="3" t="str">
        <f aca="false">B5603&amp;"_"&amp;C5603</f>
        <v>12_2024-05-22</v>
      </c>
    </row>
    <row r="5604" customFormat="false" ht="15" hidden="false" customHeight="false" outlineLevel="0" collapsed="false">
      <c r="A5604" s="3" t="n">
        <v>5603</v>
      </c>
      <c r="B5604" s="3" t="n">
        <v>12</v>
      </c>
      <c r="C5604" s="3" t="s">
        <v>159</v>
      </c>
      <c r="D5604" s="4" t="n">
        <v>213.26</v>
      </c>
      <c r="E5604" s="4" t="n">
        <v>214.35</v>
      </c>
      <c r="F5604" s="4" t="n">
        <v>213.06</v>
      </c>
      <c r="G5604" s="4" t="n">
        <v>213.74</v>
      </c>
      <c r="H5604" s="5" t="n">
        <v>7397332</v>
      </c>
      <c r="I5604" s="3"/>
      <c r="J5604" s="3" t="n">
        <f aca="false">ROUND((G5604-G5603)/G5603*100,2)</f>
        <v>0.59</v>
      </c>
      <c r="K5604" s="3" t="str">
        <f aca="false">B5604&amp;"_"&amp;C5604</f>
        <v>12_2024-05-23</v>
      </c>
    </row>
    <row r="5605" customFormat="false" ht="15" hidden="false" customHeight="false" outlineLevel="0" collapsed="false">
      <c r="A5605" s="3" t="n">
        <v>5604</v>
      </c>
      <c r="B5605" s="3" t="n">
        <v>12</v>
      </c>
      <c r="C5605" s="3" t="s">
        <v>160</v>
      </c>
      <c r="D5605" s="4" t="n">
        <v>214.02</v>
      </c>
      <c r="E5605" s="4" t="n">
        <v>214.88</v>
      </c>
      <c r="F5605" s="4" t="n">
        <v>213.3</v>
      </c>
      <c r="G5605" s="4" t="n">
        <v>214.8</v>
      </c>
      <c r="H5605" s="5" t="n">
        <v>7133454</v>
      </c>
      <c r="I5605" s="3"/>
      <c r="J5605" s="3" t="n">
        <f aca="false">ROUND((G5605-G5604)/G5604*100,2)</f>
        <v>0.5</v>
      </c>
      <c r="K5605" s="3" t="str">
        <f aca="false">B5605&amp;"_"&amp;C5605</f>
        <v>12_2024-05-24</v>
      </c>
    </row>
    <row r="5606" customFormat="false" ht="15" hidden="false" customHeight="false" outlineLevel="0" collapsed="false">
      <c r="A5606" s="3" t="n">
        <v>5605</v>
      </c>
      <c r="B5606" s="3" t="n">
        <v>12</v>
      </c>
      <c r="C5606" s="3" t="s">
        <v>161</v>
      </c>
      <c r="D5606" s="4" t="n">
        <v>213.45</v>
      </c>
      <c r="E5606" s="4" t="n">
        <v>213.9</v>
      </c>
      <c r="F5606" s="4" t="n">
        <v>212.87</v>
      </c>
      <c r="G5606" s="4" t="n">
        <v>213.54</v>
      </c>
      <c r="H5606" s="5" t="n">
        <v>906057</v>
      </c>
      <c r="I5606" s="3"/>
      <c r="J5606" s="3" t="n">
        <f aca="false">ROUND((G5606-G5605)/G5605*100,2)</f>
        <v>-0.59</v>
      </c>
      <c r="K5606" s="3" t="str">
        <f aca="false">B5606&amp;"_"&amp;C5606</f>
        <v>12_2024-05-27</v>
      </c>
    </row>
    <row r="5607" customFormat="false" ht="15" hidden="false" customHeight="false" outlineLevel="0" collapsed="false">
      <c r="A5607" s="3" t="n">
        <v>5606</v>
      </c>
      <c r="B5607" s="3" t="n">
        <v>12</v>
      </c>
      <c r="C5607" s="3" t="s">
        <v>162</v>
      </c>
      <c r="D5607" s="4" t="n">
        <v>213.08</v>
      </c>
      <c r="E5607" s="4" t="n">
        <v>214.16</v>
      </c>
      <c r="F5607" s="4" t="n">
        <v>212.45</v>
      </c>
      <c r="G5607" s="4" t="n">
        <v>213.45</v>
      </c>
      <c r="H5607" s="5" t="n">
        <v>4561052</v>
      </c>
      <c r="I5607" s="3"/>
      <c r="J5607" s="3" t="n">
        <f aca="false">ROUND((G5607-G5606)/G5606*100,2)</f>
        <v>-0.04</v>
      </c>
      <c r="K5607" s="3" t="str">
        <f aca="false">B5607&amp;"_"&amp;C5607</f>
        <v>12_2024-05-28</v>
      </c>
    </row>
    <row r="5608" customFormat="false" ht="15" hidden="false" customHeight="false" outlineLevel="0" collapsed="false">
      <c r="A5608" s="3" t="n">
        <v>5607</v>
      </c>
      <c r="B5608" s="3" t="n">
        <v>12</v>
      </c>
      <c r="C5608" s="3" t="s">
        <v>163</v>
      </c>
      <c r="D5608" s="4" t="n">
        <v>215.26</v>
      </c>
      <c r="E5608" s="4" t="n">
        <v>216.46</v>
      </c>
      <c r="F5608" s="4" t="n">
        <v>214.51</v>
      </c>
      <c r="G5608" s="4" t="n">
        <v>214.59</v>
      </c>
      <c r="H5608" s="5" t="n">
        <v>1951367</v>
      </c>
      <c r="I5608" s="3"/>
      <c r="J5608" s="3" t="n">
        <f aca="false">ROUND((G5608-G5607)/G5607*100,2)</f>
        <v>0.53</v>
      </c>
      <c r="K5608" s="3" t="str">
        <f aca="false">B5608&amp;"_"&amp;C5608</f>
        <v>12_2024-05-29</v>
      </c>
    </row>
    <row r="5609" customFormat="false" ht="15" hidden="false" customHeight="false" outlineLevel="0" collapsed="false">
      <c r="A5609" s="3" t="n">
        <v>5608</v>
      </c>
      <c r="B5609" s="3" t="n">
        <v>12</v>
      </c>
      <c r="C5609" s="3" t="s">
        <v>164</v>
      </c>
      <c r="D5609" s="4" t="n">
        <v>213.02</v>
      </c>
      <c r="E5609" s="4" t="n">
        <v>214.45</v>
      </c>
      <c r="F5609" s="4" t="n">
        <v>211.96</v>
      </c>
      <c r="G5609" s="4" t="n">
        <v>213.6</v>
      </c>
      <c r="H5609" s="5" t="n">
        <v>6104679</v>
      </c>
      <c r="I5609" s="3"/>
      <c r="J5609" s="3" t="n">
        <f aca="false">ROUND((G5609-G5608)/G5608*100,2)</f>
        <v>-0.46</v>
      </c>
      <c r="K5609" s="3" t="str">
        <f aca="false">B5609&amp;"_"&amp;C5609</f>
        <v>12_2024-05-30</v>
      </c>
    </row>
    <row r="5610" customFormat="false" ht="15" hidden="false" customHeight="false" outlineLevel="0" collapsed="false">
      <c r="A5610" s="3" t="n">
        <v>5609</v>
      </c>
      <c r="B5610" s="3" t="n">
        <v>12</v>
      </c>
      <c r="C5610" s="3" t="s">
        <v>165</v>
      </c>
      <c r="D5610" s="4" t="n">
        <v>214.78</v>
      </c>
      <c r="E5610" s="4" t="n">
        <v>215.33</v>
      </c>
      <c r="F5610" s="4" t="n">
        <v>213.19</v>
      </c>
      <c r="G5610" s="4" t="n">
        <v>213.93</v>
      </c>
      <c r="H5610" s="5" t="n">
        <v>897619</v>
      </c>
      <c r="I5610" s="3"/>
      <c r="J5610" s="3" t="n">
        <f aca="false">ROUND((G5610-G5609)/G5609*100,2)</f>
        <v>0.15</v>
      </c>
      <c r="K5610" s="3" t="str">
        <f aca="false">B5610&amp;"_"&amp;C5610</f>
        <v>12_2024-05-31</v>
      </c>
    </row>
    <row r="5611" customFormat="false" ht="15" hidden="false" customHeight="false" outlineLevel="0" collapsed="false">
      <c r="A5611" s="3" t="n">
        <v>5610</v>
      </c>
      <c r="B5611" s="3" t="n">
        <v>12</v>
      </c>
      <c r="C5611" s="3" t="s">
        <v>166</v>
      </c>
      <c r="D5611" s="4" t="n">
        <v>213.62</v>
      </c>
      <c r="E5611" s="4" t="n">
        <v>214.51</v>
      </c>
      <c r="F5611" s="4" t="n">
        <v>213.08</v>
      </c>
      <c r="G5611" s="4" t="n">
        <v>213.97</v>
      </c>
      <c r="H5611" s="5" t="n">
        <v>4274520</v>
      </c>
      <c r="I5611" s="3"/>
      <c r="J5611" s="3" t="n">
        <f aca="false">ROUND((G5611-G5610)/G5610*100,2)</f>
        <v>0.02</v>
      </c>
      <c r="K5611" s="3" t="str">
        <f aca="false">B5611&amp;"_"&amp;C5611</f>
        <v>12_2024-06-03</v>
      </c>
    </row>
    <row r="5612" customFormat="false" ht="15" hidden="false" customHeight="false" outlineLevel="0" collapsed="false">
      <c r="A5612" s="3" t="n">
        <v>5611</v>
      </c>
      <c r="B5612" s="3" t="n">
        <v>12</v>
      </c>
      <c r="C5612" s="3" t="s">
        <v>167</v>
      </c>
      <c r="D5612" s="4" t="n">
        <v>212.94</v>
      </c>
      <c r="E5612" s="4" t="n">
        <v>213.85</v>
      </c>
      <c r="F5612" s="4" t="n">
        <v>211.86</v>
      </c>
      <c r="G5612" s="4" t="n">
        <v>213.33</v>
      </c>
      <c r="H5612" s="5" t="n">
        <v>3627169</v>
      </c>
      <c r="I5612" s="3"/>
      <c r="J5612" s="3" t="n">
        <f aca="false">ROUND((G5612-G5611)/G5611*100,2)</f>
        <v>-0.3</v>
      </c>
      <c r="K5612" s="3" t="str">
        <f aca="false">B5612&amp;"_"&amp;C5612</f>
        <v>12_2024-06-04</v>
      </c>
    </row>
    <row r="5613" customFormat="false" ht="15" hidden="false" customHeight="false" outlineLevel="0" collapsed="false">
      <c r="A5613" s="3" t="n">
        <v>5612</v>
      </c>
      <c r="B5613" s="3" t="n">
        <v>12</v>
      </c>
      <c r="C5613" s="3" t="s">
        <v>168</v>
      </c>
      <c r="D5613" s="4" t="n">
        <v>214.9</v>
      </c>
      <c r="E5613" s="4" t="n">
        <v>214.93</v>
      </c>
      <c r="F5613" s="4" t="n">
        <v>214.02</v>
      </c>
      <c r="G5613" s="4" t="n">
        <v>214.57</v>
      </c>
      <c r="H5613" s="5" t="n">
        <v>6727361</v>
      </c>
      <c r="I5613" s="3"/>
      <c r="J5613" s="3" t="n">
        <f aca="false">ROUND((G5613-G5612)/G5612*100,2)</f>
        <v>0.58</v>
      </c>
      <c r="K5613" s="3" t="str">
        <f aca="false">B5613&amp;"_"&amp;C5613</f>
        <v>12_2024-06-05</v>
      </c>
    </row>
    <row r="5614" customFormat="false" ht="15" hidden="false" customHeight="false" outlineLevel="0" collapsed="false">
      <c r="A5614" s="3" t="n">
        <v>5613</v>
      </c>
      <c r="B5614" s="3" t="n">
        <v>12</v>
      </c>
      <c r="C5614" s="3" t="s">
        <v>169</v>
      </c>
      <c r="D5614" s="4" t="n">
        <v>214.73</v>
      </c>
      <c r="E5614" s="4" t="n">
        <v>215.91</v>
      </c>
      <c r="F5614" s="4" t="n">
        <v>213.22</v>
      </c>
      <c r="G5614" s="4" t="n">
        <v>214.51</v>
      </c>
      <c r="H5614" s="5" t="n">
        <v>1826630</v>
      </c>
      <c r="I5614" s="3"/>
      <c r="J5614" s="3" t="n">
        <f aca="false">ROUND((G5614-G5613)/G5613*100,2)</f>
        <v>-0.03</v>
      </c>
      <c r="K5614" s="3" t="str">
        <f aca="false">B5614&amp;"_"&amp;C5614</f>
        <v>12_2024-06-06</v>
      </c>
    </row>
    <row r="5615" customFormat="false" ht="15" hidden="false" customHeight="false" outlineLevel="0" collapsed="false">
      <c r="A5615" s="3" t="n">
        <v>5614</v>
      </c>
      <c r="B5615" s="3" t="n">
        <v>12</v>
      </c>
      <c r="C5615" s="3" t="s">
        <v>170</v>
      </c>
      <c r="D5615" s="4" t="n">
        <v>214.93</v>
      </c>
      <c r="E5615" s="4" t="n">
        <v>215.58</v>
      </c>
      <c r="F5615" s="4" t="n">
        <v>214.32</v>
      </c>
      <c r="G5615" s="4" t="n">
        <v>214.99</v>
      </c>
      <c r="H5615" s="5" t="n">
        <v>2379563</v>
      </c>
      <c r="I5615" s="3"/>
      <c r="J5615" s="3" t="n">
        <f aca="false">ROUND((G5615-G5614)/G5614*100,2)</f>
        <v>0.22</v>
      </c>
      <c r="K5615" s="3" t="str">
        <f aca="false">B5615&amp;"_"&amp;C5615</f>
        <v>12_2024-06-07</v>
      </c>
    </row>
    <row r="5616" customFormat="false" ht="15" hidden="false" customHeight="false" outlineLevel="0" collapsed="false">
      <c r="A5616" s="3" t="n">
        <v>5615</v>
      </c>
      <c r="B5616" s="3" t="n">
        <v>12</v>
      </c>
      <c r="C5616" s="3" t="s">
        <v>171</v>
      </c>
      <c r="D5616" s="4" t="n">
        <v>212.7</v>
      </c>
      <c r="E5616" s="4" t="n">
        <v>213.67</v>
      </c>
      <c r="F5616" s="4" t="n">
        <v>211.67</v>
      </c>
      <c r="G5616" s="4" t="n">
        <v>213.11</v>
      </c>
      <c r="H5616" s="5" t="n">
        <v>5743060</v>
      </c>
      <c r="I5616" s="3"/>
      <c r="J5616" s="3" t="n">
        <f aca="false">ROUND((G5616-G5615)/G5615*100,2)</f>
        <v>-0.87</v>
      </c>
      <c r="K5616" s="3" t="str">
        <f aca="false">B5616&amp;"_"&amp;C5616</f>
        <v>12_2024-06-10</v>
      </c>
    </row>
    <row r="5617" customFormat="false" ht="15" hidden="false" customHeight="false" outlineLevel="0" collapsed="false">
      <c r="A5617" s="3" t="n">
        <v>5616</v>
      </c>
      <c r="B5617" s="3" t="n">
        <v>12</v>
      </c>
      <c r="C5617" s="3" t="s">
        <v>172</v>
      </c>
      <c r="D5617" s="4" t="n">
        <v>212.77</v>
      </c>
      <c r="E5617" s="4" t="n">
        <v>213.56</v>
      </c>
      <c r="F5617" s="4" t="n">
        <v>212.17</v>
      </c>
      <c r="G5617" s="4" t="n">
        <v>213.16</v>
      </c>
      <c r="H5617" s="5" t="n">
        <v>6315771</v>
      </c>
      <c r="I5617" s="3"/>
      <c r="J5617" s="3" t="n">
        <f aca="false">ROUND((G5617-G5616)/G5616*100,2)</f>
        <v>0.02</v>
      </c>
      <c r="K5617" s="3" t="str">
        <f aca="false">B5617&amp;"_"&amp;C5617</f>
        <v>12_2024-06-11</v>
      </c>
    </row>
    <row r="5618" customFormat="false" ht="15" hidden="false" customHeight="false" outlineLevel="0" collapsed="false">
      <c r="A5618" s="3" t="n">
        <v>5617</v>
      </c>
      <c r="B5618" s="3" t="n">
        <v>12</v>
      </c>
      <c r="C5618" s="3" t="s">
        <v>173</v>
      </c>
      <c r="D5618" s="4" t="n">
        <v>213.39</v>
      </c>
      <c r="E5618" s="4" t="n">
        <v>214.79</v>
      </c>
      <c r="F5618" s="4" t="n">
        <v>212.75</v>
      </c>
      <c r="G5618" s="4" t="n">
        <v>214</v>
      </c>
      <c r="H5618" s="5" t="n">
        <v>3903202</v>
      </c>
      <c r="I5618" s="3"/>
      <c r="J5618" s="3" t="n">
        <f aca="false">ROUND((G5618-G5617)/G5617*100,2)</f>
        <v>0.39</v>
      </c>
      <c r="K5618" s="3" t="str">
        <f aca="false">B5618&amp;"_"&amp;C5618</f>
        <v>12_2024-06-12</v>
      </c>
    </row>
    <row r="5619" customFormat="false" ht="15" hidden="false" customHeight="false" outlineLevel="0" collapsed="false">
      <c r="A5619" s="3" t="n">
        <v>5618</v>
      </c>
      <c r="B5619" s="3" t="n">
        <v>12</v>
      </c>
      <c r="C5619" s="3" t="s">
        <v>174</v>
      </c>
      <c r="D5619" s="4" t="n">
        <v>215.01</v>
      </c>
      <c r="E5619" s="4" t="n">
        <v>215.71</v>
      </c>
      <c r="F5619" s="4" t="n">
        <v>214.09</v>
      </c>
      <c r="G5619" s="4" t="n">
        <v>214.29</v>
      </c>
      <c r="H5619" s="5" t="n">
        <v>4418395</v>
      </c>
      <c r="I5619" s="3"/>
      <c r="J5619" s="3" t="n">
        <f aca="false">ROUND((G5619-G5618)/G5618*100,2)</f>
        <v>0.14</v>
      </c>
      <c r="K5619" s="3" t="str">
        <f aca="false">B5619&amp;"_"&amp;C5619</f>
        <v>12_2024-06-13</v>
      </c>
    </row>
    <row r="5620" customFormat="false" ht="15" hidden="false" customHeight="false" outlineLevel="0" collapsed="false">
      <c r="A5620" s="3" t="n">
        <v>5619</v>
      </c>
      <c r="B5620" s="3" t="n">
        <v>12</v>
      </c>
      <c r="C5620" s="3" t="s">
        <v>175</v>
      </c>
      <c r="D5620" s="4" t="n">
        <v>214.91</v>
      </c>
      <c r="E5620" s="4" t="n">
        <v>215.1</v>
      </c>
      <c r="F5620" s="4" t="n">
        <v>213.89</v>
      </c>
      <c r="G5620" s="4" t="n">
        <v>214.4</v>
      </c>
      <c r="H5620" s="5" t="n">
        <v>5896648</v>
      </c>
      <c r="I5620" s="3"/>
      <c r="J5620" s="3" t="n">
        <f aca="false">ROUND((G5620-G5619)/G5619*100,2)</f>
        <v>0.05</v>
      </c>
      <c r="K5620" s="3" t="str">
        <f aca="false">B5620&amp;"_"&amp;C5620</f>
        <v>12_2024-06-14</v>
      </c>
    </row>
    <row r="5621" customFormat="false" ht="15" hidden="false" customHeight="false" outlineLevel="0" collapsed="false">
      <c r="A5621" s="3" t="n">
        <v>5620</v>
      </c>
      <c r="B5621" s="3" t="n">
        <v>12</v>
      </c>
      <c r="C5621" s="3" t="s">
        <v>176</v>
      </c>
      <c r="D5621" s="4" t="n">
        <v>214.3</v>
      </c>
      <c r="E5621" s="4" t="n">
        <v>215.27</v>
      </c>
      <c r="F5621" s="4" t="n">
        <v>213.62</v>
      </c>
      <c r="G5621" s="4" t="n">
        <v>213.95</v>
      </c>
      <c r="H5621" s="5" t="n">
        <v>3781601</v>
      </c>
      <c r="I5621" s="3"/>
      <c r="J5621" s="3" t="n">
        <f aca="false">ROUND((G5621-G5620)/G5620*100,2)</f>
        <v>-0.21</v>
      </c>
      <c r="K5621" s="3" t="str">
        <f aca="false">B5621&amp;"_"&amp;C5621</f>
        <v>12_2024-06-17</v>
      </c>
    </row>
    <row r="5622" customFormat="false" ht="15" hidden="false" customHeight="false" outlineLevel="0" collapsed="false">
      <c r="A5622" s="3" t="n">
        <v>5621</v>
      </c>
      <c r="B5622" s="3" t="n">
        <v>12</v>
      </c>
      <c r="C5622" s="3" t="s">
        <v>177</v>
      </c>
      <c r="D5622" s="4" t="n">
        <v>214.49</v>
      </c>
      <c r="E5622" s="4" t="n">
        <v>215.33</v>
      </c>
      <c r="F5622" s="4" t="n">
        <v>213.27</v>
      </c>
      <c r="G5622" s="4" t="n">
        <v>214.5</v>
      </c>
      <c r="H5622" s="5" t="n">
        <v>749565</v>
      </c>
      <c r="I5622" s="3"/>
      <c r="J5622" s="3" t="n">
        <f aca="false">ROUND((G5622-G5621)/G5621*100,2)</f>
        <v>0.26</v>
      </c>
      <c r="K5622" s="3" t="str">
        <f aca="false">B5622&amp;"_"&amp;C5622</f>
        <v>12_2024-06-18</v>
      </c>
    </row>
    <row r="5623" customFormat="false" ht="15" hidden="false" customHeight="false" outlineLevel="0" collapsed="false">
      <c r="A5623" s="3" t="n">
        <v>5622</v>
      </c>
      <c r="B5623" s="3" t="n">
        <v>12</v>
      </c>
      <c r="C5623" s="3" t="s">
        <v>178</v>
      </c>
      <c r="D5623" s="4" t="n">
        <v>214.3</v>
      </c>
      <c r="E5623" s="4" t="n">
        <v>215.41</v>
      </c>
      <c r="F5623" s="4" t="n">
        <v>213.6</v>
      </c>
      <c r="G5623" s="4" t="n">
        <v>214.49</v>
      </c>
      <c r="H5623" s="5" t="n">
        <v>579308</v>
      </c>
      <c r="I5623" s="3"/>
      <c r="J5623" s="3" t="n">
        <f aca="false">ROUND((G5623-G5622)/G5622*100,2)</f>
        <v>-0</v>
      </c>
      <c r="K5623" s="3" t="str">
        <f aca="false">B5623&amp;"_"&amp;C5623</f>
        <v>12_2024-06-19</v>
      </c>
    </row>
    <row r="5624" customFormat="false" ht="15" hidden="false" customHeight="false" outlineLevel="0" collapsed="false">
      <c r="A5624" s="3" t="n">
        <v>5623</v>
      </c>
      <c r="B5624" s="3" t="n">
        <v>12</v>
      </c>
      <c r="C5624" s="3" t="s">
        <v>179</v>
      </c>
      <c r="D5624" s="4" t="n">
        <v>215.67</v>
      </c>
      <c r="E5624" s="4" t="n">
        <v>216.19</v>
      </c>
      <c r="F5624" s="4" t="n">
        <v>214.48</v>
      </c>
      <c r="G5624" s="4" t="n">
        <v>214.87</v>
      </c>
      <c r="H5624" s="5" t="n">
        <v>4039625</v>
      </c>
      <c r="I5624" s="3"/>
      <c r="J5624" s="3" t="n">
        <f aca="false">ROUND((G5624-G5623)/G5623*100,2)</f>
        <v>0.18</v>
      </c>
      <c r="K5624" s="3" t="str">
        <f aca="false">B5624&amp;"_"&amp;C5624</f>
        <v>12_2024-06-20</v>
      </c>
    </row>
    <row r="5625" customFormat="false" ht="15" hidden="false" customHeight="false" outlineLevel="0" collapsed="false">
      <c r="A5625" s="3" t="n">
        <v>5624</v>
      </c>
      <c r="B5625" s="3" t="n">
        <v>12</v>
      </c>
      <c r="C5625" s="3" t="s">
        <v>180</v>
      </c>
      <c r="D5625" s="4" t="n">
        <v>216.75</v>
      </c>
      <c r="E5625" s="4" t="n">
        <v>217.84</v>
      </c>
      <c r="F5625" s="4" t="n">
        <v>215.29</v>
      </c>
      <c r="G5625" s="4" t="n">
        <v>216.11</v>
      </c>
      <c r="H5625" s="5" t="n">
        <v>1582589</v>
      </c>
      <c r="I5625" s="3"/>
      <c r="J5625" s="3" t="n">
        <f aca="false">ROUND((G5625-G5624)/G5624*100,2)</f>
        <v>0.58</v>
      </c>
      <c r="K5625" s="3" t="str">
        <f aca="false">B5625&amp;"_"&amp;C5625</f>
        <v>12_2024-06-21</v>
      </c>
    </row>
    <row r="5626" customFormat="false" ht="15" hidden="false" customHeight="false" outlineLevel="0" collapsed="false">
      <c r="A5626" s="3" t="n">
        <v>5625</v>
      </c>
      <c r="B5626" s="3" t="n">
        <v>12</v>
      </c>
      <c r="C5626" s="3" t="s">
        <v>181</v>
      </c>
      <c r="D5626" s="4" t="n">
        <v>214.96</v>
      </c>
      <c r="E5626" s="4" t="n">
        <v>215.84</v>
      </c>
      <c r="F5626" s="4" t="n">
        <v>213.98</v>
      </c>
      <c r="G5626" s="4" t="n">
        <v>215.61</v>
      </c>
      <c r="H5626" s="5" t="n">
        <v>2468814</v>
      </c>
      <c r="I5626" s="3"/>
      <c r="J5626" s="3" t="n">
        <f aca="false">ROUND((G5626-G5625)/G5625*100,2)</f>
        <v>-0.23</v>
      </c>
      <c r="K5626" s="3" t="str">
        <f aca="false">B5626&amp;"_"&amp;C5626</f>
        <v>12_2024-06-24</v>
      </c>
    </row>
    <row r="5627" customFormat="false" ht="15" hidden="false" customHeight="false" outlineLevel="0" collapsed="false">
      <c r="A5627" s="3" t="n">
        <v>5626</v>
      </c>
      <c r="B5627" s="3" t="n">
        <v>12</v>
      </c>
      <c r="C5627" s="3" t="s">
        <v>182</v>
      </c>
      <c r="D5627" s="4" t="n">
        <v>215.42</v>
      </c>
      <c r="E5627" s="4" t="n">
        <v>215.88</v>
      </c>
      <c r="F5627" s="4" t="n">
        <v>214.05</v>
      </c>
      <c r="G5627" s="4" t="n">
        <v>215.32</v>
      </c>
      <c r="H5627" s="5" t="n">
        <v>5541885</v>
      </c>
      <c r="I5627" s="3"/>
      <c r="J5627" s="3" t="n">
        <f aca="false">ROUND((G5627-G5626)/G5626*100,2)</f>
        <v>-0.13</v>
      </c>
      <c r="K5627" s="3" t="str">
        <f aca="false">B5627&amp;"_"&amp;C5627</f>
        <v>12_2024-06-25</v>
      </c>
    </row>
    <row r="5628" customFormat="false" ht="15" hidden="false" customHeight="false" outlineLevel="0" collapsed="false">
      <c r="A5628" s="3" t="n">
        <v>5627</v>
      </c>
      <c r="B5628" s="3" t="n">
        <v>12</v>
      </c>
      <c r="C5628" s="3" t="s">
        <v>183</v>
      </c>
      <c r="D5628" s="4" t="n">
        <v>215.6</v>
      </c>
      <c r="E5628" s="4" t="n">
        <v>215.71</v>
      </c>
      <c r="F5628" s="4" t="n">
        <v>214.32</v>
      </c>
      <c r="G5628" s="4" t="n">
        <v>215.1</v>
      </c>
      <c r="H5628" s="5" t="n">
        <v>7828280</v>
      </c>
      <c r="I5628" s="3"/>
      <c r="J5628" s="3" t="n">
        <f aca="false">ROUND((G5628-G5627)/G5627*100,2)</f>
        <v>-0.1</v>
      </c>
      <c r="K5628" s="3" t="str">
        <f aca="false">B5628&amp;"_"&amp;C5628</f>
        <v>12_2024-06-26</v>
      </c>
    </row>
    <row r="5629" customFormat="false" ht="15" hidden="false" customHeight="false" outlineLevel="0" collapsed="false">
      <c r="A5629" s="3" t="n">
        <v>5628</v>
      </c>
      <c r="B5629" s="3" t="n">
        <v>12</v>
      </c>
      <c r="C5629" s="3" t="s">
        <v>184</v>
      </c>
      <c r="D5629" s="4" t="n">
        <v>216.81</v>
      </c>
      <c r="E5629" s="4" t="n">
        <v>217.15</v>
      </c>
      <c r="F5629" s="4" t="n">
        <v>216.69</v>
      </c>
      <c r="G5629" s="4" t="n">
        <v>216.71</v>
      </c>
      <c r="H5629" s="5" t="n">
        <v>3799940</v>
      </c>
      <c r="I5629" s="3"/>
      <c r="J5629" s="3" t="n">
        <f aca="false">ROUND((G5629-G5628)/G5628*100,2)</f>
        <v>0.75</v>
      </c>
      <c r="K5629" s="3" t="str">
        <f aca="false">B5629&amp;"_"&amp;C5629</f>
        <v>12_2024-06-27</v>
      </c>
    </row>
    <row r="5630" customFormat="false" ht="15" hidden="false" customHeight="false" outlineLevel="0" collapsed="false">
      <c r="A5630" s="3" t="n">
        <v>5629</v>
      </c>
      <c r="B5630" s="3" t="n">
        <v>12</v>
      </c>
      <c r="C5630" s="3" t="s">
        <v>185</v>
      </c>
      <c r="D5630" s="4" t="n">
        <v>216.23</v>
      </c>
      <c r="E5630" s="4" t="n">
        <v>217.77</v>
      </c>
      <c r="F5630" s="4" t="n">
        <v>215.29</v>
      </c>
      <c r="G5630" s="4" t="n">
        <v>217.1</v>
      </c>
      <c r="H5630" s="5" t="n">
        <v>3502896</v>
      </c>
      <c r="I5630" s="3"/>
      <c r="J5630" s="3" t="n">
        <f aca="false">ROUND((G5630-G5629)/G5629*100,2)</f>
        <v>0.18</v>
      </c>
      <c r="K5630" s="3" t="str">
        <f aca="false">B5630&amp;"_"&amp;C5630</f>
        <v>12_2024-06-28</v>
      </c>
    </row>
    <row r="5631" customFormat="false" ht="15" hidden="false" customHeight="false" outlineLevel="0" collapsed="false">
      <c r="A5631" s="3" t="n">
        <v>5630</v>
      </c>
      <c r="B5631" s="3" t="n">
        <v>12</v>
      </c>
      <c r="C5631" s="3" t="s">
        <v>186</v>
      </c>
      <c r="D5631" s="4" t="n">
        <v>217.54</v>
      </c>
      <c r="E5631" s="4" t="n">
        <v>217.68</v>
      </c>
      <c r="F5631" s="4" t="n">
        <v>216.68</v>
      </c>
      <c r="G5631" s="4" t="n">
        <v>216.9</v>
      </c>
      <c r="H5631" s="5" t="n">
        <v>4096538</v>
      </c>
      <c r="I5631" s="3"/>
      <c r="J5631" s="3" t="n">
        <f aca="false">ROUND((G5631-G5630)/G5630*100,2)</f>
        <v>-0.09</v>
      </c>
      <c r="K5631" s="3" t="str">
        <f aca="false">B5631&amp;"_"&amp;C5631</f>
        <v>12_2024-07-01</v>
      </c>
    </row>
    <row r="5632" customFormat="false" ht="15" hidden="false" customHeight="false" outlineLevel="0" collapsed="false">
      <c r="A5632" s="3" t="n">
        <v>5631</v>
      </c>
      <c r="B5632" s="3" t="n">
        <v>12</v>
      </c>
      <c r="C5632" s="3" t="s">
        <v>187</v>
      </c>
      <c r="D5632" s="4" t="n">
        <v>215.29</v>
      </c>
      <c r="E5632" s="4" t="n">
        <v>217.13</v>
      </c>
      <c r="F5632" s="4" t="n">
        <v>215.21</v>
      </c>
      <c r="G5632" s="4" t="n">
        <v>216.06</v>
      </c>
      <c r="H5632" s="5" t="n">
        <v>2195666</v>
      </c>
      <c r="I5632" s="3"/>
      <c r="J5632" s="3" t="n">
        <f aca="false">ROUND((G5632-G5631)/G5631*100,2)</f>
        <v>-0.39</v>
      </c>
      <c r="K5632" s="3" t="str">
        <f aca="false">B5632&amp;"_"&amp;C5632</f>
        <v>12_2024-07-02</v>
      </c>
    </row>
    <row r="5633" customFormat="false" ht="15" hidden="false" customHeight="false" outlineLevel="0" collapsed="false">
      <c r="A5633" s="3" t="n">
        <v>5632</v>
      </c>
      <c r="B5633" s="3" t="n">
        <v>12</v>
      </c>
      <c r="C5633" s="3" t="s">
        <v>188</v>
      </c>
      <c r="D5633" s="4" t="n">
        <v>214.8</v>
      </c>
      <c r="E5633" s="4" t="n">
        <v>215.63</v>
      </c>
      <c r="F5633" s="4" t="n">
        <v>214.32</v>
      </c>
      <c r="G5633" s="4" t="n">
        <v>214.93</v>
      </c>
      <c r="H5633" s="5" t="n">
        <v>3819759</v>
      </c>
      <c r="I5633" s="3"/>
      <c r="J5633" s="3" t="n">
        <f aca="false">ROUND((G5633-G5632)/G5632*100,2)</f>
        <v>-0.52</v>
      </c>
      <c r="K5633" s="3" t="str">
        <f aca="false">B5633&amp;"_"&amp;C5633</f>
        <v>12_2024-07-03</v>
      </c>
    </row>
    <row r="5634" customFormat="false" ht="15" hidden="false" customHeight="false" outlineLevel="0" collapsed="false">
      <c r="A5634" s="3" t="n">
        <v>5633</v>
      </c>
      <c r="B5634" s="3" t="n">
        <v>12</v>
      </c>
      <c r="C5634" s="3" t="s">
        <v>189</v>
      </c>
      <c r="D5634" s="4" t="n">
        <v>214.2</v>
      </c>
      <c r="E5634" s="4" t="n">
        <v>214.58</v>
      </c>
      <c r="F5634" s="4" t="n">
        <v>213.84</v>
      </c>
      <c r="G5634" s="4" t="n">
        <v>213.95</v>
      </c>
      <c r="H5634" s="5" t="n">
        <v>902814</v>
      </c>
      <c r="I5634" s="3"/>
      <c r="J5634" s="3" t="n">
        <f aca="false">ROUND((G5634-G5633)/G5633*100,2)</f>
        <v>-0.46</v>
      </c>
      <c r="K5634" s="3" t="str">
        <f aca="false">B5634&amp;"_"&amp;C5634</f>
        <v>12_2024-07-04</v>
      </c>
    </row>
    <row r="5635" customFormat="false" ht="15" hidden="false" customHeight="false" outlineLevel="0" collapsed="false">
      <c r="A5635" s="3" t="n">
        <v>5634</v>
      </c>
      <c r="B5635" s="3" t="n">
        <v>12</v>
      </c>
      <c r="C5635" s="3" t="s">
        <v>190</v>
      </c>
      <c r="D5635" s="4" t="n">
        <v>215.66</v>
      </c>
      <c r="E5635" s="4" t="n">
        <v>215.78</v>
      </c>
      <c r="F5635" s="4" t="n">
        <v>213.65</v>
      </c>
      <c r="G5635" s="4" t="n">
        <v>214.85</v>
      </c>
      <c r="H5635" s="5" t="n">
        <v>4779874</v>
      </c>
      <c r="I5635" s="3"/>
      <c r="J5635" s="3" t="n">
        <f aca="false">ROUND((G5635-G5634)/G5634*100,2)</f>
        <v>0.42</v>
      </c>
      <c r="K5635" s="3" t="str">
        <f aca="false">B5635&amp;"_"&amp;C5635</f>
        <v>12_2024-07-05</v>
      </c>
    </row>
    <row r="5636" customFormat="false" ht="15" hidden="false" customHeight="false" outlineLevel="0" collapsed="false">
      <c r="A5636" s="3" t="n">
        <v>5635</v>
      </c>
      <c r="B5636" s="3" t="n">
        <v>12</v>
      </c>
      <c r="C5636" s="3" t="s">
        <v>191</v>
      </c>
      <c r="D5636" s="4" t="n">
        <v>215.35</v>
      </c>
      <c r="E5636" s="4" t="n">
        <v>216.26</v>
      </c>
      <c r="F5636" s="4" t="n">
        <v>214.63</v>
      </c>
      <c r="G5636" s="4" t="n">
        <v>216.12</v>
      </c>
      <c r="H5636" s="5" t="n">
        <v>3215904</v>
      </c>
      <c r="I5636" s="3"/>
      <c r="J5636" s="3" t="n">
        <f aca="false">ROUND((G5636-G5635)/G5635*100,2)</f>
        <v>0.59</v>
      </c>
      <c r="K5636" s="3" t="str">
        <f aca="false">B5636&amp;"_"&amp;C5636</f>
        <v>12_2024-07-08</v>
      </c>
    </row>
    <row r="5637" customFormat="false" ht="15" hidden="false" customHeight="false" outlineLevel="0" collapsed="false">
      <c r="A5637" s="3" t="n">
        <v>5636</v>
      </c>
      <c r="B5637" s="3" t="n">
        <v>12</v>
      </c>
      <c r="C5637" s="3" t="s">
        <v>192</v>
      </c>
      <c r="D5637" s="4" t="n">
        <v>216.51</v>
      </c>
      <c r="E5637" s="4" t="n">
        <v>216.52</v>
      </c>
      <c r="F5637" s="4" t="n">
        <v>216.05</v>
      </c>
      <c r="G5637" s="4" t="n">
        <v>216.11</v>
      </c>
      <c r="H5637" s="5" t="n">
        <v>3110116</v>
      </c>
      <c r="I5637" s="3"/>
      <c r="J5637" s="3" t="n">
        <f aca="false">ROUND((G5637-G5636)/G5636*100,2)</f>
        <v>-0</v>
      </c>
      <c r="K5637" s="3" t="str">
        <f aca="false">B5637&amp;"_"&amp;C5637</f>
        <v>12_2024-07-09</v>
      </c>
    </row>
    <row r="5638" customFormat="false" ht="15" hidden="false" customHeight="false" outlineLevel="0" collapsed="false">
      <c r="A5638" s="3" t="n">
        <v>5637</v>
      </c>
      <c r="B5638" s="3" t="n">
        <v>12</v>
      </c>
      <c r="C5638" s="3" t="s">
        <v>193</v>
      </c>
      <c r="D5638" s="4" t="n">
        <v>216.18</v>
      </c>
      <c r="E5638" s="4" t="n">
        <v>217.39</v>
      </c>
      <c r="F5638" s="4" t="n">
        <v>215.56</v>
      </c>
      <c r="G5638" s="4" t="n">
        <v>215.86</v>
      </c>
      <c r="H5638" s="5" t="n">
        <v>5620082</v>
      </c>
      <c r="I5638" s="3"/>
      <c r="J5638" s="3" t="n">
        <f aca="false">ROUND((G5638-G5637)/G5637*100,2)</f>
        <v>-0.12</v>
      </c>
      <c r="K5638" s="3" t="str">
        <f aca="false">B5638&amp;"_"&amp;C5638</f>
        <v>12_2024-07-10</v>
      </c>
    </row>
    <row r="5639" customFormat="false" ht="15" hidden="false" customHeight="false" outlineLevel="0" collapsed="false">
      <c r="A5639" s="3" t="n">
        <v>5638</v>
      </c>
      <c r="B5639" s="3" t="n">
        <v>12</v>
      </c>
      <c r="C5639" s="3" t="s">
        <v>194</v>
      </c>
      <c r="D5639" s="4" t="n">
        <v>216.23</v>
      </c>
      <c r="E5639" s="4" t="n">
        <v>216.9</v>
      </c>
      <c r="F5639" s="4" t="n">
        <v>214.95</v>
      </c>
      <c r="G5639" s="4" t="n">
        <v>216.8</v>
      </c>
      <c r="H5639" s="5" t="n">
        <v>1791114</v>
      </c>
      <c r="I5639" s="3"/>
      <c r="J5639" s="3" t="n">
        <f aca="false">ROUND((G5639-G5638)/G5638*100,2)</f>
        <v>0.44</v>
      </c>
      <c r="K5639" s="3" t="str">
        <f aca="false">B5639&amp;"_"&amp;C5639</f>
        <v>12_2024-07-11</v>
      </c>
    </row>
    <row r="5640" customFormat="false" ht="15" hidden="false" customHeight="false" outlineLevel="0" collapsed="false">
      <c r="A5640" s="3" t="n">
        <v>5639</v>
      </c>
      <c r="B5640" s="3" t="n">
        <v>12</v>
      </c>
      <c r="C5640" s="3" t="s">
        <v>195</v>
      </c>
      <c r="D5640" s="4" t="n">
        <v>218.28</v>
      </c>
      <c r="E5640" s="4" t="n">
        <v>219.32</v>
      </c>
      <c r="F5640" s="4" t="n">
        <v>216.96</v>
      </c>
      <c r="G5640" s="4" t="n">
        <v>217.58</v>
      </c>
      <c r="H5640" s="5" t="n">
        <v>5363166</v>
      </c>
      <c r="I5640" s="3"/>
      <c r="J5640" s="3" t="n">
        <f aca="false">ROUND((G5640-G5639)/G5639*100,2)</f>
        <v>0.36</v>
      </c>
      <c r="K5640" s="3" t="str">
        <f aca="false">B5640&amp;"_"&amp;C5640</f>
        <v>12_2024-07-12</v>
      </c>
    </row>
    <row r="5641" customFormat="false" ht="15" hidden="false" customHeight="false" outlineLevel="0" collapsed="false">
      <c r="A5641" s="3" t="n">
        <v>5640</v>
      </c>
      <c r="B5641" s="3" t="n">
        <v>12</v>
      </c>
      <c r="C5641" s="3" t="s">
        <v>196</v>
      </c>
      <c r="D5641" s="4" t="n">
        <v>217.3</v>
      </c>
      <c r="E5641" s="4" t="n">
        <v>218.15</v>
      </c>
      <c r="F5641" s="4" t="n">
        <v>215.88</v>
      </c>
      <c r="G5641" s="4" t="n">
        <v>217</v>
      </c>
      <c r="H5641" s="5" t="n">
        <v>3003220</v>
      </c>
      <c r="I5641" s="3"/>
      <c r="J5641" s="3" t="n">
        <f aca="false">ROUND((G5641-G5640)/G5640*100,2)</f>
        <v>-0.27</v>
      </c>
      <c r="K5641" s="3" t="str">
        <f aca="false">B5641&amp;"_"&amp;C5641</f>
        <v>12_2024-07-15</v>
      </c>
    </row>
    <row r="5642" customFormat="false" ht="15" hidden="false" customHeight="false" outlineLevel="0" collapsed="false">
      <c r="A5642" s="3" t="n">
        <v>5641</v>
      </c>
      <c r="B5642" s="3" t="n">
        <v>12</v>
      </c>
      <c r="C5642" s="3" t="s">
        <v>197</v>
      </c>
      <c r="D5642" s="4" t="n">
        <v>216.82</v>
      </c>
      <c r="E5642" s="4" t="n">
        <v>218.26</v>
      </c>
      <c r="F5642" s="4" t="n">
        <v>215.53</v>
      </c>
      <c r="G5642" s="4" t="n">
        <v>217.13</v>
      </c>
      <c r="H5642" s="5" t="n">
        <v>6111245</v>
      </c>
      <c r="I5642" s="3"/>
      <c r="J5642" s="3" t="n">
        <f aca="false">ROUND((G5642-G5641)/G5641*100,2)</f>
        <v>0.06</v>
      </c>
      <c r="K5642" s="3" t="str">
        <f aca="false">B5642&amp;"_"&amp;C5642</f>
        <v>12_2024-07-16</v>
      </c>
    </row>
    <row r="5643" customFormat="false" ht="15" hidden="false" customHeight="false" outlineLevel="0" collapsed="false">
      <c r="A5643" s="3" t="n">
        <v>5642</v>
      </c>
      <c r="B5643" s="3" t="n">
        <v>12</v>
      </c>
      <c r="C5643" s="3" t="s">
        <v>198</v>
      </c>
      <c r="D5643" s="4" t="n">
        <v>217.85</v>
      </c>
      <c r="E5643" s="4" t="n">
        <v>219.28</v>
      </c>
      <c r="F5643" s="4" t="n">
        <v>217.4</v>
      </c>
      <c r="G5643" s="4" t="n">
        <v>218.28</v>
      </c>
      <c r="H5643" s="5" t="n">
        <v>3376833</v>
      </c>
      <c r="I5643" s="3"/>
      <c r="J5643" s="3" t="n">
        <f aca="false">ROUND((G5643-G5642)/G5642*100,2)</f>
        <v>0.53</v>
      </c>
      <c r="K5643" s="3" t="str">
        <f aca="false">B5643&amp;"_"&amp;C5643</f>
        <v>12_2024-07-17</v>
      </c>
    </row>
    <row r="5644" customFormat="false" ht="15" hidden="false" customHeight="false" outlineLevel="0" collapsed="false">
      <c r="A5644" s="3" t="n">
        <v>5643</v>
      </c>
      <c r="B5644" s="3" t="n">
        <v>12</v>
      </c>
      <c r="C5644" s="3" t="s">
        <v>199</v>
      </c>
      <c r="D5644" s="4" t="n">
        <v>218.16</v>
      </c>
      <c r="E5644" s="4" t="n">
        <v>219.04</v>
      </c>
      <c r="F5644" s="4" t="n">
        <v>217.52</v>
      </c>
      <c r="G5644" s="4" t="n">
        <v>217.74</v>
      </c>
      <c r="H5644" s="5" t="n">
        <v>2609604</v>
      </c>
      <c r="I5644" s="3"/>
      <c r="J5644" s="3" t="n">
        <f aca="false">ROUND((G5644-G5643)/G5643*100,2)</f>
        <v>-0.25</v>
      </c>
      <c r="K5644" s="3" t="str">
        <f aca="false">B5644&amp;"_"&amp;C5644</f>
        <v>12_2024-07-18</v>
      </c>
    </row>
    <row r="5645" customFormat="false" ht="15" hidden="false" customHeight="false" outlineLevel="0" collapsed="false">
      <c r="A5645" s="3" t="n">
        <v>5644</v>
      </c>
      <c r="B5645" s="3" t="n">
        <v>12</v>
      </c>
      <c r="C5645" s="3" t="s">
        <v>200</v>
      </c>
      <c r="D5645" s="4" t="n">
        <v>216.48</v>
      </c>
      <c r="E5645" s="4" t="n">
        <v>216.79</v>
      </c>
      <c r="F5645" s="4" t="n">
        <v>215.47</v>
      </c>
      <c r="G5645" s="4" t="n">
        <v>216.64</v>
      </c>
      <c r="H5645" s="5" t="n">
        <v>2083918</v>
      </c>
      <c r="I5645" s="3"/>
      <c r="J5645" s="3" t="n">
        <f aca="false">ROUND((G5645-G5644)/G5644*100,2)</f>
        <v>-0.51</v>
      </c>
      <c r="K5645" s="3" t="str">
        <f aca="false">B5645&amp;"_"&amp;C5645</f>
        <v>12_2024-07-19</v>
      </c>
    </row>
    <row r="5646" customFormat="false" ht="15" hidden="false" customHeight="false" outlineLevel="0" collapsed="false">
      <c r="A5646" s="3" t="n">
        <v>5645</v>
      </c>
      <c r="B5646" s="3" t="n">
        <v>12</v>
      </c>
      <c r="C5646" s="3" t="s">
        <v>201</v>
      </c>
      <c r="D5646" s="4" t="n">
        <v>216.59</v>
      </c>
      <c r="E5646" s="4" t="n">
        <v>217.7</v>
      </c>
      <c r="F5646" s="4" t="n">
        <v>215.97</v>
      </c>
      <c r="G5646" s="4" t="n">
        <v>216.09</v>
      </c>
      <c r="H5646" s="5" t="n">
        <v>7235534</v>
      </c>
      <c r="I5646" s="3"/>
      <c r="J5646" s="3" t="n">
        <f aca="false">ROUND((G5646-G5645)/G5645*100,2)</f>
        <v>-0.25</v>
      </c>
      <c r="K5646" s="3" t="str">
        <f aca="false">B5646&amp;"_"&amp;C5646</f>
        <v>12_2024-07-22</v>
      </c>
    </row>
    <row r="5647" customFormat="false" ht="15" hidden="false" customHeight="false" outlineLevel="0" collapsed="false">
      <c r="A5647" s="3" t="n">
        <v>5646</v>
      </c>
      <c r="B5647" s="3" t="n">
        <v>12</v>
      </c>
      <c r="C5647" s="3" t="s">
        <v>202</v>
      </c>
      <c r="D5647" s="4" t="n">
        <v>217.52</v>
      </c>
      <c r="E5647" s="4" t="n">
        <v>218.67</v>
      </c>
      <c r="F5647" s="4" t="n">
        <v>216.5</v>
      </c>
      <c r="G5647" s="4" t="n">
        <v>218.07</v>
      </c>
      <c r="H5647" s="5" t="n">
        <v>5094573</v>
      </c>
      <c r="I5647" s="3"/>
      <c r="J5647" s="3" t="n">
        <f aca="false">ROUND((G5647-G5646)/G5646*100,2)</f>
        <v>0.92</v>
      </c>
      <c r="K5647" s="3" t="str">
        <f aca="false">B5647&amp;"_"&amp;C5647</f>
        <v>12_2024-07-23</v>
      </c>
    </row>
    <row r="5648" customFormat="false" ht="15" hidden="false" customHeight="false" outlineLevel="0" collapsed="false">
      <c r="A5648" s="3" t="n">
        <v>5647</v>
      </c>
      <c r="B5648" s="3" t="n">
        <v>12</v>
      </c>
      <c r="C5648" s="3" t="s">
        <v>203</v>
      </c>
      <c r="D5648" s="4" t="n">
        <v>218.04</v>
      </c>
      <c r="E5648" s="4" t="n">
        <v>219.16</v>
      </c>
      <c r="F5648" s="4" t="n">
        <v>217.07</v>
      </c>
      <c r="G5648" s="4" t="n">
        <v>218.17</v>
      </c>
      <c r="H5648" s="5" t="n">
        <v>6285847</v>
      </c>
      <c r="I5648" s="3"/>
      <c r="J5648" s="3" t="n">
        <f aca="false">ROUND((G5648-G5647)/G5647*100,2)</f>
        <v>0.05</v>
      </c>
      <c r="K5648" s="3" t="str">
        <f aca="false">B5648&amp;"_"&amp;C5648</f>
        <v>12_2024-07-24</v>
      </c>
    </row>
    <row r="5649" customFormat="false" ht="15" hidden="false" customHeight="false" outlineLevel="0" collapsed="false">
      <c r="A5649" s="3" t="n">
        <v>5648</v>
      </c>
      <c r="B5649" s="3" t="n">
        <v>12</v>
      </c>
      <c r="C5649" s="3" t="s">
        <v>204</v>
      </c>
      <c r="D5649" s="4" t="n">
        <v>219.43</v>
      </c>
      <c r="E5649" s="4" t="n">
        <v>220.01</v>
      </c>
      <c r="F5649" s="4" t="n">
        <v>218.4</v>
      </c>
      <c r="G5649" s="4" t="n">
        <v>219.1</v>
      </c>
      <c r="H5649" s="5" t="n">
        <v>6076567</v>
      </c>
      <c r="I5649" s="3"/>
      <c r="J5649" s="3" t="n">
        <f aca="false">ROUND((G5649-G5648)/G5648*100,2)</f>
        <v>0.43</v>
      </c>
      <c r="K5649" s="3" t="str">
        <f aca="false">B5649&amp;"_"&amp;C5649</f>
        <v>12_2024-07-25</v>
      </c>
    </row>
    <row r="5650" customFormat="false" ht="15" hidden="false" customHeight="false" outlineLevel="0" collapsed="false">
      <c r="A5650" s="3" t="n">
        <v>5649</v>
      </c>
      <c r="B5650" s="3" t="n">
        <v>12</v>
      </c>
      <c r="C5650" s="3" t="s">
        <v>205</v>
      </c>
      <c r="D5650" s="4" t="n">
        <v>219.43</v>
      </c>
      <c r="E5650" s="4" t="n">
        <v>221</v>
      </c>
      <c r="F5650" s="4" t="n">
        <v>218.97</v>
      </c>
      <c r="G5650" s="4" t="n">
        <v>220.3</v>
      </c>
      <c r="H5650" s="5" t="n">
        <v>6251163</v>
      </c>
      <c r="I5650" s="3"/>
      <c r="J5650" s="3" t="n">
        <f aca="false">ROUND((G5650-G5649)/G5649*100,2)</f>
        <v>0.55</v>
      </c>
      <c r="K5650" s="3" t="str">
        <f aca="false">B5650&amp;"_"&amp;C5650</f>
        <v>12_2024-07-26</v>
      </c>
    </row>
    <row r="5651" customFormat="false" ht="15" hidden="false" customHeight="false" outlineLevel="0" collapsed="false">
      <c r="A5651" s="3" t="n">
        <v>5650</v>
      </c>
      <c r="B5651" s="3" t="n">
        <v>12</v>
      </c>
      <c r="C5651" s="3" t="s">
        <v>206</v>
      </c>
      <c r="D5651" s="4" t="n">
        <v>219.95</v>
      </c>
      <c r="E5651" s="4" t="n">
        <v>220.55</v>
      </c>
      <c r="F5651" s="4" t="n">
        <v>218.62</v>
      </c>
      <c r="G5651" s="4" t="n">
        <v>219.4</v>
      </c>
      <c r="H5651" s="5" t="n">
        <v>848198</v>
      </c>
      <c r="I5651" s="3"/>
      <c r="J5651" s="3" t="n">
        <f aca="false">ROUND((G5651-G5650)/G5650*100,2)</f>
        <v>-0.41</v>
      </c>
      <c r="K5651" s="3" t="str">
        <f aca="false">B5651&amp;"_"&amp;C5651</f>
        <v>12_2024-07-29</v>
      </c>
    </row>
    <row r="5652" customFormat="false" ht="15" hidden="false" customHeight="false" outlineLevel="0" collapsed="false">
      <c r="A5652" s="3" t="n">
        <v>5651</v>
      </c>
      <c r="B5652" s="3" t="n">
        <v>12</v>
      </c>
      <c r="C5652" s="3" t="s">
        <v>207</v>
      </c>
      <c r="D5652" s="4" t="n">
        <v>219.3</v>
      </c>
      <c r="E5652" s="4" t="n">
        <v>219.98</v>
      </c>
      <c r="F5652" s="4" t="n">
        <v>218.8</v>
      </c>
      <c r="G5652" s="4" t="n">
        <v>218.91</v>
      </c>
      <c r="H5652" s="5" t="n">
        <v>2546526</v>
      </c>
      <c r="I5652" s="3"/>
      <c r="J5652" s="3" t="n">
        <f aca="false">ROUND((G5652-G5651)/G5651*100,2)</f>
        <v>-0.22</v>
      </c>
      <c r="K5652" s="3" t="str">
        <f aca="false">B5652&amp;"_"&amp;C5652</f>
        <v>12_2024-07-30</v>
      </c>
    </row>
    <row r="5653" customFormat="false" ht="15" hidden="false" customHeight="false" outlineLevel="0" collapsed="false">
      <c r="A5653" s="3" t="n">
        <v>5652</v>
      </c>
      <c r="B5653" s="3" t="n">
        <v>12</v>
      </c>
      <c r="C5653" s="3" t="s">
        <v>208</v>
      </c>
      <c r="D5653" s="4" t="n">
        <v>219.65</v>
      </c>
      <c r="E5653" s="4" t="n">
        <v>220.33</v>
      </c>
      <c r="F5653" s="4" t="n">
        <v>219.17</v>
      </c>
      <c r="G5653" s="4" t="n">
        <v>219.45</v>
      </c>
      <c r="H5653" s="5" t="n">
        <v>6646154</v>
      </c>
      <c r="I5653" s="3"/>
      <c r="J5653" s="3" t="n">
        <f aca="false">ROUND((G5653-G5652)/G5652*100,2)</f>
        <v>0.25</v>
      </c>
      <c r="K5653" s="3" t="str">
        <f aca="false">B5653&amp;"_"&amp;C5653</f>
        <v>12_2024-07-31</v>
      </c>
    </row>
    <row r="5654" customFormat="false" ht="15" hidden="false" customHeight="false" outlineLevel="0" collapsed="false">
      <c r="A5654" s="3" t="n">
        <v>5653</v>
      </c>
      <c r="B5654" s="3" t="n">
        <v>12</v>
      </c>
      <c r="C5654" s="3" t="s">
        <v>209</v>
      </c>
      <c r="D5654" s="4" t="n">
        <v>218.6</v>
      </c>
      <c r="E5654" s="4" t="n">
        <v>219.03</v>
      </c>
      <c r="F5654" s="4" t="n">
        <v>218.13</v>
      </c>
      <c r="G5654" s="4" t="n">
        <v>218.98</v>
      </c>
      <c r="H5654" s="5" t="n">
        <v>2416188</v>
      </c>
      <c r="I5654" s="3"/>
      <c r="J5654" s="3" t="n">
        <f aca="false">ROUND((G5654-G5653)/G5653*100,2)</f>
        <v>-0.21</v>
      </c>
      <c r="K5654" s="3" t="str">
        <f aca="false">B5654&amp;"_"&amp;C5654</f>
        <v>12_2024-08-01</v>
      </c>
    </row>
    <row r="5655" customFormat="false" ht="15" hidden="false" customHeight="false" outlineLevel="0" collapsed="false">
      <c r="A5655" s="3" t="n">
        <v>5654</v>
      </c>
      <c r="B5655" s="3" t="n">
        <v>12</v>
      </c>
      <c r="C5655" s="3" t="s">
        <v>210</v>
      </c>
      <c r="D5655" s="4" t="n">
        <v>219.42</v>
      </c>
      <c r="E5655" s="4" t="n">
        <v>220.46</v>
      </c>
      <c r="F5655" s="4" t="n">
        <v>218.66</v>
      </c>
      <c r="G5655" s="4" t="n">
        <v>219.72</v>
      </c>
      <c r="H5655" s="5" t="n">
        <v>3775472</v>
      </c>
      <c r="I5655" s="3"/>
      <c r="J5655" s="3" t="n">
        <f aca="false">ROUND((G5655-G5654)/G5654*100,2)</f>
        <v>0.34</v>
      </c>
      <c r="K5655" s="3" t="str">
        <f aca="false">B5655&amp;"_"&amp;C5655</f>
        <v>12_2024-08-02</v>
      </c>
    </row>
    <row r="5656" customFormat="false" ht="15" hidden="false" customHeight="false" outlineLevel="0" collapsed="false">
      <c r="A5656" s="3" t="n">
        <v>5655</v>
      </c>
      <c r="B5656" s="3" t="n">
        <v>12</v>
      </c>
      <c r="C5656" s="3" t="s">
        <v>211</v>
      </c>
      <c r="D5656" s="4" t="n">
        <v>219.6</v>
      </c>
      <c r="E5656" s="4" t="n">
        <v>220.25</v>
      </c>
      <c r="F5656" s="4" t="n">
        <v>219.02</v>
      </c>
      <c r="G5656" s="4" t="n">
        <v>220.05</v>
      </c>
      <c r="H5656" s="5" t="n">
        <v>4933718</v>
      </c>
      <c r="I5656" s="3"/>
      <c r="J5656" s="3" t="n">
        <f aca="false">ROUND((G5656-G5655)/G5655*100,2)</f>
        <v>0.15</v>
      </c>
      <c r="K5656" s="3" t="str">
        <f aca="false">B5656&amp;"_"&amp;C5656</f>
        <v>12_2024-08-05</v>
      </c>
    </row>
    <row r="5657" customFormat="false" ht="15" hidden="false" customHeight="false" outlineLevel="0" collapsed="false">
      <c r="A5657" s="3" t="n">
        <v>5656</v>
      </c>
      <c r="B5657" s="3" t="n">
        <v>12</v>
      </c>
      <c r="C5657" s="3" t="s">
        <v>212</v>
      </c>
      <c r="D5657" s="4" t="n">
        <v>220.1</v>
      </c>
      <c r="E5657" s="4" t="n">
        <v>220.97</v>
      </c>
      <c r="F5657" s="4" t="n">
        <v>219.19</v>
      </c>
      <c r="G5657" s="4" t="n">
        <v>220.82</v>
      </c>
      <c r="H5657" s="5" t="n">
        <v>925653</v>
      </c>
      <c r="I5657" s="3"/>
      <c r="J5657" s="3" t="n">
        <f aca="false">ROUND((G5657-G5656)/G5656*100,2)</f>
        <v>0.35</v>
      </c>
      <c r="K5657" s="3" t="str">
        <f aca="false">B5657&amp;"_"&amp;C5657</f>
        <v>12_2024-08-06</v>
      </c>
    </row>
    <row r="5658" customFormat="false" ht="15" hidden="false" customHeight="false" outlineLevel="0" collapsed="false">
      <c r="A5658" s="3" t="n">
        <v>5657</v>
      </c>
      <c r="B5658" s="3" t="n">
        <v>12</v>
      </c>
      <c r="C5658" s="3" t="s">
        <v>213</v>
      </c>
      <c r="D5658" s="4" t="n">
        <v>220.89</v>
      </c>
      <c r="E5658" s="4" t="n">
        <v>220.98</v>
      </c>
      <c r="F5658" s="4" t="n">
        <v>219.84</v>
      </c>
      <c r="G5658" s="4" t="n">
        <v>220.54</v>
      </c>
      <c r="H5658" s="5" t="n">
        <v>3577688</v>
      </c>
      <c r="I5658" s="3"/>
      <c r="J5658" s="3" t="n">
        <f aca="false">ROUND((G5658-G5657)/G5657*100,2)</f>
        <v>-0.13</v>
      </c>
      <c r="K5658" s="3" t="str">
        <f aca="false">B5658&amp;"_"&amp;C5658</f>
        <v>12_2024-08-07</v>
      </c>
    </row>
    <row r="5659" customFormat="false" ht="15" hidden="false" customHeight="false" outlineLevel="0" collapsed="false">
      <c r="A5659" s="3" t="n">
        <v>5658</v>
      </c>
      <c r="B5659" s="3" t="n">
        <v>12</v>
      </c>
      <c r="C5659" s="3" t="s">
        <v>214</v>
      </c>
      <c r="D5659" s="4" t="n">
        <v>219.59</v>
      </c>
      <c r="E5659" s="4" t="n">
        <v>220.39</v>
      </c>
      <c r="F5659" s="4" t="n">
        <v>218.86</v>
      </c>
      <c r="G5659" s="4" t="n">
        <v>219.72</v>
      </c>
      <c r="H5659" s="5" t="n">
        <v>7965992</v>
      </c>
      <c r="I5659" s="3"/>
      <c r="J5659" s="3" t="n">
        <f aca="false">ROUND((G5659-G5658)/G5658*100,2)</f>
        <v>-0.37</v>
      </c>
      <c r="K5659" s="3" t="str">
        <f aca="false">B5659&amp;"_"&amp;C5659</f>
        <v>12_2024-08-08</v>
      </c>
    </row>
    <row r="5660" customFormat="false" ht="15" hidden="false" customHeight="false" outlineLevel="0" collapsed="false">
      <c r="A5660" s="3" t="n">
        <v>5659</v>
      </c>
      <c r="B5660" s="3" t="n">
        <v>12</v>
      </c>
      <c r="C5660" s="3" t="s">
        <v>215</v>
      </c>
      <c r="D5660" s="4" t="n">
        <v>218.85</v>
      </c>
      <c r="E5660" s="4" t="n">
        <v>219.76</v>
      </c>
      <c r="F5660" s="4" t="n">
        <v>217.76</v>
      </c>
      <c r="G5660" s="4" t="n">
        <v>219.44</v>
      </c>
      <c r="H5660" s="5" t="n">
        <v>3590374</v>
      </c>
      <c r="I5660" s="3"/>
      <c r="J5660" s="3" t="n">
        <f aca="false">ROUND((G5660-G5659)/G5659*100,2)</f>
        <v>-0.13</v>
      </c>
      <c r="K5660" s="3" t="str">
        <f aca="false">B5660&amp;"_"&amp;C5660</f>
        <v>12_2024-08-09</v>
      </c>
    </row>
    <row r="5661" customFormat="false" ht="15" hidden="false" customHeight="false" outlineLevel="0" collapsed="false">
      <c r="A5661" s="3" t="n">
        <v>5660</v>
      </c>
      <c r="B5661" s="3" t="n">
        <v>12</v>
      </c>
      <c r="C5661" s="3" t="s">
        <v>216</v>
      </c>
      <c r="D5661" s="4" t="n">
        <v>219.98</v>
      </c>
      <c r="E5661" s="4" t="n">
        <v>220.26</v>
      </c>
      <c r="F5661" s="4" t="n">
        <v>218.9</v>
      </c>
      <c r="G5661" s="4" t="n">
        <v>219.98</v>
      </c>
      <c r="H5661" s="5" t="n">
        <v>3904698</v>
      </c>
      <c r="I5661" s="3"/>
      <c r="J5661" s="3" t="n">
        <f aca="false">ROUND((G5661-G5660)/G5660*100,2)</f>
        <v>0.25</v>
      </c>
      <c r="K5661" s="3" t="str">
        <f aca="false">B5661&amp;"_"&amp;C5661</f>
        <v>12_2024-08-12</v>
      </c>
    </row>
    <row r="5662" customFormat="false" ht="15" hidden="false" customHeight="false" outlineLevel="0" collapsed="false">
      <c r="A5662" s="3" t="n">
        <v>5661</v>
      </c>
      <c r="B5662" s="3" t="n">
        <v>12</v>
      </c>
      <c r="C5662" s="3" t="s">
        <v>217</v>
      </c>
      <c r="D5662" s="4" t="n">
        <v>219.87</v>
      </c>
      <c r="E5662" s="4" t="n">
        <v>220.99</v>
      </c>
      <c r="F5662" s="4" t="n">
        <v>219.52</v>
      </c>
      <c r="G5662" s="4" t="n">
        <v>219.53</v>
      </c>
      <c r="H5662" s="5" t="n">
        <v>6195196</v>
      </c>
      <c r="I5662" s="3"/>
      <c r="J5662" s="3" t="n">
        <f aca="false">ROUND((G5662-G5661)/G5661*100,2)</f>
        <v>-0.2</v>
      </c>
      <c r="K5662" s="3" t="str">
        <f aca="false">B5662&amp;"_"&amp;C5662</f>
        <v>12_2024-08-13</v>
      </c>
    </row>
    <row r="5663" customFormat="false" ht="15" hidden="false" customHeight="false" outlineLevel="0" collapsed="false">
      <c r="A5663" s="3" t="n">
        <v>5662</v>
      </c>
      <c r="B5663" s="3" t="n">
        <v>12</v>
      </c>
      <c r="C5663" s="3" t="s">
        <v>218</v>
      </c>
      <c r="D5663" s="4" t="n">
        <v>218.99</v>
      </c>
      <c r="E5663" s="4" t="n">
        <v>219.19</v>
      </c>
      <c r="F5663" s="4" t="n">
        <v>217.2</v>
      </c>
      <c r="G5663" s="4" t="n">
        <v>218.32</v>
      </c>
      <c r="H5663" s="5" t="n">
        <v>2485229</v>
      </c>
      <c r="I5663" s="3"/>
      <c r="J5663" s="3" t="n">
        <f aca="false">ROUND((G5663-G5662)/G5662*100,2)</f>
        <v>-0.55</v>
      </c>
      <c r="K5663" s="3" t="str">
        <f aca="false">B5663&amp;"_"&amp;C5663</f>
        <v>12_2024-08-14</v>
      </c>
    </row>
    <row r="5664" customFormat="false" ht="15" hidden="false" customHeight="false" outlineLevel="0" collapsed="false">
      <c r="A5664" s="3" t="n">
        <v>5663</v>
      </c>
      <c r="B5664" s="3" t="n">
        <v>12</v>
      </c>
      <c r="C5664" s="3" t="s">
        <v>219</v>
      </c>
      <c r="D5664" s="4" t="n">
        <v>217</v>
      </c>
      <c r="E5664" s="4" t="n">
        <v>218.22</v>
      </c>
      <c r="F5664" s="4" t="n">
        <v>216.99</v>
      </c>
      <c r="G5664" s="4" t="n">
        <v>217.01</v>
      </c>
      <c r="H5664" s="5" t="n">
        <v>6886716</v>
      </c>
      <c r="I5664" s="3"/>
      <c r="J5664" s="3" t="n">
        <f aca="false">ROUND((G5664-G5663)/G5663*100,2)</f>
        <v>-0.6</v>
      </c>
      <c r="K5664" s="3" t="str">
        <f aca="false">B5664&amp;"_"&amp;C5664</f>
        <v>12_2024-08-15</v>
      </c>
    </row>
    <row r="5665" customFormat="false" ht="15" hidden="false" customHeight="false" outlineLevel="0" collapsed="false">
      <c r="A5665" s="3" t="n">
        <v>5664</v>
      </c>
      <c r="B5665" s="3" t="n">
        <v>12</v>
      </c>
      <c r="C5665" s="3" t="s">
        <v>220</v>
      </c>
      <c r="D5665" s="4" t="n">
        <v>218.51</v>
      </c>
      <c r="E5665" s="4" t="n">
        <v>219.95</v>
      </c>
      <c r="F5665" s="4" t="n">
        <v>217.43</v>
      </c>
      <c r="G5665" s="4" t="n">
        <v>218.87</v>
      </c>
      <c r="H5665" s="5" t="n">
        <v>4377812</v>
      </c>
      <c r="I5665" s="3"/>
      <c r="J5665" s="3" t="n">
        <f aca="false">ROUND((G5665-G5664)/G5664*100,2)</f>
        <v>0.86</v>
      </c>
      <c r="K5665" s="3" t="str">
        <f aca="false">B5665&amp;"_"&amp;C5665</f>
        <v>12_2024-08-16</v>
      </c>
    </row>
    <row r="5666" customFormat="false" ht="15" hidden="false" customHeight="false" outlineLevel="0" collapsed="false">
      <c r="A5666" s="3" t="n">
        <v>5665</v>
      </c>
      <c r="B5666" s="3" t="n">
        <v>12</v>
      </c>
      <c r="C5666" s="3" t="s">
        <v>221</v>
      </c>
      <c r="D5666" s="4" t="n">
        <v>220.12</v>
      </c>
      <c r="E5666" s="4" t="n">
        <v>221.26</v>
      </c>
      <c r="F5666" s="4" t="n">
        <v>218.66</v>
      </c>
      <c r="G5666" s="4" t="n">
        <v>219.61</v>
      </c>
      <c r="H5666" s="5" t="n">
        <v>1556797</v>
      </c>
      <c r="I5666" s="3"/>
      <c r="J5666" s="3" t="n">
        <f aca="false">ROUND((G5666-G5665)/G5665*100,2)</f>
        <v>0.34</v>
      </c>
      <c r="K5666" s="3" t="str">
        <f aca="false">B5666&amp;"_"&amp;C5666</f>
        <v>12_2024-08-19</v>
      </c>
    </row>
    <row r="5667" customFormat="false" ht="15" hidden="false" customHeight="false" outlineLevel="0" collapsed="false">
      <c r="A5667" s="3" t="n">
        <v>5666</v>
      </c>
      <c r="B5667" s="3" t="n">
        <v>12</v>
      </c>
      <c r="C5667" s="3" t="s">
        <v>222</v>
      </c>
      <c r="D5667" s="4" t="n">
        <v>218.16</v>
      </c>
      <c r="E5667" s="4" t="n">
        <v>219.92</v>
      </c>
      <c r="F5667" s="4" t="n">
        <v>217.79</v>
      </c>
      <c r="G5667" s="4" t="n">
        <v>218.92</v>
      </c>
      <c r="H5667" s="5" t="n">
        <v>7788071</v>
      </c>
      <c r="I5667" s="3"/>
      <c r="J5667" s="3" t="n">
        <f aca="false">ROUND((G5667-G5666)/G5666*100,2)</f>
        <v>-0.31</v>
      </c>
      <c r="K5667" s="3" t="str">
        <f aca="false">B5667&amp;"_"&amp;C5667</f>
        <v>12_2024-08-20</v>
      </c>
    </row>
    <row r="5668" customFormat="false" ht="15" hidden="false" customHeight="false" outlineLevel="0" collapsed="false">
      <c r="A5668" s="3" t="n">
        <v>5667</v>
      </c>
      <c r="B5668" s="3" t="n">
        <v>12</v>
      </c>
      <c r="C5668" s="3" t="s">
        <v>223</v>
      </c>
      <c r="D5668" s="4" t="n">
        <v>218.47</v>
      </c>
      <c r="E5668" s="4" t="n">
        <v>219.26</v>
      </c>
      <c r="F5668" s="4" t="n">
        <v>218.47</v>
      </c>
      <c r="G5668" s="4" t="n">
        <v>218.86</v>
      </c>
      <c r="H5668" s="5" t="n">
        <v>1808786</v>
      </c>
      <c r="I5668" s="3"/>
      <c r="J5668" s="3" t="n">
        <f aca="false">ROUND((G5668-G5667)/G5667*100,2)</f>
        <v>-0.03</v>
      </c>
      <c r="K5668" s="3" t="str">
        <f aca="false">B5668&amp;"_"&amp;C5668</f>
        <v>12_2024-08-21</v>
      </c>
    </row>
    <row r="5669" customFormat="false" ht="15" hidden="false" customHeight="false" outlineLevel="0" collapsed="false">
      <c r="A5669" s="3" t="n">
        <v>5668</v>
      </c>
      <c r="B5669" s="3" t="n">
        <v>12</v>
      </c>
      <c r="C5669" s="3" t="s">
        <v>224</v>
      </c>
      <c r="D5669" s="4" t="n">
        <v>219.81</v>
      </c>
      <c r="E5669" s="4" t="n">
        <v>220.86</v>
      </c>
      <c r="F5669" s="4" t="n">
        <v>219.68</v>
      </c>
      <c r="G5669" s="4" t="n">
        <v>220.26</v>
      </c>
      <c r="H5669" s="5" t="n">
        <v>5907936</v>
      </c>
      <c r="I5669" s="3"/>
      <c r="J5669" s="3" t="n">
        <f aca="false">ROUND((G5669-G5668)/G5668*100,2)</f>
        <v>0.64</v>
      </c>
      <c r="K5669" s="3" t="str">
        <f aca="false">B5669&amp;"_"&amp;C5669</f>
        <v>12_2024-08-22</v>
      </c>
    </row>
    <row r="5670" customFormat="false" ht="15" hidden="false" customHeight="false" outlineLevel="0" collapsed="false">
      <c r="A5670" s="3" t="n">
        <v>5669</v>
      </c>
      <c r="B5670" s="3" t="n">
        <v>12</v>
      </c>
      <c r="C5670" s="3" t="s">
        <v>225</v>
      </c>
      <c r="D5670" s="4" t="n">
        <v>222.27</v>
      </c>
      <c r="E5670" s="4" t="n">
        <v>223.44</v>
      </c>
      <c r="F5670" s="4" t="n">
        <v>221.3</v>
      </c>
      <c r="G5670" s="4" t="n">
        <v>221.41</v>
      </c>
      <c r="H5670" s="5" t="n">
        <v>3723350</v>
      </c>
      <c r="I5670" s="3"/>
      <c r="J5670" s="3" t="n">
        <f aca="false">ROUND((G5670-G5669)/G5669*100,2)</f>
        <v>0.52</v>
      </c>
      <c r="K5670" s="3" t="str">
        <f aca="false">B5670&amp;"_"&amp;C5670</f>
        <v>12_2024-08-23</v>
      </c>
    </row>
    <row r="5671" customFormat="false" ht="15" hidden="false" customHeight="false" outlineLevel="0" collapsed="false">
      <c r="A5671" s="3" t="n">
        <v>5670</v>
      </c>
      <c r="B5671" s="3" t="n">
        <v>12</v>
      </c>
      <c r="C5671" s="3" t="s">
        <v>226</v>
      </c>
      <c r="D5671" s="4" t="n">
        <v>220.67</v>
      </c>
      <c r="E5671" s="4" t="n">
        <v>221.4</v>
      </c>
      <c r="F5671" s="4" t="n">
        <v>219.96</v>
      </c>
      <c r="G5671" s="4" t="n">
        <v>220.74</v>
      </c>
      <c r="H5671" s="5" t="n">
        <v>6565041</v>
      </c>
      <c r="I5671" s="3"/>
      <c r="J5671" s="3" t="n">
        <f aca="false">ROUND((G5671-G5670)/G5670*100,2)</f>
        <v>-0.3</v>
      </c>
      <c r="K5671" s="3" t="str">
        <f aca="false">B5671&amp;"_"&amp;C5671</f>
        <v>12_2024-08-26</v>
      </c>
    </row>
    <row r="5672" customFormat="false" ht="15" hidden="false" customHeight="false" outlineLevel="0" collapsed="false">
      <c r="A5672" s="3" t="n">
        <v>5671</v>
      </c>
      <c r="B5672" s="3" t="n">
        <v>12</v>
      </c>
      <c r="C5672" s="3" t="s">
        <v>227</v>
      </c>
      <c r="D5672" s="4" t="n">
        <v>221.04</v>
      </c>
      <c r="E5672" s="4" t="n">
        <v>221.28</v>
      </c>
      <c r="F5672" s="4" t="n">
        <v>219.86</v>
      </c>
      <c r="G5672" s="4" t="n">
        <v>220.45</v>
      </c>
      <c r="H5672" s="5" t="n">
        <v>7570546</v>
      </c>
      <c r="I5672" s="3"/>
      <c r="J5672" s="3" t="n">
        <f aca="false">ROUND((G5672-G5671)/G5671*100,2)</f>
        <v>-0.13</v>
      </c>
      <c r="K5672" s="3" t="str">
        <f aca="false">B5672&amp;"_"&amp;C5672</f>
        <v>12_2024-08-27</v>
      </c>
    </row>
    <row r="5673" customFormat="false" ht="15" hidden="false" customHeight="false" outlineLevel="0" collapsed="false">
      <c r="A5673" s="3" t="n">
        <v>5672</v>
      </c>
      <c r="B5673" s="3" t="n">
        <v>12</v>
      </c>
      <c r="C5673" s="3" t="s">
        <v>228</v>
      </c>
      <c r="D5673" s="4" t="n">
        <v>220.72</v>
      </c>
      <c r="E5673" s="4" t="n">
        <v>222.07</v>
      </c>
      <c r="F5673" s="4" t="n">
        <v>220.03</v>
      </c>
      <c r="G5673" s="4" t="n">
        <v>220.85</v>
      </c>
      <c r="H5673" s="5" t="n">
        <v>5139945</v>
      </c>
      <c r="I5673" s="3"/>
      <c r="J5673" s="3" t="n">
        <f aca="false">ROUND((G5673-G5672)/G5672*100,2)</f>
        <v>0.18</v>
      </c>
      <c r="K5673" s="3" t="str">
        <f aca="false">B5673&amp;"_"&amp;C5673</f>
        <v>12_2024-08-28</v>
      </c>
    </row>
    <row r="5674" customFormat="false" ht="15" hidden="false" customHeight="false" outlineLevel="0" collapsed="false">
      <c r="A5674" s="3" t="n">
        <v>5673</v>
      </c>
      <c r="B5674" s="3" t="n">
        <v>12</v>
      </c>
      <c r="C5674" s="3" t="s">
        <v>229</v>
      </c>
      <c r="D5674" s="4" t="n">
        <v>219.83</v>
      </c>
      <c r="E5674" s="4" t="n">
        <v>220.52</v>
      </c>
      <c r="F5674" s="4" t="n">
        <v>219.44</v>
      </c>
      <c r="G5674" s="4" t="n">
        <v>219.9</v>
      </c>
      <c r="H5674" s="5" t="n">
        <v>2970420</v>
      </c>
      <c r="I5674" s="3"/>
      <c r="J5674" s="3" t="n">
        <f aca="false">ROUND((G5674-G5673)/G5673*100,2)</f>
        <v>-0.43</v>
      </c>
      <c r="K5674" s="3" t="str">
        <f aca="false">B5674&amp;"_"&amp;C5674</f>
        <v>12_2024-08-29</v>
      </c>
    </row>
    <row r="5675" customFormat="false" ht="15" hidden="false" customHeight="false" outlineLevel="0" collapsed="false">
      <c r="A5675" s="3" t="n">
        <v>5674</v>
      </c>
      <c r="B5675" s="3" t="n">
        <v>12</v>
      </c>
      <c r="C5675" s="3" t="s">
        <v>230</v>
      </c>
      <c r="D5675" s="4" t="n">
        <v>218.87</v>
      </c>
      <c r="E5675" s="4" t="n">
        <v>219.89</v>
      </c>
      <c r="F5675" s="4" t="n">
        <v>218.49</v>
      </c>
      <c r="G5675" s="4" t="n">
        <v>219.3</v>
      </c>
      <c r="H5675" s="5" t="n">
        <v>1019534</v>
      </c>
      <c r="I5675" s="3"/>
      <c r="J5675" s="3" t="n">
        <f aca="false">ROUND((G5675-G5674)/G5674*100,2)</f>
        <v>-0.27</v>
      </c>
      <c r="K5675" s="3" t="str">
        <f aca="false">B5675&amp;"_"&amp;C5675</f>
        <v>12_2024-08-30</v>
      </c>
    </row>
    <row r="5676" customFormat="false" ht="15" hidden="false" customHeight="false" outlineLevel="0" collapsed="false">
      <c r="A5676" s="3" t="n">
        <v>5675</v>
      </c>
      <c r="B5676" s="3" t="n">
        <v>12</v>
      </c>
      <c r="C5676" s="3" t="s">
        <v>231</v>
      </c>
      <c r="D5676" s="4" t="n">
        <v>219.4</v>
      </c>
      <c r="E5676" s="4" t="n">
        <v>220.71</v>
      </c>
      <c r="F5676" s="4" t="n">
        <v>218.26</v>
      </c>
      <c r="G5676" s="4" t="n">
        <v>219.21</v>
      </c>
      <c r="H5676" s="5" t="n">
        <v>4859334</v>
      </c>
      <c r="I5676" s="3"/>
      <c r="J5676" s="3" t="n">
        <f aca="false">ROUND((G5676-G5675)/G5675*100,2)</f>
        <v>-0.04</v>
      </c>
      <c r="K5676" s="3" t="str">
        <f aca="false">B5676&amp;"_"&amp;C5676</f>
        <v>12_2024-09-02</v>
      </c>
    </row>
    <row r="5677" customFormat="false" ht="15" hidden="false" customHeight="false" outlineLevel="0" collapsed="false">
      <c r="A5677" s="3" t="n">
        <v>5676</v>
      </c>
      <c r="B5677" s="3" t="n">
        <v>12</v>
      </c>
      <c r="C5677" s="3" t="s">
        <v>232</v>
      </c>
      <c r="D5677" s="4" t="n">
        <v>219.96</v>
      </c>
      <c r="E5677" s="4" t="n">
        <v>220.24</v>
      </c>
      <c r="F5677" s="4" t="n">
        <v>218.31</v>
      </c>
      <c r="G5677" s="4" t="n">
        <v>219.62</v>
      </c>
      <c r="H5677" s="5" t="n">
        <v>7377044</v>
      </c>
      <c r="I5677" s="3"/>
      <c r="J5677" s="3" t="n">
        <f aca="false">ROUND((G5677-G5676)/G5676*100,2)</f>
        <v>0.19</v>
      </c>
      <c r="K5677" s="3" t="str">
        <f aca="false">B5677&amp;"_"&amp;C5677</f>
        <v>12_2024-09-03</v>
      </c>
    </row>
    <row r="5678" customFormat="false" ht="15" hidden="false" customHeight="false" outlineLevel="0" collapsed="false">
      <c r="A5678" s="3" t="n">
        <v>5677</v>
      </c>
      <c r="B5678" s="3" t="n">
        <v>12</v>
      </c>
      <c r="C5678" s="3" t="s">
        <v>233</v>
      </c>
      <c r="D5678" s="4" t="n">
        <v>218.68</v>
      </c>
      <c r="E5678" s="4" t="n">
        <v>219.71</v>
      </c>
      <c r="F5678" s="4" t="n">
        <v>218.25</v>
      </c>
      <c r="G5678" s="4" t="n">
        <v>218.8</v>
      </c>
      <c r="H5678" s="5" t="n">
        <v>7932847</v>
      </c>
      <c r="I5678" s="3"/>
      <c r="J5678" s="3" t="n">
        <f aca="false">ROUND((G5678-G5677)/G5677*100,2)</f>
        <v>-0.37</v>
      </c>
      <c r="K5678" s="3" t="str">
        <f aca="false">B5678&amp;"_"&amp;C5678</f>
        <v>12_2024-09-04</v>
      </c>
    </row>
    <row r="5679" customFormat="false" ht="15" hidden="false" customHeight="false" outlineLevel="0" collapsed="false">
      <c r="A5679" s="3" t="n">
        <v>5678</v>
      </c>
      <c r="B5679" s="3" t="n">
        <v>12</v>
      </c>
      <c r="C5679" s="3" t="s">
        <v>234</v>
      </c>
      <c r="D5679" s="4" t="n">
        <v>217.54</v>
      </c>
      <c r="E5679" s="4" t="n">
        <v>218.3</v>
      </c>
      <c r="F5679" s="4" t="n">
        <v>216.37</v>
      </c>
      <c r="G5679" s="4" t="n">
        <v>216.69</v>
      </c>
      <c r="H5679" s="5" t="n">
        <v>7218594</v>
      </c>
      <c r="I5679" s="3"/>
      <c r="J5679" s="3" t="n">
        <f aca="false">ROUND((G5679-G5678)/G5678*100,2)</f>
        <v>-0.96</v>
      </c>
      <c r="K5679" s="3" t="str">
        <f aca="false">B5679&amp;"_"&amp;C5679</f>
        <v>12_2024-09-05</v>
      </c>
    </row>
    <row r="5680" customFormat="false" ht="15" hidden="false" customHeight="false" outlineLevel="0" collapsed="false">
      <c r="A5680" s="3" t="n">
        <v>5679</v>
      </c>
      <c r="B5680" s="3" t="n">
        <v>12</v>
      </c>
      <c r="C5680" s="3" t="s">
        <v>235</v>
      </c>
      <c r="D5680" s="4" t="n">
        <v>215.88</v>
      </c>
      <c r="E5680" s="4" t="n">
        <v>216.84</v>
      </c>
      <c r="F5680" s="4" t="n">
        <v>214.61</v>
      </c>
      <c r="G5680" s="4" t="n">
        <v>216.48</v>
      </c>
      <c r="H5680" s="5" t="n">
        <v>2647570</v>
      </c>
      <c r="I5680" s="3"/>
      <c r="J5680" s="3" t="n">
        <f aca="false">ROUND((G5680-G5679)/G5679*100,2)</f>
        <v>-0.1</v>
      </c>
      <c r="K5680" s="3" t="str">
        <f aca="false">B5680&amp;"_"&amp;C5680</f>
        <v>12_2024-09-06</v>
      </c>
    </row>
    <row r="5681" customFormat="false" ht="15" hidden="false" customHeight="false" outlineLevel="0" collapsed="false">
      <c r="A5681" s="3" t="n">
        <v>5680</v>
      </c>
      <c r="B5681" s="3" t="n">
        <v>12</v>
      </c>
      <c r="C5681" s="3" t="s">
        <v>236</v>
      </c>
      <c r="D5681" s="4" t="n">
        <v>216.09</v>
      </c>
      <c r="E5681" s="4" t="n">
        <v>217.23</v>
      </c>
      <c r="F5681" s="4" t="n">
        <v>215.54</v>
      </c>
      <c r="G5681" s="4" t="n">
        <v>216.44</v>
      </c>
      <c r="H5681" s="5" t="n">
        <v>6412428</v>
      </c>
      <c r="I5681" s="3"/>
      <c r="J5681" s="3" t="n">
        <f aca="false">ROUND((G5681-G5680)/G5680*100,2)</f>
        <v>-0.02</v>
      </c>
      <c r="K5681" s="3" t="str">
        <f aca="false">B5681&amp;"_"&amp;C5681</f>
        <v>12_2024-09-09</v>
      </c>
    </row>
    <row r="5682" customFormat="false" ht="15" hidden="false" customHeight="false" outlineLevel="0" collapsed="false">
      <c r="A5682" s="3" t="n">
        <v>5681</v>
      </c>
      <c r="B5682" s="3" t="n">
        <v>12</v>
      </c>
      <c r="C5682" s="3" t="s">
        <v>237</v>
      </c>
      <c r="D5682" s="4" t="n">
        <v>216.84</v>
      </c>
      <c r="E5682" s="4" t="n">
        <v>218.12</v>
      </c>
      <c r="F5682" s="4" t="n">
        <v>215.64</v>
      </c>
      <c r="G5682" s="4" t="n">
        <v>216.17</v>
      </c>
      <c r="H5682" s="5" t="n">
        <v>6524880</v>
      </c>
      <c r="I5682" s="3"/>
      <c r="J5682" s="3" t="n">
        <f aca="false">ROUND((G5682-G5681)/G5681*100,2)</f>
        <v>-0.12</v>
      </c>
      <c r="K5682" s="3" t="str">
        <f aca="false">B5682&amp;"_"&amp;C5682</f>
        <v>12_2024-09-10</v>
      </c>
    </row>
    <row r="5683" customFormat="false" ht="15" hidden="false" customHeight="false" outlineLevel="0" collapsed="false">
      <c r="A5683" s="3" t="n">
        <v>5682</v>
      </c>
      <c r="B5683" s="3" t="n">
        <v>12</v>
      </c>
      <c r="C5683" s="3" t="s">
        <v>238</v>
      </c>
      <c r="D5683" s="4" t="n">
        <v>215.88</v>
      </c>
      <c r="E5683" s="4" t="n">
        <v>216.69</v>
      </c>
      <c r="F5683" s="4" t="n">
        <v>214.69</v>
      </c>
      <c r="G5683" s="4" t="n">
        <v>216.51</v>
      </c>
      <c r="H5683" s="5" t="n">
        <v>7008585</v>
      </c>
      <c r="I5683" s="3"/>
      <c r="J5683" s="3" t="n">
        <f aca="false">ROUND((G5683-G5682)/G5682*100,2)</f>
        <v>0.16</v>
      </c>
      <c r="K5683" s="3" t="str">
        <f aca="false">B5683&amp;"_"&amp;C5683</f>
        <v>12_2024-09-11</v>
      </c>
    </row>
    <row r="5684" customFormat="false" ht="15" hidden="false" customHeight="false" outlineLevel="0" collapsed="false">
      <c r="A5684" s="3" t="n">
        <v>5683</v>
      </c>
      <c r="B5684" s="3" t="n">
        <v>12</v>
      </c>
      <c r="C5684" s="3" t="s">
        <v>239</v>
      </c>
      <c r="D5684" s="4" t="n">
        <v>218.35</v>
      </c>
      <c r="E5684" s="4" t="n">
        <v>219.27</v>
      </c>
      <c r="F5684" s="4" t="n">
        <v>217.91</v>
      </c>
      <c r="G5684" s="4" t="n">
        <v>218.41</v>
      </c>
      <c r="H5684" s="5" t="n">
        <v>2392423</v>
      </c>
      <c r="I5684" s="3"/>
      <c r="J5684" s="3" t="n">
        <f aca="false">ROUND((G5684-G5683)/G5683*100,2)</f>
        <v>0.88</v>
      </c>
      <c r="K5684" s="3" t="str">
        <f aca="false">B5684&amp;"_"&amp;C5684</f>
        <v>12_2024-09-12</v>
      </c>
    </row>
    <row r="5685" customFormat="false" ht="15" hidden="false" customHeight="false" outlineLevel="0" collapsed="false">
      <c r="A5685" s="3" t="n">
        <v>5684</v>
      </c>
      <c r="B5685" s="3" t="n">
        <v>12</v>
      </c>
      <c r="C5685" s="3" t="s">
        <v>240</v>
      </c>
      <c r="D5685" s="4" t="n">
        <v>218.37</v>
      </c>
      <c r="E5685" s="4" t="n">
        <v>219.61</v>
      </c>
      <c r="F5685" s="4" t="n">
        <v>218.06</v>
      </c>
      <c r="G5685" s="4" t="n">
        <v>219.19</v>
      </c>
      <c r="H5685" s="5" t="n">
        <v>3340755</v>
      </c>
      <c r="I5685" s="3"/>
      <c r="J5685" s="3" t="n">
        <f aca="false">ROUND((G5685-G5684)/G5684*100,2)</f>
        <v>0.36</v>
      </c>
      <c r="K5685" s="3" t="str">
        <f aca="false">B5685&amp;"_"&amp;C5685</f>
        <v>12_2024-09-13</v>
      </c>
    </row>
    <row r="5686" customFormat="false" ht="15" hidden="false" customHeight="false" outlineLevel="0" collapsed="false">
      <c r="A5686" s="3" t="n">
        <v>5685</v>
      </c>
      <c r="B5686" s="3" t="n">
        <v>12</v>
      </c>
      <c r="C5686" s="3" t="s">
        <v>241</v>
      </c>
      <c r="D5686" s="4" t="n">
        <v>219.73</v>
      </c>
      <c r="E5686" s="4" t="n">
        <v>220.12</v>
      </c>
      <c r="F5686" s="4" t="n">
        <v>219.16</v>
      </c>
      <c r="G5686" s="4" t="n">
        <v>219.49</v>
      </c>
      <c r="H5686" s="5" t="n">
        <v>2098848</v>
      </c>
      <c r="I5686" s="3"/>
      <c r="J5686" s="3" t="n">
        <f aca="false">ROUND((G5686-G5685)/G5685*100,2)</f>
        <v>0.14</v>
      </c>
      <c r="K5686" s="3" t="str">
        <f aca="false">B5686&amp;"_"&amp;C5686</f>
        <v>12_2024-09-16</v>
      </c>
    </row>
    <row r="5687" customFormat="false" ht="15" hidden="false" customHeight="false" outlineLevel="0" collapsed="false">
      <c r="A5687" s="3" t="n">
        <v>5686</v>
      </c>
      <c r="B5687" s="3" t="n">
        <v>12</v>
      </c>
      <c r="C5687" s="3" t="s">
        <v>242</v>
      </c>
      <c r="D5687" s="4" t="n">
        <v>219.71</v>
      </c>
      <c r="E5687" s="4" t="n">
        <v>220.71</v>
      </c>
      <c r="F5687" s="4" t="n">
        <v>218.65</v>
      </c>
      <c r="G5687" s="4" t="n">
        <v>219.82</v>
      </c>
      <c r="H5687" s="5" t="n">
        <v>7351928</v>
      </c>
      <c r="I5687" s="3"/>
      <c r="J5687" s="3" t="n">
        <f aca="false">ROUND((G5687-G5686)/G5686*100,2)</f>
        <v>0.15</v>
      </c>
      <c r="K5687" s="3" t="str">
        <f aca="false">B5687&amp;"_"&amp;C5687</f>
        <v>12_2024-09-17</v>
      </c>
    </row>
    <row r="5688" customFormat="false" ht="15" hidden="false" customHeight="false" outlineLevel="0" collapsed="false">
      <c r="A5688" s="3" t="n">
        <v>5687</v>
      </c>
      <c r="B5688" s="3" t="n">
        <v>12</v>
      </c>
      <c r="C5688" s="3" t="s">
        <v>243</v>
      </c>
      <c r="D5688" s="4" t="n">
        <v>218.63</v>
      </c>
      <c r="E5688" s="4" t="n">
        <v>219.94</v>
      </c>
      <c r="F5688" s="4" t="n">
        <v>217.78</v>
      </c>
      <c r="G5688" s="4" t="n">
        <v>219.39</v>
      </c>
      <c r="H5688" s="5" t="n">
        <v>2632016</v>
      </c>
      <c r="I5688" s="3"/>
      <c r="J5688" s="3" t="n">
        <f aca="false">ROUND((G5688-G5687)/G5687*100,2)</f>
        <v>-0.2</v>
      </c>
      <c r="K5688" s="3" t="str">
        <f aca="false">B5688&amp;"_"&amp;C5688</f>
        <v>12_2024-09-18</v>
      </c>
    </row>
    <row r="5689" customFormat="false" ht="15" hidden="false" customHeight="false" outlineLevel="0" collapsed="false">
      <c r="A5689" s="3" t="n">
        <v>5688</v>
      </c>
      <c r="B5689" s="3" t="n">
        <v>12</v>
      </c>
      <c r="C5689" s="3" t="s">
        <v>244</v>
      </c>
      <c r="D5689" s="4" t="n">
        <v>217.43</v>
      </c>
      <c r="E5689" s="4" t="n">
        <v>218.64</v>
      </c>
      <c r="F5689" s="4" t="n">
        <v>216.88</v>
      </c>
      <c r="G5689" s="4" t="n">
        <v>217.5</v>
      </c>
      <c r="H5689" s="5" t="n">
        <v>6961830</v>
      </c>
      <c r="I5689" s="3"/>
      <c r="J5689" s="3" t="n">
        <f aca="false">ROUND((G5689-G5688)/G5688*100,2)</f>
        <v>-0.86</v>
      </c>
      <c r="K5689" s="3" t="str">
        <f aca="false">B5689&amp;"_"&amp;C5689</f>
        <v>12_2024-09-19</v>
      </c>
    </row>
    <row r="5690" customFormat="false" ht="15" hidden="false" customHeight="false" outlineLevel="0" collapsed="false">
      <c r="A5690" s="3" t="n">
        <v>5689</v>
      </c>
      <c r="B5690" s="3" t="n">
        <v>12</v>
      </c>
      <c r="C5690" s="3" t="s">
        <v>245</v>
      </c>
      <c r="D5690" s="4" t="n">
        <v>217.83</v>
      </c>
      <c r="E5690" s="4" t="n">
        <v>218.11</v>
      </c>
      <c r="F5690" s="4" t="n">
        <v>216.7</v>
      </c>
      <c r="G5690" s="4" t="n">
        <v>217.62</v>
      </c>
      <c r="H5690" s="5" t="n">
        <v>4186570</v>
      </c>
      <c r="I5690" s="3"/>
      <c r="J5690" s="3" t="n">
        <f aca="false">ROUND((G5690-G5689)/G5689*100,2)</f>
        <v>0.06</v>
      </c>
      <c r="K5690" s="3" t="str">
        <f aca="false">B5690&amp;"_"&amp;C5690</f>
        <v>12_2024-09-20</v>
      </c>
    </row>
    <row r="5691" customFormat="false" ht="15" hidden="false" customHeight="false" outlineLevel="0" collapsed="false">
      <c r="A5691" s="3" t="n">
        <v>5690</v>
      </c>
      <c r="B5691" s="3" t="n">
        <v>12</v>
      </c>
      <c r="C5691" s="3" t="s">
        <v>246</v>
      </c>
      <c r="D5691" s="4" t="n">
        <v>217.82</v>
      </c>
      <c r="E5691" s="4" t="n">
        <v>218.54</v>
      </c>
      <c r="F5691" s="4" t="n">
        <v>216.58</v>
      </c>
      <c r="G5691" s="4" t="n">
        <v>217.21</v>
      </c>
      <c r="H5691" s="5" t="n">
        <v>6187221</v>
      </c>
      <c r="I5691" s="3"/>
      <c r="J5691" s="3" t="n">
        <f aca="false">ROUND((G5691-G5690)/G5690*100,2)</f>
        <v>-0.19</v>
      </c>
      <c r="K5691" s="3" t="str">
        <f aca="false">B5691&amp;"_"&amp;C5691</f>
        <v>12_2024-09-23</v>
      </c>
    </row>
    <row r="5692" customFormat="false" ht="15" hidden="false" customHeight="false" outlineLevel="0" collapsed="false">
      <c r="A5692" s="3" t="n">
        <v>5691</v>
      </c>
      <c r="B5692" s="3" t="n">
        <v>12</v>
      </c>
      <c r="C5692" s="3" t="s">
        <v>247</v>
      </c>
      <c r="D5692" s="4" t="n">
        <v>217.29</v>
      </c>
      <c r="E5692" s="4" t="n">
        <v>218.94</v>
      </c>
      <c r="F5692" s="4" t="n">
        <v>216.9</v>
      </c>
      <c r="G5692" s="4" t="n">
        <v>218.03</v>
      </c>
      <c r="H5692" s="5" t="n">
        <v>5169371</v>
      </c>
      <c r="I5692" s="3"/>
      <c r="J5692" s="3" t="n">
        <f aca="false">ROUND((G5692-G5691)/G5691*100,2)</f>
        <v>0.38</v>
      </c>
      <c r="K5692" s="3" t="str">
        <f aca="false">B5692&amp;"_"&amp;C5692</f>
        <v>12_2024-09-24</v>
      </c>
    </row>
    <row r="5693" customFormat="false" ht="15" hidden="false" customHeight="false" outlineLevel="0" collapsed="false">
      <c r="A5693" s="3" t="n">
        <v>5692</v>
      </c>
      <c r="B5693" s="3" t="n">
        <v>12</v>
      </c>
      <c r="C5693" s="3" t="s">
        <v>248</v>
      </c>
      <c r="D5693" s="4" t="n">
        <v>218.29</v>
      </c>
      <c r="E5693" s="4" t="n">
        <v>218.97</v>
      </c>
      <c r="F5693" s="4" t="n">
        <v>217.78</v>
      </c>
      <c r="G5693" s="4" t="n">
        <v>218.27</v>
      </c>
      <c r="H5693" s="5" t="n">
        <v>3152295</v>
      </c>
      <c r="I5693" s="3"/>
      <c r="J5693" s="3" t="n">
        <f aca="false">ROUND((G5693-G5692)/G5692*100,2)</f>
        <v>0.11</v>
      </c>
      <c r="K5693" s="3" t="str">
        <f aca="false">B5693&amp;"_"&amp;C5693</f>
        <v>12_2024-09-25</v>
      </c>
    </row>
    <row r="5694" customFormat="false" ht="15" hidden="false" customHeight="false" outlineLevel="0" collapsed="false">
      <c r="A5694" s="3" t="n">
        <v>5693</v>
      </c>
      <c r="B5694" s="3" t="n">
        <v>12</v>
      </c>
      <c r="C5694" s="3" t="s">
        <v>249</v>
      </c>
      <c r="D5694" s="4" t="n">
        <v>216.77</v>
      </c>
      <c r="E5694" s="4" t="n">
        <v>218.71</v>
      </c>
      <c r="F5694" s="4" t="n">
        <v>216.55</v>
      </c>
      <c r="G5694" s="4" t="n">
        <v>217.5</v>
      </c>
      <c r="H5694" s="5" t="n">
        <v>6908857</v>
      </c>
      <c r="I5694" s="3"/>
      <c r="J5694" s="3" t="n">
        <f aca="false">ROUND((G5694-G5693)/G5693*100,2)</f>
        <v>-0.35</v>
      </c>
      <c r="K5694" s="3" t="str">
        <f aca="false">B5694&amp;"_"&amp;C5694</f>
        <v>12_2024-09-26</v>
      </c>
    </row>
    <row r="5695" customFormat="false" ht="15" hidden="false" customHeight="false" outlineLevel="0" collapsed="false">
      <c r="A5695" s="3" t="n">
        <v>5694</v>
      </c>
      <c r="B5695" s="3" t="n">
        <v>12</v>
      </c>
      <c r="C5695" s="3" t="s">
        <v>250</v>
      </c>
      <c r="D5695" s="4" t="n">
        <v>219.26</v>
      </c>
      <c r="E5695" s="4" t="n">
        <v>219.5</v>
      </c>
      <c r="F5695" s="4" t="n">
        <v>218.77</v>
      </c>
      <c r="G5695" s="4" t="n">
        <v>218.95</v>
      </c>
      <c r="H5695" s="5" t="n">
        <v>7536062</v>
      </c>
      <c r="I5695" s="3"/>
      <c r="J5695" s="3" t="n">
        <f aca="false">ROUND((G5695-G5694)/G5694*100,2)</f>
        <v>0.67</v>
      </c>
      <c r="K5695" s="3" t="str">
        <f aca="false">B5695&amp;"_"&amp;C5695</f>
        <v>12_2024-09-27</v>
      </c>
    </row>
    <row r="5696" customFormat="false" ht="15" hidden="false" customHeight="false" outlineLevel="0" collapsed="false">
      <c r="A5696" s="3" t="n">
        <v>5695</v>
      </c>
      <c r="B5696" s="3" t="n">
        <v>12</v>
      </c>
      <c r="C5696" s="3" t="s">
        <v>251</v>
      </c>
      <c r="D5696" s="4" t="n">
        <v>219.92</v>
      </c>
      <c r="E5696" s="4" t="n">
        <v>220.49</v>
      </c>
      <c r="F5696" s="4" t="n">
        <v>219.8</v>
      </c>
      <c r="G5696" s="4" t="n">
        <v>219.85</v>
      </c>
      <c r="H5696" s="5" t="n">
        <v>7439945</v>
      </c>
      <c r="I5696" s="3"/>
      <c r="J5696" s="3" t="n">
        <f aca="false">ROUND((G5696-G5695)/G5695*100,2)</f>
        <v>0.41</v>
      </c>
      <c r="K5696" s="3" t="str">
        <f aca="false">B5696&amp;"_"&amp;C5696</f>
        <v>12_2024-09-30</v>
      </c>
    </row>
    <row r="5697" customFormat="false" ht="15" hidden="false" customHeight="false" outlineLevel="0" collapsed="false">
      <c r="A5697" s="3" t="n">
        <v>5696</v>
      </c>
      <c r="B5697" s="3" t="n">
        <v>12</v>
      </c>
      <c r="C5697" s="3" t="s">
        <v>252</v>
      </c>
      <c r="D5697" s="4" t="n">
        <v>219.88</v>
      </c>
      <c r="E5697" s="4" t="n">
        <v>220.69</v>
      </c>
      <c r="F5697" s="4" t="n">
        <v>218.78</v>
      </c>
      <c r="G5697" s="4" t="n">
        <v>219.29</v>
      </c>
      <c r="H5697" s="5" t="n">
        <v>7417568</v>
      </c>
      <c r="I5697" s="3"/>
      <c r="J5697" s="3" t="n">
        <f aca="false">ROUND((G5697-G5696)/G5696*100,2)</f>
        <v>-0.25</v>
      </c>
      <c r="K5697" s="3" t="str">
        <f aca="false">B5697&amp;"_"&amp;C5697</f>
        <v>12_2024-10-01</v>
      </c>
    </row>
    <row r="5698" customFormat="false" ht="15" hidden="false" customHeight="false" outlineLevel="0" collapsed="false">
      <c r="A5698" s="3" t="n">
        <v>5697</v>
      </c>
      <c r="B5698" s="3" t="n">
        <v>12</v>
      </c>
      <c r="C5698" s="3" t="s">
        <v>253</v>
      </c>
      <c r="D5698" s="4" t="n">
        <v>217.54</v>
      </c>
      <c r="E5698" s="4" t="n">
        <v>218.77</v>
      </c>
      <c r="F5698" s="4" t="n">
        <v>217.34</v>
      </c>
      <c r="G5698" s="4" t="n">
        <v>218.11</v>
      </c>
      <c r="H5698" s="5" t="n">
        <v>5695092</v>
      </c>
      <c r="I5698" s="3"/>
      <c r="J5698" s="3" t="n">
        <f aca="false">ROUND((G5698-G5697)/G5697*100,2)</f>
        <v>-0.54</v>
      </c>
      <c r="K5698" s="3" t="str">
        <f aca="false">B5698&amp;"_"&amp;C5698</f>
        <v>12_2024-10-02</v>
      </c>
    </row>
    <row r="5699" customFormat="false" ht="15" hidden="false" customHeight="false" outlineLevel="0" collapsed="false">
      <c r="A5699" s="3" t="n">
        <v>5698</v>
      </c>
      <c r="B5699" s="3" t="n">
        <v>12</v>
      </c>
      <c r="C5699" s="3" t="s">
        <v>254</v>
      </c>
      <c r="D5699" s="4" t="n">
        <v>217.24</v>
      </c>
      <c r="E5699" s="4" t="n">
        <v>217.62</v>
      </c>
      <c r="F5699" s="4" t="n">
        <v>216.03</v>
      </c>
      <c r="G5699" s="4" t="n">
        <v>217.19</v>
      </c>
      <c r="H5699" s="5" t="n">
        <v>2962539</v>
      </c>
      <c r="I5699" s="3"/>
      <c r="J5699" s="3" t="n">
        <f aca="false">ROUND((G5699-G5698)/G5698*100,2)</f>
        <v>-0.42</v>
      </c>
      <c r="K5699" s="3" t="str">
        <f aca="false">B5699&amp;"_"&amp;C5699</f>
        <v>12_2024-10-03</v>
      </c>
    </row>
    <row r="5700" customFormat="false" ht="15" hidden="false" customHeight="false" outlineLevel="0" collapsed="false">
      <c r="A5700" s="3" t="n">
        <v>5699</v>
      </c>
      <c r="B5700" s="3" t="n">
        <v>12</v>
      </c>
      <c r="C5700" s="3" t="s">
        <v>255</v>
      </c>
      <c r="D5700" s="4" t="n">
        <v>217.02</v>
      </c>
      <c r="E5700" s="4" t="n">
        <v>218.39</v>
      </c>
      <c r="F5700" s="4" t="n">
        <v>215.96</v>
      </c>
      <c r="G5700" s="4" t="n">
        <v>217.51</v>
      </c>
      <c r="H5700" s="5" t="n">
        <v>4552955</v>
      </c>
      <c r="I5700" s="3"/>
      <c r="J5700" s="3" t="n">
        <f aca="false">ROUND((G5700-G5699)/G5699*100,2)</f>
        <v>0.15</v>
      </c>
      <c r="K5700" s="3" t="str">
        <f aca="false">B5700&amp;"_"&amp;C5700</f>
        <v>12_2024-10-04</v>
      </c>
    </row>
    <row r="5701" customFormat="false" ht="15" hidden="false" customHeight="false" outlineLevel="0" collapsed="false">
      <c r="A5701" s="3" t="n">
        <v>5700</v>
      </c>
      <c r="B5701" s="3" t="n">
        <v>12</v>
      </c>
      <c r="C5701" s="3" t="s">
        <v>256</v>
      </c>
      <c r="D5701" s="4" t="n">
        <v>218.23</v>
      </c>
      <c r="E5701" s="4" t="n">
        <v>218.84</v>
      </c>
      <c r="F5701" s="4" t="n">
        <v>216.56</v>
      </c>
      <c r="G5701" s="4" t="n">
        <v>217.6</v>
      </c>
      <c r="H5701" s="5" t="n">
        <v>6159767</v>
      </c>
      <c r="I5701" s="3"/>
      <c r="J5701" s="3" t="n">
        <f aca="false">ROUND((G5701-G5700)/G5700*100,2)</f>
        <v>0.04</v>
      </c>
      <c r="K5701" s="3" t="str">
        <f aca="false">B5701&amp;"_"&amp;C5701</f>
        <v>12_2024-10-07</v>
      </c>
    </row>
    <row r="5702" customFormat="false" ht="15" hidden="false" customHeight="false" outlineLevel="0" collapsed="false">
      <c r="A5702" s="3" t="n">
        <v>5701</v>
      </c>
      <c r="B5702" s="3" t="n">
        <v>12</v>
      </c>
      <c r="C5702" s="3" t="s">
        <v>257</v>
      </c>
      <c r="D5702" s="4" t="n">
        <v>219.02</v>
      </c>
      <c r="E5702" s="4" t="n">
        <v>219.3</v>
      </c>
      <c r="F5702" s="4" t="n">
        <v>217.73</v>
      </c>
      <c r="G5702" s="4" t="n">
        <v>218.29</v>
      </c>
      <c r="H5702" s="5" t="n">
        <v>3362264</v>
      </c>
      <c r="I5702" s="3"/>
      <c r="J5702" s="3" t="n">
        <f aca="false">ROUND((G5702-G5701)/G5701*100,2)</f>
        <v>0.32</v>
      </c>
      <c r="K5702" s="3" t="str">
        <f aca="false">B5702&amp;"_"&amp;C5702</f>
        <v>12_2024-10-08</v>
      </c>
    </row>
    <row r="5703" customFormat="false" ht="15" hidden="false" customHeight="false" outlineLevel="0" collapsed="false">
      <c r="A5703" s="3" t="n">
        <v>5702</v>
      </c>
      <c r="B5703" s="3" t="n">
        <v>12</v>
      </c>
      <c r="C5703" s="3" t="s">
        <v>258</v>
      </c>
      <c r="D5703" s="4" t="n">
        <v>219.43</v>
      </c>
      <c r="E5703" s="4" t="n">
        <v>219.92</v>
      </c>
      <c r="F5703" s="4" t="n">
        <v>218.39</v>
      </c>
      <c r="G5703" s="4" t="n">
        <v>219.54</v>
      </c>
      <c r="H5703" s="5" t="n">
        <v>7471005</v>
      </c>
      <c r="I5703" s="3"/>
      <c r="J5703" s="3" t="n">
        <f aca="false">ROUND((G5703-G5702)/G5702*100,2)</f>
        <v>0.57</v>
      </c>
      <c r="K5703" s="3" t="str">
        <f aca="false">B5703&amp;"_"&amp;C5703</f>
        <v>12_2024-10-09</v>
      </c>
    </row>
    <row r="5704" customFormat="false" ht="15" hidden="false" customHeight="false" outlineLevel="0" collapsed="false">
      <c r="A5704" s="3" t="n">
        <v>5703</v>
      </c>
      <c r="B5704" s="3" t="n">
        <v>12</v>
      </c>
      <c r="C5704" s="3" t="s">
        <v>259</v>
      </c>
      <c r="D5704" s="4" t="n">
        <v>218.88</v>
      </c>
      <c r="E5704" s="4" t="n">
        <v>220.76</v>
      </c>
      <c r="F5704" s="4" t="n">
        <v>217.95</v>
      </c>
      <c r="G5704" s="4" t="n">
        <v>219.52</v>
      </c>
      <c r="H5704" s="5" t="n">
        <v>6333469</v>
      </c>
      <c r="I5704" s="3"/>
      <c r="J5704" s="3" t="n">
        <f aca="false">ROUND((G5704-G5703)/G5703*100,2)</f>
        <v>-0.01</v>
      </c>
      <c r="K5704" s="3" t="str">
        <f aca="false">B5704&amp;"_"&amp;C5704</f>
        <v>12_2024-10-10</v>
      </c>
    </row>
    <row r="5705" customFormat="false" ht="15" hidden="false" customHeight="false" outlineLevel="0" collapsed="false">
      <c r="A5705" s="3" t="n">
        <v>5704</v>
      </c>
      <c r="B5705" s="3" t="n">
        <v>12</v>
      </c>
      <c r="C5705" s="3" t="s">
        <v>260</v>
      </c>
      <c r="D5705" s="4" t="n">
        <v>217.85</v>
      </c>
      <c r="E5705" s="4" t="n">
        <v>218.59</v>
      </c>
      <c r="F5705" s="4" t="n">
        <v>217.25</v>
      </c>
      <c r="G5705" s="4" t="n">
        <v>218.4</v>
      </c>
      <c r="H5705" s="5" t="n">
        <v>3340392</v>
      </c>
      <c r="I5705" s="3"/>
      <c r="J5705" s="3" t="n">
        <f aca="false">ROUND((G5705-G5704)/G5704*100,2)</f>
        <v>-0.51</v>
      </c>
      <c r="K5705" s="3" t="str">
        <f aca="false">B5705&amp;"_"&amp;C5705</f>
        <v>12_2024-10-11</v>
      </c>
    </row>
    <row r="5706" customFormat="false" ht="15" hidden="false" customHeight="false" outlineLevel="0" collapsed="false">
      <c r="A5706" s="3" t="n">
        <v>5705</v>
      </c>
      <c r="B5706" s="3" t="n">
        <v>12</v>
      </c>
      <c r="C5706" s="3" t="s">
        <v>261</v>
      </c>
      <c r="D5706" s="4" t="n">
        <v>218.16</v>
      </c>
      <c r="E5706" s="4" t="n">
        <v>220.33</v>
      </c>
      <c r="F5706" s="4" t="n">
        <v>217.53</v>
      </c>
      <c r="G5706" s="4" t="n">
        <v>219.03</v>
      </c>
      <c r="H5706" s="5" t="n">
        <v>4707785</v>
      </c>
      <c r="I5706" s="3"/>
      <c r="J5706" s="3" t="n">
        <f aca="false">ROUND((G5706-G5705)/G5705*100,2)</f>
        <v>0.29</v>
      </c>
      <c r="K5706" s="3" t="str">
        <f aca="false">B5706&amp;"_"&amp;C5706</f>
        <v>12_2024-10-14</v>
      </c>
    </row>
    <row r="5707" customFormat="false" ht="15" hidden="false" customHeight="false" outlineLevel="0" collapsed="false">
      <c r="A5707" s="3" t="n">
        <v>5706</v>
      </c>
      <c r="B5707" s="3" t="n">
        <v>12</v>
      </c>
      <c r="C5707" s="3" t="s">
        <v>262</v>
      </c>
      <c r="D5707" s="4" t="n">
        <v>219.71</v>
      </c>
      <c r="E5707" s="4" t="n">
        <v>220.29</v>
      </c>
      <c r="F5707" s="4" t="n">
        <v>219.03</v>
      </c>
      <c r="G5707" s="4" t="n">
        <v>219.13</v>
      </c>
      <c r="H5707" s="5" t="n">
        <v>6075347</v>
      </c>
      <c r="I5707" s="3"/>
      <c r="J5707" s="3" t="n">
        <f aca="false">ROUND((G5707-G5706)/G5706*100,2)</f>
        <v>0.05</v>
      </c>
      <c r="K5707" s="3" t="str">
        <f aca="false">B5707&amp;"_"&amp;C5707</f>
        <v>12_2024-10-15</v>
      </c>
    </row>
    <row r="5708" customFormat="false" ht="15" hidden="false" customHeight="false" outlineLevel="0" collapsed="false">
      <c r="A5708" s="3" t="n">
        <v>5707</v>
      </c>
      <c r="B5708" s="3" t="n">
        <v>12</v>
      </c>
      <c r="C5708" s="3" t="s">
        <v>263</v>
      </c>
      <c r="D5708" s="4" t="n">
        <v>217.56</v>
      </c>
      <c r="E5708" s="4" t="n">
        <v>218.33</v>
      </c>
      <c r="F5708" s="4" t="n">
        <v>216.73</v>
      </c>
      <c r="G5708" s="4" t="n">
        <v>218.04</v>
      </c>
      <c r="H5708" s="5" t="n">
        <v>3102190</v>
      </c>
      <c r="I5708" s="3"/>
      <c r="J5708" s="3" t="n">
        <f aca="false">ROUND((G5708-G5707)/G5707*100,2)</f>
        <v>-0.5</v>
      </c>
      <c r="K5708" s="3" t="str">
        <f aca="false">B5708&amp;"_"&amp;C5708</f>
        <v>12_2024-10-16</v>
      </c>
    </row>
    <row r="5709" customFormat="false" ht="15" hidden="false" customHeight="false" outlineLevel="0" collapsed="false">
      <c r="A5709" s="3" t="n">
        <v>5708</v>
      </c>
      <c r="B5709" s="3" t="n">
        <v>12</v>
      </c>
      <c r="C5709" s="3" t="s">
        <v>264</v>
      </c>
      <c r="D5709" s="4" t="n">
        <v>219.39</v>
      </c>
      <c r="E5709" s="4" t="n">
        <v>220.38</v>
      </c>
      <c r="F5709" s="4" t="n">
        <v>217.48</v>
      </c>
      <c r="G5709" s="4" t="n">
        <v>218.74</v>
      </c>
      <c r="H5709" s="5" t="n">
        <v>5781746</v>
      </c>
      <c r="I5709" s="3"/>
      <c r="J5709" s="3" t="n">
        <f aca="false">ROUND((G5709-G5708)/G5708*100,2)</f>
        <v>0.32</v>
      </c>
      <c r="K5709" s="3" t="str">
        <f aca="false">B5709&amp;"_"&amp;C5709</f>
        <v>12_2024-10-17</v>
      </c>
    </row>
    <row r="5710" customFormat="false" ht="15" hidden="false" customHeight="false" outlineLevel="0" collapsed="false">
      <c r="A5710" s="3" t="n">
        <v>5709</v>
      </c>
      <c r="B5710" s="3" t="n">
        <v>12</v>
      </c>
      <c r="C5710" s="3" t="s">
        <v>265</v>
      </c>
      <c r="D5710" s="4" t="n">
        <v>217.8</v>
      </c>
      <c r="E5710" s="4" t="n">
        <v>218.18</v>
      </c>
      <c r="F5710" s="4" t="n">
        <v>216.95</v>
      </c>
      <c r="G5710" s="4" t="n">
        <v>217.93</v>
      </c>
      <c r="H5710" s="5" t="n">
        <v>6940837</v>
      </c>
      <c r="I5710" s="3"/>
      <c r="J5710" s="3" t="n">
        <f aca="false">ROUND((G5710-G5709)/G5709*100,2)</f>
        <v>-0.37</v>
      </c>
      <c r="K5710" s="3" t="str">
        <f aca="false">B5710&amp;"_"&amp;C5710</f>
        <v>12_2024-10-18</v>
      </c>
    </row>
    <row r="5711" customFormat="false" ht="15" hidden="false" customHeight="false" outlineLevel="0" collapsed="false">
      <c r="A5711" s="3" t="n">
        <v>5710</v>
      </c>
      <c r="B5711" s="3" t="n">
        <v>12</v>
      </c>
      <c r="C5711" s="3" t="s">
        <v>266</v>
      </c>
      <c r="D5711" s="4" t="n">
        <v>218.63</v>
      </c>
      <c r="E5711" s="4" t="n">
        <v>219.22</v>
      </c>
      <c r="F5711" s="4" t="n">
        <v>217.17</v>
      </c>
      <c r="G5711" s="4" t="n">
        <v>218.02</v>
      </c>
      <c r="H5711" s="5" t="n">
        <v>6253275</v>
      </c>
      <c r="I5711" s="3"/>
      <c r="J5711" s="3" t="n">
        <f aca="false">ROUND((G5711-G5710)/G5710*100,2)</f>
        <v>0.04</v>
      </c>
      <c r="K5711" s="3" t="str">
        <f aca="false">B5711&amp;"_"&amp;C5711</f>
        <v>12_2024-10-21</v>
      </c>
    </row>
    <row r="5712" customFormat="false" ht="15" hidden="false" customHeight="false" outlineLevel="0" collapsed="false">
      <c r="A5712" s="3" t="n">
        <v>5711</v>
      </c>
      <c r="B5712" s="3" t="n">
        <v>12</v>
      </c>
      <c r="C5712" s="3" t="s">
        <v>267</v>
      </c>
      <c r="D5712" s="4" t="n">
        <v>218.45</v>
      </c>
      <c r="E5712" s="4" t="n">
        <v>219.2</v>
      </c>
      <c r="F5712" s="4" t="n">
        <v>217.69</v>
      </c>
      <c r="G5712" s="4" t="n">
        <v>218.74</v>
      </c>
      <c r="H5712" s="5" t="n">
        <v>2137430</v>
      </c>
      <c r="I5712" s="3"/>
      <c r="J5712" s="3" t="n">
        <f aca="false">ROUND((G5712-G5711)/G5711*100,2)</f>
        <v>0.33</v>
      </c>
      <c r="K5712" s="3" t="str">
        <f aca="false">B5712&amp;"_"&amp;C5712</f>
        <v>12_2024-10-22</v>
      </c>
    </row>
    <row r="5713" customFormat="false" ht="15" hidden="false" customHeight="false" outlineLevel="0" collapsed="false">
      <c r="A5713" s="3" t="n">
        <v>5712</v>
      </c>
      <c r="B5713" s="3" t="n">
        <v>12</v>
      </c>
      <c r="C5713" s="3" t="s">
        <v>268</v>
      </c>
      <c r="D5713" s="4" t="n">
        <v>219.76</v>
      </c>
      <c r="E5713" s="4" t="n">
        <v>220.79</v>
      </c>
      <c r="F5713" s="4" t="n">
        <v>218.7</v>
      </c>
      <c r="G5713" s="4" t="n">
        <v>218.99</v>
      </c>
      <c r="H5713" s="5" t="n">
        <v>5270212</v>
      </c>
      <c r="I5713" s="3"/>
      <c r="J5713" s="3" t="n">
        <f aca="false">ROUND((G5713-G5712)/G5712*100,2)</f>
        <v>0.11</v>
      </c>
      <c r="K5713" s="3" t="str">
        <f aca="false">B5713&amp;"_"&amp;C5713</f>
        <v>12_2024-10-23</v>
      </c>
    </row>
    <row r="5714" customFormat="false" ht="15" hidden="false" customHeight="false" outlineLevel="0" collapsed="false">
      <c r="A5714" s="3" t="n">
        <v>5713</v>
      </c>
      <c r="B5714" s="3" t="n">
        <v>12</v>
      </c>
      <c r="C5714" s="3" t="s">
        <v>269</v>
      </c>
      <c r="D5714" s="4" t="n">
        <v>218.95</v>
      </c>
      <c r="E5714" s="4" t="n">
        <v>220.44</v>
      </c>
      <c r="F5714" s="4" t="n">
        <v>218.36</v>
      </c>
      <c r="G5714" s="4" t="n">
        <v>219.22</v>
      </c>
      <c r="H5714" s="5" t="n">
        <v>7336998</v>
      </c>
      <c r="I5714" s="3"/>
      <c r="J5714" s="3" t="n">
        <f aca="false">ROUND((G5714-G5713)/G5713*100,2)</f>
        <v>0.11</v>
      </c>
      <c r="K5714" s="3" t="str">
        <f aca="false">B5714&amp;"_"&amp;C5714</f>
        <v>12_2024-10-24</v>
      </c>
    </row>
    <row r="5715" customFormat="false" ht="15" hidden="false" customHeight="false" outlineLevel="0" collapsed="false">
      <c r="A5715" s="3" t="n">
        <v>5714</v>
      </c>
      <c r="B5715" s="3" t="n">
        <v>12</v>
      </c>
      <c r="C5715" s="3" t="s">
        <v>270</v>
      </c>
      <c r="D5715" s="4" t="n">
        <v>218.4</v>
      </c>
      <c r="E5715" s="4" t="n">
        <v>218.94</v>
      </c>
      <c r="F5715" s="4" t="n">
        <v>218.07</v>
      </c>
      <c r="G5715" s="4" t="n">
        <v>218.73</v>
      </c>
      <c r="H5715" s="5" t="n">
        <v>6224766</v>
      </c>
      <c r="I5715" s="3"/>
      <c r="J5715" s="3" t="n">
        <f aca="false">ROUND((G5715-G5714)/G5714*100,2)</f>
        <v>-0.22</v>
      </c>
      <c r="K5715" s="3" t="str">
        <f aca="false">B5715&amp;"_"&amp;C5715</f>
        <v>12_2024-10-25</v>
      </c>
    </row>
    <row r="5716" customFormat="false" ht="15" hidden="false" customHeight="false" outlineLevel="0" collapsed="false">
      <c r="A5716" s="3" t="n">
        <v>5715</v>
      </c>
      <c r="B5716" s="3" t="n">
        <v>12</v>
      </c>
      <c r="C5716" s="3" t="s">
        <v>271</v>
      </c>
      <c r="D5716" s="4" t="n">
        <v>219.2</v>
      </c>
      <c r="E5716" s="4" t="n">
        <v>220.68</v>
      </c>
      <c r="F5716" s="4" t="n">
        <v>218.52</v>
      </c>
      <c r="G5716" s="4" t="n">
        <v>219.49</v>
      </c>
      <c r="H5716" s="5" t="n">
        <v>5948339</v>
      </c>
      <c r="I5716" s="3"/>
      <c r="J5716" s="3" t="n">
        <f aca="false">ROUND((G5716-G5715)/G5715*100,2)</f>
        <v>0.35</v>
      </c>
      <c r="K5716" s="3" t="str">
        <f aca="false">B5716&amp;"_"&amp;C5716</f>
        <v>12_2024-10-28</v>
      </c>
    </row>
    <row r="5717" customFormat="false" ht="15" hidden="false" customHeight="false" outlineLevel="0" collapsed="false">
      <c r="A5717" s="3" t="n">
        <v>5716</v>
      </c>
      <c r="B5717" s="3" t="n">
        <v>12</v>
      </c>
      <c r="C5717" s="3" t="s">
        <v>272</v>
      </c>
      <c r="D5717" s="4" t="n">
        <v>219.68</v>
      </c>
      <c r="E5717" s="4" t="n">
        <v>219.98</v>
      </c>
      <c r="F5717" s="4" t="n">
        <v>218.57</v>
      </c>
      <c r="G5717" s="4" t="n">
        <v>219.33</v>
      </c>
      <c r="H5717" s="5" t="n">
        <v>3874011</v>
      </c>
      <c r="I5717" s="3"/>
      <c r="J5717" s="3" t="n">
        <f aca="false">ROUND((G5717-G5716)/G5716*100,2)</f>
        <v>-0.07</v>
      </c>
      <c r="K5717" s="3" t="str">
        <f aca="false">B5717&amp;"_"&amp;C5717</f>
        <v>12_2024-10-29</v>
      </c>
    </row>
    <row r="5718" customFormat="false" ht="15" hidden="false" customHeight="false" outlineLevel="0" collapsed="false">
      <c r="A5718" s="3" t="n">
        <v>5717</v>
      </c>
      <c r="B5718" s="3" t="n">
        <v>12</v>
      </c>
      <c r="C5718" s="3" t="s">
        <v>273</v>
      </c>
      <c r="D5718" s="4" t="n">
        <v>219.34</v>
      </c>
      <c r="E5718" s="4" t="n">
        <v>220.29</v>
      </c>
      <c r="F5718" s="4" t="n">
        <v>218.79</v>
      </c>
      <c r="G5718" s="4" t="n">
        <v>220.15</v>
      </c>
      <c r="H5718" s="5" t="n">
        <v>7782994</v>
      </c>
      <c r="I5718" s="3"/>
      <c r="J5718" s="3" t="n">
        <f aca="false">ROUND((G5718-G5717)/G5717*100,2)</f>
        <v>0.37</v>
      </c>
      <c r="K5718" s="3" t="str">
        <f aca="false">B5718&amp;"_"&amp;C5718</f>
        <v>12_2024-10-30</v>
      </c>
    </row>
    <row r="5719" customFormat="false" ht="15" hidden="false" customHeight="false" outlineLevel="0" collapsed="false">
      <c r="A5719" s="3" t="n">
        <v>5718</v>
      </c>
      <c r="B5719" s="3" t="n">
        <v>12</v>
      </c>
      <c r="C5719" s="3" t="s">
        <v>274</v>
      </c>
      <c r="D5719" s="4" t="n">
        <v>219.71</v>
      </c>
      <c r="E5719" s="4" t="n">
        <v>220.97</v>
      </c>
      <c r="F5719" s="4" t="n">
        <v>219.17</v>
      </c>
      <c r="G5719" s="4" t="n">
        <v>219.65</v>
      </c>
      <c r="H5719" s="5" t="n">
        <v>4878359</v>
      </c>
      <c r="I5719" s="3"/>
      <c r="J5719" s="3" t="n">
        <f aca="false">ROUND((G5719-G5718)/G5718*100,2)</f>
        <v>-0.23</v>
      </c>
      <c r="K5719" s="3" t="str">
        <f aca="false">B5719&amp;"_"&amp;C5719</f>
        <v>12_2024-10-31</v>
      </c>
    </row>
    <row r="5720" customFormat="false" ht="15" hidden="false" customHeight="false" outlineLevel="0" collapsed="false">
      <c r="A5720" s="3" t="n">
        <v>5719</v>
      </c>
      <c r="B5720" s="3" t="n">
        <v>12</v>
      </c>
      <c r="C5720" s="3" t="s">
        <v>275</v>
      </c>
      <c r="D5720" s="4" t="n">
        <v>218.32</v>
      </c>
      <c r="E5720" s="4" t="n">
        <v>219.34</v>
      </c>
      <c r="F5720" s="4" t="n">
        <v>218.01</v>
      </c>
      <c r="G5720" s="4" t="n">
        <v>218.49</v>
      </c>
      <c r="H5720" s="5" t="n">
        <v>3432306</v>
      </c>
      <c r="I5720" s="3"/>
      <c r="J5720" s="3" t="n">
        <f aca="false">ROUND((G5720-G5719)/G5719*100,2)</f>
        <v>-0.53</v>
      </c>
      <c r="K5720" s="3" t="str">
        <f aca="false">B5720&amp;"_"&amp;C5720</f>
        <v>12_2024-11-01</v>
      </c>
    </row>
    <row r="5721" customFormat="false" ht="15" hidden="false" customHeight="false" outlineLevel="0" collapsed="false">
      <c r="A5721" s="3" t="n">
        <v>5720</v>
      </c>
      <c r="B5721" s="3" t="n">
        <v>12</v>
      </c>
      <c r="C5721" s="3" t="s">
        <v>276</v>
      </c>
      <c r="D5721" s="4" t="n">
        <v>217.65</v>
      </c>
      <c r="E5721" s="4" t="n">
        <v>218.79</v>
      </c>
      <c r="F5721" s="4" t="n">
        <v>216.66</v>
      </c>
      <c r="G5721" s="4" t="n">
        <v>217.15</v>
      </c>
      <c r="H5721" s="5" t="n">
        <v>576194</v>
      </c>
      <c r="I5721" s="3"/>
      <c r="J5721" s="3" t="n">
        <f aca="false">ROUND((G5721-G5720)/G5720*100,2)</f>
        <v>-0.61</v>
      </c>
      <c r="K5721" s="3" t="str">
        <f aca="false">B5721&amp;"_"&amp;C5721</f>
        <v>12_2024-11-04</v>
      </c>
    </row>
    <row r="5722" customFormat="false" ht="15" hidden="false" customHeight="false" outlineLevel="0" collapsed="false">
      <c r="A5722" s="3" t="n">
        <v>5721</v>
      </c>
      <c r="B5722" s="3" t="n">
        <v>12</v>
      </c>
      <c r="C5722" s="3" t="s">
        <v>277</v>
      </c>
      <c r="D5722" s="4" t="n">
        <v>218.12</v>
      </c>
      <c r="E5722" s="4" t="n">
        <v>219.29</v>
      </c>
      <c r="F5722" s="4" t="n">
        <v>216.85</v>
      </c>
      <c r="G5722" s="4" t="n">
        <v>217.82</v>
      </c>
      <c r="H5722" s="5" t="n">
        <v>3734257</v>
      </c>
      <c r="I5722" s="3"/>
      <c r="J5722" s="3" t="n">
        <f aca="false">ROUND((G5722-G5721)/G5721*100,2)</f>
        <v>0.31</v>
      </c>
      <c r="K5722" s="3" t="str">
        <f aca="false">B5722&amp;"_"&amp;C5722</f>
        <v>12_2024-11-05</v>
      </c>
    </row>
    <row r="5723" customFormat="false" ht="15" hidden="false" customHeight="false" outlineLevel="0" collapsed="false">
      <c r="A5723" s="3" t="n">
        <v>5722</v>
      </c>
      <c r="B5723" s="3" t="n">
        <v>12</v>
      </c>
      <c r="C5723" s="3" t="s">
        <v>278</v>
      </c>
      <c r="D5723" s="4" t="n">
        <v>218.08</v>
      </c>
      <c r="E5723" s="4" t="n">
        <v>218.35</v>
      </c>
      <c r="F5723" s="4" t="n">
        <v>216.72</v>
      </c>
      <c r="G5723" s="4" t="n">
        <v>217.65</v>
      </c>
      <c r="H5723" s="5" t="n">
        <v>5176997</v>
      </c>
      <c r="I5723" s="3"/>
      <c r="J5723" s="3" t="n">
        <f aca="false">ROUND((G5723-G5722)/G5722*100,2)</f>
        <v>-0.08</v>
      </c>
      <c r="K5723" s="3" t="str">
        <f aca="false">B5723&amp;"_"&amp;C5723</f>
        <v>12_2024-11-06</v>
      </c>
    </row>
    <row r="5724" customFormat="false" ht="15" hidden="false" customHeight="false" outlineLevel="0" collapsed="false">
      <c r="A5724" s="3" t="n">
        <v>5723</v>
      </c>
      <c r="B5724" s="3" t="n">
        <v>12</v>
      </c>
      <c r="C5724" s="3" t="s">
        <v>279</v>
      </c>
      <c r="D5724" s="4" t="n">
        <v>218.46</v>
      </c>
      <c r="E5724" s="4" t="n">
        <v>219.63</v>
      </c>
      <c r="F5724" s="4" t="n">
        <v>218</v>
      </c>
      <c r="G5724" s="4" t="n">
        <v>218.84</v>
      </c>
      <c r="H5724" s="5" t="n">
        <v>3989337</v>
      </c>
      <c r="I5724" s="3"/>
      <c r="J5724" s="3" t="n">
        <f aca="false">ROUND((G5724-G5723)/G5723*100,2)</f>
        <v>0.55</v>
      </c>
      <c r="K5724" s="3" t="str">
        <f aca="false">B5724&amp;"_"&amp;C5724</f>
        <v>12_2024-11-07</v>
      </c>
    </row>
    <row r="5725" customFormat="false" ht="15" hidden="false" customHeight="false" outlineLevel="0" collapsed="false">
      <c r="A5725" s="3" t="n">
        <v>5724</v>
      </c>
      <c r="B5725" s="3" t="n">
        <v>12</v>
      </c>
      <c r="C5725" s="3" t="s">
        <v>280</v>
      </c>
      <c r="D5725" s="4" t="n">
        <v>219.73</v>
      </c>
      <c r="E5725" s="4" t="n">
        <v>219.77</v>
      </c>
      <c r="F5725" s="4" t="n">
        <v>218.53</v>
      </c>
      <c r="G5725" s="4" t="n">
        <v>219.4</v>
      </c>
      <c r="H5725" s="5" t="n">
        <v>3674304</v>
      </c>
      <c r="I5725" s="3"/>
      <c r="J5725" s="3" t="n">
        <f aca="false">ROUND((G5725-G5724)/G5724*100,2)</f>
        <v>0.26</v>
      </c>
      <c r="K5725" s="3" t="str">
        <f aca="false">B5725&amp;"_"&amp;C5725</f>
        <v>12_2024-11-08</v>
      </c>
    </row>
    <row r="5726" customFormat="false" ht="15" hidden="false" customHeight="false" outlineLevel="0" collapsed="false">
      <c r="A5726" s="3" t="n">
        <v>5725</v>
      </c>
      <c r="B5726" s="3" t="n">
        <v>12</v>
      </c>
      <c r="C5726" s="3" t="s">
        <v>281</v>
      </c>
      <c r="D5726" s="4" t="n">
        <v>219.66</v>
      </c>
      <c r="E5726" s="4" t="n">
        <v>220.49</v>
      </c>
      <c r="F5726" s="4" t="n">
        <v>218.55</v>
      </c>
      <c r="G5726" s="4" t="n">
        <v>220.08</v>
      </c>
      <c r="H5726" s="5" t="n">
        <v>5581168</v>
      </c>
      <c r="I5726" s="3"/>
      <c r="J5726" s="3" t="n">
        <f aca="false">ROUND((G5726-G5725)/G5725*100,2)</f>
        <v>0.31</v>
      </c>
      <c r="K5726" s="3" t="str">
        <f aca="false">B5726&amp;"_"&amp;C5726</f>
        <v>12_2024-11-11</v>
      </c>
    </row>
    <row r="5727" customFormat="false" ht="15" hidden="false" customHeight="false" outlineLevel="0" collapsed="false">
      <c r="A5727" s="3" t="n">
        <v>5726</v>
      </c>
      <c r="B5727" s="3" t="n">
        <v>12</v>
      </c>
      <c r="C5727" s="3" t="s">
        <v>282</v>
      </c>
      <c r="D5727" s="4" t="n">
        <v>220.8</v>
      </c>
      <c r="E5727" s="4" t="n">
        <v>221.41</v>
      </c>
      <c r="F5727" s="4" t="n">
        <v>220.44</v>
      </c>
      <c r="G5727" s="4" t="n">
        <v>221.19</v>
      </c>
      <c r="H5727" s="5" t="n">
        <v>4161422</v>
      </c>
      <c r="I5727" s="3"/>
      <c r="J5727" s="3" t="n">
        <f aca="false">ROUND((G5727-G5726)/G5726*100,2)</f>
        <v>0.5</v>
      </c>
      <c r="K5727" s="3" t="str">
        <f aca="false">B5727&amp;"_"&amp;C5727</f>
        <v>12_2024-11-12</v>
      </c>
    </row>
    <row r="5728" customFormat="false" ht="15" hidden="false" customHeight="false" outlineLevel="0" collapsed="false">
      <c r="A5728" s="3" t="n">
        <v>5727</v>
      </c>
      <c r="B5728" s="3" t="n">
        <v>12</v>
      </c>
      <c r="C5728" s="3" t="s">
        <v>283</v>
      </c>
      <c r="D5728" s="4" t="n">
        <v>221.98</v>
      </c>
      <c r="E5728" s="4" t="n">
        <v>222.37</v>
      </c>
      <c r="F5728" s="4" t="n">
        <v>221.81</v>
      </c>
      <c r="G5728" s="4" t="n">
        <v>222.29</v>
      </c>
      <c r="H5728" s="5" t="n">
        <v>5888081</v>
      </c>
      <c r="I5728" s="3"/>
      <c r="J5728" s="3" t="n">
        <f aca="false">ROUND((G5728-G5727)/G5727*100,2)</f>
        <v>0.5</v>
      </c>
      <c r="K5728" s="3" t="str">
        <f aca="false">B5728&amp;"_"&amp;C5728</f>
        <v>12_2024-11-13</v>
      </c>
    </row>
    <row r="5729" customFormat="false" ht="15" hidden="false" customHeight="false" outlineLevel="0" collapsed="false">
      <c r="A5729" s="3" t="n">
        <v>5728</v>
      </c>
      <c r="B5729" s="3" t="n">
        <v>12</v>
      </c>
      <c r="C5729" s="3" t="s">
        <v>284</v>
      </c>
      <c r="D5729" s="4" t="n">
        <v>221.96</v>
      </c>
      <c r="E5729" s="4" t="n">
        <v>223.72</v>
      </c>
      <c r="F5729" s="4" t="n">
        <v>221.19</v>
      </c>
      <c r="G5729" s="4" t="n">
        <v>222.45</v>
      </c>
      <c r="H5729" s="5" t="n">
        <v>717018</v>
      </c>
      <c r="I5729" s="3"/>
      <c r="J5729" s="3" t="n">
        <f aca="false">ROUND((G5729-G5728)/G5728*100,2)</f>
        <v>0.07</v>
      </c>
      <c r="K5729" s="3" t="str">
        <f aca="false">B5729&amp;"_"&amp;C5729</f>
        <v>12_2024-11-14</v>
      </c>
    </row>
    <row r="5730" customFormat="false" ht="15" hidden="false" customHeight="false" outlineLevel="0" collapsed="false">
      <c r="A5730" s="3" t="n">
        <v>5729</v>
      </c>
      <c r="B5730" s="3" t="n">
        <v>12</v>
      </c>
      <c r="C5730" s="3" t="s">
        <v>285</v>
      </c>
      <c r="D5730" s="4" t="n">
        <v>223.5</v>
      </c>
      <c r="E5730" s="4" t="n">
        <v>223.62</v>
      </c>
      <c r="F5730" s="4" t="n">
        <v>222.47</v>
      </c>
      <c r="G5730" s="4" t="n">
        <v>223.49</v>
      </c>
      <c r="H5730" s="5" t="n">
        <v>1578355</v>
      </c>
      <c r="I5730" s="3"/>
      <c r="J5730" s="3" t="n">
        <f aca="false">ROUND((G5730-G5729)/G5729*100,2)</f>
        <v>0.47</v>
      </c>
      <c r="K5730" s="3" t="str">
        <f aca="false">B5730&amp;"_"&amp;C5730</f>
        <v>12_2024-11-15</v>
      </c>
    </row>
    <row r="5731" customFormat="false" ht="15" hidden="false" customHeight="false" outlineLevel="0" collapsed="false">
      <c r="A5731" s="3" t="n">
        <v>5730</v>
      </c>
      <c r="B5731" s="3" t="n">
        <v>12</v>
      </c>
      <c r="C5731" s="3" t="s">
        <v>286</v>
      </c>
      <c r="D5731" s="4" t="n">
        <v>223.94</v>
      </c>
      <c r="E5731" s="4" t="n">
        <v>224.91</v>
      </c>
      <c r="F5731" s="4" t="n">
        <v>223.2</v>
      </c>
      <c r="G5731" s="4" t="n">
        <v>224.44</v>
      </c>
      <c r="H5731" s="5" t="n">
        <v>900057</v>
      </c>
      <c r="I5731" s="3"/>
      <c r="J5731" s="3" t="n">
        <f aca="false">ROUND((G5731-G5730)/G5730*100,2)</f>
        <v>0.43</v>
      </c>
      <c r="K5731" s="3" t="str">
        <f aca="false">B5731&amp;"_"&amp;C5731</f>
        <v>12_2024-11-18</v>
      </c>
    </row>
    <row r="5732" customFormat="false" ht="15" hidden="false" customHeight="false" outlineLevel="0" collapsed="false">
      <c r="A5732" s="3" t="n">
        <v>5731</v>
      </c>
      <c r="B5732" s="3" t="n">
        <v>12</v>
      </c>
      <c r="C5732" s="3" t="s">
        <v>287</v>
      </c>
      <c r="D5732" s="4" t="n">
        <v>226.2</v>
      </c>
      <c r="E5732" s="4" t="n">
        <v>226.25</v>
      </c>
      <c r="F5732" s="4" t="n">
        <v>224.39</v>
      </c>
      <c r="G5732" s="4" t="n">
        <v>225.3</v>
      </c>
      <c r="H5732" s="5" t="n">
        <v>7599843</v>
      </c>
      <c r="I5732" s="3"/>
      <c r="J5732" s="3" t="n">
        <f aca="false">ROUND((G5732-G5731)/G5731*100,2)</f>
        <v>0.38</v>
      </c>
      <c r="K5732" s="3" t="str">
        <f aca="false">B5732&amp;"_"&amp;C5732</f>
        <v>12_2024-11-19</v>
      </c>
    </row>
    <row r="5733" customFormat="false" ht="15" hidden="false" customHeight="false" outlineLevel="0" collapsed="false">
      <c r="A5733" s="3" t="n">
        <v>5732</v>
      </c>
      <c r="B5733" s="3" t="n">
        <v>12</v>
      </c>
      <c r="C5733" s="3" t="s">
        <v>288</v>
      </c>
      <c r="D5733" s="4" t="n">
        <v>224.33</v>
      </c>
      <c r="E5733" s="4" t="n">
        <v>224.86</v>
      </c>
      <c r="F5733" s="4" t="n">
        <v>223.71</v>
      </c>
      <c r="G5733" s="4" t="n">
        <v>224.57</v>
      </c>
      <c r="H5733" s="5" t="n">
        <v>6782788</v>
      </c>
      <c r="I5733" s="3"/>
      <c r="J5733" s="3" t="n">
        <f aca="false">ROUND((G5733-G5732)/G5732*100,2)</f>
        <v>-0.32</v>
      </c>
      <c r="K5733" s="3" t="str">
        <f aca="false">B5733&amp;"_"&amp;C5733</f>
        <v>12_2024-11-20</v>
      </c>
    </row>
    <row r="5734" customFormat="false" ht="15" hidden="false" customHeight="false" outlineLevel="0" collapsed="false">
      <c r="A5734" s="3" t="n">
        <v>5733</v>
      </c>
      <c r="B5734" s="3" t="n">
        <v>12</v>
      </c>
      <c r="C5734" s="3" t="s">
        <v>289</v>
      </c>
      <c r="D5734" s="4" t="n">
        <v>223.99</v>
      </c>
      <c r="E5734" s="4" t="n">
        <v>225.7</v>
      </c>
      <c r="F5734" s="4" t="n">
        <v>223.38</v>
      </c>
      <c r="G5734" s="4" t="n">
        <v>224.85</v>
      </c>
      <c r="H5734" s="5" t="n">
        <v>1742755</v>
      </c>
      <c r="I5734" s="3"/>
      <c r="J5734" s="3" t="n">
        <f aca="false">ROUND((G5734-G5733)/G5733*100,2)</f>
        <v>0.12</v>
      </c>
      <c r="K5734" s="3" t="str">
        <f aca="false">B5734&amp;"_"&amp;C5734</f>
        <v>12_2024-11-21</v>
      </c>
    </row>
    <row r="5735" customFormat="false" ht="15" hidden="false" customHeight="false" outlineLevel="0" collapsed="false">
      <c r="A5735" s="3" t="n">
        <v>5734</v>
      </c>
      <c r="B5735" s="3" t="n">
        <v>12</v>
      </c>
      <c r="C5735" s="3" t="s">
        <v>290</v>
      </c>
      <c r="D5735" s="4" t="n">
        <v>226.18</v>
      </c>
      <c r="E5735" s="4" t="n">
        <v>226.28</v>
      </c>
      <c r="F5735" s="4" t="n">
        <v>225.27</v>
      </c>
      <c r="G5735" s="4" t="n">
        <v>225.7</v>
      </c>
      <c r="H5735" s="5" t="n">
        <v>3357287</v>
      </c>
      <c r="I5735" s="3"/>
      <c r="J5735" s="3" t="n">
        <f aca="false">ROUND((G5735-G5734)/G5734*100,2)</f>
        <v>0.38</v>
      </c>
      <c r="K5735" s="3" t="str">
        <f aca="false">B5735&amp;"_"&amp;C5735</f>
        <v>12_2024-11-22</v>
      </c>
    </row>
    <row r="5736" customFormat="false" ht="15" hidden="false" customHeight="false" outlineLevel="0" collapsed="false">
      <c r="A5736" s="3" t="n">
        <v>5735</v>
      </c>
      <c r="B5736" s="3" t="n">
        <v>12</v>
      </c>
      <c r="C5736" s="3" t="s">
        <v>291</v>
      </c>
      <c r="D5736" s="4" t="n">
        <v>224.42</v>
      </c>
      <c r="E5736" s="4" t="n">
        <v>225.59</v>
      </c>
      <c r="F5736" s="4" t="n">
        <v>223.63</v>
      </c>
      <c r="G5736" s="4" t="n">
        <v>224.65</v>
      </c>
      <c r="H5736" s="5" t="n">
        <v>7234804</v>
      </c>
      <c r="I5736" s="3"/>
      <c r="J5736" s="3" t="n">
        <f aca="false">ROUND((G5736-G5735)/G5735*100,2)</f>
        <v>-0.47</v>
      </c>
      <c r="K5736" s="3" t="str">
        <f aca="false">B5736&amp;"_"&amp;C5736</f>
        <v>12_2024-11-25</v>
      </c>
    </row>
    <row r="5737" customFormat="false" ht="15" hidden="false" customHeight="false" outlineLevel="0" collapsed="false">
      <c r="A5737" s="3" t="n">
        <v>5736</v>
      </c>
      <c r="B5737" s="3" t="n">
        <v>12</v>
      </c>
      <c r="C5737" s="3" t="s">
        <v>292</v>
      </c>
      <c r="D5737" s="4" t="n">
        <v>223.55</v>
      </c>
      <c r="E5737" s="4" t="n">
        <v>224.47</v>
      </c>
      <c r="F5737" s="4" t="n">
        <v>222.78</v>
      </c>
      <c r="G5737" s="4" t="n">
        <v>223.81</v>
      </c>
      <c r="H5737" s="5" t="n">
        <v>5087040</v>
      </c>
      <c r="I5737" s="3"/>
      <c r="J5737" s="3" t="n">
        <f aca="false">ROUND((G5737-G5736)/G5736*100,2)</f>
        <v>-0.37</v>
      </c>
      <c r="K5737" s="3" t="str">
        <f aca="false">B5737&amp;"_"&amp;C5737</f>
        <v>12_2024-11-26</v>
      </c>
    </row>
    <row r="5738" customFormat="false" ht="15" hidden="false" customHeight="false" outlineLevel="0" collapsed="false">
      <c r="A5738" s="3" t="n">
        <v>5737</v>
      </c>
      <c r="B5738" s="3" t="n">
        <v>12</v>
      </c>
      <c r="C5738" s="3" t="s">
        <v>293</v>
      </c>
      <c r="D5738" s="4" t="n">
        <v>223.9</v>
      </c>
      <c r="E5738" s="4" t="n">
        <v>224.34</v>
      </c>
      <c r="F5738" s="4" t="n">
        <v>222.34</v>
      </c>
      <c r="G5738" s="4" t="n">
        <v>223.2</v>
      </c>
      <c r="H5738" s="5" t="n">
        <v>5662467</v>
      </c>
      <c r="I5738" s="3"/>
      <c r="J5738" s="3" t="n">
        <f aca="false">ROUND((G5738-G5737)/G5737*100,2)</f>
        <v>-0.27</v>
      </c>
      <c r="K5738" s="3" t="str">
        <f aca="false">B5738&amp;"_"&amp;C5738</f>
        <v>12_2024-11-27</v>
      </c>
    </row>
    <row r="5739" customFormat="false" ht="15" hidden="false" customHeight="false" outlineLevel="0" collapsed="false">
      <c r="A5739" s="3" t="n">
        <v>5738</v>
      </c>
      <c r="B5739" s="3" t="n">
        <v>12</v>
      </c>
      <c r="C5739" s="3" t="s">
        <v>294</v>
      </c>
      <c r="D5739" s="4" t="n">
        <v>223.61</v>
      </c>
      <c r="E5739" s="4" t="n">
        <v>224.57</v>
      </c>
      <c r="F5739" s="4" t="n">
        <v>222.76</v>
      </c>
      <c r="G5739" s="4" t="n">
        <v>223.81</v>
      </c>
      <c r="H5739" s="5" t="n">
        <v>3823328</v>
      </c>
      <c r="I5739" s="3"/>
      <c r="J5739" s="3" t="n">
        <f aca="false">ROUND((G5739-G5738)/G5738*100,2)</f>
        <v>0.27</v>
      </c>
      <c r="K5739" s="3" t="str">
        <f aca="false">B5739&amp;"_"&amp;C5739</f>
        <v>12_2024-11-28</v>
      </c>
    </row>
    <row r="5740" customFormat="false" ht="15" hidden="false" customHeight="false" outlineLevel="0" collapsed="false">
      <c r="A5740" s="3" t="n">
        <v>5739</v>
      </c>
      <c r="B5740" s="3" t="n">
        <v>12</v>
      </c>
      <c r="C5740" s="3" t="s">
        <v>295</v>
      </c>
      <c r="D5740" s="4" t="n">
        <v>224.23</v>
      </c>
      <c r="E5740" s="4" t="n">
        <v>225.36</v>
      </c>
      <c r="F5740" s="4" t="n">
        <v>222.33</v>
      </c>
      <c r="G5740" s="4" t="n">
        <v>223.53</v>
      </c>
      <c r="H5740" s="5" t="n">
        <v>4693630</v>
      </c>
      <c r="I5740" s="3"/>
      <c r="J5740" s="3" t="n">
        <f aca="false">ROUND((G5740-G5739)/G5739*100,2)</f>
        <v>-0.13</v>
      </c>
      <c r="K5740" s="3" t="str">
        <f aca="false">B5740&amp;"_"&amp;C5740</f>
        <v>12_2024-11-29</v>
      </c>
    </row>
    <row r="5741" customFormat="false" ht="15" hidden="false" customHeight="false" outlineLevel="0" collapsed="false">
      <c r="A5741" s="3" t="n">
        <v>5740</v>
      </c>
      <c r="B5741" s="3" t="n">
        <v>12</v>
      </c>
      <c r="C5741" s="3" t="s">
        <v>296</v>
      </c>
      <c r="D5741" s="4" t="n">
        <v>224.55</v>
      </c>
      <c r="E5741" s="4" t="n">
        <v>225.82</v>
      </c>
      <c r="F5741" s="4" t="n">
        <v>223.4</v>
      </c>
      <c r="G5741" s="4" t="n">
        <v>224.33</v>
      </c>
      <c r="H5741" s="5" t="n">
        <v>1482360</v>
      </c>
      <c r="I5741" s="3"/>
      <c r="J5741" s="3" t="n">
        <f aca="false">ROUND((G5741-G5740)/G5740*100,2)</f>
        <v>0.36</v>
      </c>
      <c r="K5741" s="3" t="str">
        <f aca="false">B5741&amp;"_"&amp;C5741</f>
        <v>12_2024-12-02</v>
      </c>
    </row>
    <row r="5742" customFormat="false" ht="15" hidden="false" customHeight="false" outlineLevel="0" collapsed="false">
      <c r="A5742" s="3" t="n">
        <v>5741</v>
      </c>
      <c r="B5742" s="3" t="n">
        <v>12</v>
      </c>
      <c r="C5742" s="3" t="s">
        <v>297</v>
      </c>
      <c r="D5742" s="4" t="n">
        <v>224.82</v>
      </c>
      <c r="E5742" s="4" t="n">
        <v>226.73</v>
      </c>
      <c r="F5742" s="4" t="n">
        <v>223.55</v>
      </c>
      <c r="G5742" s="4" t="n">
        <v>225.47</v>
      </c>
      <c r="H5742" s="5" t="n">
        <v>7206650</v>
      </c>
      <c r="I5742" s="3"/>
      <c r="J5742" s="3" t="n">
        <f aca="false">ROUND((G5742-G5741)/G5741*100,2)</f>
        <v>0.51</v>
      </c>
      <c r="K5742" s="3" t="str">
        <f aca="false">B5742&amp;"_"&amp;C5742</f>
        <v>12_2024-12-03</v>
      </c>
    </row>
    <row r="5743" customFormat="false" ht="15" hidden="false" customHeight="false" outlineLevel="0" collapsed="false">
      <c r="A5743" s="3" t="n">
        <v>5742</v>
      </c>
      <c r="B5743" s="3" t="n">
        <v>12</v>
      </c>
      <c r="C5743" s="3" t="s">
        <v>298</v>
      </c>
      <c r="D5743" s="4" t="n">
        <v>224.41</v>
      </c>
      <c r="E5743" s="4" t="n">
        <v>225.28</v>
      </c>
      <c r="F5743" s="4" t="n">
        <v>223.25</v>
      </c>
      <c r="G5743" s="4" t="n">
        <v>223.92</v>
      </c>
      <c r="H5743" s="5" t="n">
        <v>6311315</v>
      </c>
      <c r="I5743" s="3"/>
      <c r="J5743" s="3" t="n">
        <f aca="false">ROUND((G5743-G5742)/G5742*100,2)</f>
        <v>-0.69</v>
      </c>
      <c r="K5743" s="3" t="str">
        <f aca="false">B5743&amp;"_"&amp;C5743</f>
        <v>12_2024-12-04</v>
      </c>
    </row>
    <row r="5744" customFormat="false" ht="15" hidden="false" customHeight="false" outlineLevel="0" collapsed="false">
      <c r="A5744" s="3" t="n">
        <v>5743</v>
      </c>
      <c r="B5744" s="3" t="n">
        <v>12</v>
      </c>
      <c r="C5744" s="3" t="s">
        <v>299</v>
      </c>
      <c r="D5744" s="4" t="n">
        <v>224.34</v>
      </c>
      <c r="E5744" s="4" t="n">
        <v>225.16</v>
      </c>
      <c r="F5744" s="4" t="n">
        <v>223.49</v>
      </c>
      <c r="G5744" s="4" t="n">
        <v>225.07</v>
      </c>
      <c r="H5744" s="5" t="n">
        <v>1887305</v>
      </c>
      <c r="I5744" s="3"/>
      <c r="J5744" s="3" t="n">
        <f aca="false">ROUND((G5744-G5743)/G5743*100,2)</f>
        <v>0.51</v>
      </c>
      <c r="K5744" s="3" t="str">
        <f aca="false">B5744&amp;"_"&amp;C5744</f>
        <v>12_2024-12-05</v>
      </c>
    </row>
    <row r="5745" customFormat="false" ht="15" hidden="false" customHeight="false" outlineLevel="0" collapsed="false">
      <c r="A5745" s="3" t="n">
        <v>5744</v>
      </c>
      <c r="B5745" s="3" t="n">
        <v>12</v>
      </c>
      <c r="C5745" s="3" t="s">
        <v>300</v>
      </c>
      <c r="D5745" s="4" t="n">
        <v>225.28</v>
      </c>
      <c r="E5745" s="4" t="n">
        <v>226.87</v>
      </c>
      <c r="F5745" s="4" t="n">
        <v>224.61</v>
      </c>
      <c r="G5745" s="4" t="n">
        <v>225.64</v>
      </c>
      <c r="H5745" s="5" t="n">
        <v>5828994</v>
      </c>
      <c r="I5745" s="3"/>
      <c r="J5745" s="3" t="n">
        <f aca="false">ROUND((G5745-G5744)/G5744*100,2)</f>
        <v>0.25</v>
      </c>
      <c r="K5745" s="3" t="str">
        <f aca="false">B5745&amp;"_"&amp;C5745</f>
        <v>12_2024-12-06</v>
      </c>
    </row>
    <row r="5746" customFormat="false" ht="15" hidden="false" customHeight="false" outlineLevel="0" collapsed="false">
      <c r="A5746" s="3" t="n">
        <v>5745</v>
      </c>
      <c r="B5746" s="3" t="n">
        <v>12</v>
      </c>
      <c r="C5746" s="3" t="s">
        <v>301</v>
      </c>
      <c r="D5746" s="4" t="n">
        <v>224.96</v>
      </c>
      <c r="E5746" s="4" t="n">
        <v>226.56</v>
      </c>
      <c r="F5746" s="4" t="n">
        <v>224.06</v>
      </c>
      <c r="G5746" s="4" t="n">
        <v>225.49</v>
      </c>
      <c r="H5746" s="5" t="n">
        <v>4051882</v>
      </c>
      <c r="I5746" s="3"/>
      <c r="J5746" s="3" t="n">
        <f aca="false">ROUND((G5746-G5745)/G5745*100,2)</f>
        <v>-0.07</v>
      </c>
      <c r="K5746" s="3" t="str">
        <f aca="false">B5746&amp;"_"&amp;C5746</f>
        <v>12_2024-12-09</v>
      </c>
    </row>
    <row r="5747" customFormat="false" ht="15" hidden="false" customHeight="false" outlineLevel="0" collapsed="false">
      <c r="A5747" s="3" t="n">
        <v>5746</v>
      </c>
      <c r="B5747" s="3" t="n">
        <v>12</v>
      </c>
      <c r="C5747" s="3" t="s">
        <v>302</v>
      </c>
      <c r="D5747" s="4" t="n">
        <v>225.56</v>
      </c>
      <c r="E5747" s="4" t="n">
        <v>226.61</v>
      </c>
      <c r="F5747" s="4" t="n">
        <v>225.2</v>
      </c>
      <c r="G5747" s="4" t="n">
        <v>225.76</v>
      </c>
      <c r="H5747" s="5" t="n">
        <v>2018608</v>
      </c>
      <c r="I5747" s="3"/>
      <c r="J5747" s="3" t="n">
        <f aca="false">ROUND((G5747-G5746)/G5746*100,2)</f>
        <v>0.12</v>
      </c>
      <c r="K5747" s="3" t="str">
        <f aca="false">B5747&amp;"_"&amp;C5747</f>
        <v>12_2024-12-10</v>
      </c>
    </row>
    <row r="5748" customFormat="false" ht="15" hidden="false" customHeight="false" outlineLevel="0" collapsed="false">
      <c r="A5748" s="3" t="n">
        <v>5747</v>
      </c>
      <c r="B5748" s="3" t="n">
        <v>12</v>
      </c>
      <c r="C5748" s="3" t="s">
        <v>303</v>
      </c>
      <c r="D5748" s="4" t="n">
        <v>223.55</v>
      </c>
      <c r="E5748" s="4" t="n">
        <v>225.48</v>
      </c>
      <c r="F5748" s="4" t="n">
        <v>223.3</v>
      </c>
      <c r="G5748" s="4" t="n">
        <v>224.2</v>
      </c>
      <c r="H5748" s="5" t="n">
        <v>5965863</v>
      </c>
      <c r="I5748" s="3"/>
      <c r="J5748" s="3" t="n">
        <f aca="false">ROUND((G5748-G5747)/G5747*100,2)</f>
        <v>-0.69</v>
      </c>
      <c r="K5748" s="3" t="str">
        <f aca="false">B5748&amp;"_"&amp;C5748</f>
        <v>12_2024-12-11</v>
      </c>
    </row>
    <row r="5749" customFormat="false" ht="15" hidden="false" customHeight="false" outlineLevel="0" collapsed="false">
      <c r="A5749" s="3" t="n">
        <v>5748</v>
      </c>
      <c r="B5749" s="3" t="n">
        <v>12</v>
      </c>
      <c r="C5749" s="3" t="s">
        <v>304</v>
      </c>
      <c r="D5749" s="4" t="n">
        <v>224.39</v>
      </c>
      <c r="E5749" s="4" t="n">
        <v>224.71</v>
      </c>
      <c r="F5749" s="4" t="n">
        <v>223.09</v>
      </c>
      <c r="G5749" s="4" t="n">
        <v>224.06</v>
      </c>
      <c r="H5749" s="5" t="n">
        <v>1186714</v>
      </c>
      <c r="I5749" s="3"/>
      <c r="J5749" s="3" t="n">
        <f aca="false">ROUND((G5749-G5748)/G5748*100,2)</f>
        <v>-0.06</v>
      </c>
      <c r="K5749" s="3" t="str">
        <f aca="false">B5749&amp;"_"&amp;C5749</f>
        <v>12_2024-12-12</v>
      </c>
    </row>
    <row r="5750" customFormat="false" ht="15" hidden="false" customHeight="false" outlineLevel="0" collapsed="false">
      <c r="A5750" s="3" t="n">
        <v>5749</v>
      </c>
      <c r="B5750" s="3" t="n">
        <v>12</v>
      </c>
      <c r="C5750" s="3" t="s">
        <v>305</v>
      </c>
      <c r="D5750" s="4" t="n">
        <v>226.09</v>
      </c>
      <c r="E5750" s="4" t="n">
        <v>226.48</v>
      </c>
      <c r="F5750" s="4" t="n">
        <v>224.41</v>
      </c>
      <c r="G5750" s="4" t="n">
        <v>225.41</v>
      </c>
      <c r="H5750" s="5" t="n">
        <v>1796543</v>
      </c>
      <c r="I5750" s="3"/>
      <c r="J5750" s="3" t="n">
        <f aca="false">ROUND((G5750-G5749)/G5749*100,2)</f>
        <v>0.6</v>
      </c>
      <c r="K5750" s="3" t="str">
        <f aca="false">B5750&amp;"_"&amp;C5750</f>
        <v>12_2024-12-13</v>
      </c>
    </row>
    <row r="5751" customFormat="false" ht="15" hidden="false" customHeight="false" outlineLevel="0" collapsed="false">
      <c r="A5751" s="3" t="n">
        <v>5750</v>
      </c>
      <c r="B5751" s="3" t="n">
        <v>12</v>
      </c>
      <c r="C5751" s="3" t="s">
        <v>306</v>
      </c>
      <c r="D5751" s="4" t="n">
        <v>227.29</v>
      </c>
      <c r="E5751" s="4" t="n">
        <v>228.89</v>
      </c>
      <c r="F5751" s="4" t="n">
        <v>226.97</v>
      </c>
      <c r="G5751" s="4" t="n">
        <v>227.84</v>
      </c>
      <c r="H5751" s="5" t="n">
        <v>5329893</v>
      </c>
      <c r="I5751" s="3"/>
      <c r="J5751" s="3" t="n">
        <f aca="false">ROUND((G5751-G5750)/G5750*100,2)</f>
        <v>1.08</v>
      </c>
      <c r="K5751" s="3" t="str">
        <f aca="false">B5751&amp;"_"&amp;C5751</f>
        <v>12_2024-12-16</v>
      </c>
    </row>
    <row r="5752" customFormat="false" ht="15" hidden="false" customHeight="false" outlineLevel="0" collapsed="false">
      <c r="A5752" s="3" t="n">
        <v>5751</v>
      </c>
      <c r="B5752" s="3" t="n">
        <v>12</v>
      </c>
      <c r="C5752" s="3" t="s">
        <v>307</v>
      </c>
      <c r="D5752" s="4" t="n">
        <v>227.42</v>
      </c>
      <c r="E5752" s="4" t="n">
        <v>228.12</v>
      </c>
      <c r="F5752" s="4" t="n">
        <v>226.44</v>
      </c>
      <c r="G5752" s="4" t="n">
        <v>227.88</v>
      </c>
      <c r="H5752" s="5" t="n">
        <v>6670555</v>
      </c>
      <c r="I5752" s="3"/>
      <c r="J5752" s="3" t="n">
        <f aca="false">ROUND((G5752-G5751)/G5751*100,2)</f>
        <v>0.02</v>
      </c>
      <c r="K5752" s="3" t="str">
        <f aca="false">B5752&amp;"_"&amp;C5752</f>
        <v>12_2024-12-17</v>
      </c>
    </row>
    <row r="5753" customFormat="false" ht="15" hidden="false" customHeight="false" outlineLevel="0" collapsed="false">
      <c r="A5753" s="3" t="n">
        <v>5752</v>
      </c>
      <c r="B5753" s="3" t="n">
        <v>12</v>
      </c>
      <c r="C5753" s="3" t="s">
        <v>308</v>
      </c>
      <c r="D5753" s="4" t="n">
        <v>228.41</v>
      </c>
      <c r="E5753" s="4" t="n">
        <v>228.9</v>
      </c>
      <c r="F5753" s="4" t="n">
        <v>226.54</v>
      </c>
      <c r="G5753" s="4" t="n">
        <v>227.68</v>
      </c>
      <c r="H5753" s="5" t="n">
        <v>1735744</v>
      </c>
      <c r="I5753" s="3"/>
      <c r="J5753" s="3" t="n">
        <f aca="false">ROUND((G5753-G5752)/G5752*100,2)</f>
        <v>-0.09</v>
      </c>
      <c r="K5753" s="3" t="str">
        <f aca="false">B5753&amp;"_"&amp;C5753</f>
        <v>12_2024-12-18</v>
      </c>
    </row>
    <row r="5754" customFormat="false" ht="15" hidden="false" customHeight="false" outlineLevel="0" collapsed="false">
      <c r="A5754" s="3" t="n">
        <v>5753</v>
      </c>
      <c r="B5754" s="3" t="n">
        <v>12</v>
      </c>
      <c r="C5754" s="3" t="s">
        <v>309</v>
      </c>
      <c r="D5754" s="4" t="n">
        <v>227</v>
      </c>
      <c r="E5754" s="4" t="n">
        <v>227.96</v>
      </c>
      <c r="F5754" s="4" t="n">
        <v>226.49</v>
      </c>
      <c r="G5754" s="4" t="n">
        <v>226.87</v>
      </c>
      <c r="H5754" s="5" t="n">
        <v>6629745</v>
      </c>
      <c r="I5754" s="3"/>
      <c r="J5754" s="3" t="n">
        <f aca="false">ROUND((G5754-G5753)/G5753*100,2)</f>
        <v>-0.36</v>
      </c>
      <c r="K5754" s="3" t="str">
        <f aca="false">B5754&amp;"_"&amp;C5754</f>
        <v>12_2024-12-19</v>
      </c>
    </row>
    <row r="5755" customFormat="false" ht="15" hidden="false" customHeight="false" outlineLevel="0" collapsed="false">
      <c r="A5755" s="3" t="n">
        <v>5754</v>
      </c>
      <c r="B5755" s="3" t="n">
        <v>12</v>
      </c>
      <c r="C5755" s="3" t="s">
        <v>310</v>
      </c>
      <c r="D5755" s="4" t="n">
        <v>227.16</v>
      </c>
      <c r="E5755" s="4" t="n">
        <v>227.51</v>
      </c>
      <c r="F5755" s="4" t="n">
        <v>226.78</v>
      </c>
      <c r="G5755" s="4" t="n">
        <v>226.97</v>
      </c>
      <c r="H5755" s="5" t="n">
        <v>7331726</v>
      </c>
      <c r="I5755" s="3"/>
      <c r="J5755" s="3" t="n">
        <f aca="false">ROUND((G5755-G5754)/G5754*100,2)</f>
        <v>0.04</v>
      </c>
      <c r="K5755" s="3" t="str">
        <f aca="false">B5755&amp;"_"&amp;C5755</f>
        <v>12_2024-12-20</v>
      </c>
    </row>
    <row r="5756" customFormat="false" ht="15" hidden="false" customHeight="false" outlineLevel="0" collapsed="false">
      <c r="A5756" s="3" t="n">
        <v>5755</v>
      </c>
      <c r="B5756" s="3" t="n">
        <v>12</v>
      </c>
      <c r="C5756" s="3" t="s">
        <v>311</v>
      </c>
      <c r="D5756" s="4" t="n">
        <v>226.64</v>
      </c>
      <c r="E5756" s="4" t="n">
        <v>227.01</v>
      </c>
      <c r="F5756" s="4" t="n">
        <v>225.89</v>
      </c>
      <c r="G5756" s="4" t="n">
        <v>227</v>
      </c>
      <c r="H5756" s="5" t="n">
        <v>4957575</v>
      </c>
      <c r="I5756" s="3"/>
      <c r="J5756" s="3" t="n">
        <f aca="false">ROUND((G5756-G5755)/G5755*100,2)</f>
        <v>0.01</v>
      </c>
      <c r="K5756" s="3" t="str">
        <f aca="false">B5756&amp;"_"&amp;C5756</f>
        <v>12_2024-12-23</v>
      </c>
    </row>
    <row r="5757" customFormat="false" ht="15" hidden="false" customHeight="false" outlineLevel="0" collapsed="false">
      <c r="A5757" s="3" t="n">
        <v>5756</v>
      </c>
      <c r="B5757" s="3" t="n">
        <v>12</v>
      </c>
      <c r="C5757" s="3" t="s">
        <v>312</v>
      </c>
      <c r="D5757" s="4" t="n">
        <v>228.33</v>
      </c>
      <c r="E5757" s="4" t="n">
        <v>229.41</v>
      </c>
      <c r="F5757" s="4" t="n">
        <v>227.23</v>
      </c>
      <c r="G5757" s="4" t="n">
        <v>227.51</v>
      </c>
      <c r="H5757" s="5" t="n">
        <v>2769534</v>
      </c>
      <c r="I5757" s="3"/>
      <c r="J5757" s="3" t="n">
        <f aca="false">ROUND((G5757-G5756)/G5756*100,2)</f>
        <v>0.22</v>
      </c>
      <c r="K5757" s="3" t="str">
        <f aca="false">B5757&amp;"_"&amp;C5757</f>
        <v>12_2024-12-24</v>
      </c>
    </row>
    <row r="5758" customFormat="false" ht="15" hidden="false" customHeight="false" outlineLevel="0" collapsed="false">
      <c r="A5758" s="3" t="n">
        <v>5757</v>
      </c>
      <c r="B5758" s="3" t="n">
        <v>12</v>
      </c>
      <c r="C5758" s="3" t="s">
        <v>313</v>
      </c>
      <c r="D5758" s="4" t="n">
        <v>229.49</v>
      </c>
      <c r="E5758" s="4" t="n">
        <v>230.62</v>
      </c>
      <c r="F5758" s="4" t="n">
        <v>228.99</v>
      </c>
      <c r="G5758" s="4" t="n">
        <v>229.93</v>
      </c>
      <c r="H5758" s="5" t="n">
        <v>1014930</v>
      </c>
      <c r="I5758" s="3"/>
      <c r="J5758" s="3" t="n">
        <f aca="false">ROUND((G5758-G5757)/G5757*100,2)</f>
        <v>1.06</v>
      </c>
      <c r="K5758" s="3" t="str">
        <f aca="false">B5758&amp;"_"&amp;C5758</f>
        <v>12_2024-12-25</v>
      </c>
    </row>
    <row r="5759" customFormat="false" ht="15" hidden="false" customHeight="false" outlineLevel="0" collapsed="false">
      <c r="A5759" s="3" t="n">
        <v>5758</v>
      </c>
      <c r="B5759" s="3" t="n">
        <v>12</v>
      </c>
      <c r="C5759" s="3" t="s">
        <v>314</v>
      </c>
      <c r="D5759" s="4" t="n">
        <v>228.81</v>
      </c>
      <c r="E5759" s="4" t="n">
        <v>230.39</v>
      </c>
      <c r="F5759" s="4" t="n">
        <v>227.96</v>
      </c>
      <c r="G5759" s="4" t="n">
        <v>229.34</v>
      </c>
      <c r="H5759" s="5" t="n">
        <v>5689284</v>
      </c>
      <c r="I5759" s="3"/>
      <c r="J5759" s="3" t="n">
        <f aca="false">ROUND((G5759-G5758)/G5758*100,2)</f>
        <v>-0.26</v>
      </c>
      <c r="K5759" s="3" t="str">
        <f aca="false">B5759&amp;"_"&amp;C5759</f>
        <v>12_2024-12-26</v>
      </c>
    </row>
    <row r="5760" customFormat="false" ht="15" hidden="false" customHeight="false" outlineLevel="0" collapsed="false">
      <c r="A5760" s="3" t="n">
        <v>5759</v>
      </c>
      <c r="B5760" s="3" t="n">
        <v>12</v>
      </c>
      <c r="C5760" s="3" t="s">
        <v>315</v>
      </c>
      <c r="D5760" s="4" t="n">
        <v>229.92</v>
      </c>
      <c r="E5760" s="4" t="n">
        <v>230.34</v>
      </c>
      <c r="F5760" s="4" t="n">
        <v>229.59</v>
      </c>
      <c r="G5760" s="4" t="n">
        <v>230.08</v>
      </c>
      <c r="H5760" s="5" t="n">
        <v>6645399</v>
      </c>
      <c r="I5760" s="3"/>
      <c r="J5760" s="3" t="n">
        <f aca="false">ROUND((G5760-G5759)/G5759*100,2)</f>
        <v>0.32</v>
      </c>
      <c r="K5760" s="3" t="str">
        <f aca="false">B5760&amp;"_"&amp;C5760</f>
        <v>12_2024-12-27</v>
      </c>
    </row>
    <row r="5761" customFormat="false" ht="15" hidden="false" customHeight="false" outlineLevel="0" collapsed="false">
      <c r="A5761" s="3" t="n">
        <v>5760</v>
      </c>
      <c r="B5761" s="3" t="n">
        <v>12</v>
      </c>
      <c r="C5761" s="3" t="s">
        <v>316</v>
      </c>
      <c r="D5761" s="4" t="n">
        <v>228.75</v>
      </c>
      <c r="E5761" s="4" t="n">
        <v>229.62</v>
      </c>
      <c r="F5761" s="4" t="n">
        <v>228.72</v>
      </c>
      <c r="G5761" s="4" t="n">
        <v>229.46</v>
      </c>
      <c r="H5761" s="5" t="n">
        <v>1740681</v>
      </c>
      <c r="I5761" s="3"/>
      <c r="J5761" s="3" t="n">
        <f aca="false">ROUND((G5761-G5760)/G5760*100,2)</f>
        <v>-0.27</v>
      </c>
      <c r="K5761" s="3" t="str">
        <f aca="false">B5761&amp;"_"&amp;C5761</f>
        <v>12_2024-12-30</v>
      </c>
    </row>
    <row r="5762" customFormat="false" ht="15" hidden="false" customHeight="false" outlineLevel="0" collapsed="false">
      <c r="A5762" s="3" t="n">
        <v>5761</v>
      </c>
      <c r="B5762" s="3" t="n">
        <v>12</v>
      </c>
      <c r="C5762" s="3" t="s">
        <v>317</v>
      </c>
      <c r="D5762" s="4" t="n">
        <v>230.11</v>
      </c>
      <c r="E5762" s="4" t="n">
        <v>230.77</v>
      </c>
      <c r="F5762" s="4" t="n">
        <v>229.8</v>
      </c>
      <c r="G5762" s="4" t="n">
        <v>230.66</v>
      </c>
      <c r="H5762" s="5" t="n">
        <v>1192002</v>
      </c>
      <c r="I5762" s="3"/>
      <c r="J5762" s="3" t="n">
        <f aca="false">ROUND((G5762-G5761)/G5761*100,2)</f>
        <v>0.52</v>
      </c>
      <c r="K5762" s="3" t="str">
        <f aca="false">B5762&amp;"_"&amp;C5762</f>
        <v>12_2024-12-31</v>
      </c>
    </row>
    <row r="5763" customFormat="false" ht="15" hidden="false" customHeight="false" outlineLevel="0" collapsed="false">
      <c r="A5763" s="3" t="n">
        <v>5762</v>
      </c>
      <c r="B5763" s="3" t="n">
        <v>12</v>
      </c>
      <c r="C5763" s="3" t="s">
        <v>318</v>
      </c>
      <c r="D5763" s="4" t="n">
        <v>231.55</v>
      </c>
      <c r="E5763" s="4" t="n">
        <v>231.97</v>
      </c>
      <c r="F5763" s="4" t="n">
        <v>231.33</v>
      </c>
      <c r="G5763" s="4" t="n">
        <v>231.38</v>
      </c>
      <c r="H5763" s="5" t="n">
        <v>5135517</v>
      </c>
      <c r="I5763" s="3"/>
      <c r="J5763" s="3" t="n">
        <f aca="false">ROUND((G5763-G5762)/G5762*100,2)</f>
        <v>0.31</v>
      </c>
      <c r="K5763" s="3" t="str">
        <f aca="false">B5763&amp;"_"&amp;C5763</f>
        <v>12_2025-01-01</v>
      </c>
    </row>
    <row r="5764" customFormat="false" ht="15" hidden="false" customHeight="false" outlineLevel="0" collapsed="false">
      <c r="A5764" s="3" t="n">
        <v>5763</v>
      </c>
      <c r="B5764" s="3" t="n">
        <v>12</v>
      </c>
      <c r="C5764" s="3" t="s">
        <v>319</v>
      </c>
      <c r="D5764" s="4" t="n">
        <v>231.73</v>
      </c>
      <c r="E5764" s="4" t="n">
        <v>232.46</v>
      </c>
      <c r="F5764" s="4" t="n">
        <v>231.55</v>
      </c>
      <c r="G5764" s="4" t="n">
        <v>231.65</v>
      </c>
      <c r="H5764" s="5" t="n">
        <v>3348846</v>
      </c>
      <c r="I5764" s="3"/>
      <c r="J5764" s="3" t="n">
        <f aca="false">ROUND((G5764-G5763)/G5763*100,2)</f>
        <v>0.12</v>
      </c>
      <c r="K5764" s="3" t="str">
        <f aca="false">B5764&amp;"_"&amp;C5764</f>
        <v>12_2025-01-02</v>
      </c>
    </row>
    <row r="5765" customFormat="false" ht="15" hidden="false" customHeight="false" outlineLevel="0" collapsed="false">
      <c r="A5765" s="3" t="n">
        <v>5764</v>
      </c>
      <c r="B5765" s="3" t="n">
        <v>12</v>
      </c>
      <c r="C5765" s="3" t="s">
        <v>320</v>
      </c>
      <c r="D5765" s="4" t="n">
        <v>231.38</v>
      </c>
      <c r="E5765" s="4" t="n">
        <v>232.66</v>
      </c>
      <c r="F5765" s="4" t="n">
        <v>231.16</v>
      </c>
      <c r="G5765" s="4" t="n">
        <v>231.54</v>
      </c>
      <c r="H5765" s="5" t="n">
        <v>1377629</v>
      </c>
      <c r="I5765" s="3"/>
      <c r="J5765" s="3" t="n">
        <f aca="false">ROUND((G5765-G5764)/G5764*100,2)</f>
        <v>-0.05</v>
      </c>
      <c r="K5765" s="3" t="str">
        <f aca="false">B5765&amp;"_"&amp;C5765</f>
        <v>12_2025-01-03</v>
      </c>
    </row>
    <row r="5766" customFormat="false" ht="15" hidden="false" customHeight="false" outlineLevel="0" collapsed="false">
      <c r="A5766" s="3" t="n">
        <v>5765</v>
      </c>
      <c r="B5766" s="3" t="n">
        <v>12</v>
      </c>
      <c r="C5766" s="3" t="s">
        <v>321</v>
      </c>
      <c r="D5766" s="4" t="n">
        <v>230.96</v>
      </c>
      <c r="E5766" s="4" t="n">
        <v>231.01</v>
      </c>
      <c r="F5766" s="4" t="n">
        <v>230.06</v>
      </c>
      <c r="G5766" s="4" t="n">
        <v>230.28</v>
      </c>
      <c r="H5766" s="5" t="n">
        <v>5530258</v>
      </c>
      <c r="I5766" s="3"/>
      <c r="J5766" s="3" t="n">
        <f aca="false">ROUND((G5766-G5765)/G5765*100,2)</f>
        <v>-0.54</v>
      </c>
      <c r="K5766" s="3" t="str">
        <f aca="false">B5766&amp;"_"&amp;C5766</f>
        <v>12_2025-01-06</v>
      </c>
    </row>
    <row r="5767" customFormat="false" ht="15" hidden="false" customHeight="false" outlineLevel="0" collapsed="false">
      <c r="A5767" s="3" t="n">
        <v>5766</v>
      </c>
      <c r="B5767" s="3" t="n">
        <v>12</v>
      </c>
      <c r="C5767" s="3" t="s">
        <v>322</v>
      </c>
      <c r="D5767" s="4" t="n">
        <v>229.09</v>
      </c>
      <c r="E5767" s="4" t="n">
        <v>230.2</v>
      </c>
      <c r="F5767" s="4" t="n">
        <v>228.32</v>
      </c>
      <c r="G5767" s="4" t="n">
        <v>229.65</v>
      </c>
      <c r="H5767" s="5" t="n">
        <v>6624805</v>
      </c>
      <c r="I5767" s="3"/>
      <c r="J5767" s="3" t="n">
        <f aca="false">ROUND((G5767-G5766)/G5766*100,2)</f>
        <v>-0.27</v>
      </c>
      <c r="K5767" s="3" t="str">
        <f aca="false">B5767&amp;"_"&amp;C5767</f>
        <v>12_2025-01-07</v>
      </c>
    </row>
    <row r="5768" customFormat="false" ht="15" hidden="false" customHeight="false" outlineLevel="0" collapsed="false">
      <c r="A5768" s="3" t="n">
        <v>5767</v>
      </c>
      <c r="B5768" s="3" t="n">
        <v>12</v>
      </c>
      <c r="C5768" s="3" t="s">
        <v>323</v>
      </c>
      <c r="D5768" s="4" t="n">
        <v>229.27</v>
      </c>
      <c r="E5768" s="4" t="n">
        <v>230.95</v>
      </c>
      <c r="F5768" s="4" t="n">
        <v>228.05</v>
      </c>
      <c r="G5768" s="4" t="n">
        <v>229.91</v>
      </c>
      <c r="H5768" s="5" t="n">
        <v>5195264</v>
      </c>
      <c r="I5768" s="3"/>
      <c r="J5768" s="3" t="n">
        <f aca="false">ROUND((G5768-G5767)/G5767*100,2)</f>
        <v>0.11</v>
      </c>
      <c r="K5768" s="3" t="str">
        <f aca="false">B5768&amp;"_"&amp;C5768</f>
        <v>12_2025-01-08</v>
      </c>
    </row>
    <row r="5769" customFormat="false" ht="15" hidden="false" customHeight="false" outlineLevel="0" collapsed="false">
      <c r="A5769" s="3" t="n">
        <v>5768</v>
      </c>
      <c r="B5769" s="3" t="n">
        <v>12</v>
      </c>
      <c r="C5769" s="3" t="s">
        <v>324</v>
      </c>
      <c r="D5769" s="4" t="n">
        <v>230.83</v>
      </c>
      <c r="E5769" s="4" t="n">
        <v>232.22</v>
      </c>
      <c r="F5769" s="4" t="n">
        <v>229.48</v>
      </c>
      <c r="G5769" s="4" t="n">
        <v>230.85</v>
      </c>
      <c r="H5769" s="5" t="n">
        <v>5836436</v>
      </c>
      <c r="I5769" s="3"/>
      <c r="J5769" s="3" t="n">
        <f aca="false">ROUND((G5769-G5768)/G5768*100,2)</f>
        <v>0.41</v>
      </c>
      <c r="K5769" s="3" t="str">
        <f aca="false">B5769&amp;"_"&amp;C5769</f>
        <v>12_2025-01-09</v>
      </c>
    </row>
    <row r="5770" customFormat="false" ht="15" hidden="false" customHeight="false" outlineLevel="0" collapsed="false">
      <c r="A5770" s="3" t="n">
        <v>5769</v>
      </c>
      <c r="B5770" s="3" t="n">
        <v>12</v>
      </c>
      <c r="C5770" s="3" t="s">
        <v>325</v>
      </c>
      <c r="D5770" s="4" t="n">
        <v>230.69</v>
      </c>
      <c r="E5770" s="4" t="n">
        <v>230.73</v>
      </c>
      <c r="F5770" s="4" t="n">
        <v>229.78</v>
      </c>
      <c r="G5770" s="4" t="n">
        <v>230.72</v>
      </c>
      <c r="H5770" s="5" t="n">
        <v>5680862</v>
      </c>
      <c r="I5770" s="3"/>
      <c r="J5770" s="3" t="n">
        <f aca="false">ROUND((G5770-G5769)/G5769*100,2)</f>
        <v>-0.06</v>
      </c>
      <c r="K5770" s="3" t="str">
        <f aca="false">B5770&amp;"_"&amp;C5770</f>
        <v>12_2025-01-10</v>
      </c>
    </row>
    <row r="5771" customFormat="false" ht="15" hidden="false" customHeight="false" outlineLevel="0" collapsed="false">
      <c r="A5771" s="3" t="n">
        <v>5770</v>
      </c>
      <c r="B5771" s="3" t="n">
        <v>12</v>
      </c>
      <c r="C5771" s="3" t="s">
        <v>326</v>
      </c>
      <c r="D5771" s="4" t="n">
        <v>231.11</v>
      </c>
      <c r="E5771" s="4" t="n">
        <v>231.24</v>
      </c>
      <c r="F5771" s="4" t="n">
        <v>230.21</v>
      </c>
      <c r="G5771" s="4" t="n">
        <v>230.37</v>
      </c>
      <c r="H5771" s="5" t="n">
        <v>4296332</v>
      </c>
      <c r="I5771" s="3"/>
      <c r="J5771" s="3" t="n">
        <f aca="false">ROUND((G5771-G5770)/G5770*100,2)</f>
        <v>-0.15</v>
      </c>
      <c r="K5771" s="3" t="str">
        <f aca="false">B5771&amp;"_"&amp;C5771</f>
        <v>12_2025-01-13</v>
      </c>
    </row>
    <row r="5772" customFormat="false" ht="15" hidden="false" customHeight="false" outlineLevel="0" collapsed="false">
      <c r="A5772" s="3" t="n">
        <v>5771</v>
      </c>
      <c r="B5772" s="3" t="n">
        <v>12</v>
      </c>
      <c r="C5772" s="3" t="s">
        <v>327</v>
      </c>
      <c r="D5772" s="4" t="n">
        <v>230.09</v>
      </c>
      <c r="E5772" s="4" t="n">
        <v>231.62</v>
      </c>
      <c r="F5772" s="4" t="n">
        <v>229.94</v>
      </c>
      <c r="G5772" s="4" t="n">
        <v>230.42</v>
      </c>
      <c r="H5772" s="5" t="n">
        <v>5916327</v>
      </c>
      <c r="I5772" s="3"/>
      <c r="J5772" s="3" t="n">
        <f aca="false">ROUND((G5772-G5771)/G5771*100,2)</f>
        <v>0.02</v>
      </c>
      <c r="K5772" s="3" t="str">
        <f aca="false">B5772&amp;"_"&amp;C5772</f>
        <v>12_2025-01-14</v>
      </c>
    </row>
    <row r="5773" customFormat="false" ht="15" hidden="false" customHeight="false" outlineLevel="0" collapsed="false">
      <c r="A5773" s="3" t="n">
        <v>5772</v>
      </c>
      <c r="B5773" s="3" t="n">
        <v>12</v>
      </c>
      <c r="C5773" s="3" t="s">
        <v>328</v>
      </c>
      <c r="D5773" s="4" t="n">
        <v>230.16</v>
      </c>
      <c r="E5773" s="4" t="n">
        <v>230.19</v>
      </c>
      <c r="F5773" s="4" t="n">
        <v>228.42</v>
      </c>
      <c r="G5773" s="4" t="n">
        <v>229.64</v>
      </c>
      <c r="H5773" s="5" t="n">
        <v>2367615</v>
      </c>
      <c r="I5773" s="3"/>
      <c r="J5773" s="3" t="n">
        <f aca="false">ROUND((G5773-G5772)/G5772*100,2)</f>
        <v>-0.34</v>
      </c>
      <c r="K5773" s="3" t="str">
        <f aca="false">B5773&amp;"_"&amp;C5773</f>
        <v>12_2025-01-15</v>
      </c>
    </row>
    <row r="5774" customFormat="false" ht="15" hidden="false" customHeight="false" outlineLevel="0" collapsed="false">
      <c r="A5774" s="3" t="n">
        <v>5773</v>
      </c>
      <c r="B5774" s="3" t="n">
        <v>12</v>
      </c>
      <c r="C5774" s="3" t="s">
        <v>329</v>
      </c>
      <c r="D5774" s="4" t="n">
        <v>230.07</v>
      </c>
      <c r="E5774" s="4" t="n">
        <v>230.36</v>
      </c>
      <c r="F5774" s="4" t="n">
        <v>229.39</v>
      </c>
      <c r="G5774" s="4" t="n">
        <v>230.32</v>
      </c>
      <c r="H5774" s="5" t="n">
        <v>2420763</v>
      </c>
      <c r="I5774" s="3"/>
      <c r="J5774" s="3" t="n">
        <f aca="false">ROUND((G5774-G5773)/G5773*100,2)</f>
        <v>0.3</v>
      </c>
      <c r="K5774" s="3" t="str">
        <f aca="false">B5774&amp;"_"&amp;C5774</f>
        <v>12_2025-01-16</v>
      </c>
    </row>
    <row r="5775" customFormat="false" ht="15" hidden="false" customHeight="false" outlineLevel="0" collapsed="false">
      <c r="A5775" s="3" t="n">
        <v>5774</v>
      </c>
      <c r="B5775" s="3" t="n">
        <v>12</v>
      </c>
      <c r="C5775" s="3" t="s">
        <v>330</v>
      </c>
      <c r="D5775" s="4" t="n">
        <v>230.13</v>
      </c>
      <c r="E5775" s="4" t="n">
        <v>231.19</v>
      </c>
      <c r="F5775" s="4" t="n">
        <v>229.62</v>
      </c>
      <c r="G5775" s="4" t="n">
        <v>230.09</v>
      </c>
      <c r="H5775" s="5" t="n">
        <v>6697822</v>
      </c>
      <c r="I5775" s="3"/>
      <c r="J5775" s="3" t="n">
        <f aca="false">ROUND((G5775-G5774)/G5774*100,2)</f>
        <v>-0.1</v>
      </c>
      <c r="K5775" s="3" t="str">
        <f aca="false">B5775&amp;"_"&amp;C5775</f>
        <v>12_2025-01-17</v>
      </c>
    </row>
    <row r="5776" customFormat="false" ht="15" hidden="false" customHeight="false" outlineLevel="0" collapsed="false">
      <c r="A5776" s="3" t="n">
        <v>5775</v>
      </c>
      <c r="B5776" s="3" t="n">
        <v>12</v>
      </c>
      <c r="C5776" s="3" t="s">
        <v>331</v>
      </c>
      <c r="D5776" s="4" t="n">
        <v>229.6</v>
      </c>
      <c r="E5776" s="4" t="n">
        <v>230.09</v>
      </c>
      <c r="F5776" s="4" t="n">
        <v>228.05</v>
      </c>
      <c r="G5776" s="4" t="n">
        <v>229.23</v>
      </c>
      <c r="H5776" s="5" t="n">
        <v>3944227</v>
      </c>
      <c r="I5776" s="3"/>
      <c r="J5776" s="3" t="n">
        <f aca="false">ROUND((G5776-G5775)/G5775*100,2)</f>
        <v>-0.37</v>
      </c>
      <c r="K5776" s="3" t="str">
        <f aca="false">B5776&amp;"_"&amp;C5776</f>
        <v>12_2025-01-20</v>
      </c>
    </row>
    <row r="5777" customFormat="false" ht="15" hidden="false" customHeight="false" outlineLevel="0" collapsed="false">
      <c r="A5777" s="3" t="n">
        <v>5776</v>
      </c>
      <c r="B5777" s="3" t="n">
        <v>12</v>
      </c>
      <c r="C5777" s="3" t="s">
        <v>332</v>
      </c>
      <c r="D5777" s="4" t="n">
        <v>228.73</v>
      </c>
      <c r="E5777" s="4" t="n">
        <v>230.37</v>
      </c>
      <c r="F5777" s="4" t="n">
        <v>227.7</v>
      </c>
      <c r="G5777" s="4" t="n">
        <v>229.24</v>
      </c>
      <c r="H5777" s="5" t="n">
        <v>2067256</v>
      </c>
      <c r="I5777" s="3"/>
      <c r="J5777" s="3" t="n">
        <f aca="false">ROUND((G5777-G5776)/G5776*100,2)</f>
        <v>0</v>
      </c>
      <c r="K5777" s="3" t="str">
        <f aca="false">B5777&amp;"_"&amp;C5777</f>
        <v>12_2025-01-21</v>
      </c>
    </row>
    <row r="5778" customFormat="false" ht="15" hidden="false" customHeight="false" outlineLevel="0" collapsed="false">
      <c r="A5778" s="3" t="n">
        <v>5777</v>
      </c>
      <c r="B5778" s="3" t="n">
        <v>12</v>
      </c>
      <c r="C5778" s="3" t="s">
        <v>333</v>
      </c>
      <c r="D5778" s="4" t="n">
        <v>228.15</v>
      </c>
      <c r="E5778" s="4" t="n">
        <v>229.46</v>
      </c>
      <c r="F5778" s="4" t="n">
        <v>227.16</v>
      </c>
      <c r="G5778" s="4" t="n">
        <v>227.85</v>
      </c>
      <c r="H5778" s="5" t="n">
        <v>1076219</v>
      </c>
      <c r="I5778" s="3"/>
      <c r="J5778" s="3" t="n">
        <f aca="false">ROUND((G5778-G5777)/G5777*100,2)</f>
        <v>-0.61</v>
      </c>
      <c r="K5778" s="3" t="str">
        <f aca="false">B5778&amp;"_"&amp;C5778</f>
        <v>12_2025-01-22</v>
      </c>
    </row>
    <row r="5779" customFormat="false" ht="15" hidden="false" customHeight="false" outlineLevel="0" collapsed="false">
      <c r="A5779" s="3" t="n">
        <v>5778</v>
      </c>
      <c r="B5779" s="3" t="n">
        <v>12</v>
      </c>
      <c r="C5779" s="3" t="s">
        <v>334</v>
      </c>
      <c r="D5779" s="4" t="n">
        <v>229.18</v>
      </c>
      <c r="E5779" s="4" t="n">
        <v>230.35</v>
      </c>
      <c r="F5779" s="4" t="n">
        <v>227.88</v>
      </c>
      <c r="G5779" s="4" t="n">
        <v>228.9</v>
      </c>
      <c r="H5779" s="5" t="n">
        <v>6268798</v>
      </c>
      <c r="I5779" s="3"/>
      <c r="J5779" s="3" t="n">
        <f aca="false">ROUND((G5779-G5778)/G5778*100,2)</f>
        <v>0.46</v>
      </c>
      <c r="K5779" s="3" t="str">
        <f aca="false">B5779&amp;"_"&amp;C5779</f>
        <v>12_2025-01-23</v>
      </c>
    </row>
    <row r="5780" customFormat="false" ht="15" hidden="false" customHeight="false" outlineLevel="0" collapsed="false">
      <c r="A5780" s="3" t="n">
        <v>5779</v>
      </c>
      <c r="B5780" s="3" t="n">
        <v>12</v>
      </c>
      <c r="C5780" s="3" t="s">
        <v>335</v>
      </c>
      <c r="D5780" s="4" t="n">
        <v>228.59</v>
      </c>
      <c r="E5780" s="4" t="n">
        <v>229.92</v>
      </c>
      <c r="F5780" s="4" t="n">
        <v>226.79</v>
      </c>
      <c r="G5780" s="4" t="n">
        <v>228.12</v>
      </c>
      <c r="H5780" s="5" t="n">
        <v>7655797</v>
      </c>
      <c r="I5780" s="3"/>
      <c r="J5780" s="3" t="n">
        <f aca="false">ROUND((G5780-G5779)/G5779*100,2)</f>
        <v>-0.34</v>
      </c>
      <c r="K5780" s="3" t="str">
        <f aca="false">B5780&amp;"_"&amp;C5780</f>
        <v>12_2025-01-24</v>
      </c>
    </row>
    <row r="5781" customFormat="false" ht="15" hidden="false" customHeight="false" outlineLevel="0" collapsed="false">
      <c r="A5781" s="3" t="n">
        <v>5780</v>
      </c>
      <c r="B5781" s="3" t="n">
        <v>12</v>
      </c>
      <c r="C5781" s="3" t="s">
        <v>336</v>
      </c>
      <c r="D5781" s="4" t="n">
        <v>230.34</v>
      </c>
      <c r="E5781" s="4" t="n">
        <v>231.13</v>
      </c>
      <c r="F5781" s="4" t="n">
        <v>229.34</v>
      </c>
      <c r="G5781" s="4" t="n">
        <v>229.86</v>
      </c>
      <c r="H5781" s="5" t="n">
        <v>6286146</v>
      </c>
      <c r="I5781" s="3"/>
      <c r="J5781" s="3" t="n">
        <f aca="false">ROUND((G5781-G5780)/G5780*100,2)</f>
        <v>0.76</v>
      </c>
      <c r="K5781" s="3" t="str">
        <f aca="false">B5781&amp;"_"&amp;C5781</f>
        <v>12_2025-01-27</v>
      </c>
    </row>
    <row r="5782" customFormat="false" ht="15" hidden="false" customHeight="false" outlineLevel="0" collapsed="false">
      <c r="A5782" s="3" t="n">
        <v>5781</v>
      </c>
      <c r="B5782" s="3" t="n">
        <v>12</v>
      </c>
      <c r="C5782" s="3" t="s">
        <v>337</v>
      </c>
      <c r="D5782" s="4" t="n">
        <v>230.64</v>
      </c>
      <c r="E5782" s="4" t="n">
        <v>230.73</v>
      </c>
      <c r="F5782" s="4" t="n">
        <v>229.81</v>
      </c>
      <c r="G5782" s="4" t="n">
        <v>230.71</v>
      </c>
      <c r="H5782" s="5" t="n">
        <v>2607015</v>
      </c>
      <c r="I5782" s="3"/>
      <c r="J5782" s="3" t="n">
        <f aca="false">ROUND((G5782-G5781)/G5781*100,2)</f>
        <v>0.37</v>
      </c>
      <c r="K5782" s="3" t="str">
        <f aca="false">B5782&amp;"_"&amp;C5782</f>
        <v>12_2025-01-28</v>
      </c>
    </row>
    <row r="5783" customFormat="false" ht="15" hidden="false" customHeight="false" outlineLevel="0" collapsed="false">
      <c r="A5783" s="3" t="n">
        <v>5782</v>
      </c>
      <c r="B5783" s="3" t="n">
        <v>12</v>
      </c>
      <c r="C5783" s="3" t="s">
        <v>338</v>
      </c>
      <c r="D5783" s="4" t="n">
        <v>231.8</v>
      </c>
      <c r="E5783" s="4" t="n">
        <v>233</v>
      </c>
      <c r="F5783" s="4" t="n">
        <v>229.7</v>
      </c>
      <c r="G5783" s="4" t="n">
        <v>231.04</v>
      </c>
      <c r="H5783" s="5" t="n">
        <v>3479098</v>
      </c>
      <c r="I5783" s="3"/>
      <c r="J5783" s="3" t="n">
        <f aca="false">ROUND((G5783-G5782)/G5782*100,2)</f>
        <v>0.14</v>
      </c>
      <c r="K5783" s="3" t="str">
        <f aca="false">B5783&amp;"_"&amp;C5783</f>
        <v>12_2025-01-29</v>
      </c>
    </row>
    <row r="5784" customFormat="false" ht="15" hidden="false" customHeight="false" outlineLevel="0" collapsed="false">
      <c r="A5784" s="3" t="n">
        <v>5783</v>
      </c>
      <c r="B5784" s="3" t="n">
        <v>12</v>
      </c>
      <c r="C5784" s="3" t="s">
        <v>339</v>
      </c>
      <c r="D5784" s="4" t="n">
        <v>228.9</v>
      </c>
      <c r="E5784" s="4" t="n">
        <v>230.62</v>
      </c>
      <c r="F5784" s="4" t="n">
        <v>228.6</v>
      </c>
      <c r="G5784" s="4" t="n">
        <v>229.57</v>
      </c>
      <c r="H5784" s="5" t="n">
        <v>3959093</v>
      </c>
      <c r="I5784" s="3"/>
      <c r="J5784" s="3" t="n">
        <f aca="false">ROUND((G5784-G5783)/G5783*100,2)</f>
        <v>-0.64</v>
      </c>
      <c r="K5784" s="3" t="str">
        <f aca="false">B5784&amp;"_"&amp;C5784</f>
        <v>12_2025-01-30</v>
      </c>
    </row>
    <row r="5785" customFormat="false" ht="15" hidden="false" customHeight="false" outlineLevel="0" collapsed="false">
      <c r="A5785" s="3" t="n">
        <v>5784</v>
      </c>
      <c r="B5785" s="3" t="n">
        <v>12</v>
      </c>
      <c r="C5785" s="3" t="s">
        <v>340</v>
      </c>
      <c r="D5785" s="4" t="n">
        <v>227.58</v>
      </c>
      <c r="E5785" s="4" t="n">
        <v>228.59</v>
      </c>
      <c r="F5785" s="4" t="n">
        <v>226.65</v>
      </c>
      <c r="G5785" s="4" t="n">
        <v>228.44</v>
      </c>
      <c r="H5785" s="5" t="n">
        <v>4421862</v>
      </c>
      <c r="I5785" s="3"/>
      <c r="J5785" s="3" t="n">
        <f aca="false">ROUND((G5785-G5784)/G5784*100,2)</f>
        <v>-0.49</v>
      </c>
      <c r="K5785" s="3" t="str">
        <f aca="false">B5785&amp;"_"&amp;C5785</f>
        <v>12_2025-01-31</v>
      </c>
    </row>
    <row r="5786" customFormat="false" ht="15" hidden="false" customHeight="false" outlineLevel="0" collapsed="false">
      <c r="A5786" s="3" t="n">
        <v>5785</v>
      </c>
      <c r="B5786" s="3" t="n">
        <v>12</v>
      </c>
      <c r="C5786" s="3" t="s">
        <v>341</v>
      </c>
      <c r="D5786" s="4" t="n">
        <v>228.63</v>
      </c>
      <c r="E5786" s="4" t="n">
        <v>229.89</v>
      </c>
      <c r="F5786" s="4" t="n">
        <v>228.25</v>
      </c>
      <c r="G5786" s="4" t="n">
        <v>228.64</v>
      </c>
      <c r="H5786" s="5" t="n">
        <v>864171</v>
      </c>
      <c r="I5786" s="3"/>
      <c r="J5786" s="3" t="n">
        <f aca="false">ROUND((G5786-G5785)/G5785*100,2)</f>
        <v>0.09</v>
      </c>
      <c r="K5786" s="3" t="str">
        <f aca="false">B5786&amp;"_"&amp;C5786</f>
        <v>12_2025-02-03</v>
      </c>
    </row>
    <row r="5787" customFormat="false" ht="15" hidden="false" customHeight="false" outlineLevel="0" collapsed="false">
      <c r="A5787" s="3" t="n">
        <v>5786</v>
      </c>
      <c r="B5787" s="3" t="n">
        <v>12</v>
      </c>
      <c r="C5787" s="3" t="s">
        <v>342</v>
      </c>
      <c r="D5787" s="4" t="n">
        <v>228.49</v>
      </c>
      <c r="E5787" s="4" t="n">
        <v>228.98</v>
      </c>
      <c r="F5787" s="4" t="n">
        <v>228.19</v>
      </c>
      <c r="G5787" s="4" t="n">
        <v>228.63</v>
      </c>
      <c r="H5787" s="5" t="n">
        <v>2116194</v>
      </c>
      <c r="I5787" s="3"/>
      <c r="J5787" s="3" t="n">
        <f aca="false">ROUND((G5787-G5786)/G5786*100,2)</f>
        <v>-0</v>
      </c>
      <c r="K5787" s="3" t="str">
        <f aca="false">B5787&amp;"_"&amp;C5787</f>
        <v>12_2025-02-04</v>
      </c>
    </row>
    <row r="5788" customFormat="false" ht="15" hidden="false" customHeight="false" outlineLevel="0" collapsed="false">
      <c r="A5788" s="3" t="n">
        <v>5787</v>
      </c>
      <c r="B5788" s="3" t="n">
        <v>12</v>
      </c>
      <c r="C5788" s="3" t="s">
        <v>343</v>
      </c>
      <c r="D5788" s="4" t="n">
        <v>229.82</v>
      </c>
      <c r="E5788" s="4" t="n">
        <v>230.86</v>
      </c>
      <c r="F5788" s="4" t="n">
        <v>229.14</v>
      </c>
      <c r="G5788" s="4" t="n">
        <v>230.12</v>
      </c>
      <c r="H5788" s="5" t="n">
        <v>2639856</v>
      </c>
      <c r="I5788" s="3"/>
      <c r="J5788" s="3" t="n">
        <f aca="false">ROUND((G5788-G5787)/G5787*100,2)</f>
        <v>0.65</v>
      </c>
      <c r="K5788" s="3" t="str">
        <f aca="false">B5788&amp;"_"&amp;C5788</f>
        <v>12_2025-02-05</v>
      </c>
    </row>
    <row r="5789" customFormat="false" ht="15" hidden="false" customHeight="false" outlineLevel="0" collapsed="false">
      <c r="A5789" s="3" t="n">
        <v>5788</v>
      </c>
      <c r="B5789" s="3" t="n">
        <v>12</v>
      </c>
      <c r="C5789" s="3" t="s">
        <v>344</v>
      </c>
      <c r="D5789" s="4" t="n">
        <v>230.76</v>
      </c>
      <c r="E5789" s="4" t="n">
        <v>231.72</v>
      </c>
      <c r="F5789" s="4" t="n">
        <v>229.64</v>
      </c>
      <c r="G5789" s="4" t="n">
        <v>230.4</v>
      </c>
      <c r="H5789" s="5" t="n">
        <v>5172884</v>
      </c>
      <c r="I5789" s="3"/>
      <c r="J5789" s="3" t="n">
        <f aca="false">ROUND((G5789-G5788)/G5788*100,2)</f>
        <v>0.12</v>
      </c>
      <c r="K5789" s="3" t="str">
        <f aca="false">B5789&amp;"_"&amp;C5789</f>
        <v>12_2025-02-06</v>
      </c>
    </row>
    <row r="5790" customFormat="false" ht="15" hidden="false" customHeight="false" outlineLevel="0" collapsed="false">
      <c r="A5790" s="3" t="n">
        <v>5789</v>
      </c>
      <c r="B5790" s="3" t="n">
        <v>12</v>
      </c>
      <c r="C5790" s="3" t="s">
        <v>345</v>
      </c>
      <c r="D5790" s="4" t="n">
        <v>229.68</v>
      </c>
      <c r="E5790" s="4" t="n">
        <v>230.99</v>
      </c>
      <c r="F5790" s="4" t="n">
        <v>228.52</v>
      </c>
      <c r="G5790" s="4" t="n">
        <v>229.98</v>
      </c>
      <c r="H5790" s="5" t="n">
        <v>4196656</v>
      </c>
      <c r="I5790" s="3"/>
      <c r="J5790" s="3" t="n">
        <f aca="false">ROUND((G5790-G5789)/G5789*100,2)</f>
        <v>-0.18</v>
      </c>
      <c r="K5790" s="3" t="str">
        <f aca="false">B5790&amp;"_"&amp;C5790</f>
        <v>12_2025-02-07</v>
      </c>
    </row>
    <row r="5791" customFormat="false" ht="15" hidden="false" customHeight="false" outlineLevel="0" collapsed="false">
      <c r="A5791" s="3" t="n">
        <v>5790</v>
      </c>
      <c r="B5791" s="3" t="n">
        <v>12</v>
      </c>
      <c r="C5791" s="3" t="s">
        <v>346</v>
      </c>
      <c r="D5791" s="4" t="n">
        <v>228.75</v>
      </c>
      <c r="E5791" s="4" t="n">
        <v>230.58</v>
      </c>
      <c r="F5791" s="4" t="n">
        <v>228.31</v>
      </c>
      <c r="G5791" s="4" t="n">
        <v>229.41</v>
      </c>
      <c r="H5791" s="5" t="n">
        <v>4563044</v>
      </c>
      <c r="I5791" s="3"/>
      <c r="J5791" s="3" t="n">
        <f aca="false">ROUND((G5791-G5790)/G5790*100,2)</f>
        <v>-0.25</v>
      </c>
      <c r="K5791" s="3" t="str">
        <f aca="false">B5791&amp;"_"&amp;C5791</f>
        <v>12_2025-02-10</v>
      </c>
    </row>
    <row r="5792" customFormat="false" ht="15" hidden="false" customHeight="false" outlineLevel="0" collapsed="false">
      <c r="A5792" s="3" t="n">
        <v>5791</v>
      </c>
      <c r="B5792" s="3" t="n">
        <v>12</v>
      </c>
      <c r="C5792" s="3" t="s">
        <v>347</v>
      </c>
      <c r="D5792" s="4" t="n">
        <v>228.99</v>
      </c>
      <c r="E5792" s="4" t="n">
        <v>229.46</v>
      </c>
      <c r="F5792" s="4" t="n">
        <v>228.53</v>
      </c>
      <c r="G5792" s="4" t="n">
        <v>228.9</v>
      </c>
      <c r="H5792" s="5" t="n">
        <v>2872737</v>
      </c>
      <c r="I5792" s="3"/>
      <c r="J5792" s="3" t="n">
        <f aca="false">ROUND((G5792-G5791)/G5791*100,2)</f>
        <v>-0.22</v>
      </c>
      <c r="K5792" s="3" t="str">
        <f aca="false">B5792&amp;"_"&amp;C5792</f>
        <v>12_2025-02-11</v>
      </c>
    </row>
    <row r="5793" customFormat="false" ht="15" hidden="false" customHeight="false" outlineLevel="0" collapsed="false">
      <c r="A5793" s="3" t="n">
        <v>5792</v>
      </c>
      <c r="B5793" s="3" t="n">
        <v>12</v>
      </c>
      <c r="C5793" s="3" t="s">
        <v>348</v>
      </c>
      <c r="D5793" s="4" t="n">
        <v>228.26</v>
      </c>
      <c r="E5793" s="4" t="n">
        <v>228.55</v>
      </c>
      <c r="F5793" s="4" t="n">
        <v>226.53</v>
      </c>
      <c r="G5793" s="4" t="n">
        <v>227.58</v>
      </c>
      <c r="H5793" s="5" t="n">
        <v>7206240</v>
      </c>
      <c r="I5793" s="3"/>
      <c r="J5793" s="3" t="n">
        <f aca="false">ROUND((G5793-G5792)/G5792*100,2)</f>
        <v>-0.58</v>
      </c>
      <c r="K5793" s="3" t="str">
        <f aca="false">B5793&amp;"_"&amp;C5793</f>
        <v>12_2025-02-12</v>
      </c>
    </row>
    <row r="5794" customFormat="false" ht="15" hidden="false" customHeight="false" outlineLevel="0" collapsed="false">
      <c r="A5794" s="3" t="n">
        <v>5793</v>
      </c>
      <c r="B5794" s="3" t="n">
        <v>12</v>
      </c>
      <c r="C5794" s="3" t="s">
        <v>349</v>
      </c>
      <c r="D5794" s="4" t="n">
        <v>229.95</v>
      </c>
      <c r="E5794" s="4" t="n">
        <v>231.21</v>
      </c>
      <c r="F5794" s="4" t="n">
        <v>228.38</v>
      </c>
      <c r="G5794" s="4" t="n">
        <v>229.1</v>
      </c>
      <c r="H5794" s="5" t="n">
        <v>1738198</v>
      </c>
      <c r="I5794" s="3"/>
      <c r="J5794" s="3" t="n">
        <f aca="false">ROUND((G5794-G5793)/G5793*100,2)</f>
        <v>0.67</v>
      </c>
      <c r="K5794" s="3" t="str">
        <f aca="false">B5794&amp;"_"&amp;C5794</f>
        <v>12_2025-02-13</v>
      </c>
    </row>
    <row r="5795" customFormat="false" ht="15" hidden="false" customHeight="false" outlineLevel="0" collapsed="false">
      <c r="A5795" s="3" t="n">
        <v>5794</v>
      </c>
      <c r="B5795" s="3" t="n">
        <v>12</v>
      </c>
      <c r="C5795" s="3" t="s">
        <v>350</v>
      </c>
      <c r="D5795" s="4" t="n">
        <v>229.09</v>
      </c>
      <c r="E5795" s="4" t="n">
        <v>229.68</v>
      </c>
      <c r="F5795" s="4" t="n">
        <v>227.89</v>
      </c>
      <c r="G5795" s="4" t="n">
        <v>228.63</v>
      </c>
      <c r="H5795" s="5" t="n">
        <v>7316567</v>
      </c>
      <c r="I5795" s="3"/>
      <c r="J5795" s="3" t="n">
        <f aca="false">ROUND((G5795-G5794)/G5794*100,2)</f>
        <v>-0.21</v>
      </c>
      <c r="K5795" s="3" t="str">
        <f aca="false">B5795&amp;"_"&amp;C5795</f>
        <v>12_2025-02-14</v>
      </c>
    </row>
    <row r="5796" customFormat="false" ht="15" hidden="false" customHeight="false" outlineLevel="0" collapsed="false">
      <c r="A5796" s="3" t="n">
        <v>5795</v>
      </c>
      <c r="B5796" s="3" t="n">
        <v>12</v>
      </c>
      <c r="C5796" s="3" t="s">
        <v>351</v>
      </c>
      <c r="D5796" s="4" t="n">
        <v>227.42</v>
      </c>
      <c r="E5796" s="4" t="n">
        <v>228.37</v>
      </c>
      <c r="F5796" s="4" t="n">
        <v>226.55</v>
      </c>
      <c r="G5796" s="4" t="n">
        <v>227.61</v>
      </c>
      <c r="H5796" s="5" t="n">
        <v>1590276</v>
      </c>
      <c r="I5796" s="3"/>
      <c r="J5796" s="3" t="n">
        <f aca="false">ROUND((G5796-G5795)/G5795*100,2)</f>
        <v>-0.45</v>
      </c>
      <c r="K5796" s="3" t="str">
        <f aca="false">B5796&amp;"_"&amp;C5796</f>
        <v>12_2025-02-17</v>
      </c>
    </row>
    <row r="5797" customFormat="false" ht="15" hidden="false" customHeight="false" outlineLevel="0" collapsed="false">
      <c r="A5797" s="3" t="n">
        <v>5796</v>
      </c>
      <c r="B5797" s="3" t="n">
        <v>12</v>
      </c>
      <c r="C5797" s="3" t="s">
        <v>352</v>
      </c>
      <c r="D5797" s="4" t="n">
        <v>226.81</v>
      </c>
      <c r="E5797" s="4" t="n">
        <v>227.3</v>
      </c>
      <c r="F5797" s="4" t="n">
        <v>226.46</v>
      </c>
      <c r="G5797" s="4" t="n">
        <v>227.28</v>
      </c>
      <c r="H5797" s="5" t="n">
        <v>2265392</v>
      </c>
      <c r="I5797" s="3"/>
      <c r="J5797" s="3" t="n">
        <f aca="false">ROUND((G5797-G5796)/G5796*100,2)</f>
        <v>-0.14</v>
      </c>
      <c r="K5797" s="3" t="str">
        <f aca="false">B5797&amp;"_"&amp;C5797</f>
        <v>12_2025-02-18</v>
      </c>
    </row>
    <row r="5798" customFormat="false" ht="15" hidden="false" customHeight="false" outlineLevel="0" collapsed="false">
      <c r="A5798" s="3" t="n">
        <v>5797</v>
      </c>
      <c r="B5798" s="3" t="n">
        <v>12</v>
      </c>
      <c r="C5798" s="3" t="s">
        <v>353</v>
      </c>
      <c r="D5798" s="4" t="n">
        <v>226.89</v>
      </c>
      <c r="E5798" s="4" t="n">
        <v>227.81</v>
      </c>
      <c r="F5798" s="4" t="n">
        <v>225.8</v>
      </c>
      <c r="G5798" s="4" t="n">
        <v>227.24</v>
      </c>
      <c r="H5798" s="5" t="n">
        <v>4379454</v>
      </c>
      <c r="I5798" s="3"/>
      <c r="J5798" s="3" t="n">
        <f aca="false">ROUND((G5798-G5797)/G5797*100,2)</f>
        <v>-0.02</v>
      </c>
      <c r="K5798" s="3" t="str">
        <f aca="false">B5798&amp;"_"&amp;C5798</f>
        <v>12_2025-02-19</v>
      </c>
    </row>
    <row r="5799" customFormat="false" ht="15" hidden="false" customHeight="false" outlineLevel="0" collapsed="false">
      <c r="A5799" s="3" t="n">
        <v>5798</v>
      </c>
      <c r="B5799" s="3" t="n">
        <v>12</v>
      </c>
      <c r="C5799" s="3" t="s">
        <v>354</v>
      </c>
      <c r="D5799" s="4" t="n">
        <v>228.52</v>
      </c>
      <c r="E5799" s="4" t="n">
        <v>229.82</v>
      </c>
      <c r="F5799" s="4" t="n">
        <v>227.72</v>
      </c>
      <c r="G5799" s="4" t="n">
        <v>228.09</v>
      </c>
      <c r="H5799" s="5" t="n">
        <v>3446711</v>
      </c>
      <c r="I5799" s="3"/>
      <c r="J5799" s="3" t="n">
        <f aca="false">ROUND((G5799-G5798)/G5798*100,2)</f>
        <v>0.37</v>
      </c>
      <c r="K5799" s="3" t="str">
        <f aca="false">B5799&amp;"_"&amp;C5799</f>
        <v>12_2025-02-20</v>
      </c>
    </row>
    <row r="5800" customFormat="false" ht="15" hidden="false" customHeight="false" outlineLevel="0" collapsed="false">
      <c r="A5800" s="3" t="n">
        <v>5799</v>
      </c>
      <c r="B5800" s="3" t="n">
        <v>12</v>
      </c>
      <c r="C5800" s="3" t="s">
        <v>355</v>
      </c>
      <c r="D5800" s="4" t="n">
        <v>226.84</v>
      </c>
      <c r="E5800" s="4" t="n">
        <v>227.99</v>
      </c>
      <c r="F5800" s="4" t="n">
        <v>226.22</v>
      </c>
      <c r="G5800" s="4" t="n">
        <v>227.68</v>
      </c>
      <c r="H5800" s="5" t="n">
        <v>3089053</v>
      </c>
      <c r="I5800" s="3"/>
      <c r="J5800" s="3" t="n">
        <f aca="false">ROUND((G5800-G5799)/G5799*100,2)</f>
        <v>-0.18</v>
      </c>
      <c r="K5800" s="3" t="str">
        <f aca="false">B5800&amp;"_"&amp;C5800</f>
        <v>12_2025-02-21</v>
      </c>
    </row>
    <row r="5801" customFormat="false" ht="15" hidden="false" customHeight="false" outlineLevel="0" collapsed="false">
      <c r="A5801" s="3" t="n">
        <v>5800</v>
      </c>
      <c r="B5801" s="3" t="n">
        <v>12</v>
      </c>
      <c r="C5801" s="3" t="s">
        <v>356</v>
      </c>
      <c r="D5801" s="4" t="n">
        <v>227.08</v>
      </c>
      <c r="E5801" s="4" t="n">
        <v>228.29</v>
      </c>
      <c r="F5801" s="4" t="n">
        <v>226.54</v>
      </c>
      <c r="G5801" s="4" t="n">
        <v>227.69</v>
      </c>
      <c r="H5801" s="5" t="n">
        <v>1413712</v>
      </c>
      <c r="I5801" s="3"/>
      <c r="J5801" s="3" t="n">
        <f aca="false">ROUND((G5801-G5800)/G5800*100,2)</f>
        <v>0</v>
      </c>
      <c r="K5801" s="3" t="str">
        <f aca="false">B5801&amp;"_"&amp;C5801</f>
        <v>12_2025-02-24</v>
      </c>
    </row>
    <row r="5802" customFormat="false" ht="15" hidden="false" customHeight="false" outlineLevel="0" collapsed="false">
      <c r="A5802" s="3" t="n">
        <v>5801</v>
      </c>
      <c r="B5802" s="3" t="n">
        <v>12</v>
      </c>
      <c r="C5802" s="3" t="s">
        <v>357</v>
      </c>
      <c r="D5802" s="4" t="n">
        <v>227.21</v>
      </c>
      <c r="E5802" s="4" t="n">
        <v>227.36</v>
      </c>
      <c r="F5802" s="4" t="n">
        <v>226.13</v>
      </c>
      <c r="G5802" s="4" t="n">
        <v>227.19</v>
      </c>
      <c r="H5802" s="5" t="n">
        <v>2397959</v>
      </c>
      <c r="I5802" s="3"/>
      <c r="J5802" s="3" t="n">
        <f aca="false">ROUND((G5802-G5801)/G5801*100,2)</f>
        <v>-0.22</v>
      </c>
      <c r="K5802" s="3" t="str">
        <f aca="false">B5802&amp;"_"&amp;C5802</f>
        <v>12_2025-02-25</v>
      </c>
    </row>
    <row r="5803" customFormat="false" ht="15" hidden="false" customHeight="false" outlineLevel="0" collapsed="false">
      <c r="A5803" s="3" t="n">
        <v>5802</v>
      </c>
      <c r="B5803" s="3" t="n">
        <v>12</v>
      </c>
      <c r="C5803" s="3" t="s">
        <v>358</v>
      </c>
      <c r="D5803" s="4" t="n">
        <v>227.01</v>
      </c>
      <c r="E5803" s="4" t="n">
        <v>228.37</v>
      </c>
      <c r="F5803" s="4" t="n">
        <v>226.27</v>
      </c>
      <c r="G5803" s="4" t="n">
        <v>227.77</v>
      </c>
      <c r="H5803" s="5" t="n">
        <v>5800502</v>
      </c>
      <c r="I5803" s="3"/>
      <c r="J5803" s="3" t="n">
        <f aca="false">ROUND((G5803-G5802)/G5802*100,2)</f>
        <v>0.26</v>
      </c>
      <c r="K5803" s="3" t="str">
        <f aca="false">B5803&amp;"_"&amp;C5803</f>
        <v>12_2025-02-26</v>
      </c>
    </row>
    <row r="5804" customFormat="false" ht="15" hidden="false" customHeight="false" outlineLevel="0" collapsed="false">
      <c r="A5804" s="3" t="n">
        <v>5803</v>
      </c>
      <c r="B5804" s="3" t="n">
        <v>12</v>
      </c>
      <c r="C5804" s="3" t="s">
        <v>359</v>
      </c>
      <c r="D5804" s="4" t="n">
        <v>228.13</v>
      </c>
      <c r="E5804" s="4" t="n">
        <v>228.23</v>
      </c>
      <c r="F5804" s="4" t="n">
        <v>226.68</v>
      </c>
      <c r="G5804" s="4" t="n">
        <v>227.42</v>
      </c>
      <c r="H5804" s="5" t="n">
        <v>1386970</v>
      </c>
      <c r="I5804" s="3"/>
      <c r="J5804" s="3" t="n">
        <f aca="false">ROUND((G5804-G5803)/G5803*100,2)</f>
        <v>-0.15</v>
      </c>
      <c r="K5804" s="3" t="str">
        <f aca="false">B5804&amp;"_"&amp;C5804</f>
        <v>12_2025-02-27</v>
      </c>
    </row>
    <row r="5805" customFormat="false" ht="15" hidden="false" customHeight="false" outlineLevel="0" collapsed="false">
      <c r="A5805" s="3" t="n">
        <v>5804</v>
      </c>
      <c r="B5805" s="3" t="n">
        <v>12</v>
      </c>
      <c r="C5805" s="3" t="s">
        <v>360</v>
      </c>
      <c r="D5805" s="4" t="n">
        <v>225.68</v>
      </c>
      <c r="E5805" s="4" t="n">
        <v>227.27</v>
      </c>
      <c r="F5805" s="4" t="n">
        <v>224.51</v>
      </c>
      <c r="G5805" s="4" t="n">
        <v>226.03</v>
      </c>
      <c r="H5805" s="5" t="n">
        <v>7080879</v>
      </c>
      <c r="I5805" s="3"/>
      <c r="J5805" s="3" t="n">
        <f aca="false">ROUND((G5805-G5804)/G5804*100,2)</f>
        <v>-0.61</v>
      </c>
      <c r="K5805" s="3" t="str">
        <f aca="false">B5805&amp;"_"&amp;C5805</f>
        <v>12_2025-02-28</v>
      </c>
    </row>
    <row r="5806" customFormat="false" ht="15" hidden="false" customHeight="false" outlineLevel="0" collapsed="false">
      <c r="A5806" s="3" t="n">
        <v>5805</v>
      </c>
      <c r="B5806" s="3" t="n">
        <v>12</v>
      </c>
      <c r="C5806" s="3" t="s">
        <v>361</v>
      </c>
      <c r="D5806" s="4" t="n">
        <v>226.37</v>
      </c>
      <c r="E5806" s="4" t="n">
        <v>228</v>
      </c>
      <c r="F5806" s="4" t="n">
        <v>226.34</v>
      </c>
      <c r="G5806" s="4" t="n">
        <v>226.98</v>
      </c>
      <c r="H5806" s="5" t="n">
        <v>2996356</v>
      </c>
      <c r="I5806" s="3"/>
      <c r="J5806" s="3" t="n">
        <f aca="false">ROUND((G5806-G5805)/G5805*100,2)</f>
        <v>0.42</v>
      </c>
      <c r="K5806" s="3" t="str">
        <f aca="false">B5806&amp;"_"&amp;C5806</f>
        <v>12_2025-03-03</v>
      </c>
    </row>
    <row r="5807" customFormat="false" ht="15" hidden="false" customHeight="false" outlineLevel="0" collapsed="false">
      <c r="A5807" s="3" t="n">
        <v>5806</v>
      </c>
      <c r="B5807" s="3" t="n">
        <v>12</v>
      </c>
      <c r="C5807" s="3" t="s">
        <v>362</v>
      </c>
      <c r="D5807" s="4" t="n">
        <v>227.18</v>
      </c>
      <c r="E5807" s="4" t="n">
        <v>228.33</v>
      </c>
      <c r="F5807" s="4" t="n">
        <v>226.66</v>
      </c>
      <c r="G5807" s="4" t="n">
        <v>227.47</v>
      </c>
      <c r="H5807" s="5" t="n">
        <v>3129756</v>
      </c>
      <c r="I5807" s="3"/>
      <c r="J5807" s="3" t="n">
        <f aca="false">ROUND((G5807-G5806)/G5806*100,2)</f>
        <v>0.22</v>
      </c>
      <c r="K5807" s="3" t="str">
        <f aca="false">B5807&amp;"_"&amp;C5807</f>
        <v>12_2025-03-04</v>
      </c>
    </row>
    <row r="5808" customFormat="false" ht="15" hidden="false" customHeight="false" outlineLevel="0" collapsed="false">
      <c r="A5808" s="3" t="n">
        <v>5807</v>
      </c>
      <c r="B5808" s="3" t="n">
        <v>12</v>
      </c>
      <c r="C5808" s="3" t="s">
        <v>363</v>
      </c>
      <c r="D5808" s="4" t="n">
        <v>227.38</v>
      </c>
      <c r="E5808" s="4" t="n">
        <v>227.72</v>
      </c>
      <c r="F5808" s="4" t="n">
        <v>226.69</v>
      </c>
      <c r="G5808" s="4" t="n">
        <v>227.38</v>
      </c>
      <c r="H5808" s="5" t="n">
        <v>2416159</v>
      </c>
      <c r="I5808" s="3"/>
      <c r="J5808" s="3" t="n">
        <f aca="false">ROUND((G5808-G5807)/G5807*100,2)</f>
        <v>-0.04</v>
      </c>
      <c r="K5808" s="3" t="str">
        <f aca="false">B5808&amp;"_"&amp;C5808</f>
        <v>12_2025-03-05</v>
      </c>
    </row>
    <row r="5809" customFormat="false" ht="15" hidden="false" customHeight="false" outlineLevel="0" collapsed="false">
      <c r="A5809" s="3" t="n">
        <v>5808</v>
      </c>
      <c r="B5809" s="3" t="n">
        <v>12</v>
      </c>
      <c r="C5809" s="3" t="s">
        <v>364</v>
      </c>
      <c r="D5809" s="4" t="n">
        <v>229.5</v>
      </c>
      <c r="E5809" s="4" t="n">
        <v>230.57</v>
      </c>
      <c r="F5809" s="4" t="n">
        <v>227.7</v>
      </c>
      <c r="G5809" s="4" t="n">
        <v>228.86</v>
      </c>
      <c r="H5809" s="5" t="n">
        <v>2236055</v>
      </c>
      <c r="I5809" s="3"/>
      <c r="J5809" s="3" t="n">
        <f aca="false">ROUND((G5809-G5808)/G5808*100,2)</f>
        <v>0.65</v>
      </c>
      <c r="K5809" s="3" t="str">
        <f aca="false">B5809&amp;"_"&amp;C5809</f>
        <v>12_2025-03-06</v>
      </c>
    </row>
    <row r="5810" customFormat="false" ht="15" hidden="false" customHeight="false" outlineLevel="0" collapsed="false">
      <c r="A5810" s="3" t="n">
        <v>5809</v>
      </c>
      <c r="B5810" s="3" t="n">
        <v>12</v>
      </c>
      <c r="C5810" s="3" t="s">
        <v>365</v>
      </c>
      <c r="D5810" s="4" t="n">
        <v>226.78</v>
      </c>
      <c r="E5810" s="4" t="n">
        <v>227.05</v>
      </c>
      <c r="F5810" s="4" t="n">
        <v>225.04</v>
      </c>
      <c r="G5810" s="4" t="n">
        <v>226.23</v>
      </c>
      <c r="H5810" s="5" t="n">
        <v>5574939</v>
      </c>
      <c r="I5810" s="3"/>
      <c r="J5810" s="3" t="n">
        <f aca="false">ROUND((G5810-G5809)/G5809*100,2)</f>
        <v>-1.15</v>
      </c>
      <c r="K5810" s="3" t="str">
        <f aca="false">B5810&amp;"_"&amp;C5810</f>
        <v>12_2025-03-07</v>
      </c>
    </row>
    <row r="5811" customFormat="false" ht="15" hidden="false" customHeight="false" outlineLevel="0" collapsed="false">
      <c r="A5811" s="3" t="n">
        <v>5810</v>
      </c>
      <c r="B5811" s="3" t="n">
        <v>12</v>
      </c>
      <c r="C5811" s="3" t="s">
        <v>366</v>
      </c>
      <c r="D5811" s="4" t="n">
        <v>227.26</v>
      </c>
      <c r="E5811" s="4" t="n">
        <v>227.69</v>
      </c>
      <c r="F5811" s="4" t="n">
        <v>225.67</v>
      </c>
      <c r="G5811" s="4" t="n">
        <v>227.02</v>
      </c>
      <c r="H5811" s="5" t="n">
        <v>6856996</v>
      </c>
      <c r="I5811" s="3"/>
      <c r="J5811" s="3" t="n">
        <f aca="false">ROUND((G5811-G5810)/G5810*100,2)</f>
        <v>0.35</v>
      </c>
      <c r="K5811" s="3" t="str">
        <f aca="false">B5811&amp;"_"&amp;C5811</f>
        <v>12_2025-03-10</v>
      </c>
    </row>
    <row r="5812" customFormat="false" ht="15" hidden="false" customHeight="false" outlineLevel="0" collapsed="false">
      <c r="A5812" s="3" t="n">
        <v>5811</v>
      </c>
      <c r="B5812" s="3" t="n">
        <v>12</v>
      </c>
      <c r="C5812" s="3" t="s">
        <v>367</v>
      </c>
      <c r="D5812" s="4" t="n">
        <v>226.3</v>
      </c>
      <c r="E5812" s="4" t="n">
        <v>226.45</v>
      </c>
      <c r="F5812" s="4" t="n">
        <v>224.95</v>
      </c>
      <c r="G5812" s="4" t="n">
        <v>226.43</v>
      </c>
      <c r="H5812" s="5" t="n">
        <v>6884201</v>
      </c>
      <c r="I5812" s="3"/>
      <c r="J5812" s="3" t="n">
        <f aca="false">ROUND((G5812-G5811)/G5811*100,2)</f>
        <v>-0.26</v>
      </c>
      <c r="K5812" s="3" t="str">
        <f aca="false">B5812&amp;"_"&amp;C5812</f>
        <v>12_2025-03-11</v>
      </c>
    </row>
    <row r="5813" customFormat="false" ht="15" hidden="false" customHeight="false" outlineLevel="0" collapsed="false">
      <c r="A5813" s="3" t="n">
        <v>5812</v>
      </c>
      <c r="B5813" s="3" t="n">
        <v>12</v>
      </c>
      <c r="C5813" s="3" t="s">
        <v>368</v>
      </c>
      <c r="D5813" s="4" t="n">
        <v>226.42</v>
      </c>
      <c r="E5813" s="4" t="n">
        <v>228.46</v>
      </c>
      <c r="F5813" s="4" t="n">
        <v>225.54</v>
      </c>
      <c r="G5813" s="4" t="n">
        <v>227.16</v>
      </c>
      <c r="H5813" s="5" t="n">
        <v>1532501</v>
      </c>
      <c r="I5813" s="3"/>
      <c r="J5813" s="3" t="n">
        <f aca="false">ROUND((G5813-G5812)/G5812*100,2)</f>
        <v>0.32</v>
      </c>
      <c r="K5813" s="3" t="str">
        <f aca="false">B5813&amp;"_"&amp;C5813</f>
        <v>12_2025-03-12</v>
      </c>
    </row>
    <row r="5814" customFormat="false" ht="15" hidden="false" customHeight="false" outlineLevel="0" collapsed="false">
      <c r="A5814" s="3" t="n">
        <v>5813</v>
      </c>
      <c r="B5814" s="3" t="n">
        <v>12</v>
      </c>
      <c r="C5814" s="3" t="s">
        <v>369</v>
      </c>
      <c r="D5814" s="4" t="n">
        <v>226.12</v>
      </c>
      <c r="E5814" s="4" t="n">
        <v>227.34</v>
      </c>
      <c r="F5814" s="4" t="n">
        <v>225.03</v>
      </c>
      <c r="G5814" s="4" t="n">
        <v>226.63</v>
      </c>
      <c r="H5814" s="5" t="n">
        <v>4036824</v>
      </c>
      <c r="I5814" s="3"/>
      <c r="J5814" s="3" t="n">
        <f aca="false">ROUND((G5814-G5813)/G5813*100,2)</f>
        <v>-0.23</v>
      </c>
      <c r="K5814" s="3" t="str">
        <f aca="false">B5814&amp;"_"&amp;C5814</f>
        <v>12_2025-03-13</v>
      </c>
    </row>
    <row r="5815" customFormat="false" ht="15" hidden="false" customHeight="false" outlineLevel="0" collapsed="false">
      <c r="A5815" s="3" t="n">
        <v>5814</v>
      </c>
      <c r="B5815" s="3" t="n">
        <v>12</v>
      </c>
      <c r="C5815" s="3" t="s">
        <v>370</v>
      </c>
      <c r="D5815" s="4" t="n">
        <v>226.2</v>
      </c>
      <c r="E5815" s="4" t="n">
        <v>226.79</v>
      </c>
      <c r="F5815" s="4" t="n">
        <v>226.07</v>
      </c>
      <c r="G5815" s="4" t="n">
        <v>226.62</v>
      </c>
      <c r="H5815" s="5" t="n">
        <v>6929304</v>
      </c>
      <c r="I5815" s="3"/>
      <c r="J5815" s="3" t="n">
        <f aca="false">ROUND((G5815-G5814)/G5814*100,2)</f>
        <v>-0</v>
      </c>
      <c r="K5815" s="3" t="str">
        <f aca="false">B5815&amp;"_"&amp;C5815</f>
        <v>12_2025-03-14</v>
      </c>
    </row>
    <row r="5816" customFormat="false" ht="15" hidden="false" customHeight="false" outlineLevel="0" collapsed="false">
      <c r="A5816" s="3" t="n">
        <v>5815</v>
      </c>
      <c r="B5816" s="3" t="n">
        <v>12</v>
      </c>
      <c r="C5816" s="3" t="s">
        <v>371</v>
      </c>
      <c r="D5816" s="4" t="n">
        <v>228.25</v>
      </c>
      <c r="E5816" s="4" t="n">
        <v>228.53</v>
      </c>
      <c r="F5816" s="4" t="n">
        <v>226.48</v>
      </c>
      <c r="G5816" s="4" t="n">
        <v>227.57</v>
      </c>
      <c r="H5816" s="5" t="n">
        <v>2238155</v>
      </c>
      <c r="I5816" s="3"/>
      <c r="J5816" s="3" t="n">
        <f aca="false">ROUND((G5816-G5815)/G5815*100,2)</f>
        <v>0.42</v>
      </c>
      <c r="K5816" s="3" t="str">
        <f aca="false">B5816&amp;"_"&amp;C5816</f>
        <v>12_2025-03-17</v>
      </c>
    </row>
    <row r="5817" customFormat="false" ht="15" hidden="false" customHeight="false" outlineLevel="0" collapsed="false">
      <c r="A5817" s="3" t="n">
        <v>5816</v>
      </c>
      <c r="B5817" s="3" t="n">
        <v>12</v>
      </c>
      <c r="C5817" s="3" t="s">
        <v>372</v>
      </c>
      <c r="D5817" s="4" t="n">
        <v>227.11</v>
      </c>
      <c r="E5817" s="4" t="n">
        <v>228.42</v>
      </c>
      <c r="F5817" s="4" t="n">
        <v>227.03</v>
      </c>
      <c r="G5817" s="4" t="n">
        <v>227.35</v>
      </c>
      <c r="H5817" s="5" t="n">
        <v>4856973</v>
      </c>
      <c r="I5817" s="3"/>
      <c r="J5817" s="3" t="n">
        <f aca="false">ROUND((G5817-G5816)/G5816*100,2)</f>
        <v>-0.1</v>
      </c>
      <c r="K5817" s="3" t="str">
        <f aca="false">B5817&amp;"_"&amp;C5817</f>
        <v>12_2025-03-18</v>
      </c>
    </row>
    <row r="5818" customFormat="false" ht="15" hidden="false" customHeight="false" outlineLevel="0" collapsed="false">
      <c r="A5818" s="3" t="n">
        <v>5817</v>
      </c>
      <c r="B5818" s="3" t="n">
        <v>12</v>
      </c>
      <c r="C5818" s="3" t="s">
        <v>373</v>
      </c>
      <c r="D5818" s="4" t="n">
        <v>227.13</v>
      </c>
      <c r="E5818" s="4" t="n">
        <v>229.09</v>
      </c>
      <c r="F5818" s="4" t="n">
        <v>226.87</v>
      </c>
      <c r="G5818" s="4" t="n">
        <v>228</v>
      </c>
      <c r="H5818" s="5" t="n">
        <v>720324</v>
      </c>
      <c r="I5818" s="3"/>
      <c r="J5818" s="3" t="n">
        <f aca="false">ROUND((G5818-G5817)/G5817*100,2)</f>
        <v>0.29</v>
      </c>
      <c r="K5818" s="3" t="str">
        <f aca="false">B5818&amp;"_"&amp;C5818</f>
        <v>12_2025-03-19</v>
      </c>
    </row>
    <row r="5819" customFormat="false" ht="15" hidden="false" customHeight="false" outlineLevel="0" collapsed="false">
      <c r="A5819" s="3" t="n">
        <v>5818</v>
      </c>
      <c r="B5819" s="3" t="n">
        <v>12</v>
      </c>
      <c r="C5819" s="3" t="s">
        <v>374</v>
      </c>
      <c r="D5819" s="4" t="n">
        <v>227.29</v>
      </c>
      <c r="E5819" s="4" t="n">
        <v>228.07</v>
      </c>
      <c r="F5819" s="4" t="n">
        <v>226.34</v>
      </c>
      <c r="G5819" s="4" t="n">
        <v>226.89</v>
      </c>
      <c r="H5819" s="5" t="n">
        <v>7390412</v>
      </c>
      <c r="I5819" s="3"/>
      <c r="J5819" s="3" t="n">
        <f aca="false">ROUND((G5819-G5818)/G5818*100,2)</f>
        <v>-0.49</v>
      </c>
      <c r="K5819" s="3" t="str">
        <f aca="false">B5819&amp;"_"&amp;C5819</f>
        <v>12_2025-03-20</v>
      </c>
    </row>
    <row r="5820" customFormat="false" ht="15" hidden="false" customHeight="false" outlineLevel="0" collapsed="false">
      <c r="A5820" s="3" t="n">
        <v>5819</v>
      </c>
      <c r="B5820" s="3" t="n">
        <v>12</v>
      </c>
      <c r="C5820" s="3" t="s">
        <v>375</v>
      </c>
      <c r="D5820" s="4" t="n">
        <v>225.37</v>
      </c>
      <c r="E5820" s="4" t="n">
        <v>226.71</v>
      </c>
      <c r="F5820" s="4" t="n">
        <v>224.43</v>
      </c>
      <c r="G5820" s="4" t="n">
        <v>226.15</v>
      </c>
      <c r="H5820" s="5" t="n">
        <v>2447162</v>
      </c>
      <c r="I5820" s="3"/>
      <c r="J5820" s="3" t="n">
        <f aca="false">ROUND((G5820-G5819)/G5819*100,2)</f>
        <v>-0.33</v>
      </c>
      <c r="K5820" s="3" t="str">
        <f aca="false">B5820&amp;"_"&amp;C5820</f>
        <v>12_2025-03-21</v>
      </c>
    </row>
    <row r="5821" customFormat="false" ht="15" hidden="false" customHeight="false" outlineLevel="0" collapsed="false">
      <c r="A5821" s="3" t="n">
        <v>5820</v>
      </c>
      <c r="B5821" s="3" t="n">
        <v>12</v>
      </c>
      <c r="C5821" s="3" t="s">
        <v>376</v>
      </c>
      <c r="D5821" s="4" t="n">
        <v>227.72</v>
      </c>
      <c r="E5821" s="4" t="n">
        <v>228.77</v>
      </c>
      <c r="F5821" s="4" t="n">
        <v>226.98</v>
      </c>
      <c r="G5821" s="4" t="n">
        <v>227.01</v>
      </c>
      <c r="H5821" s="5" t="n">
        <v>2563208</v>
      </c>
      <c r="I5821" s="3"/>
      <c r="J5821" s="3" t="n">
        <f aca="false">ROUND((G5821-G5820)/G5820*100,2)</f>
        <v>0.38</v>
      </c>
      <c r="K5821" s="3" t="str">
        <f aca="false">B5821&amp;"_"&amp;C5821</f>
        <v>12_2025-03-24</v>
      </c>
    </row>
    <row r="5822" customFormat="false" ht="15" hidden="false" customHeight="false" outlineLevel="0" collapsed="false">
      <c r="A5822" s="3" t="n">
        <v>5821</v>
      </c>
      <c r="B5822" s="3" t="n">
        <v>12</v>
      </c>
      <c r="C5822" s="3" t="s">
        <v>377</v>
      </c>
      <c r="D5822" s="4" t="n">
        <v>225.9</v>
      </c>
      <c r="E5822" s="4" t="n">
        <v>227.49</v>
      </c>
      <c r="F5822" s="4" t="n">
        <v>224.6</v>
      </c>
      <c r="G5822" s="4" t="n">
        <v>226.31</v>
      </c>
      <c r="H5822" s="5" t="n">
        <v>6597140</v>
      </c>
      <c r="I5822" s="3"/>
      <c r="J5822" s="3" t="n">
        <f aca="false">ROUND((G5822-G5821)/G5821*100,2)</f>
        <v>-0.31</v>
      </c>
      <c r="K5822" s="3" t="str">
        <f aca="false">B5822&amp;"_"&amp;C5822</f>
        <v>12_2025-03-25</v>
      </c>
    </row>
    <row r="5823" customFormat="false" ht="15" hidden="false" customHeight="false" outlineLevel="0" collapsed="false">
      <c r="A5823" s="3" t="n">
        <v>5822</v>
      </c>
      <c r="B5823" s="3" t="n">
        <v>12</v>
      </c>
      <c r="C5823" s="3" t="s">
        <v>378</v>
      </c>
      <c r="D5823" s="4" t="n">
        <v>225.33</v>
      </c>
      <c r="E5823" s="4" t="n">
        <v>227.12</v>
      </c>
      <c r="F5823" s="4" t="n">
        <v>225.1</v>
      </c>
      <c r="G5823" s="4" t="n">
        <v>226.18</v>
      </c>
      <c r="H5823" s="5" t="n">
        <v>4152606</v>
      </c>
      <c r="I5823" s="3"/>
      <c r="J5823" s="3" t="n">
        <f aca="false">ROUND((G5823-G5822)/G5822*100,2)</f>
        <v>-0.06</v>
      </c>
      <c r="K5823" s="3" t="str">
        <f aca="false">B5823&amp;"_"&amp;C5823</f>
        <v>12_2025-03-26</v>
      </c>
    </row>
    <row r="5824" customFormat="false" ht="15" hidden="false" customHeight="false" outlineLevel="0" collapsed="false">
      <c r="A5824" s="3" t="n">
        <v>5823</v>
      </c>
      <c r="B5824" s="3" t="n">
        <v>12</v>
      </c>
      <c r="C5824" s="3" t="s">
        <v>379</v>
      </c>
      <c r="D5824" s="4" t="n">
        <v>225.01</v>
      </c>
      <c r="E5824" s="4" t="n">
        <v>226.19</v>
      </c>
      <c r="F5824" s="4" t="n">
        <v>224.7</v>
      </c>
      <c r="G5824" s="4" t="n">
        <v>224.87</v>
      </c>
      <c r="H5824" s="5" t="n">
        <v>6584757</v>
      </c>
      <c r="I5824" s="3"/>
      <c r="J5824" s="3" t="n">
        <f aca="false">ROUND((G5824-G5823)/G5823*100,2)</f>
        <v>-0.58</v>
      </c>
      <c r="K5824" s="3" t="str">
        <f aca="false">B5824&amp;"_"&amp;C5824</f>
        <v>12_2025-03-27</v>
      </c>
    </row>
    <row r="5825" customFormat="false" ht="15" hidden="false" customHeight="false" outlineLevel="0" collapsed="false">
      <c r="A5825" s="3" t="n">
        <v>5824</v>
      </c>
      <c r="B5825" s="3" t="n">
        <v>12</v>
      </c>
      <c r="C5825" s="3" t="s">
        <v>380</v>
      </c>
      <c r="D5825" s="4" t="n">
        <v>224.42</v>
      </c>
      <c r="E5825" s="4" t="n">
        <v>224.9</v>
      </c>
      <c r="F5825" s="4" t="n">
        <v>223.87</v>
      </c>
      <c r="G5825" s="4" t="n">
        <v>224.25</v>
      </c>
      <c r="H5825" s="5" t="n">
        <v>6116349</v>
      </c>
      <c r="I5825" s="3"/>
      <c r="J5825" s="3" t="n">
        <f aca="false">ROUND((G5825-G5824)/G5824*100,2)</f>
        <v>-0.28</v>
      </c>
      <c r="K5825" s="3" t="str">
        <f aca="false">B5825&amp;"_"&amp;C5825</f>
        <v>12_2025-03-28</v>
      </c>
    </row>
    <row r="5826" customFormat="false" ht="15" hidden="false" customHeight="false" outlineLevel="0" collapsed="false">
      <c r="A5826" s="3" t="n">
        <v>5825</v>
      </c>
      <c r="B5826" s="3" t="n">
        <v>12</v>
      </c>
      <c r="C5826" s="3" t="s">
        <v>381</v>
      </c>
      <c r="D5826" s="4" t="n">
        <v>222.87</v>
      </c>
      <c r="E5826" s="4" t="n">
        <v>223.63</v>
      </c>
      <c r="F5826" s="4" t="n">
        <v>221.88</v>
      </c>
      <c r="G5826" s="4" t="n">
        <v>223.52</v>
      </c>
      <c r="H5826" s="5" t="n">
        <v>5725244</v>
      </c>
      <c r="I5826" s="3"/>
      <c r="J5826" s="3" t="n">
        <f aca="false">ROUND((G5826-G5825)/G5825*100,2)</f>
        <v>-0.33</v>
      </c>
      <c r="K5826" s="3" t="str">
        <f aca="false">B5826&amp;"_"&amp;C5826</f>
        <v>12_2025-03-31</v>
      </c>
    </row>
    <row r="5827" customFormat="false" ht="15" hidden="false" customHeight="false" outlineLevel="0" collapsed="false">
      <c r="A5827" s="3" t="n">
        <v>5826</v>
      </c>
      <c r="B5827" s="3" t="n">
        <v>12</v>
      </c>
      <c r="C5827" s="3" t="s">
        <v>382</v>
      </c>
      <c r="D5827" s="4" t="n">
        <v>224.47</v>
      </c>
      <c r="E5827" s="4" t="n">
        <v>225.41</v>
      </c>
      <c r="F5827" s="4" t="n">
        <v>223.38</v>
      </c>
      <c r="G5827" s="4" t="n">
        <v>223.85</v>
      </c>
      <c r="H5827" s="5" t="n">
        <v>3763424</v>
      </c>
      <c r="I5827" s="3"/>
      <c r="J5827" s="3" t="n">
        <f aca="false">ROUND((G5827-G5826)/G5826*100,2)</f>
        <v>0.15</v>
      </c>
      <c r="K5827" s="3" t="str">
        <f aca="false">B5827&amp;"_"&amp;C5827</f>
        <v>12_2025-04-01</v>
      </c>
    </row>
    <row r="5828" customFormat="false" ht="15" hidden="false" customHeight="false" outlineLevel="0" collapsed="false">
      <c r="A5828" s="3" t="n">
        <v>5827</v>
      </c>
      <c r="B5828" s="3" t="n">
        <v>12</v>
      </c>
      <c r="C5828" s="3" t="s">
        <v>383</v>
      </c>
      <c r="D5828" s="4" t="n">
        <v>222.42</v>
      </c>
      <c r="E5828" s="4" t="n">
        <v>223.32</v>
      </c>
      <c r="F5828" s="4" t="n">
        <v>221.87</v>
      </c>
      <c r="G5828" s="4" t="n">
        <v>223.3</v>
      </c>
      <c r="H5828" s="5" t="n">
        <v>7476638</v>
      </c>
      <c r="I5828" s="3"/>
      <c r="J5828" s="3" t="n">
        <f aca="false">ROUND((G5828-G5827)/G5827*100,2)</f>
        <v>-0.25</v>
      </c>
      <c r="K5828" s="3" t="str">
        <f aca="false">B5828&amp;"_"&amp;C5828</f>
        <v>12_2025-04-02</v>
      </c>
    </row>
    <row r="5829" customFormat="false" ht="15" hidden="false" customHeight="false" outlineLevel="0" collapsed="false">
      <c r="A5829" s="3" t="n">
        <v>5828</v>
      </c>
      <c r="B5829" s="3" t="n">
        <v>12</v>
      </c>
      <c r="C5829" s="3" t="s">
        <v>384</v>
      </c>
      <c r="D5829" s="4" t="n">
        <v>224.07</v>
      </c>
      <c r="E5829" s="4" t="n">
        <v>225.26</v>
      </c>
      <c r="F5829" s="4" t="n">
        <v>222.41</v>
      </c>
      <c r="G5829" s="4" t="n">
        <v>223.37</v>
      </c>
      <c r="H5829" s="5" t="n">
        <v>1001276</v>
      </c>
      <c r="I5829" s="3"/>
      <c r="J5829" s="3" t="n">
        <f aca="false">ROUND((G5829-G5828)/G5828*100,2)</f>
        <v>0.03</v>
      </c>
      <c r="K5829" s="3" t="str">
        <f aca="false">B5829&amp;"_"&amp;C5829</f>
        <v>12_2025-04-03</v>
      </c>
    </row>
    <row r="5830" customFormat="false" ht="15" hidden="false" customHeight="false" outlineLevel="0" collapsed="false">
      <c r="A5830" s="3" t="n">
        <v>5829</v>
      </c>
      <c r="B5830" s="3" t="n">
        <v>12</v>
      </c>
      <c r="C5830" s="3" t="s">
        <v>385</v>
      </c>
      <c r="D5830" s="4" t="n">
        <v>223.62</v>
      </c>
      <c r="E5830" s="4" t="n">
        <v>224.74</v>
      </c>
      <c r="F5830" s="4" t="n">
        <v>222.56</v>
      </c>
      <c r="G5830" s="4" t="n">
        <v>223.96</v>
      </c>
      <c r="H5830" s="5" t="n">
        <v>5728382</v>
      </c>
      <c r="I5830" s="3"/>
      <c r="J5830" s="3" t="n">
        <f aca="false">ROUND((G5830-G5829)/G5829*100,2)</f>
        <v>0.26</v>
      </c>
      <c r="K5830" s="3" t="str">
        <f aca="false">B5830&amp;"_"&amp;C5830</f>
        <v>12_2025-04-04</v>
      </c>
    </row>
    <row r="5831" customFormat="false" ht="15" hidden="false" customHeight="false" outlineLevel="0" collapsed="false">
      <c r="A5831" s="3" t="n">
        <v>5830</v>
      </c>
      <c r="B5831" s="3" t="n">
        <v>12</v>
      </c>
      <c r="C5831" s="3" t="s">
        <v>386</v>
      </c>
      <c r="D5831" s="4" t="n">
        <v>223.6</v>
      </c>
      <c r="E5831" s="4" t="n">
        <v>224.17</v>
      </c>
      <c r="F5831" s="4" t="n">
        <v>223.18</v>
      </c>
      <c r="G5831" s="4" t="n">
        <v>223.92</v>
      </c>
      <c r="H5831" s="5" t="n">
        <v>1381572</v>
      </c>
      <c r="I5831" s="3"/>
      <c r="J5831" s="3" t="n">
        <f aca="false">ROUND((G5831-G5830)/G5830*100,2)</f>
        <v>-0.02</v>
      </c>
      <c r="K5831" s="3" t="str">
        <f aca="false">B5831&amp;"_"&amp;C5831</f>
        <v>12_2025-04-07</v>
      </c>
    </row>
    <row r="5832" customFormat="false" ht="15" hidden="false" customHeight="false" outlineLevel="0" collapsed="false">
      <c r="A5832" s="3" t="n">
        <v>5831</v>
      </c>
      <c r="B5832" s="3" t="n">
        <v>12</v>
      </c>
      <c r="C5832" s="3" t="s">
        <v>387</v>
      </c>
      <c r="D5832" s="4" t="n">
        <v>222.9</v>
      </c>
      <c r="E5832" s="4" t="n">
        <v>223.6</v>
      </c>
      <c r="F5832" s="4" t="n">
        <v>222.53</v>
      </c>
      <c r="G5832" s="4" t="n">
        <v>223.39</v>
      </c>
      <c r="H5832" s="5" t="n">
        <v>5992121</v>
      </c>
      <c r="I5832" s="3"/>
      <c r="J5832" s="3" t="n">
        <f aca="false">ROUND((G5832-G5831)/G5831*100,2)</f>
        <v>-0.24</v>
      </c>
      <c r="K5832" s="3" t="str">
        <f aca="false">B5832&amp;"_"&amp;C5832</f>
        <v>12_2025-04-08</v>
      </c>
    </row>
    <row r="5833" customFormat="false" ht="15" hidden="false" customHeight="false" outlineLevel="0" collapsed="false">
      <c r="A5833" s="3" t="n">
        <v>5832</v>
      </c>
      <c r="B5833" s="3" t="n">
        <v>12</v>
      </c>
      <c r="C5833" s="3" t="s">
        <v>388</v>
      </c>
      <c r="D5833" s="4" t="n">
        <v>223.9</v>
      </c>
      <c r="E5833" s="4" t="n">
        <v>224.86</v>
      </c>
      <c r="F5833" s="4" t="n">
        <v>222.78</v>
      </c>
      <c r="G5833" s="4" t="n">
        <v>223.71</v>
      </c>
      <c r="H5833" s="5" t="n">
        <v>5626370</v>
      </c>
      <c r="I5833" s="3"/>
      <c r="J5833" s="3" t="n">
        <f aca="false">ROUND((G5833-G5832)/G5832*100,2)</f>
        <v>0.14</v>
      </c>
      <c r="K5833" s="3" t="str">
        <f aca="false">B5833&amp;"_"&amp;C5833</f>
        <v>12_2025-04-09</v>
      </c>
    </row>
    <row r="5834" customFormat="false" ht="15" hidden="false" customHeight="false" outlineLevel="0" collapsed="false">
      <c r="A5834" s="3" t="n">
        <v>5833</v>
      </c>
      <c r="B5834" s="3" t="n">
        <v>12</v>
      </c>
      <c r="C5834" s="3" t="s">
        <v>389</v>
      </c>
      <c r="D5834" s="4" t="n">
        <v>223.19</v>
      </c>
      <c r="E5834" s="4" t="n">
        <v>224.81</v>
      </c>
      <c r="F5834" s="4" t="n">
        <v>221.92</v>
      </c>
      <c r="G5834" s="4" t="n">
        <v>224.06</v>
      </c>
      <c r="H5834" s="5" t="n">
        <v>1440874</v>
      </c>
      <c r="I5834" s="3"/>
      <c r="J5834" s="3" t="n">
        <f aca="false">ROUND((G5834-G5833)/G5833*100,2)</f>
        <v>0.16</v>
      </c>
      <c r="K5834" s="3" t="str">
        <f aca="false">B5834&amp;"_"&amp;C5834</f>
        <v>12_2025-04-10</v>
      </c>
    </row>
    <row r="5835" customFormat="false" ht="15" hidden="false" customHeight="false" outlineLevel="0" collapsed="false">
      <c r="A5835" s="3" t="n">
        <v>5834</v>
      </c>
      <c r="B5835" s="3" t="n">
        <v>12</v>
      </c>
      <c r="C5835" s="3" t="s">
        <v>390</v>
      </c>
      <c r="D5835" s="4" t="n">
        <v>224.54</v>
      </c>
      <c r="E5835" s="4" t="n">
        <v>224.93</v>
      </c>
      <c r="F5835" s="4" t="n">
        <v>223.28</v>
      </c>
      <c r="G5835" s="4" t="n">
        <v>224.16</v>
      </c>
      <c r="H5835" s="5" t="n">
        <v>3863537</v>
      </c>
      <c r="I5835" s="3"/>
      <c r="J5835" s="3" t="n">
        <f aca="false">ROUND((G5835-G5834)/G5834*100,2)</f>
        <v>0.04</v>
      </c>
      <c r="K5835" s="3" t="str">
        <f aca="false">B5835&amp;"_"&amp;C5835</f>
        <v>12_2025-04-11</v>
      </c>
    </row>
    <row r="5836" customFormat="false" ht="15" hidden="false" customHeight="false" outlineLevel="0" collapsed="false">
      <c r="A5836" s="3" t="n">
        <v>5835</v>
      </c>
      <c r="B5836" s="3" t="n">
        <v>12</v>
      </c>
      <c r="C5836" s="3" t="s">
        <v>391</v>
      </c>
      <c r="D5836" s="4" t="n">
        <v>225.08</v>
      </c>
      <c r="E5836" s="4" t="n">
        <v>226.71</v>
      </c>
      <c r="F5836" s="4" t="n">
        <v>223.9</v>
      </c>
      <c r="G5836" s="4" t="n">
        <v>225.55</v>
      </c>
      <c r="H5836" s="5" t="n">
        <v>6336394</v>
      </c>
      <c r="I5836" s="3"/>
      <c r="J5836" s="3" t="n">
        <f aca="false">ROUND((G5836-G5835)/G5835*100,2)</f>
        <v>0.62</v>
      </c>
      <c r="K5836" s="3" t="str">
        <f aca="false">B5836&amp;"_"&amp;C5836</f>
        <v>12_2025-04-14</v>
      </c>
    </row>
    <row r="5837" customFormat="false" ht="15" hidden="false" customHeight="false" outlineLevel="0" collapsed="false">
      <c r="A5837" s="3" t="n">
        <v>5836</v>
      </c>
      <c r="B5837" s="3" t="n">
        <v>12</v>
      </c>
      <c r="C5837" s="3" t="s">
        <v>392</v>
      </c>
      <c r="D5837" s="4" t="n">
        <v>225.89</v>
      </c>
      <c r="E5837" s="4" t="n">
        <v>226.3</v>
      </c>
      <c r="F5837" s="4" t="n">
        <v>224.72</v>
      </c>
      <c r="G5837" s="4" t="n">
        <v>225.1</v>
      </c>
      <c r="H5837" s="5" t="n">
        <v>5741381</v>
      </c>
      <c r="I5837" s="3"/>
      <c r="J5837" s="3" t="n">
        <f aca="false">ROUND((G5837-G5836)/G5836*100,2)</f>
        <v>-0.2</v>
      </c>
      <c r="K5837" s="3" t="str">
        <f aca="false">B5837&amp;"_"&amp;C5837</f>
        <v>12_2025-04-15</v>
      </c>
    </row>
    <row r="5838" customFormat="false" ht="15" hidden="false" customHeight="false" outlineLevel="0" collapsed="false">
      <c r="A5838" s="3" t="n">
        <v>5837</v>
      </c>
      <c r="B5838" s="3" t="n">
        <v>12</v>
      </c>
      <c r="C5838" s="3" t="s">
        <v>393</v>
      </c>
      <c r="D5838" s="4" t="n">
        <v>225.79</v>
      </c>
      <c r="E5838" s="4" t="n">
        <v>226.65</v>
      </c>
      <c r="F5838" s="4" t="n">
        <v>224.22</v>
      </c>
      <c r="G5838" s="4" t="n">
        <v>225.42</v>
      </c>
      <c r="H5838" s="5" t="n">
        <v>2339175</v>
      </c>
      <c r="I5838" s="3"/>
      <c r="J5838" s="3" t="n">
        <f aca="false">ROUND((G5838-G5837)/G5837*100,2)</f>
        <v>0.14</v>
      </c>
      <c r="K5838" s="3" t="str">
        <f aca="false">B5838&amp;"_"&amp;C5838</f>
        <v>12_2025-04-16</v>
      </c>
    </row>
    <row r="5839" customFormat="false" ht="15" hidden="false" customHeight="false" outlineLevel="0" collapsed="false">
      <c r="A5839" s="3" t="n">
        <v>5838</v>
      </c>
      <c r="B5839" s="3" t="n">
        <v>12</v>
      </c>
      <c r="C5839" s="3" t="s">
        <v>394</v>
      </c>
      <c r="D5839" s="4" t="n">
        <v>225.35</v>
      </c>
      <c r="E5839" s="4" t="n">
        <v>226.39</v>
      </c>
      <c r="F5839" s="4" t="n">
        <v>223.9</v>
      </c>
      <c r="G5839" s="4" t="n">
        <v>224.96</v>
      </c>
      <c r="H5839" s="5" t="n">
        <v>7152489</v>
      </c>
      <c r="I5839" s="3"/>
      <c r="J5839" s="3" t="n">
        <f aca="false">ROUND((G5839-G5838)/G5838*100,2)</f>
        <v>-0.2</v>
      </c>
      <c r="K5839" s="3" t="str">
        <f aca="false">B5839&amp;"_"&amp;C5839</f>
        <v>12_2025-04-17</v>
      </c>
    </row>
    <row r="5840" customFormat="false" ht="15" hidden="false" customHeight="false" outlineLevel="0" collapsed="false">
      <c r="A5840" s="3" t="n">
        <v>5839</v>
      </c>
      <c r="B5840" s="3" t="n">
        <v>12</v>
      </c>
      <c r="C5840" s="3" t="s">
        <v>395</v>
      </c>
      <c r="D5840" s="4" t="n">
        <v>224.9</v>
      </c>
      <c r="E5840" s="4" t="n">
        <v>225.65</v>
      </c>
      <c r="F5840" s="4" t="n">
        <v>224.18</v>
      </c>
      <c r="G5840" s="4" t="n">
        <v>225.42</v>
      </c>
      <c r="H5840" s="5" t="n">
        <v>4039039</v>
      </c>
      <c r="I5840" s="3"/>
      <c r="J5840" s="3" t="n">
        <f aca="false">ROUND((G5840-G5839)/G5839*100,2)</f>
        <v>0.2</v>
      </c>
      <c r="K5840" s="3" t="str">
        <f aca="false">B5840&amp;"_"&amp;C5840</f>
        <v>12_2025-04-18</v>
      </c>
    </row>
    <row r="5841" customFormat="false" ht="15" hidden="false" customHeight="false" outlineLevel="0" collapsed="false">
      <c r="A5841" s="3" t="n">
        <v>5840</v>
      </c>
      <c r="B5841" s="3" t="n">
        <v>12</v>
      </c>
      <c r="C5841" s="3" t="s">
        <v>396</v>
      </c>
      <c r="D5841" s="4" t="n">
        <v>224.77</v>
      </c>
      <c r="E5841" s="4" t="n">
        <v>225.57</v>
      </c>
      <c r="F5841" s="4" t="n">
        <v>224.11</v>
      </c>
      <c r="G5841" s="4" t="n">
        <v>225.02</v>
      </c>
      <c r="H5841" s="5" t="n">
        <v>7951598</v>
      </c>
      <c r="I5841" s="3"/>
      <c r="J5841" s="3" t="n">
        <f aca="false">ROUND((G5841-G5840)/G5840*100,2)</f>
        <v>-0.18</v>
      </c>
      <c r="K5841" s="3" t="str">
        <f aca="false">B5841&amp;"_"&amp;C5841</f>
        <v>12_2025-04-21</v>
      </c>
    </row>
    <row r="5842" customFormat="false" ht="15" hidden="false" customHeight="false" outlineLevel="0" collapsed="false">
      <c r="A5842" s="3" t="n">
        <v>5841</v>
      </c>
      <c r="B5842" s="3" t="n">
        <v>12</v>
      </c>
      <c r="C5842" s="3" t="s">
        <v>397</v>
      </c>
      <c r="D5842" s="4" t="n">
        <v>226.2</v>
      </c>
      <c r="E5842" s="4" t="n">
        <v>226.76</v>
      </c>
      <c r="F5842" s="4" t="n">
        <v>225</v>
      </c>
      <c r="G5842" s="4" t="n">
        <v>225.44</v>
      </c>
      <c r="H5842" s="5" t="n">
        <v>2554391</v>
      </c>
      <c r="I5842" s="3"/>
      <c r="J5842" s="3" t="n">
        <f aca="false">ROUND((G5842-G5841)/G5841*100,2)</f>
        <v>0.19</v>
      </c>
      <c r="K5842" s="3" t="str">
        <f aca="false">B5842&amp;"_"&amp;C5842</f>
        <v>12_2025-04-22</v>
      </c>
    </row>
    <row r="5843" customFormat="false" ht="15" hidden="false" customHeight="false" outlineLevel="0" collapsed="false">
      <c r="A5843" s="3" t="n">
        <v>5842</v>
      </c>
      <c r="B5843" s="3" t="n">
        <v>12</v>
      </c>
      <c r="C5843" s="3" t="s">
        <v>398</v>
      </c>
      <c r="D5843" s="4" t="n">
        <v>225.79</v>
      </c>
      <c r="E5843" s="4" t="n">
        <v>226.83</v>
      </c>
      <c r="F5843" s="4" t="n">
        <v>225.66</v>
      </c>
      <c r="G5843" s="4" t="n">
        <v>225.86</v>
      </c>
      <c r="H5843" s="5" t="n">
        <v>1120907</v>
      </c>
      <c r="I5843" s="3"/>
      <c r="J5843" s="3" t="n">
        <f aca="false">ROUND((G5843-G5842)/G5842*100,2)</f>
        <v>0.19</v>
      </c>
      <c r="K5843" s="3" t="str">
        <f aca="false">B5843&amp;"_"&amp;C5843</f>
        <v>12_2025-04-23</v>
      </c>
    </row>
    <row r="5844" customFormat="false" ht="15" hidden="false" customHeight="false" outlineLevel="0" collapsed="false">
      <c r="A5844" s="3" t="n">
        <v>5843</v>
      </c>
      <c r="B5844" s="3" t="n">
        <v>12</v>
      </c>
      <c r="C5844" s="3" t="s">
        <v>399</v>
      </c>
      <c r="D5844" s="4" t="n">
        <v>225.79</v>
      </c>
      <c r="E5844" s="4" t="n">
        <v>227.12</v>
      </c>
      <c r="F5844" s="4" t="n">
        <v>224.25</v>
      </c>
      <c r="G5844" s="4" t="n">
        <v>225.38</v>
      </c>
      <c r="H5844" s="5" t="n">
        <v>6989784</v>
      </c>
      <c r="I5844" s="3"/>
      <c r="J5844" s="3" t="n">
        <f aca="false">ROUND((G5844-G5843)/G5843*100,2)</f>
        <v>-0.21</v>
      </c>
      <c r="K5844" s="3" t="str">
        <f aca="false">B5844&amp;"_"&amp;C5844</f>
        <v>12_2025-04-24</v>
      </c>
    </row>
    <row r="5845" customFormat="false" ht="15" hidden="false" customHeight="false" outlineLevel="0" collapsed="false">
      <c r="A5845" s="3" t="n">
        <v>5844</v>
      </c>
      <c r="B5845" s="3" t="n">
        <v>12</v>
      </c>
      <c r="C5845" s="3" t="s">
        <v>400</v>
      </c>
      <c r="D5845" s="4" t="n">
        <v>226.14</v>
      </c>
      <c r="E5845" s="4" t="n">
        <v>227.44</v>
      </c>
      <c r="F5845" s="4" t="n">
        <v>224.4</v>
      </c>
      <c r="G5845" s="4" t="n">
        <v>225.31</v>
      </c>
      <c r="H5845" s="5" t="n">
        <v>4413054</v>
      </c>
      <c r="I5845" s="3"/>
      <c r="J5845" s="3" t="n">
        <f aca="false">ROUND((G5845-G5844)/G5844*100,2)</f>
        <v>-0.03</v>
      </c>
      <c r="K5845" s="3" t="str">
        <f aca="false">B5845&amp;"_"&amp;C5845</f>
        <v>12_2025-04-25</v>
      </c>
    </row>
    <row r="5846" customFormat="false" ht="15" hidden="false" customHeight="false" outlineLevel="0" collapsed="false">
      <c r="A5846" s="3" t="n">
        <v>5845</v>
      </c>
      <c r="B5846" s="3" t="n">
        <v>12</v>
      </c>
      <c r="C5846" s="3" t="s">
        <v>401</v>
      </c>
      <c r="D5846" s="4" t="n">
        <v>225.4</v>
      </c>
      <c r="E5846" s="4" t="n">
        <v>225.41</v>
      </c>
      <c r="F5846" s="4" t="n">
        <v>224.02</v>
      </c>
      <c r="G5846" s="4" t="n">
        <v>225.01</v>
      </c>
      <c r="H5846" s="5" t="n">
        <v>1406159</v>
      </c>
      <c r="I5846" s="3"/>
      <c r="J5846" s="3" t="n">
        <f aca="false">ROUND((G5846-G5845)/G5845*100,2)</f>
        <v>-0.13</v>
      </c>
      <c r="K5846" s="3" t="str">
        <f aca="false">B5846&amp;"_"&amp;C5846</f>
        <v>12_2025-04-28</v>
      </c>
    </row>
    <row r="5847" customFormat="false" ht="15" hidden="false" customHeight="false" outlineLevel="0" collapsed="false">
      <c r="A5847" s="3" t="n">
        <v>5846</v>
      </c>
      <c r="B5847" s="3" t="n">
        <v>12</v>
      </c>
      <c r="C5847" s="3" t="s">
        <v>402</v>
      </c>
      <c r="D5847" s="4" t="n">
        <v>225.67</v>
      </c>
      <c r="E5847" s="4" t="n">
        <v>225.84</v>
      </c>
      <c r="F5847" s="4" t="n">
        <v>224.39</v>
      </c>
      <c r="G5847" s="4" t="n">
        <v>224.8</v>
      </c>
      <c r="H5847" s="5" t="n">
        <v>3509965</v>
      </c>
      <c r="I5847" s="3"/>
      <c r="J5847" s="3" t="n">
        <f aca="false">ROUND((G5847-G5846)/G5846*100,2)</f>
        <v>-0.09</v>
      </c>
      <c r="K5847" s="3" t="str">
        <f aca="false">B5847&amp;"_"&amp;C5847</f>
        <v>12_2025-04-29</v>
      </c>
    </row>
    <row r="5848" customFormat="false" ht="15" hidden="false" customHeight="false" outlineLevel="0" collapsed="false">
      <c r="A5848" s="3" t="n">
        <v>5847</v>
      </c>
      <c r="B5848" s="3" t="n">
        <v>12</v>
      </c>
      <c r="C5848" s="3" t="s">
        <v>403</v>
      </c>
      <c r="D5848" s="4" t="n">
        <v>223.99</v>
      </c>
      <c r="E5848" s="4" t="n">
        <v>224.88</v>
      </c>
      <c r="F5848" s="4" t="n">
        <v>223.21</v>
      </c>
      <c r="G5848" s="4" t="n">
        <v>224.74</v>
      </c>
      <c r="H5848" s="5" t="n">
        <v>4286279</v>
      </c>
      <c r="I5848" s="3"/>
      <c r="J5848" s="3" t="n">
        <f aca="false">ROUND((G5848-G5847)/G5847*100,2)</f>
        <v>-0.03</v>
      </c>
      <c r="K5848" s="3" t="str">
        <f aca="false">B5848&amp;"_"&amp;C5848</f>
        <v>12_2025-04-30</v>
      </c>
    </row>
    <row r="5849" customFormat="false" ht="15" hidden="false" customHeight="false" outlineLevel="0" collapsed="false">
      <c r="A5849" s="3" t="n">
        <v>5848</v>
      </c>
      <c r="B5849" s="3" t="n">
        <v>12</v>
      </c>
      <c r="C5849" s="3" t="s">
        <v>404</v>
      </c>
      <c r="D5849" s="4" t="n">
        <v>225.35</v>
      </c>
      <c r="E5849" s="4" t="n">
        <v>226.93</v>
      </c>
      <c r="F5849" s="4" t="n">
        <v>224.86</v>
      </c>
      <c r="G5849" s="4" t="n">
        <v>226.15</v>
      </c>
      <c r="H5849" s="5" t="n">
        <v>2775733</v>
      </c>
      <c r="I5849" s="3"/>
      <c r="J5849" s="3" t="n">
        <f aca="false">ROUND((G5849-G5848)/G5848*100,2)</f>
        <v>0.63</v>
      </c>
      <c r="K5849" s="3" t="str">
        <f aca="false">B5849&amp;"_"&amp;C5849</f>
        <v>12_2025-05-01</v>
      </c>
    </row>
    <row r="5850" customFormat="false" ht="15" hidden="false" customHeight="false" outlineLevel="0" collapsed="false">
      <c r="A5850" s="3" t="n">
        <v>5849</v>
      </c>
      <c r="B5850" s="3" t="n">
        <v>12</v>
      </c>
      <c r="C5850" s="3" t="s">
        <v>405</v>
      </c>
      <c r="D5850" s="4" t="n">
        <v>226.8</v>
      </c>
      <c r="E5850" s="4" t="n">
        <v>227.09</v>
      </c>
      <c r="F5850" s="4" t="n">
        <v>225.05</v>
      </c>
      <c r="G5850" s="4" t="n">
        <v>226.04</v>
      </c>
      <c r="H5850" s="5" t="n">
        <v>6272133</v>
      </c>
      <c r="I5850" s="3"/>
      <c r="J5850" s="3" t="n">
        <f aca="false">ROUND((G5850-G5849)/G5849*100,2)</f>
        <v>-0.05</v>
      </c>
      <c r="K5850" s="3" t="str">
        <f aca="false">B5850&amp;"_"&amp;C5850</f>
        <v>12_2025-05-02</v>
      </c>
    </row>
    <row r="5851" customFormat="false" ht="15" hidden="false" customHeight="false" outlineLevel="0" collapsed="false">
      <c r="A5851" s="3" t="n">
        <v>5850</v>
      </c>
      <c r="B5851" s="3" t="n">
        <v>12</v>
      </c>
      <c r="C5851" s="3" t="s">
        <v>406</v>
      </c>
      <c r="D5851" s="4" t="n">
        <v>225.3</v>
      </c>
      <c r="E5851" s="4" t="n">
        <v>226.03</v>
      </c>
      <c r="F5851" s="4" t="n">
        <v>224.39</v>
      </c>
      <c r="G5851" s="4" t="n">
        <v>225.27</v>
      </c>
      <c r="H5851" s="5" t="n">
        <v>3023614</v>
      </c>
      <c r="I5851" s="3"/>
      <c r="J5851" s="3" t="n">
        <f aca="false">ROUND((G5851-G5850)/G5850*100,2)</f>
        <v>-0.34</v>
      </c>
      <c r="K5851" s="3" t="str">
        <f aca="false">B5851&amp;"_"&amp;C5851</f>
        <v>12_2025-05-05</v>
      </c>
    </row>
    <row r="5852" customFormat="false" ht="15" hidden="false" customHeight="false" outlineLevel="0" collapsed="false">
      <c r="A5852" s="3" t="n">
        <v>5851</v>
      </c>
      <c r="B5852" s="3" t="n">
        <v>12</v>
      </c>
      <c r="C5852" s="3" t="s">
        <v>407</v>
      </c>
      <c r="D5852" s="4" t="n">
        <v>225.99</v>
      </c>
      <c r="E5852" s="4" t="n">
        <v>226.9</v>
      </c>
      <c r="F5852" s="4" t="n">
        <v>223.78</v>
      </c>
      <c r="G5852" s="4" t="n">
        <v>225.09</v>
      </c>
      <c r="H5852" s="5" t="n">
        <v>4696758</v>
      </c>
      <c r="I5852" s="3"/>
      <c r="J5852" s="3" t="n">
        <f aca="false">ROUND((G5852-G5851)/G5851*100,2)</f>
        <v>-0.08</v>
      </c>
      <c r="K5852" s="3" t="str">
        <f aca="false">B5852&amp;"_"&amp;C5852</f>
        <v>12_2025-05-06</v>
      </c>
    </row>
    <row r="5853" customFormat="false" ht="15" hidden="false" customHeight="false" outlineLevel="0" collapsed="false">
      <c r="A5853" s="3" t="n">
        <v>5852</v>
      </c>
      <c r="B5853" s="3" t="n">
        <v>12</v>
      </c>
      <c r="C5853" s="3" t="s">
        <v>408</v>
      </c>
      <c r="D5853" s="4" t="n">
        <v>225.03</v>
      </c>
      <c r="E5853" s="4" t="n">
        <v>226.02</v>
      </c>
      <c r="F5853" s="4" t="n">
        <v>223.81</v>
      </c>
      <c r="G5853" s="4" t="n">
        <v>224.43</v>
      </c>
      <c r="H5853" s="5" t="n">
        <v>923795</v>
      </c>
      <c r="I5853" s="3"/>
      <c r="J5853" s="3" t="n">
        <f aca="false">ROUND((G5853-G5852)/G5852*100,2)</f>
        <v>-0.29</v>
      </c>
      <c r="K5853" s="3" t="str">
        <f aca="false">B5853&amp;"_"&amp;C5853</f>
        <v>12_2025-05-07</v>
      </c>
    </row>
    <row r="5854" customFormat="false" ht="15" hidden="false" customHeight="false" outlineLevel="0" collapsed="false">
      <c r="A5854" s="3" t="n">
        <v>5853</v>
      </c>
      <c r="B5854" s="3" t="n">
        <v>12</v>
      </c>
      <c r="C5854" s="3" t="s">
        <v>409</v>
      </c>
      <c r="D5854" s="4" t="n">
        <v>222.9</v>
      </c>
      <c r="E5854" s="4" t="n">
        <v>223.36</v>
      </c>
      <c r="F5854" s="4" t="n">
        <v>222.44</v>
      </c>
      <c r="G5854" s="4" t="n">
        <v>222.67</v>
      </c>
      <c r="H5854" s="5" t="n">
        <v>7485661</v>
      </c>
      <c r="I5854" s="3"/>
      <c r="J5854" s="3" t="n">
        <f aca="false">ROUND((G5854-G5853)/G5853*100,2)</f>
        <v>-0.78</v>
      </c>
      <c r="K5854" s="3" t="str">
        <f aca="false">B5854&amp;"_"&amp;C5854</f>
        <v>12_2025-05-08</v>
      </c>
    </row>
    <row r="5855" customFormat="false" ht="15" hidden="false" customHeight="false" outlineLevel="0" collapsed="false">
      <c r="A5855" s="3" t="n">
        <v>5854</v>
      </c>
      <c r="B5855" s="3" t="n">
        <v>12</v>
      </c>
      <c r="C5855" s="3" t="s">
        <v>410</v>
      </c>
      <c r="D5855" s="4" t="n">
        <v>221.36</v>
      </c>
      <c r="E5855" s="4" t="n">
        <v>222.97</v>
      </c>
      <c r="F5855" s="4" t="n">
        <v>220.39</v>
      </c>
      <c r="G5855" s="4" t="n">
        <v>221.97</v>
      </c>
      <c r="H5855" s="5" t="n">
        <v>4661953</v>
      </c>
      <c r="I5855" s="3"/>
      <c r="J5855" s="3" t="n">
        <f aca="false">ROUND((G5855-G5854)/G5854*100,2)</f>
        <v>-0.31</v>
      </c>
      <c r="K5855" s="3" t="str">
        <f aca="false">B5855&amp;"_"&amp;C5855</f>
        <v>12_2025-05-09</v>
      </c>
    </row>
    <row r="5856" customFormat="false" ht="15" hidden="false" customHeight="false" outlineLevel="0" collapsed="false">
      <c r="A5856" s="3" t="n">
        <v>5855</v>
      </c>
      <c r="B5856" s="3" t="n">
        <v>12</v>
      </c>
      <c r="C5856" s="3" t="s">
        <v>411</v>
      </c>
      <c r="D5856" s="4" t="n">
        <v>224.7</v>
      </c>
      <c r="E5856" s="4" t="n">
        <v>225.25</v>
      </c>
      <c r="F5856" s="4" t="n">
        <v>223.48</v>
      </c>
      <c r="G5856" s="4" t="n">
        <v>224.25</v>
      </c>
      <c r="H5856" s="5" t="n">
        <v>4891669</v>
      </c>
      <c r="I5856" s="3"/>
      <c r="J5856" s="3" t="n">
        <f aca="false">ROUND((G5856-G5855)/G5855*100,2)</f>
        <v>1.03</v>
      </c>
      <c r="K5856" s="3" t="str">
        <f aca="false">B5856&amp;"_"&amp;C5856</f>
        <v>12_2025-05-12</v>
      </c>
    </row>
    <row r="5857" customFormat="false" ht="15" hidden="false" customHeight="false" outlineLevel="0" collapsed="false">
      <c r="A5857" s="3" t="n">
        <v>5856</v>
      </c>
      <c r="B5857" s="3" t="n">
        <v>12</v>
      </c>
      <c r="C5857" s="3" t="s">
        <v>412</v>
      </c>
      <c r="D5857" s="4" t="n">
        <v>224.89</v>
      </c>
      <c r="E5857" s="4" t="n">
        <v>225.79</v>
      </c>
      <c r="F5857" s="4" t="n">
        <v>224.13</v>
      </c>
      <c r="G5857" s="4" t="n">
        <v>224.69</v>
      </c>
      <c r="H5857" s="5" t="n">
        <v>646465</v>
      </c>
      <c r="I5857" s="3"/>
      <c r="J5857" s="3" t="n">
        <f aca="false">ROUND((G5857-G5856)/G5856*100,2)</f>
        <v>0.2</v>
      </c>
      <c r="K5857" s="3" t="str">
        <f aca="false">B5857&amp;"_"&amp;C5857</f>
        <v>12_2025-05-13</v>
      </c>
    </row>
    <row r="5858" customFormat="false" ht="15" hidden="false" customHeight="false" outlineLevel="0" collapsed="false">
      <c r="A5858" s="3" t="n">
        <v>5857</v>
      </c>
      <c r="B5858" s="3" t="n">
        <v>12</v>
      </c>
      <c r="C5858" s="3" t="s">
        <v>413</v>
      </c>
      <c r="D5858" s="4" t="n">
        <v>224.24</v>
      </c>
      <c r="E5858" s="4" t="n">
        <v>224.52</v>
      </c>
      <c r="F5858" s="4" t="n">
        <v>222.52</v>
      </c>
      <c r="G5858" s="4" t="n">
        <v>223.85</v>
      </c>
      <c r="H5858" s="5" t="n">
        <v>6717085</v>
      </c>
      <c r="I5858" s="3"/>
      <c r="J5858" s="3" t="n">
        <f aca="false">ROUND((G5858-G5857)/G5857*100,2)</f>
        <v>-0.37</v>
      </c>
      <c r="K5858" s="3" t="str">
        <f aca="false">B5858&amp;"_"&amp;C5858</f>
        <v>12_2025-05-14</v>
      </c>
    </row>
    <row r="5859" customFormat="false" ht="15" hidden="false" customHeight="false" outlineLevel="0" collapsed="false">
      <c r="A5859" s="3" t="n">
        <v>5858</v>
      </c>
      <c r="B5859" s="3" t="n">
        <v>12</v>
      </c>
      <c r="C5859" s="3" t="s">
        <v>414</v>
      </c>
      <c r="D5859" s="4" t="n">
        <v>223.88</v>
      </c>
      <c r="E5859" s="4" t="n">
        <v>224.37</v>
      </c>
      <c r="F5859" s="4" t="n">
        <v>223.54</v>
      </c>
      <c r="G5859" s="4" t="n">
        <v>223.62</v>
      </c>
      <c r="H5859" s="5" t="n">
        <v>2805791</v>
      </c>
      <c r="I5859" s="3"/>
      <c r="J5859" s="3" t="n">
        <f aca="false">ROUND((G5859-G5858)/G5858*100,2)</f>
        <v>-0.1</v>
      </c>
      <c r="K5859" s="3" t="str">
        <f aca="false">B5859&amp;"_"&amp;C5859</f>
        <v>12_2025-05-15</v>
      </c>
    </row>
    <row r="5860" customFormat="false" ht="15" hidden="false" customHeight="false" outlineLevel="0" collapsed="false">
      <c r="A5860" s="3" t="n">
        <v>5859</v>
      </c>
      <c r="B5860" s="3" t="n">
        <v>12</v>
      </c>
      <c r="C5860" s="3" t="s">
        <v>415</v>
      </c>
      <c r="D5860" s="4" t="n">
        <v>223.02</v>
      </c>
      <c r="E5860" s="4" t="n">
        <v>223.82</v>
      </c>
      <c r="F5860" s="4" t="n">
        <v>222.06</v>
      </c>
      <c r="G5860" s="4" t="n">
        <v>223.67</v>
      </c>
      <c r="H5860" s="5" t="n">
        <v>6718314</v>
      </c>
      <c r="I5860" s="3"/>
      <c r="J5860" s="3" t="n">
        <f aca="false">ROUND((G5860-G5859)/G5859*100,2)</f>
        <v>0.02</v>
      </c>
      <c r="K5860" s="3" t="str">
        <f aca="false">B5860&amp;"_"&amp;C5860</f>
        <v>12_2025-05-16</v>
      </c>
    </row>
    <row r="5861" customFormat="false" ht="15" hidden="false" customHeight="false" outlineLevel="0" collapsed="false">
      <c r="A5861" s="3" t="n">
        <v>5860</v>
      </c>
      <c r="B5861" s="3" t="n">
        <v>12</v>
      </c>
      <c r="C5861" s="3" t="s">
        <v>416</v>
      </c>
      <c r="D5861" s="4" t="n">
        <v>221.78</v>
      </c>
      <c r="E5861" s="4" t="n">
        <v>223.66</v>
      </c>
      <c r="F5861" s="4" t="n">
        <v>221.15</v>
      </c>
      <c r="G5861" s="4" t="n">
        <v>222.33</v>
      </c>
      <c r="H5861" s="5" t="n">
        <v>6739749</v>
      </c>
      <c r="I5861" s="3"/>
      <c r="J5861" s="3" t="n">
        <f aca="false">ROUND((G5861-G5860)/G5860*100,2)</f>
        <v>-0.6</v>
      </c>
      <c r="K5861" s="3" t="str">
        <f aca="false">B5861&amp;"_"&amp;C5861</f>
        <v>12_2025-05-19</v>
      </c>
    </row>
    <row r="5862" customFormat="false" ht="15" hidden="false" customHeight="false" outlineLevel="0" collapsed="false">
      <c r="A5862" s="3" t="n">
        <v>5861</v>
      </c>
      <c r="B5862" s="3" t="n">
        <v>12</v>
      </c>
      <c r="C5862" s="3" t="s">
        <v>417</v>
      </c>
      <c r="D5862" s="4" t="n">
        <v>221.46</v>
      </c>
      <c r="E5862" s="4" t="n">
        <v>222.37</v>
      </c>
      <c r="F5862" s="4" t="n">
        <v>221.13</v>
      </c>
      <c r="G5862" s="4" t="n">
        <v>222.31</v>
      </c>
      <c r="H5862" s="5" t="n">
        <v>4401403</v>
      </c>
      <c r="I5862" s="3"/>
      <c r="J5862" s="3" t="n">
        <f aca="false">ROUND((G5862-G5861)/G5861*100,2)</f>
        <v>-0.01</v>
      </c>
      <c r="K5862" s="3" t="str">
        <f aca="false">B5862&amp;"_"&amp;C5862</f>
        <v>12_2025-05-20</v>
      </c>
    </row>
    <row r="5863" customFormat="false" ht="15" hidden="false" customHeight="false" outlineLevel="0" collapsed="false">
      <c r="A5863" s="3" t="n">
        <v>5862</v>
      </c>
      <c r="B5863" s="3" t="n">
        <v>12</v>
      </c>
      <c r="C5863" s="3" t="s">
        <v>418</v>
      </c>
      <c r="D5863" s="4" t="n">
        <v>219.81</v>
      </c>
      <c r="E5863" s="4" t="n">
        <v>221.42</v>
      </c>
      <c r="F5863" s="4" t="n">
        <v>218.82</v>
      </c>
      <c r="G5863" s="4" t="n">
        <v>220.59</v>
      </c>
      <c r="H5863" s="5" t="n">
        <v>3626861</v>
      </c>
      <c r="I5863" s="3"/>
      <c r="J5863" s="3" t="n">
        <f aca="false">ROUND((G5863-G5862)/G5862*100,2)</f>
        <v>-0.77</v>
      </c>
      <c r="K5863" s="3" t="str">
        <f aca="false">B5863&amp;"_"&amp;C5863</f>
        <v>12_2025-05-21</v>
      </c>
    </row>
    <row r="5864" customFormat="false" ht="15" hidden="false" customHeight="false" outlineLevel="0" collapsed="false">
      <c r="A5864" s="3" t="n">
        <v>5863</v>
      </c>
      <c r="B5864" s="3" t="n">
        <v>12</v>
      </c>
      <c r="C5864" s="3" t="s">
        <v>419</v>
      </c>
      <c r="D5864" s="4" t="n">
        <v>220.68</v>
      </c>
      <c r="E5864" s="4" t="n">
        <v>221.92</v>
      </c>
      <c r="F5864" s="4" t="n">
        <v>219.94</v>
      </c>
      <c r="G5864" s="4" t="n">
        <v>220.23</v>
      </c>
      <c r="H5864" s="5" t="n">
        <v>774383</v>
      </c>
      <c r="I5864" s="3"/>
      <c r="J5864" s="3" t="n">
        <f aca="false">ROUND((G5864-G5863)/G5863*100,2)</f>
        <v>-0.16</v>
      </c>
      <c r="K5864" s="3" t="str">
        <f aca="false">B5864&amp;"_"&amp;C5864</f>
        <v>12_2025-05-22</v>
      </c>
    </row>
    <row r="5865" customFormat="false" ht="15" hidden="false" customHeight="false" outlineLevel="0" collapsed="false">
      <c r="A5865" s="3" t="n">
        <v>5864</v>
      </c>
      <c r="B5865" s="3" t="n">
        <v>12</v>
      </c>
      <c r="C5865" s="3" t="s">
        <v>420</v>
      </c>
      <c r="D5865" s="4" t="n">
        <v>219.29</v>
      </c>
      <c r="E5865" s="4" t="n">
        <v>220.33</v>
      </c>
      <c r="F5865" s="4" t="n">
        <v>217.83</v>
      </c>
      <c r="G5865" s="4" t="n">
        <v>218.76</v>
      </c>
      <c r="H5865" s="5" t="n">
        <v>4779792</v>
      </c>
      <c r="I5865" s="3"/>
      <c r="J5865" s="3" t="n">
        <f aca="false">ROUND((G5865-G5864)/G5864*100,2)</f>
        <v>-0.67</v>
      </c>
      <c r="K5865" s="3" t="str">
        <f aca="false">B5865&amp;"_"&amp;C5865</f>
        <v>12_2025-05-23</v>
      </c>
    </row>
    <row r="5866" customFormat="false" ht="15" hidden="false" customHeight="false" outlineLevel="0" collapsed="false">
      <c r="A5866" s="3" t="n">
        <v>5865</v>
      </c>
      <c r="B5866" s="3" t="n">
        <v>12</v>
      </c>
      <c r="C5866" s="3" t="s">
        <v>421</v>
      </c>
      <c r="D5866" s="4" t="n">
        <v>219.16</v>
      </c>
      <c r="E5866" s="4" t="n">
        <v>219.91</v>
      </c>
      <c r="F5866" s="4" t="n">
        <v>218.95</v>
      </c>
      <c r="G5866" s="4" t="n">
        <v>219.56</v>
      </c>
      <c r="H5866" s="5" t="n">
        <v>5714332</v>
      </c>
      <c r="I5866" s="3"/>
      <c r="J5866" s="3" t="n">
        <f aca="false">ROUND((G5866-G5865)/G5865*100,2)</f>
        <v>0.37</v>
      </c>
      <c r="K5866" s="3" t="str">
        <f aca="false">B5866&amp;"_"&amp;C5866</f>
        <v>12_2025-05-26</v>
      </c>
    </row>
    <row r="5867" customFormat="false" ht="15" hidden="false" customHeight="false" outlineLevel="0" collapsed="false">
      <c r="A5867" s="3" t="n">
        <v>5866</v>
      </c>
      <c r="B5867" s="3" t="n">
        <v>12</v>
      </c>
      <c r="C5867" s="3" t="s">
        <v>422</v>
      </c>
      <c r="D5867" s="4" t="n">
        <v>218.75</v>
      </c>
      <c r="E5867" s="4" t="n">
        <v>219.81</v>
      </c>
      <c r="F5867" s="4" t="n">
        <v>218.04</v>
      </c>
      <c r="G5867" s="4" t="n">
        <v>218.86</v>
      </c>
      <c r="H5867" s="5" t="n">
        <v>6989238</v>
      </c>
      <c r="I5867" s="3"/>
      <c r="J5867" s="3" t="n">
        <f aca="false">ROUND((G5867-G5866)/G5866*100,2)</f>
        <v>-0.32</v>
      </c>
      <c r="K5867" s="3" t="str">
        <f aca="false">B5867&amp;"_"&amp;C5867</f>
        <v>12_2025-05-27</v>
      </c>
    </row>
    <row r="5868" customFormat="false" ht="15" hidden="false" customHeight="false" outlineLevel="0" collapsed="false">
      <c r="A5868" s="3" t="n">
        <v>5867</v>
      </c>
      <c r="B5868" s="3" t="n">
        <v>12</v>
      </c>
      <c r="C5868" s="3" t="s">
        <v>423</v>
      </c>
      <c r="D5868" s="4" t="n">
        <v>219.19</v>
      </c>
      <c r="E5868" s="4" t="n">
        <v>219.43</v>
      </c>
      <c r="F5868" s="4" t="n">
        <v>218.57</v>
      </c>
      <c r="G5868" s="4" t="n">
        <v>219.35</v>
      </c>
      <c r="H5868" s="5" t="n">
        <v>2647977</v>
      </c>
      <c r="I5868" s="3"/>
      <c r="J5868" s="3" t="n">
        <f aca="false">ROUND((G5868-G5867)/G5867*100,2)</f>
        <v>0.22</v>
      </c>
      <c r="K5868" s="3" t="str">
        <f aca="false">B5868&amp;"_"&amp;C5868</f>
        <v>12_2025-05-28</v>
      </c>
    </row>
    <row r="5869" customFormat="false" ht="15" hidden="false" customHeight="false" outlineLevel="0" collapsed="false">
      <c r="A5869" s="3" t="n">
        <v>5868</v>
      </c>
      <c r="B5869" s="3" t="n">
        <v>12</v>
      </c>
      <c r="C5869" s="3" t="s">
        <v>424</v>
      </c>
      <c r="D5869" s="4" t="n">
        <v>219.75</v>
      </c>
      <c r="E5869" s="4" t="n">
        <v>220.82</v>
      </c>
      <c r="F5869" s="4" t="n">
        <v>218.6</v>
      </c>
      <c r="G5869" s="4" t="n">
        <v>219.12</v>
      </c>
      <c r="H5869" s="5" t="n">
        <v>3812313</v>
      </c>
      <c r="I5869" s="3"/>
      <c r="J5869" s="3" t="n">
        <f aca="false">ROUND((G5869-G5868)/G5868*100,2)</f>
        <v>-0.1</v>
      </c>
      <c r="K5869" s="3" t="str">
        <f aca="false">B5869&amp;"_"&amp;C5869</f>
        <v>12_2025-05-29</v>
      </c>
    </row>
    <row r="5870" customFormat="false" ht="15" hidden="false" customHeight="false" outlineLevel="0" collapsed="false">
      <c r="A5870" s="3" t="n">
        <v>5869</v>
      </c>
      <c r="B5870" s="3" t="n">
        <v>12</v>
      </c>
      <c r="C5870" s="3" t="s">
        <v>425</v>
      </c>
      <c r="D5870" s="4" t="n">
        <v>218.62</v>
      </c>
      <c r="E5870" s="4" t="n">
        <v>218.74</v>
      </c>
      <c r="F5870" s="4" t="n">
        <v>217.53</v>
      </c>
      <c r="G5870" s="4" t="n">
        <v>218.31</v>
      </c>
      <c r="H5870" s="5" t="n">
        <v>1701197</v>
      </c>
      <c r="I5870" s="3"/>
      <c r="J5870" s="3" t="n">
        <f aca="false">ROUND((G5870-G5869)/G5869*100,2)</f>
        <v>-0.37</v>
      </c>
      <c r="K5870" s="3" t="str">
        <f aca="false">B5870&amp;"_"&amp;C5870</f>
        <v>12_2025-05-30</v>
      </c>
    </row>
    <row r="5871" customFormat="false" ht="15" hidden="false" customHeight="false" outlineLevel="0" collapsed="false">
      <c r="A5871" s="3" t="n">
        <v>5870</v>
      </c>
      <c r="B5871" s="3" t="n">
        <v>12</v>
      </c>
      <c r="C5871" s="3" t="s">
        <v>426</v>
      </c>
      <c r="D5871" s="4" t="n">
        <v>217.99</v>
      </c>
      <c r="E5871" s="4" t="n">
        <v>220</v>
      </c>
      <c r="F5871" s="4" t="n">
        <v>217.64</v>
      </c>
      <c r="G5871" s="4" t="n">
        <v>218.69</v>
      </c>
      <c r="H5871" s="5" t="n">
        <v>4074717</v>
      </c>
      <c r="I5871" s="3"/>
      <c r="J5871" s="3" t="n">
        <f aca="false">ROUND((G5871-G5870)/G5870*100,2)</f>
        <v>0.17</v>
      </c>
      <c r="K5871" s="3" t="str">
        <f aca="false">B5871&amp;"_"&amp;C5871</f>
        <v>12_2025-06-02</v>
      </c>
    </row>
    <row r="5872" customFormat="false" ht="15" hidden="false" customHeight="false" outlineLevel="0" collapsed="false">
      <c r="A5872" s="3" t="n">
        <v>5871</v>
      </c>
      <c r="B5872" s="3" t="n">
        <v>12</v>
      </c>
      <c r="C5872" s="3" t="s">
        <v>427</v>
      </c>
      <c r="D5872" s="4" t="n">
        <v>218.19</v>
      </c>
      <c r="E5872" s="4" t="n">
        <v>218.44</v>
      </c>
      <c r="F5872" s="4" t="n">
        <v>217.22</v>
      </c>
      <c r="G5872" s="4" t="n">
        <v>217.66</v>
      </c>
      <c r="H5872" s="5" t="n">
        <v>1492826</v>
      </c>
      <c r="I5872" s="3"/>
      <c r="J5872" s="3" t="n">
        <f aca="false">ROUND((G5872-G5871)/G5871*100,2)</f>
        <v>-0.47</v>
      </c>
      <c r="K5872" s="3" t="str">
        <f aca="false">B5872&amp;"_"&amp;C5872</f>
        <v>12_2025-06-03</v>
      </c>
    </row>
    <row r="5873" customFormat="false" ht="15" hidden="false" customHeight="false" outlineLevel="0" collapsed="false">
      <c r="A5873" s="3" t="n">
        <v>5872</v>
      </c>
      <c r="B5873" s="3" t="n">
        <v>12</v>
      </c>
      <c r="C5873" s="3" t="s">
        <v>428</v>
      </c>
      <c r="D5873" s="4" t="n">
        <v>218.42</v>
      </c>
      <c r="E5873" s="4" t="n">
        <v>219.28</v>
      </c>
      <c r="F5873" s="4" t="n">
        <v>217.14</v>
      </c>
      <c r="G5873" s="4" t="n">
        <v>219.04</v>
      </c>
      <c r="H5873" s="5" t="n">
        <v>3479014</v>
      </c>
      <c r="I5873" s="3"/>
      <c r="J5873" s="3" t="n">
        <f aca="false">ROUND((G5873-G5872)/G5872*100,2)</f>
        <v>0.63</v>
      </c>
      <c r="K5873" s="3" t="str">
        <f aca="false">B5873&amp;"_"&amp;C5873</f>
        <v>12_2025-06-04</v>
      </c>
    </row>
    <row r="5874" customFormat="false" ht="15" hidden="false" customHeight="false" outlineLevel="0" collapsed="false">
      <c r="A5874" s="3" t="n">
        <v>5873</v>
      </c>
      <c r="B5874" s="3" t="n">
        <v>12</v>
      </c>
      <c r="C5874" s="3" t="s">
        <v>429</v>
      </c>
      <c r="D5874" s="4" t="n">
        <v>219.15</v>
      </c>
      <c r="E5874" s="4" t="n">
        <v>220.76</v>
      </c>
      <c r="F5874" s="4" t="n">
        <v>218.64</v>
      </c>
      <c r="G5874" s="4" t="n">
        <v>219.65</v>
      </c>
      <c r="H5874" s="5" t="n">
        <v>7640264</v>
      </c>
      <c r="I5874" s="3"/>
      <c r="J5874" s="3" t="n">
        <f aca="false">ROUND((G5874-G5873)/G5873*100,2)</f>
        <v>0.28</v>
      </c>
      <c r="K5874" s="3" t="str">
        <f aca="false">B5874&amp;"_"&amp;C5874</f>
        <v>12_2025-06-05</v>
      </c>
    </row>
    <row r="5875" customFormat="false" ht="15" hidden="false" customHeight="false" outlineLevel="0" collapsed="false">
      <c r="A5875" s="3" t="n">
        <v>5874</v>
      </c>
      <c r="B5875" s="3" t="n">
        <v>12</v>
      </c>
      <c r="C5875" s="3" t="s">
        <v>430</v>
      </c>
      <c r="D5875" s="4" t="n">
        <v>219.17</v>
      </c>
      <c r="E5875" s="4" t="n">
        <v>219.83</v>
      </c>
      <c r="F5875" s="4" t="n">
        <v>217.95</v>
      </c>
      <c r="G5875" s="4" t="n">
        <v>219.6</v>
      </c>
      <c r="H5875" s="5" t="n">
        <v>7643350</v>
      </c>
      <c r="I5875" s="3"/>
      <c r="J5875" s="3" t="n">
        <f aca="false">ROUND((G5875-G5874)/G5874*100,2)</f>
        <v>-0.02</v>
      </c>
      <c r="K5875" s="3" t="str">
        <f aca="false">B5875&amp;"_"&amp;C5875</f>
        <v>12_2025-06-06</v>
      </c>
    </row>
    <row r="5876" customFormat="false" ht="15" hidden="false" customHeight="false" outlineLevel="0" collapsed="false">
      <c r="A5876" s="3" t="n">
        <v>5875</v>
      </c>
      <c r="B5876" s="3" t="n">
        <v>12</v>
      </c>
      <c r="C5876" s="3" t="s">
        <v>431</v>
      </c>
      <c r="D5876" s="4" t="n">
        <v>220.33</v>
      </c>
      <c r="E5876" s="4" t="n">
        <v>221.33</v>
      </c>
      <c r="F5876" s="4" t="n">
        <v>218.29</v>
      </c>
      <c r="G5876" s="4" t="n">
        <v>219.61</v>
      </c>
      <c r="H5876" s="5" t="n">
        <v>3960848</v>
      </c>
      <c r="I5876" s="3"/>
      <c r="J5876" s="3" t="n">
        <f aca="false">ROUND((G5876-G5875)/G5875*100,2)</f>
        <v>0</v>
      </c>
      <c r="K5876" s="3" t="str">
        <f aca="false">B5876&amp;"_"&amp;C5876</f>
        <v>12_2025-06-09</v>
      </c>
    </row>
    <row r="5877" customFormat="false" ht="15" hidden="false" customHeight="false" outlineLevel="0" collapsed="false">
      <c r="A5877" s="3" t="n">
        <v>5876</v>
      </c>
      <c r="B5877" s="3" t="n">
        <v>12</v>
      </c>
      <c r="C5877" s="3" t="s">
        <v>432</v>
      </c>
      <c r="D5877" s="4" t="n">
        <v>220.2</v>
      </c>
      <c r="E5877" s="4" t="n">
        <v>220.54</v>
      </c>
      <c r="F5877" s="4" t="n">
        <v>218.72</v>
      </c>
      <c r="G5877" s="4" t="n">
        <v>219.72</v>
      </c>
      <c r="H5877" s="5" t="n">
        <v>5993305</v>
      </c>
      <c r="I5877" s="3"/>
      <c r="J5877" s="3" t="n">
        <f aca="false">ROUND((G5877-G5876)/G5876*100,2)</f>
        <v>0.05</v>
      </c>
      <c r="K5877" s="3" t="str">
        <f aca="false">B5877&amp;"_"&amp;C5877</f>
        <v>12_2025-06-10</v>
      </c>
    </row>
    <row r="5878" customFormat="false" ht="15" hidden="false" customHeight="false" outlineLevel="0" collapsed="false">
      <c r="A5878" s="3" t="n">
        <v>5877</v>
      </c>
      <c r="B5878" s="3" t="n">
        <v>12</v>
      </c>
      <c r="C5878" s="3" t="s">
        <v>433</v>
      </c>
      <c r="D5878" s="4" t="n">
        <v>219.78</v>
      </c>
      <c r="E5878" s="4" t="n">
        <v>219.98</v>
      </c>
      <c r="F5878" s="4" t="n">
        <v>219.56</v>
      </c>
      <c r="G5878" s="4" t="n">
        <v>219.76</v>
      </c>
      <c r="H5878" s="5" t="n">
        <v>3987382</v>
      </c>
      <c r="I5878" s="3"/>
      <c r="J5878" s="3" t="n">
        <f aca="false">ROUND((G5878-G5877)/G5877*100,2)</f>
        <v>0.02</v>
      </c>
      <c r="K5878" s="3" t="str">
        <f aca="false">B5878&amp;"_"&amp;C5878</f>
        <v>12_2025-06-11</v>
      </c>
    </row>
    <row r="5879" customFormat="false" ht="15" hidden="false" customHeight="false" outlineLevel="0" collapsed="false">
      <c r="A5879" s="3" t="n">
        <v>5878</v>
      </c>
      <c r="B5879" s="3" t="n">
        <v>12</v>
      </c>
      <c r="C5879" s="3" t="s">
        <v>434</v>
      </c>
      <c r="D5879" s="4" t="n">
        <v>220.55</v>
      </c>
      <c r="E5879" s="4" t="n">
        <v>221.03</v>
      </c>
      <c r="F5879" s="4" t="n">
        <v>219.95</v>
      </c>
      <c r="G5879" s="4" t="n">
        <v>220.12</v>
      </c>
      <c r="H5879" s="5" t="n">
        <v>5810676</v>
      </c>
      <c r="I5879" s="3"/>
      <c r="J5879" s="3" t="n">
        <f aca="false">ROUND((G5879-G5878)/G5878*100,2)</f>
        <v>0.16</v>
      </c>
      <c r="K5879" s="3" t="str">
        <f aca="false">B5879&amp;"_"&amp;C5879</f>
        <v>12_2025-06-12</v>
      </c>
    </row>
    <row r="5880" customFormat="false" ht="15" hidden="false" customHeight="false" outlineLevel="0" collapsed="false">
      <c r="A5880" s="3" t="n">
        <v>5879</v>
      </c>
      <c r="B5880" s="3" t="n">
        <v>12</v>
      </c>
      <c r="C5880" s="3" t="s">
        <v>435</v>
      </c>
      <c r="D5880" s="4" t="n">
        <v>220.69</v>
      </c>
      <c r="E5880" s="4" t="n">
        <v>221.99</v>
      </c>
      <c r="F5880" s="4" t="n">
        <v>220.48</v>
      </c>
      <c r="G5880" s="4" t="n">
        <v>220.56</v>
      </c>
      <c r="H5880" s="5" t="n">
        <v>6489150</v>
      </c>
      <c r="I5880" s="3"/>
      <c r="J5880" s="3" t="n">
        <f aca="false">ROUND((G5880-G5879)/G5879*100,2)</f>
        <v>0.2</v>
      </c>
      <c r="K5880" s="3" t="str">
        <f aca="false">B5880&amp;"_"&amp;C5880</f>
        <v>12_2025-06-13</v>
      </c>
    </row>
    <row r="5881" customFormat="false" ht="15" hidden="false" customHeight="false" outlineLevel="0" collapsed="false">
      <c r="A5881" s="3" t="n">
        <v>5880</v>
      </c>
      <c r="B5881" s="3" t="n">
        <v>12</v>
      </c>
      <c r="C5881" s="3" t="s">
        <v>436</v>
      </c>
      <c r="D5881" s="4" t="n">
        <v>222.57</v>
      </c>
      <c r="E5881" s="4" t="n">
        <v>223.74</v>
      </c>
      <c r="F5881" s="4" t="n">
        <v>221.43</v>
      </c>
      <c r="G5881" s="4" t="n">
        <v>221.96</v>
      </c>
      <c r="H5881" s="5" t="n">
        <v>7431121</v>
      </c>
      <c r="I5881" s="3"/>
      <c r="J5881" s="3" t="n">
        <f aca="false">ROUND((G5881-G5880)/G5880*100,2)</f>
        <v>0.63</v>
      </c>
      <c r="K5881" s="3" t="str">
        <f aca="false">B5881&amp;"_"&amp;C5881</f>
        <v>12_2025-06-16</v>
      </c>
    </row>
    <row r="5882" customFormat="false" ht="15" hidden="false" customHeight="false" outlineLevel="0" collapsed="false">
      <c r="A5882" s="3" t="n">
        <v>5881</v>
      </c>
      <c r="B5882" s="3" t="n">
        <v>12</v>
      </c>
      <c r="C5882" s="3" t="s">
        <v>437</v>
      </c>
      <c r="D5882" s="4" t="n">
        <v>219.69</v>
      </c>
      <c r="E5882" s="4" t="n">
        <v>220.88</v>
      </c>
      <c r="F5882" s="4" t="n">
        <v>219.39</v>
      </c>
      <c r="G5882" s="4" t="n">
        <v>220.23</v>
      </c>
      <c r="H5882" s="5" t="n">
        <v>7946820</v>
      </c>
      <c r="I5882" s="3"/>
      <c r="J5882" s="3" t="n">
        <f aca="false">ROUND((G5882-G5881)/G5881*100,2)</f>
        <v>-0.78</v>
      </c>
      <c r="K5882" s="3" t="str">
        <f aca="false">B5882&amp;"_"&amp;C5882</f>
        <v>12_2025-06-17</v>
      </c>
    </row>
    <row r="5883" customFormat="false" ht="15" hidden="false" customHeight="false" outlineLevel="0" collapsed="false">
      <c r="A5883" s="3" t="n">
        <v>5882</v>
      </c>
      <c r="B5883" s="3" t="n">
        <v>12</v>
      </c>
      <c r="C5883" s="3" t="s">
        <v>438</v>
      </c>
      <c r="D5883" s="4" t="n">
        <v>220.67</v>
      </c>
      <c r="E5883" s="4" t="n">
        <v>222.03</v>
      </c>
      <c r="F5883" s="4" t="n">
        <v>220.2</v>
      </c>
      <c r="G5883" s="4" t="n">
        <v>221.33</v>
      </c>
      <c r="H5883" s="5" t="n">
        <v>3501851</v>
      </c>
      <c r="I5883" s="3"/>
      <c r="J5883" s="3" t="n">
        <f aca="false">ROUND((G5883-G5882)/G5882*100,2)</f>
        <v>0.5</v>
      </c>
      <c r="K5883" s="3" t="str">
        <f aca="false">B5883&amp;"_"&amp;C5883</f>
        <v>12_2025-06-18</v>
      </c>
    </row>
    <row r="5884" customFormat="false" ht="15" hidden="false" customHeight="false" outlineLevel="0" collapsed="false">
      <c r="A5884" s="3" t="n">
        <v>5883</v>
      </c>
      <c r="B5884" s="3" t="n">
        <v>12</v>
      </c>
      <c r="C5884" s="3" t="s">
        <v>439</v>
      </c>
      <c r="D5884" s="4" t="n">
        <v>221.06</v>
      </c>
      <c r="E5884" s="4" t="n">
        <v>221.72</v>
      </c>
      <c r="F5884" s="4" t="n">
        <v>220.01</v>
      </c>
      <c r="G5884" s="4" t="n">
        <v>221.54</v>
      </c>
      <c r="H5884" s="5" t="n">
        <v>6911461</v>
      </c>
      <c r="I5884" s="3"/>
      <c r="J5884" s="3" t="n">
        <f aca="false">ROUND((G5884-G5883)/G5883*100,2)</f>
        <v>0.09</v>
      </c>
      <c r="K5884" s="3" t="str">
        <f aca="false">B5884&amp;"_"&amp;C5884</f>
        <v>12_2025-06-19</v>
      </c>
    </row>
    <row r="5885" customFormat="false" ht="15" hidden="false" customHeight="false" outlineLevel="0" collapsed="false">
      <c r="A5885" s="3" t="n">
        <v>5884</v>
      </c>
      <c r="B5885" s="3" t="n">
        <v>12</v>
      </c>
      <c r="C5885" s="3" t="s">
        <v>440</v>
      </c>
      <c r="D5885" s="4" t="n">
        <v>219.52</v>
      </c>
      <c r="E5885" s="4" t="n">
        <v>220.91</v>
      </c>
      <c r="F5885" s="4" t="n">
        <v>219.28</v>
      </c>
      <c r="G5885" s="4" t="n">
        <v>220.02</v>
      </c>
      <c r="H5885" s="5" t="n">
        <v>6131864</v>
      </c>
      <c r="I5885" s="3"/>
      <c r="J5885" s="3" t="n">
        <f aca="false">ROUND((G5885-G5884)/G5884*100,2)</f>
        <v>-0.69</v>
      </c>
      <c r="K5885" s="3" t="str">
        <f aca="false">B5885&amp;"_"&amp;C5885</f>
        <v>12_2025-06-20</v>
      </c>
    </row>
    <row r="5886" customFormat="false" ht="15" hidden="false" customHeight="false" outlineLevel="0" collapsed="false">
      <c r="A5886" s="3" t="n">
        <v>5885</v>
      </c>
      <c r="B5886" s="3" t="n">
        <v>12</v>
      </c>
      <c r="C5886" s="3" t="s">
        <v>441</v>
      </c>
      <c r="D5886" s="4" t="n">
        <v>220.61</v>
      </c>
      <c r="E5886" s="4" t="n">
        <v>221.56</v>
      </c>
      <c r="F5886" s="4" t="n">
        <v>218.98</v>
      </c>
      <c r="G5886" s="4" t="n">
        <v>220.06</v>
      </c>
      <c r="H5886" s="5" t="n">
        <v>6000118</v>
      </c>
      <c r="I5886" s="3"/>
      <c r="J5886" s="3" t="n">
        <f aca="false">ROUND((G5886-G5885)/G5885*100,2)</f>
        <v>0.02</v>
      </c>
      <c r="K5886" s="3" t="str">
        <f aca="false">B5886&amp;"_"&amp;C5886</f>
        <v>12_2025-06-23</v>
      </c>
    </row>
    <row r="5887" customFormat="false" ht="15" hidden="false" customHeight="false" outlineLevel="0" collapsed="false">
      <c r="A5887" s="3" t="n">
        <v>5886</v>
      </c>
      <c r="B5887" s="3" t="n">
        <v>12</v>
      </c>
      <c r="C5887" s="3" t="s">
        <v>442</v>
      </c>
      <c r="D5887" s="4" t="n">
        <v>220.66</v>
      </c>
      <c r="E5887" s="4" t="n">
        <v>220.73</v>
      </c>
      <c r="F5887" s="4" t="n">
        <v>219.56</v>
      </c>
      <c r="G5887" s="4" t="n">
        <v>220.28</v>
      </c>
      <c r="H5887" s="5" t="n">
        <v>4880505</v>
      </c>
      <c r="I5887" s="3"/>
      <c r="J5887" s="3" t="n">
        <f aca="false">ROUND((G5887-G5886)/G5886*100,2)</f>
        <v>0.1</v>
      </c>
      <c r="K5887" s="3" t="str">
        <f aca="false">B5887&amp;"_"&amp;C5887</f>
        <v>12_2025-06-24</v>
      </c>
    </row>
    <row r="5888" customFormat="false" ht="15" hidden="false" customHeight="false" outlineLevel="0" collapsed="false">
      <c r="A5888" s="3" t="n">
        <v>5887</v>
      </c>
      <c r="B5888" s="3" t="n">
        <v>12</v>
      </c>
      <c r="C5888" s="3" t="s">
        <v>443</v>
      </c>
      <c r="D5888" s="4" t="n">
        <v>221.41</v>
      </c>
      <c r="E5888" s="4" t="n">
        <v>221.45</v>
      </c>
      <c r="F5888" s="4" t="n">
        <v>219.66</v>
      </c>
      <c r="G5888" s="4" t="n">
        <v>220.64</v>
      </c>
      <c r="H5888" s="5" t="n">
        <v>583554</v>
      </c>
      <c r="I5888" s="3"/>
      <c r="J5888" s="3" t="n">
        <f aca="false">ROUND((G5888-G5887)/G5887*100,2)</f>
        <v>0.16</v>
      </c>
      <c r="K5888" s="3" t="str">
        <f aca="false">B5888&amp;"_"&amp;C5888</f>
        <v>12_2025-06-25</v>
      </c>
    </row>
    <row r="5889" customFormat="false" ht="15" hidden="false" customHeight="false" outlineLevel="0" collapsed="false">
      <c r="A5889" s="3" t="n">
        <v>5888</v>
      </c>
      <c r="B5889" s="3" t="n">
        <v>12</v>
      </c>
      <c r="C5889" s="3" t="s">
        <v>444</v>
      </c>
      <c r="D5889" s="4" t="n">
        <v>220.56</v>
      </c>
      <c r="E5889" s="4" t="n">
        <v>221.41</v>
      </c>
      <c r="F5889" s="4" t="n">
        <v>219.55</v>
      </c>
      <c r="G5889" s="4" t="n">
        <v>221.1</v>
      </c>
      <c r="H5889" s="5" t="n">
        <v>5620998</v>
      </c>
      <c r="I5889" s="3"/>
      <c r="J5889" s="3" t="n">
        <f aca="false">ROUND((G5889-G5888)/G5888*100,2)</f>
        <v>0.21</v>
      </c>
      <c r="K5889" s="3" t="str">
        <f aca="false">B5889&amp;"_"&amp;C5889</f>
        <v>12_2025-06-26</v>
      </c>
    </row>
    <row r="5890" customFormat="false" ht="15" hidden="false" customHeight="false" outlineLevel="0" collapsed="false">
      <c r="A5890" s="3" t="n">
        <v>5889</v>
      </c>
      <c r="B5890" s="3" t="n">
        <v>12</v>
      </c>
      <c r="C5890" s="3" t="s">
        <v>445</v>
      </c>
      <c r="D5890" s="4" t="n">
        <v>220.89</v>
      </c>
      <c r="E5890" s="4" t="n">
        <v>221.17</v>
      </c>
      <c r="F5890" s="4" t="n">
        <v>219.97</v>
      </c>
      <c r="G5890" s="4" t="n">
        <v>220.34</v>
      </c>
      <c r="H5890" s="5" t="n">
        <v>3489677</v>
      </c>
      <c r="I5890" s="3"/>
      <c r="J5890" s="3" t="n">
        <f aca="false">ROUND((G5890-G5889)/G5889*100,2)</f>
        <v>-0.34</v>
      </c>
      <c r="K5890" s="3" t="str">
        <f aca="false">B5890&amp;"_"&amp;C5890</f>
        <v>12_2025-06-27</v>
      </c>
    </row>
    <row r="5891" customFormat="false" ht="15" hidden="false" customHeight="false" outlineLevel="0" collapsed="false">
      <c r="A5891" s="3" t="n">
        <v>5890</v>
      </c>
      <c r="B5891" s="3" t="n">
        <v>12</v>
      </c>
      <c r="C5891" s="3" t="s">
        <v>446</v>
      </c>
      <c r="D5891" s="4" t="n">
        <v>219.99</v>
      </c>
      <c r="E5891" s="4" t="n">
        <v>220.1</v>
      </c>
      <c r="F5891" s="4" t="n">
        <v>219.05</v>
      </c>
      <c r="G5891" s="4" t="n">
        <v>219.52</v>
      </c>
      <c r="H5891" s="5" t="n">
        <v>4151493</v>
      </c>
      <c r="I5891" s="3"/>
      <c r="J5891" s="3" t="n">
        <f aca="false">ROUND((G5891-G5890)/G5890*100,2)</f>
        <v>-0.37</v>
      </c>
      <c r="K5891" s="3" t="str">
        <f aca="false">B5891&amp;"_"&amp;C5891</f>
        <v>12_2025-06-30</v>
      </c>
    </row>
    <row r="5892" customFormat="false" ht="15" hidden="false" customHeight="false" outlineLevel="0" collapsed="false">
      <c r="A5892" s="3" t="n">
        <v>5891</v>
      </c>
      <c r="B5892" s="3" t="n">
        <v>12</v>
      </c>
      <c r="C5892" s="3" t="s">
        <v>447</v>
      </c>
      <c r="D5892" s="4" t="n">
        <v>217.21</v>
      </c>
      <c r="E5892" s="4" t="n">
        <v>217.9</v>
      </c>
      <c r="F5892" s="4" t="n">
        <v>217.08</v>
      </c>
      <c r="G5892" s="4" t="n">
        <v>217.61</v>
      </c>
      <c r="H5892" s="5" t="n">
        <v>4428235</v>
      </c>
      <c r="I5892" s="3"/>
      <c r="J5892" s="3" t="n">
        <f aca="false">ROUND((G5892-G5891)/G5891*100,2)</f>
        <v>-0.87</v>
      </c>
      <c r="K5892" s="3" t="str">
        <f aca="false">B5892&amp;"_"&amp;C5892</f>
        <v>12_2025-07-01</v>
      </c>
    </row>
    <row r="5893" customFormat="false" ht="15" hidden="false" customHeight="false" outlineLevel="0" collapsed="false">
      <c r="A5893" s="3" t="n">
        <v>5892</v>
      </c>
      <c r="B5893" s="3" t="n">
        <v>12</v>
      </c>
      <c r="C5893" s="3" t="s">
        <v>448</v>
      </c>
      <c r="D5893" s="4" t="n">
        <v>217.39</v>
      </c>
      <c r="E5893" s="4" t="n">
        <v>218.2</v>
      </c>
      <c r="F5893" s="4" t="n">
        <v>216.04</v>
      </c>
      <c r="G5893" s="4" t="n">
        <v>217.02</v>
      </c>
      <c r="H5893" s="5" t="n">
        <v>5653124</v>
      </c>
      <c r="I5893" s="3"/>
      <c r="J5893" s="3" t="n">
        <f aca="false">ROUND((G5893-G5892)/G5892*100,2)</f>
        <v>-0.27</v>
      </c>
      <c r="K5893" s="3" t="str">
        <f aca="false">B5893&amp;"_"&amp;C5893</f>
        <v>12_2025-07-02</v>
      </c>
    </row>
    <row r="5894" customFormat="false" ht="15" hidden="false" customHeight="false" outlineLevel="0" collapsed="false">
      <c r="A5894" s="3" t="n">
        <v>5893</v>
      </c>
      <c r="B5894" s="3" t="n">
        <v>12</v>
      </c>
      <c r="C5894" s="3" t="s">
        <v>449</v>
      </c>
      <c r="D5894" s="4" t="n">
        <v>218.73</v>
      </c>
      <c r="E5894" s="4" t="n">
        <v>219.24</v>
      </c>
      <c r="F5894" s="4" t="n">
        <v>218.59</v>
      </c>
      <c r="G5894" s="4" t="n">
        <v>218.61</v>
      </c>
      <c r="H5894" s="5" t="n">
        <v>7829326</v>
      </c>
      <c r="I5894" s="3"/>
      <c r="J5894" s="3" t="n">
        <f aca="false">ROUND((G5894-G5893)/G5893*100,2)</f>
        <v>0.73</v>
      </c>
      <c r="K5894" s="3" t="str">
        <f aca="false">B5894&amp;"_"&amp;C5894</f>
        <v>12_2025-07-03</v>
      </c>
    </row>
    <row r="5895" customFormat="false" ht="15" hidden="false" customHeight="false" outlineLevel="0" collapsed="false">
      <c r="A5895" s="3" t="n">
        <v>5894</v>
      </c>
      <c r="B5895" s="3" t="n">
        <v>12</v>
      </c>
      <c r="C5895" s="3" t="s">
        <v>450</v>
      </c>
      <c r="D5895" s="4" t="n">
        <v>220.22</v>
      </c>
      <c r="E5895" s="4" t="n">
        <v>220.61</v>
      </c>
      <c r="F5895" s="4" t="n">
        <v>218.88</v>
      </c>
      <c r="G5895" s="4" t="n">
        <v>220</v>
      </c>
      <c r="H5895" s="5" t="n">
        <v>3174066</v>
      </c>
      <c r="I5895" s="3"/>
      <c r="J5895" s="3" t="n">
        <f aca="false">ROUND((G5895-G5894)/G5894*100,2)</f>
        <v>0.64</v>
      </c>
      <c r="K5895" s="3" t="str">
        <f aca="false">B5895&amp;"_"&amp;C5895</f>
        <v>12_2025-07-04</v>
      </c>
    </row>
    <row r="5896" customFormat="false" ht="15" hidden="false" customHeight="false" outlineLevel="0" collapsed="false">
      <c r="A5896" s="3" t="n">
        <v>5895</v>
      </c>
      <c r="B5896" s="3" t="n">
        <v>12</v>
      </c>
      <c r="C5896" s="3" t="s">
        <v>451</v>
      </c>
      <c r="D5896" s="4" t="n">
        <v>218.82</v>
      </c>
      <c r="E5896" s="4" t="n">
        <v>219.93</v>
      </c>
      <c r="F5896" s="4" t="n">
        <v>217.95</v>
      </c>
      <c r="G5896" s="4" t="n">
        <v>219.44</v>
      </c>
      <c r="H5896" s="5" t="n">
        <v>4545345</v>
      </c>
      <c r="I5896" s="3"/>
      <c r="J5896" s="3" t="n">
        <f aca="false">ROUND((G5896-G5895)/G5895*100,2)</f>
        <v>-0.25</v>
      </c>
      <c r="K5896" s="3" t="str">
        <f aca="false">B5896&amp;"_"&amp;C5896</f>
        <v>12_2025-07-07</v>
      </c>
    </row>
    <row r="5897" customFormat="false" ht="15" hidden="false" customHeight="false" outlineLevel="0" collapsed="false">
      <c r="A5897" s="3" t="n">
        <v>5896</v>
      </c>
      <c r="B5897" s="3" t="n">
        <v>12</v>
      </c>
      <c r="C5897" s="3" t="s">
        <v>452</v>
      </c>
      <c r="D5897" s="4" t="n">
        <v>220.51</v>
      </c>
      <c r="E5897" s="4" t="n">
        <v>221.82</v>
      </c>
      <c r="F5897" s="4" t="n">
        <v>220.3</v>
      </c>
      <c r="G5897" s="4" t="n">
        <v>221</v>
      </c>
      <c r="H5897" s="5" t="n">
        <v>2670242</v>
      </c>
      <c r="I5897" s="3"/>
      <c r="J5897" s="3" t="n">
        <f aca="false">ROUND((G5897-G5896)/G5896*100,2)</f>
        <v>0.71</v>
      </c>
      <c r="K5897" s="3" t="str">
        <f aca="false">B5897&amp;"_"&amp;C5897</f>
        <v>12_2025-07-08</v>
      </c>
    </row>
    <row r="5898" customFormat="false" ht="15" hidden="false" customHeight="false" outlineLevel="0" collapsed="false">
      <c r="A5898" s="3" t="n">
        <v>5897</v>
      </c>
      <c r="B5898" s="3" t="n">
        <v>12</v>
      </c>
      <c r="C5898" s="3" t="s">
        <v>453</v>
      </c>
      <c r="D5898" s="4" t="n">
        <v>220.59</v>
      </c>
      <c r="E5898" s="4" t="n">
        <v>221.19</v>
      </c>
      <c r="F5898" s="4" t="n">
        <v>219.51</v>
      </c>
      <c r="G5898" s="4" t="n">
        <v>220.36</v>
      </c>
      <c r="H5898" s="5" t="n">
        <v>7931083</v>
      </c>
      <c r="I5898" s="3"/>
      <c r="J5898" s="3" t="n">
        <f aca="false">ROUND((G5898-G5897)/G5897*100,2)</f>
        <v>-0.29</v>
      </c>
      <c r="K5898" s="3" t="str">
        <f aca="false">B5898&amp;"_"&amp;C5898</f>
        <v>12_2025-07-09</v>
      </c>
    </row>
    <row r="5899" customFormat="false" ht="15" hidden="false" customHeight="false" outlineLevel="0" collapsed="false">
      <c r="A5899" s="3" t="n">
        <v>5898</v>
      </c>
      <c r="B5899" s="3" t="n">
        <v>12</v>
      </c>
      <c r="C5899" s="3" t="s">
        <v>454</v>
      </c>
      <c r="D5899" s="4" t="n">
        <v>221.78</v>
      </c>
      <c r="E5899" s="4" t="n">
        <v>222.48</v>
      </c>
      <c r="F5899" s="4" t="n">
        <v>221.12</v>
      </c>
      <c r="G5899" s="4" t="n">
        <v>221.6</v>
      </c>
      <c r="H5899" s="5" t="n">
        <v>2031336</v>
      </c>
      <c r="I5899" s="3"/>
      <c r="J5899" s="3" t="n">
        <f aca="false">ROUND((G5899-G5898)/G5898*100,2)</f>
        <v>0.56</v>
      </c>
      <c r="K5899" s="3" t="str">
        <f aca="false">B5899&amp;"_"&amp;C5899</f>
        <v>12_2025-07-10</v>
      </c>
    </row>
    <row r="5900" customFormat="false" ht="15" hidden="false" customHeight="false" outlineLevel="0" collapsed="false">
      <c r="A5900" s="3" t="n">
        <v>5899</v>
      </c>
      <c r="B5900" s="3" t="n">
        <v>12</v>
      </c>
      <c r="C5900" s="3" t="s">
        <v>455</v>
      </c>
      <c r="D5900" s="4" t="n">
        <v>222.39</v>
      </c>
      <c r="E5900" s="4" t="n">
        <v>222.67</v>
      </c>
      <c r="F5900" s="4" t="n">
        <v>220.45</v>
      </c>
      <c r="G5900" s="4" t="n">
        <v>221.51</v>
      </c>
      <c r="H5900" s="5" t="n">
        <v>785121</v>
      </c>
      <c r="I5900" s="3"/>
      <c r="J5900" s="3" t="n">
        <f aca="false">ROUND((G5900-G5899)/G5899*100,2)</f>
        <v>-0.04</v>
      </c>
      <c r="K5900" s="3" t="str">
        <f aca="false">B5900&amp;"_"&amp;C5900</f>
        <v>12_2025-07-11</v>
      </c>
    </row>
    <row r="5901" customFormat="false" ht="15" hidden="false" customHeight="false" outlineLevel="0" collapsed="false">
      <c r="A5901" s="3" t="n">
        <v>5900</v>
      </c>
      <c r="B5901" s="3" t="n">
        <v>12</v>
      </c>
      <c r="C5901" s="3" t="s">
        <v>456</v>
      </c>
      <c r="D5901" s="4" t="n">
        <v>221.22</v>
      </c>
      <c r="E5901" s="4" t="n">
        <v>222.03</v>
      </c>
      <c r="F5901" s="4" t="n">
        <v>220.23</v>
      </c>
      <c r="G5901" s="4" t="n">
        <v>221.03</v>
      </c>
      <c r="H5901" s="5" t="n">
        <v>7352789</v>
      </c>
      <c r="I5901" s="3"/>
      <c r="J5901" s="3" t="n">
        <f aca="false">ROUND((G5901-G5900)/G5900*100,2)</f>
        <v>-0.22</v>
      </c>
      <c r="K5901" s="3" t="str">
        <f aca="false">B5901&amp;"_"&amp;C5901</f>
        <v>12_2025-07-14</v>
      </c>
    </row>
    <row r="5902" customFormat="false" ht="15" hidden="false" customHeight="false" outlineLevel="0" collapsed="false">
      <c r="A5902" s="3" t="n">
        <v>5901</v>
      </c>
      <c r="B5902" s="3" t="n">
        <v>12</v>
      </c>
      <c r="C5902" s="3" t="s">
        <v>457</v>
      </c>
      <c r="D5902" s="4" t="n">
        <v>220.05</v>
      </c>
      <c r="E5902" s="4" t="n">
        <v>220.82</v>
      </c>
      <c r="F5902" s="4" t="n">
        <v>219.13</v>
      </c>
      <c r="G5902" s="4" t="n">
        <v>220.55</v>
      </c>
      <c r="H5902" s="5" t="n">
        <v>671429</v>
      </c>
      <c r="I5902" s="3"/>
      <c r="J5902" s="3" t="n">
        <f aca="false">ROUND((G5902-G5901)/G5901*100,2)</f>
        <v>-0.22</v>
      </c>
      <c r="K5902" s="3" t="str">
        <f aca="false">B5902&amp;"_"&amp;C5902</f>
        <v>12_2025-07-15</v>
      </c>
    </row>
    <row r="5903" customFormat="false" ht="15" hidden="false" customHeight="false" outlineLevel="0" collapsed="false">
      <c r="A5903" s="3" t="n">
        <v>5902</v>
      </c>
      <c r="B5903" s="3" t="n">
        <v>12</v>
      </c>
      <c r="C5903" s="3" t="s">
        <v>458</v>
      </c>
      <c r="D5903" s="4" t="n">
        <v>218.99</v>
      </c>
      <c r="E5903" s="4" t="n">
        <v>220.36</v>
      </c>
      <c r="F5903" s="4" t="n">
        <v>218.5</v>
      </c>
      <c r="G5903" s="4" t="n">
        <v>219.58</v>
      </c>
      <c r="H5903" s="5" t="n">
        <v>4862406</v>
      </c>
      <c r="I5903" s="3"/>
      <c r="J5903" s="3" t="n">
        <f aca="false">ROUND((G5903-G5902)/G5902*100,2)</f>
        <v>-0.44</v>
      </c>
      <c r="K5903" s="3" t="str">
        <f aca="false">B5903&amp;"_"&amp;C5903</f>
        <v>12_2025-07-16</v>
      </c>
    </row>
    <row r="5904" customFormat="false" ht="15" hidden="false" customHeight="false" outlineLevel="0" collapsed="false">
      <c r="A5904" s="3" t="n">
        <v>5903</v>
      </c>
      <c r="B5904" s="3" t="n">
        <v>12</v>
      </c>
      <c r="C5904" s="3" t="s">
        <v>459</v>
      </c>
      <c r="D5904" s="4" t="n">
        <v>219.05</v>
      </c>
      <c r="E5904" s="4" t="n">
        <v>220.07</v>
      </c>
      <c r="F5904" s="4" t="n">
        <v>217.63</v>
      </c>
      <c r="G5904" s="4" t="n">
        <v>218.52</v>
      </c>
      <c r="H5904" s="5" t="n">
        <v>5956131</v>
      </c>
      <c r="I5904" s="3"/>
      <c r="J5904" s="3" t="n">
        <f aca="false">ROUND((G5904-G5903)/G5903*100,2)</f>
        <v>-0.48</v>
      </c>
      <c r="K5904" s="3" t="str">
        <f aca="false">B5904&amp;"_"&amp;C5904</f>
        <v>12_2025-07-17</v>
      </c>
    </row>
    <row r="5905" customFormat="false" ht="15" hidden="false" customHeight="false" outlineLevel="0" collapsed="false">
      <c r="A5905" s="3" t="n">
        <v>5904</v>
      </c>
      <c r="B5905" s="3" t="n">
        <v>12</v>
      </c>
      <c r="C5905" s="3" t="s">
        <v>460</v>
      </c>
      <c r="D5905" s="4" t="n">
        <v>215.86</v>
      </c>
      <c r="E5905" s="4" t="n">
        <v>216.52</v>
      </c>
      <c r="F5905" s="4" t="n">
        <v>215.3</v>
      </c>
      <c r="G5905" s="4" t="n">
        <v>216.51</v>
      </c>
      <c r="H5905" s="5" t="n">
        <v>7077132</v>
      </c>
      <c r="I5905" s="3"/>
      <c r="J5905" s="3" t="n">
        <f aca="false">ROUND((G5905-G5904)/G5904*100,2)</f>
        <v>-0.92</v>
      </c>
      <c r="K5905" s="3" t="str">
        <f aca="false">B5905&amp;"_"&amp;C5905</f>
        <v>12_2025-07-18</v>
      </c>
    </row>
    <row r="5906" customFormat="false" ht="15" hidden="false" customHeight="false" outlineLevel="0" collapsed="false">
      <c r="A5906" s="3" t="n">
        <v>5905</v>
      </c>
      <c r="B5906" s="3" t="n">
        <v>12</v>
      </c>
      <c r="C5906" s="3" t="s">
        <v>461</v>
      </c>
      <c r="D5906" s="4" t="n">
        <v>216.64</v>
      </c>
      <c r="E5906" s="4" t="n">
        <v>217.64</v>
      </c>
      <c r="F5906" s="4" t="n">
        <v>215.88</v>
      </c>
      <c r="G5906" s="4" t="n">
        <v>216.4</v>
      </c>
      <c r="H5906" s="5" t="n">
        <v>3933069</v>
      </c>
      <c r="I5906" s="3"/>
      <c r="J5906" s="3" t="n">
        <f aca="false">ROUND((G5906-G5905)/G5905*100,2)</f>
        <v>-0.05</v>
      </c>
      <c r="K5906" s="3" t="str">
        <f aca="false">B5906&amp;"_"&amp;C5906</f>
        <v>12_2025-07-21</v>
      </c>
    </row>
    <row r="5907" customFormat="false" ht="15" hidden="false" customHeight="false" outlineLevel="0" collapsed="false">
      <c r="A5907" s="3" t="n">
        <v>5906</v>
      </c>
      <c r="B5907" s="3" t="n">
        <v>12</v>
      </c>
      <c r="C5907" s="3" t="s">
        <v>462</v>
      </c>
      <c r="D5907" s="4" t="n">
        <v>216.19</v>
      </c>
      <c r="E5907" s="4" t="n">
        <v>216.83</v>
      </c>
      <c r="F5907" s="4" t="n">
        <v>214.73</v>
      </c>
      <c r="G5907" s="4" t="n">
        <v>215.34</v>
      </c>
      <c r="H5907" s="5" t="n">
        <v>7031243</v>
      </c>
      <c r="I5907" s="3"/>
      <c r="J5907" s="3" t="n">
        <f aca="false">ROUND((G5907-G5906)/G5906*100,2)</f>
        <v>-0.49</v>
      </c>
      <c r="K5907" s="3" t="str">
        <f aca="false">B5907&amp;"_"&amp;C5907</f>
        <v>12_2025-07-22</v>
      </c>
    </row>
    <row r="5908" customFormat="false" ht="15" hidden="false" customHeight="false" outlineLevel="0" collapsed="false">
      <c r="A5908" s="3" t="n">
        <v>5907</v>
      </c>
      <c r="B5908" s="3" t="n">
        <v>12</v>
      </c>
      <c r="C5908" s="3" t="s">
        <v>463</v>
      </c>
      <c r="D5908" s="4" t="n">
        <v>215.92</v>
      </c>
      <c r="E5908" s="4" t="n">
        <v>216.24</v>
      </c>
      <c r="F5908" s="4" t="n">
        <v>215.14</v>
      </c>
      <c r="G5908" s="4" t="n">
        <v>215.86</v>
      </c>
      <c r="H5908" s="5" t="n">
        <v>3187811</v>
      </c>
      <c r="I5908" s="3"/>
      <c r="J5908" s="3" t="n">
        <f aca="false">ROUND((G5908-G5907)/G5907*100,2)</f>
        <v>0.24</v>
      </c>
      <c r="K5908" s="3" t="str">
        <f aca="false">B5908&amp;"_"&amp;C5908</f>
        <v>12_2025-07-23</v>
      </c>
    </row>
    <row r="5909" customFormat="false" ht="15" hidden="false" customHeight="false" outlineLevel="0" collapsed="false">
      <c r="A5909" s="3" t="n">
        <v>5908</v>
      </c>
      <c r="B5909" s="3" t="n">
        <v>12</v>
      </c>
      <c r="C5909" s="3" t="s">
        <v>464</v>
      </c>
      <c r="D5909" s="4" t="n">
        <v>215.05</v>
      </c>
      <c r="E5909" s="4" t="n">
        <v>216.2</v>
      </c>
      <c r="F5909" s="4" t="n">
        <v>214.85</v>
      </c>
      <c r="G5909" s="4" t="n">
        <v>214.85</v>
      </c>
      <c r="H5909" s="5" t="n">
        <v>4458028</v>
      </c>
      <c r="I5909" s="3"/>
      <c r="J5909" s="3" t="n">
        <f aca="false">ROUND((G5909-G5908)/G5908*100,2)</f>
        <v>-0.47</v>
      </c>
      <c r="K5909" s="3" t="str">
        <f aca="false">B5909&amp;"_"&amp;C5909</f>
        <v>12_2025-07-24</v>
      </c>
    </row>
    <row r="5910" customFormat="false" ht="15" hidden="false" customHeight="false" outlineLevel="0" collapsed="false">
      <c r="A5910" s="3" t="n">
        <v>5909</v>
      </c>
      <c r="B5910" s="3" t="n">
        <v>12</v>
      </c>
      <c r="C5910" s="3" t="s">
        <v>465</v>
      </c>
      <c r="D5910" s="4" t="n">
        <v>214.98</v>
      </c>
      <c r="E5910" s="4" t="n">
        <v>215.25</v>
      </c>
      <c r="F5910" s="4" t="n">
        <v>214.85</v>
      </c>
      <c r="G5910" s="4" t="n">
        <v>215.03</v>
      </c>
      <c r="H5910" s="5" t="n">
        <v>3143522</v>
      </c>
      <c r="I5910" s="3"/>
      <c r="J5910" s="3" t="n">
        <f aca="false">ROUND((G5910-G5909)/G5909*100,2)</f>
        <v>0.08</v>
      </c>
      <c r="K5910" s="3" t="str">
        <f aca="false">B5910&amp;"_"&amp;C5910</f>
        <v>12_2025-07-25</v>
      </c>
    </row>
    <row r="5911" customFormat="false" ht="15" hidden="false" customHeight="false" outlineLevel="0" collapsed="false">
      <c r="A5911" s="3" t="n">
        <v>5910</v>
      </c>
      <c r="B5911" s="3" t="n">
        <v>12</v>
      </c>
      <c r="C5911" s="3" t="s">
        <v>466</v>
      </c>
      <c r="D5911" s="4" t="n">
        <v>215.91</v>
      </c>
      <c r="E5911" s="4" t="n">
        <v>216.22</v>
      </c>
      <c r="F5911" s="4" t="n">
        <v>214.59</v>
      </c>
      <c r="G5911" s="4" t="n">
        <v>215.46</v>
      </c>
      <c r="H5911" s="5" t="n">
        <v>2712172</v>
      </c>
      <c r="I5911" s="3"/>
      <c r="J5911" s="3" t="n">
        <f aca="false">ROUND((G5911-G5910)/G5910*100,2)</f>
        <v>0.2</v>
      </c>
      <c r="K5911" s="3" t="str">
        <f aca="false">B5911&amp;"_"&amp;C5911</f>
        <v>12_2025-07-28</v>
      </c>
    </row>
    <row r="5912" customFormat="false" ht="15" hidden="false" customHeight="false" outlineLevel="0" collapsed="false">
      <c r="A5912" s="3" t="n">
        <v>5911</v>
      </c>
      <c r="B5912" s="3" t="n">
        <v>12</v>
      </c>
      <c r="C5912" s="3" t="s">
        <v>467</v>
      </c>
      <c r="D5912" s="4" t="n">
        <v>212.73</v>
      </c>
      <c r="E5912" s="4" t="n">
        <v>213.97</v>
      </c>
      <c r="F5912" s="4" t="n">
        <v>211.95</v>
      </c>
      <c r="G5912" s="4" t="n">
        <v>213.19</v>
      </c>
      <c r="H5912" s="5" t="n">
        <v>7377153</v>
      </c>
      <c r="I5912" s="3"/>
      <c r="J5912" s="3" t="n">
        <f aca="false">ROUND((G5912-G5911)/G5911*100,2)</f>
        <v>-1.05</v>
      </c>
      <c r="K5912" s="3" t="str">
        <f aca="false">B5912&amp;"_"&amp;C5912</f>
        <v>12_2025-07-29</v>
      </c>
    </row>
    <row r="5913" customFormat="false" ht="15" hidden="false" customHeight="false" outlineLevel="0" collapsed="false">
      <c r="A5913" s="3" t="n">
        <v>5912</v>
      </c>
      <c r="B5913" s="3" t="n">
        <v>12</v>
      </c>
      <c r="C5913" s="3" t="s">
        <v>468</v>
      </c>
      <c r="D5913" s="4" t="n">
        <v>211.73</v>
      </c>
      <c r="E5913" s="4" t="n">
        <v>212.34</v>
      </c>
      <c r="F5913" s="4" t="n">
        <v>211.01</v>
      </c>
      <c r="G5913" s="4" t="n">
        <v>212.08</v>
      </c>
      <c r="H5913" s="5" t="n">
        <v>2902888</v>
      </c>
      <c r="I5913" s="3"/>
      <c r="J5913" s="3" t="n">
        <f aca="false">ROUND((G5913-G5912)/G5912*100,2)</f>
        <v>-0.52</v>
      </c>
      <c r="K5913" s="3" t="str">
        <f aca="false">B5913&amp;"_"&amp;C5913</f>
        <v>12_2025-07-30</v>
      </c>
    </row>
    <row r="5914" customFormat="false" ht="15" hidden="false" customHeight="false" outlineLevel="0" collapsed="false">
      <c r="A5914" s="3" t="n">
        <v>5913</v>
      </c>
      <c r="B5914" s="3" t="n">
        <v>12</v>
      </c>
      <c r="C5914" s="3" t="s">
        <v>469</v>
      </c>
      <c r="D5914" s="4" t="n">
        <v>211.93</v>
      </c>
      <c r="E5914" s="4" t="n">
        <v>212.88</v>
      </c>
      <c r="F5914" s="4" t="n">
        <v>211.46</v>
      </c>
      <c r="G5914" s="4" t="n">
        <v>212.04</v>
      </c>
      <c r="H5914" s="5" t="n">
        <v>1058648</v>
      </c>
      <c r="I5914" s="3"/>
      <c r="J5914" s="3" t="n">
        <f aca="false">ROUND((G5914-G5913)/G5913*100,2)</f>
        <v>-0.02</v>
      </c>
      <c r="K5914" s="3" t="str">
        <f aca="false">B5914&amp;"_"&amp;C5914</f>
        <v>12_2025-07-31</v>
      </c>
    </row>
    <row r="5915" customFormat="false" ht="15" hidden="false" customHeight="false" outlineLevel="0" collapsed="false">
      <c r="A5915" s="3" t="n">
        <v>5914</v>
      </c>
      <c r="B5915" s="3" t="n">
        <v>12</v>
      </c>
      <c r="C5915" s="3" t="s">
        <v>470</v>
      </c>
      <c r="D5915" s="4" t="n">
        <v>210.4</v>
      </c>
      <c r="E5915" s="4" t="n">
        <v>211.77</v>
      </c>
      <c r="F5915" s="4" t="n">
        <v>210.36</v>
      </c>
      <c r="G5915" s="4" t="n">
        <v>211.15</v>
      </c>
      <c r="H5915" s="5" t="n">
        <v>1622127</v>
      </c>
      <c r="I5915" s="3"/>
      <c r="J5915" s="3" t="n">
        <f aca="false">ROUND((G5915-G5914)/G5914*100,2)</f>
        <v>-0.42</v>
      </c>
      <c r="K5915" s="3" t="str">
        <f aca="false">B5915&amp;"_"&amp;C5915</f>
        <v>12_2025-08-01</v>
      </c>
    </row>
    <row r="5916" customFormat="false" ht="15" hidden="false" customHeight="false" outlineLevel="0" collapsed="false">
      <c r="A5916" s="3" t="n">
        <v>5915</v>
      </c>
      <c r="B5916" s="3" t="n">
        <v>12</v>
      </c>
      <c r="C5916" s="3" t="s">
        <v>471</v>
      </c>
      <c r="D5916" s="4" t="n">
        <v>210.63</v>
      </c>
      <c r="E5916" s="4" t="n">
        <v>212.25</v>
      </c>
      <c r="F5916" s="4" t="n">
        <v>210.03</v>
      </c>
      <c r="G5916" s="4" t="n">
        <v>211.22</v>
      </c>
      <c r="H5916" s="5" t="n">
        <v>2030179</v>
      </c>
      <c r="I5916" s="3"/>
      <c r="J5916" s="3" t="n">
        <f aca="false">ROUND((G5916-G5915)/G5915*100,2)</f>
        <v>0.03</v>
      </c>
      <c r="K5916" s="3" t="str">
        <f aca="false">B5916&amp;"_"&amp;C5916</f>
        <v>12_2025-08-04</v>
      </c>
    </row>
    <row r="5917" customFormat="false" ht="15" hidden="false" customHeight="false" outlineLevel="0" collapsed="false">
      <c r="A5917" s="3" t="n">
        <v>5916</v>
      </c>
      <c r="B5917" s="3" t="n">
        <v>12</v>
      </c>
      <c r="C5917" s="3" t="s">
        <v>472</v>
      </c>
      <c r="D5917" s="4" t="n">
        <v>211.38</v>
      </c>
      <c r="E5917" s="4" t="n">
        <v>211.66</v>
      </c>
      <c r="F5917" s="4" t="n">
        <v>210.15</v>
      </c>
      <c r="G5917" s="4" t="n">
        <v>211.09</v>
      </c>
      <c r="H5917" s="5" t="n">
        <v>1758086</v>
      </c>
      <c r="I5917" s="3"/>
      <c r="J5917" s="3" t="n">
        <f aca="false">ROUND((G5917-G5916)/G5916*100,2)</f>
        <v>-0.06</v>
      </c>
      <c r="K5917" s="3" t="str">
        <f aca="false">B5917&amp;"_"&amp;C5917</f>
        <v>12_2025-08-05</v>
      </c>
    </row>
    <row r="5918" customFormat="false" ht="15" hidden="false" customHeight="false" outlineLevel="0" collapsed="false">
      <c r="A5918" s="3" t="n">
        <v>5917</v>
      </c>
      <c r="B5918" s="3" t="n">
        <v>12</v>
      </c>
      <c r="C5918" s="3" t="s">
        <v>473</v>
      </c>
      <c r="D5918" s="4" t="n">
        <v>210.9</v>
      </c>
      <c r="E5918" s="4" t="n">
        <v>211.88</v>
      </c>
      <c r="F5918" s="4" t="n">
        <v>209.86</v>
      </c>
      <c r="G5918" s="4" t="n">
        <v>210.97</v>
      </c>
      <c r="H5918" s="5" t="n">
        <v>1775088</v>
      </c>
      <c r="I5918" s="3"/>
      <c r="J5918" s="3" t="n">
        <f aca="false">ROUND((G5918-G5917)/G5917*100,2)</f>
        <v>-0.06</v>
      </c>
      <c r="K5918" s="3" t="str">
        <f aca="false">B5918&amp;"_"&amp;C5918</f>
        <v>12_2025-08-06</v>
      </c>
    </row>
    <row r="5919" customFormat="false" ht="15" hidden="false" customHeight="false" outlineLevel="0" collapsed="false">
      <c r="A5919" s="3" t="n">
        <v>5918</v>
      </c>
      <c r="B5919" s="3" t="n">
        <v>12</v>
      </c>
      <c r="C5919" s="3" t="s">
        <v>474</v>
      </c>
      <c r="D5919" s="4" t="n">
        <v>210.11</v>
      </c>
      <c r="E5919" s="4" t="n">
        <v>210.47</v>
      </c>
      <c r="F5919" s="4" t="n">
        <v>209.09</v>
      </c>
      <c r="G5919" s="4" t="n">
        <v>209.72</v>
      </c>
      <c r="H5919" s="5" t="n">
        <v>2509262</v>
      </c>
      <c r="I5919" s="3"/>
      <c r="J5919" s="3" t="n">
        <f aca="false">ROUND((G5919-G5918)/G5918*100,2)</f>
        <v>-0.59</v>
      </c>
      <c r="K5919" s="3" t="str">
        <f aca="false">B5919&amp;"_"&amp;C5919</f>
        <v>12_2025-08-07</v>
      </c>
    </row>
    <row r="5920" customFormat="false" ht="15" hidden="false" customHeight="false" outlineLevel="0" collapsed="false">
      <c r="A5920" s="3" t="n">
        <v>5919</v>
      </c>
      <c r="B5920" s="3" t="n">
        <v>12</v>
      </c>
      <c r="C5920" s="3" t="s">
        <v>475</v>
      </c>
      <c r="D5920" s="4" t="n">
        <v>210.11</v>
      </c>
      <c r="E5920" s="4" t="n">
        <v>210.73</v>
      </c>
      <c r="F5920" s="4" t="n">
        <v>209.11</v>
      </c>
      <c r="G5920" s="4" t="n">
        <v>210.24</v>
      </c>
      <c r="H5920" s="5" t="n">
        <v>4851952</v>
      </c>
      <c r="I5920" s="3"/>
      <c r="J5920" s="3" t="n">
        <f aca="false">ROUND((G5920-G5919)/G5919*100,2)</f>
        <v>0.25</v>
      </c>
      <c r="K5920" s="3" t="str">
        <f aca="false">B5920&amp;"_"&amp;C5920</f>
        <v>12_2025-08-08</v>
      </c>
    </row>
    <row r="5921" customFormat="false" ht="15" hidden="false" customHeight="false" outlineLevel="0" collapsed="false">
      <c r="A5921" s="3" t="n">
        <v>5920</v>
      </c>
      <c r="B5921" s="3" t="n">
        <v>12</v>
      </c>
      <c r="C5921" s="3" t="s">
        <v>476</v>
      </c>
      <c r="D5921" s="4" t="n">
        <v>211.72</v>
      </c>
      <c r="E5921" s="4" t="n">
        <v>212.53</v>
      </c>
      <c r="F5921" s="4" t="n">
        <v>211.02</v>
      </c>
      <c r="G5921" s="4" t="n">
        <v>212.51</v>
      </c>
      <c r="H5921" s="5" t="n">
        <v>3730935</v>
      </c>
      <c r="I5921" s="3"/>
      <c r="J5921" s="3" t="n">
        <f aca="false">ROUND((G5921-G5920)/G5920*100,2)</f>
        <v>1.08</v>
      </c>
      <c r="K5921" s="3" t="str">
        <f aca="false">B5921&amp;"_"&amp;C5921</f>
        <v>12_2025-08-11</v>
      </c>
    </row>
    <row r="5922" customFormat="false" ht="15" hidden="false" customHeight="false" outlineLevel="0" collapsed="false">
      <c r="A5922" s="3" t="n">
        <v>5921</v>
      </c>
      <c r="B5922" s="3" t="n">
        <v>12</v>
      </c>
      <c r="C5922" s="3" t="s">
        <v>477</v>
      </c>
      <c r="D5922" s="4" t="n">
        <v>212.66</v>
      </c>
      <c r="E5922" s="4" t="n">
        <v>212.93</v>
      </c>
      <c r="F5922" s="4" t="n">
        <v>211.15</v>
      </c>
      <c r="G5922" s="4" t="n">
        <v>212.24</v>
      </c>
      <c r="H5922" s="5" t="n">
        <v>1656889</v>
      </c>
      <c r="I5922" s="3"/>
      <c r="J5922" s="3" t="n">
        <f aca="false">ROUND((G5922-G5921)/G5921*100,2)</f>
        <v>-0.13</v>
      </c>
      <c r="K5922" s="3" t="str">
        <f aca="false">B5922&amp;"_"&amp;C5922</f>
        <v>12_2025-08-12</v>
      </c>
    </row>
    <row r="5923" customFormat="false" ht="15" hidden="false" customHeight="false" outlineLevel="0" collapsed="false">
      <c r="A5923" s="3" t="n">
        <v>5922</v>
      </c>
      <c r="B5923" s="3" t="n">
        <v>12</v>
      </c>
      <c r="C5923" s="3" t="s">
        <v>478</v>
      </c>
      <c r="D5923" s="4" t="n">
        <v>210.56</v>
      </c>
      <c r="E5923" s="4" t="n">
        <v>212.05</v>
      </c>
      <c r="F5923" s="4" t="n">
        <v>210</v>
      </c>
      <c r="G5923" s="4" t="n">
        <v>210.89</v>
      </c>
      <c r="H5923" s="5" t="n">
        <v>6265953</v>
      </c>
      <c r="I5923" s="3"/>
      <c r="J5923" s="3" t="n">
        <f aca="false">ROUND((G5923-G5922)/G5922*100,2)</f>
        <v>-0.64</v>
      </c>
      <c r="K5923" s="3" t="str">
        <f aca="false">B5923&amp;"_"&amp;C5923</f>
        <v>12_2025-08-13</v>
      </c>
    </row>
    <row r="5924" customFormat="false" ht="15" hidden="false" customHeight="false" outlineLevel="0" collapsed="false">
      <c r="A5924" s="3" t="n">
        <v>5923</v>
      </c>
      <c r="B5924" s="3" t="n">
        <v>12</v>
      </c>
      <c r="C5924" s="3" t="s">
        <v>479</v>
      </c>
      <c r="D5924" s="4" t="n">
        <v>211.26</v>
      </c>
      <c r="E5924" s="4" t="n">
        <v>212.37</v>
      </c>
      <c r="F5924" s="4" t="n">
        <v>210.8</v>
      </c>
      <c r="G5924" s="4" t="n">
        <v>211.77</v>
      </c>
      <c r="H5924" s="5" t="n">
        <v>3223004</v>
      </c>
      <c r="I5924" s="3"/>
      <c r="J5924" s="3" t="n">
        <f aca="false">ROUND((G5924-G5923)/G5923*100,2)</f>
        <v>0.42</v>
      </c>
      <c r="K5924" s="3" t="str">
        <f aca="false">B5924&amp;"_"&amp;C5924</f>
        <v>12_2025-08-14</v>
      </c>
    </row>
    <row r="5925" customFormat="false" ht="15" hidden="false" customHeight="false" outlineLevel="0" collapsed="false">
      <c r="A5925" s="3" t="n">
        <v>5924</v>
      </c>
      <c r="B5925" s="3" t="n">
        <v>12</v>
      </c>
      <c r="C5925" s="3" t="s">
        <v>480</v>
      </c>
      <c r="D5925" s="4" t="n">
        <v>211.72</v>
      </c>
      <c r="E5925" s="4" t="n">
        <v>211.84</v>
      </c>
      <c r="F5925" s="4" t="n">
        <v>209.72</v>
      </c>
      <c r="G5925" s="4" t="n">
        <v>210.98</v>
      </c>
      <c r="H5925" s="5" t="n">
        <v>6462195</v>
      </c>
      <c r="I5925" s="3"/>
      <c r="J5925" s="3" t="n">
        <f aca="false">ROUND((G5925-G5924)/G5924*100,2)</f>
        <v>-0.37</v>
      </c>
      <c r="K5925" s="3" t="str">
        <f aca="false">B5925&amp;"_"&amp;C5925</f>
        <v>12_2025-08-15</v>
      </c>
    </row>
    <row r="5926" customFormat="false" ht="15" hidden="false" customHeight="false" outlineLevel="0" collapsed="false">
      <c r="A5926" s="3" t="n">
        <v>5925</v>
      </c>
      <c r="B5926" s="3" t="n">
        <v>12</v>
      </c>
      <c r="C5926" s="3" t="s">
        <v>481</v>
      </c>
      <c r="D5926" s="4" t="n">
        <v>210.43</v>
      </c>
      <c r="E5926" s="4" t="n">
        <v>211.48</v>
      </c>
      <c r="F5926" s="4" t="n">
        <v>210.3</v>
      </c>
      <c r="G5926" s="4" t="n">
        <v>211.23</v>
      </c>
      <c r="H5926" s="5" t="n">
        <v>3611252</v>
      </c>
      <c r="I5926" s="3"/>
      <c r="J5926" s="3" t="n">
        <f aca="false">ROUND((G5926-G5925)/G5925*100,2)</f>
        <v>0.12</v>
      </c>
      <c r="K5926" s="3" t="str">
        <f aca="false">B5926&amp;"_"&amp;C5926</f>
        <v>12_2025-08-18</v>
      </c>
    </row>
    <row r="5927" customFormat="false" ht="15" hidden="false" customHeight="false" outlineLevel="0" collapsed="false">
      <c r="A5927" s="3" t="n">
        <v>5926</v>
      </c>
      <c r="B5927" s="3" t="n">
        <v>12</v>
      </c>
      <c r="C5927" s="3" t="s">
        <v>482</v>
      </c>
      <c r="D5927" s="4" t="n">
        <v>210.78</v>
      </c>
      <c r="E5927" s="4" t="n">
        <v>211.75</v>
      </c>
      <c r="F5927" s="4" t="n">
        <v>209.25</v>
      </c>
      <c r="G5927" s="4" t="n">
        <v>210.08</v>
      </c>
      <c r="H5927" s="5" t="n">
        <v>3243102</v>
      </c>
      <c r="I5927" s="3"/>
      <c r="J5927" s="3" t="n">
        <f aca="false">ROUND((G5927-G5926)/G5926*100,2)</f>
        <v>-0.54</v>
      </c>
      <c r="K5927" s="3" t="str">
        <f aca="false">B5927&amp;"_"&amp;C5927</f>
        <v>12_2025-08-19</v>
      </c>
    </row>
    <row r="5928" customFormat="false" ht="15" hidden="false" customHeight="false" outlineLevel="0" collapsed="false">
      <c r="A5928" s="3" t="n">
        <v>5927</v>
      </c>
      <c r="B5928" s="3" t="n">
        <v>12</v>
      </c>
      <c r="C5928" s="3" t="s">
        <v>483</v>
      </c>
      <c r="D5928" s="4" t="n">
        <v>210.09</v>
      </c>
      <c r="E5928" s="4" t="n">
        <v>211.4</v>
      </c>
      <c r="F5928" s="4" t="n">
        <v>209.06</v>
      </c>
      <c r="G5928" s="4" t="n">
        <v>210.45</v>
      </c>
      <c r="H5928" s="5" t="n">
        <v>5868293</v>
      </c>
      <c r="I5928" s="3"/>
      <c r="J5928" s="3" t="n">
        <f aca="false">ROUND((G5928-G5927)/G5927*100,2)</f>
        <v>0.18</v>
      </c>
      <c r="K5928" s="3" t="str">
        <f aca="false">B5928&amp;"_"&amp;C5928</f>
        <v>12_2025-08-20</v>
      </c>
    </row>
    <row r="5929" customFormat="false" ht="15" hidden="false" customHeight="false" outlineLevel="0" collapsed="false">
      <c r="A5929" s="3" t="n">
        <v>5928</v>
      </c>
      <c r="B5929" s="3" t="n">
        <v>12</v>
      </c>
      <c r="C5929" s="3" t="s">
        <v>484</v>
      </c>
      <c r="D5929" s="4" t="n">
        <v>210.17</v>
      </c>
      <c r="E5929" s="4" t="n">
        <v>211.52</v>
      </c>
      <c r="F5929" s="4" t="n">
        <v>209.12</v>
      </c>
      <c r="G5929" s="4" t="n">
        <v>210.31</v>
      </c>
      <c r="H5929" s="5" t="n">
        <v>2412061</v>
      </c>
      <c r="I5929" s="3"/>
      <c r="J5929" s="3" t="n">
        <f aca="false">ROUND((G5929-G5928)/G5928*100,2)</f>
        <v>-0.07</v>
      </c>
      <c r="K5929" s="3" t="str">
        <f aca="false">B5929&amp;"_"&amp;C5929</f>
        <v>12_2025-08-21</v>
      </c>
    </row>
    <row r="5930" customFormat="false" ht="15" hidden="false" customHeight="false" outlineLevel="0" collapsed="false">
      <c r="A5930" s="3" t="n">
        <v>5929</v>
      </c>
      <c r="B5930" s="3" t="n">
        <v>12</v>
      </c>
      <c r="C5930" s="3" t="s">
        <v>485</v>
      </c>
      <c r="D5930" s="4" t="n">
        <v>210.49</v>
      </c>
      <c r="E5930" s="4" t="n">
        <v>210.78</v>
      </c>
      <c r="F5930" s="4" t="n">
        <v>209.16</v>
      </c>
      <c r="G5930" s="4" t="n">
        <v>209.71</v>
      </c>
      <c r="H5930" s="5" t="n">
        <v>4618267</v>
      </c>
      <c r="I5930" s="3"/>
      <c r="J5930" s="3" t="n">
        <f aca="false">ROUND((G5930-G5929)/G5929*100,2)</f>
        <v>-0.29</v>
      </c>
      <c r="K5930" s="3" t="str">
        <f aca="false">B5930&amp;"_"&amp;C5930</f>
        <v>12_2025-08-22</v>
      </c>
    </row>
    <row r="5931" customFormat="false" ht="15" hidden="false" customHeight="false" outlineLevel="0" collapsed="false">
      <c r="A5931" s="3" t="n">
        <v>5930</v>
      </c>
      <c r="B5931" s="3" t="n">
        <v>12</v>
      </c>
      <c r="C5931" s="3" t="s">
        <v>486</v>
      </c>
      <c r="D5931" s="4" t="n">
        <v>208.98</v>
      </c>
      <c r="E5931" s="4" t="n">
        <v>210.69</v>
      </c>
      <c r="F5931" s="4" t="n">
        <v>207.86</v>
      </c>
      <c r="G5931" s="4" t="n">
        <v>209.72</v>
      </c>
      <c r="H5931" s="5" t="n">
        <v>5836545</v>
      </c>
      <c r="I5931" s="3"/>
      <c r="J5931" s="3" t="n">
        <f aca="false">ROUND((G5931-G5930)/G5930*100,2)</f>
        <v>0</v>
      </c>
      <c r="K5931" s="3" t="str">
        <f aca="false">B5931&amp;"_"&amp;C5931</f>
        <v>12_2025-08-25</v>
      </c>
    </row>
    <row r="5932" customFormat="false" ht="15" hidden="false" customHeight="false" outlineLevel="0" collapsed="false">
      <c r="A5932" s="3" t="n">
        <v>5931</v>
      </c>
      <c r="B5932" s="3" t="n">
        <v>12</v>
      </c>
      <c r="C5932" s="3" t="s">
        <v>487</v>
      </c>
      <c r="D5932" s="4" t="n">
        <v>210.29</v>
      </c>
      <c r="E5932" s="4" t="n">
        <v>211.5</v>
      </c>
      <c r="F5932" s="4" t="n">
        <v>209.74</v>
      </c>
      <c r="G5932" s="4" t="n">
        <v>211.08</v>
      </c>
      <c r="H5932" s="5" t="n">
        <v>7387931</v>
      </c>
      <c r="I5932" s="3"/>
      <c r="J5932" s="3" t="n">
        <f aca="false">ROUND((G5932-G5931)/G5931*100,2)</f>
        <v>0.65</v>
      </c>
      <c r="K5932" s="3" t="str">
        <f aca="false">B5932&amp;"_"&amp;C5932</f>
        <v>12_2025-08-26</v>
      </c>
    </row>
    <row r="5933" customFormat="false" ht="15" hidden="false" customHeight="false" outlineLevel="0" collapsed="false">
      <c r="A5933" s="3" t="n">
        <v>5932</v>
      </c>
      <c r="B5933" s="3" t="n">
        <v>12</v>
      </c>
      <c r="C5933" s="3" t="s">
        <v>488</v>
      </c>
      <c r="D5933" s="4" t="n">
        <v>211.85</v>
      </c>
      <c r="E5933" s="4" t="n">
        <v>212.79</v>
      </c>
      <c r="F5933" s="4" t="n">
        <v>211.16</v>
      </c>
      <c r="G5933" s="4" t="n">
        <v>212.55</v>
      </c>
      <c r="H5933" s="5" t="n">
        <v>7204467</v>
      </c>
      <c r="I5933" s="3"/>
      <c r="J5933" s="3" t="n">
        <f aca="false">ROUND((G5933-G5932)/G5932*100,2)</f>
        <v>0.7</v>
      </c>
      <c r="K5933" s="3" t="str">
        <f aca="false">B5933&amp;"_"&amp;C5933</f>
        <v>12_2025-08-27</v>
      </c>
    </row>
    <row r="5934" customFormat="false" ht="15" hidden="false" customHeight="false" outlineLevel="0" collapsed="false">
      <c r="A5934" s="3" t="n">
        <v>5933</v>
      </c>
      <c r="B5934" s="3" t="n">
        <v>12</v>
      </c>
      <c r="C5934" s="3" t="s">
        <v>489</v>
      </c>
      <c r="D5934" s="4" t="n">
        <v>212.64</v>
      </c>
      <c r="E5934" s="4" t="n">
        <v>213.81</v>
      </c>
      <c r="F5934" s="4" t="n">
        <v>211.79</v>
      </c>
      <c r="G5934" s="4" t="n">
        <v>212.48</v>
      </c>
      <c r="H5934" s="5" t="n">
        <v>2272921</v>
      </c>
      <c r="I5934" s="3"/>
      <c r="J5934" s="3" t="n">
        <f aca="false">ROUND((G5934-G5933)/G5933*100,2)</f>
        <v>-0.03</v>
      </c>
      <c r="K5934" s="3" t="str">
        <f aca="false">B5934&amp;"_"&amp;C5934</f>
        <v>12_2025-08-28</v>
      </c>
    </row>
    <row r="5935" customFormat="false" ht="15" hidden="false" customHeight="false" outlineLevel="0" collapsed="false">
      <c r="A5935" s="3" t="n">
        <v>5934</v>
      </c>
      <c r="B5935" s="3" t="n">
        <v>12</v>
      </c>
      <c r="C5935" s="3" t="s">
        <v>490</v>
      </c>
      <c r="D5935" s="4" t="n">
        <v>211.46</v>
      </c>
      <c r="E5935" s="4" t="n">
        <v>211.86</v>
      </c>
      <c r="F5935" s="4" t="n">
        <v>211.12</v>
      </c>
      <c r="G5935" s="4" t="n">
        <v>211.55</v>
      </c>
      <c r="H5935" s="5" t="n">
        <v>825470</v>
      </c>
      <c r="I5935" s="3"/>
      <c r="J5935" s="3" t="n">
        <f aca="false">ROUND((G5935-G5934)/G5934*100,2)</f>
        <v>-0.44</v>
      </c>
      <c r="K5935" s="3" t="str">
        <f aca="false">B5935&amp;"_"&amp;C5935</f>
        <v>12_2025-08-29</v>
      </c>
    </row>
    <row r="5936" customFormat="false" ht="15" hidden="false" customHeight="false" outlineLevel="0" collapsed="false">
      <c r="A5936" s="3" t="n">
        <v>5935</v>
      </c>
      <c r="B5936" s="3" t="n">
        <v>12</v>
      </c>
      <c r="C5936" s="3" t="s">
        <v>491</v>
      </c>
      <c r="D5936" s="4" t="n">
        <v>212.16</v>
      </c>
      <c r="E5936" s="4" t="n">
        <v>212.8</v>
      </c>
      <c r="F5936" s="4" t="n">
        <v>211.46</v>
      </c>
      <c r="G5936" s="4" t="n">
        <v>211.96</v>
      </c>
      <c r="H5936" s="5" t="n">
        <v>6101798</v>
      </c>
      <c r="I5936" s="3"/>
      <c r="J5936" s="3" t="n">
        <f aca="false">ROUND((G5936-G5935)/G5935*100,2)</f>
        <v>0.19</v>
      </c>
      <c r="K5936" s="3" t="str">
        <f aca="false">B5936&amp;"_"&amp;C5936</f>
        <v>12_2025-09-01</v>
      </c>
    </row>
    <row r="5937" customFormat="false" ht="15" hidden="false" customHeight="false" outlineLevel="0" collapsed="false">
      <c r="A5937" s="3" t="n">
        <v>5936</v>
      </c>
      <c r="B5937" s="3" t="n">
        <v>12</v>
      </c>
      <c r="C5937" s="3" t="s">
        <v>492</v>
      </c>
      <c r="D5937" s="4" t="n">
        <v>210.29</v>
      </c>
      <c r="E5937" s="4" t="n">
        <v>211.34</v>
      </c>
      <c r="F5937" s="4" t="n">
        <v>209.64</v>
      </c>
      <c r="G5937" s="4" t="n">
        <v>211.03</v>
      </c>
      <c r="H5937" s="5" t="n">
        <v>4779863</v>
      </c>
      <c r="I5937" s="3"/>
      <c r="J5937" s="3" t="n">
        <f aca="false">ROUND((G5937-G5936)/G5936*100,2)</f>
        <v>-0.44</v>
      </c>
      <c r="K5937" s="3" t="str">
        <f aca="false">B5937&amp;"_"&amp;C5937</f>
        <v>12_2025-09-02</v>
      </c>
    </row>
    <row r="5938" customFormat="false" ht="15" hidden="false" customHeight="false" outlineLevel="0" collapsed="false">
      <c r="A5938" s="3" t="n">
        <v>5937</v>
      </c>
      <c r="B5938" s="3" t="n">
        <v>12</v>
      </c>
      <c r="C5938" s="3" t="s">
        <v>493</v>
      </c>
      <c r="D5938" s="4" t="n">
        <v>209.59</v>
      </c>
      <c r="E5938" s="4" t="n">
        <v>210.97</v>
      </c>
      <c r="F5938" s="4" t="n">
        <v>208.39</v>
      </c>
      <c r="G5938" s="4" t="n">
        <v>209.96</v>
      </c>
      <c r="H5938" s="5" t="n">
        <v>1740496</v>
      </c>
      <c r="I5938" s="3"/>
      <c r="J5938" s="3" t="n">
        <f aca="false">ROUND((G5938-G5937)/G5937*100,2)</f>
        <v>-0.51</v>
      </c>
      <c r="K5938" s="3" t="str">
        <f aca="false">B5938&amp;"_"&amp;C5938</f>
        <v>12_2025-09-03</v>
      </c>
    </row>
    <row r="5939" customFormat="false" ht="15" hidden="false" customHeight="false" outlineLevel="0" collapsed="false">
      <c r="A5939" s="3" t="n">
        <v>5938</v>
      </c>
      <c r="B5939" s="3" t="n">
        <v>12</v>
      </c>
      <c r="C5939" s="3" t="s">
        <v>494</v>
      </c>
      <c r="D5939" s="4" t="n">
        <v>209.98</v>
      </c>
      <c r="E5939" s="4" t="n">
        <v>210.36</v>
      </c>
      <c r="F5939" s="4" t="n">
        <v>208.16</v>
      </c>
      <c r="G5939" s="4" t="n">
        <v>209.26</v>
      </c>
      <c r="H5939" s="5" t="n">
        <v>3187453</v>
      </c>
      <c r="I5939" s="3"/>
      <c r="J5939" s="3" t="n">
        <f aca="false">ROUND((G5939-G5938)/G5938*100,2)</f>
        <v>-0.33</v>
      </c>
      <c r="K5939" s="3" t="str">
        <f aca="false">B5939&amp;"_"&amp;C5939</f>
        <v>12_2025-09-04</v>
      </c>
    </row>
    <row r="5940" customFormat="false" ht="15" hidden="false" customHeight="false" outlineLevel="0" collapsed="false">
      <c r="A5940" s="3" t="n">
        <v>5939</v>
      </c>
      <c r="B5940" s="3" t="n">
        <v>12</v>
      </c>
      <c r="C5940" s="3" t="s">
        <v>495</v>
      </c>
      <c r="D5940" s="4" t="n">
        <v>207.6</v>
      </c>
      <c r="E5940" s="4" t="n">
        <v>208.28</v>
      </c>
      <c r="F5940" s="4" t="n">
        <v>206.58</v>
      </c>
      <c r="G5940" s="4" t="n">
        <v>208.14</v>
      </c>
      <c r="H5940" s="5" t="n">
        <v>5645219</v>
      </c>
      <c r="I5940" s="3"/>
      <c r="J5940" s="3" t="n">
        <f aca="false">ROUND((G5940-G5939)/G5939*100,2)</f>
        <v>-0.54</v>
      </c>
      <c r="K5940" s="3" t="str">
        <f aca="false">B5940&amp;"_"&amp;C5940</f>
        <v>12_2025-09-05</v>
      </c>
    </row>
    <row r="5941" customFormat="false" ht="15" hidden="false" customHeight="false" outlineLevel="0" collapsed="false">
      <c r="A5941" s="3" t="n">
        <v>5940</v>
      </c>
      <c r="B5941" s="3" t="n">
        <v>12</v>
      </c>
      <c r="C5941" s="3" t="s">
        <v>496</v>
      </c>
      <c r="D5941" s="4" t="n">
        <v>207.75</v>
      </c>
      <c r="E5941" s="4" t="n">
        <v>208.96</v>
      </c>
      <c r="F5941" s="4" t="n">
        <v>207.12</v>
      </c>
      <c r="G5941" s="4" t="n">
        <v>207.93</v>
      </c>
      <c r="H5941" s="5" t="n">
        <v>976232</v>
      </c>
      <c r="I5941" s="3"/>
      <c r="J5941" s="3" t="n">
        <f aca="false">ROUND((G5941-G5940)/G5940*100,2)</f>
        <v>-0.1</v>
      </c>
      <c r="K5941" s="3" t="str">
        <f aca="false">B5941&amp;"_"&amp;C5941</f>
        <v>12_2025-09-08</v>
      </c>
    </row>
    <row r="5942" customFormat="false" ht="15" hidden="false" customHeight="false" outlineLevel="0" collapsed="false">
      <c r="A5942" s="3" t="n">
        <v>5941</v>
      </c>
      <c r="B5942" s="3" t="n">
        <v>12</v>
      </c>
      <c r="C5942" s="3" t="s">
        <v>497</v>
      </c>
      <c r="D5942" s="4" t="n">
        <v>207.39</v>
      </c>
      <c r="E5942" s="4" t="n">
        <v>208.05</v>
      </c>
      <c r="F5942" s="4" t="n">
        <v>206.61</v>
      </c>
      <c r="G5942" s="4" t="n">
        <v>207.67</v>
      </c>
      <c r="H5942" s="5" t="n">
        <v>3363206</v>
      </c>
      <c r="I5942" s="3"/>
      <c r="J5942" s="3" t="n">
        <f aca="false">ROUND((G5942-G5941)/G5941*100,2)</f>
        <v>-0.13</v>
      </c>
      <c r="K5942" s="3" t="str">
        <f aca="false">B5942&amp;"_"&amp;C5942</f>
        <v>12_2025-09-09</v>
      </c>
    </row>
    <row r="5943" customFormat="false" ht="15" hidden="false" customHeight="false" outlineLevel="0" collapsed="false">
      <c r="A5943" s="3" t="n">
        <v>5942</v>
      </c>
      <c r="B5943" s="3" t="n">
        <v>12</v>
      </c>
      <c r="C5943" s="3" t="s">
        <v>498</v>
      </c>
      <c r="D5943" s="4" t="n">
        <v>206.79</v>
      </c>
      <c r="E5943" s="4" t="n">
        <v>208</v>
      </c>
      <c r="F5943" s="4" t="n">
        <v>205.8</v>
      </c>
      <c r="G5943" s="4" t="n">
        <v>207.62</v>
      </c>
      <c r="H5943" s="5" t="n">
        <v>2089531</v>
      </c>
      <c r="I5943" s="3"/>
      <c r="J5943" s="3" t="n">
        <f aca="false">ROUND((G5943-G5942)/G5942*100,2)</f>
        <v>-0.02</v>
      </c>
      <c r="K5943" s="3" t="str">
        <f aca="false">B5943&amp;"_"&amp;C5943</f>
        <v>12_2025-09-10</v>
      </c>
    </row>
    <row r="5944" customFormat="false" ht="15" hidden="false" customHeight="false" outlineLevel="0" collapsed="false">
      <c r="A5944" s="3" t="n">
        <v>5943</v>
      </c>
      <c r="B5944" s="3" t="n">
        <v>12</v>
      </c>
      <c r="C5944" s="3" t="s">
        <v>499</v>
      </c>
      <c r="D5944" s="4" t="n">
        <v>206.81</v>
      </c>
      <c r="E5944" s="4" t="n">
        <v>207.79</v>
      </c>
      <c r="F5944" s="4" t="n">
        <v>206.09</v>
      </c>
      <c r="G5944" s="4" t="n">
        <v>206.88</v>
      </c>
      <c r="H5944" s="5" t="n">
        <v>5428050</v>
      </c>
      <c r="I5944" s="3"/>
      <c r="J5944" s="3" t="n">
        <f aca="false">ROUND((G5944-G5943)/G5943*100,2)</f>
        <v>-0.36</v>
      </c>
      <c r="K5944" s="3" t="str">
        <f aca="false">B5944&amp;"_"&amp;C5944</f>
        <v>12_2025-09-11</v>
      </c>
    </row>
    <row r="5945" customFormat="false" ht="15" hidden="false" customHeight="false" outlineLevel="0" collapsed="false">
      <c r="A5945" s="3" t="n">
        <v>5944</v>
      </c>
      <c r="B5945" s="3" t="n">
        <v>12</v>
      </c>
      <c r="C5945" s="3" t="s">
        <v>500</v>
      </c>
      <c r="D5945" s="4" t="n">
        <v>208.01</v>
      </c>
      <c r="E5945" s="4" t="n">
        <v>208.54</v>
      </c>
      <c r="F5945" s="4" t="n">
        <v>207.15</v>
      </c>
      <c r="G5945" s="4" t="n">
        <v>207.38</v>
      </c>
      <c r="H5945" s="5" t="n">
        <v>1368442</v>
      </c>
      <c r="I5945" s="3"/>
      <c r="J5945" s="3" t="n">
        <f aca="false">ROUND((G5945-G5944)/G5944*100,2)</f>
        <v>0.24</v>
      </c>
      <c r="K5945" s="3" t="str">
        <f aca="false">B5945&amp;"_"&amp;C5945</f>
        <v>12_2025-09-12</v>
      </c>
    </row>
    <row r="5946" customFormat="false" ht="15" hidden="false" customHeight="false" outlineLevel="0" collapsed="false">
      <c r="A5946" s="3" t="n">
        <v>5945</v>
      </c>
      <c r="B5946" s="3" t="n">
        <v>12</v>
      </c>
      <c r="C5946" s="3" t="s">
        <v>501</v>
      </c>
      <c r="D5946" s="4" t="n">
        <v>205.67</v>
      </c>
      <c r="E5946" s="4" t="n">
        <v>206.81</v>
      </c>
      <c r="F5946" s="4" t="n">
        <v>204.83</v>
      </c>
      <c r="G5946" s="4" t="n">
        <v>206.1</v>
      </c>
      <c r="H5946" s="5" t="n">
        <v>5740643</v>
      </c>
      <c r="I5946" s="3"/>
      <c r="J5946" s="3" t="n">
        <f aca="false">ROUND((G5946-G5945)/G5945*100,2)</f>
        <v>-0.62</v>
      </c>
      <c r="K5946" s="3" t="str">
        <f aca="false">B5946&amp;"_"&amp;C5946</f>
        <v>12_2025-09-15</v>
      </c>
    </row>
    <row r="5947" customFormat="false" ht="15" hidden="false" customHeight="false" outlineLevel="0" collapsed="false">
      <c r="A5947" s="3" t="n">
        <v>5946</v>
      </c>
      <c r="B5947" s="3" t="n">
        <v>12</v>
      </c>
      <c r="C5947" s="3" t="s">
        <v>502</v>
      </c>
      <c r="D5947" s="4" t="n">
        <v>208.92</v>
      </c>
      <c r="E5947" s="4" t="n">
        <v>209.61</v>
      </c>
      <c r="F5947" s="4" t="n">
        <v>207.61</v>
      </c>
      <c r="G5947" s="4" t="n">
        <v>208.12</v>
      </c>
      <c r="H5947" s="5" t="n">
        <v>4270313</v>
      </c>
      <c r="I5947" s="3"/>
      <c r="J5947" s="3" t="n">
        <f aca="false">ROUND((G5947-G5946)/G5946*100,2)</f>
        <v>0.98</v>
      </c>
      <c r="K5947" s="3" t="str">
        <f aca="false">B5947&amp;"_"&amp;C5947</f>
        <v>12_2025-09-16</v>
      </c>
    </row>
    <row r="5948" customFormat="false" ht="15" hidden="false" customHeight="false" outlineLevel="0" collapsed="false">
      <c r="A5948" s="3" t="n">
        <v>5947</v>
      </c>
      <c r="B5948" s="3" t="n">
        <v>12</v>
      </c>
      <c r="C5948" s="3" t="s">
        <v>503</v>
      </c>
      <c r="D5948" s="4" t="n">
        <v>208.5</v>
      </c>
      <c r="E5948" s="4" t="n">
        <v>209.3</v>
      </c>
      <c r="F5948" s="4" t="n">
        <v>208.34</v>
      </c>
      <c r="G5948" s="4" t="n">
        <v>208.39</v>
      </c>
      <c r="H5948" s="5" t="n">
        <v>6714108</v>
      </c>
      <c r="I5948" s="3"/>
      <c r="J5948" s="3" t="n">
        <f aca="false">ROUND((G5948-G5947)/G5947*100,2)</f>
        <v>0.13</v>
      </c>
      <c r="K5948" s="3" t="str">
        <f aca="false">B5948&amp;"_"&amp;C5948</f>
        <v>12_2025-09-17</v>
      </c>
    </row>
    <row r="5949" customFormat="false" ht="15" hidden="false" customHeight="false" outlineLevel="0" collapsed="false">
      <c r="A5949" s="3" t="n">
        <v>5948</v>
      </c>
      <c r="B5949" s="3" t="n">
        <v>12</v>
      </c>
      <c r="C5949" s="3" t="s">
        <v>504</v>
      </c>
      <c r="D5949" s="4" t="n">
        <v>207.61</v>
      </c>
      <c r="E5949" s="4" t="n">
        <v>208.89</v>
      </c>
      <c r="F5949" s="4" t="n">
        <v>207.33</v>
      </c>
      <c r="G5949" s="4" t="n">
        <v>208.24</v>
      </c>
      <c r="H5949" s="5" t="n">
        <v>2125062</v>
      </c>
      <c r="I5949" s="3"/>
      <c r="J5949" s="3" t="n">
        <f aca="false">ROUND((G5949-G5948)/G5948*100,2)</f>
        <v>-0.07</v>
      </c>
      <c r="K5949" s="3" t="str">
        <f aca="false">B5949&amp;"_"&amp;C5949</f>
        <v>12_2025-09-18</v>
      </c>
    </row>
    <row r="5950" customFormat="false" ht="15" hidden="false" customHeight="false" outlineLevel="0" collapsed="false">
      <c r="A5950" s="3" t="n">
        <v>5949</v>
      </c>
      <c r="B5950" s="3" t="n">
        <v>12</v>
      </c>
      <c r="C5950" s="3" t="s">
        <v>505</v>
      </c>
      <c r="D5950" s="4" t="n">
        <v>209.29</v>
      </c>
      <c r="E5950" s="4" t="n">
        <v>210.12</v>
      </c>
      <c r="F5950" s="4" t="n">
        <v>208.93</v>
      </c>
      <c r="G5950" s="4" t="n">
        <v>208.93</v>
      </c>
      <c r="H5950" s="5" t="n">
        <v>6611918</v>
      </c>
      <c r="I5950" s="3"/>
      <c r="J5950" s="3" t="n">
        <f aca="false">ROUND((G5950-G5949)/G5949*100,2)</f>
        <v>0.33</v>
      </c>
      <c r="K5950" s="3" t="str">
        <f aca="false">B5950&amp;"_"&amp;C5950</f>
        <v>12_2025-09-19</v>
      </c>
    </row>
    <row r="5951" customFormat="false" ht="15" hidden="false" customHeight="false" outlineLevel="0" collapsed="false">
      <c r="A5951" s="3" t="n">
        <v>5950</v>
      </c>
      <c r="B5951" s="3" t="n">
        <v>12</v>
      </c>
      <c r="C5951" s="3" t="s">
        <v>506</v>
      </c>
      <c r="D5951" s="4" t="n">
        <v>209.71</v>
      </c>
      <c r="E5951" s="4" t="n">
        <v>210.11</v>
      </c>
      <c r="F5951" s="4" t="n">
        <v>209.69</v>
      </c>
      <c r="G5951" s="4" t="n">
        <v>209.69</v>
      </c>
      <c r="H5951" s="5" t="n">
        <v>6969551</v>
      </c>
      <c r="I5951" s="3"/>
      <c r="J5951" s="3" t="n">
        <f aca="false">ROUND((G5951-G5950)/G5950*100,2)</f>
        <v>0.36</v>
      </c>
      <c r="K5951" s="3" t="str">
        <f aca="false">B5951&amp;"_"&amp;C5951</f>
        <v>12_2025-09-22</v>
      </c>
    </row>
    <row r="5952" customFormat="false" ht="15" hidden="false" customHeight="false" outlineLevel="0" collapsed="false">
      <c r="A5952" s="3" t="n">
        <v>5951</v>
      </c>
      <c r="B5952" s="3" t="n">
        <v>12</v>
      </c>
      <c r="C5952" s="3" t="s">
        <v>507</v>
      </c>
      <c r="D5952" s="4" t="n">
        <v>210.65</v>
      </c>
      <c r="E5952" s="4" t="n">
        <v>210.89</v>
      </c>
      <c r="F5952" s="4" t="n">
        <v>209.4</v>
      </c>
      <c r="G5952" s="4" t="n">
        <v>210.05</v>
      </c>
      <c r="H5952" s="5" t="n">
        <v>1294460</v>
      </c>
      <c r="I5952" s="3"/>
      <c r="J5952" s="3" t="n">
        <f aca="false">ROUND((G5952-G5951)/G5951*100,2)</f>
        <v>0.17</v>
      </c>
      <c r="K5952" s="3" t="str">
        <f aca="false">B5952&amp;"_"&amp;C5952</f>
        <v>12_2025-09-23</v>
      </c>
    </row>
    <row r="5953" customFormat="false" ht="15" hidden="false" customHeight="false" outlineLevel="0" collapsed="false">
      <c r="A5953" s="3" t="n">
        <v>5952</v>
      </c>
      <c r="B5953" s="3" t="n">
        <v>12</v>
      </c>
      <c r="C5953" s="3" t="s">
        <v>508</v>
      </c>
      <c r="D5953" s="4" t="n">
        <v>211.34</v>
      </c>
      <c r="E5953" s="4" t="n">
        <v>211.38</v>
      </c>
      <c r="F5953" s="4" t="n">
        <v>210.47</v>
      </c>
      <c r="G5953" s="4" t="n">
        <v>210.7</v>
      </c>
      <c r="H5953" s="5" t="n">
        <v>2707274</v>
      </c>
      <c r="I5953" s="3"/>
      <c r="J5953" s="3" t="n">
        <f aca="false">ROUND((G5953-G5952)/G5952*100,2)</f>
        <v>0.31</v>
      </c>
      <c r="K5953" s="3" t="str">
        <f aca="false">B5953&amp;"_"&amp;C5953</f>
        <v>12_2025-09-24</v>
      </c>
    </row>
    <row r="5954" customFormat="false" ht="15" hidden="false" customHeight="false" outlineLevel="0" collapsed="false">
      <c r="A5954" s="3" t="n">
        <v>5953</v>
      </c>
      <c r="B5954" s="3" t="n">
        <v>12</v>
      </c>
      <c r="C5954" s="3" t="s">
        <v>509</v>
      </c>
      <c r="D5954" s="4" t="n">
        <v>210.9</v>
      </c>
      <c r="E5954" s="4" t="n">
        <v>211.01</v>
      </c>
      <c r="F5954" s="4" t="n">
        <v>209.65</v>
      </c>
      <c r="G5954" s="4" t="n">
        <v>210.12</v>
      </c>
      <c r="H5954" s="5" t="n">
        <v>910992</v>
      </c>
      <c r="I5954" s="3"/>
      <c r="J5954" s="3" t="n">
        <f aca="false">ROUND((G5954-G5953)/G5953*100,2)</f>
        <v>-0.28</v>
      </c>
      <c r="K5954" s="3" t="str">
        <f aca="false">B5954&amp;"_"&amp;C5954</f>
        <v>12_2025-09-25</v>
      </c>
    </row>
    <row r="5955" customFormat="false" ht="15" hidden="false" customHeight="false" outlineLevel="0" collapsed="false">
      <c r="A5955" s="3" t="n">
        <v>5954</v>
      </c>
      <c r="B5955" s="3" t="n">
        <v>12</v>
      </c>
      <c r="C5955" s="3" t="s">
        <v>510</v>
      </c>
      <c r="D5955" s="4" t="n">
        <v>211.27</v>
      </c>
      <c r="E5955" s="4" t="n">
        <v>212.1</v>
      </c>
      <c r="F5955" s="4" t="n">
        <v>210.74</v>
      </c>
      <c r="G5955" s="4" t="n">
        <v>210.85</v>
      </c>
      <c r="H5955" s="5" t="n">
        <v>2714027</v>
      </c>
      <c r="I5955" s="3"/>
      <c r="J5955" s="3" t="n">
        <f aca="false">ROUND((G5955-G5954)/G5954*100,2)</f>
        <v>0.35</v>
      </c>
      <c r="K5955" s="3" t="str">
        <f aca="false">B5955&amp;"_"&amp;C5955</f>
        <v>12_2025-09-26</v>
      </c>
    </row>
    <row r="5956" customFormat="false" ht="15" hidden="false" customHeight="false" outlineLevel="0" collapsed="false">
      <c r="A5956" s="3" t="n">
        <v>5955</v>
      </c>
      <c r="B5956" s="3" t="n">
        <v>12</v>
      </c>
      <c r="C5956" s="3" t="s">
        <v>511</v>
      </c>
      <c r="D5956" s="4" t="n">
        <v>209.31</v>
      </c>
      <c r="E5956" s="4" t="n">
        <v>210.34</v>
      </c>
      <c r="F5956" s="4" t="n">
        <v>208.33</v>
      </c>
      <c r="G5956" s="4" t="n">
        <v>209.83</v>
      </c>
      <c r="H5956" s="5" t="n">
        <v>3302579</v>
      </c>
      <c r="I5956" s="3"/>
      <c r="J5956" s="3" t="n">
        <f aca="false">ROUND((G5956-G5955)/G5955*100,2)</f>
        <v>-0.48</v>
      </c>
      <c r="K5956" s="3" t="str">
        <f aca="false">B5956&amp;"_"&amp;C5956</f>
        <v>12_2025-09-29</v>
      </c>
    </row>
    <row r="5957" customFormat="false" ht="15" hidden="false" customHeight="false" outlineLevel="0" collapsed="false">
      <c r="A5957" s="3" t="n">
        <v>5956</v>
      </c>
      <c r="B5957" s="3" t="n">
        <v>12</v>
      </c>
      <c r="C5957" s="3" t="s">
        <v>512</v>
      </c>
      <c r="D5957" s="4" t="n">
        <v>209.99</v>
      </c>
      <c r="E5957" s="4" t="n">
        <v>210.41</v>
      </c>
      <c r="F5957" s="4" t="n">
        <v>208.64</v>
      </c>
      <c r="G5957" s="4" t="n">
        <v>209.36</v>
      </c>
      <c r="H5957" s="5" t="n">
        <v>5538822</v>
      </c>
      <c r="I5957" s="3"/>
      <c r="J5957" s="3" t="n">
        <f aca="false">ROUND((G5957-G5956)/G5956*100,2)</f>
        <v>-0.22</v>
      </c>
      <c r="K5957" s="3" t="str">
        <f aca="false">B5957&amp;"_"&amp;C5957</f>
        <v>12_2025-09-30</v>
      </c>
    </row>
    <row r="5958" customFormat="false" ht="15" hidden="false" customHeight="false" outlineLevel="0" collapsed="false">
      <c r="A5958" s="3" t="n">
        <v>5957</v>
      </c>
      <c r="B5958" s="3" t="n">
        <v>12</v>
      </c>
      <c r="C5958" s="3" t="s">
        <v>513</v>
      </c>
      <c r="D5958" s="4" t="n">
        <v>209.83</v>
      </c>
      <c r="E5958" s="4" t="n">
        <v>210.56</v>
      </c>
      <c r="F5958" s="4" t="n">
        <v>208.61</v>
      </c>
      <c r="G5958" s="4" t="n">
        <v>209.27</v>
      </c>
      <c r="H5958" s="5" t="n">
        <v>1111129</v>
      </c>
      <c r="I5958" s="3"/>
      <c r="J5958" s="3" t="n">
        <f aca="false">ROUND((G5958-G5957)/G5957*100,2)</f>
        <v>-0.04</v>
      </c>
      <c r="K5958" s="3" t="str">
        <f aca="false">B5958&amp;"_"&amp;C5958</f>
        <v>12_2025-10-01</v>
      </c>
    </row>
    <row r="5959" customFormat="false" ht="15" hidden="false" customHeight="false" outlineLevel="0" collapsed="false">
      <c r="A5959" s="3" t="n">
        <v>5958</v>
      </c>
      <c r="B5959" s="3" t="n">
        <v>12</v>
      </c>
      <c r="C5959" s="3" t="s">
        <v>514</v>
      </c>
      <c r="D5959" s="4" t="n">
        <v>208.03</v>
      </c>
      <c r="E5959" s="4" t="n">
        <v>208.97</v>
      </c>
      <c r="F5959" s="4" t="n">
        <v>207.93</v>
      </c>
      <c r="G5959" s="4" t="n">
        <v>208.14</v>
      </c>
      <c r="H5959" s="5" t="n">
        <v>558401</v>
      </c>
      <c r="I5959" s="3"/>
      <c r="J5959" s="3" t="n">
        <f aca="false">ROUND((G5959-G5958)/G5958*100,2)</f>
        <v>-0.54</v>
      </c>
      <c r="K5959" s="3" t="str">
        <f aca="false">B5959&amp;"_"&amp;C5959</f>
        <v>12_2025-10-02</v>
      </c>
    </row>
    <row r="5960" customFormat="false" ht="15" hidden="false" customHeight="false" outlineLevel="0" collapsed="false">
      <c r="A5960" s="3" t="n">
        <v>5959</v>
      </c>
      <c r="B5960" s="3" t="n">
        <v>12</v>
      </c>
      <c r="C5960" s="3" t="s">
        <v>515</v>
      </c>
      <c r="D5960" s="4" t="n">
        <v>209.59</v>
      </c>
      <c r="E5960" s="4" t="n">
        <v>210.34</v>
      </c>
      <c r="F5960" s="4" t="n">
        <v>208.59</v>
      </c>
      <c r="G5960" s="4" t="n">
        <v>208.84</v>
      </c>
      <c r="H5960" s="5" t="n">
        <v>1722021</v>
      </c>
      <c r="I5960" s="3"/>
      <c r="J5960" s="3" t="n">
        <f aca="false">ROUND((G5960-G5959)/G5959*100,2)</f>
        <v>0.34</v>
      </c>
      <c r="K5960" s="3" t="str">
        <f aca="false">B5960&amp;"_"&amp;C5960</f>
        <v>12_2025-10-03</v>
      </c>
    </row>
    <row r="5961" customFormat="false" ht="15" hidden="false" customHeight="false" outlineLevel="0" collapsed="false">
      <c r="A5961" s="3" t="n">
        <v>5960</v>
      </c>
      <c r="B5961" s="3" t="n">
        <v>12</v>
      </c>
      <c r="C5961" s="3" t="s">
        <v>516</v>
      </c>
      <c r="D5961" s="4" t="n">
        <v>209.44</v>
      </c>
      <c r="E5961" s="4" t="n">
        <v>210.65</v>
      </c>
      <c r="F5961" s="4" t="n">
        <v>208.18</v>
      </c>
      <c r="G5961" s="4" t="n">
        <v>208.88</v>
      </c>
      <c r="H5961" s="5" t="n">
        <v>5865413</v>
      </c>
      <c r="I5961" s="3"/>
      <c r="J5961" s="3" t="n">
        <f aca="false">ROUND((G5961-G5960)/G5960*100,2)</f>
        <v>0.02</v>
      </c>
      <c r="K5961" s="3" t="str">
        <f aca="false">B5961&amp;"_"&amp;C5961</f>
        <v>12_2025-10-06</v>
      </c>
    </row>
    <row r="5962" customFormat="false" ht="15" hidden="false" customHeight="false" outlineLevel="0" collapsed="false">
      <c r="A5962" s="3" t="n">
        <v>5961</v>
      </c>
      <c r="B5962" s="3" t="n">
        <v>12</v>
      </c>
      <c r="C5962" s="3" t="s">
        <v>517</v>
      </c>
      <c r="D5962" s="4" t="n">
        <v>209.03</v>
      </c>
      <c r="E5962" s="4" t="n">
        <v>209.87</v>
      </c>
      <c r="F5962" s="4" t="n">
        <v>207.89</v>
      </c>
      <c r="G5962" s="4" t="n">
        <v>209.25</v>
      </c>
      <c r="H5962" s="5" t="n">
        <v>1260598</v>
      </c>
      <c r="I5962" s="3"/>
      <c r="J5962" s="3" t="n">
        <f aca="false">ROUND((G5962-G5961)/G5961*100,2)</f>
        <v>0.18</v>
      </c>
      <c r="K5962" s="3" t="str">
        <f aca="false">B5962&amp;"_"&amp;C5962</f>
        <v>12_2025-10-07</v>
      </c>
    </row>
    <row r="5963" customFormat="false" ht="15" hidden="false" customHeight="false" outlineLevel="0" collapsed="false">
      <c r="A5963" s="3" t="n">
        <v>5962</v>
      </c>
      <c r="B5963" s="3" t="n">
        <v>12</v>
      </c>
      <c r="C5963" s="3" t="s">
        <v>518</v>
      </c>
      <c r="D5963" s="4" t="n">
        <v>207.19</v>
      </c>
      <c r="E5963" s="4" t="n">
        <v>207.51</v>
      </c>
      <c r="F5963" s="4" t="n">
        <v>206.45</v>
      </c>
      <c r="G5963" s="4" t="n">
        <v>207.32</v>
      </c>
      <c r="H5963" s="5" t="n">
        <v>2056517</v>
      </c>
      <c r="I5963" s="3"/>
      <c r="J5963" s="3" t="n">
        <f aca="false">ROUND((G5963-G5962)/G5962*100,2)</f>
        <v>-0.92</v>
      </c>
      <c r="K5963" s="3" t="str">
        <f aca="false">B5963&amp;"_"&amp;C5963</f>
        <v>12_2025-10-08</v>
      </c>
    </row>
    <row r="5964" customFormat="false" ht="15" hidden="false" customHeight="false" outlineLevel="0" collapsed="false">
      <c r="A5964" s="3" t="n">
        <v>5963</v>
      </c>
      <c r="B5964" s="3" t="n">
        <v>12</v>
      </c>
      <c r="C5964" s="3" t="s">
        <v>519</v>
      </c>
      <c r="D5964" s="4" t="n">
        <v>207.83</v>
      </c>
      <c r="E5964" s="4" t="n">
        <v>208.64</v>
      </c>
      <c r="F5964" s="4" t="n">
        <v>206.63</v>
      </c>
      <c r="G5964" s="4" t="n">
        <v>208.2</v>
      </c>
      <c r="H5964" s="5" t="n">
        <v>815684</v>
      </c>
      <c r="I5964" s="3"/>
      <c r="J5964" s="3" t="n">
        <f aca="false">ROUND((G5964-G5963)/G5963*100,2)</f>
        <v>0.42</v>
      </c>
      <c r="K5964" s="3" t="str">
        <f aca="false">B5964&amp;"_"&amp;C5964</f>
        <v>12_2025-10-09</v>
      </c>
    </row>
    <row r="5965" customFormat="false" ht="15" hidden="false" customHeight="false" outlineLevel="0" collapsed="false">
      <c r="A5965" s="3" t="n">
        <v>5964</v>
      </c>
      <c r="B5965" s="3" t="n">
        <v>12</v>
      </c>
      <c r="C5965" s="3" t="s">
        <v>520</v>
      </c>
      <c r="D5965" s="4" t="n">
        <v>209.9</v>
      </c>
      <c r="E5965" s="4" t="n">
        <v>210.98</v>
      </c>
      <c r="F5965" s="4" t="n">
        <v>208.26</v>
      </c>
      <c r="G5965" s="4" t="n">
        <v>209.28</v>
      </c>
      <c r="H5965" s="5" t="n">
        <v>810114</v>
      </c>
      <c r="I5965" s="3"/>
      <c r="J5965" s="3" t="n">
        <f aca="false">ROUND((G5965-G5964)/G5964*100,2)</f>
        <v>0.52</v>
      </c>
      <c r="K5965" s="3" t="str">
        <f aca="false">B5965&amp;"_"&amp;C5965</f>
        <v>12_2025-10-10</v>
      </c>
    </row>
    <row r="5966" customFormat="false" ht="15" hidden="false" customHeight="false" outlineLevel="0" collapsed="false">
      <c r="A5966" s="3" t="n">
        <v>5965</v>
      </c>
      <c r="B5966" s="3" t="n">
        <v>12</v>
      </c>
      <c r="C5966" s="3" t="s">
        <v>521</v>
      </c>
      <c r="D5966" s="4" t="n">
        <v>211.24</v>
      </c>
      <c r="E5966" s="4" t="n">
        <v>212.83</v>
      </c>
      <c r="F5966" s="4" t="n">
        <v>211.15</v>
      </c>
      <c r="G5966" s="4" t="n">
        <v>211.73</v>
      </c>
      <c r="H5966" s="5" t="n">
        <v>7466871</v>
      </c>
      <c r="I5966" s="3"/>
      <c r="J5966" s="3" t="n">
        <f aca="false">ROUND((G5966-G5965)/G5965*100,2)</f>
        <v>1.17</v>
      </c>
      <c r="K5966" s="3" t="str">
        <f aca="false">B5966&amp;"_"&amp;C5966</f>
        <v>12_2025-10-13</v>
      </c>
    </row>
    <row r="5967" customFormat="false" ht="15" hidden="false" customHeight="false" outlineLevel="0" collapsed="false">
      <c r="A5967" s="3" t="n">
        <v>5966</v>
      </c>
      <c r="B5967" s="3" t="n">
        <v>12</v>
      </c>
      <c r="C5967" s="3" t="s">
        <v>522</v>
      </c>
      <c r="D5967" s="4" t="n">
        <v>212.55</v>
      </c>
      <c r="E5967" s="4" t="n">
        <v>213.23</v>
      </c>
      <c r="F5967" s="4" t="n">
        <v>212.11</v>
      </c>
      <c r="G5967" s="4" t="n">
        <v>212.56</v>
      </c>
      <c r="H5967" s="5" t="n">
        <v>1658746</v>
      </c>
      <c r="I5967" s="3"/>
      <c r="J5967" s="3" t="n">
        <f aca="false">ROUND((G5967-G5966)/G5966*100,2)</f>
        <v>0.39</v>
      </c>
      <c r="K5967" s="3" t="str">
        <f aca="false">B5967&amp;"_"&amp;C5967</f>
        <v>12_2025-10-14</v>
      </c>
    </row>
    <row r="5968" customFormat="false" ht="15" hidden="false" customHeight="false" outlineLevel="0" collapsed="false">
      <c r="A5968" s="3" t="n">
        <v>5967</v>
      </c>
      <c r="B5968" s="3" t="n">
        <v>12</v>
      </c>
      <c r="C5968" s="3" t="s">
        <v>523</v>
      </c>
      <c r="D5968" s="4" t="n">
        <v>211.35</v>
      </c>
      <c r="E5968" s="4" t="n">
        <v>211.68</v>
      </c>
      <c r="F5968" s="4" t="n">
        <v>210.48</v>
      </c>
      <c r="G5968" s="4" t="n">
        <v>211.54</v>
      </c>
      <c r="H5968" s="5" t="n">
        <v>7222222</v>
      </c>
      <c r="I5968" s="3"/>
      <c r="J5968" s="3" t="n">
        <f aca="false">ROUND((G5968-G5967)/G5967*100,2)</f>
        <v>-0.48</v>
      </c>
      <c r="K5968" s="3" t="str">
        <f aca="false">B5968&amp;"_"&amp;C5968</f>
        <v>12_2025-10-15</v>
      </c>
    </row>
    <row r="5969" customFormat="false" ht="15" hidden="false" customHeight="false" outlineLevel="0" collapsed="false">
      <c r="A5969" s="3" t="n">
        <v>5968</v>
      </c>
      <c r="B5969" s="3" t="n">
        <v>12</v>
      </c>
      <c r="C5969" s="3" t="s">
        <v>524</v>
      </c>
      <c r="D5969" s="4" t="n">
        <v>212.68</v>
      </c>
      <c r="E5969" s="4" t="n">
        <v>213.83</v>
      </c>
      <c r="F5969" s="4" t="n">
        <v>210.86</v>
      </c>
      <c r="G5969" s="4" t="n">
        <v>211.86</v>
      </c>
      <c r="H5969" s="5" t="n">
        <v>6054923</v>
      </c>
      <c r="I5969" s="3"/>
      <c r="J5969" s="3" t="n">
        <f aca="false">ROUND((G5969-G5968)/G5968*100,2)</f>
        <v>0.15</v>
      </c>
      <c r="K5969" s="3" t="str">
        <f aca="false">B5969&amp;"_"&amp;C5969</f>
        <v>12_2025-10-16</v>
      </c>
    </row>
    <row r="5970" customFormat="false" ht="15" hidden="false" customHeight="false" outlineLevel="0" collapsed="false">
      <c r="A5970" s="3" t="n">
        <v>5969</v>
      </c>
      <c r="B5970" s="3" t="n">
        <v>12</v>
      </c>
      <c r="C5970" s="3" t="s">
        <v>525</v>
      </c>
      <c r="D5970" s="4" t="n">
        <v>212.33</v>
      </c>
      <c r="E5970" s="4" t="n">
        <v>213.6</v>
      </c>
      <c r="F5970" s="4" t="n">
        <v>210.87</v>
      </c>
      <c r="G5970" s="4" t="n">
        <v>211.62</v>
      </c>
      <c r="H5970" s="5" t="n">
        <v>6726253</v>
      </c>
      <c r="I5970" s="3"/>
      <c r="J5970" s="3" t="n">
        <f aca="false">ROUND((G5970-G5969)/G5969*100,2)</f>
        <v>-0.11</v>
      </c>
      <c r="K5970" s="3" t="str">
        <f aca="false">B5970&amp;"_"&amp;C5970</f>
        <v>12_2025-10-17</v>
      </c>
    </row>
    <row r="5971" customFormat="false" ht="15" hidden="false" customHeight="false" outlineLevel="0" collapsed="false">
      <c r="A5971" s="3" t="n">
        <v>5970</v>
      </c>
      <c r="B5971" s="3" t="n">
        <v>12</v>
      </c>
      <c r="C5971" s="3" t="s">
        <v>526</v>
      </c>
      <c r="D5971" s="4" t="n">
        <v>211.15</v>
      </c>
      <c r="E5971" s="4" t="n">
        <v>211.69</v>
      </c>
      <c r="F5971" s="4" t="n">
        <v>209.78</v>
      </c>
      <c r="G5971" s="4" t="n">
        <v>210.4</v>
      </c>
      <c r="H5971" s="5" t="n">
        <v>1199768</v>
      </c>
      <c r="I5971" s="3"/>
      <c r="J5971" s="3" t="n">
        <f aca="false">ROUND((G5971-G5970)/G5970*100,2)</f>
        <v>-0.58</v>
      </c>
      <c r="K5971" s="3" t="str">
        <f aca="false">B5971&amp;"_"&amp;C5971</f>
        <v>12_2025-10-20</v>
      </c>
    </row>
    <row r="5972" customFormat="false" ht="15" hidden="false" customHeight="false" outlineLevel="0" collapsed="false">
      <c r="A5972" s="3" t="n">
        <v>5971</v>
      </c>
      <c r="B5972" s="3" t="n">
        <v>12</v>
      </c>
      <c r="C5972" s="3" t="s">
        <v>527</v>
      </c>
      <c r="D5972" s="4" t="n">
        <v>210.45</v>
      </c>
      <c r="E5972" s="4" t="n">
        <v>212.03</v>
      </c>
      <c r="F5972" s="4" t="n">
        <v>209.77</v>
      </c>
      <c r="G5972" s="4" t="n">
        <v>211.21</v>
      </c>
      <c r="H5972" s="5" t="n">
        <v>7244130</v>
      </c>
      <c r="I5972" s="3"/>
      <c r="J5972" s="3" t="n">
        <f aca="false">ROUND((G5972-G5971)/G5971*100,2)</f>
        <v>0.38</v>
      </c>
      <c r="K5972" s="3" t="str">
        <f aca="false">B5972&amp;"_"&amp;C5972</f>
        <v>12_2025-10-21</v>
      </c>
    </row>
    <row r="5973" customFormat="false" ht="15" hidden="false" customHeight="false" outlineLevel="0" collapsed="false">
      <c r="A5973" s="3" t="n">
        <v>5972</v>
      </c>
      <c r="B5973" s="3" t="n">
        <v>12</v>
      </c>
      <c r="C5973" s="3" t="s">
        <v>528</v>
      </c>
      <c r="D5973" s="4" t="n">
        <v>212.17</v>
      </c>
      <c r="E5973" s="4" t="n">
        <v>212.34</v>
      </c>
      <c r="F5973" s="4" t="n">
        <v>211.04</v>
      </c>
      <c r="G5973" s="4" t="n">
        <v>211.89</v>
      </c>
      <c r="H5973" s="5" t="n">
        <v>5338023</v>
      </c>
      <c r="I5973" s="3"/>
      <c r="J5973" s="3" t="n">
        <f aca="false">ROUND((G5973-G5972)/G5972*100,2)</f>
        <v>0.32</v>
      </c>
      <c r="K5973" s="3" t="str">
        <f aca="false">B5973&amp;"_"&amp;C5973</f>
        <v>12_2025-10-22</v>
      </c>
    </row>
    <row r="5974" customFormat="false" ht="15" hidden="false" customHeight="false" outlineLevel="0" collapsed="false">
      <c r="A5974" s="3" t="n">
        <v>5973</v>
      </c>
      <c r="B5974" s="3" t="n">
        <v>12</v>
      </c>
      <c r="C5974" s="3" t="s">
        <v>529</v>
      </c>
      <c r="D5974" s="4" t="n">
        <v>212.62</v>
      </c>
      <c r="E5974" s="4" t="n">
        <v>213.8</v>
      </c>
      <c r="F5974" s="4" t="n">
        <v>211.78</v>
      </c>
      <c r="G5974" s="4" t="n">
        <v>212.03</v>
      </c>
      <c r="H5974" s="5" t="n">
        <v>1865822</v>
      </c>
      <c r="I5974" s="3"/>
      <c r="J5974" s="3" t="n">
        <f aca="false">ROUND((G5974-G5973)/G5973*100,2)</f>
        <v>0.07</v>
      </c>
      <c r="K5974" s="3" t="str">
        <f aca="false">B5974&amp;"_"&amp;C5974</f>
        <v>12_2025-10-23</v>
      </c>
    </row>
    <row r="5975" customFormat="false" ht="15" hidden="false" customHeight="false" outlineLevel="0" collapsed="false">
      <c r="A5975" s="3" t="n">
        <v>5974</v>
      </c>
      <c r="B5975" s="3" t="n">
        <v>12</v>
      </c>
      <c r="C5975" s="3" t="s">
        <v>530</v>
      </c>
      <c r="D5975" s="4" t="n">
        <v>213.05</v>
      </c>
      <c r="E5975" s="4" t="n">
        <v>214.41</v>
      </c>
      <c r="F5975" s="4" t="n">
        <v>212.4</v>
      </c>
      <c r="G5975" s="4" t="n">
        <v>213.29</v>
      </c>
      <c r="H5975" s="5" t="n">
        <v>4214910</v>
      </c>
      <c r="I5975" s="3"/>
      <c r="J5975" s="3" t="n">
        <f aca="false">ROUND((G5975-G5974)/G5974*100,2)</f>
        <v>0.59</v>
      </c>
      <c r="K5975" s="3" t="str">
        <f aca="false">B5975&amp;"_"&amp;C5975</f>
        <v>12_2025-10-24</v>
      </c>
    </row>
    <row r="5976" customFormat="false" ht="15" hidden="false" customHeight="false" outlineLevel="0" collapsed="false">
      <c r="A5976" s="3" t="n">
        <v>5975</v>
      </c>
      <c r="B5976" s="3" t="n">
        <v>12</v>
      </c>
      <c r="C5976" s="3" t="s">
        <v>531</v>
      </c>
      <c r="D5976" s="4" t="n">
        <v>213.07</v>
      </c>
      <c r="E5976" s="4" t="n">
        <v>213.38</v>
      </c>
      <c r="F5976" s="4" t="n">
        <v>212.92</v>
      </c>
      <c r="G5976" s="4" t="n">
        <v>213.19</v>
      </c>
      <c r="H5976" s="5" t="n">
        <v>2633667</v>
      </c>
      <c r="I5976" s="3"/>
      <c r="J5976" s="3" t="n">
        <f aca="false">ROUND((G5976-G5975)/G5975*100,2)</f>
        <v>-0.05</v>
      </c>
      <c r="K5976" s="3" t="str">
        <f aca="false">B5976&amp;"_"&amp;C5976</f>
        <v>12_2025-10-27</v>
      </c>
    </row>
    <row r="5977" customFormat="false" ht="15" hidden="false" customHeight="false" outlineLevel="0" collapsed="false">
      <c r="A5977" s="3" t="n">
        <v>5976</v>
      </c>
      <c r="B5977" s="3" t="n">
        <v>12</v>
      </c>
      <c r="C5977" s="3" t="s">
        <v>532</v>
      </c>
      <c r="D5977" s="4" t="n">
        <v>213</v>
      </c>
      <c r="E5977" s="4" t="n">
        <v>213.77</v>
      </c>
      <c r="F5977" s="4" t="n">
        <v>212.02</v>
      </c>
      <c r="G5977" s="4" t="n">
        <v>212.73</v>
      </c>
      <c r="H5977" s="5" t="n">
        <v>5656429</v>
      </c>
      <c r="I5977" s="3"/>
      <c r="J5977" s="3" t="n">
        <f aca="false">ROUND((G5977-G5976)/G5976*100,2)</f>
        <v>-0.22</v>
      </c>
      <c r="K5977" s="3" t="str">
        <f aca="false">B5977&amp;"_"&amp;C5977</f>
        <v>12_2025-10-28</v>
      </c>
    </row>
    <row r="5978" customFormat="false" ht="15" hidden="false" customHeight="false" outlineLevel="0" collapsed="false">
      <c r="A5978" s="3" t="n">
        <v>5977</v>
      </c>
      <c r="B5978" s="3" t="n">
        <v>12</v>
      </c>
      <c r="C5978" s="3" t="s">
        <v>533</v>
      </c>
      <c r="D5978" s="4" t="n">
        <v>212.38</v>
      </c>
      <c r="E5978" s="4" t="n">
        <v>213.46</v>
      </c>
      <c r="F5978" s="4" t="n">
        <v>210.73</v>
      </c>
      <c r="G5978" s="4" t="n">
        <v>211.85</v>
      </c>
      <c r="H5978" s="5" t="n">
        <v>5779195</v>
      </c>
      <c r="I5978" s="3"/>
      <c r="J5978" s="3" t="n">
        <f aca="false">ROUND((G5978-G5977)/G5977*100,2)</f>
        <v>-0.41</v>
      </c>
      <c r="K5978" s="3" t="str">
        <f aca="false">B5978&amp;"_"&amp;C5978</f>
        <v>12_2025-10-29</v>
      </c>
    </row>
    <row r="5979" customFormat="false" ht="15" hidden="false" customHeight="false" outlineLevel="0" collapsed="false">
      <c r="A5979" s="3" t="n">
        <v>5978</v>
      </c>
      <c r="B5979" s="3" t="n">
        <v>12</v>
      </c>
      <c r="C5979" s="3" t="s">
        <v>534</v>
      </c>
      <c r="D5979" s="4" t="n">
        <v>209.35</v>
      </c>
      <c r="E5979" s="4" t="n">
        <v>210.06</v>
      </c>
      <c r="F5979" s="4" t="n">
        <v>208.62</v>
      </c>
      <c r="G5979" s="4" t="n">
        <v>209.12</v>
      </c>
      <c r="H5979" s="5" t="n">
        <v>4606797</v>
      </c>
      <c r="I5979" s="3"/>
      <c r="J5979" s="3" t="n">
        <f aca="false">ROUND((G5979-G5978)/G5978*100,2)</f>
        <v>-1.29</v>
      </c>
      <c r="K5979" s="3" t="str">
        <f aca="false">B5979&amp;"_"&amp;C5979</f>
        <v>12_2025-10-30</v>
      </c>
    </row>
    <row r="5980" customFormat="false" ht="15" hidden="false" customHeight="false" outlineLevel="0" collapsed="false">
      <c r="A5980" s="3" t="n">
        <v>5979</v>
      </c>
      <c r="B5980" s="3" t="n">
        <v>12</v>
      </c>
      <c r="C5980" s="3" t="s">
        <v>535</v>
      </c>
      <c r="D5980" s="4" t="n">
        <v>209.62</v>
      </c>
      <c r="E5980" s="4" t="n">
        <v>209.99</v>
      </c>
      <c r="F5980" s="4" t="n">
        <v>209.44</v>
      </c>
      <c r="G5980" s="4" t="n">
        <v>209.88</v>
      </c>
      <c r="H5980" s="5" t="n">
        <v>867148</v>
      </c>
      <c r="I5980" s="3"/>
      <c r="J5980" s="3" t="n">
        <f aca="false">ROUND((G5980-G5979)/G5979*100,2)</f>
        <v>0.36</v>
      </c>
      <c r="K5980" s="3" t="str">
        <f aca="false">B5980&amp;"_"&amp;C5980</f>
        <v>12_2025-10-31</v>
      </c>
    </row>
    <row r="5981" customFormat="false" ht="15" hidden="false" customHeight="false" outlineLevel="0" collapsed="false">
      <c r="A5981" s="3" t="n">
        <v>5980</v>
      </c>
      <c r="B5981" s="3" t="n">
        <v>12</v>
      </c>
      <c r="C5981" s="3" t="s">
        <v>536</v>
      </c>
      <c r="D5981" s="4" t="n">
        <v>209.23</v>
      </c>
      <c r="E5981" s="4" t="n">
        <v>210.24</v>
      </c>
      <c r="F5981" s="4" t="n">
        <v>208.58</v>
      </c>
      <c r="G5981" s="4" t="n">
        <v>209.71</v>
      </c>
      <c r="H5981" s="5" t="n">
        <v>3537111</v>
      </c>
      <c r="I5981" s="3"/>
      <c r="J5981" s="3" t="n">
        <f aca="false">ROUND((G5981-G5980)/G5980*100,2)</f>
        <v>-0.08</v>
      </c>
      <c r="K5981" s="3" t="str">
        <f aca="false">B5981&amp;"_"&amp;C5981</f>
        <v>12_2025-11-03</v>
      </c>
    </row>
    <row r="5982" customFormat="false" ht="15" hidden="false" customHeight="false" outlineLevel="0" collapsed="false">
      <c r="A5982" s="3" t="n">
        <v>5981</v>
      </c>
      <c r="B5982" s="3" t="n">
        <v>12</v>
      </c>
      <c r="C5982" s="3" t="s">
        <v>537</v>
      </c>
      <c r="D5982" s="4" t="n">
        <v>209.95</v>
      </c>
      <c r="E5982" s="4" t="n">
        <v>210.65</v>
      </c>
      <c r="F5982" s="4" t="n">
        <v>209.62</v>
      </c>
      <c r="G5982" s="4" t="n">
        <v>209.63</v>
      </c>
      <c r="H5982" s="5" t="n">
        <v>2413315</v>
      </c>
      <c r="I5982" s="3"/>
      <c r="J5982" s="3" t="n">
        <f aca="false">ROUND((G5982-G5981)/G5981*100,2)</f>
        <v>-0.04</v>
      </c>
      <c r="K5982" s="3" t="str">
        <f aca="false">B5982&amp;"_"&amp;C5982</f>
        <v>12_2025-11-04</v>
      </c>
    </row>
    <row r="5983" customFormat="false" ht="15" hidden="false" customHeight="false" outlineLevel="0" collapsed="false">
      <c r="A5983" s="3" t="n">
        <v>5982</v>
      </c>
      <c r="B5983" s="3" t="n">
        <v>12</v>
      </c>
      <c r="C5983" s="3" t="s">
        <v>538</v>
      </c>
      <c r="D5983" s="4" t="n">
        <v>210.5</v>
      </c>
      <c r="E5983" s="4" t="n">
        <v>211.02</v>
      </c>
      <c r="F5983" s="4" t="n">
        <v>209.95</v>
      </c>
      <c r="G5983" s="4" t="n">
        <v>210.01</v>
      </c>
      <c r="H5983" s="5" t="n">
        <v>4558365</v>
      </c>
      <c r="I5983" s="3"/>
      <c r="J5983" s="3" t="n">
        <f aca="false">ROUND((G5983-G5982)/G5982*100,2)</f>
        <v>0.18</v>
      </c>
      <c r="K5983" s="3" t="str">
        <f aca="false">B5983&amp;"_"&amp;C5983</f>
        <v>12_2025-11-05</v>
      </c>
    </row>
    <row r="5984" customFormat="false" ht="15" hidden="false" customHeight="false" outlineLevel="0" collapsed="false">
      <c r="A5984" s="3" t="n">
        <v>5983</v>
      </c>
      <c r="B5984" s="3" t="n">
        <v>12</v>
      </c>
      <c r="C5984" s="3" t="s">
        <v>539</v>
      </c>
      <c r="D5984" s="4" t="n">
        <v>211.71</v>
      </c>
      <c r="E5984" s="4" t="n">
        <v>212.03</v>
      </c>
      <c r="F5984" s="4" t="n">
        <v>210</v>
      </c>
      <c r="G5984" s="4" t="n">
        <v>211.02</v>
      </c>
      <c r="H5984" s="5" t="n">
        <v>4638581</v>
      </c>
      <c r="I5984" s="3"/>
      <c r="J5984" s="3" t="n">
        <f aca="false">ROUND((G5984-G5983)/G5983*100,2)</f>
        <v>0.48</v>
      </c>
      <c r="K5984" s="3" t="str">
        <f aca="false">B5984&amp;"_"&amp;C5984</f>
        <v>12_2025-11-06</v>
      </c>
    </row>
    <row r="5985" customFormat="false" ht="15" hidden="false" customHeight="false" outlineLevel="0" collapsed="false">
      <c r="A5985" s="3" t="n">
        <v>5984</v>
      </c>
      <c r="B5985" s="3" t="n">
        <v>12</v>
      </c>
      <c r="C5985" s="3" t="s">
        <v>540</v>
      </c>
      <c r="D5985" s="4" t="n">
        <v>211.09</v>
      </c>
      <c r="E5985" s="4" t="n">
        <v>212.08</v>
      </c>
      <c r="F5985" s="4" t="n">
        <v>210.68</v>
      </c>
      <c r="G5985" s="4" t="n">
        <v>211.54</v>
      </c>
      <c r="H5985" s="5" t="n">
        <v>2603670</v>
      </c>
      <c r="I5985" s="3"/>
      <c r="J5985" s="3" t="n">
        <f aca="false">ROUND((G5985-G5984)/G5984*100,2)</f>
        <v>0.25</v>
      </c>
      <c r="K5985" s="3" t="str">
        <f aca="false">B5985&amp;"_"&amp;C5985</f>
        <v>12_2025-11-07</v>
      </c>
    </row>
    <row r="5986" customFormat="false" ht="15" hidden="false" customHeight="false" outlineLevel="0" collapsed="false">
      <c r="A5986" s="3" t="n">
        <v>5985</v>
      </c>
      <c r="B5986" s="3" t="n">
        <v>12</v>
      </c>
      <c r="C5986" s="3" t="s">
        <v>541</v>
      </c>
      <c r="D5986" s="4" t="n">
        <v>211.51</v>
      </c>
      <c r="E5986" s="4" t="n">
        <v>212.42</v>
      </c>
      <c r="F5986" s="4" t="n">
        <v>210.48</v>
      </c>
      <c r="G5986" s="4" t="n">
        <v>211.67</v>
      </c>
      <c r="H5986" s="5" t="n">
        <v>6051518</v>
      </c>
      <c r="I5986" s="3"/>
      <c r="J5986" s="3" t="n">
        <f aca="false">ROUND((G5986-G5985)/G5985*100,2)</f>
        <v>0.06</v>
      </c>
      <c r="K5986" s="3" t="str">
        <f aca="false">B5986&amp;"_"&amp;C5986</f>
        <v>12_2025-11-10</v>
      </c>
    </row>
    <row r="5987" customFormat="false" ht="15" hidden="false" customHeight="false" outlineLevel="0" collapsed="false">
      <c r="A5987" s="3" t="n">
        <v>5986</v>
      </c>
      <c r="B5987" s="3" t="n">
        <v>12</v>
      </c>
      <c r="C5987" s="3" t="s">
        <v>542</v>
      </c>
      <c r="D5987" s="4" t="n">
        <v>212.07</v>
      </c>
      <c r="E5987" s="4" t="n">
        <v>213.23</v>
      </c>
      <c r="F5987" s="4" t="n">
        <v>211.47</v>
      </c>
      <c r="G5987" s="4" t="n">
        <v>211.51</v>
      </c>
      <c r="H5987" s="5" t="n">
        <v>6707718</v>
      </c>
      <c r="I5987" s="3"/>
      <c r="J5987" s="3" t="n">
        <f aca="false">ROUND((G5987-G5986)/G5986*100,2)</f>
        <v>-0.08</v>
      </c>
      <c r="K5987" s="3" t="str">
        <f aca="false">B5987&amp;"_"&amp;C5987</f>
        <v>12_2025-11-11</v>
      </c>
    </row>
    <row r="5988" customFormat="false" ht="15" hidden="false" customHeight="false" outlineLevel="0" collapsed="false">
      <c r="A5988" s="3" t="n">
        <v>5987</v>
      </c>
      <c r="B5988" s="3" t="n">
        <v>12</v>
      </c>
      <c r="C5988" s="3" t="s">
        <v>543</v>
      </c>
      <c r="D5988" s="4" t="n">
        <v>210.9</v>
      </c>
      <c r="E5988" s="4" t="n">
        <v>211.71</v>
      </c>
      <c r="F5988" s="4" t="n">
        <v>210.19</v>
      </c>
      <c r="G5988" s="4" t="n">
        <v>211.17</v>
      </c>
      <c r="H5988" s="5" t="n">
        <v>5631927</v>
      </c>
      <c r="I5988" s="3"/>
      <c r="J5988" s="3" t="n">
        <f aca="false">ROUND((G5988-G5987)/G5987*100,2)</f>
        <v>-0.16</v>
      </c>
      <c r="K5988" s="3" t="str">
        <f aca="false">B5988&amp;"_"&amp;C5988</f>
        <v>12_2025-11-12</v>
      </c>
    </row>
    <row r="5989" customFormat="false" ht="15" hidden="false" customHeight="false" outlineLevel="0" collapsed="false">
      <c r="A5989" s="3" t="n">
        <v>5988</v>
      </c>
      <c r="B5989" s="3" t="n">
        <v>12</v>
      </c>
      <c r="C5989" s="3" t="s">
        <v>544</v>
      </c>
      <c r="D5989" s="4" t="n">
        <v>210.51</v>
      </c>
      <c r="E5989" s="4" t="n">
        <v>211.67</v>
      </c>
      <c r="F5989" s="4" t="n">
        <v>209.84</v>
      </c>
      <c r="G5989" s="4" t="n">
        <v>210.28</v>
      </c>
      <c r="H5989" s="5" t="n">
        <v>5403959</v>
      </c>
      <c r="I5989" s="3"/>
      <c r="J5989" s="3" t="n">
        <f aca="false">ROUND((G5989-G5988)/G5988*100,2)</f>
        <v>-0.42</v>
      </c>
      <c r="K5989" s="3" t="str">
        <f aca="false">B5989&amp;"_"&amp;C5989</f>
        <v>12_2025-11-13</v>
      </c>
    </row>
    <row r="5990" customFormat="false" ht="15" hidden="false" customHeight="false" outlineLevel="0" collapsed="false">
      <c r="A5990" s="3" t="n">
        <v>5989</v>
      </c>
      <c r="B5990" s="3" t="n">
        <v>12</v>
      </c>
      <c r="C5990" s="3" t="s">
        <v>545</v>
      </c>
      <c r="D5990" s="4" t="n">
        <v>210.61</v>
      </c>
      <c r="E5990" s="4" t="n">
        <v>210.71</v>
      </c>
      <c r="F5990" s="4" t="n">
        <v>209.62</v>
      </c>
      <c r="G5990" s="4" t="n">
        <v>209.8</v>
      </c>
      <c r="H5990" s="5" t="n">
        <v>5139970</v>
      </c>
      <c r="I5990" s="3"/>
      <c r="J5990" s="3" t="n">
        <f aca="false">ROUND((G5990-G5989)/G5989*100,2)</f>
        <v>-0.23</v>
      </c>
      <c r="K5990" s="3" t="str">
        <f aca="false">B5990&amp;"_"&amp;C5990</f>
        <v>12_2025-11-14</v>
      </c>
    </row>
    <row r="5991" customFormat="false" ht="15" hidden="false" customHeight="false" outlineLevel="0" collapsed="false">
      <c r="A5991" s="3" t="n">
        <v>5990</v>
      </c>
      <c r="B5991" s="3" t="n">
        <v>12</v>
      </c>
      <c r="C5991" s="3" t="s">
        <v>546</v>
      </c>
      <c r="D5991" s="4" t="n">
        <v>209.02</v>
      </c>
      <c r="E5991" s="4" t="n">
        <v>210.61</v>
      </c>
      <c r="F5991" s="4" t="n">
        <v>208.45</v>
      </c>
      <c r="G5991" s="4" t="n">
        <v>209.83</v>
      </c>
      <c r="H5991" s="5" t="n">
        <v>6945460</v>
      </c>
      <c r="I5991" s="3"/>
      <c r="J5991" s="3" t="n">
        <f aca="false">ROUND((G5991-G5990)/G5990*100,2)</f>
        <v>0.01</v>
      </c>
      <c r="K5991" s="3" t="str">
        <f aca="false">B5991&amp;"_"&amp;C5991</f>
        <v>12_2025-11-17</v>
      </c>
    </row>
    <row r="5992" customFormat="false" ht="15" hidden="false" customHeight="false" outlineLevel="0" collapsed="false">
      <c r="A5992" s="3" t="n">
        <v>5991</v>
      </c>
      <c r="B5992" s="3" t="n">
        <v>12</v>
      </c>
      <c r="C5992" s="3" t="s">
        <v>547</v>
      </c>
      <c r="D5992" s="4" t="n">
        <v>208.21</v>
      </c>
      <c r="E5992" s="4" t="n">
        <v>209.81</v>
      </c>
      <c r="F5992" s="4" t="n">
        <v>207.37</v>
      </c>
      <c r="G5992" s="4" t="n">
        <v>208.74</v>
      </c>
      <c r="H5992" s="5" t="n">
        <v>5203255</v>
      </c>
      <c r="I5992" s="3"/>
      <c r="J5992" s="3" t="n">
        <f aca="false">ROUND((G5992-G5991)/G5991*100,2)</f>
        <v>-0.52</v>
      </c>
      <c r="K5992" s="3" t="str">
        <f aca="false">B5992&amp;"_"&amp;C5992</f>
        <v>12_2025-11-18</v>
      </c>
    </row>
    <row r="5993" customFormat="false" ht="15" hidden="false" customHeight="false" outlineLevel="0" collapsed="false">
      <c r="A5993" s="3" t="n">
        <v>5992</v>
      </c>
      <c r="B5993" s="3" t="n">
        <v>12</v>
      </c>
      <c r="C5993" s="3" t="s">
        <v>548</v>
      </c>
      <c r="D5993" s="4" t="n">
        <v>206.9</v>
      </c>
      <c r="E5993" s="4" t="n">
        <v>207.76</v>
      </c>
      <c r="F5993" s="4" t="n">
        <v>206.42</v>
      </c>
      <c r="G5993" s="4" t="n">
        <v>207.25</v>
      </c>
      <c r="H5993" s="5" t="n">
        <v>1141814</v>
      </c>
      <c r="I5993" s="3"/>
      <c r="J5993" s="3" t="n">
        <f aca="false">ROUND((G5993-G5992)/G5992*100,2)</f>
        <v>-0.71</v>
      </c>
      <c r="K5993" s="3" t="str">
        <f aca="false">B5993&amp;"_"&amp;C5993</f>
        <v>12_2025-11-19</v>
      </c>
    </row>
    <row r="5994" customFormat="false" ht="15" hidden="false" customHeight="false" outlineLevel="0" collapsed="false">
      <c r="A5994" s="3" t="n">
        <v>5993</v>
      </c>
      <c r="B5994" s="3" t="n">
        <v>12</v>
      </c>
      <c r="C5994" s="3" t="s">
        <v>549</v>
      </c>
      <c r="D5994" s="4" t="n">
        <v>205.87</v>
      </c>
      <c r="E5994" s="4" t="n">
        <v>207.11</v>
      </c>
      <c r="F5994" s="4" t="n">
        <v>204.81</v>
      </c>
      <c r="G5994" s="4" t="n">
        <v>206.62</v>
      </c>
      <c r="H5994" s="5" t="n">
        <v>2642683</v>
      </c>
      <c r="I5994" s="3"/>
      <c r="J5994" s="3" t="n">
        <f aca="false">ROUND((G5994-G5993)/G5993*100,2)</f>
        <v>-0.3</v>
      </c>
      <c r="K5994" s="3" t="str">
        <f aca="false">B5994&amp;"_"&amp;C5994</f>
        <v>12_2025-11-20</v>
      </c>
    </row>
    <row r="5995" customFormat="false" ht="15" hidden="false" customHeight="false" outlineLevel="0" collapsed="false">
      <c r="A5995" s="3" t="n">
        <v>5994</v>
      </c>
      <c r="B5995" s="3" t="n">
        <v>12</v>
      </c>
      <c r="C5995" s="3" t="s">
        <v>550</v>
      </c>
      <c r="D5995" s="4" t="n">
        <v>205.57</v>
      </c>
      <c r="E5995" s="4" t="n">
        <v>207.37</v>
      </c>
      <c r="F5995" s="4" t="n">
        <v>205.07</v>
      </c>
      <c r="G5995" s="4" t="n">
        <v>206.16</v>
      </c>
      <c r="H5995" s="5" t="n">
        <v>4020599</v>
      </c>
      <c r="I5995" s="3"/>
      <c r="J5995" s="3" t="n">
        <f aca="false">ROUND((G5995-G5994)/G5994*100,2)</f>
        <v>-0.22</v>
      </c>
      <c r="K5995" s="3" t="str">
        <f aca="false">B5995&amp;"_"&amp;C5995</f>
        <v>12_2025-11-21</v>
      </c>
    </row>
    <row r="5996" customFormat="false" ht="15" hidden="false" customHeight="false" outlineLevel="0" collapsed="false">
      <c r="A5996" s="3" t="n">
        <v>5995</v>
      </c>
      <c r="B5996" s="3" t="n">
        <v>12</v>
      </c>
      <c r="C5996" s="3" t="s">
        <v>551</v>
      </c>
      <c r="D5996" s="4" t="n">
        <v>206.44</v>
      </c>
      <c r="E5996" s="4" t="n">
        <v>206.84</v>
      </c>
      <c r="F5996" s="4" t="n">
        <v>204.68</v>
      </c>
      <c r="G5996" s="4" t="n">
        <v>205.8</v>
      </c>
      <c r="H5996" s="5" t="n">
        <v>1510630</v>
      </c>
      <c r="I5996" s="3"/>
      <c r="J5996" s="3" t="n">
        <f aca="false">ROUND((G5996-G5995)/G5995*100,2)</f>
        <v>-0.17</v>
      </c>
      <c r="K5996" s="3" t="str">
        <f aca="false">B5996&amp;"_"&amp;C5996</f>
        <v>12_2025-11-24</v>
      </c>
    </row>
    <row r="5997" customFormat="false" ht="15" hidden="false" customHeight="false" outlineLevel="0" collapsed="false">
      <c r="A5997" s="3" t="n">
        <v>5996</v>
      </c>
      <c r="B5997" s="3" t="n">
        <v>12</v>
      </c>
      <c r="C5997" s="3" t="s">
        <v>552</v>
      </c>
      <c r="D5997" s="4" t="n">
        <v>207.5</v>
      </c>
      <c r="E5997" s="4" t="n">
        <v>208.36</v>
      </c>
      <c r="F5997" s="4" t="n">
        <v>206.87</v>
      </c>
      <c r="G5997" s="4" t="n">
        <v>207.04</v>
      </c>
      <c r="H5997" s="5" t="n">
        <v>6549785</v>
      </c>
      <c r="I5997" s="3"/>
      <c r="J5997" s="3" t="n">
        <f aca="false">ROUND((G5997-G5996)/G5996*100,2)</f>
        <v>0.6</v>
      </c>
      <c r="K5997" s="3" t="str">
        <f aca="false">B5997&amp;"_"&amp;C5997</f>
        <v>12_2025-11-25</v>
      </c>
    </row>
    <row r="5998" customFormat="false" ht="15" hidden="false" customHeight="false" outlineLevel="0" collapsed="false">
      <c r="A5998" s="3" t="n">
        <v>5997</v>
      </c>
      <c r="B5998" s="3" t="n">
        <v>12</v>
      </c>
      <c r="C5998" s="3" t="s">
        <v>553</v>
      </c>
      <c r="D5998" s="4" t="n">
        <v>207.79</v>
      </c>
      <c r="E5998" s="4" t="n">
        <v>208.27</v>
      </c>
      <c r="F5998" s="4" t="n">
        <v>206.4</v>
      </c>
      <c r="G5998" s="4" t="n">
        <v>207.36</v>
      </c>
      <c r="H5998" s="5" t="n">
        <v>4551074</v>
      </c>
      <c r="I5998" s="3"/>
      <c r="J5998" s="3" t="n">
        <f aca="false">ROUND((G5998-G5997)/G5997*100,2)</f>
        <v>0.15</v>
      </c>
      <c r="K5998" s="3" t="str">
        <f aca="false">B5998&amp;"_"&amp;C5998</f>
        <v>12_2025-11-26</v>
      </c>
    </row>
    <row r="5999" customFormat="false" ht="15" hidden="false" customHeight="false" outlineLevel="0" collapsed="false">
      <c r="A5999" s="3" t="n">
        <v>5998</v>
      </c>
      <c r="B5999" s="3" t="n">
        <v>12</v>
      </c>
      <c r="C5999" s="3" t="s">
        <v>554</v>
      </c>
      <c r="D5999" s="4" t="n">
        <v>207.15</v>
      </c>
      <c r="E5999" s="4" t="n">
        <v>208.21</v>
      </c>
      <c r="F5999" s="4" t="n">
        <v>206.76</v>
      </c>
      <c r="G5999" s="4" t="n">
        <v>207.25</v>
      </c>
      <c r="H5999" s="5" t="n">
        <v>4415700</v>
      </c>
      <c r="I5999" s="3"/>
      <c r="J5999" s="3" t="n">
        <f aca="false">ROUND((G5999-G5998)/G5998*100,2)</f>
        <v>-0.05</v>
      </c>
      <c r="K5999" s="3" t="str">
        <f aca="false">B5999&amp;"_"&amp;C5999</f>
        <v>12_2025-11-27</v>
      </c>
    </row>
    <row r="6000" customFormat="false" ht="15" hidden="false" customHeight="false" outlineLevel="0" collapsed="false">
      <c r="A6000" s="3" t="n">
        <v>5999</v>
      </c>
      <c r="B6000" s="3" t="n">
        <v>12</v>
      </c>
      <c r="C6000" s="3" t="s">
        <v>555</v>
      </c>
      <c r="D6000" s="4" t="n">
        <v>207.61</v>
      </c>
      <c r="E6000" s="4" t="n">
        <v>208.36</v>
      </c>
      <c r="F6000" s="4" t="n">
        <v>206.21</v>
      </c>
      <c r="G6000" s="4" t="n">
        <v>206.99</v>
      </c>
      <c r="H6000" s="5" t="n">
        <v>6395753</v>
      </c>
      <c r="I6000" s="3"/>
      <c r="J6000" s="3" t="n">
        <f aca="false">ROUND((G6000-G5999)/G5999*100,2)</f>
        <v>-0.13</v>
      </c>
      <c r="K6000" s="3" t="str">
        <f aca="false">B6000&amp;"_"&amp;C6000</f>
        <v>12_2025-11-28</v>
      </c>
    </row>
    <row r="6001" customFormat="false" ht="15" hidden="false" customHeight="false" outlineLevel="0" collapsed="false">
      <c r="A6001" s="3" t="n">
        <v>6000</v>
      </c>
      <c r="B6001" s="3" t="n">
        <v>12</v>
      </c>
      <c r="C6001" s="3" t="s">
        <v>556</v>
      </c>
      <c r="D6001" s="4" t="n">
        <v>208.79</v>
      </c>
      <c r="E6001" s="4" t="n">
        <v>209.75</v>
      </c>
      <c r="F6001" s="4" t="n">
        <v>208.63</v>
      </c>
      <c r="G6001" s="4" t="n">
        <v>208.93</v>
      </c>
      <c r="H6001" s="5" t="n">
        <v>3271833</v>
      </c>
      <c r="I6001" s="3"/>
      <c r="J6001" s="3" t="n">
        <f aca="false">ROUND((G6001-G6000)/G6000*100,2)</f>
        <v>0.94</v>
      </c>
      <c r="K6001" s="3" t="str">
        <f aca="false">B6001&amp;"_"&amp;C6001</f>
        <v>12_2025-12-01</v>
      </c>
    </row>
    <row r="6002" customFormat="false" ht="15" hidden="false" customHeight="false" outlineLevel="0" collapsed="false">
      <c r="A6002" s="3" t="n">
        <v>6001</v>
      </c>
      <c r="B6002" s="3" t="n">
        <v>13</v>
      </c>
      <c r="C6002" s="3" t="s">
        <v>57</v>
      </c>
      <c r="D6002" s="4" t="n">
        <v>48.47</v>
      </c>
      <c r="E6002" s="4" t="n">
        <v>48.48</v>
      </c>
      <c r="F6002" s="4" t="n">
        <v>48.38</v>
      </c>
      <c r="G6002" s="4" t="n">
        <v>48.4</v>
      </c>
      <c r="H6002" s="5" t="n">
        <v>3229421</v>
      </c>
      <c r="I6002" s="3"/>
      <c r="J6002" s="3"/>
      <c r="K6002" s="3" t="str">
        <f aca="false">B6002&amp;"_"&amp;C6002</f>
        <v>13_2024-01-02</v>
      </c>
    </row>
    <row r="6003" customFormat="false" ht="15" hidden="false" customHeight="false" outlineLevel="0" collapsed="false">
      <c r="A6003" s="3" t="n">
        <v>6002</v>
      </c>
      <c r="B6003" s="3" t="n">
        <v>13</v>
      </c>
      <c r="C6003" s="3" t="s">
        <v>58</v>
      </c>
      <c r="D6003" s="4" t="n">
        <v>48.58</v>
      </c>
      <c r="E6003" s="4" t="n">
        <v>48.86</v>
      </c>
      <c r="F6003" s="4" t="n">
        <v>48.35</v>
      </c>
      <c r="G6003" s="4" t="n">
        <v>48.41</v>
      </c>
      <c r="H6003" s="5" t="n">
        <v>5875988</v>
      </c>
      <c r="I6003" s="3"/>
      <c r="J6003" s="3" t="n">
        <f aca="false">ROUND((G6003-G6002)/G6002*100,2)</f>
        <v>0.02</v>
      </c>
      <c r="K6003" s="3" t="str">
        <f aca="false">B6003&amp;"_"&amp;C6003</f>
        <v>13_2024-01-03</v>
      </c>
    </row>
    <row r="6004" customFormat="false" ht="15" hidden="false" customHeight="false" outlineLevel="0" collapsed="false">
      <c r="A6004" s="3" t="n">
        <v>6003</v>
      </c>
      <c r="B6004" s="3" t="n">
        <v>13</v>
      </c>
      <c r="C6004" s="3" t="s">
        <v>59</v>
      </c>
      <c r="D6004" s="4" t="n">
        <v>48.61</v>
      </c>
      <c r="E6004" s="4" t="n">
        <v>48.8</v>
      </c>
      <c r="F6004" s="4" t="n">
        <v>48.57</v>
      </c>
      <c r="G6004" s="4" t="n">
        <v>48.74</v>
      </c>
      <c r="H6004" s="5" t="n">
        <v>6708528</v>
      </c>
      <c r="I6004" s="3"/>
      <c r="J6004" s="3" t="n">
        <f aca="false">ROUND((G6004-G6003)/G6003*100,2)</f>
        <v>0.68</v>
      </c>
      <c r="K6004" s="3" t="str">
        <f aca="false">B6004&amp;"_"&amp;C6004</f>
        <v>13_2024-01-04</v>
      </c>
    </row>
    <row r="6005" customFormat="false" ht="15" hidden="false" customHeight="false" outlineLevel="0" collapsed="false">
      <c r="A6005" s="3" t="n">
        <v>6004</v>
      </c>
      <c r="B6005" s="3" t="n">
        <v>13</v>
      </c>
      <c r="C6005" s="3" t="s">
        <v>60</v>
      </c>
      <c r="D6005" s="4" t="n">
        <v>49.13</v>
      </c>
      <c r="E6005" s="4" t="n">
        <v>49.18</v>
      </c>
      <c r="F6005" s="4" t="n">
        <v>48.98</v>
      </c>
      <c r="G6005" s="4" t="n">
        <v>49.17</v>
      </c>
      <c r="H6005" s="5" t="n">
        <v>6088436</v>
      </c>
      <c r="I6005" s="3"/>
      <c r="J6005" s="3" t="n">
        <f aca="false">ROUND((G6005-G6004)/G6004*100,2)</f>
        <v>0.88</v>
      </c>
      <c r="K6005" s="3" t="str">
        <f aca="false">B6005&amp;"_"&amp;C6005</f>
        <v>13_2024-01-05</v>
      </c>
    </row>
    <row r="6006" customFormat="false" ht="15" hidden="false" customHeight="false" outlineLevel="0" collapsed="false">
      <c r="A6006" s="3" t="n">
        <v>6005</v>
      </c>
      <c r="B6006" s="3" t="n">
        <v>13</v>
      </c>
      <c r="C6006" s="3" t="s">
        <v>61</v>
      </c>
      <c r="D6006" s="4" t="n">
        <v>47.85</v>
      </c>
      <c r="E6006" s="4" t="n">
        <v>48.11</v>
      </c>
      <c r="F6006" s="4" t="n">
        <v>47.69</v>
      </c>
      <c r="G6006" s="4" t="n">
        <v>47.82</v>
      </c>
      <c r="H6006" s="5" t="n">
        <v>1310003</v>
      </c>
      <c r="I6006" s="3"/>
      <c r="J6006" s="3" t="n">
        <f aca="false">ROUND((G6006-G6005)/G6005*100,2)</f>
        <v>-2.75</v>
      </c>
      <c r="K6006" s="3" t="str">
        <f aca="false">B6006&amp;"_"&amp;C6006</f>
        <v>13_2024-01-08</v>
      </c>
    </row>
    <row r="6007" customFormat="false" ht="15" hidden="false" customHeight="false" outlineLevel="0" collapsed="false">
      <c r="A6007" s="3" t="n">
        <v>6006</v>
      </c>
      <c r="B6007" s="3" t="n">
        <v>13</v>
      </c>
      <c r="C6007" s="3" t="s">
        <v>62</v>
      </c>
      <c r="D6007" s="4" t="n">
        <v>47.8</v>
      </c>
      <c r="E6007" s="4" t="n">
        <v>47.82</v>
      </c>
      <c r="F6007" s="4" t="n">
        <v>47.41</v>
      </c>
      <c r="G6007" s="4" t="n">
        <v>47.63</v>
      </c>
      <c r="H6007" s="5" t="n">
        <v>561910</v>
      </c>
      <c r="I6007" s="3"/>
      <c r="J6007" s="3" t="n">
        <f aca="false">ROUND((G6007-G6006)/G6006*100,2)</f>
        <v>-0.4</v>
      </c>
      <c r="K6007" s="3" t="str">
        <f aca="false">B6007&amp;"_"&amp;C6007</f>
        <v>13_2024-01-09</v>
      </c>
    </row>
    <row r="6008" customFormat="false" ht="15" hidden="false" customHeight="false" outlineLevel="0" collapsed="false">
      <c r="A6008" s="3" t="n">
        <v>6007</v>
      </c>
      <c r="B6008" s="3" t="n">
        <v>13</v>
      </c>
      <c r="C6008" s="3" t="s">
        <v>63</v>
      </c>
      <c r="D6008" s="4" t="n">
        <v>46.54</v>
      </c>
      <c r="E6008" s="4" t="n">
        <v>46.69</v>
      </c>
      <c r="F6008" s="4" t="n">
        <v>46.51</v>
      </c>
      <c r="G6008" s="4" t="n">
        <v>46.64</v>
      </c>
      <c r="H6008" s="5" t="n">
        <v>5892440</v>
      </c>
      <c r="I6008" s="3"/>
      <c r="J6008" s="3" t="n">
        <f aca="false">ROUND((G6008-G6007)/G6007*100,2)</f>
        <v>-2.08</v>
      </c>
      <c r="K6008" s="3" t="str">
        <f aca="false">B6008&amp;"_"&amp;C6008</f>
        <v>13_2024-01-10</v>
      </c>
    </row>
    <row r="6009" customFormat="false" ht="15" hidden="false" customHeight="false" outlineLevel="0" collapsed="false">
      <c r="A6009" s="3" t="n">
        <v>6008</v>
      </c>
      <c r="B6009" s="3" t="n">
        <v>13</v>
      </c>
      <c r="C6009" s="3" t="s">
        <v>64</v>
      </c>
      <c r="D6009" s="4" t="n">
        <v>47.81</v>
      </c>
      <c r="E6009" s="4" t="n">
        <v>47.91</v>
      </c>
      <c r="F6009" s="4" t="n">
        <v>47.68</v>
      </c>
      <c r="G6009" s="4" t="n">
        <v>47.8</v>
      </c>
      <c r="H6009" s="5" t="n">
        <v>2970403</v>
      </c>
      <c r="I6009" s="3"/>
      <c r="J6009" s="3" t="n">
        <f aca="false">ROUND((G6009-G6008)/G6008*100,2)</f>
        <v>2.49</v>
      </c>
      <c r="K6009" s="3" t="str">
        <f aca="false">B6009&amp;"_"&amp;C6009</f>
        <v>13_2024-01-11</v>
      </c>
    </row>
    <row r="6010" customFormat="false" ht="15" hidden="false" customHeight="false" outlineLevel="0" collapsed="false">
      <c r="A6010" s="3" t="n">
        <v>6009</v>
      </c>
      <c r="B6010" s="3" t="n">
        <v>13</v>
      </c>
      <c r="C6010" s="3" t="s">
        <v>65</v>
      </c>
      <c r="D6010" s="4" t="n">
        <v>49.01</v>
      </c>
      <c r="E6010" s="4" t="n">
        <v>49.14</v>
      </c>
      <c r="F6010" s="4" t="n">
        <v>48.97</v>
      </c>
      <c r="G6010" s="4" t="n">
        <v>49.09</v>
      </c>
      <c r="H6010" s="5" t="n">
        <v>5942010</v>
      </c>
      <c r="I6010" s="3"/>
      <c r="J6010" s="3" t="n">
        <f aca="false">ROUND((G6010-G6009)/G6009*100,2)</f>
        <v>2.7</v>
      </c>
      <c r="K6010" s="3" t="str">
        <f aca="false">B6010&amp;"_"&amp;C6010</f>
        <v>13_2024-01-12</v>
      </c>
    </row>
    <row r="6011" customFormat="false" ht="15" hidden="false" customHeight="false" outlineLevel="0" collapsed="false">
      <c r="A6011" s="3" t="n">
        <v>6010</v>
      </c>
      <c r="B6011" s="3" t="n">
        <v>13</v>
      </c>
      <c r="C6011" s="3" t="s">
        <v>66</v>
      </c>
      <c r="D6011" s="4" t="n">
        <v>48.84</v>
      </c>
      <c r="E6011" s="4" t="n">
        <v>48.84</v>
      </c>
      <c r="F6011" s="4" t="n">
        <v>48.73</v>
      </c>
      <c r="G6011" s="4" t="n">
        <v>48.75</v>
      </c>
      <c r="H6011" s="5" t="n">
        <v>1601629</v>
      </c>
      <c r="I6011" s="3"/>
      <c r="J6011" s="3" t="n">
        <f aca="false">ROUND((G6011-G6010)/G6010*100,2)</f>
        <v>-0.69</v>
      </c>
      <c r="K6011" s="3" t="str">
        <f aca="false">B6011&amp;"_"&amp;C6011</f>
        <v>13_2024-01-15</v>
      </c>
    </row>
    <row r="6012" customFormat="false" ht="15" hidden="false" customHeight="false" outlineLevel="0" collapsed="false">
      <c r="A6012" s="3" t="n">
        <v>6011</v>
      </c>
      <c r="B6012" s="3" t="n">
        <v>13</v>
      </c>
      <c r="C6012" s="3" t="s">
        <v>67</v>
      </c>
      <c r="D6012" s="4" t="n">
        <v>49.21</v>
      </c>
      <c r="E6012" s="4" t="n">
        <v>49.53</v>
      </c>
      <c r="F6012" s="4" t="n">
        <v>49</v>
      </c>
      <c r="G6012" s="4" t="n">
        <v>49.31</v>
      </c>
      <c r="H6012" s="5" t="n">
        <v>6446227</v>
      </c>
      <c r="I6012" s="3"/>
      <c r="J6012" s="3" t="n">
        <f aca="false">ROUND((G6012-G6011)/G6011*100,2)</f>
        <v>1.15</v>
      </c>
      <c r="K6012" s="3" t="str">
        <f aca="false">B6012&amp;"_"&amp;C6012</f>
        <v>13_2024-01-16</v>
      </c>
    </row>
    <row r="6013" customFormat="false" ht="15" hidden="false" customHeight="false" outlineLevel="0" collapsed="false">
      <c r="A6013" s="3" t="n">
        <v>6012</v>
      </c>
      <c r="B6013" s="3" t="n">
        <v>13</v>
      </c>
      <c r="C6013" s="3" t="s">
        <v>68</v>
      </c>
      <c r="D6013" s="4" t="n">
        <v>48.68</v>
      </c>
      <c r="E6013" s="4" t="n">
        <v>48.97</v>
      </c>
      <c r="F6013" s="4" t="n">
        <v>48.44</v>
      </c>
      <c r="G6013" s="4" t="n">
        <v>48.76</v>
      </c>
      <c r="H6013" s="5" t="n">
        <v>2607780</v>
      </c>
      <c r="I6013" s="3"/>
      <c r="J6013" s="3" t="n">
        <f aca="false">ROUND((G6013-G6012)/G6012*100,2)</f>
        <v>-1.12</v>
      </c>
      <c r="K6013" s="3" t="str">
        <f aca="false">B6013&amp;"_"&amp;C6013</f>
        <v>13_2024-01-17</v>
      </c>
    </row>
    <row r="6014" customFormat="false" ht="15" hidden="false" customHeight="false" outlineLevel="0" collapsed="false">
      <c r="A6014" s="3" t="n">
        <v>6013</v>
      </c>
      <c r="B6014" s="3" t="n">
        <v>13</v>
      </c>
      <c r="C6014" s="3" t="s">
        <v>69</v>
      </c>
      <c r="D6014" s="4" t="n">
        <v>51</v>
      </c>
      <c r="E6014" s="4" t="n">
        <v>51.15</v>
      </c>
      <c r="F6014" s="4" t="n">
        <v>50.76</v>
      </c>
      <c r="G6014" s="4" t="n">
        <v>50.83</v>
      </c>
      <c r="H6014" s="5" t="n">
        <v>5710000</v>
      </c>
      <c r="I6014" s="3"/>
      <c r="J6014" s="3" t="n">
        <f aca="false">ROUND((G6014-G6013)/G6013*100,2)</f>
        <v>4.25</v>
      </c>
      <c r="K6014" s="3" t="str">
        <f aca="false">B6014&amp;"_"&amp;C6014</f>
        <v>13_2024-01-18</v>
      </c>
    </row>
    <row r="6015" customFormat="false" ht="15" hidden="false" customHeight="false" outlineLevel="0" collapsed="false">
      <c r="A6015" s="3" t="n">
        <v>6014</v>
      </c>
      <c r="B6015" s="3" t="n">
        <v>13</v>
      </c>
      <c r="C6015" s="3" t="s">
        <v>70</v>
      </c>
      <c r="D6015" s="4" t="n">
        <v>51.37</v>
      </c>
      <c r="E6015" s="4" t="n">
        <v>51.43</v>
      </c>
      <c r="F6015" s="4" t="n">
        <v>50.99</v>
      </c>
      <c r="G6015" s="4" t="n">
        <v>51.25</v>
      </c>
      <c r="H6015" s="5" t="n">
        <v>3991822</v>
      </c>
      <c r="I6015" s="3"/>
      <c r="J6015" s="3" t="n">
        <f aca="false">ROUND((G6015-G6014)/G6014*100,2)</f>
        <v>0.83</v>
      </c>
      <c r="K6015" s="3" t="str">
        <f aca="false">B6015&amp;"_"&amp;C6015</f>
        <v>13_2024-01-19</v>
      </c>
    </row>
    <row r="6016" customFormat="false" ht="15" hidden="false" customHeight="false" outlineLevel="0" collapsed="false">
      <c r="A6016" s="3" t="n">
        <v>6015</v>
      </c>
      <c r="B6016" s="3" t="n">
        <v>13</v>
      </c>
      <c r="C6016" s="3" t="s">
        <v>71</v>
      </c>
      <c r="D6016" s="4" t="n">
        <v>51.96</v>
      </c>
      <c r="E6016" s="4" t="n">
        <v>52.17</v>
      </c>
      <c r="F6016" s="4" t="n">
        <v>51.84</v>
      </c>
      <c r="G6016" s="4" t="n">
        <v>51.94</v>
      </c>
      <c r="H6016" s="5" t="n">
        <v>6172437</v>
      </c>
      <c r="I6016" s="3"/>
      <c r="J6016" s="3" t="n">
        <f aca="false">ROUND((G6016-G6015)/G6015*100,2)</f>
        <v>1.35</v>
      </c>
      <c r="K6016" s="3" t="str">
        <f aca="false">B6016&amp;"_"&amp;C6016</f>
        <v>13_2024-01-22</v>
      </c>
    </row>
    <row r="6017" customFormat="false" ht="15" hidden="false" customHeight="false" outlineLevel="0" collapsed="false">
      <c r="A6017" s="3" t="n">
        <v>6016</v>
      </c>
      <c r="B6017" s="3" t="n">
        <v>13</v>
      </c>
      <c r="C6017" s="3" t="s">
        <v>72</v>
      </c>
      <c r="D6017" s="4" t="n">
        <v>50.57</v>
      </c>
      <c r="E6017" s="4" t="n">
        <v>50.77</v>
      </c>
      <c r="F6017" s="4" t="n">
        <v>50.29</v>
      </c>
      <c r="G6017" s="4" t="n">
        <v>50.74</v>
      </c>
      <c r="H6017" s="5" t="n">
        <v>1604543</v>
      </c>
      <c r="I6017" s="3"/>
      <c r="J6017" s="3" t="n">
        <f aca="false">ROUND((G6017-G6016)/G6016*100,2)</f>
        <v>-2.31</v>
      </c>
      <c r="K6017" s="3" t="str">
        <f aca="false">B6017&amp;"_"&amp;C6017</f>
        <v>13_2024-01-23</v>
      </c>
    </row>
    <row r="6018" customFormat="false" ht="15" hidden="false" customHeight="false" outlineLevel="0" collapsed="false">
      <c r="A6018" s="3" t="n">
        <v>6017</v>
      </c>
      <c r="B6018" s="3" t="n">
        <v>13</v>
      </c>
      <c r="C6018" s="3" t="s">
        <v>73</v>
      </c>
      <c r="D6018" s="4" t="n">
        <v>51.9</v>
      </c>
      <c r="E6018" s="4" t="n">
        <v>52.17</v>
      </c>
      <c r="F6018" s="4" t="n">
        <v>51.44</v>
      </c>
      <c r="G6018" s="4" t="n">
        <v>51.72</v>
      </c>
      <c r="H6018" s="5" t="n">
        <v>4377837</v>
      </c>
      <c r="I6018" s="3"/>
      <c r="J6018" s="3" t="n">
        <f aca="false">ROUND((G6018-G6017)/G6017*100,2)</f>
        <v>1.93</v>
      </c>
      <c r="K6018" s="3" t="str">
        <f aca="false">B6018&amp;"_"&amp;C6018</f>
        <v>13_2024-01-24</v>
      </c>
    </row>
    <row r="6019" customFormat="false" ht="15" hidden="false" customHeight="false" outlineLevel="0" collapsed="false">
      <c r="A6019" s="3" t="n">
        <v>6018</v>
      </c>
      <c r="B6019" s="3" t="n">
        <v>13</v>
      </c>
      <c r="C6019" s="3" t="s">
        <v>74</v>
      </c>
      <c r="D6019" s="4" t="n">
        <v>52.38</v>
      </c>
      <c r="E6019" s="4" t="n">
        <v>52.58</v>
      </c>
      <c r="F6019" s="4" t="n">
        <v>52.08</v>
      </c>
      <c r="G6019" s="4" t="n">
        <v>52.38</v>
      </c>
      <c r="H6019" s="5" t="n">
        <v>6530138</v>
      </c>
      <c r="I6019" s="3"/>
      <c r="J6019" s="3" t="n">
        <f aca="false">ROUND((G6019-G6018)/G6018*100,2)</f>
        <v>1.28</v>
      </c>
      <c r="K6019" s="3" t="str">
        <f aca="false">B6019&amp;"_"&amp;C6019</f>
        <v>13_2024-01-25</v>
      </c>
    </row>
    <row r="6020" customFormat="false" ht="15" hidden="false" customHeight="false" outlineLevel="0" collapsed="false">
      <c r="A6020" s="3" t="n">
        <v>6019</v>
      </c>
      <c r="B6020" s="3" t="n">
        <v>13</v>
      </c>
      <c r="C6020" s="3" t="s">
        <v>75</v>
      </c>
      <c r="D6020" s="4" t="n">
        <v>51.75</v>
      </c>
      <c r="E6020" s="4" t="n">
        <v>52.13</v>
      </c>
      <c r="F6020" s="4" t="n">
        <v>51.64</v>
      </c>
      <c r="G6020" s="4" t="n">
        <v>51.83</v>
      </c>
      <c r="H6020" s="5" t="n">
        <v>3973730</v>
      </c>
      <c r="I6020" s="3"/>
      <c r="J6020" s="3" t="n">
        <f aca="false">ROUND((G6020-G6019)/G6019*100,2)</f>
        <v>-1.05</v>
      </c>
      <c r="K6020" s="3" t="str">
        <f aca="false">B6020&amp;"_"&amp;C6020</f>
        <v>13_2024-01-26</v>
      </c>
    </row>
    <row r="6021" customFormat="false" ht="15" hidden="false" customHeight="false" outlineLevel="0" collapsed="false">
      <c r="A6021" s="3" t="n">
        <v>6020</v>
      </c>
      <c r="B6021" s="3" t="n">
        <v>13</v>
      </c>
      <c r="C6021" s="3" t="s">
        <v>76</v>
      </c>
      <c r="D6021" s="4" t="n">
        <v>51.69</v>
      </c>
      <c r="E6021" s="4" t="n">
        <v>51.93</v>
      </c>
      <c r="F6021" s="4" t="n">
        <v>51.45</v>
      </c>
      <c r="G6021" s="4" t="n">
        <v>51.58</v>
      </c>
      <c r="H6021" s="5" t="n">
        <v>2127832</v>
      </c>
      <c r="I6021" s="3"/>
      <c r="J6021" s="3" t="n">
        <f aca="false">ROUND((G6021-G6020)/G6020*100,2)</f>
        <v>-0.48</v>
      </c>
      <c r="K6021" s="3" t="str">
        <f aca="false">B6021&amp;"_"&amp;C6021</f>
        <v>13_2024-01-29</v>
      </c>
    </row>
    <row r="6022" customFormat="false" ht="15" hidden="false" customHeight="false" outlineLevel="0" collapsed="false">
      <c r="A6022" s="3" t="n">
        <v>6021</v>
      </c>
      <c r="B6022" s="3" t="n">
        <v>13</v>
      </c>
      <c r="C6022" s="3" t="s">
        <v>77</v>
      </c>
      <c r="D6022" s="4" t="n">
        <v>50.95</v>
      </c>
      <c r="E6022" s="4" t="n">
        <v>51.06</v>
      </c>
      <c r="F6022" s="4" t="n">
        <v>50.66</v>
      </c>
      <c r="G6022" s="4" t="n">
        <v>50.97</v>
      </c>
      <c r="H6022" s="5" t="n">
        <v>3101205</v>
      </c>
      <c r="I6022" s="3"/>
      <c r="J6022" s="3" t="n">
        <f aca="false">ROUND((G6022-G6021)/G6021*100,2)</f>
        <v>-1.18</v>
      </c>
      <c r="K6022" s="3" t="str">
        <f aca="false">B6022&amp;"_"&amp;C6022</f>
        <v>13_2024-01-30</v>
      </c>
    </row>
    <row r="6023" customFormat="false" ht="15" hidden="false" customHeight="false" outlineLevel="0" collapsed="false">
      <c r="A6023" s="3" t="n">
        <v>6022</v>
      </c>
      <c r="B6023" s="3" t="n">
        <v>13</v>
      </c>
      <c r="C6023" s="3" t="s">
        <v>78</v>
      </c>
      <c r="D6023" s="4" t="n">
        <v>51.86</v>
      </c>
      <c r="E6023" s="4" t="n">
        <v>52.08</v>
      </c>
      <c r="F6023" s="4" t="n">
        <v>51.64</v>
      </c>
      <c r="G6023" s="4" t="n">
        <v>52.02</v>
      </c>
      <c r="H6023" s="5" t="n">
        <v>4267014</v>
      </c>
      <c r="I6023" s="3"/>
      <c r="J6023" s="3" t="n">
        <f aca="false">ROUND((G6023-G6022)/G6022*100,2)</f>
        <v>2.06</v>
      </c>
      <c r="K6023" s="3" t="str">
        <f aca="false">B6023&amp;"_"&amp;C6023</f>
        <v>13_2024-01-31</v>
      </c>
    </row>
    <row r="6024" customFormat="false" ht="15" hidden="false" customHeight="false" outlineLevel="0" collapsed="false">
      <c r="A6024" s="3" t="n">
        <v>6023</v>
      </c>
      <c r="B6024" s="3" t="n">
        <v>13</v>
      </c>
      <c r="C6024" s="3" t="s">
        <v>79</v>
      </c>
      <c r="D6024" s="4" t="n">
        <v>52.67</v>
      </c>
      <c r="E6024" s="4" t="n">
        <v>52.98</v>
      </c>
      <c r="F6024" s="4" t="n">
        <v>52.3</v>
      </c>
      <c r="G6024" s="4" t="n">
        <v>52.56</v>
      </c>
      <c r="H6024" s="5" t="n">
        <v>1618203</v>
      </c>
      <c r="I6024" s="3"/>
      <c r="J6024" s="3" t="n">
        <f aca="false">ROUND((G6024-G6023)/G6023*100,2)</f>
        <v>1.04</v>
      </c>
      <c r="K6024" s="3" t="str">
        <f aca="false">B6024&amp;"_"&amp;C6024</f>
        <v>13_2024-02-01</v>
      </c>
    </row>
    <row r="6025" customFormat="false" ht="15" hidden="false" customHeight="false" outlineLevel="0" collapsed="false">
      <c r="A6025" s="3" t="n">
        <v>6024</v>
      </c>
      <c r="B6025" s="3" t="n">
        <v>13</v>
      </c>
      <c r="C6025" s="3" t="s">
        <v>80</v>
      </c>
      <c r="D6025" s="4" t="n">
        <v>52.3</v>
      </c>
      <c r="E6025" s="4" t="n">
        <v>52.62</v>
      </c>
      <c r="F6025" s="4" t="n">
        <v>52.26</v>
      </c>
      <c r="G6025" s="4" t="n">
        <v>52.38</v>
      </c>
      <c r="H6025" s="5" t="n">
        <v>2914473</v>
      </c>
      <c r="I6025" s="3"/>
      <c r="J6025" s="3" t="n">
        <f aca="false">ROUND((G6025-G6024)/G6024*100,2)</f>
        <v>-0.34</v>
      </c>
      <c r="K6025" s="3" t="str">
        <f aca="false">B6025&amp;"_"&amp;C6025</f>
        <v>13_2024-02-02</v>
      </c>
    </row>
    <row r="6026" customFormat="false" ht="15" hidden="false" customHeight="false" outlineLevel="0" collapsed="false">
      <c r="A6026" s="3" t="n">
        <v>6025</v>
      </c>
      <c r="B6026" s="3" t="n">
        <v>13</v>
      </c>
      <c r="C6026" s="3" t="s">
        <v>81</v>
      </c>
      <c r="D6026" s="4" t="n">
        <v>52.18</v>
      </c>
      <c r="E6026" s="4" t="n">
        <v>52.36</v>
      </c>
      <c r="F6026" s="4" t="n">
        <v>52.01</v>
      </c>
      <c r="G6026" s="4" t="n">
        <v>52.19</v>
      </c>
      <c r="H6026" s="5" t="n">
        <v>1899246</v>
      </c>
      <c r="I6026" s="3"/>
      <c r="J6026" s="3" t="n">
        <f aca="false">ROUND((G6026-G6025)/G6025*100,2)</f>
        <v>-0.36</v>
      </c>
      <c r="K6026" s="3" t="str">
        <f aca="false">B6026&amp;"_"&amp;C6026</f>
        <v>13_2024-02-05</v>
      </c>
    </row>
    <row r="6027" customFormat="false" ht="15" hidden="false" customHeight="false" outlineLevel="0" collapsed="false">
      <c r="A6027" s="3" t="n">
        <v>6026</v>
      </c>
      <c r="B6027" s="3" t="n">
        <v>13</v>
      </c>
      <c r="C6027" s="3" t="s">
        <v>82</v>
      </c>
      <c r="D6027" s="4" t="n">
        <v>52.34</v>
      </c>
      <c r="E6027" s="4" t="n">
        <v>52.55</v>
      </c>
      <c r="F6027" s="4" t="n">
        <v>52.26</v>
      </c>
      <c r="G6027" s="4" t="n">
        <v>52.54</v>
      </c>
      <c r="H6027" s="5" t="n">
        <v>3023070</v>
      </c>
      <c r="I6027" s="3"/>
      <c r="J6027" s="3" t="n">
        <f aca="false">ROUND((G6027-G6026)/G6026*100,2)</f>
        <v>0.67</v>
      </c>
      <c r="K6027" s="3" t="str">
        <f aca="false">B6027&amp;"_"&amp;C6027</f>
        <v>13_2024-02-06</v>
      </c>
    </row>
    <row r="6028" customFormat="false" ht="15" hidden="false" customHeight="false" outlineLevel="0" collapsed="false">
      <c r="A6028" s="3" t="n">
        <v>6027</v>
      </c>
      <c r="B6028" s="3" t="n">
        <v>13</v>
      </c>
      <c r="C6028" s="3" t="s">
        <v>83</v>
      </c>
      <c r="D6028" s="4" t="n">
        <v>52.61</v>
      </c>
      <c r="E6028" s="4" t="n">
        <v>53.05</v>
      </c>
      <c r="F6028" s="4" t="n">
        <v>52.56</v>
      </c>
      <c r="G6028" s="4" t="n">
        <v>52.74</v>
      </c>
      <c r="H6028" s="5" t="n">
        <v>7902585</v>
      </c>
      <c r="I6028" s="3"/>
      <c r="J6028" s="3" t="n">
        <f aca="false">ROUND((G6028-G6027)/G6027*100,2)</f>
        <v>0.38</v>
      </c>
      <c r="K6028" s="3" t="str">
        <f aca="false">B6028&amp;"_"&amp;C6028</f>
        <v>13_2024-02-07</v>
      </c>
    </row>
    <row r="6029" customFormat="false" ht="15" hidden="false" customHeight="false" outlineLevel="0" collapsed="false">
      <c r="A6029" s="3" t="n">
        <v>6028</v>
      </c>
      <c r="B6029" s="3" t="n">
        <v>13</v>
      </c>
      <c r="C6029" s="3" t="s">
        <v>84</v>
      </c>
      <c r="D6029" s="4" t="n">
        <v>54.42</v>
      </c>
      <c r="E6029" s="4" t="n">
        <v>54.6</v>
      </c>
      <c r="F6029" s="4" t="n">
        <v>54.3</v>
      </c>
      <c r="G6029" s="4" t="n">
        <v>54.45</v>
      </c>
      <c r="H6029" s="5" t="n">
        <v>3341476</v>
      </c>
      <c r="I6029" s="3"/>
      <c r="J6029" s="3" t="n">
        <f aca="false">ROUND((G6029-G6028)/G6028*100,2)</f>
        <v>3.24</v>
      </c>
      <c r="K6029" s="3" t="str">
        <f aca="false">B6029&amp;"_"&amp;C6029</f>
        <v>13_2024-02-08</v>
      </c>
    </row>
    <row r="6030" customFormat="false" ht="15" hidden="false" customHeight="false" outlineLevel="0" collapsed="false">
      <c r="A6030" s="3" t="n">
        <v>6029</v>
      </c>
      <c r="B6030" s="3" t="n">
        <v>13</v>
      </c>
      <c r="C6030" s="3" t="s">
        <v>85</v>
      </c>
      <c r="D6030" s="4" t="n">
        <v>55.01</v>
      </c>
      <c r="E6030" s="4" t="n">
        <v>55.18</v>
      </c>
      <c r="F6030" s="4" t="n">
        <v>54.89</v>
      </c>
      <c r="G6030" s="4" t="n">
        <v>54.99</v>
      </c>
      <c r="H6030" s="5" t="n">
        <v>5722225</v>
      </c>
      <c r="I6030" s="3"/>
      <c r="J6030" s="3" t="n">
        <f aca="false">ROUND((G6030-G6029)/G6029*100,2)</f>
        <v>0.99</v>
      </c>
      <c r="K6030" s="3" t="str">
        <f aca="false">B6030&amp;"_"&amp;C6030</f>
        <v>13_2024-02-09</v>
      </c>
    </row>
    <row r="6031" customFormat="false" ht="15" hidden="false" customHeight="false" outlineLevel="0" collapsed="false">
      <c r="A6031" s="3" t="n">
        <v>6030</v>
      </c>
      <c r="B6031" s="3" t="n">
        <v>13</v>
      </c>
      <c r="C6031" s="3" t="s">
        <v>86</v>
      </c>
      <c r="D6031" s="4" t="n">
        <v>55.15</v>
      </c>
      <c r="E6031" s="4" t="n">
        <v>55.17</v>
      </c>
      <c r="F6031" s="4" t="n">
        <v>54.93</v>
      </c>
      <c r="G6031" s="4" t="n">
        <v>55.15</v>
      </c>
      <c r="H6031" s="5" t="n">
        <v>917116</v>
      </c>
      <c r="I6031" s="3"/>
      <c r="J6031" s="3" t="n">
        <f aca="false">ROUND((G6031-G6030)/G6030*100,2)</f>
        <v>0.29</v>
      </c>
      <c r="K6031" s="3" t="str">
        <f aca="false">B6031&amp;"_"&amp;C6031</f>
        <v>13_2024-02-12</v>
      </c>
    </row>
    <row r="6032" customFormat="false" ht="15" hidden="false" customHeight="false" outlineLevel="0" collapsed="false">
      <c r="A6032" s="3" t="n">
        <v>6031</v>
      </c>
      <c r="B6032" s="3" t="n">
        <v>13</v>
      </c>
      <c r="C6032" s="3" t="s">
        <v>87</v>
      </c>
      <c r="D6032" s="4" t="n">
        <v>54.48</v>
      </c>
      <c r="E6032" s="4" t="n">
        <v>54.75</v>
      </c>
      <c r="F6032" s="4" t="n">
        <v>54.17</v>
      </c>
      <c r="G6032" s="4" t="n">
        <v>54.4</v>
      </c>
      <c r="H6032" s="5" t="n">
        <v>3425194</v>
      </c>
      <c r="I6032" s="3"/>
      <c r="J6032" s="3" t="n">
        <f aca="false">ROUND((G6032-G6031)/G6031*100,2)</f>
        <v>-1.36</v>
      </c>
      <c r="K6032" s="3" t="str">
        <f aca="false">B6032&amp;"_"&amp;C6032</f>
        <v>13_2024-02-13</v>
      </c>
    </row>
    <row r="6033" customFormat="false" ht="15" hidden="false" customHeight="false" outlineLevel="0" collapsed="false">
      <c r="A6033" s="3" t="n">
        <v>6032</v>
      </c>
      <c r="B6033" s="3" t="n">
        <v>13</v>
      </c>
      <c r="C6033" s="3" t="s">
        <v>88</v>
      </c>
      <c r="D6033" s="4" t="n">
        <v>54.46</v>
      </c>
      <c r="E6033" s="4" t="n">
        <v>54.59</v>
      </c>
      <c r="F6033" s="4" t="n">
        <v>54.34</v>
      </c>
      <c r="G6033" s="4" t="n">
        <v>54.53</v>
      </c>
      <c r="H6033" s="5" t="n">
        <v>6125490</v>
      </c>
      <c r="I6033" s="3"/>
      <c r="J6033" s="3" t="n">
        <f aca="false">ROUND((G6033-G6032)/G6032*100,2)</f>
        <v>0.24</v>
      </c>
      <c r="K6033" s="3" t="str">
        <f aca="false">B6033&amp;"_"&amp;C6033</f>
        <v>13_2024-02-14</v>
      </c>
    </row>
    <row r="6034" customFormat="false" ht="15" hidden="false" customHeight="false" outlineLevel="0" collapsed="false">
      <c r="A6034" s="3" t="n">
        <v>6033</v>
      </c>
      <c r="B6034" s="3" t="n">
        <v>13</v>
      </c>
      <c r="C6034" s="3" t="s">
        <v>89</v>
      </c>
      <c r="D6034" s="4" t="n">
        <v>54.97</v>
      </c>
      <c r="E6034" s="4" t="n">
        <v>54.98</v>
      </c>
      <c r="F6034" s="4" t="n">
        <v>54.62</v>
      </c>
      <c r="G6034" s="4" t="n">
        <v>54.9</v>
      </c>
      <c r="H6034" s="5" t="n">
        <v>5839042</v>
      </c>
      <c r="I6034" s="3"/>
      <c r="J6034" s="3" t="n">
        <f aca="false">ROUND((G6034-G6033)/G6033*100,2)</f>
        <v>0.68</v>
      </c>
      <c r="K6034" s="3" t="str">
        <f aca="false">B6034&amp;"_"&amp;C6034</f>
        <v>13_2024-02-15</v>
      </c>
    </row>
    <row r="6035" customFormat="false" ht="15" hidden="false" customHeight="false" outlineLevel="0" collapsed="false">
      <c r="A6035" s="3" t="n">
        <v>6034</v>
      </c>
      <c r="B6035" s="3" t="n">
        <v>13</v>
      </c>
      <c r="C6035" s="3" t="s">
        <v>90</v>
      </c>
      <c r="D6035" s="4" t="n">
        <v>55.52</v>
      </c>
      <c r="E6035" s="4" t="n">
        <v>55.61</v>
      </c>
      <c r="F6035" s="4" t="n">
        <v>55.01</v>
      </c>
      <c r="G6035" s="4" t="n">
        <v>55.33</v>
      </c>
      <c r="H6035" s="5" t="n">
        <v>2149007</v>
      </c>
      <c r="I6035" s="3"/>
      <c r="J6035" s="3" t="n">
        <f aca="false">ROUND((G6035-G6034)/G6034*100,2)</f>
        <v>0.78</v>
      </c>
      <c r="K6035" s="3" t="str">
        <f aca="false">B6035&amp;"_"&amp;C6035</f>
        <v>13_2024-02-16</v>
      </c>
    </row>
    <row r="6036" customFormat="false" ht="15" hidden="false" customHeight="false" outlineLevel="0" collapsed="false">
      <c r="A6036" s="3" t="n">
        <v>6035</v>
      </c>
      <c r="B6036" s="3" t="n">
        <v>13</v>
      </c>
      <c r="C6036" s="3" t="s">
        <v>91</v>
      </c>
      <c r="D6036" s="4" t="n">
        <v>55.09</v>
      </c>
      <c r="E6036" s="4" t="n">
        <v>55.11</v>
      </c>
      <c r="F6036" s="4" t="n">
        <v>54.65</v>
      </c>
      <c r="G6036" s="4" t="n">
        <v>54.95</v>
      </c>
      <c r="H6036" s="5" t="n">
        <v>3166039</v>
      </c>
      <c r="I6036" s="3"/>
      <c r="J6036" s="3" t="n">
        <f aca="false">ROUND((G6036-G6035)/G6035*100,2)</f>
        <v>-0.69</v>
      </c>
      <c r="K6036" s="3" t="str">
        <f aca="false">B6036&amp;"_"&amp;C6036</f>
        <v>13_2024-02-19</v>
      </c>
    </row>
    <row r="6037" customFormat="false" ht="15" hidden="false" customHeight="false" outlineLevel="0" collapsed="false">
      <c r="A6037" s="3" t="n">
        <v>6036</v>
      </c>
      <c r="B6037" s="3" t="n">
        <v>13</v>
      </c>
      <c r="C6037" s="3" t="s">
        <v>92</v>
      </c>
      <c r="D6037" s="4" t="n">
        <v>54.57</v>
      </c>
      <c r="E6037" s="4" t="n">
        <v>54.85</v>
      </c>
      <c r="F6037" s="4" t="n">
        <v>54.4</v>
      </c>
      <c r="G6037" s="4" t="n">
        <v>54.53</v>
      </c>
      <c r="H6037" s="5" t="n">
        <v>2794183</v>
      </c>
      <c r="I6037" s="3"/>
      <c r="J6037" s="3" t="n">
        <f aca="false">ROUND((G6037-G6036)/G6036*100,2)</f>
        <v>-0.76</v>
      </c>
      <c r="K6037" s="3" t="str">
        <f aca="false">B6037&amp;"_"&amp;C6037</f>
        <v>13_2024-02-20</v>
      </c>
    </row>
    <row r="6038" customFormat="false" ht="15" hidden="false" customHeight="false" outlineLevel="0" collapsed="false">
      <c r="A6038" s="3" t="n">
        <v>6037</v>
      </c>
      <c r="B6038" s="3" t="n">
        <v>13</v>
      </c>
      <c r="C6038" s="3" t="s">
        <v>93</v>
      </c>
      <c r="D6038" s="4" t="n">
        <v>54.46</v>
      </c>
      <c r="E6038" s="4" t="n">
        <v>54.53</v>
      </c>
      <c r="F6038" s="4" t="n">
        <v>54.08</v>
      </c>
      <c r="G6038" s="4" t="n">
        <v>54.28</v>
      </c>
      <c r="H6038" s="5" t="n">
        <v>5092477</v>
      </c>
      <c r="I6038" s="3"/>
      <c r="J6038" s="3" t="n">
        <f aca="false">ROUND((G6038-G6037)/G6037*100,2)</f>
        <v>-0.46</v>
      </c>
      <c r="K6038" s="3" t="str">
        <f aca="false">B6038&amp;"_"&amp;C6038</f>
        <v>13_2024-02-21</v>
      </c>
    </row>
    <row r="6039" customFormat="false" ht="15" hidden="false" customHeight="false" outlineLevel="0" collapsed="false">
      <c r="A6039" s="3" t="n">
        <v>6038</v>
      </c>
      <c r="B6039" s="3" t="n">
        <v>13</v>
      </c>
      <c r="C6039" s="3" t="s">
        <v>94</v>
      </c>
      <c r="D6039" s="4" t="n">
        <v>53.36</v>
      </c>
      <c r="E6039" s="4" t="n">
        <v>53.62</v>
      </c>
      <c r="F6039" s="4" t="n">
        <v>53.14</v>
      </c>
      <c r="G6039" s="4" t="n">
        <v>53.37</v>
      </c>
      <c r="H6039" s="5" t="n">
        <v>3218184</v>
      </c>
      <c r="I6039" s="3"/>
      <c r="J6039" s="3" t="n">
        <f aca="false">ROUND((G6039-G6038)/G6038*100,2)</f>
        <v>-1.68</v>
      </c>
      <c r="K6039" s="3" t="str">
        <f aca="false">B6039&amp;"_"&amp;C6039</f>
        <v>13_2024-02-22</v>
      </c>
    </row>
    <row r="6040" customFormat="false" ht="15" hidden="false" customHeight="false" outlineLevel="0" collapsed="false">
      <c r="A6040" s="3" t="n">
        <v>6039</v>
      </c>
      <c r="B6040" s="3" t="n">
        <v>13</v>
      </c>
      <c r="C6040" s="3" t="s">
        <v>95</v>
      </c>
      <c r="D6040" s="4" t="n">
        <v>53.38</v>
      </c>
      <c r="E6040" s="4" t="n">
        <v>53.66</v>
      </c>
      <c r="F6040" s="4" t="n">
        <v>53.24</v>
      </c>
      <c r="G6040" s="4" t="n">
        <v>53.48</v>
      </c>
      <c r="H6040" s="5" t="n">
        <v>5166659</v>
      </c>
      <c r="I6040" s="3"/>
      <c r="J6040" s="3" t="n">
        <f aca="false">ROUND((G6040-G6039)/G6039*100,2)</f>
        <v>0.21</v>
      </c>
      <c r="K6040" s="3" t="str">
        <f aca="false">B6040&amp;"_"&amp;C6040</f>
        <v>13_2024-02-23</v>
      </c>
    </row>
    <row r="6041" customFormat="false" ht="15" hidden="false" customHeight="false" outlineLevel="0" collapsed="false">
      <c r="A6041" s="3" t="n">
        <v>6040</v>
      </c>
      <c r="B6041" s="3" t="n">
        <v>13</v>
      </c>
      <c r="C6041" s="3" t="s">
        <v>96</v>
      </c>
      <c r="D6041" s="4" t="n">
        <v>54.41</v>
      </c>
      <c r="E6041" s="4" t="n">
        <v>54.56</v>
      </c>
      <c r="F6041" s="4" t="n">
        <v>54.23</v>
      </c>
      <c r="G6041" s="4" t="n">
        <v>54.26</v>
      </c>
      <c r="H6041" s="5" t="n">
        <v>6125039</v>
      </c>
      <c r="I6041" s="3"/>
      <c r="J6041" s="3" t="n">
        <f aca="false">ROUND((G6041-G6040)/G6040*100,2)</f>
        <v>1.46</v>
      </c>
      <c r="K6041" s="3" t="str">
        <f aca="false">B6041&amp;"_"&amp;C6041</f>
        <v>13_2024-02-26</v>
      </c>
    </row>
    <row r="6042" customFormat="false" ht="15" hidden="false" customHeight="false" outlineLevel="0" collapsed="false">
      <c r="A6042" s="3" t="n">
        <v>6041</v>
      </c>
      <c r="B6042" s="3" t="n">
        <v>13</v>
      </c>
      <c r="C6042" s="3" t="s">
        <v>97</v>
      </c>
      <c r="D6042" s="4" t="n">
        <v>54.13</v>
      </c>
      <c r="E6042" s="4" t="n">
        <v>54.31</v>
      </c>
      <c r="F6042" s="4" t="n">
        <v>53.93</v>
      </c>
      <c r="G6042" s="4" t="n">
        <v>54.21</v>
      </c>
      <c r="H6042" s="5" t="n">
        <v>4222508</v>
      </c>
      <c r="I6042" s="3"/>
      <c r="J6042" s="3" t="n">
        <f aca="false">ROUND((G6042-G6041)/G6041*100,2)</f>
        <v>-0.09</v>
      </c>
      <c r="K6042" s="3" t="str">
        <f aca="false">B6042&amp;"_"&amp;C6042</f>
        <v>13_2024-02-27</v>
      </c>
    </row>
    <row r="6043" customFormat="false" ht="15" hidden="false" customHeight="false" outlineLevel="0" collapsed="false">
      <c r="A6043" s="3" t="n">
        <v>6042</v>
      </c>
      <c r="B6043" s="3" t="n">
        <v>13</v>
      </c>
      <c r="C6043" s="3" t="s">
        <v>98</v>
      </c>
      <c r="D6043" s="4" t="n">
        <v>52.39</v>
      </c>
      <c r="E6043" s="4" t="n">
        <v>52.56</v>
      </c>
      <c r="F6043" s="4" t="n">
        <v>52.18</v>
      </c>
      <c r="G6043" s="4" t="n">
        <v>52.29</v>
      </c>
      <c r="H6043" s="5" t="n">
        <v>4636613</v>
      </c>
      <c r="I6043" s="3"/>
      <c r="J6043" s="3" t="n">
        <f aca="false">ROUND((G6043-G6042)/G6042*100,2)</f>
        <v>-3.54</v>
      </c>
      <c r="K6043" s="3" t="str">
        <f aca="false">B6043&amp;"_"&amp;C6043</f>
        <v>13_2024-02-28</v>
      </c>
    </row>
    <row r="6044" customFormat="false" ht="15" hidden="false" customHeight="false" outlineLevel="0" collapsed="false">
      <c r="A6044" s="3" t="n">
        <v>6043</v>
      </c>
      <c r="B6044" s="3" t="n">
        <v>13</v>
      </c>
      <c r="C6044" s="3" t="s">
        <v>99</v>
      </c>
      <c r="D6044" s="4" t="n">
        <v>51.96</v>
      </c>
      <c r="E6044" s="4" t="n">
        <v>52.12</v>
      </c>
      <c r="F6044" s="4" t="n">
        <v>51.69</v>
      </c>
      <c r="G6044" s="4" t="n">
        <v>51.95</v>
      </c>
      <c r="H6044" s="5" t="n">
        <v>4071219</v>
      </c>
      <c r="I6044" s="3"/>
      <c r="J6044" s="3" t="n">
        <f aca="false">ROUND((G6044-G6043)/G6043*100,2)</f>
        <v>-0.65</v>
      </c>
      <c r="K6044" s="3" t="str">
        <f aca="false">B6044&amp;"_"&amp;C6044</f>
        <v>13_2024-02-29</v>
      </c>
    </row>
    <row r="6045" customFormat="false" ht="15" hidden="false" customHeight="false" outlineLevel="0" collapsed="false">
      <c r="A6045" s="3" t="n">
        <v>6044</v>
      </c>
      <c r="B6045" s="3" t="n">
        <v>13</v>
      </c>
      <c r="C6045" s="3" t="s">
        <v>100</v>
      </c>
      <c r="D6045" s="4" t="n">
        <v>52.11</v>
      </c>
      <c r="E6045" s="4" t="n">
        <v>52.44</v>
      </c>
      <c r="F6045" s="4" t="n">
        <v>51.79</v>
      </c>
      <c r="G6045" s="4" t="n">
        <v>52.15</v>
      </c>
      <c r="H6045" s="5" t="n">
        <v>6567484</v>
      </c>
      <c r="I6045" s="3"/>
      <c r="J6045" s="3" t="n">
        <f aca="false">ROUND((G6045-G6044)/G6044*100,2)</f>
        <v>0.38</v>
      </c>
      <c r="K6045" s="3" t="str">
        <f aca="false">B6045&amp;"_"&amp;C6045</f>
        <v>13_2024-03-01</v>
      </c>
    </row>
    <row r="6046" customFormat="false" ht="15" hidden="false" customHeight="false" outlineLevel="0" collapsed="false">
      <c r="A6046" s="3" t="n">
        <v>6045</v>
      </c>
      <c r="B6046" s="3" t="n">
        <v>13</v>
      </c>
      <c r="C6046" s="3" t="s">
        <v>101</v>
      </c>
      <c r="D6046" s="4" t="n">
        <v>52.86</v>
      </c>
      <c r="E6046" s="4" t="n">
        <v>53.02</v>
      </c>
      <c r="F6046" s="4" t="n">
        <v>52.74</v>
      </c>
      <c r="G6046" s="4" t="n">
        <v>52.82</v>
      </c>
      <c r="H6046" s="5" t="n">
        <v>3922583</v>
      </c>
      <c r="I6046" s="3"/>
      <c r="J6046" s="3" t="n">
        <f aca="false">ROUND((G6046-G6045)/G6045*100,2)</f>
        <v>1.28</v>
      </c>
      <c r="K6046" s="3" t="str">
        <f aca="false">B6046&amp;"_"&amp;C6046</f>
        <v>13_2024-03-04</v>
      </c>
    </row>
    <row r="6047" customFormat="false" ht="15" hidden="false" customHeight="false" outlineLevel="0" collapsed="false">
      <c r="A6047" s="3" t="n">
        <v>6046</v>
      </c>
      <c r="B6047" s="3" t="n">
        <v>13</v>
      </c>
      <c r="C6047" s="3" t="s">
        <v>102</v>
      </c>
      <c r="D6047" s="4" t="n">
        <v>53.76</v>
      </c>
      <c r="E6047" s="4" t="n">
        <v>53.83</v>
      </c>
      <c r="F6047" s="4" t="n">
        <v>53.51</v>
      </c>
      <c r="G6047" s="4" t="n">
        <v>53.56</v>
      </c>
      <c r="H6047" s="5" t="n">
        <v>7272667</v>
      </c>
      <c r="I6047" s="3"/>
      <c r="J6047" s="3" t="n">
        <f aca="false">ROUND((G6047-G6046)/G6046*100,2)</f>
        <v>1.4</v>
      </c>
      <c r="K6047" s="3" t="str">
        <f aca="false">B6047&amp;"_"&amp;C6047</f>
        <v>13_2024-03-05</v>
      </c>
    </row>
    <row r="6048" customFormat="false" ht="15" hidden="false" customHeight="false" outlineLevel="0" collapsed="false">
      <c r="A6048" s="3" t="n">
        <v>6047</v>
      </c>
      <c r="B6048" s="3" t="n">
        <v>13</v>
      </c>
      <c r="C6048" s="3" t="s">
        <v>103</v>
      </c>
      <c r="D6048" s="4" t="n">
        <v>53.45</v>
      </c>
      <c r="E6048" s="4" t="n">
        <v>53.52</v>
      </c>
      <c r="F6048" s="4" t="n">
        <v>53.22</v>
      </c>
      <c r="G6048" s="4" t="n">
        <v>53.27</v>
      </c>
      <c r="H6048" s="5" t="n">
        <v>1896625</v>
      </c>
      <c r="I6048" s="3"/>
      <c r="J6048" s="3" t="n">
        <f aca="false">ROUND((G6048-G6047)/G6047*100,2)</f>
        <v>-0.54</v>
      </c>
      <c r="K6048" s="3" t="str">
        <f aca="false">B6048&amp;"_"&amp;C6048</f>
        <v>13_2024-03-06</v>
      </c>
    </row>
    <row r="6049" customFormat="false" ht="15" hidden="false" customHeight="false" outlineLevel="0" collapsed="false">
      <c r="A6049" s="3" t="n">
        <v>6048</v>
      </c>
      <c r="B6049" s="3" t="n">
        <v>13</v>
      </c>
      <c r="C6049" s="3" t="s">
        <v>104</v>
      </c>
      <c r="D6049" s="4" t="n">
        <v>53.26</v>
      </c>
      <c r="E6049" s="4" t="n">
        <v>53.36</v>
      </c>
      <c r="F6049" s="4" t="n">
        <v>52.93</v>
      </c>
      <c r="G6049" s="4" t="n">
        <v>53.1</v>
      </c>
      <c r="H6049" s="5" t="n">
        <v>7470342</v>
      </c>
      <c r="I6049" s="3"/>
      <c r="J6049" s="3" t="n">
        <f aca="false">ROUND((G6049-G6048)/G6048*100,2)</f>
        <v>-0.32</v>
      </c>
      <c r="K6049" s="3" t="str">
        <f aca="false">B6049&amp;"_"&amp;C6049</f>
        <v>13_2024-03-07</v>
      </c>
    </row>
    <row r="6050" customFormat="false" ht="15" hidden="false" customHeight="false" outlineLevel="0" collapsed="false">
      <c r="A6050" s="3" t="n">
        <v>6049</v>
      </c>
      <c r="B6050" s="3" t="n">
        <v>13</v>
      </c>
      <c r="C6050" s="3" t="s">
        <v>105</v>
      </c>
      <c r="D6050" s="4" t="n">
        <v>52.16</v>
      </c>
      <c r="E6050" s="4" t="n">
        <v>52.32</v>
      </c>
      <c r="F6050" s="4" t="n">
        <v>52.07</v>
      </c>
      <c r="G6050" s="4" t="n">
        <v>52.29</v>
      </c>
      <c r="H6050" s="5" t="n">
        <v>7563506</v>
      </c>
      <c r="I6050" s="3"/>
      <c r="J6050" s="3" t="n">
        <f aca="false">ROUND((G6050-G6049)/G6049*100,2)</f>
        <v>-1.53</v>
      </c>
      <c r="K6050" s="3" t="str">
        <f aca="false">B6050&amp;"_"&amp;C6050</f>
        <v>13_2024-03-08</v>
      </c>
    </row>
    <row r="6051" customFormat="false" ht="15" hidden="false" customHeight="false" outlineLevel="0" collapsed="false">
      <c r="A6051" s="3" t="n">
        <v>6050</v>
      </c>
      <c r="B6051" s="3" t="n">
        <v>13</v>
      </c>
      <c r="C6051" s="3" t="s">
        <v>106</v>
      </c>
      <c r="D6051" s="4" t="n">
        <v>52.71</v>
      </c>
      <c r="E6051" s="4" t="n">
        <v>52.99</v>
      </c>
      <c r="F6051" s="4" t="n">
        <v>52.54</v>
      </c>
      <c r="G6051" s="4" t="n">
        <v>52.61</v>
      </c>
      <c r="H6051" s="5" t="n">
        <v>3472571</v>
      </c>
      <c r="I6051" s="3"/>
      <c r="J6051" s="3" t="n">
        <f aca="false">ROUND((G6051-G6050)/G6050*100,2)</f>
        <v>0.61</v>
      </c>
      <c r="K6051" s="3" t="str">
        <f aca="false">B6051&amp;"_"&amp;C6051</f>
        <v>13_2024-03-11</v>
      </c>
    </row>
    <row r="6052" customFormat="false" ht="15" hidden="false" customHeight="false" outlineLevel="0" collapsed="false">
      <c r="A6052" s="3" t="n">
        <v>6051</v>
      </c>
      <c r="B6052" s="3" t="n">
        <v>13</v>
      </c>
      <c r="C6052" s="3" t="s">
        <v>107</v>
      </c>
      <c r="D6052" s="4" t="n">
        <v>51.56</v>
      </c>
      <c r="E6052" s="4" t="n">
        <v>51.71</v>
      </c>
      <c r="F6052" s="4" t="n">
        <v>51.46</v>
      </c>
      <c r="G6052" s="4" t="n">
        <v>51.46</v>
      </c>
      <c r="H6052" s="5" t="n">
        <v>634990</v>
      </c>
      <c r="I6052" s="3"/>
      <c r="J6052" s="3" t="n">
        <f aca="false">ROUND((G6052-G6051)/G6051*100,2)</f>
        <v>-2.19</v>
      </c>
      <c r="K6052" s="3" t="str">
        <f aca="false">B6052&amp;"_"&amp;C6052</f>
        <v>13_2024-03-12</v>
      </c>
    </row>
    <row r="6053" customFormat="false" ht="15" hidden="false" customHeight="false" outlineLevel="0" collapsed="false">
      <c r="A6053" s="3" t="n">
        <v>6052</v>
      </c>
      <c r="B6053" s="3" t="n">
        <v>13</v>
      </c>
      <c r="C6053" s="3" t="s">
        <v>108</v>
      </c>
      <c r="D6053" s="4" t="n">
        <v>51.68</v>
      </c>
      <c r="E6053" s="4" t="n">
        <v>51.85</v>
      </c>
      <c r="F6053" s="4" t="n">
        <v>51.37</v>
      </c>
      <c r="G6053" s="4" t="n">
        <v>51.72</v>
      </c>
      <c r="H6053" s="5" t="n">
        <v>6217401</v>
      </c>
      <c r="I6053" s="3"/>
      <c r="J6053" s="3" t="n">
        <f aca="false">ROUND((G6053-G6052)/G6052*100,2)</f>
        <v>0.51</v>
      </c>
      <c r="K6053" s="3" t="str">
        <f aca="false">B6053&amp;"_"&amp;C6053</f>
        <v>13_2024-03-13</v>
      </c>
    </row>
    <row r="6054" customFormat="false" ht="15" hidden="false" customHeight="false" outlineLevel="0" collapsed="false">
      <c r="A6054" s="3" t="n">
        <v>6053</v>
      </c>
      <c r="B6054" s="3" t="n">
        <v>13</v>
      </c>
      <c r="C6054" s="3" t="s">
        <v>109</v>
      </c>
      <c r="D6054" s="4" t="n">
        <v>51.84</v>
      </c>
      <c r="E6054" s="4" t="n">
        <v>51.96</v>
      </c>
      <c r="F6054" s="4" t="n">
        <v>51.42</v>
      </c>
      <c r="G6054" s="4" t="n">
        <v>51.64</v>
      </c>
      <c r="H6054" s="5" t="n">
        <v>1715406</v>
      </c>
      <c r="I6054" s="3"/>
      <c r="J6054" s="3" t="n">
        <f aca="false">ROUND((G6054-G6053)/G6053*100,2)</f>
        <v>-0.15</v>
      </c>
      <c r="K6054" s="3" t="str">
        <f aca="false">B6054&amp;"_"&amp;C6054</f>
        <v>13_2024-03-14</v>
      </c>
    </row>
    <row r="6055" customFormat="false" ht="15" hidden="false" customHeight="false" outlineLevel="0" collapsed="false">
      <c r="A6055" s="3" t="n">
        <v>6054</v>
      </c>
      <c r="B6055" s="3" t="n">
        <v>13</v>
      </c>
      <c r="C6055" s="3" t="s">
        <v>110</v>
      </c>
      <c r="D6055" s="4" t="n">
        <v>51.9</v>
      </c>
      <c r="E6055" s="4" t="n">
        <v>52.16</v>
      </c>
      <c r="F6055" s="4" t="n">
        <v>51.66</v>
      </c>
      <c r="G6055" s="4" t="n">
        <v>51.69</v>
      </c>
      <c r="H6055" s="5" t="n">
        <v>7752903</v>
      </c>
      <c r="I6055" s="3"/>
      <c r="J6055" s="3" t="n">
        <f aca="false">ROUND((G6055-G6054)/G6054*100,2)</f>
        <v>0.1</v>
      </c>
      <c r="K6055" s="3" t="str">
        <f aca="false">B6055&amp;"_"&amp;C6055</f>
        <v>13_2024-03-15</v>
      </c>
    </row>
    <row r="6056" customFormat="false" ht="15" hidden="false" customHeight="false" outlineLevel="0" collapsed="false">
      <c r="A6056" s="3" t="n">
        <v>6055</v>
      </c>
      <c r="B6056" s="3" t="n">
        <v>13</v>
      </c>
      <c r="C6056" s="3" t="s">
        <v>111</v>
      </c>
      <c r="D6056" s="4" t="n">
        <v>51.88</v>
      </c>
      <c r="E6056" s="4" t="n">
        <v>52.22</v>
      </c>
      <c r="F6056" s="4" t="n">
        <v>51.59</v>
      </c>
      <c r="G6056" s="4" t="n">
        <v>52.04</v>
      </c>
      <c r="H6056" s="5" t="n">
        <v>6940380</v>
      </c>
      <c r="I6056" s="3"/>
      <c r="J6056" s="3" t="n">
        <f aca="false">ROUND((G6056-G6055)/G6055*100,2)</f>
        <v>0.68</v>
      </c>
      <c r="K6056" s="3" t="str">
        <f aca="false">B6056&amp;"_"&amp;C6056</f>
        <v>13_2024-03-18</v>
      </c>
    </row>
    <row r="6057" customFormat="false" ht="15" hidden="false" customHeight="false" outlineLevel="0" collapsed="false">
      <c r="A6057" s="3" t="n">
        <v>6056</v>
      </c>
      <c r="B6057" s="3" t="n">
        <v>13</v>
      </c>
      <c r="C6057" s="3" t="s">
        <v>112</v>
      </c>
      <c r="D6057" s="4" t="n">
        <v>50.58</v>
      </c>
      <c r="E6057" s="4" t="n">
        <v>50.84</v>
      </c>
      <c r="F6057" s="4" t="n">
        <v>50.41</v>
      </c>
      <c r="G6057" s="4" t="n">
        <v>50.58</v>
      </c>
      <c r="H6057" s="5" t="n">
        <v>4105710</v>
      </c>
      <c r="I6057" s="3"/>
      <c r="J6057" s="3" t="n">
        <f aca="false">ROUND((G6057-G6056)/G6056*100,2)</f>
        <v>-2.81</v>
      </c>
      <c r="K6057" s="3" t="str">
        <f aca="false">B6057&amp;"_"&amp;C6057</f>
        <v>13_2024-03-19</v>
      </c>
    </row>
    <row r="6058" customFormat="false" ht="15" hidden="false" customHeight="false" outlineLevel="0" collapsed="false">
      <c r="A6058" s="3" t="n">
        <v>6057</v>
      </c>
      <c r="B6058" s="3" t="n">
        <v>13</v>
      </c>
      <c r="C6058" s="3" t="s">
        <v>113</v>
      </c>
      <c r="D6058" s="4" t="n">
        <v>50.85</v>
      </c>
      <c r="E6058" s="4" t="n">
        <v>51.08</v>
      </c>
      <c r="F6058" s="4" t="n">
        <v>50.61</v>
      </c>
      <c r="G6058" s="4" t="n">
        <v>51</v>
      </c>
      <c r="H6058" s="5" t="n">
        <v>4990225</v>
      </c>
      <c r="I6058" s="3"/>
      <c r="J6058" s="3" t="n">
        <f aca="false">ROUND((G6058-G6057)/G6057*100,2)</f>
        <v>0.83</v>
      </c>
      <c r="K6058" s="3" t="str">
        <f aca="false">B6058&amp;"_"&amp;C6058</f>
        <v>13_2024-03-20</v>
      </c>
    </row>
    <row r="6059" customFormat="false" ht="15" hidden="false" customHeight="false" outlineLevel="0" collapsed="false">
      <c r="A6059" s="3" t="n">
        <v>6058</v>
      </c>
      <c r="B6059" s="3" t="n">
        <v>13</v>
      </c>
      <c r="C6059" s="3" t="s">
        <v>114</v>
      </c>
      <c r="D6059" s="4" t="n">
        <v>49.2</v>
      </c>
      <c r="E6059" s="4" t="n">
        <v>49.32</v>
      </c>
      <c r="F6059" s="4" t="n">
        <v>49.11</v>
      </c>
      <c r="G6059" s="4" t="n">
        <v>49.32</v>
      </c>
      <c r="H6059" s="5" t="n">
        <v>6344357</v>
      </c>
      <c r="I6059" s="3"/>
      <c r="J6059" s="3" t="n">
        <f aca="false">ROUND((G6059-G6058)/G6058*100,2)</f>
        <v>-3.29</v>
      </c>
      <c r="K6059" s="3" t="str">
        <f aca="false">B6059&amp;"_"&amp;C6059</f>
        <v>13_2024-03-21</v>
      </c>
    </row>
    <row r="6060" customFormat="false" ht="15" hidden="false" customHeight="false" outlineLevel="0" collapsed="false">
      <c r="A6060" s="3" t="n">
        <v>6059</v>
      </c>
      <c r="B6060" s="3" t="n">
        <v>13</v>
      </c>
      <c r="C6060" s="3" t="s">
        <v>115</v>
      </c>
      <c r="D6060" s="4" t="n">
        <v>47.11</v>
      </c>
      <c r="E6060" s="4" t="n">
        <v>47.18</v>
      </c>
      <c r="F6060" s="4" t="n">
        <v>46.9</v>
      </c>
      <c r="G6060" s="4" t="n">
        <v>47.14</v>
      </c>
      <c r="H6060" s="5" t="n">
        <v>7251004</v>
      </c>
      <c r="I6060" s="3"/>
      <c r="J6060" s="3" t="n">
        <f aca="false">ROUND((G6060-G6059)/G6059*100,2)</f>
        <v>-4.42</v>
      </c>
      <c r="K6060" s="3" t="str">
        <f aca="false">B6060&amp;"_"&amp;C6060</f>
        <v>13_2024-03-22</v>
      </c>
    </row>
    <row r="6061" customFormat="false" ht="15" hidden="false" customHeight="false" outlineLevel="0" collapsed="false">
      <c r="A6061" s="3" t="n">
        <v>6060</v>
      </c>
      <c r="B6061" s="3" t="n">
        <v>13</v>
      </c>
      <c r="C6061" s="3" t="s">
        <v>116</v>
      </c>
      <c r="D6061" s="4" t="n">
        <v>44.45</v>
      </c>
      <c r="E6061" s="4" t="n">
        <v>44.75</v>
      </c>
      <c r="F6061" s="4" t="n">
        <v>44.45</v>
      </c>
      <c r="G6061" s="4" t="n">
        <v>44.49</v>
      </c>
      <c r="H6061" s="5" t="n">
        <v>2548731</v>
      </c>
      <c r="I6061" s="3"/>
      <c r="J6061" s="3" t="n">
        <f aca="false">ROUND((G6061-G6060)/G6060*100,2)</f>
        <v>-5.62</v>
      </c>
      <c r="K6061" s="3" t="str">
        <f aca="false">B6061&amp;"_"&amp;C6061</f>
        <v>13_2024-03-25</v>
      </c>
    </row>
    <row r="6062" customFormat="false" ht="15" hidden="false" customHeight="false" outlineLevel="0" collapsed="false">
      <c r="A6062" s="3" t="n">
        <v>6061</v>
      </c>
      <c r="B6062" s="3" t="n">
        <v>13</v>
      </c>
      <c r="C6062" s="3" t="s">
        <v>117</v>
      </c>
      <c r="D6062" s="4" t="n">
        <v>43.99</v>
      </c>
      <c r="E6062" s="4" t="n">
        <v>44.17</v>
      </c>
      <c r="F6062" s="4" t="n">
        <v>43.74</v>
      </c>
      <c r="G6062" s="4" t="n">
        <v>44.1</v>
      </c>
      <c r="H6062" s="5" t="n">
        <v>2041879</v>
      </c>
      <c r="I6062" s="3"/>
      <c r="J6062" s="3" t="n">
        <f aca="false">ROUND((G6062-G6061)/G6061*100,2)</f>
        <v>-0.88</v>
      </c>
      <c r="K6062" s="3" t="str">
        <f aca="false">B6062&amp;"_"&amp;C6062</f>
        <v>13_2024-03-26</v>
      </c>
    </row>
    <row r="6063" customFormat="false" ht="15" hidden="false" customHeight="false" outlineLevel="0" collapsed="false">
      <c r="A6063" s="3" t="n">
        <v>6062</v>
      </c>
      <c r="B6063" s="3" t="n">
        <v>13</v>
      </c>
      <c r="C6063" s="3" t="s">
        <v>118</v>
      </c>
      <c r="D6063" s="4" t="n">
        <v>44.55</v>
      </c>
      <c r="E6063" s="4" t="n">
        <v>44.82</v>
      </c>
      <c r="F6063" s="4" t="n">
        <v>44.48</v>
      </c>
      <c r="G6063" s="4" t="n">
        <v>44.61</v>
      </c>
      <c r="H6063" s="5" t="n">
        <v>7087110</v>
      </c>
      <c r="I6063" s="3"/>
      <c r="J6063" s="3" t="n">
        <f aca="false">ROUND((G6063-G6062)/G6062*100,2)</f>
        <v>1.16</v>
      </c>
      <c r="K6063" s="3" t="str">
        <f aca="false">B6063&amp;"_"&amp;C6063</f>
        <v>13_2024-03-27</v>
      </c>
    </row>
    <row r="6064" customFormat="false" ht="15" hidden="false" customHeight="false" outlineLevel="0" collapsed="false">
      <c r="A6064" s="3" t="n">
        <v>6063</v>
      </c>
      <c r="B6064" s="3" t="n">
        <v>13</v>
      </c>
      <c r="C6064" s="3" t="s">
        <v>119</v>
      </c>
      <c r="D6064" s="4" t="n">
        <v>44.21</v>
      </c>
      <c r="E6064" s="4" t="n">
        <v>44.29</v>
      </c>
      <c r="F6064" s="4" t="n">
        <v>43.97</v>
      </c>
      <c r="G6064" s="4" t="n">
        <v>44.2</v>
      </c>
      <c r="H6064" s="5" t="n">
        <v>3747477</v>
      </c>
      <c r="I6064" s="3"/>
      <c r="J6064" s="3" t="n">
        <f aca="false">ROUND((G6064-G6063)/G6063*100,2)</f>
        <v>-0.92</v>
      </c>
      <c r="K6064" s="3" t="str">
        <f aca="false">B6064&amp;"_"&amp;C6064</f>
        <v>13_2024-03-28</v>
      </c>
    </row>
    <row r="6065" customFormat="false" ht="15" hidden="false" customHeight="false" outlineLevel="0" collapsed="false">
      <c r="A6065" s="3" t="n">
        <v>6064</v>
      </c>
      <c r="B6065" s="3" t="n">
        <v>13</v>
      </c>
      <c r="C6065" s="3" t="s">
        <v>120</v>
      </c>
      <c r="D6065" s="4" t="n">
        <v>43.89</v>
      </c>
      <c r="E6065" s="4" t="n">
        <v>44.29</v>
      </c>
      <c r="F6065" s="4" t="n">
        <v>43.84</v>
      </c>
      <c r="G6065" s="4" t="n">
        <v>44.03</v>
      </c>
      <c r="H6065" s="5" t="n">
        <v>718169</v>
      </c>
      <c r="I6065" s="3"/>
      <c r="J6065" s="3" t="n">
        <f aca="false">ROUND((G6065-G6064)/G6064*100,2)</f>
        <v>-0.38</v>
      </c>
      <c r="K6065" s="3" t="str">
        <f aca="false">B6065&amp;"_"&amp;C6065</f>
        <v>13_2024-03-29</v>
      </c>
    </row>
    <row r="6066" customFormat="false" ht="15" hidden="false" customHeight="false" outlineLevel="0" collapsed="false">
      <c r="A6066" s="3" t="n">
        <v>6065</v>
      </c>
      <c r="B6066" s="3" t="n">
        <v>13</v>
      </c>
      <c r="C6066" s="3" t="s">
        <v>121</v>
      </c>
      <c r="D6066" s="4" t="n">
        <v>43.56</v>
      </c>
      <c r="E6066" s="4" t="n">
        <v>43.58</v>
      </c>
      <c r="F6066" s="4" t="n">
        <v>43.34</v>
      </c>
      <c r="G6066" s="4" t="n">
        <v>43.54</v>
      </c>
      <c r="H6066" s="5" t="n">
        <v>642328</v>
      </c>
      <c r="I6066" s="3"/>
      <c r="J6066" s="3" t="n">
        <f aca="false">ROUND((G6066-G6065)/G6065*100,2)</f>
        <v>-1.11</v>
      </c>
      <c r="K6066" s="3" t="str">
        <f aca="false">B6066&amp;"_"&amp;C6066</f>
        <v>13_2024-04-01</v>
      </c>
    </row>
    <row r="6067" customFormat="false" ht="15" hidden="false" customHeight="false" outlineLevel="0" collapsed="false">
      <c r="A6067" s="3" t="n">
        <v>6066</v>
      </c>
      <c r="B6067" s="3" t="n">
        <v>13</v>
      </c>
      <c r="C6067" s="3" t="s">
        <v>122</v>
      </c>
      <c r="D6067" s="4" t="n">
        <v>43.96</v>
      </c>
      <c r="E6067" s="4" t="n">
        <v>44.16</v>
      </c>
      <c r="F6067" s="4" t="n">
        <v>43.88</v>
      </c>
      <c r="G6067" s="4" t="n">
        <v>43.94</v>
      </c>
      <c r="H6067" s="5" t="n">
        <v>3321985</v>
      </c>
      <c r="I6067" s="3"/>
      <c r="J6067" s="3" t="n">
        <f aca="false">ROUND((G6067-G6066)/G6066*100,2)</f>
        <v>0.92</v>
      </c>
      <c r="K6067" s="3" t="str">
        <f aca="false">B6067&amp;"_"&amp;C6067</f>
        <v>13_2024-04-02</v>
      </c>
    </row>
    <row r="6068" customFormat="false" ht="15" hidden="false" customHeight="false" outlineLevel="0" collapsed="false">
      <c r="A6068" s="3" t="n">
        <v>6067</v>
      </c>
      <c r="B6068" s="3" t="n">
        <v>13</v>
      </c>
      <c r="C6068" s="3" t="s">
        <v>123</v>
      </c>
      <c r="D6068" s="4" t="n">
        <v>43.04</v>
      </c>
      <c r="E6068" s="4" t="n">
        <v>43.29</v>
      </c>
      <c r="F6068" s="4" t="n">
        <v>42.95</v>
      </c>
      <c r="G6068" s="4" t="n">
        <v>43.18</v>
      </c>
      <c r="H6068" s="5" t="n">
        <v>3122095</v>
      </c>
      <c r="I6068" s="3"/>
      <c r="J6068" s="3" t="n">
        <f aca="false">ROUND((G6068-G6067)/G6067*100,2)</f>
        <v>-1.73</v>
      </c>
      <c r="K6068" s="3" t="str">
        <f aca="false">B6068&amp;"_"&amp;C6068</f>
        <v>13_2024-04-03</v>
      </c>
    </row>
    <row r="6069" customFormat="false" ht="15" hidden="false" customHeight="false" outlineLevel="0" collapsed="false">
      <c r="A6069" s="3" t="n">
        <v>6068</v>
      </c>
      <c r="B6069" s="3" t="n">
        <v>13</v>
      </c>
      <c r="C6069" s="3" t="s">
        <v>124</v>
      </c>
      <c r="D6069" s="4" t="n">
        <v>42.38</v>
      </c>
      <c r="E6069" s="4" t="n">
        <v>42.68</v>
      </c>
      <c r="F6069" s="4" t="n">
        <v>42.24</v>
      </c>
      <c r="G6069" s="4" t="n">
        <v>42.42</v>
      </c>
      <c r="H6069" s="5" t="n">
        <v>5190678</v>
      </c>
      <c r="I6069" s="3"/>
      <c r="J6069" s="3" t="n">
        <f aca="false">ROUND((G6069-G6068)/G6068*100,2)</f>
        <v>-1.76</v>
      </c>
      <c r="K6069" s="3" t="str">
        <f aca="false">B6069&amp;"_"&amp;C6069</f>
        <v>13_2024-04-04</v>
      </c>
    </row>
    <row r="6070" customFormat="false" ht="15" hidden="false" customHeight="false" outlineLevel="0" collapsed="false">
      <c r="A6070" s="3" t="n">
        <v>6069</v>
      </c>
      <c r="B6070" s="3" t="n">
        <v>13</v>
      </c>
      <c r="C6070" s="3" t="s">
        <v>125</v>
      </c>
      <c r="D6070" s="4" t="n">
        <v>40.94</v>
      </c>
      <c r="E6070" s="4" t="n">
        <v>41.21</v>
      </c>
      <c r="F6070" s="4" t="n">
        <v>40.82</v>
      </c>
      <c r="G6070" s="4" t="n">
        <v>41.05</v>
      </c>
      <c r="H6070" s="5" t="n">
        <v>6160291</v>
      </c>
      <c r="I6070" s="3"/>
      <c r="J6070" s="3" t="n">
        <f aca="false">ROUND((G6070-G6069)/G6069*100,2)</f>
        <v>-3.23</v>
      </c>
      <c r="K6070" s="3" t="str">
        <f aca="false">B6070&amp;"_"&amp;C6070</f>
        <v>13_2024-04-05</v>
      </c>
    </row>
    <row r="6071" customFormat="false" ht="15" hidden="false" customHeight="false" outlineLevel="0" collapsed="false">
      <c r="A6071" s="3" t="n">
        <v>6070</v>
      </c>
      <c r="B6071" s="3" t="n">
        <v>13</v>
      </c>
      <c r="C6071" s="3" t="s">
        <v>126</v>
      </c>
      <c r="D6071" s="4" t="n">
        <v>42.56</v>
      </c>
      <c r="E6071" s="4" t="n">
        <v>42.62</v>
      </c>
      <c r="F6071" s="4" t="n">
        <v>42.2</v>
      </c>
      <c r="G6071" s="4" t="n">
        <v>42.42</v>
      </c>
      <c r="H6071" s="5" t="n">
        <v>1950659</v>
      </c>
      <c r="I6071" s="3"/>
      <c r="J6071" s="3" t="n">
        <f aca="false">ROUND((G6071-G6070)/G6070*100,2)</f>
        <v>3.34</v>
      </c>
      <c r="K6071" s="3" t="str">
        <f aca="false">B6071&amp;"_"&amp;C6071</f>
        <v>13_2024-04-08</v>
      </c>
    </row>
    <row r="6072" customFormat="false" ht="15" hidden="false" customHeight="false" outlineLevel="0" collapsed="false">
      <c r="A6072" s="3" t="n">
        <v>6071</v>
      </c>
      <c r="B6072" s="3" t="n">
        <v>13</v>
      </c>
      <c r="C6072" s="3" t="s">
        <v>127</v>
      </c>
      <c r="D6072" s="4" t="n">
        <v>42.13</v>
      </c>
      <c r="E6072" s="4" t="n">
        <v>42.26</v>
      </c>
      <c r="F6072" s="4" t="n">
        <v>42.01</v>
      </c>
      <c r="G6072" s="4" t="n">
        <v>42.13</v>
      </c>
      <c r="H6072" s="5" t="n">
        <v>4397500</v>
      </c>
      <c r="I6072" s="3"/>
      <c r="J6072" s="3" t="n">
        <f aca="false">ROUND((G6072-G6071)/G6071*100,2)</f>
        <v>-0.68</v>
      </c>
      <c r="K6072" s="3" t="str">
        <f aca="false">B6072&amp;"_"&amp;C6072</f>
        <v>13_2024-04-09</v>
      </c>
    </row>
    <row r="6073" customFormat="false" ht="15" hidden="false" customHeight="false" outlineLevel="0" collapsed="false">
      <c r="A6073" s="3" t="n">
        <v>6072</v>
      </c>
      <c r="B6073" s="3" t="n">
        <v>13</v>
      </c>
      <c r="C6073" s="3" t="s">
        <v>128</v>
      </c>
      <c r="D6073" s="4" t="n">
        <v>41.41</v>
      </c>
      <c r="E6073" s="4" t="n">
        <v>41.51</v>
      </c>
      <c r="F6073" s="4" t="n">
        <v>41.36</v>
      </c>
      <c r="G6073" s="4" t="n">
        <v>41.42</v>
      </c>
      <c r="H6073" s="5" t="n">
        <v>6412347</v>
      </c>
      <c r="I6073" s="3"/>
      <c r="J6073" s="3" t="n">
        <f aca="false">ROUND((G6073-G6072)/G6072*100,2)</f>
        <v>-1.69</v>
      </c>
      <c r="K6073" s="3" t="str">
        <f aca="false">B6073&amp;"_"&amp;C6073</f>
        <v>13_2024-04-10</v>
      </c>
    </row>
    <row r="6074" customFormat="false" ht="15" hidden="false" customHeight="false" outlineLevel="0" collapsed="false">
      <c r="A6074" s="3" t="n">
        <v>6073</v>
      </c>
      <c r="B6074" s="3" t="n">
        <v>13</v>
      </c>
      <c r="C6074" s="3" t="s">
        <v>129</v>
      </c>
      <c r="D6074" s="4" t="n">
        <v>41</v>
      </c>
      <c r="E6074" s="4" t="n">
        <v>41.02</v>
      </c>
      <c r="F6074" s="4" t="n">
        <v>40.85</v>
      </c>
      <c r="G6074" s="4" t="n">
        <v>40.91</v>
      </c>
      <c r="H6074" s="5" t="n">
        <v>4967114</v>
      </c>
      <c r="I6074" s="3"/>
      <c r="J6074" s="3" t="n">
        <f aca="false">ROUND((G6074-G6073)/G6073*100,2)</f>
        <v>-1.23</v>
      </c>
      <c r="K6074" s="3" t="str">
        <f aca="false">B6074&amp;"_"&amp;C6074</f>
        <v>13_2024-04-11</v>
      </c>
    </row>
    <row r="6075" customFormat="false" ht="15" hidden="false" customHeight="false" outlineLevel="0" collapsed="false">
      <c r="A6075" s="3" t="n">
        <v>6074</v>
      </c>
      <c r="B6075" s="3" t="n">
        <v>13</v>
      </c>
      <c r="C6075" s="3" t="s">
        <v>130</v>
      </c>
      <c r="D6075" s="4" t="n">
        <v>41.19</v>
      </c>
      <c r="E6075" s="4" t="n">
        <v>41.24</v>
      </c>
      <c r="F6075" s="4" t="n">
        <v>40.96</v>
      </c>
      <c r="G6075" s="4" t="n">
        <v>41.16</v>
      </c>
      <c r="H6075" s="5" t="n">
        <v>4665483</v>
      </c>
      <c r="I6075" s="3"/>
      <c r="J6075" s="3" t="n">
        <f aca="false">ROUND((G6075-G6074)/G6074*100,2)</f>
        <v>0.61</v>
      </c>
      <c r="K6075" s="3" t="str">
        <f aca="false">B6075&amp;"_"&amp;C6075</f>
        <v>13_2024-04-12</v>
      </c>
    </row>
    <row r="6076" customFormat="false" ht="15" hidden="false" customHeight="false" outlineLevel="0" collapsed="false">
      <c r="A6076" s="3" t="n">
        <v>6075</v>
      </c>
      <c r="B6076" s="3" t="n">
        <v>13</v>
      </c>
      <c r="C6076" s="3" t="s">
        <v>131</v>
      </c>
      <c r="D6076" s="4" t="n">
        <v>42.42</v>
      </c>
      <c r="E6076" s="4" t="n">
        <v>42.47</v>
      </c>
      <c r="F6076" s="4" t="n">
        <v>42.12</v>
      </c>
      <c r="G6076" s="4" t="n">
        <v>42.32</v>
      </c>
      <c r="H6076" s="5" t="n">
        <v>6912239</v>
      </c>
      <c r="I6076" s="3"/>
      <c r="J6076" s="3" t="n">
        <f aca="false">ROUND((G6076-G6075)/G6075*100,2)</f>
        <v>2.82</v>
      </c>
      <c r="K6076" s="3" t="str">
        <f aca="false">B6076&amp;"_"&amp;C6076</f>
        <v>13_2024-04-15</v>
      </c>
    </row>
    <row r="6077" customFormat="false" ht="15" hidden="false" customHeight="false" outlineLevel="0" collapsed="false">
      <c r="A6077" s="3" t="n">
        <v>6076</v>
      </c>
      <c r="B6077" s="3" t="n">
        <v>13</v>
      </c>
      <c r="C6077" s="3" t="s">
        <v>132</v>
      </c>
      <c r="D6077" s="4" t="n">
        <v>41.91</v>
      </c>
      <c r="E6077" s="4" t="n">
        <v>42.16</v>
      </c>
      <c r="F6077" s="4" t="n">
        <v>41.9</v>
      </c>
      <c r="G6077" s="4" t="n">
        <v>42.01</v>
      </c>
      <c r="H6077" s="5" t="n">
        <v>6585584</v>
      </c>
      <c r="I6077" s="3"/>
      <c r="J6077" s="3" t="n">
        <f aca="false">ROUND((G6077-G6076)/G6076*100,2)</f>
        <v>-0.73</v>
      </c>
      <c r="K6077" s="3" t="str">
        <f aca="false">B6077&amp;"_"&amp;C6077</f>
        <v>13_2024-04-16</v>
      </c>
    </row>
    <row r="6078" customFormat="false" ht="15" hidden="false" customHeight="false" outlineLevel="0" collapsed="false">
      <c r="A6078" s="3" t="n">
        <v>6077</v>
      </c>
      <c r="B6078" s="3" t="n">
        <v>13</v>
      </c>
      <c r="C6078" s="3" t="s">
        <v>133</v>
      </c>
      <c r="D6078" s="4" t="n">
        <v>42.37</v>
      </c>
      <c r="E6078" s="4" t="n">
        <v>42.38</v>
      </c>
      <c r="F6078" s="4" t="n">
        <v>42.23</v>
      </c>
      <c r="G6078" s="4" t="n">
        <v>42.25</v>
      </c>
      <c r="H6078" s="5" t="n">
        <v>2179578</v>
      </c>
      <c r="I6078" s="3"/>
      <c r="J6078" s="3" t="n">
        <f aca="false">ROUND((G6078-G6077)/G6077*100,2)</f>
        <v>0.57</v>
      </c>
      <c r="K6078" s="3" t="str">
        <f aca="false">B6078&amp;"_"&amp;C6078</f>
        <v>13_2024-04-17</v>
      </c>
    </row>
    <row r="6079" customFormat="false" ht="15" hidden="false" customHeight="false" outlineLevel="0" collapsed="false">
      <c r="A6079" s="3" t="n">
        <v>6078</v>
      </c>
      <c r="B6079" s="3" t="n">
        <v>13</v>
      </c>
      <c r="C6079" s="3" t="s">
        <v>134</v>
      </c>
      <c r="D6079" s="4" t="n">
        <v>41.78</v>
      </c>
      <c r="E6079" s="4" t="n">
        <v>41.98</v>
      </c>
      <c r="F6079" s="4" t="n">
        <v>41.53</v>
      </c>
      <c r="G6079" s="4" t="n">
        <v>41.91</v>
      </c>
      <c r="H6079" s="5" t="n">
        <v>2808632</v>
      </c>
      <c r="I6079" s="3"/>
      <c r="J6079" s="3" t="n">
        <f aca="false">ROUND((G6079-G6078)/G6078*100,2)</f>
        <v>-0.8</v>
      </c>
      <c r="K6079" s="3" t="str">
        <f aca="false">B6079&amp;"_"&amp;C6079</f>
        <v>13_2024-04-18</v>
      </c>
    </row>
    <row r="6080" customFormat="false" ht="15" hidden="false" customHeight="false" outlineLevel="0" collapsed="false">
      <c r="A6080" s="3" t="n">
        <v>6079</v>
      </c>
      <c r="B6080" s="3" t="n">
        <v>13</v>
      </c>
      <c r="C6080" s="3" t="s">
        <v>135</v>
      </c>
      <c r="D6080" s="4" t="n">
        <v>42.29</v>
      </c>
      <c r="E6080" s="4" t="n">
        <v>42.42</v>
      </c>
      <c r="F6080" s="4" t="n">
        <v>42.09</v>
      </c>
      <c r="G6080" s="4" t="n">
        <v>42.13</v>
      </c>
      <c r="H6080" s="5" t="n">
        <v>1059393</v>
      </c>
      <c r="I6080" s="3"/>
      <c r="J6080" s="3" t="n">
        <f aca="false">ROUND((G6080-G6079)/G6079*100,2)</f>
        <v>0.52</v>
      </c>
      <c r="K6080" s="3" t="str">
        <f aca="false">B6080&amp;"_"&amp;C6080</f>
        <v>13_2024-04-19</v>
      </c>
    </row>
    <row r="6081" customFormat="false" ht="15" hidden="false" customHeight="false" outlineLevel="0" collapsed="false">
      <c r="A6081" s="3" t="n">
        <v>6080</v>
      </c>
      <c r="B6081" s="3" t="n">
        <v>13</v>
      </c>
      <c r="C6081" s="3" t="s">
        <v>136</v>
      </c>
      <c r="D6081" s="4" t="n">
        <v>42.81</v>
      </c>
      <c r="E6081" s="4" t="n">
        <v>42.96</v>
      </c>
      <c r="F6081" s="4" t="n">
        <v>42.62</v>
      </c>
      <c r="G6081" s="4" t="n">
        <v>42.64</v>
      </c>
      <c r="H6081" s="5" t="n">
        <v>6980050</v>
      </c>
      <c r="I6081" s="3"/>
      <c r="J6081" s="3" t="n">
        <f aca="false">ROUND((G6081-G6080)/G6080*100,2)</f>
        <v>1.21</v>
      </c>
      <c r="K6081" s="3" t="str">
        <f aca="false">B6081&amp;"_"&amp;C6081</f>
        <v>13_2024-04-22</v>
      </c>
    </row>
    <row r="6082" customFormat="false" ht="15" hidden="false" customHeight="false" outlineLevel="0" collapsed="false">
      <c r="A6082" s="3" t="n">
        <v>6081</v>
      </c>
      <c r="B6082" s="3" t="n">
        <v>13</v>
      </c>
      <c r="C6082" s="3" t="s">
        <v>137</v>
      </c>
      <c r="D6082" s="4" t="n">
        <v>41.89</v>
      </c>
      <c r="E6082" s="4" t="n">
        <v>41.99</v>
      </c>
      <c r="F6082" s="4" t="n">
        <v>41.59</v>
      </c>
      <c r="G6082" s="4" t="n">
        <v>41.79</v>
      </c>
      <c r="H6082" s="5" t="n">
        <v>6674856</v>
      </c>
      <c r="I6082" s="3"/>
      <c r="J6082" s="3" t="n">
        <f aca="false">ROUND((G6082-G6081)/G6081*100,2)</f>
        <v>-1.99</v>
      </c>
      <c r="K6082" s="3" t="str">
        <f aca="false">B6082&amp;"_"&amp;C6082</f>
        <v>13_2024-04-23</v>
      </c>
    </row>
    <row r="6083" customFormat="false" ht="15" hidden="false" customHeight="false" outlineLevel="0" collapsed="false">
      <c r="A6083" s="3" t="n">
        <v>6082</v>
      </c>
      <c r="B6083" s="3" t="n">
        <v>13</v>
      </c>
      <c r="C6083" s="3" t="s">
        <v>138</v>
      </c>
      <c r="D6083" s="4" t="n">
        <v>41.77</v>
      </c>
      <c r="E6083" s="4" t="n">
        <v>41.95</v>
      </c>
      <c r="F6083" s="4" t="n">
        <v>41.66</v>
      </c>
      <c r="G6083" s="4" t="n">
        <v>41.66</v>
      </c>
      <c r="H6083" s="5" t="n">
        <v>6794342</v>
      </c>
      <c r="I6083" s="3"/>
      <c r="J6083" s="3" t="n">
        <f aca="false">ROUND((G6083-G6082)/G6082*100,2)</f>
        <v>-0.31</v>
      </c>
      <c r="K6083" s="3" t="str">
        <f aca="false">B6083&amp;"_"&amp;C6083</f>
        <v>13_2024-04-24</v>
      </c>
    </row>
    <row r="6084" customFormat="false" ht="15" hidden="false" customHeight="false" outlineLevel="0" collapsed="false">
      <c r="A6084" s="3" t="n">
        <v>6083</v>
      </c>
      <c r="B6084" s="3" t="n">
        <v>13</v>
      </c>
      <c r="C6084" s="3" t="s">
        <v>139</v>
      </c>
      <c r="D6084" s="4" t="n">
        <v>42.9</v>
      </c>
      <c r="E6084" s="4" t="n">
        <v>42.92</v>
      </c>
      <c r="F6084" s="4" t="n">
        <v>42.62</v>
      </c>
      <c r="G6084" s="4" t="n">
        <v>42.87</v>
      </c>
      <c r="H6084" s="5" t="n">
        <v>4109056</v>
      </c>
      <c r="I6084" s="3"/>
      <c r="J6084" s="3" t="n">
        <f aca="false">ROUND((G6084-G6083)/G6083*100,2)</f>
        <v>2.9</v>
      </c>
      <c r="K6084" s="3" t="str">
        <f aca="false">B6084&amp;"_"&amp;C6084</f>
        <v>13_2024-04-25</v>
      </c>
    </row>
    <row r="6085" customFormat="false" ht="15" hidden="false" customHeight="false" outlineLevel="0" collapsed="false">
      <c r="A6085" s="3" t="n">
        <v>6084</v>
      </c>
      <c r="B6085" s="3" t="n">
        <v>13</v>
      </c>
      <c r="C6085" s="3" t="s">
        <v>140</v>
      </c>
      <c r="D6085" s="4" t="n">
        <v>42.73</v>
      </c>
      <c r="E6085" s="4" t="n">
        <v>42.96</v>
      </c>
      <c r="F6085" s="4" t="n">
        <v>42.62</v>
      </c>
      <c r="G6085" s="4" t="n">
        <v>42.72</v>
      </c>
      <c r="H6085" s="5" t="n">
        <v>5098226</v>
      </c>
      <c r="I6085" s="3"/>
      <c r="J6085" s="3" t="n">
        <f aca="false">ROUND((G6085-G6084)/G6084*100,2)</f>
        <v>-0.35</v>
      </c>
      <c r="K6085" s="3" t="str">
        <f aca="false">B6085&amp;"_"&amp;C6085</f>
        <v>13_2024-04-26</v>
      </c>
    </row>
    <row r="6086" customFormat="false" ht="15" hidden="false" customHeight="false" outlineLevel="0" collapsed="false">
      <c r="A6086" s="3" t="n">
        <v>6085</v>
      </c>
      <c r="B6086" s="3" t="n">
        <v>13</v>
      </c>
      <c r="C6086" s="3" t="s">
        <v>141</v>
      </c>
      <c r="D6086" s="4" t="n">
        <v>41.77</v>
      </c>
      <c r="E6086" s="4" t="n">
        <v>41.97</v>
      </c>
      <c r="F6086" s="4" t="n">
        <v>41.52</v>
      </c>
      <c r="G6086" s="4" t="n">
        <v>41.86</v>
      </c>
      <c r="H6086" s="5" t="n">
        <v>4880249</v>
      </c>
      <c r="I6086" s="3"/>
      <c r="J6086" s="3" t="n">
        <f aca="false">ROUND((G6086-G6085)/G6085*100,2)</f>
        <v>-2.01</v>
      </c>
      <c r="K6086" s="3" t="str">
        <f aca="false">B6086&amp;"_"&amp;C6086</f>
        <v>13_2024-04-29</v>
      </c>
    </row>
    <row r="6087" customFormat="false" ht="15" hidden="false" customHeight="false" outlineLevel="0" collapsed="false">
      <c r="A6087" s="3" t="n">
        <v>6086</v>
      </c>
      <c r="B6087" s="3" t="n">
        <v>13</v>
      </c>
      <c r="C6087" s="3" t="s">
        <v>142</v>
      </c>
      <c r="D6087" s="4" t="n">
        <v>41.41</v>
      </c>
      <c r="E6087" s="4" t="n">
        <v>41.46</v>
      </c>
      <c r="F6087" s="4" t="n">
        <v>41.37</v>
      </c>
      <c r="G6087" s="4" t="n">
        <v>41.45</v>
      </c>
      <c r="H6087" s="5" t="n">
        <v>1952536</v>
      </c>
      <c r="I6087" s="3"/>
      <c r="J6087" s="3" t="n">
        <f aca="false">ROUND((G6087-G6086)/G6086*100,2)</f>
        <v>-0.98</v>
      </c>
      <c r="K6087" s="3" t="str">
        <f aca="false">B6087&amp;"_"&amp;C6087</f>
        <v>13_2024-04-30</v>
      </c>
    </row>
    <row r="6088" customFormat="false" ht="15" hidden="false" customHeight="false" outlineLevel="0" collapsed="false">
      <c r="A6088" s="3" t="n">
        <v>6087</v>
      </c>
      <c r="B6088" s="3" t="n">
        <v>13</v>
      </c>
      <c r="C6088" s="3" t="s">
        <v>143</v>
      </c>
      <c r="D6088" s="4" t="n">
        <v>41.8</v>
      </c>
      <c r="E6088" s="4" t="n">
        <v>41.81</v>
      </c>
      <c r="F6088" s="4" t="n">
        <v>41.61</v>
      </c>
      <c r="G6088" s="4" t="n">
        <v>41.74</v>
      </c>
      <c r="H6088" s="5" t="n">
        <v>3402154</v>
      </c>
      <c r="I6088" s="3"/>
      <c r="J6088" s="3" t="n">
        <f aca="false">ROUND((G6088-G6087)/G6087*100,2)</f>
        <v>0.7</v>
      </c>
      <c r="K6088" s="3" t="str">
        <f aca="false">B6088&amp;"_"&amp;C6088</f>
        <v>13_2024-05-01</v>
      </c>
    </row>
    <row r="6089" customFormat="false" ht="15" hidden="false" customHeight="false" outlineLevel="0" collapsed="false">
      <c r="A6089" s="3" t="n">
        <v>6088</v>
      </c>
      <c r="B6089" s="3" t="n">
        <v>13</v>
      </c>
      <c r="C6089" s="3" t="s">
        <v>144</v>
      </c>
      <c r="D6089" s="4" t="n">
        <v>42.41</v>
      </c>
      <c r="E6089" s="4" t="n">
        <v>42.66</v>
      </c>
      <c r="F6089" s="4" t="n">
        <v>42.16</v>
      </c>
      <c r="G6089" s="4" t="n">
        <v>42.39</v>
      </c>
      <c r="H6089" s="5" t="n">
        <v>7333786</v>
      </c>
      <c r="I6089" s="3"/>
      <c r="J6089" s="3" t="n">
        <f aca="false">ROUND((G6089-G6088)/G6088*100,2)</f>
        <v>1.56</v>
      </c>
      <c r="K6089" s="3" t="str">
        <f aca="false">B6089&amp;"_"&amp;C6089</f>
        <v>13_2024-05-02</v>
      </c>
    </row>
    <row r="6090" customFormat="false" ht="15" hidden="false" customHeight="false" outlineLevel="0" collapsed="false">
      <c r="A6090" s="3" t="n">
        <v>6089</v>
      </c>
      <c r="B6090" s="3" t="n">
        <v>13</v>
      </c>
      <c r="C6090" s="3" t="s">
        <v>145</v>
      </c>
      <c r="D6090" s="4" t="n">
        <v>41.74</v>
      </c>
      <c r="E6090" s="4" t="n">
        <v>41.93</v>
      </c>
      <c r="F6090" s="4" t="n">
        <v>41.6</v>
      </c>
      <c r="G6090" s="4" t="n">
        <v>41.69</v>
      </c>
      <c r="H6090" s="5" t="n">
        <v>7362540</v>
      </c>
      <c r="I6090" s="3"/>
      <c r="J6090" s="3" t="n">
        <f aca="false">ROUND((G6090-G6089)/G6089*100,2)</f>
        <v>-1.65</v>
      </c>
      <c r="K6090" s="3" t="str">
        <f aca="false">B6090&amp;"_"&amp;C6090</f>
        <v>13_2024-05-03</v>
      </c>
    </row>
    <row r="6091" customFormat="false" ht="15" hidden="false" customHeight="false" outlineLevel="0" collapsed="false">
      <c r="A6091" s="3" t="n">
        <v>6090</v>
      </c>
      <c r="B6091" s="3" t="n">
        <v>13</v>
      </c>
      <c r="C6091" s="3" t="s">
        <v>146</v>
      </c>
      <c r="D6091" s="4" t="n">
        <v>41.02</v>
      </c>
      <c r="E6091" s="4" t="n">
        <v>41.09</v>
      </c>
      <c r="F6091" s="4" t="n">
        <v>40.83</v>
      </c>
      <c r="G6091" s="4" t="n">
        <v>41.04</v>
      </c>
      <c r="H6091" s="5" t="n">
        <v>4166695</v>
      </c>
      <c r="I6091" s="3"/>
      <c r="J6091" s="3" t="n">
        <f aca="false">ROUND((G6091-G6090)/G6090*100,2)</f>
        <v>-1.56</v>
      </c>
      <c r="K6091" s="3" t="str">
        <f aca="false">B6091&amp;"_"&amp;C6091</f>
        <v>13_2024-05-06</v>
      </c>
    </row>
    <row r="6092" customFormat="false" ht="15" hidden="false" customHeight="false" outlineLevel="0" collapsed="false">
      <c r="A6092" s="3" t="n">
        <v>6091</v>
      </c>
      <c r="B6092" s="3" t="n">
        <v>13</v>
      </c>
      <c r="C6092" s="3" t="s">
        <v>147</v>
      </c>
      <c r="D6092" s="4" t="n">
        <v>41.39</v>
      </c>
      <c r="E6092" s="4" t="n">
        <v>41.61</v>
      </c>
      <c r="F6092" s="4" t="n">
        <v>41.37</v>
      </c>
      <c r="G6092" s="4" t="n">
        <v>41.45</v>
      </c>
      <c r="H6092" s="5" t="n">
        <v>7737974</v>
      </c>
      <c r="I6092" s="3"/>
      <c r="J6092" s="3" t="n">
        <f aca="false">ROUND((G6092-G6091)/G6091*100,2)</f>
        <v>1</v>
      </c>
      <c r="K6092" s="3" t="str">
        <f aca="false">B6092&amp;"_"&amp;C6092</f>
        <v>13_2024-05-07</v>
      </c>
    </row>
    <row r="6093" customFormat="false" ht="15" hidden="false" customHeight="false" outlineLevel="0" collapsed="false">
      <c r="A6093" s="3" t="n">
        <v>6092</v>
      </c>
      <c r="B6093" s="3" t="n">
        <v>13</v>
      </c>
      <c r="C6093" s="3" t="s">
        <v>148</v>
      </c>
      <c r="D6093" s="4" t="n">
        <v>41.52</v>
      </c>
      <c r="E6093" s="4" t="n">
        <v>41.57</v>
      </c>
      <c r="F6093" s="4" t="n">
        <v>41.26</v>
      </c>
      <c r="G6093" s="4" t="n">
        <v>41.46</v>
      </c>
      <c r="H6093" s="5" t="n">
        <v>5976180</v>
      </c>
      <c r="I6093" s="3"/>
      <c r="J6093" s="3" t="n">
        <f aca="false">ROUND((G6093-G6092)/G6092*100,2)</f>
        <v>0.02</v>
      </c>
      <c r="K6093" s="3" t="str">
        <f aca="false">B6093&amp;"_"&amp;C6093</f>
        <v>13_2024-05-08</v>
      </c>
    </row>
    <row r="6094" customFormat="false" ht="15" hidden="false" customHeight="false" outlineLevel="0" collapsed="false">
      <c r="A6094" s="3" t="n">
        <v>6093</v>
      </c>
      <c r="B6094" s="3" t="n">
        <v>13</v>
      </c>
      <c r="C6094" s="3" t="s">
        <v>149</v>
      </c>
      <c r="D6094" s="4" t="n">
        <v>41.66</v>
      </c>
      <c r="E6094" s="4" t="n">
        <v>41.76</v>
      </c>
      <c r="F6094" s="4" t="n">
        <v>41.42</v>
      </c>
      <c r="G6094" s="4" t="n">
        <v>41.5</v>
      </c>
      <c r="H6094" s="5" t="n">
        <v>4312895</v>
      </c>
      <c r="I6094" s="3"/>
      <c r="J6094" s="3" t="n">
        <f aca="false">ROUND((G6094-G6093)/G6093*100,2)</f>
        <v>0.1</v>
      </c>
      <c r="K6094" s="3" t="str">
        <f aca="false">B6094&amp;"_"&amp;C6094</f>
        <v>13_2024-05-09</v>
      </c>
    </row>
    <row r="6095" customFormat="false" ht="15" hidden="false" customHeight="false" outlineLevel="0" collapsed="false">
      <c r="A6095" s="3" t="n">
        <v>6094</v>
      </c>
      <c r="B6095" s="3" t="n">
        <v>13</v>
      </c>
      <c r="C6095" s="3" t="s">
        <v>150</v>
      </c>
      <c r="D6095" s="4" t="n">
        <v>41.5</v>
      </c>
      <c r="E6095" s="4" t="n">
        <v>41.71</v>
      </c>
      <c r="F6095" s="4" t="n">
        <v>41.27</v>
      </c>
      <c r="G6095" s="4" t="n">
        <v>41.44</v>
      </c>
      <c r="H6095" s="5" t="n">
        <v>3650757</v>
      </c>
      <c r="I6095" s="3"/>
      <c r="J6095" s="3" t="n">
        <f aca="false">ROUND((G6095-G6094)/G6094*100,2)</f>
        <v>-0.14</v>
      </c>
      <c r="K6095" s="3" t="str">
        <f aca="false">B6095&amp;"_"&amp;C6095</f>
        <v>13_2024-05-10</v>
      </c>
    </row>
    <row r="6096" customFormat="false" ht="15" hidden="false" customHeight="false" outlineLevel="0" collapsed="false">
      <c r="A6096" s="3" t="n">
        <v>6095</v>
      </c>
      <c r="B6096" s="3" t="n">
        <v>13</v>
      </c>
      <c r="C6096" s="3" t="s">
        <v>151</v>
      </c>
      <c r="D6096" s="4" t="n">
        <v>43.2</v>
      </c>
      <c r="E6096" s="4" t="n">
        <v>43.37</v>
      </c>
      <c r="F6096" s="4" t="n">
        <v>43.06</v>
      </c>
      <c r="G6096" s="4" t="n">
        <v>43.19</v>
      </c>
      <c r="H6096" s="5" t="n">
        <v>7563229</v>
      </c>
      <c r="I6096" s="3"/>
      <c r="J6096" s="3" t="n">
        <f aca="false">ROUND((G6096-G6095)/G6095*100,2)</f>
        <v>4.22</v>
      </c>
      <c r="K6096" s="3" t="str">
        <f aca="false">B6096&amp;"_"&amp;C6096</f>
        <v>13_2024-05-13</v>
      </c>
    </row>
    <row r="6097" customFormat="false" ht="15" hidden="false" customHeight="false" outlineLevel="0" collapsed="false">
      <c r="A6097" s="3" t="n">
        <v>6096</v>
      </c>
      <c r="B6097" s="3" t="n">
        <v>13</v>
      </c>
      <c r="C6097" s="3" t="s">
        <v>152</v>
      </c>
      <c r="D6097" s="4" t="n">
        <v>43.95</v>
      </c>
      <c r="E6097" s="4" t="n">
        <v>44.21</v>
      </c>
      <c r="F6097" s="4" t="n">
        <v>43.82</v>
      </c>
      <c r="G6097" s="4" t="n">
        <v>43.95</v>
      </c>
      <c r="H6097" s="5" t="n">
        <v>6724649</v>
      </c>
      <c r="I6097" s="3"/>
      <c r="J6097" s="3" t="n">
        <f aca="false">ROUND((G6097-G6096)/G6096*100,2)</f>
        <v>1.76</v>
      </c>
      <c r="K6097" s="3" t="str">
        <f aca="false">B6097&amp;"_"&amp;C6097</f>
        <v>13_2024-05-14</v>
      </c>
    </row>
    <row r="6098" customFormat="false" ht="15" hidden="false" customHeight="false" outlineLevel="0" collapsed="false">
      <c r="A6098" s="3" t="n">
        <v>6097</v>
      </c>
      <c r="B6098" s="3" t="n">
        <v>13</v>
      </c>
      <c r="C6098" s="3" t="s">
        <v>153</v>
      </c>
      <c r="D6098" s="4" t="n">
        <v>45.09</v>
      </c>
      <c r="E6098" s="4" t="n">
        <v>45.35</v>
      </c>
      <c r="F6098" s="4" t="n">
        <v>44.73</v>
      </c>
      <c r="G6098" s="4" t="n">
        <v>44.97</v>
      </c>
      <c r="H6098" s="5" t="n">
        <v>7946445</v>
      </c>
      <c r="I6098" s="3"/>
      <c r="J6098" s="3" t="n">
        <f aca="false">ROUND((G6098-G6097)/G6097*100,2)</f>
        <v>2.32</v>
      </c>
      <c r="K6098" s="3" t="str">
        <f aca="false">B6098&amp;"_"&amp;C6098</f>
        <v>13_2024-05-15</v>
      </c>
    </row>
    <row r="6099" customFormat="false" ht="15" hidden="false" customHeight="false" outlineLevel="0" collapsed="false">
      <c r="A6099" s="3" t="n">
        <v>6098</v>
      </c>
      <c r="B6099" s="3" t="n">
        <v>13</v>
      </c>
      <c r="C6099" s="3" t="s">
        <v>154</v>
      </c>
      <c r="D6099" s="4" t="n">
        <v>44.36</v>
      </c>
      <c r="E6099" s="4" t="n">
        <v>44.47</v>
      </c>
      <c r="F6099" s="4" t="n">
        <v>44.23</v>
      </c>
      <c r="G6099" s="4" t="n">
        <v>44.39</v>
      </c>
      <c r="H6099" s="5" t="n">
        <v>1761621</v>
      </c>
      <c r="I6099" s="3"/>
      <c r="J6099" s="3" t="n">
        <f aca="false">ROUND((G6099-G6098)/G6098*100,2)</f>
        <v>-1.29</v>
      </c>
      <c r="K6099" s="3" t="str">
        <f aca="false">B6099&amp;"_"&amp;C6099</f>
        <v>13_2024-05-16</v>
      </c>
    </row>
    <row r="6100" customFormat="false" ht="15" hidden="false" customHeight="false" outlineLevel="0" collapsed="false">
      <c r="A6100" s="3" t="n">
        <v>6099</v>
      </c>
      <c r="B6100" s="3" t="n">
        <v>13</v>
      </c>
      <c r="C6100" s="3" t="s">
        <v>155</v>
      </c>
      <c r="D6100" s="4" t="n">
        <v>44.83</v>
      </c>
      <c r="E6100" s="4" t="n">
        <v>45</v>
      </c>
      <c r="F6100" s="4" t="n">
        <v>44.47</v>
      </c>
      <c r="G6100" s="4" t="n">
        <v>44.71</v>
      </c>
      <c r="H6100" s="5" t="n">
        <v>6239113</v>
      </c>
      <c r="I6100" s="3"/>
      <c r="J6100" s="3" t="n">
        <f aca="false">ROUND((G6100-G6099)/G6099*100,2)</f>
        <v>0.72</v>
      </c>
      <c r="K6100" s="3" t="str">
        <f aca="false">B6100&amp;"_"&amp;C6100</f>
        <v>13_2024-05-17</v>
      </c>
    </row>
    <row r="6101" customFormat="false" ht="15" hidden="false" customHeight="false" outlineLevel="0" collapsed="false">
      <c r="A6101" s="3" t="n">
        <v>6100</v>
      </c>
      <c r="B6101" s="3" t="n">
        <v>13</v>
      </c>
      <c r="C6101" s="3" t="s">
        <v>156</v>
      </c>
      <c r="D6101" s="4" t="n">
        <v>45.64</v>
      </c>
      <c r="E6101" s="4" t="n">
        <v>45.8</v>
      </c>
      <c r="F6101" s="4" t="n">
        <v>45.4</v>
      </c>
      <c r="G6101" s="4" t="n">
        <v>45.69</v>
      </c>
      <c r="H6101" s="5" t="n">
        <v>2478783</v>
      </c>
      <c r="I6101" s="3"/>
      <c r="J6101" s="3" t="n">
        <f aca="false">ROUND((G6101-G6100)/G6100*100,2)</f>
        <v>2.19</v>
      </c>
      <c r="K6101" s="3" t="str">
        <f aca="false">B6101&amp;"_"&amp;C6101</f>
        <v>13_2024-05-20</v>
      </c>
    </row>
    <row r="6102" customFormat="false" ht="15" hidden="false" customHeight="false" outlineLevel="0" collapsed="false">
      <c r="A6102" s="3" t="n">
        <v>6101</v>
      </c>
      <c r="B6102" s="3" t="n">
        <v>13</v>
      </c>
      <c r="C6102" s="3" t="s">
        <v>157</v>
      </c>
      <c r="D6102" s="4" t="n">
        <v>45.27</v>
      </c>
      <c r="E6102" s="4" t="n">
        <v>45.38</v>
      </c>
      <c r="F6102" s="4" t="n">
        <v>45.11</v>
      </c>
      <c r="G6102" s="4" t="n">
        <v>45.18</v>
      </c>
      <c r="H6102" s="5" t="n">
        <v>4875255</v>
      </c>
      <c r="I6102" s="3"/>
      <c r="J6102" s="3" t="n">
        <f aca="false">ROUND((G6102-G6101)/G6101*100,2)</f>
        <v>-1.12</v>
      </c>
      <c r="K6102" s="3" t="str">
        <f aca="false">B6102&amp;"_"&amp;C6102</f>
        <v>13_2024-05-21</v>
      </c>
    </row>
    <row r="6103" customFormat="false" ht="15" hidden="false" customHeight="false" outlineLevel="0" collapsed="false">
      <c r="A6103" s="3" t="n">
        <v>6102</v>
      </c>
      <c r="B6103" s="3" t="n">
        <v>13</v>
      </c>
      <c r="C6103" s="3" t="s">
        <v>158</v>
      </c>
      <c r="D6103" s="4" t="n">
        <v>45.94</v>
      </c>
      <c r="E6103" s="4" t="n">
        <v>46.15</v>
      </c>
      <c r="F6103" s="4" t="n">
        <v>45.92</v>
      </c>
      <c r="G6103" s="4" t="n">
        <v>46.02</v>
      </c>
      <c r="H6103" s="5" t="n">
        <v>3151874</v>
      </c>
      <c r="I6103" s="3"/>
      <c r="J6103" s="3" t="n">
        <f aca="false">ROUND((G6103-G6102)/G6102*100,2)</f>
        <v>1.86</v>
      </c>
      <c r="K6103" s="3" t="str">
        <f aca="false">B6103&amp;"_"&amp;C6103</f>
        <v>13_2024-05-22</v>
      </c>
    </row>
    <row r="6104" customFormat="false" ht="15" hidden="false" customHeight="false" outlineLevel="0" collapsed="false">
      <c r="A6104" s="3" t="n">
        <v>6103</v>
      </c>
      <c r="B6104" s="3" t="n">
        <v>13</v>
      </c>
      <c r="C6104" s="3" t="s">
        <v>159</v>
      </c>
      <c r="D6104" s="4" t="n">
        <v>44.9</v>
      </c>
      <c r="E6104" s="4" t="n">
        <v>45.1</v>
      </c>
      <c r="F6104" s="4" t="n">
        <v>44.83</v>
      </c>
      <c r="G6104" s="4" t="n">
        <v>44.98</v>
      </c>
      <c r="H6104" s="5" t="n">
        <v>2897872</v>
      </c>
      <c r="I6104" s="3"/>
      <c r="J6104" s="3" t="n">
        <f aca="false">ROUND((G6104-G6103)/G6103*100,2)</f>
        <v>-2.26</v>
      </c>
      <c r="K6104" s="3" t="str">
        <f aca="false">B6104&amp;"_"&amp;C6104</f>
        <v>13_2024-05-23</v>
      </c>
    </row>
    <row r="6105" customFormat="false" ht="15" hidden="false" customHeight="false" outlineLevel="0" collapsed="false">
      <c r="A6105" s="3" t="n">
        <v>6104</v>
      </c>
      <c r="B6105" s="3" t="n">
        <v>13</v>
      </c>
      <c r="C6105" s="3" t="s">
        <v>160</v>
      </c>
      <c r="D6105" s="4" t="n">
        <v>43.75</v>
      </c>
      <c r="E6105" s="4" t="n">
        <v>44.08</v>
      </c>
      <c r="F6105" s="4" t="n">
        <v>43.68</v>
      </c>
      <c r="G6105" s="4" t="n">
        <v>43.91</v>
      </c>
      <c r="H6105" s="5" t="n">
        <v>6309895</v>
      </c>
      <c r="I6105" s="3"/>
      <c r="J6105" s="3" t="n">
        <f aca="false">ROUND((G6105-G6104)/G6104*100,2)</f>
        <v>-2.38</v>
      </c>
      <c r="K6105" s="3" t="str">
        <f aca="false">B6105&amp;"_"&amp;C6105</f>
        <v>13_2024-05-24</v>
      </c>
    </row>
    <row r="6106" customFormat="false" ht="15" hidden="false" customHeight="false" outlineLevel="0" collapsed="false">
      <c r="A6106" s="3" t="n">
        <v>6105</v>
      </c>
      <c r="B6106" s="3" t="n">
        <v>13</v>
      </c>
      <c r="C6106" s="3" t="s">
        <v>161</v>
      </c>
      <c r="D6106" s="4" t="n">
        <v>44</v>
      </c>
      <c r="E6106" s="4" t="n">
        <v>44</v>
      </c>
      <c r="F6106" s="4" t="n">
        <v>43.77</v>
      </c>
      <c r="G6106" s="4" t="n">
        <v>43.96</v>
      </c>
      <c r="H6106" s="5" t="n">
        <v>5594195</v>
      </c>
      <c r="I6106" s="3"/>
      <c r="J6106" s="3" t="n">
        <f aca="false">ROUND((G6106-G6105)/G6105*100,2)</f>
        <v>0.11</v>
      </c>
      <c r="K6106" s="3" t="str">
        <f aca="false">B6106&amp;"_"&amp;C6106</f>
        <v>13_2024-05-27</v>
      </c>
    </row>
    <row r="6107" customFormat="false" ht="15" hidden="false" customHeight="false" outlineLevel="0" collapsed="false">
      <c r="A6107" s="3" t="n">
        <v>6106</v>
      </c>
      <c r="B6107" s="3" t="n">
        <v>13</v>
      </c>
      <c r="C6107" s="3" t="s">
        <v>162</v>
      </c>
      <c r="D6107" s="4" t="n">
        <v>45.08</v>
      </c>
      <c r="E6107" s="4" t="n">
        <v>45.24</v>
      </c>
      <c r="F6107" s="4" t="n">
        <v>44.9</v>
      </c>
      <c r="G6107" s="4" t="n">
        <v>44.99</v>
      </c>
      <c r="H6107" s="5" t="n">
        <v>2202430</v>
      </c>
      <c r="I6107" s="3"/>
      <c r="J6107" s="3" t="n">
        <f aca="false">ROUND((G6107-G6106)/G6106*100,2)</f>
        <v>2.34</v>
      </c>
      <c r="K6107" s="3" t="str">
        <f aca="false">B6107&amp;"_"&amp;C6107</f>
        <v>13_2024-05-28</v>
      </c>
    </row>
    <row r="6108" customFormat="false" ht="15" hidden="false" customHeight="false" outlineLevel="0" collapsed="false">
      <c r="A6108" s="3" t="n">
        <v>6107</v>
      </c>
      <c r="B6108" s="3" t="n">
        <v>13</v>
      </c>
      <c r="C6108" s="3" t="s">
        <v>163</v>
      </c>
      <c r="D6108" s="4" t="n">
        <v>44.24</v>
      </c>
      <c r="E6108" s="4" t="n">
        <v>44.52</v>
      </c>
      <c r="F6108" s="4" t="n">
        <v>44.02</v>
      </c>
      <c r="G6108" s="4" t="n">
        <v>44.41</v>
      </c>
      <c r="H6108" s="5" t="n">
        <v>2597432</v>
      </c>
      <c r="I6108" s="3"/>
      <c r="J6108" s="3" t="n">
        <f aca="false">ROUND((G6108-G6107)/G6107*100,2)</f>
        <v>-1.29</v>
      </c>
      <c r="K6108" s="3" t="str">
        <f aca="false">B6108&amp;"_"&amp;C6108</f>
        <v>13_2024-05-29</v>
      </c>
    </row>
    <row r="6109" customFormat="false" ht="15" hidden="false" customHeight="false" outlineLevel="0" collapsed="false">
      <c r="A6109" s="3" t="n">
        <v>6108</v>
      </c>
      <c r="B6109" s="3" t="n">
        <v>13</v>
      </c>
      <c r="C6109" s="3" t="s">
        <v>164</v>
      </c>
      <c r="D6109" s="4" t="n">
        <v>43.97</v>
      </c>
      <c r="E6109" s="4" t="n">
        <v>43.98</v>
      </c>
      <c r="F6109" s="4" t="n">
        <v>43.59</v>
      </c>
      <c r="G6109" s="4" t="n">
        <v>43.84</v>
      </c>
      <c r="H6109" s="5" t="n">
        <v>4437327</v>
      </c>
      <c r="I6109" s="3"/>
      <c r="J6109" s="3" t="n">
        <f aca="false">ROUND((G6109-G6108)/G6108*100,2)</f>
        <v>-1.28</v>
      </c>
      <c r="K6109" s="3" t="str">
        <f aca="false">B6109&amp;"_"&amp;C6109</f>
        <v>13_2024-05-30</v>
      </c>
    </row>
    <row r="6110" customFormat="false" ht="15" hidden="false" customHeight="false" outlineLevel="0" collapsed="false">
      <c r="A6110" s="3" t="n">
        <v>6109</v>
      </c>
      <c r="B6110" s="3" t="n">
        <v>13</v>
      </c>
      <c r="C6110" s="3" t="s">
        <v>165</v>
      </c>
      <c r="D6110" s="4" t="n">
        <v>42.97</v>
      </c>
      <c r="E6110" s="4" t="n">
        <v>43.22</v>
      </c>
      <c r="F6110" s="4" t="n">
        <v>42.74</v>
      </c>
      <c r="G6110" s="4" t="n">
        <v>43.08</v>
      </c>
      <c r="H6110" s="5" t="n">
        <v>4852594</v>
      </c>
      <c r="I6110" s="3"/>
      <c r="J6110" s="3" t="n">
        <f aca="false">ROUND((G6110-G6109)/G6109*100,2)</f>
        <v>-1.73</v>
      </c>
      <c r="K6110" s="3" t="str">
        <f aca="false">B6110&amp;"_"&amp;C6110</f>
        <v>13_2024-05-31</v>
      </c>
    </row>
    <row r="6111" customFormat="false" ht="15" hidden="false" customHeight="false" outlineLevel="0" collapsed="false">
      <c r="A6111" s="3" t="n">
        <v>6110</v>
      </c>
      <c r="B6111" s="3" t="n">
        <v>13</v>
      </c>
      <c r="C6111" s="3" t="s">
        <v>166</v>
      </c>
      <c r="D6111" s="4" t="n">
        <v>43.72</v>
      </c>
      <c r="E6111" s="4" t="n">
        <v>43.99</v>
      </c>
      <c r="F6111" s="4" t="n">
        <v>43.65</v>
      </c>
      <c r="G6111" s="4" t="n">
        <v>43.83</v>
      </c>
      <c r="H6111" s="5" t="n">
        <v>5006267</v>
      </c>
      <c r="I6111" s="3"/>
      <c r="J6111" s="3" t="n">
        <f aca="false">ROUND((G6111-G6110)/G6110*100,2)</f>
        <v>1.74</v>
      </c>
      <c r="K6111" s="3" t="str">
        <f aca="false">B6111&amp;"_"&amp;C6111</f>
        <v>13_2024-06-03</v>
      </c>
    </row>
    <row r="6112" customFormat="false" ht="15" hidden="false" customHeight="false" outlineLevel="0" collapsed="false">
      <c r="A6112" s="3" t="n">
        <v>6111</v>
      </c>
      <c r="B6112" s="3" t="n">
        <v>13</v>
      </c>
      <c r="C6112" s="3" t="s">
        <v>167</v>
      </c>
      <c r="D6112" s="4" t="n">
        <v>43.2</v>
      </c>
      <c r="E6112" s="4" t="n">
        <v>43.59</v>
      </c>
      <c r="F6112" s="4" t="n">
        <v>42.99</v>
      </c>
      <c r="G6112" s="4" t="n">
        <v>43.35</v>
      </c>
      <c r="H6112" s="5" t="n">
        <v>718816</v>
      </c>
      <c r="I6112" s="3"/>
      <c r="J6112" s="3" t="n">
        <f aca="false">ROUND((G6112-G6111)/G6111*100,2)</f>
        <v>-1.1</v>
      </c>
      <c r="K6112" s="3" t="str">
        <f aca="false">B6112&amp;"_"&amp;C6112</f>
        <v>13_2024-06-04</v>
      </c>
    </row>
    <row r="6113" customFormat="false" ht="15" hidden="false" customHeight="false" outlineLevel="0" collapsed="false">
      <c r="A6113" s="3" t="n">
        <v>6112</v>
      </c>
      <c r="B6113" s="3" t="n">
        <v>13</v>
      </c>
      <c r="C6113" s="3" t="s">
        <v>168</v>
      </c>
      <c r="D6113" s="4" t="n">
        <v>44.6</v>
      </c>
      <c r="E6113" s="4" t="n">
        <v>44.75</v>
      </c>
      <c r="F6113" s="4" t="n">
        <v>44.34</v>
      </c>
      <c r="G6113" s="4" t="n">
        <v>44.7</v>
      </c>
      <c r="H6113" s="5" t="n">
        <v>7066051</v>
      </c>
      <c r="I6113" s="3"/>
      <c r="J6113" s="3" t="n">
        <f aca="false">ROUND((G6113-G6112)/G6112*100,2)</f>
        <v>3.11</v>
      </c>
      <c r="K6113" s="3" t="str">
        <f aca="false">B6113&amp;"_"&amp;C6113</f>
        <v>13_2024-06-05</v>
      </c>
    </row>
    <row r="6114" customFormat="false" ht="15" hidden="false" customHeight="false" outlineLevel="0" collapsed="false">
      <c r="A6114" s="3" t="n">
        <v>6113</v>
      </c>
      <c r="B6114" s="3" t="n">
        <v>13</v>
      </c>
      <c r="C6114" s="3" t="s">
        <v>169</v>
      </c>
      <c r="D6114" s="4" t="n">
        <v>44.87</v>
      </c>
      <c r="E6114" s="4" t="n">
        <v>44.93</v>
      </c>
      <c r="F6114" s="4" t="n">
        <v>44.51</v>
      </c>
      <c r="G6114" s="4" t="n">
        <v>44.73</v>
      </c>
      <c r="H6114" s="5" t="n">
        <v>5798929</v>
      </c>
      <c r="I6114" s="3"/>
      <c r="J6114" s="3" t="n">
        <f aca="false">ROUND((G6114-G6113)/G6113*100,2)</f>
        <v>0.07</v>
      </c>
      <c r="K6114" s="3" t="str">
        <f aca="false">B6114&amp;"_"&amp;C6114</f>
        <v>13_2024-06-06</v>
      </c>
    </row>
    <row r="6115" customFormat="false" ht="15" hidden="false" customHeight="false" outlineLevel="0" collapsed="false">
      <c r="A6115" s="3" t="n">
        <v>6114</v>
      </c>
      <c r="B6115" s="3" t="n">
        <v>13</v>
      </c>
      <c r="C6115" s="3" t="s">
        <v>170</v>
      </c>
      <c r="D6115" s="4" t="n">
        <v>44.87</v>
      </c>
      <c r="E6115" s="4" t="n">
        <v>44.96</v>
      </c>
      <c r="F6115" s="4" t="n">
        <v>44.74</v>
      </c>
      <c r="G6115" s="4" t="n">
        <v>44.75</v>
      </c>
      <c r="H6115" s="5" t="n">
        <v>6035709</v>
      </c>
      <c r="I6115" s="3"/>
      <c r="J6115" s="3" t="n">
        <f aca="false">ROUND((G6115-G6114)/G6114*100,2)</f>
        <v>0.04</v>
      </c>
      <c r="K6115" s="3" t="str">
        <f aca="false">B6115&amp;"_"&amp;C6115</f>
        <v>13_2024-06-07</v>
      </c>
    </row>
    <row r="6116" customFormat="false" ht="15" hidden="false" customHeight="false" outlineLevel="0" collapsed="false">
      <c r="A6116" s="3" t="n">
        <v>6115</v>
      </c>
      <c r="B6116" s="3" t="n">
        <v>13</v>
      </c>
      <c r="C6116" s="3" t="s">
        <v>171</v>
      </c>
      <c r="D6116" s="4" t="n">
        <v>45.19</v>
      </c>
      <c r="E6116" s="4" t="n">
        <v>45.43</v>
      </c>
      <c r="F6116" s="4" t="n">
        <v>45.02</v>
      </c>
      <c r="G6116" s="4" t="n">
        <v>45.28</v>
      </c>
      <c r="H6116" s="5" t="n">
        <v>3739109</v>
      </c>
      <c r="I6116" s="3"/>
      <c r="J6116" s="3" t="n">
        <f aca="false">ROUND((G6116-G6115)/G6115*100,2)</f>
        <v>1.18</v>
      </c>
      <c r="K6116" s="3" t="str">
        <f aca="false">B6116&amp;"_"&amp;C6116</f>
        <v>13_2024-06-10</v>
      </c>
    </row>
    <row r="6117" customFormat="false" ht="15" hidden="false" customHeight="false" outlineLevel="0" collapsed="false">
      <c r="A6117" s="3" t="n">
        <v>6116</v>
      </c>
      <c r="B6117" s="3" t="n">
        <v>13</v>
      </c>
      <c r="C6117" s="3" t="s">
        <v>172</v>
      </c>
      <c r="D6117" s="4" t="n">
        <v>45.84</v>
      </c>
      <c r="E6117" s="4" t="n">
        <v>46.03</v>
      </c>
      <c r="F6117" s="4" t="n">
        <v>45.73</v>
      </c>
      <c r="G6117" s="4" t="n">
        <v>45.95</v>
      </c>
      <c r="H6117" s="5" t="n">
        <v>2608494</v>
      </c>
      <c r="I6117" s="3"/>
      <c r="J6117" s="3" t="n">
        <f aca="false">ROUND((G6117-G6116)/G6116*100,2)</f>
        <v>1.48</v>
      </c>
      <c r="K6117" s="3" t="str">
        <f aca="false">B6117&amp;"_"&amp;C6117</f>
        <v>13_2024-06-11</v>
      </c>
    </row>
    <row r="6118" customFormat="false" ht="15" hidden="false" customHeight="false" outlineLevel="0" collapsed="false">
      <c r="A6118" s="3" t="n">
        <v>6117</v>
      </c>
      <c r="B6118" s="3" t="n">
        <v>13</v>
      </c>
      <c r="C6118" s="3" t="s">
        <v>173</v>
      </c>
      <c r="D6118" s="4" t="n">
        <v>44.86</v>
      </c>
      <c r="E6118" s="4" t="n">
        <v>45.11</v>
      </c>
      <c r="F6118" s="4" t="n">
        <v>44.57</v>
      </c>
      <c r="G6118" s="4" t="n">
        <v>44.68</v>
      </c>
      <c r="H6118" s="5" t="n">
        <v>3739127</v>
      </c>
      <c r="I6118" s="3"/>
      <c r="J6118" s="3" t="n">
        <f aca="false">ROUND((G6118-G6117)/G6117*100,2)</f>
        <v>-2.76</v>
      </c>
      <c r="K6118" s="3" t="str">
        <f aca="false">B6118&amp;"_"&amp;C6118</f>
        <v>13_2024-06-12</v>
      </c>
    </row>
    <row r="6119" customFormat="false" ht="15" hidden="false" customHeight="false" outlineLevel="0" collapsed="false">
      <c r="A6119" s="3" t="n">
        <v>6118</v>
      </c>
      <c r="B6119" s="3" t="n">
        <v>13</v>
      </c>
      <c r="C6119" s="3" t="s">
        <v>174</v>
      </c>
      <c r="D6119" s="4" t="n">
        <v>45.11</v>
      </c>
      <c r="E6119" s="4" t="n">
        <v>45.34</v>
      </c>
      <c r="F6119" s="4" t="n">
        <v>44.88</v>
      </c>
      <c r="G6119" s="4" t="n">
        <v>45.28</v>
      </c>
      <c r="H6119" s="5" t="n">
        <v>1523679</v>
      </c>
      <c r="I6119" s="3"/>
      <c r="J6119" s="3" t="n">
        <f aca="false">ROUND((G6119-G6118)/G6118*100,2)</f>
        <v>1.34</v>
      </c>
      <c r="K6119" s="3" t="str">
        <f aca="false">B6119&amp;"_"&amp;C6119</f>
        <v>13_2024-06-13</v>
      </c>
    </row>
    <row r="6120" customFormat="false" ht="15" hidden="false" customHeight="false" outlineLevel="0" collapsed="false">
      <c r="A6120" s="3" t="n">
        <v>6119</v>
      </c>
      <c r="B6120" s="3" t="n">
        <v>13</v>
      </c>
      <c r="C6120" s="3" t="s">
        <v>175</v>
      </c>
      <c r="D6120" s="4" t="n">
        <v>43.63</v>
      </c>
      <c r="E6120" s="4" t="n">
        <v>43.75</v>
      </c>
      <c r="F6120" s="4" t="n">
        <v>43.57</v>
      </c>
      <c r="G6120" s="4" t="n">
        <v>43.6</v>
      </c>
      <c r="H6120" s="5" t="n">
        <v>4959764</v>
      </c>
      <c r="I6120" s="3"/>
      <c r="J6120" s="3" t="n">
        <f aca="false">ROUND((G6120-G6119)/G6119*100,2)</f>
        <v>-3.71</v>
      </c>
      <c r="K6120" s="3" t="str">
        <f aca="false">B6120&amp;"_"&amp;C6120</f>
        <v>13_2024-06-14</v>
      </c>
    </row>
    <row r="6121" customFormat="false" ht="15" hidden="false" customHeight="false" outlineLevel="0" collapsed="false">
      <c r="A6121" s="3" t="n">
        <v>6120</v>
      </c>
      <c r="B6121" s="3" t="n">
        <v>13</v>
      </c>
      <c r="C6121" s="3" t="s">
        <v>176</v>
      </c>
      <c r="D6121" s="4" t="n">
        <v>43.84</v>
      </c>
      <c r="E6121" s="4" t="n">
        <v>44.03</v>
      </c>
      <c r="F6121" s="4" t="n">
        <v>43.55</v>
      </c>
      <c r="G6121" s="4" t="n">
        <v>43.74</v>
      </c>
      <c r="H6121" s="5" t="n">
        <v>2627578</v>
      </c>
      <c r="I6121" s="3"/>
      <c r="J6121" s="3" t="n">
        <f aca="false">ROUND((G6121-G6120)/G6120*100,2)</f>
        <v>0.32</v>
      </c>
      <c r="K6121" s="3" t="str">
        <f aca="false">B6121&amp;"_"&amp;C6121</f>
        <v>13_2024-06-17</v>
      </c>
    </row>
    <row r="6122" customFormat="false" ht="15" hidden="false" customHeight="false" outlineLevel="0" collapsed="false">
      <c r="A6122" s="3" t="n">
        <v>6121</v>
      </c>
      <c r="B6122" s="3" t="n">
        <v>13</v>
      </c>
      <c r="C6122" s="3" t="s">
        <v>177</v>
      </c>
      <c r="D6122" s="4" t="n">
        <v>43.71</v>
      </c>
      <c r="E6122" s="4" t="n">
        <v>43.9</v>
      </c>
      <c r="F6122" s="4" t="n">
        <v>43.58</v>
      </c>
      <c r="G6122" s="4" t="n">
        <v>43.86</v>
      </c>
      <c r="H6122" s="5" t="n">
        <v>836904</v>
      </c>
      <c r="I6122" s="3"/>
      <c r="J6122" s="3" t="n">
        <f aca="false">ROUND((G6122-G6121)/G6121*100,2)</f>
        <v>0.27</v>
      </c>
      <c r="K6122" s="3" t="str">
        <f aca="false">B6122&amp;"_"&amp;C6122</f>
        <v>13_2024-06-18</v>
      </c>
    </row>
    <row r="6123" customFormat="false" ht="15" hidden="false" customHeight="false" outlineLevel="0" collapsed="false">
      <c r="A6123" s="3" t="n">
        <v>6122</v>
      </c>
      <c r="B6123" s="3" t="n">
        <v>13</v>
      </c>
      <c r="C6123" s="3" t="s">
        <v>178</v>
      </c>
      <c r="D6123" s="4" t="n">
        <v>43.69</v>
      </c>
      <c r="E6123" s="4" t="n">
        <v>43.72</v>
      </c>
      <c r="F6123" s="4" t="n">
        <v>43.36</v>
      </c>
      <c r="G6123" s="4" t="n">
        <v>43.59</v>
      </c>
      <c r="H6123" s="5" t="n">
        <v>2959234</v>
      </c>
      <c r="I6123" s="3"/>
      <c r="J6123" s="3" t="n">
        <f aca="false">ROUND((G6123-G6122)/G6122*100,2)</f>
        <v>-0.62</v>
      </c>
      <c r="K6123" s="3" t="str">
        <f aca="false">B6123&amp;"_"&amp;C6123</f>
        <v>13_2024-06-19</v>
      </c>
    </row>
    <row r="6124" customFormat="false" ht="15" hidden="false" customHeight="false" outlineLevel="0" collapsed="false">
      <c r="A6124" s="3" t="n">
        <v>6123</v>
      </c>
      <c r="B6124" s="3" t="n">
        <v>13</v>
      </c>
      <c r="C6124" s="3" t="s">
        <v>179</v>
      </c>
      <c r="D6124" s="4" t="n">
        <v>41.65</v>
      </c>
      <c r="E6124" s="4" t="n">
        <v>41.95</v>
      </c>
      <c r="F6124" s="4" t="n">
        <v>41.53</v>
      </c>
      <c r="G6124" s="4" t="n">
        <v>41.73</v>
      </c>
      <c r="H6124" s="5" t="n">
        <v>5253856</v>
      </c>
      <c r="I6124" s="3"/>
      <c r="J6124" s="3" t="n">
        <f aca="false">ROUND((G6124-G6123)/G6123*100,2)</f>
        <v>-4.27</v>
      </c>
      <c r="K6124" s="3" t="str">
        <f aca="false">B6124&amp;"_"&amp;C6124</f>
        <v>13_2024-06-20</v>
      </c>
    </row>
    <row r="6125" customFormat="false" ht="15" hidden="false" customHeight="false" outlineLevel="0" collapsed="false">
      <c r="A6125" s="3" t="n">
        <v>6124</v>
      </c>
      <c r="B6125" s="3" t="n">
        <v>13</v>
      </c>
      <c r="C6125" s="3" t="s">
        <v>180</v>
      </c>
      <c r="D6125" s="4" t="n">
        <v>43.06</v>
      </c>
      <c r="E6125" s="4" t="n">
        <v>43.21</v>
      </c>
      <c r="F6125" s="4" t="n">
        <v>43</v>
      </c>
      <c r="G6125" s="4" t="n">
        <v>43.16</v>
      </c>
      <c r="H6125" s="5" t="n">
        <v>6758950</v>
      </c>
      <c r="I6125" s="3"/>
      <c r="J6125" s="3" t="n">
        <f aca="false">ROUND((G6125-G6124)/G6124*100,2)</f>
        <v>3.43</v>
      </c>
      <c r="K6125" s="3" t="str">
        <f aca="false">B6125&amp;"_"&amp;C6125</f>
        <v>13_2024-06-21</v>
      </c>
    </row>
    <row r="6126" customFormat="false" ht="15" hidden="false" customHeight="false" outlineLevel="0" collapsed="false">
      <c r="A6126" s="3" t="n">
        <v>6125</v>
      </c>
      <c r="B6126" s="3" t="n">
        <v>13</v>
      </c>
      <c r="C6126" s="3" t="s">
        <v>181</v>
      </c>
      <c r="D6126" s="4" t="n">
        <v>42.46</v>
      </c>
      <c r="E6126" s="4" t="n">
        <v>42.64</v>
      </c>
      <c r="F6126" s="4" t="n">
        <v>42.24</v>
      </c>
      <c r="G6126" s="4" t="n">
        <v>42.55</v>
      </c>
      <c r="H6126" s="5" t="n">
        <v>3284035</v>
      </c>
      <c r="I6126" s="3"/>
      <c r="J6126" s="3" t="n">
        <f aca="false">ROUND((G6126-G6125)/G6125*100,2)</f>
        <v>-1.41</v>
      </c>
      <c r="K6126" s="3" t="str">
        <f aca="false">B6126&amp;"_"&amp;C6126</f>
        <v>13_2024-06-24</v>
      </c>
    </row>
    <row r="6127" customFormat="false" ht="15" hidden="false" customHeight="false" outlineLevel="0" collapsed="false">
      <c r="A6127" s="3" t="n">
        <v>6126</v>
      </c>
      <c r="B6127" s="3" t="n">
        <v>13</v>
      </c>
      <c r="C6127" s="3" t="s">
        <v>182</v>
      </c>
      <c r="D6127" s="4" t="n">
        <v>42.92</v>
      </c>
      <c r="E6127" s="4" t="n">
        <v>43.04</v>
      </c>
      <c r="F6127" s="4" t="n">
        <v>42.69</v>
      </c>
      <c r="G6127" s="4" t="n">
        <v>42.84</v>
      </c>
      <c r="H6127" s="5" t="n">
        <v>6912597</v>
      </c>
      <c r="I6127" s="3"/>
      <c r="J6127" s="3" t="n">
        <f aca="false">ROUND((G6127-G6126)/G6126*100,2)</f>
        <v>0.68</v>
      </c>
      <c r="K6127" s="3" t="str">
        <f aca="false">B6127&amp;"_"&amp;C6127</f>
        <v>13_2024-06-25</v>
      </c>
    </row>
    <row r="6128" customFormat="false" ht="15" hidden="false" customHeight="false" outlineLevel="0" collapsed="false">
      <c r="A6128" s="3" t="n">
        <v>6127</v>
      </c>
      <c r="B6128" s="3" t="n">
        <v>13</v>
      </c>
      <c r="C6128" s="3" t="s">
        <v>183</v>
      </c>
      <c r="D6128" s="4" t="n">
        <v>44.33</v>
      </c>
      <c r="E6128" s="4" t="n">
        <v>44.59</v>
      </c>
      <c r="F6128" s="4" t="n">
        <v>44.16</v>
      </c>
      <c r="G6128" s="4" t="n">
        <v>44.38</v>
      </c>
      <c r="H6128" s="5" t="n">
        <v>1875676</v>
      </c>
      <c r="I6128" s="3"/>
      <c r="J6128" s="3" t="n">
        <f aca="false">ROUND((G6128-G6127)/G6127*100,2)</f>
        <v>3.59</v>
      </c>
      <c r="K6128" s="3" t="str">
        <f aca="false">B6128&amp;"_"&amp;C6128</f>
        <v>13_2024-06-26</v>
      </c>
    </row>
    <row r="6129" customFormat="false" ht="15" hidden="false" customHeight="false" outlineLevel="0" collapsed="false">
      <c r="A6129" s="3" t="n">
        <v>6128</v>
      </c>
      <c r="B6129" s="3" t="n">
        <v>13</v>
      </c>
      <c r="C6129" s="3" t="s">
        <v>184</v>
      </c>
      <c r="D6129" s="4" t="n">
        <v>44.44</v>
      </c>
      <c r="E6129" s="4" t="n">
        <v>44.82</v>
      </c>
      <c r="F6129" s="4" t="n">
        <v>44.44</v>
      </c>
      <c r="G6129" s="4" t="n">
        <v>44.61</v>
      </c>
      <c r="H6129" s="5" t="n">
        <v>3526157</v>
      </c>
      <c r="I6129" s="3"/>
      <c r="J6129" s="3" t="n">
        <f aca="false">ROUND((G6129-G6128)/G6128*100,2)</f>
        <v>0.52</v>
      </c>
      <c r="K6129" s="3" t="str">
        <f aca="false">B6129&amp;"_"&amp;C6129</f>
        <v>13_2024-06-27</v>
      </c>
    </row>
    <row r="6130" customFormat="false" ht="15" hidden="false" customHeight="false" outlineLevel="0" collapsed="false">
      <c r="A6130" s="3" t="n">
        <v>6129</v>
      </c>
      <c r="B6130" s="3" t="n">
        <v>13</v>
      </c>
      <c r="C6130" s="3" t="s">
        <v>185</v>
      </c>
      <c r="D6130" s="4" t="n">
        <v>43.91</v>
      </c>
      <c r="E6130" s="4" t="n">
        <v>43.92</v>
      </c>
      <c r="F6130" s="4" t="n">
        <v>43.79</v>
      </c>
      <c r="G6130" s="4" t="n">
        <v>43.82</v>
      </c>
      <c r="H6130" s="5" t="n">
        <v>6846039</v>
      </c>
      <c r="I6130" s="3"/>
      <c r="J6130" s="3" t="n">
        <f aca="false">ROUND((G6130-G6129)/G6129*100,2)</f>
        <v>-1.77</v>
      </c>
      <c r="K6130" s="3" t="str">
        <f aca="false">B6130&amp;"_"&amp;C6130</f>
        <v>13_2024-06-28</v>
      </c>
    </row>
    <row r="6131" customFormat="false" ht="15" hidden="false" customHeight="false" outlineLevel="0" collapsed="false">
      <c r="A6131" s="3" t="n">
        <v>6130</v>
      </c>
      <c r="B6131" s="3" t="n">
        <v>13</v>
      </c>
      <c r="C6131" s="3" t="s">
        <v>186</v>
      </c>
      <c r="D6131" s="4" t="n">
        <v>43.75</v>
      </c>
      <c r="E6131" s="4" t="n">
        <v>43.92</v>
      </c>
      <c r="F6131" s="4" t="n">
        <v>43.64</v>
      </c>
      <c r="G6131" s="4" t="n">
        <v>43.68</v>
      </c>
      <c r="H6131" s="5" t="n">
        <v>1699404</v>
      </c>
      <c r="I6131" s="3"/>
      <c r="J6131" s="3" t="n">
        <f aca="false">ROUND((G6131-G6130)/G6130*100,2)</f>
        <v>-0.32</v>
      </c>
      <c r="K6131" s="3" t="str">
        <f aca="false">B6131&amp;"_"&amp;C6131</f>
        <v>13_2024-07-01</v>
      </c>
    </row>
    <row r="6132" customFormat="false" ht="15" hidden="false" customHeight="false" outlineLevel="0" collapsed="false">
      <c r="A6132" s="3" t="n">
        <v>6131</v>
      </c>
      <c r="B6132" s="3" t="n">
        <v>13</v>
      </c>
      <c r="C6132" s="3" t="s">
        <v>187</v>
      </c>
      <c r="D6132" s="4" t="n">
        <v>44.38</v>
      </c>
      <c r="E6132" s="4" t="n">
        <v>44.44</v>
      </c>
      <c r="F6132" s="4" t="n">
        <v>44.32</v>
      </c>
      <c r="G6132" s="4" t="n">
        <v>44.42</v>
      </c>
      <c r="H6132" s="5" t="n">
        <v>1323405</v>
      </c>
      <c r="I6132" s="3"/>
      <c r="J6132" s="3" t="n">
        <f aca="false">ROUND((G6132-G6131)/G6131*100,2)</f>
        <v>1.69</v>
      </c>
      <c r="K6132" s="3" t="str">
        <f aca="false">B6132&amp;"_"&amp;C6132</f>
        <v>13_2024-07-02</v>
      </c>
    </row>
    <row r="6133" customFormat="false" ht="15" hidden="false" customHeight="false" outlineLevel="0" collapsed="false">
      <c r="A6133" s="3" t="n">
        <v>6132</v>
      </c>
      <c r="B6133" s="3" t="n">
        <v>13</v>
      </c>
      <c r="C6133" s="3" t="s">
        <v>188</v>
      </c>
      <c r="D6133" s="4" t="n">
        <v>45.98</v>
      </c>
      <c r="E6133" s="4" t="n">
        <v>46.22</v>
      </c>
      <c r="F6133" s="4" t="n">
        <v>45.88</v>
      </c>
      <c r="G6133" s="4" t="n">
        <v>46.09</v>
      </c>
      <c r="H6133" s="5" t="n">
        <v>5334558</v>
      </c>
      <c r="I6133" s="3"/>
      <c r="J6133" s="3" t="n">
        <f aca="false">ROUND((G6133-G6132)/G6132*100,2)</f>
        <v>3.76</v>
      </c>
      <c r="K6133" s="3" t="str">
        <f aca="false">B6133&amp;"_"&amp;C6133</f>
        <v>13_2024-07-03</v>
      </c>
    </row>
    <row r="6134" customFormat="false" ht="15" hidden="false" customHeight="false" outlineLevel="0" collapsed="false">
      <c r="A6134" s="3" t="n">
        <v>6133</v>
      </c>
      <c r="B6134" s="3" t="n">
        <v>13</v>
      </c>
      <c r="C6134" s="3" t="s">
        <v>189</v>
      </c>
      <c r="D6134" s="4" t="n">
        <v>45.38</v>
      </c>
      <c r="E6134" s="4" t="n">
        <v>45.57</v>
      </c>
      <c r="F6134" s="4" t="n">
        <v>45.06</v>
      </c>
      <c r="G6134" s="4" t="n">
        <v>45.32</v>
      </c>
      <c r="H6134" s="5" t="n">
        <v>7319200</v>
      </c>
      <c r="I6134" s="3"/>
      <c r="J6134" s="3" t="n">
        <f aca="false">ROUND((G6134-G6133)/G6133*100,2)</f>
        <v>-1.67</v>
      </c>
      <c r="K6134" s="3" t="str">
        <f aca="false">B6134&amp;"_"&amp;C6134</f>
        <v>13_2024-07-04</v>
      </c>
    </row>
    <row r="6135" customFormat="false" ht="15" hidden="false" customHeight="false" outlineLevel="0" collapsed="false">
      <c r="A6135" s="3" t="n">
        <v>6134</v>
      </c>
      <c r="B6135" s="3" t="n">
        <v>13</v>
      </c>
      <c r="C6135" s="3" t="s">
        <v>190</v>
      </c>
      <c r="D6135" s="4" t="n">
        <v>45.13</v>
      </c>
      <c r="E6135" s="4" t="n">
        <v>45.33</v>
      </c>
      <c r="F6135" s="4" t="n">
        <v>44.99</v>
      </c>
      <c r="G6135" s="4" t="n">
        <v>45.22</v>
      </c>
      <c r="H6135" s="5" t="n">
        <v>567361</v>
      </c>
      <c r="I6135" s="3"/>
      <c r="J6135" s="3" t="n">
        <f aca="false">ROUND((G6135-G6134)/G6134*100,2)</f>
        <v>-0.22</v>
      </c>
      <c r="K6135" s="3" t="str">
        <f aca="false">B6135&amp;"_"&amp;C6135</f>
        <v>13_2024-07-05</v>
      </c>
    </row>
    <row r="6136" customFormat="false" ht="15" hidden="false" customHeight="false" outlineLevel="0" collapsed="false">
      <c r="A6136" s="3" t="n">
        <v>6135</v>
      </c>
      <c r="B6136" s="3" t="n">
        <v>13</v>
      </c>
      <c r="C6136" s="3" t="s">
        <v>191</v>
      </c>
      <c r="D6136" s="4" t="n">
        <v>46.32</v>
      </c>
      <c r="E6136" s="4" t="n">
        <v>46.46</v>
      </c>
      <c r="F6136" s="4" t="n">
        <v>46.12</v>
      </c>
      <c r="G6136" s="4" t="n">
        <v>46.14</v>
      </c>
      <c r="H6136" s="5" t="n">
        <v>836525</v>
      </c>
      <c r="I6136" s="3"/>
      <c r="J6136" s="3" t="n">
        <f aca="false">ROUND((G6136-G6135)/G6135*100,2)</f>
        <v>2.03</v>
      </c>
      <c r="K6136" s="3" t="str">
        <f aca="false">B6136&amp;"_"&amp;C6136</f>
        <v>13_2024-07-08</v>
      </c>
    </row>
    <row r="6137" customFormat="false" ht="15" hidden="false" customHeight="false" outlineLevel="0" collapsed="false">
      <c r="A6137" s="3" t="n">
        <v>6136</v>
      </c>
      <c r="B6137" s="3" t="n">
        <v>13</v>
      </c>
      <c r="C6137" s="3" t="s">
        <v>192</v>
      </c>
      <c r="D6137" s="4" t="n">
        <v>45.7</v>
      </c>
      <c r="E6137" s="4" t="n">
        <v>45.81</v>
      </c>
      <c r="F6137" s="4" t="n">
        <v>45.42</v>
      </c>
      <c r="G6137" s="4" t="n">
        <v>45.59</v>
      </c>
      <c r="H6137" s="5" t="n">
        <v>1393291</v>
      </c>
      <c r="I6137" s="3"/>
      <c r="J6137" s="3" t="n">
        <f aca="false">ROUND((G6137-G6136)/G6136*100,2)</f>
        <v>-1.19</v>
      </c>
      <c r="K6137" s="3" t="str">
        <f aca="false">B6137&amp;"_"&amp;C6137</f>
        <v>13_2024-07-09</v>
      </c>
    </row>
    <row r="6138" customFormat="false" ht="15" hidden="false" customHeight="false" outlineLevel="0" collapsed="false">
      <c r="A6138" s="3" t="n">
        <v>6137</v>
      </c>
      <c r="B6138" s="3" t="n">
        <v>13</v>
      </c>
      <c r="C6138" s="3" t="s">
        <v>193</v>
      </c>
      <c r="D6138" s="4" t="n">
        <v>46.36</v>
      </c>
      <c r="E6138" s="4" t="n">
        <v>46.54</v>
      </c>
      <c r="F6138" s="4" t="n">
        <v>46.24</v>
      </c>
      <c r="G6138" s="4" t="n">
        <v>46.53</v>
      </c>
      <c r="H6138" s="5" t="n">
        <v>2037387</v>
      </c>
      <c r="I6138" s="3"/>
      <c r="J6138" s="3" t="n">
        <f aca="false">ROUND((G6138-G6137)/G6137*100,2)</f>
        <v>2.06</v>
      </c>
      <c r="K6138" s="3" t="str">
        <f aca="false">B6138&amp;"_"&amp;C6138</f>
        <v>13_2024-07-10</v>
      </c>
    </row>
    <row r="6139" customFormat="false" ht="15" hidden="false" customHeight="false" outlineLevel="0" collapsed="false">
      <c r="A6139" s="3" t="n">
        <v>6138</v>
      </c>
      <c r="B6139" s="3" t="n">
        <v>13</v>
      </c>
      <c r="C6139" s="3" t="s">
        <v>194</v>
      </c>
      <c r="D6139" s="4" t="n">
        <v>46.73</v>
      </c>
      <c r="E6139" s="4" t="n">
        <v>46.91</v>
      </c>
      <c r="F6139" s="4" t="n">
        <v>46.59</v>
      </c>
      <c r="G6139" s="4" t="n">
        <v>46.71</v>
      </c>
      <c r="H6139" s="5" t="n">
        <v>5980633</v>
      </c>
      <c r="I6139" s="3"/>
      <c r="J6139" s="3" t="n">
        <f aca="false">ROUND((G6139-G6138)/G6138*100,2)</f>
        <v>0.39</v>
      </c>
      <c r="K6139" s="3" t="str">
        <f aca="false">B6139&amp;"_"&amp;C6139</f>
        <v>13_2024-07-11</v>
      </c>
    </row>
    <row r="6140" customFormat="false" ht="15" hidden="false" customHeight="false" outlineLevel="0" collapsed="false">
      <c r="A6140" s="3" t="n">
        <v>6139</v>
      </c>
      <c r="B6140" s="3" t="n">
        <v>13</v>
      </c>
      <c r="C6140" s="3" t="s">
        <v>195</v>
      </c>
      <c r="D6140" s="4" t="n">
        <v>45.91</v>
      </c>
      <c r="E6140" s="4" t="n">
        <v>46.17</v>
      </c>
      <c r="F6140" s="4" t="n">
        <v>45.68</v>
      </c>
      <c r="G6140" s="4" t="n">
        <v>46.1</v>
      </c>
      <c r="H6140" s="5" t="n">
        <v>3134518</v>
      </c>
      <c r="I6140" s="3"/>
      <c r="J6140" s="3" t="n">
        <f aca="false">ROUND((G6140-G6139)/G6139*100,2)</f>
        <v>-1.31</v>
      </c>
      <c r="K6140" s="3" t="str">
        <f aca="false">B6140&amp;"_"&amp;C6140</f>
        <v>13_2024-07-12</v>
      </c>
    </row>
    <row r="6141" customFormat="false" ht="15" hidden="false" customHeight="false" outlineLevel="0" collapsed="false">
      <c r="A6141" s="3" t="n">
        <v>6140</v>
      </c>
      <c r="B6141" s="3" t="n">
        <v>13</v>
      </c>
      <c r="C6141" s="3" t="s">
        <v>196</v>
      </c>
      <c r="D6141" s="4" t="n">
        <v>45.94</v>
      </c>
      <c r="E6141" s="4" t="n">
        <v>46.3</v>
      </c>
      <c r="F6141" s="4" t="n">
        <v>45.85</v>
      </c>
      <c r="G6141" s="4" t="n">
        <v>46.04</v>
      </c>
      <c r="H6141" s="5" t="n">
        <v>2635612</v>
      </c>
      <c r="I6141" s="3"/>
      <c r="J6141" s="3" t="n">
        <f aca="false">ROUND((G6141-G6140)/G6140*100,2)</f>
        <v>-0.13</v>
      </c>
      <c r="K6141" s="3" t="str">
        <f aca="false">B6141&amp;"_"&amp;C6141</f>
        <v>13_2024-07-15</v>
      </c>
    </row>
    <row r="6142" customFormat="false" ht="15" hidden="false" customHeight="false" outlineLevel="0" collapsed="false">
      <c r="A6142" s="3" t="n">
        <v>6141</v>
      </c>
      <c r="B6142" s="3" t="n">
        <v>13</v>
      </c>
      <c r="C6142" s="3" t="s">
        <v>197</v>
      </c>
      <c r="D6142" s="4" t="n">
        <v>45.37</v>
      </c>
      <c r="E6142" s="4" t="n">
        <v>45.54</v>
      </c>
      <c r="F6142" s="4" t="n">
        <v>45.11</v>
      </c>
      <c r="G6142" s="4" t="n">
        <v>45.24</v>
      </c>
      <c r="H6142" s="5" t="n">
        <v>4355545</v>
      </c>
      <c r="I6142" s="3"/>
      <c r="J6142" s="3" t="n">
        <f aca="false">ROUND((G6142-G6141)/G6141*100,2)</f>
        <v>-1.74</v>
      </c>
      <c r="K6142" s="3" t="str">
        <f aca="false">B6142&amp;"_"&amp;C6142</f>
        <v>13_2024-07-16</v>
      </c>
    </row>
    <row r="6143" customFormat="false" ht="15" hidden="false" customHeight="false" outlineLevel="0" collapsed="false">
      <c r="A6143" s="3" t="n">
        <v>6142</v>
      </c>
      <c r="B6143" s="3" t="n">
        <v>13</v>
      </c>
      <c r="C6143" s="3" t="s">
        <v>198</v>
      </c>
      <c r="D6143" s="4" t="n">
        <v>43.63</v>
      </c>
      <c r="E6143" s="4" t="n">
        <v>43.68</v>
      </c>
      <c r="F6143" s="4" t="n">
        <v>43.37</v>
      </c>
      <c r="G6143" s="4" t="n">
        <v>43.59</v>
      </c>
      <c r="H6143" s="5" t="n">
        <v>4655607</v>
      </c>
      <c r="I6143" s="3"/>
      <c r="J6143" s="3" t="n">
        <f aca="false">ROUND((G6143-G6142)/G6142*100,2)</f>
        <v>-3.65</v>
      </c>
      <c r="K6143" s="3" t="str">
        <f aca="false">B6143&amp;"_"&amp;C6143</f>
        <v>13_2024-07-17</v>
      </c>
    </row>
    <row r="6144" customFormat="false" ht="15" hidden="false" customHeight="false" outlineLevel="0" collapsed="false">
      <c r="A6144" s="3" t="n">
        <v>6143</v>
      </c>
      <c r="B6144" s="3" t="n">
        <v>13</v>
      </c>
      <c r="C6144" s="3" t="s">
        <v>199</v>
      </c>
      <c r="D6144" s="4" t="n">
        <v>43.92</v>
      </c>
      <c r="E6144" s="4" t="n">
        <v>44.02</v>
      </c>
      <c r="F6144" s="4" t="n">
        <v>43.61</v>
      </c>
      <c r="G6144" s="4" t="n">
        <v>43.86</v>
      </c>
      <c r="H6144" s="5" t="n">
        <v>2342783</v>
      </c>
      <c r="I6144" s="3"/>
      <c r="J6144" s="3" t="n">
        <f aca="false">ROUND((G6144-G6143)/G6143*100,2)</f>
        <v>0.62</v>
      </c>
      <c r="K6144" s="3" t="str">
        <f aca="false">B6144&amp;"_"&amp;C6144</f>
        <v>13_2024-07-18</v>
      </c>
    </row>
    <row r="6145" customFormat="false" ht="15" hidden="false" customHeight="false" outlineLevel="0" collapsed="false">
      <c r="A6145" s="3" t="n">
        <v>6144</v>
      </c>
      <c r="B6145" s="3" t="n">
        <v>13</v>
      </c>
      <c r="C6145" s="3" t="s">
        <v>200</v>
      </c>
      <c r="D6145" s="4" t="n">
        <v>43.42</v>
      </c>
      <c r="E6145" s="4" t="n">
        <v>43.53</v>
      </c>
      <c r="F6145" s="4" t="n">
        <v>43.07</v>
      </c>
      <c r="G6145" s="4" t="n">
        <v>43.27</v>
      </c>
      <c r="H6145" s="5" t="n">
        <v>2942165</v>
      </c>
      <c r="I6145" s="3"/>
      <c r="J6145" s="3" t="n">
        <f aca="false">ROUND((G6145-G6144)/G6144*100,2)</f>
        <v>-1.35</v>
      </c>
      <c r="K6145" s="3" t="str">
        <f aca="false">B6145&amp;"_"&amp;C6145</f>
        <v>13_2024-07-19</v>
      </c>
    </row>
    <row r="6146" customFormat="false" ht="15" hidden="false" customHeight="false" outlineLevel="0" collapsed="false">
      <c r="A6146" s="3" t="n">
        <v>6145</v>
      </c>
      <c r="B6146" s="3" t="n">
        <v>13</v>
      </c>
      <c r="C6146" s="3" t="s">
        <v>201</v>
      </c>
      <c r="D6146" s="4" t="n">
        <v>42.26</v>
      </c>
      <c r="E6146" s="4" t="n">
        <v>42.51</v>
      </c>
      <c r="F6146" s="4" t="n">
        <v>41.88</v>
      </c>
      <c r="G6146" s="4" t="n">
        <v>42.11</v>
      </c>
      <c r="H6146" s="5" t="n">
        <v>4631194</v>
      </c>
      <c r="I6146" s="3"/>
      <c r="J6146" s="3" t="n">
        <f aca="false">ROUND((G6146-G6145)/G6145*100,2)</f>
        <v>-2.68</v>
      </c>
      <c r="K6146" s="3" t="str">
        <f aca="false">B6146&amp;"_"&amp;C6146</f>
        <v>13_2024-07-22</v>
      </c>
    </row>
    <row r="6147" customFormat="false" ht="15" hidden="false" customHeight="false" outlineLevel="0" collapsed="false">
      <c r="A6147" s="3" t="n">
        <v>6146</v>
      </c>
      <c r="B6147" s="3" t="n">
        <v>13</v>
      </c>
      <c r="C6147" s="3" t="s">
        <v>202</v>
      </c>
      <c r="D6147" s="4" t="n">
        <v>41.04</v>
      </c>
      <c r="E6147" s="4" t="n">
        <v>41.26</v>
      </c>
      <c r="F6147" s="4" t="n">
        <v>40.75</v>
      </c>
      <c r="G6147" s="4" t="n">
        <v>40.99</v>
      </c>
      <c r="H6147" s="5" t="n">
        <v>4907177</v>
      </c>
      <c r="I6147" s="3"/>
      <c r="J6147" s="3" t="n">
        <f aca="false">ROUND((G6147-G6146)/G6146*100,2)</f>
        <v>-2.66</v>
      </c>
      <c r="K6147" s="3" t="str">
        <f aca="false">B6147&amp;"_"&amp;C6147</f>
        <v>13_2024-07-23</v>
      </c>
    </row>
    <row r="6148" customFormat="false" ht="15" hidden="false" customHeight="false" outlineLevel="0" collapsed="false">
      <c r="A6148" s="3" t="n">
        <v>6147</v>
      </c>
      <c r="B6148" s="3" t="n">
        <v>13</v>
      </c>
      <c r="C6148" s="3" t="s">
        <v>203</v>
      </c>
      <c r="D6148" s="4" t="n">
        <v>43.84</v>
      </c>
      <c r="E6148" s="4" t="n">
        <v>43.85</v>
      </c>
      <c r="F6148" s="4" t="n">
        <v>43.51</v>
      </c>
      <c r="G6148" s="4" t="n">
        <v>43.67</v>
      </c>
      <c r="H6148" s="5" t="n">
        <v>3288069</v>
      </c>
      <c r="I6148" s="3"/>
      <c r="J6148" s="3" t="n">
        <f aca="false">ROUND((G6148-G6147)/G6147*100,2)</f>
        <v>6.54</v>
      </c>
      <c r="K6148" s="3" t="str">
        <f aca="false">B6148&amp;"_"&amp;C6148</f>
        <v>13_2024-07-24</v>
      </c>
    </row>
    <row r="6149" customFormat="false" ht="15" hidden="false" customHeight="false" outlineLevel="0" collapsed="false">
      <c r="A6149" s="3" t="n">
        <v>6148</v>
      </c>
      <c r="B6149" s="3" t="n">
        <v>13</v>
      </c>
      <c r="C6149" s="3" t="s">
        <v>204</v>
      </c>
      <c r="D6149" s="4" t="n">
        <v>43.93</v>
      </c>
      <c r="E6149" s="4" t="n">
        <v>44.29</v>
      </c>
      <c r="F6149" s="4" t="n">
        <v>43.84</v>
      </c>
      <c r="G6149" s="4" t="n">
        <v>44.1</v>
      </c>
      <c r="H6149" s="5" t="n">
        <v>3674941</v>
      </c>
      <c r="I6149" s="3"/>
      <c r="J6149" s="3" t="n">
        <f aca="false">ROUND((G6149-G6148)/G6148*100,2)</f>
        <v>0.98</v>
      </c>
      <c r="K6149" s="3" t="str">
        <f aca="false">B6149&amp;"_"&amp;C6149</f>
        <v>13_2024-07-25</v>
      </c>
    </row>
    <row r="6150" customFormat="false" ht="15" hidden="false" customHeight="false" outlineLevel="0" collapsed="false">
      <c r="A6150" s="3" t="n">
        <v>6149</v>
      </c>
      <c r="B6150" s="3" t="n">
        <v>13</v>
      </c>
      <c r="C6150" s="3" t="s">
        <v>205</v>
      </c>
      <c r="D6150" s="4" t="n">
        <v>43.98</v>
      </c>
      <c r="E6150" s="4" t="n">
        <v>44.02</v>
      </c>
      <c r="F6150" s="4" t="n">
        <v>43.67</v>
      </c>
      <c r="G6150" s="4" t="n">
        <v>43.89</v>
      </c>
      <c r="H6150" s="5" t="n">
        <v>5367302</v>
      </c>
      <c r="I6150" s="3"/>
      <c r="J6150" s="3" t="n">
        <f aca="false">ROUND((G6150-G6149)/G6149*100,2)</f>
        <v>-0.48</v>
      </c>
      <c r="K6150" s="3" t="str">
        <f aca="false">B6150&amp;"_"&amp;C6150</f>
        <v>13_2024-07-26</v>
      </c>
    </row>
    <row r="6151" customFormat="false" ht="15" hidden="false" customHeight="false" outlineLevel="0" collapsed="false">
      <c r="A6151" s="3" t="n">
        <v>6150</v>
      </c>
      <c r="B6151" s="3" t="n">
        <v>13</v>
      </c>
      <c r="C6151" s="3" t="s">
        <v>206</v>
      </c>
      <c r="D6151" s="4" t="n">
        <v>43.82</v>
      </c>
      <c r="E6151" s="4" t="n">
        <v>43.98</v>
      </c>
      <c r="F6151" s="4" t="n">
        <v>43.52</v>
      </c>
      <c r="G6151" s="4" t="n">
        <v>43.68</v>
      </c>
      <c r="H6151" s="5" t="n">
        <v>5168379</v>
      </c>
      <c r="I6151" s="3"/>
      <c r="J6151" s="3" t="n">
        <f aca="false">ROUND((G6151-G6150)/G6150*100,2)</f>
        <v>-0.48</v>
      </c>
      <c r="K6151" s="3" t="str">
        <f aca="false">B6151&amp;"_"&amp;C6151</f>
        <v>13_2024-07-29</v>
      </c>
    </row>
    <row r="6152" customFormat="false" ht="15" hidden="false" customHeight="false" outlineLevel="0" collapsed="false">
      <c r="A6152" s="3" t="n">
        <v>6151</v>
      </c>
      <c r="B6152" s="3" t="n">
        <v>13</v>
      </c>
      <c r="C6152" s="3" t="s">
        <v>207</v>
      </c>
      <c r="D6152" s="4" t="n">
        <v>43.39</v>
      </c>
      <c r="E6152" s="4" t="n">
        <v>43.6</v>
      </c>
      <c r="F6152" s="4" t="n">
        <v>43.18</v>
      </c>
      <c r="G6152" s="4" t="n">
        <v>43.23</v>
      </c>
      <c r="H6152" s="5" t="n">
        <v>2344157</v>
      </c>
      <c r="I6152" s="3"/>
      <c r="J6152" s="3" t="n">
        <f aca="false">ROUND((G6152-G6151)/G6151*100,2)</f>
        <v>-1.03</v>
      </c>
      <c r="K6152" s="3" t="str">
        <f aca="false">B6152&amp;"_"&amp;C6152</f>
        <v>13_2024-07-30</v>
      </c>
    </row>
    <row r="6153" customFormat="false" ht="15" hidden="false" customHeight="false" outlineLevel="0" collapsed="false">
      <c r="A6153" s="3" t="n">
        <v>6152</v>
      </c>
      <c r="B6153" s="3" t="n">
        <v>13</v>
      </c>
      <c r="C6153" s="3" t="s">
        <v>208</v>
      </c>
      <c r="D6153" s="4" t="n">
        <v>43.76</v>
      </c>
      <c r="E6153" s="4" t="n">
        <v>43.86</v>
      </c>
      <c r="F6153" s="4" t="n">
        <v>43.57</v>
      </c>
      <c r="G6153" s="4" t="n">
        <v>43.64</v>
      </c>
      <c r="H6153" s="5" t="n">
        <v>524127</v>
      </c>
      <c r="I6153" s="3"/>
      <c r="J6153" s="3" t="n">
        <f aca="false">ROUND((G6153-G6152)/G6152*100,2)</f>
        <v>0.95</v>
      </c>
      <c r="K6153" s="3" t="str">
        <f aca="false">B6153&amp;"_"&amp;C6153</f>
        <v>13_2024-07-31</v>
      </c>
    </row>
    <row r="6154" customFormat="false" ht="15" hidden="false" customHeight="false" outlineLevel="0" collapsed="false">
      <c r="A6154" s="3" t="n">
        <v>6153</v>
      </c>
      <c r="B6154" s="3" t="n">
        <v>13</v>
      </c>
      <c r="C6154" s="3" t="s">
        <v>209</v>
      </c>
      <c r="D6154" s="4" t="n">
        <v>43.71</v>
      </c>
      <c r="E6154" s="4" t="n">
        <v>43.75</v>
      </c>
      <c r="F6154" s="4" t="n">
        <v>43.57</v>
      </c>
      <c r="G6154" s="4" t="n">
        <v>43.66</v>
      </c>
      <c r="H6154" s="5" t="n">
        <v>6538206</v>
      </c>
      <c r="I6154" s="3"/>
      <c r="J6154" s="3" t="n">
        <f aca="false">ROUND((G6154-G6153)/G6153*100,2)</f>
        <v>0.05</v>
      </c>
      <c r="K6154" s="3" t="str">
        <f aca="false">B6154&amp;"_"&amp;C6154</f>
        <v>13_2024-08-01</v>
      </c>
    </row>
    <row r="6155" customFormat="false" ht="15" hidden="false" customHeight="false" outlineLevel="0" collapsed="false">
      <c r="A6155" s="3" t="n">
        <v>6154</v>
      </c>
      <c r="B6155" s="3" t="n">
        <v>13</v>
      </c>
      <c r="C6155" s="3" t="s">
        <v>210</v>
      </c>
      <c r="D6155" s="4" t="n">
        <v>44.72</v>
      </c>
      <c r="E6155" s="4" t="n">
        <v>44.94</v>
      </c>
      <c r="F6155" s="4" t="n">
        <v>44.42</v>
      </c>
      <c r="G6155" s="4" t="n">
        <v>44.6</v>
      </c>
      <c r="H6155" s="5" t="n">
        <v>2063602</v>
      </c>
      <c r="I6155" s="3"/>
      <c r="J6155" s="3" t="n">
        <f aca="false">ROUND((G6155-G6154)/G6154*100,2)</f>
        <v>2.15</v>
      </c>
      <c r="K6155" s="3" t="str">
        <f aca="false">B6155&amp;"_"&amp;C6155</f>
        <v>13_2024-08-02</v>
      </c>
    </row>
    <row r="6156" customFormat="false" ht="15" hidden="false" customHeight="false" outlineLevel="0" collapsed="false">
      <c r="A6156" s="3" t="n">
        <v>6155</v>
      </c>
      <c r="B6156" s="3" t="n">
        <v>13</v>
      </c>
      <c r="C6156" s="3" t="s">
        <v>211</v>
      </c>
      <c r="D6156" s="4" t="n">
        <v>44.96</v>
      </c>
      <c r="E6156" s="4" t="n">
        <v>45.13</v>
      </c>
      <c r="F6156" s="4" t="n">
        <v>44.73</v>
      </c>
      <c r="G6156" s="4" t="n">
        <v>44.83</v>
      </c>
      <c r="H6156" s="5" t="n">
        <v>1200634</v>
      </c>
      <c r="I6156" s="3"/>
      <c r="J6156" s="3" t="n">
        <f aca="false">ROUND((G6156-G6155)/G6155*100,2)</f>
        <v>0.52</v>
      </c>
      <c r="K6156" s="3" t="str">
        <f aca="false">B6156&amp;"_"&amp;C6156</f>
        <v>13_2024-08-05</v>
      </c>
    </row>
    <row r="6157" customFormat="false" ht="15" hidden="false" customHeight="false" outlineLevel="0" collapsed="false">
      <c r="A6157" s="3" t="n">
        <v>6156</v>
      </c>
      <c r="B6157" s="3" t="n">
        <v>13</v>
      </c>
      <c r="C6157" s="3" t="s">
        <v>212</v>
      </c>
      <c r="D6157" s="4" t="n">
        <v>45.38</v>
      </c>
      <c r="E6157" s="4" t="n">
        <v>45.47</v>
      </c>
      <c r="F6157" s="4" t="n">
        <v>45.2</v>
      </c>
      <c r="G6157" s="4" t="n">
        <v>45.21</v>
      </c>
      <c r="H6157" s="5" t="n">
        <v>1460171</v>
      </c>
      <c r="I6157" s="3"/>
      <c r="J6157" s="3" t="n">
        <f aca="false">ROUND((G6157-G6156)/G6156*100,2)</f>
        <v>0.85</v>
      </c>
      <c r="K6157" s="3" t="str">
        <f aca="false">B6157&amp;"_"&amp;C6157</f>
        <v>13_2024-08-06</v>
      </c>
    </row>
    <row r="6158" customFormat="false" ht="15" hidden="false" customHeight="false" outlineLevel="0" collapsed="false">
      <c r="A6158" s="3" t="n">
        <v>6157</v>
      </c>
      <c r="B6158" s="3" t="n">
        <v>13</v>
      </c>
      <c r="C6158" s="3" t="s">
        <v>213</v>
      </c>
      <c r="D6158" s="4" t="n">
        <v>47</v>
      </c>
      <c r="E6158" s="4" t="n">
        <v>47.15</v>
      </c>
      <c r="F6158" s="4" t="n">
        <v>46.72</v>
      </c>
      <c r="G6158" s="4" t="n">
        <v>47.14</v>
      </c>
      <c r="H6158" s="5" t="n">
        <v>6907425</v>
      </c>
      <c r="I6158" s="3"/>
      <c r="J6158" s="3" t="n">
        <f aca="false">ROUND((G6158-G6157)/G6157*100,2)</f>
        <v>4.27</v>
      </c>
      <c r="K6158" s="3" t="str">
        <f aca="false">B6158&amp;"_"&amp;C6158</f>
        <v>13_2024-08-07</v>
      </c>
    </row>
    <row r="6159" customFormat="false" ht="15" hidden="false" customHeight="false" outlineLevel="0" collapsed="false">
      <c r="A6159" s="3" t="n">
        <v>6158</v>
      </c>
      <c r="B6159" s="3" t="n">
        <v>13</v>
      </c>
      <c r="C6159" s="3" t="s">
        <v>214</v>
      </c>
      <c r="D6159" s="4" t="n">
        <v>48.38</v>
      </c>
      <c r="E6159" s="4" t="n">
        <v>48.42</v>
      </c>
      <c r="F6159" s="4" t="n">
        <v>47.95</v>
      </c>
      <c r="G6159" s="4" t="n">
        <v>48.22</v>
      </c>
      <c r="H6159" s="5" t="n">
        <v>2757173</v>
      </c>
      <c r="I6159" s="3"/>
      <c r="J6159" s="3" t="n">
        <f aca="false">ROUND((G6159-G6158)/G6158*100,2)</f>
        <v>2.29</v>
      </c>
      <c r="K6159" s="3" t="str">
        <f aca="false">B6159&amp;"_"&amp;C6159</f>
        <v>13_2024-08-08</v>
      </c>
    </row>
    <row r="6160" customFormat="false" ht="15" hidden="false" customHeight="false" outlineLevel="0" collapsed="false">
      <c r="A6160" s="3" t="n">
        <v>6159</v>
      </c>
      <c r="B6160" s="3" t="n">
        <v>13</v>
      </c>
      <c r="C6160" s="3" t="s">
        <v>215</v>
      </c>
      <c r="D6160" s="4" t="n">
        <v>49.22</v>
      </c>
      <c r="E6160" s="4" t="n">
        <v>49.47</v>
      </c>
      <c r="F6160" s="4" t="n">
        <v>48.93</v>
      </c>
      <c r="G6160" s="4" t="n">
        <v>49.4</v>
      </c>
      <c r="H6160" s="5" t="n">
        <v>7321575</v>
      </c>
      <c r="I6160" s="3"/>
      <c r="J6160" s="3" t="n">
        <f aca="false">ROUND((G6160-G6159)/G6159*100,2)</f>
        <v>2.45</v>
      </c>
      <c r="K6160" s="3" t="str">
        <f aca="false">B6160&amp;"_"&amp;C6160</f>
        <v>13_2024-08-09</v>
      </c>
    </row>
    <row r="6161" customFormat="false" ht="15" hidden="false" customHeight="false" outlineLevel="0" collapsed="false">
      <c r="A6161" s="3" t="n">
        <v>6160</v>
      </c>
      <c r="B6161" s="3" t="n">
        <v>13</v>
      </c>
      <c r="C6161" s="3" t="s">
        <v>216</v>
      </c>
      <c r="D6161" s="4" t="n">
        <v>48.11</v>
      </c>
      <c r="E6161" s="4" t="n">
        <v>48.33</v>
      </c>
      <c r="F6161" s="4" t="n">
        <v>47.91</v>
      </c>
      <c r="G6161" s="4" t="n">
        <v>48.17</v>
      </c>
      <c r="H6161" s="5" t="n">
        <v>2131358</v>
      </c>
      <c r="I6161" s="3"/>
      <c r="J6161" s="3" t="n">
        <f aca="false">ROUND((G6161-G6160)/G6160*100,2)</f>
        <v>-2.49</v>
      </c>
      <c r="K6161" s="3" t="str">
        <f aca="false">B6161&amp;"_"&amp;C6161</f>
        <v>13_2024-08-12</v>
      </c>
    </row>
    <row r="6162" customFormat="false" ht="15" hidden="false" customHeight="false" outlineLevel="0" collapsed="false">
      <c r="A6162" s="3" t="n">
        <v>6161</v>
      </c>
      <c r="B6162" s="3" t="n">
        <v>13</v>
      </c>
      <c r="C6162" s="3" t="s">
        <v>217</v>
      </c>
      <c r="D6162" s="4" t="n">
        <v>47.25</v>
      </c>
      <c r="E6162" s="4" t="n">
        <v>47.42</v>
      </c>
      <c r="F6162" s="4" t="n">
        <v>46.88</v>
      </c>
      <c r="G6162" s="4" t="n">
        <v>47.13</v>
      </c>
      <c r="H6162" s="5" t="n">
        <v>4901845</v>
      </c>
      <c r="I6162" s="3"/>
      <c r="J6162" s="3" t="n">
        <f aca="false">ROUND((G6162-G6161)/G6161*100,2)</f>
        <v>-2.16</v>
      </c>
      <c r="K6162" s="3" t="str">
        <f aca="false">B6162&amp;"_"&amp;C6162</f>
        <v>13_2024-08-13</v>
      </c>
    </row>
    <row r="6163" customFormat="false" ht="15" hidden="false" customHeight="false" outlineLevel="0" collapsed="false">
      <c r="A6163" s="3" t="n">
        <v>6162</v>
      </c>
      <c r="B6163" s="3" t="n">
        <v>13</v>
      </c>
      <c r="C6163" s="3" t="s">
        <v>218</v>
      </c>
      <c r="D6163" s="4" t="n">
        <v>47.03</v>
      </c>
      <c r="E6163" s="4" t="n">
        <v>47.25</v>
      </c>
      <c r="F6163" s="4" t="n">
        <v>46.95</v>
      </c>
      <c r="G6163" s="4" t="n">
        <v>47.03</v>
      </c>
      <c r="H6163" s="5" t="n">
        <v>5875175</v>
      </c>
      <c r="I6163" s="3"/>
      <c r="J6163" s="3" t="n">
        <f aca="false">ROUND((G6163-G6162)/G6162*100,2)</f>
        <v>-0.21</v>
      </c>
      <c r="K6163" s="3" t="str">
        <f aca="false">B6163&amp;"_"&amp;C6163</f>
        <v>13_2024-08-14</v>
      </c>
    </row>
    <row r="6164" customFormat="false" ht="15" hidden="false" customHeight="false" outlineLevel="0" collapsed="false">
      <c r="A6164" s="3" t="n">
        <v>6163</v>
      </c>
      <c r="B6164" s="3" t="n">
        <v>13</v>
      </c>
      <c r="C6164" s="3" t="s">
        <v>219</v>
      </c>
      <c r="D6164" s="4" t="n">
        <v>46.49</v>
      </c>
      <c r="E6164" s="4" t="n">
        <v>46.52</v>
      </c>
      <c r="F6164" s="4" t="n">
        <v>46.24</v>
      </c>
      <c r="G6164" s="4" t="n">
        <v>46.48</v>
      </c>
      <c r="H6164" s="5" t="n">
        <v>4518380</v>
      </c>
      <c r="I6164" s="3"/>
      <c r="J6164" s="3" t="n">
        <f aca="false">ROUND((G6164-G6163)/G6163*100,2)</f>
        <v>-1.17</v>
      </c>
      <c r="K6164" s="3" t="str">
        <f aca="false">B6164&amp;"_"&amp;C6164</f>
        <v>13_2024-08-15</v>
      </c>
    </row>
    <row r="6165" customFormat="false" ht="15" hidden="false" customHeight="false" outlineLevel="0" collapsed="false">
      <c r="A6165" s="3" t="n">
        <v>6164</v>
      </c>
      <c r="B6165" s="3" t="n">
        <v>13</v>
      </c>
      <c r="C6165" s="3" t="s">
        <v>220</v>
      </c>
      <c r="D6165" s="4" t="n">
        <v>45.84</v>
      </c>
      <c r="E6165" s="4" t="n">
        <v>46.08</v>
      </c>
      <c r="F6165" s="4" t="n">
        <v>45.79</v>
      </c>
      <c r="G6165" s="4" t="n">
        <v>45.84</v>
      </c>
      <c r="H6165" s="5" t="n">
        <v>4364148</v>
      </c>
      <c r="I6165" s="3"/>
      <c r="J6165" s="3" t="n">
        <f aca="false">ROUND((G6165-G6164)/G6164*100,2)</f>
        <v>-1.38</v>
      </c>
      <c r="K6165" s="3" t="str">
        <f aca="false">B6165&amp;"_"&amp;C6165</f>
        <v>13_2024-08-16</v>
      </c>
    </row>
    <row r="6166" customFormat="false" ht="15" hidden="false" customHeight="false" outlineLevel="0" collapsed="false">
      <c r="A6166" s="3" t="n">
        <v>6165</v>
      </c>
      <c r="B6166" s="3" t="n">
        <v>13</v>
      </c>
      <c r="C6166" s="3" t="s">
        <v>221</v>
      </c>
      <c r="D6166" s="4" t="n">
        <v>47.35</v>
      </c>
      <c r="E6166" s="4" t="n">
        <v>47.52</v>
      </c>
      <c r="F6166" s="4" t="n">
        <v>46.97</v>
      </c>
      <c r="G6166" s="4" t="n">
        <v>47.22</v>
      </c>
      <c r="H6166" s="5" t="n">
        <v>1238499</v>
      </c>
      <c r="I6166" s="3"/>
      <c r="J6166" s="3" t="n">
        <f aca="false">ROUND((G6166-G6165)/G6165*100,2)</f>
        <v>3.01</v>
      </c>
      <c r="K6166" s="3" t="str">
        <f aca="false">B6166&amp;"_"&amp;C6166</f>
        <v>13_2024-08-19</v>
      </c>
    </row>
    <row r="6167" customFormat="false" ht="15" hidden="false" customHeight="false" outlineLevel="0" collapsed="false">
      <c r="A6167" s="3" t="n">
        <v>6166</v>
      </c>
      <c r="B6167" s="3" t="n">
        <v>13</v>
      </c>
      <c r="C6167" s="3" t="s">
        <v>222</v>
      </c>
      <c r="D6167" s="4" t="n">
        <v>48.82</v>
      </c>
      <c r="E6167" s="4" t="n">
        <v>49.14</v>
      </c>
      <c r="F6167" s="4" t="n">
        <v>48.71</v>
      </c>
      <c r="G6167" s="4" t="n">
        <v>48.88</v>
      </c>
      <c r="H6167" s="5" t="n">
        <v>4002784</v>
      </c>
      <c r="I6167" s="3"/>
      <c r="J6167" s="3" t="n">
        <f aca="false">ROUND((G6167-G6166)/G6166*100,2)</f>
        <v>3.52</v>
      </c>
      <c r="K6167" s="3" t="str">
        <f aca="false">B6167&amp;"_"&amp;C6167</f>
        <v>13_2024-08-20</v>
      </c>
    </row>
    <row r="6168" customFormat="false" ht="15" hidden="false" customHeight="false" outlineLevel="0" collapsed="false">
      <c r="A6168" s="3" t="n">
        <v>6167</v>
      </c>
      <c r="B6168" s="3" t="n">
        <v>13</v>
      </c>
      <c r="C6168" s="3" t="s">
        <v>223</v>
      </c>
      <c r="D6168" s="4" t="n">
        <v>47.84</v>
      </c>
      <c r="E6168" s="4" t="n">
        <v>48.05</v>
      </c>
      <c r="F6168" s="4" t="n">
        <v>47.74</v>
      </c>
      <c r="G6168" s="4" t="n">
        <v>47.83</v>
      </c>
      <c r="H6168" s="5" t="n">
        <v>3038358</v>
      </c>
      <c r="I6168" s="3"/>
      <c r="J6168" s="3" t="n">
        <f aca="false">ROUND((G6168-G6167)/G6167*100,2)</f>
        <v>-2.15</v>
      </c>
      <c r="K6168" s="3" t="str">
        <f aca="false">B6168&amp;"_"&amp;C6168</f>
        <v>13_2024-08-21</v>
      </c>
    </row>
    <row r="6169" customFormat="false" ht="15" hidden="false" customHeight="false" outlineLevel="0" collapsed="false">
      <c r="A6169" s="3" t="n">
        <v>6168</v>
      </c>
      <c r="B6169" s="3" t="n">
        <v>13</v>
      </c>
      <c r="C6169" s="3" t="s">
        <v>224</v>
      </c>
      <c r="D6169" s="4" t="n">
        <v>48.22</v>
      </c>
      <c r="E6169" s="4" t="n">
        <v>48.42</v>
      </c>
      <c r="F6169" s="4" t="n">
        <v>48.08</v>
      </c>
      <c r="G6169" s="4" t="n">
        <v>48.4</v>
      </c>
      <c r="H6169" s="5" t="n">
        <v>4813906</v>
      </c>
      <c r="I6169" s="3"/>
      <c r="J6169" s="3" t="n">
        <f aca="false">ROUND((G6169-G6168)/G6168*100,2)</f>
        <v>1.19</v>
      </c>
      <c r="K6169" s="3" t="str">
        <f aca="false">B6169&amp;"_"&amp;C6169</f>
        <v>13_2024-08-22</v>
      </c>
    </row>
    <row r="6170" customFormat="false" ht="15" hidden="false" customHeight="false" outlineLevel="0" collapsed="false">
      <c r="A6170" s="3" t="n">
        <v>6169</v>
      </c>
      <c r="B6170" s="3" t="n">
        <v>13</v>
      </c>
      <c r="C6170" s="3" t="s">
        <v>225</v>
      </c>
      <c r="D6170" s="4" t="n">
        <v>48.18</v>
      </c>
      <c r="E6170" s="4" t="n">
        <v>48.43</v>
      </c>
      <c r="F6170" s="4" t="n">
        <v>48.06</v>
      </c>
      <c r="G6170" s="4" t="n">
        <v>48.14</v>
      </c>
      <c r="H6170" s="5" t="n">
        <v>4263559</v>
      </c>
      <c r="I6170" s="3"/>
      <c r="J6170" s="3" t="n">
        <f aca="false">ROUND((G6170-G6169)/G6169*100,2)</f>
        <v>-0.54</v>
      </c>
      <c r="K6170" s="3" t="str">
        <f aca="false">B6170&amp;"_"&amp;C6170</f>
        <v>13_2024-08-23</v>
      </c>
    </row>
    <row r="6171" customFormat="false" ht="15" hidden="false" customHeight="false" outlineLevel="0" collapsed="false">
      <c r="A6171" s="3" t="n">
        <v>6170</v>
      </c>
      <c r="B6171" s="3" t="n">
        <v>13</v>
      </c>
      <c r="C6171" s="3" t="s">
        <v>226</v>
      </c>
      <c r="D6171" s="4" t="n">
        <v>46.23</v>
      </c>
      <c r="E6171" s="4" t="n">
        <v>46.45</v>
      </c>
      <c r="F6171" s="4" t="n">
        <v>46.13</v>
      </c>
      <c r="G6171" s="4" t="n">
        <v>46.27</v>
      </c>
      <c r="H6171" s="5" t="n">
        <v>6684178</v>
      </c>
      <c r="I6171" s="3"/>
      <c r="J6171" s="3" t="n">
        <f aca="false">ROUND((G6171-G6170)/G6170*100,2)</f>
        <v>-3.88</v>
      </c>
      <c r="K6171" s="3" t="str">
        <f aca="false">B6171&amp;"_"&amp;C6171</f>
        <v>13_2024-08-26</v>
      </c>
    </row>
    <row r="6172" customFormat="false" ht="15" hidden="false" customHeight="false" outlineLevel="0" collapsed="false">
      <c r="A6172" s="3" t="n">
        <v>6171</v>
      </c>
      <c r="B6172" s="3" t="n">
        <v>13</v>
      </c>
      <c r="C6172" s="3" t="s">
        <v>227</v>
      </c>
      <c r="D6172" s="4" t="n">
        <v>46.27</v>
      </c>
      <c r="E6172" s="4" t="n">
        <v>46.55</v>
      </c>
      <c r="F6172" s="4" t="n">
        <v>46.02</v>
      </c>
      <c r="G6172" s="4" t="n">
        <v>46.35</v>
      </c>
      <c r="H6172" s="5" t="n">
        <v>6839800</v>
      </c>
      <c r="I6172" s="3"/>
      <c r="J6172" s="3" t="n">
        <f aca="false">ROUND((G6172-G6171)/G6171*100,2)</f>
        <v>0.17</v>
      </c>
      <c r="K6172" s="3" t="str">
        <f aca="false">B6172&amp;"_"&amp;C6172</f>
        <v>13_2024-08-27</v>
      </c>
    </row>
    <row r="6173" customFormat="false" ht="15" hidden="false" customHeight="false" outlineLevel="0" collapsed="false">
      <c r="A6173" s="3" t="n">
        <v>6172</v>
      </c>
      <c r="B6173" s="3" t="n">
        <v>13</v>
      </c>
      <c r="C6173" s="3" t="s">
        <v>228</v>
      </c>
      <c r="D6173" s="4" t="n">
        <v>45.32</v>
      </c>
      <c r="E6173" s="4" t="n">
        <v>45.46</v>
      </c>
      <c r="F6173" s="4" t="n">
        <v>45.2</v>
      </c>
      <c r="G6173" s="4" t="n">
        <v>45.24</v>
      </c>
      <c r="H6173" s="5" t="n">
        <v>2414807</v>
      </c>
      <c r="I6173" s="3"/>
      <c r="J6173" s="3" t="n">
        <f aca="false">ROUND((G6173-G6172)/G6172*100,2)</f>
        <v>-2.39</v>
      </c>
      <c r="K6173" s="3" t="str">
        <f aca="false">B6173&amp;"_"&amp;C6173</f>
        <v>13_2024-08-28</v>
      </c>
    </row>
    <row r="6174" customFormat="false" ht="15" hidden="false" customHeight="false" outlineLevel="0" collapsed="false">
      <c r="A6174" s="3" t="n">
        <v>6173</v>
      </c>
      <c r="B6174" s="3" t="n">
        <v>13</v>
      </c>
      <c r="C6174" s="3" t="s">
        <v>229</v>
      </c>
      <c r="D6174" s="4" t="n">
        <v>44.51</v>
      </c>
      <c r="E6174" s="4" t="n">
        <v>44.7</v>
      </c>
      <c r="F6174" s="4" t="n">
        <v>44.4</v>
      </c>
      <c r="G6174" s="4" t="n">
        <v>44.61</v>
      </c>
      <c r="H6174" s="5" t="n">
        <v>6880052</v>
      </c>
      <c r="I6174" s="3"/>
      <c r="J6174" s="3" t="n">
        <f aca="false">ROUND((G6174-G6173)/G6173*100,2)</f>
        <v>-1.39</v>
      </c>
      <c r="K6174" s="3" t="str">
        <f aca="false">B6174&amp;"_"&amp;C6174</f>
        <v>13_2024-08-29</v>
      </c>
    </row>
    <row r="6175" customFormat="false" ht="15" hidden="false" customHeight="false" outlineLevel="0" collapsed="false">
      <c r="A6175" s="3" t="n">
        <v>6174</v>
      </c>
      <c r="B6175" s="3" t="n">
        <v>13</v>
      </c>
      <c r="C6175" s="3" t="s">
        <v>230</v>
      </c>
      <c r="D6175" s="4" t="n">
        <v>45.05</v>
      </c>
      <c r="E6175" s="4" t="n">
        <v>45.14</v>
      </c>
      <c r="F6175" s="4" t="n">
        <v>44.8</v>
      </c>
      <c r="G6175" s="4" t="n">
        <v>45.01</v>
      </c>
      <c r="H6175" s="5" t="n">
        <v>5010007</v>
      </c>
      <c r="I6175" s="3"/>
      <c r="J6175" s="3" t="n">
        <f aca="false">ROUND((G6175-G6174)/G6174*100,2)</f>
        <v>0.9</v>
      </c>
      <c r="K6175" s="3" t="str">
        <f aca="false">B6175&amp;"_"&amp;C6175</f>
        <v>13_2024-08-30</v>
      </c>
    </row>
    <row r="6176" customFormat="false" ht="15" hidden="false" customHeight="false" outlineLevel="0" collapsed="false">
      <c r="A6176" s="3" t="n">
        <v>6175</v>
      </c>
      <c r="B6176" s="3" t="n">
        <v>13</v>
      </c>
      <c r="C6176" s="3" t="s">
        <v>231</v>
      </c>
      <c r="D6176" s="4" t="n">
        <v>45.61</v>
      </c>
      <c r="E6176" s="4" t="n">
        <v>45.75</v>
      </c>
      <c r="F6176" s="4" t="n">
        <v>45.47</v>
      </c>
      <c r="G6176" s="4" t="n">
        <v>45.66</v>
      </c>
      <c r="H6176" s="5" t="n">
        <v>6941021</v>
      </c>
      <c r="I6176" s="3"/>
      <c r="J6176" s="3" t="n">
        <f aca="false">ROUND((G6176-G6175)/G6175*100,2)</f>
        <v>1.44</v>
      </c>
      <c r="K6176" s="3" t="str">
        <f aca="false">B6176&amp;"_"&amp;C6176</f>
        <v>13_2024-09-02</v>
      </c>
    </row>
    <row r="6177" customFormat="false" ht="15" hidden="false" customHeight="false" outlineLevel="0" collapsed="false">
      <c r="A6177" s="3" t="n">
        <v>6176</v>
      </c>
      <c r="B6177" s="3" t="n">
        <v>13</v>
      </c>
      <c r="C6177" s="3" t="s">
        <v>232</v>
      </c>
      <c r="D6177" s="4" t="n">
        <v>43.63</v>
      </c>
      <c r="E6177" s="4" t="n">
        <v>43.82</v>
      </c>
      <c r="F6177" s="4" t="n">
        <v>43.45</v>
      </c>
      <c r="G6177" s="4" t="n">
        <v>43.63</v>
      </c>
      <c r="H6177" s="5" t="n">
        <v>3849775</v>
      </c>
      <c r="I6177" s="3"/>
      <c r="J6177" s="3" t="n">
        <f aca="false">ROUND((G6177-G6176)/G6176*100,2)</f>
        <v>-4.45</v>
      </c>
      <c r="K6177" s="3" t="str">
        <f aca="false">B6177&amp;"_"&amp;C6177</f>
        <v>13_2024-09-03</v>
      </c>
    </row>
    <row r="6178" customFormat="false" ht="15" hidden="false" customHeight="false" outlineLevel="0" collapsed="false">
      <c r="A6178" s="3" t="n">
        <v>6177</v>
      </c>
      <c r="B6178" s="3" t="n">
        <v>13</v>
      </c>
      <c r="C6178" s="3" t="s">
        <v>233</v>
      </c>
      <c r="D6178" s="4" t="n">
        <v>43.84</v>
      </c>
      <c r="E6178" s="4" t="n">
        <v>43.96</v>
      </c>
      <c r="F6178" s="4" t="n">
        <v>43.61</v>
      </c>
      <c r="G6178" s="4" t="n">
        <v>43.74</v>
      </c>
      <c r="H6178" s="5" t="n">
        <v>4198701</v>
      </c>
      <c r="I6178" s="3"/>
      <c r="J6178" s="3" t="n">
        <f aca="false">ROUND((G6178-G6177)/G6177*100,2)</f>
        <v>0.25</v>
      </c>
      <c r="K6178" s="3" t="str">
        <f aca="false">B6178&amp;"_"&amp;C6178</f>
        <v>13_2024-09-04</v>
      </c>
    </row>
    <row r="6179" customFormat="false" ht="15" hidden="false" customHeight="false" outlineLevel="0" collapsed="false">
      <c r="A6179" s="3" t="n">
        <v>6178</v>
      </c>
      <c r="B6179" s="3" t="n">
        <v>13</v>
      </c>
      <c r="C6179" s="3" t="s">
        <v>234</v>
      </c>
      <c r="D6179" s="4" t="n">
        <v>42.97</v>
      </c>
      <c r="E6179" s="4" t="n">
        <v>43.24</v>
      </c>
      <c r="F6179" s="4" t="n">
        <v>42.87</v>
      </c>
      <c r="G6179" s="4" t="n">
        <v>43.01</v>
      </c>
      <c r="H6179" s="5" t="n">
        <v>7095379</v>
      </c>
      <c r="I6179" s="3"/>
      <c r="J6179" s="3" t="n">
        <f aca="false">ROUND((G6179-G6178)/G6178*100,2)</f>
        <v>-1.67</v>
      </c>
      <c r="K6179" s="3" t="str">
        <f aca="false">B6179&amp;"_"&amp;C6179</f>
        <v>13_2024-09-05</v>
      </c>
    </row>
    <row r="6180" customFormat="false" ht="15" hidden="false" customHeight="false" outlineLevel="0" collapsed="false">
      <c r="A6180" s="3" t="n">
        <v>6179</v>
      </c>
      <c r="B6180" s="3" t="n">
        <v>13</v>
      </c>
      <c r="C6180" s="3" t="s">
        <v>235</v>
      </c>
      <c r="D6180" s="4" t="n">
        <v>43.43</v>
      </c>
      <c r="E6180" s="4" t="n">
        <v>43.68</v>
      </c>
      <c r="F6180" s="4" t="n">
        <v>43.24</v>
      </c>
      <c r="G6180" s="4" t="n">
        <v>43.45</v>
      </c>
      <c r="H6180" s="5" t="n">
        <v>6591754</v>
      </c>
      <c r="I6180" s="3"/>
      <c r="J6180" s="3" t="n">
        <f aca="false">ROUND((G6180-G6179)/G6179*100,2)</f>
        <v>1.02</v>
      </c>
      <c r="K6180" s="3" t="str">
        <f aca="false">B6180&amp;"_"&amp;C6180</f>
        <v>13_2024-09-06</v>
      </c>
    </row>
    <row r="6181" customFormat="false" ht="15" hidden="false" customHeight="false" outlineLevel="0" collapsed="false">
      <c r="A6181" s="3" t="n">
        <v>6180</v>
      </c>
      <c r="B6181" s="3" t="n">
        <v>13</v>
      </c>
      <c r="C6181" s="3" t="s">
        <v>236</v>
      </c>
      <c r="D6181" s="4" t="n">
        <v>43.77</v>
      </c>
      <c r="E6181" s="4" t="n">
        <v>44.02</v>
      </c>
      <c r="F6181" s="4" t="n">
        <v>43.61</v>
      </c>
      <c r="G6181" s="4" t="n">
        <v>43.86</v>
      </c>
      <c r="H6181" s="5" t="n">
        <v>627701</v>
      </c>
      <c r="I6181" s="3"/>
      <c r="J6181" s="3" t="n">
        <f aca="false">ROUND((G6181-G6180)/G6180*100,2)</f>
        <v>0.94</v>
      </c>
      <c r="K6181" s="3" t="str">
        <f aca="false">B6181&amp;"_"&amp;C6181</f>
        <v>13_2024-09-09</v>
      </c>
    </row>
    <row r="6182" customFormat="false" ht="15" hidden="false" customHeight="false" outlineLevel="0" collapsed="false">
      <c r="A6182" s="3" t="n">
        <v>6181</v>
      </c>
      <c r="B6182" s="3" t="n">
        <v>13</v>
      </c>
      <c r="C6182" s="3" t="s">
        <v>237</v>
      </c>
      <c r="D6182" s="4" t="n">
        <v>44.46</v>
      </c>
      <c r="E6182" s="4" t="n">
        <v>44.62</v>
      </c>
      <c r="F6182" s="4" t="n">
        <v>44.2</v>
      </c>
      <c r="G6182" s="4" t="n">
        <v>44.52</v>
      </c>
      <c r="H6182" s="5" t="n">
        <v>4605643</v>
      </c>
      <c r="I6182" s="3"/>
      <c r="J6182" s="3" t="n">
        <f aca="false">ROUND((G6182-G6181)/G6181*100,2)</f>
        <v>1.5</v>
      </c>
      <c r="K6182" s="3" t="str">
        <f aca="false">B6182&amp;"_"&amp;C6182</f>
        <v>13_2024-09-10</v>
      </c>
    </row>
    <row r="6183" customFormat="false" ht="15" hidden="false" customHeight="false" outlineLevel="0" collapsed="false">
      <c r="A6183" s="3" t="n">
        <v>6182</v>
      </c>
      <c r="B6183" s="3" t="n">
        <v>13</v>
      </c>
      <c r="C6183" s="3" t="s">
        <v>238</v>
      </c>
      <c r="D6183" s="4" t="n">
        <v>44.73</v>
      </c>
      <c r="E6183" s="4" t="n">
        <v>44.98</v>
      </c>
      <c r="F6183" s="4" t="n">
        <v>44.61</v>
      </c>
      <c r="G6183" s="4" t="n">
        <v>44.79</v>
      </c>
      <c r="H6183" s="5" t="n">
        <v>7222911</v>
      </c>
      <c r="I6183" s="3"/>
      <c r="J6183" s="3" t="n">
        <f aca="false">ROUND((G6183-G6182)/G6182*100,2)</f>
        <v>0.61</v>
      </c>
      <c r="K6183" s="3" t="str">
        <f aca="false">B6183&amp;"_"&amp;C6183</f>
        <v>13_2024-09-11</v>
      </c>
    </row>
    <row r="6184" customFormat="false" ht="15" hidden="false" customHeight="false" outlineLevel="0" collapsed="false">
      <c r="A6184" s="3" t="n">
        <v>6183</v>
      </c>
      <c r="B6184" s="3" t="n">
        <v>13</v>
      </c>
      <c r="C6184" s="3" t="s">
        <v>239</v>
      </c>
      <c r="D6184" s="4" t="n">
        <v>46.17</v>
      </c>
      <c r="E6184" s="4" t="n">
        <v>46.44</v>
      </c>
      <c r="F6184" s="4" t="n">
        <v>46.12</v>
      </c>
      <c r="G6184" s="4" t="n">
        <v>46.32</v>
      </c>
      <c r="H6184" s="5" t="n">
        <v>4727298</v>
      </c>
      <c r="I6184" s="3"/>
      <c r="J6184" s="3" t="n">
        <f aca="false">ROUND((G6184-G6183)/G6183*100,2)</f>
        <v>3.42</v>
      </c>
      <c r="K6184" s="3" t="str">
        <f aca="false">B6184&amp;"_"&amp;C6184</f>
        <v>13_2024-09-12</v>
      </c>
    </row>
    <row r="6185" customFormat="false" ht="15" hidden="false" customHeight="false" outlineLevel="0" collapsed="false">
      <c r="A6185" s="3" t="n">
        <v>6184</v>
      </c>
      <c r="B6185" s="3" t="n">
        <v>13</v>
      </c>
      <c r="C6185" s="3" t="s">
        <v>240</v>
      </c>
      <c r="D6185" s="4" t="n">
        <v>45.58</v>
      </c>
      <c r="E6185" s="4" t="n">
        <v>45.76</v>
      </c>
      <c r="F6185" s="4" t="n">
        <v>45.34</v>
      </c>
      <c r="G6185" s="4" t="n">
        <v>45.47</v>
      </c>
      <c r="H6185" s="5" t="n">
        <v>1655285</v>
      </c>
      <c r="I6185" s="3"/>
      <c r="J6185" s="3" t="n">
        <f aca="false">ROUND((G6185-G6184)/G6184*100,2)</f>
        <v>-1.84</v>
      </c>
      <c r="K6185" s="3" t="str">
        <f aca="false">B6185&amp;"_"&amp;C6185</f>
        <v>13_2024-09-13</v>
      </c>
    </row>
    <row r="6186" customFormat="false" ht="15" hidden="false" customHeight="false" outlineLevel="0" collapsed="false">
      <c r="A6186" s="3" t="n">
        <v>6185</v>
      </c>
      <c r="B6186" s="3" t="n">
        <v>13</v>
      </c>
      <c r="C6186" s="3" t="s">
        <v>241</v>
      </c>
      <c r="D6186" s="4" t="n">
        <v>45.19</v>
      </c>
      <c r="E6186" s="4" t="n">
        <v>45.44</v>
      </c>
      <c r="F6186" s="4" t="n">
        <v>44.84</v>
      </c>
      <c r="G6186" s="4" t="n">
        <v>45.05</v>
      </c>
      <c r="H6186" s="5" t="n">
        <v>3731943</v>
      </c>
      <c r="I6186" s="3"/>
      <c r="J6186" s="3" t="n">
        <f aca="false">ROUND((G6186-G6185)/G6185*100,2)</f>
        <v>-0.92</v>
      </c>
      <c r="K6186" s="3" t="str">
        <f aca="false">B6186&amp;"_"&amp;C6186</f>
        <v>13_2024-09-16</v>
      </c>
    </row>
    <row r="6187" customFormat="false" ht="15" hidden="false" customHeight="false" outlineLevel="0" collapsed="false">
      <c r="A6187" s="3" t="n">
        <v>6186</v>
      </c>
      <c r="B6187" s="3" t="n">
        <v>13</v>
      </c>
      <c r="C6187" s="3" t="s">
        <v>242</v>
      </c>
      <c r="D6187" s="4" t="n">
        <v>45.44</v>
      </c>
      <c r="E6187" s="4" t="n">
        <v>45.72</v>
      </c>
      <c r="F6187" s="4" t="n">
        <v>45.43</v>
      </c>
      <c r="G6187" s="4" t="n">
        <v>45.52</v>
      </c>
      <c r="H6187" s="5" t="n">
        <v>2758443</v>
      </c>
      <c r="I6187" s="3"/>
      <c r="J6187" s="3" t="n">
        <f aca="false">ROUND((G6187-G6186)/G6186*100,2)</f>
        <v>1.04</v>
      </c>
      <c r="K6187" s="3" t="str">
        <f aca="false">B6187&amp;"_"&amp;C6187</f>
        <v>13_2024-09-17</v>
      </c>
    </row>
    <row r="6188" customFormat="false" ht="15" hidden="false" customHeight="false" outlineLevel="0" collapsed="false">
      <c r="A6188" s="3" t="n">
        <v>6187</v>
      </c>
      <c r="B6188" s="3" t="n">
        <v>13</v>
      </c>
      <c r="C6188" s="3" t="s">
        <v>243</v>
      </c>
      <c r="D6188" s="4" t="n">
        <v>46.1</v>
      </c>
      <c r="E6188" s="4" t="n">
        <v>46.24</v>
      </c>
      <c r="F6188" s="4" t="n">
        <v>45.74</v>
      </c>
      <c r="G6188" s="4" t="n">
        <v>45.92</v>
      </c>
      <c r="H6188" s="5" t="n">
        <v>3479755</v>
      </c>
      <c r="I6188" s="3"/>
      <c r="J6188" s="3" t="n">
        <f aca="false">ROUND((G6188-G6187)/G6187*100,2)</f>
        <v>0.88</v>
      </c>
      <c r="K6188" s="3" t="str">
        <f aca="false">B6188&amp;"_"&amp;C6188</f>
        <v>13_2024-09-18</v>
      </c>
    </row>
    <row r="6189" customFormat="false" ht="15" hidden="false" customHeight="false" outlineLevel="0" collapsed="false">
      <c r="A6189" s="3" t="n">
        <v>6188</v>
      </c>
      <c r="B6189" s="3" t="n">
        <v>13</v>
      </c>
      <c r="C6189" s="3" t="s">
        <v>244</v>
      </c>
      <c r="D6189" s="4" t="n">
        <v>43.83</v>
      </c>
      <c r="E6189" s="4" t="n">
        <v>43.96</v>
      </c>
      <c r="F6189" s="4" t="n">
        <v>43.76</v>
      </c>
      <c r="G6189" s="4" t="n">
        <v>43.94</v>
      </c>
      <c r="H6189" s="5" t="n">
        <v>3258637</v>
      </c>
      <c r="I6189" s="3"/>
      <c r="J6189" s="3" t="n">
        <f aca="false">ROUND((G6189-G6188)/G6188*100,2)</f>
        <v>-4.31</v>
      </c>
      <c r="K6189" s="3" t="str">
        <f aca="false">B6189&amp;"_"&amp;C6189</f>
        <v>13_2024-09-19</v>
      </c>
    </row>
    <row r="6190" customFormat="false" ht="15" hidden="false" customHeight="false" outlineLevel="0" collapsed="false">
      <c r="A6190" s="3" t="n">
        <v>6189</v>
      </c>
      <c r="B6190" s="3" t="n">
        <v>13</v>
      </c>
      <c r="C6190" s="3" t="s">
        <v>245</v>
      </c>
      <c r="D6190" s="4" t="n">
        <v>44.79</v>
      </c>
      <c r="E6190" s="4" t="n">
        <v>45.01</v>
      </c>
      <c r="F6190" s="4" t="n">
        <v>44.54</v>
      </c>
      <c r="G6190" s="4" t="n">
        <v>44.87</v>
      </c>
      <c r="H6190" s="5" t="n">
        <v>6643429</v>
      </c>
      <c r="I6190" s="3"/>
      <c r="J6190" s="3" t="n">
        <f aca="false">ROUND((G6190-G6189)/G6189*100,2)</f>
        <v>2.12</v>
      </c>
      <c r="K6190" s="3" t="str">
        <f aca="false">B6190&amp;"_"&amp;C6190</f>
        <v>13_2024-09-20</v>
      </c>
    </row>
    <row r="6191" customFormat="false" ht="15" hidden="false" customHeight="false" outlineLevel="0" collapsed="false">
      <c r="A6191" s="3" t="n">
        <v>6190</v>
      </c>
      <c r="B6191" s="3" t="n">
        <v>13</v>
      </c>
      <c r="C6191" s="3" t="s">
        <v>246</v>
      </c>
      <c r="D6191" s="4" t="n">
        <v>45.53</v>
      </c>
      <c r="E6191" s="4" t="n">
        <v>45.77</v>
      </c>
      <c r="F6191" s="4" t="n">
        <v>45.43</v>
      </c>
      <c r="G6191" s="4" t="n">
        <v>45.69</v>
      </c>
      <c r="H6191" s="5" t="n">
        <v>4667632</v>
      </c>
      <c r="I6191" s="3"/>
      <c r="J6191" s="3" t="n">
        <f aca="false">ROUND((G6191-G6190)/G6190*100,2)</f>
        <v>1.83</v>
      </c>
      <c r="K6191" s="3" t="str">
        <f aca="false">B6191&amp;"_"&amp;C6191</f>
        <v>13_2024-09-23</v>
      </c>
    </row>
    <row r="6192" customFormat="false" ht="15" hidden="false" customHeight="false" outlineLevel="0" collapsed="false">
      <c r="A6192" s="3" t="n">
        <v>6191</v>
      </c>
      <c r="B6192" s="3" t="n">
        <v>13</v>
      </c>
      <c r="C6192" s="3" t="s">
        <v>247</v>
      </c>
      <c r="D6192" s="4" t="n">
        <v>45.95</v>
      </c>
      <c r="E6192" s="4" t="n">
        <v>46.04</v>
      </c>
      <c r="F6192" s="4" t="n">
        <v>45.67</v>
      </c>
      <c r="G6192" s="4" t="n">
        <v>45.9</v>
      </c>
      <c r="H6192" s="5" t="n">
        <v>7427240</v>
      </c>
      <c r="I6192" s="3"/>
      <c r="J6192" s="3" t="n">
        <f aca="false">ROUND((G6192-G6191)/G6191*100,2)</f>
        <v>0.46</v>
      </c>
      <c r="K6192" s="3" t="str">
        <f aca="false">B6192&amp;"_"&amp;C6192</f>
        <v>13_2024-09-24</v>
      </c>
    </row>
    <row r="6193" customFormat="false" ht="15" hidden="false" customHeight="false" outlineLevel="0" collapsed="false">
      <c r="A6193" s="3" t="n">
        <v>6192</v>
      </c>
      <c r="B6193" s="3" t="n">
        <v>13</v>
      </c>
      <c r="C6193" s="3" t="s">
        <v>248</v>
      </c>
      <c r="D6193" s="4" t="n">
        <v>45.18</v>
      </c>
      <c r="E6193" s="4" t="n">
        <v>45.44</v>
      </c>
      <c r="F6193" s="4" t="n">
        <v>44.96</v>
      </c>
      <c r="G6193" s="4" t="n">
        <v>45.07</v>
      </c>
      <c r="H6193" s="5" t="n">
        <v>4686826</v>
      </c>
      <c r="I6193" s="3"/>
      <c r="J6193" s="3" t="n">
        <f aca="false">ROUND((G6193-G6192)/G6192*100,2)</f>
        <v>-1.81</v>
      </c>
      <c r="K6193" s="3" t="str">
        <f aca="false">B6193&amp;"_"&amp;C6193</f>
        <v>13_2024-09-25</v>
      </c>
    </row>
    <row r="6194" customFormat="false" ht="15" hidden="false" customHeight="false" outlineLevel="0" collapsed="false">
      <c r="A6194" s="3" t="n">
        <v>6193</v>
      </c>
      <c r="B6194" s="3" t="n">
        <v>13</v>
      </c>
      <c r="C6194" s="3" t="s">
        <v>249</v>
      </c>
      <c r="D6194" s="4" t="n">
        <v>45.64</v>
      </c>
      <c r="E6194" s="4" t="n">
        <v>45.95</v>
      </c>
      <c r="F6194" s="4" t="n">
        <v>45.46</v>
      </c>
      <c r="G6194" s="4" t="n">
        <v>45.68</v>
      </c>
      <c r="H6194" s="5" t="n">
        <v>5745166</v>
      </c>
      <c r="I6194" s="3"/>
      <c r="J6194" s="3" t="n">
        <f aca="false">ROUND((G6194-G6193)/G6193*100,2)</f>
        <v>1.35</v>
      </c>
      <c r="K6194" s="3" t="str">
        <f aca="false">B6194&amp;"_"&amp;C6194</f>
        <v>13_2024-09-26</v>
      </c>
    </row>
    <row r="6195" customFormat="false" ht="15" hidden="false" customHeight="false" outlineLevel="0" collapsed="false">
      <c r="A6195" s="3" t="n">
        <v>6194</v>
      </c>
      <c r="B6195" s="3" t="n">
        <v>13</v>
      </c>
      <c r="C6195" s="3" t="s">
        <v>250</v>
      </c>
      <c r="D6195" s="4" t="n">
        <v>45.69</v>
      </c>
      <c r="E6195" s="4" t="n">
        <v>45.8</v>
      </c>
      <c r="F6195" s="4" t="n">
        <v>45.42</v>
      </c>
      <c r="G6195" s="4" t="n">
        <v>45.56</v>
      </c>
      <c r="H6195" s="5" t="n">
        <v>4703680</v>
      </c>
      <c r="I6195" s="3"/>
      <c r="J6195" s="3" t="n">
        <f aca="false">ROUND((G6195-G6194)/G6194*100,2)</f>
        <v>-0.26</v>
      </c>
      <c r="K6195" s="3" t="str">
        <f aca="false">B6195&amp;"_"&amp;C6195</f>
        <v>13_2024-09-27</v>
      </c>
    </row>
    <row r="6196" customFormat="false" ht="15" hidden="false" customHeight="false" outlineLevel="0" collapsed="false">
      <c r="A6196" s="3" t="n">
        <v>6195</v>
      </c>
      <c r="B6196" s="3" t="n">
        <v>13</v>
      </c>
      <c r="C6196" s="3" t="s">
        <v>251</v>
      </c>
      <c r="D6196" s="4" t="n">
        <v>45.55</v>
      </c>
      <c r="E6196" s="4" t="n">
        <v>46</v>
      </c>
      <c r="F6196" s="4" t="n">
        <v>45.34</v>
      </c>
      <c r="G6196" s="4" t="n">
        <v>45.73</v>
      </c>
      <c r="H6196" s="5" t="n">
        <v>1187433</v>
      </c>
      <c r="I6196" s="3"/>
      <c r="J6196" s="3" t="n">
        <f aca="false">ROUND((G6196-G6195)/G6195*100,2)</f>
        <v>0.37</v>
      </c>
      <c r="K6196" s="3" t="str">
        <f aca="false">B6196&amp;"_"&amp;C6196</f>
        <v>13_2024-09-30</v>
      </c>
    </row>
    <row r="6197" customFormat="false" ht="15" hidden="false" customHeight="false" outlineLevel="0" collapsed="false">
      <c r="A6197" s="3" t="n">
        <v>6196</v>
      </c>
      <c r="B6197" s="3" t="n">
        <v>13</v>
      </c>
      <c r="C6197" s="3" t="s">
        <v>252</v>
      </c>
      <c r="D6197" s="4" t="n">
        <v>44.89</v>
      </c>
      <c r="E6197" s="4" t="n">
        <v>45.09</v>
      </c>
      <c r="F6197" s="4" t="n">
        <v>44.87</v>
      </c>
      <c r="G6197" s="4" t="n">
        <v>44.88</v>
      </c>
      <c r="H6197" s="5" t="n">
        <v>2006922</v>
      </c>
      <c r="I6197" s="3"/>
      <c r="J6197" s="3" t="n">
        <f aca="false">ROUND((G6197-G6196)/G6196*100,2)</f>
        <v>-1.86</v>
      </c>
      <c r="K6197" s="3" t="str">
        <f aca="false">B6197&amp;"_"&amp;C6197</f>
        <v>13_2024-10-01</v>
      </c>
    </row>
    <row r="6198" customFormat="false" ht="15" hidden="false" customHeight="false" outlineLevel="0" collapsed="false">
      <c r="A6198" s="3" t="n">
        <v>6197</v>
      </c>
      <c r="B6198" s="3" t="n">
        <v>13</v>
      </c>
      <c r="C6198" s="3" t="s">
        <v>253</v>
      </c>
      <c r="D6198" s="4" t="n">
        <v>43.97</v>
      </c>
      <c r="E6198" s="4" t="n">
        <v>44.15</v>
      </c>
      <c r="F6198" s="4" t="n">
        <v>43.88</v>
      </c>
      <c r="G6198" s="4" t="n">
        <v>44.03</v>
      </c>
      <c r="H6198" s="5" t="n">
        <v>1690066</v>
      </c>
      <c r="I6198" s="3"/>
      <c r="J6198" s="3" t="n">
        <f aca="false">ROUND((G6198-G6197)/G6197*100,2)</f>
        <v>-1.89</v>
      </c>
      <c r="K6198" s="3" t="str">
        <f aca="false">B6198&amp;"_"&amp;C6198</f>
        <v>13_2024-10-02</v>
      </c>
    </row>
    <row r="6199" customFormat="false" ht="15" hidden="false" customHeight="false" outlineLevel="0" collapsed="false">
      <c r="A6199" s="3" t="n">
        <v>6198</v>
      </c>
      <c r="B6199" s="3" t="n">
        <v>13</v>
      </c>
      <c r="C6199" s="3" t="s">
        <v>254</v>
      </c>
      <c r="D6199" s="4" t="n">
        <v>44.21</v>
      </c>
      <c r="E6199" s="4" t="n">
        <v>44.36</v>
      </c>
      <c r="F6199" s="4" t="n">
        <v>44.01</v>
      </c>
      <c r="G6199" s="4" t="n">
        <v>44.17</v>
      </c>
      <c r="H6199" s="5" t="n">
        <v>2173006</v>
      </c>
      <c r="I6199" s="3"/>
      <c r="J6199" s="3" t="n">
        <f aca="false">ROUND((G6199-G6198)/G6198*100,2)</f>
        <v>0.32</v>
      </c>
      <c r="K6199" s="3" t="str">
        <f aca="false">B6199&amp;"_"&amp;C6199</f>
        <v>13_2024-10-03</v>
      </c>
    </row>
    <row r="6200" customFormat="false" ht="15" hidden="false" customHeight="false" outlineLevel="0" collapsed="false">
      <c r="A6200" s="3" t="n">
        <v>6199</v>
      </c>
      <c r="B6200" s="3" t="n">
        <v>13</v>
      </c>
      <c r="C6200" s="3" t="s">
        <v>255</v>
      </c>
      <c r="D6200" s="4" t="n">
        <v>42.52</v>
      </c>
      <c r="E6200" s="4" t="n">
        <v>42.68</v>
      </c>
      <c r="F6200" s="4" t="n">
        <v>42.18</v>
      </c>
      <c r="G6200" s="4" t="n">
        <v>42.43</v>
      </c>
      <c r="H6200" s="5" t="n">
        <v>7027553</v>
      </c>
      <c r="I6200" s="3"/>
      <c r="J6200" s="3" t="n">
        <f aca="false">ROUND((G6200-G6199)/G6199*100,2)</f>
        <v>-3.94</v>
      </c>
      <c r="K6200" s="3" t="str">
        <f aca="false">B6200&amp;"_"&amp;C6200</f>
        <v>13_2024-10-04</v>
      </c>
    </row>
    <row r="6201" customFormat="false" ht="15" hidden="false" customHeight="false" outlineLevel="0" collapsed="false">
      <c r="A6201" s="3" t="n">
        <v>6200</v>
      </c>
      <c r="B6201" s="3" t="n">
        <v>13</v>
      </c>
      <c r="C6201" s="3" t="s">
        <v>256</v>
      </c>
      <c r="D6201" s="4" t="n">
        <v>41.87</v>
      </c>
      <c r="E6201" s="4" t="n">
        <v>41.98</v>
      </c>
      <c r="F6201" s="4" t="n">
        <v>41.68</v>
      </c>
      <c r="G6201" s="4" t="n">
        <v>41.82</v>
      </c>
      <c r="H6201" s="5" t="n">
        <v>7667482</v>
      </c>
      <c r="I6201" s="3"/>
      <c r="J6201" s="3" t="n">
        <f aca="false">ROUND((G6201-G6200)/G6200*100,2)</f>
        <v>-1.44</v>
      </c>
      <c r="K6201" s="3" t="str">
        <f aca="false">B6201&amp;"_"&amp;C6201</f>
        <v>13_2024-10-07</v>
      </c>
    </row>
    <row r="6202" customFormat="false" ht="15" hidden="false" customHeight="false" outlineLevel="0" collapsed="false">
      <c r="A6202" s="3" t="n">
        <v>6201</v>
      </c>
      <c r="B6202" s="3" t="n">
        <v>13</v>
      </c>
      <c r="C6202" s="3" t="s">
        <v>257</v>
      </c>
      <c r="D6202" s="4" t="n">
        <v>43.61</v>
      </c>
      <c r="E6202" s="4" t="n">
        <v>43.78</v>
      </c>
      <c r="F6202" s="4" t="n">
        <v>43.59</v>
      </c>
      <c r="G6202" s="4" t="n">
        <v>43.59</v>
      </c>
      <c r="H6202" s="5" t="n">
        <v>1159963</v>
      </c>
      <c r="I6202" s="3"/>
      <c r="J6202" s="3" t="n">
        <f aca="false">ROUND((G6202-G6201)/G6201*100,2)</f>
        <v>4.23</v>
      </c>
      <c r="K6202" s="3" t="str">
        <f aca="false">B6202&amp;"_"&amp;C6202</f>
        <v>13_2024-10-08</v>
      </c>
    </row>
    <row r="6203" customFormat="false" ht="15" hidden="false" customHeight="false" outlineLevel="0" collapsed="false">
      <c r="A6203" s="3" t="n">
        <v>6202</v>
      </c>
      <c r="B6203" s="3" t="n">
        <v>13</v>
      </c>
      <c r="C6203" s="3" t="s">
        <v>258</v>
      </c>
      <c r="D6203" s="4" t="n">
        <v>41.88</v>
      </c>
      <c r="E6203" s="4" t="n">
        <v>42.12</v>
      </c>
      <c r="F6203" s="4" t="n">
        <v>41.74</v>
      </c>
      <c r="G6203" s="4" t="n">
        <v>41.92</v>
      </c>
      <c r="H6203" s="5" t="n">
        <v>4979129</v>
      </c>
      <c r="I6203" s="3"/>
      <c r="J6203" s="3" t="n">
        <f aca="false">ROUND((G6203-G6202)/G6202*100,2)</f>
        <v>-3.83</v>
      </c>
      <c r="K6203" s="3" t="str">
        <f aca="false">B6203&amp;"_"&amp;C6203</f>
        <v>13_2024-10-09</v>
      </c>
    </row>
    <row r="6204" customFormat="false" ht="15" hidden="false" customHeight="false" outlineLevel="0" collapsed="false">
      <c r="A6204" s="3" t="n">
        <v>6203</v>
      </c>
      <c r="B6204" s="3" t="n">
        <v>13</v>
      </c>
      <c r="C6204" s="3" t="s">
        <v>259</v>
      </c>
      <c r="D6204" s="4" t="n">
        <v>42.49</v>
      </c>
      <c r="E6204" s="4" t="n">
        <v>42.6</v>
      </c>
      <c r="F6204" s="4" t="n">
        <v>42.38</v>
      </c>
      <c r="G6204" s="4" t="n">
        <v>42.59</v>
      </c>
      <c r="H6204" s="5" t="n">
        <v>863656</v>
      </c>
      <c r="I6204" s="3"/>
      <c r="J6204" s="3" t="n">
        <f aca="false">ROUND((G6204-G6203)/G6203*100,2)</f>
        <v>1.6</v>
      </c>
      <c r="K6204" s="3" t="str">
        <f aca="false">B6204&amp;"_"&amp;C6204</f>
        <v>13_2024-10-10</v>
      </c>
    </row>
    <row r="6205" customFormat="false" ht="15" hidden="false" customHeight="false" outlineLevel="0" collapsed="false">
      <c r="A6205" s="3" t="n">
        <v>6204</v>
      </c>
      <c r="B6205" s="3" t="n">
        <v>13</v>
      </c>
      <c r="C6205" s="3" t="s">
        <v>260</v>
      </c>
      <c r="D6205" s="4" t="n">
        <v>43.07</v>
      </c>
      <c r="E6205" s="4" t="n">
        <v>43.12</v>
      </c>
      <c r="F6205" s="4" t="n">
        <v>42.86</v>
      </c>
      <c r="G6205" s="4" t="n">
        <v>43.04</v>
      </c>
      <c r="H6205" s="5" t="n">
        <v>2280233</v>
      </c>
      <c r="I6205" s="3"/>
      <c r="J6205" s="3" t="n">
        <f aca="false">ROUND((G6205-G6204)/G6204*100,2)</f>
        <v>1.06</v>
      </c>
      <c r="K6205" s="3" t="str">
        <f aca="false">B6205&amp;"_"&amp;C6205</f>
        <v>13_2024-10-11</v>
      </c>
    </row>
    <row r="6206" customFormat="false" ht="15" hidden="false" customHeight="false" outlineLevel="0" collapsed="false">
      <c r="A6206" s="3" t="n">
        <v>6205</v>
      </c>
      <c r="B6206" s="3" t="n">
        <v>13</v>
      </c>
      <c r="C6206" s="3" t="s">
        <v>261</v>
      </c>
      <c r="D6206" s="4" t="n">
        <v>43.17</v>
      </c>
      <c r="E6206" s="4" t="n">
        <v>43.41</v>
      </c>
      <c r="F6206" s="4" t="n">
        <v>43.13</v>
      </c>
      <c r="G6206" s="4" t="n">
        <v>43.26</v>
      </c>
      <c r="H6206" s="5" t="n">
        <v>518292</v>
      </c>
      <c r="I6206" s="3"/>
      <c r="J6206" s="3" t="n">
        <f aca="false">ROUND((G6206-G6205)/G6205*100,2)</f>
        <v>0.51</v>
      </c>
      <c r="K6206" s="3" t="str">
        <f aca="false">B6206&amp;"_"&amp;C6206</f>
        <v>13_2024-10-14</v>
      </c>
    </row>
    <row r="6207" customFormat="false" ht="15" hidden="false" customHeight="false" outlineLevel="0" collapsed="false">
      <c r="A6207" s="3" t="n">
        <v>6206</v>
      </c>
      <c r="B6207" s="3" t="n">
        <v>13</v>
      </c>
      <c r="C6207" s="3" t="s">
        <v>262</v>
      </c>
      <c r="D6207" s="4" t="n">
        <v>44.42</v>
      </c>
      <c r="E6207" s="4" t="n">
        <v>44.48</v>
      </c>
      <c r="F6207" s="4" t="n">
        <v>44.21</v>
      </c>
      <c r="G6207" s="4" t="n">
        <v>44.36</v>
      </c>
      <c r="H6207" s="5" t="n">
        <v>3856596</v>
      </c>
      <c r="I6207" s="3"/>
      <c r="J6207" s="3" t="n">
        <f aca="false">ROUND((G6207-G6206)/G6206*100,2)</f>
        <v>2.54</v>
      </c>
      <c r="K6207" s="3" t="str">
        <f aca="false">B6207&amp;"_"&amp;C6207</f>
        <v>13_2024-10-15</v>
      </c>
    </row>
    <row r="6208" customFormat="false" ht="15" hidden="false" customHeight="false" outlineLevel="0" collapsed="false">
      <c r="A6208" s="3" t="n">
        <v>6207</v>
      </c>
      <c r="B6208" s="3" t="n">
        <v>13</v>
      </c>
      <c r="C6208" s="3" t="s">
        <v>263</v>
      </c>
      <c r="D6208" s="4" t="n">
        <v>45.15</v>
      </c>
      <c r="E6208" s="4" t="n">
        <v>45.3</v>
      </c>
      <c r="F6208" s="4" t="n">
        <v>44.82</v>
      </c>
      <c r="G6208" s="4" t="n">
        <v>44.98</v>
      </c>
      <c r="H6208" s="5" t="n">
        <v>4461600</v>
      </c>
      <c r="I6208" s="3"/>
      <c r="J6208" s="3" t="n">
        <f aca="false">ROUND((G6208-G6207)/G6207*100,2)</f>
        <v>1.4</v>
      </c>
      <c r="K6208" s="3" t="str">
        <f aca="false">B6208&amp;"_"&amp;C6208</f>
        <v>13_2024-10-16</v>
      </c>
    </row>
    <row r="6209" customFormat="false" ht="15" hidden="false" customHeight="false" outlineLevel="0" collapsed="false">
      <c r="A6209" s="3" t="n">
        <v>6208</v>
      </c>
      <c r="B6209" s="3" t="n">
        <v>13</v>
      </c>
      <c r="C6209" s="3" t="s">
        <v>264</v>
      </c>
      <c r="D6209" s="4" t="n">
        <v>46.05</v>
      </c>
      <c r="E6209" s="4" t="n">
        <v>46.39</v>
      </c>
      <c r="F6209" s="4" t="n">
        <v>45.9</v>
      </c>
      <c r="G6209" s="4" t="n">
        <v>46.13</v>
      </c>
      <c r="H6209" s="5" t="n">
        <v>6145179</v>
      </c>
      <c r="I6209" s="3"/>
      <c r="J6209" s="3" t="n">
        <f aca="false">ROUND((G6209-G6208)/G6208*100,2)</f>
        <v>2.56</v>
      </c>
      <c r="K6209" s="3" t="str">
        <f aca="false">B6209&amp;"_"&amp;C6209</f>
        <v>13_2024-10-17</v>
      </c>
    </row>
    <row r="6210" customFormat="false" ht="15" hidden="false" customHeight="false" outlineLevel="0" collapsed="false">
      <c r="A6210" s="3" t="n">
        <v>6209</v>
      </c>
      <c r="B6210" s="3" t="n">
        <v>13</v>
      </c>
      <c r="C6210" s="3" t="s">
        <v>265</v>
      </c>
      <c r="D6210" s="4" t="n">
        <v>45.23</v>
      </c>
      <c r="E6210" s="4" t="n">
        <v>45.46</v>
      </c>
      <c r="F6210" s="4" t="n">
        <v>45.15</v>
      </c>
      <c r="G6210" s="4" t="n">
        <v>45.26</v>
      </c>
      <c r="H6210" s="5" t="n">
        <v>6824926</v>
      </c>
      <c r="I6210" s="3"/>
      <c r="J6210" s="3" t="n">
        <f aca="false">ROUND((G6210-G6209)/G6209*100,2)</f>
        <v>-1.89</v>
      </c>
      <c r="K6210" s="3" t="str">
        <f aca="false">B6210&amp;"_"&amp;C6210</f>
        <v>13_2024-10-18</v>
      </c>
    </row>
    <row r="6211" customFormat="false" ht="15" hidden="false" customHeight="false" outlineLevel="0" collapsed="false">
      <c r="A6211" s="3" t="n">
        <v>6210</v>
      </c>
      <c r="B6211" s="3" t="n">
        <v>13</v>
      </c>
      <c r="C6211" s="3" t="s">
        <v>266</v>
      </c>
      <c r="D6211" s="4" t="n">
        <v>45.65</v>
      </c>
      <c r="E6211" s="4" t="n">
        <v>45.78</v>
      </c>
      <c r="F6211" s="4" t="n">
        <v>45.58</v>
      </c>
      <c r="G6211" s="4" t="n">
        <v>45.78</v>
      </c>
      <c r="H6211" s="5" t="n">
        <v>4343777</v>
      </c>
      <c r="I6211" s="3"/>
      <c r="J6211" s="3" t="n">
        <f aca="false">ROUND((G6211-G6210)/G6210*100,2)</f>
        <v>1.15</v>
      </c>
      <c r="K6211" s="3" t="str">
        <f aca="false">B6211&amp;"_"&amp;C6211</f>
        <v>13_2024-10-21</v>
      </c>
    </row>
    <row r="6212" customFormat="false" ht="15" hidden="false" customHeight="false" outlineLevel="0" collapsed="false">
      <c r="A6212" s="3" t="n">
        <v>6211</v>
      </c>
      <c r="B6212" s="3" t="n">
        <v>13</v>
      </c>
      <c r="C6212" s="3" t="s">
        <v>267</v>
      </c>
      <c r="D6212" s="4" t="n">
        <v>46.5</v>
      </c>
      <c r="E6212" s="4" t="n">
        <v>46.62</v>
      </c>
      <c r="F6212" s="4" t="n">
        <v>46.33</v>
      </c>
      <c r="G6212" s="4" t="n">
        <v>46.41</v>
      </c>
      <c r="H6212" s="5" t="n">
        <v>2585705</v>
      </c>
      <c r="I6212" s="3"/>
      <c r="J6212" s="3" t="n">
        <f aca="false">ROUND((G6212-G6211)/G6211*100,2)</f>
        <v>1.38</v>
      </c>
      <c r="K6212" s="3" t="str">
        <f aca="false">B6212&amp;"_"&amp;C6212</f>
        <v>13_2024-10-22</v>
      </c>
    </row>
    <row r="6213" customFormat="false" ht="15" hidden="false" customHeight="false" outlineLevel="0" collapsed="false">
      <c r="A6213" s="3" t="n">
        <v>6212</v>
      </c>
      <c r="B6213" s="3" t="n">
        <v>13</v>
      </c>
      <c r="C6213" s="3" t="s">
        <v>268</v>
      </c>
      <c r="D6213" s="4" t="n">
        <v>46.92</v>
      </c>
      <c r="E6213" s="4" t="n">
        <v>47.04</v>
      </c>
      <c r="F6213" s="4" t="n">
        <v>46.76</v>
      </c>
      <c r="G6213" s="4" t="n">
        <v>46.84</v>
      </c>
      <c r="H6213" s="5" t="n">
        <v>724895</v>
      </c>
      <c r="I6213" s="3"/>
      <c r="J6213" s="3" t="n">
        <f aca="false">ROUND((G6213-G6212)/G6212*100,2)</f>
        <v>0.93</v>
      </c>
      <c r="K6213" s="3" t="str">
        <f aca="false">B6213&amp;"_"&amp;C6213</f>
        <v>13_2024-10-23</v>
      </c>
    </row>
    <row r="6214" customFormat="false" ht="15" hidden="false" customHeight="false" outlineLevel="0" collapsed="false">
      <c r="A6214" s="3" t="n">
        <v>6213</v>
      </c>
      <c r="B6214" s="3" t="n">
        <v>13</v>
      </c>
      <c r="C6214" s="3" t="s">
        <v>269</v>
      </c>
      <c r="D6214" s="4" t="n">
        <v>45.76</v>
      </c>
      <c r="E6214" s="4" t="n">
        <v>45.97</v>
      </c>
      <c r="F6214" s="4" t="n">
        <v>45.46</v>
      </c>
      <c r="G6214" s="4" t="n">
        <v>45.67</v>
      </c>
      <c r="H6214" s="5" t="n">
        <v>4994532</v>
      </c>
      <c r="I6214" s="3"/>
      <c r="J6214" s="3" t="n">
        <f aca="false">ROUND((G6214-G6213)/G6213*100,2)</f>
        <v>-2.5</v>
      </c>
      <c r="K6214" s="3" t="str">
        <f aca="false">B6214&amp;"_"&amp;C6214</f>
        <v>13_2024-10-24</v>
      </c>
    </row>
    <row r="6215" customFormat="false" ht="15" hidden="false" customHeight="false" outlineLevel="0" collapsed="false">
      <c r="A6215" s="3" t="n">
        <v>6214</v>
      </c>
      <c r="B6215" s="3" t="n">
        <v>13</v>
      </c>
      <c r="C6215" s="3" t="s">
        <v>270</v>
      </c>
      <c r="D6215" s="4" t="n">
        <v>45.91</v>
      </c>
      <c r="E6215" s="4" t="n">
        <v>46</v>
      </c>
      <c r="F6215" s="4" t="n">
        <v>45.74</v>
      </c>
      <c r="G6215" s="4" t="n">
        <v>45.93</v>
      </c>
      <c r="H6215" s="5" t="n">
        <v>5384036</v>
      </c>
      <c r="I6215" s="3"/>
      <c r="J6215" s="3" t="n">
        <f aca="false">ROUND((G6215-G6214)/G6214*100,2)</f>
        <v>0.57</v>
      </c>
      <c r="K6215" s="3" t="str">
        <f aca="false">B6215&amp;"_"&amp;C6215</f>
        <v>13_2024-10-25</v>
      </c>
    </row>
    <row r="6216" customFormat="false" ht="15" hidden="false" customHeight="false" outlineLevel="0" collapsed="false">
      <c r="A6216" s="3" t="n">
        <v>6215</v>
      </c>
      <c r="B6216" s="3" t="n">
        <v>13</v>
      </c>
      <c r="C6216" s="3" t="s">
        <v>271</v>
      </c>
      <c r="D6216" s="4" t="n">
        <v>44.56</v>
      </c>
      <c r="E6216" s="4" t="n">
        <v>44.68</v>
      </c>
      <c r="F6216" s="4" t="n">
        <v>44.32</v>
      </c>
      <c r="G6216" s="4" t="n">
        <v>44.55</v>
      </c>
      <c r="H6216" s="5" t="n">
        <v>2544696</v>
      </c>
      <c r="I6216" s="3"/>
      <c r="J6216" s="3" t="n">
        <f aca="false">ROUND((G6216-G6215)/G6215*100,2)</f>
        <v>-3</v>
      </c>
      <c r="K6216" s="3" t="str">
        <f aca="false">B6216&amp;"_"&amp;C6216</f>
        <v>13_2024-10-28</v>
      </c>
    </row>
    <row r="6217" customFormat="false" ht="15" hidden="false" customHeight="false" outlineLevel="0" collapsed="false">
      <c r="A6217" s="3" t="n">
        <v>6216</v>
      </c>
      <c r="B6217" s="3" t="n">
        <v>13</v>
      </c>
      <c r="C6217" s="3" t="s">
        <v>272</v>
      </c>
      <c r="D6217" s="4" t="n">
        <v>44.41</v>
      </c>
      <c r="E6217" s="4" t="n">
        <v>44.49</v>
      </c>
      <c r="F6217" s="4" t="n">
        <v>44.25</v>
      </c>
      <c r="G6217" s="4" t="n">
        <v>44.39</v>
      </c>
      <c r="H6217" s="5" t="n">
        <v>5478135</v>
      </c>
      <c r="I6217" s="3"/>
      <c r="J6217" s="3" t="n">
        <f aca="false">ROUND((G6217-G6216)/G6216*100,2)</f>
        <v>-0.36</v>
      </c>
      <c r="K6217" s="3" t="str">
        <f aca="false">B6217&amp;"_"&amp;C6217</f>
        <v>13_2024-10-29</v>
      </c>
    </row>
    <row r="6218" customFormat="false" ht="15" hidden="false" customHeight="false" outlineLevel="0" collapsed="false">
      <c r="A6218" s="3" t="n">
        <v>6217</v>
      </c>
      <c r="B6218" s="3" t="n">
        <v>13</v>
      </c>
      <c r="C6218" s="3" t="s">
        <v>273</v>
      </c>
      <c r="D6218" s="4" t="n">
        <v>43.6</v>
      </c>
      <c r="E6218" s="4" t="n">
        <v>43.8</v>
      </c>
      <c r="F6218" s="4" t="n">
        <v>43.34</v>
      </c>
      <c r="G6218" s="4" t="n">
        <v>43.64</v>
      </c>
      <c r="H6218" s="5" t="n">
        <v>4767774</v>
      </c>
      <c r="I6218" s="3"/>
      <c r="J6218" s="3" t="n">
        <f aca="false">ROUND((G6218-G6217)/G6217*100,2)</f>
        <v>-1.69</v>
      </c>
      <c r="K6218" s="3" t="str">
        <f aca="false">B6218&amp;"_"&amp;C6218</f>
        <v>13_2024-10-30</v>
      </c>
    </row>
    <row r="6219" customFormat="false" ht="15" hidden="false" customHeight="false" outlineLevel="0" collapsed="false">
      <c r="A6219" s="3" t="n">
        <v>6218</v>
      </c>
      <c r="B6219" s="3" t="n">
        <v>13</v>
      </c>
      <c r="C6219" s="3" t="s">
        <v>274</v>
      </c>
      <c r="D6219" s="4" t="n">
        <v>45.71</v>
      </c>
      <c r="E6219" s="4" t="n">
        <v>45.78</v>
      </c>
      <c r="F6219" s="4" t="n">
        <v>45.42</v>
      </c>
      <c r="G6219" s="4" t="n">
        <v>45.64</v>
      </c>
      <c r="H6219" s="5" t="n">
        <v>2977108</v>
      </c>
      <c r="I6219" s="3"/>
      <c r="J6219" s="3" t="n">
        <f aca="false">ROUND((G6219-G6218)/G6218*100,2)</f>
        <v>4.58</v>
      </c>
      <c r="K6219" s="3" t="str">
        <f aca="false">B6219&amp;"_"&amp;C6219</f>
        <v>13_2024-10-31</v>
      </c>
    </row>
    <row r="6220" customFormat="false" ht="15" hidden="false" customHeight="false" outlineLevel="0" collapsed="false">
      <c r="A6220" s="3" t="n">
        <v>6219</v>
      </c>
      <c r="B6220" s="3" t="n">
        <v>13</v>
      </c>
      <c r="C6220" s="3" t="s">
        <v>275</v>
      </c>
      <c r="D6220" s="4" t="n">
        <v>44.78</v>
      </c>
      <c r="E6220" s="4" t="n">
        <v>45.07</v>
      </c>
      <c r="F6220" s="4" t="n">
        <v>44.78</v>
      </c>
      <c r="G6220" s="4" t="n">
        <v>44.91</v>
      </c>
      <c r="H6220" s="5" t="n">
        <v>1644472</v>
      </c>
      <c r="I6220" s="3"/>
      <c r="J6220" s="3" t="n">
        <f aca="false">ROUND((G6220-G6219)/G6219*100,2)</f>
        <v>-1.6</v>
      </c>
      <c r="K6220" s="3" t="str">
        <f aca="false">B6220&amp;"_"&amp;C6220</f>
        <v>13_2024-11-01</v>
      </c>
    </row>
    <row r="6221" customFormat="false" ht="15" hidden="false" customHeight="false" outlineLevel="0" collapsed="false">
      <c r="A6221" s="3" t="n">
        <v>6220</v>
      </c>
      <c r="B6221" s="3" t="n">
        <v>13</v>
      </c>
      <c r="C6221" s="3" t="s">
        <v>276</v>
      </c>
      <c r="D6221" s="4" t="n">
        <v>45.16</v>
      </c>
      <c r="E6221" s="4" t="n">
        <v>45.42</v>
      </c>
      <c r="F6221" s="4" t="n">
        <v>44.95</v>
      </c>
      <c r="G6221" s="4" t="n">
        <v>45.2</v>
      </c>
      <c r="H6221" s="5" t="n">
        <v>6851679</v>
      </c>
      <c r="I6221" s="3"/>
      <c r="J6221" s="3" t="n">
        <f aca="false">ROUND((G6221-G6220)/G6220*100,2)</f>
        <v>0.65</v>
      </c>
      <c r="K6221" s="3" t="str">
        <f aca="false">B6221&amp;"_"&amp;C6221</f>
        <v>13_2024-11-04</v>
      </c>
    </row>
    <row r="6222" customFormat="false" ht="15" hidden="false" customHeight="false" outlineLevel="0" collapsed="false">
      <c r="A6222" s="3" t="n">
        <v>6221</v>
      </c>
      <c r="B6222" s="3" t="n">
        <v>13</v>
      </c>
      <c r="C6222" s="3" t="s">
        <v>277</v>
      </c>
      <c r="D6222" s="4" t="n">
        <v>46.63</v>
      </c>
      <c r="E6222" s="4" t="n">
        <v>46.98</v>
      </c>
      <c r="F6222" s="4" t="n">
        <v>46.52</v>
      </c>
      <c r="G6222" s="4" t="n">
        <v>46.71</v>
      </c>
      <c r="H6222" s="5" t="n">
        <v>3637246</v>
      </c>
      <c r="I6222" s="3"/>
      <c r="J6222" s="3" t="n">
        <f aca="false">ROUND((G6222-G6221)/G6221*100,2)</f>
        <v>3.34</v>
      </c>
      <c r="K6222" s="3" t="str">
        <f aca="false">B6222&amp;"_"&amp;C6222</f>
        <v>13_2024-11-05</v>
      </c>
    </row>
    <row r="6223" customFormat="false" ht="15" hidden="false" customHeight="false" outlineLevel="0" collapsed="false">
      <c r="A6223" s="3" t="n">
        <v>6222</v>
      </c>
      <c r="B6223" s="3" t="n">
        <v>13</v>
      </c>
      <c r="C6223" s="3" t="s">
        <v>278</v>
      </c>
      <c r="D6223" s="4" t="n">
        <v>46.26</v>
      </c>
      <c r="E6223" s="4" t="n">
        <v>46.4</v>
      </c>
      <c r="F6223" s="4" t="n">
        <v>45.81</v>
      </c>
      <c r="G6223" s="4" t="n">
        <v>46.08</v>
      </c>
      <c r="H6223" s="5" t="n">
        <v>1413013</v>
      </c>
      <c r="I6223" s="3"/>
      <c r="J6223" s="3" t="n">
        <f aca="false">ROUND((G6223-G6222)/G6222*100,2)</f>
        <v>-1.35</v>
      </c>
      <c r="K6223" s="3" t="str">
        <f aca="false">B6223&amp;"_"&amp;C6223</f>
        <v>13_2024-11-06</v>
      </c>
    </row>
    <row r="6224" customFormat="false" ht="15" hidden="false" customHeight="false" outlineLevel="0" collapsed="false">
      <c r="A6224" s="3" t="n">
        <v>6223</v>
      </c>
      <c r="B6224" s="3" t="n">
        <v>13</v>
      </c>
      <c r="C6224" s="3" t="s">
        <v>279</v>
      </c>
      <c r="D6224" s="4" t="n">
        <v>46.52</v>
      </c>
      <c r="E6224" s="4" t="n">
        <v>46.87</v>
      </c>
      <c r="F6224" s="4" t="n">
        <v>46.48</v>
      </c>
      <c r="G6224" s="4" t="n">
        <v>46.65</v>
      </c>
      <c r="H6224" s="5" t="n">
        <v>5487417</v>
      </c>
      <c r="I6224" s="3"/>
      <c r="J6224" s="3" t="n">
        <f aca="false">ROUND((G6224-G6223)/G6223*100,2)</f>
        <v>1.24</v>
      </c>
      <c r="K6224" s="3" t="str">
        <f aca="false">B6224&amp;"_"&amp;C6224</f>
        <v>13_2024-11-07</v>
      </c>
    </row>
    <row r="6225" customFormat="false" ht="15" hidden="false" customHeight="false" outlineLevel="0" collapsed="false">
      <c r="A6225" s="3" t="n">
        <v>6224</v>
      </c>
      <c r="B6225" s="3" t="n">
        <v>13</v>
      </c>
      <c r="C6225" s="3" t="s">
        <v>280</v>
      </c>
      <c r="D6225" s="4" t="n">
        <v>46.66</v>
      </c>
      <c r="E6225" s="4" t="n">
        <v>46.93</v>
      </c>
      <c r="F6225" s="4" t="n">
        <v>46.42</v>
      </c>
      <c r="G6225" s="4" t="n">
        <v>46.6</v>
      </c>
      <c r="H6225" s="5" t="n">
        <v>2497172</v>
      </c>
      <c r="I6225" s="3"/>
      <c r="J6225" s="3" t="n">
        <f aca="false">ROUND((G6225-G6224)/G6224*100,2)</f>
        <v>-0.11</v>
      </c>
      <c r="K6225" s="3" t="str">
        <f aca="false">B6225&amp;"_"&amp;C6225</f>
        <v>13_2024-11-08</v>
      </c>
    </row>
    <row r="6226" customFormat="false" ht="15" hidden="false" customHeight="false" outlineLevel="0" collapsed="false">
      <c r="A6226" s="3" t="n">
        <v>6225</v>
      </c>
      <c r="B6226" s="3" t="n">
        <v>13</v>
      </c>
      <c r="C6226" s="3" t="s">
        <v>281</v>
      </c>
      <c r="D6226" s="4" t="n">
        <v>46.27</v>
      </c>
      <c r="E6226" s="4" t="n">
        <v>46.34</v>
      </c>
      <c r="F6226" s="4" t="n">
        <v>46.07</v>
      </c>
      <c r="G6226" s="4" t="n">
        <v>46.13</v>
      </c>
      <c r="H6226" s="5" t="n">
        <v>4144777</v>
      </c>
      <c r="I6226" s="3"/>
      <c r="J6226" s="3" t="n">
        <f aca="false">ROUND((G6226-G6225)/G6225*100,2)</f>
        <v>-1.01</v>
      </c>
      <c r="K6226" s="3" t="str">
        <f aca="false">B6226&amp;"_"&amp;C6226</f>
        <v>13_2024-11-11</v>
      </c>
    </row>
    <row r="6227" customFormat="false" ht="15" hidden="false" customHeight="false" outlineLevel="0" collapsed="false">
      <c r="A6227" s="3" t="n">
        <v>6226</v>
      </c>
      <c r="B6227" s="3" t="n">
        <v>13</v>
      </c>
      <c r="C6227" s="3" t="s">
        <v>282</v>
      </c>
      <c r="D6227" s="4" t="n">
        <v>45.96</v>
      </c>
      <c r="E6227" s="4" t="n">
        <v>46.03</v>
      </c>
      <c r="F6227" s="4" t="n">
        <v>45.67</v>
      </c>
      <c r="G6227" s="4" t="n">
        <v>45.94</v>
      </c>
      <c r="H6227" s="5" t="n">
        <v>5566174</v>
      </c>
      <c r="I6227" s="3"/>
      <c r="J6227" s="3" t="n">
        <f aca="false">ROUND((G6227-G6226)/G6226*100,2)</f>
        <v>-0.41</v>
      </c>
      <c r="K6227" s="3" t="str">
        <f aca="false">B6227&amp;"_"&amp;C6227</f>
        <v>13_2024-11-12</v>
      </c>
    </row>
    <row r="6228" customFormat="false" ht="15" hidden="false" customHeight="false" outlineLevel="0" collapsed="false">
      <c r="A6228" s="3" t="n">
        <v>6227</v>
      </c>
      <c r="B6228" s="3" t="n">
        <v>13</v>
      </c>
      <c r="C6228" s="3" t="s">
        <v>283</v>
      </c>
      <c r="D6228" s="4" t="n">
        <v>46.95</v>
      </c>
      <c r="E6228" s="4" t="n">
        <v>47.03</v>
      </c>
      <c r="F6228" s="4" t="n">
        <v>46.7</v>
      </c>
      <c r="G6228" s="4" t="n">
        <v>46.95</v>
      </c>
      <c r="H6228" s="5" t="n">
        <v>4406199</v>
      </c>
      <c r="I6228" s="3"/>
      <c r="J6228" s="3" t="n">
        <f aca="false">ROUND((G6228-G6227)/G6227*100,2)</f>
        <v>2.2</v>
      </c>
      <c r="K6228" s="3" t="str">
        <f aca="false">B6228&amp;"_"&amp;C6228</f>
        <v>13_2024-11-13</v>
      </c>
    </row>
    <row r="6229" customFormat="false" ht="15" hidden="false" customHeight="false" outlineLevel="0" collapsed="false">
      <c r="A6229" s="3" t="n">
        <v>6228</v>
      </c>
      <c r="B6229" s="3" t="n">
        <v>13</v>
      </c>
      <c r="C6229" s="3" t="s">
        <v>284</v>
      </c>
      <c r="D6229" s="4" t="n">
        <v>47.32</v>
      </c>
      <c r="E6229" s="4" t="n">
        <v>47.53</v>
      </c>
      <c r="F6229" s="4" t="n">
        <v>47.31</v>
      </c>
      <c r="G6229" s="4" t="n">
        <v>47.39</v>
      </c>
      <c r="H6229" s="5" t="n">
        <v>2491215</v>
      </c>
      <c r="I6229" s="3"/>
      <c r="J6229" s="3" t="n">
        <f aca="false">ROUND((G6229-G6228)/G6228*100,2)</f>
        <v>0.94</v>
      </c>
      <c r="K6229" s="3" t="str">
        <f aca="false">B6229&amp;"_"&amp;C6229</f>
        <v>13_2024-11-14</v>
      </c>
    </row>
    <row r="6230" customFormat="false" ht="15" hidden="false" customHeight="false" outlineLevel="0" collapsed="false">
      <c r="A6230" s="3" t="n">
        <v>6229</v>
      </c>
      <c r="B6230" s="3" t="n">
        <v>13</v>
      </c>
      <c r="C6230" s="3" t="s">
        <v>285</v>
      </c>
      <c r="D6230" s="4" t="n">
        <v>46.85</v>
      </c>
      <c r="E6230" s="4" t="n">
        <v>47.11</v>
      </c>
      <c r="F6230" s="4" t="n">
        <v>46.69</v>
      </c>
      <c r="G6230" s="4" t="n">
        <v>46.78</v>
      </c>
      <c r="H6230" s="5" t="n">
        <v>6316682</v>
      </c>
      <c r="I6230" s="3"/>
      <c r="J6230" s="3" t="n">
        <f aca="false">ROUND((G6230-G6229)/G6229*100,2)</f>
        <v>-1.29</v>
      </c>
      <c r="K6230" s="3" t="str">
        <f aca="false">B6230&amp;"_"&amp;C6230</f>
        <v>13_2024-11-15</v>
      </c>
    </row>
    <row r="6231" customFormat="false" ht="15" hidden="false" customHeight="false" outlineLevel="0" collapsed="false">
      <c r="A6231" s="3" t="n">
        <v>6230</v>
      </c>
      <c r="B6231" s="3" t="n">
        <v>13</v>
      </c>
      <c r="C6231" s="3" t="s">
        <v>286</v>
      </c>
      <c r="D6231" s="4" t="n">
        <v>47.93</v>
      </c>
      <c r="E6231" s="4" t="n">
        <v>48.12</v>
      </c>
      <c r="F6231" s="4" t="n">
        <v>47.68</v>
      </c>
      <c r="G6231" s="4" t="n">
        <v>47.87</v>
      </c>
      <c r="H6231" s="5" t="n">
        <v>6431032</v>
      </c>
      <c r="I6231" s="3"/>
      <c r="J6231" s="3" t="n">
        <f aca="false">ROUND((G6231-G6230)/G6230*100,2)</f>
        <v>2.33</v>
      </c>
      <c r="K6231" s="3" t="str">
        <f aca="false">B6231&amp;"_"&amp;C6231</f>
        <v>13_2024-11-18</v>
      </c>
    </row>
    <row r="6232" customFormat="false" ht="15" hidden="false" customHeight="false" outlineLevel="0" collapsed="false">
      <c r="A6232" s="3" t="n">
        <v>6231</v>
      </c>
      <c r="B6232" s="3" t="n">
        <v>13</v>
      </c>
      <c r="C6232" s="3" t="s">
        <v>287</v>
      </c>
      <c r="D6232" s="4" t="n">
        <v>46.67</v>
      </c>
      <c r="E6232" s="4" t="n">
        <v>46.83</v>
      </c>
      <c r="F6232" s="4" t="n">
        <v>46.67</v>
      </c>
      <c r="G6232" s="4" t="n">
        <v>46.67</v>
      </c>
      <c r="H6232" s="5" t="n">
        <v>7150192</v>
      </c>
      <c r="I6232" s="3"/>
      <c r="J6232" s="3" t="n">
        <f aca="false">ROUND((G6232-G6231)/G6231*100,2)</f>
        <v>-2.51</v>
      </c>
      <c r="K6232" s="3" t="str">
        <f aca="false">B6232&amp;"_"&amp;C6232</f>
        <v>13_2024-11-19</v>
      </c>
    </row>
    <row r="6233" customFormat="false" ht="15" hidden="false" customHeight="false" outlineLevel="0" collapsed="false">
      <c r="A6233" s="3" t="n">
        <v>6232</v>
      </c>
      <c r="B6233" s="3" t="n">
        <v>13</v>
      </c>
      <c r="C6233" s="3" t="s">
        <v>288</v>
      </c>
      <c r="D6233" s="4" t="n">
        <v>47.82</v>
      </c>
      <c r="E6233" s="4" t="n">
        <v>48.12</v>
      </c>
      <c r="F6233" s="4" t="n">
        <v>47.78</v>
      </c>
      <c r="G6233" s="4" t="n">
        <v>47.88</v>
      </c>
      <c r="H6233" s="5" t="n">
        <v>3466992</v>
      </c>
      <c r="I6233" s="3"/>
      <c r="J6233" s="3" t="n">
        <f aca="false">ROUND((G6233-G6232)/G6232*100,2)</f>
        <v>2.59</v>
      </c>
      <c r="K6233" s="3" t="str">
        <f aca="false">B6233&amp;"_"&amp;C6233</f>
        <v>13_2024-11-20</v>
      </c>
    </row>
    <row r="6234" customFormat="false" ht="15" hidden="false" customHeight="false" outlineLevel="0" collapsed="false">
      <c r="A6234" s="3" t="n">
        <v>6233</v>
      </c>
      <c r="B6234" s="3" t="n">
        <v>13</v>
      </c>
      <c r="C6234" s="3" t="s">
        <v>289</v>
      </c>
      <c r="D6234" s="4" t="n">
        <v>47.77</v>
      </c>
      <c r="E6234" s="4" t="n">
        <v>47.94</v>
      </c>
      <c r="F6234" s="4" t="n">
        <v>47.6</v>
      </c>
      <c r="G6234" s="4" t="n">
        <v>47.86</v>
      </c>
      <c r="H6234" s="5" t="n">
        <v>2111266</v>
      </c>
      <c r="I6234" s="3"/>
      <c r="J6234" s="3" t="n">
        <f aca="false">ROUND((G6234-G6233)/G6233*100,2)</f>
        <v>-0.04</v>
      </c>
      <c r="K6234" s="3" t="str">
        <f aca="false">B6234&amp;"_"&amp;C6234</f>
        <v>13_2024-11-21</v>
      </c>
    </row>
    <row r="6235" customFormat="false" ht="15" hidden="false" customHeight="false" outlineLevel="0" collapsed="false">
      <c r="A6235" s="3" t="n">
        <v>6234</v>
      </c>
      <c r="B6235" s="3" t="n">
        <v>13</v>
      </c>
      <c r="C6235" s="3" t="s">
        <v>290</v>
      </c>
      <c r="D6235" s="4" t="n">
        <v>46.44</v>
      </c>
      <c r="E6235" s="4" t="n">
        <v>46.53</v>
      </c>
      <c r="F6235" s="4" t="n">
        <v>46.31</v>
      </c>
      <c r="G6235" s="4" t="n">
        <v>46.47</v>
      </c>
      <c r="H6235" s="5" t="n">
        <v>3257337</v>
      </c>
      <c r="I6235" s="3"/>
      <c r="J6235" s="3" t="n">
        <f aca="false">ROUND((G6235-G6234)/G6234*100,2)</f>
        <v>-2.9</v>
      </c>
      <c r="K6235" s="3" t="str">
        <f aca="false">B6235&amp;"_"&amp;C6235</f>
        <v>13_2024-11-22</v>
      </c>
    </row>
    <row r="6236" customFormat="false" ht="15" hidden="false" customHeight="false" outlineLevel="0" collapsed="false">
      <c r="A6236" s="3" t="n">
        <v>6235</v>
      </c>
      <c r="B6236" s="3" t="n">
        <v>13</v>
      </c>
      <c r="C6236" s="3" t="s">
        <v>291</v>
      </c>
      <c r="D6236" s="4" t="n">
        <v>48.27</v>
      </c>
      <c r="E6236" s="4" t="n">
        <v>48.58</v>
      </c>
      <c r="F6236" s="4" t="n">
        <v>48.03</v>
      </c>
      <c r="G6236" s="4" t="n">
        <v>48.32</v>
      </c>
      <c r="H6236" s="5" t="n">
        <v>1831786</v>
      </c>
      <c r="I6236" s="3"/>
      <c r="J6236" s="3" t="n">
        <f aca="false">ROUND((G6236-G6235)/G6235*100,2)</f>
        <v>3.98</v>
      </c>
      <c r="K6236" s="3" t="str">
        <f aca="false">B6236&amp;"_"&amp;C6236</f>
        <v>13_2024-11-25</v>
      </c>
    </row>
    <row r="6237" customFormat="false" ht="15" hidden="false" customHeight="false" outlineLevel="0" collapsed="false">
      <c r="A6237" s="3" t="n">
        <v>6236</v>
      </c>
      <c r="B6237" s="3" t="n">
        <v>13</v>
      </c>
      <c r="C6237" s="3" t="s">
        <v>292</v>
      </c>
      <c r="D6237" s="4" t="n">
        <v>49.69</v>
      </c>
      <c r="E6237" s="4" t="n">
        <v>49.91</v>
      </c>
      <c r="F6237" s="4" t="n">
        <v>49.4</v>
      </c>
      <c r="G6237" s="4" t="n">
        <v>49.86</v>
      </c>
      <c r="H6237" s="5" t="n">
        <v>4325761</v>
      </c>
      <c r="I6237" s="3"/>
      <c r="J6237" s="3" t="n">
        <f aca="false">ROUND((G6237-G6236)/G6236*100,2)</f>
        <v>3.19</v>
      </c>
      <c r="K6237" s="3" t="str">
        <f aca="false">B6237&amp;"_"&amp;C6237</f>
        <v>13_2024-11-26</v>
      </c>
    </row>
    <row r="6238" customFormat="false" ht="15" hidden="false" customHeight="false" outlineLevel="0" collapsed="false">
      <c r="A6238" s="3" t="n">
        <v>6237</v>
      </c>
      <c r="B6238" s="3" t="n">
        <v>13</v>
      </c>
      <c r="C6238" s="3" t="s">
        <v>293</v>
      </c>
      <c r="D6238" s="4" t="n">
        <v>48.67</v>
      </c>
      <c r="E6238" s="4" t="n">
        <v>48.94</v>
      </c>
      <c r="F6238" s="4" t="n">
        <v>48.66</v>
      </c>
      <c r="G6238" s="4" t="n">
        <v>48.83</v>
      </c>
      <c r="H6238" s="5" t="n">
        <v>2943478</v>
      </c>
      <c r="I6238" s="3"/>
      <c r="J6238" s="3" t="n">
        <f aca="false">ROUND((G6238-G6237)/G6237*100,2)</f>
        <v>-2.07</v>
      </c>
      <c r="K6238" s="3" t="str">
        <f aca="false">B6238&amp;"_"&amp;C6238</f>
        <v>13_2024-11-27</v>
      </c>
    </row>
    <row r="6239" customFormat="false" ht="15" hidden="false" customHeight="false" outlineLevel="0" collapsed="false">
      <c r="A6239" s="3" t="n">
        <v>6238</v>
      </c>
      <c r="B6239" s="3" t="n">
        <v>13</v>
      </c>
      <c r="C6239" s="3" t="s">
        <v>294</v>
      </c>
      <c r="D6239" s="4" t="n">
        <v>49.25</v>
      </c>
      <c r="E6239" s="4" t="n">
        <v>49.28</v>
      </c>
      <c r="F6239" s="4" t="n">
        <v>48.92</v>
      </c>
      <c r="G6239" s="4" t="n">
        <v>49.2</v>
      </c>
      <c r="H6239" s="5" t="n">
        <v>3107010</v>
      </c>
      <c r="I6239" s="3"/>
      <c r="J6239" s="3" t="n">
        <f aca="false">ROUND((G6239-G6238)/G6238*100,2)</f>
        <v>0.76</v>
      </c>
      <c r="K6239" s="3" t="str">
        <f aca="false">B6239&amp;"_"&amp;C6239</f>
        <v>13_2024-11-28</v>
      </c>
    </row>
    <row r="6240" customFormat="false" ht="15" hidden="false" customHeight="false" outlineLevel="0" collapsed="false">
      <c r="A6240" s="3" t="n">
        <v>6239</v>
      </c>
      <c r="B6240" s="3" t="n">
        <v>13</v>
      </c>
      <c r="C6240" s="3" t="s">
        <v>295</v>
      </c>
      <c r="D6240" s="4" t="n">
        <v>49.33</v>
      </c>
      <c r="E6240" s="4" t="n">
        <v>49.5</v>
      </c>
      <c r="F6240" s="4" t="n">
        <v>49.3</v>
      </c>
      <c r="G6240" s="4" t="n">
        <v>49.39</v>
      </c>
      <c r="H6240" s="5" t="n">
        <v>2178485</v>
      </c>
      <c r="I6240" s="3"/>
      <c r="J6240" s="3" t="n">
        <f aca="false">ROUND((G6240-G6239)/G6239*100,2)</f>
        <v>0.39</v>
      </c>
      <c r="K6240" s="3" t="str">
        <f aca="false">B6240&amp;"_"&amp;C6240</f>
        <v>13_2024-11-29</v>
      </c>
    </row>
    <row r="6241" customFormat="false" ht="15" hidden="false" customHeight="false" outlineLevel="0" collapsed="false">
      <c r="A6241" s="3" t="n">
        <v>6240</v>
      </c>
      <c r="B6241" s="3" t="n">
        <v>13</v>
      </c>
      <c r="C6241" s="3" t="s">
        <v>296</v>
      </c>
      <c r="D6241" s="4" t="n">
        <v>49.47</v>
      </c>
      <c r="E6241" s="4" t="n">
        <v>49.63</v>
      </c>
      <c r="F6241" s="4" t="n">
        <v>49.3</v>
      </c>
      <c r="G6241" s="4" t="n">
        <v>49.32</v>
      </c>
      <c r="H6241" s="5" t="n">
        <v>1156930</v>
      </c>
      <c r="I6241" s="3"/>
      <c r="J6241" s="3" t="n">
        <f aca="false">ROUND((G6241-G6240)/G6240*100,2)</f>
        <v>-0.14</v>
      </c>
      <c r="K6241" s="3" t="str">
        <f aca="false">B6241&amp;"_"&amp;C6241</f>
        <v>13_2024-12-02</v>
      </c>
    </row>
    <row r="6242" customFormat="false" ht="15" hidden="false" customHeight="false" outlineLevel="0" collapsed="false">
      <c r="A6242" s="3" t="n">
        <v>6241</v>
      </c>
      <c r="B6242" s="3" t="n">
        <v>13</v>
      </c>
      <c r="C6242" s="3" t="s">
        <v>297</v>
      </c>
      <c r="D6242" s="4" t="n">
        <v>49.14</v>
      </c>
      <c r="E6242" s="4" t="n">
        <v>49.32</v>
      </c>
      <c r="F6242" s="4" t="n">
        <v>48.97</v>
      </c>
      <c r="G6242" s="4" t="n">
        <v>49.26</v>
      </c>
      <c r="H6242" s="5" t="n">
        <v>7010236</v>
      </c>
      <c r="I6242" s="3"/>
      <c r="J6242" s="3" t="n">
        <f aca="false">ROUND((G6242-G6241)/G6241*100,2)</f>
        <v>-0.12</v>
      </c>
      <c r="K6242" s="3" t="str">
        <f aca="false">B6242&amp;"_"&amp;C6242</f>
        <v>13_2024-12-03</v>
      </c>
    </row>
    <row r="6243" customFormat="false" ht="15" hidden="false" customHeight="false" outlineLevel="0" collapsed="false">
      <c r="A6243" s="3" t="n">
        <v>6242</v>
      </c>
      <c r="B6243" s="3" t="n">
        <v>13</v>
      </c>
      <c r="C6243" s="3" t="s">
        <v>298</v>
      </c>
      <c r="D6243" s="4" t="n">
        <v>49.88</v>
      </c>
      <c r="E6243" s="4" t="n">
        <v>50.02</v>
      </c>
      <c r="F6243" s="4" t="n">
        <v>49.67</v>
      </c>
      <c r="G6243" s="4" t="n">
        <v>49.89</v>
      </c>
      <c r="H6243" s="5" t="n">
        <v>2036089</v>
      </c>
      <c r="I6243" s="3"/>
      <c r="J6243" s="3" t="n">
        <f aca="false">ROUND((G6243-G6242)/G6242*100,2)</f>
        <v>1.28</v>
      </c>
      <c r="K6243" s="3" t="str">
        <f aca="false">B6243&amp;"_"&amp;C6243</f>
        <v>13_2024-12-04</v>
      </c>
    </row>
    <row r="6244" customFormat="false" ht="15" hidden="false" customHeight="false" outlineLevel="0" collapsed="false">
      <c r="A6244" s="3" t="n">
        <v>6243</v>
      </c>
      <c r="B6244" s="3" t="n">
        <v>13</v>
      </c>
      <c r="C6244" s="3" t="s">
        <v>299</v>
      </c>
      <c r="D6244" s="4" t="n">
        <v>50.87</v>
      </c>
      <c r="E6244" s="4" t="n">
        <v>50.89</v>
      </c>
      <c r="F6244" s="4" t="n">
        <v>50.71</v>
      </c>
      <c r="G6244" s="4" t="n">
        <v>50.79</v>
      </c>
      <c r="H6244" s="5" t="n">
        <v>2054054</v>
      </c>
      <c r="I6244" s="3"/>
      <c r="J6244" s="3" t="n">
        <f aca="false">ROUND((G6244-G6243)/G6243*100,2)</f>
        <v>1.8</v>
      </c>
      <c r="K6244" s="3" t="str">
        <f aca="false">B6244&amp;"_"&amp;C6244</f>
        <v>13_2024-12-05</v>
      </c>
    </row>
    <row r="6245" customFormat="false" ht="15" hidden="false" customHeight="false" outlineLevel="0" collapsed="false">
      <c r="A6245" s="3" t="n">
        <v>6244</v>
      </c>
      <c r="B6245" s="3" t="n">
        <v>13</v>
      </c>
      <c r="C6245" s="3" t="s">
        <v>300</v>
      </c>
      <c r="D6245" s="4" t="n">
        <v>49.61</v>
      </c>
      <c r="E6245" s="4" t="n">
        <v>49.61</v>
      </c>
      <c r="F6245" s="4" t="n">
        <v>49.58</v>
      </c>
      <c r="G6245" s="4" t="n">
        <v>49.59</v>
      </c>
      <c r="H6245" s="5" t="n">
        <v>7862776</v>
      </c>
      <c r="I6245" s="3"/>
      <c r="J6245" s="3" t="n">
        <f aca="false">ROUND((G6245-G6244)/G6244*100,2)</f>
        <v>-2.36</v>
      </c>
      <c r="K6245" s="3" t="str">
        <f aca="false">B6245&amp;"_"&amp;C6245</f>
        <v>13_2024-12-06</v>
      </c>
    </row>
    <row r="6246" customFormat="false" ht="15" hidden="false" customHeight="false" outlineLevel="0" collapsed="false">
      <c r="A6246" s="3" t="n">
        <v>6245</v>
      </c>
      <c r="B6246" s="3" t="n">
        <v>13</v>
      </c>
      <c r="C6246" s="3" t="s">
        <v>301</v>
      </c>
      <c r="D6246" s="4" t="n">
        <v>49.84</v>
      </c>
      <c r="E6246" s="4" t="n">
        <v>50.26</v>
      </c>
      <c r="F6246" s="4" t="n">
        <v>49.83</v>
      </c>
      <c r="G6246" s="4" t="n">
        <v>50.01</v>
      </c>
      <c r="H6246" s="5" t="n">
        <v>3227227</v>
      </c>
      <c r="I6246" s="3"/>
      <c r="J6246" s="3" t="n">
        <f aca="false">ROUND((G6246-G6245)/G6245*100,2)</f>
        <v>0.85</v>
      </c>
      <c r="K6246" s="3" t="str">
        <f aca="false">B6246&amp;"_"&amp;C6246</f>
        <v>13_2024-12-09</v>
      </c>
    </row>
    <row r="6247" customFormat="false" ht="15" hidden="false" customHeight="false" outlineLevel="0" collapsed="false">
      <c r="A6247" s="3" t="n">
        <v>6246</v>
      </c>
      <c r="B6247" s="3" t="n">
        <v>13</v>
      </c>
      <c r="C6247" s="3" t="s">
        <v>302</v>
      </c>
      <c r="D6247" s="4" t="n">
        <v>48.55</v>
      </c>
      <c r="E6247" s="4" t="n">
        <v>48.72</v>
      </c>
      <c r="F6247" s="4" t="n">
        <v>48.47</v>
      </c>
      <c r="G6247" s="4" t="n">
        <v>48.69</v>
      </c>
      <c r="H6247" s="5" t="n">
        <v>3943460</v>
      </c>
      <c r="I6247" s="3"/>
      <c r="J6247" s="3" t="n">
        <f aca="false">ROUND((G6247-G6246)/G6246*100,2)</f>
        <v>-2.64</v>
      </c>
      <c r="K6247" s="3" t="str">
        <f aca="false">B6247&amp;"_"&amp;C6247</f>
        <v>13_2024-12-10</v>
      </c>
    </row>
    <row r="6248" customFormat="false" ht="15" hidden="false" customHeight="false" outlineLevel="0" collapsed="false">
      <c r="A6248" s="3" t="n">
        <v>6247</v>
      </c>
      <c r="B6248" s="3" t="n">
        <v>13</v>
      </c>
      <c r="C6248" s="3" t="s">
        <v>303</v>
      </c>
      <c r="D6248" s="4" t="n">
        <v>49.75</v>
      </c>
      <c r="E6248" s="4" t="n">
        <v>49.92</v>
      </c>
      <c r="F6248" s="4" t="n">
        <v>49.35</v>
      </c>
      <c r="G6248" s="4" t="n">
        <v>49.58</v>
      </c>
      <c r="H6248" s="5" t="n">
        <v>3213871</v>
      </c>
      <c r="I6248" s="3"/>
      <c r="J6248" s="3" t="n">
        <f aca="false">ROUND((G6248-G6247)/G6247*100,2)</f>
        <v>1.83</v>
      </c>
      <c r="K6248" s="3" t="str">
        <f aca="false">B6248&amp;"_"&amp;C6248</f>
        <v>13_2024-12-11</v>
      </c>
    </row>
    <row r="6249" customFormat="false" ht="15" hidden="false" customHeight="false" outlineLevel="0" collapsed="false">
      <c r="A6249" s="3" t="n">
        <v>6248</v>
      </c>
      <c r="B6249" s="3" t="n">
        <v>13</v>
      </c>
      <c r="C6249" s="3" t="s">
        <v>304</v>
      </c>
      <c r="D6249" s="4" t="n">
        <v>48.15</v>
      </c>
      <c r="E6249" s="4" t="n">
        <v>48.25</v>
      </c>
      <c r="F6249" s="4" t="n">
        <v>48.08</v>
      </c>
      <c r="G6249" s="4" t="n">
        <v>48.12</v>
      </c>
      <c r="H6249" s="5" t="n">
        <v>642091</v>
      </c>
      <c r="I6249" s="3"/>
      <c r="J6249" s="3" t="n">
        <f aca="false">ROUND((G6249-G6248)/G6248*100,2)</f>
        <v>-2.94</v>
      </c>
      <c r="K6249" s="3" t="str">
        <f aca="false">B6249&amp;"_"&amp;C6249</f>
        <v>13_2024-12-12</v>
      </c>
    </row>
    <row r="6250" customFormat="false" ht="15" hidden="false" customHeight="false" outlineLevel="0" collapsed="false">
      <c r="A6250" s="3" t="n">
        <v>6249</v>
      </c>
      <c r="B6250" s="3" t="n">
        <v>13</v>
      </c>
      <c r="C6250" s="3" t="s">
        <v>305</v>
      </c>
      <c r="D6250" s="4" t="n">
        <v>48.65</v>
      </c>
      <c r="E6250" s="4" t="n">
        <v>48.96</v>
      </c>
      <c r="F6250" s="4" t="n">
        <v>48.42</v>
      </c>
      <c r="G6250" s="4" t="n">
        <v>48.68</v>
      </c>
      <c r="H6250" s="5" t="n">
        <v>2116765</v>
      </c>
      <c r="I6250" s="3"/>
      <c r="J6250" s="3" t="n">
        <f aca="false">ROUND((G6250-G6249)/G6249*100,2)</f>
        <v>1.16</v>
      </c>
      <c r="K6250" s="3" t="str">
        <f aca="false">B6250&amp;"_"&amp;C6250</f>
        <v>13_2024-12-13</v>
      </c>
    </row>
    <row r="6251" customFormat="false" ht="15" hidden="false" customHeight="false" outlineLevel="0" collapsed="false">
      <c r="A6251" s="3" t="n">
        <v>6250</v>
      </c>
      <c r="B6251" s="3" t="n">
        <v>13</v>
      </c>
      <c r="C6251" s="3" t="s">
        <v>306</v>
      </c>
      <c r="D6251" s="4" t="n">
        <v>50.06</v>
      </c>
      <c r="E6251" s="4" t="n">
        <v>50.21</v>
      </c>
      <c r="F6251" s="4" t="n">
        <v>49.84</v>
      </c>
      <c r="G6251" s="4" t="n">
        <v>49.9</v>
      </c>
      <c r="H6251" s="5" t="n">
        <v>2840834</v>
      </c>
      <c r="I6251" s="3"/>
      <c r="J6251" s="3" t="n">
        <f aca="false">ROUND((G6251-G6250)/G6250*100,2)</f>
        <v>2.51</v>
      </c>
      <c r="K6251" s="3" t="str">
        <f aca="false">B6251&amp;"_"&amp;C6251</f>
        <v>13_2024-12-16</v>
      </c>
    </row>
    <row r="6252" customFormat="false" ht="15" hidden="false" customHeight="false" outlineLevel="0" collapsed="false">
      <c r="A6252" s="3" t="n">
        <v>6251</v>
      </c>
      <c r="B6252" s="3" t="n">
        <v>13</v>
      </c>
      <c r="C6252" s="3" t="s">
        <v>307</v>
      </c>
      <c r="D6252" s="4" t="n">
        <v>50.83</v>
      </c>
      <c r="E6252" s="4" t="n">
        <v>51.11</v>
      </c>
      <c r="F6252" s="4" t="n">
        <v>50.61</v>
      </c>
      <c r="G6252" s="4" t="n">
        <v>50.84</v>
      </c>
      <c r="H6252" s="5" t="n">
        <v>1426270</v>
      </c>
      <c r="I6252" s="3"/>
      <c r="J6252" s="3" t="n">
        <f aca="false">ROUND((G6252-G6251)/G6251*100,2)</f>
        <v>1.88</v>
      </c>
      <c r="K6252" s="3" t="str">
        <f aca="false">B6252&amp;"_"&amp;C6252</f>
        <v>13_2024-12-17</v>
      </c>
    </row>
    <row r="6253" customFormat="false" ht="15" hidden="false" customHeight="false" outlineLevel="0" collapsed="false">
      <c r="A6253" s="3" t="n">
        <v>6252</v>
      </c>
      <c r="B6253" s="3" t="n">
        <v>13</v>
      </c>
      <c r="C6253" s="3" t="s">
        <v>308</v>
      </c>
      <c r="D6253" s="4" t="n">
        <v>49.59</v>
      </c>
      <c r="E6253" s="4" t="n">
        <v>49.8</v>
      </c>
      <c r="F6253" s="4" t="n">
        <v>49.41</v>
      </c>
      <c r="G6253" s="4" t="n">
        <v>49.77</v>
      </c>
      <c r="H6253" s="5" t="n">
        <v>1648570</v>
      </c>
      <c r="I6253" s="3"/>
      <c r="J6253" s="3" t="n">
        <f aca="false">ROUND((G6253-G6252)/G6252*100,2)</f>
        <v>-2.1</v>
      </c>
      <c r="K6253" s="3" t="str">
        <f aca="false">B6253&amp;"_"&amp;C6253</f>
        <v>13_2024-12-18</v>
      </c>
    </row>
    <row r="6254" customFormat="false" ht="15" hidden="false" customHeight="false" outlineLevel="0" collapsed="false">
      <c r="A6254" s="3" t="n">
        <v>6253</v>
      </c>
      <c r="B6254" s="3" t="n">
        <v>13</v>
      </c>
      <c r="C6254" s="3" t="s">
        <v>309</v>
      </c>
      <c r="D6254" s="4" t="n">
        <v>50.15</v>
      </c>
      <c r="E6254" s="4" t="n">
        <v>50.37</v>
      </c>
      <c r="F6254" s="4" t="n">
        <v>50.06</v>
      </c>
      <c r="G6254" s="4" t="n">
        <v>50.19</v>
      </c>
      <c r="H6254" s="5" t="n">
        <v>6526822</v>
      </c>
      <c r="I6254" s="3"/>
      <c r="J6254" s="3" t="n">
        <f aca="false">ROUND((G6254-G6253)/G6253*100,2)</f>
        <v>0.84</v>
      </c>
      <c r="K6254" s="3" t="str">
        <f aca="false">B6254&amp;"_"&amp;C6254</f>
        <v>13_2024-12-19</v>
      </c>
    </row>
    <row r="6255" customFormat="false" ht="15" hidden="false" customHeight="false" outlineLevel="0" collapsed="false">
      <c r="A6255" s="3" t="n">
        <v>6254</v>
      </c>
      <c r="B6255" s="3" t="n">
        <v>13</v>
      </c>
      <c r="C6255" s="3" t="s">
        <v>310</v>
      </c>
      <c r="D6255" s="4" t="n">
        <v>49.71</v>
      </c>
      <c r="E6255" s="4" t="n">
        <v>49.97</v>
      </c>
      <c r="F6255" s="4" t="n">
        <v>49.63</v>
      </c>
      <c r="G6255" s="4" t="n">
        <v>49.83</v>
      </c>
      <c r="H6255" s="5" t="n">
        <v>3852584</v>
      </c>
      <c r="I6255" s="3"/>
      <c r="J6255" s="3" t="n">
        <f aca="false">ROUND((G6255-G6254)/G6254*100,2)</f>
        <v>-0.72</v>
      </c>
      <c r="K6255" s="3" t="str">
        <f aca="false">B6255&amp;"_"&amp;C6255</f>
        <v>13_2024-12-20</v>
      </c>
    </row>
    <row r="6256" customFormat="false" ht="15" hidden="false" customHeight="false" outlineLevel="0" collapsed="false">
      <c r="A6256" s="3" t="n">
        <v>6255</v>
      </c>
      <c r="B6256" s="3" t="n">
        <v>13</v>
      </c>
      <c r="C6256" s="3" t="s">
        <v>311</v>
      </c>
      <c r="D6256" s="4" t="n">
        <v>50.31</v>
      </c>
      <c r="E6256" s="4" t="n">
        <v>50.42</v>
      </c>
      <c r="F6256" s="4" t="n">
        <v>50.27</v>
      </c>
      <c r="G6256" s="4" t="n">
        <v>50.4</v>
      </c>
      <c r="H6256" s="5" t="n">
        <v>2615028</v>
      </c>
      <c r="I6256" s="3"/>
      <c r="J6256" s="3" t="n">
        <f aca="false">ROUND((G6256-G6255)/G6255*100,2)</f>
        <v>1.14</v>
      </c>
      <c r="K6256" s="3" t="str">
        <f aca="false">B6256&amp;"_"&amp;C6256</f>
        <v>13_2024-12-23</v>
      </c>
    </row>
    <row r="6257" customFormat="false" ht="15" hidden="false" customHeight="false" outlineLevel="0" collapsed="false">
      <c r="A6257" s="3" t="n">
        <v>6256</v>
      </c>
      <c r="B6257" s="3" t="n">
        <v>13</v>
      </c>
      <c r="C6257" s="3" t="s">
        <v>312</v>
      </c>
      <c r="D6257" s="4" t="n">
        <v>50.39</v>
      </c>
      <c r="E6257" s="4" t="n">
        <v>50.44</v>
      </c>
      <c r="F6257" s="4" t="n">
        <v>50.14</v>
      </c>
      <c r="G6257" s="4" t="n">
        <v>50.27</v>
      </c>
      <c r="H6257" s="5" t="n">
        <v>3135425</v>
      </c>
      <c r="I6257" s="3"/>
      <c r="J6257" s="3" t="n">
        <f aca="false">ROUND((G6257-G6256)/G6256*100,2)</f>
        <v>-0.26</v>
      </c>
      <c r="K6257" s="3" t="str">
        <f aca="false">B6257&amp;"_"&amp;C6257</f>
        <v>13_2024-12-24</v>
      </c>
    </row>
    <row r="6258" customFormat="false" ht="15" hidden="false" customHeight="false" outlineLevel="0" collapsed="false">
      <c r="A6258" s="3" t="n">
        <v>6257</v>
      </c>
      <c r="B6258" s="3" t="n">
        <v>13</v>
      </c>
      <c r="C6258" s="3" t="s">
        <v>313</v>
      </c>
      <c r="D6258" s="4" t="n">
        <v>50.53</v>
      </c>
      <c r="E6258" s="4" t="n">
        <v>50.68</v>
      </c>
      <c r="F6258" s="4" t="n">
        <v>50.4</v>
      </c>
      <c r="G6258" s="4" t="n">
        <v>50.65</v>
      </c>
      <c r="H6258" s="5" t="n">
        <v>3168521</v>
      </c>
      <c r="I6258" s="3"/>
      <c r="J6258" s="3" t="n">
        <f aca="false">ROUND((G6258-G6257)/G6257*100,2)</f>
        <v>0.76</v>
      </c>
      <c r="K6258" s="3" t="str">
        <f aca="false">B6258&amp;"_"&amp;C6258</f>
        <v>13_2024-12-25</v>
      </c>
    </row>
    <row r="6259" customFormat="false" ht="15" hidden="false" customHeight="false" outlineLevel="0" collapsed="false">
      <c r="A6259" s="3" t="n">
        <v>6258</v>
      </c>
      <c r="B6259" s="3" t="n">
        <v>13</v>
      </c>
      <c r="C6259" s="3" t="s">
        <v>314</v>
      </c>
      <c r="D6259" s="4" t="n">
        <v>50.16</v>
      </c>
      <c r="E6259" s="4" t="n">
        <v>50.28</v>
      </c>
      <c r="F6259" s="4" t="n">
        <v>50.11</v>
      </c>
      <c r="G6259" s="4" t="n">
        <v>50.15</v>
      </c>
      <c r="H6259" s="5" t="n">
        <v>3902668</v>
      </c>
      <c r="I6259" s="3"/>
      <c r="J6259" s="3" t="n">
        <f aca="false">ROUND((G6259-G6258)/G6258*100,2)</f>
        <v>-0.99</v>
      </c>
      <c r="K6259" s="3" t="str">
        <f aca="false">B6259&amp;"_"&amp;C6259</f>
        <v>13_2024-12-26</v>
      </c>
    </row>
    <row r="6260" customFormat="false" ht="15" hidden="false" customHeight="false" outlineLevel="0" collapsed="false">
      <c r="A6260" s="3" t="n">
        <v>6259</v>
      </c>
      <c r="B6260" s="3" t="n">
        <v>13</v>
      </c>
      <c r="C6260" s="3" t="s">
        <v>315</v>
      </c>
      <c r="D6260" s="4" t="n">
        <v>49.85</v>
      </c>
      <c r="E6260" s="4" t="n">
        <v>49.91</v>
      </c>
      <c r="F6260" s="4" t="n">
        <v>49.83</v>
      </c>
      <c r="G6260" s="4" t="n">
        <v>49.87</v>
      </c>
      <c r="H6260" s="5" t="n">
        <v>2314657</v>
      </c>
      <c r="I6260" s="3"/>
      <c r="J6260" s="3" t="n">
        <f aca="false">ROUND((G6260-G6259)/G6259*100,2)</f>
        <v>-0.56</v>
      </c>
      <c r="K6260" s="3" t="str">
        <f aca="false">B6260&amp;"_"&amp;C6260</f>
        <v>13_2024-12-27</v>
      </c>
    </row>
    <row r="6261" customFormat="false" ht="15" hidden="false" customHeight="false" outlineLevel="0" collapsed="false">
      <c r="A6261" s="3" t="n">
        <v>6260</v>
      </c>
      <c r="B6261" s="3" t="n">
        <v>13</v>
      </c>
      <c r="C6261" s="3" t="s">
        <v>316</v>
      </c>
      <c r="D6261" s="4" t="n">
        <v>50.41</v>
      </c>
      <c r="E6261" s="4" t="n">
        <v>50.55</v>
      </c>
      <c r="F6261" s="4" t="n">
        <v>50.34</v>
      </c>
      <c r="G6261" s="4" t="n">
        <v>50.36</v>
      </c>
      <c r="H6261" s="5" t="n">
        <v>3910209</v>
      </c>
      <c r="I6261" s="3"/>
      <c r="J6261" s="3" t="n">
        <f aca="false">ROUND((G6261-G6260)/G6260*100,2)</f>
        <v>0.98</v>
      </c>
      <c r="K6261" s="3" t="str">
        <f aca="false">B6261&amp;"_"&amp;C6261</f>
        <v>13_2024-12-30</v>
      </c>
    </row>
    <row r="6262" customFormat="false" ht="15" hidden="false" customHeight="false" outlineLevel="0" collapsed="false">
      <c r="A6262" s="3" t="n">
        <v>6261</v>
      </c>
      <c r="B6262" s="3" t="n">
        <v>13</v>
      </c>
      <c r="C6262" s="3" t="s">
        <v>317</v>
      </c>
      <c r="D6262" s="4" t="n">
        <v>50.46</v>
      </c>
      <c r="E6262" s="4" t="n">
        <v>50.57</v>
      </c>
      <c r="F6262" s="4" t="n">
        <v>50.08</v>
      </c>
      <c r="G6262" s="4" t="n">
        <v>50.31</v>
      </c>
      <c r="H6262" s="5" t="n">
        <v>6814844</v>
      </c>
      <c r="I6262" s="3"/>
      <c r="J6262" s="3" t="n">
        <f aca="false">ROUND((G6262-G6261)/G6261*100,2)</f>
        <v>-0.1</v>
      </c>
      <c r="K6262" s="3" t="str">
        <f aca="false">B6262&amp;"_"&amp;C6262</f>
        <v>13_2024-12-31</v>
      </c>
    </row>
    <row r="6263" customFormat="false" ht="15" hidden="false" customHeight="false" outlineLevel="0" collapsed="false">
      <c r="A6263" s="3" t="n">
        <v>6262</v>
      </c>
      <c r="B6263" s="3" t="n">
        <v>13</v>
      </c>
      <c r="C6263" s="3" t="s">
        <v>318</v>
      </c>
      <c r="D6263" s="4" t="n">
        <v>50.49</v>
      </c>
      <c r="E6263" s="4" t="n">
        <v>50.62</v>
      </c>
      <c r="F6263" s="4" t="n">
        <v>50.27</v>
      </c>
      <c r="G6263" s="4" t="n">
        <v>50.42</v>
      </c>
      <c r="H6263" s="5" t="n">
        <v>3696994</v>
      </c>
      <c r="I6263" s="3"/>
      <c r="J6263" s="3" t="n">
        <f aca="false">ROUND((G6263-G6262)/G6262*100,2)</f>
        <v>0.22</v>
      </c>
      <c r="K6263" s="3" t="str">
        <f aca="false">B6263&amp;"_"&amp;C6263</f>
        <v>13_2025-01-01</v>
      </c>
    </row>
    <row r="6264" customFormat="false" ht="15" hidden="false" customHeight="false" outlineLevel="0" collapsed="false">
      <c r="A6264" s="3" t="n">
        <v>6263</v>
      </c>
      <c r="B6264" s="3" t="n">
        <v>13</v>
      </c>
      <c r="C6264" s="3" t="s">
        <v>319</v>
      </c>
      <c r="D6264" s="4" t="n">
        <v>51.36</v>
      </c>
      <c r="E6264" s="4" t="n">
        <v>51.56</v>
      </c>
      <c r="F6264" s="4" t="n">
        <v>51.31</v>
      </c>
      <c r="G6264" s="4" t="n">
        <v>51.54</v>
      </c>
      <c r="H6264" s="5" t="n">
        <v>5733682</v>
      </c>
      <c r="I6264" s="3"/>
      <c r="J6264" s="3" t="n">
        <f aca="false">ROUND((G6264-G6263)/G6263*100,2)</f>
        <v>2.22</v>
      </c>
      <c r="K6264" s="3" t="str">
        <f aca="false">B6264&amp;"_"&amp;C6264</f>
        <v>13_2025-01-02</v>
      </c>
    </row>
    <row r="6265" customFormat="false" ht="15" hidden="false" customHeight="false" outlineLevel="0" collapsed="false">
      <c r="A6265" s="3" t="n">
        <v>6264</v>
      </c>
      <c r="B6265" s="3" t="n">
        <v>13</v>
      </c>
      <c r="C6265" s="3" t="s">
        <v>320</v>
      </c>
      <c r="D6265" s="4" t="n">
        <v>51.38</v>
      </c>
      <c r="E6265" s="4" t="n">
        <v>51.67</v>
      </c>
      <c r="F6265" s="4" t="n">
        <v>51.12</v>
      </c>
      <c r="G6265" s="4" t="n">
        <v>51.55</v>
      </c>
      <c r="H6265" s="5" t="n">
        <v>4991212</v>
      </c>
      <c r="I6265" s="3"/>
      <c r="J6265" s="3" t="n">
        <f aca="false">ROUND((G6265-G6264)/G6264*100,2)</f>
        <v>0.02</v>
      </c>
      <c r="K6265" s="3" t="str">
        <f aca="false">B6265&amp;"_"&amp;C6265</f>
        <v>13_2025-01-03</v>
      </c>
    </row>
    <row r="6266" customFormat="false" ht="15" hidden="false" customHeight="false" outlineLevel="0" collapsed="false">
      <c r="A6266" s="3" t="n">
        <v>6265</v>
      </c>
      <c r="B6266" s="3" t="n">
        <v>13</v>
      </c>
      <c r="C6266" s="3" t="s">
        <v>321</v>
      </c>
      <c r="D6266" s="4" t="n">
        <v>52.51</v>
      </c>
      <c r="E6266" s="4" t="n">
        <v>52.82</v>
      </c>
      <c r="F6266" s="4" t="n">
        <v>52.33</v>
      </c>
      <c r="G6266" s="4" t="n">
        <v>52.57</v>
      </c>
      <c r="H6266" s="5" t="n">
        <v>2222271</v>
      </c>
      <c r="I6266" s="3"/>
      <c r="J6266" s="3" t="n">
        <f aca="false">ROUND((G6266-G6265)/G6265*100,2)</f>
        <v>1.98</v>
      </c>
      <c r="K6266" s="3" t="str">
        <f aca="false">B6266&amp;"_"&amp;C6266</f>
        <v>13_2025-01-06</v>
      </c>
    </row>
    <row r="6267" customFormat="false" ht="15" hidden="false" customHeight="false" outlineLevel="0" collapsed="false">
      <c r="A6267" s="3" t="n">
        <v>6266</v>
      </c>
      <c r="B6267" s="3" t="n">
        <v>13</v>
      </c>
      <c r="C6267" s="3" t="s">
        <v>322</v>
      </c>
      <c r="D6267" s="4" t="n">
        <v>50.03</v>
      </c>
      <c r="E6267" s="4" t="n">
        <v>50.1</v>
      </c>
      <c r="F6267" s="4" t="n">
        <v>49.76</v>
      </c>
      <c r="G6267" s="4" t="n">
        <v>49.95</v>
      </c>
      <c r="H6267" s="5" t="n">
        <v>3279315</v>
      </c>
      <c r="I6267" s="3"/>
      <c r="J6267" s="3" t="n">
        <f aca="false">ROUND((G6267-G6266)/G6266*100,2)</f>
        <v>-4.98</v>
      </c>
      <c r="K6267" s="3" t="str">
        <f aca="false">B6267&amp;"_"&amp;C6267</f>
        <v>13_2025-01-07</v>
      </c>
    </row>
    <row r="6268" customFormat="false" ht="15" hidden="false" customHeight="false" outlineLevel="0" collapsed="false">
      <c r="A6268" s="3" t="n">
        <v>6267</v>
      </c>
      <c r="B6268" s="3" t="n">
        <v>13</v>
      </c>
      <c r="C6268" s="3" t="s">
        <v>323</v>
      </c>
      <c r="D6268" s="4" t="n">
        <v>48.43</v>
      </c>
      <c r="E6268" s="4" t="n">
        <v>48.71</v>
      </c>
      <c r="F6268" s="4" t="n">
        <v>48.1</v>
      </c>
      <c r="G6268" s="4" t="n">
        <v>48.35</v>
      </c>
      <c r="H6268" s="5" t="n">
        <v>3639525</v>
      </c>
      <c r="I6268" s="3"/>
      <c r="J6268" s="3" t="n">
        <f aca="false">ROUND((G6268-G6267)/G6267*100,2)</f>
        <v>-3.2</v>
      </c>
      <c r="K6268" s="3" t="str">
        <f aca="false">B6268&amp;"_"&amp;C6268</f>
        <v>13_2025-01-08</v>
      </c>
    </row>
    <row r="6269" customFormat="false" ht="15" hidden="false" customHeight="false" outlineLevel="0" collapsed="false">
      <c r="A6269" s="3" t="n">
        <v>6268</v>
      </c>
      <c r="B6269" s="3" t="n">
        <v>13</v>
      </c>
      <c r="C6269" s="3" t="s">
        <v>324</v>
      </c>
      <c r="D6269" s="4" t="n">
        <v>48.04</v>
      </c>
      <c r="E6269" s="4" t="n">
        <v>48.07</v>
      </c>
      <c r="F6269" s="4" t="n">
        <v>47.92</v>
      </c>
      <c r="G6269" s="4" t="n">
        <v>48.05</v>
      </c>
      <c r="H6269" s="5" t="n">
        <v>2725999</v>
      </c>
      <c r="I6269" s="3"/>
      <c r="J6269" s="3" t="n">
        <f aca="false">ROUND((G6269-G6268)/G6268*100,2)</f>
        <v>-0.62</v>
      </c>
      <c r="K6269" s="3" t="str">
        <f aca="false">B6269&amp;"_"&amp;C6269</f>
        <v>13_2025-01-09</v>
      </c>
    </row>
    <row r="6270" customFormat="false" ht="15" hidden="false" customHeight="false" outlineLevel="0" collapsed="false">
      <c r="A6270" s="3" t="n">
        <v>6269</v>
      </c>
      <c r="B6270" s="3" t="n">
        <v>13</v>
      </c>
      <c r="C6270" s="3" t="s">
        <v>325</v>
      </c>
      <c r="D6270" s="4" t="n">
        <v>48.34</v>
      </c>
      <c r="E6270" s="4" t="n">
        <v>48.35</v>
      </c>
      <c r="F6270" s="4" t="n">
        <v>48.25</v>
      </c>
      <c r="G6270" s="4" t="n">
        <v>48.33</v>
      </c>
      <c r="H6270" s="5" t="n">
        <v>3469586</v>
      </c>
      <c r="I6270" s="3"/>
      <c r="J6270" s="3" t="n">
        <f aca="false">ROUND((G6270-G6269)/G6269*100,2)</f>
        <v>0.58</v>
      </c>
      <c r="K6270" s="3" t="str">
        <f aca="false">B6270&amp;"_"&amp;C6270</f>
        <v>13_2025-01-10</v>
      </c>
    </row>
    <row r="6271" customFormat="false" ht="15" hidden="false" customHeight="false" outlineLevel="0" collapsed="false">
      <c r="A6271" s="3" t="n">
        <v>6270</v>
      </c>
      <c r="B6271" s="3" t="n">
        <v>13</v>
      </c>
      <c r="C6271" s="3" t="s">
        <v>326</v>
      </c>
      <c r="D6271" s="4" t="n">
        <v>48.6</v>
      </c>
      <c r="E6271" s="4" t="n">
        <v>48.91</v>
      </c>
      <c r="F6271" s="4" t="n">
        <v>48.37</v>
      </c>
      <c r="G6271" s="4" t="n">
        <v>48.69</v>
      </c>
      <c r="H6271" s="5" t="n">
        <v>5210600</v>
      </c>
      <c r="I6271" s="3"/>
      <c r="J6271" s="3" t="n">
        <f aca="false">ROUND((G6271-G6270)/G6270*100,2)</f>
        <v>0.74</v>
      </c>
      <c r="K6271" s="3" t="str">
        <f aca="false">B6271&amp;"_"&amp;C6271</f>
        <v>13_2025-01-13</v>
      </c>
    </row>
    <row r="6272" customFormat="false" ht="15" hidden="false" customHeight="false" outlineLevel="0" collapsed="false">
      <c r="A6272" s="3" t="n">
        <v>6271</v>
      </c>
      <c r="B6272" s="3" t="n">
        <v>13</v>
      </c>
      <c r="C6272" s="3" t="s">
        <v>327</v>
      </c>
      <c r="D6272" s="4" t="n">
        <v>48.08</v>
      </c>
      <c r="E6272" s="4" t="n">
        <v>48.12</v>
      </c>
      <c r="F6272" s="4" t="n">
        <v>48.04</v>
      </c>
      <c r="G6272" s="4" t="n">
        <v>48.05</v>
      </c>
      <c r="H6272" s="5" t="n">
        <v>1016179</v>
      </c>
      <c r="I6272" s="3"/>
      <c r="J6272" s="3" t="n">
        <f aca="false">ROUND((G6272-G6271)/G6271*100,2)</f>
        <v>-1.31</v>
      </c>
      <c r="K6272" s="3" t="str">
        <f aca="false">B6272&amp;"_"&amp;C6272</f>
        <v>13_2025-01-14</v>
      </c>
    </row>
    <row r="6273" customFormat="false" ht="15" hidden="false" customHeight="false" outlineLevel="0" collapsed="false">
      <c r="A6273" s="3" t="n">
        <v>6272</v>
      </c>
      <c r="B6273" s="3" t="n">
        <v>13</v>
      </c>
      <c r="C6273" s="3" t="s">
        <v>328</v>
      </c>
      <c r="D6273" s="4" t="n">
        <v>46.71</v>
      </c>
      <c r="E6273" s="4" t="n">
        <v>46.96</v>
      </c>
      <c r="F6273" s="4" t="n">
        <v>46.51</v>
      </c>
      <c r="G6273" s="4" t="n">
        <v>46.6</v>
      </c>
      <c r="H6273" s="5" t="n">
        <v>2785861</v>
      </c>
      <c r="I6273" s="3"/>
      <c r="J6273" s="3" t="n">
        <f aca="false">ROUND((G6273-G6272)/G6272*100,2)</f>
        <v>-3.02</v>
      </c>
      <c r="K6273" s="3" t="str">
        <f aca="false">B6273&amp;"_"&amp;C6273</f>
        <v>13_2025-01-15</v>
      </c>
    </row>
    <row r="6274" customFormat="false" ht="15" hidden="false" customHeight="false" outlineLevel="0" collapsed="false">
      <c r="A6274" s="3" t="n">
        <v>6273</v>
      </c>
      <c r="B6274" s="3" t="n">
        <v>13</v>
      </c>
      <c r="C6274" s="3" t="s">
        <v>329</v>
      </c>
      <c r="D6274" s="4" t="n">
        <v>44.84</v>
      </c>
      <c r="E6274" s="4" t="n">
        <v>45.14</v>
      </c>
      <c r="F6274" s="4" t="n">
        <v>44.78</v>
      </c>
      <c r="G6274" s="4" t="n">
        <v>44.98</v>
      </c>
      <c r="H6274" s="5" t="n">
        <v>3435130</v>
      </c>
      <c r="I6274" s="3"/>
      <c r="J6274" s="3" t="n">
        <f aca="false">ROUND((G6274-G6273)/G6273*100,2)</f>
        <v>-3.48</v>
      </c>
      <c r="K6274" s="3" t="str">
        <f aca="false">B6274&amp;"_"&amp;C6274</f>
        <v>13_2025-01-16</v>
      </c>
    </row>
    <row r="6275" customFormat="false" ht="15" hidden="false" customHeight="false" outlineLevel="0" collapsed="false">
      <c r="A6275" s="3" t="n">
        <v>6274</v>
      </c>
      <c r="B6275" s="3" t="n">
        <v>13</v>
      </c>
      <c r="C6275" s="3" t="s">
        <v>330</v>
      </c>
      <c r="D6275" s="4" t="n">
        <v>44.88</v>
      </c>
      <c r="E6275" s="4" t="n">
        <v>45</v>
      </c>
      <c r="F6275" s="4" t="n">
        <v>44.62</v>
      </c>
      <c r="G6275" s="4" t="n">
        <v>44.93</v>
      </c>
      <c r="H6275" s="5" t="n">
        <v>2023120</v>
      </c>
      <c r="I6275" s="3"/>
      <c r="J6275" s="3" t="n">
        <f aca="false">ROUND((G6275-G6274)/G6274*100,2)</f>
        <v>-0.11</v>
      </c>
      <c r="K6275" s="3" t="str">
        <f aca="false">B6275&amp;"_"&amp;C6275</f>
        <v>13_2025-01-17</v>
      </c>
    </row>
    <row r="6276" customFormat="false" ht="15" hidden="false" customHeight="false" outlineLevel="0" collapsed="false">
      <c r="A6276" s="3" t="n">
        <v>6275</v>
      </c>
      <c r="B6276" s="3" t="n">
        <v>13</v>
      </c>
      <c r="C6276" s="3" t="s">
        <v>331</v>
      </c>
      <c r="D6276" s="4" t="n">
        <v>45.06</v>
      </c>
      <c r="E6276" s="4" t="n">
        <v>45.16</v>
      </c>
      <c r="F6276" s="4" t="n">
        <v>44.91</v>
      </c>
      <c r="G6276" s="4" t="n">
        <v>44.99</v>
      </c>
      <c r="H6276" s="5" t="n">
        <v>3990966</v>
      </c>
      <c r="I6276" s="3"/>
      <c r="J6276" s="3" t="n">
        <f aca="false">ROUND((G6276-G6275)/G6275*100,2)</f>
        <v>0.13</v>
      </c>
      <c r="K6276" s="3" t="str">
        <f aca="false">B6276&amp;"_"&amp;C6276</f>
        <v>13_2025-01-20</v>
      </c>
    </row>
    <row r="6277" customFormat="false" ht="15" hidden="false" customHeight="false" outlineLevel="0" collapsed="false">
      <c r="A6277" s="3" t="n">
        <v>6276</v>
      </c>
      <c r="B6277" s="3" t="n">
        <v>13</v>
      </c>
      <c r="C6277" s="3" t="s">
        <v>332</v>
      </c>
      <c r="D6277" s="4" t="n">
        <v>45.9</v>
      </c>
      <c r="E6277" s="4" t="n">
        <v>45.9</v>
      </c>
      <c r="F6277" s="4" t="n">
        <v>45.54</v>
      </c>
      <c r="G6277" s="4" t="n">
        <v>45.77</v>
      </c>
      <c r="H6277" s="5" t="n">
        <v>7247811</v>
      </c>
      <c r="I6277" s="3"/>
      <c r="J6277" s="3" t="n">
        <f aca="false">ROUND((G6277-G6276)/G6276*100,2)</f>
        <v>1.73</v>
      </c>
      <c r="K6277" s="3" t="str">
        <f aca="false">B6277&amp;"_"&amp;C6277</f>
        <v>13_2025-01-21</v>
      </c>
    </row>
    <row r="6278" customFormat="false" ht="15" hidden="false" customHeight="false" outlineLevel="0" collapsed="false">
      <c r="A6278" s="3" t="n">
        <v>6277</v>
      </c>
      <c r="B6278" s="3" t="n">
        <v>13</v>
      </c>
      <c r="C6278" s="3" t="s">
        <v>333</v>
      </c>
      <c r="D6278" s="4" t="n">
        <v>46.82</v>
      </c>
      <c r="E6278" s="4" t="n">
        <v>47.04</v>
      </c>
      <c r="F6278" s="4" t="n">
        <v>46.7</v>
      </c>
      <c r="G6278" s="4" t="n">
        <v>46.91</v>
      </c>
      <c r="H6278" s="5" t="n">
        <v>5298406</v>
      </c>
      <c r="I6278" s="3"/>
      <c r="J6278" s="3" t="n">
        <f aca="false">ROUND((G6278-G6277)/G6277*100,2)</f>
        <v>2.49</v>
      </c>
      <c r="K6278" s="3" t="str">
        <f aca="false">B6278&amp;"_"&amp;C6278</f>
        <v>13_2025-01-22</v>
      </c>
    </row>
    <row r="6279" customFormat="false" ht="15" hidden="false" customHeight="false" outlineLevel="0" collapsed="false">
      <c r="A6279" s="3" t="n">
        <v>6278</v>
      </c>
      <c r="B6279" s="3" t="n">
        <v>13</v>
      </c>
      <c r="C6279" s="3" t="s">
        <v>334</v>
      </c>
      <c r="D6279" s="4" t="n">
        <v>47.87</v>
      </c>
      <c r="E6279" s="4" t="n">
        <v>48.23</v>
      </c>
      <c r="F6279" s="4" t="n">
        <v>47.87</v>
      </c>
      <c r="G6279" s="4" t="n">
        <v>48.01</v>
      </c>
      <c r="H6279" s="5" t="n">
        <v>7749926</v>
      </c>
      <c r="I6279" s="3"/>
      <c r="J6279" s="3" t="n">
        <f aca="false">ROUND((G6279-G6278)/G6278*100,2)</f>
        <v>2.34</v>
      </c>
      <c r="K6279" s="3" t="str">
        <f aca="false">B6279&amp;"_"&amp;C6279</f>
        <v>13_2025-01-23</v>
      </c>
    </row>
    <row r="6280" customFormat="false" ht="15" hidden="false" customHeight="false" outlineLevel="0" collapsed="false">
      <c r="A6280" s="3" t="n">
        <v>6279</v>
      </c>
      <c r="B6280" s="3" t="n">
        <v>13</v>
      </c>
      <c r="C6280" s="3" t="s">
        <v>335</v>
      </c>
      <c r="D6280" s="4" t="n">
        <v>48.09</v>
      </c>
      <c r="E6280" s="4" t="n">
        <v>48.18</v>
      </c>
      <c r="F6280" s="4" t="n">
        <v>47.76</v>
      </c>
      <c r="G6280" s="4" t="n">
        <v>47.96</v>
      </c>
      <c r="H6280" s="5" t="n">
        <v>5167993</v>
      </c>
      <c r="I6280" s="3"/>
      <c r="J6280" s="3" t="n">
        <f aca="false">ROUND((G6280-G6279)/G6279*100,2)</f>
        <v>-0.1</v>
      </c>
      <c r="K6280" s="3" t="str">
        <f aca="false">B6280&amp;"_"&amp;C6280</f>
        <v>13_2025-01-24</v>
      </c>
    </row>
    <row r="6281" customFormat="false" ht="15" hidden="false" customHeight="false" outlineLevel="0" collapsed="false">
      <c r="A6281" s="3" t="n">
        <v>6280</v>
      </c>
      <c r="B6281" s="3" t="n">
        <v>13</v>
      </c>
      <c r="C6281" s="3" t="s">
        <v>336</v>
      </c>
      <c r="D6281" s="4" t="n">
        <v>48.32</v>
      </c>
      <c r="E6281" s="4" t="n">
        <v>48.52</v>
      </c>
      <c r="F6281" s="4" t="n">
        <v>48.07</v>
      </c>
      <c r="G6281" s="4" t="n">
        <v>48.3</v>
      </c>
      <c r="H6281" s="5" t="n">
        <v>6969562</v>
      </c>
      <c r="I6281" s="3"/>
      <c r="J6281" s="3" t="n">
        <f aca="false">ROUND((G6281-G6280)/G6280*100,2)</f>
        <v>0.71</v>
      </c>
      <c r="K6281" s="3" t="str">
        <f aca="false">B6281&amp;"_"&amp;C6281</f>
        <v>13_2025-01-27</v>
      </c>
    </row>
    <row r="6282" customFormat="false" ht="15" hidden="false" customHeight="false" outlineLevel="0" collapsed="false">
      <c r="A6282" s="3" t="n">
        <v>6281</v>
      </c>
      <c r="B6282" s="3" t="n">
        <v>13</v>
      </c>
      <c r="C6282" s="3" t="s">
        <v>337</v>
      </c>
      <c r="D6282" s="4" t="n">
        <v>49.51</v>
      </c>
      <c r="E6282" s="4" t="n">
        <v>49.65</v>
      </c>
      <c r="F6282" s="4" t="n">
        <v>49.35</v>
      </c>
      <c r="G6282" s="4" t="n">
        <v>49.49</v>
      </c>
      <c r="H6282" s="5" t="n">
        <v>6804257</v>
      </c>
      <c r="I6282" s="3"/>
      <c r="J6282" s="3" t="n">
        <f aca="false">ROUND((G6282-G6281)/G6281*100,2)</f>
        <v>2.46</v>
      </c>
      <c r="K6282" s="3" t="str">
        <f aca="false">B6282&amp;"_"&amp;C6282</f>
        <v>13_2025-01-28</v>
      </c>
    </row>
    <row r="6283" customFormat="false" ht="15" hidden="false" customHeight="false" outlineLevel="0" collapsed="false">
      <c r="A6283" s="3" t="n">
        <v>6282</v>
      </c>
      <c r="B6283" s="3" t="n">
        <v>13</v>
      </c>
      <c r="C6283" s="3" t="s">
        <v>338</v>
      </c>
      <c r="D6283" s="4" t="n">
        <v>48.83</v>
      </c>
      <c r="E6283" s="4" t="n">
        <v>48.94</v>
      </c>
      <c r="F6283" s="4" t="n">
        <v>48.78</v>
      </c>
      <c r="G6283" s="4" t="n">
        <v>48.82</v>
      </c>
      <c r="H6283" s="5" t="n">
        <v>3339433</v>
      </c>
      <c r="I6283" s="3"/>
      <c r="J6283" s="3" t="n">
        <f aca="false">ROUND((G6283-G6282)/G6282*100,2)</f>
        <v>-1.35</v>
      </c>
      <c r="K6283" s="3" t="str">
        <f aca="false">B6283&amp;"_"&amp;C6283</f>
        <v>13_2025-01-29</v>
      </c>
    </row>
    <row r="6284" customFormat="false" ht="15" hidden="false" customHeight="false" outlineLevel="0" collapsed="false">
      <c r="A6284" s="3" t="n">
        <v>6283</v>
      </c>
      <c r="B6284" s="3" t="n">
        <v>13</v>
      </c>
      <c r="C6284" s="3" t="s">
        <v>339</v>
      </c>
      <c r="D6284" s="4" t="n">
        <v>48.6</v>
      </c>
      <c r="E6284" s="4" t="n">
        <v>48.75</v>
      </c>
      <c r="F6284" s="4" t="n">
        <v>48.35</v>
      </c>
      <c r="G6284" s="4" t="n">
        <v>48.56</v>
      </c>
      <c r="H6284" s="5" t="n">
        <v>7759042</v>
      </c>
      <c r="I6284" s="3"/>
      <c r="J6284" s="3" t="n">
        <f aca="false">ROUND((G6284-G6283)/G6283*100,2)</f>
        <v>-0.53</v>
      </c>
      <c r="K6284" s="3" t="str">
        <f aca="false">B6284&amp;"_"&amp;C6284</f>
        <v>13_2025-01-30</v>
      </c>
    </row>
    <row r="6285" customFormat="false" ht="15" hidden="false" customHeight="false" outlineLevel="0" collapsed="false">
      <c r="A6285" s="3" t="n">
        <v>6284</v>
      </c>
      <c r="B6285" s="3" t="n">
        <v>13</v>
      </c>
      <c r="C6285" s="3" t="s">
        <v>340</v>
      </c>
      <c r="D6285" s="4" t="n">
        <v>48.75</v>
      </c>
      <c r="E6285" s="4" t="n">
        <v>48.82</v>
      </c>
      <c r="F6285" s="4" t="n">
        <v>48.43</v>
      </c>
      <c r="G6285" s="4" t="n">
        <v>48.65</v>
      </c>
      <c r="H6285" s="5" t="n">
        <v>1018920</v>
      </c>
      <c r="I6285" s="3"/>
      <c r="J6285" s="3" t="n">
        <f aca="false">ROUND((G6285-G6284)/G6284*100,2)</f>
        <v>0.19</v>
      </c>
      <c r="K6285" s="3" t="str">
        <f aca="false">B6285&amp;"_"&amp;C6285</f>
        <v>13_2025-01-31</v>
      </c>
    </row>
    <row r="6286" customFormat="false" ht="15" hidden="false" customHeight="false" outlineLevel="0" collapsed="false">
      <c r="A6286" s="3" t="n">
        <v>6285</v>
      </c>
      <c r="B6286" s="3" t="n">
        <v>13</v>
      </c>
      <c r="C6286" s="3" t="s">
        <v>341</v>
      </c>
      <c r="D6286" s="4" t="n">
        <v>49.43</v>
      </c>
      <c r="E6286" s="4" t="n">
        <v>49.73</v>
      </c>
      <c r="F6286" s="4" t="n">
        <v>49.41</v>
      </c>
      <c r="G6286" s="4" t="n">
        <v>49.49</v>
      </c>
      <c r="H6286" s="5" t="n">
        <v>3338179</v>
      </c>
      <c r="I6286" s="3"/>
      <c r="J6286" s="3" t="n">
        <f aca="false">ROUND((G6286-G6285)/G6285*100,2)</f>
        <v>1.73</v>
      </c>
      <c r="K6286" s="3" t="str">
        <f aca="false">B6286&amp;"_"&amp;C6286</f>
        <v>13_2025-02-03</v>
      </c>
    </row>
    <row r="6287" customFormat="false" ht="15" hidden="false" customHeight="false" outlineLevel="0" collapsed="false">
      <c r="A6287" s="3" t="n">
        <v>6286</v>
      </c>
      <c r="B6287" s="3" t="n">
        <v>13</v>
      </c>
      <c r="C6287" s="3" t="s">
        <v>342</v>
      </c>
      <c r="D6287" s="4" t="n">
        <v>49.91</v>
      </c>
      <c r="E6287" s="4" t="n">
        <v>49.97</v>
      </c>
      <c r="F6287" s="4" t="n">
        <v>49.59</v>
      </c>
      <c r="G6287" s="4" t="n">
        <v>49.8</v>
      </c>
      <c r="H6287" s="5" t="n">
        <v>1052270</v>
      </c>
      <c r="I6287" s="3"/>
      <c r="J6287" s="3" t="n">
        <f aca="false">ROUND((G6287-G6286)/G6286*100,2)</f>
        <v>0.63</v>
      </c>
      <c r="K6287" s="3" t="str">
        <f aca="false">B6287&amp;"_"&amp;C6287</f>
        <v>13_2025-02-04</v>
      </c>
    </row>
    <row r="6288" customFormat="false" ht="15" hidden="false" customHeight="false" outlineLevel="0" collapsed="false">
      <c r="A6288" s="3" t="n">
        <v>6287</v>
      </c>
      <c r="B6288" s="3" t="n">
        <v>13</v>
      </c>
      <c r="C6288" s="3" t="s">
        <v>343</v>
      </c>
      <c r="D6288" s="4" t="n">
        <v>47</v>
      </c>
      <c r="E6288" s="4" t="n">
        <v>47.23</v>
      </c>
      <c r="F6288" s="4" t="n">
        <v>46.99</v>
      </c>
      <c r="G6288" s="4" t="n">
        <v>47.05</v>
      </c>
      <c r="H6288" s="5" t="n">
        <v>5016186</v>
      </c>
      <c r="I6288" s="3"/>
      <c r="J6288" s="3" t="n">
        <f aca="false">ROUND((G6288-G6287)/G6287*100,2)</f>
        <v>-5.52</v>
      </c>
      <c r="K6288" s="3" t="str">
        <f aca="false">B6288&amp;"_"&amp;C6288</f>
        <v>13_2025-02-05</v>
      </c>
    </row>
    <row r="6289" customFormat="false" ht="15" hidden="false" customHeight="false" outlineLevel="0" collapsed="false">
      <c r="A6289" s="3" t="n">
        <v>6288</v>
      </c>
      <c r="B6289" s="3" t="n">
        <v>13</v>
      </c>
      <c r="C6289" s="3" t="s">
        <v>344</v>
      </c>
      <c r="D6289" s="4" t="n">
        <v>45.54</v>
      </c>
      <c r="E6289" s="4" t="n">
        <v>45.73</v>
      </c>
      <c r="F6289" s="4" t="n">
        <v>45.41</v>
      </c>
      <c r="G6289" s="4" t="n">
        <v>45.42</v>
      </c>
      <c r="H6289" s="5" t="n">
        <v>3127891</v>
      </c>
      <c r="I6289" s="3"/>
      <c r="J6289" s="3" t="n">
        <f aca="false">ROUND((G6289-G6288)/G6288*100,2)</f>
        <v>-3.46</v>
      </c>
      <c r="K6289" s="3" t="str">
        <f aca="false">B6289&amp;"_"&amp;C6289</f>
        <v>13_2025-02-06</v>
      </c>
    </row>
    <row r="6290" customFormat="false" ht="15" hidden="false" customHeight="false" outlineLevel="0" collapsed="false">
      <c r="A6290" s="3" t="n">
        <v>6289</v>
      </c>
      <c r="B6290" s="3" t="n">
        <v>13</v>
      </c>
      <c r="C6290" s="3" t="s">
        <v>345</v>
      </c>
      <c r="D6290" s="4" t="n">
        <v>45.31</v>
      </c>
      <c r="E6290" s="4" t="n">
        <v>45.55</v>
      </c>
      <c r="F6290" s="4" t="n">
        <v>44.93</v>
      </c>
      <c r="G6290" s="4" t="n">
        <v>45.16</v>
      </c>
      <c r="H6290" s="5" t="n">
        <v>7843376</v>
      </c>
      <c r="I6290" s="3"/>
      <c r="J6290" s="3" t="n">
        <f aca="false">ROUND((G6290-G6289)/G6289*100,2)</f>
        <v>-0.57</v>
      </c>
      <c r="K6290" s="3" t="str">
        <f aca="false">B6290&amp;"_"&amp;C6290</f>
        <v>13_2025-02-07</v>
      </c>
    </row>
    <row r="6291" customFormat="false" ht="15" hidden="false" customHeight="false" outlineLevel="0" collapsed="false">
      <c r="A6291" s="3" t="n">
        <v>6290</v>
      </c>
      <c r="B6291" s="3" t="n">
        <v>13</v>
      </c>
      <c r="C6291" s="3" t="s">
        <v>346</v>
      </c>
      <c r="D6291" s="4" t="n">
        <v>43.85</v>
      </c>
      <c r="E6291" s="4" t="n">
        <v>43.96</v>
      </c>
      <c r="F6291" s="4" t="n">
        <v>43.63</v>
      </c>
      <c r="G6291" s="4" t="n">
        <v>43.91</v>
      </c>
      <c r="H6291" s="5" t="n">
        <v>4003134</v>
      </c>
      <c r="I6291" s="3"/>
      <c r="J6291" s="3" t="n">
        <f aca="false">ROUND((G6291-G6290)/G6290*100,2)</f>
        <v>-2.77</v>
      </c>
      <c r="K6291" s="3" t="str">
        <f aca="false">B6291&amp;"_"&amp;C6291</f>
        <v>13_2025-02-10</v>
      </c>
    </row>
    <row r="6292" customFormat="false" ht="15" hidden="false" customHeight="false" outlineLevel="0" collapsed="false">
      <c r="A6292" s="3" t="n">
        <v>6291</v>
      </c>
      <c r="B6292" s="3" t="n">
        <v>13</v>
      </c>
      <c r="C6292" s="3" t="s">
        <v>347</v>
      </c>
      <c r="D6292" s="4" t="n">
        <v>43.19</v>
      </c>
      <c r="E6292" s="4" t="n">
        <v>43.41</v>
      </c>
      <c r="F6292" s="4" t="n">
        <v>43.02</v>
      </c>
      <c r="G6292" s="4" t="n">
        <v>43.02</v>
      </c>
      <c r="H6292" s="5" t="n">
        <v>2457197</v>
      </c>
      <c r="I6292" s="3"/>
      <c r="J6292" s="3" t="n">
        <f aca="false">ROUND((G6292-G6291)/G6291*100,2)</f>
        <v>-2.03</v>
      </c>
      <c r="K6292" s="3" t="str">
        <f aca="false">B6292&amp;"_"&amp;C6292</f>
        <v>13_2025-02-11</v>
      </c>
    </row>
    <row r="6293" customFormat="false" ht="15" hidden="false" customHeight="false" outlineLevel="0" collapsed="false">
      <c r="A6293" s="3" t="n">
        <v>6292</v>
      </c>
      <c r="B6293" s="3" t="n">
        <v>13</v>
      </c>
      <c r="C6293" s="3" t="s">
        <v>348</v>
      </c>
      <c r="D6293" s="4" t="n">
        <v>41.47</v>
      </c>
      <c r="E6293" s="4" t="n">
        <v>41.58</v>
      </c>
      <c r="F6293" s="4" t="n">
        <v>41.33</v>
      </c>
      <c r="G6293" s="4" t="n">
        <v>41.57</v>
      </c>
      <c r="H6293" s="5" t="n">
        <v>5360243</v>
      </c>
      <c r="I6293" s="3"/>
      <c r="J6293" s="3" t="n">
        <f aca="false">ROUND((G6293-G6292)/G6292*100,2)</f>
        <v>-3.37</v>
      </c>
      <c r="K6293" s="3" t="str">
        <f aca="false">B6293&amp;"_"&amp;C6293</f>
        <v>13_2025-02-12</v>
      </c>
    </row>
    <row r="6294" customFormat="false" ht="15" hidden="false" customHeight="false" outlineLevel="0" collapsed="false">
      <c r="A6294" s="3" t="n">
        <v>6293</v>
      </c>
      <c r="B6294" s="3" t="n">
        <v>13</v>
      </c>
      <c r="C6294" s="3" t="s">
        <v>349</v>
      </c>
      <c r="D6294" s="4" t="n">
        <v>40.56</v>
      </c>
      <c r="E6294" s="4" t="n">
        <v>40.67</v>
      </c>
      <c r="F6294" s="4" t="n">
        <v>40.35</v>
      </c>
      <c r="G6294" s="4" t="n">
        <v>40.49</v>
      </c>
      <c r="H6294" s="5" t="n">
        <v>6640817</v>
      </c>
      <c r="I6294" s="3"/>
      <c r="J6294" s="3" t="n">
        <f aca="false">ROUND((G6294-G6293)/G6293*100,2)</f>
        <v>-2.6</v>
      </c>
      <c r="K6294" s="3" t="str">
        <f aca="false">B6294&amp;"_"&amp;C6294</f>
        <v>13_2025-02-13</v>
      </c>
    </row>
    <row r="6295" customFormat="false" ht="15" hidden="false" customHeight="false" outlineLevel="0" collapsed="false">
      <c r="A6295" s="3" t="n">
        <v>6294</v>
      </c>
      <c r="B6295" s="3" t="n">
        <v>13</v>
      </c>
      <c r="C6295" s="3" t="s">
        <v>350</v>
      </c>
      <c r="D6295" s="4" t="n">
        <v>40.99</v>
      </c>
      <c r="E6295" s="4" t="n">
        <v>41.21</v>
      </c>
      <c r="F6295" s="4" t="n">
        <v>40.75</v>
      </c>
      <c r="G6295" s="4" t="n">
        <v>41.02</v>
      </c>
      <c r="H6295" s="5" t="n">
        <v>6726460</v>
      </c>
      <c r="I6295" s="3"/>
      <c r="J6295" s="3" t="n">
        <f aca="false">ROUND((G6295-G6294)/G6294*100,2)</f>
        <v>1.31</v>
      </c>
      <c r="K6295" s="3" t="str">
        <f aca="false">B6295&amp;"_"&amp;C6295</f>
        <v>13_2025-02-14</v>
      </c>
    </row>
    <row r="6296" customFormat="false" ht="15" hidden="false" customHeight="false" outlineLevel="0" collapsed="false">
      <c r="A6296" s="3" t="n">
        <v>6295</v>
      </c>
      <c r="B6296" s="3" t="n">
        <v>13</v>
      </c>
      <c r="C6296" s="3" t="s">
        <v>351</v>
      </c>
      <c r="D6296" s="4" t="n">
        <v>40.33</v>
      </c>
      <c r="E6296" s="4" t="n">
        <v>40.35</v>
      </c>
      <c r="F6296" s="4" t="n">
        <v>40.09</v>
      </c>
      <c r="G6296" s="4" t="n">
        <v>40.23</v>
      </c>
      <c r="H6296" s="5" t="n">
        <v>4343995</v>
      </c>
      <c r="I6296" s="3"/>
      <c r="J6296" s="3" t="n">
        <f aca="false">ROUND((G6296-G6295)/G6295*100,2)</f>
        <v>-1.93</v>
      </c>
      <c r="K6296" s="3" t="str">
        <f aca="false">B6296&amp;"_"&amp;C6296</f>
        <v>13_2025-02-17</v>
      </c>
    </row>
    <row r="6297" customFormat="false" ht="15" hidden="false" customHeight="false" outlineLevel="0" collapsed="false">
      <c r="A6297" s="3" t="n">
        <v>6296</v>
      </c>
      <c r="B6297" s="3" t="n">
        <v>13</v>
      </c>
      <c r="C6297" s="3" t="s">
        <v>352</v>
      </c>
      <c r="D6297" s="4" t="n">
        <v>39.15</v>
      </c>
      <c r="E6297" s="4" t="n">
        <v>39.33</v>
      </c>
      <c r="F6297" s="4" t="n">
        <v>39.03</v>
      </c>
      <c r="G6297" s="4" t="n">
        <v>39.04</v>
      </c>
      <c r="H6297" s="5" t="n">
        <v>5047729</v>
      </c>
      <c r="I6297" s="3"/>
      <c r="J6297" s="3" t="n">
        <f aca="false">ROUND((G6297-G6296)/G6296*100,2)</f>
        <v>-2.96</v>
      </c>
      <c r="K6297" s="3" t="str">
        <f aca="false">B6297&amp;"_"&amp;C6297</f>
        <v>13_2025-02-18</v>
      </c>
    </row>
    <row r="6298" customFormat="false" ht="15" hidden="false" customHeight="false" outlineLevel="0" collapsed="false">
      <c r="A6298" s="3" t="n">
        <v>6297</v>
      </c>
      <c r="B6298" s="3" t="n">
        <v>13</v>
      </c>
      <c r="C6298" s="3" t="s">
        <v>353</v>
      </c>
      <c r="D6298" s="4" t="n">
        <v>39.65</v>
      </c>
      <c r="E6298" s="4" t="n">
        <v>39.79</v>
      </c>
      <c r="F6298" s="4" t="n">
        <v>39.53</v>
      </c>
      <c r="G6298" s="4" t="n">
        <v>39.55</v>
      </c>
      <c r="H6298" s="5" t="n">
        <v>2587536</v>
      </c>
      <c r="I6298" s="3"/>
      <c r="J6298" s="3" t="n">
        <f aca="false">ROUND((G6298-G6297)/G6297*100,2)</f>
        <v>1.31</v>
      </c>
      <c r="K6298" s="3" t="str">
        <f aca="false">B6298&amp;"_"&amp;C6298</f>
        <v>13_2025-02-19</v>
      </c>
    </row>
    <row r="6299" customFormat="false" ht="15" hidden="false" customHeight="false" outlineLevel="0" collapsed="false">
      <c r="A6299" s="3" t="n">
        <v>6298</v>
      </c>
      <c r="B6299" s="3" t="n">
        <v>13</v>
      </c>
      <c r="C6299" s="3" t="s">
        <v>354</v>
      </c>
      <c r="D6299" s="4" t="n">
        <v>39.36</v>
      </c>
      <c r="E6299" s="4" t="n">
        <v>39.55</v>
      </c>
      <c r="F6299" s="4" t="n">
        <v>39.32</v>
      </c>
      <c r="G6299" s="4" t="n">
        <v>39.34</v>
      </c>
      <c r="H6299" s="5" t="n">
        <v>4005150</v>
      </c>
      <c r="I6299" s="3"/>
      <c r="J6299" s="3" t="n">
        <f aca="false">ROUND((G6299-G6298)/G6298*100,2)</f>
        <v>-0.53</v>
      </c>
      <c r="K6299" s="3" t="str">
        <f aca="false">B6299&amp;"_"&amp;C6299</f>
        <v>13_2025-02-20</v>
      </c>
    </row>
    <row r="6300" customFormat="false" ht="15" hidden="false" customHeight="false" outlineLevel="0" collapsed="false">
      <c r="A6300" s="3" t="n">
        <v>6299</v>
      </c>
      <c r="B6300" s="3" t="n">
        <v>13</v>
      </c>
      <c r="C6300" s="3" t="s">
        <v>355</v>
      </c>
      <c r="D6300" s="4" t="n">
        <v>39.71</v>
      </c>
      <c r="E6300" s="4" t="n">
        <v>39.99</v>
      </c>
      <c r="F6300" s="4" t="n">
        <v>39.55</v>
      </c>
      <c r="G6300" s="4" t="n">
        <v>39.83</v>
      </c>
      <c r="H6300" s="5" t="n">
        <v>4455362</v>
      </c>
      <c r="I6300" s="3"/>
      <c r="J6300" s="3" t="n">
        <f aca="false">ROUND((G6300-G6299)/G6299*100,2)</f>
        <v>1.25</v>
      </c>
      <c r="K6300" s="3" t="str">
        <f aca="false">B6300&amp;"_"&amp;C6300</f>
        <v>13_2025-02-21</v>
      </c>
    </row>
    <row r="6301" customFormat="false" ht="15" hidden="false" customHeight="false" outlineLevel="0" collapsed="false">
      <c r="A6301" s="3" t="n">
        <v>6300</v>
      </c>
      <c r="B6301" s="3" t="n">
        <v>13</v>
      </c>
      <c r="C6301" s="3" t="s">
        <v>356</v>
      </c>
      <c r="D6301" s="4" t="n">
        <v>39.94</v>
      </c>
      <c r="E6301" s="4" t="n">
        <v>40.19</v>
      </c>
      <c r="F6301" s="4" t="n">
        <v>39.78</v>
      </c>
      <c r="G6301" s="4" t="n">
        <v>39.99</v>
      </c>
      <c r="H6301" s="5" t="n">
        <v>5677361</v>
      </c>
      <c r="I6301" s="3"/>
      <c r="J6301" s="3" t="n">
        <f aca="false">ROUND((G6301-G6300)/G6300*100,2)</f>
        <v>0.4</v>
      </c>
      <c r="K6301" s="3" t="str">
        <f aca="false">B6301&amp;"_"&amp;C6301</f>
        <v>13_2025-02-24</v>
      </c>
    </row>
    <row r="6302" customFormat="false" ht="15" hidden="false" customHeight="false" outlineLevel="0" collapsed="false">
      <c r="A6302" s="3" t="n">
        <v>6301</v>
      </c>
      <c r="B6302" s="3" t="n">
        <v>13</v>
      </c>
      <c r="C6302" s="3" t="s">
        <v>357</v>
      </c>
      <c r="D6302" s="4" t="n">
        <v>38.65</v>
      </c>
      <c r="E6302" s="4" t="n">
        <v>38.83</v>
      </c>
      <c r="F6302" s="4" t="n">
        <v>38.52</v>
      </c>
      <c r="G6302" s="4" t="n">
        <v>38.54</v>
      </c>
      <c r="H6302" s="5" t="n">
        <v>5532684</v>
      </c>
      <c r="I6302" s="3"/>
      <c r="J6302" s="3" t="n">
        <f aca="false">ROUND((G6302-G6301)/G6301*100,2)</f>
        <v>-3.63</v>
      </c>
      <c r="K6302" s="3" t="str">
        <f aca="false">B6302&amp;"_"&amp;C6302</f>
        <v>13_2025-02-25</v>
      </c>
    </row>
    <row r="6303" customFormat="false" ht="15" hidden="false" customHeight="false" outlineLevel="0" collapsed="false">
      <c r="A6303" s="3" t="n">
        <v>6302</v>
      </c>
      <c r="B6303" s="3" t="n">
        <v>13</v>
      </c>
      <c r="C6303" s="3" t="s">
        <v>358</v>
      </c>
      <c r="D6303" s="4" t="n">
        <v>38.86</v>
      </c>
      <c r="E6303" s="4" t="n">
        <v>39.04</v>
      </c>
      <c r="F6303" s="4" t="n">
        <v>38.75</v>
      </c>
      <c r="G6303" s="4" t="n">
        <v>38.88</v>
      </c>
      <c r="H6303" s="5" t="n">
        <v>7107059</v>
      </c>
      <c r="I6303" s="3"/>
      <c r="J6303" s="3" t="n">
        <f aca="false">ROUND((G6303-G6302)/G6302*100,2)</f>
        <v>0.88</v>
      </c>
      <c r="K6303" s="3" t="str">
        <f aca="false">B6303&amp;"_"&amp;C6303</f>
        <v>13_2025-02-26</v>
      </c>
    </row>
    <row r="6304" customFormat="false" ht="15" hidden="false" customHeight="false" outlineLevel="0" collapsed="false">
      <c r="A6304" s="3" t="n">
        <v>6303</v>
      </c>
      <c r="B6304" s="3" t="n">
        <v>13</v>
      </c>
      <c r="C6304" s="3" t="s">
        <v>359</v>
      </c>
      <c r="D6304" s="4" t="n">
        <v>39.66</v>
      </c>
      <c r="E6304" s="4" t="n">
        <v>39.84</v>
      </c>
      <c r="F6304" s="4" t="n">
        <v>39.48</v>
      </c>
      <c r="G6304" s="4" t="n">
        <v>39.68</v>
      </c>
      <c r="H6304" s="5" t="n">
        <v>7315703</v>
      </c>
      <c r="I6304" s="3"/>
      <c r="J6304" s="3" t="n">
        <f aca="false">ROUND((G6304-G6303)/G6303*100,2)</f>
        <v>2.06</v>
      </c>
      <c r="K6304" s="3" t="str">
        <f aca="false">B6304&amp;"_"&amp;C6304</f>
        <v>13_2025-02-27</v>
      </c>
    </row>
    <row r="6305" customFormat="false" ht="15" hidden="false" customHeight="false" outlineLevel="0" collapsed="false">
      <c r="A6305" s="3" t="n">
        <v>6304</v>
      </c>
      <c r="B6305" s="3" t="n">
        <v>13</v>
      </c>
      <c r="C6305" s="3" t="s">
        <v>360</v>
      </c>
      <c r="D6305" s="4" t="n">
        <v>40.22</v>
      </c>
      <c r="E6305" s="4" t="n">
        <v>40.29</v>
      </c>
      <c r="F6305" s="4" t="n">
        <v>40.1</v>
      </c>
      <c r="G6305" s="4" t="n">
        <v>40.28</v>
      </c>
      <c r="H6305" s="5" t="n">
        <v>2017102</v>
      </c>
      <c r="I6305" s="3"/>
      <c r="J6305" s="3" t="n">
        <f aca="false">ROUND((G6305-G6304)/G6304*100,2)</f>
        <v>1.51</v>
      </c>
      <c r="K6305" s="3" t="str">
        <f aca="false">B6305&amp;"_"&amp;C6305</f>
        <v>13_2025-02-28</v>
      </c>
    </row>
    <row r="6306" customFormat="false" ht="15" hidden="false" customHeight="false" outlineLevel="0" collapsed="false">
      <c r="A6306" s="3" t="n">
        <v>6305</v>
      </c>
      <c r="B6306" s="3" t="n">
        <v>13</v>
      </c>
      <c r="C6306" s="3" t="s">
        <v>361</v>
      </c>
      <c r="D6306" s="4" t="n">
        <v>39.79</v>
      </c>
      <c r="E6306" s="4" t="n">
        <v>40.02</v>
      </c>
      <c r="F6306" s="4" t="n">
        <v>39.63</v>
      </c>
      <c r="G6306" s="4" t="n">
        <v>39.83</v>
      </c>
      <c r="H6306" s="5" t="n">
        <v>7928668</v>
      </c>
      <c r="I6306" s="3"/>
      <c r="J6306" s="3" t="n">
        <f aca="false">ROUND((G6306-G6305)/G6305*100,2)</f>
        <v>-1.12</v>
      </c>
      <c r="K6306" s="3" t="str">
        <f aca="false">B6306&amp;"_"&amp;C6306</f>
        <v>13_2025-03-03</v>
      </c>
    </row>
    <row r="6307" customFormat="false" ht="15" hidden="false" customHeight="false" outlineLevel="0" collapsed="false">
      <c r="A6307" s="3" t="n">
        <v>6306</v>
      </c>
      <c r="B6307" s="3" t="n">
        <v>13</v>
      </c>
      <c r="C6307" s="3" t="s">
        <v>362</v>
      </c>
      <c r="D6307" s="4" t="n">
        <v>40.9</v>
      </c>
      <c r="E6307" s="4" t="n">
        <v>40.94</v>
      </c>
      <c r="F6307" s="4" t="n">
        <v>40.71</v>
      </c>
      <c r="G6307" s="4" t="n">
        <v>40.8</v>
      </c>
      <c r="H6307" s="5" t="n">
        <v>6619659</v>
      </c>
      <c r="I6307" s="3"/>
      <c r="J6307" s="3" t="n">
        <f aca="false">ROUND((G6307-G6306)/G6306*100,2)</f>
        <v>2.44</v>
      </c>
      <c r="K6307" s="3" t="str">
        <f aca="false">B6307&amp;"_"&amp;C6307</f>
        <v>13_2025-03-04</v>
      </c>
    </row>
    <row r="6308" customFormat="false" ht="15" hidden="false" customHeight="false" outlineLevel="0" collapsed="false">
      <c r="A6308" s="3" t="n">
        <v>6307</v>
      </c>
      <c r="B6308" s="3" t="n">
        <v>13</v>
      </c>
      <c r="C6308" s="3" t="s">
        <v>363</v>
      </c>
      <c r="D6308" s="4" t="n">
        <v>41.97</v>
      </c>
      <c r="E6308" s="4" t="n">
        <v>42.07</v>
      </c>
      <c r="F6308" s="4" t="n">
        <v>41.73</v>
      </c>
      <c r="G6308" s="4" t="n">
        <v>42.01</v>
      </c>
      <c r="H6308" s="5" t="n">
        <v>6754314</v>
      </c>
      <c r="I6308" s="3"/>
      <c r="J6308" s="3" t="n">
        <f aca="false">ROUND((G6308-G6307)/G6307*100,2)</f>
        <v>2.97</v>
      </c>
      <c r="K6308" s="3" t="str">
        <f aca="false">B6308&amp;"_"&amp;C6308</f>
        <v>13_2025-03-05</v>
      </c>
    </row>
    <row r="6309" customFormat="false" ht="15" hidden="false" customHeight="false" outlineLevel="0" collapsed="false">
      <c r="A6309" s="3" t="n">
        <v>6308</v>
      </c>
      <c r="B6309" s="3" t="n">
        <v>13</v>
      </c>
      <c r="C6309" s="3" t="s">
        <v>364</v>
      </c>
      <c r="D6309" s="4" t="n">
        <v>40.29</v>
      </c>
      <c r="E6309" s="4" t="n">
        <v>40.45</v>
      </c>
      <c r="F6309" s="4" t="n">
        <v>39.96</v>
      </c>
      <c r="G6309" s="4" t="n">
        <v>40.15</v>
      </c>
      <c r="H6309" s="5" t="n">
        <v>5979552</v>
      </c>
      <c r="I6309" s="3"/>
      <c r="J6309" s="3" t="n">
        <f aca="false">ROUND((G6309-G6308)/G6308*100,2)</f>
        <v>-4.43</v>
      </c>
      <c r="K6309" s="3" t="str">
        <f aca="false">B6309&amp;"_"&amp;C6309</f>
        <v>13_2025-03-06</v>
      </c>
    </row>
    <row r="6310" customFormat="false" ht="15" hidden="false" customHeight="false" outlineLevel="0" collapsed="false">
      <c r="A6310" s="3" t="n">
        <v>6309</v>
      </c>
      <c r="B6310" s="3" t="n">
        <v>13</v>
      </c>
      <c r="C6310" s="3" t="s">
        <v>365</v>
      </c>
      <c r="D6310" s="4" t="n">
        <v>40.32</v>
      </c>
      <c r="E6310" s="4" t="n">
        <v>40.38</v>
      </c>
      <c r="F6310" s="4" t="n">
        <v>40.24</v>
      </c>
      <c r="G6310" s="4" t="n">
        <v>40.37</v>
      </c>
      <c r="H6310" s="5" t="n">
        <v>3683118</v>
      </c>
      <c r="I6310" s="3"/>
      <c r="J6310" s="3" t="n">
        <f aca="false">ROUND((G6310-G6309)/G6309*100,2)</f>
        <v>0.55</v>
      </c>
      <c r="K6310" s="3" t="str">
        <f aca="false">B6310&amp;"_"&amp;C6310</f>
        <v>13_2025-03-07</v>
      </c>
    </row>
    <row r="6311" customFormat="false" ht="15" hidden="false" customHeight="false" outlineLevel="0" collapsed="false">
      <c r="A6311" s="3" t="n">
        <v>6310</v>
      </c>
      <c r="B6311" s="3" t="n">
        <v>13</v>
      </c>
      <c r="C6311" s="3" t="s">
        <v>366</v>
      </c>
      <c r="D6311" s="4" t="n">
        <v>39.36</v>
      </c>
      <c r="E6311" s="4" t="n">
        <v>39.57</v>
      </c>
      <c r="F6311" s="4" t="n">
        <v>39.11</v>
      </c>
      <c r="G6311" s="4" t="n">
        <v>39.28</v>
      </c>
      <c r="H6311" s="5" t="n">
        <v>3620490</v>
      </c>
      <c r="I6311" s="3"/>
      <c r="J6311" s="3" t="n">
        <f aca="false">ROUND((G6311-G6310)/G6310*100,2)</f>
        <v>-2.7</v>
      </c>
      <c r="K6311" s="3" t="str">
        <f aca="false">B6311&amp;"_"&amp;C6311</f>
        <v>13_2025-03-10</v>
      </c>
    </row>
    <row r="6312" customFormat="false" ht="15" hidden="false" customHeight="false" outlineLevel="0" collapsed="false">
      <c r="A6312" s="3" t="n">
        <v>6311</v>
      </c>
      <c r="B6312" s="3" t="n">
        <v>13</v>
      </c>
      <c r="C6312" s="3" t="s">
        <v>367</v>
      </c>
      <c r="D6312" s="4" t="n">
        <v>38.43</v>
      </c>
      <c r="E6312" s="4" t="n">
        <v>38.58</v>
      </c>
      <c r="F6312" s="4" t="n">
        <v>38.4</v>
      </c>
      <c r="G6312" s="4" t="n">
        <v>38.55</v>
      </c>
      <c r="H6312" s="5" t="n">
        <v>5952037</v>
      </c>
      <c r="I6312" s="3"/>
      <c r="J6312" s="3" t="n">
        <f aca="false">ROUND((G6312-G6311)/G6311*100,2)</f>
        <v>-1.86</v>
      </c>
      <c r="K6312" s="3" t="str">
        <f aca="false">B6312&amp;"_"&amp;C6312</f>
        <v>13_2025-03-11</v>
      </c>
    </row>
    <row r="6313" customFormat="false" ht="15" hidden="false" customHeight="false" outlineLevel="0" collapsed="false">
      <c r="A6313" s="3" t="n">
        <v>6312</v>
      </c>
      <c r="B6313" s="3" t="n">
        <v>13</v>
      </c>
      <c r="C6313" s="3" t="s">
        <v>368</v>
      </c>
      <c r="D6313" s="4" t="n">
        <v>38.59</v>
      </c>
      <c r="E6313" s="4" t="n">
        <v>38.77</v>
      </c>
      <c r="F6313" s="4" t="n">
        <v>38.37</v>
      </c>
      <c r="G6313" s="4" t="n">
        <v>38.67</v>
      </c>
      <c r="H6313" s="5" t="n">
        <v>4243445</v>
      </c>
      <c r="I6313" s="3"/>
      <c r="J6313" s="3" t="n">
        <f aca="false">ROUND((G6313-G6312)/G6312*100,2)</f>
        <v>0.31</v>
      </c>
      <c r="K6313" s="3" t="str">
        <f aca="false">B6313&amp;"_"&amp;C6313</f>
        <v>13_2025-03-12</v>
      </c>
    </row>
    <row r="6314" customFormat="false" ht="15" hidden="false" customHeight="false" outlineLevel="0" collapsed="false">
      <c r="A6314" s="3" t="n">
        <v>6313</v>
      </c>
      <c r="B6314" s="3" t="n">
        <v>13</v>
      </c>
      <c r="C6314" s="3" t="s">
        <v>369</v>
      </c>
      <c r="D6314" s="4" t="n">
        <v>38.23</v>
      </c>
      <c r="E6314" s="4" t="n">
        <v>38.44</v>
      </c>
      <c r="F6314" s="4" t="n">
        <v>37.93</v>
      </c>
      <c r="G6314" s="4" t="n">
        <v>38.08</v>
      </c>
      <c r="H6314" s="5" t="n">
        <v>7588425</v>
      </c>
      <c r="I6314" s="3"/>
      <c r="J6314" s="3" t="n">
        <f aca="false">ROUND((G6314-G6313)/G6313*100,2)</f>
        <v>-1.53</v>
      </c>
      <c r="K6314" s="3" t="str">
        <f aca="false">B6314&amp;"_"&amp;C6314</f>
        <v>13_2025-03-13</v>
      </c>
    </row>
    <row r="6315" customFormat="false" ht="15" hidden="false" customHeight="false" outlineLevel="0" collapsed="false">
      <c r="A6315" s="3" t="n">
        <v>6314</v>
      </c>
      <c r="B6315" s="3" t="n">
        <v>13</v>
      </c>
      <c r="C6315" s="3" t="s">
        <v>370</v>
      </c>
      <c r="D6315" s="4" t="n">
        <v>37.66</v>
      </c>
      <c r="E6315" s="4" t="n">
        <v>37.73</v>
      </c>
      <c r="F6315" s="4" t="n">
        <v>37.5</v>
      </c>
      <c r="G6315" s="4" t="n">
        <v>37.62</v>
      </c>
      <c r="H6315" s="5" t="n">
        <v>3296327</v>
      </c>
      <c r="I6315" s="3"/>
      <c r="J6315" s="3" t="n">
        <f aca="false">ROUND((G6315-G6314)/G6314*100,2)</f>
        <v>-1.21</v>
      </c>
      <c r="K6315" s="3" t="str">
        <f aca="false">B6315&amp;"_"&amp;C6315</f>
        <v>13_2025-03-14</v>
      </c>
    </row>
    <row r="6316" customFormat="false" ht="15" hidden="false" customHeight="false" outlineLevel="0" collapsed="false">
      <c r="A6316" s="3" t="n">
        <v>6315</v>
      </c>
      <c r="B6316" s="3" t="n">
        <v>13</v>
      </c>
      <c r="C6316" s="3" t="s">
        <v>371</v>
      </c>
      <c r="D6316" s="4" t="n">
        <v>36.89</v>
      </c>
      <c r="E6316" s="4" t="n">
        <v>36.93</v>
      </c>
      <c r="F6316" s="4" t="n">
        <v>36.79</v>
      </c>
      <c r="G6316" s="4" t="n">
        <v>36.82</v>
      </c>
      <c r="H6316" s="5" t="n">
        <v>770723</v>
      </c>
      <c r="I6316" s="3"/>
      <c r="J6316" s="3" t="n">
        <f aca="false">ROUND((G6316-G6315)/G6315*100,2)</f>
        <v>-2.13</v>
      </c>
      <c r="K6316" s="3" t="str">
        <f aca="false">B6316&amp;"_"&amp;C6316</f>
        <v>13_2025-03-17</v>
      </c>
    </row>
    <row r="6317" customFormat="false" ht="15" hidden="false" customHeight="false" outlineLevel="0" collapsed="false">
      <c r="A6317" s="3" t="n">
        <v>6316</v>
      </c>
      <c r="B6317" s="3" t="n">
        <v>13</v>
      </c>
      <c r="C6317" s="3" t="s">
        <v>372</v>
      </c>
      <c r="D6317" s="4" t="n">
        <v>36.09</v>
      </c>
      <c r="E6317" s="4" t="n">
        <v>36.26</v>
      </c>
      <c r="F6317" s="4" t="n">
        <v>35.94</v>
      </c>
      <c r="G6317" s="4" t="n">
        <v>36.22</v>
      </c>
      <c r="H6317" s="5" t="n">
        <v>7190440</v>
      </c>
      <c r="I6317" s="3"/>
      <c r="J6317" s="3" t="n">
        <f aca="false">ROUND((G6317-G6316)/G6316*100,2)</f>
        <v>-1.63</v>
      </c>
      <c r="K6317" s="3" t="str">
        <f aca="false">B6317&amp;"_"&amp;C6317</f>
        <v>13_2025-03-18</v>
      </c>
    </row>
    <row r="6318" customFormat="false" ht="15" hidden="false" customHeight="false" outlineLevel="0" collapsed="false">
      <c r="A6318" s="3" t="n">
        <v>6317</v>
      </c>
      <c r="B6318" s="3" t="n">
        <v>13</v>
      </c>
      <c r="C6318" s="3" t="s">
        <v>373</v>
      </c>
      <c r="D6318" s="4" t="n">
        <v>35.26</v>
      </c>
      <c r="E6318" s="4" t="n">
        <v>35.53</v>
      </c>
      <c r="F6318" s="4" t="n">
        <v>35.24</v>
      </c>
      <c r="G6318" s="4" t="n">
        <v>35.36</v>
      </c>
      <c r="H6318" s="5" t="n">
        <v>1167850</v>
      </c>
      <c r="I6318" s="3"/>
      <c r="J6318" s="3" t="n">
        <f aca="false">ROUND((G6318-G6317)/G6317*100,2)</f>
        <v>-2.37</v>
      </c>
      <c r="K6318" s="3" t="str">
        <f aca="false">B6318&amp;"_"&amp;C6318</f>
        <v>13_2025-03-19</v>
      </c>
    </row>
    <row r="6319" customFormat="false" ht="15" hidden="false" customHeight="false" outlineLevel="0" collapsed="false">
      <c r="A6319" s="3" t="n">
        <v>6318</v>
      </c>
      <c r="B6319" s="3" t="n">
        <v>13</v>
      </c>
      <c r="C6319" s="3" t="s">
        <v>374</v>
      </c>
      <c r="D6319" s="4" t="n">
        <v>35.75</v>
      </c>
      <c r="E6319" s="4" t="n">
        <v>35.9</v>
      </c>
      <c r="F6319" s="4" t="n">
        <v>35.71</v>
      </c>
      <c r="G6319" s="4" t="n">
        <v>35.78</v>
      </c>
      <c r="H6319" s="5" t="n">
        <v>3271706</v>
      </c>
      <c r="I6319" s="3"/>
      <c r="J6319" s="3" t="n">
        <f aca="false">ROUND((G6319-G6318)/G6318*100,2)</f>
        <v>1.19</v>
      </c>
      <c r="K6319" s="3" t="str">
        <f aca="false">B6319&amp;"_"&amp;C6319</f>
        <v>13_2025-03-20</v>
      </c>
    </row>
    <row r="6320" customFormat="false" ht="15" hidden="false" customHeight="false" outlineLevel="0" collapsed="false">
      <c r="A6320" s="3" t="n">
        <v>6319</v>
      </c>
      <c r="B6320" s="3" t="n">
        <v>13</v>
      </c>
      <c r="C6320" s="3" t="s">
        <v>375</v>
      </c>
      <c r="D6320" s="4" t="n">
        <v>35.44</v>
      </c>
      <c r="E6320" s="4" t="n">
        <v>35.72</v>
      </c>
      <c r="F6320" s="4" t="n">
        <v>35.34</v>
      </c>
      <c r="G6320" s="4" t="n">
        <v>35.56</v>
      </c>
      <c r="H6320" s="5" t="n">
        <v>2125621</v>
      </c>
      <c r="I6320" s="3"/>
      <c r="J6320" s="3" t="n">
        <f aca="false">ROUND((G6320-G6319)/G6319*100,2)</f>
        <v>-0.61</v>
      </c>
      <c r="K6320" s="3" t="str">
        <f aca="false">B6320&amp;"_"&amp;C6320</f>
        <v>13_2025-03-21</v>
      </c>
    </row>
    <row r="6321" customFormat="false" ht="15" hidden="false" customHeight="false" outlineLevel="0" collapsed="false">
      <c r="A6321" s="3" t="n">
        <v>6320</v>
      </c>
      <c r="B6321" s="3" t="n">
        <v>13</v>
      </c>
      <c r="C6321" s="3" t="s">
        <v>376</v>
      </c>
      <c r="D6321" s="4" t="n">
        <v>35.06</v>
      </c>
      <c r="E6321" s="4" t="n">
        <v>35.2</v>
      </c>
      <c r="F6321" s="4" t="n">
        <v>35.04</v>
      </c>
      <c r="G6321" s="4" t="n">
        <v>35.11</v>
      </c>
      <c r="H6321" s="5" t="n">
        <v>6483817</v>
      </c>
      <c r="I6321" s="3"/>
      <c r="J6321" s="3" t="n">
        <f aca="false">ROUND((G6321-G6320)/G6320*100,2)</f>
        <v>-1.27</v>
      </c>
      <c r="K6321" s="3" t="str">
        <f aca="false">B6321&amp;"_"&amp;C6321</f>
        <v>13_2025-03-24</v>
      </c>
    </row>
    <row r="6322" customFormat="false" ht="15" hidden="false" customHeight="false" outlineLevel="0" collapsed="false">
      <c r="A6322" s="3" t="n">
        <v>6321</v>
      </c>
      <c r="B6322" s="3" t="n">
        <v>13</v>
      </c>
      <c r="C6322" s="3" t="s">
        <v>377</v>
      </c>
      <c r="D6322" s="4" t="n">
        <v>34.9</v>
      </c>
      <c r="E6322" s="4" t="n">
        <v>35.05</v>
      </c>
      <c r="F6322" s="4" t="n">
        <v>34.84</v>
      </c>
      <c r="G6322" s="4" t="n">
        <v>34.98</v>
      </c>
      <c r="H6322" s="5" t="n">
        <v>3676442</v>
      </c>
      <c r="I6322" s="3"/>
      <c r="J6322" s="3" t="n">
        <f aca="false">ROUND((G6322-G6321)/G6321*100,2)</f>
        <v>-0.37</v>
      </c>
      <c r="K6322" s="3" t="str">
        <f aca="false">B6322&amp;"_"&amp;C6322</f>
        <v>13_2025-03-25</v>
      </c>
    </row>
    <row r="6323" customFormat="false" ht="15" hidden="false" customHeight="false" outlineLevel="0" collapsed="false">
      <c r="A6323" s="3" t="n">
        <v>6322</v>
      </c>
      <c r="B6323" s="3" t="n">
        <v>13</v>
      </c>
      <c r="C6323" s="3" t="s">
        <v>378</v>
      </c>
      <c r="D6323" s="4" t="n">
        <v>34.1</v>
      </c>
      <c r="E6323" s="4" t="n">
        <v>34.22</v>
      </c>
      <c r="F6323" s="4" t="n">
        <v>33.96</v>
      </c>
      <c r="G6323" s="4" t="n">
        <v>34.19</v>
      </c>
      <c r="H6323" s="5" t="n">
        <v>6316640</v>
      </c>
      <c r="I6323" s="3"/>
      <c r="J6323" s="3" t="n">
        <f aca="false">ROUND((G6323-G6322)/G6322*100,2)</f>
        <v>-2.26</v>
      </c>
      <c r="K6323" s="3" t="str">
        <f aca="false">B6323&amp;"_"&amp;C6323</f>
        <v>13_2025-03-26</v>
      </c>
    </row>
    <row r="6324" customFormat="false" ht="15" hidden="false" customHeight="false" outlineLevel="0" collapsed="false">
      <c r="A6324" s="3" t="n">
        <v>6323</v>
      </c>
      <c r="B6324" s="3" t="n">
        <v>13</v>
      </c>
      <c r="C6324" s="3" t="s">
        <v>379</v>
      </c>
      <c r="D6324" s="4" t="n">
        <v>34.69</v>
      </c>
      <c r="E6324" s="4" t="n">
        <v>34.72</v>
      </c>
      <c r="F6324" s="4" t="n">
        <v>34.58</v>
      </c>
      <c r="G6324" s="4" t="n">
        <v>34.69</v>
      </c>
      <c r="H6324" s="5" t="n">
        <v>3524232</v>
      </c>
      <c r="I6324" s="3"/>
      <c r="J6324" s="3" t="n">
        <f aca="false">ROUND((G6324-G6323)/G6323*100,2)</f>
        <v>1.46</v>
      </c>
      <c r="K6324" s="3" t="str">
        <f aca="false">B6324&amp;"_"&amp;C6324</f>
        <v>13_2025-03-27</v>
      </c>
    </row>
    <row r="6325" customFormat="false" ht="15" hidden="false" customHeight="false" outlineLevel="0" collapsed="false">
      <c r="A6325" s="3" t="n">
        <v>6324</v>
      </c>
      <c r="B6325" s="3" t="n">
        <v>13</v>
      </c>
      <c r="C6325" s="3" t="s">
        <v>380</v>
      </c>
      <c r="D6325" s="4" t="n">
        <v>34.64</v>
      </c>
      <c r="E6325" s="4" t="n">
        <v>34.76</v>
      </c>
      <c r="F6325" s="4" t="n">
        <v>34.48</v>
      </c>
      <c r="G6325" s="4" t="n">
        <v>34.54</v>
      </c>
      <c r="H6325" s="5" t="n">
        <v>3262923</v>
      </c>
      <c r="I6325" s="3"/>
      <c r="J6325" s="3" t="n">
        <f aca="false">ROUND((G6325-G6324)/G6324*100,2)</f>
        <v>-0.43</v>
      </c>
      <c r="K6325" s="3" t="str">
        <f aca="false">B6325&amp;"_"&amp;C6325</f>
        <v>13_2025-03-28</v>
      </c>
    </row>
    <row r="6326" customFormat="false" ht="15" hidden="false" customHeight="false" outlineLevel="0" collapsed="false">
      <c r="A6326" s="3" t="n">
        <v>6325</v>
      </c>
      <c r="B6326" s="3" t="n">
        <v>13</v>
      </c>
      <c r="C6326" s="3" t="s">
        <v>381</v>
      </c>
      <c r="D6326" s="4" t="n">
        <v>33.59</v>
      </c>
      <c r="E6326" s="4" t="n">
        <v>33.71</v>
      </c>
      <c r="F6326" s="4" t="n">
        <v>33.48</v>
      </c>
      <c r="G6326" s="4" t="n">
        <v>33.68</v>
      </c>
      <c r="H6326" s="5" t="n">
        <v>1120280</v>
      </c>
      <c r="I6326" s="3"/>
      <c r="J6326" s="3" t="n">
        <f aca="false">ROUND((G6326-G6325)/G6325*100,2)</f>
        <v>-2.49</v>
      </c>
      <c r="K6326" s="3" t="str">
        <f aca="false">B6326&amp;"_"&amp;C6326</f>
        <v>13_2025-03-31</v>
      </c>
    </row>
    <row r="6327" customFormat="false" ht="15" hidden="false" customHeight="false" outlineLevel="0" collapsed="false">
      <c r="A6327" s="3" t="n">
        <v>6326</v>
      </c>
      <c r="B6327" s="3" t="n">
        <v>13</v>
      </c>
      <c r="C6327" s="3" t="s">
        <v>382</v>
      </c>
      <c r="D6327" s="4" t="n">
        <v>33.98</v>
      </c>
      <c r="E6327" s="4" t="n">
        <v>34.08</v>
      </c>
      <c r="F6327" s="4" t="n">
        <v>33.87</v>
      </c>
      <c r="G6327" s="4" t="n">
        <v>33.94</v>
      </c>
      <c r="H6327" s="5" t="n">
        <v>7495263</v>
      </c>
      <c r="I6327" s="3"/>
      <c r="J6327" s="3" t="n">
        <f aca="false">ROUND((G6327-G6326)/G6326*100,2)</f>
        <v>0.77</v>
      </c>
      <c r="K6327" s="3" t="str">
        <f aca="false">B6327&amp;"_"&amp;C6327</f>
        <v>13_2025-04-01</v>
      </c>
    </row>
    <row r="6328" customFormat="false" ht="15" hidden="false" customHeight="false" outlineLevel="0" collapsed="false">
      <c r="A6328" s="3" t="n">
        <v>6327</v>
      </c>
      <c r="B6328" s="3" t="n">
        <v>13</v>
      </c>
      <c r="C6328" s="3" t="s">
        <v>383</v>
      </c>
      <c r="D6328" s="4" t="n">
        <v>34.11</v>
      </c>
      <c r="E6328" s="4" t="n">
        <v>34.32</v>
      </c>
      <c r="F6328" s="4" t="n">
        <v>33.94</v>
      </c>
      <c r="G6328" s="4" t="n">
        <v>34.17</v>
      </c>
      <c r="H6328" s="5" t="n">
        <v>3301412</v>
      </c>
      <c r="I6328" s="3"/>
      <c r="J6328" s="3" t="n">
        <f aca="false">ROUND((G6328-G6327)/G6327*100,2)</f>
        <v>0.68</v>
      </c>
      <c r="K6328" s="3" t="str">
        <f aca="false">B6328&amp;"_"&amp;C6328</f>
        <v>13_2025-04-02</v>
      </c>
    </row>
    <row r="6329" customFormat="false" ht="15" hidden="false" customHeight="false" outlineLevel="0" collapsed="false">
      <c r="A6329" s="3" t="n">
        <v>6328</v>
      </c>
      <c r="B6329" s="3" t="n">
        <v>13</v>
      </c>
      <c r="C6329" s="3" t="s">
        <v>384</v>
      </c>
      <c r="D6329" s="4" t="n">
        <v>33.39</v>
      </c>
      <c r="E6329" s="4" t="n">
        <v>33.52</v>
      </c>
      <c r="F6329" s="4" t="n">
        <v>33.26</v>
      </c>
      <c r="G6329" s="4" t="n">
        <v>33.32</v>
      </c>
      <c r="H6329" s="5" t="n">
        <v>7740770</v>
      </c>
      <c r="I6329" s="3"/>
      <c r="J6329" s="3" t="n">
        <f aca="false">ROUND((G6329-G6328)/G6328*100,2)</f>
        <v>-2.49</v>
      </c>
      <c r="K6329" s="3" t="str">
        <f aca="false">B6329&amp;"_"&amp;C6329</f>
        <v>13_2025-04-03</v>
      </c>
    </row>
    <row r="6330" customFormat="false" ht="15" hidden="false" customHeight="false" outlineLevel="0" collapsed="false">
      <c r="A6330" s="3" t="n">
        <v>6329</v>
      </c>
      <c r="B6330" s="3" t="n">
        <v>13</v>
      </c>
      <c r="C6330" s="3" t="s">
        <v>385</v>
      </c>
      <c r="D6330" s="4" t="n">
        <v>33.04</v>
      </c>
      <c r="E6330" s="4" t="n">
        <v>33.21</v>
      </c>
      <c r="F6330" s="4" t="n">
        <v>33.02</v>
      </c>
      <c r="G6330" s="4" t="n">
        <v>33.04</v>
      </c>
      <c r="H6330" s="5" t="n">
        <v>2754916</v>
      </c>
      <c r="I6330" s="3"/>
      <c r="J6330" s="3" t="n">
        <f aca="false">ROUND((G6330-G6329)/G6329*100,2)</f>
        <v>-0.84</v>
      </c>
      <c r="K6330" s="3" t="str">
        <f aca="false">B6330&amp;"_"&amp;C6330</f>
        <v>13_2025-04-04</v>
      </c>
    </row>
    <row r="6331" customFormat="false" ht="15" hidden="false" customHeight="false" outlineLevel="0" collapsed="false">
      <c r="A6331" s="3" t="n">
        <v>6330</v>
      </c>
      <c r="B6331" s="3" t="n">
        <v>13</v>
      </c>
      <c r="C6331" s="3" t="s">
        <v>386</v>
      </c>
      <c r="D6331" s="4" t="n">
        <v>32.21</v>
      </c>
      <c r="E6331" s="4" t="n">
        <v>32.34</v>
      </c>
      <c r="F6331" s="4" t="n">
        <v>32.15</v>
      </c>
      <c r="G6331" s="4" t="n">
        <v>32.32</v>
      </c>
      <c r="H6331" s="5" t="n">
        <v>2763570</v>
      </c>
      <c r="I6331" s="3"/>
      <c r="J6331" s="3" t="n">
        <f aca="false">ROUND((G6331-G6330)/G6330*100,2)</f>
        <v>-2.18</v>
      </c>
      <c r="K6331" s="3" t="str">
        <f aca="false">B6331&amp;"_"&amp;C6331</f>
        <v>13_2025-04-07</v>
      </c>
    </row>
    <row r="6332" customFormat="false" ht="15" hidden="false" customHeight="false" outlineLevel="0" collapsed="false">
      <c r="A6332" s="3" t="n">
        <v>6331</v>
      </c>
      <c r="B6332" s="3" t="n">
        <v>13</v>
      </c>
      <c r="C6332" s="3" t="s">
        <v>387</v>
      </c>
      <c r="D6332" s="4" t="n">
        <v>32.06</v>
      </c>
      <c r="E6332" s="4" t="n">
        <v>32.2</v>
      </c>
      <c r="F6332" s="4" t="n">
        <v>32.05</v>
      </c>
      <c r="G6332" s="4" t="n">
        <v>32.06</v>
      </c>
      <c r="H6332" s="5" t="n">
        <v>2978190</v>
      </c>
      <c r="I6332" s="3"/>
      <c r="J6332" s="3" t="n">
        <f aca="false">ROUND((G6332-G6331)/G6331*100,2)</f>
        <v>-0.8</v>
      </c>
      <c r="K6332" s="3" t="str">
        <f aca="false">B6332&amp;"_"&amp;C6332</f>
        <v>13_2025-04-08</v>
      </c>
    </row>
    <row r="6333" customFormat="false" ht="15" hidden="false" customHeight="false" outlineLevel="0" collapsed="false">
      <c r="A6333" s="3" t="n">
        <v>6332</v>
      </c>
      <c r="B6333" s="3" t="n">
        <v>13</v>
      </c>
      <c r="C6333" s="3" t="s">
        <v>388</v>
      </c>
      <c r="D6333" s="4" t="n">
        <v>32.56</v>
      </c>
      <c r="E6333" s="4" t="n">
        <v>32.77</v>
      </c>
      <c r="F6333" s="4" t="n">
        <v>32.53</v>
      </c>
      <c r="G6333" s="4" t="n">
        <v>32.6</v>
      </c>
      <c r="H6333" s="5" t="n">
        <v>7765174</v>
      </c>
      <c r="I6333" s="3"/>
      <c r="J6333" s="3" t="n">
        <f aca="false">ROUND((G6333-G6332)/G6332*100,2)</f>
        <v>1.68</v>
      </c>
      <c r="K6333" s="3" t="str">
        <f aca="false">B6333&amp;"_"&amp;C6333</f>
        <v>13_2025-04-09</v>
      </c>
    </row>
    <row r="6334" customFormat="false" ht="15" hidden="false" customHeight="false" outlineLevel="0" collapsed="false">
      <c r="A6334" s="3" t="n">
        <v>6333</v>
      </c>
      <c r="B6334" s="3" t="n">
        <v>13</v>
      </c>
      <c r="C6334" s="3" t="s">
        <v>389</v>
      </c>
      <c r="D6334" s="4" t="n">
        <v>33.1</v>
      </c>
      <c r="E6334" s="4" t="n">
        <v>33.24</v>
      </c>
      <c r="F6334" s="4" t="n">
        <v>33.05</v>
      </c>
      <c r="G6334" s="4" t="n">
        <v>33.09</v>
      </c>
      <c r="H6334" s="5" t="n">
        <v>4936431</v>
      </c>
      <c r="I6334" s="3"/>
      <c r="J6334" s="3" t="n">
        <f aca="false">ROUND((G6334-G6333)/G6333*100,2)</f>
        <v>1.5</v>
      </c>
      <c r="K6334" s="3" t="str">
        <f aca="false">B6334&amp;"_"&amp;C6334</f>
        <v>13_2025-04-10</v>
      </c>
    </row>
    <row r="6335" customFormat="false" ht="15" hidden="false" customHeight="false" outlineLevel="0" collapsed="false">
      <c r="A6335" s="3" t="n">
        <v>6334</v>
      </c>
      <c r="B6335" s="3" t="n">
        <v>13</v>
      </c>
      <c r="C6335" s="3" t="s">
        <v>390</v>
      </c>
      <c r="D6335" s="4" t="n">
        <v>33.96</v>
      </c>
      <c r="E6335" s="4" t="n">
        <v>34.05</v>
      </c>
      <c r="F6335" s="4" t="n">
        <v>33.79</v>
      </c>
      <c r="G6335" s="4" t="n">
        <v>33.86</v>
      </c>
      <c r="H6335" s="5" t="n">
        <v>3632790</v>
      </c>
      <c r="I6335" s="3"/>
      <c r="J6335" s="3" t="n">
        <f aca="false">ROUND((G6335-G6334)/G6334*100,2)</f>
        <v>2.33</v>
      </c>
      <c r="K6335" s="3" t="str">
        <f aca="false">B6335&amp;"_"&amp;C6335</f>
        <v>13_2025-04-11</v>
      </c>
    </row>
    <row r="6336" customFormat="false" ht="15" hidden="false" customHeight="false" outlineLevel="0" collapsed="false">
      <c r="A6336" s="3" t="n">
        <v>6335</v>
      </c>
      <c r="B6336" s="3" t="n">
        <v>13</v>
      </c>
      <c r="C6336" s="3" t="s">
        <v>391</v>
      </c>
      <c r="D6336" s="4" t="n">
        <v>34.16</v>
      </c>
      <c r="E6336" s="4" t="n">
        <v>34.26</v>
      </c>
      <c r="F6336" s="4" t="n">
        <v>34.05</v>
      </c>
      <c r="G6336" s="4" t="n">
        <v>34.24</v>
      </c>
      <c r="H6336" s="5" t="n">
        <v>7174341</v>
      </c>
      <c r="I6336" s="3"/>
      <c r="J6336" s="3" t="n">
        <f aca="false">ROUND((G6336-G6335)/G6335*100,2)</f>
        <v>1.12</v>
      </c>
      <c r="K6336" s="3" t="str">
        <f aca="false">B6336&amp;"_"&amp;C6336</f>
        <v>13_2025-04-14</v>
      </c>
    </row>
    <row r="6337" customFormat="false" ht="15" hidden="false" customHeight="false" outlineLevel="0" collapsed="false">
      <c r="A6337" s="3" t="n">
        <v>6336</v>
      </c>
      <c r="B6337" s="3" t="n">
        <v>13</v>
      </c>
      <c r="C6337" s="3" t="s">
        <v>392</v>
      </c>
      <c r="D6337" s="4" t="n">
        <v>33.96</v>
      </c>
      <c r="E6337" s="4" t="n">
        <v>34.16</v>
      </c>
      <c r="F6337" s="4" t="n">
        <v>33.72</v>
      </c>
      <c r="G6337" s="4" t="n">
        <v>33.88</v>
      </c>
      <c r="H6337" s="5" t="n">
        <v>4528303</v>
      </c>
      <c r="I6337" s="3"/>
      <c r="J6337" s="3" t="n">
        <f aca="false">ROUND((G6337-G6336)/G6336*100,2)</f>
        <v>-1.05</v>
      </c>
      <c r="K6337" s="3" t="str">
        <f aca="false">B6337&amp;"_"&amp;C6337</f>
        <v>13_2025-04-15</v>
      </c>
    </row>
    <row r="6338" customFormat="false" ht="15" hidden="false" customHeight="false" outlineLevel="0" collapsed="false">
      <c r="A6338" s="3" t="n">
        <v>6337</v>
      </c>
      <c r="B6338" s="3" t="n">
        <v>13</v>
      </c>
      <c r="C6338" s="3" t="s">
        <v>393</v>
      </c>
      <c r="D6338" s="4" t="n">
        <v>33.64</v>
      </c>
      <c r="E6338" s="4" t="n">
        <v>33.69</v>
      </c>
      <c r="F6338" s="4" t="n">
        <v>33.39</v>
      </c>
      <c r="G6338" s="4" t="n">
        <v>33.57</v>
      </c>
      <c r="H6338" s="5" t="n">
        <v>5324122</v>
      </c>
      <c r="I6338" s="3"/>
      <c r="J6338" s="3" t="n">
        <f aca="false">ROUND((G6338-G6337)/G6337*100,2)</f>
        <v>-0.91</v>
      </c>
      <c r="K6338" s="3" t="str">
        <f aca="false">B6338&amp;"_"&amp;C6338</f>
        <v>13_2025-04-16</v>
      </c>
    </row>
    <row r="6339" customFormat="false" ht="15" hidden="false" customHeight="false" outlineLevel="0" collapsed="false">
      <c r="A6339" s="3" t="n">
        <v>6338</v>
      </c>
      <c r="B6339" s="3" t="n">
        <v>13</v>
      </c>
      <c r="C6339" s="3" t="s">
        <v>394</v>
      </c>
      <c r="D6339" s="4" t="n">
        <v>34.11</v>
      </c>
      <c r="E6339" s="4" t="n">
        <v>34.34</v>
      </c>
      <c r="F6339" s="4" t="n">
        <v>34.1</v>
      </c>
      <c r="G6339" s="4" t="n">
        <v>34.17</v>
      </c>
      <c r="H6339" s="5" t="n">
        <v>5876404</v>
      </c>
      <c r="I6339" s="3"/>
      <c r="J6339" s="3" t="n">
        <f aca="false">ROUND((G6339-G6338)/G6338*100,2)</f>
        <v>1.79</v>
      </c>
      <c r="K6339" s="3" t="str">
        <f aca="false">B6339&amp;"_"&amp;C6339</f>
        <v>13_2025-04-17</v>
      </c>
    </row>
    <row r="6340" customFormat="false" ht="15" hidden="false" customHeight="false" outlineLevel="0" collapsed="false">
      <c r="A6340" s="3" t="n">
        <v>6339</v>
      </c>
      <c r="B6340" s="3" t="n">
        <v>13</v>
      </c>
      <c r="C6340" s="3" t="s">
        <v>395</v>
      </c>
      <c r="D6340" s="4" t="n">
        <v>34.55</v>
      </c>
      <c r="E6340" s="4" t="n">
        <v>34.71</v>
      </c>
      <c r="F6340" s="4" t="n">
        <v>34.45</v>
      </c>
      <c r="G6340" s="4" t="n">
        <v>34.55</v>
      </c>
      <c r="H6340" s="5" t="n">
        <v>5166753</v>
      </c>
      <c r="I6340" s="3"/>
      <c r="J6340" s="3" t="n">
        <f aca="false">ROUND((G6340-G6339)/G6339*100,2)</f>
        <v>1.11</v>
      </c>
      <c r="K6340" s="3" t="str">
        <f aca="false">B6340&amp;"_"&amp;C6340</f>
        <v>13_2025-04-18</v>
      </c>
    </row>
    <row r="6341" customFormat="false" ht="15" hidden="false" customHeight="false" outlineLevel="0" collapsed="false">
      <c r="A6341" s="3" t="n">
        <v>6340</v>
      </c>
      <c r="B6341" s="3" t="n">
        <v>13</v>
      </c>
      <c r="C6341" s="3" t="s">
        <v>396</v>
      </c>
      <c r="D6341" s="4" t="n">
        <v>34.55</v>
      </c>
      <c r="E6341" s="4" t="n">
        <v>34.76</v>
      </c>
      <c r="F6341" s="4" t="n">
        <v>34.52</v>
      </c>
      <c r="G6341" s="4" t="n">
        <v>34.59</v>
      </c>
      <c r="H6341" s="5" t="n">
        <v>7406168</v>
      </c>
      <c r="I6341" s="3"/>
      <c r="J6341" s="3" t="n">
        <f aca="false">ROUND((G6341-G6340)/G6340*100,2)</f>
        <v>0.12</v>
      </c>
      <c r="K6341" s="3" t="str">
        <f aca="false">B6341&amp;"_"&amp;C6341</f>
        <v>13_2025-04-21</v>
      </c>
    </row>
    <row r="6342" customFormat="false" ht="15" hidden="false" customHeight="false" outlineLevel="0" collapsed="false">
      <c r="A6342" s="3" t="n">
        <v>6341</v>
      </c>
      <c r="B6342" s="3" t="n">
        <v>13</v>
      </c>
      <c r="C6342" s="3" t="s">
        <v>397</v>
      </c>
      <c r="D6342" s="4" t="n">
        <v>36.02</v>
      </c>
      <c r="E6342" s="4" t="n">
        <v>36.13</v>
      </c>
      <c r="F6342" s="4" t="n">
        <v>35.75</v>
      </c>
      <c r="G6342" s="4" t="n">
        <v>35.94</v>
      </c>
      <c r="H6342" s="5" t="n">
        <v>5112144</v>
      </c>
      <c r="I6342" s="3"/>
      <c r="J6342" s="3" t="n">
        <f aca="false">ROUND((G6342-G6341)/G6341*100,2)</f>
        <v>3.9</v>
      </c>
      <c r="K6342" s="3" t="str">
        <f aca="false">B6342&amp;"_"&amp;C6342</f>
        <v>13_2025-04-22</v>
      </c>
    </row>
    <row r="6343" customFormat="false" ht="15" hidden="false" customHeight="false" outlineLevel="0" collapsed="false">
      <c r="A6343" s="3" t="n">
        <v>6342</v>
      </c>
      <c r="B6343" s="3" t="n">
        <v>13</v>
      </c>
      <c r="C6343" s="3" t="s">
        <v>398</v>
      </c>
      <c r="D6343" s="4" t="n">
        <v>35.98</v>
      </c>
      <c r="E6343" s="4" t="n">
        <v>36.18</v>
      </c>
      <c r="F6343" s="4" t="n">
        <v>35.81</v>
      </c>
      <c r="G6343" s="4" t="n">
        <v>35.95</v>
      </c>
      <c r="H6343" s="5" t="n">
        <v>2105959</v>
      </c>
      <c r="I6343" s="3"/>
      <c r="J6343" s="3" t="n">
        <f aca="false">ROUND((G6343-G6342)/G6342*100,2)</f>
        <v>0.03</v>
      </c>
      <c r="K6343" s="3" t="str">
        <f aca="false">B6343&amp;"_"&amp;C6343</f>
        <v>13_2025-04-23</v>
      </c>
    </row>
    <row r="6344" customFormat="false" ht="15" hidden="false" customHeight="false" outlineLevel="0" collapsed="false">
      <c r="A6344" s="3" t="n">
        <v>6343</v>
      </c>
      <c r="B6344" s="3" t="n">
        <v>13</v>
      </c>
      <c r="C6344" s="3" t="s">
        <v>399</v>
      </c>
      <c r="D6344" s="4" t="n">
        <v>36.76</v>
      </c>
      <c r="E6344" s="4" t="n">
        <v>36.81</v>
      </c>
      <c r="F6344" s="4" t="n">
        <v>36.62</v>
      </c>
      <c r="G6344" s="4" t="n">
        <v>36.72</v>
      </c>
      <c r="H6344" s="5" t="n">
        <v>7649326</v>
      </c>
      <c r="I6344" s="3"/>
      <c r="J6344" s="3" t="n">
        <f aca="false">ROUND((G6344-G6343)/G6343*100,2)</f>
        <v>2.14</v>
      </c>
      <c r="K6344" s="3" t="str">
        <f aca="false">B6344&amp;"_"&amp;C6344</f>
        <v>13_2025-04-24</v>
      </c>
    </row>
    <row r="6345" customFormat="false" ht="15" hidden="false" customHeight="false" outlineLevel="0" collapsed="false">
      <c r="A6345" s="3" t="n">
        <v>6344</v>
      </c>
      <c r="B6345" s="3" t="n">
        <v>13</v>
      </c>
      <c r="C6345" s="3" t="s">
        <v>400</v>
      </c>
      <c r="D6345" s="4" t="n">
        <v>37.81</v>
      </c>
      <c r="E6345" s="4" t="n">
        <v>37.97</v>
      </c>
      <c r="F6345" s="4" t="n">
        <v>37.7</v>
      </c>
      <c r="G6345" s="4" t="n">
        <v>37.9</v>
      </c>
      <c r="H6345" s="5" t="n">
        <v>5256207</v>
      </c>
      <c r="I6345" s="3"/>
      <c r="J6345" s="3" t="n">
        <f aca="false">ROUND((G6345-G6344)/G6344*100,2)</f>
        <v>3.21</v>
      </c>
      <c r="K6345" s="3" t="str">
        <f aca="false">B6345&amp;"_"&amp;C6345</f>
        <v>13_2025-04-25</v>
      </c>
    </row>
    <row r="6346" customFormat="false" ht="15" hidden="false" customHeight="false" outlineLevel="0" collapsed="false">
      <c r="A6346" s="3" t="n">
        <v>6345</v>
      </c>
      <c r="B6346" s="3" t="n">
        <v>13</v>
      </c>
      <c r="C6346" s="3" t="s">
        <v>401</v>
      </c>
      <c r="D6346" s="4" t="n">
        <v>38.44</v>
      </c>
      <c r="E6346" s="4" t="n">
        <v>38.64</v>
      </c>
      <c r="F6346" s="4" t="n">
        <v>38.37</v>
      </c>
      <c r="G6346" s="4" t="n">
        <v>38.44</v>
      </c>
      <c r="H6346" s="5" t="n">
        <v>3270734</v>
      </c>
      <c r="I6346" s="3"/>
      <c r="J6346" s="3" t="n">
        <f aca="false">ROUND((G6346-G6345)/G6345*100,2)</f>
        <v>1.42</v>
      </c>
      <c r="K6346" s="3" t="str">
        <f aca="false">B6346&amp;"_"&amp;C6346</f>
        <v>13_2025-04-28</v>
      </c>
    </row>
    <row r="6347" customFormat="false" ht="15" hidden="false" customHeight="false" outlineLevel="0" collapsed="false">
      <c r="A6347" s="3" t="n">
        <v>6346</v>
      </c>
      <c r="B6347" s="3" t="n">
        <v>13</v>
      </c>
      <c r="C6347" s="3" t="s">
        <v>402</v>
      </c>
      <c r="D6347" s="4" t="n">
        <v>38.7</v>
      </c>
      <c r="E6347" s="4" t="n">
        <v>38.86</v>
      </c>
      <c r="F6347" s="4" t="n">
        <v>38.47</v>
      </c>
      <c r="G6347" s="4" t="n">
        <v>38.84</v>
      </c>
      <c r="H6347" s="5" t="n">
        <v>3590271</v>
      </c>
      <c r="I6347" s="3"/>
      <c r="J6347" s="3" t="n">
        <f aca="false">ROUND((G6347-G6346)/G6346*100,2)</f>
        <v>1.04</v>
      </c>
      <c r="K6347" s="3" t="str">
        <f aca="false">B6347&amp;"_"&amp;C6347</f>
        <v>13_2025-04-29</v>
      </c>
    </row>
    <row r="6348" customFormat="false" ht="15" hidden="false" customHeight="false" outlineLevel="0" collapsed="false">
      <c r="A6348" s="3" t="n">
        <v>6347</v>
      </c>
      <c r="B6348" s="3" t="n">
        <v>13</v>
      </c>
      <c r="C6348" s="3" t="s">
        <v>403</v>
      </c>
      <c r="D6348" s="4" t="n">
        <v>39.6</v>
      </c>
      <c r="E6348" s="4" t="n">
        <v>39.75</v>
      </c>
      <c r="F6348" s="4" t="n">
        <v>39.4</v>
      </c>
      <c r="G6348" s="4" t="n">
        <v>39.71</v>
      </c>
      <c r="H6348" s="5" t="n">
        <v>3007422</v>
      </c>
      <c r="I6348" s="3"/>
      <c r="J6348" s="3" t="n">
        <f aca="false">ROUND((G6348-G6347)/G6347*100,2)</f>
        <v>2.24</v>
      </c>
      <c r="K6348" s="3" t="str">
        <f aca="false">B6348&amp;"_"&amp;C6348</f>
        <v>13_2025-04-30</v>
      </c>
    </row>
    <row r="6349" customFormat="false" ht="15" hidden="false" customHeight="false" outlineLevel="0" collapsed="false">
      <c r="A6349" s="3" t="n">
        <v>6348</v>
      </c>
      <c r="B6349" s="3" t="n">
        <v>13</v>
      </c>
      <c r="C6349" s="3" t="s">
        <v>404</v>
      </c>
      <c r="D6349" s="4" t="n">
        <v>38.28</v>
      </c>
      <c r="E6349" s="4" t="n">
        <v>38.43</v>
      </c>
      <c r="F6349" s="4" t="n">
        <v>38.24</v>
      </c>
      <c r="G6349" s="4" t="n">
        <v>38.33</v>
      </c>
      <c r="H6349" s="5" t="n">
        <v>7340244</v>
      </c>
      <c r="I6349" s="3"/>
      <c r="J6349" s="3" t="n">
        <f aca="false">ROUND((G6349-G6348)/G6348*100,2)</f>
        <v>-3.48</v>
      </c>
      <c r="K6349" s="3" t="str">
        <f aca="false">B6349&amp;"_"&amp;C6349</f>
        <v>13_2025-05-01</v>
      </c>
    </row>
    <row r="6350" customFormat="false" ht="15" hidden="false" customHeight="false" outlineLevel="0" collapsed="false">
      <c r="A6350" s="3" t="n">
        <v>6349</v>
      </c>
      <c r="B6350" s="3" t="n">
        <v>13</v>
      </c>
      <c r="C6350" s="3" t="s">
        <v>405</v>
      </c>
      <c r="D6350" s="4" t="n">
        <v>39.68</v>
      </c>
      <c r="E6350" s="4" t="n">
        <v>39.79</v>
      </c>
      <c r="F6350" s="4" t="n">
        <v>39.59</v>
      </c>
      <c r="G6350" s="4" t="n">
        <v>39.73</v>
      </c>
      <c r="H6350" s="5" t="n">
        <v>5818963</v>
      </c>
      <c r="I6350" s="3"/>
      <c r="J6350" s="3" t="n">
        <f aca="false">ROUND((G6350-G6349)/G6349*100,2)</f>
        <v>3.65</v>
      </c>
      <c r="K6350" s="3" t="str">
        <f aca="false">B6350&amp;"_"&amp;C6350</f>
        <v>13_2025-05-02</v>
      </c>
    </row>
    <row r="6351" customFormat="false" ht="15" hidden="false" customHeight="false" outlineLevel="0" collapsed="false">
      <c r="A6351" s="3" t="n">
        <v>6350</v>
      </c>
      <c r="B6351" s="3" t="n">
        <v>13</v>
      </c>
      <c r="C6351" s="3" t="s">
        <v>406</v>
      </c>
      <c r="D6351" s="4" t="n">
        <v>39.27</v>
      </c>
      <c r="E6351" s="4" t="n">
        <v>39.53</v>
      </c>
      <c r="F6351" s="4" t="n">
        <v>39.13</v>
      </c>
      <c r="G6351" s="4" t="n">
        <v>39.37</v>
      </c>
      <c r="H6351" s="5" t="n">
        <v>529745</v>
      </c>
      <c r="I6351" s="3"/>
      <c r="J6351" s="3" t="n">
        <f aca="false">ROUND((G6351-G6350)/G6350*100,2)</f>
        <v>-0.91</v>
      </c>
      <c r="K6351" s="3" t="str">
        <f aca="false">B6351&amp;"_"&amp;C6351</f>
        <v>13_2025-05-05</v>
      </c>
    </row>
    <row r="6352" customFormat="false" ht="15" hidden="false" customHeight="false" outlineLevel="0" collapsed="false">
      <c r="A6352" s="3" t="n">
        <v>6351</v>
      </c>
      <c r="B6352" s="3" t="n">
        <v>13</v>
      </c>
      <c r="C6352" s="3" t="s">
        <v>407</v>
      </c>
      <c r="D6352" s="4" t="n">
        <v>39.52</v>
      </c>
      <c r="E6352" s="4" t="n">
        <v>39.7</v>
      </c>
      <c r="F6352" s="4" t="n">
        <v>39.47</v>
      </c>
      <c r="G6352" s="4" t="n">
        <v>39.54</v>
      </c>
      <c r="H6352" s="5" t="n">
        <v>3386908</v>
      </c>
      <c r="I6352" s="3"/>
      <c r="J6352" s="3" t="n">
        <f aca="false">ROUND((G6352-G6351)/G6351*100,2)</f>
        <v>0.43</v>
      </c>
      <c r="K6352" s="3" t="str">
        <f aca="false">B6352&amp;"_"&amp;C6352</f>
        <v>13_2025-05-06</v>
      </c>
    </row>
    <row r="6353" customFormat="false" ht="15" hidden="false" customHeight="false" outlineLevel="0" collapsed="false">
      <c r="A6353" s="3" t="n">
        <v>6352</v>
      </c>
      <c r="B6353" s="3" t="n">
        <v>13</v>
      </c>
      <c r="C6353" s="3" t="s">
        <v>408</v>
      </c>
      <c r="D6353" s="4" t="n">
        <v>39.38</v>
      </c>
      <c r="E6353" s="4" t="n">
        <v>39.6</v>
      </c>
      <c r="F6353" s="4" t="n">
        <v>39.06</v>
      </c>
      <c r="G6353" s="4" t="n">
        <v>39.25</v>
      </c>
      <c r="H6353" s="5" t="n">
        <v>7444386</v>
      </c>
      <c r="I6353" s="3"/>
      <c r="J6353" s="3" t="n">
        <f aca="false">ROUND((G6353-G6352)/G6352*100,2)</f>
        <v>-0.73</v>
      </c>
      <c r="K6353" s="3" t="str">
        <f aca="false">B6353&amp;"_"&amp;C6353</f>
        <v>13_2025-05-07</v>
      </c>
    </row>
    <row r="6354" customFormat="false" ht="15" hidden="false" customHeight="false" outlineLevel="0" collapsed="false">
      <c r="A6354" s="3" t="n">
        <v>6353</v>
      </c>
      <c r="B6354" s="3" t="n">
        <v>13</v>
      </c>
      <c r="C6354" s="3" t="s">
        <v>409</v>
      </c>
      <c r="D6354" s="4" t="n">
        <v>39.61</v>
      </c>
      <c r="E6354" s="4" t="n">
        <v>39.78</v>
      </c>
      <c r="F6354" s="4" t="n">
        <v>39.54</v>
      </c>
      <c r="G6354" s="4" t="n">
        <v>39.55</v>
      </c>
      <c r="H6354" s="5" t="n">
        <v>880428</v>
      </c>
      <c r="I6354" s="3"/>
      <c r="J6354" s="3" t="n">
        <f aca="false">ROUND((G6354-G6353)/G6353*100,2)</f>
        <v>0.76</v>
      </c>
      <c r="K6354" s="3" t="str">
        <f aca="false">B6354&amp;"_"&amp;C6354</f>
        <v>13_2025-05-08</v>
      </c>
    </row>
    <row r="6355" customFormat="false" ht="15" hidden="false" customHeight="false" outlineLevel="0" collapsed="false">
      <c r="A6355" s="3" t="n">
        <v>6354</v>
      </c>
      <c r="B6355" s="3" t="n">
        <v>13</v>
      </c>
      <c r="C6355" s="3" t="s">
        <v>410</v>
      </c>
      <c r="D6355" s="4" t="n">
        <v>39.11</v>
      </c>
      <c r="E6355" s="4" t="n">
        <v>39.33</v>
      </c>
      <c r="F6355" s="4" t="n">
        <v>38.9</v>
      </c>
      <c r="G6355" s="4" t="n">
        <v>39.02</v>
      </c>
      <c r="H6355" s="5" t="n">
        <v>7889619</v>
      </c>
      <c r="I6355" s="3"/>
      <c r="J6355" s="3" t="n">
        <f aca="false">ROUND((G6355-G6354)/G6354*100,2)</f>
        <v>-1.34</v>
      </c>
      <c r="K6355" s="3" t="str">
        <f aca="false">B6355&amp;"_"&amp;C6355</f>
        <v>13_2025-05-09</v>
      </c>
    </row>
    <row r="6356" customFormat="false" ht="15" hidden="false" customHeight="false" outlineLevel="0" collapsed="false">
      <c r="A6356" s="3" t="n">
        <v>6355</v>
      </c>
      <c r="B6356" s="3" t="n">
        <v>13</v>
      </c>
      <c r="C6356" s="3" t="s">
        <v>411</v>
      </c>
      <c r="D6356" s="4" t="n">
        <v>40.08</v>
      </c>
      <c r="E6356" s="4" t="n">
        <v>40.1</v>
      </c>
      <c r="F6356" s="4" t="n">
        <v>39.94</v>
      </c>
      <c r="G6356" s="4" t="n">
        <v>39.99</v>
      </c>
      <c r="H6356" s="5" t="n">
        <v>1500962</v>
      </c>
      <c r="I6356" s="3"/>
      <c r="J6356" s="3" t="n">
        <f aca="false">ROUND((G6356-G6355)/G6355*100,2)</f>
        <v>2.49</v>
      </c>
      <c r="K6356" s="3" t="str">
        <f aca="false">B6356&amp;"_"&amp;C6356</f>
        <v>13_2025-05-12</v>
      </c>
    </row>
    <row r="6357" customFormat="false" ht="15" hidden="false" customHeight="false" outlineLevel="0" collapsed="false">
      <c r="A6357" s="3" t="n">
        <v>6356</v>
      </c>
      <c r="B6357" s="3" t="n">
        <v>13</v>
      </c>
      <c r="C6357" s="3" t="s">
        <v>412</v>
      </c>
      <c r="D6357" s="4" t="n">
        <v>40.24</v>
      </c>
      <c r="E6357" s="4" t="n">
        <v>40.51</v>
      </c>
      <c r="F6357" s="4" t="n">
        <v>40.22</v>
      </c>
      <c r="G6357" s="4" t="n">
        <v>40.32</v>
      </c>
      <c r="H6357" s="5" t="n">
        <v>1829908</v>
      </c>
      <c r="I6357" s="3"/>
      <c r="J6357" s="3" t="n">
        <f aca="false">ROUND((G6357-G6356)/G6356*100,2)</f>
        <v>0.83</v>
      </c>
      <c r="K6357" s="3" t="str">
        <f aca="false">B6357&amp;"_"&amp;C6357</f>
        <v>13_2025-05-13</v>
      </c>
    </row>
    <row r="6358" customFormat="false" ht="15" hidden="false" customHeight="false" outlineLevel="0" collapsed="false">
      <c r="A6358" s="3" t="n">
        <v>6357</v>
      </c>
      <c r="B6358" s="3" t="n">
        <v>13</v>
      </c>
      <c r="C6358" s="3" t="s">
        <v>413</v>
      </c>
      <c r="D6358" s="4" t="n">
        <v>40.77</v>
      </c>
      <c r="E6358" s="4" t="n">
        <v>40.89</v>
      </c>
      <c r="F6358" s="4" t="n">
        <v>40.63</v>
      </c>
      <c r="G6358" s="4" t="n">
        <v>40.73</v>
      </c>
      <c r="H6358" s="5" t="n">
        <v>3372273</v>
      </c>
      <c r="I6358" s="3"/>
      <c r="J6358" s="3" t="n">
        <f aca="false">ROUND((G6358-G6357)/G6357*100,2)</f>
        <v>1.02</v>
      </c>
      <c r="K6358" s="3" t="str">
        <f aca="false">B6358&amp;"_"&amp;C6358</f>
        <v>13_2025-05-14</v>
      </c>
    </row>
    <row r="6359" customFormat="false" ht="15" hidden="false" customHeight="false" outlineLevel="0" collapsed="false">
      <c r="A6359" s="3" t="n">
        <v>6358</v>
      </c>
      <c r="B6359" s="3" t="n">
        <v>13</v>
      </c>
      <c r="C6359" s="3" t="s">
        <v>414</v>
      </c>
      <c r="D6359" s="4" t="n">
        <v>40.32</v>
      </c>
      <c r="E6359" s="4" t="n">
        <v>40.62</v>
      </c>
      <c r="F6359" s="4" t="n">
        <v>40.22</v>
      </c>
      <c r="G6359" s="4" t="n">
        <v>40.47</v>
      </c>
      <c r="H6359" s="5" t="n">
        <v>5483431</v>
      </c>
      <c r="I6359" s="3"/>
      <c r="J6359" s="3" t="n">
        <f aca="false">ROUND((G6359-G6358)/G6358*100,2)</f>
        <v>-0.64</v>
      </c>
      <c r="K6359" s="3" t="str">
        <f aca="false">B6359&amp;"_"&amp;C6359</f>
        <v>13_2025-05-15</v>
      </c>
    </row>
    <row r="6360" customFormat="false" ht="15" hidden="false" customHeight="false" outlineLevel="0" collapsed="false">
      <c r="A6360" s="3" t="n">
        <v>6359</v>
      </c>
      <c r="B6360" s="3" t="n">
        <v>13</v>
      </c>
      <c r="C6360" s="3" t="s">
        <v>415</v>
      </c>
      <c r="D6360" s="4" t="n">
        <v>41.73</v>
      </c>
      <c r="E6360" s="4" t="n">
        <v>41.8</v>
      </c>
      <c r="F6360" s="4" t="n">
        <v>41.55</v>
      </c>
      <c r="G6360" s="4" t="n">
        <v>41.6</v>
      </c>
      <c r="H6360" s="5" t="n">
        <v>5555835</v>
      </c>
      <c r="I6360" s="3"/>
      <c r="J6360" s="3" t="n">
        <f aca="false">ROUND((G6360-G6359)/G6359*100,2)</f>
        <v>2.79</v>
      </c>
      <c r="K6360" s="3" t="str">
        <f aca="false">B6360&amp;"_"&amp;C6360</f>
        <v>13_2025-05-16</v>
      </c>
    </row>
    <row r="6361" customFormat="false" ht="15" hidden="false" customHeight="false" outlineLevel="0" collapsed="false">
      <c r="A6361" s="3" t="n">
        <v>6360</v>
      </c>
      <c r="B6361" s="3" t="n">
        <v>13</v>
      </c>
      <c r="C6361" s="3" t="s">
        <v>416</v>
      </c>
      <c r="D6361" s="4" t="n">
        <v>42.27</v>
      </c>
      <c r="E6361" s="4" t="n">
        <v>42.38</v>
      </c>
      <c r="F6361" s="4" t="n">
        <v>42.06</v>
      </c>
      <c r="G6361" s="4" t="n">
        <v>42.29</v>
      </c>
      <c r="H6361" s="5" t="n">
        <v>1553588</v>
      </c>
      <c r="I6361" s="3"/>
      <c r="J6361" s="3" t="n">
        <f aca="false">ROUND((G6361-G6360)/G6360*100,2)</f>
        <v>1.66</v>
      </c>
      <c r="K6361" s="3" t="str">
        <f aca="false">B6361&amp;"_"&amp;C6361</f>
        <v>13_2025-05-19</v>
      </c>
    </row>
    <row r="6362" customFormat="false" ht="15" hidden="false" customHeight="false" outlineLevel="0" collapsed="false">
      <c r="A6362" s="3" t="n">
        <v>6361</v>
      </c>
      <c r="B6362" s="3" t="n">
        <v>13</v>
      </c>
      <c r="C6362" s="3" t="s">
        <v>417</v>
      </c>
      <c r="D6362" s="4" t="n">
        <v>41.3</v>
      </c>
      <c r="E6362" s="4" t="n">
        <v>41.32</v>
      </c>
      <c r="F6362" s="4" t="n">
        <v>40.98</v>
      </c>
      <c r="G6362" s="4" t="n">
        <v>41.2</v>
      </c>
      <c r="H6362" s="5" t="n">
        <v>5724818</v>
      </c>
      <c r="I6362" s="3"/>
      <c r="J6362" s="3" t="n">
        <f aca="false">ROUND((G6362-G6361)/G6361*100,2)</f>
        <v>-2.58</v>
      </c>
      <c r="K6362" s="3" t="str">
        <f aca="false">B6362&amp;"_"&amp;C6362</f>
        <v>13_2025-05-20</v>
      </c>
    </row>
    <row r="6363" customFormat="false" ht="15" hidden="false" customHeight="false" outlineLevel="0" collapsed="false">
      <c r="A6363" s="3" t="n">
        <v>6362</v>
      </c>
      <c r="B6363" s="3" t="n">
        <v>13</v>
      </c>
      <c r="C6363" s="3" t="s">
        <v>418</v>
      </c>
      <c r="D6363" s="4" t="n">
        <v>42.98</v>
      </c>
      <c r="E6363" s="4" t="n">
        <v>43.12</v>
      </c>
      <c r="F6363" s="4" t="n">
        <v>42.73</v>
      </c>
      <c r="G6363" s="4" t="n">
        <v>42.85</v>
      </c>
      <c r="H6363" s="5" t="n">
        <v>5094681</v>
      </c>
      <c r="I6363" s="3"/>
      <c r="J6363" s="3" t="n">
        <f aca="false">ROUND((G6363-G6362)/G6362*100,2)</f>
        <v>4</v>
      </c>
      <c r="K6363" s="3" t="str">
        <f aca="false">B6363&amp;"_"&amp;C6363</f>
        <v>13_2025-05-21</v>
      </c>
    </row>
    <row r="6364" customFormat="false" ht="15" hidden="false" customHeight="false" outlineLevel="0" collapsed="false">
      <c r="A6364" s="3" t="n">
        <v>6363</v>
      </c>
      <c r="B6364" s="3" t="n">
        <v>13</v>
      </c>
      <c r="C6364" s="3" t="s">
        <v>419</v>
      </c>
      <c r="D6364" s="4" t="n">
        <v>42.17</v>
      </c>
      <c r="E6364" s="4" t="n">
        <v>42.32</v>
      </c>
      <c r="F6364" s="4" t="n">
        <v>41.98</v>
      </c>
      <c r="G6364" s="4" t="n">
        <v>42.16</v>
      </c>
      <c r="H6364" s="5" t="n">
        <v>1832593</v>
      </c>
      <c r="I6364" s="3"/>
      <c r="J6364" s="3" t="n">
        <f aca="false">ROUND((G6364-G6363)/G6363*100,2)</f>
        <v>-1.61</v>
      </c>
      <c r="K6364" s="3" t="str">
        <f aca="false">B6364&amp;"_"&amp;C6364</f>
        <v>13_2025-05-22</v>
      </c>
    </row>
    <row r="6365" customFormat="false" ht="15" hidden="false" customHeight="false" outlineLevel="0" collapsed="false">
      <c r="A6365" s="3" t="n">
        <v>6364</v>
      </c>
      <c r="B6365" s="3" t="n">
        <v>13</v>
      </c>
      <c r="C6365" s="3" t="s">
        <v>420</v>
      </c>
      <c r="D6365" s="4" t="n">
        <v>41.07</v>
      </c>
      <c r="E6365" s="4" t="n">
        <v>41.22</v>
      </c>
      <c r="F6365" s="4" t="n">
        <v>40.93</v>
      </c>
      <c r="G6365" s="4" t="n">
        <v>40.98</v>
      </c>
      <c r="H6365" s="5" t="n">
        <v>6608299</v>
      </c>
      <c r="I6365" s="3"/>
      <c r="J6365" s="3" t="n">
        <f aca="false">ROUND((G6365-G6364)/G6364*100,2)</f>
        <v>-2.8</v>
      </c>
      <c r="K6365" s="3" t="str">
        <f aca="false">B6365&amp;"_"&amp;C6365</f>
        <v>13_2025-05-23</v>
      </c>
    </row>
    <row r="6366" customFormat="false" ht="15" hidden="false" customHeight="false" outlineLevel="0" collapsed="false">
      <c r="A6366" s="3" t="n">
        <v>6365</v>
      </c>
      <c r="B6366" s="3" t="n">
        <v>13</v>
      </c>
      <c r="C6366" s="3" t="s">
        <v>421</v>
      </c>
      <c r="D6366" s="4" t="n">
        <v>41.61</v>
      </c>
      <c r="E6366" s="4" t="n">
        <v>41.81</v>
      </c>
      <c r="F6366" s="4" t="n">
        <v>41.46</v>
      </c>
      <c r="G6366" s="4" t="n">
        <v>41.74</v>
      </c>
      <c r="H6366" s="5" t="n">
        <v>7328663</v>
      </c>
      <c r="I6366" s="3"/>
      <c r="J6366" s="3" t="n">
        <f aca="false">ROUND((G6366-G6365)/G6365*100,2)</f>
        <v>1.85</v>
      </c>
      <c r="K6366" s="3" t="str">
        <f aca="false">B6366&amp;"_"&amp;C6366</f>
        <v>13_2025-05-26</v>
      </c>
    </row>
    <row r="6367" customFormat="false" ht="15" hidden="false" customHeight="false" outlineLevel="0" collapsed="false">
      <c r="A6367" s="3" t="n">
        <v>6366</v>
      </c>
      <c r="B6367" s="3" t="n">
        <v>13</v>
      </c>
      <c r="C6367" s="3" t="s">
        <v>422</v>
      </c>
      <c r="D6367" s="4" t="n">
        <v>40.75</v>
      </c>
      <c r="E6367" s="4" t="n">
        <v>40.85</v>
      </c>
      <c r="F6367" s="4" t="n">
        <v>40.72</v>
      </c>
      <c r="G6367" s="4" t="n">
        <v>40.83</v>
      </c>
      <c r="H6367" s="5" t="n">
        <v>551298</v>
      </c>
      <c r="I6367" s="3"/>
      <c r="J6367" s="3" t="n">
        <f aca="false">ROUND((G6367-G6366)/G6366*100,2)</f>
        <v>-2.18</v>
      </c>
      <c r="K6367" s="3" t="str">
        <f aca="false">B6367&amp;"_"&amp;C6367</f>
        <v>13_2025-05-27</v>
      </c>
    </row>
    <row r="6368" customFormat="false" ht="15" hidden="false" customHeight="false" outlineLevel="0" collapsed="false">
      <c r="A6368" s="3" t="n">
        <v>6367</v>
      </c>
      <c r="B6368" s="3" t="n">
        <v>13</v>
      </c>
      <c r="C6368" s="3" t="s">
        <v>423</v>
      </c>
      <c r="D6368" s="4" t="n">
        <v>42.27</v>
      </c>
      <c r="E6368" s="4" t="n">
        <v>42.45</v>
      </c>
      <c r="F6368" s="4" t="n">
        <v>42.02</v>
      </c>
      <c r="G6368" s="4" t="n">
        <v>42.12</v>
      </c>
      <c r="H6368" s="5" t="n">
        <v>4829348</v>
      </c>
      <c r="I6368" s="3"/>
      <c r="J6368" s="3" t="n">
        <f aca="false">ROUND((G6368-G6367)/G6367*100,2)</f>
        <v>3.16</v>
      </c>
      <c r="K6368" s="3" t="str">
        <f aca="false">B6368&amp;"_"&amp;C6368</f>
        <v>13_2025-05-28</v>
      </c>
    </row>
    <row r="6369" customFormat="false" ht="15" hidden="false" customHeight="false" outlineLevel="0" collapsed="false">
      <c r="A6369" s="3" t="n">
        <v>6368</v>
      </c>
      <c r="B6369" s="3" t="n">
        <v>13</v>
      </c>
      <c r="C6369" s="3" t="s">
        <v>424</v>
      </c>
      <c r="D6369" s="4" t="n">
        <v>42.79</v>
      </c>
      <c r="E6369" s="4" t="n">
        <v>42.93</v>
      </c>
      <c r="F6369" s="4" t="n">
        <v>42.57</v>
      </c>
      <c r="G6369" s="4" t="n">
        <v>42.9</v>
      </c>
      <c r="H6369" s="5" t="n">
        <v>3591410</v>
      </c>
      <c r="I6369" s="3"/>
      <c r="J6369" s="3" t="n">
        <f aca="false">ROUND((G6369-G6368)/G6368*100,2)</f>
        <v>1.85</v>
      </c>
      <c r="K6369" s="3" t="str">
        <f aca="false">B6369&amp;"_"&amp;C6369</f>
        <v>13_2025-05-29</v>
      </c>
    </row>
    <row r="6370" customFormat="false" ht="15" hidden="false" customHeight="false" outlineLevel="0" collapsed="false">
      <c r="A6370" s="3" t="n">
        <v>6369</v>
      </c>
      <c r="B6370" s="3" t="n">
        <v>13</v>
      </c>
      <c r="C6370" s="3" t="s">
        <v>425</v>
      </c>
      <c r="D6370" s="4" t="n">
        <v>44.07</v>
      </c>
      <c r="E6370" s="4" t="n">
        <v>44.29</v>
      </c>
      <c r="F6370" s="4" t="n">
        <v>43.94</v>
      </c>
      <c r="G6370" s="4" t="n">
        <v>43.95</v>
      </c>
      <c r="H6370" s="5" t="n">
        <v>3876684</v>
      </c>
      <c r="I6370" s="3"/>
      <c r="J6370" s="3" t="n">
        <f aca="false">ROUND((G6370-G6369)/G6369*100,2)</f>
        <v>2.45</v>
      </c>
      <c r="K6370" s="3" t="str">
        <f aca="false">B6370&amp;"_"&amp;C6370</f>
        <v>13_2025-05-30</v>
      </c>
    </row>
    <row r="6371" customFormat="false" ht="15" hidden="false" customHeight="false" outlineLevel="0" collapsed="false">
      <c r="A6371" s="3" t="n">
        <v>6370</v>
      </c>
      <c r="B6371" s="3" t="n">
        <v>13</v>
      </c>
      <c r="C6371" s="3" t="s">
        <v>426</v>
      </c>
      <c r="D6371" s="4" t="n">
        <v>45.66</v>
      </c>
      <c r="E6371" s="4" t="n">
        <v>45.71</v>
      </c>
      <c r="F6371" s="4" t="n">
        <v>45.35</v>
      </c>
      <c r="G6371" s="4" t="n">
        <v>45.52</v>
      </c>
      <c r="H6371" s="5" t="n">
        <v>4295665</v>
      </c>
      <c r="I6371" s="3"/>
      <c r="J6371" s="3" t="n">
        <f aca="false">ROUND((G6371-G6370)/G6370*100,2)</f>
        <v>3.57</v>
      </c>
      <c r="K6371" s="3" t="str">
        <f aca="false">B6371&amp;"_"&amp;C6371</f>
        <v>13_2025-06-02</v>
      </c>
    </row>
    <row r="6372" customFormat="false" ht="15" hidden="false" customHeight="false" outlineLevel="0" collapsed="false">
      <c r="A6372" s="3" t="n">
        <v>6371</v>
      </c>
      <c r="B6372" s="3" t="n">
        <v>13</v>
      </c>
      <c r="C6372" s="3" t="s">
        <v>427</v>
      </c>
      <c r="D6372" s="4" t="n">
        <v>45.31</v>
      </c>
      <c r="E6372" s="4" t="n">
        <v>45.44</v>
      </c>
      <c r="F6372" s="4" t="n">
        <v>45</v>
      </c>
      <c r="G6372" s="4" t="n">
        <v>45.26</v>
      </c>
      <c r="H6372" s="5" t="n">
        <v>3432528</v>
      </c>
      <c r="I6372" s="3"/>
      <c r="J6372" s="3" t="n">
        <f aca="false">ROUND((G6372-G6371)/G6371*100,2)</f>
        <v>-0.57</v>
      </c>
      <c r="K6372" s="3" t="str">
        <f aca="false">B6372&amp;"_"&amp;C6372</f>
        <v>13_2025-06-03</v>
      </c>
    </row>
    <row r="6373" customFormat="false" ht="15" hidden="false" customHeight="false" outlineLevel="0" collapsed="false">
      <c r="A6373" s="3" t="n">
        <v>6372</v>
      </c>
      <c r="B6373" s="3" t="n">
        <v>13</v>
      </c>
      <c r="C6373" s="3" t="s">
        <v>428</v>
      </c>
      <c r="D6373" s="4" t="n">
        <v>45.94</v>
      </c>
      <c r="E6373" s="4" t="n">
        <v>46.08</v>
      </c>
      <c r="F6373" s="4" t="n">
        <v>45.92</v>
      </c>
      <c r="G6373" s="4" t="n">
        <v>45.99</v>
      </c>
      <c r="H6373" s="5" t="n">
        <v>4568469</v>
      </c>
      <c r="I6373" s="3"/>
      <c r="J6373" s="3" t="n">
        <f aca="false">ROUND((G6373-G6372)/G6372*100,2)</f>
        <v>1.61</v>
      </c>
      <c r="K6373" s="3" t="str">
        <f aca="false">B6373&amp;"_"&amp;C6373</f>
        <v>13_2025-06-04</v>
      </c>
    </row>
    <row r="6374" customFormat="false" ht="15" hidden="false" customHeight="false" outlineLevel="0" collapsed="false">
      <c r="A6374" s="3" t="n">
        <v>6373</v>
      </c>
      <c r="B6374" s="3" t="n">
        <v>13</v>
      </c>
      <c r="C6374" s="3" t="s">
        <v>429</v>
      </c>
      <c r="D6374" s="4" t="n">
        <v>43.9</v>
      </c>
      <c r="E6374" s="4" t="n">
        <v>43.97</v>
      </c>
      <c r="F6374" s="4" t="n">
        <v>43.77</v>
      </c>
      <c r="G6374" s="4" t="n">
        <v>43.87</v>
      </c>
      <c r="H6374" s="5" t="n">
        <v>7151864</v>
      </c>
      <c r="I6374" s="3"/>
      <c r="J6374" s="3" t="n">
        <f aca="false">ROUND((G6374-G6373)/G6373*100,2)</f>
        <v>-4.61</v>
      </c>
      <c r="K6374" s="3" t="str">
        <f aca="false">B6374&amp;"_"&amp;C6374</f>
        <v>13_2025-06-05</v>
      </c>
    </row>
    <row r="6375" customFormat="false" ht="15" hidden="false" customHeight="false" outlineLevel="0" collapsed="false">
      <c r="A6375" s="3" t="n">
        <v>6374</v>
      </c>
      <c r="B6375" s="3" t="n">
        <v>13</v>
      </c>
      <c r="C6375" s="3" t="s">
        <v>430</v>
      </c>
      <c r="D6375" s="4" t="n">
        <v>44.28</v>
      </c>
      <c r="E6375" s="4" t="n">
        <v>44.5</v>
      </c>
      <c r="F6375" s="4" t="n">
        <v>44.25</v>
      </c>
      <c r="G6375" s="4" t="n">
        <v>44.34</v>
      </c>
      <c r="H6375" s="5" t="n">
        <v>3622567</v>
      </c>
      <c r="I6375" s="3"/>
      <c r="J6375" s="3" t="n">
        <f aca="false">ROUND((G6375-G6374)/G6374*100,2)</f>
        <v>1.07</v>
      </c>
      <c r="K6375" s="3" t="str">
        <f aca="false">B6375&amp;"_"&amp;C6375</f>
        <v>13_2025-06-06</v>
      </c>
    </row>
    <row r="6376" customFormat="false" ht="15" hidden="false" customHeight="false" outlineLevel="0" collapsed="false">
      <c r="A6376" s="3" t="n">
        <v>6375</v>
      </c>
      <c r="B6376" s="3" t="n">
        <v>13</v>
      </c>
      <c r="C6376" s="3" t="s">
        <v>431</v>
      </c>
      <c r="D6376" s="4" t="n">
        <v>45.68</v>
      </c>
      <c r="E6376" s="4" t="n">
        <v>45.95</v>
      </c>
      <c r="F6376" s="4" t="n">
        <v>45.39</v>
      </c>
      <c r="G6376" s="4" t="n">
        <v>45.65</v>
      </c>
      <c r="H6376" s="5" t="n">
        <v>1935415</v>
      </c>
      <c r="I6376" s="3"/>
      <c r="J6376" s="3" t="n">
        <f aca="false">ROUND((G6376-G6375)/G6375*100,2)</f>
        <v>2.95</v>
      </c>
      <c r="K6376" s="3" t="str">
        <f aca="false">B6376&amp;"_"&amp;C6376</f>
        <v>13_2025-06-09</v>
      </c>
    </row>
    <row r="6377" customFormat="false" ht="15" hidden="false" customHeight="false" outlineLevel="0" collapsed="false">
      <c r="A6377" s="3" t="n">
        <v>6376</v>
      </c>
      <c r="B6377" s="3" t="n">
        <v>13</v>
      </c>
      <c r="C6377" s="3" t="s">
        <v>432</v>
      </c>
      <c r="D6377" s="4" t="n">
        <v>45.14</v>
      </c>
      <c r="E6377" s="4" t="n">
        <v>45.3</v>
      </c>
      <c r="F6377" s="4" t="n">
        <v>44.97</v>
      </c>
      <c r="G6377" s="4" t="n">
        <v>45.27</v>
      </c>
      <c r="H6377" s="5" t="n">
        <v>7193227</v>
      </c>
      <c r="I6377" s="3"/>
      <c r="J6377" s="3" t="n">
        <f aca="false">ROUND((G6377-G6376)/G6376*100,2)</f>
        <v>-0.83</v>
      </c>
      <c r="K6377" s="3" t="str">
        <f aca="false">B6377&amp;"_"&amp;C6377</f>
        <v>13_2025-06-10</v>
      </c>
    </row>
    <row r="6378" customFormat="false" ht="15" hidden="false" customHeight="false" outlineLevel="0" collapsed="false">
      <c r="A6378" s="3" t="n">
        <v>6377</v>
      </c>
      <c r="B6378" s="3" t="n">
        <v>13</v>
      </c>
      <c r="C6378" s="3" t="s">
        <v>433</v>
      </c>
      <c r="D6378" s="4" t="n">
        <v>45.46</v>
      </c>
      <c r="E6378" s="4" t="n">
        <v>45.57</v>
      </c>
      <c r="F6378" s="4" t="n">
        <v>45.43</v>
      </c>
      <c r="G6378" s="4" t="n">
        <v>45.53</v>
      </c>
      <c r="H6378" s="5" t="n">
        <v>3519816</v>
      </c>
      <c r="I6378" s="3"/>
      <c r="J6378" s="3" t="n">
        <f aca="false">ROUND((G6378-G6377)/G6377*100,2)</f>
        <v>0.57</v>
      </c>
      <c r="K6378" s="3" t="str">
        <f aca="false">B6378&amp;"_"&amp;C6378</f>
        <v>13_2025-06-11</v>
      </c>
    </row>
    <row r="6379" customFormat="false" ht="15" hidden="false" customHeight="false" outlineLevel="0" collapsed="false">
      <c r="A6379" s="3" t="n">
        <v>6378</v>
      </c>
      <c r="B6379" s="3" t="n">
        <v>13</v>
      </c>
      <c r="C6379" s="3" t="s">
        <v>434</v>
      </c>
      <c r="D6379" s="4" t="n">
        <v>45.85</v>
      </c>
      <c r="E6379" s="4" t="n">
        <v>46.06</v>
      </c>
      <c r="F6379" s="4" t="n">
        <v>45.47</v>
      </c>
      <c r="G6379" s="4" t="n">
        <v>45.71</v>
      </c>
      <c r="H6379" s="5" t="n">
        <v>2268669</v>
      </c>
      <c r="I6379" s="3"/>
      <c r="J6379" s="3" t="n">
        <f aca="false">ROUND((G6379-G6378)/G6378*100,2)</f>
        <v>0.4</v>
      </c>
      <c r="K6379" s="3" t="str">
        <f aca="false">B6379&amp;"_"&amp;C6379</f>
        <v>13_2025-06-12</v>
      </c>
    </row>
    <row r="6380" customFormat="false" ht="15" hidden="false" customHeight="false" outlineLevel="0" collapsed="false">
      <c r="A6380" s="3" t="n">
        <v>6379</v>
      </c>
      <c r="B6380" s="3" t="n">
        <v>13</v>
      </c>
      <c r="C6380" s="3" t="s">
        <v>435</v>
      </c>
      <c r="D6380" s="4" t="n">
        <v>46.07</v>
      </c>
      <c r="E6380" s="4" t="n">
        <v>46.08</v>
      </c>
      <c r="F6380" s="4" t="n">
        <v>45.96</v>
      </c>
      <c r="G6380" s="4" t="n">
        <v>46</v>
      </c>
      <c r="H6380" s="5" t="n">
        <v>7110559</v>
      </c>
      <c r="I6380" s="3"/>
      <c r="J6380" s="3" t="n">
        <f aca="false">ROUND((G6380-G6379)/G6379*100,2)</f>
        <v>0.63</v>
      </c>
      <c r="K6380" s="3" t="str">
        <f aca="false">B6380&amp;"_"&amp;C6380</f>
        <v>13_2025-06-13</v>
      </c>
    </row>
    <row r="6381" customFormat="false" ht="15" hidden="false" customHeight="false" outlineLevel="0" collapsed="false">
      <c r="A6381" s="3" t="n">
        <v>6380</v>
      </c>
      <c r="B6381" s="3" t="n">
        <v>13</v>
      </c>
      <c r="C6381" s="3" t="s">
        <v>436</v>
      </c>
      <c r="D6381" s="4" t="n">
        <v>46.77</v>
      </c>
      <c r="E6381" s="4" t="n">
        <v>47.03</v>
      </c>
      <c r="F6381" s="4" t="n">
        <v>46.52</v>
      </c>
      <c r="G6381" s="4" t="n">
        <v>46.63</v>
      </c>
      <c r="H6381" s="5" t="n">
        <v>7570021</v>
      </c>
      <c r="I6381" s="3"/>
      <c r="J6381" s="3" t="n">
        <f aca="false">ROUND((G6381-G6380)/G6380*100,2)</f>
        <v>1.37</v>
      </c>
      <c r="K6381" s="3" t="str">
        <f aca="false">B6381&amp;"_"&amp;C6381</f>
        <v>13_2025-06-16</v>
      </c>
    </row>
    <row r="6382" customFormat="false" ht="15" hidden="false" customHeight="false" outlineLevel="0" collapsed="false">
      <c r="A6382" s="3" t="n">
        <v>6381</v>
      </c>
      <c r="B6382" s="3" t="n">
        <v>13</v>
      </c>
      <c r="C6382" s="3" t="s">
        <v>437</v>
      </c>
      <c r="D6382" s="4" t="n">
        <v>46.15</v>
      </c>
      <c r="E6382" s="4" t="n">
        <v>46.46</v>
      </c>
      <c r="F6382" s="4" t="n">
        <v>46.15</v>
      </c>
      <c r="G6382" s="4" t="n">
        <v>46.25</v>
      </c>
      <c r="H6382" s="5" t="n">
        <v>1545781</v>
      </c>
      <c r="I6382" s="3"/>
      <c r="J6382" s="3" t="n">
        <f aca="false">ROUND((G6382-G6381)/G6381*100,2)</f>
        <v>-0.81</v>
      </c>
      <c r="K6382" s="3" t="str">
        <f aca="false">B6382&amp;"_"&amp;C6382</f>
        <v>13_2025-06-17</v>
      </c>
    </row>
    <row r="6383" customFormat="false" ht="15" hidden="false" customHeight="false" outlineLevel="0" collapsed="false">
      <c r="A6383" s="3" t="n">
        <v>6382</v>
      </c>
      <c r="B6383" s="3" t="n">
        <v>13</v>
      </c>
      <c r="C6383" s="3" t="s">
        <v>438</v>
      </c>
      <c r="D6383" s="4" t="n">
        <v>46.2</v>
      </c>
      <c r="E6383" s="4" t="n">
        <v>46.53</v>
      </c>
      <c r="F6383" s="4" t="n">
        <v>45.99</v>
      </c>
      <c r="G6383" s="4" t="n">
        <v>46.3</v>
      </c>
      <c r="H6383" s="5" t="n">
        <v>2398534</v>
      </c>
      <c r="I6383" s="3"/>
      <c r="J6383" s="3" t="n">
        <f aca="false">ROUND((G6383-G6382)/G6382*100,2)</f>
        <v>0.11</v>
      </c>
      <c r="K6383" s="3" t="str">
        <f aca="false">B6383&amp;"_"&amp;C6383</f>
        <v>13_2025-06-18</v>
      </c>
    </row>
    <row r="6384" customFormat="false" ht="15" hidden="false" customHeight="false" outlineLevel="0" collapsed="false">
      <c r="A6384" s="3" t="n">
        <v>6383</v>
      </c>
      <c r="B6384" s="3" t="n">
        <v>13</v>
      </c>
      <c r="C6384" s="3" t="s">
        <v>439</v>
      </c>
      <c r="D6384" s="4" t="n">
        <v>46.46</v>
      </c>
      <c r="E6384" s="4" t="n">
        <v>46.68</v>
      </c>
      <c r="F6384" s="4" t="n">
        <v>46.21</v>
      </c>
      <c r="G6384" s="4" t="n">
        <v>46.34</v>
      </c>
      <c r="H6384" s="5" t="n">
        <v>722283</v>
      </c>
      <c r="I6384" s="3"/>
      <c r="J6384" s="3" t="n">
        <f aca="false">ROUND((G6384-G6383)/G6383*100,2)</f>
        <v>0.09</v>
      </c>
      <c r="K6384" s="3" t="str">
        <f aca="false">B6384&amp;"_"&amp;C6384</f>
        <v>13_2025-06-19</v>
      </c>
    </row>
    <row r="6385" customFormat="false" ht="15" hidden="false" customHeight="false" outlineLevel="0" collapsed="false">
      <c r="A6385" s="3" t="n">
        <v>6384</v>
      </c>
      <c r="B6385" s="3" t="n">
        <v>13</v>
      </c>
      <c r="C6385" s="3" t="s">
        <v>440</v>
      </c>
      <c r="D6385" s="4" t="n">
        <v>47.42</v>
      </c>
      <c r="E6385" s="4" t="n">
        <v>47.59</v>
      </c>
      <c r="F6385" s="4" t="n">
        <v>47.11</v>
      </c>
      <c r="G6385" s="4" t="n">
        <v>47.31</v>
      </c>
      <c r="H6385" s="5" t="n">
        <v>5388595</v>
      </c>
      <c r="I6385" s="3"/>
      <c r="J6385" s="3" t="n">
        <f aca="false">ROUND((G6385-G6384)/G6384*100,2)</f>
        <v>2.09</v>
      </c>
      <c r="K6385" s="3" t="str">
        <f aca="false">B6385&amp;"_"&amp;C6385</f>
        <v>13_2025-06-20</v>
      </c>
    </row>
    <row r="6386" customFormat="false" ht="15" hidden="false" customHeight="false" outlineLevel="0" collapsed="false">
      <c r="A6386" s="3" t="n">
        <v>6385</v>
      </c>
      <c r="B6386" s="3" t="n">
        <v>13</v>
      </c>
      <c r="C6386" s="3" t="s">
        <v>441</v>
      </c>
      <c r="D6386" s="4" t="n">
        <v>46.42</v>
      </c>
      <c r="E6386" s="4" t="n">
        <v>46.57</v>
      </c>
      <c r="F6386" s="4" t="n">
        <v>46.21</v>
      </c>
      <c r="G6386" s="4" t="n">
        <v>46.39</v>
      </c>
      <c r="H6386" s="5" t="n">
        <v>7324465</v>
      </c>
      <c r="I6386" s="3"/>
      <c r="J6386" s="3" t="n">
        <f aca="false">ROUND((G6386-G6385)/G6385*100,2)</f>
        <v>-1.94</v>
      </c>
      <c r="K6386" s="3" t="str">
        <f aca="false">B6386&amp;"_"&amp;C6386</f>
        <v>13_2025-06-23</v>
      </c>
    </row>
    <row r="6387" customFormat="false" ht="15" hidden="false" customHeight="false" outlineLevel="0" collapsed="false">
      <c r="A6387" s="3" t="n">
        <v>6386</v>
      </c>
      <c r="B6387" s="3" t="n">
        <v>13</v>
      </c>
      <c r="C6387" s="3" t="s">
        <v>442</v>
      </c>
      <c r="D6387" s="4" t="n">
        <v>45.34</v>
      </c>
      <c r="E6387" s="4" t="n">
        <v>45.47</v>
      </c>
      <c r="F6387" s="4" t="n">
        <v>45.21</v>
      </c>
      <c r="G6387" s="4" t="n">
        <v>45.36</v>
      </c>
      <c r="H6387" s="5" t="n">
        <v>888567</v>
      </c>
      <c r="I6387" s="3"/>
      <c r="J6387" s="3" t="n">
        <f aca="false">ROUND((G6387-G6386)/G6386*100,2)</f>
        <v>-2.22</v>
      </c>
      <c r="K6387" s="3" t="str">
        <f aca="false">B6387&amp;"_"&amp;C6387</f>
        <v>13_2025-06-24</v>
      </c>
    </row>
    <row r="6388" customFormat="false" ht="15" hidden="false" customHeight="false" outlineLevel="0" collapsed="false">
      <c r="A6388" s="3" t="n">
        <v>6387</v>
      </c>
      <c r="B6388" s="3" t="n">
        <v>13</v>
      </c>
      <c r="C6388" s="3" t="s">
        <v>443</v>
      </c>
      <c r="D6388" s="4" t="n">
        <v>43.69</v>
      </c>
      <c r="E6388" s="4" t="n">
        <v>43.81</v>
      </c>
      <c r="F6388" s="4" t="n">
        <v>43.52</v>
      </c>
      <c r="G6388" s="4" t="n">
        <v>43.56</v>
      </c>
      <c r="H6388" s="5" t="n">
        <v>797879</v>
      </c>
      <c r="I6388" s="3"/>
      <c r="J6388" s="3" t="n">
        <f aca="false">ROUND((G6388-G6387)/G6387*100,2)</f>
        <v>-3.97</v>
      </c>
      <c r="K6388" s="3" t="str">
        <f aca="false">B6388&amp;"_"&amp;C6388</f>
        <v>13_2025-06-25</v>
      </c>
    </row>
    <row r="6389" customFormat="false" ht="15" hidden="false" customHeight="false" outlineLevel="0" collapsed="false">
      <c r="A6389" s="3" t="n">
        <v>6388</v>
      </c>
      <c r="B6389" s="3" t="n">
        <v>13</v>
      </c>
      <c r="C6389" s="3" t="s">
        <v>444</v>
      </c>
      <c r="D6389" s="4" t="n">
        <v>43.17</v>
      </c>
      <c r="E6389" s="4" t="n">
        <v>43.22</v>
      </c>
      <c r="F6389" s="4" t="n">
        <v>43.05</v>
      </c>
      <c r="G6389" s="4" t="n">
        <v>43.12</v>
      </c>
      <c r="H6389" s="5" t="n">
        <v>5661118</v>
      </c>
      <c r="I6389" s="3"/>
      <c r="J6389" s="3" t="n">
        <f aca="false">ROUND((G6389-G6388)/G6388*100,2)</f>
        <v>-1.01</v>
      </c>
      <c r="K6389" s="3" t="str">
        <f aca="false">B6389&amp;"_"&amp;C6389</f>
        <v>13_2025-06-26</v>
      </c>
    </row>
    <row r="6390" customFormat="false" ht="15" hidden="false" customHeight="false" outlineLevel="0" collapsed="false">
      <c r="A6390" s="3" t="n">
        <v>6389</v>
      </c>
      <c r="B6390" s="3" t="n">
        <v>13</v>
      </c>
      <c r="C6390" s="3" t="s">
        <v>445</v>
      </c>
      <c r="D6390" s="4" t="n">
        <v>44.81</v>
      </c>
      <c r="E6390" s="4" t="n">
        <v>45.04</v>
      </c>
      <c r="F6390" s="4" t="n">
        <v>44.64</v>
      </c>
      <c r="G6390" s="4" t="n">
        <v>44.74</v>
      </c>
      <c r="H6390" s="5" t="n">
        <v>1047819</v>
      </c>
      <c r="I6390" s="3"/>
      <c r="J6390" s="3" t="n">
        <f aca="false">ROUND((G6390-G6389)/G6389*100,2)</f>
        <v>3.76</v>
      </c>
      <c r="K6390" s="3" t="str">
        <f aca="false">B6390&amp;"_"&amp;C6390</f>
        <v>13_2025-06-27</v>
      </c>
    </row>
    <row r="6391" customFormat="false" ht="15" hidden="false" customHeight="false" outlineLevel="0" collapsed="false">
      <c r="A6391" s="3" t="n">
        <v>6390</v>
      </c>
      <c r="B6391" s="3" t="n">
        <v>13</v>
      </c>
      <c r="C6391" s="3" t="s">
        <v>446</v>
      </c>
      <c r="D6391" s="4" t="n">
        <v>45.02</v>
      </c>
      <c r="E6391" s="4" t="n">
        <v>45.24</v>
      </c>
      <c r="F6391" s="4" t="n">
        <v>44.75</v>
      </c>
      <c r="G6391" s="4" t="n">
        <v>44.95</v>
      </c>
      <c r="H6391" s="5" t="n">
        <v>5860135</v>
      </c>
      <c r="I6391" s="3"/>
      <c r="J6391" s="3" t="n">
        <f aca="false">ROUND((G6391-G6390)/G6390*100,2)</f>
        <v>0.47</v>
      </c>
      <c r="K6391" s="3" t="str">
        <f aca="false">B6391&amp;"_"&amp;C6391</f>
        <v>13_2025-06-30</v>
      </c>
    </row>
    <row r="6392" customFormat="false" ht="15" hidden="false" customHeight="false" outlineLevel="0" collapsed="false">
      <c r="A6392" s="3" t="n">
        <v>6391</v>
      </c>
      <c r="B6392" s="3" t="n">
        <v>13</v>
      </c>
      <c r="C6392" s="3" t="s">
        <v>447</v>
      </c>
      <c r="D6392" s="4" t="n">
        <v>42.87</v>
      </c>
      <c r="E6392" s="4" t="n">
        <v>43.06</v>
      </c>
      <c r="F6392" s="4" t="n">
        <v>42.62</v>
      </c>
      <c r="G6392" s="4" t="n">
        <v>42.94</v>
      </c>
      <c r="H6392" s="5" t="n">
        <v>3084989</v>
      </c>
      <c r="I6392" s="3"/>
      <c r="J6392" s="3" t="n">
        <f aca="false">ROUND((G6392-G6391)/G6391*100,2)</f>
        <v>-4.47</v>
      </c>
      <c r="K6392" s="3" t="str">
        <f aca="false">B6392&amp;"_"&amp;C6392</f>
        <v>13_2025-07-01</v>
      </c>
    </row>
    <row r="6393" customFormat="false" ht="15" hidden="false" customHeight="false" outlineLevel="0" collapsed="false">
      <c r="A6393" s="3" t="n">
        <v>6392</v>
      </c>
      <c r="B6393" s="3" t="n">
        <v>13</v>
      </c>
      <c r="C6393" s="3" t="s">
        <v>448</v>
      </c>
      <c r="D6393" s="4" t="n">
        <v>42.91</v>
      </c>
      <c r="E6393" s="4" t="n">
        <v>43.11</v>
      </c>
      <c r="F6393" s="4" t="n">
        <v>42.68</v>
      </c>
      <c r="G6393" s="4" t="n">
        <v>43.02</v>
      </c>
      <c r="H6393" s="5" t="n">
        <v>3776510</v>
      </c>
      <c r="I6393" s="3"/>
      <c r="J6393" s="3" t="n">
        <f aca="false">ROUND((G6393-G6392)/G6392*100,2)</f>
        <v>0.19</v>
      </c>
      <c r="K6393" s="3" t="str">
        <f aca="false">B6393&amp;"_"&amp;C6393</f>
        <v>13_2025-07-02</v>
      </c>
    </row>
    <row r="6394" customFormat="false" ht="15" hidden="false" customHeight="false" outlineLevel="0" collapsed="false">
      <c r="A6394" s="3" t="n">
        <v>6393</v>
      </c>
      <c r="B6394" s="3" t="n">
        <v>13</v>
      </c>
      <c r="C6394" s="3" t="s">
        <v>449</v>
      </c>
      <c r="D6394" s="4" t="n">
        <v>44.01</v>
      </c>
      <c r="E6394" s="4" t="n">
        <v>44.07</v>
      </c>
      <c r="F6394" s="4" t="n">
        <v>43.93</v>
      </c>
      <c r="G6394" s="4" t="n">
        <v>43.98</v>
      </c>
      <c r="H6394" s="5" t="n">
        <v>7985668</v>
      </c>
      <c r="I6394" s="3"/>
      <c r="J6394" s="3" t="n">
        <f aca="false">ROUND((G6394-G6393)/G6393*100,2)</f>
        <v>2.23</v>
      </c>
      <c r="K6394" s="3" t="str">
        <f aca="false">B6394&amp;"_"&amp;C6394</f>
        <v>13_2025-07-03</v>
      </c>
    </row>
    <row r="6395" customFormat="false" ht="15" hidden="false" customHeight="false" outlineLevel="0" collapsed="false">
      <c r="A6395" s="3" t="n">
        <v>6394</v>
      </c>
      <c r="B6395" s="3" t="n">
        <v>13</v>
      </c>
      <c r="C6395" s="3" t="s">
        <v>450</v>
      </c>
      <c r="D6395" s="4" t="n">
        <v>41.51</v>
      </c>
      <c r="E6395" s="4" t="n">
        <v>41.71</v>
      </c>
      <c r="F6395" s="4" t="n">
        <v>41.32</v>
      </c>
      <c r="G6395" s="4" t="n">
        <v>41.53</v>
      </c>
      <c r="H6395" s="5" t="n">
        <v>5849820</v>
      </c>
      <c r="I6395" s="3"/>
      <c r="J6395" s="3" t="n">
        <f aca="false">ROUND((G6395-G6394)/G6394*100,2)</f>
        <v>-5.57</v>
      </c>
      <c r="K6395" s="3" t="str">
        <f aca="false">B6395&amp;"_"&amp;C6395</f>
        <v>13_2025-07-04</v>
      </c>
    </row>
    <row r="6396" customFormat="false" ht="15" hidden="false" customHeight="false" outlineLevel="0" collapsed="false">
      <c r="A6396" s="3" t="n">
        <v>6395</v>
      </c>
      <c r="B6396" s="3" t="n">
        <v>13</v>
      </c>
      <c r="C6396" s="3" t="s">
        <v>451</v>
      </c>
      <c r="D6396" s="4" t="n">
        <v>40.79</v>
      </c>
      <c r="E6396" s="4" t="n">
        <v>41.03</v>
      </c>
      <c r="F6396" s="4" t="n">
        <v>40.76</v>
      </c>
      <c r="G6396" s="4" t="n">
        <v>40.89</v>
      </c>
      <c r="H6396" s="5" t="n">
        <v>4634989</v>
      </c>
      <c r="I6396" s="3"/>
      <c r="J6396" s="3" t="n">
        <f aca="false">ROUND((G6396-G6395)/G6395*100,2)</f>
        <v>-1.54</v>
      </c>
      <c r="K6396" s="3" t="str">
        <f aca="false">B6396&amp;"_"&amp;C6396</f>
        <v>13_2025-07-07</v>
      </c>
    </row>
    <row r="6397" customFormat="false" ht="15" hidden="false" customHeight="false" outlineLevel="0" collapsed="false">
      <c r="A6397" s="3" t="n">
        <v>6396</v>
      </c>
      <c r="B6397" s="3" t="n">
        <v>13</v>
      </c>
      <c r="C6397" s="3" t="s">
        <v>452</v>
      </c>
      <c r="D6397" s="4" t="n">
        <v>40.64</v>
      </c>
      <c r="E6397" s="4" t="n">
        <v>40.76</v>
      </c>
      <c r="F6397" s="4" t="n">
        <v>40.49</v>
      </c>
      <c r="G6397" s="4" t="n">
        <v>40.54</v>
      </c>
      <c r="H6397" s="5" t="n">
        <v>3359950</v>
      </c>
      <c r="I6397" s="3"/>
      <c r="J6397" s="3" t="n">
        <f aca="false">ROUND((G6397-G6396)/G6396*100,2)</f>
        <v>-0.86</v>
      </c>
      <c r="K6397" s="3" t="str">
        <f aca="false">B6397&amp;"_"&amp;C6397</f>
        <v>13_2025-07-08</v>
      </c>
    </row>
    <row r="6398" customFormat="false" ht="15" hidden="false" customHeight="false" outlineLevel="0" collapsed="false">
      <c r="A6398" s="3" t="n">
        <v>6397</v>
      </c>
      <c r="B6398" s="3" t="n">
        <v>13</v>
      </c>
      <c r="C6398" s="3" t="s">
        <v>453</v>
      </c>
      <c r="D6398" s="4" t="n">
        <v>40.86</v>
      </c>
      <c r="E6398" s="4" t="n">
        <v>41.17</v>
      </c>
      <c r="F6398" s="4" t="n">
        <v>40.73</v>
      </c>
      <c r="G6398" s="4" t="n">
        <v>40.97</v>
      </c>
      <c r="H6398" s="5" t="n">
        <v>3698594</v>
      </c>
      <c r="I6398" s="3"/>
      <c r="J6398" s="3" t="n">
        <f aca="false">ROUND((G6398-G6397)/G6397*100,2)</f>
        <v>1.06</v>
      </c>
      <c r="K6398" s="3" t="str">
        <f aca="false">B6398&amp;"_"&amp;C6398</f>
        <v>13_2025-07-09</v>
      </c>
    </row>
    <row r="6399" customFormat="false" ht="15" hidden="false" customHeight="false" outlineLevel="0" collapsed="false">
      <c r="A6399" s="3" t="n">
        <v>6398</v>
      </c>
      <c r="B6399" s="3" t="n">
        <v>13</v>
      </c>
      <c r="C6399" s="3" t="s">
        <v>454</v>
      </c>
      <c r="D6399" s="4" t="n">
        <v>41.95</v>
      </c>
      <c r="E6399" s="4" t="n">
        <v>42.33</v>
      </c>
      <c r="F6399" s="4" t="n">
        <v>41.76</v>
      </c>
      <c r="G6399" s="4" t="n">
        <v>42.11</v>
      </c>
      <c r="H6399" s="5" t="n">
        <v>797986</v>
      </c>
      <c r="I6399" s="3"/>
      <c r="J6399" s="3" t="n">
        <f aca="false">ROUND((G6399-G6398)/G6398*100,2)</f>
        <v>2.78</v>
      </c>
      <c r="K6399" s="3" t="str">
        <f aca="false">B6399&amp;"_"&amp;C6399</f>
        <v>13_2025-07-10</v>
      </c>
    </row>
    <row r="6400" customFormat="false" ht="15" hidden="false" customHeight="false" outlineLevel="0" collapsed="false">
      <c r="A6400" s="3" t="n">
        <v>6399</v>
      </c>
      <c r="B6400" s="3" t="n">
        <v>13</v>
      </c>
      <c r="C6400" s="3" t="s">
        <v>455</v>
      </c>
      <c r="D6400" s="4" t="n">
        <v>42.78</v>
      </c>
      <c r="E6400" s="4" t="n">
        <v>43.07</v>
      </c>
      <c r="F6400" s="4" t="n">
        <v>42.58</v>
      </c>
      <c r="G6400" s="4" t="n">
        <v>42.83</v>
      </c>
      <c r="H6400" s="5" t="n">
        <v>2232387</v>
      </c>
      <c r="I6400" s="3"/>
      <c r="J6400" s="3" t="n">
        <f aca="false">ROUND((G6400-G6399)/G6399*100,2)</f>
        <v>1.71</v>
      </c>
      <c r="K6400" s="3" t="str">
        <f aca="false">B6400&amp;"_"&amp;C6400</f>
        <v>13_2025-07-11</v>
      </c>
    </row>
    <row r="6401" customFormat="false" ht="15" hidden="false" customHeight="false" outlineLevel="0" collapsed="false">
      <c r="A6401" s="3" t="n">
        <v>6400</v>
      </c>
      <c r="B6401" s="3" t="n">
        <v>13</v>
      </c>
      <c r="C6401" s="3" t="s">
        <v>456</v>
      </c>
      <c r="D6401" s="4" t="n">
        <v>44.42</v>
      </c>
      <c r="E6401" s="4" t="n">
        <v>44.58</v>
      </c>
      <c r="F6401" s="4" t="n">
        <v>44.26</v>
      </c>
      <c r="G6401" s="4" t="n">
        <v>44.42</v>
      </c>
      <c r="H6401" s="5" t="n">
        <v>1030823</v>
      </c>
      <c r="I6401" s="3"/>
      <c r="J6401" s="3" t="n">
        <f aca="false">ROUND((G6401-G6400)/G6400*100,2)</f>
        <v>3.71</v>
      </c>
      <c r="K6401" s="3" t="str">
        <f aca="false">B6401&amp;"_"&amp;C6401</f>
        <v>13_2025-07-14</v>
      </c>
    </row>
    <row r="6402" customFormat="false" ht="15" hidden="false" customHeight="false" outlineLevel="0" collapsed="false">
      <c r="A6402" s="3" t="n">
        <v>6401</v>
      </c>
      <c r="B6402" s="3" t="n">
        <v>13</v>
      </c>
      <c r="C6402" s="3" t="s">
        <v>457</v>
      </c>
      <c r="D6402" s="4" t="n">
        <v>45.26</v>
      </c>
      <c r="E6402" s="4" t="n">
        <v>45.31</v>
      </c>
      <c r="F6402" s="4" t="n">
        <v>45.21</v>
      </c>
      <c r="G6402" s="4" t="n">
        <v>45.23</v>
      </c>
      <c r="H6402" s="5" t="n">
        <v>1933768</v>
      </c>
      <c r="I6402" s="3"/>
      <c r="J6402" s="3" t="n">
        <f aca="false">ROUND((G6402-G6401)/G6401*100,2)</f>
        <v>1.82</v>
      </c>
      <c r="K6402" s="3" t="str">
        <f aca="false">B6402&amp;"_"&amp;C6402</f>
        <v>13_2025-07-15</v>
      </c>
    </row>
    <row r="6403" customFormat="false" ht="15" hidden="false" customHeight="false" outlineLevel="0" collapsed="false">
      <c r="A6403" s="3" t="n">
        <v>6402</v>
      </c>
      <c r="B6403" s="3" t="n">
        <v>13</v>
      </c>
      <c r="C6403" s="3" t="s">
        <v>458</v>
      </c>
      <c r="D6403" s="4" t="n">
        <v>45.6</v>
      </c>
      <c r="E6403" s="4" t="n">
        <v>45.88</v>
      </c>
      <c r="F6403" s="4" t="n">
        <v>45.4</v>
      </c>
      <c r="G6403" s="4" t="n">
        <v>45.69</v>
      </c>
      <c r="H6403" s="5" t="n">
        <v>3096357</v>
      </c>
      <c r="I6403" s="3"/>
      <c r="J6403" s="3" t="n">
        <f aca="false">ROUND((G6403-G6402)/G6402*100,2)</f>
        <v>1.02</v>
      </c>
      <c r="K6403" s="3" t="str">
        <f aca="false">B6403&amp;"_"&amp;C6403</f>
        <v>13_2025-07-16</v>
      </c>
    </row>
    <row r="6404" customFormat="false" ht="15" hidden="false" customHeight="false" outlineLevel="0" collapsed="false">
      <c r="A6404" s="3" t="n">
        <v>6403</v>
      </c>
      <c r="B6404" s="3" t="n">
        <v>13</v>
      </c>
      <c r="C6404" s="3" t="s">
        <v>459</v>
      </c>
      <c r="D6404" s="4" t="n">
        <v>46.91</v>
      </c>
      <c r="E6404" s="4" t="n">
        <v>46.91</v>
      </c>
      <c r="F6404" s="4" t="n">
        <v>46.59</v>
      </c>
      <c r="G6404" s="4" t="n">
        <v>46.73</v>
      </c>
      <c r="H6404" s="5" t="n">
        <v>545974</v>
      </c>
      <c r="I6404" s="3"/>
      <c r="J6404" s="3" t="n">
        <f aca="false">ROUND((G6404-G6403)/G6403*100,2)</f>
        <v>2.28</v>
      </c>
      <c r="K6404" s="3" t="str">
        <f aca="false">B6404&amp;"_"&amp;C6404</f>
        <v>13_2025-07-17</v>
      </c>
    </row>
    <row r="6405" customFormat="false" ht="15" hidden="false" customHeight="false" outlineLevel="0" collapsed="false">
      <c r="A6405" s="3" t="n">
        <v>6404</v>
      </c>
      <c r="B6405" s="3" t="n">
        <v>13</v>
      </c>
      <c r="C6405" s="3" t="s">
        <v>460</v>
      </c>
      <c r="D6405" s="4" t="n">
        <v>44.29</v>
      </c>
      <c r="E6405" s="4" t="n">
        <v>44.53</v>
      </c>
      <c r="F6405" s="4" t="n">
        <v>44.03</v>
      </c>
      <c r="G6405" s="4" t="n">
        <v>44.27</v>
      </c>
      <c r="H6405" s="5" t="n">
        <v>4747567</v>
      </c>
      <c r="I6405" s="3"/>
      <c r="J6405" s="3" t="n">
        <f aca="false">ROUND((G6405-G6404)/G6404*100,2)</f>
        <v>-5.26</v>
      </c>
      <c r="K6405" s="3" t="str">
        <f aca="false">B6405&amp;"_"&amp;C6405</f>
        <v>13_2025-07-18</v>
      </c>
    </row>
    <row r="6406" customFormat="false" ht="15" hidden="false" customHeight="false" outlineLevel="0" collapsed="false">
      <c r="A6406" s="3" t="n">
        <v>6405</v>
      </c>
      <c r="B6406" s="3" t="n">
        <v>13</v>
      </c>
      <c r="C6406" s="3" t="s">
        <v>461</v>
      </c>
      <c r="D6406" s="4" t="n">
        <v>43.71</v>
      </c>
      <c r="E6406" s="4" t="n">
        <v>43.81</v>
      </c>
      <c r="F6406" s="4" t="n">
        <v>43.4</v>
      </c>
      <c r="G6406" s="4" t="n">
        <v>43.61</v>
      </c>
      <c r="H6406" s="5" t="n">
        <v>3920514</v>
      </c>
      <c r="I6406" s="3"/>
      <c r="J6406" s="3" t="n">
        <f aca="false">ROUND((G6406-G6405)/G6405*100,2)</f>
        <v>-1.49</v>
      </c>
      <c r="K6406" s="3" t="str">
        <f aca="false">B6406&amp;"_"&amp;C6406</f>
        <v>13_2025-07-21</v>
      </c>
    </row>
    <row r="6407" customFormat="false" ht="15" hidden="false" customHeight="false" outlineLevel="0" collapsed="false">
      <c r="A6407" s="3" t="n">
        <v>6406</v>
      </c>
      <c r="B6407" s="3" t="n">
        <v>13</v>
      </c>
      <c r="C6407" s="3" t="s">
        <v>462</v>
      </c>
      <c r="D6407" s="4" t="n">
        <v>42.6</v>
      </c>
      <c r="E6407" s="4" t="n">
        <v>42.78</v>
      </c>
      <c r="F6407" s="4" t="n">
        <v>42.49</v>
      </c>
      <c r="G6407" s="4" t="n">
        <v>42.6</v>
      </c>
      <c r="H6407" s="5" t="n">
        <v>6265227</v>
      </c>
      <c r="I6407" s="3"/>
      <c r="J6407" s="3" t="n">
        <f aca="false">ROUND((G6407-G6406)/G6406*100,2)</f>
        <v>-2.32</v>
      </c>
      <c r="K6407" s="3" t="str">
        <f aca="false">B6407&amp;"_"&amp;C6407</f>
        <v>13_2025-07-22</v>
      </c>
    </row>
    <row r="6408" customFormat="false" ht="15" hidden="false" customHeight="false" outlineLevel="0" collapsed="false">
      <c r="A6408" s="3" t="n">
        <v>6407</v>
      </c>
      <c r="B6408" s="3" t="n">
        <v>13</v>
      </c>
      <c r="C6408" s="3" t="s">
        <v>463</v>
      </c>
      <c r="D6408" s="4" t="n">
        <v>42.86</v>
      </c>
      <c r="E6408" s="4" t="n">
        <v>43.09</v>
      </c>
      <c r="F6408" s="4" t="n">
        <v>42.66</v>
      </c>
      <c r="G6408" s="4" t="n">
        <v>42.75</v>
      </c>
      <c r="H6408" s="5" t="n">
        <v>5081655</v>
      </c>
      <c r="I6408" s="3"/>
      <c r="J6408" s="3" t="n">
        <f aca="false">ROUND((G6408-G6407)/G6407*100,2)</f>
        <v>0.35</v>
      </c>
      <c r="K6408" s="3" t="str">
        <f aca="false">B6408&amp;"_"&amp;C6408</f>
        <v>13_2025-07-23</v>
      </c>
    </row>
    <row r="6409" customFormat="false" ht="15" hidden="false" customHeight="false" outlineLevel="0" collapsed="false">
      <c r="A6409" s="3" t="n">
        <v>6408</v>
      </c>
      <c r="B6409" s="3" t="n">
        <v>13</v>
      </c>
      <c r="C6409" s="3" t="s">
        <v>464</v>
      </c>
      <c r="D6409" s="4" t="n">
        <v>44.85</v>
      </c>
      <c r="E6409" s="4" t="n">
        <v>45</v>
      </c>
      <c r="F6409" s="4" t="n">
        <v>44.54</v>
      </c>
      <c r="G6409" s="4" t="n">
        <v>44.74</v>
      </c>
      <c r="H6409" s="5" t="n">
        <v>2584279</v>
      </c>
      <c r="I6409" s="3"/>
      <c r="J6409" s="3" t="n">
        <f aca="false">ROUND((G6409-G6408)/G6408*100,2)</f>
        <v>4.65</v>
      </c>
      <c r="K6409" s="3" t="str">
        <f aca="false">B6409&amp;"_"&amp;C6409</f>
        <v>13_2025-07-24</v>
      </c>
    </row>
    <row r="6410" customFormat="false" ht="15" hidden="false" customHeight="false" outlineLevel="0" collapsed="false">
      <c r="A6410" s="3" t="n">
        <v>6409</v>
      </c>
      <c r="B6410" s="3" t="n">
        <v>13</v>
      </c>
      <c r="C6410" s="3" t="s">
        <v>465</v>
      </c>
      <c r="D6410" s="4" t="n">
        <v>45.67</v>
      </c>
      <c r="E6410" s="4" t="n">
        <v>45.77</v>
      </c>
      <c r="F6410" s="4" t="n">
        <v>45.59</v>
      </c>
      <c r="G6410" s="4" t="n">
        <v>45.64</v>
      </c>
      <c r="H6410" s="5" t="n">
        <v>6845807</v>
      </c>
      <c r="I6410" s="3"/>
      <c r="J6410" s="3" t="n">
        <f aca="false">ROUND((G6410-G6409)/G6409*100,2)</f>
        <v>2.01</v>
      </c>
      <c r="K6410" s="3" t="str">
        <f aca="false">B6410&amp;"_"&amp;C6410</f>
        <v>13_2025-07-25</v>
      </c>
    </row>
    <row r="6411" customFormat="false" ht="15" hidden="false" customHeight="false" outlineLevel="0" collapsed="false">
      <c r="A6411" s="3" t="n">
        <v>6410</v>
      </c>
      <c r="B6411" s="3" t="n">
        <v>13</v>
      </c>
      <c r="C6411" s="3" t="s">
        <v>466</v>
      </c>
      <c r="D6411" s="4" t="n">
        <v>47.25</v>
      </c>
      <c r="E6411" s="4" t="n">
        <v>47.38</v>
      </c>
      <c r="F6411" s="4" t="n">
        <v>47.16</v>
      </c>
      <c r="G6411" s="4" t="n">
        <v>47.37</v>
      </c>
      <c r="H6411" s="5" t="n">
        <v>1004906</v>
      </c>
      <c r="I6411" s="3"/>
      <c r="J6411" s="3" t="n">
        <f aca="false">ROUND((G6411-G6410)/G6410*100,2)</f>
        <v>3.79</v>
      </c>
      <c r="K6411" s="3" t="str">
        <f aca="false">B6411&amp;"_"&amp;C6411</f>
        <v>13_2025-07-28</v>
      </c>
    </row>
    <row r="6412" customFormat="false" ht="15" hidden="false" customHeight="false" outlineLevel="0" collapsed="false">
      <c r="A6412" s="3" t="n">
        <v>6411</v>
      </c>
      <c r="B6412" s="3" t="n">
        <v>13</v>
      </c>
      <c r="C6412" s="3" t="s">
        <v>467</v>
      </c>
      <c r="D6412" s="4" t="n">
        <v>46.91</v>
      </c>
      <c r="E6412" s="4" t="n">
        <v>47.21</v>
      </c>
      <c r="F6412" s="4" t="n">
        <v>46.88</v>
      </c>
      <c r="G6412" s="4" t="n">
        <v>47.02</v>
      </c>
      <c r="H6412" s="5" t="n">
        <v>6107441</v>
      </c>
      <c r="I6412" s="3"/>
      <c r="J6412" s="3" t="n">
        <f aca="false">ROUND((G6412-G6411)/G6411*100,2)</f>
        <v>-0.74</v>
      </c>
      <c r="K6412" s="3" t="str">
        <f aca="false">B6412&amp;"_"&amp;C6412</f>
        <v>13_2025-07-29</v>
      </c>
    </row>
    <row r="6413" customFormat="false" ht="15" hidden="false" customHeight="false" outlineLevel="0" collapsed="false">
      <c r="A6413" s="3" t="n">
        <v>6412</v>
      </c>
      <c r="B6413" s="3" t="n">
        <v>13</v>
      </c>
      <c r="C6413" s="3" t="s">
        <v>468</v>
      </c>
      <c r="D6413" s="4" t="n">
        <v>48.37</v>
      </c>
      <c r="E6413" s="4" t="n">
        <v>48.4</v>
      </c>
      <c r="F6413" s="4" t="n">
        <v>48.04</v>
      </c>
      <c r="G6413" s="4" t="n">
        <v>48.21</v>
      </c>
      <c r="H6413" s="5" t="n">
        <v>4234131</v>
      </c>
      <c r="I6413" s="3"/>
      <c r="J6413" s="3" t="n">
        <f aca="false">ROUND((G6413-G6412)/G6412*100,2)</f>
        <v>2.53</v>
      </c>
      <c r="K6413" s="3" t="str">
        <f aca="false">B6413&amp;"_"&amp;C6413</f>
        <v>13_2025-07-30</v>
      </c>
    </row>
    <row r="6414" customFormat="false" ht="15" hidden="false" customHeight="false" outlineLevel="0" collapsed="false">
      <c r="A6414" s="3" t="n">
        <v>6413</v>
      </c>
      <c r="B6414" s="3" t="n">
        <v>13</v>
      </c>
      <c r="C6414" s="3" t="s">
        <v>469</v>
      </c>
      <c r="D6414" s="4" t="n">
        <v>47.6</v>
      </c>
      <c r="E6414" s="4" t="n">
        <v>47.83</v>
      </c>
      <c r="F6414" s="4" t="n">
        <v>47.29</v>
      </c>
      <c r="G6414" s="4" t="n">
        <v>47.42</v>
      </c>
      <c r="H6414" s="5" t="n">
        <v>3514270</v>
      </c>
      <c r="I6414" s="3"/>
      <c r="J6414" s="3" t="n">
        <f aca="false">ROUND((G6414-G6413)/G6413*100,2)</f>
        <v>-1.64</v>
      </c>
      <c r="K6414" s="3" t="str">
        <f aca="false">B6414&amp;"_"&amp;C6414</f>
        <v>13_2025-07-31</v>
      </c>
    </row>
    <row r="6415" customFormat="false" ht="15" hidden="false" customHeight="false" outlineLevel="0" collapsed="false">
      <c r="A6415" s="3" t="n">
        <v>6414</v>
      </c>
      <c r="B6415" s="3" t="n">
        <v>13</v>
      </c>
      <c r="C6415" s="3" t="s">
        <v>470</v>
      </c>
      <c r="D6415" s="4" t="n">
        <v>48.54</v>
      </c>
      <c r="E6415" s="4" t="n">
        <v>48.77</v>
      </c>
      <c r="F6415" s="4" t="n">
        <v>48.26</v>
      </c>
      <c r="G6415" s="4" t="n">
        <v>48.6</v>
      </c>
      <c r="H6415" s="5" t="n">
        <v>3013809</v>
      </c>
      <c r="I6415" s="3"/>
      <c r="J6415" s="3" t="n">
        <f aca="false">ROUND((G6415-G6414)/G6414*100,2)</f>
        <v>2.49</v>
      </c>
      <c r="K6415" s="3" t="str">
        <f aca="false">B6415&amp;"_"&amp;C6415</f>
        <v>13_2025-08-01</v>
      </c>
    </row>
    <row r="6416" customFormat="false" ht="15" hidden="false" customHeight="false" outlineLevel="0" collapsed="false">
      <c r="A6416" s="3" t="n">
        <v>6415</v>
      </c>
      <c r="B6416" s="3" t="n">
        <v>13</v>
      </c>
      <c r="C6416" s="3" t="s">
        <v>471</v>
      </c>
      <c r="D6416" s="4" t="n">
        <v>48.84</v>
      </c>
      <c r="E6416" s="4" t="n">
        <v>49.2</v>
      </c>
      <c r="F6416" s="4" t="n">
        <v>48.57</v>
      </c>
      <c r="G6416" s="4" t="n">
        <v>48.94</v>
      </c>
      <c r="H6416" s="5" t="n">
        <v>1555000</v>
      </c>
      <c r="I6416" s="3"/>
      <c r="J6416" s="3" t="n">
        <f aca="false">ROUND((G6416-G6415)/G6415*100,2)</f>
        <v>0.7</v>
      </c>
      <c r="K6416" s="3" t="str">
        <f aca="false">B6416&amp;"_"&amp;C6416</f>
        <v>13_2025-08-04</v>
      </c>
    </row>
    <row r="6417" customFormat="false" ht="15" hidden="false" customHeight="false" outlineLevel="0" collapsed="false">
      <c r="A6417" s="3" t="n">
        <v>6416</v>
      </c>
      <c r="B6417" s="3" t="n">
        <v>13</v>
      </c>
      <c r="C6417" s="3" t="s">
        <v>472</v>
      </c>
      <c r="D6417" s="4" t="n">
        <v>48.91</v>
      </c>
      <c r="E6417" s="4" t="n">
        <v>49.13</v>
      </c>
      <c r="F6417" s="4" t="n">
        <v>48.71</v>
      </c>
      <c r="G6417" s="4" t="n">
        <v>49.01</v>
      </c>
      <c r="H6417" s="5" t="n">
        <v>6824585</v>
      </c>
      <c r="I6417" s="3"/>
      <c r="J6417" s="3" t="n">
        <f aca="false">ROUND((G6417-G6416)/G6416*100,2)</f>
        <v>0.14</v>
      </c>
      <c r="K6417" s="3" t="str">
        <f aca="false">B6417&amp;"_"&amp;C6417</f>
        <v>13_2025-08-05</v>
      </c>
    </row>
    <row r="6418" customFormat="false" ht="15" hidden="false" customHeight="false" outlineLevel="0" collapsed="false">
      <c r="A6418" s="3" t="n">
        <v>6417</v>
      </c>
      <c r="B6418" s="3" t="n">
        <v>13</v>
      </c>
      <c r="C6418" s="3" t="s">
        <v>473</v>
      </c>
      <c r="D6418" s="4" t="n">
        <v>49.44</v>
      </c>
      <c r="E6418" s="4" t="n">
        <v>49.45</v>
      </c>
      <c r="F6418" s="4" t="n">
        <v>49.04</v>
      </c>
      <c r="G6418" s="4" t="n">
        <v>49.25</v>
      </c>
      <c r="H6418" s="5" t="n">
        <v>7126397</v>
      </c>
      <c r="I6418" s="3"/>
      <c r="J6418" s="3" t="n">
        <f aca="false">ROUND((G6418-G6417)/G6417*100,2)</f>
        <v>0.49</v>
      </c>
      <c r="K6418" s="3" t="str">
        <f aca="false">B6418&amp;"_"&amp;C6418</f>
        <v>13_2025-08-06</v>
      </c>
    </row>
    <row r="6419" customFormat="false" ht="15" hidden="false" customHeight="false" outlineLevel="0" collapsed="false">
      <c r="A6419" s="3" t="n">
        <v>6418</v>
      </c>
      <c r="B6419" s="3" t="n">
        <v>13</v>
      </c>
      <c r="C6419" s="3" t="s">
        <v>474</v>
      </c>
      <c r="D6419" s="4" t="n">
        <v>48.3</v>
      </c>
      <c r="E6419" s="4" t="n">
        <v>48.35</v>
      </c>
      <c r="F6419" s="4" t="n">
        <v>47.99</v>
      </c>
      <c r="G6419" s="4" t="n">
        <v>48.18</v>
      </c>
      <c r="H6419" s="5" t="n">
        <v>4587443</v>
      </c>
      <c r="I6419" s="3"/>
      <c r="J6419" s="3" t="n">
        <f aca="false">ROUND((G6419-G6418)/G6418*100,2)</f>
        <v>-2.17</v>
      </c>
      <c r="K6419" s="3" t="str">
        <f aca="false">B6419&amp;"_"&amp;C6419</f>
        <v>13_2025-08-07</v>
      </c>
    </row>
    <row r="6420" customFormat="false" ht="15" hidden="false" customHeight="false" outlineLevel="0" collapsed="false">
      <c r="A6420" s="3" t="n">
        <v>6419</v>
      </c>
      <c r="B6420" s="3" t="n">
        <v>13</v>
      </c>
      <c r="C6420" s="3" t="s">
        <v>475</v>
      </c>
      <c r="D6420" s="4" t="n">
        <v>48.25</v>
      </c>
      <c r="E6420" s="4" t="n">
        <v>48.65</v>
      </c>
      <c r="F6420" s="4" t="n">
        <v>48.1</v>
      </c>
      <c r="G6420" s="4" t="n">
        <v>48.42</v>
      </c>
      <c r="H6420" s="5" t="n">
        <v>5165657</v>
      </c>
      <c r="I6420" s="3"/>
      <c r="J6420" s="3" t="n">
        <f aca="false">ROUND((G6420-G6419)/G6419*100,2)</f>
        <v>0.5</v>
      </c>
      <c r="K6420" s="3" t="str">
        <f aca="false">B6420&amp;"_"&amp;C6420</f>
        <v>13_2025-08-08</v>
      </c>
    </row>
    <row r="6421" customFormat="false" ht="15" hidden="false" customHeight="false" outlineLevel="0" collapsed="false">
      <c r="A6421" s="3" t="n">
        <v>6420</v>
      </c>
      <c r="B6421" s="3" t="n">
        <v>13</v>
      </c>
      <c r="C6421" s="3" t="s">
        <v>476</v>
      </c>
      <c r="D6421" s="4" t="n">
        <v>48.81</v>
      </c>
      <c r="E6421" s="4" t="n">
        <v>49.03</v>
      </c>
      <c r="F6421" s="4" t="n">
        <v>48.62</v>
      </c>
      <c r="G6421" s="4" t="n">
        <v>48.73</v>
      </c>
      <c r="H6421" s="5" t="n">
        <v>6955395</v>
      </c>
      <c r="I6421" s="3"/>
      <c r="J6421" s="3" t="n">
        <f aca="false">ROUND((G6421-G6420)/G6420*100,2)</f>
        <v>0.64</v>
      </c>
      <c r="K6421" s="3" t="str">
        <f aca="false">B6421&amp;"_"&amp;C6421</f>
        <v>13_2025-08-11</v>
      </c>
    </row>
    <row r="6422" customFormat="false" ht="15" hidden="false" customHeight="false" outlineLevel="0" collapsed="false">
      <c r="A6422" s="3" t="n">
        <v>6421</v>
      </c>
      <c r="B6422" s="3" t="n">
        <v>13</v>
      </c>
      <c r="C6422" s="3" t="s">
        <v>477</v>
      </c>
      <c r="D6422" s="4" t="n">
        <v>48.13</v>
      </c>
      <c r="E6422" s="4" t="n">
        <v>48.22</v>
      </c>
      <c r="F6422" s="4" t="n">
        <v>47.95</v>
      </c>
      <c r="G6422" s="4" t="n">
        <v>47.99</v>
      </c>
      <c r="H6422" s="5" t="n">
        <v>6658273</v>
      </c>
      <c r="I6422" s="3"/>
      <c r="J6422" s="3" t="n">
        <f aca="false">ROUND((G6422-G6421)/G6421*100,2)</f>
        <v>-1.52</v>
      </c>
      <c r="K6422" s="3" t="str">
        <f aca="false">B6422&amp;"_"&amp;C6422</f>
        <v>13_2025-08-12</v>
      </c>
    </row>
    <row r="6423" customFormat="false" ht="15" hidden="false" customHeight="false" outlineLevel="0" collapsed="false">
      <c r="A6423" s="3" t="n">
        <v>6422</v>
      </c>
      <c r="B6423" s="3" t="n">
        <v>13</v>
      </c>
      <c r="C6423" s="3" t="s">
        <v>478</v>
      </c>
      <c r="D6423" s="4" t="n">
        <v>46.42</v>
      </c>
      <c r="E6423" s="4" t="n">
        <v>46.63</v>
      </c>
      <c r="F6423" s="4" t="n">
        <v>46.21</v>
      </c>
      <c r="G6423" s="4" t="n">
        <v>46.58</v>
      </c>
      <c r="H6423" s="5" t="n">
        <v>7609931</v>
      </c>
      <c r="I6423" s="3"/>
      <c r="J6423" s="3" t="n">
        <f aca="false">ROUND((G6423-G6422)/G6422*100,2)</f>
        <v>-2.94</v>
      </c>
      <c r="K6423" s="3" t="str">
        <f aca="false">B6423&amp;"_"&amp;C6423</f>
        <v>13_2025-08-13</v>
      </c>
    </row>
    <row r="6424" customFormat="false" ht="15" hidden="false" customHeight="false" outlineLevel="0" collapsed="false">
      <c r="A6424" s="3" t="n">
        <v>6423</v>
      </c>
      <c r="B6424" s="3" t="n">
        <v>13</v>
      </c>
      <c r="C6424" s="3" t="s">
        <v>479</v>
      </c>
      <c r="D6424" s="4" t="n">
        <v>45.19</v>
      </c>
      <c r="E6424" s="4" t="n">
        <v>45.41</v>
      </c>
      <c r="F6424" s="4" t="n">
        <v>45.17</v>
      </c>
      <c r="G6424" s="4" t="n">
        <v>45.19</v>
      </c>
      <c r="H6424" s="5" t="n">
        <v>2793599</v>
      </c>
      <c r="I6424" s="3"/>
      <c r="J6424" s="3" t="n">
        <f aca="false">ROUND((G6424-G6423)/G6423*100,2)</f>
        <v>-2.98</v>
      </c>
      <c r="K6424" s="3" t="str">
        <f aca="false">B6424&amp;"_"&amp;C6424</f>
        <v>13_2025-08-14</v>
      </c>
    </row>
    <row r="6425" customFormat="false" ht="15" hidden="false" customHeight="false" outlineLevel="0" collapsed="false">
      <c r="A6425" s="3" t="n">
        <v>6424</v>
      </c>
      <c r="B6425" s="3" t="n">
        <v>13</v>
      </c>
      <c r="C6425" s="3" t="s">
        <v>480</v>
      </c>
      <c r="D6425" s="4" t="n">
        <v>46.02</v>
      </c>
      <c r="E6425" s="4" t="n">
        <v>46.08</v>
      </c>
      <c r="F6425" s="4" t="n">
        <v>45.62</v>
      </c>
      <c r="G6425" s="4" t="n">
        <v>45.89</v>
      </c>
      <c r="H6425" s="5" t="n">
        <v>1288664</v>
      </c>
      <c r="I6425" s="3"/>
      <c r="J6425" s="3" t="n">
        <f aca="false">ROUND((G6425-G6424)/G6424*100,2)</f>
        <v>1.55</v>
      </c>
      <c r="K6425" s="3" t="str">
        <f aca="false">B6425&amp;"_"&amp;C6425</f>
        <v>13_2025-08-15</v>
      </c>
    </row>
    <row r="6426" customFormat="false" ht="15" hidden="false" customHeight="false" outlineLevel="0" collapsed="false">
      <c r="A6426" s="3" t="n">
        <v>6425</v>
      </c>
      <c r="B6426" s="3" t="n">
        <v>13</v>
      </c>
      <c r="C6426" s="3" t="s">
        <v>481</v>
      </c>
      <c r="D6426" s="4" t="n">
        <v>46.98</v>
      </c>
      <c r="E6426" s="4" t="n">
        <v>47.29</v>
      </c>
      <c r="F6426" s="4" t="n">
        <v>46.97</v>
      </c>
      <c r="G6426" s="4" t="n">
        <v>47.02</v>
      </c>
      <c r="H6426" s="5" t="n">
        <v>3739885</v>
      </c>
      <c r="I6426" s="3"/>
      <c r="J6426" s="3" t="n">
        <f aca="false">ROUND((G6426-G6425)/G6425*100,2)</f>
        <v>2.46</v>
      </c>
      <c r="K6426" s="3" t="str">
        <f aca="false">B6426&amp;"_"&amp;C6426</f>
        <v>13_2025-08-18</v>
      </c>
    </row>
    <row r="6427" customFormat="false" ht="15" hidden="false" customHeight="false" outlineLevel="0" collapsed="false">
      <c r="A6427" s="3" t="n">
        <v>6426</v>
      </c>
      <c r="B6427" s="3" t="n">
        <v>13</v>
      </c>
      <c r="C6427" s="3" t="s">
        <v>482</v>
      </c>
      <c r="D6427" s="4" t="n">
        <v>47.24</v>
      </c>
      <c r="E6427" s="4" t="n">
        <v>47.46</v>
      </c>
      <c r="F6427" s="4" t="n">
        <v>46.97</v>
      </c>
      <c r="G6427" s="4" t="n">
        <v>47.13</v>
      </c>
      <c r="H6427" s="5" t="n">
        <v>2445618</v>
      </c>
      <c r="I6427" s="3"/>
      <c r="J6427" s="3" t="n">
        <f aca="false">ROUND((G6427-G6426)/G6426*100,2)</f>
        <v>0.23</v>
      </c>
      <c r="K6427" s="3" t="str">
        <f aca="false">B6427&amp;"_"&amp;C6427</f>
        <v>13_2025-08-19</v>
      </c>
    </row>
    <row r="6428" customFormat="false" ht="15" hidden="false" customHeight="false" outlineLevel="0" collapsed="false">
      <c r="A6428" s="3" t="n">
        <v>6427</v>
      </c>
      <c r="B6428" s="3" t="n">
        <v>13</v>
      </c>
      <c r="C6428" s="3" t="s">
        <v>483</v>
      </c>
      <c r="D6428" s="4" t="n">
        <v>47.36</v>
      </c>
      <c r="E6428" s="4" t="n">
        <v>47.51</v>
      </c>
      <c r="F6428" s="4" t="n">
        <v>47.09</v>
      </c>
      <c r="G6428" s="4" t="n">
        <v>47.24</v>
      </c>
      <c r="H6428" s="5" t="n">
        <v>640343</v>
      </c>
      <c r="I6428" s="3"/>
      <c r="J6428" s="3" t="n">
        <f aca="false">ROUND((G6428-G6427)/G6427*100,2)</f>
        <v>0.23</v>
      </c>
      <c r="K6428" s="3" t="str">
        <f aca="false">B6428&amp;"_"&amp;C6428</f>
        <v>13_2025-08-20</v>
      </c>
    </row>
    <row r="6429" customFormat="false" ht="15" hidden="false" customHeight="false" outlineLevel="0" collapsed="false">
      <c r="A6429" s="3" t="n">
        <v>6428</v>
      </c>
      <c r="B6429" s="3" t="n">
        <v>13</v>
      </c>
      <c r="C6429" s="3" t="s">
        <v>484</v>
      </c>
      <c r="D6429" s="4" t="n">
        <v>47.12</v>
      </c>
      <c r="E6429" s="4" t="n">
        <v>47.2</v>
      </c>
      <c r="F6429" s="4" t="n">
        <v>46.77</v>
      </c>
      <c r="G6429" s="4" t="n">
        <v>47.04</v>
      </c>
      <c r="H6429" s="5" t="n">
        <v>5864475</v>
      </c>
      <c r="I6429" s="3"/>
      <c r="J6429" s="3" t="n">
        <f aca="false">ROUND((G6429-G6428)/G6428*100,2)</f>
        <v>-0.42</v>
      </c>
      <c r="K6429" s="3" t="str">
        <f aca="false">B6429&amp;"_"&amp;C6429</f>
        <v>13_2025-08-21</v>
      </c>
    </row>
    <row r="6430" customFormat="false" ht="15" hidden="false" customHeight="false" outlineLevel="0" collapsed="false">
      <c r="A6430" s="3" t="n">
        <v>6429</v>
      </c>
      <c r="B6430" s="3" t="n">
        <v>13</v>
      </c>
      <c r="C6430" s="3" t="s">
        <v>485</v>
      </c>
      <c r="D6430" s="4" t="n">
        <v>45.98</v>
      </c>
      <c r="E6430" s="4" t="n">
        <v>46.25</v>
      </c>
      <c r="F6430" s="4" t="n">
        <v>45.89</v>
      </c>
      <c r="G6430" s="4" t="n">
        <v>46.11</v>
      </c>
      <c r="H6430" s="5" t="n">
        <v>5798164</v>
      </c>
      <c r="I6430" s="3"/>
      <c r="J6430" s="3" t="n">
        <f aca="false">ROUND((G6430-G6429)/G6429*100,2)</f>
        <v>-1.98</v>
      </c>
      <c r="K6430" s="3" t="str">
        <f aca="false">B6430&amp;"_"&amp;C6430</f>
        <v>13_2025-08-22</v>
      </c>
    </row>
    <row r="6431" customFormat="false" ht="15" hidden="false" customHeight="false" outlineLevel="0" collapsed="false">
      <c r="A6431" s="3" t="n">
        <v>6430</v>
      </c>
      <c r="B6431" s="3" t="n">
        <v>13</v>
      </c>
      <c r="C6431" s="3" t="s">
        <v>486</v>
      </c>
      <c r="D6431" s="4" t="n">
        <v>44.09</v>
      </c>
      <c r="E6431" s="4" t="n">
        <v>44.28</v>
      </c>
      <c r="F6431" s="4" t="n">
        <v>44.08</v>
      </c>
      <c r="G6431" s="4" t="n">
        <v>44.26</v>
      </c>
      <c r="H6431" s="5" t="n">
        <v>4383468</v>
      </c>
      <c r="I6431" s="3"/>
      <c r="J6431" s="3" t="n">
        <f aca="false">ROUND((G6431-G6430)/G6430*100,2)</f>
        <v>-4.01</v>
      </c>
      <c r="K6431" s="3" t="str">
        <f aca="false">B6431&amp;"_"&amp;C6431</f>
        <v>13_2025-08-25</v>
      </c>
    </row>
    <row r="6432" customFormat="false" ht="15" hidden="false" customHeight="false" outlineLevel="0" collapsed="false">
      <c r="A6432" s="3" t="n">
        <v>6431</v>
      </c>
      <c r="B6432" s="3" t="n">
        <v>13</v>
      </c>
      <c r="C6432" s="3" t="s">
        <v>487</v>
      </c>
      <c r="D6432" s="4" t="n">
        <v>44.62</v>
      </c>
      <c r="E6432" s="4" t="n">
        <v>44.74</v>
      </c>
      <c r="F6432" s="4" t="n">
        <v>44.45</v>
      </c>
      <c r="G6432" s="4" t="n">
        <v>44.57</v>
      </c>
      <c r="H6432" s="5" t="n">
        <v>6444054</v>
      </c>
      <c r="I6432" s="3"/>
      <c r="J6432" s="3" t="n">
        <f aca="false">ROUND((G6432-G6431)/G6431*100,2)</f>
        <v>0.7</v>
      </c>
      <c r="K6432" s="3" t="str">
        <f aca="false">B6432&amp;"_"&amp;C6432</f>
        <v>13_2025-08-26</v>
      </c>
    </row>
    <row r="6433" customFormat="false" ht="15" hidden="false" customHeight="false" outlineLevel="0" collapsed="false">
      <c r="A6433" s="3" t="n">
        <v>6432</v>
      </c>
      <c r="B6433" s="3" t="n">
        <v>13</v>
      </c>
      <c r="C6433" s="3" t="s">
        <v>488</v>
      </c>
      <c r="D6433" s="4" t="n">
        <v>44.4</v>
      </c>
      <c r="E6433" s="4" t="n">
        <v>44.71</v>
      </c>
      <c r="F6433" s="4" t="n">
        <v>44.33</v>
      </c>
      <c r="G6433" s="4" t="n">
        <v>44.51</v>
      </c>
      <c r="H6433" s="5" t="n">
        <v>5049367</v>
      </c>
      <c r="I6433" s="3"/>
      <c r="J6433" s="3" t="n">
        <f aca="false">ROUND((G6433-G6432)/G6432*100,2)</f>
        <v>-0.13</v>
      </c>
      <c r="K6433" s="3" t="str">
        <f aca="false">B6433&amp;"_"&amp;C6433</f>
        <v>13_2025-08-27</v>
      </c>
    </row>
    <row r="6434" customFormat="false" ht="15" hidden="false" customHeight="false" outlineLevel="0" collapsed="false">
      <c r="A6434" s="3" t="n">
        <v>6433</v>
      </c>
      <c r="B6434" s="3" t="n">
        <v>13</v>
      </c>
      <c r="C6434" s="3" t="s">
        <v>489</v>
      </c>
      <c r="D6434" s="4" t="n">
        <v>42.38</v>
      </c>
      <c r="E6434" s="4" t="n">
        <v>42.72</v>
      </c>
      <c r="F6434" s="4" t="n">
        <v>42.14</v>
      </c>
      <c r="G6434" s="4" t="n">
        <v>42.55</v>
      </c>
      <c r="H6434" s="5" t="n">
        <v>2600782</v>
      </c>
      <c r="I6434" s="3"/>
      <c r="J6434" s="3" t="n">
        <f aca="false">ROUND((G6434-G6433)/G6433*100,2)</f>
        <v>-4.4</v>
      </c>
      <c r="K6434" s="3" t="str">
        <f aca="false">B6434&amp;"_"&amp;C6434</f>
        <v>13_2025-08-28</v>
      </c>
    </row>
    <row r="6435" customFormat="false" ht="15" hidden="false" customHeight="false" outlineLevel="0" collapsed="false">
      <c r="A6435" s="3" t="n">
        <v>6434</v>
      </c>
      <c r="B6435" s="3" t="n">
        <v>13</v>
      </c>
      <c r="C6435" s="3" t="s">
        <v>490</v>
      </c>
      <c r="D6435" s="4" t="n">
        <v>42.85</v>
      </c>
      <c r="E6435" s="4" t="n">
        <v>43.02</v>
      </c>
      <c r="F6435" s="4" t="n">
        <v>42.74</v>
      </c>
      <c r="G6435" s="4" t="n">
        <v>42.8</v>
      </c>
      <c r="H6435" s="5" t="n">
        <v>5931776</v>
      </c>
      <c r="I6435" s="3"/>
      <c r="J6435" s="3" t="n">
        <f aca="false">ROUND((G6435-G6434)/G6434*100,2)</f>
        <v>0.59</v>
      </c>
      <c r="K6435" s="3" t="str">
        <f aca="false">B6435&amp;"_"&amp;C6435</f>
        <v>13_2025-08-29</v>
      </c>
    </row>
    <row r="6436" customFormat="false" ht="15" hidden="false" customHeight="false" outlineLevel="0" collapsed="false">
      <c r="A6436" s="3" t="n">
        <v>6435</v>
      </c>
      <c r="B6436" s="3" t="n">
        <v>13</v>
      </c>
      <c r="C6436" s="3" t="s">
        <v>491</v>
      </c>
      <c r="D6436" s="4" t="n">
        <v>42.49</v>
      </c>
      <c r="E6436" s="4" t="n">
        <v>42.74</v>
      </c>
      <c r="F6436" s="4" t="n">
        <v>42.27</v>
      </c>
      <c r="G6436" s="4" t="n">
        <v>42.64</v>
      </c>
      <c r="H6436" s="5" t="n">
        <v>6535921</v>
      </c>
      <c r="I6436" s="3"/>
      <c r="J6436" s="3" t="n">
        <f aca="false">ROUND((G6436-G6435)/G6435*100,2)</f>
        <v>-0.37</v>
      </c>
      <c r="K6436" s="3" t="str">
        <f aca="false">B6436&amp;"_"&amp;C6436</f>
        <v>13_2025-09-01</v>
      </c>
    </row>
    <row r="6437" customFormat="false" ht="15" hidden="false" customHeight="false" outlineLevel="0" collapsed="false">
      <c r="A6437" s="3" t="n">
        <v>6436</v>
      </c>
      <c r="B6437" s="3" t="n">
        <v>13</v>
      </c>
      <c r="C6437" s="3" t="s">
        <v>492</v>
      </c>
      <c r="D6437" s="4" t="n">
        <v>42.99</v>
      </c>
      <c r="E6437" s="4" t="n">
        <v>43.16</v>
      </c>
      <c r="F6437" s="4" t="n">
        <v>42.97</v>
      </c>
      <c r="G6437" s="4" t="n">
        <v>43.06</v>
      </c>
      <c r="H6437" s="5" t="n">
        <v>5217546</v>
      </c>
      <c r="I6437" s="3"/>
      <c r="J6437" s="3" t="n">
        <f aca="false">ROUND((G6437-G6436)/G6436*100,2)</f>
        <v>0.98</v>
      </c>
      <c r="K6437" s="3" t="str">
        <f aca="false">B6437&amp;"_"&amp;C6437</f>
        <v>13_2025-09-02</v>
      </c>
    </row>
    <row r="6438" customFormat="false" ht="15" hidden="false" customHeight="false" outlineLevel="0" collapsed="false">
      <c r="A6438" s="3" t="n">
        <v>6437</v>
      </c>
      <c r="B6438" s="3" t="n">
        <v>13</v>
      </c>
      <c r="C6438" s="3" t="s">
        <v>493</v>
      </c>
      <c r="D6438" s="4" t="n">
        <v>43.34</v>
      </c>
      <c r="E6438" s="4" t="n">
        <v>43.48</v>
      </c>
      <c r="F6438" s="4" t="n">
        <v>43.15</v>
      </c>
      <c r="G6438" s="4" t="n">
        <v>43.4</v>
      </c>
      <c r="H6438" s="5" t="n">
        <v>4784185</v>
      </c>
      <c r="I6438" s="3"/>
      <c r="J6438" s="3" t="n">
        <f aca="false">ROUND((G6438-G6437)/G6437*100,2)</f>
        <v>0.79</v>
      </c>
      <c r="K6438" s="3" t="str">
        <f aca="false">B6438&amp;"_"&amp;C6438</f>
        <v>13_2025-09-03</v>
      </c>
    </row>
    <row r="6439" customFormat="false" ht="15" hidden="false" customHeight="false" outlineLevel="0" collapsed="false">
      <c r="A6439" s="3" t="n">
        <v>6438</v>
      </c>
      <c r="B6439" s="3" t="n">
        <v>13</v>
      </c>
      <c r="C6439" s="3" t="s">
        <v>494</v>
      </c>
      <c r="D6439" s="4" t="n">
        <v>43.55</v>
      </c>
      <c r="E6439" s="4" t="n">
        <v>43.86</v>
      </c>
      <c r="F6439" s="4" t="n">
        <v>43.35</v>
      </c>
      <c r="G6439" s="4" t="n">
        <v>43.68</v>
      </c>
      <c r="H6439" s="5" t="n">
        <v>7988798</v>
      </c>
      <c r="I6439" s="3"/>
      <c r="J6439" s="3" t="n">
        <f aca="false">ROUND((G6439-G6438)/G6438*100,2)</f>
        <v>0.65</v>
      </c>
      <c r="K6439" s="3" t="str">
        <f aca="false">B6439&amp;"_"&amp;C6439</f>
        <v>13_2025-09-04</v>
      </c>
    </row>
    <row r="6440" customFormat="false" ht="15" hidden="false" customHeight="false" outlineLevel="0" collapsed="false">
      <c r="A6440" s="3" t="n">
        <v>6439</v>
      </c>
      <c r="B6440" s="3" t="n">
        <v>13</v>
      </c>
      <c r="C6440" s="3" t="s">
        <v>495</v>
      </c>
      <c r="D6440" s="4" t="n">
        <v>43.4</v>
      </c>
      <c r="E6440" s="4" t="n">
        <v>43.74</v>
      </c>
      <c r="F6440" s="4" t="n">
        <v>43.29</v>
      </c>
      <c r="G6440" s="4" t="n">
        <v>43.49</v>
      </c>
      <c r="H6440" s="5" t="n">
        <v>6954688</v>
      </c>
      <c r="I6440" s="3"/>
      <c r="J6440" s="3" t="n">
        <f aca="false">ROUND((G6440-G6439)/G6439*100,2)</f>
        <v>-0.43</v>
      </c>
      <c r="K6440" s="3" t="str">
        <f aca="false">B6440&amp;"_"&amp;C6440</f>
        <v>13_2025-09-05</v>
      </c>
    </row>
    <row r="6441" customFormat="false" ht="15" hidden="false" customHeight="false" outlineLevel="0" collapsed="false">
      <c r="A6441" s="3" t="n">
        <v>6440</v>
      </c>
      <c r="B6441" s="3" t="n">
        <v>13</v>
      </c>
      <c r="C6441" s="3" t="s">
        <v>496</v>
      </c>
      <c r="D6441" s="4" t="n">
        <v>43.14</v>
      </c>
      <c r="E6441" s="4" t="n">
        <v>43.17</v>
      </c>
      <c r="F6441" s="4" t="n">
        <v>43.05</v>
      </c>
      <c r="G6441" s="4" t="n">
        <v>43.07</v>
      </c>
      <c r="H6441" s="5" t="n">
        <v>3333296</v>
      </c>
      <c r="I6441" s="3"/>
      <c r="J6441" s="3" t="n">
        <f aca="false">ROUND((G6441-G6440)/G6440*100,2)</f>
        <v>-0.97</v>
      </c>
      <c r="K6441" s="3" t="str">
        <f aca="false">B6441&amp;"_"&amp;C6441</f>
        <v>13_2025-09-08</v>
      </c>
    </row>
    <row r="6442" customFormat="false" ht="15" hidden="false" customHeight="false" outlineLevel="0" collapsed="false">
      <c r="A6442" s="3" t="n">
        <v>6441</v>
      </c>
      <c r="B6442" s="3" t="n">
        <v>13</v>
      </c>
      <c r="C6442" s="3" t="s">
        <v>497</v>
      </c>
      <c r="D6442" s="4" t="n">
        <v>43.43</v>
      </c>
      <c r="E6442" s="4" t="n">
        <v>43.59</v>
      </c>
      <c r="F6442" s="4" t="n">
        <v>43.13</v>
      </c>
      <c r="G6442" s="4" t="n">
        <v>43.33</v>
      </c>
      <c r="H6442" s="5" t="n">
        <v>7557077</v>
      </c>
      <c r="I6442" s="3"/>
      <c r="J6442" s="3" t="n">
        <f aca="false">ROUND((G6442-G6441)/G6441*100,2)</f>
        <v>0.6</v>
      </c>
      <c r="K6442" s="3" t="str">
        <f aca="false">B6442&amp;"_"&amp;C6442</f>
        <v>13_2025-09-09</v>
      </c>
    </row>
    <row r="6443" customFormat="false" ht="15" hidden="false" customHeight="false" outlineLevel="0" collapsed="false">
      <c r="A6443" s="3" t="n">
        <v>6442</v>
      </c>
      <c r="B6443" s="3" t="n">
        <v>13</v>
      </c>
      <c r="C6443" s="3" t="s">
        <v>498</v>
      </c>
      <c r="D6443" s="4" t="n">
        <v>42.01</v>
      </c>
      <c r="E6443" s="4" t="n">
        <v>42.19</v>
      </c>
      <c r="F6443" s="4" t="n">
        <v>41.76</v>
      </c>
      <c r="G6443" s="4" t="n">
        <v>41.99</v>
      </c>
      <c r="H6443" s="5" t="n">
        <v>6673785</v>
      </c>
      <c r="I6443" s="3"/>
      <c r="J6443" s="3" t="n">
        <f aca="false">ROUND((G6443-G6442)/G6442*100,2)</f>
        <v>-3.09</v>
      </c>
      <c r="K6443" s="3" t="str">
        <f aca="false">B6443&amp;"_"&amp;C6443</f>
        <v>13_2025-09-10</v>
      </c>
    </row>
    <row r="6444" customFormat="false" ht="15" hidden="false" customHeight="false" outlineLevel="0" collapsed="false">
      <c r="A6444" s="3" t="n">
        <v>6443</v>
      </c>
      <c r="B6444" s="3" t="n">
        <v>13</v>
      </c>
      <c r="C6444" s="3" t="s">
        <v>499</v>
      </c>
      <c r="D6444" s="4" t="n">
        <v>41.01</v>
      </c>
      <c r="E6444" s="4" t="n">
        <v>41.12</v>
      </c>
      <c r="F6444" s="4" t="n">
        <v>41</v>
      </c>
      <c r="G6444" s="4" t="n">
        <v>41.03</v>
      </c>
      <c r="H6444" s="5" t="n">
        <v>4250757</v>
      </c>
      <c r="I6444" s="3"/>
      <c r="J6444" s="3" t="n">
        <f aca="false">ROUND((G6444-G6443)/G6443*100,2)</f>
        <v>-2.29</v>
      </c>
      <c r="K6444" s="3" t="str">
        <f aca="false">B6444&amp;"_"&amp;C6444</f>
        <v>13_2025-09-11</v>
      </c>
    </row>
    <row r="6445" customFormat="false" ht="15" hidden="false" customHeight="false" outlineLevel="0" collapsed="false">
      <c r="A6445" s="3" t="n">
        <v>6444</v>
      </c>
      <c r="B6445" s="3" t="n">
        <v>13</v>
      </c>
      <c r="C6445" s="3" t="s">
        <v>500</v>
      </c>
      <c r="D6445" s="4" t="n">
        <v>41.07</v>
      </c>
      <c r="E6445" s="4" t="n">
        <v>41.1</v>
      </c>
      <c r="F6445" s="4" t="n">
        <v>40.87</v>
      </c>
      <c r="G6445" s="4" t="n">
        <v>41.08</v>
      </c>
      <c r="H6445" s="5" t="n">
        <v>5048536</v>
      </c>
      <c r="I6445" s="3"/>
      <c r="J6445" s="3" t="n">
        <f aca="false">ROUND((G6445-G6444)/G6444*100,2)</f>
        <v>0.12</v>
      </c>
      <c r="K6445" s="3" t="str">
        <f aca="false">B6445&amp;"_"&amp;C6445</f>
        <v>13_2025-09-12</v>
      </c>
    </row>
    <row r="6446" customFormat="false" ht="15" hidden="false" customHeight="false" outlineLevel="0" collapsed="false">
      <c r="A6446" s="3" t="n">
        <v>6445</v>
      </c>
      <c r="B6446" s="3" t="n">
        <v>13</v>
      </c>
      <c r="C6446" s="3" t="s">
        <v>501</v>
      </c>
      <c r="D6446" s="4" t="n">
        <v>42.87</v>
      </c>
      <c r="E6446" s="4" t="n">
        <v>43.08</v>
      </c>
      <c r="F6446" s="4" t="n">
        <v>42.71</v>
      </c>
      <c r="G6446" s="4" t="n">
        <v>42.97</v>
      </c>
      <c r="H6446" s="5" t="n">
        <v>1705526</v>
      </c>
      <c r="I6446" s="3"/>
      <c r="J6446" s="3" t="n">
        <f aca="false">ROUND((G6446-G6445)/G6445*100,2)</f>
        <v>4.6</v>
      </c>
      <c r="K6446" s="3" t="str">
        <f aca="false">B6446&amp;"_"&amp;C6446</f>
        <v>13_2025-09-15</v>
      </c>
    </row>
    <row r="6447" customFormat="false" ht="15" hidden="false" customHeight="false" outlineLevel="0" collapsed="false">
      <c r="A6447" s="3" t="n">
        <v>6446</v>
      </c>
      <c r="B6447" s="3" t="n">
        <v>13</v>
      </c>
      <c r="C6447" s="3" t="s">
        <v>502</v>
      </c>
      <c r="D6447" s="4" t="n">
        <v>44.04</v>
      </c>
      <c r="E6447" s="4" t="n">
        <v>44.24</v>
      </c>
      <c r="F6447" s="4" t="n">
        <v>44.03</v>
      </c>
      <c r="G6447" s="4" t="n">
        <v>44.11</v>
      </c>
      <c r="H6447" s="5" t="n">
        <v>3209345</v>
      </c>
      <c r="I6447" s="3"/>
      <c r="J6447" s="3" t="n">
        <f aca="false">ROUND((G6447-G6446)/G6446*100,2)</f>
        <v>2.65</v>
      </c>
      <c r="K6447" s="3" t="str">
        <f aca="false">B6447&amp;"_"&amp;C6447</f>
        <v>13_2025-09-16</v>
      </c>
    </row>
    <row r="6448" customFormat="false" ht="15" hidden="false" customHeight="false" outlineLevel="0" collapsed="false">
      <c r="A6448" s="3" t="n">
        <v>6447</v>
      </c>
      <c r="B6448" s="3" t="n">
        <v>13</v>
      </c>
      <c r="C6448" s="3" t="s">
        <v>503</v>
      </c>
      <c r="D6448" s="4" t="n">
        <v>43.53</v>
      </c>
      <c r="E6448" s="4" t="n">
        <v>43.64</v>
      </c>
      <c r="F6448" s="4" t="n">
        <v>43.32</v>
      </c>
      <c r="G6448" s="4" t="n">
        <v>43.45</v>
      </c>
      <c r="H6448" s="5" t="n">
        <v>6717768</v>
      </c>
      <c r="I6448" s="3"/>
      <c r="J6448" s="3" t="n">
        <f aca="false">ROUND((G6448-G6447)/G6447*100,2)</f>
        <v>-1.5</v>
      </c>
      <c r="K6448" s="3" t="str">
        <f aca="false">B6448&amp;"_"&amp;C6448</f>
        <v>13_2025-09-17</v>
      </c>
    </row>
    <row r="6449" customFormat="false" ht="15" hidden="false" customHeight="false" outlineLevel="0" collapsed="false">
      <c r="A6449" s="3" t="n">
        <v>6448</v>
      </c>
      <c r="B6449" s="3" t="n">
        <v>13</v>
      </c>
      <c r="C6449" s="3" t="s">
        <v>504</v>
      </c>
      <c r="D6449" s="4" t="n">
        <v>43.1</v>
      </c>
      <c r="E6449" s="4" t="n">
        <v>43.31</v>
      </c>
      <c r="F6449" s="4" t="n">
        <v>42.84</v>
      </c>
      <c r="G6449" s="4" t="n">
        <v>43.05</v>
      </c>
      <c r="H6449" s="5" t="n">
        <v>2175098</v>
      </c>
      <c r="I6449" s="3"/>
      <c r="J6449" s="3" t="n">
        <f aca="false">ROUND((G6449-G6448)/G6448*100,2)</f>
        <v>-0.92</v>
      </c>
      <c r="K6449" s="3" t="str">
        <f aca="false">B6449&amp;"_"&amp;C6449</f>
        <v>13_2025-09-18</v>
      </c>
    </row>
    <row r="6450" customFormat="false" ht="15" hidden="false" customHeight="false" outlineLevel="0" collapsed="false">
      <c r="A6450" s="3" t="n">
        <v>6449</v>
      </c>
      <c r="B6450" s="3" t="n">
        <v>13</v>
      </c>
      <c r="C6450" s="3" t="s">
        <v>505</v>
      </c>
      <c r="D6450" s="4" t="n">
        <v>43.94</v>
      </c>
      <c r="E6450" s="4" t="n">
        <v>44.07</v>
      </c>
      <c r="F6450" s="4" t="n">
        <v>43.62</v>
      </c>
      <c r="G6450" s="4" t="n">
        <v>43.88</v>
      </c>
      <c r="H6450" s="5" t="n">
        <v>5429904</v>
      </c>
      <c r="I6450" s="3"/>
      <c r="J6450" s="3" t="n">
        <f aca="false">ROUND((G6450-G6449)/G6449*100,2)</f>
        <v>1.93</v>
      </c>
      <c r="K6450" s="3" t="str">
        <f aca="false">B6450&amp;"_"&amp;C6450</f>
        <v>13_2025-09-19</v>
      </c>
    </row>
    <row r="6451" customFormat="false" ht="15" hidden="false" customHeight="false" outlineLevel="0" collapsed="false">
      <c r="A6451" s="3" t="n">
        <v>6450</v>
      </c>
      <c r="B6451" s="3" t="n">
        <v>13</v>
      </c>
      <c r="C6451" s="3" t="s">
        <v>506</v>
      </c>
      <c r="D6451" s="4" t="n">
        <v>44.7</v>
      </c>
      <c r="E6451" s="4" t="n">
        <v>44.9</v>
      </c>
      <c r="F6451" s="4" t="n">
        <v>44.59</v>
      </c>
      <c r="G6451" s="4" t="n">
        <v>44.61</v>
      </c>
      <c r="H6451" s="5" t="n">
        <v>5197839</v>
      </c>
      <c r="I6451" s="3"/>
      <c r="J6451" s="3" t="n">
        <f aca="false">ROUND((G6451-G6450)/G6450*100,2)</f>
        <v>1.66</v>
      </c>
      <c r="K6451" s="3" t="str">
        <f aca="false">B6451&amp;"_"&amp;C6451</f>
        <v>13_2025-09-22</v>
      </c>
    </row>
    <row r="6452" customFormat="false" ht="15" hidden="false" customHeight="false" outlineLevel="0" collapsed="false">
      <c r="A6452" s="3" t="n">
        <v>6451</v>
      </c>
      <c r="B6452" s="3" t="n">
        <v>13</v>
      </c>
      <c r="C6452" s="3" t="s">
        <v>507</v>
      </c>
      <c r="D6452" s="4" t="n">
        <v>44.83</v>
      </c>
      <c r="E6452" s="4" t="n">
        <v>44.92</v>
      </c>
      <c r="F6452" s="4" t="n">
        <v>44.74</v>
      </c>
      <c r="G6452" s="4" t="n">
        <v>44.83</v>
      </c>
      <c r="H6452" s="5" t="n">
        <v>1945293</v>
      </c>
      <c r="I6452" s="3"/>
      <c r="J6452" s="3" t="n">
        <f aca="false">ROUND((G6452-G6451)/G6451*100,2)</f>
        <v>0.49</v>
      </c>
      <c r="K6452" s="3" t="str">
        <f aca="false">B6452&amp;"_"&amp;C6452</f>
        <v>13_2025-09-23</v>
      </c>
    </row>
    <row r="6453" customFormat="false" ht="15" hidden="false" customHeight="false" outlineLevel="0" collapsed="false">
      <c r="A6453" s="3" t="n">
        <v>6452</v>
      </c>
      <c r="B6453" s="3" t="n">
        <v>13</v>
      </c>
      <c r="C6453" s="3" t="s">
        <v>508</v>
      </c>
      <c r="D6453" s="4" t="n">
        <v>44.06</v>
      </c>
      <c r="E6453" s="4" t="n">
        <v>44.26</v>
      </c>
      <c r="F6453" s="4" t="n">
        <v>43.89</v>
      </c>
      <c r="G6453" s="4" t="n">
        <v>44.03</v>
      </c>
      <c r="H6453" s="5" t="n">
        <v>2939670</v>
      </c>
      <c r="I6453" s="3"/>
      <c r="J6453" s="3" t="n">
        <f aca="false">ROUND((G6453-G6452)/G6452*100,2)</f>
        <v>-1.78</v>
      </c>
      <c r="K6453" s="3" t="str">
        <f aca="false">B6453&amp;"_"&amp;C6453</f>
        <v>13_2025-09-24</v>
      </c>
    </row>
    <row r="6454" customFormat="false" ht="15" hidden="false" customHeight="false" outlineLevel="0" collapsed="false">
      <c r="A6454" s="3" t="n">
        <v>6453</v>
      </c>
      <c r="B6454" s="3" t="n">
        <v>13</v>
      </c>
      <c r="C6454" s="3" t="s">
        <v>509</v>
      </c>
      <c r="D6454" s="4" t="n">
        <v>43.13</v>
      </c>
      <c r="E6454" s="4" t="n">
        <v>43.52</v>
      </c>
      <c r="F6454" s="4" t="n">
        <v>42.91</v>
      </c>
      <c r="G6454" s="4" t="n">
        <v>43.29</v>
      </c>
      <c r="H6454" s="5" t="n">
        <v>5007130</v>
      </c>
      <c r="I6454" s="3"/>
      <c r="J6454" s="3" t="n">
        <f aca="false">ROUND((G6454-G6453)/G6453*100,2)</f>
        <v>-1.68</v>
      </c>
      <c r="K6454" s="3" t="str">
        <f aca="false">B6454&amp;"_"&amp;C6454</f>
        <v>13_2025-09-25</v>
      </c>
    </row>
    <row r="6455" customFormat="false" ht="15" hidden="false" customHeight="false" outlineLevel="0" collapsed="false">
      <c r="A6455" s="3" t="n">
        <v>6454</v>
      </c>
      <c r="B6455" s="3" t="n">
        <v>13</v>
      </c>
      <c r="C6455" s="3" t="s">
        <v>510</v>
      </c>
      <c r="D6455" s="4" t="n">
        <v>42.2</v>
      </c>
      <c r="E6455" s="4" t="n">
        <v>42.35</v>
      </c>
      <c r="F6455" s="4" t="n">
        <v>42</v>
      </c>
      <c r="G6455" s="4" t="n">
        <v>42.11</v>
      </c>
      <c r="H6455" s="5" t="n">
        <v>5557040</v>
      </c>
      <c r="I6455" s="3"/>
      <c r="J6455" s="3" t="n">
        <f aca="false">ROUND((G6455-G6454)/G6454*100,2)</f>
        <v>-2.73</v>
      </c>
      <c r="K6455" s="3" t="str">
        <f aca="false">B6455&amp;"_"&amp;C6455</f>
        <v>13_2025-09-26</v>
      </c>
    </row>
    <row r="6456" customFormat="false" ht="15" hidden="false" customHeight="false" outlineLevel="0" collapsed="false">
      <c r="A6456" s="3" t="n">
        <v>6455</v>
      </c>
      <c r="B6456" s="3" t="n">
        <v>13</v>
      </c>
      <c r="C6456" s="3" t="s">
        <v>511</v>
      </c>
      <c r="D6456" s="4" t="n">
        <v>41.99</v>
      </c>
      <c r="E6456" s="4" t="n">
        <v>42.15</v>
      </c>
      <c r="F6456" s="4" t="n">
        <v>41.78</v>
      </c>
      <c r="G6456" s="4" t="n">
        <v>42.02</v>
      </c>
      <c r="H6456" s="5" t="n">
        <v>7223040</v>
      </c>
      <c r="I6456" s="3"/>
      <c r="J6456" s="3" t="n">
        <f aca="false">ROUND((G6456-G6455)/G6455*100,2)</f>
        <v>-0.21</v>
      </c>
      <c r="K6456" s="3" t="str">
        <f aca="false">B6456&amp;"_"&amp;C6456</f>
        <v>13_2025-09-29</v>
      </c>
    </row>
    <row r="6457" customFormat="false" ht="15" hidden="false" customHeight="false" outlineLevel="0" collapsed="false">
      <c r="A6457" s="3" t="n">
        <v>6456</v>
      </c>
      <c r="B6457" s="3" t="n">
        <v>13</v>
      </c>
      <c r="C6457" s="3" t="s">
        <v>512</v>
      </c>
      <c r="D6457" s="4" t="n">
        <v>42.05</v>
      </c>
      <c r="E6457" s="4" t="n">
        <v>42.46</v>
      </c>
      <c r="F6457" s="4" t="n">
        <v>41.86</v>
      </c>
      <c r="G6457" s="4" t="n">
        <v>42.21</v>
      </c>
      <c r="H6457" s="5" t="n">
        <v>7726504</v>
      </c>
      <c r="I6457" s="3"/>
      <c r="J6457" s="3" t="n">
        <f aca="false">ROUND((G6457-G6456)/G6456*100,2)</f>
        <v>0.45</v>
      </c>
      <c r="K6457" s="3" t="str">
        <f aca="false">B6457&amp;"_"&amp;C6457</f>
        <v>13_2025-09-30</v>
      </c>
    </row>
    <row r="6458" customFormat="false" ht="15" hidden="false" customHeight="false" outlineLevel="0" collapsed="false">
      <c r="A6458" s="3" t="n">
        <v>6457</v>
      </c>
      <c r="B6458" s="3" t="n">
        <v>13</v>
      </c>
      <c r="C6458" s="3" t="s">
        <v>513</v>
      </c>
      <c r="D6458" s="4" t="n">
        <v>42.9</v>
      </c>
      <c r="E6458" s="4" t="n">
        <v>43.09</v>
      </c>
      <c r="F6458" s="4" t="n">
        <v>42.85</v>
      </c>
      <c r="G6458" s="4" t="n">
        <v>42.92</v>
      </c>
      <c r="H6458" s="5" t="n">
        <v>5650872</v>
      </c>
      <c r="I6458" s="3"/>
      <c r="J6458" s="3" t="n">
        <f aca="false">ROUND((G6458-G6457)/G6457*100,2)</f>
        <v>1.68</v>
      </c>
      <c r="K6458" s="3" t="str">
        <f aca="false">B6458&amp;"_"&amp;C6458</f>
        <v>13_2025-10-01</v>
      </c>
    </row>
    <row r="6459" customFormat="false" ht="15" hidden="false" customHeight="false" outlineLevel="0" collapsed="false">
      <c r="A6459" s="3" t="n">
        <v>6458</v>
      </c>
      <c r="B6459" s="3" t="n">
        <v>13</v>
      </c>
      <c r="C6459" s="3" t="s">
        <v>514</v>
      </c>
      <c r="D6459" s="4" t="n">
        <v>43.22</v>
      </c>
      <c r="E6459" s="4" t="n">
        <v>43.45</v>
      </c>
      <c r="F6459" s="4" t="n">
        <v>43.13</v>
      </c>
      <c r="G6459" s="4" t="n">
        <v>43.28</v>
      </c>
      <c r="H6459" s="5" t="n">
        <v>3024317</v>
      </c>
      <c r="I6459" s="3"/>
      <c r="J6459" s="3" t="n">
        <f aca="false">ROUND((G6459-G6458)/G6458*100,2)</f>
        <v>0.84</v>
      </c>
      <c r="K6459" s="3" t="str">
        <f aca="false">B6459&amp;"_"&amp;C6459</f>
        <v>13_2025-10-02</v>
      </c>
    </row>
    <row r="6460" customFormat="false" ht="15" hidden="false" customHeight="false" outlineLevel="0" collapsed="false">
      <c r="A6460" s="3" t="n">
        <v>6459</v>
      </c>
      <c r="B6460" s="3" t="n">
        <v>13</v>
      </c>
      <c r="C6460" s="3" t="s">
        <v>515</v>
      </c>
      <c r="D6460" s="4" t="n">
        <v>43.34</v>
      </c>
      <c r="E6460" s="4" t="n">
        <v>43.62</v>
      </c>
      <c r="F6460" s="4" t="n">
        <v>43.34</v>
      </c>
      <c r="G6460" s="4" t="n">
        <v>43.42</v>
      </c>
      <c r="H6460" s="5" t="n">
        <v>6191335</v>
      </c>
      <c r="I6460" s="3"/>
      <c r="J6460" s="3" t="n">
        <f aca="false">ROUND((G6460-G6459)/G6459*100,2)</f>
        <v>0.32</v>
      </c>
      <c r="K6460" s="3" t="str">
        <f aca="false">B6460&amp;"_"&amp;C6460</f>
        <v>13_2025-10-03</v>
      </c>
    </row>
    <row r="6461" customFormat="false" ht="15" hidden="false" customHeight="false" outlineLevel="0" collapsed="false">
      <c r="A6461" s="3" t="n">
        <v>6460</v>
      </c>
      <c r="B6461" s="3" t="n">
        <v>13</v>
      </c>
      <c r="C6461" s="3" t="s">
        <v>516</v>
      </c>
      <c r="D6461" s="4" t="n">
        <v>44.31</v>
      </c>
      <c r="E6461" s="4" t="n">
        <v>44.5</v>
      </c>
      <c r="F6461" s="4" t="n">
        <v>43.99</v>
      </c>
      <c r="G6461" s="4" t="n">
        <v>44.17</v>
      </c>
      <c r="H6461" s="5" t="n">
        <v>3920243</v>
      </c>
      <c r="I6461" s="3"/>
      <c r="J6461" s="3" t="n">
        <f aca="false">ROUND((G6461-G6460)/G6460*100,2)</f>
        <v>1.73</v>
      </c>
      <c r="K6461" s="3" t="str">
        <f aca="false">B6461&amp;"_"&amp;C6461</f>
        <v>13_2025-10-06</v>
      </c>
    </row>
    <row r="6462" customFormat="false" ht="15" hidden="false" customHeight="false" outlineLevel="0" collapsed="false">
      <c r="A6462" s="3" t="n">
        <v>6461</v>
      </c>
      <c r="B6462" s="3" t="n">
        <v>13</v>
      </c>
      <c r="C6462" s="3" t="s">
        <v>517</v>
      </c>
      <c r="D6462" s="4" t="n">
        <v>43.84</v>
      </c>
      <c r="E6462" s="4" t="n">
        <v>44.09</v>
      </c>
      <c r="F6462" s="4" t="n">
        <v>43.68</v>
      </c>
      <c r="G6462" s="4" t="n">
        <v>43.83</v>
      </c>
      <c r="H6462" s="5" t="n">
        <v>7075453</v>
      </c>
      <c r="I6462" s="3"/>
      <c r="J6462" s="3" t="n">
        <f aca="false">ROUND((G6462-G6461)/G6461*100,2)</f>
        <v>-0.77</v>
      </c>
      <c r="K6462" s="3" t="str">
        <f aca="false">B6462&amp;"_"&amp;C6462</f>
        <v>13_2025-10-07</v>
      </c>
    </row>
    <row r="6463" customFormat="false" ht="15" hidden="false" customHeight="false" outlineLevel="0" collapsed="false">
      <c r="A6463" s="3" t="n">
        <v>6462</v>
      </c>
      <c r="B6463" s="3" t="n">
        <v>13</v>
      </c>
      <c r="C6463" s="3" t="s">
        <v>518</v>
      </c>
      <c r="D6463" s="4" t="n">
        <v>42.89</v>
      </c>
      <c r="E6463" s="4" t="n">
        <v>43.12</v>
      </c>
      <c r="F6463" s="4" t="n">
        <v>42.81</v>
      </c>
      <c r="G6463" s="4" t="n">
        <v>42.84</v>
      </c>
      <c r="H6463" s="5" t="n">
        <v>7800748</v>
      </c>
      <c r="I6463" s="3"/>
      <c r="J6463" s="3" t="n">
        <f aca="false">ROUND((G6463-G6462)/G6462*100,2)</f>
        <v>-2.26</v>
      </c>
      <c r="K6463" s="3" t="str">
        <f aca="false">B6463&amp;"_"&amp;C6463</f>
        <v>13_2025-10-08</v>
      </c>
    </row>
    <row r="6464" customFormat="false" ht="15" hidden="false" customHeight="false" outlineLevel="0" collapsed="false">
      <c r="A6464" s="3" t="n">
        <v>6463</v>
      </c>
      <c r="B6464" s="3" t="n">
        <v>13</v>
      </c>
      <c r="C6464" s="3" t="s">
        <v>519</v>
      </c>
      <c r="D6464" s="4" t="n">
        <v>44.46</v>
      </c>
      <c r="E6464" s="4" t="n">
        <v>44.58</v>
      </c>
      <c r="F6464" s="4" t="n">
        <v>44.34</v>
      </c>
      <c r="G6464" s="4" t="n">
        <v>44.37</v>
      </c>
      <c r="H6464" s="5" t="n">
        <v>5495631</v>
      </c>
      <c r="I6464" s="3"/>
      <c r="J6464" s="3" t="n">
        <f aca="false">ROUND((G6464-G6463)/G6463*100,2)</f>
        <v>3.57</v>
      </c>
      <c r="K6464" s="3" t="str">
        <f aca="false">B6464&amp;"_"&amp;C6464</f>
        <v>13_2025-10-09</v>
      </c>
    </row>
    <row r="6465" customFormat="false" ht="15" hidden="false" customHeight="false" outlineLevel="0" collapsed="false">
      <c r="A6465" s="3" t="n">
        <v>6464</v>
      </c>
      <c r="B6465" s="3" t="n">
        <v>13</v>
      </c>
      <c r="C6465" s="3" t="s">
        <v>520</v>
      </c>
      <c r="D6465" s="4" t="n">
        <v>45.77</v>
      </c>
      <c r="E6465" s="4" t="n">
        <v>45.78</v>
      </c>
      <c r="F6465" s="4" t="n">
        <v>45.41</v>
      </c>
      <c r="G6465" s="4" t="n">
        <v>45.62</v>
      </c>
      <c r="H6465" s="5" t="n">
        <v>2827667</v>
      </c>
      <c r="I6465" s="3"/>
      <c r="J6465" s="3" t="n">
        <f aca="false">ROUND((G6465-G6464)/G6464*100,2)</f>
        <v>2.82</v>
      </c>
      <c r="K6465" s="3" t="str">
        <f aca="false">B6465&amp;"_"&amp;C6465</f>
        <v>13_2025-10-10</v>
      </c>
    </row>
    <row r="6466" customFormat="false" ht="15" hidden="false" customHeight="false" outlineLevel="0" collapsed="false">
      <c r="A6466" s="3" t="n">
        <v>6465</v>
      </c>
      <c r="B6466" s="3" t="n">
        <v>13</v>
      </c>
      <c r="C6466" s="3" t="s">
        <v>521</v>
      </c>
      <c r="D6466" s="4" t="n">
        <v>45.5</v>
      </c>
      <c r="E6466" s="4" t="n">
        <v>45.68</v>
      </c>
      <c r="F6466" s="4" t="n">
        <v>45.39</v>
      </c>
      <c r="G6466" s="4" t="n">
        <v>45.64</v>
      </c>
      <c r="H6466" s="5" t="n">
        <v>5660619</v>
      </c>
      <c r="I6466" s="3"/>
      <c r="J6466" s="3" t="n">
        <f aca="false">ROUND((G6466-G6465)/G6465*100,2)</f>
        <v>0.04</v>
      </c>
      <c r="K6466" s="3" t="str">
        <f aca="false">B6466&amp;"_"&amp;C6466</f>
        <v>13_2025-10-13</v>
      </c>
    </row>
    <row r="6467" customFormat="false" ht="15" hidden="false" customHeight="false" outlineLevel="0" collapsed="false">
      <c r="A6467" s="3" t="n">
        <v>6466</v>
      </c>
      <c r="B6467" s="3" t="n">
        <v>13</v>
      </c>
      <c r="C6467" s="3" t="s">
        <v>522</v>
      </c>
      <c r="D6467" s="4" t="n">
        <v>45.24</v>
      </c>
      <c r="E6467" s="4" t="n">
        <v>45.42</v>
      </c>
      <c r="F6467" s="4" t="n">
        <v>45.05</v>
      </c>
      <c r="G6467" s="4" t="n">
        <v>45.29</v>
      </c>
      <c r="H6467" s="5" t="n">
        <v>7193785</v>
      </c>
      <c r="I6467" s="3"/>
      <c r="J6467" s="3" t="n">
        <f aca="false">ROUND((G6467-G6466)/G6466*100,2)</f>
        <v>-0.77</v>
      </c>
      <c r="K6467" s="3" t="str">
        <f aca="false">B6467&amp;"_"&amp;C6467</f>
        <v>13_2025-10-14</v>
      </c>
    </row>
    <row r="6468" customFormat="false" ht="15" hidden="false" customHeight="false" outlineLevel="0" collapsed="false">
      <c r="A6468" s="3" t="n">
        <v>6467</v>
      </c>
      <c r="B6468" s="3" t="n">
        <v>13</v>
      </c>
      <c r="C6468" s="3" t="s">
        <v>523</v>
      </c>
      <c r="D6468" s="4" t="n">
        <v>44.72</v>
      </c>
      <c r="E6468" s="4" t="n">
        <v>45.07</v>
      </c>
      <c r="F6468" s="4" t="n">
        <v>44.63</v>
      </c>
      <c r="G6468" s="4" t="n">
        <v>44.89</v>
      </c>
      <c r="H6468" s="5" t="n">
        <v>3706425</v>
      </c>
      <c r="I6468" s="3"/>
      <c r="J6468" s="3" t="n">
        <f aca="false">ROUND((G6468-G6467)/G6467*100,2)</f>
        <v>-0.88</v>
      </c>
      <c r="K6468" s="3" t="str">
        <f aca="false">B6468&amp;"_"&amp;C6468</f>
        <v>13_2025-10-15</v>
      </c>
    </row>
    <row r="6469" customFormat="false" ht="15" hidden="false" customHeight="false" outlineLevel="0" collapsed="false">
      <c r="A6469" s="3" t="n">
        <v>6468</v>
      </c>
      <c r="B6469" s="3" t="n">
        <v>13</v>
      </c>
      <c r="C6469" s="3" t="s">
        <v>524</v>
      </c>
      <c r="D6469" s="4" t="n">
        <v>46.99</v>
      </c>
      <c r="E6469" s="4" t="n">
        <v>47.14</v>
      </c>
      <c r="F6469" s="4" t="n">
        <v>46.92</v>
      </c>
      <c r="G6469" s="4" t="n">
        <v>46.99</v>
      </c>
      <c r="H6469" s="5" t="n">
        <v>2550660</v>
      </c>
      <c r="I6469" s="3"/>
      <c r="J6469" s="3" t="n">
        <f aca="false">ROUND((G6469-G6468)/G6468*100,2)</f>
        <v>4.68</v>
      </c>
      <c r="K6469" s="3" t="str">
        <f aca="false">B6469&amp;"_"&amp;C6469</f>
        <v>13_2025-10-16</v>
      </c>
    </row>
    <row r="6470" customFormat="false" ht="15" hidden="false" customHeight="false" outlineLevel="0" collapsed="false">
      <c r="A6470" s="3" t="n">
        <v>6469</v>
      </c>
      <c r="B6470" s="3" t="n">
        <v>13</v>
      </c>
      <c r="C6470" s="3" t="s">
        <v>525</v>
      </c>
      <c r="D6470" s="4" t="n">
        <v>47.38</v>
      </c>
      <c r="E6470" s="4" t="n">
        <v>47.7</v>
      </c>
      <c r="F6470" s="4" t="n">
        <v>47.11</v>
      </c>
      <c r="G6470" s="4" t="n">
        <v>47.46</v>
      </c>
      <c r="H6470" s="5" t="n">
        <v>944705</v>
      </c>
      <c r="I6470" s="3"/>
      <c r="J6470" s="3" t="n">
        <f aca="false">ROUND((G6470-G6469)/G6469*100,2)</f>
        <v>1</v>
      </c>
      <c r="K6470" s="3" t="str">
        <f aca="false">B6470&amp;"_"&amp;C6470</f>
        <v>13_2025-10-17</v>
      </c>
    </row>
    <row r="6471" customFormat="false" ht="15" hidden="false" customHeight="false" outlineLevel="0" collapsed="false">
      <c r="A6471" s="3" t="n">
        <v>6470</v>
      </c>
      <c r="B6471" s="3" t="n">
        <v>13</v>
      </c>
      <c r="C6471" s="3" t="s">
        <v>526</v>
      </c>
      <c r="D6471" s="4" t="n">
        <v>47.25</v>
      </c>
      <c r="E6471" s="4" t="n">
        <v>47.49</v>
      </c>
      <c r="F6471" s="4" t="n">
        <v>47.11</v>
      </c>
      <c r="G6471" s="4" t="n">
        <v>47.34</v>
      </c>
      <c r="H6471" s="5" t="n">
        <v>1362352</v>
      </c>
      <c r="I6471" s="3"/>
      <c r="J6471" s="3" t="n">
        <f aca="false">ROUND((G6471-G6470)/G6470*100,2)</f>
        <v>-0.25</v>
      </c>
      <c r="K6471" s="3" t="str">
        <f aca="false">B6471&amp;"_"&amp;C6471</f>
        <v>13_2025-10-20</v>
      </c>
    </row>
    <row r="6472" customFormat="false" ht="15" hidden="false" customHeight="false" outlineLevel="0" collapsed="false">
      <c r="A6472" s="3" t="n">
        <v>6471</v>
      </c>
      <c r="B6472" s="3" t="n">
        <v>13</v>
      </c>
      <c r="C6472" s="3" t="s">
        <v>527</v>
      </c>
      <c r="D6472" s="4" t="n">
        <v>47.79</v>
      </c>
      <c r="E6472" s="4" t="n">
        <v>48.03</v>
      </c>
      <c r="F6472" s="4" t="n">
        <v>47.72</v>
      </c>
      <c r="G6472" s="4" t="n">
        <v>47.8</v>
      </c>
      <c r="H6472" s="5" t="n">
        <v>1677726</v>
      </c>
      <c r="I6472" s="3"/>
      <c r="J6472" s="3" t="n">
        <f aca="false">ROUND((G6472-G6471)/G6471*100,2)</f>
        <v>0.97</v>
      </c>
      <c r="K6472" s="3" t="str">
        <f aca="false">B6472&amp;"_"&amp;C6472</f>
        <v>13_2025-10-21</v>
      </c>
    </row>
    <row r="6473" customFormat="false" ht="15" hidden="false" customHeight="false" outlineLevel="0" collapsed="false">
      <c r="A6473" s="3" t="n">
        <v>6472</v>
      </c>
      <c r="B6473" s="3" t="n">
        <v>13</v>
      </c>
      <c r="C6473" s="3" t="s">
        <v>528</v>
      </c>
      <c r="D6473" s="4" t="n">
        <v>47.83</v>
      </c>
      <c r="E6473" s="4" t="n">
        <v>47.86</v>
      </c>
      <c r="F6473" s="4" t="n">
        <v>47.75</v>
      </c>
      <c r="G6473" s="4" t="n">
        <v>47.85</v>
      </c>
      <c r="H6473" s="5" t="n">
        <v>2703182</v>
      </c>
      <c r="I6473" s="3"/>
      <c r="J6473" s="3" t="n">
        <f aca="false">ROUND((G6473-G6472)/G6472*100,2)</f>
        <v>0.1</v>
      </c>
      <c r="K6473" s="3" t="str">
        <f aca="false">B6473&amp;"_"&amp;C6473</f>
        <v>13_2025-10-22</v>
      </c>
    </row>
    <row r="6474" customFormat="false" ht="15" hidden="false" customHeight="false" outlineLevel="0" collapsed="false">
      <c r="A6474" s="3" t="n">
        <v>6473</v>
      </c>
      <c r="B6474" s="3" t="n">
        <v>13</v>
      </c>
      <c r="C6474" s="3" t="s">
        <v>529</v>
      </c>
      <c r="D6474" s="4" t="n">
        <v>47.8</v>
      </c>
      <c r="E6474" s="4" t="n">
        <v>47.98</v>
      </c>
      <c r="F6474" s="4" t="n">
        <v>47.69</v>
      </c>
      <c r="G6474" s="4" t="n">
        <v>47.9</v>
      </c>
      <c r="H6474" s="5" t="n">
        <v>3673584</v>
      </c>
      <c r="I6474" s="3"/>
      <c r="J6474" s="3" t="n">
        <f aca="false">ROUND((G6474-G6473)/G6473*100,2)</f>
        <v>0.1</v>
      </c>
      <c r="K6474" s="3" t="str">
        <f aca="false">B6474&amp;"_"&amp;C6474</f>
        <v>13_2025-10-23</v>
      </c>
    </row>
    <row r="6475" customFormat="false" ht="15" hidden="false" customHeight="false" outlineLevel="0" collapsed="false">
      <c r="A6475" s="3" t="n">
        <v>6474</v>
      </c>
      <c r="B6475" s="3" t="n">
        <v>13</v>
      </c>
      <c r="C6475" s="3" t="s">
        <v>530</v>
      </c>
      <c r="D6475" s="4" t="n">
        <v>47.68</v>
      </c>
      <c r="E6475" s="4" t="n">
        <v>47.96</v>
      </c>
      <c r="F6475" s="4" t="n">
        <v>47.42</v>
      </c>
      <c r="G6475" s="4" t="n">
        <v>47.67</v>
      </c>
      <c r="H6475" s="5" t="n">
        <v>5429513</v>
      </c>
      <c r="I6475" s="3"/>
      <c r="J6475" s="3" t="n">
        <f aca="false">ROUND((G6475-G6474)/G6474*100,2)</f>
        <v>-0.48</v>
      </c>
      <c r="K6475" s="3" t="str">
        <f aca="false">B6475&amp;"_"&amp;C6475</f>
        <v>13_2025-10-24</v>
      </c>
    </row>
    <row r="6476" customFormat="false" ht="15" hidden="false" customHeight="false" outlineLevel="0" collapsed="false">
      <c r="A6476" s="3" t="n">
        <v>6475</v>
      </c>
      <c r="B6476" s="3" t="n">
        <v>13</v>
      </c>
      <c r="C6476" s="3" t="s">
        <v>531</v>
      </c>
      <c r="D6476" s="4" t="n">
        <v>47.66</v>
      </c>
      <c r="E6476" s="4" t="n">
        <v>47.88</v>
      </c>
      <c r="F6476" s="4" t="n">
        <v>47.41</v>
      </c>
      <c r="G6476" s="4" t="n">
        <v>47.59</v>
      </c>
      <c r="H6476" s="5" t="n">
        <v>927852</v>
      </c>
      <c r="I6476" s="3"/>
      <c r="J6476" s="3" t="n">
        <f aca="false">ROUND((G6476-G6475)/G6475*100,2)</f>
        <v>-0.17</v>
      </c>
      <c r="K6476" s="3" t="str">
        <f aca="false">B6476&amp;"_"&amp;C6476</f>
        <v>13_2025-10-27</v>
      </c>
    </row>
    <row r="6477" customFormat="false" ht="15" hidden="false" customHeight="false" outlineLevel="0" collapsed="false">
      <c r="A6477" s="3" t="n">
        <v>6476</v>
      </c>
      <c r="B6477" s="3" t="n">
        <v>13</v>
      </c>
      <c r="C6477" s="3" t="s">
        <v>532</v>
      </c>
      <c r="D6477" s="4" t="n">
        <v>49.44</v>
      </c>
      <c r="E6477" s="4" t="n">
        <v>49.51</v>
      </c>
      <c r="F6477" s="4" t="n">
        <v>49.04</v>
      </c>
      <c r="G6477" s="4" t="n">
        <v>49.33</v>
      </c>
      <c r="H6477" s="5" t="n">
        <v>6520992</v>
      </c>
      <c r="I6477" s="3"/>
      <c r="J6477" s="3" t="n">
        <f aca="false">ROUND((G6477-G6476)/G6476*100,2)</f>
        <v>3.66</v>
      </c>
      <c r="K6477" s="3" t="str">
        <f aca="false">B6477&amp;"_"&amp;C6477</f>
        <v>13_2025-10-28</v>
      </c>
    </row>
    <row r="6478" customFormat="false" ht="15" hidden="false" customHeight="false" outlineLevel="0" collapsed="false">
      <c r="A6478" s="3" t="n">
        <v>6477</v>
      </c>
      <c r="B6478" s="3" t="n">
        <v>13</v>
      </c>
      <c r="C6478" s="3" t="s">
        <v>533</v>
      </c>
      <c r="D6478" s="4" t="n">
        <v>48.17</v>
      </c>
      <c r="E6478" s="4" t="n">
        <v>48.44</v>
      </c>
      <c r="F6478" s="4" t="n">
        <v>47.92</v>
      </c>
      <c r="G6478" s="4" t="n">
        <v>48.08</v>
      </c>
      <c r="H6478" s="5" t="n">
        <v>2458413</v>
      </c>
      <c r="I6478" s="3"/>
      <c r="J6478" s="3" t="n">
        <f aca="false">ROUND((G6478-G6477)/G6477*100,2)</f>
        <v>-2.53</v>
      </c>
      <c r="K6478" s="3" t="str">
        <f aca="false">B6478&amp;"_"&amp;C6478</f>
        <v>13_2025-10-29</v>
      </c>
    </row>
    <row r="6479" customFormat="false" ht="15" hidden="false" customHeight="false" outlineLevel="0" collapsed="false">
      <c r="A6479" s="3" t="n">
        <v>6478</v>
      </c>
      <c r="B6479" s="3" t="n">
        <v>13</v>
      </c>
      <c r="C6479" s="3" t="s">
        <v>534</v>
      </c>
      <c r="D6479" s="4" t="n">
        <v>48.67</v>
      </c>
      <c r="E6479" s="4" t="n">
        <v>48.72</v>
      </c>
      <c r="F6479" s="4" t="n">
        <v>48.4</v>
      </c>
      <c r="G6479" s="4" t="n">
        <v>48.54</v>
      </c>
      <c r="H6479" s="5" t="n">
        <v>2618824</v>
      </c>
      <c r="I6479" s="3"/>
      <c r="J6479" s="3" t="n">
        <f aca="false">ROUND((G6479-G6478)/G6478*100,2)</f>
        <v>0.96</v>
      </c>
      <c r="K6479" s="3" t="str">
        <f aca="false">B6479&amp;"_"&amp;C6479</f>
        <v>13_2025-10-30</v>
      </c>
    </row>
    <row r="6480" customFormat="false" ht="15" hidden="false" customHeight="false" outlineLevel="0" collapsed="false">
      <c r="A6480" s="3" t="n">
        <v>6479</v>
      </c>
      <c r="B6480" s="3" t="n">
        <v>13</v>
      </c>
      <c r="C6480" s="3" t="s">
        <v>535</v>
      </c>
      <c r="D6480" s="4" t="n">
        <v>48.25</v>
      </c>
      <c r="E6480" s="4" t="n">
        <v>48.31</v>
      </c>
      <c r="F6480" s="4" t="n">
        <v>48.06</v>
      </c>
      <c r="G6480" s="4" t="n">
        <v>48.08</v>
      </c>
      <c r="H6480" s="5" t="n">
        <v>3695037</v>
      </c>
      <c r="I6480" s="3"/>
      <c r="J6480" s="3" t="n">
        <f aca="false">ROUND((G6480-G6479)/G6479*100,2)</f>
        <v>-0.95</v>
      </c>
      <c r="K6480" s="3" t="str">
        <f aca="false">B6480&amp;"_"&amp;C6480</f>
        <v>13_2025-10-31</v>
      </c>
    </row>
    <row r="6481" customFormat="false" ht="15" hidden="false" customHeight="false" outlineLevel="0" collapsed="false">
      <c r="A6481" s="3" t="n">
        <v>6480</v>
      </c>
      <c r="B6481" s="3" t="n">
        <v>13</v>
      </c>
      <c r="C6481" s="3" t="s">
        <v>536</v>
      </c>
      <c r="D6481" s="4" t="n">
        <v>48.18</v>
      </c>
      <c r="E6481" s="4" t="n">
        <v>48.26</v>
      </c>
      <c r="F6481" s="4" t="n">
        <v>47.93</v>
      </c>
      <c r="G6481" s="4" t="n">
        <v>48</v>
      </c>
      <c r="H6481" s="5" t="n">
        <v>6605536</v>
      </c>
      <c r="I6481" s="3"/>
      <c r="J6481" s="3" t="n">
        <f aca="false">ROUND((G6481-G6480)/G6480*100,2)</f>
        <v>-0.17</v>
      </c>
      <c r="K6481" s="3" t="str">
        <f aca="false">B6481&amp;"_"&amp;C6481</f>
        <v>13_2025-11-03</v>
      </c>
    </row>
    <row r="6482" customFormat="false" ht="15" hidden="false" customHeight="false" outlineLevel="0" collapsed="false">
      <c r="A6482" s="3" t="n">
        <v>6481</v>
      </c>
      <c r="B6482" s="3" t="n">
        <v>13</v>
      </c>
      <c r="C6482" s="3" t="s">
        <v>537</v>
      </c>
      <c r="D6482" s="4" t="n">
        <v>49.42</v>
      </c>
      <c r="E6482" s="4" t="n">
        <v>49.45</v>
      </c>
      <c r="F6482" s="4" t="n">
        <v>49.06</v>
      </c>
      <c r="G6482" s="4" t="n">
        <v>49.29</v>
      </c>
      <c r="H6482" s="5" t="n">
        <v>1745383</v>
      </c>
      <c r="I6482" s="3"/>
      <c r="J6482" s="3" t="n">
        <f aca="false">ROUND((G6482-G6481)/G6481*100,2)</f>
        <v>2.69</v>
      </c>
      <c r="K6482" s="3" t="str">
        <f aca="false">B6482&amp;"_"&amp;C6482</f>
        <v>13_2025-11-04</v>
      </c>
    </row>
    <row r="6483" customFormat="false" ht="15" hidden="false" customHeight="false" outlineLevel="0" collapsed="false">
      <c r="A6483" s="3" t="n">
        <v>6482</v>
      </c>
      <c r="B6483" s="3" t="n">
        <v>13</v>
      </c>
      <c r="C6483" s="3" t="s">
        <v>538</v>
      </c>
      <c r="D6483" s="4" t="n">
        <v>48.53</v>
      </c>
      <c r="E6483" s="4" t="n">
        <v>48.61</v>
      </c>
      <c r="F6483" s="4" t="n">
        <v>48.29</v>
      </c>
      <c r="G6483" s="4" t="n">
        <v>48.58</v>
      </c>
      <c r="H6483" s="5" t="n">
        <v>926521</v>
      </c>
      <c r="I6483" s="3"/>
      <c r="J6483" s="3" t="n">
        <f aca="false">ROUND((G6483-G6482)/G6482*100,2)</f>
        <v>-1.44</v>
      </c>
      <c r="K6483" s="3" t="str">
        <f aca="false">B6483&amp;"_"&amp;C6483</f>
        <v>13_2025-11-05</v>
      </c>
    </row>
    <row r="6484" customFormat="false" ht="15" hidden="false" customHeight="false" outlineLevel="0" collapsed="false">
      <c r="A6484" s="3" t="n">
        <v>6483</v>
      </c>
      <c r="B6484" s="3" t="n">
        <v>13</v>
      </c>
      <c r="C6484" s="3" t="s">
        <v>539</v>
      </c>
      <c r="D6484" s="4" t="n">
        <v>48.7</v>
      </c>
      <c r="E6484" s="4" t="n">
        <v>48.78</v>
      </c>
      <c r="F6484" s="4" t="n">
        <v>48.39</v>
      </c>
      <c r="G6484" s="4" t="n">
        <v>48.6</v>
      </c>
      <c r="H6484" s="5" t="n">
        <v>1659177</v>
      </c>
      <c r="I6484" s="3"/>
      <c r="J6484" s="3" t="n">
        <f aca="false">ROUND((G6484-G6483)/G6483*100,2)</f>
        <v>0.04</v>
      </c>
      <c r="K6484" s="3" t="str">
        <f aca="false">B6484&amp;"_"&amp;C6484</f>
        <v>13_2025-11-06</v>
      </c>
    </row>
    <row r="6485" customFormat="false" ht="15" hidden="false" customHeight="false" outlineLevel="0" collapsed="false">
      <c r="A6485" s="3" t="n">
        <v>6484</v>
      </c>
      <c r="B6485" s="3" t="n">
        <v>13</v>
      </c>
      <c r="C6485" s="3" t="s">
        <v>540</v>
      </c>
      <c r="D6485" s="4" t="n">
        <v>49.47</v>
      </c>
      <c r="E6485" s="4" t="n">
        <v>49.71</v>
      </c>
      <c r="F6485" s="4" t="n">
        <v>49.18</v>
      </c>
      <c r="G6485" s="4" t="n">
        <v>49.32</v>
      </c>
      <c r="H6485" s="5" t="n">
        <v>712508</v>
      </c>
      <c r="I6485" s="3"/>
      <c r="J6485" s="3" t="n">
        <f aca="false">ROUND((G6485-G6484)/G6484*100,2)</f>
        <v>1.48</v>
      </c>
      <c r="K6485" s="3" t="str">
        <f aca="false">B6485&amp;"_"&amp;C6485</f>
        <v>13_2025-11-07</v>
      </c>
    </row>
    <row r="6486" customFormat="false" ht="15" hidden="false" customHeight="false" outlineLevel="0" collapsed="false">
      <c r="A6486" s="3" t="n">
        <v>6485</v>
      </c>
      <c r="B6486" s="3" t="n">
        <v>13</v>
      </c>
      <c r="C6486" s="3" t="s">
        <v>541</v>
      </c>
      <c r="D6486" s="4" t="n">
        <v>50.38</v>
      </c>
      <c r="E6486" s="4" t="n">
        <v>50.44</v>
      </c>
      <c r="F6486" s="4" t="n">
        <v>50.26</v>
      </c>
      <c r="G6486" s="4" t="n">
        <v>50.3</v>
      </c>
      <c r="H6486" s="5" t="n">
        <v>1185571</v>
      </c>
      <c r="I6486" s="3"/>
      <c r="J6486" s="3" t="n">
        <f aca="false">ROUND((G6486-G6485)/G6485*100,2)</f>
        <v>1.99</v>
      </c>
      <c r="K6486" s="3" t="str">
        <f aca="false">B6486&amp;"_"&amp;C6486</f>
        <v>13_2025-11-10</v>
      </c>
    </row>
    <row r="6487" customFormat="false" ht="15" hidden="false" customHeight="false" outlineLevel="0" collapsed="false">
      <c r="A6487" s="3" t="n">
        <v>6486</v>
      </c>
      <c r="B6487" s="3" t="n">
        <v>13</v>
      </c>
      <c r="C6487" s="3" t="s">
        <v>542</v>
      </c>
      <c r="D6487" s="4" t="n">
        <v>47.92</v>
      </c>
      <c r="E6487" s="4" t="n">
        <v>47.97</v>
      </c>
      <c r="F6487" s="4" t="n">
        <v>47.83</v>
      </c>
      <c r="G6487" s="4" t="n">
        <v>47.87</v>
      </c>
      <c r="H6487" s="5" t="n">
        <v>6662142</v>
      </c>
      <c r="I6487" s="3"/>
      <c r="J6487" s="3" t="n">
        <f aca="false">ROUND((G6487-G6486)/G6486*100,2)</f>
        <v>-4.83</v>
      </c>
      <c r="K6487" s="3" t="str">
        <f aca="false">B6487&amp;"_"&amp;C6487</f>
        <v>13_2025-11-11</v>
      </c>
    </row>
    <row r="6488" customFormat="false" ht="15" hidden="false" customHeight="false" outlineLevel="0" collapsed="false">
      <c r="A6488" s="3" t="n">
        <v>6487</v>
      </c>
      <c r="B6488" s="3" t="n">
        <v>13</v>
      </c>
      <c r="C6488" s="3" t="s">
        <v>543</v>
      </c>
      <c r="D6488" s="4" t="n">
        <v>47.65</v>
      </c>
      <c r="E6488" s="4" t="n">
        <v>48.04</v>
      </c>
      <c r="F6488" s="4" t="n">
        <v>47.39</v>
      </c>
      <c r="G6488" s="4" t="n">
        <v>47.8</v>
      </c>
      <c r="H6488" s="5" t="n">
        <v>5300582</v>
      </c>
      <c r="I6488" s="3"/>
      <c r="J6488" s="3" t="n">
        <f aca="false">ROUND((G6488-G6487)/G6487*100,2)</f>
        <v>-0.15</v>
      </c>
      <c r="K6488" s="3" t="str">
        <f aca="false">B6488&amp;"_"&amp;C6488</f>
        <v>13_2025-11-12</v>
      </c>
    </row>
    <row r="6489" customFormat="false" ht="15" hidden="false" customHeight="false" outlineLevel="0" collapsed="false">
      <c r="A6489" s="3" t="n">
        <v>6488</v>
      </c>
      <c r="B6489" s="3" t="n">
        <v>13</v>
      </c>
      <c r="C6489" s="3" t="s">
        <v>544</v>
      </c>
      <c r="D6489" s="4" t="n">
        <v>48.97</v>
      </c>
      <c r="E6489" s="4" t="n">
        <v>49.16</v>
      </c>
      <c r="F6489" s="4" t="n">
        <v>48.94</v>
      </c>
      <c r="G6489" s="4" t="n">
        <v>49.15</v>
      </c>
      <c r="H6489" s="5" t="n">
        <v>6027540</v>
      </c>
      <c r="I6489" s="3"/>
      <c r="J6489" s="3" t="n">
        <f aca="false">ROUND((G6489-G6488)/G6488*100,2)</f>
        <v>2.82</v>
      </c>
      <c r="K6489" s="3" t="str">
        <f aca="false">B6489&amp;"_"&amp;C6489</f>
        <v>13_2025-11-13</v>
      </c>
    </row>
    <row r="6490" customFormat="false" ht="15" hidden="false" customHeight="false" outlineLevel="0" collapsed="false">
      <c r="A6490" s="3" t="n">
        <v>6489</v>
      </c>
      <c r="B6490" s="3" t="n">
        <v>13</v>
      </c>
      <c r="C6490" s="3" t="s">
        <v>545</v>
      </c>
      <c r="D6490" s="4" t="n">
        <v>48.87</v>
      </c>
      <c r="E6490" s="4" t="n">
        <v>48.97</v>
      </c>
      <c r="F6490" s="4" t="n">
        <v>48.72</v>
      </c>
      <c r="G6490" s="4" t="n">
        <v>48.76</v>
      </c>
      <c r="H6490" s="5" t="n">
        <v>1065405</v>
      </c>
      <c r="I6490" s="3"/>
      <c r="J6490" s="3" t="n">
        <f aca="false">ROUND((G6490-G6489)/G6489*100,2)</f>
        <v>-0.79</v>
      </c>
      <c r="K6490" s="3" t="str">
        <f aca="false">B6490&amp;"_"&amp;C6490</f>
        <v>13_2025-11-14</v>
      </c>
    </row>
    <row r="6491" customFormat="false" ht="15" hidden="false" customHeight="false" outlineLevel="0" collapsed="false">
      <c r="A6491" s="3" t="n">
        <v>6490</v>
      </c>
      <c r="B6491" s="3" t="n">
        <v>13</v>
      </c>
      <c r="C6491" s="3" t="s">
        <v>546</v>
      </c>
      <c r="D6491" s="4" t="n">
        <v>48.29</v>
      </c>
      <c r="E6491" s="4" t="n">
        <v>48.37</v>
      </c>
      <c r="F6491" s="4" t="n">
        <v>48.03</v>
      </c>
      <c r="G6491" s="4" t="n">
        <v>48.22</v>
      </c>
      <c r="H6491" s="5" t="n">
        <v>3678737</v>
      </c>
      <c r="I6491" s="3"/>
      <c r="J6491" s="3" t="n">
        <f aca="false">ROUND((G6491-G6490)/G6490*100,2)</f>
        <v>-1.11</v>
      </c>
      <c r="K6491" s="3" t="str">
        <f aca="false">B6491&amp;"_"&amp;C6491</f>
        <v>13_2025-11-17</v>
      </c>
    </row>
    <row r="6492" customFormat="false" ht="15" hidden="false" customHeight="false" outlineLevel="0" collapsed="false">
      <c r="A6492" s="3" t="n">
        <v>6491</v>
      </c>
      <c r="B6492" s="3" t="n">
        <v>13</v>
      </c>
      <c r="C6492" s="3" t="s">
        <v>547</v>
      </c>
      <c r="D6492" s="4" t="n">
        <v>49.66</v>
      </c>
      <c r="E6492" s="4" t="n">
        <v>49.88</v>
      </c>
      <c r="F6492" s="4" t="n">
        <v>49.37</v>
      </c>
      <c r="G6492" s="4" t="n">
        <v>49.48</v>
      </c>
      <c r="H6492" s="5" t="n">
        <v>2001247</v>
      </c>
      <c r="I6492" s="3"/>
      <c r="J6492" s="3" t="n">
        <f aca="false">ROUND((G6492-G6491)/G6491*100,2)</f>
        <v>2.61</v>
      </c>
      <c r="K6492" s="3" t="str">
        <f aca="false">B6492&amp;"_"&amp;C6492</f>
        <v>13_2025-11-18</v>
      </c>
    </row>
    <row r="6493" customFormat="false" ht="15" hidden="false" customHeight="false" outlineLevel="0" collapsed="false">
      <c r="A6493" s="3" t="n">
        <v>6492</v>
      </c>
      <c r="B6493" s="3" t="n">
        <v>13</v>
      </c>
      <c r="C6493" s="3" t="s">
        <v>548</v>
      </c>
      <c r="D6493" s="4" t="n">
        <v>48.75</v>
      </c>
      <c r="E6493" s="4" t="n">
        <v>48.88</v>
      </c>
      <c r="F6493" s="4" t="n">
        <v>48.52</v>
      </c>
      <c r="G6493" s="4" t="n">
        <v>48.84</v>
      </c>
      <c r="H6493" s="5" t="n">
        <v>1399393</v>
      </c>
      <c r="I6493" s="3"/>
      <c r="J6493" s="3" t="n">
        <f aca="false">ROUND((G6493-G6492)/G6492*100,2)</f>
        <v>-1.29</v>
      </c>
      <c r="K6493" s="3" t="str">
        <f aca="false">B6493&amp;"_"&amp;C6493</f>
        <v>13_2025-11-19</v>
      </c>
    </row>
    <row r="6494" customFormat="false" ht="15" hidden="false" customHeight="false" outlineLevel="0" collapsed="false">
      <c r="A6494" s="3" t="n">
        <v>6493</v>
      </c>
      <c r="B6494" s="3" t="n">
        <v>13</v>
      </c>
      <c r="C6494" s="3" t="s">
        <v>549</v>
      </c>
      <c r="D6494" s="4" t="n">
        <v>49.14</v>
      </c>
      <c r="E6494" s="4" t="n">
        <v>49.34</v>
      </c>
      <c r="F6494" s="4" t="n">
        <v>48.89</v>
      </c>
      <c r="G6494" s="4" t="n">
        <v>49.07</v>
      </c>
      <c r="H6494" s="5" t="n">
        <v>5865670</v>
      </c>
      <c r="I6494" s="3"/>
      <c r="J6494" s="3" t="n">
        <f aca="false">ROUND((G6494-G6493)/G6493*100,2)</f>
        <v>0.47</v>
      </c>
      <c r="K6494" s="3" t="str">
        <f aca="false">B6494&amp;"_"&amp;C6494</f>
        <v>13_2025-11-20</v>
      </c>
    </row>
    <row r="6495" customFormat="false" ht="15" hidden="false" customHeight="false" outlineLevel="0" collapsed="false">
      <c r="A6495" s="3" t="n">
        <v>6494</v>
      </c>
      <c r="B6495" s="3" t="n">
        <v>13</v>
      </c>
      <c r="C6495" s="3" t="s">
        <v>550</v>
      </c>
      <c r="D6495" s="4" t="n">
        <v>48.58</v>
      </c>
      <c r="E6495" s="4" t="n">
        <v>48.87</v>
      </c>
      <c r="F6495" s="4" t="n">
        <v>48.46</v>
      </c>
      <c r="G6495" s="4" t="n">
        <v>48.66</v>
      </c>
      <c r="H6495" s="5" t="n">
        <v>5763323</v>
      </c>
      <c r="I6495" s="3"/>
      <c r="J6495" s="3" t="n">
        <f aca="false">ROUND((G6495-G6494)/G6494*100,2)</f>
        <v>-0.84</v>
      </c>
      <c r="K6495" s="3" t="str">
        <f aca="false">B6495&amp;"_"&amp;C6495</f>
        <v>13_2025-11-21</v>
      </c>
    </row>
    <row r="6496" customFormat="false" ht="15" hidden="false" customHeight="false" outlineLevel="0" collapsed="false">
      <c r="A6496" s="3" t="n">
        <v>6495</v>
      </c>
      <c r="B6496" s="3" t="n">
        <v>13</v>
      </c>
      <c r="C6496" s="3" t="s">
        <v>551</v>
      </c>
      <c r="D6496" s="4" t="n">
        <v>46.73</v>
      </c>
      <c r="E6496" s="4" t="n">
        <v>46.86</v>
      </c>
      <c r="F6496" s="4" t="n">
        <v>46.52</v>
      </c>
      <c r="G6496" s="4" t="n">
        <v>46.8</v>
      </c>
      <c r="H6496" s="5" t="n">
        <v>7975699</v>
      </c>
      <c r="I6496" s="3"/>
      <c r="J6496" s="3" t="n">
        <f aca="false">ROUND((G6496-G6495)/G6495*100,2)</f>
        <v>-3.82</v>
      </c>
      <c r="K6496" s="3" t="str">
        <f aca="false">B6496&amp;"_"&amp;C6496</f>
        <v>13_2025-11-24</v>
      </c>
    </row>
    <row r="6497" customFormat="false" ht="15" hidden="false" customHeight="false" outlineLevel="0" collapsed="false">
      <c r="A6497" s="3" t="n">
        <v>6496</v>
      </c>
      <c r="B6497" s="3" t="n">
        <v>13</v>
      </c>
      <c r="C6497" s="3" t="s">
        <v>552</v>
      </c>
      <c r="D6497" s="4" t="n">
        <v>46.34</v>
      </c>
      <c r="E6497" s="4" t="n">
        <v>46.68</v>
      </c>
      <c r="F6497" s="4" t="n">
        <v>46.23</v>
      </c>
      <c r="G6497" s="4" t="n">
        <v>46.41</v>
      </c>
      <c r="H6497" s="5" t="n">
        <v>1454393</v>
      </c>
      <c r="I6497" s="3"/>
      <c r="J6497" s="3" t="n">
        <f aca="false">ROUND((G6497-G6496)/G6496*100,2)</f>
        <v>-0.83</v>
      </c>
      <c r="K6497" s="3" t="str">
        <f aca="false">B6497&amp;"_"&amp;C6497</f>
        <v>13_2025-11-25</v>
      </c>
    </row>
    <row r="6498" customFormat="false" ht="15" hidden="false" customHeight="false" outlineLevel="0" collapsed="false">
      <c r="A6498" s="3" t="n">
        <v>6497</v>
      </c>
      <c r="B6498" s="3" t="n">
        <v>13</v>
      </c>
      <c r="C6498" s="3" t="s">
        <v>553</v>
      </c>
      <c r="D6498" s="4" t="n">
        <v>45.85</v>
      </c>
      <c r="E6498" s="4" t="n">
        <v>45.93</v>
      </c>
      <c r="F6498" s="4" t="n">
        <v>45.67</v>
      </c>
      <c r="G6498" s="4" t="n">
        <v>45.84</v>
      </c>
      <c r="H6498" s="5" t="n">
        <v>6627706</v>
      </c>
      <c r="I6498" s="3"/>
      <c r="J6498" s="3" t="n">
        <f aca="false">ROUND((G6498-G6497)/G6497*100,2)</f>
        <v>-1.23</v>
      </c>
      <c r="K6498" s="3" t="str">
        <f aca="false">B6498&amp;"_"&amp;C6498</f>
        <v>13_2025-11-26</v>
      </c>
    </row>
    <row r="6499" customFormat="false" ht="15" hidden="false" customHeight="false" outlineLevel="0" collapsed="false">
      <c r="A6499" s="3" t="n">
        <v>6498</v>
      </c>
      <c r="B6499" s="3" t="n">
        <v>13</v>
      </c>
      <c r="C6499" s="3" t="s">
        <v>554</v>
      </c>
      <c r="D6499" s="4" t="n">
        <v>45.21</v>
      </c>
      <c r="E6499" s="4" t="n">
        <v>45.48</v>
      </c>
      <c r="F6499" s="4" t="n">
        <v>45.11</v>
      </c>
      <c r="G6499" s="4" t="n">
        <v>45.16</v>
      </c>
      <c r="H6499" s="5" t="n">
        <v>1936279</v>
      </c>
      <c r="I6499" s="3"/>
      <c r="J6499" s="3" t="n">
        <f aca="false">ROUND((G6499-G6498)/G6498*100,2)</f>
        <v>-1.48</v>
      </c>
      <c r="K6499" s="3" t="str">
        <f aca="false">B6499&amp;"_"&amp;C6499</f>
        <v>13_2025-11-27</v>
      </c>
    </row>
    <row r="6500" customFormat="false" ht="15" hidden="false" customHeight="false" outlineLevel="0" collapsed="false">
      <c r="A6500" s="3" t="n">
        <v>6499</v>
      </c>
      <c r="B6500" s="3" t="n">
        <v>13</v>
      </c>
      <c r="C6500" s="3" t="s">
        <v>555</v>
      </c>
      <c r="D6500" s="4" t="n">
        <v>45.58</v>
      </c>
      <c r="E6500" s="4" t="n">
        <v>45.8</v>
      </c>
      <c r="F6500" s="4" t="n">
        <v>45.4</v>
      </c>
      <c r="G6500" s="4" t="n">
        <v>45.54</v>
      </c>
      <c r="H6500" s="5" t="n">
        <v>5702483</v>
      </c>
      <c r="I6500" s="3"/>
      <c r="J6500" s="3" t="n">
        <f aca="false">ROUND((G6500-G6499)/G6499*100,2)</f>
        <v>0.84</v>
      </c>
      <c r="K6500" s="3" t="str">
        <f aca="false">B6500&amp;"_"&amp;C6500</f>
        <v>13_2025-11-28</v>
      </c>
    </row>
    <row r="6501" customFormat="false" ht="15" hidden="false" customHeight="false" outlineLevel="0" collapsed="false">
      <c r="A6501" s="3" t="n">
        <v>6500</v>
      </c>
      <c r="B6501" s="3" t="n">
        <v>13</v>
      </c>
      <c r="C6501" s="3" t="s">
        <v>556</v>
      </c>
      <c r="D6501" s="4" t="n">
        <v>46.8</v>
      </c>
      <c r="E6501" s="4" t="n">
        <v>47.01</v>
      </c>
      <c r="F6501" s="4" t="n">
        <v>46.46</v>
      </c>
      <c r="G6501" s="4" t="n">
        <v>46.63</v>
      </c>
      <c r="H6501" s="5" t="n">
        <v>7069213</v>
      </c>
      <c r="I6501" s="3"/>
      <c r="J6501" s="3" t="n">
        <f aca="false">ROUND((G6501-G6500)/G6500*100,2)</f>
        <v>2.39</v>
      </c>
      <c r="K6501" s="3" t="str">
        <f aca="false">B6501&amp;"_"&amp;C6501</f>
        <v>13_2025-12-01</v>
      </c>
    </row>
    <row r="6502" customFormat="false" ht="15" hidden="false" customHeight="false" outlineLevel="0" collapsed="false">
      <c r="A6502" s="3" t="n">
        <v>6501</v>
      </c>
      <c r="B6502" s="3" t="n">
        <v>14</v>
      </c>
      <c r="C6502" s="3" t="s">
        <v>57</v>
      </c>
      <c r="D6502" s="4" t="n">
        <v>109.94</v>
      </c>
      <c r="E6502" s="4" t="n">
        <v>110.27</v>
      </c>
      <c r="F6502" s="4" t="n">
        <v>109.54</v>
      </c>
      <c r="G6502" s="4" t="n">
        <v>109.57</v>
      </c>
      <c r="H6502" s="5" t="n">
        <v>4228057</v>
      </c>
      <c r="I6502" s="3"/>
      <c r="J6502" s="3"/>
      <c r="K6502" s="3" t="str">
        <f aca="false">B6502&amp;"_"&amp;C6502</f>
        <v>14_2024-01-02</v>
      </c>
    </row>
    <row r="6503" customFormat="false" ht="15" hidden="false" customHeight="false" outlineLevel="0" collapsed="false">
      <c r="A6503" s="3" t="n">
        <v>6502</v>
      </c>
      <c r="B6503" s="3" t="n">
        <v>14</v>
      </c>
      <c r="C6503" s="3" t="s">
        <v>58</v>
      </c>
      <c r="D6503" s="4" t="n">
        <v>109.48</v>
      </c>
      <c r="E6503" s="4" t="n">
        <v>109.54</v>
      </c>
      <c r="F6503" s="4" t="n">
        <v>108.89</v>
      </c>
      <c r="G6503" s="4" t="n">
        <v>109.34</v>
      </c>
      <c r="H6503" s="5" t="n">
        <v>7187975</v>
      </c>
      <c r="I6503" s="3"/>
      <c r="J6503" s="3" t="n">
        <f aca="false">ROUND((G6503-G6502)/G6502*100,2)</f>
        <v>-0.21</v>
      </c>
      <c r="K6503" s="3" t="str">
        <f aca="false">B6503&amp;"_"&amp;C6503</f>
        <v>14_2024-01-03</v>
      </c>
    </row>
    <row r="6504" customFormat="false" ht="15" hidden="false" customHeight="false" outlineLevel="0" collapsed="false">
      <c r="A6504" s="3" t="n">
        <v>6503</v>
      </c>
      <c r="B6504" s="3" t="n">
        <v>14</v>
      </c>
      <c r="C6504" s="3" t="s">
        <v>59</v>
      </c>
      <c r="D6504" s="4" t="n">
        <v>110.93</v>
      </c>
      <c r="E6504" s="4" t="n">
        <v>111.58</v>
      </c>
      <c r="F6504" s="4" t="n">
        <v>110.38</v>
      </c>
      <c r="G6504" s="4" t="n">
        <v>111.05</v>
      </c>
      <c r="H6504" s="5" t="n">
        <v>7340516</v>
      </c>
      <c r="I6504" s="3"/>
      <c r="J6504" s="3" t="n">
        <f aca="false">ROUND((G6504-G6503)/G6503*100,2)</f>
        <v>1.56</v>
      </c>
      <c r="K6504" s="3" t="str">
        <f aca="false">B6504&amp;"_"&amp;C6504</f>
        <v>14_2024-01-04</v>
      </c>
    </row>
    <row r="6505" customFormat="false" ht="15" hidden="false" customHeight="false" outlineLevel="0" collapsed="false">
      <c r="A6505" s="3" t="n">
        <v>6504</v>
      </c>
      <c r="B6505" s="3" t="n">
        <v>14</v>
      </c>
      <c r="C6505" s="3" t="s">
        <v>60</v>
      </c>
      <c r="D6505" s="4" t="n">
        <v>107.28</v>
      </c>
      <c r="E6505" s="4" t="n">
        <v>107.59</v>
      </c>
      <c r="F6505" s="4" t="n">
        <v>106.83</v>
      </c>
      <c r="G6505" s="4" t="n">
        <v>107.41</v>
      </c>
      <c r="H6505" s="5" t="n">
        <v>4192554</v>
      </c>
      <c r="I6505" s="3"/>
      <c r="J6505" s="3" t="n">
        <f aca="false">ROUND((G6505-G6504)/G6504*100,2)</f>
        <v>-3.28</v>
      </c>
      <c r="K6505" s="3" t="str">
        <f aca="false">B6505&amp;"_"&amp;C6505</f>
        <v>14_2024-01-05</v>
      </c>
    </row>
    <row r="6506" customFormat="false" ht="15" hidden="false" customHeight="false" outlineLevel="0" collapsed="false">
      <c r="A6506" s="3" t="n">
        <v>6505</v>
      </c>
      <c r="B6506" s="3" t="n">
        <v>14</v>
      </c>
      <c r="C6506" s="3" t="s">
        <v>61</v>
      </c>
      <c r="D6506" s="4" t="n">
        <v>106</v>
      </c>
      <c r="E6506" s="4" t="n">
        <v>106.36</v>
      </c>
      <c r="F6506" s="4" t="n">
        <v>105.48</v>
      </c>
      <c r="G6506" s="4" t="n">
        <v>105.65</v>
      </c>
      <c r="H6506" s="5" t="n">
        <v>4904753</v>
      </c>
      <c r="I6506" s="3"/>
      <c r="J6506" s="3" t="n">
        <f aca="false">ROUND((G6506-G6505)/G6505*100,2)</f>
        <v>-1.64</v>
      </c>
      <c r="K6506" s="3" t="str">
        <f aca="false">B6506&amp;"_"&amp;C6506</f>
        <v>14_2024-01-08</v>
      </c>
    </row>
    <row r="6507" customFormat="false" ht="15" hidden="false" customHeight="false" outlineLevel="0" collapsed="false">
      <c r="A6507" s="3" t="n">
        <v>6506</v>
      </c>
      <c r="B6507" s="3" t="n">
        <v>14</v>
      </c>
      <c r="C6507" s="3" t="s">
        <v>62</v>
      </c>
      <c r="D6507" s="4" t="n">
        <v>105.44</v>
      </c>
      <c r="E6507" s="4" t="n">
        <v>106.11</v>
      </c>
      <c r="F6507" s="4" t="n">
        <v>104.93</v>
      </c>
      <c r="G6507" s="4" t="n">
        <v>105.83</v>
      </c>
      <c r="H6507" s="5" t="n">
        <v>866066</v>
      </c>
      <c r="I6507" s="3"/>
      <c r="J6507" s="3" t="n">
        <f aca="false">ROUND((G6507-G6506)/G6506*100,2)</f>
        <v>0.17</v>
      </c>
      <c r="K6507" s="3" t="str">
        <f aca="false">B6507&amp;"_"&amp;C6507</f>
        <v>14_2024-01-09</v>
      </c>
    </row>
    <row r="6508" customFormat="false" ht="15" hidden="false" customHeight="false" outlineLevel="0" collapsed="false">
      <c r="A6508" s="3" t="n">
        <v>6507</v>
      </c>
      <c r="B6508" s="3" t="n">
        <v>14</v>
      </c>
      <c r="C6508" s="3" t="s">
        <v>63</v>
      </c>
      <c r="D6508" s="4" t="n">
        <v>108.89</v>
      </c>
      <c r="E6508" s="4" t="n">
        <v>109.5</v>
      </c>
      <c r="F6508" s="4" t="n">
        <v>108.31</v>
      </c>
      <c r="G6508" s="4" t="n">
        <v>108.57</v>
      </c>
      <c r="H6508" s="5" t="n">
        <v>4597525</v>
      </c>
      <c r="I6508" s="3"/>
      <c r="J6508" s="3" t="n">
        <f aca="false">ROUND((G6508-G6507)/G6507*100,2)</f>
        <v>2.59</v>
      </c>
      <c r="K6508" s="3" t="str">
        <f aca="false">B6508&amp;"_"&amp;C6508</f>
        <v>14_2024-01-10</v>
      </c>
    </row>
    <row r="6509" customFormat="false" ht="15" hidden="false" customHeight="false" outlineLevel="0" collapsed="false">
      <c r="A6509" s="3" t="n">
        <v>6508</v>
      </c>
      <c r="B6509" s="3" t="n">
        <v>14</v>
      </c>
      <c r="C6509" s="3" t="s">
        <v>64</v>
      </c>
      <c r="D6509" s="4" t="n">
        <v>108.39</v>
      </c>
      <c r="E6509" s="4" t="n">
        <v>109.2</v>
      </c>
      <c r="F6509" s="4" t="n">
        <v>108.09</v>
      </c>
      <c r="G6509" s="4" t="n">
        <v>108.71</v>
      </c>
      <c r="H6509" s="5" t="n">
        <v>6546705</v>
      </c>
      <c r="I6509" s="3"/>
      <c r="J6509" s="3" t="n">
        <f aca="false">ROUND((G6509-G6508)/G6508*100,2)</f>
        <v>0.13</v>
      </c>
      <c r="K6509" s="3" t="str">
        <f aca="false">B6509&amp;"_"&amp;C6509</f>
        <v>14_2024-01-11</v>
      </c>
    </row>
    <row r="6510" customFormat="false" ht="15" hidden="false" customHeight="false" outlineLevel="0" collapsed="false">
      <c r="A6510" s="3" t="n">
        <v>6509</v>
      </c>
      <c r="B6510" s="3" t="n">
        <v>14</v>
      </c>
      <c r="C6510" s="3" t="s">
        <v>65</v>
      </c>
      <c r="D6510" s="4" t="n">
        <v>109.61</v>
      </c>
      <c r="E6510" s="4" t="n">
        <v>110.13</v>
      </c>
      <c r="F6510" s="4" t="n">
        <v>108.99</v>
      </c>
      <c r="G6510" s="4" t="n">
        <v>109.53</v>
      </c>
      <c r="H6510" s="5" t="n">
        <v>4718540</v>
      </c>
      <c r="I6510" s="3"/>
      <c r="J6510" s="3" t="n">
        <f aca="false">ROUND((G6510-G6509)/G6509*100,2)</f>
        <v>0.75</v>
      </c>
      <c r="K6510" s="3" t="str">
        <f aca="false">B6510&amp;"_"&amp;C6510</f>
        <v>14_2024-01-12</v>
      </c>
    </row>
    <row r="6511" customFormat="false" ht="15" hidden="false" customHeight="false" outlineLevel="0" collapsed="false">
      <c r="A6511" s="3" t="n">
        <v>6510</v>
      </c>
      <c r="B6511" s="3" t="n">
        <v>14</v>
      </c>
      <c r="C6511" s="3" t="s">
        <v>66</v>
      </c>
      <c r="D6511" s="4" t="n">
        <v>107.44</v>
      </c>
      <c r="E6511" s="4" t="n">
        <v>108</v>
      </c>
      <c r="F6511" s="4" t="n">
        <v>106.67</v>
      </c>
      <c r="G6511" s="4" t="n">
        <v>107.09</v>
      </c>
      <c r="H6511" s="5" t="n">
        <v>3348793</v>
      </c>
      <c r="I6511" s="3"/>
      <c r="J6511" s="3" t="n">
        <f aca="false">ROUND((G6511-G6510)/G6510*100,2)</f>
        <v>-2.23</v>
      </c>
      <c r="K6511" s="3" t="str">
        <f aca="false">B6511&amp;"_"&amp;C6511</f>
        <v>14_2024-01-15</v>
      </c>
    </row>
    <row r="6512" customFormat="false" ht="15" hidden="false" customHeight="false" outlineLevel="0" collapsed="false">
      <c r="A6512" s="3" t="n">
        <v>6511</v>
      </c>
      <c r="B6512" s="3" t="n">
        <v>14</v>
      </c>
      <c r="C6512" s="3" t="s">
        <v>67</v>
      </c>
      <c r="D6512" s="4" t="n">
        <v>105.66</v>
      </c>
      <c r="E6512" s="4" t="n">
        <v>106.61</v>
      </c>
      <c r="F6512" s="4" t="n">
        <v>105.65</v>
      </c>
      <c r="G6512" s="4" t="n">
        <v>106.07</v>
      </c>
      <c r="H6512" s="5" t="n">
        <v>1678700</v>
      </c>
      <c r="I6512" s="3"/>
      <c r="J6512" s="3" t="n">
        <f aca="false">ROUND((G6512-G6511)/G6511*100,2)</f>
        <v>-0.95</v>
      </c>
      <c r="K6512" s="3" t="str">
        <f aca="false">B6512&amp;"_"&amp;C6512</f>
        <v>14_2024-01-16</v>
      </c>
    </row>
    <row r="6513" customFormat="false" ht="15" hidden="false" customHeight="false" outlineLevel="0" collapsed="false">
      <c r="A6513" s="3" t="n">
        <v>6512</v>
      </c>
      <c r="B6513" s="3" t="n">
        <v>14</v>
      </c>
      <c r="C6513" s="3" t="s">
        <v>68</v>
      </c>
      <c r="D6513" s="4" t="n">
        <v>105.36</v>
      </c>
      <c r="E6513" s="4" t="n">
        <v>105.99</v>
      </c>
      <c r="F6513" s="4" t="n">
        <v>105.14</v>
      </c>
      <c r="G6513" s="4" t="n">
        <v>105.48</v>
      </c>
      <c r="H6513" s="5" t="n">
        <v>1985866</v>
      </c>
      <c r="I6513" s="3"/>
      <c r="J6513" s="3" t="n">
        <f aca="false">ROUND((G6513-G6512)/G6512*100,2)</f>
        <v>-0.56</v>
      </c>
      <c r="K6513" s="3" t="str">
        <f aca="false">B6513&amp;"_"&amp;C6513</f>
        <v>14_2024-01-17</v>
      </c>
    </row>
    <row r="6514" customFormat="false" ht="15" hidden="false" customHeight="false" outlineLevel="0" collapsed="false">
      <c r="A6514" s="3" t="n">
        <v>6513</v>
      </c>
      <c r="B6514" s="3" t="n">
        <v>14</v>
      </c>
      <c r="C6514" s="3" t="s">
        <v>69</v>
      </c>
      <c r="D6514" s="4" t="n">
        <v>104.57</v>
      </c>
      <c r="E6514" s="4" t="n">
        <v>104.98</v>
      </c>
      <c r="F6514" s="4" t="n">
        <v>103.94</v>
      </c>
      <c r="G6514" s="4" t="n">
        <v>104.62</v>
      </c>
      <c r="H6514" s="5" t="n">
        <v>6908257</v>
      </c>
      <c r="I6514" s="3"/>
      <c r="J6514" s="3" t="n">
        <f aca="false">ROUND((G6514-G6513)/G6513*100,2)</f>
        <v>-0.82</v>
      </c>
      <c r="K6514" s="3" t="str">
        <f aca="false">B6514&amp;"_"&amp;C6514</f>
        <v>14_2024-01-18</v>
      </c>
    </row>
    <row r="6515" customFormat="false" ht="15" hidden="false" customHeight="false" outlineLevel="0" collapsed="false">
      <c r="A6515" s="3" t="n">
        <v>6514</v>
      </c>
      <c r="B6515" s="3" t="n">
        <v>14</v>
      </c>
      <c r="C6515" s="3" t="s">
        <v>70</v>
      </c>
      <c r="D6515" s="4" t="n">
        <v>105.25</v>
      </c>
      <c r="E6515" s="4" t="n">
        <v>105.33</v>
      </c>
      <c r="F6515" s="4" t="n">
        <v>104.58</v>
      </c>
      <c r="G6515" s="4" t="n">
        <v>104.98</v>
      </c>
      <c r="H6515" s="5" t="n">
        <v>2396542</v>
      </c>
      <c r="I6515" s="3"/>
      <c r="J6515" s="3" t="n">
        <f aca="false">ROUND((G6515-G6514)/G6514*100,2)</f>
        <v>0.34</v>
      </c>
      <c r="K6515" s="3" t="str">
        <f aca="false">B6515&amp;"_"&amp;C6515</f>
        <v>14_2024-01-19</v>
      </c>
    </row>
    <row r="6516" customFormat="false" ht="15" hidden="false" customHeight="false" outlineLevel="0" collapsed="false">
      <c r="A6516" s="3" t="n">
        <v>6515</v>
      </c>
      <c r="B6516" s="3" t="n">
        <v>14</v>
      </c>
      <c r="C6516" s="3" t="s">
        <v>71</v>
      </c>
      <c r="D6516" s="4" t="n">
        <v>107.54</v>
      </c>
      <c r="E6516" s="4" t="n">
        <v>107.72</v>
      </c>
      <c r="F6516" s="4" t="n">
        <v>107.11</v>
      </c>
      <c r="G6516" s="4" t="n">
        <v>107.63</v>
      </c>
      <c r="H6516" s="5" t="n">
        <v>7195668</v>
      </c>
      <c r="I6516" s="3"/>
      <c r="J6516" s="3" t="n">
        <f aca="false">ROUND((G6516-G6515)/G6515*100,2)</f>
        <v>2.52</v>
      </c>
      <c r="K6516" s="3" t="str">
        <f aca="false">B6516&amp;"_"&amp;C6516</f>
        <v>14_2024-01-22</v>
      </c>
    </row>
    <row r="6517" customFormat="false" ht="15" hidden="false" customHeight="false" outlineLevel="0" collapsed="false">
      <c r="A6517" s="3" t="n">
        <v>6516</v>
      </c>
      <c r="B6517" s="3" t="n">
        <v>14</v>
      </c>
      <c r="C6517" s="3" t="s">
        <v>72</v>
      </c>
      <c r="D6517" s="4" t="n">
        <v>107.82</v>
      </c>
      <c r="E6517" s="4" t="n">
        <v>108.47</v>
      </c>
      <c r="F6517" s="4" t="n">
        <v>107.69</v>
      </c>
      <c r="G6517" s="4" t="n">
        <v>108.16</v>
      </c>
      <c r="H6517" s="5" t="n">
        <v>5642282</v>
      </c>
      <c r="I6517" s="3"/>
      <c r="J6517" s="3" t="n">
        <f aca="false">ROUND((G6517-G6516)/G6516*100,2)</f>
        <v>0.49</v>
      </c>
      <c r="K6517" s="3" t="str">
        <f aca="false">B6517&amp;"_"&amp;C6517</f>
        <v>14_2024-01-23</v>
      </c>
    </row>
    <row r="6518" customFormat="false" ht="15" hidden="false" customHeight="false" outlineLevel="0" collapsed="false">
      <c r="A6518" s="3" t="n">
        <v>6517</v>
      </c>
      <c r="B6518" s="3" t="n">
        <v>14</v>
      </c>
      <c r="C6518" s="3" t="s">
        <v>73</v>
      </c>
      <c r="D6518" s="4" t="n">
        <v>108.27</v>
      </c>
      <c r="E6518" s="4" t="n">
        <v>108.8</v>
      </c>
      <c r="F6518" s="4" t="n">
        <v>108.12</v>
      </c>
      <c r="G6518" s="4" t="n">
        <v>108.38</v>
      </c>
      <c r="H6518" s="5" t="n">
        <v>5602981</v>
      </c>
      <c r="I6518" s="3"/>
      <c r="J6518" s="3" t="n">
        <f aca="false">ROUND((G6518-G6517)/G6517*100,2)</f>
        <v>0.2</v>
      </c>
      <c r="K6518" s="3" t="str">
        <f aca="false">B6518&amp;"_"&amp;C6518</f>
        <v>14_2024-01-24</v>
      </c>
    </row>
    <row r="6519" customFormat="false" ht="15" hidden="false" customHeight="false" outlineLevel="0" collapsed="false">
      <c r="A6519" s="3" t="n">
        <v>6518</v>
      </c>
      <c r="B6519" s="3" t="n">
        <v>14</v>
      </c>
      <c r="C6519" s="3" t="s">
        <v>74</v>
      </c>
      <c r="D6519" s="4" t="n">
        <v>107.03</v>
      </c>
      <c r="E6519" s="4" t="n">
        <v>107.41</v>
      </c>
      <c r="F6519" s="4" t="n">
        <v>106.71</v>
      </c>
      <c r="G6519" s="4" t="n">
        <v>106.87</v>
      </c>
      <c r="H6519" s="5" t="n">
        <v>5259660</v>
      </c>
      <c r="I6519" s="3"/>
      <c r="J6519" s="3" t="n">
        <f aca="false">ROUND((G6519-G6518)/G6518*100,2)</f>
        <v>-1.39</v>
      </c>
      <c r="K6519" s="3" t="str">
        <f aca="false">B6519&amp;"_"&amp;C6519</f>
        <v>14_2024-01-25</v>
      </c>
    </row>
    <row r="6520" customFormat="false" ht="15" hidden="false" customHeight="false" outlineLevel="0" collapsed="false">
      <c r="A6520" s="3" t="n">
        <v>6519</v>
      </c>
      <c r="B6520" s="3" t="n">
        <v>14</v>
      </c>
      <c r="C6520" s="3" t="s">
        <v>75</v>
      </c>
      <c r="D6520" s="4" t="n">
        <v>104.61</v>
      </c>
      <c r="E6520" s="4" t="n">
        <v>105.2</v>
      </c>
      <c r="F6520" s="4" t="n">
        <v>103.95</v>
      </c>
      <c r="G6520" s="4" t="n">
        <v>104.24</v>
      </c>
      <c r="H6520" s="5" t="n">
        <v>4799054</v>
      </c>
      <c r="I6520" s="3"/>
      <c r="J6520" s="3" t="n">
        <f aca="false">ROUND((G6520-G6519)/G6519*100,2)</f>
        <v>-2.46</v>
      </c>
      <c r="K6520" s="3" t="str">
        <f aca="false">B6520&amp;"_"&amp;C6520</f>
        <v>14_2024-01-26</v>
      </c>
    </row>
    <row r="6521" customFormat="false" ht="15" hidden="false" customHeight="false" outlineLevel="0" collapsed="false">
      <c r="A6521" s="3" t="n">
        <v>6520</v>
      </c>
      <c r="B6521" s="3" t="n">
        <v>14</v>
      </c>
      <c r="C6521" s="3" t="s">
        <v>76</v>
      </c>
      <c r="D6521" s="4" t="n">
        <v>103.81</v>
      </c>
      <c r="E6521" s="4" t="n">
        <v>104.67</v>
      </c>
      <c r="F6521" s="4" t="n">
        <v>103.54</v>
      </c>
      <c r="G6521" s="4" t="n">
        <v>104.09</v>
      </c>
      <c r="H6521" s="5" t="n">
        <v>6397686</v>
      </c>
      <c r="I6521" s="3"/>
      <c r="J6521" s="3" t="n">
        <f aca="false">ROUND((G6521-G6520)/G6520*100,2)</f>
        <v>-0.14</v>
      </c>
      <c r="K6521" s="3" t="str">
        <f aca="false">B6521&amp;"_"&amp;C6521</f>
        <v>14_2024-01-29</v>
      </c>
    </row>
    <row r="6522" customFormat="false" ht="15" hidden="false" customHeight="false" outlineLevel="0" collapsed="false">
      <c r="A6522" s="3" t="n">
        <v>6521</v>
      </c>
      <c r="B6522" s="3" t="n">
        <v>14</v>
      </c>
      <c r="C6522" s="3" t="s">
        <v>77</v>
      </c>
      <c r="D6522" s="4" t="n">
        <v>99.57</v>
      </c>
      <c r="E6522" s="4" t="n">
        <v>100</v>
      </c>
      <c r="F6522" s="4" t="n">
        <v>99.31</v>
      </c>
      <c r="G6522" s="4" t="n">
        <v>99.51</v>
      </c>
      <c r="H6522" s="5" t="n">
        <v>6488288</v>
      </c>
      <c r="I6522" s="3"/>
      <c r="J6522" s="3" t="n">
        <f aca="false">ROUND((G6522-G6521)/G6521*100,2)</f>
        <v>-4.4</v>
      </c>
      <c r="K6522" s="3" t="str">
        <f aca="false">B6522&amp;"_"&amp;C6522</f>
        <v>14_2024-01-30</v>
      </c>
    </row>
    <row r="6523" customFormat="false" ht="15" hidden="false" customHeight="false" outlineLevel="0" collapsed="false">
      <c r="A6523" s="3" t="n">
        <v>6522</v>
      </c>
      <c r="B6523" s="3" t="n">
        <v>14</v>
      </c>
      <c r="C6523" s="3" t="s">
        <v>78</v>
      </c>
      <c r="D6523" s="4" t="n">
        <v>99.61</v>
      </c>
      <c r="E6523" s="4" t="n">
        <v>100.05</v>
      </c>
      <c r="F6523" s="4" t="n">
        <v>99.31</v>
      </c>
      <c r="G6523" s="4" t="n">
        <v>99.52</v>
      </c>
      <c r="H6523" s="5" t="n">
        <v>5173844</v>
      </c>
      <c r="I6523" s="3"/>
      <c r="J6523" s="3" t="n">
        <f aca="false">ROUND((G6523-G6522)/G6522*100,2)</f>
        <v>0.01</v>
      </c>
      <c r="K6523" s="3" t="str">
        <f aca="false">B6523&amp;"_"&amp;C6523</f>
        <v>14_2024-01-31</v>
      </c>
    </row>
    <row r="6524" customFormat="false" ht="15" hidden="false" customHeight="false" outlineLevel="0" collapsed="false">
      <c r="A6524" s="3" t="n">
        <v>6523</v>
      </c>
      <c r="B6524" s="3" t="n">
        <v>14</v>
      </c>
      <c r="C6524" s="3" t="s">
        <v>79</v>
      </c>
      <c r="D6524" s="4" t="n">
        <v>101.6</v>
      </c>
      <c r="E6524" s="4" t="n">
        <v>101.71</v>
      </c>
      <c r="F6524" s="4" t="n">
        <v>100.86</v>
      </c>
      <c r="G6524" s="4" t="n">
        <v>101.3</v>
      </c>
      <c r="H6524" s="5" t="n">
        <v>5942358</v>
      </c>
      <c r="I6524" s="3"/>
      <c r="J6524" s="3" t="n">
        <f aca="false">ROUND((G6524-G6523)/G6523*100,2)</f>
        <v>1.79</v>
      </c>
      <c r="K6524" s="3" t="str">
        <f aca="false">B6524&amp;"_"&amp;C6524</f>
        <v>14_2024-02-01</v>
      </c>
    </row>
    <row r="6525" customFormat="false" ht="15" hidden="false" customHeight="false" outlineLevel="0" collapsed="false">
      <c r="A6525" s="3" t="n">
        <v>6524</v>
      </c>
      <c r="B6525" s="3" t="n">
        <v>14</v>
      </c>
      <c r="C6525" s="3" t="s">
        <v>80</v>
      </c>
      <c r="D6525" s="4" t="n">
        <v>98.54</v>
      </c>
      <c r="E6525" s="4" t="n">
        <v>99.06</v>
      </c>
      <c r="F6525" s="4" t="n">
        <v>98.13</v>
      </c>
      <c r="G6525" s="4" t="n">
        <v>98.54</v>
      </c>
      <c r="H6525" s="5" t="n">
        <v>6973754</v>
      </c>
      <c r="I6525" s="3"/>
      <c r="J6525" s="3" t="n">
        <f aca="false">ROUND((G6525-G6524)/G6524*100,2)</f>
        <v>-2.72</v>
      </c>
      <c r="K6525" s="3" t="str">
        <f aca="false">B6525&amp;"_"&amp;C6525</f>
        <v>14_2024-02-02</v>
      </c>
    </row>
    <row r="6526" customFormat="false" ht="15" hidden="false" customHeight="false" outlineLevel="0" collapsed="false">
      <c r="A6526" s="3" t="n">
        <v>6525</v>
      </c>
      <c r="B6526" s="3" t="n">
        <v>14</v>
      </c>
      <c r="C6526" s="3" t="s">
        <v>81</v>
      </c>
      <c r="D6526" s="4" t="n">
        <v>98.89</v>
      </c>
      <c r="E6526" s="4" t="n">
        <v>99.34</v>
      </c>
      <c r="F6526" s="4" t="n">
        <v>98.39</v>
      </c>
      <c r="G6526" s="4" t="n">
        <v>99.2</v>
      </c>
      <c r="H6526" s="5" t="n">
        <v>7488313</v>
      </c>
      <c r="I6526" s="3"/>
      <c r="J6526" s="3" t="n">
        <f aca="false">ROUND((G6526-G6525)/G6525*100,2)</f>
        <v>0.67</v>
      </c>
      <c r="K6526" s="3" t="str">
        <f aca="false">B6526&amp;"_"&amp;C6526</f>
        <v>14_2024-02-05</v>
      </c>
    </row>
    <row r="6527" customFormat="false" ht="15" hidden="false" customHeight="false" outlineLevel="0" collapsed="false">
      <c r="A6527" s="3" t="n">
        <v>6526</v>
      </c>
      <c r="B6527" s="3" t="n">
        <v>14</v>
      </c>
      <c r="C6527" s="3" t="s">
        <v>82</v>
      </c>
      <c r="D6527" s="4" t="n">
        <v>97</v>
      </c>
      <c r="E6527" s="4" t="n">
        <v>97.19</v>
      </c>
      <c r="F6527" s="4" t="n">
        <v>96.88</v>
      </c>
      <c r="G6527" s="4" t="n">
        <v>97.17</v>
      </c>
      <c r="H6527" s="5" t="n">
        <v>7737431</v>
      </c>
      <c r="I6527" s="3"/>
      <c r="J6527" s="3" t="n">
        <f aca="false">ROUND((G6527-G6526)/G6526*100,2)</f>
        <v>-2.05</v>
      </c>
      <c r="K6527" s="3" t="str">
        <f aca="false">B6527&amp;"_"&amp;C6527</f>
        <v>14_2024-02-06</v>
      </c>
    </row>
    <row r="6528" customFormat="false" ht="15" hidden="false" customHeight="false" outlineLevel="0" collapsed="false">
      <c r="A6528" s="3" t="n">
        <v>6527</v>
      </c>
      <c r="B6528" s="3" t="n">
        <v>14</v>
      </c>
      <c r="C6528" s="3" t="s">
        <v>83</v>
      </c>
      <c r="D6528" s="4" t="n">
        <v>94.62</v>
      </c>
      <c r="E6528" s="4" t="n">
        <v>95.12</v>
      </c>
      <c r="F6528" s="4" t="n">
        <v>94.36</v>
      </c>
      <c r="G6528" s="4" t="n">
        <v>94.9</v>
      </c>
      <c r="H6528" s="5" t="n">
        <v>7385914</v>
      </c>
      <c r="I6528" s="3"/>
      <c r="J6528" s="3" t="n">
        <f aca="false">ROUND((G6528-G6527)/G6527*100,2)</f>
        <v>-2.34</v>
      </c>
      <c r="K6528" s="3" t="str">
        <f aca="false">B6528&amp;"_"&amp;C6528</f>
        <v>14_2024-02-07</v>
      </c>
    </row>
    <row r="6529" customFormat="false" ht="15" hidden="false" customHeight="false" outlineLevel="0" collapsed="false">
      <c r="A6529" s="3" t="n">
        <v>6528</v>
      </c>
      <c r="B6529" s="3" t="n">
        <v>14</v>
      </c>
      <c r="C6529" s="3" t="s">
        <v>84</v>
      </c>
      <c r="D6529" s="4" t="n">
        <v>96.45</v>
      </c>
      <c r="E6529" s="4" t="n">
        <v>96.65</v>
      </c>
      <c r="F6529" s="4" t="n">
        <v>96.07</v>
      </c>
      <c r="G6529" s="4" t="n">
        <v>96.63</v>
      </c>
      <c r="H6529" s="5" t="n">
        <v>7838705</v>
      </c>
      <c r="I6529" s="3"/>
      <c r="J6529" s="3" t="n">
        <f aca="false">ROUND((G6529-G6528)/G6528*100,2)</f>
        <v>1.82</v>
      </c>
      <c r="K6529" s="3" t="str">
        <f aca="false">B6529&amp;"_"&amp;C6529</f>
        <v>14_2024-02-08</v>
      </c>
    </row>
    <row r="6530" customFormat="false" ht="15" hidden="false" customHeight="false" outlineLevel="0" collapsed="false">
      <c r="A6530" s="3" t="n">
        <v>6529</v>
      </c>
      <c r="B6530" s="3" t="n">
        <v>14</v>
      </c>
      <c r="C6530" s="3" t="s">
        <v>85</v>
      </c>
      <c r="D6530" s="4" t="n">
        <v>95.73</v>
      </c>
      <c r="E6530" s="4" t="n">
        <v>96.06</v>
      </c>
      <c r="F6530" s="4" t="n">
        <v>95.68</v>
      </c>
      <c r="G6530" s="4" t="n">
        <v>95.85</v>
      </c>
      <c r="H6530" s="5" t="n">
        <v>4643235</v>
      </c>
      <c r="I6530" s="3"/>
      <c r="J6530" s="3" t="n">
        <f aca="false">ROUND((G6530-G6529)/G6529*100,2)</f>
        <v>-0.81</v>
      </c>
      <c r="K6530" s="3" t="str">
        <f aca="false">B6530&amp;"_"&amp;C6530</f>
        <v>14_2024-02-09</v>
      </c>
    </row>
    <row r="6531" customFormat="false" ht="15" hidden="false" customHeight="false" outlineLevel="0" collapsed="false">
      <c r="A6531" s="3" t="n">
        <v>6530</v>
      </c>
      <c r="B6531" s="3" t="n">
        <v>14</v>
      </c>
      <c r="C6531" s="3" t="s">
        <v>86</v>
      </c>
      <c r="D6531" s="4" t="n">
        <v>99.91</v>
      </c>
      <c r="E6531" s="4" t="n">
        <v>100.17</v>
      </c>
      <c r="F6531" s="4" t="n">
        <v>99.83</v>
      </c>
      <c r="G6531" s="4" t="n">
        <v>100.12</v>
      </c>
      <c r="H6531" s="5" t="n">
        <v>619311</v>
      </c>
      <c r="I6531" s="3"/>
      <c r="J6531" s="3" t="n">
        <f aca="false">ROUND((G6531-G6530)/G6530*100,2)</f>
        <v>4.45</v>
      </c>
      <c r="K6531" s="3" t="str">
        <f aca="false">B6531&amp;"_"&amp;C6531</f>
        <v>14_2024-02-12</v>
      </c>
    </row>
    <row r="6532" customFormat="false" ht="15" hidden="false" customHeight="false" outlineLevel="0" collapsed="false">
      <c r="A6532" s="3" t="n">
        <v>6531</v>
      </c>
      <c r="B6532" s="3" t="n">
        <v>14</v>
      </c>
      <c r="C6532" s="3" t="s">
        <v>87</v>
      </c>
      <c r="D6532" s="4" t="n">
        <v>101.5</v>
      </c>
      <c r="E6532" s="4" t="n">
        <v>101.58</v>
      </c>
      <c r="F6532" s="4" t="n">
        <v>100.76</v>
      </c>
      <c r="G6532" s="4" t="n">
        <v>101.2</v>
      </c>
      <c r="H6532" s="5" t="n">
        <v>1714514</v>
      </c>
      <c r="I6532" s="3"/>
      <c r="J6532" s="3" t="n">
        <f aca="false">ROUND((G6532-G6531)/G6531*100,2)</f>
        <v>1.08</v>
      </c>
      <c r="K6532" s="3" t="str">
        <f aca="false">B6532&amp;"_"&amp;C6532</f>
        <v>14_2024-02-13</v>
      </c>
    </row>
    <row r="6533" customFormat="false" ht="15" hidden="false" customHeight="false" outlineLevel="0" collapsed="false">
      <c r="A6533" s="3" t="n">
        <v>6532</v>
      </c>
      <c r="B6533" s="3" t="n">
        <v>14</v>
      </c>
      <c r="C6533" s="3" t="s">
        <v>88</v>
      </c>
      <c r="D6533" s="4" t="n">
        <v>101.22</v>
      </c>
      <c r="E6533" s="4" t="n">
        <v>101.63</v>
      </c>
      <c r="F6533" s="4" t="n">
        <v>100.8</v>
      </c>
      <c r="G6533" s="4" t="n">
        <v>101.23</v>
      </c>
      <c r="H6533" s="5" t="n">
        <v>3038824</v>
      </c>
      <c r="I6533" s="3"/>
      <c r="J6533" s="3" t="n">
        <f aca="false">ROUND((G6533-G6532)/G6532*100,2)</f>
        <v>0.03</v>
      </c>
      <c r="K6533" s="3" t="str">
        <f aca="false">B6533&amp;"_"&amp;C6533</f>
        <v>14_2024-02-14</v>
      </c>
    </row>
    <row r="6534" customFormat="false" ht="15" hidden="false" customHeight="false" outlineLevel="0" collapsed="false">
      <c r="A6534" s="3" t="n">
        <v>6533</v>
      </c>
      <c r="B6534" s="3" t="n">
        <v>14</v>
      </c>
      <c r="C6534" s="3" t="s">
        <v>89</v>
      </c>
      <c r="D6534" s="4" t="n">
        <v>99.34</v>
      </c>
      <c r="E6534" s="4" t="n">
        <v>99.92</v>
      </c>
      <c r="F6534" s="4" t="n">
        <v>98.44</v>
      </c>
      <c r="G6534" s="4" t="n">
        <v>99</v>
      </c>
      <c r="H6534" s="5" t="n">
        <v>3817650</v>
      </c>
      <c r="I6534" s="3"/>
      <c r="J6534" s="3" t="n">
        <f aca="false">ROUND((G6534-G6533)/G6533*100,2)</f>
        <v>-2.2</v>
      </c>
      <c r="K6534" s="3" t="str">
        <f aca="false">B6534&amp;"_"&amp;C6534</f>
        <v>14_2024-02-15</v>
      </c>
    </row>
    <row r="6535" customFormat="false" ht="15" hidden="false" customHeight="false" outlineLevel="0" collapsed="false">
      <c r="A6535" s="3" t="n">
        <v>6534</v>
      </c>
      <c r="B6535" s="3" t="n">
        <v>14</v>
      </c>
      <c r="C6535" s="3" t="s">
        <v>90</v>
      </c>
      <c r="D6535" s="4" t="n">
        <v>102.1</v>
      </c>
      <c r="E6535" s="4" t="n">
        <v>102.36</v>
      </c>
      <c r="F6535" s="4" t="n">
        <v>101.46</v>
      </c>
      <c r="G6535" s="4" t="n">
        <v>101.75</v>
      </c>
      <c r="H6535" s="5" t="n">
        <v>2546806</v>
      </c>
      <c r="I6535" s="3"/>
      <c r="J6535" s="3" t="n">
        <f aca="false">ROUND((G6535-G6534)/G6534*100,2)</f>
        <v>2.78</v>
      </c>
      <c r="K6535" s="3" t="str">
        <f aca="false">B6535&amp;"_"&amp;C6535</f>
        <v>14_2024-02-16</v>
      </c>
    </row>
    <row r="6536" customFormat="false" ht="15" hidden="false" customHeight="false" outlineLevel="0" collapsed="false">
      <c r="A6536" s="3" t="n">
        <v>6535</v>
      </c>
      <c r="B6536" s="3" t="n">
        <v>14</v>
      </c>
      <c r="C6536" s="3" t="s">
        <v>91</v>
      </c>
      <c r="D6536" s="4" t="n">
        <v>102.28</v>
      </c>
      <c r="E6536" s="4" t="n">
        <v>102.42</v>
      </c>
      <c r="F6536" s="4" t="n">
        <v>101.66</v>
      </c>
      <c r="G6536" s="4" t="n">
        <v>102.12</v>
      </c>
      <c r="H6536" s="5" t="n">
        <v>6649396</v>
      </c>
      <c r="I6536" s="3"/>
      <c r="J6536" s="3" t="n">
        <f aca="false">ROUND((G6536-G6535)/G6535*100,2)</f>
        <v>0.36</v>
      </c>
      <c r="K6536" s="3" t="str">
        <f aca="false">B6536&amp;"_"&amp;C6536</f>
        <v>14_2024-02-19</v>
      </c>
    </row>
    <row r="6537" customFormat="false" ht="15" hidden="false" customHeight="false" outlineLevel="0" collapsed="false">
      <c r="A6537" s="3" t="n">
        <v>6536</v>
      </c>
      <c r="B6537" s="3" t="n">
        <v>14</v>
      </c>
      <c r="C6537" s="3" t="s">
        <v>92</v>
      </c>
      <c r="D6537" s="4" t="n">
        <v>103.88</v>
      </c>
      <c r="E6537" s="4" t="n">
        <v>104.16</v>
      </c>
      <c r="F6537" s="4" t="n">
        <v>103.01</v>
      </c>
      <c r="G6537" s="4" t="n">
        <v>103.47</v>
      </c>
      <c r="H6537" s="5" t="n">
        <v>1498953</v>
      </c>
      <c r="I6537" s="3"/>
      <c r="J6537" s="3" t="n">
        <f aca="false">ROUND((G6537-G6536)/G6536*100,2)</f>
        <v>1.32</v>
      </c>
      <c r="K6537" s="3" t="str">
        <f aca="false">B6537&amp;"_"&amp;C6537</f>
        <v>14_2024-02-20</v>
      </c>
    </row>
    <row r="6538" customFormat="false" ht="15" hidden="false" customHeight="false" outlineLevel="0" collapsed="false">
      <c r="A6538" s="3" t="n">
        <v>6537</v>
      </c>
      <c r="B6538" s="3" t="n">
        <v>14</v>
      </c>
      <c r="C6538" s="3" t="s">
        <v>93</v>
      </c>
      <c r="D6538" s="4" t="n">
        <v>98.59</v>
      </c>
      <c r="E6538" s="4" t="n">
        <v>99.05</v>
      </c>
      <c r="F6538" s="4" t="n">
        <v>98.16</v>
      </c>
      <c r="G6538" s="4" t="n">
        <v>98.51</v>
      </c>
      <c r="H6538" s="5" t="n">
        <v>1098588</v>
      </c>
      <c r="I6538" s="3"/>
      <c r="J6538" s="3" t="n">
        <f aca="false">ROUND((G6538-G6537)/G6537*100,2)</f>
        <v>-4.79</v>
      </c>
      <c r="K6538" s="3" t="str">
        <f aca="false">B6538&amp;"_"&amp;C6538</f>
        <v>14_2024-02-21</v>
      </c>
    </row>
    <row r="6539" customFormat="false" ht="15" hidden="false" customHeight="false" outlineLevel="0" collapsed="false">
      <c r="A6539" s="3" t="n">
        <v>6538</v>
      </c>
      <c r="B6539" s="3" t="n">
        <v>14</v>
      </c>
      <c r="C6539" s="3" t="s">
        <v>94</v>
      </c>
      <c r="D6539" s="4" t="n">
        <v>100.72</v>
      </c>
      <c r="E6539" s="4" t="n">
        <v>100.79</v>
      </c>
      <c r="F6539" s="4" t="n">
        <v>100.34</v>
      </c>
      <c r="G6539" s="4" t="n">
        <v>100.35</v>
      </c>
      <c r="H6539" s="5" t="n">
        <v>3345165</v>
      </c>
      <c r="I6539" s="3"/>
      <c r="J6539" s="3" t="n">
        <f aca="false">ROUND((G6539-G6538)/G6538*100,2)</f>
        <v>1.87</v>
      </c>
      <c r="K6539" s="3" t="str">
        <f aca="false">B6539&amp;"_"&amp;C6539</f>
        <v>14_2024-02-22</v>
      </c>
    </row>
    <row r="6540" customFormat="false" ht="15" hidden="false" customHeight="false" outlineLevel="0" collapsed="false">
      <c r="A6540" s="3" t="n">
        <v>6539</v>
      </c>
      <c r="B6540" s="3" t="n">
        <v>14</v>
      </c>
      <c r="C6540" s="3" t="s">
        <v>95</v>
      </c>
      <c r="D6540" s="4" t="n">
        <v>96.64</v>
      </c>
      <c r="E6540" s="4" t="n">
        <v>97.09</v>
      </c>
      <c r="F6540" s="4" t="n">
        <v>96.28</v>
      </c>
      <c r="G6540" s="4" t="n">
        <v>96.98</v>
      </c>
      <c r="H6540" s="5" t="n">
        <v>2385357</v>
      </c>
      <c r="I6540" s="3"/>
      <c r="J6540" s="3" t="n">
        <f aca="false">ROUND((G6540-G6539)/G6539*100,2)</f>
        <v>-3.36</v>
      </c>
      <c r="K6540" s="3" t="str">
        <f aca="false">B6540&amp;"_"&amp;C6540</f>
        <v>14_2024-02-23</v>
      </c>
    </row>
    <row r="6541" customFormat="false" ht="15" hidden="false" customHeight="false" outlineLevel="0" collapsed="false">
      <c r="A6541" s="3" t="n">
        <v>6540</v>
      </c>
      <c r="B6541" s="3" t="n">
        <v>14</v>
      </c>
      <c r="C6541" s="3" t="s">
        <v>96</v>
      </c>
      <c r="D6541" s="4" t="n">
        <v>97.57</v>
      </c>
      <c r="E6541" s="4" t="n">
        <v>97.87</v>
      </c>
      <c r="F6541" s="4" t="n">
        <v>96.62</v>
      </c>
      <c r="G6541" s="4" t="n">
        <v>97.18</v>
      </c>
      <c r="H6541" s="5" t="n">
        <v>4769381</v>
      </c>
      <c r="I6541" s="3"/>
      <c r="J6541" s="3" t="n">
        <f aca="false">ROUND((G6541-G6540)/G6540*100,2)</f>
        <v>0.21</v>
      </c>
      <c r="K6541" s="3" t="str">
        <f aca="false">B6541&amp;"_"&amp;C6541</f>
        <v>14_2024-02-26</v>
      </c>
    </row>
    <row r="6542" customFormat="false" ht="15" hidden="false" customHeight="false" outlineLevel="0" collapsed="false">
      <c r="A6542" s="3" t="n">
        <v>6541</v>
      </c>
      <c r="B6542" s="3" t="n">
        <v>14</v>
      </c>
      <c r="C6542" s="3" t="s">
        <v>97</v>
      </c>
      <c r="D6542" s="4" t="n">
        <v>98.71</v>
      </c>
      <c r="E6542" s="4" t="n">
        <v>98.92</v>
      </c>
      <c r="F6542" s="4" t="n">
        <v>97.86</v>
      </c>
      <c r="G6542" s="4" t="n">
        <v>98.38</v>
      </c>
      <c r="H6542" s="5" t="n">
        <v>1012123</v>
      </c>
      <c r="I6542" s="3"/>
      <c r="J6542" s="3" t="n">
        <f aca="false">ROUND((G6542-G6541)/G6541*100,2)</f>
        <v>1.23</v>
      </c>
      <c r="K6542" s="3" t="str">
        <f aca="false">B6542&amp;"_"&amp;C6542</f>
        <v>14_2024-02-27</v>
      </c>
    </row>
    <row r="6543" customFormat="false" ht="15" hidden="false" customHeight="false" outlineLevel="0" collapsed="false">
      <c r="A6543" s="3" t="n">
        <v>6542</v>
      </c>
      <c r="B6543" s="3" t="n">
        <v>14</v>
      </c>
      <c r="C6543" s="3" t="s">
        <v>98</v>
      </c>
      <c r="D6543" s="4" t="n">
        <v>93.57</v>
      </c>
      <c r="E6543" s="4" t="n">
        <v>93.84</v>
      </c>
      <c r="F6543" s="4" t="n">
        <v>93.21</v>
      </c>
      <c r="G6543" s="4" t="n">
        <v>93.27</v>
      </c>
      <c r="H6543" s="5" t="n">
        <v>697591</v>
      </c>
      <c r="I6543" s="3"/>
      <c r="J6543" s="3" t="n">
        <f aca="false">ROUND((G6543-G6542)/G6542*100,2)</f>
        <v>-5.19</v>
      </c>
      <c r="K6543" s="3" t="str">
        <f aca="false">B6543&amp;"_"&amp;C6543</f>
        <v>14_2024-02-28</v>
      </c>
    </row>
    <row r="6544" customFormat="false" ht="15" hidden="false" customHeight="false" outlineLevel="0" collapsed="false">
      <c r="A6544" s="3" t="n">
        <v>6543</v>
      </c>
      <c r="B6544" s="3" t="n">
        <v>14</v>
      </c>
      <c r="C6544" s="3" t="s">
        <v>99</v>
      </c>
      <c r="D6544" s="4" t="n">
        <v>94.31</v>
      </c>
      <c r="E6544" s="4" t="n">
        <v>94.35</v>
      </c>
      <c r="F6544" s="4" t="n">
        <v>94.01</v>
      </c>
      <c r="G6544" s="4" t="n">
        <v>94.27</v>
      </c>
      <c r="H6544" s="5" t="n">
        <v>727409</v>
      </c>
      <c r="I6544" s="3"/>
      <c r="J6544" s="3" t="n">
        <f aca="false">ROUND((G6544-G6543)/G6543*100,2)</f>
        <v>1.07</v>
      </c>
      <c r="K6544" s="3" t="str">
        <f aca="false">B6544&amp;"_"&amp;C6544</f>
        <v>14_2024-02-29</v>
      </c>
    </row>
    <row r="6545" customFormat="false" ht="15" hidden="false" customHeight="false" outlineLevel="0" collapsed="false">
      <c r="A6545" s="3" t="n">
        <v>6544</v>
      </c>
      <c r="B6545" s="3" t="n">
        <v>14</v>
      </c>
      <c r="C6545" s="3" t="s">
        <v>100</v>
      </c>
      <c r="D6545" s="4" t="n">
        <v>96.69</v>
      </c>
      <c r="E6545" s="4" t="n">
        <v>97.27</v>
      </c>
      <c r="F6545" s="4" t="n">
        <v>96.43</v>
      </c>
      <c r="G6545" s="4" t="n">
        <v>96.46</v>
      </c>
      <c r="H6545" s="5" t="n">
        <v>5170225</v>
      </c>
      <c r="I6545" s="3"/>
      <c r="J6545" s="3" t="n">
        <f aca="false">ROUND((G6545-G6544)/G6544*100,2)</f>
        <v>2.32</v>
      </c>
      <c r="K6545" s="3" t="str">
        <f aca="false">B6545&amp;"_"&amp;C6545</f>
        <v>14_2024-03-01</v>
      </c>
    </row>
    <row r="6546" customFormat="false" ht="15" hidden="false" customHeight="false" outlineLevel="0" collapsed="false">
      <c r="A6546" s="3" t="n">
        <v>6545</v>
      </c>
      <c r="B6546" s="3" t="n">
        <v>14</v>
      </c>
      <c r="C6546" s="3" t="s">
        <v>101</v>
      </c>
      <c r="D6546" s="4" t="n">
        <v>97.9</v>
      </c>
      <c r="E6546" s="4" t="n">
        <v>98.43</v>
      </c>
      <c r="F6546" s="4" t="n">
        <v>97.56</v>
      </c>
      <c r="G6546" s="4" t="n">
        <v>97.62</v>
      </c>
      <c r="H6546" s="5" t="n">
        <v>1476341</v>
      </c>
      <c r="I6546" s="3"/>
      <c r="J6546" s="3" t="n">
        <f aca="false">ROUND((G6546-G6545)/G6545*100,2)</f>
        <v>1.2</v>
      </c>
      <c r="K6546" s="3" t="str">
        <f aca="false">B6546&amp;"_"&amp;C6546</f>
        <v>14_2024-03-04</v>
      </c>
    </row>
    <row r="6547" customFormat="false" ht="15" hidden="false" customHeight="false" outlineLevel="0" collapsed="false">
      <c r="A6547" s="3" t="n">
        <v>6546</v>
      </c>
      <c r="B6547" s="3" t="n">
        <v>14</v>
      </c>
      <c r="C6547" s="3" t="s">
        <v>102</v>
      </c>
      <c r="D6547" s="4" t="n">
        <v>95.76</v>
      </c>
      <c r="E6547" s="4" t="n">
        <v>95.89</v>
      </c>
      <c r="F6547" s="4" t="n">
        <v>95.22</v>
      </c>
      <c r="G6547" s="4" t="n">
        <v>95.78</v>
      </c>
      <c r="H6547" s="5" t="n">
        <v>7560061</v>
      </c>
      <c r="I6547" s="3"/>
      <c r="J6547" s="3" t="n">
        <f aca="false">ROUND((G6547-G6546)/G6546*100,2)</f>
        <v>-1.88</v>
      </c>
      <c r="K6547" s="3" t="str">
        <f aca="false">B6547&amp;"_"&amp;C6547</f>
        <v>14_2024-03-05</v>
      </c>
    </row>
    <row r="6548" customFormat="false" ht="15" hidden="false" customHeight="false" outlineLevel="0" collapsed="false">
      <c r="A6548" s="3" t="n">
        <v>6547</v>
      </c>
      <c r="B6548" s="3" t="n">
        <v>14</v>
      </c>
      <c r="C6548" s="3" t="s">
        <v>103</v>
      </c>
      <c r="D6548" s="4" t="n">
        <v>95.31</v>
      </c>
      <c r="E6548" s="4" t="n">
        <v>96.22</v>
      </c>
      <c r="F6548" s="4" t="n">
        <v>95.22</v>
      </c>
      <c r="G6548" s="4" t="n">
        <v>95.66</v>
      </c>
      <c r="H6548" s="5" t="n">
        <v>5677466</v>
      </c>
      <c r="I6548" s="3"/>
      <c r="J6548" s="3" t="n">
        <f aca="false">ROUND((G6548-G6547)/G6547*100,2)</f>
        <v>-0.13</v>
      </c>
      <c r="K6548" s="3" t="str">
        <f aca="false">B6548&amp;"_"&amp;C6548</f>
        <v>14_2024-03-06</v>
      </c>
    </row>
    <row r="6549" customFormat="false" ht="15" hidden="false" customHeight="false" outlineLevel="0" collapsed="false">
      <c r="A6549" s="3" t="n">
        <v>6548</v>
      </c>
      <c r="B6549" s="3" t="n">
        <v>14</v>
      </c>
      <c r="C6549" s="3" t="s">
        <v>104</v>
      </c>
      <c r="D6549" s="4" t="n">
        <v>93.47</v>
      </c>
      <c r="E6549" s="4" t="n">
        <v>94.03</v>
      </c>
      <c r="F6549" s="4" t="n">
        <v>93.01</v>
      </c>
      <c r="G6549" s="4" t="n">
        <v>93.35</v>
      </c>
      <c r="H6549" s="5" t="n">
        <v>6720923</v>
      </c>
      <c r="I6549" s="3"/>
      <c r="J6549" s="3" t="n">
        <f aca="false">ROUND((G6549-G6548)/G6548*100,2)</f>
        <v>-2.41</v>
      </c>
      <c r="K6549" s="3" t="str">
        <f aca="false">B6549&amp;"_"&amp;C6549</f>
        <v>14_2024-03-07</v>
      </c>
    </row>
    <row r="6550" customFormat="false" ht="15" hidden="false" customHeight="false" outlineLevel="0" collapsed="false">
      <c r="A6550" s="3" t="n">
        <v>6549</v>
      </c>
      <c r="B6550" s="3" t="n">
        <v>14</v>
      </c>
      <c r="C6550" s="3" t="s">
        <v>105</v>
      </c>
      <c r="D6550" s="4" t="n">
        <v>92.53</v>
      </c>
      <c r="E6550" s="4" t="n">
        <v>92.99</v>
      </c>
      <c r="F6550" s="4" t="n">
        <v>92.53</v>
      </c>
      <c r="G6550" s="4" t="n">
        <v>92.59</v>
      </c>
      <c r="H6550" s="5" t="n">
        <v>940941</v>
      </c>
      <c r="I6550" s="3"/>
      <c r="J6550" s="3" t="n">
        <f aca="false">ROUND((G6550-G6549)/G6549*100,2)</f>
        <v>-0.81</v>
      </c>
      <c r="K6550" s="3" t="str">
        <f aca="false">B6550&amp;"_"&amp;C6550</f>
        <v>14_2024-03-08</v>
      </c>
    </row>
    <row r="6551" customFormat="false" ht="15" hidden="false" customHeight="false" outlineLevel="0" collapsed="false">
      <c r="A6551" s="3" t="n">
        <v>6550</v>
      </c>
      <c r="B6551" s="3" t="n">
        <v>14</v>
      </c>
      <c r="C6551" s="3" t="s">
        <v>106</v>
      </c>
      <c r="D6551" s="4" t="n">
        <v>90.2</v>
      </c>
      <c r="E6551" s="4" t="n">
        <v>90.46</v>
      </c>
      <c r="F6551" s="4" t="n">
        <v>89.84</v>
      </c>
      <c r="G6551" s="4" t="n">
        <v>90.45</v>
      </c>
      <c r="H6551" s="5" t="n">
        <v>4081918</v>
      </c>
      <c r="I6551" s="3"/>
      <c r="J6551" s="3" t="n">
        <f aca="false">ROUND((G6551-G6550)/G6550*100,2)</f>
        <v>-2.31</v>
      </c>
      <c r="K6551" s="3" t="str">
        <f aca="false">B6551&amp;"_"&amp;C6551</f>
        <v>14_2024-03-11</v>
      </c>
    </row>
    <row r="6552" customFormat="false" ht="15" hidden="false" customHeight="false" outlineLevel="0" collapsed="false">
      <c r="A6552" s="3" t="n">
        <v>6551</v>
      </c>
      <c r="B6552" s="3" t="n">
        <v>14</v>
      </c>
      <c r="C6552" s="3" t="s">
        <v>107</v>
      </c>
      <c r="D6552" s="4" t="n">
        <v>93.16</v>
      </c>
      <c r="E6552" s="4" t="n">
        <v>93.77</v>
      </c>
      <c r="F6552" s="4" t="n">
        <v>92.74</v>
      </c>
      <c r="G6552" s="4" t="n">
        <v>93.44</v>
      </c>
      <c r="H6552" s="5" t="n">
        <v>2594574</v>
      </c>
      <c r="I6552" s="3"/>
      <c r="J6552" s="3" t="n">
        <f aca="false">ROUND((G6552-G6551)/G6551*100,2)</f>
        <v>3.31</v>
      </c>
      <c r="K6552" s="3" t="str">
        <f aca="false">B6552&amp;"_"&amp;C6552</f>
        <v>14_2024-03-12</v>
      </c>
    </row>
    <row r="6553" customFormat="false" ht="15" hidden="false" customHeight="false" outlineLevel="0" collapsed="false">
      <c r="A6553" s="3" t="n">
        <v>6552</v>
      </c>
      <c r="B6553" s="3" t="n">
        <v>14</v>
      </c>
      <c r="C6553" s="3" t="s">
        <v>108</v>
      </c>
      <c r="D6553" s="4" t="n">
        <v>89.96</v>
      </c>
      <c r="E6553" s="4" t="n">
        <v>90.52</v>
      </c>
      <c r="F6553" s="4" t="n">
        <v>89.62</v>
      </c>
      <c r="G6553" s="4" t="n">
        <v>90.2</v>
      </c>
      <c r="H6553" s="5" t="n">
        <v>2925117</v>
      </c>
      <c r="I6553" s="3"/>
      <c r="J6553" s="3" t="n">
        <f aca="false">ROUND((G6553-G6552)/G6552*100,2)</f>
        <v>-3.47</v>
      </c>
      <c r="K6553" s="3" t="str">
        <f aca="false">B6553&amp;"_"&amp;C6553</f>
        <v>14_2024-03-13</v>
      </c>
    </row>
    <row r="6554" customFormat="false" ht="15" hidden="false" customHeight="false" outlineLevel="0" collapsed="false">
      <c r="A6554" s="3" t="n">
        <v>6553</v>
      </c>
      <c r="B6554" s="3" t="n">
        <v>14</v>
      </c>
      <c r="C6554" s="3" t="s">
        <v>109</v>
      </c>
      <c r="D6554" s="4" t="n">
        <v>89.57</v>
      </c>
      <c r="E6554" s="4" t="n">
        <v>89.8</v>
      </c>
      <c r="F6554" s="4" t="n">
        <v>89.39</v>
      </c>
      <c r="G6554" s="4" t="n">
        <v>89.76</v>
      </c>
      <c r="H6554" s="5" t="n">
        <v>5155110</v>
      </c>
      <c r="I6554" s="3"/>
      <c r="J6554" s="3" t="n">
        <f aca="false">ROUND((G6554-G6553)/G6553*100,2)</f>
        <v>-0.49</v>
      </c>
      <c r="K6554" s="3" t="str">
        <f aca="false">B6554&amp;"_"&amp;C6554</f>
        <v>14_2024-03-14</v>
      </c>
    </row>
    <row r="6555" customFormat="false" ht="15" hidden="false" customHeight="false" outlineLevel="0" collapsed="false">
      <c r="A6555" s="3" t="n">
        <v>6554</v>
      </c>
      <c r="B6555" s="3" t="n">
        <v>14</v>
      </c>
      <c r="C6555" s="3" t="s">
        <v>110</v>
      </c>
      <c r="D6555" s="4" t="n">
        <v>90.21</v>
      </c>
      <c r="E6555" s="4" t="n">
        <v>90.55</v>
      </c>
      <c r="F6555" s="4" t="n">
        <v>89.62</v>
      </c>
      <c r="G6555" s="4" t="n">
        <v>90.01</v>
      </c>
      <c r="H6555" s="5" t="n">
        <v>7595571</v>
      </c>
      <c r="I6555" s="3"/>
      <c r="J6555" s="3" t="n">
        <f aca="false">ROUND((G6555-G6554)/G6554*100,2)</f>
        <v>0.28</v>
      </c>
      <c r="K6555" s="3" t="str">
        <f aca="false">B6555&amp;"_"&amp;C6555</f>
        <v>14_2024-03-15</v>
      </c>
    </row>
    <row r="6556" customFormat="false" ht="15" hidden="false" customHeight="false" outlineLevel="0" collapsed="false">
      <c r="A6556" s="3" t="n">
        <v>6555</v>
      </c>
      <c r="B6556" s="3" t="n">
        <v>14</v>
      </c>
      <c r="C6556" s="3" t="s">
        <v>111</v>
      </c>
      <c r="D6556" s="4" t="n">
        <v>91.5</v>
      </c>
      <c r="E6556" s="4" t="n">
        <v>91.51</v>
      </c>
      <c r="F6556" s="4" t="n">
        <v>91.19</v>
      </c>
      <c r="G6556" s="4" t="n">
        <v>91.28</v>
      </c>
      <c r="H6556" s="5" t="n">
        <v>603204</v>
      </c>
      <c r="I6556" s="3"/>
      <c r="J6556" s="3" t="n">
        <f aca="false">ROUND((G6556-G6555)/G6555*100,2)</f>
        <v>1.41</v>
      </c>
      <c r="K6556" s="3" t="str">
        <f aca="false">B6556&amp;"_"&amp;C6556</f>
        <v>14_2024-03-18</v>
      </c>
    </row>
    <row r="6557" customFormat="false" ht="15" hidden="false" customHeight="false" outlineLevel="0" collapsed="false">
      <c r="A6557" s="3" t="n">
        <v>6556</v>
      </c>
      <c r="B6557" s="3" t="n">
        <v>14</v>
      </c>
      <c r="C6557" s="3" t="s">
        <v>112</v>
      </c>
      <c r="D6557" s="4" t="n">
        <v>92.74</v>
      </c>
      <c r="E6557" s="4" t="n">
        <v>93.04</v>
      </c>
      <c r="F6557" s="4" t="n">
        <v>92.39</v>
      </c>
      <c r="G6557" s="4" t="n">
        <v>92.42</v>
      </c>
      <c r="H6557" s="5" t="n">
        <v>3754615</v>
      </c>
      <c r="I6557" s="3"/>
      <c r="J6557" s="3" t="n">
        <f aca="false">ROUND((G6557-G6556)/G6556*100,2)</f>
        <v>1.25</v>
      </c>
      <c r="K6557" s="3" t="str">
        <f aca="false">B6557&amp;"_"&amp;C6557</f>
        <v>14_2024-03-19</v>
      </c>
    </row>
    <row r="6558" customFormat="false" ht="15" hidden="false" customHeight="false" outlineLevel="0" collapsed="false">
      <c r="A6558" s="3" t="n">
        <v>6557</v>
      </c>
      <c r="B6558" s="3" t="n">
        <v>14</v>
      </c>
      <c r="C6558" s="3" t="s">
        <v>113</v>
      </c>
      <c r="D6558" s="4" t="n">
        <v>95.27</v>
      </c>
      <c r="E6558" s="4" t="n">
        <v>95.53</v>
      </c>
      <c r="F6558" s="4" t="n">
        <v>94.93</v>
      </c>
      <c r="G6558" s="4" t="n">
        <v>94.93</v>
      </c>
      <c r="H6558" s="5" t="n">
        <v>7660577</v>
      </c>
      <c r="I6558" s="3"/>
      <c r="J6558" s="3" t="n">
        <f aca="false">ROUND((G6558-G6557)/G6557*100,2)</f>
        <v>2.72</v>
      </c>
      <c r="K6558" s="3" t="str">
        <f aca="false">B6558&amp;"_"&amp;C6558</f>
        <v>14_2024-03-20</v>
      </c>
    </row>
    <row r="6559" customFormat="false" ht="15" hidden="false" customHeight="false" outlineLevel="0" collapsed="false">
      <c r="A6559" s="3" t="n">
        <v>6558</v>
      </c>
      <c r="B6559" s="3" t="n">
        <v>14</v>
      </c>
      <c r="C6559" s="3" t="s">
        <v>114</v>
      </c>
      <c r="D6559" s="4" t="n">
        <v>95.16</v>
      </c>
      <c r="E6559" s="4" t="n">
        <v>95.23</v>
      </c>
      <c r="F6559" s="4" t="n">
        <v>94.85</v>
      </c>
      <c r="G6559" s="4" t="n">
        <v>94.98</v>
      </c>
      <c r="H6559" s="5" t="n">
        <v>680140</v>
      </c>
      <c r="I6559" s="3"/>
      <c r="J6559" s="3" t="n">
        <f aca="false">ROUND((G6559-G6558)/G6558*100,2)</f>
        <v>0.05</v>
      </c>
      <c r="K6559" s="3" t="str">
        <f aca="false">B6559&amp;"_"&amp;C6559</f>
        <v>14_2024-03-21</v>
      </c>
    </row>
    <row r="6560" customFormat="false" ht="15" hidden="false" customHeight="false" outlineLevel="0" collapsed="false">
      <c r="A6560" s="3" t="n">
        <v>6559</v>
      </c>
      <c r="B6560" s="3" t="n">
        <v>14</v>
      </c>
      <c r="C6560" s="3" t="s">
        <v>115</v>
      </c>
      <c r="D6560" s="4" t="n">
        <v>92.42</v>
      </c>
      <c r="E6560" s="4" t="n">
        <v>92.84</v>
      </c>
      <c r="F6560" s="4" t="n">
        <v>92.13</v>
      </c>
      <c r="G6560" s="4" t="n">
        <v>92.47</v>
      </c>
      <c r="H6560" s="5" t="n">
        <v>6360275</v>
      </c>
      <c r="I6560" s="3"/>
      <c r="J6560" s="3" t="n">
        <f aca="false">ROUND((G6560-G6559)/G6559*100,2)</f>
        <v>-2.64</v>
      </c>
      <c r="K6560" s="3" t="str">
        <f aca="false">B6560&amp;"_"&amp;C6560</f>
        <v>14_2024-03-22</v>
      </c>
    </row>
    <row r="6561" customFormat="false" ht="15" hidden="false" customHeight="false" outlineLevel="0" collapsed="false">
      <c r="A6561" s="3" t="n">
        <v>6560</v>
      </c>
      <c r="B6561" s="3" t="n">
        <v>14</v>
      </c>
      <c r="C6561" s="3" t="s">
        <v>116</v>
      </c>
      <c r="D6561" s="4" t="n">
        <v>93.24</v>
      </c>
      <c r="E6561" s="4" t="n">
        <v>93.75</v>
      </c>
      <c r="F6561" s="4" t="n">
        <v>93.05</v>
      </c>
      <c r="G6561" s="4" t="n">
        <v>93.37</v>
      </c>
      <c r="H6561" s="5" t="n">
        <v>7931688</v>
      </c>
      <c r="I6561" s="3"/>
      <c r="J6561" s="3" t="n">
        <f aca="false">ROUND((G6561-G6560)/G6560*100,2)</f>
        <v>0.97</v>
      </c>
      <c r="K6561" s="3" t="str">
        <f aca="false">B6561&amp;"_"&amp;C6561</f>
        <v>14_2024-03-25</v>
      </c>
    </row>
    <row r="6562" customFormat="false" ht="15" hidden="false" customHeight="false" outlineLevel="0" collapsed="false">
      <c r="A6562" s="3" t="n">
        <v>6561</v>
      </c>
      <c r="B6562" s="3" t="n">
        <v>14</v>
      </c>
      <c r="C6562" s="3" t="s">
        <v>117</v>
      </c>
      <c r="D6562" s="4" t="n">
        <v>90.99</v>
      </c>
      <c r="E6562" s="4" t="n">
        <v>91.46</v>
      </c>
      <c r="F6562" s="4" t="n">
        <v>90.82</v>
      </c>
      <c r="G6562" s="4" t="n">
        <v>91.28</v>
      </c>
      <c r="H6562" s="5" t="n">
        <v>6716337</v>
      </c>
      <c r="I6562" s="3"/>
      <c r="J6562" s="3" t="n">
        <f aca="false">ROUND((G6562-G6561)/G6561*100,2)</f>
        <v>-2.24</v>
      </c>
      <c r="K6562" s="3" t="str">
        <f aca="false">B6562&amp;"_"&amp;C6562</f>
        <v>14_2024-03-26</v>
      </c>
    </row>
    <row r="6563" customFormat="false" ht="15" hidden="false" customHeight="false" outlineLevel="0" collapsed="false">
      <c r="A6563" s="3" t="n">
        <v>6562</v>
      </c>
      <c r="B6563" s="3" t="n">
        <v>14</v>
      </c>
      <c r="C6563" s="3" t="s">
        <v>118</v>
      </c>
      <c r="D6563" s="4" t="n">
        <v>89.98</v>
      </c>
      <c r="E6563" s="4" t="n">
        <v>90.51</v>
      </c>
      <c r="F6563" s="4" t="n">
        <v>89.77</v>
      </c>
      <c r="G6563" s="4" t="n">
        <v>90.02</v>
      </c>
      <c r="H6563" s="5" t="n">
        <v>5165184</v>
      </c>
      <c r="I6563" s="3"/>
      <c r="J6563" s="3" t="n">
        <f aca="false">ROUND((G6563-G6562)/G6562*100,2)</f>
        <v>-1.38</v>
      </c>
      <c r="K6563" s="3" t="str">
        <f aca="false">B6563&amp;"_"&amp;C6563</f>
        <v>14_2024-03-27</v>
      </c>
    </row>
    <row r="6564" customFormat="false" ht="15" hidden="false" customHeight="false" outlineLevel="0" collapsed="false">
      <c r="A6564" s="3" t="n">
        <v>6563</v>
      </c>
      <c r="B6564" s="3" t="n">
        <v>14</v>
      </c>
      <c r="C6564" s="3" t="s">
        <v>119</v>
      </c>
      <c r="D6564" s="4" t="n">
        <v>89.37</v>
      </c>
      <c r="E6564" s="4" t="n">
        <v>89.83</v>
      </c>
      <c r="F6564" s="4" t="n">
        <v>89.19</v>
      </c>
      <c r="G6564" s="4" t="n">
        <v>89.6</v>
      </c>
      <c r="H6564" s="5" t="n">
        <v>4551325</v>
      </c>
      <c r="I6564" s="3"/>
      <c r="J6564" s="3" t="n">
        <f aca="false">ROUND((G6564-G6563)/G6563*100,2)</f>
        <v>-0.47</v>
      </c>
      <c r="K6564" s="3" t="str">
        <f aca="false">B6564&amp;"_"&amp;C6564</f>
        <v>14_2024-03-28</v>
      </c>
    </row>
    <row r="6565" customFormat="false" ht="15" hidden="false" customHeight="false" outlineLevel="0" collapsed="false">
      <c r="A6565" s="3" t="n">
        <v>6564</v>
      </c>
      <c r="B6565" s="3" t="n">
        <v>14</v>
      </c>
      <c r="C6565" s="3" t="s">
        <v>120</v>
      </c>
      <c r="D6565" s="4" t="n">
        <v>88.49</v>
      </c>
      <c r="E6565" s="4" t="n">
        <v>89.16</v>
      </c>
      <c r="F6565" s="4" t="n">
        <v>88.42</v>
      </c>
      <c r="G6565" s="4" t="n">
        <v>88.75</v>
      </c>
      <c r="H6565" s="5" t="n">
        <v>2813483</v>
      </c>
      <c r="I6565" s="3"/>
      <c r="J6565" s="3" t="n">
        <f aca="false">ROUND((G6565-G6564)/G6564*100,2)</f>
        <v>-0.95</v>
      </c>
      <c r="K6565" s="3" t="str">
        <f aca="false">B6565&amp;"_"&amp;C6565</f>
        <v>14_2024-03-29</v>
      </c>
    </row>
    <row r="6566" customFormat="false" ht="15" hidden="false" customHeight="false" outlineLevel="0" collapsed="false">
      <c r="A6566" s="3" t="n">
        <v>6565</v>
      </c>
      <c r="B6566" s="3" t="n">
        <v>14</v>
      </c>
      <c r="C6566" s="3" t="s">
        <v>121</v>
      </c>
      <c r="D6566" s="4" t="n">
        <v>90.03</v>
      </c>
      <c r="E6566" s="4" t="n">
        <v>90.45</v>
      </c>
      <c r="F6566" s="4" t="n">
        <v>89.82</v>
      </c>
      <c r="G6566" s="4" t="n">
        <v>89.99</v>
      </c>
      <c r="H6566" s="5" t="n">
        <v>844886</v>
      </c>
      <c r="I6566" s="3"/>
      <c r="J6566" s="3" t="n">
        <f aca="false">ROUND((G6566-G6565)/G6565*100,2)</f>
        <v>1.4</v>
      </c>
      <c r="K6566" s="3" t="str">
        <f aca="false">B6566&amp;"_"&amp;C6566</f>
        <v>14_2024-04-01</v>
      </c>
    </row>
    <row r="6567" customFormat="false" ht="15" hidden="false" customHeight="false" outlineLevel="0" collapsed="false">
      <c r="A6567" s="3" t="n">
        <v>6566</v>
      </c>
      <c r="B6567" s="3" t="n">
        <v>14</v>
      </c>
      <c r="C6567" s="3" t="s">
        <v>122</v>
      </c>
      <c r="D6567" s="4" t="n">
        <v>90.05</v>
      </c>
      <c r="E6567" s="4" t="n">
        <v>90.19</v>
      </c>
      <c r="F6567" s="4" t="n">
        <v>89.51</v>
      </c>
      <c r="G6567" s="4" t="n">
        <v>89.73</v>
      </c>
      <c r="H6567" s="5" t="n">
        <v>1295341</v>
      </c>
      <c r="I6567" s="3"/>
      <c r="J6567" s="3" t="n">
        <f aca="false">ROUND((G6567-G6566)/G6566*100,2)</f>
        <v>-0.29</v>
      </c>
      <c r="K6567" s="3" t="str">
        <f aca="false">B6567&amp;"_"&amp;C6567</f>
        <v>14_2024-04-02</v>
      </c>
    </row>
    <row r="6568" customFormat="false" ht="15" hidden="false" customHeight="false" outlineLevel="0" collapsed="false">
      <c r="A6568" s="3" t="n">
        <v>6567</v>
      </c>
      <c r="B6568" s="3" t="n">
        <v>14</v>
      </c>
      <c r="C6568" s="3" t="s">
        <v>123</v>
      </c>
      <c r="D6568" s="4" t="n">
        <v>90.5</v>
      </c>
      <c r="E6568" s="4" t="n">
        <v>90.88</v>
      </c>
      <c r="F6568" s="4" t="n">
        <v>90.02</v>
      </c>
      <c r="G6568" s="4" t="n">
        <v>90.72</v>
      </c>
      <c r="H6568" s="5" t="n">
        <v>6937355</v>
      </c>
      <c r="I6568" s="3"/>
      <c r="J6568" s="3" t="n">
        <f aca="false">ROUND((G6568-G6567)/G6567*100,2)</f>
        <v>1.1</v>
      </c>
      <c r="K6568" s="3" t="str">
        <f aca="false">B6568&amp;"_"&amp;C6568</f>
        <v>14_2024-04-03</v>
      </c>
    </row>
    <row r="6569" customFormat="false" ht="15" hidden="false" customHeight="false" outlineLevel="0" collapsed="false">
      <c r="A6569" s="3" t="n">
        <v>6568</v>
      </c>
      <c r="B6569" s="3" t="n">
        <v>14</v>
      </c>
      <c r="C6569" s="3" t="s">
        <v>124</v>
      </c>
      <c r="D6569" s="4" t="n">
        <v>90.02</v>
      </c>
      <c r="E6569" s="4" t="n">
        <v>90.07</v>
      </c>
      <c r="F6569" s="4" t="n">
        <v>89.3</v>
      </c>
      <c r="G6569" s="4" t="n">
        <v>89.73</v>
      </c>
      <c r="H6569" s="5" t="n">
        <v>7410890</v>
      </c>
      <c r="I6569" s="3"/>
      <c r="J6569" s="3" t="n">
        <f aca="false">ROUND((G6569-G6568)/G6568*100,2)</f>
        <v>-1.09</v>
      </c>
      <c r="K6569" s="3" t="str">
        <f aca="false">B6569&amp;"_"&amp;C6569</f>
        <v>14_2024-04-04</v>
      </c>
    </row>
    <row r="6570" customFormat="false" ht="15" hidden="false" customHeight="false" outlineLevel="0" collapsed="false">
      <c r="A6570" s="3" t="n">
        <v>6569</v>
      </c>
      <c r="B6570" s="3" t="n">
        <v>14</v>
      </c>
      <c r="C6570" s="3" t="s">
        <v>125</v>
      </c>
      <c r="D6570" s="4" t="n">
        <v>88.87</v>
      </c>
      <c r="E6570" s="4" t="n">
        <v>89.42</v>
      </c>
      <c r="F6570" s="4" t="n">
        <v>88.63</v>
      </c>
      <c r="G6570" s="4" t="n">
        <v>88.9</v>
      </c>
      <c r="H6570" s="5" t="n">
        <v>7208050</v>
      </c>
      <c r="I6570" s="3"/>
      <c r="J6570" s="3" t="n">
        <f aca="false">ROUND((G6570-G6569)/G6569*100,2)</f>
        <v>-0.92</v>
      </c>
      <c r="K6570" s="3" t="str">
        <f aca="false">B6570&amp;"_"&amp;C6570</f>
        <v>14_2024-04-05</v>
      </c>
    </row>
    <row r="6571" customFormat="false" ht="15" hidden="false" customHeight="false" outlineLevel="0" collapsed="false">
      <c r="A6571" s="3" t="n">
        <v>6570</v>
      </c>
      <c r="B6571" s="3" t="n">
        <v>14</v>
      </c>
      <c r="C6571" s="3" t="s">
        <v>126</v>
      </c>
      <c r="D6571" s="4" t="n">
        <v>85.32</v>
      </c>
      <c r="E6571" s="4" t="n">
        <v>85.77</v>
      </c>
      <c r="F6571" s="4" t="n">
        <v>85.06</v>
      </c>
      <c r="G6571" s="4" t="n">
        <v>85.28</v>
      </c>
      <c r="H6571" s="5" t="n">
        <v>4330572</v>
      </c>
      <c r="I6571" s="3"/>
      <c r="J6571" s="3" t="n">
        <f aca="false">ROUND((G6571-G6570)/G6570*100,2)</f>
        <v>-4.07</v>
      </c>
      <c r="K6571" s="3" t="str">
        <f aca="false">B6571&amp;"_"&amp;C6571</f>
        <v>14_2024-04-08</v>
      </c>
    </row>
    <row r="6572" customFormat="false" ht="15" hidden="false" customHeight="false" outlineLevel="0" collapsed="false">
      <c r="A6572" s="3" t="n">
        <v>6571</v>
      </c>
      <c r="B6572" s="3" t="n">
        <v>14</v>
      </c>
      <c r="C6572" s="3" t="s">
        <v>127</v>
      </c>
      <c r="D6572" s="4" t="n">
        <v>87.56</v>
      </c>
      <c r="E6572" s="4" t="n">
        <v>88.06</v>
      </c>
      <c r="F6572" s="4" t="n">
        <v>87</v>
      </c>
      <c r="G6572" s="4" t="n">
        <v>87.28</v>
      </c>
      <c r="H6572" s="5" t="n">
        <v>3848889</v>
      </c>
      <c r="I6572" s="3"/>
      <c r="J6572" s="3" t="n">
        <f aca="false">ROUND((G6572-G6571)/G6571*100,2)</f>
        <v>2.35</v>
      </c>
      <c r="K6572" s="3" t="str">
        <f aca="false">B6572&amp;"_"&amp;C6572</f>
        <v>14_2024-04-09</v>
      </c>
    </row>
    <row r="6573" customFormat="false" ht="15" hidden="false" customHeight="false" outlineLevel="0" collapsed="false">
      <c r="A6573" s="3" t="n">
        <v>6572</v>
      </c>
      <c r="B6573" s="3" t="n">
        <v>14</v>
      </c>
      <c r="C6573" s="3" t="s">
        <v>128</v>
      </c>
      <c r="D6573" s="4" t="n">
        <v>83.82</v>
      </c>
      <c r="E6573" s="4" t="n">
        <v>84.3</v>
      </c>
      <c r="F6573" s="4" t="n">
        <v>83.7</v>
      </c>
      <c r="G6573" s="4" t="n">
        <v>83.74</v>
      </c>
      <c r="H6573" s="5" t="n">
        <v>3464687</v>
      </c>
      <c r="I6573" s="3"/>
      <c r="J6573" s="3" t="n">
        <f aca="false">ROUND((G6573-G6572)/G6572*100,2)</f>
        <v>-4.06</v>
      </c>
      <c r="K6573" s="3" t="str">
        <f aca="false">B6573&amp;"_"&amp;C6573</f>
        <v>14_2024-04-10</v>
      </c>
    </row>
    <row r="6574" customFormat="false" ht="15" hidden="false" customHeight="false" outlineLevel="0" collapsed="false">
      <c r="A6574" s="3" t="n">
        <v>6573</v>
      </c>
      <c r="B6574" s="3" t="n">
        <v>14</v>
      </c>
      <c r="C6574" s="3" t="s">
        <v>129</v>
      </c>
      <c r="D6574" s="4" t="n">
        <v>84.5</v>
      </c>
      <c r="E6574" s="4" t="n">
        <v>85</v>
      </c>
      <c r="F6574" s="4" t="n">
        <v>84.26</v>
      </c>
      <c r="G6574" s="4" t="n">
        <v>84.41</v>
      </c>
      <c r="H6574" s="5" t="n">
        <v>1187360</v>
      </c>
      <c r="I6574" s="3"/>
      <c r="J6574" s="3" t="n">
        <f aca="false">ROUND((G6574-G6573)/G6573*100,2)</f>
        <v>0.8</v>
      </c>
      <c r="K6574" s="3" t="str">
        <f aca="false">B6574&amp;"_"&amp;C6574</f>
        <v>14_2024-04-11</v>
      </c>
    </row>
    <row r="6575" customFormat="false" ht="15" hidden="false" customHeight="false" outlineLevel="0" collapsed="false">
      <c r="A6575" s="3" t="n">
        <v>6574</v>
      </c>
      <c r="B6575" s="3" t="n">
        <v>14</v>
      </c>
      <c r="C6575" s="3" t="s">
        <v>130</v>
      </c>
      <c r="D6575" s="4" t="n">
        <v>82.69</v>
      </c>
      <c r="E6575" s="4" t="n">
        <v>82.84</v>
      </c>
      <c r="F6575" s="4" t="n">
        <v>82.4</v>
      </c>
      <c r="G6575" s="4" t="n">
        <v>82.72</v>
      </c>
      <c r="H6575" s="5" t="n">
        <v>4534812</v>
      </c>
      <c r="I6575" s="3"/>
      <c r="J6575" s="3" t="n">
        <f aca="false">ROUND((G6575-G6574)/G6574*100,2)</f>
        <v>-2</v>
      </c>
      <c r="K6575" s="3" t="str">
        <f aca="false">B6575&amp;"_"&amp;C6575</f>
        <v>14_2024-04-12</v>
      </c>
    </row>
    <row r="6576" customFormat="false" ht="15" hidden="false" customHeight="false" outlineLevel="0" collapsed="false">
      <c r="A6576" s="3" t="n">
        <v>6575</v>
      </c>
      <c r="B6576" s="3" t="n">
        <v>14</v>
      </c>
      <c r="C6576" s="3" t="s">
        <v>131</v>
      </c>
      <c r="D6576" s="4" t="n">
        <v>83.6</v>
      </c>
      <c r="E6576" s="4" t="n">
        <v>83.66</v>
      </c>
      <c r="F6576" s="4" t="n">
        <v>83.52</v>
      </c>
      <c r="G6576" s="4" t="n">
        <v>83.62</v>
      </c>
      <c r="H6576" s="5" t="n">
        <v>4812432</v>
      </c>
      <c r="I6576" s="3"/>
      <c r="J6576" s="3" t="n">
        <f aca="false">ROUND((G6576-G6575)/G6575*100,2)</f>
        <v>1.09</v>
      </c>
      <c r="K6576" s="3" t="str">
        <f aca="false">B6576&amp;"_"&amp;C6576</f>
        <v>14_2024-04-15</v>
      </c>
    </row>
    <row r="6577" customFormat="false" ht="15" hidden="false" customHeight="false" outlineLevel="0" collapsed="false">
      <c r="A6577" s="3" t="n">
        <v>6576</v>
      </c>
      <c r="B6577" s="3" t="n">
        <v>14</v>
      </c>
      <c r="C6577" s="3" t="s">
        <v>132</v>
      </c>
      <c r="D6577" s="4" t="n">
        <v>83.14</v>
      </c>
      <c r="E6577" s="4" t="n">
        <v>83.19</v>
      </c>
      <c r="F6577" s="4" t="n">
        <v>82.52</v>
      </c>
      <c r="G6577" s="4" t="n">
        <v>82.89</v>
      </c>
      <c r="H6577" s="5" t="n">
        <v>3172805</v>
      </c>
      <c r="I6577" s="3"/>
      <c r="J6577" s="3" t="n">
        <f aca="false">ROUND((G6577-G6576)/G6576*100,2)</f>
        <v>-0.87</v>
      </c>
      <c r="K6577" s="3" t="str">
        <f aca="false">B6577&amp;"_"&amp;C6577</f>
        <v>14_2024-04-16</v>
      </c>
    </row>
    <row r="6578" customFormat="false" ht="15" hidden="false" customHeight="false" outlineLevel="0" collapsed="false">
      <c r="A6578" s="3" t="n">
        <v>6577</v>
      </c>
      <c r="B6578" s="3" t="n">
        <v>14</v>
      </c>
      <c r="C6578" s="3" t="s">
        <v>133</v>
      </c>
      <c r="D6578" s="4" t="n">
        <v>81.68</v>
      </c>
      <c r="E6578" s="4" t="n">
        <v>82.35</v>
      </c>
      <c r="F6578" s="4" t="n">
        <v>81.2</v>
      </c>
      <c r="G6578" s="4" t="n">
        <v>81.91</v>
      </c>
      <c r="H6578" s="5" t="n">
        <v>7899245</v>
      </c>
      <c r="I6578" s="3"/>
      <c r="J6578" s="3" t="n">
        <f aca="false">ROUND((G6578-G6577)/G6577*100,2)</f>
        <v>-1.18</v>
      </c>
      <c r="K6578" s="3" t="str">
        <f aca="false">B6578&amp;"_"&amp;C6578</f>
        <v>14_2024-04-17</v>
      </c>
    </row>
    <row r="6579" customFormat="false" ht="15" hidden="false" customHeight="false" outlineLevel="0" collapsed="false">
      <c r="A6579" s="3" t="n">
        <v>6578</v>
      </c>
      <c r="B6579" s="3" t="n">
        <v>14</v>
      </c>
      <c r="C6579" s="3" t="s">
        <v>134</v>
      </c>
      <c r="D6579" s="4" t="n">
        <v>80.13</v>
      </c>
      <c r="E6579" s="4" t="n">
        <v>80.17</v>
      </c>
      <c r="F6579" s="4" t="n">
        <v>79.91</v>
      </c>
      <c r="G6579" s="4" t="n">
        <v>80.16</v>
      </c>
      <c r="H6579" s="5" t="n">
        <v>2695440</v>
      </c>
      <c r="I6579" s="3"/>
      <c r="J6579" s="3" t="n">
        <f aca="false">ROUND((G6579-G6578)/G6578*100,2)</f>
        <v>-2.14</v>
      </c>
      <c r="K6579" s="3" t="str">
        <f aca="false">B6579&amp;"_"&amp;C6579</f>
        <v>14_2024-04-18</v>
      </c>
    </row>
    <row r="6580" customFormat="false" ht="15" hidden="false" customHeight="false" outlineLevel="0" collapsed="false">
      <c r="A6580" s="3" t="n">
        <v>6579</v>
      </c>
      <c r="B6580" s="3" t="n">
        <v>14</v>
      </c>
      <c r="C6580" s="3" t="s">
        <v>135</v>
      </c>
      <c r="D6580" s="4" t="n">
        <v>77.96</v>
      </c>
      <c r="E6580" s="4" t="n">
        <v>78.07</v>
      </c>
      <c r="F6580" s="4" t="n">
        <v>77.73</v>
      </c>
      <c r="G6580" s="4" t="n">
        <v>78.03</v>
      </c>
      <c r="H6580" s="5" t="n">
        <v>3852923</v>
      </c>
      <c r="I6580" s="3"/>
      <c r="J6580" s="3" t="n">
        <f aca="false">ROUND((G6580-G6579)/G6579*100,2)</f>
        <v>-2.66</v>
      </c>
      <c r="K6580" s="3" t="str">
        <f aca="false">B6580&amp;"_"&amp;C6580</f>
        <v>14_2024-04-19</v>
      </c>
    </row>
    <row r="6581" customFormat="false" ht="15" hidden="false" customHeight="false" outlineLevel="0" collapsed="false">
      <c r="A6581" s="3" t="n">
        <v>6580</v>
      </c>
      <c r="B6581" s="3" t="n">
        <v>14</v>
      </c>
      <c r="C6581" s="3" t="s">
        <v>136</v>
      </c>
      <c r="D6581" s="4" t="n">
        <v>78.19</v>
      </c>
      <c r="E6581" s="4" t="n">
        <v>78.53</v>
      </c>
      <c r="F6581" s="4" t="n">
        <v>77.73</v>
      </c>
      <c r="G6581" s="4" t="n">
        <v>78.26</v>
      </c>
      <c r="H6581" s="5" t="n">
        <v>7249512</v>
      </c>
      <c r="I6581" s="3"/>
      <c r="J6581" s="3" t="n">
        <f aca="false">ROUND((G6581-G6580)/G6580*100,2)</f>
        <v>0.29</v>
      </c>
      <c r="K6581" s="3" t="str">
        <f aca="false">B6581&amp;"_"&amp;C6581</f>
        <v>14_2024-04-22</v>
      </c>
    </row>
    <row r="6582" customFormat="false" ht="15" hidden="false" customHeight="false" outlineLevel="0" collapsed="false">
      <c r="A6582" s="3" t="n">
        <v>6581</v>
      </c>
      <c r="B6582" s="3" t="n">
        <v>14</v>
      </c>
      <c r="C6582" s="3" t="s">
        <v>137</v>
      </c>
      <c r="D6582" s="4" t="n">
        <v>78.67</v>
      </c>
      <c r="E6582" s="4" t="n">
        <v>79.42</v>
      </c>
      <c r="F6582" s="4" t="n">
        <v>78.31</v>
      </c>
      <c r="G6582" s="4" t="n">
        <v>78.96</v>
      </c>
      <c r="H6582" s="5" t="n">
        <v>7699141</v>
      </c>
      <c r="I6582" s="3"/>
      <c r="J6582" s="3" t="n">
        <f aca="false">ROUND((G6582-G6581)/G6581*100,2)</f>
        <v>0.89</v>
      </c>
      <c r="K6582" s="3" t="str">
        <f aca="false">B6582&amp;"_"&amp;C6582</f>
        <v>14_2024-04-23</v>
      </c>
    </row>
    <row r="6583" customFormat="false" ht="15" hidden="false" customHeight="false" outlineLevel="0" collapsed="false">
      <c r="A6583" s="3" t="n">
        <v>6582</v>
      </c>
      <c r="B6583" s="3" t="n">
        <v>14</v>
      </c>
      <c r="C6583" s="3" t="s">
        <v>138</v>
      </c>
      <c r="D6583" s="4" t="n">
        <v>78.56</v>
      </c>
      <c r="E6583" s="4" t="n">
        <v>79.01</v>
      </c>
      <c r="F6583" s="4" t="n">
        <v>78.38</v>
      </c>
      <c r="G6583" s="4" t="n">
        <v>78.45</v>
      </c>
      <c r="H6583" s="5" t="n">
        <v>7646218</v>
      </c>
      <c r="I6583" s="3"/>
      <c r="J6583" s="3" t="n">
        <f aca="false">ROUND((G6583-G6582)/G6582*100,2)</f>
        <v>-0.65</v>
      </c>
      <c r="K6583" s="3" t="str">
        <f aca="false">B6583&amp;"_"&amp;C6583</f>
        <v>14_2024-04-24</v>
      </c>
    </row>
    <row r="6584" customFormat="false" ht="15" hidden="false" customHeight="false" outlineLevel="0" collapsed="false">
      <c r="A6584" s="3" t="n">
        <v>6583</v>
      </c>
      <c r="B6584" s="3" t="n">
        <v>14</v>
      </c>
      <c r="C6584" s="3" t="s">
        <v>139</v>
      </c>
      <c r="D6584" s="4" t="n">
        <v>80.85</v>
      </c>
      <c r="E6584" s="4" t="n">
        <v>81.27</v>
      </c>
      <c r="F6584" s="4" t="n">
        <v>80.42</v>
      </c>
      <c r="G6584" s="4" t="n">
        <v>81.1</v>
      </c>
      <c r="H6584" s="5" t="n">
        <v>7926686</v>
      </c>
      <c r="I6584" s="3"/>
      <c r="J6584" s="3" t="n">
        <f aca="false">ROUND((G6584-G6583)/G6583*100,2)</f>
        <v>3.38</v>
      </c>
      <c r="K6584" s="3" t="str">
        <f aca="false">B6584&amp;"_"&amp;C6584</f>
        <v>14_2024-04-25</v>
      </c>
    </row>
    <row r="6585" customFormat="false" ht="15" hidden="false" customHeight="false" outlineLevel="0" collapsed="false">
      <c r="A6585" s="3" t="n">
        <v>6584</v>
      </c>
      <c r="B6585" s="3" t="n">
        <v>14</v>
      </c>
      <c r="C6585" s="3" t="s">
        <v>140</v>
      </c>
      <c r="D6585" s="4" t="n">
        <v>80.77</v>
      </c>
      <c r="E6585" s="4" t="n">
        <v>80.85</v>
      </c>
      <c r="F6585" s="4" t="n">
        <v>80.34</v>
      </c>
      <c r="G6585" s="4" t="n">
        <v>80.46</v>
      </c>
      <c r="H6585" s="5" t="n">
        <v>701479</v>
      </c>
      <c r="I6585" s="3"/>
      <c r="J6585" s="3" t="n">
        <f aca="false">ROUND((G6585-G6584)/G6584*100,2)</f>
        <v>-0.79</v>
      </c>
      <c r="K6585" s="3" t="str">
        <f aca="false">B6585&amp;"_"&amp;C6585</f>
        <v>14_2024-04-26</v>
      </c>
    </row>
    <row r="6586" customFormat="false" ht="15" hidden="false" customHeight="false" outlineLevel="0" collapsed="false">
      <c r="A6586" s="3" t="n">
        <v>6585</v>
      </c>
      <c r="B6586" s="3" t="n">
        <v>14</v>
      </c>
      <c r="C6586" s="3" t="s">
        <v>141</v>
      </c>
      <c r="D6586" s="4" t="n">
        <v>80.8</v>
      </c>
      <c r="E6586" s="4" t="n">
        <v>81.08</v>
      </c>
      <c r="F6586" s="4" t="n">
        <v>80.41</v>
      </c>
      <c r="G6586" s="4" t="n">
        <v>80.79</v>
      </c>
      <c r="H6586" s="5" t="n">
        <v>1363541</v>
      </c>
      <c r="I6586" s="3"/>
      <c r="J6586" s="3" t="n">
        <f aca="false">ROUND((G6586-G6585)/G6585*100,2)</f>
        <v>0.41</v>
      </c>
      <c r="K6586" s="3" t="str">
        <f aca="false">B6586&amp;"_"&amp;C6586</f>
        <v>14_2024-04-29</v>
      </c>
    </row>
    <row r="6587" customFormat="false" ht="15" hidden="false" customHeight="false" outlineLevel="0" collapsed="false">
      <c r="A6587" s="3" t="n">
        <v>6586</v>
      </c>
      <c r="B6587" s="3" t="n">
        <v>14</v>
      </c>
      <c r="C6587" s="3" t="s">
        <v>142</v>
      </c>
      <c r="D6587" s="4" t="n">
        <v>78.86</v>
      </c>
      <c r="E6587" s="4" t="n">
        <v>79.37</v>
      </c>
      <c r="F6587" s="4" t="n">
        <v>78.78</v>
      </c>
      <c r="G6587" s="4" t="n">
        <v>79.03</v>
      </c>
      <c r="H6587" s="5" t="n">
        <v>6316948</v>
      </c>
      <c r="I6587" s="3"/>
      <c r="J6587" s="3" t="n">
        <f aca="false">ROUND((G6587-G6586)/G6586*100,2)</f>
        <v>-2.18</v>
      </c>
      <c r="K6587" s="3" t="str">
        <f aca="false">B6587&amp;"_"&amp;C6587</f>
        <v>14_2024-04-30</v>
      </c>
    </row>
    <row r="6588" customFormat="false" ht="15" hidden="false" customHeight="false" outlineLevel="0" collapsed="false">
      <c r="A6588" s="3" t="n">
        <v>6587</v>
      </c>
      <c r="B6588" s="3" t="n">
        <v>14</v>
      </c>
      <c r="C6588" s="3" t="s">
        <v>143</v>
      </c>
      <c r="D6588" s="4" t="n">
        <v>78.92</v>
      </c>
      <c r="E6588" s="4" t="n">
        <v>79.26</v>
      </c>
      <c r="F6588" s="4" t="n">
        <v>78.89</v>
      </c>
      <c r="G6588" s="4" t="n">
        <v>78.89</v>
      </c>
      <c r="H6588" s="5" t="n">
        <v>7042401</v>
      </c>
      <c r="I6588" s="3"/>
      <c r="J6588" s="3" t="n">
        <f aca="false">ROUND((G6588-G6587)/G6587*100,2)</f>
        <v>-0.18</v>
      </c>
      <c r="K6588" s="3" t="str">
        <f aca="false">B6588&amp;"_"&amp;C6588</f>
        <v>14_2024-05-01</v>
      </c>
    </row>
    <row r="6589" customFormat="false" ht="15" hidden="false" customHeight="false" outlineLevel="0" collapsed="false">
      <c r="A6589" s="3" t="n">
        <v>6588</v>
      </c>
      <c r="B6589" s="3" t="n">
        <v>14</v>
      </c>
      <c r="C6589" s="3" t="s">
        <v>144</v>
      </c>
      <c r="D6589" s="4" t="n">
        <v>79.28</v>
      </c>
      <c r="E6589" s="4" t="n">
        <v>79.66</v>
      </c>
      <c r="F6589" s="4" t="n">
        <v>78.91</v>
      </c>
      <c r="G6589" s="4" t="n">
        <v>79.01</v>
      </c>
      <c r="H6589" s="5" t="n">
        <v>5400225</v>
      </c>
      <c r="I6589" s="3"/>
      <c r="J6589" s="3" t="n">
        <f aca="false">ROUND((G6589-G6588)/G6588*100,2)</f>
        <v>0.15</v>
      </c>
      <c r="K6589" s="3" t="str">
        <f aca="false">B6589&amp;"_"&amp;C6589</f>
        <v>14_2024-05-02</v>
      </c>
    </row>
    <row r="6590" customFormat="false" ht="15" hidden="false" customHeight="false" outlineLevel="0" collapsed="false">
      <c r="A6590" s="3" t="n">
        <v>6589</v>
      </c>
      <c r="B6590" s="3" t="n">
        <v>14</v>
      </c>
      <c r="C6590" s="3" t="s">
        <v>145</v>
      </c>
      <c r="D6590" s="4" t="n">
        <v>82.45</v>
      </c>
      <c r="E6590" s="4" t="n">
        <v>83.21</v>
      </c>
      <c r="F6590" s="4" t="n">
        <v>82.32</v>
      </c>
      <c r="G6590" s="4" t="n">
        <v>82.76</v>
      </c>
      <c r="H6590" s="5" t="n">
        <v>6658652</v>
      </c>
      <c r="I6590" s="3"/>
      <c r="J6590" s="3" t="n">
        <f aca="false">ROUND((G6590-G6589)/G6589*100,2)</f>
        <v>4.75</v>
      </c>
      <c r="K6590" s="3" t="str">
        <f aca="false">B6590&amp;"_"&amp;C6590</f>
        <v>14_2024-05-03</v>
      </c>
    </row>
    <row r="6591" customFormat="false" ht="15" hidden="false" customHeight="false" outlineLevel="0" collapsed="false">
      <c r="A6591" s="3" t="n">
        <v>6590</v>
      </c>
      <c r="B6591" s="3" t="n">
        <v>14</v>
      </c>
      <c r="C6591" s="3" t="s">
        <v>146</v>
      </c>
      <c r="D6591" s="4" t="n">
        <v>84.25</v>
      </c>
      <c r="E6591" s="4" t="n">
        <v>84.67</v>
      </c>
      <c r="F6591" s="4" t="n">
        <v>83.73</v>
      </c>
      <c r="G6591" s="4" t="n">
        <v>83.93</v>
      </c>
      <c r="H6591" s="5" t="n">
        <v>5406769</v>
      </c>
      <c r="I6591" s="3"/>
      <c r="J6591" s="3" t="n">
        <f aca="false">ROUND((G6591-G6590)/G6590*100,2)</f>
        <v>1.41</v>
      </c>
      <c r="K6591" s="3" t="str">
        <f aca="false">B6591&amp;"_"&amp;C6591</f>
        <v>14_2024-05-06</v>
      </c>
    </row>
    <row r="6592" customFormat="false" ht="15" hidden="false" customHeight="false" outlineLevel="0" collapsed="false">
      <c r="A6592" s="3" t="n">
        <v>6591</v>
      </c>
      <c r="B6592" s="3" t="n">
        <v>14</v>
      </c>
      <c r="C6592" s="3" t="s">
        <v>147</v>
      </c>
      <c r="D6592" s="4" t="n">
        <v>85.31</v>
      </c>
      <c r="E6592" s="4" t="n">
        <v>85.83</v>
      </c>
      <c r="F6592" s="4" t="n">
        <v>85.17</v>
      </c>
      <c r="G6592" s="4" t="n">
        <v>85.35</v>
      </c>
      <c r="H6592" s="5" t="n">
        <v>7175188</v>
      </c>
      <c r="I6592" s="3"/>
      <c r="J6592" s="3" t="n">
        <f aca="false">ROUND((G6592-G6591)/G6591*100,2)</f>
        <v>1.69</v>
      </c>
      <c r="K6592" s="3" t="str">
        <f aca="false">B6592&amp;"_"&amp;C6592</f>
        <v>14_2024-05-07</v>
      </c>
    </row>
    <row r="6593" customFormat="false" ht="15" hidden="false" customHeight="false" outlineLevel="0" collapsed="false">
      <c r="A6593" s="3" t="n">
        <v>6592</v>
      </c>
      <c r="B6593" s="3" t="n">
        <v>14</v>
      </c>
      <c r="C6593" s="3" t="s">
        <v>148</v>
      </c>
      <c r="D6593" s="4" t="n">
        <v>86.87</v>
      </c>
      <c r="E6593" s="4" t="n">
        <v>87.32</v>
      </c>
      <c r="F6593" s="4" t="n">
        <v>86.35</v>
      </c>
      <c r="G6593" s="4" t="n">
        <v>86.8</v>
      </c>
      <c r="H6593" s="5" t="n">
        <v>6520258</v>
      </c>
      <c r="I6593" s="3"/>
      <c r="J6593" s="3" t="n">
        <f aca="false">ROUND((G6593-G6592)/G6592*100,2)</f>
        <v>1.7</v>
      </c>
      <c r="K6593" s="3" t="str">
        <f aca="false">B6593&amp;"_"&amp;C6593</f>
        <v>14_2024-05-08</v>
      </c>
    </row>
    <row r="6594" customFormat="false" ht="15" hidden="false" customHeight="false" outlineLevel="0" collapsed="false">
      <c r="A6594" s="3" t="n">
        <v>6593</v>
      </c>
      <c r="B6594" s="3" t="n">
        <v>14</v>
      </c>
      <c r="C6594" s="3" t="s">
        <v>149</v>
      </c>
      <c r="D6594" s="4" t="n">
        <v>86.96</v>
      </c>
      <c r="E6594" s="4" t="n">
        <v>86.99</v>
      </c>
      <c r="F6594" s="4" t="n">
        <v>86.94</v>
      </c>
      <c r="G6594" s="4" t="n">
        <v>86.96</v>
      </c>
      <c r="H6594" s="5" t="n">
        <v>4240397</v>
      </c>
      <c r="I6594" s="3"/>
      <c r="J6594" s="3" t="n">
        <f aca="false">ROUND((G6594-G6593)/G6593*100,2)</f>
        <v>0.18</v>
      </c>
      <c r="K6594" s="3" t="str">
        <f aca="false">B6594&amp;"_"&amp;C6594</f>
        <v>14_2024-05-09</v>
      </c>
    </row>
    <row r="6595" customFormat="false" ht="15" hidden="false" customHeight="false" outlineLevel="0" collapsed="false">
      <c r="A6595" s="3" t="n">
        <v>6594</v>
      </c>
      <c r="B6595" s="3" t="n">
        <v>14</v>
      </c>
      <c r="C6595" s="3" t="s">
        <v>150</v>
      </c>
      <c r="D6595" s="4" t="n">
        <v>86.89</v>
      </c>
      <c r="E6595" s="4" t="n">
        <v>86.94</v>
      </c>
      <c r="F6595" s="4" t="n">
        <v>86.44</v>
      </c>
      <c r="G6595" s="4" t="n">
        <v>86.58</v>
      </c>
      <c r="H6595" s="5" t="n">
        <v>2297100</v>
      </c>
      <c r="I6595" s="3"/>
      <c r="J6595" s="3" t="n">
        <f aca="false">ROUND((G6595-G6594)/G6594*100,2)</f>
        <v>-0.44</v>
      </c>
      <c r="K6595" s="3" t="str">
        <f aca="false">B6595&amp;"_"&amp;C6595</f>
        <v>14_2024-05-10</v>
      </c>
    </row>
    <row r="6596" customFormat="false" ht="15" hidden="false" customHeight="false" outlineLevel="0" collapsed="false">
      <c r="A6596" s="3" t="n">
        <v>6595</v>
      </c>
      <c r="B6596" s="3" t="n">
        <v>14</v>
      </c>
      <c r="C6596" s="3" t="s">
        <v>151</v>
      </c>
      <c r="D6596" s="4" t="n">
        <v>86.57</v>
      </c>
      <c r="E6596" s="4" t="n">
        <v>87.02</v>
      </c>
      <c r="F6596" s="4" t="n">
        <v>86.26</v>
      </c>
      <c r="G6596" s="4" t="n">
        <v>86.88</v>
      </c>
      <c r="H6596" s="5" t="n">
        <v>5971788</v>
      </c>
      <c r="I6596" s="3"/>
      <c r="J6596" s="3" t="n">
        <f aca="false">ROUND((G6596-G6595)/G6595*100,2)</f>
        <v>0.35</v>
      </c>
      <c r="K6596" s="3" t="str">
        <f aca="false">B6596&amp;"_"&amp;C6596</f>
        <v>14_2024-05-13</v>
      </c>
    </row>
    <row r="6597" customFormat="false" ht="15" hidden="false" customHeight="false" outlineLevel="0" collapsed="false">
      <c r="A6597" s="3" t="n">
        <v>6596</v>
      </c>
      <c r="B6597" s="3" t="n">
        <v>14</v>
      </c>
      <c r="C6597" s="3" t="s">
        <v>152</v>
      </c>
      <c r="D6597" s="4" t="n">
        <v>86.67</v>
      </c>
      <c r="E6597" s="4" t="n">
        <v>87.18</v>
      </c>
      <c r="F6597" s="4" t="n">
        <v>86.09</v>
      </c>
      <c r="G6597" s="4" t="n">
        <v>86.56</v>
      </c>
      <c r="H6597" s="5" t="n">
        <v>2627837</v>
      </c>
      <c r="I6597" s="3"/>
      <c r="J6597" s="3" t="n">
        <f aca="false">ROUND((G6597-G6596)/G6596*100,2)</f>
        <v>-0.37</v>
      </c>
      <c r="K6597" s="3" t="str">
        <f aca="false">B6597&amp;"_"&amp;C6597</f>
        <v>14_2024-05-14</v>
      </c>
    </row>
    <row r="6598" customFormat="false" ht="15" hidden="false" customHeight="false" outlineLevel="0" collapsed="false">
      <c r="A6598" s="3" t="n">
        <v>6597</v>
      </c>
      <c r="B6598" s="3" t="n">
        <v>14</v>
      </c>
      <c r="C6598" s="3" t="s">
        <v>153</v>
      </c>
      <c r="D6598" s="4" t="n">
        <v>85.25</v>
      </c>
      <c r="E6598" s="4" t="n">
        <v>85.57</v>
      </c>
      <c r="F6598" s="4" t="n">
        <v>84.71</v>
      </c>
      <c r="G6598" s="4" t="n">
        <v>85.14</v>
      </c>
      <c r="H6598" s="5" t="n">
        <v>3361824</v>
      </c>
      <c r="I6598" s="3"/>
      <c r="J6598" s="3" t="n">
        <f aca="false">ROUND((G6598-G6597)/G6597*100,2)</f>
        <v>-1.64</v>
      </c>
      <c r="K6598" s="3" t="str">
        <f aca="false">B6598&amp;"_"&amp;C6598</f>
        <v>14_2024-05-15</v>
      </c>
    </row>
    <row r="6599" customFormat="false" ht="15" hidden="false" customHeight="false" outlineLevel="0" collapsed="false">
      <c r="A6599" s="3" t="n">
        <v>6598</v>
      </c>
      <c r="B6599" s="3" t="n">
        <v>14</v>
      </c>
      <c r="C6599" s="3" t="s">
        <v>154</v>
      </c>
      <c r="D6599" s="4" t="n">
        <v>86.32</v>
      </c>
      <c r="E6599" s="4" t="n">
        <v>86.69</v>
      </c>
      <c r="F6599" s="4" t="n">
        <v>86.09</v>
      </c>
      <c r="G6599" s="4" t="n">
        <v>86.32</v>
      </c>
      <c r="H6599" s="5" t="n">
        <v>7062397</v>
      </c>
      <c r="I6599" s="3"/>
      <c r="J6599" s="3" t="n">
        <f aca="false">ROUND((G6599-G6598)/G6598*100,2)</f>
        <v>1.39</v>
      </c>
      <c r="K6599" s="3" t="str">
        <f aca="false">B6599&amp;"_"&amp;C6599</f>
        <v>14_2024-05-16</v>
      </c>
    </row>
    <row r="6600" customFormat="false" ht="15" hidden="false" customHeight="false" outlineLevel="0" collapsed="false">
      <c r="A6600" s="3" t="n">
        <v>6599</v>
      </c>
      <c r="B6600" s="3" t="n">
        <v>14</v>
      </c>
      <c r="C6600" s="3" t="s">
        <v>155</v>
      </c>
      <c r="D6600" s="4" t="n">
        <v>89.5</v>
      </c>
      <c r="E6600" s="4" t="n">
        <v>89.93</v>
      </c>
      <c r="F6600" s="4" t="n">
        <v>88.9</v>
      </c>
      <c r="G6600" s="4" t="n">
        <v>89.35</v>
      </c>
      <c r="H6600" s="5" t="n">
        <v>6042900</v>
      </c>
      <c r="I6600" s="3"/>
      <c r="J6600" s="3" t="n">
        <f aca="false">ROUND((G6600-G6599)/G6599*100,2)</f>
        <v>3.51</v>
      </c>
      <c r="K6600" s="3" t="str">
        <f aca="false">B6600&amp;"_"&amp;C6600</f>
        <v>14_2024-05-17</v>
      </c>
    </row>
    <row r="6601" customFormat="false" ht="15" hidden="false" customHeight="false" outlineLevel="0" collapsed="false">
      <c r="A6601" s="3" t="n">
        <v>6600</v>
      </c>
      <c r="B6601" s="3" t="n">
        <v>14</v>
      </c>
      <c r="C6601" s="3" t="s">
        <v>156</v>
      </c>
      <c r="D6601" s="4" t="n">
        <v>87.08</v>
      </c>
      <c r="E6601" s="4" t="n">
        <v>87.45</v>
      </c>
      <c r="F6601" s="4" t="n">
        <v>86.82</v>
      </c>
      <c r="G6601" s="4" t="n">
        <v>87.25</v>
      </c>
      <c r="H6601" s="5" t="n">
        <v>3718119</v>
      </c>
      <c r="I6601" s="3"/>
      <c r="J6601" s="3" t="n">
        <f aca="false">ROUND((G6601-G6600)/G6600*100,2)</f>
        <v>-2.35</v>
      </c>
      <c r="K6601" s="3" t="str">
        <f aca="false">B6601&amp;"_"&amp;C6601</f>
        <v>14_2024-05-20</v>
      </c>
    </row>
    <row r="6602" customFormat="false" ht="15" hidden="false" customHeight="false" outlineLevel="0" collapsed="false">
      <c r="A6602" s="3" t="n">
        <v>6601</v>
      </c>
      <c r="B6602" s="3" t="n">
        <v>14</v>
      </c>
      <c r="C6602" s="3" t="s">
        <v>157</v>
      </c>
      <c r="D6602" s="4" t="n">
        <v>85.84</v>
      </c>
      <c r="E6602" s="4" t="n">
        <v>86.1</v>
      </c>
      <c r="F6602" s="4" t="n">
        <v>85.78</v>
      </c>
      <c r="G6602" s="4" t="n">
        <v>85.82</v>
      </c>
      <c r="H6602" s="5" t="n">
        <v>1777549</v>
      </c>
      <c r="I6602" s="3"/>
      <c r="J6602" s="3" t="n">
        <f aca="false">ROUND((G6602-G6601)/G6601*100,2)</f>
        <v>-1.64</v>
      </c>
      <c r="K6602" s="3" t="str">
        <f aca="false">B6602&amp;"_"&amp;C6602</f>
        <v>14_2024-05-21</v>
      </c>
    </row>
    <row r="6603" customFormat="false" ht="15" hidden="false" customHeight="false" outlineLevel="0" collapsed="false">
      <c r="A6603" s="3" t="n">
        <v>6602</v>
      </c>
      <c r="B6603" s="3" t="n">
        <v>14</v>
      </c>
      <c r="C6603" s="3" t="s">
        <v>158</v>
      </c>
      <c r="D6603" s="4" t="n">
        <v>85.61</v>
      </c>
      <c r="E6603" s="4" t="n">
        <v>86.06</v>
      </c>
      <c r="F6603" s="4" t="n">
        <v>85.28</v>
      </c>
      <c r="G6603" s="4" t="n">
        <v>85.6</v>
      </c>
      <c r="H6603" s="5" t="n">
        <v>2380194</v>
      </c>
      <c r="I6603" s="3"/>
      <c r="J6603" s="3" t="n">
        <f aca="false">ROUND((G6603-G6602)/G6602*100,2)</f>
        <v>-0.26</v>
      </c>
      <c r="K6603" s="3" t="str">
        <f aca="false">B6603&amp;"_"&amp;C6603</f>
        <v>14_2024-05-22</v>
      </c>
    </row>
    <row r="6604" customFormat="false" ht="15" hidden="false" customHeight="false" outlineLevel="0" collapsed="false">
      <c r="A6604" s="3" t="n">
        <v>6603</v>
      </c>
      <c r="B6604" s="3" t="n">
        <v>14</v>
      </c>
      <c r="C6604" s="3" t="s">
        <v>159</v>
      </c>
      <c r="D6604" s="4" t="n">
        <v>85.24</v>
      </c>
      <c r="E6604" s="4" t="n">
        <v>85.33</v>
      </c>
      <c r="F6604" s="4" t="n">
        <v>85.14</v>
      </c>
      <c r="G6604" s="4" t="n">
        <v>85.24</v>
      </c>
      <c r="H6604" s="5" t="n">
        <v>2436792</v>
      </c>
      <c r="I6604" s="3"/>
      <c r="J6604" s="3" t="n">
        <f aca="false">ROUND((G6604-G6603)/G6603*100,2)</f>
        <v>-0.42</v>
      </c>
      <c r="K6604" s="3" t="str">
        <f aca="false">B6604&amp;"_"&amp;C6604</f>
        <v>14_2024-05-23</v>
      </c>
    </row>
    <row r="6605" customFormat="false" ht="15" hidden="false" customHeight="false" outlineLevel="0" collapsed="false">
      <c r="A6605" s="3" t="n">
        <v>6604</v>
      </c>
      <c r="B6605" s="3" t="n">
        <v>14</v>
      </c>
      <c r="C6605" s="3" t="s">
        <v>160</v>
      </c>
      <c r="D6605" s="4" t="n">
        <v>82.99</v>
      </c>
      <c r="E6605" s="4" t="n">
        <v>83.03</v>
      </c>
      <c r="F6605" s="4" t="n">
        <v>82.86</v>
      </c>
      <c r="G6605" s="4" t="n">
        <v>82.94</v>
      </c>
      <c r="H6605" s="5" t="n">
        <v>2037157</v>
      </c>
      <c r="I6605" s="3"/>
      <c r="J6605" s="3" t="n">
        <f aca="false">ROUND((G6605-G6604)/G6604*100,2)</f>
        <v>-2.7</v>
      </c>
      <c r="K6605" s="3" t="str">
        <f aca="false">B6605&amp;"_"&amp;C6605</f>
        <v>14_2024-05-24</v>
      </c>
    </row>
    <row r="6606" customFormat="false" ht="15" hidden="false" customHeight="false" outlineLevel="0" collapsed="false">
      <c r="A6606" s="3" t="n">
        <v>6605</v>
      </c>
      <c r="B6606" s="3" t="n">
        <v>14</v>
      </c>
      <c r="C6606" s="3" t="s">
        <v>161</v>
      </c>
      <c r="D6606" s="4" t="n">
        <v>83.81</v>
      </c>
      <c r="E6606" s="4" t="n">
        <v>84.08</v>
      </c>
      <c r="F6606" s="4" t="n">
        <v>83.17</v>
      </c>
      <c r="G6606" s="4" t="n">
        <v>83.59</v>
      </c>
      <c r="H6606" s="5" t="n">
        <v>7387295</v>
      </c>
      <c r="I6606" s="3"/>
      <c r="J6606" s="3" t="n">
        <f aca="false">ROUND((G6606-G6605)/G6605*100,2)</f>
        <v>0.78</v>
      </c>
      <c r="K6606" s="3" t="str">
        <f aca="false">B6606&amp;"_"&amp;C6606</f>
        <v>14_2024-05-27</v>
      </c>
    </row>
    <row r="6607" customFormat="false" ht="15" hidden="false" customHeight="false" outlineLevel="0" collapsed="false">
      <c r="A6607" s="3" t="n">
        <v>6606</v>
      </c>
      <c r="B6607" s="3" t="n">
        <v>14</v>
      </c>
      <c r="C6607" s="3" t="s">
        <v>162</v>
      </c>
      <c r="D6607" s="4" t="n">
        <v>86.63</v>
      </c>
      <c r="E6607" s="4" t="n">
        <v>87.19</v>
      </c>
      <c r="F6607" s="4" t="n">
        <v>86.62</v>
      </c>
      <c r="G6607" s="4" t="n">
        <v>86.89</v>
      </c>
      <c r="H6607" s="5" t="n">
        <v>3957694</v>
      </c>
      <c r="I6607" s="3"/>
      <c r="J6607" s="3" t="n">
        <f aca="false">ROUND((G6607-G6606)/G6606*100,2)</f>
        <v>3.95</v>
      </c>
      <c r="K6607" s="3" t="str">
        <f aca="false">B6607&amp;"_"&amp;C6607</f>
        <v>14_2024-05-28</v>
      </c>
    </row>
    <row r="6608" customFormat="false" ht="15" hidden="false" customHeight="false" outlineLevel="0" collapsed="false">
      <c r="A6608" s="3" t="n">
        <v>6607</v>
      </c>
      <c r="B6608" s="3" t="n">
        <v>14</v>
      </c>
      <c r="C6608" s="3" t="s">
        <v>163</v>
      </c>
      <c r="D6608" s="4" t="n">
        <v>87.74</v>
      </c>
      <c r="E6608" s="4" t="n">
        <v>88.09</v>
      </c>
      <c r="F6608" s="4" t="n">
        <v>87.41</v>
      </c>
      <c r="G6608" s="4" t="n">
        <v>87.41</v>
      </c>
      <c r="H6608" s="5" t="n">
        <v>5887809</v>
      </c>
      <c r="I6608" s="3"/>
      <c r="J6608" s="3" t="n">
        <f aca="false">ROUND((G6608-G6607)/G6607*100,2)</f>
        <v>0.6</v>
      </c>
      <c r="K6608" s="3" t="str">
        <f aca="false">B6608&amp;"_"&amp;C6608</f>
        <v>14_2024-05-29</v>
      </c>
    </row>
    <row r="6609" customFormat="false" ht="15" hidden="false" customHeight="false" outlineLevel="0" collapsed="false">
      <c r="A6609" s="3" t="n">
        <v>6608</v>
      </c>
      <c r="B6609" s="3" t="n">
        <v>14</v>
      </c>
      <c r="C6609" s="3" t="s">
        <v>164</v>
      </c>
      <c r="D6609" s="4" t="n">
        <v>86.63</v>
      </c>
      <c r="E6609" s="4" t="n">
        <v>86.77</v>
      </c>
      <c r="F6609" s="4" t="n">
        <v>85.92</v>
      </c>
      <c r="G6609" s="4" t="n">
        <v>86.33</v>
      </c>
      <c r="H6609" s="5" t="n">
        <v>3649321</v>
      </c>
      <c r="I6609" s="3"/>
      <c r="J6609" s="3" t="n">
        <f aca="false">ROUND((G6609-G6608)/G6608*100,2)</f>
        <v>-1.24</v>
      </c>
      <c r="K6609" s="3" t="str">
        <f aca="false">B6609&amp;"_"&amp;C6609</f>
        <v>14_2024-05-30</v>
      </c>
    </row>
    <row r="6610" customFormat="false" ht="15" hidden="false" customHeight="false" outlineLevel="0" collapsed="false">
      <c r="A6610" s="3" t="n">
        <v>6609</v>
      </c>
      <c r="B6610" s="3" t="n">
        <v>14</v>
      </c>
      <c r="C6610" s="3" t="s">
        <v>165</v>
      </c>
      <c r="D6610" s="4" t="n">
        <v>87.98</v>
      </c>
      <c r="E6610" s="4" t="n">
        <v>88.52</v>
      </c>
      <c r="F6610" s="4" t="n">
        <v>87.84</v>
      </c>
      <c r="G6610" s="4" t="n">
        <v>88.08</v>
      </c>
      <c r="H6610" s="5" t="n">
        <v>6005661</v>
      </c>
      <c r="I6610" s="3"/>
      <c r="J6610" s="3" t="n">
        <f aca="false">ROUND((G6610-G6609)/G6609*100,2)</f>
        <v>2.03</v>
      </c>
      <c r="K6610" s="3" t="str">
        <f aca="false">B6610&amp;"_"&amp;C6610</f>
        <v>14_2024-05-31</v>
      </c>
    </row>
    <row r="6611" customFormat="false" ht="15" hidden="false" customHeight="false" outlineLevel="0" collapsed="false">
      <c r="A6611" s="3" t="n">
        <v>6610</v>
      </c>
      <c r="B6611" s="3" t="n">
        <v>14</v>
      </c>
      <c r="C6611" s="3" t="s">
        <v>166</v>
      </c>
      <c r="D6611" s="4" t="n">
        <v>87.12</v>
      </c>
      <c r="E6611" s="4" t="n">
        <v>87.5</v>
      </c>
      <c r="F6611" s="4" t="n">
        <v>86.91</v>
      </c>
      <c r="G6611" s="4" t="n">
        <v>87.14</v>
      </c>
      <c r="H6611" s="5" t="n">
        <v>2725256</v>
      </c>
      <c r="I6611" s="3"/>
      <c r="J6611" s="3" t="n">
        <f aca="false">ROUND((G6611-G6610)/G6610*100,2)</f>
        <v>-1.07</v>
      </c>
      <c r="K6611" s="3" t="str">
        <f aca="false">B6611&amp;"_"&amp;C6611</f>
        <v>14_2024-06-03</v>
      </c>
    </row>
    <row r="6612" customFormat="false" ht="15" hidden="false" customHeight="false" outlineLevel="0" collapsed="false">
      <c r="A6612" s="3" t="n">
        <v>6611</v>
      </c>
      <c r="B6612" s="3" t="n">
        <v>14</v>
      </c>
      <c r="C6612" s="3" t="s">
        <v>167</v>
      </c>
      <c r="D6612" s="4" t="n">
        <v>84.93</v>
      </c>
      <c r="E6612" s="4" t="n">
        <v>85.16</v>
      </c>
      <c r="F6612" s="4" t="n">
        <v>84.88</v>
      </c>
      <c r="G6612" s="4" t="n">
        <v>85.11</v>
      </c>
      <c r="H6612" s="5" t="n">
        <v>5642166</v>
      </c>
      <c r="I6612" s="3"/>
      <c r="J6612" s="3" t="n">
        <f aca="false">ROUND((G6612-G6611)/G6611*100,2)</f>
        <v>-2.33</v>
      </c>
      <c r="K6612" s="3" t="str">
        <f aca="false">B6612&amp;"_"&amp;C6612</f>
        <v>14_2024-06-04</v>
      </c>
    </row>
    <row r="6613" customFormat="false" ht="15" hidden="false" customHeight="false" outlineLevel="0" collapsed="false">
      <c r="A6613" s="3" t="n">
        <v>6612</v>
      </c>
      <c r="B6613" s="3" t="n">
        <v>14</v>
      </c>
      <c r="C6613" s="3" t="s">
        <v>168</v>
      </c>
      <c r="D6613" s="4" t="n">
        <v>86.4</v>
      </c>
      <c r="E6613" s="4" t="n">
        <v>86.59</v>
      </c>
      <c r="F6613" s="4" t="n">
        <v>85.89</v>
      </c>
      <c r="G6613" s="4" t="n">
        <v>86.23</v>
      </c>
      <c r="H6613" s="5" t="n">
        <v>4186626</v>
      </c>
      <c r="I6613" s="3"/>
      <c r="J6613" s="3" t="n">
        <f aca="false">ROUND((G6613-G6612)/G6612*100,2)</f>
        <v>1.32</v>
      </c>
      <c r="K6613" s="3" t="str">
        <f aca="false">B6613&amp;"_"&amp;C6613</f>
        <v>14_2024-06-05</v>
      </c>
    </row>
    <row r="6614" customFormat="false" ht="15" hidden="false" customHeight="false" outlineLevel="0" collapsed="false">
      <c r="A6614" s="3" t="n">
        <v>6613</v>
      </c>
      <c r="B6614" s="3" t="n">
        <v>14</v>
      </c>
      <c r="C6614" s="3" t="s">
        <v>169</v>
      </c>
      <c r="D6614" s="4" t="n">
        <v>86.78</v>
      </c>
      <c r="E6614" s="4" t="n">
        <v>87.24</v>
      </c>
      <c r="F6614" s="4" t="n">
        <v>86.29</v>
      </c>
      <c r="G6614" s="4" t="n">
        <v>86.81</v>
      </c>
      <c r="H6614" s="5" t="n">
        <v>6623161</v>
      </c>
      <c r="I6614" s="3"/>
      <c r="J6614" s="3" t="n">
        <f aca="false">ROUND((G6614-G6613)/G6613*100,2)</f>
        <v>0.67</v>
      </c>
      <c r="K6614" s="3" t="str">
        <f aca="false">B6614&amp;"_"&amp;C6614</f>
        <v>14_2024-06-06</v>
      </c>
    </row>
    <row r="6615" customFormat="false" ht="15" hidden="false" customHeight="false" outlineLevel="0" collapsed="false">
      <c r="A6615" s="3" t="n">
        <v>6614</v>
      </c>
      <c r="B6615" s="3" t="n">
        <v>14</v>
      </c>
      <c r="C6615" s="3" t="s">
        <v>170</v>
      </c>
      <c r="D6615" s="4" t="n">
        <v>84.45</v>
      </c>
      <c r="E6615" s="4" t="n">
        <v>84.64</v>
      </c>
      <c r="F6615" s="4" t="n">
        <v>83.87</v>
      </c>
      <c r="G6615" s="4" t="n">
        <v>84.3</v>
      </c>
      <c r="H6615" s="5" t="n">
        <v>4104934</v>
      </c>
      <c r="I6615" s="3"/>
      <c r="J6615" s="3" t="n">
        <f aca="false">ROUND((G6615-G6614)/G6614*100,2)</f>
        <v>-2.89</v>
      </c>
      <c r="K6615" s="3" t="str">
        <f aca="false">B6615&amp;"_"&amp;C6615</f>
        <v>14_2024-06-07</v>
      </c>
    </row>
    <row r="6616" customFormat="false" ht="15" hidden="false" customHeight="false" outlineLevel="0" collapsed="false">
      <c r="A6616" s="3" t="n">
        <v>6615</v>
      </c>
      <c r="B6616" s="3" t="n">
        <v>14</v>
      </c>
      <c r="C6616" s="3" t="s">
        <v>171</v>
      </c>
      <c r="D6616" s="4" t="n">
        <v>82.34</v>
      </c>
      <c r="E6616" s="4" t="n">
        <v>82.84</v>
      </c>
      <c r="F6616" s="4" t="n">
        <v>81.98</v>
      </c>
      <c r="G6616" s="4" t="n">
        <v>82.59</v>
      </c>
      <c r="H6616" s="5" t="n">
        <v>3065171</v>
      </c>
      <c r="I6616" s="3"/>
      <c r="J6616" s="3" t="n">
        <f aca="false">ROUND((G6616-G6615)/G6615*100,2)</f>
        <v>-2.03</v>
      </c>
      <c r="K6616" s="3" t="str">
        <f aca="false">B6616&amp;"_"&amp;C6616</f>
        <v>14_2024-06-10</v>
      </c>
    </row>
    <row r="6617" customFormat="false" ht="15" hidden="false" customHeight="false" outlineLevel="0" collapsed="false">
      <c r="A6617" s="3" t="n">
        <v>6616</v>
      </c>
      <c r="B6617" s="3" t="n">
        <v>14</v>
      </c>
      <c r="C6617" s="3" t="s">
        <v>172</v>
      </c>
      <c r="D6617" s="4" t="n">
        <v>83.99</v>
      </c>
      <c r="E6617" s="4" t="n">
        <v>84.29</v>
      </c>
      <c r="F6617" s="4" t="n">
        <v>83.74</v>
      </c>
      <c r="G6617" s="4" t="n">
        <v>83.9</v>
      </c>
      <c r="H6617" s="5" t="n">
        <v>7103478</v>
      </c>
      <c r="I6617" s="3"/>
      <c r="J6617" s="3" t="n">
        <f aca="false">ROUND((G6617-G6616)/G6616*100,2)</f>
        <v>1.59</v>
      </c>
      <c r="K6617" s="3" t="str">
        <f aca="false">B6617&amp;"_"&amp;C6617</f>
        <v>14_2024-06-11</v>
      </c>
    </row>
    <row r="6618" customFormat="false" ht="15" hidden="false" customHeight="false" outlineLevel="0" collapsed="false">
      <c r="A6618" s="3" t="n">
        <v>6617</v>
      </c>
      <c r="B6618" s="3" t="n">
        <v>14</v>
      </c>
      <c r="C6618" s="3" t="s">
        <v>173</v>
      </c>
      <c r="D6618" s="4" t="n">
        <v>84.38</v>
      </c>
      <c r="E6618" s="4" t="n">
        <v>84.61</v>
      </c>
      <c r="F6618" s="4" t="n">
        <v>84.06</v>
      </c>
      <c r="G6618" s="4" t="n">
        <v>84.47</v>
      </c>
      <c r="H6618" s="5" t="n">
        <v>4395556</v>
      </c>
      <c r="I6618" s="3"/>
      <c r="J6618" s="3" t="n">
        <f aca="false">ROUND((G6618-G6617)/G6617*100,2)</f>
        <v>0.68</v>
      </c>
      <c r="K6618" s="3" t="str">
        <f aca="false">B6618&amp;"_"&amp;C6618</f>
        <v>14_2024-06-12</v>
      </c>
    </row>
    <row r="6619" customFormat="false" ht="15" hidden="false" customHeight="false" outlineLevel="0" collapsed="false">
      <c r="A6619" s="3" t="n">
        <v>6618</v>
      </c>
      <c r="B6619" s="3" t="n">
        <v>14</v>
      </c>
      <c r="C6619" s="3" t="s">
        <v>174</v>
      </c>
      <c r="D6619" s="4" t="n">
        <v>84.19</v>
      </c>
      <c r="E6619" s="4" t="n">
        <v>84.49</v>
      </c>
      <c r="F6619" s="4" t="n">
        <v>83.92</v>
      </c>
      <c r="G6619" s="4" t="n">
        <v>84.17</v>
      </c>
      <c r="H6619" s="5" t="n">
        <v>7970510</v>
      </c>
      <c r="I6619" s="3"/>
      <c r="J6619" s="3" t="n">
        <f aca="false">ROUND((G6619-G6618)/G6618*100,2)</f>
        <v>-0.36</v>
      </c>
      <c r="K6619" s="3" t="str">
        <f aca="false">B6619&amp;"_"&amp;C6619</f>
        <v>14_2024-06-13</v>
      </c>
    </row>
    <row r="6620" customFormat="false" ht="15" hidden="false" customHeight="false" outlineLevel="0" collapsed="false">
      <c r="A6620" s="3" t="n">
        <v>6619</v>
      </c>
      <c r="B6620" s="3" t="n">
        <v>14</v>
      </c>
      <c r="C6620" s="3" t="s">
        <v>175</v>
      </c>
      <c r="D6620" s="4" t="n">
        <v>82.63</v>
      </c>
      <c r="E6620" s="4" t="n">
        <v>82.86</v>
      </c>
      <c r="F6620" s="4" t="n">
        <v>82.42</v>
      </c>
      <c r="G6620" s="4" t="n">
        <v>82.78</v>
      </c>
      <c r="H6620" s="5" t="n">
        <v>5652042</v>
      </c>
      <c r="I6620" s="3"/>
      <c r="J6620" s="3" t="n">
        <f aca="false">ROUND((G6620-G6619)/G6619*100,2)</f>
        <v>-1.65</v>
      </c>
      <c r="K6620" s="3" t="str">
        <f aca="false">B6620&amp;"_"&amp;C6620</f>
        <v>14_2024-06-14</v>
      </c>
    </row>
    <row r="6621" customFormat="false" ht="15" hidden="false" customHeight="false" outlineLevel="0" collapsed="false">
      <c r="A6621" s="3" t="n">
        <v>6620</v>
      </c>
      <c r="B6621" s="3" t="n">
        <v>14</v>
      </c>
      <c r="C6621" s="3" t="s">
        <v>176</v>
      </c>
      <c r="D6621" s="4" t="n">
        <v>83.09</v>
      </c>
      <c r="E6621" s="4" t="n">
        <v>83.43</v>
      </c>
      <c r="F6621" s="4" t="n">
        <v>82.85</v>
      </c>
      <c r="G6621" s="4" t="n">
        <v>83.05</v>
      </c>
      <c r="H6621" s="5" t="n">
        <v>5054931</v>
      </c>
      <c r="I6621" s="3"/>
      <c r="J6621" s="3" t="n">
        <f aca="false">ROUND((G6621-G6620)/G6620*100,2)</f>
        <v>0.33</v>
      </c>
      <c r="K6621" s="3" t="str">
        <f aca="false">B6621&amp;"_"&amp;C6621</f>
        <v>14_2024-06-17</v>
      </c>
    </row>
    <row r="6622" customFormat="false" ht="15" hidden="false" customHeight="false" outlineLevel="0" collapsed="false">
      <c r="A6622" s="3" t="n">
        <v>6621</v>
      </c>
      <c r="B6622" s="3" t="n">
        <v>14</v>
      </c>
      <c r="C6622" s="3" t="s">
        <v>177</v>
      </c>
      <c r="D6622" s="4" t="n">
        <v>81.53</v>
      </c>
      <c r="E6622" s="4" t="n">
        <v>81.64</v>
      </c>
      <c r="F6622" s="4" t="n">
        <v>81.09</v>
      </c>
      <c r="G6622" s="4" t="n">
        <v>81.34</v>
      </c>
      <c r="H6622" s="5" t="n">
        <v>6388415</v>
      </c>
      <c r="I6622" s="3"/>
      <c r="J6622" s="3" t="n">
        <f aca="false">ROUND((G6622-G6621)/G6621*100,2)</f>
        <v>-2.06</v>
      </c>
      <c r="K6622" s="3" t="str">
        <f aca="false">B6622&amp;"_"&amp;C6622</f>
        <v>14_2024-06-18</v>
      </c>
    </row>
    <row r="6623" customFormat="false" ht="15" hidden="false" customHeight="false" outlineLevel="0" collapsed="false">
      <c r="A6623" s="3" t="n">
        <v>6622</v>
      </c>
      <c r="B6623" s="3" t="n">
        <v>14</v>
      </c>
      <c r="C6623" s="3" t="s">
        <v>178</v>
      </c>
      <c r="D6623" s="4" t="n">
        <v>80.06</v>
      </c>
      <c r="E6623" s="4" t="n">
        <v>80.23</v>
      </c>
      <c r="F6623" s="4" t="n">
        <v>79.68</v>
      </c>
      <c r="G6623" s="4" t="n">
        <v>80.21</v>
      </c>
      <c r="H6623" s="5" t="n">
        <v>1547694</v>
      </c>
      <c r="I6623" s="3"/>
      <c r="J6623" s="3" t="n">
        <f aca="false">ROUND((G6623-G6622)/G6622*100,2)</f>
        <v>-1.39</v>
      </c>
      <c r="K6623" s="3" t="str">
        <f aca="false">B6623&amp;"_"&amp;C6623</f>
        <v>14_2024-06-19</v>
      </c>
    </row>
    <row r="6624" customFormat="false" ht="15" hidden="false" customHeight="false" outlineLevel="0" collapsed="false">
      <c r="A6624" s="3" t="n">
        <v>6623</v>
      </c>
      <c r="B6624" s="3" t="n">
        <v>14</v>
      </c>
      <c r="C6624" s="3" t="s">
        <v>179</v>
      </c>
      <c r="D6624" s="4" t="n">
        <v>76.51</v>
      </c>
      <c r="E6624" s="4" t="n">
        <v>76.71</v>
      </c>
      <c r="F6624" s="4" t="n">
        <v>76.44</v>
      </c>
      <c r="G6624" s="4" t="n">
        <v>76.7</v>
      </c>
      <c r="H6624" s="5" t="n">
        <v>7000404</v>
      </c>
      <c r="I6624" s="3"/>
      <c r="J6624" s="3" t="n">
        <f aca="false">ROUND((G6624-G6623)/G6623*100,2)</f>
        <v>-4.38</v>
      </c>
      <c r="K6624" s="3" t="str">
        <f aca="false">B6624&amp;"_"&amp;C6624</f>
        <v>14_2024-06-20</v>
      </c>
    </row>
    <row r="6625" customFormat="false" ht="15" hidden="false" customHeight="false" outlineLevel="0" collapsed="false">
      <c r="A6625" s="3" t="n">
        <v>6624</v>
      </c>
      <c r="B6625" s="3" t="n">
        <v>14</v>
      </c>
      <c r="C6625" s="3" t="s">
        <v>180</v>
      </c>
      <c r="D6625" s="4" t="n">
        <v>78.52</v>
      </c>
      <c r="E6625" s="4" t="n">
        <v>78.7</v>
      </c>
      <c r="F6625" s="4" t="n">
        <v>78.48</v>
      </c>
      <c r="G6625" s="4" t="n">
        <v>78.68</v>
      </c>
      <c r="H6625" s="5" t="n">
        <v>5722232</v>
      </c>
      <c r="I6625" s="3"/>
      <c r="J6625" s="3" t="n">
        <f aca="false">ROUND((G6625-G6624)/G6624*100,2)</f>
        <v>2.58</v>
      </c>
      <c r="K6625" s="3" t="str">
        <f aca="false">B6625&amp;"_"&amp;C6625</f>
        <v>14_2024-06-21</v>
      </c>
    </row>
    <row r="6626" customFormat="false" ht="15" hidden="false" customHeight="false" outlineLevel="0" collapsed="false">
      <c r="A6626" s="3" t="n">
        <v>6625</v>
      </c>
      <c r="B6626" s="3" t="n">
        <v>14</v>
      </c>
      <c r="C6626" s="3" t="s">
        <v>181</v>
      </c>
      <c r="D6626" s="4" t="n">
        <v>81.42</v>
      </c>
      <c r="E6626" s="4" t="n">
        <v>81.99</v>
      </c>
      <c r="F6626" s="4" t="n">
        <v>80.98</v>
      </c>
      <c r="G6626" s="4" t="n">
        <v>81.59</v>
      </c>
      <c r="H6626" s="5" t="n">
        <v>1313706</v>
      </c>
      <c r="I6626" s="3"/>
      <c r="J6626" s="3" t="n">
        <f aca="false">ROUND((G6626-G6625)/G6625*100,2)</f>
        <v>3.7</v>
      </c>
      <c r="K6626" s="3" t="str">
        <f aca="false">B6626&amp;"_"&amp;C6626</f>
        <v>14_2024-06-24</v>
      </c>
    </row>
    <row r="6627" customFormat="false" ht="15" hidden="false" customHeight="false" outlineLevel="0" collapsed="false">
      <c r="A6627" s="3" t="n">
        <v>6626</v>
      </c>
      <c r="B6627" s="3" t="n">
        <v>14</v>
      </c>
      <c r="C6627" s="3" t="s">
        <v>182</v>
      </c>
      <c r="D6627" s="4" t="n">
        <v>81.33</v>
      </c>
      <c r="E6627" s="4" t="n">
        <v>82.01</v>
      </c>
      <c r="F6627" s="4" t="n">
        <v>81.2</v>
      </c>
      <c r="G6627" s="4" t="n">
        <v>81.58</v>
      </c>
      <c r="H6627" s="5" t="n">
        <v>660891</v>
      </c>
      <c r="I6627" s="3"/>
      <c r="J6627" s="3" t="n">
        <f aca="false">ROUND((G6627-G6626)/G6626*100,2)</f>
        <v>-0.01</v>
      </c>
      <c r="K6627" s="3" t="str">
        <f aca="false">B6627&amp;"_"&amp;C6627</f>
        <v>14_2024-06-25</v>
      </c>
    </row>
    <row r="6628" customFormat="false" ht="15" hidden="false" customHeight="false" outlineLevel="0" collapsed="false">
      <c r="A6628" s="3" t="n">
        <v>6627</v>
      </c>
      <c r="B6628" s="3" t="n">
        <v>14</v>
      </c>
      <c r="C6628" s="3" t="s">
        <v>183</v>
      </c>
      <c r="D6628" s="4" t="n">
        <v>80.29</v>
      </c>
      <c r="E6628" s="4" t="n">
        <v>80.66</v>
      </c>
      <c r="F6628" s="4" t="n">
        <v>80.14</v>
      </c>
      <c r="G6628" s="4" t="n">
        <v>80.41</v>
      </c>
      <c r="H6628" s="5" t="n">
        <v>1500723</v>
      </c>
      <c r="I6628" s="3"/>
      <c r="J6628" s="3" t="n">
        <f aca="false">ROUND((G6628-G6627)/G6627*100,2)</f>
        <v>-1.43</v>
      </c>
      <c r="K6628" s="3" t="str">
        <f aca="false">B6628&amp;"_"&amp;C6628</f>
        <v>14_2024-06-26</v>
      </c>
    </row>
    <row r="6629" customFormat="false" ht="15" hidden="false" customHeight="false" outlineLevel="0" collapsed="false">
      <c r="A6629" s="3" t="n">
        <v>6628</v>
      </c>
      <c r="B6629" s="3" t="n">
        <v>14</v>
      </c>
      <c r="C6629" s="3" t="s">
        <v>184</v>
      </c>
      <c r="D6629" s="4" t="n">
        <v>81.78</v>
      </c>
      <c r="E6629" s="4" t="n">
        <v>81.99</v>
      </c>
      <c r="F6629" s="4" t="n">
        <v>81.58</v>
      </c>
      <c r="G6629" s="4" t="n">
        <v>81.91</v>
      </c>
      <c r="H6629" s="5" t="n">
        <v>3077021</v>
      </c>
      <c r="I6629" s="3"/>
      <c r="J6629" s="3" t="n">
        <f aca="false">ROUND((G6629-G6628)/G6628*100,2)</f>
        <v>1.87</v>
      </c>
      <c r="K6629" s="3" t="str">
        <f aca="false">B6629&amp;"_"&amp;C6629</f>
        <v>14_2024-06-27</v>
      </c>
    </row>
    <row r="6630" customFormat="false" ht="15" hidden="false" customHeight="false" outlineLevel="0" collapsed="false">
      <c r="A6630" s="3" t="n">
        <v>6629</v>
      </c>
      <c r="B6630" s="3" t="n">
        <v>14</v>
      </c>
      <c r="C6630" s="3" t="s">
        <v>185</v>
      </c>
      <c r="D6630" s="4" t="n">
        <v>81.6</v>
      </c>
      <c r="E6630" s="4" t="n">
        <v>81.75</v>
      </c>
      <c r="F6630" s="4" t="n">
        <v>81.38</v>
      </c>
      <c r="G6630" s="4" t="n">
        <v>81.63</v>
      </c>
      <c r="H6630" s="5" t="n">
        <v>7652739</v>
      </c>
      <c r="I6630" s="3"/>
      <c r="J6630" s="3" t="n">
        <f aca="false">ROUND((G6630-G6629)/G6629*100,2)</f>
        <v>-0.34</v>
      </c>
      <c r="K6630" s="3" t="str">
        <f aca="false">B6630&amp;"_"&amp;C6630</f>
        <v>14_2024-06-28</v>
      </c>
    </row>
    <row r="6631" customFormat="false" ht="15" hidden="false" customHeight="false" outlineLevel="0" collapsed="false">
      <c r="A6631" s="3" t="n">
        <v>6630</v>
      </c>
      <c r="B6631" s="3" t="n">
        <v>14</v>
      </c>
      <c r="C6631" s="3" t="s">
        <v>186</v>
      </c>
      <c r="D6631" s="4" t="n">
        <v>83.09</v>
      </c>
      <c r="E6631" s="4" t="n">
        <v>83.32</v>
      </c>
      <c r="F6631" s="4" t="n">
        <v>82.86</v>
      </c>
      <c r="G6631" s="4" t="n">
        <v>83.28</v>
      </c>
      <c r="H6631" s="5" t="n">
        <v>4789026</v>
      </c>
      <c r="I6631" s="3"/>
      <c r="J6631" s="3" t="n">
        <f aca="false">ROUND((G6631-G6630)/G6630*100,2)</f>
        <v>2.02</v>
      </c>
      <c r="K6631" s="3" t="str">
        <f aca="false">B6631&amp;"_"&amp;C6631</f>
        <v>14_2024-07-01</v>
      </c>
    </row>
    <row r="6632" customFormat="false" ht="15" hidden="false" customHeight="false" outlineLevel="0" collapsed="false">
      <c r="A6632" s="3" t="n">
        <v>6631</v>
      </c>
      <c r="B6632" s="3" t="n">
        <v>14</v>
      </c>
      <c r="C6632" s="3" t="s">
        <v>187</v>
      </c>
      <c r="D6632" s="4" t="n">
        <v>80.94</v>
      </c>
      <c r="E6632" s="4" t="n">
        <v>81.41</v>
      </c>
      <c r="F6632" s="4" t="n">
        <v>80.62</v>
      </c>
      <c r="G6632" s="4" t="n">
        <v>80.96</v>
      </c>
      <c r="H6632" s="5" t="n">
        <v>2961338</v>
      </c>
      <c r="I6632" s="3"/>
      <c r="J6632" s="3" t="n">
        <f aca="false">ROUND((G6632-G6631)/G6631*100,2)</f>
        <v>-2.79</v>
      </c>
      <c r="K6632" s="3" t="str">
        <f aca="false">B6632&amp;"_"&amp;C6632</f>
        <v>14_2024-07-02</v>
      </c>
    </row>
    <row r="6633" customFormat="false" ht="15" hidden="false" customHeight="false" outlineLevel="0" collapsed="false">
      <c r="A6633" s="3" t="n">
        <v>6632</v>
      </c>
      <c r="B6633" s="3" t="n">
        <v>14</v>
      </c>
      <c r="C6633" s="3" t="s">
        <v>188</v>
      </c>
      <c r="D6633" s="4" t="n">
        <v>80.59</v>
      </c>
      <c r="E6633" s="4" t="n">
        <v>81.05</v>
      </c>
      <c r="F6633" s="4" t="n">
        <v>79.85</v>
      </c>
      <c r="G6633" s="4" t="n">
        <v>80.29</v>
      </c>
      <c r="H6633" s="5" t="n">
        <v>3740196</v>
      </c>
      <c r="I6633" s="3"/>
      <c r="J6633" s="3" t="n">
        <f aca="false">ROUND((G6633-G6632)/G6632*100,2)</f>
        <v>-0.83</v>
      </c>
      <c r="K6633" s="3" t="str">
        <f aca="false">B6633&amp;"_"&amp;C6633</f>
        <v>14_2024-07-03</v>
      </c>
    </row>
    <row r="6634" customFormat="false" ht="15" hidden="false" customHeight="false" outlineLevel="0" collapsed="false">
      <c r="A6634" s="3" t="n">
        <v>6633</v>
      </c>
      <c r="B6634" s="3" t="n">
        <v>14</v>
      </c>
      <c r="C6634" s="3" t="s">
        <v>189</v>
      </c>
      <c r="D6634" s="4" t="n">
        <v>81.77</v>
      </c>
      <c r="E6634" s="4" t="n">
        <v>82.38</v>
      </c>
      <c r="F6634" s="4" t="n">
        <v>81.42</v>
      </c>
      <c r="G6634" s="4" t="n">
        <v>81.96</v>
      </c>
      <c r="H6634" s="5" t="n">
        <v>4813758</v>
      </c>
      <c r="I6634" s="3"/>
      <c r="J6634" s="3" t="n">
        <f aca="false">ROUND((G6634-G6633)/G6633*100,2)</f>
        <v>2.08</v>
      </c>
      <c r="K6634" s="3" t="str">
        <f aca="false">B6634&amp;"_"&amp;C6634</f>
        <v>14_2024-07-04</v>
      </c>
    </row>
    <row r="6635" customFormat="false" ht="15" hidden="false" customHeight="false" outlineLevel="0" collapsed="false">
      <c r="A6635" s="3" t="n">
        <v>6634</v>
      </c>
      <c r="B6635" s="3" t="n">
        <v>14</v>
      </c>
      <c r="C6635" s="3" t="s">
        <v>190</v>
      </c>
      <c r="D6635" s="4" t="n">
        <v>80.41</v>
      </c>
      <c r="E6635" s="4" t="n">
        <v>80.77</v>
      </c>
      <c r="F6635" s="4" t="n">
        <v>80.07</v>
      </c>
      <c r="G6635" s="4" t="n">
        <v>80.28</v>
      </c>
      <c r="H6635" s="5" t="n">
        <v>2377520</v>
      </c>
      <c r="I6635" s="3"/>
      <c r="J6635" s="3" t="n">
        <f aca="false">ROUND((G6635-G6634)/G6634*100,2)</f>
        <v>-2.05</v>
      </c>
      <c r="K6635" s="3" t="str">
        <f aca="false">B6635&amp;"_"&amp;C6635</f>
        <v>14_2024-07-05</v>
      </c>
    </row>
    <row r="6636" customFormat="false" ht="15" hidden="false" customHeight="false" outlineLevel="0" collapsed="false">
      <c r="A6636" s="3" t="n">
        <v>6635</v>
      </c>
      <c r="B6636" s="3" t="n">
        <v>14</v>
      </c>
      <c r="C6636" s="3" t="s">
        <v>191</v>
      </c>
      <c r="D6636" s="4" t="n">
        <v>78.12</v>
      </c>
      <c r="E6636" s="4" t="n">
        <v>78.79</v>
      </c>
      <c r="F6636" s="4" t="n">
        <v>77.93</v>
      </c>
      <c r="G6636" s="4" t="n">
        <v>78.34</v>
      </c>
      <c r="H6636" s="5" t="n">
        <v>844326</v>
      </c>
      <c r="I6636" s="3"/>
      <c r="J6636" s="3" t="n">
        <f aca="false">ROUND((G6636-G6635)/G6635*100,2)</f>
        <v>-2.42</v>
      </c>
      <c r="K6636" s="3" t="str">
        <f aca="false">B6636&amp;"_"&amp;C6636</f>
        <v>14_2024-07-08</v>
      </c>
    </row>
    <row r="6637" customFormat="false" ht="15" hidden="false" customHeight="false" outlineLevel="0" collapsed="false">
      <c r="A6637" s="3" t="n">
        <v>6636</v>
      </c>
      <c r="B6637" s="3" t="n">
        <v>14</v>
      </c>
      <c r="C6637" s="3" t="s">
        <v>192</v>
      </c>
      <c r="D6637" s="4" t="n">
        <v>78.53</v>
      </c>
      <c r="E6637" s="4" t="n">
        <v>79.06</v>
      </c>
      <c r="F6637" s="4" t="n">
        <v>78.26</v>
      </c>
      <c r="G6637" s="4" t="n">
        <v>78.77</v>
      </c>
      <c r="H6637" s="5" t="n">
        <v>1331304</v>
      </c>
      <c r="I6637" s="3"/>
      <c r="J6637" s="3" t="n">
        <f aca="false">ROUND((G6637-G6636)/G6636*100,2)</f>
        <v>0.55</v>
      </c>
      <c r="K6637" s="3" t="str">
        <f aca="false">B6637&amp;"_"&amp;C6637</f>
        <v>14_2024-07-09</v>
      </c>
    </row>
    <row r="6638" customFormat="false" ht="15" hidden="false" customHeight="false" outlineLevel="0" collapsed="false">
      <c r="A6638" s="3" t="n">
        <v>6637</v>
      </c>
      <c r="B6638" s="3" t="n">
        <v>14</v>
      </c>
      <c r="C6638" s="3" t="s">
        <v>193</v>
      </c>
      <c r="D6638" s="4" t="n">
        <v>79.65</v>
      </c>
      <c r="E6638" s="4" t="n">
        <v>80.3</v>
      </c>
      <c r="F6638" s="4" t="n">
        <v>79.21</v>
      </c>
      <c r="G6638" s="4" t="n">
        <v>79.89</v>
      </c>
      <c r="H6638" s="5" t="n">
        <v>2798891</v>
      </c>
      <c r="I6638" s="3"/>
      <c r="J6638" s="3" t="n">
        <f aca="false">ROUND((G6638-G6637)/G6637*100,2)</f>
        <v>1.42</v>
      </c>
      <c r="K6638" s="3" t="str">
        <f aca="false">B6638&amp;"_"&amp;C6638</f>
        <v>14_2024-07-10</v>
      </c>
    </row>
    <row r="6639" customFormat="false" ht="15" hidden="false" customHeight="false" outlineLevel="0" collapsed="false">
      <c r="A6639" s="3" t="n">
        <v>6638</v>
      </c>
      <c r="B6639" s="3" t="n">
        <v>14</v>
      </c>
      <c r="C6639" s="3" t="s">
        <v>194</v>
      </c>
      <c r="D6639" s="4" t="n">
        <v>77.53</v>
      </c>
      <c r="E6639" s="4" t="n">
        <v>77.87</v>
      </c>
      <c r="F6639" s="4" t="n">
        <v>77.45</v>
      </c>
      <c r="G6639" s="4" t="n">
        <v>77.55</v>
      </c>
      <c r="H6639" s="5" t="n">
        <v>1969446</v>
      </c>
      <c r="I6639" s="3"/>
      <c r="J6639" s="3" t="n">
        <f aca="false">ROUND((G6639-G6638)/G6638*100,2)</f>
        <v>-2.93</v>
      </c>
      <c r="K6639" s="3" t="str">
        <f aca="false">B6639&amp;"_"&amp;C6639</f>
        <v>14_2024-07-11</v>
      </c>
    </row>
    <row r="6640" customFormat="false" ht="15" hidden="false" customHeight="false" outlineLevel="0" collapsed="false">
      <c r="A6640" s="3" t="n">
        <v>6639</v>
      </c>
      <c r="B6640" s="3" t="n">
        <v>14</v>
      </c>
      <c r="C6640" s="3" t="s">
        <v>195</v>
      </c>
      <c r="D6640" s="4" t="n">
        <v>78.32</v>
      </c>
      <c r="E6640" s="4" t="n">
        <v>78.38</v>
      </c>
      <c r="F6640" s="4" t="n">
        <v>78.05</v>
      </c>
      <c r="G6640" s="4" t="n">
        <v>78.29</v>
      </c>
      <c r="H6640" s="5" t="n">
        <v>3214156</v>
      </c>
      <c r="I6640" s="3"/>
      <c r="J6640" s="3" t="n">
        <f aca="false">ROUND((G6640-G6639)/G6639*100,2)</f>
        <v>0.95</v>
      </c>
      <c r="K6640" s="3" t="str">
        <f aca="false">B6640&amp;"_"&amp;C6640</f>
        <v>14_2024-07-12</v>
      </c>
    </row>
    <row r="6641" customFormat="false" ht="15" hidden="false" customHeight="false" outlineLevel="0" collapsed="false">
      <c r="A6641" s="3" t="n">
        <v>6640</v>
      </c>
      <c r="B6641" s="3" t="n">
        <v>14</v>
      </c>
      <c r="C6641" s="3" t="s">
        <v>196</v>
      </c>
      <c r="D6641" s="4" t="n">
        <v>75.8</v>
      </c>
      <c r="E6641" s="4" t="n">
        <v>76.48</v>
      </c>
      <c r="F6641" s="4" t="n">
        <v>75.59</v>
      </c>
      <c r="G6641" s="4" t="n">
        <v>76.04</v>
      </c>
      <c r="H6641" s="5" t="n">
        <v>3755803</v>
      </c>
      <c r="I6641" s="3"/>
      <c r="J6641" s="3" t="n">
        <f aca="false">ROUND((G6641-G6640)/G6640*100,2)</f>
        <v>-2.87</v>
      </c>
      <c r="K6641" s="3" t="str">
        <f aca="false">B6641&amp;"_"&amp;C6641</f>
        <v>14_2024-07-15</v>
      </c>
    </row>
    <row r="6642" customFormat="false" ht="15" hidden="false" customHeight="false" outlineLevel="0" collapsed="false">
      <c r="A6642" s="3" t="n">
        <v>6641</v>
      </c>
      <c r="B6642" s="3" t="n">
        <v>14</v>
      </c>
      <c r="C6642" s="3" t="s">
        <v>197</v>
      </c>
      <c r="D6642" s="4" t="n">
        <v>73.59</v>
      </c>
      <c r="E6642" s="4" t="n">
        <v>73.61</v>
      </c>
      <c r="F6642" s="4" t="n">
        <v>73.01</v>
      </c>
      <c r="G6642" s="4" t="n">
        <v>73.36</v>
      </c>
      <c r="H6642" s="5" t="n">
        <v>529434</v>
      </c>
      <c r="I6642" s="3"/>
      <c r="J6642" s="3" t="n">
        <f aca="false">ROUND((G6642-G6641)/G6641*100,2)</f>
        <v>-3.52</v>
      </c>
      <c r="K6642" s="3" t="str">
        <f aca="false">B6642&amp;"_"&amp;C6642</f>
        <v>14_2024-07-16</v>
      </c>
    </row>
    <row r="6643" customFormat="false" ht="15" hidden="false" customHeight="false" outlineLevel="0" collapsed="false">
      <c r="A6643" s="3" t="n">
        <v>6642</v>
      </c>
      <c r="B6643" s="3" t="n">
        <v>14</v>
      </c>
      <c r="C6643" s="3" t="s">
        <v>198</v>
      </c>
      <c r="D6643" s="4" t="n">
        <v>72.34</v>
      </c>
      <c r="E6643" s="4" t="n">
        <v>72.75</v>
      </c>
      <c r="F6643" s="4" t="n">
        <v>71.88</v>
      </c>
      <c r="G6643" s="4" t="n">
        <v>72.25</v>
      </c>
      <c r="H6643" s="5" t="n">
        <v>6598926</v>
      </c>
      <c r="I6643" s="3"/>
      <c r="J6643" s="3" t="n">
        <f aca="false">ROUND((G6643-G6642)/G6642*100,2)</f>
        <v>-1.51</v>
      </c>
      <c r="K6643" s="3" t="str">
        <f aca="false">B6643&amp;"_"&amp;C6643</f>
        <v>14_2024-07-17</v>
      </c>
    </row>
    <row r="6644" customFormat="false" ht="15" hidden="false" customHeight="false" outlineLevel="0" collapsed="false">
      <c r="A6644" s="3" t="n">
        <v>6643</v>
      </c>
      <c r="B6644" s="3" t="n">
        <v>14</v>
      </c>
      <c r="C6644" s="3" t="s">
        <v>199</v>
      </c>
      <c r="D6644" s="4" t="n">
        <v>72.02</v>
      </c>
      <c r="E6644" s="4" t="n">
        <v>72.29</v>
      </c>
      <c r="F6644" s="4" t="n">
        <v>71.49</v>
      </c>
      <c r="G6644" s="4" t="n">
        <v>71.86</v>
      </c>
      <c r="H6644" s="5" t="n">
        <v>6059044</v>
      </c>
      <c r="I6644" s="3"/>
      <c r="J6644" s="3" t="n">
        <f aca="false">ROUND((G6644-G6643)/G6643*100,2)</f>
        <v>-0.54</v>
      </c>
      <c r="K6644" s="3" t="str">
        <f aca="false">B6644&amp;"_"&amp;C6644</f>
        <v>14_2024-07-18</v>
      </c>
    </row>
    <row r="6645" customFormat="false" ht="15" hidden="false" customHeight="false" outlineLevel="0" collapsed="false">
      <c r="A6645" s="3" t="n">
        <v>6644</v>
      </c>
      <c r="B6645" s="3" t="n">
        <v>14</v>
      </c>
      <c r="C6645" s="3" t="s">
        <v>200</v>
      </c>
      <c r="D6645" s="4" t="n">
        <v>71.75</v>
      </c>
      <c r="E6645" s="4" t="n">
        <v>72.11</v>
      </c>
      <c r="F6645" s="4" t="n">
        <v>71.46</v>
      </c>
      <c r="G6645" s="4" t="n">
        <v>71.54</v>
      </c>
      <c r="H6645" s="5" t="n">
        <v>7663306</v>
      </c>
      <c r="I6645" s="3"/>
      <c r="J6645" s="3" t="n">
        <f aca="false">ROUND((G6645-G6644)/G6644*100,2)</f>
        <v>-0.45</v>
      </c>
      <c r="K6645" s="3" t="str">
        <f aca="false">B6645&amp;"_"&amp;C6645</f>
        <v>14_2024-07-19</v>
      </c>
    </row>
    <row r="6646" customFormat="false" ht="15" hidden="false" customHeight="false" outlineLevel="0" collapsed="false">
      <c r="A6646" s="3" t="n">
        <v>6645</v>
      </c>
      <c r="B6646" s="3" t="n">
        <v>14</v>
      </c>
      <c r="C6646" s="3" t="s">
        <v>201</v>
      </c>
      <c r="D6646" s="4" t="n">
        <v>70.69</v>
      </c>
      <c r="E6646" s="4" t="n">
        <v>71.24</v>
      </c>
      <c r="F6646" s="4" t="n">
        <v>70.35</v>
      </c>
      <c r="G6646" s="4" t="n">
        <v>70.91</v>
      </c>
      <c r="H6646" s="5" t="n">
        <v>5277062</v>
      </c>
      <c r="I6646" s="3"/>
      <c r="J6646" s="3" t="n">
        <f aca="false">ROUND((G6646-G6645)/G6645*100,2)</f>
        <v>-0.88</v>
      </c>
      <c r="K6646" s="3" t="str">
        <f aca="false">B6646&amp;"_"&amp;C6646</f>
        <v>14_2024-07-22</v>
      </c>
    </row>
    <row r="6647" customFormat="false" ht="15" hidden="false" customHeight="false" outlineLevel="0" collapsed="false">
      <c r="A6647" s="3" t="n">
        <v>6646</v>
      </c>
      <c r="B6647" s="3" t="n">
        <v>14</v>
      </c>
      <c r="C6647" s="3" t="s">
        <v>202</v>
      </c>
      <c r="D6647" s="4" t="n">
        <v>71.13</v>
      </c>
      <c r="E6647" s="4" t="n">
        <v>71.4</v>
      </c>
      <c r="F6647" s="4" t="n">
        <v>70.7</v>
      </c>
      <c r="G6647" s="4" t="n">
        <v>71.09</v>
      </c>
      <c r="H6647" s="5" t="n">
        <v>5982572</v>
      </c>
      <c r="I6647" s="3"/>
      <c r="J6647" s="3" t="n">
        <f aca="false">ROUND((G6647-G6646)/G6646*100,2)</f>
        <v>0.25</v>
      </c>
      <c r="K6647" s="3" t="str">
        <f aca="false">B6647&amp;"_"&amp;C6647</f>
        <v>14_2024-07-23</v>
      </c>
    </row>
    <row r="6648" customFormat="false" ht="15" hidden="false" customHeight="false" outlineLevel="0" collapsed="false">
      <c r="A6648" s="3" t="n">
        <v>6647</v>
      </c>
      <c r="B6648" s="3" t="n">
        <v>14</v>
      </c>
      <c r="C6648" s="3" t="s">
        <v>203</v>
      </c>
      <c r="D6648" s="4" t="n">
        <v>69.29</v>
      </c>
      <c r="E6648" s="4" t="n">
        <v>69.59</v>
      </c>
      <c r="F6648" s="4" t="n">
        <v>68.94</v>
      </c>
      <c r="G6648" s="4" t="n">
        <v>69.11</v>
      </c>
      <c r="H6648" s="5" t="n">
        <v>1871541</v>
      </c>
      <c r="I6648" s="3"/>
      <c r="J6648" s="3" t="n">
        <f aca="false">ROUND((G6648-G6647)/G6647*100,2)</f>
        <v>-2.79</v>
      </c>
      <c r="K6648" s="3" t="str">
        <f aca="false">B6648&amp;"_"&amp;C6648</f>
        <v>14_2024-07-24</v>
      </c>
    </row>
    <row r="6649" customFormat="false" ht="15" hidden="false" customHeight="false" outlineLevel="0" collapsed="false">
      <c r="A6649" s="3" t="n">
        <v>6648</v>
      </c>
      <c r="B6649" s="3" t="n">
        <v>14</v>
      </c>
      <c r="C6649" s="3" t="s">
        <v>204</v>
      </c>
      <c r="D6649" s="4" t="n">
        <v>70.58</v>
      </c>
      <c r="E6649" s="4" t="n">
        <v>71.01</v>
      </c>
      <c r="F6649" s="4" t="n">
        <v>70.4</v>
      </c>
      <c r="G6649" s="4" t="n">
        <v>70.85</v>
      </c>
      <c r="H6649" s="5" t="n">
        <v>2127996</v>
      </c>
      <c r="I6649" s="3"/>
      <c r="J6649" s="3" t="n">
        <f aca="false">ROUND((G6649-G6648)/G6648*100,2)</f>
        <v>2.52</v>
      </c>
      <c r="K6649" s="3" t="str">
        <f aca="false">B6649&amp;"_"&amp;C6649</f>
        <v>14_2024-07-25</v>
      </c>
    </row>
    <row r="6650" customFormat="false" ht="15" hidden="false" customHeight="false" outlineLevel="0" collapsed="false">
      <c r="A6650" s="3" t="n">
        <v>6649</v>
      </c>
      <c r="B6650" s="3" t="n">
        <v>14</v>
      </c>
      <c r="C6650" s="3" t="s">
        <v>205</v>
      </c>
      <c r="D6650" s="4" t="n">
        <v>71.62</v>
      </c>
      <c r="E6650" s="4" t="n">
        <v>71.77</v>
      </c>
      <c r="F6650" s="4" t="n">
        <v>71.12</v>
      </c>
      <c r="G6650" s="4" t="n">
        <v>71.34</v>
      </c>
      <c r="H6650" s="5" t="n">
        <v>2659616</v>
      </c>
      <c r="I6650" s="3"/>
      <c r="J6650" s="3" t="n">
        <f aca="false">ROUND((G6650-G6649)/G6649*100,2)</f>
        <v>0.69</v>
      </c>
      <c r="K6650" s="3" t="str">
        <f aca="false">B6650&amp;"_"&amp;C6650</f>
        <v>14_2024-07-26</v>
      </c>
    </row>
    <row r="6651" customFormat="false" ht="15" hidden="false" customHeight="false" outlineLevel="0" collapsed="false">
      <c r="A6651" s="3" t="n">
        <v>6650</v>
      </c>
      <c r="B6651" s="3" t="n">
        <v>14</v>
      </c>
      <c r="C6651" s="3" t="s">
        <v>206</v>
      </c>
      <c r="D6651" s="4" t="n">
        <v>69.6</v>
      </c>
      <c r="E6651" s="4" t="n">
        <v>69.76</v>
      </c>
      <c r="F6651" s="4" t="n">
        <v>69.33</v>
      </c>
      <c r="G6651" s="4" t="n">
        <v>69.47</v>
      </c>
      <c r="H6651" s="5" t="n">
        <v>5551974</v>
      </c>
      <c r="I6651" s="3"/>
      <c r="J6651" s="3" t="n">
        <f aca="false">ROUND((G6651-G6650)/G6650*100,2)</f>
        <v>-2.62</v>
      </c>
      <c r="K6651" s="3" t="str">
        <f aca="false">B6651&amp;"_"&amp;C6651</f>
        <v>14_2024-07-29</v>
      </c>
    </row>
    <row r="6652" customFormat="false" ht="15" hidden="false" customHeight="false" outlineLevel="0" collapsed="false">
      <c r="A6652" s="3" t="n">
        <v>6651</v>
      </c>
      <c r="B6652" s="3" t="n">
        <v>14</v>
      </c>
      <c r="C6652" s="3" t="s">
        <v>207</v>
      </c>
      <c r="D6652" s="4" t="n">
        <v>70.25</v>
      </c>
      <c r="E6652" s="4" t="n">
        <v>70.68</v>
      </c>
      <c r="F6652" s="4" t="n">
        <v>70.12</v>
      </c>
      <c r="G6652" s="4" t="n">
        <v>70.4</v>
      </c>
      <c r="H6652" s="5" t="n">
        <v>7582997</v>
      </c>
      <c r="I6652" s="3"/>
      <c r="J6652" s="3" t="n">
        <f aca="false">ROUND((G6652-G6651)/G6651*100,2)</f>
        <v>1.34</v>
      </c>
      <c r="K6652" s="3" t="str">
        <f aca="false">B6652&amp;"_"&amp;C6652</f>
        <v>14_2024-07-30</v>
      </c>
    </row>
    <row r="6653" customFormat="false" ht="15" hidden="false" customHeight="false" outlineLevel="0" collapsed="false">
      <c r="A6653" s="3" t="n">
        <v>6652</v>
      </c>
      <c r="B6653" s="3" t="n">
        <v>14</v>
      </c>
      <c r="C6653" s="3" t="s">
        <v>208</v>
      </c>
      <c r="D6653" s="4" t="n">
        <v>71.07</v>
      </c>
      <c r="E6653" s="4" t="n">
        <v>71.29</v>
      </c>
      <c r="F6653" s="4" t="n">
        <v>70.89</v>
      </c>
      <c r="G6653" s="4" t="n">
        <v>71.01</v>
      </c>
      <c r="H6653" s="5" t="n">
        <v>5544219</v>
      </c>
      <c r="I6653" s="3"/>
      <c r="J6653" s="3" t="n">
        <f aca="false">ROUND((G6653-G6652)/G6652*100,2)</f>
        <v>0.87</v>
      </c>
      <c r="K6653" s="3" t="str">
        <f aca="false">B6653&amp;"_"&amp;C6653</f>
        <v>14_2024-07-31</v>
      </c>
    </row>
    <row r="6654" customFormat="false" ht="15" hidden="false" customHeight="false" outlineLevel="0" collapsed="false">
      <c r="A6654" s="3" t="n">
        <v>6653</v>
      </c>
      <c r="B6654" s="3" t="n">
        <v>14</v>
      </c>
      <c r="C6654" s="3" t="s">
        <v>209</v>
      </c>
      <c r="D6654" s="4" t="n">
        <v>71.63</v>
      </c>
      <c r="E6654" s="4" t="n">
        <v>71.85</v>
      </c>
      <c r="F6654" s="4" t="n">
        <v>71.33</v>
      </c>
      <c r="G6654" s="4" t="n">
        <v>71.41</v>
      </c>
      <c r="H6654" s="5" t="n">
        <v>7610495</v>
      </c>
      <c r="I6654" s="3"/>
      <c r="J6654" s="3" t="n">
        <f aca="false">ROUND((G6654-G6653)/G6653*100,2)</f>
        <v>0.56</v>
      </c>
      <c r="K6654" s="3" t="str">
        <f aca="false">B6654&amp;"_"&amp;C6654</f>
        <v>14_2024-08-01</v>
      </c>
    </row>
    <row r="6655" customFormat="false" ht="15" hidden="false" customHeight="false" outlineLevel="0" collapsed="false">
      <c r="A6655" s="3" t="n">
        <v>6654</v>
      </c>
      <c r="B6655" s="3" t="n">
        <v>14</v>
      </c>
      <c r="C6655" s="3" t="s">
        <v>210</v>
      </c>
      <c r="D6655" s="4" t="n">
        <v>70.83</v>
      </c>
      <c r="E6655" s="4" t="n">
        <v>71.21</v>
      </c>
      <c r="F6655" s="4" t="n">
        <v>70.83</v>
      </c>
      <c r="G6655" s="4" t="n">
        <v>71.09</v>
      </c>
      <c r="H6655" s="5" t="n">
        <v>7660721</v>
      </c>
      <c r="I6655" s="3"/>
      <c r="J6655" s="3" t="n">
        <f aca="false">ROUND((G6655-G6654)/G6654*100,2)</f>
        <v>-0.45</v>
      </c>
      <c r="K6655" s="3" t="str">
        <f aca="false">B6655&amp;"_"&amp;C6655</f>
        <v>14_2024-08-02</v>
      </c>
    </row>
    <row r="6656" customFormat="false" ht="15" hidden="false" customHeight="false" outlineLevel="0" collapsed="false">
      <c r="A6656" s="3" t="n">
        <v>6655</v>
      </c>
      <c r="B6656" s="3" t="n">
        <v>14</v>
      </c>
      <c r="C6656" s="3" t="s">
        <v>211</v>
      </c>
      <c r="D6656" s="4" t="n">
        <v>69.07</v>
      </c>
      <c r="E6656" s="4" t="n">
        <v>69.28</v>
      </c>
      <c r="F6656" s="4" t="n">
        <v>69.04</v>
      </c>
      <c r="G6656" s="4" t="n">
        <v>69.21</v>
      </c>
      <c r="H6656" s="5" t="n">
        <v>4881930</v>
      </c>
      <c r="I6656" s="3"/>
      <c r="J6656" s="3" t="n">
        <f aca="false">ROUND((G6656-G6655)/G6655*100,2)</f>
        <v>-2.64</v>
      </c>
      <c r="K6656" s="3" t="str">
        <f aca="false">B6656&amp;"_"&amp;C6656</f>
        <v>14_2024-08-05</v>
      </c>
    </row>
    <row r="6657" customFormat="false" ht="15" hidden="false" customHeight="false" outlineLevel="0" collapsed="false">
      <c r="A6657" s="3" t="n">
        <v>6656</v>
      </c>
      <c r="B6657" s="3" t="n">
        <v>14</v>
      </c>
      <c r="C6657" s="3" t="s">
        <v>212</v>
      </c>
      <c r="D6657" s="4" t="n">
        <v>68.11</v>
      </c>
      <c r="E6657" s="4" t="n">
        <v>68.34</v>
      </c>
      <c r="F6657" s="4" t="n">
        <v>67.55</v>
      </c>
      <c r="G6657" s="4" t="n">
        <v>67.87</v>
      </c>
      <c r="H6657" s="5" t="n">
        <v>683326</v>
      </c>
      <c r="I6657" s="3"/>
      <c r="J6657" s="3" t="n">
        <f aca="false">ROUND((G6657-G6656)/G6656*100,2)</f>
        <v>-1.94</v>
      </c>
      <c r="K6657" s="3" t="str">
        <f aca="false">B6657&amp;"_"&amp;C6657</f>
        <v>14_2024-08-06</v>
      </c>
    </row>
    <row r="6658" customFormat="false" ht="15" hidden="false" customHeight="false" outlineLevel="0" collapsed="false">
      <c r="A6658" s="3" t="n">
        <v>6657</v>
      </c>
      <c r="B6658" s="3" t="n">
        <v>14</v>
      </c>
      <c r="C6658" s="3" t="s">
        <v>213</v>
      </c>
      <c r="D6658" s="4" t="n">
        <v>68.08</v>
      </c>
      <c r="E6658" s="4" t="n">
        <v>68.17</v>
      </c>
      <c r="F6658" s="4" t="n">
        <v>67.84</v>
      </c>
      <c r="G6658" s="4" t="n">
        <v>67.85</v>
      </c>
      <c r="H6658" s="5" t="n">
        <v>5148017</v>
      </c>
      <c r="I6658" s="3"/>
      <c r="J6658" s="3" t="n">
        <f aca="false">ROUND((G6658-G6657)/G6657*100,2)</f>
        <v>-0.03</v>
      </c>
      <c r="K6658" s="3" t="str">
        <f aca="false">B6658&amp;"_"&amp;C6658</f>
        <v>14_2024-08-07</v>
      </c>
    </row>
    <row r="6659" customFormat="false" ht="15" hidden="false" customHeight="false" outlineLevel="0" collapsed="false">
      <c r="A6659" s="3" t="n">
        <v>6658</v>
      </c>
      <c r="B6659" s="3" t="n">
        <v>14</v>
      </c>
      <c r="C6659" s="3" t="s">
        <v>214</v>
      </c>
      <c r="D6659" s="4" t="n">
        <v>67.95</v>
      </c>
      <c r="E6659" s="4" t="n">
        <v>68.01</v>
      </c>
      <c r="F6659" s="4" t="n">
        <v>67.72</v>
      </c>
      <c r="G6659" s="4" t="n">
        <v>67.97</v>
      </c>
      <c r="H6659" s="5" t="n">
        <v>2267072</v>
      </c>
      <c r="I6659" s="3"/>
      <c r="J6659" s="3" t="n">
        <f aca="false">ROUND((G6659-G6658)/G6658*100,2)</f>
        <v>0.18</v>
      </c>
      <c r="K6659" s="3" t="str">
        <f aca="false">B6659&amp;"_"&amp;C6659</f>
        <v>14_2024-08-08</v>
      </c>
    </row>
    <row r="6660" customFormat="false" ht="15" hidden="false" customHeight="false" outlineLevel="0" collapsed="false">
      <c r="A6660" s="3" t="n">
        <v>6659</v>
      </c>
      <c r="B6660" s="3" t="n">
        <v>14</v>
      </c>
      <c r="C6660" s="3" t="s">
        <v>215</v>
      </c>
      <c r="D6660" s="4" t="n">
        <v>67.21</v>
      </c>
      <c r="E6660" s="4" t="n">
        <v>67.27</v>
      </c>
      <c r="F6660" s="4" t="n">
        <v>66.63</v>
      </c>
      <c r="G6660" s="4" t="n">
        <v>66.98</v>
      </c>
      <c r="H6660" s="5" t="n">
        <v>4060363</v>
      </c>
      <c r="I6660" s="3"/>
      <c r="J6660" s="3" t="n">
        <f aca="false">ROUND((G6660-G6659)/G6659*100,2)</f>
        <v>-1.46</v>
      </c>
      <c r="K6660" s="3" t="str">
        <f aca="false">B6660&amp;"_"&amp;C6660</f>
        <v>14_2024-08-09</v>
      </c>
    </row>
    <row r="6661" customFormat="false" ht="15" hidden="false" customHeight="false" outlineLevel="0" collapsed="false">
      <c r="A6661" s="3" t="n">
        <v>6660</v>
      </c>
      <c r="B6661" s="3" t="n">
        <v>14</v>
      </c>
      <c r="C6661" s="3" t="s">
        <v>216</v>
      </c>
      <c r="D6661" s="4" t="n">
        <v>68.86</v>
      </c>
      <c r="E6661" s="4" t="n">
        <v>69.06</v>
      </c>
      <c r="F6661" s="4" t="n">
        <v>68.63</v>
      </c>
      <c r="G6661" s="4" t="n">
        <v>68.78</v>
      </c>
      <c r="H6661" s="5" t="n">
        <v>2429413</v>
      </c>
      <c r="I6661" s="3"/>
      <c r="J6661" s="3" t="n">
        <f aca="false">ROUND((G6661-G6660)/G6660*100,2)</f>
        <v>2.69</v>
      </c>
      <c r="K6661" s="3" t="str">
        <f aca="false">B6661&amp;"_"&amp;C6661</f>
        <v>14_2024-08-12</v>
      </c>
    </row>
    <row r="6662" customFormat="false" ht="15" hidden="false" customHeight="false" outlineLevel="0" collapsed="false">
      <c r="A6662" s="3" t="n">
        <v>6661</v>
      </c>
      <c r="B6662" s="3" t="n">
        <v>14</v>
      </c>
      <c r="C6662" s="3" t="s">
        <v>217</v>
      </c>
      <c r="D6662" s="4" t="n">
        <v>67.56</v>
      </c>
      <c r="E6662" s="4" t="n">
        <v>67.78</v>
      </c>
      <c r="F6662" s="4" t="n">
        <v>67.47</v>
      </c>
      <c r="G6662" s="4" t="n">
        <v>67.59</v>
      </c>
      <c r="H6662" s="5" t="n">
        <v>2903679</v>
      </c>
      <c r="I6662" s="3"/>
      <c r="J6662" s="3" t="n">
        <f aca="false">ROUND((G6662-G6661)/G6661*100,2)</f>
        <v>-1.73</v>
      </c>
      <c r="K6662" s="3" t="str">
        <f aca="false">B6662&amp;"_"&amp;C6662</f>
        <v>14_2024-08-13</v>
      </c>
    </row>
    <row r="6663" customFormat="false" ht="15" hidden="false" customHeight="false" outlineLevel="0" collapsed="false">
      <c r="A6663" s="3" t="n">
        <v>6662</v>
      </c>
      <c r="B6663" s="3" t="n">
        <v>14</v>
      </c>
      <c r="C6663" s="3" t="s">
        <v>218</v>
      </c>
      <c r="D6663" s="4" t="n">
        <v>68.49</v>
      </c>
      <c r="E6663" s="4" t="n">
        <v>68.53</v>
      </c>
      <c r="F6663" s="4" t="n">
        <v>68.26</v>
      </c>
      <c r="G6663" s="4" t="n">
        <v>68.46</v>
      </c>
      <c r="H6663" s="5" t="n">
        <v>1229930</v>
      </c>
      <c r="I6663" s="3"/>
      <c r="J6663" s="3" t="n">
        <f aca="false">ROUND((G6663-G6662)/G6662*100,2)</f>
        <v>1.29</v>
      </c>
      <c r="K6663" s="3" t="str">
        <f aca="false">B6663&amp;"_"&amp;C6663</f>
        <v>14_2024-08-14</v>
      </c>
    </row>
    <row r="6664" customFormat="false" ht="15" hidden="false" customHeight="false" outlineLevel="0" collapsed="false">
      <c r="A6664" s="3" t="n">
        <v>6663</v>
      </c>
      <c r="B6664" s="3" t="n">
        <v>14</v>
      </c>
      <c r="C6664" s="3" t="s">
        <v>219</v>
      </c>
      <c r="D6664" s="4" t="n">
        <v>69.41</v>
      </c>
      <c r="E6664" s="4" t="n">
        <v>70</v>
      </c>
      <c r="F6664" s="4" t="n">
        <v>69.31</v>
      </c>
      <c r="G6664" s="4" t="n">
        <v>69.63</v>
      </c>
      <c r="H6664" s="5" t="n">
        <v>2128668</v>
      </c>
      <c r="I6664" s="3"/>
      <c r="J6664" s="3" t="n">
        <f aca="false">ROUND((G6664-G6663)/G6663*100,2)</f>
        <v>1.71</v>
      </c>
      <c r="K6664" s="3" t="str">
        <f aca="false">B6664&amp;"_"&amp;C6664</f>
        <v>14_2024-08-15</v>
      </c>
    </row>
    <row r="6665" customFormat="false" ht="15" hidden="false" customHeight="false" outlineLevel="0" collapsed="false">
      <c r="A6665" s="3" t="n">
        <v>6664</v>
      </c>
      <c r="B6665" s="3" t="n">
        <v>14</v>
      </c>
      <c r="C6665" s="3" t="s">
        <v>220</v>
      </c>
      <c r="D6665" s="4" t="n">
        <v>69</v>
      </c>
      <c r="E6665" s="4" t="n">
        <v>69.31</v>
      </c>
      <c r="F6665" s="4" t="n">
        <v>68.8</v>
      </c>
      <c r="G6665" s="4" t="n">
        <v>68.85</v>
      </c>
      <c r="H6665" s="5" t="n">
        <v>2496919</v>
      </c>
      <c r="I6665" s="3"/>
      <c r="J6665" s="3" t="n">
        <f aca="false">ROUND((G6665-G6664)/G6664*100,2)</f>
        <v>-1.12</v>
      </c>
      <c r="K6665" s="3" t="str">
        <f aca="false">B6665&amp;"_"&amp;C6665</f>
        <v>14_2024-08-16</v>
      </c>
    </row>
    <row r="6666" customFormat="false" ht="15" hidden="false" customHeight="false" outlineLevel="0" collapsed="false">
      <c r="A6666" s="3" t="n">
        <v>6665</v>
      </c>
      <c r="B6666" s="3" t="n">
        <v>14</v>
      </c>
      <c r="C6666" s="3" t="s">
        <v>221</v>
      </c>
      <c r="D6666" s="4" t="n">
        <v>68.22</v>
      </c>
      <c r="E6666" s="4" t="n">
        <v>68.45</v>
      </c>
      <c r="F6666" s="4" t="n">
        <v>68.2</v>
      </c>
      <c r="G6666" s="4" t="n">
        <v>68.42</v>
      </c>
      <c r="H6666" s="5" t="n">
        <v>5312512</v>
      </c>
      <c r="I6666" s="3"/>
      <c r="J6666" s="3" t="n">
        <f aca="false">ROUND((G6666-G6665)/G6665*100,2)</f>
        <v>-0.62</v>
      </c>
      <c r="K6666" s="3" t="str">
        <f aca="false">B6666&amp;"_"&amp;C6666</f>
        <v>14_2024-08-19</v>
      </c>
    </row>
    <row r="6667" customFormat="false" ht="15" hidden="false" customHeight="false" outlineLevel="0" collapsed="false">
      <c r="A6667" s="3" t="n">
        <v>6666</v>
      </c>
      <c r="B6667" s="3" t="n">
        <v>14</v>
      </c>
      <c r="C6667" s="3" t="s">
        <v>222</v>
      </c>
      <c r="D6667" s="4" t="n">
        <v>68.36</v>
      </c>
      <c r="E6667" s="4" t="n">
        <v>68.62</v>
      </c>
      <c r="F6667" s="4" t="n">
        <v>68.01</v>
      </c>
      <c r="G6667" s="4" t="n">
        <v>68.52</v>
      </c>
      <c r="H6667" s="5" t="n">
        <v>5274407</v>
      </c>
      <c r="I6667" s="3"/>
      <c r="J6667" s="3" t="n">
        <f aca="false">ROUND((G6667-G6666)/G6666*100,2)</f>
        <v>0.15</v>
      </c>
      <c r="K6667" s="3" t="str">
        <f aca="false">B6667&amp;"_"&amp;C6667</f>
        <v>14_2024-08-20</v>
      </c>
    </row>
    <row r="6668" customFormat="false" ht="15" hidden="false" customHeight="false" outlineLevel="0" collapsed="false">
      <c r="A6668" s="3" t="n">
        <v>6667</v>
      </c>
      <c r="B6668" s="3" t="n">
        <v>14</v>
      </c>
      <c r="C6668" s="3" t="s">
        <v>223</v>
      </c>
      <c r="D6668" s="4" t="n">
        <v>67.17</v>
      </c>
      <c r="E6668" s="4" t="n">
        <v>67.53</v>
      </c>
      <c r="F6668" s="4" t="n">
        <v>66.95</v>
      </c>
      <c r="G6668" s="4" t="n">
        <v>67.18</v>
      </c>
      <c r="H6668" s="5" t="n">
        <v>5097755</v>
      </c>
      <c r="I6668" s="3"/>
      <c r="J6668" s="3" t="n">
        <f aca="false">ROUND((G6668-G6667)/G6667*100,2)</f>
        <v>-1.96</v>
      </c>
      <c r="K6668" s="3" t="str">
        <f aca="false">B6668&amp;"_"&amp;C6668</f>
        <v>14_2024-08-21</v>
      </c>
    </row>
    <row r="6669" customFormat="false" ht="15" hidden="false" customHeight="false" outlineLevel="0" collapsed="false">
      <c r="A6669" s="3" t="n">
        <v>6668</v>
      </c>
      <c r="B6669" s="3" t="n">
        <v>14</v>
      </c>
      <c r="C6669" s="3" t="s">
        <v>224</v>
      </c>
      <c r="D6669" s="4" t="n">
        <v>66.77</v>
      </c>
      <c r="E6669" s="4" t="n">
        <v>66.98</v>
      </c>
      <c r="F6669" s="4" t="n">
        <v>66.21</v>
      </c>
      <c r="G6669" s="4" t="n">
        <v>66.57</v>
      </c>
      <c r="H6669" s="5" t="n">
        <v>6592671</v>
      </c>
      <c r="I6669" s="3"/>
      <c r="J6669" s="3" t="n">
        <f aca="false">ROUND((G6669-G6668)/G6668*100,2)</f>
        <v>-0.91</v>
      </c>
      <c r="K6669" s="3" t="str">
        <f aca="false">B6669&amp;"_"&amp;C6669</f>
        <v>14_2024-08-22</v>
      </c>
    </row>
    <row r="6670" customFormat="false" ht="15" hidden="false" customHeight="false" outlineLevel="0" collapsed="false">
      <c r="A6670" s="3" t="n">
        <v>6669</v>
      </c>
      <c r="B6670" s="3" t="n">
        <v>14</v>
      </c>
      <c r="C6670" s="3" t="s">
        <v>225</v>
      </c>
      <c r="D6670" s="4" t="n">
        <v>65.85</v>
      </c>
      <c r="E6670" s="4" t="n">
        <v>66.08</v>
      </c>
      <c r="F6670" s="4" t="n">
        <v>65.32</v>
      </c>
      <c r="G6670" s="4" t="n">
        <v>65.65</v>
      </c>
      <c r="H6670" s="5" t="n">
        <v>5022658</v>
      </c>
      <c r="I6670" s="3"/>
      <c r="J6670" s="3" t="n">
        <f aca="false">ROUND((G6670-G6669)/G6669*100,2)</f>
        <v>-1.38</v>
      </c>
      <c r="K6670" s="3" t="str">
        <f aca="false">B6670&amp;"_"&amp;C6670</f>
        <v>14_2024-08-23</v>
      </c>
    </row>
    <row r="6671" customFormat="false" ht="15" hidden="false" customHeight="false" outlineLevel="0" collapsed="false">
      <c r="A6671" s="3" t="n">
        <v>6670</v>
      </c>
      <c r="B6671" s="3" t="n">
        <v>14</v>
      </c>
      <c r="C6671" s="3" t="s">
        <v>226</v>
      </c>
      <c r="D6671" s="4" t="n">
        <v>65.85</v>
      </c>
      <c r="E6671" s="4" t="n">
        <v>65.87</v>
      </c>
      <c r="F6671" s="4" t="n">
        <v>65.62</v>
      </c>
      <c r="G6671" s="4" t="n">
        <v>65.8</v>
      </c>
      <c r="H6671" s="5" t="n">
        <v>1339416</v>
      </c>
      <c r="I6671" s="3"/>
      <c r="J6671" s="3" t="n">
        <f aca="false">ROUND((G6671-G6670)/G6670*100,2)</f>
        <v>0.23</v>
      </c>
      <c r="K6671" s="3" t="str">
        <f aca="false">B6671&amp;"_"&amp;C6671</f>
        <v>14_2024-08-26</v>
      </c>
    </row>
    <row r="6672" customFormat="false" ht="15" hidden="false" customHeight="false" outlineLevel="0" collapsed="false">
      <c r="A6672" s="3" t="n">
        <v>6671</v>
      </c>
      <c r="B6672" s="3" t="n">
        <v>14</v>
      </c>
      <c r="C6672" s="3" t="s">
        <v>227</v>
      </c>
      <c r="D6672" s="4" t="n">
        <v>65.16</v>
      </c>
      <c r="E6672" s="4" t="n">
        <v>65.43</v>
      </c>
      <c r="F6672" s="4" t="n">
        <v>64.94</v>
      </c>
      <c r="G6672" s="4" t="n">
        <v>65.19</v>
      </c>
      <c r="H6672" s="5" t="n">
        <v>6406342</v>
      </c>
      <c r="I6672" s="3"/>
      <c r="J6672" s="3" t="n">
        <f aca="false">ROUND((G6672-G6671)/G6671*100,2)</f>
        <v>-0.93</v>
      </c>
      <c r="K6672" s="3" t="str">
        <f aca="false">B6672&amp;"_"&amp;C6672</f>
        <v>14_2024-08-27</v>
      </c>
    </row>
    <row r="6673" customFormat="false" ht="15" hidden="false" customHeight="false" outlineLevel="0" collapsed="false">
      <c r="A6673" s="3" t="n">
        <v>6672</v>
      </c>
      <c r="B6673" s="3" t="n">
        <v>14</v>
      </c>
      <c r="C6673" s="3" t="s">
        <v>228</v>
      </c>
      <c r="D6673" s="4" t="n">
        <v>64.66</v>
      </c>
      <c r="E6673" s="4" t="n">
        <v>65.01</v>
      </c>
      <c r="F6673" s="4" t="n">
        <v>64.63</v>
      </c>
      <c r="G6673" s="4" t="n">
        <v>64.75</v>
      </c>
      <c r="H6673" s="5" t="n">
        <v>2658675</v>
      </c>
      <c r="I6673" s="3"/>
      <c r="J6673" s="3" t="n">
        <f aca="false">ROUND((G6673-G6672)/G6672*100,2)</f>
        <v>-0.67</v>
      </c>
      <c r="K6673" s="3" t="str">
        <f aca="false">B6673&amp;"_"&amp;C6673</f>
        <v>14_2024-08-28</v>
      </c>
    </row>
    <row r="6674" customFormat="false" ht="15" hidden="false" customHeight="false" outlineLevel="0" collapsed="false">
      <c r="A6674" s="3" t="n">
        <v>6673</v>
      </c>
      <c r="B6674" s="3" t="n">
        <v>14</v>
      </c>
      <c r="C6674" s="3" t="s">
        <v>229</v>
      </c>
      <c r="D6674" s="4" t="n">
        <v>65.5</v>
      </c>
      <c r="E6674" s="4" t="n">
        <v>66.09</v>
      </c>
      <c r="F6674" s="4" t="n">
        <v>65.43</v>
      </c>
      <c r="G6674" s="4" t="n">
        <v>65.71</v>
      </c>
      <c r="H6674" s="5" t="n">
        <v>1829564</v>
      </c>
      <c r="I6674" s="3"/>
      <c r="J6674" s="3" t="n">
        <f aca="false">ROUND((G6674-G6673)/G6673*100,2)</f>
        <v>1.48</v>
      </c>
      <c r="K6674" s="3" t="str">
        <f aca="false">B6674&amp;"_"&amp;C6674</f>
        <v>14_2024-08-29</v>
      </c>
    </row>
    <row r="6675" customFormat="false" ht="15" hidden="false" customHeight="false" outlineLevel="0" collapsed="false">
      <c r="A6675" s="3" t="n">
        <v>6674</v>
      </c>
      <c r="B6675" s="3" t="n">
        <v>14</v>
      </c>
      <c r="C6675" s="3" t="s">
        <v>230</v>
      </c>
      <c r="D6675" s="4" t="n">
        <v>68</v>
      </c>
      <c r="E6675" s="4" t="n">
        <v>68.28</v>
      </c>
      <c r="F6675" s="4" t="n">
        <v>67.47</v>
      </c>
      <c r="G6675" s="4" t="n">
        <v>67.82</v>
      </c>
      <c r="H6675" s="5" t="n">
        <v>5912334</v>
      </c>
      <c r="I6675" s="3"/>
      <c r="J6675" s="3" t="n">
        <f aca="false">ROUND((G6675-G6674)/G6674*100,2)</f>
        <v>3.21</v>
      </c>
      <c r="K6675" s="3" t="str">
        <f aca="false">B6675&amp;"_"&amp;C6675</f>
        <v>14_2024-08-30</v>
      </c>
    </row>
    <row r="6676" customFormat="false" ht="15" hidden="false" customHeight="false" outlineLevel="0" collapsed="false">
      <c r="A6676" s="3" t="n">
        <v>6675</v>
      </c>
      <c r="B6676" s="3" t="n">
        <v>14</v>
      </c>
      <c r="C6676" s="3" t="s">
        <v>231</v>
      </c>
      <c r="D6676" s="4" t="n">
        <v>67.28</v>
      </c>
      <c r="E6676" s="4" t="n">
        <v>67.66</v>
      </c>
      <c r="F6676" s="4" t="n">
        <v>67.18</v>
      </c>
      <c r="G6676" s="4" t="n">
        <v>67.55</v>
      </c>
      <c r="H6676" s="5" t="n">
        <v>3454055</v>
      </c>
      <c r="I6676" s="3"/>
      <c r="J6676" s="3" t="n">
        <f aca="false">ROUND((G6676-G6675)/G6675*100,2)</f>
        <v>-0.4</v>
      </c>
      <c r="K6676" s="3" t="str">
        <f aca="false">B6676&amp;"_"&amp;C6676</f>
        <v>14_2024-09-02</v>
      </c>
    </row>
    <row r="6677" customFormat="false" ht="15" hidden="false" customHeight="false" outlineLevel="0" collapsed="false">
      <c r="A6677" s="3" t="n">
        <v>6676</v>
      </c>
      <c r="B6677" s="3" t="n">
        <v>14</v>
      </c>
      <c r="C6677" s="3" t="s">
        <v>232</v>
      </c>
      <c r="D6677" s="4" t="n">
        <v>68.26</v>
      </c>
      <c r="E6677" s="4" t="n">
        <v>68.43</v>
      </c>
      <c r="F6677" s="4" t="n">
        <v>67.94</v>
      </c>
      <c r="G6677" s="4" t="n">
        <v>68.06</v>
      </c>
      <c r="H6677" s="5" t="n">
        <v>2076989</v>
      </c>
      <c r="I6677" s="3"/>
      <c r="J6677" s="3" t="n">
        <f aca="false">ROUND((G6677-G6676)/G6676*100,2)</f>
        <v>0.75</v>
      </c>
      <c r="K6677" s="3" t="str">
        <f aca="false">B6677&amp;"_"&amp;C6677</f>
        <v>14_2024-09-03</v>
      </c>
    </row>
    <row r="6678" customFormat="false" ht="15" hidden="false" customHeight="false" outlineLevel="0" collapsed="false">
      <c r="A6678" s="3" t="n">
        <v>6677</v>
      </c>
      <c r="B6678" s="3" t="n">
        <v>14</v>
      </c>
      <c r="C6678" s="3" t="s">
        <v>233</v>
      </c>
      <c r="D6678" s="4" t="n">
        <v>69.49</v>
      </c>
      <c r="E6678" s="4" t="n">
        <v>69.66</v>
      </c>
      <c r="F6678" s="4" t="n">
        <v>69.28</v>
      </c>
      <c r="G6678" s="4" t="n">
        <v>69.32</v>
      </c>
      <c r="H6678" s="5" t="n">
        <v>1605156</v>
      </c>
      <c r="I6678" s="3"/>
      <c r="J6678" s="3" t="n">
        <f aca="false">ROUND((G6678-G6677)/G6677*100,2)</f>
        <v>1.85</v>
      </c>
      <c r="K6678" s="3" t="str">
        <f aca="false">B6678&amp;"_"&amp;C6678</f>
        <v>14_2024-09-04</v>
      </c>
    </row>
    <row r="6679" customFormat="false" ht="15" hidden="false" customHeight="false" outlineLevel="0" collapsed="false">
      <c r="A6679" s="3" t="n">
        <v>6678</v>
      </c>
      <c r="B6679" s="3" t="n">
        <v>14</v>
      </c>
      <c r="C6679" s="3" t="s">
        <v>234</v>
      </c>
      <c r="D6679" s="4" t="n">
        <v>71.45</v>
      </c>
      <c r="E6679" s="4" t="n">
        <v>71.88</v>
      </c>
      <c r="F6679" s="4" t="n">
        <v>71.04</v>
      </c>
      <c r="G6679" s="4" t="n">
        <v>71.35</v>
      </c>
      <c r="H6679" s="5" t="n">
        <v>5236554</v>
      </c>
      <c r="I6679" s="3"/>
      <c r="J6679" s="3" t="n">
        <f aca="false">ROUND((G6679-G6678)/G6678*100,2)</f>
        <v>2.93</v>
      </c>
      <c r="K6679" s="3" t="str">
        <f aca="false">B6679&amp;"_"&amp;C6679</f>
        <v>14_2024-09-05</v>
      </c>
    </row>
    <row r="6680" customFormat="false" ht="15" hidden="false" customHeight="false" outlineLevel="0" collapsed="false">
      <c r="A6680" s="3" t="n">
        <v>6679</v>
      </c>
      <c r="B6680" s="3" t="n">
        <v>14</v>
      </c>
      <c r="C6680" s="3" t="s">
        <v>235</v>
      </c>
      <c r="D6680" s="4" t="n">
        <v>70.79</v>
      </c>
      <c r="E6680" s="4" t="n">
        <v>71.19</v>
      </c>
      <c r="F6680" s="4" t="n">
        <v>70.38</v>
      </c>
      <c r="G6680" s="4" t="n">
        <v>70.55</v>
      </c>
      <c r="H6680" s="5" t="n">
        <v>4251694</v>
      </c>
      <c r="I6680" s="3"/>
      <c r="J6680" s="3" t="n">
        <f aca="false">ROUND((G6680-G6679)/G6679*100,2)</f>
        <v>-1.12</v>
      </c>
      <c r="K6680" s="3" t="str">
        <f aca="false">B6680&amp;"_"&amp;C6680</f>
        <v>14_2024-09-06</v>
      </c>
    </row>
    <row r="6681" customFormat="false" ht="15" hidden="false" customHeight="false" outlineLevel="0" collapsed="false">
      <c r="A6681" s="3" t="n">
        <v>6680</v>
      </c>
      <c r="B6681" s="3" t="n">
        <v>14</v>
      </c>
      <c r="C6681" s="3" t="s">
        <v>236</v>
      </c>
      <c r="D6681" s="4" t="n">
        <v>70.63</v>
      </c>
      <c r="E6681" s="4" t="n">
        <v>70.92</v>
      </c>
      <c r="F6681" s="4" t="n">
        <v>70.61</v>
      </c>
      <c r="G6681" s="4" t="n">
        <v>70.73</v>
      </c>
      <c r="H6681" s="5" t="n">
        <v>5203999</v>
      </c>
      <c r="I6681" s="3"/>
      <c r="J6681" s="3" t="n">
        <f aca="false">ROUND((G6681-G6680)/G6680*100,2)</f>
        <v>0.26</v>
      </c>
      <c r="K6681" s="3" t="str">
        <f aca="false">B6681&amp;"_"&amp;C6681</f>
        <v>14_2024-09-09</v>
      </c>
    </row>
    <row r="6682" customFormat="false" ht="15" hidden="false" customHeight="false" outlineLevel="0" collapsed="false">
      <c r="A6682" s="3" t="n">
        <v>6681</v>
      </c>
      <c r="B6682" s="3" t="n">
        <v>14</v>
      </c>
      <c r="C6682" s="3" t="s">
        <v>237</v>
      </c>
      <c r="D6682" s="4" t="n">
        <v>73.57</v>
      </c>
      <c r="E6682" s="4" t="n">
        <v>73.71</v>
      </c>
      <c r="F6682" s="4" t="n">
        <v>73.11</v>
      </c>
      <c r="G6682" s="4" t="n">
        <v>73.32</v>
      </c>
      <c r="H6682" s="5" t="n">
        <v>922836</v>
      </c>
      <c r="I6682" s="3"/>
      <c r="J6682" s="3" t="n">
        <f aca="false">ROUND((G6682-G6681)/G6681*100,2)</f>
        <v>3.66</v>
      </c>
      <c r="K6682" s="3" t="str">
        <f aca="false">B6682&amp;"_"&amp;C6682</f>
        <v>14_2024-09-10</v>
      </c>
    </row>
    <row r="6683" customFormat="false" ht="15" hidden="false" customHeight="false" outlineLevel="0" collapsed="false">
      <c r="A6683" s="3" t="n">
        <v>6682</v>
      </c>
      <c r="B6683" s="3" t="n">
        <v>14</v>
      </c>
      <c r="C6683" s="3" t="s">
        <v>238</v>
      </c>
      <c r="D6683" s="4" t="n">
        <v>71.66</v>
      </c>
      <c r="E6683" s="4" t="n">
        <v>71.74</v>
      </c>
      <c r="F6683" s="4" t="n">
        <v>71.1</v>
      </c>
      <c r="G6683" s="4" t="n">
        <v>71.42</v>
      </c>
      <c r="H6683" s="5" t="n">
        <v>2135355</v>
      </c>
      <c r="I6683" s="3"/>
      <c r="J6683" s="3" t="n">
        <f aca="false">ROUND((G6683-G6682)/G6682*100,2)</f>
        <v>-2.59</v>
      </c>
      <c r="K6683" s="3" t="str">
        <f aca="false">B6683&amp;"_"&amp;C6683</f>
        <v>14_2024-09-11</v>
      </c>
    </row>
    <row r="6684" customFormat="false" ht="15" hidden="false" customHeight="false" outlineLevel="0" collapsed="false">
      <c r="A6684" s="3" t="n">
        <v>6683</v>
      </c>
      <c r="B6684" s="3" t="n">
        <v>14</v>
      </c>
      <c r="C6684" s="3" t="s">
        <v>239</v>
      </c>
      <c r="D6684" s="4" t="n">
        <v>73.55</v>
      </c>
      <c r="E6684" s="4" t="n">
        <v>73.84</v>
      </c>
      <c r="F6684" s="4" t="n">
        <v>73.22</v>
      </c>
      <c r="G6684" s="4" t="n">
        <v>73.31</v>
      </c>
      <c r="H6684" s="5" t="n">
        <v>7816021</v>
      </c>
      <c r="I6684" s="3"/>
      <c r="J6684" s="3" t="n">
        <f aca="false">ROUND((G6684-G6683)/G6683*100,2)</f>
        <v>2.65</v>
      </c>
      <c r="K6684" s="3" t="str">
        <f aca="false">B6684&amp;"_"&amp;C6684</f>
        <v>14_2024-09-12</v>
      </c>
    </row>
    <row r="6685" customFormat="false" ht="15" hidden="false" customHeight="false" outlineLevel="0" collapsed="false">
      <c r="A6685" s="3" t="n">
        <v>6684</v>
      </c>
      <c r="B6685" s="3" t="n">
        <v>14</v>
      </c>
      <c r="C6685" s="3" t="s">
        <v>240</v>
      </c>
      <c r="D6685" s="4" t="n">
        <v>73.39</v>
      </c>
      <c r="E6685" s="4" t="n">
        <v>73.81</v>
      </c>
      <c r="F6685" s="4" t="n">
        <v>73.2</v>
      </c>
      <c r="G6685" s="4" t="n">
        <v>73.48</v>
      </c>
      <c r="H6685" s="5" t="n">
        <v>7680050</v>
      </c>
      <c r="I6685" s="3"/>
      <c r="J6685" s="3" t="n">
        <f aca="false">ROUND((G6685-G6684)/G6684*100,2)</f>
        <v>0.23</v>
      </c>
      <c r="K6685" s="3" t="str">
        <f aca="false">B6685&amp;"_"&amp;C6685</f>
        <v>14_2024-09-13</v>
      </c>
    </row>
    <row r="6686" customFormat="false" ht="15" hidden="false" customHeight="false" outlineLevel="0" collapsed="false">
      <c r="A6686" s="3" t="n">
        <v>6685</v>
      </c>
      <c r="B6686" s="3" t="n">
        <v>14</v>
      </c>
      <c r="C6686" s="3" t="s">
        <v>241</v>
      </c>
      <c r="D6686" s="4" t="n">
        <v>76.13</v>
      </c>
      <c r="E6686" s="4" t="n">
        <v>76.43</v>
      </c>
      <c r="F6686" s="4" t="n">
        <v>75.94</v>
      </c>
      <c r="G6686" s="4" t="n">
        <v>76.26</v>
      </c>
      <c r="H6686" s="5" t="n">
        <v>4095756</v>
      </c>
      <c r="I6686" s="3"/>
      <c r="J6686" s="3" t="n">
        <f aca="false">ROUND((G6686-G6685)/G6685*100,2)</f>
        <v>3.78</v>
      </c>
      <c r="K6686" s="3" t="str">
        <f aca="false">B6686&amp;"_"&amp;C6686</f>
        <v>14_2024-09-16</v>
      </c>
    </row>
    <row r="6687" customFormat="false" ht="15" hidden="false" customHeight="false" outlineLevel="0" collapsed="false">
      <c r="A6687" s="3" t="n">
        <v>6686</v>
      </c>
      <c r="B6687" s="3" t="n">
        <v>14</v>
      </c>
      <c r="C6687" s="3" t="s">
        <v>242</v>
      </c>
      <c r="D6687" s="4" t="n">
        <v>74.97</v>
      </c>
      <c r="E6687" s="4" t="n">
        <v>75.11</v>
      </c>
      <c r="F6687" s="4" t="n">
        <v>74.73</v>
      </c>
      <c r="G6687" s="4" t="n">
        <v>74.94</v>
      </c>
      <c r="H6687" s="5" t="n">
        <v>708574</v>
      </c>
      <c r="I6687" s="3"/>
      <c r="J6687" s="3" t="n">
        <f aca="false">ROUND((G6687-G6686)/G6686*100,2)</f>
        <v>-1.73</v>
      </c>
      <c r="K6687" s="3" t="str">
        <f aca="false">B6687&amp;"_"&amp;C6687</f>
        <v>14_2024-09-17</v>
      </c>
    </row>
    <row r="6688" customFormat="false" ht="15" hidden="false" customHeight="false" outlineLevel="0" collapsed="false">
      <c r="A6688" s="3" t="n">
        <v>6687</v>
      </c>
      <c r="B6688" s="3" t="n">
        <v>14</v>
      </c>
      <c r="C6688" s="3" t="s">
        <v>243</v>
      </c>
      <c r="D6688" s="4" t="n">
        <v>74.35</v>
      </c>
      <c r="E6688" s="4" t="n">
        <v>74.45</v>
      </c>
      <c r="F6688" s="4" t="n">
        <v>73.95</v>
      </c>
      <c r="G6688" s="4" t="n">
        <v>74.27</v>
      </c>
      <c r="H6688" s="5" t="n">
        <v>6650340</v>
      </c>
      <c r="I6688" s="3"/>
      <c r="J6688" s="3" t="n">
        <f aca="false">ROUND((G6688-G6687)/G6687*100,2)</f>
        <v>-0.89</v>
      </c>
      <c r="K6688" s="3" t="str">
        <f aca="false">B6688&amp;"_"&amp;C6688</f>
        <v>14_2024-09-18</v>
      </c>
    </row>
    <row r="6689" customFormat="false" ht="15" hidden="false" customHeight="false" outlineLevel="0" collapsed="false">
      <c r="A6689" s="3" t="n">
        <v>6688</v>
      </c>
      <c r="B6689" s="3" t="n">
        <v>14</v>
      </c>
      <c r="C6689" s="3" t="s">
        <v>244</v>
      </c>
      <c r="D6689" s="4" t="n">
        <v>76.78</v>
      </c>
      <c r="E6689" s="4" t="n">
        <v>77.23</v>
      </c>
      <c r="F6689" s="4" t="n">
        <v>76.42</v>
      </c>
      <c r="G6689" s="4" t="n">
        <v>76.87</v>
      </c>
      <c r="H6689" s="5" t="n">
        <v>3598318</v>
      </c>
      <c r="I6689" s="3"/>
      <c r="J6689" s="3" t="n">
        <f aca="false">ROUND((G6689-G6688)/G6688*100,2)</f>
        <v>3.5</v>
      </c>
      <c r="K6689" s="3" t="str">
        <f aca="false">B6689&amp;"_"&amp;C6689</f>
        <v>14_2024-09-19</v>
      </c>
    </row>
    <row r="6690" customFormat="false" ht="15" hidden="false" customHeight="false" outlineLevel="0" collapsed="false">
      <c r="A6690" s="3" t="n">
        <v>6689</v>
      </c>
      <c r="B6690" s="3" t="n">
        <v>14</v>
      </c>
      <c r="C6690" s="3" t="s">
        <v>245</v>
      </c>
      <c r="D6690" s="4" t="n">
        <v>77.89</v>
      </c>
      <c r="E6690" s="4" t="n">
        <v>77.92</v>
      </c>
      <c r="F6690" s="4" t="n">
        <v>77.55</v>
      </c>
      <c r="G6690" s="4" t="n">
        <v>77.69</v>
      </c>
      <c r="H6690" s="5" t="n">
        <v>3581139</v>
      </c>
      <c r="I6690" s="3"/>
      <c r="J6690" s="3" t="n">
        <f aca="false">ROUND((G6690-G6689)/G6689*100,2)</f>
        <v>1.07</v>
      </c>
      <c r="K6690" s="3" t="str">
        <f aca="false">B6690&amp;"_"&amp;C6690</f>
        <v>14_2024-09-20</v>
      </c>
    </row>
    <row r="6691" customFormat="false" ht="15" hidden="false" customHeight="false" outlineLevel="0" collapsed="false">
      <c r="A6691" s="3" t="n">
        <v>6690</v>
      </c>
      <c r="B6691" s="3" t="n">
        <v>14</v>
      </c>
      <c r="C6691" s="3" t="s">
        <v>246</v>
      </c>
      <c r="D6691" s="4" t="n">
        <v>76.54</v>
      </c>
      <c r="E6691" s="4" t="n">
        <v>76.78</v>
      </c>
      <c r="F6691" s="4" t="n">
        <v>76.39</v>
      </c>
      <c r="G6691" s="4" t="n">
        <v>76.72</v>
      </c>
      <c r="H6691" s="5" t="n">
        <v>2030097</v>
      </c>
      <c r="I6691" s="3"/>
      <c r="J6691" s="3" t="n">
        <f aca="false">ROUND((G6691-G6690)/G6690*100,2)</f>
        <v>-1.25</v>
      </c>
      <c r="K6691" s="3" t="str">
        <f aca="false">B6691&amp;"_"&amp;C6691</f>
        <v>14_2024-09-23</v>
      </c>
    </row>
    <row r="6692" customFormat="false" ht="15" hidden="false" customHeight="false" outlineLevel="0" collapsed="false">
      <c r="A6692" s="3" t="n">
        <v>6691</v>
      </c>
      <c r="B6692" s="3" t="n">
        <v>14</v>
      </c>
      <c r="C6692" s="3" t="s">
        <v>247</v>
      </c>
      <c r="D6692" s="4" t="n">
        <v>79.46</v>
      </c>
      <c r="E6692" s="4" t="n">
        <v>79.7</v>
      </c>
      <c r="F6692" s="4" t="n">
        <v>79.21</v>
      </c>
      <c r="G6692" s="4" t="n">
        <v>79.26</v>
      </c>
      <c r="H6692" s="5" t="n">
        <v>5968164</v>
      </c>
      <c r="I6692" s="3"/>
      <c r="J6692" s="3" t="n">
        <f aca="false">ROUND((G6692-G6691)/G6691*100,2)</f>
        <v>3.31</v>
      </c>
      <c r="K6692" s="3" t="str">
        <f aca="false">B6692&amp;"_"&amp;C6692</f>
        <v>14_2024-09-24</v>
      </c>
    </row>
    <row r="6693" customFormat="false" ht="15" hidden="false" customHeight="false" outlineLevel="0" collapsed="false">
      <c r="A6693" s="3" t="n">
        <v>6692</v>
      </c>
      <c r="B6693" s="3" t="n">
        <v>14</v>
      </c>
      <c r="C6693" s="3" t="s">
        <v>248</v>
      </c>
      <c r="D6693" s="4" t="n">
        <v>79.11</v>
      </c>
      <c r="E6693" s="4" t="n">
        <v>79.3</v>
      </c>
      <c r="F6693" s="4" t="n">
        <v>78.48</v>
      </c>
      <c r="G6693" s="4" t="n">
        <v>78.8</v>
      </c>
      <c r="H6693" s="5" t="n">
        <v>3192315</v>
      </c>
      <c r="I6693" s="3"/>
      <c r="J6693" s="3" t="n">
        <f aca="false">ROUND((G6693-G6692)/G6692*100,2)</f>
        <v>-0.58</v>
      </c>
      <c r="K6693" s="3" t="str">
        <f aca="false">B6693&amp;"_"&amp;C6693</f>
        <v>14_2024-09-25</v>
      </c>
    </row>
    <row r="6694" customFormat="false" ht="15" hidden="false" customHeight="false" outlineLevel="0" collapsed="false">
      <c r="A6694" s="3" t="n">
        <v>6693</v>
      </c>
      <c r="B6694" s="3" t="n">
        <v>14</v>
      </c>
      <c r="C6694" s="3" t="s">
        <v>249</v>
      </c>
      <c r="D6694" s="4" t="n">
        <v>79.46</v>
      </c>
      <c r="E6694" s="4" t="n">
        <v>79.61</v>
      </c>
      <c r="F6694" s="4" t="n">
        <v>79.21</v>
      </c>
      <c r="G6694" s="4" t="n">
        <v>79.4</v>
      </c>
      <c r="H6694" s="5" t="n">
        <v>813312</v>
      </c>
      <c r="I6694" s="3"/>
      <c r="J6694" s="3" t="n">
        <f aca="false">ROUND((G6694-G6693)/G6693*100,2)</f>
        <v>0.76</v>
      </c>
      <c r="K6694" s="3" t="str">
        <f aca="false">B6694&amp;"_"&amp;C6694</f>
        <v>14_2024-09-26</v>
      </c>
    </row>
    <row r="6695" customFormat="false" ht="15" hidden="false" customHeight="false" outlineLevel="0" collapsed="false">
      <c r="A6695" s="3" t="n">
        <v>6694</v>
      </c>
      <c r="B6695" s="3" t="n">
        <v>14</v>
      </c>
      <c r="C6695" s="3" t="s">
        <v>250</v>
      </c>
      <c r="D6695" s="4" t="n">
        <v>78.3</v>
      </c>
      <c r="E6695" s="4" t="n">
        <v>78.73</v>
      </c>
      <c r="F6695" s="4" t="n">
        <v>77.6</v>
      </c>
      <c r="G6695" s="4" t="n">
        <v>78.03</v>
      </c>
      <c r="H6695" s="5" t="n">
        <v>2214995</v>
      </c>
      <c r="I6695" s="3"/>
      <c r="J6695" s="3" t="n">
        <f aca="false">ROUND((G6695-G6694)/G6694*100,2)</f>
        <v>-1.73</v>
      </c>
      <c r="K6695" s="3" t="str">
        <f aca="false">B6695&amp;"_"&amp;C6695</f>
        <v>14_2024-09-27</v>
      </c>
    </row>
    <row r="6696" customFormat="false" ht="15" hidden="false" customHeight="false" outlineLevel="0" collapsed="false">
      <c r="A6696" s="3" t="n">
        <v>6695</v>
      </c>
      <c r="B6696" s="3" t="n">
        <v>14</v>
      </c>
      <c r="C6696" s="3" t="s">
        <v>251</v>
      </c>
      <c r="D6696" s="4" t="n">
        <v>78.31</v>
      </c>
      <c r="E6696" s="4" t="n">
        <v>78.79</v>
      </c>
      <c r="F6696" s="4" t="n">
        <v>78.12</v>
      </c>
      <c r="G6696" s="4" t="n">
        <v>78.52</v>
      </c>
      <c r="H6696" s="5" t="n">
        <v>2540355</v>
      </c>
      <c r="I6696" s="3"/>
      <c r="J6696" s="3" t="n">
        <f aca="false">ROUND((G6696-G6695)/G6695*100,2)</f>
        <v>0.63</v>
      </c>
      <c r="K6696" s="3" t="str">
        <f aca="false">B6696&amp;"_"&amp;C6696</f>
        <v>14_2024-09-30</v>
      </c>
    </row>
    <row r="6697" customFormat="false" ht="15" hidden="false" customHeight="false" outlineLevel="0" collapsed="false">
      <c r="A6697" s="3" t="n">
        <v>6696</v>
      </c>
      <c r="B6697" s="3" t="n">
        <v>14</v>
      </c>
      <c r="C6697" s="3" t="s">
        <v>252</v>
      </c>
      <c r="D6697" s="4" t="n">
        <v>80.9</v>
      </c>
      <c r="E6697" s="4" t="n">
        <v>81.13</v>
      </c>
      <c r="F6697" s="4" t="n">
        <v>80.9</v>
      </c>
      <c r="G6697" s="4" t="n">
        <v>81.06</v>
      </c>
      <c r="H6697" s="5" t="n">
        <v>1698168</v>
      </c>
      <c r="I6697" s="3"/>
      <c r="J6697" s="3" t="n">
        <f aca="false">ROUND((G6697-G6696)/G6696*100,2)</f>
        <v>3.23</v>
      </c>
      <c r="K6697" s="3" t="str">
        <f aca="false">B6697&amp;"_"&amp;C6697</f>
        <v>14_2024-10-01</v>
      </c>
    </row>
    <row r="6698" customFormat="false" ht="15" hidden="false" customHeight="false" outlineLevel="0" collapsed="false">
      <c r="A6698" s="3" t="n">
        <v>6697</v>
      </c>
      <c r="B6698" s="3" t="n">
        <v>14</v>
      </c>
      <c r="C6698" s="3" t="s">
        <v>253</v>
      </c>
      <c r="D6698" s="4" t="n">
        <v>81.62</v>
      </c>
      <c r="E6698" s="4" t="n">
        <v>82.02</v>
      </c>
      <c r="F6698" s="4" t="n">
        <v>81.45</v>
      </c>
      <c r="G6698" s="4" t="n">
        <v>81.89</v>
      </c>
      <c r="H6698" s="5" t="n">
        <v>7383567</v>
      </c>
      <c r="I6698" s="3"/>
      <c r="J6698" s="3" t="n">
        <f aca="false">ROUND((G6698-G6697)/G6697*100,2)</f>
        <v>1.02</v>
      </c>
      <c r="K6698" s="3" t="str">
        <f aca="false">B6698&amp;"_"&amp;C6698</f>
        <v>14_2024-10-02</v>
      </c>
    </row>
    <row r="6699" customFormat="false" ht="15" hidden="false" customHeight="false" outlineLevel="0" collapsed="false">
      <c r="A6699" s="3" t="n">
        <v>6698</v>
      </c>
      <c r="B6699" s="3" t="n">
        <v>14</v>
      </c>
      <c r="C6699" s="3" t="s">
        <v>254</v>
      </c>
      <c r="D6699" s="4" t="n">
        <v>81.82</v>
      </c>
      <c r="E6699" s="4" t="n">
        <v>82.23</v>
      </c>
      <c r="F6699" s="4" t="n">
        <v>81.63</v>
      </c>
      <c r="G6699" s="4" t="n">
        <v>81.73</v>
      </c>
      <c r="H6699" s="5" t="n">
        <v>5308805</v>
      </c>
      <c r="I6699" s="3"/>
      <c r="J6699" s="3" t="n">
        <f aca="false">ROUND((G6699-G6698)/G6698*100,2)</f>
        <v>-0.2</v>
      </c>
      <c r="K6699" s="3" t="str">
        <f aca="false">B6699&amp;"_"&amp;C6699</f>
        <v>14_2024-10-03</v>
      </c>
    </row>
    <row r="6700" customFormat="false" ht="15" hidden="false" customHeight="false" outlineLevel="0" collapsed="false">
      <c r="A6700" s="3" t="n">
        <v>6699</v>
      </c>
      <c r="B6700" s="3" t="n">
        <v>14</v>
      </c>
      <c r="C6700" s="3" t="s">
        <v>255</v>
      </c>
      <c r="D6700" s="4" t="n">
        <v>81.63</v>
      </c>
      <c r="E6700" s="4" t="n">
        <v>81.96</v>
      </c>
      <c r="F6700" s="4" t="n">
        <v>81.56</v>
      </c>
      <c r="G6700" s="4" t="n">
        <v>81.93</v>
      </c>
      <c r="H6700" s="5" t="n">
        <v>3722327</v>
      </c>
      <c r="I6700" s="3"/>
      <c r="J6700" s="3" t="n">
        <f aca="false">ROUND((G6700-G6699)/G6699*100,2)</f>
        <v>0.24</v>
      </c>
      <c r="K6700" s="3" t="str">
        <f aca="false">B6700&amp;"_"&amp;C6700</f>
        <v>14_2024-10-04</v>
      </c>
    </row>
    <row r="6701" customFormat="false" ht="15" hidden="false" customHeight="false" outlineLevel="0" collapsed="false">
      <c r="A6701" s="3" t="n">
        <v>6700</v>
      </c>
      <c r="B6701" s="3" t="n">
        <v>14</v>
      </c>
      <c r="C6701" s="3" t="s">
        <v>256</v>
      </c>
      <c r="D6701" s="4" t="n">
        <v>83.37</v>
      </c>
      <c r="E6701" s="4" t="n">
        <v>83.65</v>
      </c>
      <c r="F6701" s="4" t="n">
        <v>82.94</v>
      </c>
      <c r="G6701" s="4" t="n">
        <v>83.56</v>
      </c>
      <c r="H6701" s="5" t="n">
        <v>846788</v>
      </c>
      <c r="I6701" s="3"/>
      <c r="J6701" s="3" t="n">
        <f aca="false">ROUND((G6701-G6700)/G6700*100,2)</f>
        <v>1.99</v>
      </c>
      <c r="K6701" s="3" t="str">
        <f aca="false">B6701&amp;"_"&amp;C6701</f>
        <v>14_2024-10-07</v>
      </c>
    </row>
    <row r="6702" customFormat="false" ht="15" hidden="false" customHeight="false" outlineLevel="0" collapsed="false">
      <c r="A6702" s="3" t="n">
        <v>6701</v>
      </c>
      <c r="B6702" s="3" t="n">
        <v>14</v>
      </c>
      <c r="C6702" s="3" t="s">
        <v>257</v>
      </c>
      <c r="D6702" s="4" t="n">
        <v>85.93</v>
      </c>
      <c r="E6702" s="4" t="n">
        <v>86.47</v>
      </c>
      <c r="F6702" s="4" t="n">
        <v>85.85</v>
      </c>
      <c r="G6702" s="4" t="n">
        <v>86.16</v>
      </c>
      <c r="H6702" s="5" t="n">
        <v>621057</v>
      </c>
      <c r="I6702" s="3"/>
      <c r="J6702" s="3" t="n">
        <f aca="false">ROUND((G6702-G6701)/G6701*100,2)</f>
        <v>3.11</v>
      </c>
      <c r="K6702" s="3" t="str">
        <f aca="false">B6702&amp;"_"&amp;C6702</f>
        <v>14_2024-10-08</v>
      </c>
    </row>
    <row r="6703" customFormat="false" ht="15" hidden="false" customHeight="false" outlineLevel="0" collapsed="false">
      <c r="A6703" s="3" t="n">
        <v>6702</v>
      </c>
      <c r="B6703" s="3" t="n">
        <v>14</v>
      </c>
      <c r="C6703" s="3" t="s">
        <v>258</v>
      </c>
      <c r="D6703" s="4" t="n">
        <v>87.78</v>
      </c>
      <c r="E6703" s="4" t="n">
        <v>87.97</v>
      </c>
      <c r="F6703" s="4" t="n">
        <v>87.18</v>
      </c>
      <c r="G6703" s="4" t="n">
        <v>87.58</v>
      </c>
      <c r="H6703" s="5" t="n">
        <v>2835479</v>
      </c>
      <c r="I6703" s="3"/>
      <c r="J6703" s="3" t="n">
        <f aca="false">ROUND((G6703-G6702)/G6702*100,2)</f>
        <v>1.65</v>
      </c>
      <c r="K6703" s="3" t="str">
        <f aca="false">B6703&amp;"_"&amp;C6703</f>
        <v>14_2024-10-09</v>
      </c>
    </row>
    <row r="6704" customFormat="false" ht="15" hidden="false" customHeight="false" outlineLevel="0" collapsed="false">
      <c r="A6704" s="3" t="n">
        <v>6703</v>
      </c>
      <c r="B6704" s="3" t="n">
        <v>14</v>
      </c>
      <c r="C6704" s="3" t="s">
        <v>259</v>
      </c>
      <c r="D6704" s="4" t="n">
        <v>88.46</v>
      </c>
      <c r="E6704" s="4" t="n">
        <v>89.03</v>
      </c>
      <c r="F6704" s="4" t="n">
        <v>88.26</v>
      </c>
      <c r="G6704" s="4" t="n">
        <v>88.7</v>
      </c>
      <c r="H6704" s="5" t="n">
        <v>1152119</v>
      </c>
      <c r="I6704" s="3"/>
      <c r="J6704" s="3" t="n">
        <f aca="false">ROUND((G6704-G6703)/G6703*100,2)</f>
        <v>1.28</v>
      </c>
      <c r="K6704" s="3" t="str">
        <f aca="false">B6704&amp;"_"&amp;C6704</f>
        <v>14_2024-10-10</v>
      </c>
    </row>
    <row r="6705" customFormat="false" ht="15" hidden="false" customHeight="false" outlineLevel="0" collapsed="false">
      <c r="A6705" s="3" t="n">
        <v>6704</v>
      </c>
      <c r="B6705" s="3" t="n">
        <v>14</v>
      </c>
      <c r="C6705" s="3" t="s">
        <v>260</v>
      </c>
      <c r="D6705" s="4" t="n">
        <v>88.89</v>
      </c>
      <c r="E6705" s="4" t="n">
        <v>89.25</v>
      </c>
      <c r="F6705" s="4" t="n">
        <v>88.05</v>
      </c>
      <c r="G6705" s="4" t="n">
        <v>88.55</v>
      </c>
      <c r="H6705" s="5" t="n">
        <v>4758243</v>
      </c>
      <c r="I6705" s="3"/>
      <c r="J6705" s="3" t="n">
        <f aca="false">ROUND((G6705-G6704)/G6704*100,2)</f>
        <v>-0.17</v>
      </c>
      <c r="K6705" s="3" t="str">
        <f aca="false">B6705&amp;"_"&amp;C6705</f>
        <v>14_2024-10-11</v>
      </c>
    </row>
    <row r="6706" customFormat="false" ht="15" hidden="false" customHeight="false" outlineLevel="0" collapsed="false">
      <c r="A6706" s="3" t="n">
        <v>6705</v>
      </c>
      <c r="B6706" s="3" t="n">
        <v>14</v>
      </c>
      <c r="C6706" s="3" t="s">
        <v>261</v>
      </c>
      <c r="D6706" s="4" t="n">
        <v>90.01</v>
      </c>
      <c r="E6706" s="4" t="n">
        <v>90.79</v>
      </c>
      <c r="F6706" s="4" t="n">
        <v>89.64</v>
      </c>
      <c r="G6706" s="4" t="n">
        <v>90.35</v>
      </c>
      <c r="H6706" s="5" t="n">
        <v>5507110</v>
      </c>
      <c r="I6706" s="3"/>
      <c r="J6706" s="3" t="n">
        <f aca="false">ROUND((G6706-G6705)/G6705*100,2)</f>
        <v>2.03</v>
      </c>
      <c r="K6706" s="3" t="str">
        <f aca="false">B6706&amp;"_"&amp;C6706</f>
        <v>14_2024-10-14</v>
      </c>
    </row>
    <row r="6707" customFormat="false" ht="15" hidden="false" customHeight="false" outlineLevel="0" collapsed="false">
      <c r="A6707" s="3" t="n">
        <v>6706</v>
      </c>
      <c r="B6707" s="3" t="n">
        <v>14</v>
      </c>
      <c r="C6707" s="3" t="s">
        <v>262</v>
      </c>
      <c r="D6707" s="4" t="n">
        <v>89.18</v>
      </c>
      <c r="E6707" s="4" t="n">
        <v>89.29</v>
      </c>
      <c r="F6707" s="4" t="n">
        <v>88.93</v>
      </c>
      <c r="G6707" s="4" t="n">
        <v>88.96</v>
      </c>
      <c r="H6707" s="5" t="n">
        <v>4593274</v>
      </c>
      <c r="I6707" s="3"/>
      <c r="J6707" s="3" t="n">
        <f aca="false">ROUND((G6707-G6706)/G6706*100,2)</f>
        <v>-1.54</v>
      </c>
      <c r="K6707" s="3" t="str">
        <f aca="false">B6707&amp;"_"&amp;C6707</f>
        <v>14_2024-10-15</v>
      </c>
    </row>
    <row r="6708" customFormat="false" ht="15" hidden="false" customHeight="false" outlineLevel="0" collapsed="false">
      <c r="A6708" s="3" t="n">
        <v>6707</v>
      </c>
      <c r="B6708" s="3" t="n">
        <v>14</v>
      </c>
      <c r="C6708" s="3" t="s">
        <v>263</v>
      </c>
      <c r="D6708" s="4" t="n">
        <v>88.11</v>
      </c>
      <c r="E6708" s="4" t="n">
        <v>88.27</v>
      </c>
      <c r="F6708" s="4" t="n">
        <v>87.5</v>
      </c>
      <c r="G6708" s="4" t="n">
        <v>87.76</v>
      </c>
      <c r="H6708" s="5" t="n">
        <v>3934304</v>
      </c>
      <c r="I6708" s="3"/>
      <c r="J6708" s="3" t="n">
        <f aca="false">ROUND((G6708-G6707)/G6707*100,2)</f>
        <v>-1.35</v>
      </c>
      <c r="K6708" s="3" t="str">
        <f aca="false">B6708&amp;"_"&amp;C6708</f>
        <v>14_2024-10-16</v>
      </c>
    </row>
    <row r="6709" customFormat="false" ht="15" hidden="false" customHeight="false" outlineLevel="0" collapsed="false">
      <c r="A6709" s="3" t="n">
        <v>6708</v>
      </c>
      <c r="B6709" s="3" t="n">
        <v>14</v>
      </c>
      <c r="C6709" s="3" t="s">
        <v>264</v>
      </c>
      <c r="D6709" s="4" t="n">
        <v>87.55</v>
      </c>
      <c r="E6709" s="4" t="n">
        <v>87.58</v>
      </c>
      <c r="F6709" s="4" t="n">
        <v>86.96</v>
      </c>
      <c r="G6709" s="4" t="n">
        <v>87.47</v>
      </c>
      <c r="H6709" s="5" t="n">
        <v>4293348</v>
      </c>
      <c r="I6709" s="3"/>
      <c r="J6709" s="3" t="n">
        <f aca="false">ROUND((G6709-G6708)/G6708*100,2)</f>
        <v>-0.33</v>
      </c>
      <c r="K6709" s="3" t="str">
        <f aca="false">B6709&amp;"_"&amp;C6709</f>
        <v>14_2024-10-17</v>
      </c>
    </row>
    <row r="6710" customFormat="false" ht="15" hidden="false" customHeight="false" outlineLevel="0" collapsed="false">
      <c r="A6710" s="3" t="n">
        <v>6709</v>
      </c>
      <c r="B6710" s="3" t="n">
        <v>14</v>
      </c>
      <c r="C6710" s="3" t="s">
        <v>265</v>
      </c>
      <c r="D6710" s="4" t="n">
        <v>87.14</v>
      </c>
      <c r="E6710" s="4" t="n">
        <v>87.34</v>
      </c>
      <c r="F6710" s="4" t="n">
        <v>86.64</v>
      </c>
      <c r="G6710" s="4" t="n">
        <v>86.81</v>
      </c>
      <c r="H6710" s="5" t="n">
        <v>4715061</v>
      </c>
      <c r="I6710" s="3"/>
      <c r="J6710" s="3" t="n">
        <f aca="false">ROUND((G6710-G6709)/G6709*100,2)</f>
        <v>-0.75</v>
      </c>
      <c r="K6710" s="3" t="str">
        <f aca="false">B6710&amp;"_"&amp;C6710</f>
        <v>14_2024-10-18</v>
      </c>
    </row>
    <row r="6711" customFormat="false" ht="15" hidden="false" customHeight="false" outlineLevel="0" collapsed="false">
      <c r="A6711" s="3" t="n">
        <v>6710</v>
      </c>
      <c r="B6711" s="3" t="n">
        <v>14</v>
      </c>
      <c r="C6711" s="3" t="s">
        <v>266</v>
      </c>
      <c r="D6711" s="4" t="n">
        <v>88.38</v>
      </c>
      <c r="E6711" s="4" t="n">
        <v>88.79</v>
      </c>
      <c r="F6711" s="4" t="n">
        <v>88.38</v>
      </c>
      <c r="G6711" s="4" t="n">
        <v>88.43</v>
      </c>
      <c r="H6711" s="5" t="n">
        <v>7758163</v>
      </c>
      <c r="I6711" s="3"/>
      <c r="J6711" s="3" t="n">
        <f aca="false">ROUND((G6711-G6710)/G6710*100,2)</f>
        <v>1.87</v>
      </c>
      <c r="K6711" s="3" t="str">
        <f aca="false">B6711&amp;"_"&amp;C6711</f>
        <v>14_2024-10-21</v>
      </c>
    </row>
    <row r="6712" customFormat="false" ht="15" hidden="false" customHeight="false" outlineLevel="0" collapsed="false">
      <c r="A6712" s="3" t="n">
        <v>6711</v>
      </c>
      <c r="B6712" s="3" t="n">
        <v>14</v>
      </c>
      <c r="C6712" s="3" t="s">
        <v>267</v>
      </c>
      <c r="D6712" s="4" t="n">
        <v>87.55</v>
      </c>
      <c r="E6712" s="4" t="n">
        <v>87.69</v>
      </c>
      <c r="F6712" s="4" t="n">
        <v>87.19</v>
      </c>
      <c r="G6712" s="4" t="n">
        <v>87.61</v>
      </c>
      <c r="H6712" s="5" t="n">
        <v>3169857</v>
      </c>
      <c r="I6712" s="3"/>
      <c r="J6712" s="3" t="n">
        <f aca="false">ROUND((G6712-G6711)/G6711*100,2)</f>
        <v>-0.93</v>
      </c>
      <c r="K6712" s="3" t="str">
        <f aca="false">B6712&amp;"_"&amp;C6712</f>
        <v>14_2024-10-22</v>
      </c>
    </row>
    <row r="6713" customFormat="false" ht="15" hidden="false" customHeight="false" outlineLevel="0" collapsed="false">
      <c r="A6713" s="3" t="n">
        <v>6712</v>
      </c>
      <c r="B6713" s="3" t="n">
        <v>14</v>
      </c>
      <c r="C6713" s="3" t="s">
        <v>268</v>
      </c>
      <c r="D6713" s="4" t="n">
        <v>86.87</v>
      </c>
      <c r="E6713" s="4" t="n">
        <v>87.14</v>
      </c>
      <c r="F6713" s="4" t="n">
        <v>86.53</v>
      </c>
      <c r="G6713" s="4" t="n">
        <v>86.71</v>
      </c>
      <c r="H6713" s="5" t="n">
        <v>1855756</v>
      </c>
      <c r="I6713" s="3"/>
      <c r="J6713" s="3" t="n">
        <f aca="false">ROUND((G6713-G6712)/G6712*100,2)</f>
        <v>-1.03</v>
      </c>
      <c r="K6713" s="3" t="str">
        <f aca="false">B6713&amp;"_"&amp;C6713</f>
        <v>14_2024-10-23</v>
      </c>
    </row>
    <row r="6714" customFormat="false" ht="15" hidden="false" customHeight="false" outlineLevel="0" collapsed="false">
      <c r="A6714" s="3" t="n">
        <v>6713</v>
      </c>
      <c r="B6714" s="3" t="n">
        <v>14</v>
      </c>
      <c r="C6714" s="3" t="s">
        <v>269</v>
      </c>
      <c r="D6714" s="4" t="n">
        <v>87.17</v>
      </c>
      <c r="E6714" s="4" t="n">
        <v>87.59</v>
      </c>
      <c r="F6714" s="4" t="n">
        <v>86.93</v>
      </c>
      <c r="G6714" s="4" t="n">
        <v>87.13</v>
      </c>
      <c r="H6714" s="5" t="n">
        <v>4741740</v>
      </c>
      <c r="I6714" s="3"/>
      <c r="J6714" s="3" t="n">
        <f aca="false">ROUND((G6714-G6713)/G6713*100,2)</f>
        <v>0.48</v>
      </c>
      <c r="K6714" s="3" t="str">
        <f aca="false">B6714&amp;"_"&amp;C6714</f>
        <v>14_2024-10-24</v>
      </c>
    </row>
    <row r="6715" customFormat="false" ht="15" hidden="false" customHeight="false" outlineLevel="0" collapsed="false">
      <c r="A6715" s="3" t="n">
        <v>6714</v>
      </c>
      <c r="B6715" s="3" t="n">
        <v>14</v>
      </c>
      <c r="C6715" s="3" t="s">
        <v>270</v>
      </c>
      <c r="D6715" s="4" t="n">
        <v>85.57</v>
      </c>
      <c r="E6715" s="4" t="n">
        <v>85.68</v>
      </c>
      <c r="F6715" s="4" t="n">
        <v>84.86</v>
      </c>
      <c r="G6715" s="4" t="n">
        <v>85.33</v>
      </c>
      <c r="H6715" s="5" t="n">
        <v>1570650</v>
      </c>
      <c r="I6715" s="3"/>
      <c r="J6715" s="3" t="n">
        <f aca="false">ROUND((G6715-G6714)/G6714*100,2)</f>
        <v>-2.07</v>
      </c>
      <c r="K6715" s="3" t="str">
        <f aca="false">B6715&amp;"_"&amp;C6715</f>
        <v>14_2024-10-25</v>
      </c>
    </row>
    <row r="6716" customFormat="false" ht="15" hidden="false" customHeight="false" outlineLevel="0" collapsed="false">
      <c r="A6716" s="3" t="n">
        <v>6715</v>
      </c>
      <c r="B6716" s="3" t="n">
        <v>14</v>
      </c>
      <c r="C6716" s="3" t="s">
        <v>271</v>
      </c>
      <c r="D6716" s="4" t="n">
        <v>82.35</v>
      </c>
      <c r="E6716" s="4" t="n">
        <v>82.67</v>
      </c>
      <c r="F6716" s="4" t="n">
        <v>82.2</v>
      </c>
      <c r="G6716" s="4" t="n">
        <v>82.36</v>
      </c>
      <c r="H6716" s="5" t="n">
        <v>6709316</v>
      </c>
      <c r="I6716" s="3"/>
      <c r="J6716" s="3" t="n">
        <f aca="false">ROUND((G6716-G6715)/G6715*100,2)</f>
        <v>-3.48</v>
      </c>
      <c r="K6716" s="3" t="str">
        <f aca="false">B6716&amp;"_"&amp;C6716</f>
        <v>14_2024-10-28</v>
      </c>
    </row>
    <row r="6717" customFormat="false" ht="15" hidden="false" customHeight="false" outlineLevel="0" collapsed="false">
      <c r="A6717" s="3" t="n">
        <v>6716</v>
      </c>
      <c r="B6717" s="3" t="n">
        <v>14</v>
      </c>
      <c r="C6717" s="3" t="s">
        <v>272</v>
      </c>
      <c r="D6717" s="4" t="n">
        <v>83.27</v>
      </c>
      <c r="E6717" s="4" t="n">
        <v>83.59</v>
      </c>
      <c r="F6717" s="4" t="n">
        <v>82.91</v>
      </c>
      <c r="G6717" s="4" t="n">
        <v>83.32</v>
      </c>
      <c r="H6717" s="5" t="n">
        <v>5837033</v>
      </c>
      <c r="I6717" s="3"/>
      <c r="J6717" s="3" t="n">
        <f aca="false">ROUND((G6717-G6716)/G6716*100,2)</f>
        <v>1.17</v>
      </c>
      <c r="K6717" s="3" t="str">
        <f aca="false">B6717&amp;"_"&amp;C6717</f>
        <v>14_2024-10-29</v>
      </c>
    </row>
    <row r="6718" customFormat="false" ht="15" hidden="false" customHeight="false" outlineLevel="0" collapsed="false">
      <c r="A6718" s="3" t="n">
        <v>6717</v>
      </c>
      <c r="B6718" s="3" t="n">
        <v>14</v>
      </c>
      <c r="C6718" s="3" t="s">
        <v>273</v>
      </c>
      <c r="D6718" s="4" t="n">
        <v>82.89</v>
      </c>
      <c r="E6718" s="4" t="n">
        <v>83.12</v>
      </c>
      <c r="F6718" s="4" t="n">
        <v>82.67</v>
      </c>
      <c r="G6718" s="4" t="n">
        <v>82.77</v>
      </c>
      <c r="H6718" s="5" t="n">
        <v>5539805</v>
      </c>
      <c r="I6718" s="3"/>
      <c r="J6718" s="3" t="n">
        <f aca="false">ROUND((G6718-G6717)/G6717*100,2)</f>
        <v>-0.66</v>
      </c>
      <c r="K6718" s="3" t="str">
        <f aca="false">B6718&amp;"_"&amp;C6718</f>
        <v>14_2024-10-30</v>
      </c>
    </row>
    <row r="6719" customFormat="false" ht="15" hidden="false" customHeight="false" outlineLevel="0" collapsed="false">
      <c r="A6719" s="3" t="n">
        <v>6718</v>
      </c>
      <c r="B6719" s="3" t="n">
        <v>14</v>
      </c>
      <c r="C6719" s="3" t="s">
        <v>274</v>
      </c>
      <c r="D6719" s="4" t="n">
        <v>82.68</v>
      </c>
      <c r="E6719" s="4" t="n">
        <v>83.17</v>
      </c>
      <c r="F6719" s="4" t="n">
        <v>82.25</v>
      </c>
      <c r="G6719" s="4" t="n">
        <v>82.85</v>
      </c>
      <c r="H6719" s="5" t="n">
        <v>7836057</v>
      </c>
      <c r="I6719" s="3"/>
      <c r="J6719" s="3" t="n">
        <f aca="false">ROUND((G6719-G6718)/G6718*100,2)</f>
        <v>0.1</v>
      </c>
      <c r="K6719" s="3" t="str">
        <f aca="false">B6719&amp;"_"&amp;C6719</f>
        <v>14_2024-10-31</v>
      </c>
    </row>
    <row r="6720" customFormat="false" ht="15" hidden="false" customHeight="false" outlineLevel="0" collapsed="false">
      <c r="A6720" s="3" t="n">
        <v>6719</v>
      </c>
      <c r="B6720" s="3" t="n">
        <v>14</v>
      </c>
      <c r="C6720" s="3" t="s">
        <v>275</v>
      </c>
      <c r="D6720" s="4" t="n">
        <v>82.08</v>
      </c>
      <c r="E6720" s="4" t="n">
        <v>82.64</v>
      </c>
      <c r="F6720" s="4" t="n">
        <v>81.93</v>
      </c>
      <c r="G6720" s="4" t="n">
        <v>82.17</v>
      </c>
      <c r="H6720" s="5" t="n">
        <v>5966507</v>
      </c>
      <c r="I6720" s="3"/>
      <c r="J6720" s="3" t="n">
        <f aca="false">ROUND((G6720-G6719)/G6719*100,2)</f>
        <v>-0.82</v>
      </c>
      <c r="K6720" s="3" t="str">
        <f aca="false">B6720&amp;"_"&amp;C6720</f>
        <v>14_2024-11-01</v>
      </c>
    </row>
    <row r="6721" customFormat="false" ht="15" hidden="false" customHeight="false" outlineLevel="0" collapsed="false">
      <c r="A6721" s="3" t="n">
        <v>6720</v>
      </c>
      <c r="B6721" s="3" t="n">
        <v>14</v>
      </c>
      <c r="C6721" s="3" t="s">
        <v>276</v>
      </c>
      <c r="D6721" s="4" t="n">
        <v>82.48</v>
      </c>
      <c r="E6721" s="4" t="n">
        <v>82.83</v>
      </c>
      <c r="F6721" s="4" t="n">
        <v>82</v>
      </c>
      <c r="G6721" s="4" t="n">
        <v>82.56</v>
      </c>
      <c r="H6721" s="5" t="n">
        <v>7025666</v>
      </c>
      <c r="I6721" s="3"/>
      <c r="J6721" s="3" t="n">
        <f aca="false">ROUND((G6721-G6720)/G6720*100,2)</f>
        <v>0.47</v>
      </c>
      <c r="K6721" s="3" t="str">
        <f aca="false">B6721&amp;"_"&amp;C6721</f>
        <v>14_2024-11-04</v>
      </c>
    </row>
    <row r="6722" customFormat="false" ht="15" hidden="false" customHeight="false" outlineLevel="0" collapsed="false">
      <c r="A6722" s="3" t="n">
        <v>6721</v>
      </c>
      <c r="B6722" s="3" t="n">
        <v>14</v>
      </c>
      <c r="C6722" s="3" t="s">
        <v>277</v>
      </c>
      <c r="D6722" s="4" t="n">
        <v>81.04</v>
      </c>
      <c r="E6722" s="4" t="n">
        <v>81.41</v>
      </c>
      <c r="F6722" s="4" t="n">
        <v>80.64</v>
      </c>
      <c r="G6722" s="4" t="n">
        <v>81.01</v>
      </c>
      <c r="H6722" s="5" t="n">
        <v>5715477</v>
      </c>
      <c r="I6722" s="3"/>
      <c r="J6722" s="3" t="n">
        <f aca="false">ROUND((G6722-G6721)/G6721*100,2)</f>
        <v>-1.88</v>
      </c>
      <c r="K6722" s="3" t="str">
        <f aca="false">B6722&amp;"_"&amp;C6722</f>
        <v>14_2024-11-05</v>
      </c>
    </row>
    <row r="6723" customFormat="false" ht="15" hidden="false" customHeight="false" outlineLevel="0" collapsed="false">
      <c r="A6723" s="3" t="n">
        <v>6722</v>
      </c>
      <c r="B6723" s="3" t="n">
        <v>14</v>
      </c>
      <c r="C6723" s="3" t="s">
        <v>278</v>
      </c>
      <c r="D6723" s="4" t="n">
        <v>82.46</v>
      </c>
      <c r="E6723" s="4" t="n">
        <v>82.93</v>
      </c>
      <c r="F6723" s="4" t="n">
        <v>81.86</v>
      </c>
      <c r="G6723" s="4" t="n">
        <v>82.16</v>
      </c>
      <c r="H6723" s="5" t="n">
        <v>1770579</v>
      </c>
      <c r="I6723" s="3"/>
      <c r="J6723" s="3" t="n">
        <f aca="false">ROUND((G6723-G6722)/G6722*100,2)</f>
        <v>1.42</v>
      </c>
      <c r="K6723" s="3" t="str">
        <f aca="false">B6723&amp;"_"&amp;C6723</f>
        <v>14_2024-11-06</v>
      </c>
    </row>
    <row r="6724" customFormat="false" ht="15" hidden="false" customHeight="false" outlineLevel="0" collapsed="false">
      <c r="A6724" s="3" t="n">
        <v>6723</v>
      </c>
      <c r="B6724" s="3" t="n">
        <v>14</v>
      </c>
      <c r="C6724" s="3" t="s">
        <v>279</v>
      </c>
      <c r="D6724" s="4" t="n">
        <v>84.69</v>
      </c>
      <c r="E6724" s="4" t="n">
        <v>85.14</v>
      </c>
      <c r="F6724" s="4" t="n">
        <v>83.98</v>
      </c>
      <c r="G6724" s="4" t="n">
        <v>84.36</v>
      </c>
      <c r="H6724" s="5" t="n">
        <v>5601356</v>
      </c>
      <c r="I6724" s="3"/>
      <c r="J6724" s="3" t="n">
        <f aca="false">ROUND((G6724-G6723)/G6723*100,2)</f>
        <v>2.68</v>
      </c>
      <c r="K6724" s="3" t="str">
        <f aca="false">B6724&amp;"_"&amp;C6724</f>
        <v>14_2024-11-07</v>
      </c>
    </row>
    <row r="6725" customFormat="false" ht="15" hidden="false" customHeight="false" outlineLevel="0" collapsed="false">
      <c r="A6725" s="3" t="n">
        <v>6724</v>
      </c>
      <c r="B6725" s="3" t="n">
        <v>14</v>
      </c>
      <c r="C6725" s="3" t="s">
        <v>280</v>
      </c>
      <c r="D6725" s="4" t="n">
        <v>84.15</v>
      </c>
      <c r="E6725" s="4" t="n">
        <v>84.48</v>
      </c>
      <c r="F6725" s="4" t="n">
        <v>83.49</v>
      </c>
      <c r="G6725" s="4" t="n">
        <v>83.95</v>
      </c>
      <c r="H6725" s="5" t="n">
        <v>3201699</v>
      </c>
      <c r="I6725" s="3"/>
      <c r="J6725" s="3" t="n">
        <f aca="false">ROUND((G6725-G6724)/G6724*100,2)</f>
        <v>-0.49</v>
      </c>
      <c r="K6725" s="3" t="str">
        <f aca="false">B6725&amp;"_"&amp;C6725</f>
        <v>14_2024-11-08</v>
      </c>
    </row>
    <row r="6726" customFormat="false" ht="15" hidden="false" customHeight="false" outlineLevel="0" collapsed="false">
      <c r="A6726" s="3" t="n">
        <v>6725</v>
      </c>
      <c r="B6726" s="3" t="n">
        <v>14</v>
      </c>
      <c r="C6726" s="3" t="s">
        <v>281</v>
      </c>
      <c r="D6726" s="4" t="n">
        <v>82.32</v>
      </c>
      <c r="E6726" s="4" t="n">
        <v>82.53</v>
      </c>
      <c r="F6726" s="4" t="n">
        <v>82.15</v>
      </c>
      <c r="G6726" s="4" t="n">
        <v>82.19</v>
      </c>
      <c r="H6726" s="5" t="n">
        <v>5504157</v>
      </c>
      <c r="I6726" s="3"/>
      <c r="J6726" s="3" t="n">
        <f aca="false">ROUND((G6726-G6725)/G6725*100,2)</f>
        <v>-2.1</v>
      </c>
      <c r="K6726" s="3" t="str">
        <f aca="false">B6726&amp;"_"&amp;C6726</f>
        <v>14_2024-11-11</v>
      </c>
    </row>
    <row r="6727" customFormat="false" ht="15" hidden="false" customHeight="false" outlineLevel="0" collapsed="false">
      <c r="A6727" s="3" t="n">
        <v>6726</v>
      </c>
      <c r="B6727" s="3" t="n">
        <v>14</v>
      </c>
      <c r="C6727" s="3" t="s">
        <v>282</v>
      </c>
      <c r="D6727" s="4" t="n">
        <v>81.82</v>
      </c>
      <c r="E6727" s="4" t="n">
        <v>82.38</v>
      </c>
      <c r="F6727" s="4" t="n">
        <v>81.34</v>
      </c>
      <c r="G6727" s="4" t="n">
        <v>81.96</v>
      </c>
      <c r="H6727" s="5" t="n">
        <v>2208935</v>
      </c>
      <c r="I6727" s="3"/>
      <c r="J6727" s="3" t="n">
        <f aca="false">ROUND((G6727-G6726)/G6726*100,2)</f>
        <v>-0.28</v>
      </c>
      <c r="K6727" s="3" t="str">
        <f aca="false">B6727&amp;"_"&amp;C6727</f>
        <v>14_2024-11-12</v>
      </c>
    </row>
    <row r="6728" customFormat="false" ht="15" hidden="false" customHeight="false" outlineLevel="0" collapsed="false">
      <c r="A6728" s="3" t="n">
        <v>6727</v>
      </c>
      <c r="B6728" s="3" t="n">
        <v>14</v>
      </c>
      <c r="C6728" s="3" t="s">
        <v>283</v>
      </c>
      <c r="D6728" s="4" t="n">
        <v>80.14</v>
      </c>
      <c r="E6728" s="4" t="n">
        <v>80.41</v>
      </c>
      <c r="F6728" s="4" t="n">
        <v>80.06</v>
      </c>
      <c r="G6728" s="4" t="n">
        <v>80.12</v>
      </c>
      <c r="H6728" s="5" t="n">
        <v>4844766</v>
      </c>
      <c r="I6728" s="3"/>
      <c r="J6728" s="3" t="n">
        <f aca="false">ROUND((G6728-G6727)/G6727*100,2)</f>
        <v>-2.24</v>
      </c>
      <c r="K6728" s="3" t="str">
        <f aca="false">B6728&amp;"_"&amp;C6728</f>
        <v>14_2024-11-13</v>
      </c>
    </row>
    <row r="6729" customFormat="false" ht="15" hidden="false" customHeight="false" outlineLevel="0" collapsed="false">
      <c r="A6729" s="3" t="n">
        <v>6728</v>
      </c>
      <c r="B6729" s="3" t="n">
        <v>14</v>
      </c>
      <c r="C6729" s="3" t="s">
        <v>284</v>
      </c>
      <c r="D6729" s="4" t="n">
        <v>77.24</v>
      </c>
      <c r="E6729" s="4" t="n">
        <v>77.65</v>
      </c>
      <c r="F6729" s="4" t="n">
        <v>76.97</v>
      </c>
      <c r="G6729" s="4" t="n">
        <v>77.43</v>
      </c>
      <c r="H6729" s="5" t="n">
        <v>6533757</v>
      </c>
      <c r="I6729" s="3"/>
      <c r="J6729" s="3" t="n">
        <f aca="false">ROUND((G6729-G6728)/G6728*100,2)</f>
        <v>-3.36</v>
      </c>
      <c r="K6729" s="3" t="str">
        <f aca="false">B6729&amp;"_"&amp;C6729</f>
        <v>14_2024-11-14</v>
      </c>
    </row>
    <row r="6730" customFormat="false" ht="15" hidden="false" customHeight="false" outlineLevel="0" collapsed="false">
      <c r="A6730" s="3" t="n">
        <v>6729</v>
      </c>
      <c r="B6730" s="3" t="n">
        <v>14</v>
      </c>
      <c r="C6730" s="3" t="s">
        <v>285</v>
      </c>
      <c r="D6730" s="4" t="n">
        <v>75.57</v>
      </c>
      <c r="E6730" s="4" t="n">
        <v>76.19</v>
      </c>
      <c r="F6730" s="4" t="n">
        <v>75.3</v>
      </c>
      <c r="G6730" s="4" t="n">
        <v>75.75</v>
      </c>
      <c r="H6730" s="5" t="n">
        <v>6387869</v>
      </c>
      <c r="I6730" s="3"/>
      <c r="J6730" s="3" t="n">
        <f aca="false">ROUND((G6730-G6729)/G6729*100,2)</f>
        <v>-2.17</v>
      </c>
      <c r="K6730" s="3" t="str">
        <f aca="false">B6730&amp;"_"&amp;C6730</f>
        <v>14_2024-11-15</v>
      </c>
    </row>
    <row r="6731" customFormat="false" ht="15" hidden="false" customHeight="false" outlineLevel="0" collapsed="false">
      <c r="A6731" s="3" t="n">
        <v>6730</v>
      </c>
      <c r="B6731" s="3" t="n">
        <v>14</v>
      </c>
      <c r="C6731" s="3" t="s">
        <v>286</v>
      </c>
      <c r="D6731" s="4" t="n">
        <v>73.71</v>
      </c>
      <c r="E6731" s="4" t="n">
        <v>73.98</v>
      </c>
      <c r="F6731" s="4" t="n">
        <v>73.27</v>
      </c>
      <c r="G6731" s="4" t="n">
        <v>73.63</v>
      </c>
      <c r="H6731" s="5" t="n">
        <v>1182942</v>
      </c>
      <c r="I6731" s="3"/>
      <c r="J6731" s="3" t="n">
        <f aca="false">ROUND((G6731-G6730)/G6730*100,2)</f>
        <v>-2.8</v>
      </c>
      <c r="K6731" s="3" t="str">
        <f aca="false">B6731&amp;"_"&amp;C6731</f>
        <v>14_2024-11-18</v>
      </c>
    </row>
    <row r="6732" customFormat="false" ht="15" hidden="false" customHeight="false" outlineLevel="0" collapsed="false">
      <c r="A6732" s="3" t="n">
        <v>6731</v>
      </c>
      <c r="B6732" s="3" t="n">
        <v>14</v>
      </c>
      <c r="C6732" s="3" t="s">
        <v>287</v>
      </c>
      <c r="D6732" s="4" t="n">
        <v>73.48</v>
      </c>
      <c r="E6732" s="4" t="n">
        <v>73.49</v>
      </c>
      <c r="F6732" s="4" t="n">
        <v>73.06</v>
      </c>
      <c r="G6732" s="4" t="n">
        <v>73.23</v>
      </c>
      <c r="H6732" s="5" t="n">
        <v>1218501</v>
      </c>
      <c r="I6732" s="3"/>
      <c r="J6732" s="3" t="n">
        <f aca="false">ROUND((G6732-G6731)/G6731*100,2)</f>
        <v>-0.54</v>
      </c>
      <c r="K6732" s="3" t="str">
        <f aca="false">B6732&amp;"_"&amp;C6732</f>
        <v>14_2024-11-19</v>
      </c>
    </row>
    <row r="6733" customFormat="false" ht="15" hidden="false" customHeight="false" outlineLevel="0" collapsed="false">
      <c r="A6733" s="3" t="n">
        <v>6732</v>
      </c>
      <c r="B6733" s="3" t="n">
        <v>14</v>
      </c>
      <c r="C6733" s="3" t="s">
        <v>288</v>
      </c>
      <c r="D6733" s="4" t="n">
        <v>72.61</v>
      </c>
      <c r="E6733" s="4" t="n">
        <v>72.69</v>
      </c>
      <c r="F6733" s="4" t="n">
        <v>72.46</v>
      </c>
      <c r="G6733" s="4" t="n">
        <v>72.46</v>
      </c>
      <c r="H6733" s="5" t="n">
        <v>1649672</v>
      </c>
      <c r="I6733" s="3"/>
      <c r="J6733" s="3" t="n">
        <f aca="false">ROUND((G6733-G6732)/G6732*100,2)</f>
        <v>-1.05</v>
      </c>
      <c r="K6733" s="3" t="str">
        <f aca="false">B6733&amp;"_"&amp;C6733</f>
        <v>14_2024-11-20</v>
      </c>
    </row>
    <row r="6734" customFormat="false" ht="15" hidden="false" customHeight="false" outlineLevel="0" collapsed="false">
      <c r="A6734" s="3" t="n">
        <v>6733</v>
      </c>
      <c r="B6734" s="3" t="n">
        <v>14</v>
      </c>
      <c r="C6734" s="3" t="s">
        <v>289</v>
      </c>
      <c r="D6734" s="4" t="n">
        <v>71.09</v>
      </c>
      <c r="E6734" s="4" t="n">
        <v>71.65</v>
      </c>
      <c r="F6734" s="4" t="n">
        <v>70.98</v>
      </c>
      <c r="G6734" s="4" t="n">
        <v>71.25</v>
      </c>
      <c r="H6734" s="5" t="n">
        <v>6694775</v>
      </c>
      <c r="I6734" s="3"/>
      <c r="J6734" s="3" t="n">
        <f aca="false">ROUND((G6734-G6733)/G6733*100,2)</f>
        <v>-1.67</v>
      </c>
      <c r="K6734" s="3" t="str">
        <f aca="false">B6734&amp;"_"&amp;C6734</f>
        <v>14_2024-11-21</v>
      </c>
    </row>
    <row r="6735" customFormat="false" ht="15" hidden="false" customHeight="false" outlineLevel="0" collapsed="false">
      <c r="A6735" s="3" t="n">
        <v>6734</v>
      </c>
      <c r="B6735" s="3" t="n">
        <v>14</v>
      </c>
      <c r="C6735" s="3" t="s">
        <v>290</v>
      </c>
      <c r="D6735" s="4" t="n">
        <v>70.67</v>
      </c>
      <c r="E6735" s="4" t="n">
        <v>70.96</v>
      </c>
      <c r="F6735" s="4" t="n">
        <v>70.3</v>
      </c>
      <c r="G6735" s="4" t="n">
        <v>70.59</v>
      </c>
      <c r="H6735" s="5" t="n">
        <v>2683165</v>
      </c>
      <c r="I6735" s="3"/>
      <c r="J6735" s="3" t="n">
        <f aca="false">ROUND((G6735-G6734)/G6734*100,2)</f>
        <v>-0.93</v>
      </c>
      <c r="K6735" s="3" t="str">
        <f aca="false">B6735&amp;"_"&amp;C6735</f>
        <v>14_2024-11-22</v>
      </c>
    </row>
    <row r="6736" customFormat="false" ht="15" hidden="false" customHeight="false" outlineLevel="0" collapsed="false">
      <c r="A6736" s="3" t="n">
        <v>6735</v>
      </c>
      <c r="B6736" s="3" t="n">
        <v>14</v>
      </c>
      <c r="C6736" s="3" t="s">
        <v>291</v>
      </c>
      <c r="D6736" s="4" t="n">
        <v>72.14</v>
      </c>
      <c r="E6736" s="4" t="n">
        <v>72.59</v>
      </c>
      <c r="F6736" s="4" t="n">
        <v>72.06</v>
      </c>
      <c r="G6736" s="4" t="n">
        <v>72.38</v>
      </c>
      <c r="H6736" s="5" t="n">
        <v>1416449</v>
      </c>
      <c r="I6736" s="3"/>
      <c r="J6736" s="3" t="n">
        <f aca="false">ROUND((G6736-G6735)/G6735*100,2)</f>
        <v>2.54</v>
      </c>
      <c r="K6736" s="3" t="str">
        <f aca="false">B6736&amp;"_"&amp;C6736</f>
        <v>14_2024-11-25</v>
      </c>
    </row>
    <row r="6737" customFormat="false" ht="15" hidden="false" customHeight="false" outlineLevel="0" collapsed="false">
      <c r="A6737" s="3" t="n">
        <v>6736</v>
      </c>
      <c r="B6737" s="3" t="n">
        <v>14</v>
      </c>
      <c r="C6737" s="3" t="s">
        <v>292</v>
      </c>
      <c r="D6737" s="4" t="n">
        <v>72.49</v>
      </c>
      <c r="E6737" s="4" t="n">
        <v>72.67</v>
      </c>
      <c r="F6737" s="4" t="n">
        <v>72.35</v>
      </c>
      <c r="G6737" s="4" t="n">
        <v>72.43</v>
      </c>
      <c r="H6737" s="5" t="n">
        <v>6753078</v>
      </c>
      <c r="I6737" s="3"/>
      <c r="J6737" s="3" t="n">
        <f aca="false">ROUND((G6737-G6736)/G6736*100,2)</f>
        <v>0.07</v>
      </c>
      <c r="K6737" s="3" t="str">
        <f aca="false">B6737&amp;"_"&amp;C6737</f>
        <v>14_2024-11-26</v>
      </c>
    </row>
    <row r="6738" customFormat="false" ht="15" hidden="false" customHeight="false" outlineLevel="0" collapsed="false">
      <c r="A6738" s="3" t="n">
        <v>6737</v>
      </c>
      <c r="B6738" s="3" t="n">
        <v>14</v>
      </c>
      <c r="C6738" s="3" t="s">
        <v>293</v>
      </c>
      <c r="D6738" s="4" t="n">
        <v>72.69</v>
      </c>
      <c r="E6738" s="4" t="n">
        <v>73.34</v>
      </c>
      <c r="F6738" s="4" t="n">
        <v>72.59</v>
      </c>
      <c r="G6738" s="4" t="n">
        <v>72.97</v>
      </c>
      <c r="H6738" s="5" t="n">
        <v>5473149</v>
      </c>
      <c r="I6738" s="3"/>
      <c r="J6738" s="3" t="n">
        <f aca="false">ROUND((G6738-G6737)/G6737*100,2)</f>
        <v>0.75</v>
      </c>
      <c r="K6738" s="3" t="str">
        <f aca="false">B6738&amp;"_"&amp;C6738</f>
        <v>14_2024-11-27</v>
      </c>
    </row>
    <row r="6739" customFormat="false" ht="15" hidden="false" customHeight="false" outlineLevel="0" collapsed="false">
      <c r="A6739" s="3" t="n">
        <v>6738</v>
      </c>
      <c r="B6739" s="3" t="n">
        <v>14</v>
      </c>
      <c r="C6739" s="3" t="s">
        <v>294</v>
      </c>
      <c r="D6739" s="4" t="n">
        <v>74.17</v>
      </c>
      <c r="E6739" s="4" t="n">
        <v>74.48</v>
      </c>
      <c r="F6739" s="4" t="n">
        <v>74</v>
      </c>
      <c r="G6739" s="4" t="n">
        <v>74.2</v>
      </c>
      <c r="H6739" s="5" t="n">
        <v>4814713</v>
      </c>
      <c r="I6739" s="3"/>
      <c r="J6739" s="3" t="n">
        <f aca="false">ROUND((G6739-G6738)/G6738*100,2)</f>
        <v>1.69</v>
      </c>
      <c r="K6739" s="3" t="str">
        <f aca="false">B6739&amp;"_"&amp;C6739</f>
        <v>14_2024-11-28</v>
      </c>
    </row>
    <row r="6740" customFormat="false" ht="15" hidden="false" customHeight="false" outlineLevel="0" collapsed="false">
      <c r="A6740" s="3" t="n">
        <v>6739</v>
      </c>
      <c r="B6740" s="3" t="n">
        <v>14</v>
      </c>
      <c r="C6740" s="3" t="s">
        <v>295</v>
      </c>
      <c r="D6740" s="4" t="n">
        <v>73.83</v>
      </c>
      <c r="E6740" s="4" t="n">
        <v>74.17</v>
      </c>
      <c r="F6740" s="4" t="n">
        <v>73.58</v>
      </c>
      <c r="G6740" s="4" t="n">
        <v>74.13</v>
      </c>
      <c r="H6740" s="5" t="n">
        <v>7982635</v>
      </c>
      <c r="I6740" s="3"/>
      <c r="J6740" s="3" t="n">
        <f aca="false">ROUND((G6740-G6739)/G6739*100,2)</f>
        <v>-0.09</v>
      </c>
      <c r="K6740" s="3" t="str">
        <f aca="false">B6740&amp;"_"&amp;C6740</f>
        <v>14_2024-11-29</v>
      </c>
    </row>
    <row r="6741" customFormat="false" ht="15" hidden="false" customHeight="false" outlineLevel="0" collapsed="false">
      <c r="A6741" s="3" t="n">
        <v>6740</v>
      </c>
      <c r="B6741" s="3" t="n">
        <v>14</v>
      </c>
      <c r="C6741" s="3" t="s">
        <v>296</v>
      </c>
      <c r="D6741" s="4" t="n">
        <v>74.1</v>
      </c>
      <c r="E6741" s="4" t="n">
        <v>74.52</v>
      </c>
      <c r="F6741" s="4" t="n">
        <v>73.78</v>
      </c>
      <c r="G6741" s="4" t="n">
        <v>73.95</v>
      </c>
      <c r="H6741" s="5" t="n">
        <v>3070652</v>
      </c>
      <c r="I6741" s="3"/>
      <c r="J6741" s="3" t="n">
        <f aca="false">ROUND((G6741-G6740)/G6740*100,2)</f>
        <v>-0.24</v>
      </c>
      <c r="K6741" s="3" t="str">
        <f aca="false">B6741&amp;"_"&amp;C6741</f>
        <v>14_2024-12-02</v>
      </c>
    </row>
    <row r="6742" customFormat="false" ht="15" hidden="false" customHeight="false" outlineLevel="0" collapsed="false">
      <c r="A6742" s="3" t="n">
        <v>6741</v>
      </c>
      <c r="B6742" s="3" t="n">
        <v>14</v>
      </c>
      <c r="C6742" s="3" t="s">
        <v>297</v>
      </c>
      <c r="D6742" s="4" t="n">
        <v>75.09</v>
      </c>
      <c r="E6742" s="4" t="n">
        <v>75.51</v>
      </c>
      <c r="F6742" s="4" t="n">
        <v>74.55</v>
      </c>
      <c r="G6742" s="4" t="n">
        <v>74.93</v>
      </c>
      <c r="H6742" s="5" t="n">
        <v>4471993</v>
      </c>
      <c r="I6742" s="3"/>
      <c r="J6742" s="3" t="n">
        <f aca="false">ROUND((G6742-G6741)/G6741*100,2)</f>
        <v>1.33</v>
      </c>
      <c r="K6742" s="3" t="str">
        <f aca="false">B6742&amp;"_"&amp;C6742</f>
        <v>14_2024-12-03</v>
      </c>
    </row>
    <row r="6743" customFormat="false" ht="15" hidden="false" customHeight="false" outlineLevel="0" collapsed="false">
      <c r="A6743" s="3" t="n">
        <v>6742</v>
      </c>
      <c r="B6743" s="3" t="n">
        <v>14</v>
      </c>
      <c r="C6743" s="3" t="s">
        <v>298</v>
      </c>
      <c r="D6743" s="4" t="n">
        <v>74.52</v>
      </c>
      <c r="E6743" s="4" t="n">
        <v>74.77</v>
      </c>
      <c r="F6743" s="4" t="n">
        <v>74.14</v>
      </c>
      <c r="G6743" s="4" t="n">
        <v>74.67</v>
      </c>
      <c r="H6743" s="5" t="n">
        <v>7322529</v>
      </c>
      <c r="I6743" s="3"/>
      <c r="J6743" s="3" t="n">
        <f aca="false">ROUND((G6743-G6742)/G6742*100,2)</f>
        <v>-0.35</v>
      </c>
      <c r="K6743" s="3" t="str">
        <f aca="false">B6743&amp;"_"&amp;C6743</f>
        <v>14_2024-12-04</v>
      </c>
    </row>
    <row r="6744" customFormat="false" ht="15" hidden="false" customHeight="false" outlineLevel="0" collapsed="false">
      <c r="A6744" s="3" t="n">
        <v>6743</v>
      </c>
      <c r="B6744" s="3" t="n">
        <v>14</v>
      </c>
      <c r="C6744" s="3" t="s">
        <v>299</v>
      </c>
      <c r="D6744" s="4" t="n">
        <v>72.98</v>
      </c>
      <c r="E6744" s="4" t="n">
        <v>73.36</v>
      </c>
      <c r="F6744" s="4" t="n">
        <v>72.77</v>
      </c>
      <c r="G6744" s="4" t="n">
        <v>73.23</v>
      </c>
      <c r="H6744" s="5" t="n">
        <v>3765223</v>
      </c>
      <c r="I6744" s="3"/>
      <c r="J6744" s="3" t="n">
        <f aca="false">ROUND((G6744-G6743)/G6743*100,2)</f>
        <v>-1.93</v>
      </c>
      <c r="K6744" s="3" t="str">
        <f aca="false">B6744&amp;"_"&amp;C6744</f>
        <v>14_2024-12-05</v>
      </c>
    </row>
    <row r="6745" customFormat="false" ht="15" hidden="false" customHeight="false" outlineLevel="0" collapsed="false">
      <c r="A6745" s="3" t="n">
        <v>6744</v>
      </c>
      <c r="B6745" s="3" t="n">
        <v>14</v>
      </c>
      <c r="C6745" s="3" t="s">
        <v>300</v>
      </c>
      <c r="D6745" s="4" t="n">
        <v>73.17</v>
      </c>
      <c r="E6745" s="4" t="n">
        <v>73.6</v>
      </c>
      <c r="F6745" s="4" t="n">
        <v>72.9</v>
      </c>
      <c r="G6745" s="4" t="n">
        <v>73.4</v>
      </c>
      <c r="H6745" s="5" t="n">
        <v>7234319</v>
      </c>
      <c r="I6745" s="3"/>
      <c r="J6745" s="3" t="n">
        <f aca="false">ROUND((G6745-G6744)/G6744*100,2)</f>
        <v>0.23</v>
      </c>
      <c r="K6745" s="3" t="str">
        <f aca="false">B6745&amp;"_"&amp;C6745</f>
        <v>14_2024-12-06</v>
      </c>
    </row>
    <row r="6746" customFormat="false" ht="15" hidden="false" customHeight="false" outlineLevel="0" collapsed="false">
      <c r="A6746" s="3" t="n">
        <v>6745</v>
      </c>
      <c r="B6746" s="3" t="n">
        <v>14</v>
      </c>
      <c r="C6746" s="3" t="s">
        <v>301</v>
      </c>
      <c r="D6746" s="4" t="n">
        <v>72.58</v>
      </c>
      <c r="E6746" s="4" t="n">
        <v>72.86</v>
      </c>
      <c r="F6746" s="4" t="n">
        <v>72.16</v>
      </c>
      <c r="G6746" s="4" t="n">
        <v>72.8</v>
      </c>
      <c r="H6746" s="5" t="n">
        <v>7295852</v>
      </c>
      <c r="I6746" s="3"/>
      <c r="J6746" s="3" t="n">
        <f aca="false">ROUND((G6746-G6745)/G6745*100,2)</f>
        <v>-0.82</v>
      </c>
      <c r="K6746" s="3" t="str">
        <f aca="false">B6746&amp;"_"&amp;C6746</f>
        <v>14_2024-12-09</v>
      </c>
    </row>
    <row r="6747" customFormat="false" ht="15" hidden="false" customHeight="false" outlineLevel="0" collapsed="false">
      <c r="A6747" s="3" t="n">
        <v>6746</v>
      </c>
      <c r="B6747" s="3" t="n">
        <v>14</v>
      </c>
      <c r="C6747" s="3" t="s">
        <v>302</v>
      </c>
      <c r="D6747" s="4" t="n">
        <v>71.5</v>
      </c>
      <c r="E6747" s="4" t="n">
        <v>71.53</v>
      </c>
      <c r="F6747" s="4" t="n">
        <v>71.04</v>
      </c>
      <c r="G6747" s="4" t="n">
        <v>71.31</v>
      </c>
      <c r="H6747" s="5" t="n">
        <v>5425915</v>
      </c>
      <c r="I6747" s="3"/>
      <c r="J6747" s="3" t="n">
        <f aca="false">ROUND((G6747-G6746)/G6746*100,2)</f>
        <v>-2.05</v>
      </c>
      <c r="K6747" s="3" t="str">
        <f aca="false">B6747&amp;"_"&amp;C6747</f>
        <v>14_2024-12-10</v>
      </c>
    </row>
    <row r="6748" customFormat="false" ht="15" hidden="false" customHeight="false" outlineLevel="0" collapsed="false">
      <c r="A6748" s="3" t="n">
        <v>6747</v>
      </c>
      <c r="B6748" s="3" t="n">
        <v>14</v>
      </c>
      <c r="C6748" s="3" t="s">
        <v>303</v>
      </c>
      <c r="D6748" s="4" t="n">
        <v>71.32</v>
      </c>
      <c r="E6748" s="4" t="n">
        <v>71.56</v>
      </c>
      <c r="F6748" s="4" t="n">
        <v>70.81</v>
      </c>
      <c r="G6748" s="4" t="n">
        <v>71.12</v>
      </c>
      <c r="H6748" s="5" t="n">
        <v>2622741</v>
      </c>
      <c r="I6748" s="3"/>
      <c r="J6748" s="3" t="n">
        <f aca="false">ROUND((G6748-G6747)/G6747*100,2)</f>
        <v>-0.27</v>
      </c>
      <c r="K6748" s="3" t="str">
        <f aca="false">B6748&amp;"_"&amp;C6748</f>
        <v>14_2024-12-11</v>
      </c>
    </row>
    <row r="6749" customFormat="false" ht="15" hidden="false" customHeight="false" outlineLevel="0" collapsed="false">
      <c r="A6749" s="3" t="n">
        <v>6748</v>
      </c>
      <c r="B6749" s="3" t="n">
        <v>14</v>
      </c>
      <c r="C6749" s="3" t="s">
        <v>304</v>
      </c>
      <c r="D6749" s="4" t="n">
        <v>69.52</v>
      </c>
      <c r="E6749" s="4" t="n">
        <v>69.79</v>
      </c>
      <c r="F6749" s="4" t="n">
        <v>69.33</v>
      </c>
      <c r="G6749" s="4" t="n">
        <v>69.4</v>
      </c>
      <c r="H6749" s="5" t="n">
        <v>2036714</v>
      </c>
      <c r="I6749" s="3"/>
      <c r="J6749" s="3" t="n">
        <f aca="false">ROUND((G6749-G6748)/G6748*100,2)</f>
        <v>-2.42</v>
      </c>
      <c r="K6749" s="3" t="str">
        <f aca="false">B6749&amp;"_"&amp;C6749</f>
        <v>14_2024-12-12</v>
      </c>
    </row>
    <row r="6750" customFormat="false" ht="15" hidden="false" customHeight="false" outlineLevel="0" collapsed="false">
      <c r="A6750" s="3" t="n">
        <v>6749</v>
      </c>
      <c r="B6750" s="3" t="n">
        <v>14</v>
      </c>
      <c r="C6750" s="3" t="s">
        <v>305</v>
      </c>
      <c r="D6750" s="4" t="n">
        <v>70.68</v>
      </c>
      <c r="E6750" s="4" t="n">
        <v>71.11</v>
      </c>
      <c r="F6750" s="4" t="n">
        <v>70.42</v>
      </c>
      <c r="G6750" s="4" t="n">
        <v>70.95</v>
      </c>
      <c r="H6750" s="5" t="n">
        <v>5826415</v>
      </c>
      <c r="I6750" s="3"/>
      <c r="J6750" s="3" t="n">
        <f aca="false">ROUND((G6750-G6749)/G6749*100,2)</f>
        <v>2.23</v>
      </c>
      <c r="K6750" s="3" t="str">
        <f aca="false">B6750&amp;"_"&amp;C6750</f>
        <v>14_2024-12-13</v>
      </c>
    </row>
    <row r="6751" customFormat="false" ht="15" hidden="false" customHeight="false" outlineLevel="0" collapsed="false">
      <c r="A6751" s="3" t="n">
        <v>6750</v>
      </c>
      <c r="B6751" s="3" t="n">
        <v>14</v>
      </c>
      <c r="C6751" s="3" t="s">
        <v>306</v>
      </c>
      <c r="D6751" s="4" t="n">
        <v>72.13</v>
      </c>
      <c r="E6751" s="4" t="n">
        <v>72.62</v>
      </c>
      <c r="F6751" s="4" t="n">
        <v>71.9</v>
      </c>
      <c r="G6751" s="4" t="n">
        <v>72.32</v>
      </c>
      <c r="H6751" s="5" t="n">
        <v>1541242</v>
      </c>
      <c r="I6751" s="3"/>
      <c r="J6751" s="3" t="n">
        <f aca="false">ROUND((G6751-G6750)/G6750*100,2)</f>
        <v>1.93</v>
      </c>
      <c r="K6751" s="3" t="str">
        <f aca="false">B6751&amp;"_"&amp;C6751</f>
        <v>14_2024-12-16</v>
      </c>
    </row>
    <row r="6752" customFormat="false" ht="15" hidden="false" customHeight="false" outlineLevel="0" collapsed="false">
      <c r="A6752" s="3" t="n">
        <v>6751</v>
      </c>
      <c r="B6752" s="3" t="n">
        <v>14</v>
      </c>
      <c r="C6752" s="3" t="s">
        <v>307</v>
      </c>
      <c r="D6752" s="4" t="n">
        <v>72.32</v>
      </c>
      <c r="E6752" s="4" t="n">
        <v>72.49</v>
      </c>
      <c r="F6752" s="4" t="n">
        <v>72.04</v>
      </c>
      <c r="G6752" s="4" t="n">
        <v>72.2</v>
      </c>
      <c r="H6752" s="5" t="n">
        <v>5416554</v>
      </c>
      <c r="I6752" s="3"/>
      <c r="J6752" s="3" t="n">
        <f aca="false">ROUND((G6752-G6751)/G6751*100,2)</f>
        <v>-0.17</v>
      </c>
      <c r="K6752" s="3" t="str">
        <f aca="false">B6752&amp;"_"&amp;C6752</f>
        <v>14_2024-12-17</v>
      </c>
    </row>
    <row r="6753" customFormat="false" ht="15" hidden="false" customHeight="false" outlineLevel="0" collapsed="false">
      <c r="A6753" s="3" t="n">
        <v>6752</v>
      </c>
      <c r="B6753" s="3" t="n">
        <v>14</v>
      </c>
      <c r="C6753" s="3" t="s">
        <v>308</v>
      </c>
      <c r="D6753" s="4" t="n">
        <v>70.6</v>
      </c>
      <c r="E6753" s="4" t="n">
        <v>70.93</v>
      </c>
      <c r="F6753" s="4" t="n">
        <v>70.51</v>
      </c>
      <c r="G6753" s="4" t="n">
        <v>70.86</v>
      </c>
      <c r="H6753" s="5" t="n">
        <v>1240461</v>
      </c>
      <c r="I6753" s="3"/>
      <c r="J6753" s="3" t="n">
        <f aca="false">ROUND((G6753-G6752)/G6752*100,2)</f>
        <v>-1.86</v>
      </c>
      <c r="K6753" s="3" t="str">
        <f aca="false">B6753&amp;"_"&amp;C6753</f>
        <v>14_2024-12-18</v>
      </c>
    </row>
    <row r="6754" customFormat="false" ht="15" hidden="false" customHeight="false" outlineLevel="0" collapsed="false">
      <c r="A6754" s="3" t="n">
        <v>6753</v>
      </c>
      <c r="B6754" s="3" t="n">
        <v>14</v>
      </c>
      <c r="C6754" s="3" t="s">
        <v>309</v>
      </c>
      <c r="D6754" s="4" t="n">
        <v>69.46</v>
      </c>
      <c r="E6754" s="4" t="n">
        <v>69.8</v>
      </c>
      <c r="F6754" s="4" t="n">
        <v>69.08</v>
      </c>
      <c r="G6754" s="4" t="n">
        <v>69.57</v>
      </c>
      <c r="H6754" s="5" t="n">
        <v>2113288</v>
      </c>
      <c r="I6754" s="3"/>
      <c r="J6754" s="3" t="n">
        <f aca="false">ROUND((G6754-G6753)/G6753*100,2)</f>
        <v>-1.82</v>
      </c>
      <c r="K6754" s="3" t="str">
        <f aca="false">B6754&amp;"_"&amp;C6754</f>
        <v>14_2024-12-19</v>
      </c>
    </row>
    <row r="6755" customFormat="false" ht="15" hidden="false" customHeight="false" outlineLevel="0" collapsed="false">
      <c r="A6755" s="3" t="n">
        <v>6754</v>
      </c>
      <c r="B6755" s="3" t="n">
        <v>14</v>
      </c>
      <c r="C6755" s="3" t="s">
        <v>310</v>
      </c>
      <c r="D6755" s="4" t="n">
        <v>70.05</v>
      </c>
      <c r="E6755" s="4" t="n">
        <v>70.26</v>
      </c>
      <c r="F6755" s="4" t="n">
        <v>69.82</v>
      </c>
      <c r="G6755" s="4" t="n">
        <v>69.83</v>
      </c>
      <c r="H6755" s="5" t="n">
        <v>6119749</v>
      </c>
      <c r="I6755" s="3"/>
      <c r="J6755" s="3" t="n">
        <f aca="false">ROUND((G6755-G6754)/G6754*100,2)</f>
        <v>0.37</v>
      </c>
      <c r="K6755" s="3" t="str">
        <f aca="false">B6755&amp;"_"&amp;C6755</f>
        <v>14_2024-12-20</v>
      </c>
    </row>
    <row r="6756" customFormat="false" ht="15" hidden="false" customHeight="false" outlineLevel="0" collapsed="false">
      <c r="A6756" s="3" t="n">
        <v>6755</v>
      </c>
      <c r="B6756" s="3" t="n">
        <v>14</v>
      </c>
      <c r="C6756" s="3" t="s">
        <v>311</v>
      </c>
      <c r="D6756" s="4" t="n">
        <v>70.92</v>
      </c>
      <c r="E6756" s="4" t="n">
        <v>71.48</v>
      </c>
      <c r="F6756" s="4" t="n">
        <v>70.5</v>
      </c>
      <c r="G6756" s="4" t="n">
        <v>71.14</v>
      </c>
      <c r="H6756" s="5" t="n">
        <v>4012109</v>
      </c>
      <c r="I6756" s="3"/>
      <c r="J6756" s="3" t="n">
        <f aca="false">ROUND((G6756-G6755)/G6755*100,2)</f>
        <v>1.88</v>
      </c>
      <c r="K6756" s="3" t="str">
        <f aca="false">B6756&amp;"_"&amp;C6756</f>
        <v>14_2024-12-23</v>
      </c>
    </row>
    <row r="6757" customFormat="false" ht="15" hidden="false" customHeight="false" outlineLevel="0" collapsed="false">
      <c r="A6757" s="3" t="n">
        <v>6756</v>
      </c>
      <c r="B6757" s="3" t="n">
        <v>14</v>
      </c>
      <c r="C6757" s="3" t="s">
        <v>312</v>
      </c>
      <c r="D6757" s="4" t="n">
        <v>72.1</v>
      </c>
      <c r="E6757" s="4" t="n">
        <v>72.33</v>
      </c>
      <c r="F6757" s="4" t="n">
        <v>71.59</v>
      </c>
      <c r="G6757" s="4" t="n">
        <v>71.91</v>
      </c>
      <c r="H6757" s="5" t="n">
        <v>7648137</v>
      </c>
      <c r="I6757" s="3"/>
      <c r="J6757" s="3" t="n">
        <f aca="false">ROUND((G6757-G6756)/G6756*100,2)</f>
        <v>1.08</v>
      </c>
      <c r="K6757" s="3" t="str">
        <f aca="false">B6757&amp;"_"&amp;C6757</f>
        <v>14_2024-12-24</v>
      </c>
    </row>
    <row r="6758" customFormat="false" ht="15" hidden="false" customHeight="false" outlineLevel="0" collapsed="false">
      <c r="A6758" s="3" t="n">
        <v>6757</v>
      </c>
      <c r="B6758" s="3" t="n">
        <v>14</v>
      </c>
      <c r="C6758" s="3" t="s">
        <v>313</v>
      </c>
      <c r="D6758" s="4" t="n">
        <v>73.07</v>
      </c>
      <c r="E6758" s="4" t="n">
        <v>73.39</v>
      </c>
      <c r="F6758" s="4" t="n">
        <v>72.69</v>
      </c>
      <c r="G6758" s="4" t="n">
        <v>73.17</v>
      </c>
      <c r="H6758" s="5" t="n">
        <v>6155093</v>
      </c>
      <c r="I6758" s="3"/>
      <c r="J6758" s="3" t="n">
        <f aca="false">ROUND((G6758-G6757)/G6757*100,2)</f>
        <v>1.75</v>
      </c>
      <c r="K6758" s="3" t="str">
        <f aca="false">B6758&amp;"_"&amp;C6758</f>
        <v>14_2024-12-25</v>
      </c>
    </row>
    <row r="6759" customFormat="false" ht="15" hidden="false" customHeight="false" outlineLevel="0" collapsed="false">
      <c r="A6759" s="3" t="n">
        <v>6758</v>
      </c>
      <c r="B6759" s="3" t="n">
        <v>14</v>
      </c>
      <c r="C6759" s="3" t="s">
        <v>314</v>
      </c>
      <c r="D6759" s="4" t="n">
        <v>73.18</v>
      </c>
      <c r="E6759" s="4" t="n">
        <v>73.32</v>
      </c>
      <c r="F6759" s="4" t="n">
        <v>73.17</v>
      </c>
      <c r="G6759" s="4" t="n">
        <v>73.22</v>
      </c>
      <c r="H6759" s="5" t="n">
        <v>1783373</v>
      </c>
      <c r="I6759" s="3"/>
      <c r="J6759" s="3" t="n">
        <f aca="false">ROUND((G6759-G6758)/G6758*100,2)</f>
        <v>0.07</v>
      </c>
      <c r="K6759" s="3" t="str">
        <f aca="false">B6759&amp;"_"&amp;C6759</f>
        <v>14_2024-12-26</v>
      </c>
    </row>
    <row r="6760" customFormat="false" ht="15" hidden="false" customHeight="false" outlineLevel="0" collapsed="false">
      <c r="A6760" s="3" t="n">
        <v>6759</v>
      </c>
      <c r="B6760" s="3" t="n">
        <v>14</v>
      </c>
      <c r="C6760" s="3" t="s">
        <v>315</v>
      </c>
      <c r="D6760" s="4" t="n">
        <v>72.28</v>
      </c>
      <c r="E6760" s="4" t="n">
        <v>72.64</v>
      </c>
      <c r="F6760" s="4" t="n">
        <v>71.87</v>
      </c>
      <c r="G6760" s="4" t="n">
        <v>72.29</v>
      </c>
      <c r="H6760" s="5" t="n">
        <v>2065367</v>
      </c>
      <c r="I6760" s="3"/>
      <c r="J6760" s="3" t="n">
        <f aca="false">ROUND((G6760-G6759)/G6759*100,2)</f>
        <v>-1.27</v>
      </c>
      <c r="K6760" s="3" t="str">
        <f aca="false">B6760&amp;"_"&amp;C6760</f>
        <v>14_2024-12-27</v>
      </c>
    </row>
    <row r="6761" customFormat="false" ht="15" hidden="false" customHeight="false" outlineLevel="0" collapsed="false">
      <c r="A6761" s="3" t="n">
        <v>6760</v>
      </c>
      <c r="B6761" s="3" t="n">
        <v>14</v>
      </c>
      <c r="C6761" s="3" t="s">
        <v>316</v>
      </c>
      <c r="D6761" s="4" t="n">
        <v>71.68</v>
      </c>
      <c r="E6761" s="4" t="n">
        <v>71.81</v>
      </c>
      <c r="F6761" s="4" t="n">
        <v>71.19</v>
      </c>
      <c r="G6761" s="4" t="n">
        <v>71.48</v>
      </c>
      <c r="H6761" s="5" t="n">
        <v>3207605</v>
      </c>
      <c r="I6761" s="3"/>
      <c r="J6761" s="3" t="n">
        <f aca="false">ROUND((G6761-G6760)/G6760*100,2)</f>
        <v>-1.12</v>
      </c>
      <c r="K6761" s="3" t="str">
        <f aca="false">B6761&amp;"_"&amp;C6761</f>
        <v>14_2024-12-30</v>
      </c>
    </row>
    <row r="6762" customFormat="false" ht="15" hidden="false" customHeight="false" outlineLevel="0" collapsed="false">
      <c r="A6762" s="3" t="n">
        <v>6761</v>
      </c>
      <c r="B6762" s="3" t="n">
        <v>14</v>
      </c>
      <c r="C6762" s="3" t="s">
        <v>317</v>
      </c>
      <c r="D6762" s="4" t="n">
        <v>71.98</v>
      </c>
      <c r="E6762" s="4" t="n">
        <v>72.14</v>
      </c>
      <c r="F6762" s="4" t="n">
        <v>71.7</v>
      </c>
      <c r="G6762" s="4" t="n">
        <v>72.11</v>
      </c>
      <c r="H6762" s="5" t="n">
        <v>706014</v>
      </c>
      <c r="I6762" s="3"/>
      <c r="J6762" s="3" t="n">
        <f aca="false">ROUND((G6762-G6761)/G6761*100,2)</f>
        <v>0.88</v>
      </c>
      <c r="K6762" s="3" t="str">
        <f aca="false">B6762&amp;"_"&amp;C6762</f>
        <v>14_2024-12-31</v>
      </c>
    </row>
    <row r="6763" customFormat="false" ht="15" hidden="false" customHeight="false" outlineLevel="0" collapsed="false">
      <c r="A6763" s="3" t="n">
        <v>6762</v>
      </c>
      <c r="B6763" s="3" t="n">
        <v>14</v>
      </c>
      <c r="C6763" s="3" t="s">
        <v>318</v>
      </c>
      <c r="D6763" s="4" t="n">
        <v>73.87</v>
      </c>
      <c r="E6763" s="4" t="n">
        <v>74.12</v>
      </c>
      <c r="F6763" s="4" t="n">
        <v>73.63</v>
      </c>
      <c r="G6763" s="4" t="n">
        <v>73.97</v>
      </c>
      <c r="H6763" s="5" t="n">
        <v>4263504</v>
      </c>
      <c r="I6763" s="3"/>
      <c r="J6763" s="3" t="n">
        <f aca="false">ROUND((G6763-G6762)/G6762*100,2)</f>
        <v>2.58</v>
      </c>
      <c r="K6763" s="3" t="str">
        <f aca="false">B6763&amp;"_"&amp;C6763</f>
        <v>14_2025-01-01</v>
      </c>
    </row>
    <row r="6764" customFormat="false" ht="15" hidden="false" customHeight="false" outlineLevel="0" collapsed="false">
      <c r="A6764" s="3" t="n">
        <v>6763</v>
      </c>
      <c r="B6764" s="3" t="n">
        <v>14</v>
      </c>
      <c r="C6764" s="3" t="s">
        <v>319</v>
      </c>
      <c r="D6764" s="4" t="n">
        <v>74.86</v>
      </c>
      <c r="E6764" s="4" t="n">
        <v>75.06</v>
      </c>
      <c r="F6764" s="4" t="n">
        <v>74.5</v>
      </c>
      <c r="G6764" s="4" t="n">
        <v>74.6</v>
      </c>
      <c r="H6764" s="5" t="n">
        <v>4224300</v>
      </c>
      <c r="I6764" s="3"/>
      <c r="J6764" s="3" t="n">
        <f aca="false">ROUND((G6764-G6763)/G6763*100,2)</f>
        <v>0.85</v>
      </c>
      <c r="K6764" s="3" t="str">
        <f aca="false">B6764&amp;"_"&amp;C6764</f>
        <v>14_2025-01-02</v>
      </c>
    </row>
    <row r="6765" customFormat="false" ht="15" hidden="false" customHeight="false" outlineLevel="0" collapsed="false">
      <c r="A6765" s="3" t="n">
        <v>6764</v>
      </c>
      <c r="B6765" s="3" t="n">
        <v>14</v>
      </c>
      <c r="C6765" s="3" t="s">
        <v>320</v>
      </c>
      <c r="D6765" s="4" t="n">
        <v>75.51</v>
      </c>
      <c r="E6765" s="4" t="n">
        <v>75.86</v>
      </c>
      <c r="F6765" s="4" t="n">
        <v>75.28</v>
      </c>
      <c r="G6765" s="4" t="n">
        <v>75.66</v>
      </c>
      <c r="H6765" s="5" t="n">
        <v>6003774</v>
      </c>
      <c r="I6765" s="3"/>
      <c r="J6765" s="3" t="n">
        <f aca="false">ROUND((G6765-G6764)/G6764*100,2)</f>
        <v>1.42</v>
      </c>
      <c r="K6765" s="3" t="str">
        <f aca="false">B6765&amp;"_"&amp;C6765</f>
        <v>14_2025-01-03</v>
      </c>
    </row>
    <row r="6766" customFormat="false" ht="15" hidden="false" customHeight="false" outlineLevel="0" collapsed="false">
      <c r="A6766" s="3" t="n">
        <v>6765</v>
      </c>
      <c r="B6766" s="3" t="n">
        <v>14</v>
      </c>
      <c r="C6766" s="3" t="s">
        <v>321</v>
      </c>
      <c r="D6766" s="4" t="n">
        <v>73.68</v>
      </c>
      <c r="E6766" s="4" t="n">
        <v>73.96</v>
      </c>
      <c r="F6766" s="4" t="n">
        <v>73.21</v>
      </c>
      <c r="G6766" s="4" t="n">
        <v>73.38</v>
      </c>
      <c r="H6766" s="5" t="n">
        <v>5449095</v>
      </c>
      <c r="I6766" s="3"/>
      <c r="J6766" s="3" t="n">
        <f aca="false">ROUND((G6766-G6765)/G6765*100,2)</f>
        <v>-3.01</v>
      </c>
      <c r="K6766" s="3" t="str">
        <f aca="false">B6766&amp;"_"&amp;C6766</f>
        <v>14_2025-01-06</v>
      </c>
    </row>
    <row r="6767" customFormat="false" ht="15" hidden="false" customHeight="false" outlineLevel="0" collapsed="false">
      <c r="A6767" s="3" t="n">
        <v>6766</v>
      </c>
      <c r="B6767" s="3" t="n">
        <v>14</v>
      </c>
      <c r="C6767" s="3" t="s">
        <v>322</v>
      </c>
      <c r="D6767" s="4" t="n">
        <v>72.71</v>
      </c>
      <c r="E6767" s="4" t="n">
        <v>72.86</v>
      </c>
      <c r="F6767" s="4" t="n">
        <v>72.3</v>
      </c>
      <c r="G6767" s="4" t="n">
        <v>72.52</v>
      </c>
      <c r="H6767" s="5" t="n">
        <v>2914480</v>
      </c>
      <c r="I6767" s="3"/>
      <c r="J6767" s="3" t="n">
        <f aca="false">ROUND((G6767-G6766)/G6766*100,2)</f>
        <v>-1.17</v>
      </c>
      <c r="K6767" s="3" t="str">
        <f aca="false">B6767&amp;"_"&amp;C6767</f>
        <v>14_2025-01-07</v>
      </c>
    </row>
    <row r="6768" customFormat="false" ht="15" hidden="false" customHeight="false" outlineLevel="0" collapsed="false">
      <c r="A6768" s="3" t="n">
        <v>6767</v>
      </c>
      <c r="B6768" s="3" t="n">
        <v>14</v>
      </c>
      <c r="C6768" s="3" t="s">
        <v>323</v>
      </c>
      <c r="D6768" s="4" t="n">
        <v>72.48</v>
      </c>
      <c r="E6768" s="4" t="n">
        <v>72.55</v>
      </c>
      <c r="F6768" s="4" t="n">
        <v>72.41</v>
      </c>
      <c r="G6768" s="4" t="n">
        <v>72.48</v>
      </c>
      <c r="H6768" s="5" t="n">
        <v>5309306</v>
      </c>
      <c r="I6768" s="3"/>
      <c r="J6768" s="3" t="n">
        <f aca="false">ROUND((G6768-G6767)/G6767*100,2)</f>
        <v>-0.06</v>
      </c>
      <c r="K6768" s="3" t="str">
        <f aca="false">B6768&amp;"_"&amp;C6768</f>
        <v>14_2025-01-08</v>
      </c>
    </row>
    <row r="6769" customFormat="false" ht="15" hidden="false" customHeight="false" outlineLevel="0" collapsed="false">
      <c r="A6769" s="3" t="n">
        <v>6768</v>
      </c>
      <c r="B6769" s="3" t="n">
        <v>14</v>
      </c>
      <c r="C6769" s="3" t="s">
        <v>324</v>
      </c>
      <c r="D6769" s="4" t="n">
        <v>72.58</v>
      </c>
      <c r="E6769" s="4" t="n">
        <v>72.68</v>
      </c>
      <c r="F6769" s="4" t="n">
        <v>71.98</v>
      </c>
      <c r="G6769" s="4" t="n">
        <v>72.3</v>
      </c>
      <c r="H6769" s="5" t="n">
        <v>4613734</v>
      </c>
      <c r="I6769" s="3"/>
      <c r="J6769" s="3" t="n">
        <f aca="false">ROUND((G6769-G6768)/G6768*100,2)</f>
        <v>-0.25</v>
      </c>
      <c r="K6769" s="3" t="str">
        <f aca="false">B6769&amp;"_"&amp;C6769</f>
        <v>14_2025-01-09</v>
      </c>
    </row>
    <row r="6770" customFormat="false" ht="15" hidden="false" customHeight="false" outlineLevel="0" collapsed="false">
      <c r="A6770" s="3" t="n">
        <v>6769</v>
      </c>
      <c r="B6770" s="3" t="n">
        <v>14</v>
      </c>
      <c r="C6770" s="3" t="s">
        <v>325</v>
      </c>
      <c r="D6770" s="4" t="n">
        <v>71.74</v>
      </c>
      <c r="E6770" s="4" t="n">
        <v>72.13</v>
      </c>
      <c r="F6770" s="4" t="n">
        <v>71.57</v>
      </c>
      <c r="G6770" s="4" t="n">
        <v>71.63</v>
      </c>
      <c r="H6770" s="5" t="n">
        <v>3207548</v>
      </c>
      <c r="I6770" s="3"/>
      <c r="J6770" s="3" t="n">
        <f aca="false">ROUND((G6770-G6769)/G6769*100,2)</f>
        <v>-0.93</v>
      </c>
      <c r="K6770" s="3" t="str">
        <f aca="false">B6770&amp;"_"&amp;C6770</f>
        <v>14_2025-01-10</v>
      </c>
    </row>
    <row r="6771" customFormat="false" ht="15" hidden="false" customHeight="false" outlineLevel="0" collapsed="false">
      <c r="A6771" s="3" t="n">
        <v>6770</v>
      </c>
      <c r="B6771" s="3" t="n">
        <v>14</v>
      </c>
      <c r="C6771" s="3" t="s">
        <v>326</v>
      </c>
      <c r="D6771" s="4" t="n">
        <v>71.11</v>
      </c>
      <c r="E6771" s="4" t="n">
        <v>71.41</v>
      </c>
      <c r="F6771" s="4" t="n">
        <v>70.76</v>
      </c>
      <c r="G6771" s="4" t="n">
        <v>71.34</v>
      </c>
      <c r="H6771" s="5" t="n">
        <v>2417141</v>
      </c>
      <c r="I6771" s="3"/>
      <c r="J6771" s="3" t="n">
        <f aca="false">ROUND((G6771-G6770)/G6770*100,2)</f>
        <v>-0.4</v>
      </c>
      <c r="K6771" s="3" t="str">
        <f aca="false">B6771&amp;"_"&amp;C6771</f>
        <v>14_2025-01-13</v>
      </c>
    </row>
    <row r="6772" customFormat="false" ht="15" hidden="false" customHeight="false" outlineLevel="0" collapsed="false">
      <c r="A6772" s="3" t="n">
        <v>6771</v>
      </c>
      <c r="B6772" s="3" t="n">
        <v>14</v>
      </c>
      <c r="C6772" s="3" t="s">
        <v>327</v>
      </c>
      <c r="D6772" s="4" t="n">
        <v>70.43</v>
      </c>
      <c r="E6772" s="4" t="n">
        <v>70.51</v>
      </c>
      <c r="F6772" s="4" t="n">
        <v>70.05</v>
      </c>
      <c r="G6772" s="4" t="n">
        <v>70.49</v>
      </c>
      <c r="H6772" s="5" t="n">
        <v>4974034</v>
      </c>
      <c r="I6772" s="3"/>
      <c r="J6772" s="3" t="n">
        <f aca="false">ROUND((G6772-G6771)/G6771*100,2)</f>
        <v>-1.19</v>
      </c>
      <c r="K6772" s="3" t="str">
        <f aca="false">B6772&amp;"_"&amp;C6772</f>
        <v>14_2025-01-14</v>
      </c>
    </row>
    <row r="6773" customFormat="false" ht="15" hidden="false" customHeight="false" outlineLevel="0" collapsed="false">
      <c r="A6773" s="3" t="n">
        <v>6772</v>
      </c>
      <c r="B6773" s="3" t="n">
        <v>14</v>
      </c>
      <c r="C6773" s="3" t="s">
        <v>328</v>
      </c>
      <c r="D6773" s="4" t="n">
        <v>70.82</v>
      </c>
      <c r="E6773" s="4" t="n">
        <v>70.98</v>
      </c>
      <c r="F6773" s="4" t="n">
        <v>70.8</v>
      </c>
      <c r="G6773" s="4" t="n">
        <v>70.9</v>
      </c>
      <c r="H6773" s="5" t="n">
        <v>2860985</v>
      </c>
      <c r="I6773" s="3"/>
      <c r="J6773" s="3" t="n">
        <f aca="false">ROUND((G6773-G6772)/G6772*100,2)</f>
        <v>0.58</v>
      </c>
      <c r="K6773" s="3" t="str">
        <f aca="false">B6773&amp;"_"&amp;C6773</f>
        <v>14_2025-01-15</v>
      </c>
    </row>
    <row r="6774" customFormat="false" ht="15" hidden="false" customHeight="false" outlineLevel="0" collapsed="false">
      <c r="A6774" s="3" t="n">
        <v>6773</v>
      </c>
      <c r="B6774" s="3" t="n">
        <v>14</v>
      </c>
      <c r="C6774" s="3" t="s">
        <v>329</v>
      </c>
      <c r="D6774" s="4" t="n">
        <v>72.48</v>
      </c>
      <c r="E6774" s="4" t="n">
        <v>72.6</v>
      </c>
      <c r="F6774" s="4" t="n">
        <v>71.94</v>
      </c>
      <c r="G6774" s="4" t="n">
        <v>72.35</v>
      </c>
      <c r="H6774" s="5" t="n">
        <v>6514790</v>
      </c>
      <c r="I6774" s="3"/>
      <c r="J6774" s="3" t="n">
        <f aca="false">ROUND((G6774-G6773)/G6773*100,2)</f>
        <v>2.05</v>
      </c>
      <c r="K6774" s="3" t="str">
        <f aca="false">B6774&amp;"_"&amp;C6774</f>
        <v>14_2025-01-16</v>
      </c>
    </row>
    <row r="6775" customFormat="false" ht="15" hidden="false" customHeight="false" outlineLevel="0" collapsed="false">
      <c r="A6775" s="3" t="n">
        <v>6774</v>
      </c>
      <c r="B6775" s="3" t="n">
        <v>14</v>
      </c>
      <c r="C6775" s="3" t="s">
        <v>330</v>
      </c>
      <c r="D6775" s="4" t="n">
        <v>73.14</v>
      </c>
      <c r="E6775" s="4" t="n">
        <v>73.34</v>
      </c>
      <c r="F6775" s="4" t="n">
        <v>72.71</v>
      </c>
      <c r="G6775" s="4" t="n">
        <v>73.01</v>
      </c>
      <c r="H6775" s="5" t="n">
        <v>2536373</v>
      </c>
      <c r="I6775" s="3"/>
      <c r="J6775" s="3" t="n">
        <f aca="false">ROUND((G6775-G6774)/G6774*100,2)</f>
        <v>0.91</v>
      </c>
      <c r="K6775" s="3" t="str">
        <f aca="false">B6775&amp;"_"&amp;C6775</f>
        <v>14_2025-01-17</v>
      </c>
    </row>
    <row r="6776" customFormat="false" ht="15" hidden="false" customHeight="false" outlineLevel="0" collapsed="false">
      <c r="A6776" s="3" t="n">
        <v>6775</v>
      </c>
      <c r="B6776" s="3" t="n">
        <v>14</v>
      </c>
      <c r="C6776" s="3" t="s">
        <v>331</v>
      </c>
      <c r="D6776" s="4" t="n">
        <v>71.38</v>
      </c>
      <c r="E6776" s="4" t="n">
        <v>71.6</v>
      </c>
      <c r="F6776" s="4" t="n">
        <v>71.16</v>
      </c>
      <c r="G6776" s="4" t="n">
        <v>71.41</v>
      </c>
      <c r="H6776" s="5" t="n">
        <v>3541542</v>
      </c>
      <c r="I6776" s="3"/>
      <c r="J6776" s="3" t="n">
        <f aca="false">ROUND((G6776-G6775)/G6775*100,2)</f>
        <v>-2.19</v>
      </c>
      <c r="K6776" s="3" t="str">
        <f aca="false">B6776&amp;"_"&amp;C6776</f>
        <v>14_2025-01-20</v>
      </c>
    </row>
    <row r="6777" customFormat="false" ht="15" hidden="false" customHeight="false" outlineLevel="0" collapsed="false">
      <c r="A6777" s="3" t="n">
        <v>6776</v>
      </c>
      <c r="B6777" s="3" t="n">
        <v>14</v>
      </c>
      <c r="C6777" s="3" t="s">
        <v>332</v>
      </c>
      <c r="D6777" s="4" t="n">
        <v>73.32</v>
      </c>
      <c r="E6777" s="4" t="n">
        <v>73.79</v>
      </c>
      <c r="F6777" s="4" t="n">
        <v>73.25</v>
      </c>
      <c r="G6777" s="4" t="n">
        <v>73.5</v>
      </c>
      <c r="H6777" s="5" t="n">
        <v>7664949</v>
      </c>
      <c r="I6777" s="3"/>
      <c r="J6777" s="3" t="n">
        <f aca="false">ROUND((G6777-G6776)/G6776*100,2)</f>
        <v>2.93</v>
      </c>
      <c r="K6777" s="3" t="str">
        <f aca="false">B6777&amp;"_"&amp;C6777</f>
        <v>14_2025-01-21</v>
      </c>
    </row>
    <row r="6778" customFormat="false" ht="15" hidden="false" customHeight="false" outlineLevel="0" collapsed="false">
      <c r="A6778" s="3" t="n">
        <v>6777</v>
      </c>
      <c r="B6778" s="3" t="n">
        <v>14</v>
      </c>
      <c r="C6778" s="3" t="s">
        <v>333</v>
      </c>
      <c r="D6778" s="4" t="n">
        <v>74.21</v>
      </c>
      <c r="E6778" s="4" t="n">
        <v>74.53</v>
      </c>
      <c r="F6778" s="4" t="n">
        <v>74.2</v>
      </c>
      <c r="G6778" s="4" t="n">
        <v>74.24</v>
      </c>
      <c r="H6778" s="5" t="n">
        <v>5260399</v>
      </c>
      <c r="I6778" s="3"/>
      <c r="J6778" s="3" t="n">
        <f aca="false">ROUND((G6778-G6777)/G6777*100,2)</f>
        <v>1.01</v>
      </c>
      <c r="K6778" s="3" t="str">
        <f aca="false">B6778&amp;"_"&amp;C6778</f>
        <v>14_2025-01-22</v>
      </c>
    </row>
    <row r="6779" customFormat="false" ht="15" hidden="false" customHeight="false" outlineLevel="0" collapsed="false">
      <c r="A6779" s="3" t="n">
        <v>6778</v>
      </c>
      <c r="B6779" s="3" t="n">
        <v>14</v>
      </c>
      <c r="C6779" s="3" t="s">
        <v>334</v>
      </c>
      <c r="D6779" s="4" t="n">
        <v>71.57</v>
      </c>
      <c r="E6779" s="4" t="n">
        <v>71.6</v>
      </c>
      <c r="F6779" s="4" t="n">
        <v>71.44</v>
      </c>
      <c r="G6779" s="4" t="n">
        <v>71.54</v>
      </c>
      <c r="H6779" s="5" t="n">
        <v>7869973</v>
      </c>
      <c r="I6779" s="3"/>
      <c r="J6779" s="3" t="n">
        <f aca="false">ROUND((G6779-G6778)/G6778*100,2)</f>
        <v>-3.64</v>
      </c>
      <c r="K6779" s="3" t="str">
        <f aca="false">B6779&amp;"_"&amp;C6779</f>
        <v>14_2025-01-23</v>
      </c>
    </row>
    <row r="6780" customFormat="false" ht="15" hidden="false" customHeight="false" outlineLevel="0" collapsed="false">
      <c r="A6780" s="3" t="n">
        <v>6779</v>
      </c>
      <c r="B6780" s="3" t="n">
        <v>14</v>
      </c>
      <c r="C6780" s="3" t="s">
        <v>335</v>
      </c>
      <c r="D6780" s="4" t="n">
        <v>69.91</v>
      </c>
      <c r="E6780" s="4" t="n">
        <v>69.95</v>
      </c>
      <c r="F6780" s="4" t="n">
        <v>69.36</v>
      </c>
      <c r="G6780" s="4" t="n">
        <v>69.68</v>
      </c>
      <c r="H6780" s="5" t="n">
        <v>6833869</v>
      </c>
      <c r="I6780" s="3"/>
      <c r="J6780" s="3" t="n">
        <f aca="false">ROUND((G6780-G6779)/G6779*100,2)</f>
        <v>-2.6</v>
      </c>
      <c r="K6780" s="3" t="str">
        <f aca="false">B6780&amp;"_"&amp;C6780</f>
        <v>14_2025-01-24</v>
      </c>
    </row>
    <row r="6781" customFormat="false" ht="15" hidden="false" customHeight="false" outlineLevel="0" collapsed="false">
      <c r="A6781" s="3" t="n">
        <v>6780</v>
      </c>
      <c r="B6781" s="3" t="n">
        <v>14</v>
      </c>
      <c r="C6781" s="3" t="s">
        <v>336</v>
      </c>
      <c r="D6781" s="4" t="n">
        <v>69.61</v>
      </c>
      <c r="E6781" s="4" t="n">
        <v>69.75</v>
      </c>
      <c r="F6781" s="4" t="n">
        <v>69.26</v>
      </c>
      <c r="G6781" s="4" t="n">
        <v>69.43</v>
      </c>
      <c r="H6781" s="5" t="n">
        <v>6467962</v>
      </c>
      <c r="I6781" s="3"/>
      <c r="J6781" s="3" t="n">
        <f aca="false">ROUND((G6781-G6780)/G6780*100,2)</f>
        <v>-0.36</v>
      </c>
      <c r="K6781" s="3" t="str">
        <f aca="false">B6781&amp;"_"&amp;C6781</f>
        <v>14_2025-01-27</v>
      </c>
    </row>
    <row r="6782" customFormat="false" ht="15" hidden="false" customHeight="false" outlineLevel="0" collapsed="false">
      <c r="A6782" s="3" t="n">
        <v>6781</v>
      </c>
      <c r="B6782" s="3" t="n">
        <v>14</v>
      </c>
      <c r="C6782" s="3" t="s">
        <v>337</v>
      </c>
      <c r="D6782" s="4" t="n">
        <v>68.43</v>
      </c>
      <c r="E6782" s="4" t="n">
        <v>68.67</v>
      </c>
      <c r="F6782" s="4" t="n">
        <v>68.07</v>
      </c>
      <c r="G6782" s="4" t="n">
        <v>68.21</v>
      </c>
      <c r="H6782" s="5" t="n">
        <v>2509807</v>
      </c>
      <c r="I6782" s="3"/>
      <c r="J6782" s="3" t="n">
        <f aca="false">ROUND((G6782-G6781)/G6781*100,2)</f>
        <v>-1.76</v>
      </c>
      <c r="K6782" s="3" t="str">
        <f aca="false">B6782&amp;"_"&amp;C6782</f>
        <v>14_2025-01-28</v>
      </c>
    </row>
    <row r="6783" customFormat="false" ht="15" hidden="false" customHeight="false" outlineLevel="0" collapsed="false">
      <c r="A6783" s="3" t="n">
        <v>6782</v>
      </c>
      <c r="B6783" s="3" t="n">
        <v>14</v>
      </c>
      <c r="C6783" s="3" t="s">
        <v>338</v>
      </c>
      <c r="D6783" s="4" t="n">
        <v>68.99</v>
      </c>
      <c r="E6783" s="4" t="n">
        <v>69.06</v>
      </c>
      <c r="F6783" s="4" t="n">
        <v>68.79</v>
      </c>
      <c r="G6783" s="4" t="n">
        <v>69.05</v>
      </c>
      <c r="H6783" s="5" t="n">
        <v>4761832</v>
      </c>
      <c r="I6783" s="3"/>
      <c r="J6783" s="3" t="n">
        <f aca="false">ROUND((G6783-G6782)/G6782*100,2)</f>
        <v>1.23</v>
      </c>
      <c r="K6783" s="3" t="str">
        <f aca="false">B6783&amp;"_"&amp;C6783</f>
        <v>14_2025-01-29</v>
      </c>
    </row>
    <row r="6784" customFormat="false" ht="15" hidden="false" customHeight="false" outlineLevel="0" collapsed="false">
      <c r="A6784" s="3" t="n">
        <v>6783</v>
      </c>
      <c r="B6784" s="3" t="n">
        <v>14</v>
      </c>
      <c r="C6784" s="3" t="s">
        <v>339</v>
      </c>
      <c r="D6784" s="4" t="n">
        <v>69.31</v>
      </c>
      <c r="E6784" s="4" t="n">
        <v>69.45</v>
      </c>
      <c r="F6784" s="4" t="n">
        <v>68.94</v>
      </c>
      <c r="G6784" s="4" t="n">
        <v>69.42</v>
      </c>
      <c r="H6784" s="5" t="n">
        <v>7025012</v>
      </c>
      <c r="I6784" s="3"/>
      <c r="J6784" s="3" t="n">
        <f aca="false">ROUND((G6784-G6783)/G6783*100,2)</f>
        <v>0.54</v>
      </c>
      <c r="K6784" s="3" t="str">
        <f aca="false">B6784&amp;"_"&amp;C6784</f>
        <v>14_2025-01-30</v>
      </c>
    </row>
    <row r="6785" customFormat="false" ht="15" hidden="false" customHeight="false" outlineLevel="0" collapsed="false">
      <c r="A6785" s="3" t="n">
        <v>6784</v>
      </c>
      <c r="B6785" s="3" t="n">
        <v>14</v>
      </c>
      <c r="C6785" s="3" t="s">
        <v>340</v>
      </c>
      <c r="D6785" s="4" t="n">
        <v>67.93</v>
      </c>
      <c r="E6785" s="4" t="n">
        <v>68.27</v>
      </c>
      <c r="F6785" s="4" t="n">
        <v>67.88</v>
      </c>
      <c r="G6785" s="4" t="n">
        <v>67.95</v>
      </c>
      <c r="H6785" s="5" t="n">
        <v>1644278</v>
      </c>
      <c r="I6785" s="3"/>
      <c r="J6785" s="3" t="n">
        <f aca="false">ROUND((G6785-G6784)/G6784*100,2)</f>
        <v>-2.12</v>
      </c>
      <c r="K6785" s="3" t="str">
        <f aca="false">B6785&amp;"_"&amp;C6785</f>
        <v>14_2025-01-31</v>
      </c>
    </row>
    <row r="6786" customFormat="false" ht="15" hidden="false" customHeight="false" outlineLevel="0" collapsed="false">
      <c r="A6786" s="3" t="n">
        <v>6785</v>
      </c>
      <c r="B6786" s="3" t="n">
        <v>14</v>
      </c>
      <c r="C6786" s="3" t="s">
        <v>341</v>
      </c>
      <c r="D6786" s="4" t="n">
        <v>68.09</v>
      </c>
      <c r="E6786" s="4" t="n">
        <v>68.23</v>
      </c>
      <c r="F6786" s="4" t="n">
        <v>67.88</v>
      </c>
      <c r="G6786" s="4" t="n">
        <v>67.98</v>
      </c>
      <c r="H6786" s="5" t="n">
        <v>3890871</v>
      </c>
      <c r="I6786" s="3"/>
      <c r="J6786" s="3" t="n">
        <f aca="false">ROUND((G6786-G6785)/G6785*100,2)</f>
        <v>0.04</v>
      </c>
      <c r="K6786" s="3" t="str">
        <f aca="false">B6786&amp;"_"&amp;C6786</f>
        <v>14_2025-02-03</v>
      </c>
    </row>
    <row r="6787" customFormat="false" ht="15" hidden="false" customHeight="false" outlineLevel="0" collapsed="false">
      <c r="A6787" s="3" t="n">
        <v>6786</v>
      </c>
      <c r="B6787" s="3" t="n">
        <v>14</v>
      </c>
      <c r="C6787" s="3" t="s">
        <v>342</v>
      </c>
      <c r="D6787" s="4" t="n">
        <v>68.3</v>
      </c>
      <c r="E6787" s="4" t="n">
        <v>68.48</v>
      </c>
      <c r="F6787" s="4" t="n">
        <v>67.82</v>
      </c>
      <c r="G6787" s="4" t="n">
        <v>68.09</v>
      </c>
      <c r="H6787" s="5" t="n">
        <v>2919464</v>
      </c>
      <c r="I6787" s="3"/>
      <c r="J6787" s="3" t="n">
        <f aca="false">ROUND((G6787-G6786)/G6786*100,2)</f>
        <v>0.16</v>
      </c>
      <c r="K6787" s="3" t="str">
        <f aca="false">B6787&amp;"_"&amp;C6787</f>
        <v>14_2025-02-04</v>
      </c>
    </row>
    <row r="6788" customFormat="false" ht="15" hidden="false" customHeight="false" outlineLevel="0" collapsed="false">
      <c r="A6788" s="3" t="n">
        <v>6787</v>
      </c>
      <c r="B6788" s="3" t="n">
        <v>14</v>
      </c>
      <c r="C6788" s="3" t="s">
        <v>343</v>
      </c>
      <c r="D6788" s="4" t="n">
        <v>68.44</v>
      </c>
      <c r="E6788" s="4" t="n">
        <v>68.58</v>
      </c>
      <c r="F6788" s="4" t="n">
        <v>68.13</v>
      </c>
      <c r="G6788" s="4" t="n">
        <v>68.37</v>
      </c>
      <c r="H6788" s="5" t="n">
        <v>5672903</v>
      </c>
      <c r="I6788" s="3"/>
      <c r="J6788" s="3" t="n">
        <f aca="false">ROUND((G6788-G6787)/G6787*100,2)</f>
        <v>0.41</v>
      </c>
      <c r="K6788" s="3" t="str">
        <f aca="false">B6788&amp;"_"&amp;C6788</f>
        <v>14_2025-02-05</v>
      </c>
    </row>
    <row r="6789" customFormat="false" ht="15" hidden="false" customHeight="false" outlineLevel="0" collapsed="false">
      <c r="A6789" s="3" t="n">
        <v>6788</v>
      </c>
      <c r="B6789" s="3" t="n">
        <v>14</v>
      </c>
      <c r="C6789" s="3" t="s">
        <v>344</v>
      </c>
      <c r="D6789" s="4" t="n">
        <v>69.11</v>
      </c>
      <c r="E6789" s="4" t="n">
        <v>69.33</v>
      </c>
      <c r="F6789" s="4" t="n">
        <v>68.86</v>
      </c>
      <c r="G6789" s="4" t="n">
        <v>69.09</v>
      </c>
      <c r="H6789" s="5" t="n">
        <v>6378801</v>
      </c>
      <c r="I6789" s="3"/>
      <c r="J6789" s="3" t="n">
        <f aca="false">ROUND((G6789-G6788)/G6788*100,2)</f>
        <v>1.05</v>
      </c>
      <c r="K6789" s="3" t="str">
        <f aca="false">B6789&amp;"_"&amp;C6789</f>
        <v>14_2025-02-06</v>
      </c>
    </row>
    <row r="6790" customFormat="false" ht="15" hidden="false" customHeight="false" outlineLevel="0" collapsed="false">
      <c r="A6790" s="3" t="n">
        <v>6789</v>
      </c>
      <c r="B6790" s="3" t="n">
        <v>14</v>
      </c>
      <c r="C6790" s="3" t="s">
        <v>345</v>
      </c>
      <c r="D6790" s="4" t="n">
        <v>67.86</v>
      </c>
      <c r="E6790" s="4" t="n">
        <v>68.23</v>
      </c>
      <c r="F6790" s="4" t="n">
        <v>67.79</v>
      </c>
      <c r="G6790" s="4" t="n">
        <v>68.04</v>
      </c>
      <c r="H6790" s="5" t="n">
        <v>5057629</v>
      </c>
      <c r="I6790" s="3"/>
      <c r="J6790" s="3" t="n">
        <f aca="false">ROUND((G6790-G6789)/G6789*100,2)</f>
        <v>-1.52</v>
      </c>
      <c r="K6790" s="3" t="str">
        <f aca="false">B6790&amp;"_"&amp;C6790</f>
        <v>14_2025-02-07</v>
      </c>
    </row>
    <row r="6791" customFormat="false" ht="15" hidden="false" customHeight="false" outlineLevel="0" collapsed="false">
      <c r="A6791" s="3" t="n">
        <v>6790</v>
      </c>
      <c r="B6791" s="3" t="n">
        <v>14</v>
      </c>
      <c r="C6791" s="3" t="s">
        <v>346</v>
      </c>
      <c r="D6791" s="4" t="n">
        <v>69.52</v>
      </c>
      <c r="E6791" s="4" t="n">
        <v>69.61</v>
      </c>
      <c r="F6791" s="4" t="n">
        <v>68.97</v>
      </c>
      <c r="G6791" s="4" t="n">
        <v>69.27</v>
      </c>
      <c r="H6791" s="5" t="n">
        <v>5754404</v>
      </c>
      <c r="I6791" s="3"/>
      <c r="J6791" s="3" t="n">
        <f aca="false">ROUND((G6791-G6790)/G6790*100,2)</f>
        <v>1.81</v>
      </c>
      <c r="K6791" s="3" t="str">
        <f aca="false">B6791&amp;"_"&amp;C6791</f>
        <v>14_2025-02-10</v>
      </c>
    </row>
    <row r="6792" customFormat="false" ht="15" hidden="false" customHeight="false" outlineLevel="0" collapsed="false">
      <c r="A6792" s="3" t="n">
        <v>6791</v>
      </c>
      <c r="B6792" s="3" t="n">
        <v>14</v>
      </c>
      <c r="C6792" s="3" t="s">
        <v>347</v>
      </c>
      <c r="D6792" s="4" t="n">
        <v>70.59</v>
      </c>
      <c r="E6792" s="4" t="n">
        <v>71.16</v>
      </c>
      <c r="F6792" s="4" t="n">
        <v>70.58</v>
      </c>
      <c r="G6792" s="4" t="n">
        <v>70.78</v>
      </c>
      <c r="H6792" s="5" t="n">
        <v>6616830</v>
      </c>
      <c r="I6792" s="3"/>
      <c r="J6792" s="3" t="n">
        <f aca="false">ROUND((G6792-G6791)/G6791*100,2)</f>
        <v>2.18</v>
      </c>
      <c r="K6792" s="3" t="str">
        <f aca="false">B6792&amp;"_"&amp;C6792</f>
        <v>14_2025-02-11</v>
      </c>
    </row>
    <row r="6793" customFormat="false" ht="15" hidden="false" customHeight="false" outlineLevel="0" collapsed="false">
      <c r="A6793" s="3" t="n">
        <v>6792</v>
      </c>
      <c r="B6793" s="3" t="n">
        <v>14</v>
      </c>
      <c r="C6793" s="3" t="s">
        <v>348</v>
      </c>
      <c r="D6793" s="4" t="n">
        <v>69.38</v>
      </c>
      <c r="E6793" s="4" t="n">
        <v>69.73</v>
      </c>
      <c r="F6793" s="4" t="n">
        <v>69.1</v>
      </c>
      <c r="G6793" s="4" t="n">
        <v>69.52</v>
      </c>
      <c r="H6793" s="5" t="n">
        <v>1965861</v>
      </c>
      <c r="I6793" s="3"/>
      <c r="J6793" s="3" t="n">
        <f aca="false">ROUND((G6793-G6792)/G6792*100,2)</f>
        <v>-1.78</v>
      </c>
      <c r="K6793" s="3" t="str">
        <f aca="false">B6793&amp;"_"&amp;C6793</f>
        <v>14_2025-02-12</v>
      </c>
    </row>
    <row r="6794" customFormat="false" ht="15" hidden="false" customHeight="false" outlineLevel="0" collapsed="false">
      <c r="A6794" s="3" t="n">
        <v>6793</v>
      </c>
      <c r="B6794" s="3" t="n">
        <v>14</v>
      </c>
      <c r="C6794" s="3" t="s">
        <v>349</v>
      </c>
      <c r="D6794" s="4" t="n">
        <v>68.33</v>
      </c>
      <c r="E6794" s="4" t="n">
        <v>68.44</v>
      </c>
      <c r="F6794" s="4" t="n">
        <v>68.06</v>
      </c>
      <c r="G6794" s="4" t="n">
        <v>68.18</v>
      </c>
      <c r="H6794" s="5" t="n">
        <v>1514863</v>
      </c>
      <c r="I6794" s="3"/>
      <c r="J6794" s="3" t="n">
        <f aca="false">ROUND((G6794-G6793)/G6793*100,2)</f>
        <v>-1.93</v>
      </c>
      <c r="K6794" s="3" t="str">
        <f aca="false">B6794&amp;"_"&amp;C6794</f>
        <v>14_2025-02-13</v>
      </c>
    </row>
    <row r="6795" customFormat="false" ht="15" hidden="false" customHeight="false" outlineLevel="0" collapsed="false">
      <c r="A6795" s="3" t="n">
        <v>6794</v>
      </c>
      <c r="B6795" s="3" t="n">
        <v>14</v>
      </c>
      <c r="C6795" s="3" t="s">
        <v>350</v>
      </c>
      <c r="D6795" s="4" t="n">
        <v>67.12</v>
      </c>
      <c r="E6795" s="4" t="n">
        <v>67.38</v>
      </c>
      <c r="F6795" s="4" t="n">
        <v>67.02</v>
      </c>
      <c r="G6795" s="4" t="n">
        <v>67.14</v>
      </c>
      <c r="H6795" s="5" t="n">
        <v>5921273</v>
      </c>
      <c r="I6795" s="3"/>
      <c r="J6795" s="3" t="n">
        <f aca="false">ROUND((G6795-G6794)/G6794*100,2)</f>
        <v>-1.53</v>
      </c>
      <c r="K6795" s="3" t="str">
        <f aca="false">B6795&amp;"_"&amp;C6795</f>
        <v>14_2025-02-14</v>
      </c>
    </row>
    <row r="6796" customFormat="false" ht="15" hidden="false" customHeight="false" outlineLevel="0" collapsed="false">
      <c r="A6796" s="3" t="n">
        <v>6795</v>
      </c>
      <c r="B6796" s="3" t="n">
        <v>14</v>
      </c>
      <c r="C6796" s="3" t="s">
        <v>351</v>
      </c>
      <c r="D6796" s="4" t="n">
        <v>65.36</v>
      </c>
      <c r="E6796" s="4" t="n">
        <v>65.65</v>
      </c>
      <c r="F6796" s="4" t="n">
        <v>65.33</v>
      </c>
      <c r="G6796" s="4" t="n">
        <v>65.56</v>
      </c>
      <c r="H6796" s="5" t="n">
        <v>5997820</v>
      </c>
      <c r="I6796" s="3"/>
      <c r="J6796" s="3" t="n">
        <f aca="false">ROUND((G6796-G6795)/G6795*100,2)</f>
        <v>-2.35</v>
      </c>
      <c r="K6796" s="3" t="str">
        <f aca="false">B6796&amp;"_"&amp;C6796</f>
        <v>14_2025-02-17</v>
      </c>
    </row>
    <row r="6797" customFormat="false" ht="15" hidden="false" customHeight="false" outlineLevel="0" collapsed="false">
      <c r="A6797" s="3" t="n">
        <v>6796</v>
      </c>
      <c r="B6797" s="3" t="n">
        <v>14</v>
      </c>
      <c r="C6797" s="3" t="s">
        <v>352</v>
      </c>
      <c r="D6797" s="4" t="n">
        <v>66.74</v>
      </c>
      <c r="E6797" s="4" t="n">
        <v>66.96</v>
      </c>
      <c r="F6797" s="4" t="n">
        <v>66.67</v>
      </c>
      <c r="G6797" s="4" t="n">
        <v>66.78</v>
      </c>
      <c r="H6797" s="5" t="n">
        <v>7784112</v>
      </c>
      <c r="I6797" s="3"/>
      <c r="J6797" s="3" t="n">
        <f aca="false">ROUND((G6797-G6796)/G6796*100,2)</f>
        <v>1.86</v>
      </c>
      <c r="K6797" s="3" t="str">
        <f aca="false">B6797&amp;"_"&amp;C6797</f>
        <v>14_2025-02-18</v>
      </c>
    </row>
    <row r="6798" customFormat="false" ht="15" hidden="false" customHeight="false" outlineLevel="0" collapsed="false">
      <c r="A6798" s="3" t="n">
        <v>6797</v>
      </c>
      <c r="B6798" s="3" t="n">
        <v>14</v>
      </c>
      <c r="C6798" s="3" t="s">
        <v>353</v>
      </c>
      <c r="D6798" s="4" t="n">
        <v>65.84</v>
      </c>
      <c r="E6798" s="4" t="n">
        <v>65.93</v>
      </c>
      <c r="F6798" s="4" t="n">
        <v>65.5</v>
      </c>
      <c r="G6798" s="4" t="n">
        <v>65.59</v>
      </c>
      <c r="H6798" s="5" t="n">
        <v>2838033</v>
      </c>
      <c r="I6798" s="3"/>
      <c r="J6798" s="3" t="n">
        <f aca="false">ROUND((G6798-G6797)/G6797*100,2)</f>
        <v>-1.78</v>
      </c>
      <c r="K6798" s="3" t="str">
        <f aca="false">B6798&amp;"_"&amp;C6798</f>
        <v>14_2025-02-19</v>
      </c>
    </row>
    <row r="6799" customFormat="false" ht="15" hidden="false" customHeight="false" outlineLevel="0" collapsed="false">
      <c r="A6799" s="3" t="n">
        <v>6798</v>
      </c>
      <c r="B6799" s="3" t="n">
        <v>14</v>
      </c>
      <c r="C6799" s="3" t="s">
        <v>354</v>
      </c>
      <c r="D6799" s="4" t="n">
        <v>65.52</v>
      </c>
      <c r="E6799" s="4" t="n">
        <v>65.94</v>
      </c>
      <c r="F6799" s="4" t="n">
        <v>65.46</v>
      </c>
      <c r="G6799" s="4" t="n">
        <v>65.78</v>
      </c>
      <c r="H6799" s="5" t="n">
        <v>6890747</v>
      </c>
      <c r="I6799" s="3"/>
      <c r="J6799" s="3" t="n">
        <f aca="false">ROUND((G6799-G6798)/G6798*100,2)</f>
        <v>0.29</v>
      </c>
      <c r="K6799" s="3" t="str">
        <f aca="false">B6799&amp;"_"&amp;C6799</f>
        <v>14_2025-02-20</v>
      </c>
    </row>
    <row r="6800" customFormat="false" ht="15" hidden="false" customHeight="false" outlineLevel="0" collapsed="false">
      <c r="A6800" s="3" t="n">
        <v>6799</v>
      </c>
      <c r="B6800" s="3" t="n">
        <v>14</v>
      </c>
      <c r="C6800" s="3" t="s">
        <v>355</v>
      </c>
      <c r="D6800" s="4" t="n">
        <v>64.93</v>
      </c>
      <c r="E6800" s="4" t="n">
        <v>65.07</v>
      </c>
      <c r="F6800" s="4" t="n">
        <v>64.83</v>
      </c>
      <c r="G6800" s="4" t="n">
        <v>65.05</v>
      </c>
      <c r="H6800" s="5" t="n">
        <v>7081455</v>
      </c>
      <c r="I6800" s="3"/>
      <c r="J6800" s="3" t="n">
        <f aca="false">ROUND((G6800-G6799)/G6799*100,2)</f>
        <v>-1.11</v>
      </c>
      <c r="K6800" s="3" t="str">
        <f aca="false">B6800&amp;"_"&amp;C6800</f>
        <v>14_2025-02-21</v>
      </c>
    </row>
    <row r="6801" customFormat="false" ht="15" hidden="false" customHeight="false" outlineLevel="0" collapsed="false">
      <c r="A6801" s="3" t="n">
        <v>6800</v>
      </c>
      <c r="B6801" s="3" t="n">
        <v>14</v>
      </c>
      <c r="C6801" s="3" t="s">
        <v>356</v>
      </c>
      <c r="D6801" s="4" t="n">
        <v>65.28</v>
      </c>
      <c r="E6801" s="4" t="n">
        <v>65.65</v>
      </c>
      <c r="F6801" s="4" t="n">
        <v>65.21</v>
      </c>
      <c r="G6801" s="4" t="n">
        <v>65.5</v>
      </c>
      <c r="H6801" s="5" t="n">
        <v>7116791</v>
      </c>
      <c r="I6801" s="3"/>
      <c r="J6801" s="3" t="n">
        <f aca="false">ROUND((G6801-G6800)/G6800*100,2)</f>
        <v>0.69</v>
      </c>
      <c r="K6801" s="3" t="str">
        <f aca="false">B6801&amp;"_"&amp;C6801</f>
        <v>14_2025-02-24</v>
      </c>
    </row>
    <row r="6802" customFormat="false" ht="15" hidden="false" customHeight="false" outlineLevel="0" collapsed="false">
      <c r="A6802" s="3" t="n">
        <v>6801</v>
      </c>
      <c r="B6802" s="3" t="n">
        <v>14</v>
      </c>
      <c r="C6802" s="3" t="s">
        <v>357</v>
      </c>
      <c r="D6802" s="4" t="n">
        <v>66.5</v>
      </c>
      <c r="E6802" s="4" t="n">
        <v>66.59</v>
      </c>
      <c r="F6802" s="4" t="n">
        <v>66.24</v>
      </c>
      <c r="G6802" s="4" t="n">
        <v>66.31</v>
      </c>
      <c r="H6802" s="5" t="n">
        <v>7015567</v>
      </c>
      <c r="I6802" s="3"/>
      <c r="J6802" s="3" t="n">
        <f aca="false">ROUND((G6802-G6801)/G6801*100,2)</f>
        <v>1.24</v>
      </c>
      <c r="K6802" s="3" t="str">
        <f aca="false">B6802&amp;"_"&amp;C6802</f>
        <v>14_2025-02-25</v>
      </c>
    </row>
    <row r="6803" customFormat="false" ht="15" hidden="false" customHeight="false" outlineLevel="0" collapsed="false">
      <c r="A6803" s="3" t="n">
        <v>6802</v>
      </c>
      <c r="B6803" s="3" t="n">
        <v>14</v>
      </c>
      <c r="C6803" s="3" t="s">
        <v>358</v>
      </c>
      <c r="D6803" s="4" t="n">
        <v>66.25</v>
      </c>
      <c r="E6803" s="4" t="n">
        <v>66.33</v>
      </c>
      <c r="F6803" s="4" t="n">
        <v>66.14</v>
      </c>
      <c r="G6803" s="4" t="n">
        <v>66.22</v>
      </c>
      <c r="H6803" s="5" t="n">
        <v>3233278</v>
      </c>
      <c r="I6803" s="3"/>
      <c r="J6803" s="3" t="n">
        <f aca="false">ROUND((G6803-G6802)/G6802*100,2)</f>
        <v>-0.14</v>
      </c>
      <c r="K6803" s="3" t="str">
        <f aca="false">B6803&amp;"_"&amp;C6803</f>
        <v>14_2025-02-26</v>
      </c>
    </row>
    <row r="6804" customFormat="false" ht="15" hidden="false" customHeight="false" outlineLevel="0" collapsed="false">
      <c r="A6804" s="3" t="n">
        <v>6803</v>
      </c>
      <c r="B6804" s="3" t="n">
        <v>14</v>
      </c>
      <c r="C6804" s="3" t="s">
        <v>359</v>
      </c>
      <c r="D6804" s="4" t="n">
        <v>67.19</v>
      </c>
      <c r="E6804" s="4" t="n">
        <v>67.59</v>
      </c>
      <c r="F6804" s="4" t="n">
        <v>67.14</v>
      </c>
      <c r="G6804" s="4" t="n">
        <v>67.26</v>
      </c>
      <c r="H6804" s="5" t="n">
        <v>7308200</v>
      </c>
      <c r="I6804" s="3"/>
      <c r="J6804" s="3" t="n">
        <f aca="false">ROUND((G6804-G6803)/G6803*100,2)</f>
        <v>1.57</v>
      </c>
      <c r="K6804" s="3" t="str">
        <f aca="false">B6804&amp;"_"&amp;C6804</f>
        <v>14_2025-02-27</v>
      </c>
    </row>
    <row r="6805" customFormat="false" ht="15" hidden="false" customHeight="false" outlineLevel="0" collapsed="false">
      <c r="A6805" s="3" t="n">
        <v>6804</v>
      </c>
      <c r="B6805" s="3" t="n">
        <v>14</v>
      </c>
      <c r="C6805" s="3" t="s">
        <v>360</v>
      </c>
      <c r="D6805" s="4" t="n">
        <v>67.56</v>
      </c>
      <c r="E6805" s="4" t="n">
        <v>67.68</v>
      </c>
      <c r="F6805" s="4" t="n">
        <v>67.37</v>
      </c>
      <c r="G6805" s="4" t="n">
        <v>67.48</v>
      </c>
      <c r="H6805" s="5" t="n">
        <v>2678678</v>
      </c>
      <c r="I6805" s="3"/>
      <c r="J6805" s="3" t="n">
        <f aca="false">ROUND((G6805-G6804)/G6804*100,2)</f>
        <v>0.33</v>
      </c>
      <c r="K6805" s="3" t="str">
        <f aca="false">B6805&amp;"_"&amp;C6805</f>
        <v>14_2025-02-28</v>
      </c>
    </row>
    <row r="6806" customFormat="false" ht="15" hidden="false" customHeight="false" outlineLevel="0" collapsed="false">
      <c r="A6806" s="3" t="n">
        <v>6805</v>
      </c>
      <c r="B6806" s="3" t="n">
        <v>14</v>
      </c>
      <c r="C6806" s="3" t="s">
        <v>361</v>
      </c>
      <c r="D6806" s="4" t="n">
        <v>67.78</v>
      </c>
      <c r="E6806" s="4" t="n">
        <v>67.91</v>
      </c>
      <c r="F6806" s="4" t="n">
        <v>67.55</v>
      </c>
      <c r="G6806" s="4" t="n">
        <v>67.8</v>
      </c>
      <c r="H6806" s="5" t="n">
        <v>2697708</v>
      </c>
      <c r="I6806" s="3"/>
      <c r="J6806" s="3" t="n">
        <f aca="false">ROUND((G6806-G6805)/G6805*100,2)</f>
        <v>0.47</v>
      </c>
      <c r="K6806" s="3" t="str">
        <f aca="false">B6806&amp;"_"&amp;C6806</f>
        <v>14_2025-03-03</v>
      </c>
    </row>
    <row r="6807" customFormat="false" ht="15" hidden="false" customHeight="false" outlineLevel="0" collapsed="false">
      <c r="A6807" s="3" t="n">
        <v>6806</v>
      </c>
      <c r="B6807" s="3" t="n">
        <v>14</v>
      </c>
      <c r="C6807" s="3" t="s">
        <v>362</v>
      </c>
      <c r="D6807" s="4" t="n">
        <v>68.27</v>
      </c>
      <c r="E6807" s="4" t="n">
        <v>68.46</v>
      </c>
      <c r="F6807" s="4" t="n">
        <v>68.11</v>
      </c>
      <c r="G6807" s="4" t="n">
        <v>68.23</v>
      </c>
      <c r="H6807" s="5" t="n">
        <v>6239819</v>
      </c>
      <c r="I6807" s="3"/>
      <c r="J6807" s="3" t="n">
        <f aca="false">ROUND((G6807-G6806)/G6806*100,2)</f>
        <v>0.63</v>
      </c>
      <c r="K6807" s="3" t="str">
        <f aca="false">B6807&amp;"_"&amp;C6807</f>
        <v>14_2025-03-04</v>
      </c>
    </row>
    <row r="6808" customFormat="false" ht="15" hidden="false" customHeight="false" outlineLevel="0" collapsed="false">
      <c r="A6808" s="3" t="n">
        <v>6807</v>
      </c>
      <c r="B6808" s="3" t="n">
        <v>14</v>
      </c>
      <c r="C6808" s="3" t="s">
        <v>363</v>
      </c>
      <c r="D6808" s="4" t="n">
        <v>69.86</v>
      </c>
      <c r="E6808" s="4" t="n">
        <v>69.94</v>
      </c>
      <c r="F6808" s="4" t="n">
        <v>69.48</v>
      </c>
      <c r="G6808" s="4" t="n">
        <v>69.74</v>
      </c>
      <c r="H6808" s="5" t="n">
        <v>2751911</v>
      </c>
      <c r="I6808" s="3"/>
      <c r="J6808" s="3" t="n">
        <f aca="false">ROUND((G6808-G6807)/G6807*100,2)</f>
        <v>2.21</v>
      </c>
      <c r="K6808" s="3" t="str">
        <f aca="false">B6808&amp;"_"&amp;C6808</f>
        <v>14_2025-03-05</v>
      </c>
    </row>
    <row r="6809" customFormat="false" ht="15" hidden="false" customHeight="false" outlineLevel="0" collapsed="false">
      <c r="A6809" s="3" t="n">
        <v>6808</v>
      </c>
      <c r="B6809" s="3" t="n">
        <v>14</v>
      </c>
      <c r="C6809" s="3" t="s">
        <v>364</v>
      </c>
      <c r="D6809" s="4" t="n">
        <v>70.45</v>
      </c>
      <c r="E6809" s="4" t="n">
        <v>70.64</v>
      </c>
      <c r="F6809" s="4" t="n">
        <v>70.3</v>
      </c>
      <c r="G6809" s="4" t="n">
        <v>70.6</v>
      </c>
      <c r="H6809" s="5" t="n">
        <v>1710650</v>
      </c>
      <c r="I6809" s="3"/>
      <c r="J6809" s="3" t="n">
        <f aca="false">ROUND((G6809-G6808)/G6808*100,2)</f>
        <v>1.23</v>
      </c>
      <c r="K6809" s="3" t="str">
        <f aca="false">B6809&amp;"_"&amp;C6809</f>
        <v>14_2025-03-06</v>
      </c>
    </row>
    <row r="6810" customFormat="false" ht="15" hidden="false" customHeight="false" outlineLevel="0" collapsed="false">
      <c r="A6810" s="3" t="n">
        <v>6809</v>
      </c>
      <c r="B6810" s="3" t="n">
        <v>14</v>
      </c>
      <c r="C6810" s="3" t="s">
        <v>365</v>
      </c>
      <c r="D6810" s="4" t="n">
        <v>73.54</v>
      </c>
      <c r="E6810" s="4" t="n">
        <v>73.93</v>
      </c>
      <c r="F6810" s="4" t="n">
        <v>73.26</v>
      </c>
      <c r="G6810" s="4" t="n">
        <v>73.59</v>
      </c>
      <c r="H6810" s="5" t="n">
        <v>1802281</v>
      </c>
      <c r="I6810" s="3"/>
      <c r="J6810" s="3" t="n">
        <f aca="false">ROUND((G6810-G6809)/G6809*100,2)</f>
        <v>4.24</v>
      </c>
      <c r="K6810" s="3" t="str">
        <f aca="false">B6810&amp;"_"&amp;C6810</f>
        <v>14_2025-03-07</v>
      </c>
    </row>
    <row r="6811" customFormat="false" ht="15" hidden="false" customHeight="false" outlineLevel="0" collapsed="false">
      <c r="A6811" s="3" t="n">
        <v>6810</v>
      </c>
      <c r="B6811" s="3" t="n">
        <v>14</v>
      </c>
      <c r="C6811" s="3" t="s">
        <v>366</v>
      </c>
      <c r="D6811" s="4" t="n">
        <v>76.06</v>
      </c>
      <c r="E6811" s="4" t="n">
        <v>76.39</v>
      </c>
      <c r="F6811" s="4" t="n">
        <v>75.98</v>
      </c>
      <c r="G6811" s="4" t="n">
        <v>76.22</v>
      </c>
      <c r="H6811" s="5" t="n">
        <v>4971739</v>
      </c>
      <c r="I6811" s="3"/>
      <c r="J6811" s="3" t="n">
        <f aca="false">ROUND((G6811-G6810)/G6810*100,2)</f>
        <v>3.57</v>
      </c>
      <c r="K6811" s="3" t="str">
        <f aca="false">B6811&amp;"_"&amp;C6811</f>
        <v>14_2025-03-10</v>
      </c>
    </row>
    <row r="6812" customFormat="false" ht="15" hidden="false" customHeight="false" outlineLevel="0" collapsed="false">
      <c r="A6812" s="3" t="n">
        <v>6811</v>
      </c>
      <c r="B6812" s="3" t="n">
        <v>14</v>
      </c>
      <c r="C6812" s="3" t="s">
        <v>367</v>
      </c>
      <c r="D6812" s="4" t="n">
        <v>74.42</v>
      </c>
      <c r="E6812" s="4" t="n">
        <v>74.89</v>
      </c>
      <c r="F6812" s="4" t="n">
        <v>74.27</v>
      </c>
      <c r="G6812" s="4" t="n">
        <v>74.56</v>
      </c>
      <c r="H6812" s="5" t="n">
        <v>5388606</v>
      </c>
      <c r="I6812" s="3"/>
      <c r="J6812" s="3" t="n">
        <f aca="false">ROUND((G6812-G6811)/G6811*100,2)</f>
        <v>-2.18</v>
      </c>
      <c r="K6812" s="3" t="str">
        <f aca="false">B6812&amp;"_"&amp;C6812</f>
        <v>14_2025-03-11</v>
      </c>
    </row>
    <row r="6813" customFormat="false" ht="15" hidden="false" customHeight="false" outlineLevel="0" collapsed="false">
      <c r="A6813" s="3" t="n">
        <v>6812</v>
      </c>
      <c r="B6813" s="3" t="n">
        <v>14</v>
      </c>
      <c r="C6813" s="3" t="s">
        <v>368</v>
      </c>
      <c r="D6813" s="4" t="n">
        <v>74.62</v>
      </c>
      <c r="E6813" s="4" t="n">
        <v>74.86</v>
      </c>
      <c r="F6813" s="4" t="n">
        <v>74.33</v>
      </c>
      <c r="G6813" s="4" t="n">
        <v>74.55</v>
      </c>
      <c r="H6813" s="5" t="n">
        <v>6235051</v>
      </c>
      <c r="I6813" s="3"/>
      <c r="J6813" s="3" t="n">
        <f aca="false">ROUND((G6813-G6812)/G6812*100,2)</f>
        <v>-0.01</v>
      </c>
      <c r="K6813" s="3" t="str">
        <f aca="false">B6813&amp;"_"&amp;C6813</f>
        <v>14_2025-03-12</v>
      </c>
    </row>
    <row r="6814" customFormat="false" ht="15" hidden="false" customHeight="false" outlineLevel="0" collapsed="false">
      <c r="A6814" s="3" t="n">
        <v>6813</v>
      </c>
      <c r="B6814" s="3" t="n">
        <v>14</v>
      </c>
      <c r="C6814" s="3" t="s">
        <v>369</v>
      </c>
      <c r="D6814" s="4" t="n">
        <v>73.71</v>
      </c>
      <c r="E6814" s="4" t="n">
        <v>73.87</v>
      </c>
      <c r="F6814" s="4" t="n">
        <v>73.51</v>
      </c>
      <c r="G6814" s="4" t="n">
        <v>73.87</v>
      </c>
      <c r="H6814" s="5" t="n">
        <v>6571407</v>
      </c>
      <c r="I6814" s="3"/>
      <c r="J6814" s="3" t="n">
        <f aca="false">ROUND((G6814-G6813)/G6813*100,2)</f>
        <v>-0.91</v>
      </c>
      <c r="K6814" s="3" t="str">
        <f aca="false">B6814&amp;"_"&amp;C6814</f>
        <v>14_2025-03-13</v>
      </c>
    </row>
    <row r="6815" customFormat="false" ht="15" hidden="false" customHeight="false" outlineLevel="0" collapsed="false">
      <c r="A6815" s="3" t="n">
        <v>6814</v>
      </c>
      <c r="B6815" s="3" t="n">
        <v>14</v>
      </c>
      <c r="C6815" s="3" t="s">
        <v>370</v>
      </c>
      <c r="D6815" s="4" t="n">
        <v>73.41</v>
      </c>
      <c r="E6815" s="4" t="n">
        <v>73.98</v>
      </c>
      <c r="F6815" s="4" t="n">
        <v>73.12</v>
      </c>
      <c r="G6815" s="4" t="n">
        <v>73.55</v>
      </c>
      <c r="H6815" s="5" t="n">
        <v>6477031</v>
      </c>
      <c r="I6815" s="3"/>
      <c r="J6815" s="3" t="n">
        <f aca="false">ROUND((G6815-G6814)/G6814*100,2)</f>
        <v>-0.43</v>
      </c>
      <c r="K6815" s="3" t="str">
        <f aca="false">B6815&amp;"_"&amp;C6815</f>
        <v>14_2025-03-14</v>
      </c>
    </row>
    <row r="6816" customFormat="false" ht="15" hidden="false" customHeight="false" outlineLevel="0" collapsed="false">
      <c r="A6816" s="3" t="n">
        <v>6815</v>
      </c>
      <c r="B6816" s="3" t="n">
        <v>14</v>
      </c>
      <c r="C6816" s="3" t="s">
        <v>371</v>
      </c>
      <c r="D6816" s="4" t="n">
        <v>73.99</v>
      </c>
      <c r="E6816" s="4" t="n">
        <v>74.07</v>
      </c>
      <c r="F6816" s="4" t="n">
        <v>73.46</v>
      </c>
      <c r="G6816" s="4" t="n">
        <v>73.76</v>
      </c>
      <c r="H6816" s="5" t="n">
        <v>2259562</v>
      </c>
      <c r="I6816" s="3"/>
      <c r="J6816" s="3" t="n">
        <f aca="false">ROUND((G6816-G6815)/G6815*100,2)</f>
        <v>0.29</v>
      </c>
      <c r="K6816" s="3" t="str">
        <f aca="false">B6816&amp;"_"&amp;C6816</f>
        <v>14_2025-03-17</v>
      </c>
    </row>
    <row r="6817" customFormat="false" ht="15" hidden="false" customHeight="false" outlineLevel="0" collapsed="false">
      <c r="A6817" s="3" t="n">
        <v>6816</v>
      </c>
      <c r="B6817" s="3" t="n">
        <v>14</v>
      </c>
      <c r="C6817" s="3" t="s">
        <v>372</v>
      </c>
      <c r="D6817" s="4" t="n">
        <v>74.83</v>
      </c>
      <c r="E6817" s="4" t="n">
        <v>75.14</v>
      </c>
      <c r="F6817" s="4" t="n">
        <v>74.43</v>
      </c>
      <c r="G6817" s="4" t="n">
        <v>74.93</v>
      </c>
      <c r="H6817" s="5" t="n">
        <v>1786372</v>
      </c>
      <c r="I6817" s="3"/>
      <c r="J6817" s="3" t="n">
        <f aca="false">ROUND((G6817-G6816)/G6816*100,2)</f>
        <v>1.59</v>
      </c>
      <c r="K6817" s="3" t="str">
        <f aca="false">B6817&amp;"_"&amp;C6817</f>
        <v>14_2025-03-18</v>
      </c>
    </row>
    <row r="6818" customFormat="false" ht="15" hidden="false" customHeight="false" outlineLevel="0" collapsed="false">
      <c r="A6818" s="3" t="n">
        <v>6817</v>
      </c>
      <c r="B6818" s="3" t="n">
        <v>14</v>
      </c>
      <c r="C6818" s="3" t="s">
        <v>373</v>
      </c>
      <c r="D6818" s="4" t="n">
        <v>74.22</v>
      </c>
      <c r="E6818" s="4" t="n">
        <v>74.8</v>
      </c>
      <c r="F6818" s="4" t="n">
        <v>74.18</v>
      </c>
      <c r="G6818" s="4" t="n">
        <v>74.48</v>
      </c>
      <c r="H6818" s="5" t="n">
        <v>2382455</v>
      </c>
      <c r="I6818" s="3"/>
      <c r="J6818" s="3" t="n">
        <f aca="false">ROUND((G6818-G6817)/G6817*100,2)</f>
        <v>-0.6</v>
      </c>
      <c r="K6818" s="3" t="str">
        <f aca="false">B6818&amp;"_"&amp;C6818</f>
        <v>14_2025-03-19</v>
      </c>
    </row>
    <row r="6819" customFormat="false" ht="15" hidden="false" customHeight="false" outlineLevel="0" collapsed="false">
      <c r="A6819" s="3" t="n">
        <v>6818</v>
      </c>
      <c r="B6819" s="3" t="n">
        <v>14</v>
      </c>
      <c r="C6819" s="3" t="s">
        <v>374</v>
      </c>
      <c r="D6819" s="4" t="n">
        <v>75.64</v>
      </c>
      <c r="E6819" s="4" t="n">
        <v>76.05</v>
      </c>
      <c r="F6819" s="4" t="n">
        <v>75.24</v>
      </c>
      <c r="G6819" s="4" t="n">
        <v>75.35</v>
      </c>
      <c r="H6819" s="5" t="n">
        <v>4088006</v>
      </c>
      <c r="I6819" s="3"/>
      <c r="J6819" s="3" t="n">
        <f aca="false">ROUND((G6819-G6818)/G6818*100,2)</f>
        <v>1.17</v>
      </c>
      <c r="K6819" s="3" t="str">
        <f aca="false">B6819&amp;"_"&amp;C6819</f>
        <v>14_2025-03-20</v>
      </c>
    </row>
    <row r="6820" customFormat="false" ht="15" hidden="false" customHeight="false" outlineLevel="0" collapsed="false">
      <c r="A6820" s="3" t="n">
        <v>6819</v>
      </c>
      <c r="B6820" s="3" t="n">
        <v>14</v>
      </c>
      <c r="C6820" s="3" t="s">
        <v>375</v>
      </c>
      <c r="D6820" s="4" t="n">
        <v>73.48</v>
      </c>
      <c r="E6820" s="4" t="n">
        <v>73.63</v>
      </c>
      <c r="F6820" s="4" t="n">
        <v>73.39</v>
      </c>
      <c r="G6820" s="4" t="n">
        <v>73.55</v>
      </c>
      <c r="H6820" s="5" t="n">
        <v>855843</v>
      </c>
      <c r="I6820" s="3"/>
      <c r="J6820" s="3" t="n">
        <f aca="false">ROUND((G6820-G6819)/G6819*100,2)</f>
        <v>-2.39</v>
      </c>
      <c r="K6820" s="3" t="str">
        <f aca="false">B6820&amp;"_"&amp;C6820</f>
        <v>14_2025-03-21</v>
      </c>
    </row>
    <row r="6821" customFormat="false" ht="15" hidden="false" customHeight="false" outlineLevel="0" collapsed="false">
      <c r="A6821" s="3" t="n">
        <v>6820</v>
      </c>
      <c r="B6821" s="3" t="n">
        <v>14</v>
      </c>
      <c r="C6821" s="3" t="s">
        <v>376</v>
      </c>
      <c r="D6821" s="4" t="n">
        <v>71.61</v>
      </c>
      <c r="E6821" s="4" t="n">
        <v>71.64</v>
      </c>
      <c r="F6821" s="4" t="n">
        <v>71.31</v>
      </c>
      <c r="G6821" s="4" t="n">
        <v>71.43</v>
      </c>
      <c r="H6821" s="5" t="n">
        <v>3618220</v>
      </c>
      <c r="I6821" s="3"/>
      <c r="J6821" s="3" t="n">
        <f aca="false">ROUND((G6821-G6820)/G6820*100,2)</f>
        <v>-2.88</v>
      </c>
      <c r="K6821" s="3" t="str">
        <f aca="false">B6821&amp;"_"&amp;C6821</f>
        <v>14_2025-03-24</v>
      </c>
    </row>
    <row r="6822" customFormat="false" ht="15" hidden="false" customHeight="false" outlineLevel="0" collapsed="false">
      <c r="A6822" s="3" t="n">
        <v>6821</v>
      </c>
      <c r="B6822" s="3" t="n">
        <v>14</v>
      </c>
      <c r="C6822" s="3" t="s">
        <v>377</v>
      </c>
      <c r="D6822" s="4" t="n">
        <v>69.39</v>
      </c>
      <c r="E6822" s="4" t="n">
        <v>69.44</v>
      </c>
      <c r="F6822" s="4" t="n">
        <v>69.33</v>
      </c>
      <c r="G6822" s="4" t="n">
        <v>69.34</v>
      </c>
      <c r="H6822" s="5" t="n">
        <v>6567519</v>
      </c>
      <c r="I6822" s="3"/>
      <c r="J6822" s="3" t="n">
        <f aca="false">ROUND((G6822-G6821)/G6821*100,2)</f>
        <v>-2.93</v>
      </c>
      <c r="K6822" s="3" t="str">
        <f aca="false">B6822&amp;"_"&amp;C6822</f>
        <v>14_2025-03-25</v>
      </c>
    </row>
    <row r="6823" customFormat="false" ht="15" hidden="false" customHeight="false" outlineLevel="0" collapsed="false">
      <c r="A6823" s="3" t="n">
        <v>6822</v>
      </c>
      <c r="B6823" s="3" t="n">
        <v>14</v>
      </c>
      <c r="C6823" s="3" t="s">
        <v>378</v>
      </c>
      <c r="D6823" s="4" t="n">
        <v>70.41</v>
      </c>
      <c r="E6823" s="4" t="n">
        <v>70.58</v>
      </c>
      <c r="F6823" s="4" t="n">
        <v>70.04</v>
      </c>
      <c r="G6823" s="4" t="n">
        <v>70.35</v>
      </c>
      <c r="H6823" s="5" t="n">
        <v>7348510</v>
      </c>
      <c r="I6823" s="3"/>
      <c r="J6823" s="3" t="n">
        <f aca="false">ROUND((G6823-G6822)/G6822*100,2)</f>
        <v>1.46</v>
      </c>
      <c r="K6823" s="3" t="str">
        <f aca="false">B6823&amp;"_"&amp;C6823</f>
        <v>14_2025-03-26</v>
      </c>
    </row>
    <row r="6824" customFormat="false" ht="15" hidden="false" customHeight="false" outlineLevel="0" collapsed="false">
      <c r="A6824" s="3" t="n">
        <v>6823</v>
      </c>
      <c r="B6824" s="3" t="n">
        <v>14</v>
      </c>
      <c r="C6824" s="3" t="s">
        <v>379</v>
      </c>
      <c r="D6824" s="4" t="n">
        <v>67.89</v>
      </c>
      <c r="E6824" s="4" t="n">
        <v>68.43</v>
      </c>
      <c r="F6824" s="4" t="n">
        <v>67.86</v>
      </c>
      <c r="G6824" s="4" t="n">
        <v>68.08</v>
      </c>
      <c r="H6824" s="5" t="n">
        <v>7346462</v>
      </c>
      <c r="I6824" s="3"/>
      <c r="J6824" s="3" t="n">
        <f aca="false">ROUND((G6824-G6823)/G6823*100,2)</f>
        <v>-3.23</v>
      </c>
      <c r="K6824" s="3" t="str">
        <f aca="false">B6824&amp;"_"&amp;C6824</f>
        <v>14_2025-03-27</v>
      </c>
    </row>
    <row r="6825" customFormat="false" ht="15" hidden="false" customHeight="false" outlineLevel="0" collapsed="false">
      <c r="A6825" s="3" t="n">
        <v>6824</v>
      </c>
      <c r="B6825" s="3" t="n">
        <v>14</v>
      </c>
      <c r="C6825" s="3" t="s">
        <v>380</v>
      </c>
      <c r="D6825" s="4" t="n">
        <v>66.38</v>
      </c>
      <c r="E6825" s="4" t="n">
        <v>66.65</v>
      </c>
      <c r="F6825" s="4" t="n">
        <v>66.31</v>
      </c>
      <c r="G6825" s="4" t="n">
        <v>66.32</v>
      </c>
      <c r="H6825" s="5" t="n">
        <v>3036240</v>
      </c>
      <c r="I6825" s="3"/>
      <c r="J6825" s="3" t="n">
        <f aca="false">ROUND((G6825-G6824)/G6824*100,2)</f>
        <v>-2.59</v>
      </c>
      <c r="K6825" s="3" t="str">
        <f aca="false">B6825&amp;"_"&amp;C6825</f>
        <v>14_2025-03-28</v>
      </c>
    </row>
    <row r="6826" customFormat="false" ht="15" hidden="false" customHeight="false" outlineLevel="0" collapsed="false">
      <c r="A6826" s="3" t="n">
        <v>6825</v>
      </c>
      <c r="B6826" s="3" t="n">
        <v>14</v>
      </c>
      <c r="C6826" s="3" t="s">
        <v>381</v>
      </c>
      <c r="D6826" s="4" t="n">
        <v>63.9</v>
      </c>
      <c r="E6826" s="4" t="n">
        <v>64.05</v>
      </c>
      <c r="F6826" s="4" t="n">
        <v>63.68</v>
      </c>
      <c r="G6826" s="4" t="n">
        <v>64.02</v>
      </c>
      <c r="H6826" s="5" t="n">
        <v>1267814</v>
      </c>
      <c r="I6826" s="3"/>
      <c r="J6826" s="3" t="n">
        <f aca="false">ROUND((G6826-G6825)/G6825*100,2)</f>
        <v>-3.47</v>
      </c>
      <c r="K6826" s="3" t="str">
        <f aca="false">B6826&amp;"_"&amp;C6826</f>
        <v>14_2025-03-31</v>
      </c>
    </row>
    <row r="6827" customFormat="false" ht="15" hidden="false" customHeight="false" outlineLevel="0" collapsed="false">
      <c r="A6827" s="3" t="n">
        <v>6826</v>
      </c>
      <c r="B6827" s="3" t="n">
        <v>14</v>
      </c>
      <c r="C6827" s="3" t="s">
        <v>382</v>
      </c>
      <c r="D6827" s="4" t="n">
        <v>65.36</v>
      </c>
      <c r="E6827" s="4" t="n">
        <v>65.49</v>
      </c>
      <c r="F6827" s="4" t="n">
        <v>65.1</v>
      </c>
      <c r="G6827" s="4" t="n">
        <v>65.15</v>
      </c>
      <c r="H6827" s="5" t="n">
        <v>7932031</v>
      </c>
      <c r="I6827" s="3"/>
      <c r="J6827" s="3" t="n">
        <f aca="false">ROUND((G6827-G6826)/G6826*100,2)</f>
        <v>1.77</v>
      </c>
      <c r="K6827" s="3" t="str">
        <f aca="false">B6827&amp;"_"&amp;C6827</f>
        <v>14_2025-04-01</v>
      </c>
    </row>
    <row r="6828" customFormat="false" ht="15" hidden="false" customHeight="false" outlineLevel="0" collapsed="false">
      <c r="A6828" s="3" t="n">
        <v>6827</v>
      </c>
      <c r="B6828" s="3" t="n">
        <v>14</v>
      </c>
      <c r="C6828" s="3" t="s">
        <v>383</v>
      </c>
      <c r="D6828" s="4" t="n">
        <v>65.7</v>
      </c>
      <c r="E6828" s="4" t="n">
        <v>66</v>
      </c>
      <c r="F6828" s="4" t="n">
        <v>65.42</v>
      </c>
      <c r="G6828" s="4" t="n">
        <v>65.49</v>
      </c>
      <c r="H6828" s="5" t="n">
        <v>7871335</v>
      </c>
      <c r="I6828" s="3"/>
      <c r="J6828" s="3" t="n">
        <f aca="false">ROUND((G6828-G6827)/G6827*100,2)</f>
        <v>0.52</v>
      </c>
      <c r="K6828" s="3" t="str">
        <f aca="false">B6828&amp;"_"&amp;C6828</f>
        <v>14_2025-04-02</v>
      </c>
    </row>
    <row r="6829" customFormat="false" ht="15" hidden="false" customHeight="false" outlineLevel="0" collapsed="false">
      <c r="A6829" s="3" t="n">
        <v>6828</v>
      </c>
      <c r="B6829" s="3" t="n">
        <v>14</v>
      </c>
      <c r="C6829" s="3" t="s">
        <v>384</v>
      </c>
      <c r="D6829" s="4" t="n">
        <v>65.5</v>
      </c>
      <c r="E6829" s="4" t="n">
        <v>66.04</v>
      </c>
      <c r="F6829" s="4" t="n">
        <v>65.26</v>
      </c>
      <c r="G6829" s="4" t="n">
        <v>65.68</v>
      </c>
      <c r="H6829" s="5" t="n">
        <v>3617179</v>
      </c>
      <c r="I6829" s="3"/>
      <c r="J6829" s="3" t="n">
        <f aca="false">ROUND((G6829-G6828)/G6828*100,2)</f>
        <v>0.29</v>
      </c>
      <c r="K6829" s="3" t="str">
        <f aca="false">B6829&amp;"_"&amp;C6829</f>
        <v>14_2025-04-03</v>
      </c>
    </row>
    <row r="6830" customFormat="false" ht="15" hidden="false" customHeight="false" outlineLevel="0" collapsed="false">
      <c r="A6830" s="3" t="n">
        <v>6829</v>
      </c>
      <c r="B6830" s="3" t="n">
        <v>14</v>
      </c>
      <c r="C6830" s="3" t="s">
        <v>385</v>
      </c>
      <c r="D6830" s="4" t="n">
        <v>68.53</v>
      </c>
      <c r="E6830" s="4" t="n">
        <v>68.79</v>
      </c>
      <c r="F6830" s="4" t="n">
        <v>68.23</v>
      </c>
      <c r="G6830" s="4" t="n">
        <v>68.28</v>
      </c>
      <c r="H6830" s="5" t="n">
        <v>1794890</v>
      </c>
      <c r="I6830" s="3"/>
      <c r="J6830" s="3" t="n">
        <f aca="false">ROUND((G6830-G6829)/G6829*100,2)</f>
        <v>3.96</v>
      </c>
      <c r="K6830" s="3" t="str">
        <f aca="false">B6830&amp;"_"&amp;C6830</f>
        <v>14_2025-04-04</v>
      </c>
    </row>
    <row r="6831" customFormat="false" ht="15" hidden="false" customHeight="false" outlineLevel="0" collapsed="false">
      <c r="A6831" s="3" t="n">
        <v>6830</v>
      </c>
      <c r="B6831" s="3" t="n">
        <v>14</v>
      </c>
      <c r="C6831" s="3" t="s">
        <v>386</v>
      </c>
      <c r="D6831" s="4" t="n">
        <v>68.22</v>
      </c>
      <c r="E6831" s="4" t="n">
        <v>68.58</v>
      </c>
      <c r="F6831" s="4" t="n">
        <v>68.08</v>
      </c>
      <c r="G6831" s="4" t="n">
        <v>68.19</v>
      </c>
      <c r="H6831" s="5" t="n">
        <v>5765121</v>
      </c>
      <c r="I6831" s="3"/>
      <c r="J6831" s="3" t="n">
        <f aca="false">ROUND((G6831-G6830)/G6830*100,2)</f>
        <v>-0.13</v>
      </c>
      <c r="K6831" s="3" t="str">
        <f aca="false">B6831&amp;"_"&amp;C6831</f>
        <v>14_2025-04-07</v>
      </c>
    </row>
    <row r="6832" customFormat="false" ht="15" hidden="false" customHeight="false" outlineLevel="0" collapsed="false">
      <c r="A6832" s="3" t="n">
        <v>6831</v>
      </c>
      <c r="B6832" s="3" t="n">
        <v>14</v>
      </c>
      <c r="C6832" s="3" t="s">
        <v>387</v>
      </c>
      <c r="D6832" s="4" t="n">
        <v>67.22</v>
      </c>
      <c r="E6832" s="4" t="n">
        <v>67.65</v>
      </c>
      <c r="F6832" s="4" t="n">
        <v>67.06</v>
      </c>
      <c r="G6832" s="4" t="n">
        <v>67.47</v>
      </c>
      <c r="H6832" s="5" t="n">
        <v>3355450</v>
      </c>
      <c r="I6832" s="3"/>
      <c r="J6832" s="3" t="n">
        <f aca="false">ROUND((G6832-G6831)/G6831*100,2)</f>
        <v>-1.06</v>
      </c>
      <c r="K6832" s="3" t="str">
        <f aca="false">B6832&amp;"_"&amp;C6832</f>
        <v>14_2025-04-08</v>
      </c>
    </row>
    <row r="6833" customFormat="false" ht="15" hidden="false" customHeight="false" outlineLevel="0" collapsed="false">
      <c r="A6833" s="3" t="n">
        <v>6832</v>
      </c>
      <c r="B6833" s="3" t="n">
        <v>14</v>
      </c>
      <c r="C6833" s="3" t="s">
        <v>388</v>
      </c>
      <c r="D6833" s="4" t="n">
        <v>67.3</v>
      </c>
      <c r="E6833" s="4" t="n">
        <v>67.55</v>
      </c>
      <c r="F6833" s="4" t="n">
        <v>66.85</v>
      </c>
      <c r="G6833" s="4" t="n">
        <v>67.24</v>
      </c>
      <c r="H6833" s="5" t="n">
        <v>4289412</v>
      </c>
      <c r="I6833" s="3"/>
      <c r="J6833" s="3" t="n">
        <f aca="false">ROUND((G6833-G6832)/G6832*100,2)</f>
        <v>-0.34</v>
      </c>
      <c r="K6833" s="3" t="str">
        <f aca="false">B6833&amp;"_"&amp;C6833</f>
        <v>14_2025-04-09</v>
      </c>
    </row>
    <row r="6834" customFormat="false" ht="15" hidden="false" customHeight="false" outlineLevel="0" collapsed="false">
      <c r="A6834" s="3" t="n">
        <v>6833</v>
      </c>
      <c r="B6834" s="3" t="n">
        <v>14</v>
      </c>
      <c r="C6834" s="3" t="s">
        <v>389</v>
      </c>
      <c r="D6834" s="4" t="n">
        <v>66.98</v>
      </c>
      <c r="E6834" s="4" t="n">
        <v>67.24</v>
      </c>
      <c r="F6834" s="4" t="n">
        <v>66.94</v>
      </c>
      <c r="G6834" s="4" t="n">
        <v>67.21</v>
      </c>
      <c r="H6834" s="5" t="n">
        <v>6786107</v>
      </c>
      <c r="I6834" s="3"/>
      <c r="J6834" s="3" t="n">
        <f aca="false">ROUND((G6834-G6833)/G6833*100,2)</f>
        <v>-0.04</v>
      </c>
      <c r="K6834" s="3" t="str">
        <f aca="false">B6834&amp;"_"&amp;C6834</f>
        <v>14_2025-04-10</v>
      </c>
    </row>
    <row r="6835" customFormat="false" ht="15" hidden="false" customHeight="false" outlineLevel="0" collapsed="false">
      <c r="A6835" s="3" t="n">
        <v>6834</v>
      </c>
      <c r="B6835" s="3" t="n">
        <v>14</v>
      </c>
      <c r="C6835" s="3" t="s">
        <v>390</v>
      </c>
      <c r="D6835" s="4" t="n">
        <v>67.36</v>
      </c>
      <c r="E6835" s="4" t="n">
        <v>67.71</v>
      </c>
      <c r="F6835" s="4" t="n">
        <v>67.1</v>
      </c>
      <c r="G6835" s="4" t="n">
        <v>67.55</v>
      </c>
      <c r="H6835" s="5" t="n">
        <v>2171284</v>
      </c>
      <c r="I6835" s="3"/>
      <c r="J6835" s="3" t="n">
        <f aca="false">ROUND((G6835-G6834)/G6834*100,2)</f>
        <v>0.51</v>
      </c>
      <c r="K6835" s="3" t="str">
        <f aca="false">B6835&amp;"_"&amp;C6835</f>
        <v>14_2025-04-11</v>
      </c>
    </row>
    <row r="6836" customFormat="false" ht="15" hidden="false" customHeight="false" outlineLevel="0" collapsed="false">
      <c r="A6836" s="3" t="n">
        <v>6835</v>
      </c>
      <c r="B6836" s="3" t="n">
        <v>14</v>
      </c>
      <c r="C6836" s="3" t="s">
        <v>391</v>
      </c>
      <c r="D6836" s="4" t="n">
        <v>66.72</v>
      </c>
      <c r="E6836" s="4" t="n">
        <v>67.08</v>
      </c>
      <c r="F6836" s="4" t="n">
        <v>66.51</v>
      </c>
      <c r="G6836" s="4" t="n">
        <v>66.53</v>
      </c>
      <c r="H6836" s="5" t="n">
        <v>7848166</v>
      </c>
      <c r="I6836" s="3"/>
      <c r="J6836" s="3" t="n">
        <f aca="false">ROUND((G6836-G6835)/G6835*100,2)</f>
        <v>-1.51</v>
      </c>
      <c r="K6836" s="3" t="str">
        <f aca="false">B6836&amp;"_"&amp;C6836</f>
        <v>14_2025-04-14</v>
      </c>
    </row>
    <row r="6837" customFormat="false" ht="15" hidden="false" customHeight="false" outlineLevel="0" collapsed="false">
      <c r="A6837" s="3" t="n">
        <v>6836</v>
      </c>
      <c r="B6837" s="3" t="n">
        <v>14</v>
      </c>
      <c r="C6837" s="3" t="s">
        <v>392</v>
      </c>
      <c r="D6837" s="4" t="n">
        <v>66.65</v>
      </c>
      <c r="E6837" s="4" t="n">
        <v>66.71</v>
      </c>
      <c r="F6837" s="4" t="n">
        <v>66.32</v>
      </c>
      <c r="G6837" s="4" t="n">
        <v>66.6</v>
      </c>
      <c r="H6837" s="5" t="n">
        <v>6822926</v>
      </c>
      <c r="I6837" s="3"/>
      <c r="J6837" s="3" t="n">
        <f aca="false">ROUND((G6837-G6836)/G6836*100,2)</f>
        <v>0.11</v>
      </c>
      <c r="K6837" s="3" t="str">
        <f aca="false">B6837&amp;"_"&amp;C6837</f>
        <v>14_2025-04-15</v>
      </c>
    </row>
    <row r="6838" customFormat="false" ht="15" hidden="false" customHeight="false" outlineLevel="0" collapsed="false">
      <c r="A6838" s="3" t="n">
        <v>6837</v>
      </c>
      <c r="B6838" s="3" t="n">
        <v>14</v>
      </c>
      <c r="C6838" s="3" t="s">
        <v>393</v>
      </c>
      <c r="D6838" s="4" t="n">
        <v>66.52</v>
      </c>
      <c r="E6838" s="4" t="n">
        <v>66.7</v>
      </c>
      <c r="F6838" s="4" t="n">
        <v>66.34</v>
      </c>
      <c r="G6838" s="4" t="n">
        <v>66.47</v>
      </c>
      <c r="H6838" s="5" t="n">
        <v>4029034</v>
      </c>
      <c r="I6838" s="3"/>
      <c r="J6838" s="3" t="n">
        <f aca="false">ROUND((G6838-G6837)/G6837*100,2)</f>
        <v>-0.2</v>
      </c>
      <c r="K6838" s="3" t="str">
        <f aca="false">B6838&amp;"_"&amp;C6838</f>
        <v>14_2025-04-16</v>
      </c>
    </row>
    <row r="6839" customFormat="false" ht="15" hidden="false" customHeight="false" outlineLevel="0" collapsed="false">
      <c r="A6839" s="3" t="n">
        <v>6838</v>
      </c>
      <c r="B6839" s="3" t="n">
        <v>14</v>
      </c>
      <c r="C6839" s="3" t="s">
        <v>394</v>
      </c>
      <c r="D6839" s="4" t="n">
        <v>64.35</v>
      </c>
      <c r="E6839" s="4" t="n">
        <v>64.72</v>
      </c>
      <c r="F6839" s="4" t="n">
        <v>64</v>
      </c>
      <c r="G6839" s="4" t="n">
        <v>64.38</v>
      </c>
      <c r="H6839" s="5" t="n">
        <v>5767457</v>
      </c>
      <c r="I6839" s="3"/>
      <c r="J6839" s="3" t="n">
        <f aca="false">ROUND((G6839-G6838)/G6838*100,2)</f>
        <v>-3.14</v>
      </c>
      <c r="K6839" s="3" t="str">
        <f aca="false">B6839&amp;"_"&amp;C6839</f>
        <v>14_2025-04-17</v>
      </c>
    </row>
    <row r="6840" customFormat="false" ht="15" hidden="false" customHeight="false" outlineLevel="0" collapsed="false">
      <c r="A6840" s="3" t="n">
        <v>6839</v>
      </c>
      <c r="B6840" s="3" t="n">
        <v>14</v>
      </c>
      <c r="C6840" s="3" t="s">
        <v>395</v>
      </c>
      <c r="D6840" s="4" t="n">
        <v>63.63</v>
      </c>
      <c r="E6840" s="4" t="n">
        <v>63.89</v>
      </c>
      <c r="F6840" s="4" t="n">
        <v>63.44</v>
      </c>
      <c r="G6840" s="4" t="n">
        <v>63.76</v>
      </c>
      <c r="H6840" s="5" t="n">
        <v>4810861</v>
      </c>
      <c r="I6840" s="3"/>
      <c r="J6840" s="3" t="n">
        <f aca="false">ROUND((G6840-G6839)/G6839*100,2)</f>
        <v>-0.96</v>
      </c>
      <c r="K6840" s="3" t="str">
        <f aca="false">B6840&amp;"_"&amp;C6840</f>
        <v>14_2025-04-18</v>
      </c>
    </row>
    <row r="6841" customFormat="false" ht="15" hidden="false" customHeight="false" outlineLevel="0" collapsed="false">
      <c r="A6841" s="3" t="n">
        <v>6840</v>
      </c>
      <c r="B6841" s="3" t="n">
        <v>14</v>
      </c>
      <c r="C6841" s="3" t="s">
        <v>396</v>
      </c>
      <c r="D6841" s="4" t="n">
        <v>63.35</v>
      </c>
      <c r="E6841" s="4" t="n">
        <v>63.58</v>
      </c>
      <c r="F6841" s="4" t="n">
        <v>63.06</v>
      </c>
      <c r="G6841" s="4" t="n">
        <v>63.27</v>
      </c>
      <c r="H6841" s="5" t="n">
        <v>6738622</v>
      </c>
      <c r="I6841" s="3"/>
      <c r="J6841" s="3" t="n">
        <f aca="false">ROUND((G6841-G6840)/G6840*100,2)</f>
        <v>-0.77</v>
      </c>
      <c r="K6841" s="3" t="str">
        <f aca="false">B6841&amp;"_"&amp;C6841</f>
        <v>14_2025-04-21</v>
      </c>
    </row>
    <row r="6842" customFormat="false" ht="15" hidden="false" customHeight="false" outlineLevel="0" collapsed="false">
      <c r="A6842" s="3" t="n">
        <v>6841</v>
      </c>
      <c r="B6842" s="3" t="n">
        <v>14</v>
      </c>
      <c r="C6842" s="3" t="s">
        <v>397</v>
      </c>
      <c r="D6842" s="4" t="n">
        <v>62.21</v>
      </c>
      <c r="E6842" s="4" t="n">
        <v>62.49</v>
      </c>
      <c r="F6842" s="4" t="n">
        <v>62.17</v>
      </c>
      <c r="G6842" s="4" t="n">
        <v>62.22</v>
      </c>
      <c r="H6842" s="5" t="n">
        <v>3267288</v>
      </c>
      <c r="I6842" s="3"/>
      <c r="J6842" s="3" t="n">
        <f aca="false">ROUND((G6842-G6841)/G6841*100,2)</f>
        <v>-1.66</v>
      </c>
      <c r="K6842" s="3" t="str">
        <f aca="false">B6842&amp;"_"&amp;C6842</f>
        <v>14_2025-04-22</v>
      </c>
    </row>
    <row r="6843" customFormat="false" ht="15" hidden="false" customHeight="false" outlineLevel="0" collapsed="false">
      <c r="A6843" s="3" t="n">
        <v>6842</v>
      </c>
      <c r="B6843" s="3" t="n">
        <v>14</v>
      </c>
      <c r="C6843" s="3" t="s">
        <v>398</v>
      </c>
      <c r="D6843" s="4" t="n">
        <v>62.92</v>
      </c>
      <c r="E6843" s="4" t="n">
        <v>63.17</v>
      </c>
      <c r="F6843" s="4" t="n">
        <v>62.67</v>
      </c>
      <c r="G6843" s="4" t="n">
        <v>63.07</v>
      </c>
      <c r="H6843" s="5" t="n">
        <v>1275326</v>
      </c>
      <c r="I6843" s="3"/>
      <c r="J6843" s="3" t="n">
        <f aca="false">ROUND((G6843-G6842)/G6842*100,2)</f>
        <v>1.37</v>
      </c>
      <c r="K6843" s="3" t="str">
        <f aca="false">B6843&amp;"_"&amp;C6843</f>
        <v>14_2025-04-23</v>
      </c>
    </row>
    <row r="6844" customFormat="false" ht="15" hidden="false" customHeight="false" outlineLevel="0" collapsed="false">
      <c r="A6844" s="3" t="n">
        <v>6843</v>
      </c>
      <c r="B6844" s="3" t="n">
        <v>14</v>
      </c>
      <c r="C6844" s="3" t="s">
        <v>399</v>
      </c>
      <c r="D6844" s="4" t="n">
        <v>64.26</v>
      </c>
      <c r="E6844" s="4" t="n">
        <v>64.48</v>
      </c>
      <c r="F6844" s="4" t="n">
        <v>63.71</v>
      </c>
      <c r="G6844" s="4" t="n">
        <v>64.09</v>
      </c>
      <c r="H6844" s="5" t="n">
        <v>3057501</v>
      </c>
      <c r="I6844" s="3"/>
      <c r="J6844" s="3" t="n">
        <f aca="false">ROUND((G6844-G6843)/G6843*100,2)</f>
        <v>1.62</v>
      </c>
      <c r="K6844" s="3" t="str">
        <f aca="false">B6844&amp;"_"&amp;C6844</f>
        <v>14_2025-04-24</v>
      </c>
    </row>
    <row r="6845" customFormat="false" ht="15" hidden="false" customHeight="false" outlineLevel="0" collapsed="false">
      <c r="A6845" s="3" t="n">
        <v>6844</v>
      </c>
      <c r="B6845" s="3" t="n">
        <v>14</v>
      </c>
      <c r="C6845" s="3" t="s">
        <v>400</v>
      </c>
      <c r="D6845" s="4" t="n">
        <v>64.27</v>
      </c>
      <c r="E6845" s="4" t="n">
        <v>64.55</v>
      </c>
      <c r="F6845" s="4" t="n">
        <v>63.77</v>
      </c>
      <c r="G6845" s="4" t="n">
        <v>64.11</v>
      </c>
      <c r="H6845" s="5" t="n">
        <v>4480542</v>
      </c>
      <c r="I6845" s="3"/>
      <c r="J6845" s="3" t="n">
        <f aca="false">ROUND((G6845-G6844)/G6844*100,2)</f>
        <v>0.03</v>
      </c>
      <c r="K6845" s="3" t="str">
        <f aca="false">B6845&amp;"_"&amp;C6845</f>
        <v>14_2025-04-25</v>
      </c>
    </row>
    <row r="6846" customFormat="false" ht="15" hidden="false" customHeight="false" outlineLevel="0" collapsed="false">
      <c r="A6846" s="3" t="n">
        <v>6845</v>
      </c>
      <c r="B6846" s="3" t="n">
        <v>14</v>
      </c>
      <c r="C6846" s="3" t="s">
        <v>401</v>
      </c>
      <c r="D6846" s="4" t="n">
        <v>64.37</v>
      </c>
      <c r="E6846" s="4" t="n">
        <v>64.74</v>
      </c>
      <c r="F6846" s="4" t="n">
        <v>64.14</v>
      </c>
      <c r="G6846" s="4" t="n">
        <v>64.31</v>
      </c>
      <c r="H6846" s="5" t="n">
        <v>613087</v>
      </c>
      <c r="I6846" s="3"/>
      <c r="J6846" s="3" t="n">
        <f aca="false">ROUND((G6846-G6845)/G6845*100,2)</f>
        <v>0.31</v>
      </c>
      <c r="K6846" s="3" t="str">
        <f aca="false">B6846&amp;"_"&amp;C6846</f>
        <v>14_2025-04-28</v>
      </c>
    </row>
    <row r="6847" customFormat="false" ht="15" hidden="false" customHeight="false" outlineLevel="0" collapsed="false">
      <c r="A6847" s="3" t="n">
        <v>6846</v>
      </c>
      <c r="B6847" s="3" t="n">
        <v>14</v>
      </c>
      <c r="C6847" s="3" t="s">
        <v>402</v>
      </c>
      <c r="D6847" s="4" t="n">
        <v>62.55</v>
      </c>
      <c r="E6847" s="4" t="n">
        <v>62.63</v>
      </c>
      <c r="F6847" s="4" t="n">
        <v>62.38</v>
      </c>
      <c r="G6847" s="4" t="n">
        <v>62.49</v>
      </c>
      <c r="H6847" s="5" t="n">
        <v>4010022</v>
      </c>
      <c r="I6847" s="3"/>
      <c r="J6847" s="3" t="n">
        <f aca="false">ROUND((G6847-G6846)/G6846*100,2)</f>
        <v>-2.83</v>
      </c>
      <c r="K6847" s="3" t="str">
        <f aca="false">B6847&amp;"_"&amp;C6847</f>
        <v>14_2025-04-29</v>
      </c>
    </row>
    <row r="6848" customFormat="false" ht="15" hidden="false" customHeight="false" outlineLevel="0" collapsed="false">
      <c r="A6848" s="3" t="n">
        <v>6847</v>
      </c>
      <c r="B6848" s="3" t="n">
        <v>14</v>
      </c>
      <c r="C6848" s="3" t="s">
        <v>403</v>
      </c>
      <c r="D6848" s="4" t="n">
        <v>62.68</v>
      </c>
      <c r="E6848" s="4" t="n">
        <v>63.01</v>
      </c>
      <c r="F6848" s="4" t="n">
        <v>62.38</v>
      </c>
      <c r="G6848" s="4" t="n">
        <v>62.69</v>
      </c>
      <c r="H6848" s="5" t="n">
        <v>1153044</v>
      </c>
      <c r="I6848" s="3"/>
      <c r="J6848" s="3" t="n">
        <f aca="false">ROUND((G6848-G6847)/G6847*100,2)</f>
        <v>0.32</v>
      </c>
      <c r="K6848" s="3" t="str">
        <f aca="false">B6848&amp;"_"&amp;C6848</f>
        <v>14_2025-04-30</v>
      </c>
    </row>
    <row r="6849" customFormat="false" ht="15" hidden="false" customHeight="false" outlineLevel="0" collapsed="false">
      <c r="A6849" s="3" t="n">
        <v>6848</v>
      </c>
      <c r="B6849" s="3" t="n">
        <v>14</v>
      </c>
      <c r="C6849" s="3" t="s">
        <v>404</v>
      </c>
      <c r="D6849" s="4" t="n">
        <v>62.36</v>
      </c>
      <c r="E6849" s="4" t="n">
        <v>62.68</v>
      </c>
      <c r="F6849" s="4" t="n">
        <v>62.22</v>
      </c>
      <c r="G6849" s="4" t="n">
        <v>62.57</v>
      </c>
      <c r="H6849" s="5" t="n">
        <v>5474642</v>
      </c>
      <c r="I6849" s="3"/>
      <c r="J6849" s="3" t="n">
        <f aca="false">ROUND((G6849-G6848)/G6848*100,2)</f>
        <v>-0.19</v>
      </c>
      <c r="K6849" s="3" t="str">
        <f aca="false">B6849&amp;"_"&amp;C6849</f>
        <v>14_2025-05-01</v>
      </c>
    </row>
    <row r="6850" customFormat="false" ht="15" hidden="false" customHeight="false" outlineLevel="0" collapsed="false">
      <c r="A6850" s="3" t="n">
        <v>6849</v>
      </c>
      <c r="B6850" s="3" t="n">
        <v>14</v>
      </c>
      <c r="C6850" s="3" t="s">
        <v>405</v>
      </c>
      <c r="D6850" s="4" t="n">
        <v>60.72</v>
      </c>
      <c r="E6850" s="4" t="n">
        <v>60.87</v>
      </c>
      <c r="F6850" s="4" t="n">
        <v>60.71</v>
      </c>
      <c r="G6850" s="4" t="n">
        <v>60.83</v>
      </c>
      <c r="H6850" s="5" t="n">
        <v>6387911</v>
      </c>
      <c r="I6850" s="3"/>
      <c r="J6850" s="3" t="n">
        <f aca="false">ROUND((G6850-G6849)/G6849*100,2)</f>
        <v>-2.78</v>
      </c>
      <c r="K6850" s="3" t="str">
        <f aca="false">B6850&amp;"_"&amp;C6850</f>
        <v>14_2025-05-02</v>
      </c>
    </row>
    <row r="6851" customFormat="false" ht="15" hidden="false" customHeight="false" outlineLevel="0" collapsed="false">
      <c r="A6851" s="3" t="n">
        <v>6850</v>
      </c>
      <c r="B6851" s="3" t="n">
        <v>14</v>
      </c>
      <c r="C6851" s="3" t="s">
        <v>406</v>
      </c>
      <c r="D6851" s="4" t="n">
        <v>62.59</v>
      </c>
      <c r="E6851" s="4" t="n">
        <v>62.72</v>
      </c>
      <c r="F6851" s="4" t="n">
        <v>62.31</v>
      </c>
      <c r="G6851" s="4" t="n">
        <v>62.42</v>
      </c>
      <c r="H6851" s="5" t="n">
        <v>4262819</v>
      </c>
      <c r="I6851" s="3"/>
      <c r="J6851" s="3" t="n">
        <f aca="false">ROUND((G6851-G6850)/G6850*100,2)</f>
        <v>2.61</v>
      </c>
      <c r="K6851" s="3" t="str">
        <f aca="false">B6851&amp;"_"&amp;C6851</f>
        <v>14_2025-05-05</v>
      </c>
    </row>
    <row r="6852" customFormat="false" ht="15" hidden="false" customHeight="false" outlineLevel="0" collapsed="false">
      <c r="A6852" s="3" t="n">
        <v>6851</v>
      </c>
      <c r="B6852" s="3" t="n">
        <v>14</v>
      </c>
      <c r="C6852" s="3" t="s">
        <v>407</v>
      </c>
      <c r="D6852" s="4" t="n">
        <v>63.97</v>
      </c>
      <c r="E6852" s="4" t="n">
        <v>64.26</v>
      </c>
      <c r="F6852" s="4" t="n">
        <v>63.88</v>
      </c>
      <c r="G6852" s="4" t="n">
        <v>64.11</v>
      </c>
      <c r="H6852" s="5" t="n">
        <v>1681081</v>
      </c>
      <c r="I6852" s="3"/>
      <c r="J6852" s="3" t="n">
        <f aca="false">ROUND((G6852-G6851)/G6851*100,2)</f>
        <v>2.71</v>
      </c>
      <c r="K6852" s="3" t="str">
        <f aca="false">B6852&amp;"_"&amp;C6852</f>
        <v>14_2025-05-06</v>
      </c>
    </row>
    <row r="6853" customFormat="false" ht="15" hidden="false" customHeight="false" outlineLevel="0" collapsed="false">
      <c r="A6853" s="3" t="n">
        <v>6852</v>
      </c>
      <c r="B6853" s="3" t="n">
        <v>14</v>
      </c>
      <c r="C6853" s="3" t="s">
        <v>408</v>
      </c>
      <c r="D6853" s="4" t="n">
        <v>63.8</v>
      </c>
      <c r="E6853" s="4" t="n">
        <v>64.01</v>
      </c>
      <c r="F6853" s="4" t="n">
        <v>63.5</v>
      </c>
      <c r="G6853" s="4" t="n">
        <v>63.91</v>
      </c>
      <c r="H6853" s="5" t="n">
        <v>6228386</v>
      </c>
      <c r="I6853" s="3"/>
      <c r="J6853" s="3" t="n">
        <f aca="false">ROUND((G6853-G6852)/G6852*100,2)</f>
        <v>-0.31</v>
      </c>
      <c r="K6853" s="3" t="str">
        <f aca="false">B6853&amp;"_"&amp;C6853</f>
        <v>14_2025-05-07</v>
      </c>
    </row>
    <row r="6854" customFormat="false" ht="15" hidden="false" customHeight="false" outlineLevel="0" collapsed="false">
      <c r="A6854" s="3" t="n">
        <v>6853</v>
      </c>
      <c r="B6854" s="3" t="n">
        <v>14</v>
      </c>
      <c r="C6854" s="3" t="s">
        <v>409</v>
      </c>
      <c r="D6854" s="4" t="n">
        <v>65.16</v>
      </c>
      <c r="E6854" s="4" t="n">
        <v>65.44</v>
      </c>
      <c r="F6854" s="4" t="n">
        <v>64.83</v>
      </c>
      <c r="G6854" s="4" t="n">
        <v>64.99</v>
      </c>
      <c r="H6854" s="5" t="n">
        <v>5613529</v>
      </c>
      <c r="I6854" s="3"/>
      <c r="J6854" s="3" t="n">
        <f aca="false">ROUND((G6854-G6853)/G6853*100,2)</f>
        <v>1.69</v>
      </c>
      <c r="K6854" s="3" t="str">
        <f aca="false">B6854&amp;"_"&amp;C6854</f>
        <v>14_2025-05-08</v>
      </c>
    </row>
    <row r="6855" customFormat="false" ht="15" hidden="false" customHeight="false" outlineLevel="0" collapsed="false">
      <c r="A6855" s="3" t="n">
        <v>6854</v>
      </c>
      <c r="B6855" s="3" t="n">
        <v>14</v>
      </c>
      <c r="C6855" s="3" t="s">
        <v>410</v>
      </c>
      <c r="D6855" s="4" t="n">
        <v>64.52</v>
      </c>
      <c r="E6855" s="4" t="n">
        <v>64.89</v>
      </c>
      <c r="F6855" s="4" t="n">
        <v>64.34</v>
      </c>
      <c r="G6855" s="4" t="n">
        <v>64.59</v>
      </c>
      <c r="H6855" s="5" t="n">
        <v>2176317</v>
      </c>
      <c r="I6855" s="3"/>
      <c r="J6855" s="3" t="n">
        <f aca="false">ROUND((G6855-G6854)/G6854*100,2)</f>
        <v>-0.62</v>
      </c>
      <c r="K6855" s="3" t="str">
        <f aca="false">B6855&amp;"_"&amp;C6855</f>
        <v>14_2025-05-09</v>
      </c>
    </row>
    <row r="6856" customFormat="false" ht="15" hidden="false" customHeight="false" outlineLevel="0" collapsed="false">
      <c r="A6856" s="3" t="n">
        <v>6855</v>
      </c>
      <c r="B6856" s="3" t="n">
        <v>14</v>
      </c>
      <c r="C6856" s="3" t="s">
        <v>411</v>
      </c>
      <c r="D6856" s="4" t="n">
        <v>65.45</v>
      </c>
      <c r="E6856" s="4" t="n">
        <v>65.76</v>
      </c>
      <c r="F6856" s="4" t="n">
        <v>65.15</v>
      </c>
      <c r="G6856" s="4" t="n">
        <v>65.29</v>
      </c>
      <c r="H6856" s="5" t="n">
        <v>7403636</v>
      </c>
      <c r="I6856" s="3"/>
      <c r="J6856" s="3" t="n">
        <f aca="false">ROUND((G6856-G6855)/G6855*100,2)</f>
        <v>1.08</v>
      </c>
      <c r="K6856" s="3" t="str">
        <f aca="false">B6856&amp;"_"&amp;C6856</f>
        <v>14_2025-05-12</v>
      </c>
    </row>
    <row r="6857" customFormat="false" ht="15" hidden="false" customHeight="false" outlineLevel="0" collapsed="false">
      <c r="A6857" s="3" t="n">
        <v>6856</v>
      </c>
      <c r="B6857" s="3" t="n">
        <v>14</v>
      </c>
      <c r="C6857" s="3" t="s">
        <v>412</v>
      </c>
      <c r="D6857" s="4" t="n">
        <v>64.4</v>
      </c>
      <c r="E6857" s="4" t="n">
        <v>64.61</v>
      </c>
      <c r="F6857" s="4" t="n">
        <v>64.34</v>
      </c>
      <c r="G6857" s="4" t="n">
        <v>64.58</v>
      </c>
      <c r="H6857" s="5" t="n">
        <v>2982183</v>
      </c>
      <c r="I6857" s="3"/>
      <c r="J6857" s="3" t="n">
        <f aca="false">ROUND((G6857-G6856)/G6856*100,2)</f>
        <v>-1.09</v>
      </c>
      <c r="K6857" s="3" t="str">
        <f aca="false">B6857&amp;"_"&amp;C6857</f>
        <v>14_2025-05-13</v>
      </c>
    </row>
    <row r="6858" customFormat="false" ht="15" hidden="false" customHeight="false" outlineLevel="0" collapsed="false">
      <c r="A6858" s="3" t="n">
        <v>6857</v>
      </c>
      <c r="B6858" s="3" t="n">
        <v>14</v>
      </c>
      <c r="C6858" s="3" t="s">
        <v>413</v>
      </c>
      <c r="D6858" s="4" t="n">
        <v>65.14</v>
      </c>
      <c r="E6858" s="4" t="n">
        <v>65.43</v>
      </c>
      <c r="F6858" s="4" t="n">
        <v>64.91</v>
      </c>
      <c r="G6858" s="4" t="n">
        <v>65.25</v>
      </c>
      <c r="H6858" s="5" t="n">
        <v>5301669</v>
      </c>
      <c r="I6858" s="3"/>
      <c r="J6858" s="3" t="n">
        <f aca="false">ROUND((G6858-G6857)/G6857*100,2)</f>
        <v>1.04</v>
      </c>
      <c r="K6858" s="3" t="str">
        <f aca="false">B6858&amp;"_"&amp;C6858</f>
        <v>14_2025-05-14</v>
      </c>
    </row>
    <row r="6859" customFormat="false" ht="15" hidden="false" customHeight="false" outlineLevel="0" collapsed="false">
      <c r="A6859" s="3" t="n">
        <v>6858</v>
      </c>
      <c r="B6859" s="3" t="n">
        <v>14</v>
      </c>
      <c r="C6859" s="3" t="s">
        <v>414</v>
      </c>
      <c r="D6859" s="4" t="n">
        <v>63.53</v>
      </c>
      <c r="E6859" s="4" t="n">
        <v>63.93</v>
      </c>
      <c r="F6859" s="4" t="n">
        <v>63.41</v>
      </c>
      <c r="G6859" s="4" t="n">
        <v>63.74</v>
      </c>
      <c r="H6859" s="5" t="n">
        <v>1774230</v>
      </c>
      <c r="I6859" s="3"/>
      <c r="J6859" s="3" t="n">
        <f aca="false">ROUND((G6859-G6858)/G6858*100,2)</f>
        <v>-2.31</v>
      </c>
      <c r="K6859" s="3" t="str">
        <f aca="false">B6859&amp;"_"&amp;C6859</f>
        <v>14_2025-05-15</v>
      </c>
    </row>
    <row r="6860" customFormat="false" ht="15" hidden="false" customHeight="false" outlineLevel="0" collapsed="false">
      <c r="A6860" s="3" t="n">
        <v>6859</v>
      </c>
      <c r="B6860" s="3" t="n">
        <v>14</v>
      </c>
      <c r="C6860" s="3" t="s">
        <v>415</v>
      </c>
      <c r="D6860" s="4" t="n">
        <v>64.67</v>
      </c>
      <c r="E6860" s="4" t="n">
        <v>65.02</v>
      </c>
      <c r="F6860" s="4" t="n">
        <v>64.3</v>
      </c>
      <c r="G6860" s="4" t="n">
        <v>64.54</v>
      </c>
      <c r="H6860" s="5" t="n">
        <v>4719559</v>
      </c>
      <c r="I6860" s="3"/>
      <c r="J6860" s="3" t="n">
        <f aca="false">ROUND((G6860-G6859)/G6859*100,2)</f>
        <v>1.26</v>
      </c>
      <c r="K6860" s="3" t="str">
        <f aca="false">B6860&amp;"_"&amp;C6860</f>
        <v>14_2025-05-16</v>
      </c>
    </row>
    <row r="6861" customFormat="false" ht="15" hidden="false" customHeight="false" outlineLevel="0" collapsed="false">
      <c r="A6861" s="3" t="n">
        <v>6860</v>
      </c>
      <c r="B6861" s="3" t="n">
        <v>14</v>
      </c>
      <c r="C6861" s="3" t="s">
        <v>416</v>
      </c>
      <c r="D6861" s="4" t="n">
        <v>65.91</v>
      </c>
      <c r="E6861" s="4" t="n">
        <v>66.3</v>
      </c>
      <c r="F6861" s="4" t="n">
        <v>65.64</v>
      </c>
      <c r="G6861" s="4" t="n">
        <v>65.77</v>
      </c>
      <c r="H6861" s="5" t="n">
        <v>1715813</v>
      </c>
      <c r="I6861" s="3"/>
      <c r="J6861" s="3" t="n">
        <f aca="false">ROUND((G6861-G6860)/G6860*100,2)</f>
        <v>1.91</v>
      </c>
      <c r="K6861" s="3" t="str">
        <f aca="false">B6861&amp;"_"&amp;C6861</f>
        <v>14_2025-05-19</v>
      </c>
    </row>
    <row r="6862" customFormat="false" ht="15" hidden="false" customHeight="false" outlineLevel="0" collapsed="false">
      <c r="A6862" s="3" t="n">
        <v>6861</v>
      </c>
      <c r="B6862" s="3" t="n">
        <v>14</v>
      </c>
      <c r="C6862" s="3" t="s">
        <v>417</v>
      </c>
      <c r="D6862" s="4" t="n">
        <v>65.94</v>
      </c>
      <c r="E6862" s="4" t="n">
        <v>66.41</v>
      </c>
      <c r="F6862" s="4" t="n">
        <v>65.56</v>
      </c>
      <c r="G6862" s="4" t="n">
        <v>66.07</v>
      </c>
      <c r="H6862" s="5" t="n">
        <v>4728046</v>
      </c>
      <c r="I6862" s="3"/>
      <c r="J6862" s="3" t="n">
        <f aca="false">ROUND((G6862-G6861)/G6861*100,2)</f>
        <v>0.46</v>
      </c>
      <c r="K6862" s="3" t="str">
        <f aca="false">B6862&amp;"_"&amp;C6862</f>
        <v>14_2025-05-20</v>
      </c>
    </row>
    <row r="6863" customFormat="false" ht="15" hidden="false" customHeight="false" outlineLevel="0" collapsed="false">
      <c r="A6863" s="3" t="n">
        <v>6862</v>
      </c>
      <c r="B6863" s="3" t="n">
        <v>14</v>
      </c>
      <c r="C6863" s="3" t="s">
        <v>418</v>
      </c>
      <c r="D6863" s="4" t="n">
        <v>64.54</v>
      </c>
      <c r="E6863" s="4" t="n">
        <v>64.79</v>
      </c>
      <c r="F6863" s="4" t="n">
        <v>64.45</v>
      </c>
      <c r="G6863" s="4" t="n">
        <v>64.77</v>
      </c>
      <c r="H6863" s="5" t="n">
        <v>4377552</v>
      </c>
      <c r="I6863" s="3"/>
      <c r="J6863" s="3" t="n">
        <f aca="false">ROUND((G6863-G6862)/G6862*100,2)</f>
        <v>-1.97</v>
      </c>
      <c r="K6863" s="3" t="str">
        <f aca="false">B6863&amp;"_"&amp;C6863</f>
        <v>14_2025-05-21</v>
      </c>
    </row>
    <row r="6864" customFormat="false" ht="15" hidden="false" customHeight="false" outlineLevel="0" collapsed="false">
      <c r="A6864" s="3" t="n">
        <v>6863</v>
      </c>
      <c r="B6864" s="3" t="n">
        <v>14</v>
      </c>
      <c r="C6864" s="3" t="s">
        <v>419</v>
      </c>
      <c r="D6864" s="4" t="n">
        <v>64.37</v>
      </c>
      <c r="E6864" s="4" t="n">
        <v>64.7</v>
      </c>
      <c r="F6864" s="4" t="n">
        <v>64.33</v>
      </c>
      <c r="G6864" s="4" t="n">
        <v>64.6</v>
      </c>
      <c r="H6864" s="5" t="n">
        <v>4777625</v>
      </c>
      <c r="I6864" s="3"/>
      <c r="J6864" s="3" t="n">
        <f aca="false">ROUND((G6864-G6863)/G6863*100,2)</f>
        <v>-0.26</v>
      </c>
      <c r="K6864" s="3" t="str">
        <f aca="false">B6864&amp;"_"&amp;C6864</f>
        <v>14_2025-05-22</v>
      </c>
    </row>
    <row r="6865" customFormat="false" ht="15" hidden="false" customHeight="false" outlineLevel="0" collapsed="false">
      <c r="A6865" s="3" t="n">
        <v>6864</v>
      </c>
      <c r="B6865" s="3" t="n">
        <v>14</v>
      </c>
      <c r="C6865" s="3" t="s">
        <v>420</v>
      </c>
      <c r="D6865" s="4" t="n">
        <v>65.75</v>
      </c>
      <c r="E6865" s="4" t="n">
        <v>66.02</v>
      </c>
      <c r="F6865" s="4" t="n">
        <v>65.69</v>
      </c>
      <c r="G6865" s="4" t="n">
        <v>65.97</v>
      </c>
      <c r="H6865" s="5" t="n">
        <v>4731739</v>
      </c>
      <c r="I6865" s="3"/>
      <c r="J6865" s="3" t="n">
        <f aca="false">ROUND((G6865-G6864)/G6864*100,2)</f>
        <v>2.12</v>
      </c>
      <c r="K6865" s="3" t="str">
        <f aca="false">B6865&amp;"_"&amp;C6865</f>
        <v>14_2025-05-23</v>
      </c>
    </row>
    <row r="6866" customFormat="false" ht="15" hidden="false" customHeight="false" outlineLevel="0" collapsed="false">
      <c r="A6866" s="3" t="n">
        <v>6865</v>
      </c>
      <c r="B6866" s="3" t="n">
        <v>14</v>
      </c>
      <c r="C6866" s="3" t="s">
        <v>421</v>
      </c>
      <c r="D6866" s="4" t="n">
        <v>64.64</v>
      </c>
      <c r="E6866" s="4" t="n">
        <v>65.06</v>
      </c>
      <c r="F6866" s="4" t="n">
        <v>64.51</v>
      </c>
      <c r="G6866" s="4" t="n">
        <v>64.79</v>
      </c>
      <c r="H6866" s="5" t="n">
        <v>5803744</v>
      </c>
      <c r="I6866" s="3"/>
      <c r="J6866" s="3" t="n">
        <f aca="false">ROUND((G6866-G6865)/G6865*100,2)</f>
        <v>-1.79</v>
      </c>
      <c r="K6866" s="3" t="str">
        <f aca="false">B6866&amp;"_"&amp;C6866</f>
        <v>14_2025-05-26</v>
      </c>
    </row>
    <row r="6867" customFormat="false" ht="15" hidden="false" customHeight="false" outlineLevel="0" collapsed="false">
      <c r="A6867" s="3" t="n">
        <v>6866</v>
      </c>
      <c r="B6867" s="3" t="n">
        <v>14</v>
      </c>
      <c r="C6867" s="3" t="s">
        <v>422</v>
      </c>
      <c r="D6867" s="4" t="n">
        <v>67.08</v>
      </c>
      <c r="E6867" s="4" t="n">
        <v>67.62</v>
      </c>
      <c r="F6867" s="4" t="n">
        <v>66.73</v>
      </c>
      <c r="G6867" s="4" t="n">
        <v>67.24</v>
      </c>
      <c r="H6867" s="5" t="n">
        <v>3313370</v>
      </c>
      <c r="I6867" s="3"/>
      <c r="J6867" s="3" t="n">
        <f aca="false">ROUND((G6867-G6866)/G6866*100,2)</f>
        <v>3.78</v>
      </c>
      <c r="K6867" s="3" t="str">
        <f aca="false">B6867&amp;"_"&amp;C6867</f>
        <v>14_2025-05-27</v>
      </c>
    </row>
    <row r="6868" customFormat="false" ht="15" hidden="false" customHeight="false" outlineLevel="0" collapsed="false">
      <c r="A6868" s="3" t="n">
        <v>6867</v>
      </c>
      <c r="B6868" s="3" t="n">
        <v>14</v>
      </c>
      <c r="C6868" s="3" t="s">
        <v>423</v>
      </c>
      <c r="D6868" s="4" t="n">
        <v>67.13</v>
      </c>
      <c r="E6868" s="4" t="n">
        <v>67.28</v>
      </c>
      <c r="F6868" s="4" t="n">
        <v>67.08</v>
      </c>
      <c r="G6868" s="4" t="n">
        <v>67.25</v>
      </c>
      <c r="H6868" s="5" t="n">
        <v>3757896</v>
      </c>
      <c r="I6868" s="3"/>
      <c r="J6868" s="3" t="n">
        <f aca="false">ROUND((G6868-G6867)/G6867*100,2)</f>
        <v>0.01</v>
      </c>
      <c r="K6868" s="3" t="str">
        <f aca="false">B6868&amp;"_"&amp;C6868</f>
        <v>14_2025-05-28</v>
      </c>
    </row>
    <row r="6869" customFormat="false" ht="15" hidden="false" customHeight="false" outlineLevel="0" collapsed="false">
      <c r="A6869" s="3" t="n">
        <v>6868</v>
      </c>
      <c r="B6869" s="3" t="n">
        <v>14</v>
      </c>
      <c r="C6869" s="3" t="s">
        <v>424</v>
      </c>
      <c r="D6869" s="4" t="n">
        <v>67.86</v>
      </c>
      <c r="E6869" s="4" t="n">
        <v>68.15</v>
      </c>
      <c r="F6869" s="4" t="n">
        <v>67.65</v>
      </c>
      <c r="G6869" s="4" t="n">
        <v>68.04</v>
      </c>
      <c r="H6869" s="5" t="n">
        <v>1555529</v>
      </c>
      <c r="I6869" s="3"/>
      <c r="J6869" s="3" t="n">
        <f aca="false">ROUND((G6869-G6868)/G6868*100,2)</f>
        <v>1.17</v>
      </c>
      <c r="K6869" s="3" t="str">
        <f aca="false">B6869&amp;"_"&amp;C6869</f>
        <v>14_2025-05-29</v>
      </c>
    </row>
    <row r="6870" customFormat="false" ht="15" hidden="false" customHeight="false" outlineLevel="0" collapsed="false">
      <c r="A6870" s="3" t="n">
        <v>6869</v>
      </c>
      <c r="B6870" s="3" t="n">
        <v>14</v>
      </c>
      <c r="C6870" s="3" t="s">
        <v>425</v>
      </c>
      <c r="D6870" s="4" t="n">
        <v>67.09</v>
      </c>
      <c r="E6870" s="4" t="n">
        <v>67.38</v>
      </c>
      <c r="F6870" s="4" t="n">
        <v>67.06</v>
      </c>
      <c r="G6870" s="4" t="n">
        <v>67.22</v>
      </c>
      <c r="H6870" s="5" t="n">
        <v>4991137</v>
      </c>
      <c r="I6870" s="3"/>
      <c r="J6870" s="3" t="n">
        <f aca="false">ROUND((G6870-G6869)/G6869*100,2)</f>
        <v>-1.21</v>
      </c>
      <c r="K6870" s="3" t="str">
        <f aca="false">B6870&amp;"_"&amp;C6870</f>
        <v>14_2025-05-30</v>
      </c>
    </row>
    <row r="6871" customFormat="false" ht="15" hidden="false" customHeight="false" outlineLevel="0" collapsed="false">
      <c r="A6871" s="3" t="n">
        <v>6870</v>
      </c>
      <c r="B6871" s="3" t="n">
        <v>14</v>
      </c>
      <c r="C6871" s="3" t="s">
        <v>426</v>
      </c>
      <c r="D6871" s="4" t="n">
        <v>67.83</v>
      </c>
      <c r="E6871" s="4" t="n">
        <v>67.91</v>
      </c>
      <c r="F6871" s="4" t="n">
        <v>67.76</v>
      </c>
      <c r="G6871" s="4" t="n">
        <v>67.82</v>
      </c>
      <c r="H6871" s="5" t="n">
        <v>1846685</v>
      </c>
      <c r="I6871" s="3"/>
      <c r="J6871" s="3" t="n">
        <f aca="false">ROUND((G6871-G6870)/G6870*100,2)</f>
        <v>0.89</v>
      </c>
      <c r="K6871" s="3" t="str">
        <f aca="false">B6871&amp;"_"&amp;C6871</f>
        <v>14_2025-06-02</v>
      </c>
    </row>
    <row r="6872" customFormat="false" ht="15" hidden="false" customHeight="false" outlineLevel="0" collapsed="false">
      <c r="A6872" s="3" t="n">
        <v>6871</v>
      </c>
      <c r="B6872" s="3" t="n">
        <v>14</v>
      </c>
      <c r="C6872" s="3" t="s">
        <v>427</v>
      </c>
      <c r="D6872" s="4" t="n">
        <v>66.94</v>
      </c>
      <c r="E6872" s="4" t="n">
        <v>67.27</v>
      </c>
      <c r="F6872" s="4" t="n">
        <v>66.62</v>
      </c>
      <c r="G6872" s="4" t="n">
        <v>66.89</v>
      </c>
      <c r="H6872" s="5" t="n">
        <v>5686576</v>
      </c>
      <c r="I6872" s="3"/>
      <c r="J6872" s="3" t="n">
        <f aca="false">ROUND((G6872-G6871)/G6871*100,2)</f>
        <v>-1.37</v>
      </c>
      <c r="K6872" s="3" t="str">
        <f aca="false">B6872&amp;"_"&amp;C6872</f>
        <v>14_2025-06-03</v>
      </c>
    </row>
    <row r="6873" customFormat="false" ht="15" hidden="false" customHeight="false" outlineLevel="0" collapsed="false">
      <c r="A6873" s="3" t="n">
        <v>6872</v>
      </c>
      <c r="B6873" s="3" t="n">
        <v>14</v>
      </c>
      <c r="C6873" s="3" t="s">
        <v>428</v>
      </c>
      <c r="D6873" s="4" t="n">
        <v>67.47</v>
      </c>
      <c r="E6873" s="4" t="n">
        <v>67.76</v>
      </c>
      <c r="F6873" s="4" t="n">
        <v>67.08</v>
      </c>
      <c r="G6873" s="4" t="n">
        <v>67.72</v>
      </c>
      <c r="H6873" s="5" t="n">
        <v>994675</v>
      </c>
      <c r="I6873" s="3"/>
      <c r="J6873" s="3" t="n">
        <f aca="false">ROUND((G6873-G6872)/G6872*100,2)</f>
        <v>1.24</v>
      </c>
      <c r="K6873" s="3" t="str">
        <f aca="false">B6873&amp;"_"&amp;C6873</f>
        <v>14_2025-06-04</v>
      </c>
    </row>
    <row r="6874" customFormat="false" ht="15" hidden="false" customHeight="false" outlineLevel="0" collapsed="false">
      <c r="A6874" s="3" t="n">
        <v>6873</v>
      </c>
      <c r="B6874" s="3" t="n">
        <v>14</v>
      </c>
      <c r="C6874" s="3" t="s">
        <v>429</v>
      </c>
      <c r="D6874" s="4" t="n">
        <v>70.07</v>
      </c>
      <c r="E6874" s="4" t="n">
        <v>70.55</v>
      </c>
      <c r="F6874" s="4" t="n">
        <v>69.98</v>
      </c>
      <c r="G6874" s="4" t="n">
        <v>70.13</v>
      </c>
      <c r="H6874" s="5" t="n">
        <v>6712040</v>
      </c>
      <c r="I6874" s="3"/>
      <c r="J6874" s="3" t="n">
        <f aca="false">ROUND((G6874-G6873)/G6873*100,2)</f>
        <v>3.56</v>
      </c>
      <c r="K6874" s="3" t="str">
        <f aca="false">B6874&amp;"_"&amp;C6874</f>
        <v>14_2025-06-05</v>
      </c>
    </row>
    <row r="6875" customFormat="false" ht="15" hidden="false" customHeight="false" outlineLevel="0" collapsed="false">
      <c r="A6875" s="3" t="n">
        <v>6874</v>
      </c>
      <c r="B6875" s="3" t="n">
        <v>14</v>
      </c>
      <c r="C6875" s="3" t="s">
        <v>430</v>
      </c>
      <c r="D6875" s="4" t="n">
        <v>71.79</v>
      </c>
      <c r="E6875" s="4" t="n">
        <v>71.89</v>
      </c>
      <c r="F6875" s="4" t="n">
        <v>71.4</v>
      </c>
      <c r="G6875" s="4" t="n">
        <v>71.61</v>
      </c>
      <c r="H6875" s="5" t="n">
        <v>3302784</v>
      </c>
      <c r="I6875" s="3"/>
      <c r="J6875" s="3" t="n">
        <f aca="false">ROUND((G6875-G6874)/G6874*100,2)</f>
        <v>2.11</v>
      </c>
      <c r="K6875" s="3" t="str">
        <f aca="false">B6875&amp;"_"&amp;C6875</f>
        <v>14_2025-06-06</v>
      </c>
    </row>
    <row r="6876" customFormat="false" ht="15" hidden="false" customHeight="false" outlineLevel="0" collapsed="false">
      <c r="A6876" s="3" t="n">
        <v>6875</v>
      </c>
      <c r="B6876" s="3" t="n">
        <v>14</v>
      </c>
      <c r="C6876" s="3" t="s">
        <v>431</v>
      </c>
      <c r="D6876" s="4" t="n">
        <v>71.15</v>
      </c>
      <c r="E6876" s="4" t="n">
        <v>71.44</v>
      </c>
      <c r="F6876" s="4" t="n">
        <v>70.81</v>
      </c>
      <c r="G6876" s="4" t="n">
        <v>71.26</v>
      </c>
      <c r="H6876" s="5" t="n">
        <v>3724139</v>
      </c>
      <c r="I6876" s="3"/>
      <c r="J6876" s="3" t="n">
        <f aca="false">ROUND((G6876-G6875)/G6875*100,2)</f>
        <v>-0.49</v>
      </c>
      <c r="K6876" s="3" t="str">
        <f aca="false">B6876&amp;"_"&amp;C6876</f>
        <v>14_2025-06-09</v>
      </c>
    </row>
    <row r="6877" customFormat="false" ht="15" hidden="false" customHeight="false" outlineLevel="0" collapsed="false">
      <c r="A6877" s="3" t="n">
        <v>6876</v>
      </c>
      <c r="B6877" s="3" t="n">
        <v>14</v>
      </c>
      <c r="C6877" s="3" t="s">
        <v>432</v>
      </c>
      <c r="D6877" s="4" t="n">
        <v>73.07</v>
      </c>
      <c r="E6877" s="4" t="n">
        <v>73.37</v>
      </c>
      <c r="F6877" s="4" t="n">
        <v>72.7</v>
      </c>
      <c r="G6877" s="4" t="n">
        <v>72.98</v>
      </c>
      <c r="H6877" s="5" t="n">
        <v>7385227</v>
      </c>
      <c r="I6877" s="3"/>
      <c r="J6877" s="3" t="n">
        <f aca="false">ROUND((G6877-G6876)/G6876*100,2)</f>
        <v>2.41</v>
      </c>
      <c r="K6877" s="3" t="str">
        <f aca="false">B6877&amp;"_"&amp;C6877</f>
        <v>14_2025-06-10</v>
      </c>
    </row>
    <row r="6878" customFormat="false" ht="15" hidden="false" customHeight="false" outlineLevel="0" collapsed="false">
      <c r="A6878" s="3" t="n">
        <v>6877</v>
      </c>
      <c r="B6878" s="3" t="n">
        <v>14</v>
      </c>
      <c r="C6878" s="3" t="s">
        <v>433</v>
      </c>
      <c r="D6878" s="4" t="n">
        <v>74.41</v>
      </c>
      <c r="E6878" s="4" t="n">
        <v>74.43</v>
      </c>
      <c r="F6878" s="4" t="n">
        <v>74.31</v>
      </c>
      <c r="G6878" s="4" t="n">
        <v>74.38</v>
      </c>
      <c r="H6878" s="5" t="n">
        <v>7313786</v>
      </c>
      <c r="I6878" s="3"/>
      <c r="J6878" s="3" t="n">
        <f aca="false">ROUND((G6878-G6877)/G6877*100,2)</f>
        <v>1.92</v>
      </c>
      <c r="K6878" s="3" t="str">
        <f aca="false">B6878&amp;"_"&amp;C6878</f>
        <v>14_2025-06-11</v>
      </c>
    </row>
    <row r="6879" customFormat="false" ht="15" hidden="false" customHeight="false" outlineLevel="0" collapsed="false">
      <c r="A6879" s="3" t="n">
        <v>6878</v>
      </c>
      <c r="B6879" s="3" t="n">
        <v>14</v>
      </c>
      <c r="C6879" s="3" t="s">
        <v>434</v>
      </c>
      <c r="D6879" s="4" t="n">
        <v>74.96</v>
      </c>
      <c r="E6879" s="4" t="n">
        <v>75.36</v>
      </c>
      <c r="F6879" s="4" t="n">
        <v>74.78</v>
      </c>
      <c r="G6879" s="4" t="n">
        <v>75.25</v>
      </c>
      <c r="H6879" s="5" t="n">
        <v>5936501</v>
      </c>
      <c r="I6879" s="3"/>
      <c r="J6879" s="3" t="n">
        <f aca="false">ROUND((G6879-G6878)/G6878*100,2)</f>
        <v>1.17</v>
      </c>
      <c r="K6879" s="3" t="str">
        <f aca="false">B6879&amp;"_"&amp;C6879</f>
        <v>14_2025-06-12</v>
      </c>
    </row>
    <row r="6880" customFormat="false" ht="15" hidden="false" customHeight="false" outlineLevel="0" collapsed="false">
      <c r="A6880" s="3" t="n">
        <v>6879</v>
      </c>
      <c r="B6880" s="3" t="n">
        <v>14</v>
      </c>
      <c r="C6880" s="3" t="s">
        <v>435</v>
      </c>
      <c r="D6880" s="4" t="n">
        <v>75.25</v>
      </c>
      <c r="E6880" s="4" t="n">
        <v>75.6</v>
      </c>
      <c r="F6880" s="4" t="n">
        <v>74.78</v>
      </c>
      <c r="G6880" s="4" t="n">
        <v>74.98</v>
      </c>
      <c r="H6880" s="5" t="n">
        <v>6899837</v>
      </c>
      <c r="I6880" s="3"/>
      <c r="J6880" s="3" t="n">
        <f aca="false">ROUND((G6880-G6879)/G6879*100,2)</f>
        <v>-0.36</v>
      </c>
      <c r="K6880" s="3" t="str">
        <f aca="false">B6880&amp;"_"&amp;C6880</f>
        <v>14_2025-06-13</v>
      </c>
    </row>
    <row r="6881" customFormat="false" ht="15" hidden="false" customHeight="false" outlineLevel="0" collapsed="false">
      <c r="A6881" s="3" t="n">
        <v>6880</v>
      </c>
      <c r="B6881" s="3" t="n">
        <v>14</v>
      </c>
      <c r="C6881" s="3" t="s">
        <v>436</v>
      </c>
      <c r="D6881" s="4" t="n">
        <v>73.36</v>
      </c>
      <c r="E6881" s="4" t="n">
        <v>73.87</v>
      </c>
      <c r="F6881" s="4" t="n">
        <v>73.19</v>
      </c>
      <c r="G6881" s="4" t="n">
        <v>73.45</v>
      </c>
      <c r="H6881" s="5" t="n">
        <v>3178103</v>
      </c>
      <c r="I6881" s="3"/>
      <c r="J6881" s="3" t="n">
        <f aca="false">ROUND((G6881-G6880)/G6880*100,2)</f>
        <v>-2.04</v>
      </c>
      <c r="K6881" s="3" t="str">
        <f aca="false">B6881&amp;"_"&amp;C6881</f>
        <v>14_2025-06-16</v>
      </c>
    </row>
    <row r="6882" customFormat="false" ht="15" hidden="false" customHeight="false" outlineLevel="0" collapsed="false">
      <c r="A6882" s="3" t="n">
        <v>6881</v>
      </c>
      <c r="B6882" s="3" t="n">
        <v>14</v>
      </c>
      <c r="C6882" s="3" t="s">
        <v>437</v>
      </c>
      <c r="D6882" s="4" t="n">
        <v>72.57</v>
      </c>
      <c r="E6882" s="4" t="n">
        <v>72.94</v>
      </c>
      <c r="F6882" s="4" t="n">
        <v>72.15</v>
      </c>
      <c r="G6882" s="4" t="n">
        <v>72.83</v>
      </c>
      <c r="H6882" s="5" t="n">
        <v>1331200</v>
      </c>
      <c r="I6882" s="3"/>
      <c r="J6882" s="3" t="n">
        <f aca="false">ROUND((G6882-G6881)/G6881*100,2)</f>
        <v>-0.84</v>
      </c>
      <c r="K6882" s="3" t="str">
        <f aca="false">B6882&amp;"_"&amp;C6882</f>
        <v>14_2025-06-17</v>
      </c>
    </row>
    <row r="6883" customFormat="false" ht="15" hidden="false" customHeight="false" outlineLevel="0" collapsed="false">
      <c r="A6883" s="3" t="n">
        <v>6882</v>
      </c>
      <c r="B6883" s="3" t="n">
        <v>14</v>
      </c>
      <c r="C6883" s="3" t="s">
        <v>438</v>
      </c>
      <c r="D6883" s="4" t="n">
        <v>74.65</v>
      </c>
      <c r="E6883" s="4" t="n">
        <v>75.14</v>
      </c>
      <c r="F6883" s="4" t="n">
        <v>74.54</v>
      </c>
      <c r="G6883" s="4" t="n">
        <v>74.75</v>
      </c>
      <c r="H6883" s="5" t="n">
        <v>3186711</v>
      </c>
      <c r="I6883" s="3"/>
      <c r="J6883" s="3" t="n">
        <f aca="false">ROUND((G6883-G6882)/G6882*100,2)</f>
        <v>2.64</v>
      </c>
      <c r="K6883" s="3" t="str">
        <f aca="false">B6883&amp;"_"&amp;C6883</f>
        <v>14_2025-06-18</v>
      </c>
    </row>
    <row r="6884" customFormat="false" ht="15" hidden="false" customHeight="false" outlineLevel="0" collapsed="false">
      <c r="A6884" s="3" t="n">
        <v>6883</v>
      </c>
      <c r="B6884" s="3" t="n">
        <v>14</v>
      </c>
      <c r="C6884" s="3" t="s">
        <v>439</v>
      </c>
      <c r="D6884" s="4" t="n">
        <v>74.94</v>
      </c>
      <c r="E6884" s="4" t="n">
        <v>75</v>
      </c>
      <c r="F6884" s="4" t="n">
        <v>74.42</v>
      </c>
      <c r="G6884" s="4" t="n">
        <v>74.7</v>
      </c>
      <c r="H6884" s="5" t="n">
        <v>4806487</v>
      </c>
      <c r="I6884" s="3"/>
      <c r="J6884" s="3" t="n">
        <f aca="false">ROUND((G6884-G6883)/G6883*100,2)</f>
        <v>-0.07</v>
      </c>
      <c r="K6884" s="3" t="str">
        <f aca="false">B6884&amp;"_"&amp;C6884</f>
        <v>14_2025-06-19</v>
      </c>
    </row>
    <row r="6885" customFormat="false" ht="15" hidden="false" customHeight="false" outlineLevel="0" collapsed="false">
      <c r="A6885" s="3" t="n">
        <v>6884</v>
      </c>
      <c r="B6885" s="3" t="n">
        <v>14</v>
      </c>
      <c r="C6885" s="3" t="s">
        <v>440</v>
      </c>
      <c r="D6885" s="4" t="n">
        <v>73.89</v>
      </c>
      <c r="E6885" s="4" t="n">
        <v>74.07</v>
      </c>
      <c r="F6885" s="4" t="n">
        <v>73.87</v>
      </c>
      <c r="G6885" s="4" t="n">
        <v>73.97</v>
      </c>
      <c r="H6885" s="5" t="n">
        <v>5137016</v>
      </c>
      <c r="I6885" s="3"/>
      <c r="J6885" s="3" t="n">
        <f aca="false">ROUND((G6885-G6884)/G6884*100,2)</f>
        <v>-0.98</v>
      </c>
      <c r="K6885" s="3" t="str">
        <f aca="false">B6885&amp;"_"&amp;C6885</f>
        <v>14_2025-06-20</v>
      </c>
    </row>
    <row r="6886" customFormat="false" ht="15" hidden="false" customHeight="false" outlineLevel="0" collapsed="false">
      <c r="A6886" s="3" t="n">
        <v>6885</v>
      </c>
      <c r="B6886" s="3" t="n">
        <v>14</v>
      </c>
      <c r="C6886" s="3" t="s">
        <v>441</v>
      </c>
      <c r="D6886" s="4" t="n">
        <v>73.82</v>
      </c>
      <c r="E6886" s="4" t="n">
        <v>74.26</v>
      </c>
      <c r="F6886" s="4" t="n">
        <v>73.43</v>
      </c>
      <c r="G6886" s="4" t="n">
        <v>73.97</v>
      </c>
      <c r="H6886" s="5" t="n">
        <v>2043312</v>
      </c>
      <c r="I6886" s="3"/>
      <c r="J6886" s="3" t="n">
        <f aca="false">ROUND((G6886-G6885)/G6885*100,2)</f>
        <v>0</v>
      </c>
      <c r="K6886" s="3" t="str">
        <f aca="false">B6886&amp;"_"&amp;C6886</f>
        <v>14_2025-06-23</v>
      </c>
    </row>
    <row r="6887" customFormat="false" ht="15" hidden="false" customHeight="false" outlineLevel="0" collapsed="false">
      <c r="A6887" s="3" t="n">
        <v>6886</v>
      </c>
      <c r="B6887" s="3" t="n">
        <v>14</v>
      </c>
      <c r="C6887" s="3" t="s">
        <v>442</v>
      </c>
      <c r="D6887" s="4" t="n">
        <v>73.1</v>
      </c>
      <c r="E6887" s="4" t="n">
        <v>73.54</v>
      </c>
      <c r="F6887" s="4" t="n">
        <v>72.86</v>
      </c>
      <c r="G6887" s="4" t="n">
        <v>73</v>
      </c>
      <c r="H6887" s="5" t="n">
        <v>5411189</v>
      </c>
      <c r="I6887" s="3"/>
      <c r="J6887" s="3" t="n">
        <f aca="false">ROUND((G6887-G6886)/G6886*100,2)</f>
        <v>-1.31</v>
      </c>
      <c r="K6887" s="3" t="str">
        <f aca="false">B6887&amp;"_"&amp;C6887</f>
        <v>14_2025-06-24</v>
      </c>
    </row>
    <row r="6888" customFormat="false" ht="15" hidden="false" customHeight="false" outlineLevel="0" collapsed="false">
      <c r="A6888" s="3" t="n">
        <v>6887</v>
      </c>
      <c r="B6888" s="3" t="n">
        <v>14</v>
      </c>
      <c r="C6888" s="3" t="s">
        <v>443</v>
      </c>
      <c r="D6888" s="4" t="n">
        <v>71.76</v>
      </c>
      <c r="E6888" s="4" t="n">
        <v>72.05</v>
      </c>
      <c r="F6888" s="4" t="n">
        <v>71.6</v>
      </c>
      <c r="G6888" s="4" t="n">
        <v>72.04</v>
      </c>
      <c r="H6888" s="5" t="n">
        <v>630229</v>
      </c>
      <c r="I6888" s="3"/>
      <c r="J6888" s="3" t="n">
        <f aca="false">ROUND((G6888-G6887)/G6887*100,2)</f>
        <v>-1.32</v>
      </c>
      <c r="K6888" s="3" t="str">
        <f aca="false">B6888&amp;"_"&amp;C6888</f>
        <v>14_2025-06-25</v>
      </c>
    </row>
    <row r="6889" customFormat="false" ht="15" hidden="false" customHeight="false" outlineLevel="0" collapsed="false">
      <c r="A6889" s="3" t="n">
        <v>6888</v>
      </c>
      <c r="B6889" s="3" t="n">
        <v>14</v>
      </c>
      <c r="C6889" s="3" t="s">
        <v>444</v>
      </c>
      <c r="D6889" s="4" t="n">
        <v>74.01</v>
      </c>
      <c r="E6889" s="4" t="n">
        <v>74.58</v>
      </c>
      <c r="F6889" s="4" t="n">
        <v>74</v>
      </c>
      <c r="G6889" s="4" t="n">
        <v>74.22</v>
      </c>
      <c r="H6889" s="5" t="n">
        <v>3800122</v>
      </c>
      <c r="I6889" s="3"/>
      <c r="J6889" s="3" t="n">
        <f aca="false">ROUND((G6889-G6888)/G6888*100,2)</f>
        <v>3.03</v>
      </c>
      <c r="K6889" s="3" t="str">
        <f aca="false">B6889&amp;"_"&amp;C6889</f>
        <v>14_2025-06-26</v>
      </c>
    </row>
    <row r="6890" customFormat="false" ht="15" hidden="false" customHeight="false" outlineLevel="0" collapsed="false">
      <c r="A6890" s="3" t="n">
        <v>6889</v>
      </c>
      <c r="B6890" s="3" t="n">
        <v>14</v>
      </c>
      <c r="C6890" s="3" t="s">
        <v>445</v>
      </c>
      <c r="D6890" s="4" t="n">
        <v>74.25</v>
      </c>
      <c r="E6890" s="4" t="n">
        <v>74.58</v>
      </c>
      <c r="F6890" s="4" t="n">
        <v>73.82</v>
      </c>
      <c r="G6890" s="4" t="n">
        <v>73.95</v>
      </c>
      <c r="H6890" s="5" t="n">
        <v>6612248</v>
      </c>
      <c r="I6890" s="3"/>
      <c r="J6890" s="3" t="n">
        <f aca="false">ROUND((G6890-G6889)/G6889*100,2)</f>
        <v>-0.36</v>
      </c>
      <c r="K6890" s="3" t="str">
        <f aca="false">B6890&amp;"_"&amp;C6890</f>
        <v>14_2025-06-27</v>
      </c>
    </row>
    <row r="6891" customFormat="false" ht="15" hidden="false" customHeight="false" outlineLevel="0" collapsed="false">
      <c r="A6891" s="3" t="n">
        <v>6890</v>
      </c>
      <c r="B6891" s="3" t="n">
        <v>14</v>
      </c>
      <c r="C6891" s="3" t="s">
        <v>446</v>
      </c>
      <c r="D6891" s="4" t="n">
        <v>72.66</v>
      </c>
      <c r="E6891" s="4" t="n">
        <v>72.75</v>
      </c>
      <c r="F6891" s="4" t="n">
        <v>72.26</v>
      </c>
      <c r="G6891" s="4" t="n">
        <v>72.68</v>
      </c>
      <c r="H6891" s="5" t="n">
        <v>7283519</v>
      </c>
      <c r="I6891" s="3"/>
      <c r="J6891" s="3" t="n">
        <f aca="false">ROUND((G6891-G6890)/G6890*100,2)</f>
        <v>-1.72</v>
      </c>
      <c r="K6891" s="3" t="str">
        <f aca="false">B6891&amp;"_"&amp;C6891</f>
        <v>14_2025-06-30</v>
      </c>
    </row>
    <row r="6892" customFormat="false" ht="15" hidden="false" customHeight="false" outlineLevel="0" collapsed="false">
      <c r="A6892" s="3" t="n">
        <v>6891</v>
      </c>
      <c r="B6892" s="3" t="n">
        <v>14</v>
      </c>
      <c r="C6892" s="3" t="s">
        <v>447</v>
      </c>
      <c r="D6892" s="4" t="n">
        <v>71.91</v>
      </c>
      <c r="E6892" s="4" t="n">
        <v>72.22</v>
      </c>
      <c r="F6892" s="4" t="n">
        <v>71.52</v>
      </c>
      <c r="G6892" s="4" t="n">
        <v>71.63</v>
      </c>
      <c r="H6892" s="5" t="n">
        <v>1518573</v>
      </c>
      <c r="I6892" s="3"/>
      <c r="J6892" s="3" t="n">
        <f aca="false">ROUND((G6892-G6891)/G6891*100,2)</f>
        <v>-1.44</v>
      </c>
      <c r="K6892" s="3" t="str">
        <f aca="false">B6892&amp;"_"&amp;C6892</f>
        <v>14_2025-07-01</v>
      </c>
    </row>
    <row r="6893" customFormat="false" ht="15" hidden="false" customHeight="false" outlineLevel="0" collapsed="false">
      <c r="A6893" s="3" t="n">
        <v>6892</v>
      </c>
      <c r="B6893" s="3" t="n">
        <v>14</v>
      </c>
      <c r="C6893" s="3" t="s">
        <v>448</v>
      </c>
      <c r="D6893" s="4" t="n">
        <v>72.3</v>
      </c>
      <c r="E6893" s="4" t="n">
        <v>72.67</v>
      </c>
      <c r="F6893" s="4" t="n">
        <v>71.94</v>
      </c>
      <c r="G6893" s="4" t="n">
        <v>72.19</v>
      </c>
      <c r="H6893" s="5" t="n">
        <v>2369361</v>
      </c>
      <c r="I6893" s="3"/>
      <c r="J6893" s="3" t="n">
        <f aca="false">ROUND((G6893-G6892)/G6892*100,2)</f>
        <v>0.78</v>
      </c>
      <c r="K6893" s="3" t="str">
        <f aca="false">B6893&amp;"_"&amp;C6893</f>
        <v>14_2025-07-02</v>
      </c>
    </row>
    <row r="6894" customFormat="false" ht="15" hidden="false" customHeight="false" outlineLevel="0" collapsed="false">
      <c r="A6894" s="3" t="n">
        <v>6893</v>
      </c>
      <c r="B6894" s="3" t="n">
        <v>14</v>
      </c>
      <c r="C6894" s="3" t="s">
        <v>449</v>
      </c>
      <c r="D6894" s="4" t="n">
        <v>72.69</v>
      </c>
      <c r="E6894" s="4" t="n">
        <v>72.87</v>
      </c>
      <c r="F6894" s="4" t="n">
        <v>72.48</v>
      </c>
      <c r="G6894" s="4" t="n">
        <v>72.72</v>
      </c>
      <c r="H6894" s="5" t="n">
        <v>1766561</v>
      </c>
      <c r="I6894" s="3"/>
      <c r="J6894" s="3" t="n">
        <f aca="false">ROUND((G6894-G6893)/G6893*100,2)</f>
        <v>0.73</v>
      </c>
      <c r="K6894" s="3" t="str">
        <f aca="false">B6894&amp;"_"&amp;C6894</f>
        <v>14_2025-07-03</v>
      </c>
    </row>
    <row r="6895" customFormat="false" ht="15" hidden="false" customHeight="false" outlineLevel="0" collapsed="false">
      <c r="A6895" s="3" t="n">
        <v>6894</v>
      </c>
      <c r="B6895" s="3" t="n">
        <v>14</v>
      </c>
      <c r="C6895" s="3" t="s">
        <v>450</v>
      </c>
      <c r="D6895" s="4" t="n">
        <v>73.57</v>
      </c>
      <c r="E6895" s="4" t="n">
        <v>73.78</v>
      </c>
      <c r="F6895" s="4" t="n">
        <v>73.47</v>
      </c>
      <c r="G6895" s="4" t="n">
        <v>73.77</v>
      </c>
      <c r="H6895" s="5" t="n">
        <v>6482052</v>
      </c>
      <c r="I6895" s="3"/>
      <c r="J6895" s="3" t="n">
        <f aca="false">ROUND((G6895-G6894)/G6894*100,2)</f>
        <v>1.44</v>
      </c>
      <c r="K6895" s="3" t="str">
        <f aca="false">B6895&amp;"_"&amp;C6895</f>
        <v>14_2025-07-04</v>
      </c>
    </row>
    <row r="6896" customFormat="false" ht="15" hidden="false" customHeight="false" outlineLevel="0" collapsed="false">
      <c r="A6896" s="3" t="n">
        <v>6895</v>
      </c>
      <c r="B6896" s="3" t="n">
        <v>14</v>
      </c>
      <c r="C6896" s="3" t="s">
        <v>451</v>
      </c>
      <c r="D6896" s="4" t="n">
        <v>75.28</v>
      </c>
      <c r="E6896" s="4" t="n">
        <v>75.67</v>
      </c>
      <c r="F6896" s="4" t="n">
        <v>75.23</v>
      </c>
      <c r="G6896" s="4" t="n">
        <v>75.46</v>
      </c>
      <c r="H6896" s="5" t="n">
        <v>3306795</v>
      </c>
      <c r="I6896" s="3"/>
      <c r="J6896" s="3" t="n">
        <f aca="false">ROUND((G6896-G6895)/G6895*100,2)</f>
        <v>2.29</v>
      </c>
      <c r="K6896" s="3" t="str">
        <f aca="false">B6896&amp;"_"&amp;C6896</f>
        <v>14_2025-07-07</v>
      </c>
    </row>
    <row r="6897" customFormat="false" ht="15" hidden="false" customHeight="false" outlineLevel="0" collapsed="false">
      <c r="A6897" s="3" t="n">
        <v>6896</v>
      </c>
      <c r="B6897" s="3" t="n">
        <v>14</v>
      </c>
      <c r="C6897" s="3" t="s">
        <v>452</v>
      </c>
      <c r="D6897" s="4" t="n">
        <v>74.79</v>
      </c>
      <c r="E6897" s="4" t="n">
        <v>75.1</v>
      </c>
      <c r="F6897" s="4" t="n">
        <v>74.35</v>
      </c>
      <c r="G6897" s="4" t="n">
        <v>74.98</v>
      </c>
      <c r="H6897" s="5" t="n">
        <v>4695044</v>
      </c>
      <c r="I6897" s="3"/>
      <c r="J6897" s="3" t="n">
        <f aca="false">ROUND((G6897-G6896)/G6896*100,2)</f>
        <v>-0.64</v>
      </c>
      <c r="K6897" s="3" t="str">
        <f aca="false">B6897&amp;"_"&amp;C6897</f>
        <v>14_2025-07-08</v>
      </c>
    </row>
    <row r="6898" customFormat="false" ht="15" hidden="false" customHeight="false" outlineLevel="0" collapsed="false">
      <c r="A6898" s="3" t="n">
        <v>6897</v>
      </c>
      <c r="B6898" s="3" t="n">
        <v>14</v>
      </c>
      <c r="C6898" s="3" t="s">
        <v>453</v>
      </c>
      <c r="D6898" s="4" t="n">
        <v>76.8</v>
      </c>
      <c r="E6898" s="4" t="n">
        <v>77.13</v>
      </c>
      <c r="F6898" s="4" t="n">
        <v>76.12</v>
      </c>
      <c r="G6898" s="4" t="n">
        <v>76.56</v>
      </c>
      <c r="H6898" s="5" t="n">
        <v>2751169</v>
      </c>
      <c r="I6898" s="3"/>
      <c r="J6898" s="3" t="n">
        <f aca="false">ROUND((G6898-G6897)/G6897*100,2)</f>
        <v>2.11</v>
      </c>
      <c r="K6898" s="3" t="str">
        <f aca="false">B6898&amp;"_"&amp;C6898</f>
        <v>14_2025-07-09</v>
      </c>
    </row>
    <row r="6899" customFormat="false" ht="15" hidden="false" customHeight="false" outlineLevel="0" collapsed="false">
      <c r="A6899" s="3" t="n">
        <v>6898</v>
      </c>
      <c r="B6899" s="3" t="n">
        <v>14</v>
      </c>
      <c r="C6899" s="3" t="s">
        <v>454</v>
      </c>
      <c r="D6899" s="4" t="n">
        <v>75.35</v>
      </c>
      <c r="E6899" s="4" t="n">
        <v>75.78</v>
      </c>
      <c r="F6899" s="4" t="n">
        <v>75.11</v>
      </c>
      <c r="G6899" s="4" t="n">
        <v>75.29</v>
      </c>
      <c r="H6899" s="5" t="n">
        <v>5939213</v>
      </c>
      <c r="I6899" s="3"/>
      <c r="J6899" s="3" t="n">
        <f aca="false">ROUND((G6899-G6898)/G6898*100,2)</f>
        <v>-1.66</v>
      </c>
      <c r="K6899" s="3" t="str">
        <f aca="false">B6899&amp;"_"&amp;C6899</f>
        <v>14_2025-07-10</v>
      </c>
    </row>
    <row r="6900" customFormat="false" ht="15" hidden="false" customHeight="false" outlineLevel="0" collapsed="false">
      <c r="A6900" s="3" t="n">
        <v>6899</v>
      </c>
      <c r="B6900" s="3" t="n">
        <v>14</v>
      </c>
      <c r="C6900" s="3" t="s">
        <v>455</v>
      </c>
      <c r="D6900" s="4" t="n">
        <v>75.01</v>
      </c>
      <c r="E6900" s="4" t="n">
        <v>75.27</v>
      </c>
      <c r="F6900" s="4" t="n">
        <v>74.74</v>
      </c>
      <c r="G6900" s="4" t="n">
        <v>74.88</v>
      </c>
      <c r="H6900" s="5" t="n">
        <v>6623747</v>
      </c>
      <c r="I6900" s="3"/>
      <c r="J6900" s="3" t="n">
        <f aca="false">ROUND((G6900-G6899)/G6899*100,2)</f>
        <v>-0.54</v>
      </c>
      <c r="K6900" s="3" t="str">
        <f aca="false">B6900&amp;"_"&amp;C6900</f>
        <v>14_2025-07-11</v>
      </c>
    </row>
    <row r="6901" customFormat="false" ht="15" hidden="false" customHeight="false" outlineLevel="0" collapsed="false">
      <c r="A6901" s="3" t="n">
        <v>6900</v>
      </c>
      <c r="B6901" s="3" t="n">
        <v>14</v>
      </c>
      <c r="C6901" s="3" t="s">
        <v>456</v>
      </c>
      <c r="D6901" s="4" t="n">
        <v>74.58</v>
      </c>
      <c r="E6901" s="4" t="n">
        <v>74.71</v>
      </c>
      <c r="F6901" s="4" t="n">
        <v>74.35</v>
      </c>
      <c r="G6901" s="4" t="n">
        <v>74.48</v>
      </c>
      <c r="H6901" s="5" t="n">
        <v>2385659</v>
      </c>
      <c r="I6901" s="3"/>
      <c r="J6901" s="3" t="n">
        <f aca="false">ROUND((G6901-G6900)/G6900*100,2)</f>
        <v>-0.53</v>
      </c>
      <c r="K6901" s="3" t="str">
        <f aca="false">B6901&amp;"_"&amp;C6901</f>
        <v>14_2025-07-14</v>
      </c>
    </row>
    <row r="6902" customFormat="false" ht="15" hidden="false" customHeight="false" outlineLevel="0" collapsed="false">
      <c r="A6902" s="3" t="n">
        <v>6901</v>
      </c>
      <c r="B6902" s="3" t="n">
        <v>14</v>
      </c>
      <c r="C6902" s="3" t="s">
        <v>457</v>
      </c>
      <c r="D6902" s="4" t="n">
        <v>74.05</v>
      </c>
      <c r="E6902" s="4" t="n">
        <v>74.07</v>
      </c>
      <c r="F6902" s="4" t="n">
        <v>73.97</v>
      </c>
      <c r="G6902" s="4" t="n">
        <v>74</v>
      </c>
      <c r="H6902" s="5" t="n">
        <v>3278009</v>
      </c>
      <c r="I6902" s="3"/>
      <c r="J6902" s="3" t="n">
        <f aca="false">ROUND((G6902-G6901)/G6901*100,2)</f>
        <v>-0.64</v>
      </c>
      <c r="K6902" s="3" t="str">
        <f aca="false">B6902&amp;"_"&amp;C6902</f>
        <v>14_2025-07-15</v>
      </c>
    </row>
    <row r="6903" customFormat="false" ht="15" hidden="false" customHeight="false" outlineLevel="0" collapsed="false">
      <c r="A6903" s="3" t="n">
        <v>6902</v>
      </c>
      <c r="B6903" s="3" t="n">
        <v>14</v>
      </c>
      <c r="C6903" s="3" t="s">
        <v>458</v>
      </c>
      <c r="D6903" s="4" t="n">
        <v>74.86</v>
      </c>
      <c r="E6903" s="4" t="n">
        <v>75.05</v>
      </c>
      <c r="F6903" s="4" t="n">
        <v>74.47</v>
      </c>
      <c r="G6903" s="4" t="n">
        <v>74.98</v>
      </c>
      <c r="H6903" s="5" t="n">
        <v>6903606</v>
      </c>
      <c r="I6903" s="3"/>
      <c r="J6903" s="3" t="n">
        <f aca="false">ROUND((G6903-G6902)/G6902*100,2)</f>
        <v>1.32</v>
      </c>
      <c r="K6903" s="3" t="str">
        <f aca="false">B6903&amp;"_"&amp;C6903</f>
        <v>14_2025-07-16</v>
      </c>
    </row>
    <row r="6904" customFormat="false" ht="15" hidden="false" customHeight="false" outlineLevel="0" collapsed="false">
      <c r="A6904" s="3" t="n">
        <v>6903</v>
      </c>
      <c r="B6904" s="3" t="n">
        <v>14</v>
      </c>
      <c r="C6904" s="3" t="s">
        <v>459</v>
      </c>
      <c r="D6904" s="4" t="n">
        <v>73.17</v>
      </c>
      <c r="E6904" s="4" t="n">
        <v>73.36</v>
      </c>
      <c r="F6904" s="4" t="n">
        <v>72.78</v>
      </c>
      <c r="G6904" s="4" t="n">
        <v>73.25</v>
      </c>
      <c r="H6904" s="5" t="n">
        <v>6405972</v>
      </c>
      <c r="I6904" s="3"/>
      <c r="J6904" s="3" t="n">
        <f aca="false">ROUND((G6904-G6903)/G6903*100,2)</f>
        <v>-2.31</v>
      </c>
      <c r="K6904" s="3" t="str">
        <f aca="false">B6904&amp;"_"&amp;C6904</f>
        <v>14_2025-07-17</v>
      </c>
    </row>
    <row r="6905" customFormat="false" ht="15" hidden="false" customHeight="false" outlineLevel="0" collapsed="false">
      <c r="A6905" s="3" t="n">
        <v>6904</v>
      </c>
      <c r="B6905" s="3" t="n">
        <v>14</v>
      </c>
      <c r="C6905" s="3" t="s">
        <v>460</v>
      </c>
      <c r="D6905" s="4" t="n">
        <v>72.96</v>
      </c>
      <c r="E6905" s="4" t="n">
        <v>73.17</v>
      </c>
      <c r="F6905" s="4" t="n">
        <v>72.75</v>
      </c>
      <c r="G6905" s="4" t="n">
        <v>72.96</v>
      </c>
      <c r="H6905" s="5" t="n">
        <v>5656200</v>
      </c>
      <c r="I6905" s="3"/>
      <c r="J6905" s="3" t="n">
        <f aca="false">ROUND((G6905-G6904)/G6904*100,2)</f>
        <v>-0.4</v>
      </c>
      <c r="K6905" s="3" t="str">
        <f aca="false">B6905&amp;"_"&amp;C6905</f>
        <v>14_2025-07-18</v>
      </c>
    </row>
    <row r="6906" customFormat="false" ht="15" hidden="false" customHeight="false" outlineLevel="0" collapsed="false">
      <c r="A6906" s="3" t="n">
        <v>6905</v>
      </c>
      <c r="B6906" s="3" t="n">
        <v>14</v>
      </c>
      <c r="C6906" s="3" t="s">
        <v>461</v>
      </c>
      <c r="D6906" s="4" t="n">
        <v>73.13</v>
      </c>
      <c r="E6906" s="4" t="n">
        <v>73.3</v>
      </c>
      <c r="F6906" s="4" t="n">
        <v>72.61</v>
      </c>
      <c r="G6906" s="4" t="n">
        <v>73.02</v>
      </c>
      <c r="H6906" s="5" t="n">
        <v>6114577</v>
      </c>
      <c r="I6906" s="3"/>
      <c r="J6906" s="3" t="n">
        <f aca="false">ROUND((G6906-G6905)/G6905*100,2)</f>
        <v>0.08</v>
      </c>
      <c r="K6906" s="3" t="str">
        <f aca="false">B6906&amp;"_"&amp;C6906</f>
        <v>14_2025-07-21</v>
      </c>
    </row>
    <row r="6907" customFormat="false" ht="15" hidden="false" customHeight="false" outlineLevel="0" collapsed="false">
      <c r="A6907" s="3" t="n">
        <v>6906</v>
      </c>
      <c r="B6907" s="3" t="n">
        <v>14</v>
      </c>
      <c r="C6907" s="3" t="s">
        <v>462</v>
      </c>
      <c r="D6907" s="4" t="n">
        <v>72.34</v>
      </c>
      <c r="E6907" s="4" t="n">
        <v>72.66</v>
      </c>
      <c r="F6907" s="4" t="n">
        <v>72.09</v>
      </c>
      <c r="G6907" s="4" t="n">
        <v>72.27</v>
      </c>
      <c r="H6907" s="5" t="n">
        <v>1574395</v>
      </c>
      <c r="I6907" s="3"/>
      <c r="J6907" s="3" t="n">
        <f aca="false">ROUND((G6907-G6906)/G6906*100,2)</f>
        <v>-1.03</v>
      </c>
      <c r="K6907" s="3" t="str">
        <f aca="false">B6907&amp;"_"&amp;C6907</f>
        <v>14_2025-07-22</v>
      </c>
    </row>
    <row r="6908" customFormat="false" ht="15" hidden="false" customHeight="false" outlineLevel="0" collapsed="false">
      <c r="A6908" s="3" t="n">
        <v>6907</v>
      </c>
      <c r="B6908" s="3" t="n">
        <v>14</v>
      </c>
      <c r="C6908" s="3" t="s">
        <v>463</v>
      </c>
      <c r="D6908" s="4" t="n">
        <v>71.17</v>
      </c>
      <c r="E6908" s="4" t="n">
        <v>71.48</v>
      </c>
      <c r="F6908" s="4" t="n">
        <v>70.95</v>
      </c>
      <c r="G6908" s="4" t="n">
        <v>71.43</v>
      </c>
      <c r="H6908" s="5" t="n">
        <v>708941</v>
      </c>
      <c r="I6908" s="3"/>
      <c r="J6908" s="3" t="n">
        <f aca="false">ROUND((G6908-G6907)/G6907*100,2)</f>
        <v>-1.16</v>
      </c>
      <c r="K6908" s="3" t="str">
        <f aca="false">B6908&amp;"_"&amp;C6908</f>
        <v>14_2025-07-23</v>
      </c>
    </row>
    <row r="6909" customFormat="false" ht="15" hidden="false" customHeight="false" outlineLevel="0" collapsed="false">
      <c r="A6909" s="3" t="n">
        <v>6908</v>
      </c>
      <c r="B6909" s="3" t="n">
        <v>14</v>
      </c>
      <c r="C6909" s="3" t="s">
        <v>464</v>
      </c>
      <c r="D6909" s="4" t="n">
        <v>70.57</v>
      </c>
      <c r="E6909" s="4" t="n">
        <v>70.7</v>
      </c>
      <c r="F6909" s="4" t="n">
        <v>70.37</v>
      </c>
      <c r="G6909" s="4" t="n">
        <v>70.41</v>
      </c>
      <c r="H6909" s="5" t="n">
        <v>4126683</v>
      </c>
      <c r="I6909" s="3"/>
      <c r="J6909" s="3" t="n">
        <f aca="false">ROUND((G6909-G6908)/G6908*100,2)</f>
        <v>-1.43</v>
      </c>
      <c r="K6909" s="3" t="str">
        <f aca="false">B6909&amp;"_"&amp;C6909</f>
        <v>14_2025-07-24</v>
      </c>
    </row>
    <row r="6910" customFormat="false" ht="15" hidden="false" customHeight="false" outlineLevel="0" collapsed="false">
      <c r="A6910" s="3" t="n">
        <v>6909</v>
      </c>
      <c r="B6910" s="3" t="n">
        <v>14</v>
      </c>
      <c r="C6910" s="3" t="s">
        <v>465</v>
      </c>
      <c r="D6910" s="4" t="n">
        <v>69.76</v>
      </c>
      <c r="E6910" s="4" t="n">
        <v>69.87</v>
      </c>
      <c r="F6910" s="4" t="n">
        <v>69.4</v>
      </c>
      <c r="G6910" s="4" t="n">
        <v>69.76</v>
      </c>
      <c r="H6910" s="5" t="n">
        <v>821696</v>
      </c>
      <c r="I6910" s="3"/>
      <c r="J6910" s="3" t="n">
        <f aca="false">ROUND((G6910-G6909)/G6909*100,2)</f>
        <v>-0.92</v>
      </c>
      <c r="K6910" s="3" t="str">
        <f aca="false">B6910&amp;"_"&amp;C6910</f>
        <v>14_2025-07-25</v>
      </c>
    </row>
    <row r="6911" customFormat="false" ht="15" hidden="false" customHeight="false" outlineLevel="0" collapsed="false">
      <c r="A6911" s="3" t="n">
        <v>6910</v>
      </c>
      <c r="B6911" s="3" t="n">
        <v>14</v>
      </c>
      <c r="C6911" s="3" t="s">
        <v>466</v>
      </c>
      <c r="D6911" s="4" t="n">
        <v>67.08</v>
      </c>
      <c r="E6911" s="4" t="n">
        <v>67.38</v>
      </c>
      <c r="F6911" s="4" t="n">
        <v>66.99</v>
      </c>
      <c r="G6911" s="4" t="n">
        <v>67.21</v>
      </c>
      <c r="H6911" s="5" t="n">
        <v>2735545</v>
      </c>
      <c r="I6911" s="3"/>
      <c r="J6911" s="3" t="n">
        <f aca="false">ROUND((G6911-G6910)/G6910*100,2)</f>
        <v>-3.66</v>
      </c>
      <c r="K6911" s="3" t="str">
        <f aca="false">B6911&amp;"_"&amp;C6911</f>
        <v>14_2025-07-28</v>
      </c>
    </row>
    <row r="6912" customFormat="false" ht="15" hidden="false" customHeight="false" outlineLevel="0" collapsed="false">
      <c r="A6912" s="3" t="n">
        <v>6911</v>
      </c>
      <c r="B6912" s="3" t="n">
        <v>14</v>
      </c>
      <c r="C6912" s="3" t="s">
        <v>467</v>
      </c>
      <c r="D6912" s="4" t="n">
        <v>66.97</v>
      </c>
      <c r="E6912" s="4" t="n">
        <v>67.45</v>
      </c>
      <c r="F6912" s="4" t="n">
        <v>66.94</v>
      </c>
      <c r="G6912" s="4" t="n">
        <v>67.17</v>
      </c>
      <c r="H6912" s="5" t="n">
        <v>7139318</v>
      </c>
      <c r="I6912" s="3"/>
      <c r="J6912" s="3" t="n">
        <f aca="false">ROUND((G6912-G6911)/G6911*100,2)</f>
        <v>-0.06</v>
      </c>
      <c r="K6912" s="3" t="str">
        <f aca="false">B6912&amp;"_"&amp;C6912</f>
        <v>14_2025-07-29</v>
      </c>
    </row>
    <row r="6913" customFormat="false" ht="15" hidden="false" customHeight="false" outlineLevel="0" collapsed="false">
      <c r="A6913" s="3" t="n">
        <v>6912</v>
      </c>
      <c r="B6913" s="3" t="n">
        <v>14</v>
      </c>
      <c r="C6913" s="3" t="s">
        <v>468</v>
      </c>
      <c r="D6913" s="4" t="n">
        <v>65.3</v>
      </c>
      <c r="E6913" s="4" t="n">
        <v>65.51</v>
      </c>
      <c r="F6913" s="4" t="n">
        <v>65.23</v>
      </c>
      <c r="G6913" s="4" t="n">
        <v>65.38</v>
      </c>
      <c r="H6913" s="5" t="n">
        <v>3089832</v>
      </c>
      <c r="I6913" s="3"/>
      <c r="J6913" s="3" t="n">
        <f aca="false">ROUND((G6913-G6912)/G6912*100,2)</f>
        <v>-2.66</v>
      </c>
      <c r="K6913" s="3" t="str">
        <f aca="false">B6913&amp;"_"&amp;C6913</f>
        <v>14_2025-07-30</v>
      </c>
    </row>
    <row r="6914" customFormat="false" ht="15" hidden="false" customHeight="false" outlineLevel="0" collapsed="false">
      <c r="A6914" s="3" t="n">
        <v>6913</v>
      </c>
      <c r="B6914" s="3" t="n">
        <v>14</v>
      </c>
      <c r="C6914" s="3" t="s">
        <v>469</v>
      </c>
      <c r="D6914" s="4" t="n">
        <v>64.24</v>
      </c>
      <c r="E6914" s="4" t="n">
        <v>64.49</v>
      </c>
      <c r="F6914" s="4" t="n">
        <v>64.05</v>
      </c>
      <c r="G6914" s="4" t="n">
        <v>64.13</v>
      </c>
      <c r="H6914" s="5" t="n">
        <v>1441265</v>
      </c>
      <c r="I6914" s="3"/>
      <c r="J6914" s="3" t="n">
        <f aca="false">ROUND((G6914-G6913)/G6913*100,2)</f>
        <v>-1.91</v>
      </c>
      <c r="K6914" s="3" t="str">
        <f aca="false">B6914&amp;"_"&amp;C6914</f>
        <v>14_2025-07-31</v>
      </c>
    </row>
    <row r="6915" customFormat="false" ht="15" hidden="false" customHeight="false" outlineLevel="0" collapsed="false">
      <c r="A6915" s="3" t="n">
        <v>6914</v>
      </c>
      <c r="B6915" s="3" t="n">
        <v>14</v>
      </c>
      <c r="C6915" s="3" t="s">
        <v>470</v>
      </c>
      <c r="D6915" s="4" t="n">
        <v>62.52</v>
      </c>
      <c r="E6915" s="4" t="n">
        <v>62.67</v>
      </c>
      <c r="F6915" s="4" t="n">
        <v>62.23</v>
      </c>
      <c r="G6915" s="4" t="n">
        <v>62.49</v>
      </c>
      <c r="H6915" s="5" t="n">
        <v>4265924</v>
      </c>
      <c r="I6915" s="3"/>
      <c r="J6915" s="3" t="n">
        <f aca="false">ROUND((G6915-G6914)/G6914*100,2)</f>
        <v>-2.56</v>
      </c>
      <c r="K6915" s="3" t="str">
        <f aca="false">B6915&amp;"_"&amp;C6915</f>
        <v>14_2025-08-01</v>
      </c>
    </row>
    <row r="6916" customFormat="false" ht="15" hidden="false" customHeight="false" outlineLevel="0" collapsed="false">
      <c r="A6916" s="3" t="n">
        <v>6915</v>
      </c>
      <c r="B6916" s="3" t="n">
        <v>14</v>
      </c>
      <c r="C6916" s="3" t="s">
        <v>471</v>
      </c>
      <c r="D6916" s="4" t="n">
        <v>65.36</v>
      </c>
      <c r="E6916" s="4" t="n">
        <v>65.53</v>
      </c>
      <c r="F6916" s="4" t="n">
        <v>64.92</v>
      </c>
      <c r="G6916" s="4" t="n">
        <v>65.27</v>
      </c>
      <c r="H6916" s="5" t="n">
        <v>4408014</v>
      </c>
      <c r="I6916" s="3"/>
      <c r="J6916" s="3" t="n">
        <f aca="false">ROUND((G6916-G6915)/G6915*100,2)</f>
        <v>4.45</v>
      </c>
      <c r="K6916" s="3" t="str">
        <f aca="false">B6916&amp;"_"&amp;C6916</f>
        <v>14_2025-08-04</v>
      </c>
    </row>
    <row r="6917" customFormat="false" ht="15" hidden="false" customHeight="false" outlineLevel="0" collapsed="false">
      <c r="A6917" s="3" t="n">
        <v>6916</v>
      </c>
      <c r="B6917" s="3" t="n">
        <v>14</v>
      </c>
      <c r="C6917" s="3" t="s">
        <v>472</v>
      </c>
      <c r="D6917" s="4" t="n">
        <v>63.68</v>
      </c>
      <c r="E6917" s="4" t="n">
        <v>63.81</v>
      </c>
      <c r="F6917" s="4" t="n">
        <v>63.39</v>
      </c>
      <c r="G6917" s="4" t="n">
        <v>63.68</v>
      </c>
      <c r="H6917" s="5" t="n">
        <v>1323587</v>
      </c>
      <c r="I6917" s="3"/>
      <c r="J6917" s="3" t="n">
        <f aca="false">ROUND((G6917-G6916)/G6916*100,2)</f>
        <v>-2.44</v>
      </c>
      <c r="K6917" s="3" t="str">
        <f aca="false">B6917&amp;"_"&amp;C6917</f>
        <v>14_2025-08-05</v>
      </c>
    </row>
    <row r="6918" customFormat="false" ht="15" hidden="false" customHeight="false" outlineLevel="0" collapsed="false">
      <c r="A6918" s="3" t="n">
        <v>6917</v>
      </c>
      <c r="B6918" s="3" t="n">
        <v>14</v>
      </c>
      <c r="C6918" s="3" t="s">
        <v>473</v>
      </c>
      <c r="D6918" s="4" t="n">
        <v>62.66</v>
      </c>
      <c r="E6918" s="4" t="n">
        <v>62.69</v>
      </c>
      <c r="F6918" s="4" t="n">
        <v>62.41</v>
      </c>
      <c r="G6918" s="4" t="n">
        <v>62.57</v>
      </c>
      <c r="H6918" s="5" t="n">
        <v>4697584</v>
      </c>
      <c r="I6918" s="3"/>
      <c r="J6918" s="3" t="n">
        <f aca="false">ROUND((G6918-G6917)/G6917*100,2)</f>
        <v>-1.74</v>
      </c>
      <c r="K6918" s="3" t="str">
        <f aca="false">B6918&amp;"_"&amp;C6918</f>
        <v>14_2025-08-06</v>
      </c>
    </row>
    <row r="6919" customFormat="false" ht="15" hidden="false" customHeight="false" outlineLevel="0" collapsed="false">
      <c r="A6919" s="3" t="n">
        <v>6918</v>
      </c>
      <c r="B6919" s="3" t="n">
        <v>14</v>
      </c>
      <c r="C6919" s="3" t="s">
        <v>474</v>
      </c>
      <c r="D6919" s="4" t="n">
        <v>64.73</v>
      </c>
      <c r="E6919" s="4" t="n">
        <v>64.85</v>
      </c>
      <c r="F6919" s="4" t="n">
        <v>64.67</v>
      </c>
      <c r="G6919" s="4" t="n">
        <v>64.69</v>
      </c>
      <c r="H6919" s="5" t="n">
        <v>2296353</v>
      </c>
      <c r="I6919" s="3"/>
      <c r="J6919" s="3" t="n">
        <f aca="false">ROUND((G6919-G6918)/G6918*100,2)</f>
        <v>3.39</v>
      </c>
      <c r="K6919" s="3" t="str">
        <f aca="false">B6919&amp;"_"&amp;C6919</f>
        <v>14_2025-08-07</v>
      </c>
    </row>
    <row r="6920" customFormat="false" ht="15" hidden="false" customHeight="false" outlineLevel="0" collapsed="false">
      <c r="A6920" s="3" t="n">
        <v>6919</v>
      </c>
      <c r="B6920" s="3" t="n">
        <v>14</v>
      </c>
      <c r="C6920" s="3" t="s">
        <v>475</v>
      </c>
      <c r="D6920" s="4" t="n">
        <v>65.43</v>
      </c>
      <c r="E6920" s="4" t="n">
        <v>65.81</v>
      </c>
      <c r="F6920" s="4" t="n">
        <v>65.29</v>
      </c>
      <c r="G6920" s="4" t="n">
        <v>65.56</v>
      </c>
      <c r="H6920" s="5" t="n">
        <v>7119561</v>
      </c>
      <c r="I6920" s="3"/>
      <c r="J6920" s="3" t="n">
        <f aca="false">ROUND((G6920-G6919)/G6919*100,2)</f>
        <v>1.34</v>
      </c>
      <c r="K6920" s="3" t="str">
        <f aca="false">B6920&amp;"_"&amp;C6920</f>
        <v>14_2025-08-08</v>
      </c>
    </row>
    <row r="6921" customFormat="false" ht="15" hidden="false" customHeight="false" outlineLevel="0" collapsed="false">
      <c r="A6921" s="3" t="n">
        <v>6920</v>
      </c>
      <c r="B6921" s="3" t="n">
        <v>14</v>
      </c>
      <c r="C6921" s="3" t="s">
        <v>476</v>
      </c>
      <c r="D6921" s="4" t="n">
        <v>65.07</v>
      </c>
      <c r="E6921" s="4" t="n">
        <v>65.44</v>
      </c>
      <c r="F6921" s="4" t="n">
        <v>65.02</v>
      </c>
      <c r="G6921" s="4" t="n">
        <v>65.17</v>
      </c>
      <c r="H6921" s="5" t="n">
        <v>7298843</v>
      </c>
      <c r="I6921" s="3"/>
      <c r="J6921" s="3" t="n">
        <f aca="false">ROUND((G6921-G6920)/G6920*100,2)</f>
        <v>-0.59</v>
      </c>
      <c r="K6921" s="3" t="str">
        <f aca="false">B6921&amp;"_"&amp;C6921</f>
        <v>14_2025-08-11</v>
      </c>
    </row>
    <row r="6922" customFormat="false" ht="15" hidden="false" customHeight="false" outlineLevel="0" collapsed="false">
      <c r="A6922" s="3" t="n">
        <v>6921</v>
      </c>
      <c r="B6922" s="3" t="n">
        <v>14</v>
      </c>
      <c r="C6922" s="3" t="s">
        <v>477</v>
      </c>
      <c r="D6922" s="4" t="n">
        <v>65.45</v>
      </c>
      <c r="E6922" s="4" t="n">
        <v>65.57</v>
      </c>
      <c r="F6922" s="4" t="n">
        <v>65.4</v>
      </c>
      <c r="G6922" s="4" t="n">
        <v>65.5</v>
      </c>
      <c r="H6922" s="5" t="n">
        <v>7297244</v>
      </c>
      <c r="I6922" s="3"/>
      <c r="J6922" s="3" t="n">
        <f aca="false">ROUND((G6922-G6921)/G6921*100,2)</f>
        <v>0.51</v>
      </c>
      <c r="K6922" s="3" t="str">
        <f aca="false">B6922&amp;"_"&amp;C6922</f>
        <v>14_2025-08-12</v>
      </c>
    </row>
    <row r="6923" customFormat="false" ht="15" hidden="false" customHeight="false" outlineLevel="0" collapsed="false">
      <c r="A6923" s="3" t="n">
        <v>6922</v>
      </c>
      <c r="B6923" s="3" t="n">
        <v>14</v>
      </c>
      <c r="C6923" s="3" t="s">
        <v>478</v>
      </c>
      <c r="D6923" s="4" t="n">
        <v>67.43</v>
      </c>
      <c r="E6923" s="4" t="n">
        <v>67.64</v>
      </c>
      <c r="F6923" s="4" t="n">
        <v>67.05</v>
      </c>
      <c r="G6923" s="4" t="n">
        <v>67.2</v>
      </c>
      <c r="H6923" s="5" t="n">
        <v>5052436</v>
      </c>
      <c r="I6923" s="3"/>
      <c r="J6923" s="3" t="n">
        <f aca="false">ROUND((G6923-G6922)/G6922*100,2)</f>
        <v>2.6</v>
      </c>
      <c r="K6923" s="3" t="str">
        <f aca="false">B6923&amp;"_"&amp;C6923</f>
        <v>14_2025-08-13</v>
      </c>
    </row>
    <row r="6924" customFormat="false" ht="15" hidden="false" customHeight="false" outlineLevel="0" collapsed="false">
      <c r="A6924" s="3" t="n">
        <v>6923</v>
      </c>
      <c r="B6924" s="3" t="n">
        <v>14</v>
      </c>
      <c r="C6924" s="3" t="s">
        <v>479</v>
      </c>
      <c r="D6924" s="4" t="n">
        <v>68.08</v>
      </c>
      <c r="E6924" s="4" t="n">
        <v>68.35</v>
      </c>
      <c r="F6924" s="4" t="n">
        <v>67.67</v>
      </c>
      <c r="G6924" s="4" t="n">
        <v>67.84</v>
      </c>
      <c r="H6924" s="5" t="n">
        <v>4756312</v>
      </c>
      <c r="I6924" s="3"/>
      <c r="J6924" s="3" t="n">
        <f aca="false">ROUND((G6924-G6923)/G6923*100,2)</f>
        <v>0.95</v>
      </c>
      <c r="K6924" s="3" t="str">
        <f aca="false">B6924&amp;"_"&amp;C6924</f>
        <v>14_2025-08-14</v>
      </c>
    </row>
    <row r="6925" customFormat="false" ht="15" hidden="false" customHeight="false" outlineLevel="0" collapsed="false">
      <c r="A6925" s="3" t="n">
        <v>6924</v>
      </c>
      <c r="B6925" s="3" t="n">
        <v>14</v>
      </c>
      <c r="C6925" s="3" t="s">
        <v>480</v>
      </c>
      <c r="D6925" s="4" t="n">
        <v>68.32</v>
      </c>
      <c r="E6925" s="4" t="n">
        <v>68.68</v>
      </c>
      <c r="F6925" s="4" t="n">
        <v>67.9</v>
      </c>
      <c r="G6925" s="4" t="n">
        <v>68.13</v>
      </c>
      <c r="H6925" s="5" t="n">
        <v>6198584</v>
      </c>
      <c r="I6925" s="3"/>
      <c r="J6925" s="3" t="n">
        <f aca="false">ROUND((G6925-G6924)/G6924*100,2)</f>
        <v>0.43</v>
      </c>
      <c r="K6925" s="3" t="str">
        <f aca="false">B6925&amp;"_"&amp;C6925</f>
        <v>14_2025-08-15</v>
      </c>
    </row>
    <row r="6926" customFormat="false" ht="15" hidden="false" customHeight="false" outlineLevel="0" collapsed="false">
      <c r="A6926" s="3" t="n">
        <v>6925</v>
      </c>
      <c r="B6926" s="3" t="n">
        <v>14</v>
      </c>
      <c r="C6926" s="3" t="s">
        <v>481</v>
      </c>
      <c r="D6926" s="4" t="n">
        <v>69.44</v>
      </c>
      <c r="E6926" s="4" t="n">
        <v>69.66</v>
      </c>
      <c r="F6926" s="4" t="n">
        <v>69.17</v>
      </c>
      <c r="G6926" s="4" t="n">
        <v>69.41</v>
      </c>
      <c r="H6926" s="5" t="n">
        <v>6704579</v>
      </c>
      <c r="I6926" s="3"/>
      <c r="J6926" s="3" t="n">
        <f aca="false">ROUND((G6926-G6925)/G6925*100,2)</f>
        <v>1.88</v>
      </c>
      <c r="K6926" s="3" t="str">
        <f aca="false">B6926&amp;"_"&amp;C6926</f>
        <v>14_2025-08-18</v>
      </c>
    </row>
    <row r="6927" customFormat="false" ht="15" hidden="false" customHeight="false" outlineLevel="0" collapsed="false">
      <c r="A6927" s="3" t="n">
        <v>6926</v>
      </c>
      <c r="B6927" s="3" t="n">
        <v>14</v>
      </c>
      <c r="C6927" s="3" t="s">
        <v>482</v>
      </c>
      <c r="D6927" s="4" t="n">
        <v>68.2</v>
      </c>
      <c r="E6927" s="4" t="n">
        <v>68.61</v>
      </c>
      <c r="F6927" s="4" t="n">
        <v>67.83</v>
      </c>
      <c r="G6927" s="4" t="n">
        <v>68.13</v>
      </c>
      <c r="H6927" s="5" t="n">
        <v>1139559</v>
      </c>
      <c r="I6927" s="3"/>
      <c r="J6927" s="3" t="n">
        <f aca="false">ROUND((G6927-G6926)/G6926*100,2)</f>
        <v>-1.84</v>
      </c>
      <c r="K6927" s="3" t="str">
        <f aca="false">B6927&amp;"_"&amp;C6927</f>
        <v>14_2025-08-19</v>
      </c>
    </row>
    <row r="6928" customFormat="false" ht="15" hidden="false" customHeight="false" outlineLevel="0" collapsed="false">
      <c r="A6928" s="3" t="n">
        <v>6927</v>
      </c>
      <c r="B6928" s="3" t="n">
        <v>14</v>
      </c>
      <c r="C6928" s="3" t="s">
        <v>483</v>
      </c>
      <c r="D6928" s="4" t="n">
        <v>67.18</v>
      </c>
      <c r="E6928" s="4" t="n">
        <v>67.46</v>
      </c>
      <c r="F6928" s="4" t="n">
        <v>67.16</v>
      </c>
      <c r="G6928" s="4" t="n">
        <v>67.26</v>
      </c>
      <c r="H6928" s="5" t="n">
        <v>5814660</v>
      </c>
      <c r="I6928" s="3"/>
      <c r="J6928" s="3" t="n">
        <f aca="false">ROUND((G6928-G6927)/G6927*100,2)</f>
        <v>-1.28</v>
      </c>
      <c r="K6928" s="3" t="str">
        <f aca="false">B6928&amp;"_"&amp;C6928</f>
        <v>14_2025-08-20</v>
      </c>
    </row>
    <row r="6929" customFormat="false" ht="15" hidden="false" customHeight="false" outlineLevel="0" collapsed="false">
      <c r="A6929" s="3" t="n">
        <v>6928</v>
      </c>
      <c r="B6929" s="3" t="n">
        <v>14</v>
      </c>
      <c r="C6929" s="3" t="s">
        <v>484</v>
      </c>
      <c r="D6929" s="4" t="n">
        <v>67.64</v>
      </c>
      <c r="E6929" s="4" t="n">
        <v>68.05</v>
      </c>
      <c r="F6929" s="4" t="n">
        <v>67.23</v>
      </c>
      <c r="G6929" s="4" t="n">
        <v>67.7</v>
      </c>
      <c r="H6929" s="5" t="n">
        <v>1853231</v>
      </c>
      <c r="I6929" s="3"/>
      <c r="J6929" s="3" t="n">
        <f aca="false">ROUND((G6929-G6928)/G6928*100,2)</f>
        <v>0.65</v>
      </c>
      <c r="K6929" s="3" t="str">
        <f aca="false">B6929&amp;"_"&amp;C6929</f>
        <v>14_2025-08-21</v>
      </c>
    </row>
    <row r="6930" customFormat="false" ht="15" hidden="false" customHeight="false" outlineLevel="0" collapsed="false">
      <c r="A6930" s="3" t="n">
        <v>6929</v>
      </c>
      <c r="B6930" s="3" t="n">
        <v>14</v>
      </c>
      <c r="C6930" s="3" t="s">
        <v>485</v>
      </c>
      <c r="D6930" s="4" t="n">
        <v>66.46</v>
      </c>
      <c r="E6930" s="4" t="n">
        <v>66.79</v>
      </c>
      <c r="F6930" s="4" t="n">
        <v>66.37</v>
      </c>
      <c r="G6930" s="4" t="n">
        <v>66.69</v>
      </c>
      <c r="H6930" s="5" t="n">
        <v>7559685</v>
      </c>
      <c r="I6930" s="3"/>
      <c r="J6930" s="3" t="n">
        <f aca="false">ROUND((G6930-G6929)/G6929*100,2)</f>
        <v>-1.49</v>
      </c>
      <c r="K6930" s="3" t="str">
        <f aca="false">B6930&amp;"_"&amp;C6930</f>
        <v>14_2025-08-22</v>
      </c>
    </row>
    <row r="6931" customFormat="false" ht="15" hidden="false" customHeight="false" outlineLevel="0" collapsed="false">
      <c r="A6931" s="3" t="n">
        <v>6930</v>
      </c>
      <c r="B6931" s="3" t="n">
        <v>14</v>
      </c>
      <c r="C6931" s="3" t="s">
        <v>486</v>
      </c>
      <c r="D6931" s="4" t="n">
        <v>67.89</v>
      </c>
      <c r="E6931" s="4" t="n">
        <v>68.21</v>
      </c>
      <c r="F6931" s="4" t="n">
        <v>67.65</v>
      </c>
      <c r="G6931" s="4" t="n">
        <v>68.09</v>
      </c>
      <c r="H6931" s="5" t="n">
        <v>5888674</v>
      </c>
      <c r="I6931" s="3"/>
      <c r="J6931" s="3" t="n">
        <f aca="false">ROUND((G6931-G6930)/G6930*100,2)</f>
        <v>2.1</v>
      </c>
      <c r="K6931" s="3" t="str">
        <f aca="false">B6931&amp;"_"&amp;C6931</f>
        <v>14_2025-08-25</v>
      </c>
    </row>
    <row r="6932" customFormat="false" ht="15" hidden="false" customHeight="false" outlineLevel="0" collapsed="false">
      <c r="A6932" s="3" t="n">
        <v>6931</v>
      </c>
      <c r="B6932" s="3" t="n">
        <v>14</v>
      </c>
      <c r="C6932" s="3" t="s">
        <v>487</v>
      </c>
      <c r="D6932" s="4" t="n">
        <v>69.49</v>
      </c>
      <c r="E6932" s="4" t="n">
        <v>69.7</v>
      </c>
      <c r="F6932" s="4" t="n">
        <v>69.24</v>
      </c>
      <c r="G6932" s="4" t="n">
        <v>69.66</v>
      </c>
      <c r="H6932" s="5" t="n">
        <v>4780010</v>
      </c>
      <c r="I6932" s="3"/>
      <c r="J6932" s="3" t="n">
        <f aca="false">ROUND((G6932-G6931)/G6931*100,2)</f>
        <v>2.31</v>
      </c>
      <c r="K6932" s="3" t="str">
        <f aca="false">B6932&amp;"_"&amp;C6932</f>
        <v>14_2025-08-26</v>
      </c>
    </row>
    <row r="6933" customFormat="false" ht="15" hidden="false" customHeight="false" outlineLevel="0" collapsed="false">
      <c r="A6933" s="3" t="n">
        <v>6932</v>
      </c>
      <c r="B6933" s="3" t="n">
        <v>14</v>
      </c>
      <c r="C6933" s="3" t="s">
        <v>488</v>
      </c>
      <c r="D6933" s="4" t="n">
        <v>69.76</v>
      </c>
      <c r="E6933" s="4" t="n">
        <v>69.93</v>
      </c>
      <c r="F6933" s="4" t="n">
        <v>69.56</v>
      </c>
      <c r="G6933" s="4" t="n">
        <v>69.75</v>
      </c>
      <c r="H6933" s="5" t="n">
        <v>5616309</v>
      </c>
      <c r="I6933" s="3"/>
      <c r="J6933" s="3" t="n">
        <f aca="false">ROUND((G6933-G6932)/G6932*100,2)</f>
        <v>0.13</v>
      </c>
      <c r="K6933" s="3" t="str">
        <f aca="false">B6933&amp;"_"&amp;C6933</f>
        <v>14_2025-08-27</v>
      </c>
    </row>
    <row r="6934" customFormat="false" ht="15" hidden="false" customHeight="false" outlineLevel="0" collapsed="false">
      <c r="A6934" s="3" t="n">
        <v>6933</v>
      </c>
      <c r="B6934" s="3" t="n">
        <v>14</v>
      </c>
      <c r="C6934" s="3" t="s">
        <v>489</v>
      </c>
      <c r="D6934" s="4" t="n">
        <v>71.54</v>
      </c>
      <c r="E6934" s="4" t="n">
        <v>71.63</v>
      </c>
      <c r="F6934" s="4" t="n">
        <v>71.27</v>
      </c>
      <c r="G6934" s="4" t="n">
        <v>71.44</v>
      </c>
      <c r="H6934" s="5" t="n">
        <v>3650458</v>
      </c>
      <c r="I6934" s="3"/>
      <c r="J6934" s="3" t="n">
        <f aca="false">ROUND((G6934-G6933)/G6933*100,2)</f>
        <v>2.42</v>
      </c>
      <c r="K6934" s="3" t="str">
        <f aca="false">B6934&amp;"_"&amp;C6934</f>
        <v>14_2025-08-28</v>
      </c>
    </row>
    <row r="6935" customFormat="false" ht="15" hidden="false" customHeight="false" outlineLevel="0" collapsed="false">
      <c r="A6935" s="3" t="n">
        <v>6934</v>
      </c>
      <c r="B6935" s="3" t="n">
        <v>14</v>
      </c>
      <c r="C6935" s="3" t="s">
        <v>490</v>
      </c>
      <c r="D6935" s="4" t="n">
        <v>71.42</v>
      </c>
      <c r="E6935" s="4" t="n">
        <v>71.7</v>
      </c>
      <c r="F6935" s="4" t="n">
        <v>71.24</v>
      </c>
      <c r="G6935" s="4" t="n">
        <v>71.62</v>
      </c>
      <c r="H6935" s="5" t="n">
        <v>3112235</v>
      </c>
      <c r="I6935" s="3"/>
      <c r="J6935" s="3" t="n">
        <f aca="false">ROUND((G6935-G6934)/G6934*100,2)</f>
        <v>0.25</v>
      </c>
      <c r="K6935" s="3" t="str">
        <f aca="false">B6935&amp;"_"&amp;C6935</f>
        <v>14_2025-08-29</v>
      </c>
    </row>
    <row r="6936" customFormat="false" ht="15" hidden="false" customHeight="false" outlineLevel="0" collapsed="false">
      <c r="A6936" s="3" t="n">
        <v>6935</v>
      </c>
      <c r="B6936" s="3" t="n">
        <v>14</v>
      </c>
      <c r="C6936" s="3" t="s">
        <v>491</v>
      </c>
      <c r="D6936" s="4" t="n">
        <v>69.52</v>
      </c>
      <c r="E6936" s="4" t="n">
        <v>69.79</v>
      </c>
      <c r="F6936" s="4" t="n">
        <v>69.36</v>
      </c>
      <c r="G6936" s="4" t="n">
        <v>69.6</v>
      </c>
      <c r="H6936" s="5" t="n">
        <v>5985579</v>
      </c>
      <c r="I6936" s="3"/>
      <c r="J6936" s="3" t="n">
        <f aca="false">ROUND((G6936-G6935)/G6935*100,2)</f>
        <v>-2.82</v>
      </c>
      <c r="K6936" s="3" t="str">
        <f aca="false">B6936&amp;"_"&amp;C6936</f>
        <v>14_2025-09-01</v>
      </c>
    </row>
    <row r="6937" customFormat="false" ht="15" hidden="false" customHeight="false" outlineLevel="0" collapsed="false">
      <c r="A6937" s="3" t="n">
        <v>6936</v>
      </c>
      <c r="B6937" s="3" t="n">
        <v>14</v>
      </c>
      <c r="C6937" s="3" t="s">
        <v>492</v>
      </c>
      <c r="D6937" s="4" t="n">
        <v>69.78</v>
      </c>
      <c r="E6937" s="4" t="n">
        <v>70.22</v>
      </c>
      <c r="F6937" s="4" t="n">
        <v>69.65</v>
      </c>
      <c r="G6937" s="4" t="n">
        <v>69.97</v>
      </c>
      <c r="H6937" s="5" t="n">
        <v>986631</v>
      </c>
      <c r="I6937" s="3"/>
      <c r="J6937" s="3" t="n">
        <f aca="false">ROUND((G6937-G6936)/G6936*100,2)</f>
        <v>0.53</v>
      </c>
      <c r="K6937" s="3" t="str">
        <f aca="false">B6937&amp;"_"&amp;C6937</f>
        <v>14_2025-09-02</v>
      </c>
    </row>
    <row r="6938" customFormat="false" ht="15" hidden="false" customHeight="false" outlineLevel="0" collapsed="false">
      <c r="A6938" s="3" t="n">
        <v>6937</v>
      </c>
      <c r="B6938" s="3" t="n">
        <v>14</v>
      </c>
      <c r="C6938" s="3" t="s">
        <v>493</v>
      </c>
      <c r="D6938" s="4" t="n">
        <v>71.03</v>
      </c>
      <c r="E6938" s="4" t="n">
        <v>71.33</v>
      </c>
      <c r="F6938" s="4" t="n">
        <v>70.75</v>
      </c>
      <c r="G6938" s="4" t="n">
        <v>70.84</v>
      </c>
      <c r="H6938" s="5" t="n">
        <v>6083694</v>
      </c>
      <c r="I6938" s="3"/>
      <c r="J6938" s="3" t="n">
        <f aca="false">ROUND((G6938-G6937)/G6937*100,2)</f>
        <v>1.24</v>
      </c>
      <c r="K6938" s="3" t="str">
        <f aca="false">B6938&amp;"_"&amp;C6938</f>
        <v>14_2025-09-03</v>
      </c>
    </row>
    <row r="6939" customFormat="false" ht="15" hidden="false" customHeight="false" outlineLevel="0" collapsed="false">
      <c r="A6939" s="3" t="n">
        <v>6938</v>
      </c>
      <c r="B6939" s="3" t="n">
        <v>14</v>
      </c>
      <c r="C6939" s="3" t="s">
        <v>494</v>
      </c>
      <c r="D6939" s="4" t="n">
        <v>68.04</v>
      </c>
      <c r="E6939" s="4" t="n">
        <v>68.06</v>
      </c>
      <c r="F6939" s="4" t="n">
        <v>67.73</v>
      </c>
      <c r="G6939" s="4" t="n">
        <v>68.06</v>
      </c>
      <c r="H6939" s="5" t="n">
        <v>2814034</v>
      </c>
      <c r="I6939" s="3"/>
      <c r="J6939" s="3" t="n">
        <f aca="false">ROUND((G6939-G6938)/G6938*100,2)</f>
        <v>-3.92</v>
      </c>
      <c r="K6939" s="3" t="str">
        <f aca="false">B6939&amp;"_"&amp;C6939</f>
        <v>14_2025-09-04</v>
      </c>
    </row>
    <row r="6940" customFormat="false" ht="15" hidden="false" customHeight="false" outlineLevel="0" collapsed="false">
      <c r="A6940" s="3" t="n">
        <v>6939</v>
      </c>
      <c r="B6940" s="3" t="n">
        <v>14</v>
      </c>
      <c r="C6940" s="3" t="s">
        <v>495</v>
      </c>
      <c r="D6940" s="4" t="n">
        <v>65.83</v>
      </c>
      <c r="E6940" s="4" t="n">
        <v>66.21</v>
      </c>
      <c r="F6940" s="4" t="n">
        <v>65.68</v>
      </c>
      <c r="G6940" s="4" t="n">
        <v>65.94</v>
      </c>
      <c r="H6940" s="5" t="n">
        <v>6111122</v>
      </c>
      <c r="I6940" s="3"/>
      <c r="J6940" s="3" t="n">
        <f aca="false">ROUND((G6940-G6939)/G6939*100,2)</f>
        <v>-3.11</v>
      </c>
      <c r="K6940" s="3" t="str">
        <f aca="false">B6940&amp;"_"&amp;C6940</f>
        <v>14_2025-09-05</v>
      </c>
    </row>
    <row r="6941" customFormat="false" ht="15" hidden="false" customHeight="false" outlineLevel="0" collapsed="false">
      <c r="A6941" s="3" t="n">
        <v>6940</v>
      </c>
      <c r="B6941" s="3" t="n">
        <v>14</v>
      </c>
      <c r="C6941" s="3" t="s">
        <v>496</v>
      </c>
      <c r="D6941" s="4" t="n">
        <v>65.53</v>
      </c>
      <c r="E6941" s="4" t="n">
        <v>65.89</v>
      </c>
      <c r="F6941" s="4" t="n">
        <v>65.44</v>
      </c>
      <c r="G6941" s="4" t="n">
        <v>65.62</v>
      </c>
      <c r="H6941" s="5" t="n">
        <v>3061554</v>
      </c>
      <c r="I6941" s="3"/>
      <c r="J6941" s="3" t="n">
        <f aca="false">ROUND((G6941-G6940)/G6940*100,2)</f>
        <v>-0.49</v>
      </c>
      <c r="K6941" s="3" t="str">
        <f aca="false">B6941&amp;"_"&amp;C6941</f>
        <v>14_2025-09-08</v>
      </c>
    </row>
    <row r="6942" customFormat="false" ht="15" hidden="false" customHeight="false" outlineLevel="0" collapsed="false">
      <c r="A6942" s="3" t="n">
        <v>6941</v>
      </c>
      <c r="B6942" s="3" t="n">
        <v>14</v>
      </c>
      <c r="C6942" s="3" t="s">
        <v>497</v>
      </c>
      <c r="D6942" s="4" t="n">
        <v>65.07</v>
      </c>
      <c r="E6942" s="4" t="n">
        <v>65.36</v>
      </c>
      <c r="F6942" s="4" t="n">
        <v>65.06</v>
      </c>
      <c r="G6942" s="4" t="n">
        <v>65.06</v>
      </c>
      <c r="H6942" s="5" t="n">
        <v>2321261</v>
      </c>
      <c r="I6942" s="3"/>
      <c r="J6942" s="3" t="n">
        <f aca="false">ROUND((G6942-G6941)/G6941*100,2)</f>
        <v>-0.85</v>
      </c>
      <c r="K6942" s="3" t="str">
        <f aca="false">B6942&amp;"_"&amp;C6942</f>
        <v>14_2025-09-09</v>
      </c>
    </row>
    <row r="6943" customFormat="false" ht="15" hidden="false" customHeight="false" outlineLevel="0" collapsed="false">
      <c r="A6943" s="3" t="n">
        <v>6942</v>
      </c>
      <c r="B6943" s="3" t="n">
        <v>14</v>
      </c>
      <c r="C6943" s="3" t="s">
        <v>498</v>
      </c>
      <c r="D6943" s="4" t="n">
        <v>65.64</v>
      </c>
      <c r="E6943" s="4" t="n">
        <v>65.64</v>
      </c>
      <c r="F6943" s="4" t="n">
        <v>65.06</v>
      </c>
      <c r="G6943" s="4" t="n">
        <v>65.39</v>
      </c>
      <c r="H6943" s="5" t="n">
        <v>6927106</v>
      </c>
      <c r="I6943" s="3"/>
      <c r="J6943" s="3" t="n">
        <f aca="false">ROUND((G6943-G6942)/G6942*100,2)</f>
        <v>0.51</v>
      </c>
      <c r="K6943" s="3" t="str">
        <f aca="false">B6943&amp;"_"&amp;C6943</f>
        <v>14_2025-09-10</v>
      </c>
    </row>
    <row r="6944" customFormat="false" ht="15" hidden="false" customHeight="false" outlineLevel="0" collapsed="false">
      <c r="A6944" s="3" t="n">
        <v>6943</v>
      </c>
      <c r="B6944" s="3" t="n">
        <v>14</v>
      </c>
      <c r="C6944" s="3" t="s">
        <v>499</v>
      </c>
      <c r="D6944" s="4" t="n">
        <v>64.33</v>
      </c>
      <c r="E6944" s="4" t="n">
        <v>64.67</v>
      </c>
      <c r="F6944" s="4" t="n">
        <v>64.17</v>
      </c>
      <c r="G6944" s="4" t="n">
        <v>64.41</v>
      </c>
      <c r="H6944" s="5" t="n">
        <v>1540552</v>
      </c>
      <c r="I6944" s="3"/>
      <c r="J6944" s="3" t="n">
        <f aca="false">ROUND((G6944-G6943)/G6943*100,2)</f>
        <v>-1.5</v>
      </c>
      <c r="K6944" s="3" t="str">
        <f aca="false">B6944&amp;"_"&amp;C6944</f>
        <v>14_2025-09-11</v>
      </c>
    </row>
    <row r="6945" customFormat="false" ht="15" hidden="false" customHeight="false" outlineLevel="0" collapsed="false">
      <c r="A6945" s="3" t="n">
        <v>6944</v>
      </c>
      <c r="B6945" s="3" t="n">
        <v>14</v>
      </c>
      <c r="C6945" s="3" t="s">
        <v>500</v>
      </c>
      <c r="D6945" s="4" t="n">
        <v>62.38</v>
      </c>
      <c r="E6945" s="4" t="n">
        <v>62.72</v>
      </c>
      <c r="F6945" s="4" t="n">
        <v>62.03</v>
      </c>
      <c r="G6945" s="4" t="n">
        <v>62.59</v>
      </c>
      <c r="H6945" s="5" t="n">
        <v>7758295</v>
      </c>
      <c r="I6945" s="3"/>
      <c r="J6945" s="3" t="n">
        <f aca="false">ROUND((G6945-G6944)/G6944*100,2)</f>
        <v>-2.83</v>
      </c>
      <c r="K6945" s="3" t="str">
        <f aca="false">B6945&amp;"_"&amp;C6945</f>
        <v>14_2025-09-12</v>
      </c>
    </row>
    <row r="6946" customFormat="false" ht="15" hidden="false" customHeight="false" outlineLevel="0" collapsed="false">
      <c r="A6946" s="3" t="n">
        <v>6945</v>
      </c>
      <c r="B6946" s="3" t="n">
        <v>14</v>
      </c>
      <c r="C6946" s="3" t="s">
        <v>501</v>
      </c>
      <c r="D6946" s="4" t="n">
        <v>63.77</v>
      </c>
      <c r="E6946" s="4" t="n">
        <v>64.34</v>
      </c>
      <c r="F6946" s="4" t="n">
        <v>63.58</v>
      </c>
      <c r="G6946" s="4" t="n">
        <v>63.98</v>
      </c>
      <c r="H6946" s="5" t="n">
        <v>1089515</v>
      </c>
      <c r="I6946" s="3"/>
      <c r="J6946" s="3" t="n">
        <f aca="false">ROUND((G6946-G6945)/G6945*100,2)</f>
        <v>2.22</v>
      </c>
      <c r="K6946" s="3" t="str">
        <f aca="false">B6946&amp;"_"&amp;C6946</f>
        <v>14_2025-09-15</v>
      </c>
    </row>
    <row r="6947" customFormat="false" ht="15" hidden="false" customHeight="false" outlineLevel="0" collapsed="false">
      <c r="A6947" s="3" t="n">
        <v>6946</v>
      </c>
      <c r="B6947" s="3" t="n">
        <v>14</v>
      </c>
      <c r="C6947" s="3" t="s">
        <v>502</v>
      </c>
      <c r="D6947" s="4" t="n">
        <v>62.54</v>
      </c>
      <c r="E6947" s="4" t="n">
        <v>62.77</v>
      </c>
      <c r="F6947" s="4" t="n">
        <v>62.24</v>
      </c>
      <c r="G6947" s="4" t="n">
        <v>62.55</v>
      </c>
      <c r="H6947" s="5" t="n">
        <v>2068234</v>
      </c>
      <c r="I6947" s="3"/>
      <c r="J6947" s="3" t="n">
        <f aca="false">ROUND((G6947-G6946)/G6946*100,2)</f>
        <v>-2.24</v>
      </c>
      <c r="K6947" s="3" t="str">
        <f aca="false">B6947&amp;"_"&amp;C6947</f>
        <v>14_2025-09-16</v>
      </c>
    </row>
    <row r="6948" customFormat="false" ht="15" hidden="false" customHeight="false" outlineLevel="0" collapsed="false">
      <c r="A6948" s="3" t="n">
        <v>6947</v>
      </c>
      <c r="B6948" s="3" t="n">
        <v>14</v>
      </c>
      <c r="C6948" s="3" t="s">
        <v>503</v>
      </c>
      <c r="D6948" s="4" t="n">
        <v>61.45</v>
      </c>
      <c r="E6948" s="4" t="n">
        <v>61.83</v>
      </c>
      <c r="F6948" s="4" t="n">
        <v>61.11</v>
      </c>
      <c r="G6948" s="4" t="n">
        <v>61.59</v>
      </c>
      <c r="H6948" s="5" t="n">
        <v>2777888</v>
      </c>
      <c r="I6948" s="3"/>
      <c r="J6948" s="3" t="n">
        <f aca="false">ROUND((G6948-G6947)/G6947*100,2)</f>
        <v>-1.53</v>
      </c>
      <c r="K6948" s="3" t="str">
        <f aca="false">B6948&amp;"_"&amp;C6948</f>
        <v>14_2025-09-17</v>
      </c>
    </row>
    <row r="6949" customFormat="false" ht="15" hidden="false" customHeight="false" outlineLevel="0" collapsed="false">
      <c r="A6949" s="3" t="n">
        <v>6948</v>
      </c>
      <c r="B6949" s="3" t="n">
        <v>14</v>
      </c>
      <c r="C6949" s="3" t="s">
        <v>504</v>
      </c>
      <c r="D6949" s="4" t="n">
        <v>62.19</v>
      </c>
      <c r="E6949" s="4" t="n">
        <v>62.38</v>
      </c>
      <c r="F6949" s="4" t="n">
        <v>62.09</v>
      </c>
      <c r="G6949" s="4" t="n">
        <v>62.35</v>
      </c>
      <c r="H6949" s="5" t="n">
        <v>3606093</v>
      </c>
      <c r="I6949" s="3"/>
      <c r="J6949" s="3" t="n">
        <f aca="false">ROUND((G6949-G6948)/G6948*100,2)</f>
        <v>1.23</v>
      </c>
      <c r="K6949" s="3" t="str">
        <f aca="false">B6949&amp;"_"&amp;C6949</f>
        <v>14_2025-09-18</v>
      </c>
    </row>
    <row r="6950" customFormat="false" ht="15" hidden="false" customHeight="false" outlineLevel="0" collapsed="false">
      <c r="A6950" s="3" t="n">
        <v>6949</v>
      </c>
      <c r="B6950" s="3" t="n">
        <v>14</v>
      </c>
      <c r="C6950" s="3" t="s">
        <v>505</v>
      </c>
      <c r="D6950" s="4" t="n">
        <v>63.19</v>
      </c>
      <c r="E6950" s="4" t="n">
        <v>63.31</v>
      </c>
      <c r="F6950" s="4" t="n">
        <v>63.12</v>
      </c>
      <c r="G6950" s="4" t="n">
        <v>63.3</v>
      </c>
      <c r="H6950" s="5" t="n">
        <v>5629013</v>
      </c>
      <c r="I6950" s="3"/>
      <c r="J6950" s="3" t="n">
        <f aca="false">ROUND((G6950-G6949)/G6949*100,2)</f>
        <v>1.52</v>
      </c>
      <c r="K6950" s="3" t="str">
        <f aca="false">B6950&amp;"_"&amp;C6950</f>
        <v>14_2025-09-19</v>
      </c>
    </row>
    <row r="6951" customFormat="false" ht="15" hidden="false" customHeight="false" outlineLevel="0" collapsed="false">
      <c r="A6951" s="3" t="n">
        <v>6950</v>
      </c>
      <c r="B6951" s="3" t="n">
        <v>14</v>
      </c>
      <c r="C6951" s="3" t="s">
        <v>506</v>
      </c>
      <c r="D6951" s="4" t="n">
        <v>62</v>
      </c>
      <c r="E6951" s="4" t="n">
        <v>62.26</v>
      </c>
      <c r="F6951" s="4" t="n">
        <v>61.69</v>
      </c>
      <c r="G6951" s="4" t="n">
        <v>61.94</v>
      </c>
      <c r="H6951" s="5" t="n">
        <v>5009130</v>
      </c>
      <c r="I6951" s="3"/>
      <c r="J6951" s="3" t="n">
        <f aca="false">ROUND((G6951-G6950)/G6950*100,2)</f>
        <v>-2.15</v>
      </c>
      <c r="K6951" s="3" t="str">
        <f aca="false">B6951&amp;"_"&amp;C6951</f>
        <v>14_2025-09-22</v>
      </c>
    </row>
    <row r="6952" customFormat="false" ht="15" hidden="false" customHeight="false" outlineLevel="0" collapsed="false">
      <c r="A6952" s="3" t="n">
        <v>6951</v>
      </c>
      <c r="B6952" s="3" t="n">
        <v>14</v>
      </c>
      <c r="C6952" s="3" t="s">
        <v>507</v>
      </c>
      <c r="D6952" s="4" t="n">
        <v>62.11</v>
      </c>
      <c r="E6952" s="4" t="n">
        <v>62.38</v>
      </c>
      <c r="F6952" s="4" t="n">
        <v>61.98</v>
      </c>
      <c r="G6952" s="4" t="n">
        <v>62.25</v>
      </c>
      <c r="H6952" s="5" t="n">
        <v>5663713</v>
      </c>
      <c r="I6952" s="3"/>
      <c r="J6952" s="3" t="n">
        <f aca="false">ROUND((G6952-G6951)/G6951*100,2)</f>
        <v>0.5</v>
      </c>
      <c r="K6952" s="3" t="str">
        <f aca="false">B6952&amp;"_"&amp;C6952</f>
        <v>14_2025-09-23</v>
      </c>
    </row>
    <row r="6953" customFormat="false" ht="15" hidden="false" customHeight="false" outlineLevel="0" collapsed="false">
      <c r="A6953" s="3" t="n">
        <v>6952</v>
      </c>
      <c r="B6953" s="3" t="n">
        <v>14</v>
      </c>
      <c r="C6953" s="3" t="s">
        <v>508</v>
      </c>
      <c r="D6953" s="4" t="n">
        <v>62.3</v>
      </c>
      <c r="E6953" s="4" t="n">
        <v>62.34</v>
      </c>
      <c r="F6953" s="4" t="n">
        <v>62.15</v>
      </c>
      <c r="G6953" s="4" t="n">
        <v>62.22</v>
      </c>
      <c r="H6953" s="5" t="n">
        <v>5828703</v>
      </c>
      <c r="I6953" s="3"/>
      <c r="J6953" s="3" t="n">
        <f aca="false">ROUND((G6953-G6952)/G6952*100,2)</f>
        <v>-0.05</v>
      </c>
      <c r="K6953" s="3" t="str">
        <f aca="false">B6953&amp;"_"&amp;C6953</f>
        <v>14_2025-09-24</v>
      </c>
    </row>
    <row r="6954" customFormat="false" ht="15" hidden="false" customHeight="false" outlineLevel="0" collapsed="false">
      <c r="A6954" s="3" t="n">
        <v>6953</v>
      </c>
      <c r="B6954" s="3" t="n">
        <v>14</v>
      </c>
      <c r="C6954" s="3" t="s">
        <v>509</v>
      </c>
      <c r="D6954" s="4" t="n">
        <v>62.27</v>
      </c>
      <c r="E6954" s="4" t="n">
        <v>62.62</v>
      </c>
      <c r="F6954" s="4" t="n">
        <v>62.05</v>
      </c>
      <c r="G6954" s="4" t="n">
        <v>62.17</v>
      </c>
      <c r="H6954" s="5" t="n">
        <v>3887209</v>
      </c>
      <c r="I6954" s="3"/>
      <c r="J6954" s="3" t="n">
        <f aca="false">ROUND((G6954-G6953)/G6953*100,2)</f>
        <v>-0.08</v>
      </c>
      <c r="K6954" s="3" t="str">
        <f aca="false">B6954&amp;"_"&amp;C6954</f>
        <v>14_2025-09-25</v>
      </c>
    </row>
    <row r="6955" customFormat="false" ht="15" hidden="false" customHeight="false" outlineLevel="0" collapsed="false">
      <c r="A6955" s="3" t="n">
        <v>6954</v>
      </c>
      <c r="B6955" s="3" t="n">
        <v>14</v>
      </c>
      <c r="C6955" s="3" t="s">
        <v>510</v>
      </c>
      <c r="D6955" s="4" t="n">
        <v>61.33</v>
      </c>
      <c r="E6955" s="4" t="n">
        <v>61.76</v>
      </c>
      <c r="F6955" s="4" t="n">
        <v>61.31</v>
      </c>
      <c r="G6955" s="4" t="n">
        <v>61.53</v>
      </c>
      <c r="H6955" s="5" t="n">
        <v>6546786</v>
      </c>
      <c r="I6955" s="3"/>
      <c r="J6955" s="3" t="n">
        <f aca="false">ROUND((G6955-G6954)/G6954*100,2)</f>
        <v>-1.03</v>
      </c>
      <c r="K6955" s="3" t="str">
        <f aca="false">B6955&amp;"_"&amp;C6955</f>
        <v>14_2025-09-26</v>
      </c>
    </row>
    <row r="6956" customFormat="false" ht="15" hidden="false" customHeight="false" outlineLevel="0" collapsed="false">
      <c r="A6956" s="3" t="n">
        <v>6955</v>
      </c>
      <c r="B6956" s="3" t="n">
        <v>14</v>
      </c>
      <c r="C6956" s="3" t="s">
        <v>511</v>
      </c>
      <c r="D6956" s="4" t="n">
        <v>61.65</v>
      </c>
      <c r="E6956" s="4" t="n">
        <v>61.9</v>
      </c>
      <c r="F6956" s="4" t="n">
        <v>61.45</v>
      </c>
      <c r="G6956" s="4" t="n">
        <v>61.72</v>
      </c>
      <c r="H6956" s="5" t="n">
        <v>3920609</v>
      </c>
      <c r="I6956" s="3"/>
      <c r="J6956" s="3" t="n">
        <f aca="false">ROUND((G6956-G6955)/G6955*100,2)</f>
        <v>0.31</v>
      </c>
      <c r="K6956" s="3" t="str">
        <f aca="false">B6956&amp;"_"&amp;C6956</f>
        <v>14_2025-09-29</v>
      </c>
    </row>
    <row r="6957" customFormat="false" ht="15" hidden="false" customHeight="false" outlineLevel="0" collapsed="false">
      <c r="A6957" s="3" t="n">
        <v>6956</v>
      </c>
      <c r="B6957" s="3" t="n">
        <v>14</v>
      </c>
      <c r="C6957" s="3" t="s">
        <v>512</v>
      </c>
      <c r="D6957" s="4" t="n">
        <v>60.59</v>
      </c>
      <c r="E6957" s="4" t="n">
        <v>61.06</v>
      </c>
      <c r="F6957" s="4" t="n">
        <v>60.31</v>
      </c>
      <c r="G6957" s="4" t="n">
        <v>60.8</v>
      </c>
      <c r="H6957" s="5" t="n">
        <v>2973220</v>
      </c>
      <c r="I6957" s="3"/>
      <c r="J6957" s="3" t="n">
        <f aca="false">ROUND((G6957-G6956)/G6956*100,2)</f>
        <v>-1.49</v>
      </c>
      <c r="K6957" s="3" t="str">
        <f aca="false">B6957&amp;"_"&amp;C6957</f>
        <v>14_2025-09-30</v>
      </c>
    </row>
    <row r="6958" customFormat="false" ht="15" hidden="false" customHeight="false" outlineLevel="0" collapsed="false">
      <c r="A6958" s="3" t="n">
        <v>6957</v>
      </c>
      <c r="B6958" s="3" t="n">
        <v>14</v>
      </c>
      <c r="C6958" s="3" t="s">
        <v>513</v>
      </c>
      <c r="D6958" s="4" t="n">
        <v>60.19</v>
      </c>
      <c r="E6958" s="4" t="n">
        <v>60.49</v>
      </c>
      <c r="F6958" s="4" t="n">
        <v>60.16</v>
      </c>
      <c r="G6958" s="4" t="n">
        <v>60.29</v>
      </c>
      <c r="H6958" s="5" t="n">
        <v>3166550</v>
      </c>
      <c r="I6958" s="3"/>
      <c r="J6958" s="3" t="n">
        <f aca="false">ROUND((G6958-G6957)/G6957*100,2)</f>
        <v>-0.84</v>
      </c>
      <c r="K6958" s="3" t="str">
        <f aca="false">B6958&amp;"_"&amp;C6958</f>
        <v>14_2025-10-01</v>
      </c>
    </row>
    <row r="6959" customFormat="false" ht="15" hidden="false" customHeight="false" outlineLevel="0" collapsed="false">
      <c r="A6959" s="3" t="n">
        <v>6958</v>
      </c>
      <c r="B6959" s="3" t="n">
        <v>14</v>
      </c>
      <c r="C6959" s="3" t="s">
        <v>514</v>
      </c>
      <c r="D6959" s="4" t="n">
        <v>62.75</v>
      </c>
      <c r="E6959" s="4" t="n">
        <v>62.97</v>
      </c>
      <c r="F6959" s="4" t="n">
        <v>62.41</v>
      </c>
      <c r="G6959" s="4" t="n">
        <v>62.6</v>
      </c>
      <c r="H6959" s="5" t="n">
        <v>4307588</v>
      </c>
      <c r="I6959" s="3"/>
      <c r="J6959" s="3" t="n">
        <f aca="false">ROUND((G6959-G6958)/G6958*100,2)</f>
        <v>3.83</v>
      </c>
      <c r="K6959" s="3" t="str">
        <f aca="false">B6959&amp;"_"&amp;C6959</f>
        <v>14_2025-10-02</v>
      </c>
    </row>
    <row r="6960" customFormat="false" ht="15" hidden="false" customHeight="false" outlineLevel="0" collapsed="false">
      <c r="A6960" s="3" t="n">
        <v>6959</v>
      </c>
      <c r="B6960" s="3" t="n">
        <v>14</v>
      </c>
      <c r="C6960" s="3" t="s">
        <v>515</v>
      </c>
      <c r="D6960" s="4" t="n">
        <v>65.02</v>
      </c>
      <c r="E6960" s="4" t="n">
        <v>65.05</v>
      </c>
      <c r="F6960" s="4" t="n">
        <v>64.76</v>
      </c>
      <c r="G6960" s="4" t="n">
        <v>64.81</v>
      </c>
      <c r="H6960" s="5" t="n">
        <v>4903260</v>
      </c>
      <c r="I6960" s="3"/>
      <c r="J6960" s="3" t="n">
        <f aca="false">ROUND((G6960-G6959)/G6959*100,2)</f>
        <v>3.53</v>
      </c>
      <c r="K6960" s="3" t="str">
        <f aca="false">B6960&amp;"_"&amp;C6960</f>
        <v>14_2025-10-03</v>
      </c>
    </row>
    <row r="6961" customFormat="false" ht="15" hidden="false" customHeight="false" outlineLevel="0" collapsed="false">
      <c r="A6961" s="3" t="n">
        <v>6960</v>
      </c>
      <c r="B6961" s="3" t="n">
        <v>14</v>
      </c>
      <c r="C6961" s="3" t="s">
        <v>516</v>
      </c>
      <c r="D6961" s="4" t="n">
        <v>63.1</v>
      </c>
      <c r="E6961" s="4" t="n">
        <v>63.28</v>
      </c>
      <c r="F6961" s="4" t="n">
        <v>62.88</v>
      </c>
      <c r="G6961" s="4" t="n">
        <v>63.13</v>
      </c>
      <c r="H6961" s="5" t="n">
        <v>2345689</v>
      </c>
      <c r="I6961" s="3"/>
      <c r="J6961" s="3" t="n">
        <f aca="false">ROUND((G6961-G6960)/G6960*100,2)</f>
        <v>-2.59</v>
      </c>
      <c r="K6961" s="3" t="str">
        <f aca="false">B6961&amp;"_"&amp;C6961</f>
        <v>14_2025-10-06</v>
      </c>
    </row>
    <row r="6962" customFormat="false" ht="15" hidden="false" customHeight="false" outlineLevel="0" collapsed="false">
      <c r="A6962" s="3" t="n">
        <v>6961</v>
      </c>
      <c r="B6962" s="3" t="n">
        <v>14</v>
      </c>
      <c r="C6962" s="3" t="s">
        <v>517</v>
      </c>
      <c r="D6962" s="4" t="n">
        <v>62.85</v>
      </c>
      <c r="E6962" s="4" t="n">
        <v>63.08</v>
      </c>
      <c r="F6962" s="4" t="n">
        <v>62.72</v>
      </c>
      <c r="G6962" s="4" t="n">
        <v>62.93</v>
      </c>
      <c r="H6962" s="5" t="n">
        <v>4311079</v>
      </c>
      <c r="I6962" s="3"/>
      <c r="J6962" s="3" t="n">
        <f aca="false">ROUND((G6962-G6961)/G6961*100,2)</f>
        <v>-0.32</v>
      </c>
      <c r="K6962" s="3" t="str">
        <f aca="false">B6962&amp;"_"&amp;C6962</f>
        <v>14_2025-10-07</v>
      </c>
    </row>
    <row r="6963" customFormat="false" ht="15" hidden="false" customHeight="false" outlineLevel="0" collapsed="false">
      <c r="A6963" s="3" t="n">
        <v>6962</v>
      </c>
      <c r="B6963" s="3" t="n">
        <v>14</v>
      </c>
      <c r="C6963" s="3" t="s">
        <v>518</v>
      </c>
      <c r="D6963" s="4" t="n">
        <v>61.89</v>
      </c>
      <c r="E6963" s="4" t="n">
        <v>62.25</v>
      </c>
      <c r="F6963" s="4" t="n">
        <v>61.39</v>
      </c>
      <c r="G6963" s="4" t="n">
        <v>61.65</v>
      </c>
      <c r="H6963" s="5" t="n">
        <v>6537173</v>
      </c>
      <c r="I6963" s="3"/>
      <c r="J6963" s="3" t="n">
        <f aca="false">ROUND((G6963-G6962)/G6962*100,2)</f>
        <v>-2.03</v>
      </c>
      <c r="K6963" s="3" t="str">
        <f aca="false">B6963&amp;"_"&amp;C6963</f>
        <v>14_2025-10-08</v>
      </c>
    </row>
    <row r="6964" customFormat="false" ht="15" hidden="false" customHeight="false" outlineLevel="0" collapsed="false">
      <c r="A6964" s="3" t="n">
        <v>6963</v>
      </c>
      <c r="B6964" s="3" t="n">
        <v>14</v>
      </c>
      <c r="C6964" s="3" t="s">
        <v>519</v>
      </c>
      <c r="D6964" s="4" t="n">
        <v>59.93</v>
      </c>
      <c r="E6964" s="4" t="n">
        <v>60.17</v>
      </c>
      <c r="F6964" s="4" t="n">
        <v>59.6</v>
      </c>
      <c r="G6964" s="4" t="n">
        <v>59.86</v>
      </c>
      <c r="H6964" s="5" t="n">
        <v>4726651</v>
      </c>
      <c r="I6964" s="3"/>
      <c r="J6964" s="3" t="n">
        <f aca="false">ROUND((G6964-G6963)/G6963*100,2)</f>
        <v>-2.9</v>
      </c>
      <c r="K6964" s="3" t="str">
        <f aca="false">B6964&amp;"_"&amp;C6964</f>
        <v>14_2025-10-09</v>
      </c>
    </row>
    <row r="6965" customFormat="false" ht="15" hidden="false" customHeight="false" outlineLevel="0" collapsed="false">
      <c r="A6965" s="3" t="n">
        <v>6964</v>
      </c>
      <c r="B6965" s="3" t="n">
        <v>14</v>
      </c>
      <c r="C6965" s="3" t="s">
        <v>520</v>
      </c>
      <c r="D6965" s="4" t="n">
        <v>61.51</v>
      </c>
      <c r="E6965" s="4" t="n">
        <v>61.83</v>
      </c>
      <c r="F6965" s="4" t="n">
        <v>61</v>
      </c>
      <c r="G6965" s="4" t="n">
        <v>61.35</v>
      </c>
      <c r="H6965" s="5" t="n">
        <v>4720423</v>
      </c>
      <c r="I6965" s="3"/>
      <c r="J6965" s="3" t="n">
        <f aca="false">ROUND((G6965-G6964)/G6964*100,2)</f>
        <v>2.49</v>
      </c>
      <c r="K6965" s="3" t="str">
        <f aca="false">B6965&amp;"_"&amp;C6965</f>
        <v>14_2025-10-10</v>
      </c>
    </row>
    <row r="6966" customFormat="false" ht="15" hidden="false" customHeight="false" outlineLevel="0" collapsed="false">
      <c r="A6966" s="3" t="n">
        <v>6965</v>
      </c>
      <c r="B6966" s="3" t="n">
        <v>14</v>
      </c>
      <c r="C6966" s="3" t="s">
        <v>521</v>
      </c>
      <c r="D6966" s="4" t="n">
        <v>60.59</v>
      </c>
      <c r="E6966" s="4" t="n">
        <v>60.66</v>
      </c>
      <c r="F6966" s="4" t="n">
        <v>60.15</v>
      </c>
      <c r="G6966" s="4" t="n">
        <v>60.46</v>
      </c>
      <c r="H6966" s="5" t="n">
        <v>6607984</v>
      </c>
      <c r="I6966" s="3"/>
      <c r="J6966" s="3" t="n">
        <f aca="false">ROUND((G6966-G6965)/G6965*100,2)</f>
        <v>-1.45</v>
      </c>
      <c r="K6966" s="3" t="str">
        <f aca="false">B6966&amp;"_"&amp;C6966</f>
        <v>14_2025-10-13</v>
      </c>
    </row>
    <row r="6967" customFormat="false" ht="15" hidden="false" customHeight="false" outlineLevel="0" collapsed="false">
      <c r="A6967" s="3" t="n">
        <v>6966</v>
      </c>
      <c r="B6967" s="3" t="n">
        <v>14</v>
      </c>
      <c r="C6967" s="3" t="s">
        <v>522</v>
      </c>
      <c r="D6967" s="4" t="n">
        <v>60.21</v>
      </c>
      <c r="E6967" s="4" t="n">
        <v>60.33</v>
      </c>
      <c r="F6967" s="4" t="n">
        <v>59.92</v>
      </c>
      <c r="G6967" s="4" t="n">
        <v>60.1</v>
      </c>
      <c r="H6967" s="5" t="n">
        <v>6565907</v>
      </c>
      <c r="I6967" s="3"/>
      <c r="J6967" s="3" t="n">
        <f aca="false">ROUND((G6967-G6966)/G6966*100,2)</f>
        <v>-0.6</v>
      </c>
      <c r="K6967" s="3" t="str">
        <f aca="false">B6967&amp;"_"&amp;C6967</f>
        <v>14_2025-10-14</v>
      </c>
    </row>
    <row r="6968" customFormat="false" ht="15" hidden="false" customHeight="false" outlineLevel="0" collapsed="false">
      <c r="A6968" s="3" t="n">
        <v>6967</v>
      </c>
      <c r="B6968" s="3" t="n">
        <v>14</v>
      </c>
      <c r="C6968" s="3" t="s">
        <v>523</v>
      </c>
      <c r="D6968" s="4" t="n">
        <v>59.18</v>
      </c>
      <c r="E6968" s="4" t="n">
        <v>59.27</v>
      </c>
      <c r="F6968" s="4" t="n">
        <v>58.89</v>
      </c>
      <c r="G6968" s="4" t="n">
        <v>59.08</v>
      </c>
      <c r="H6968" s="5" t="n">
        <v>6831807</v>
      </c>
      <c r="I6968" s="3"/>
      <c r="J6968" s="3" t="n">
        <f aca="false">ROUND((G6968-G6967)/G6967*100,2)</f>
        <v>-1.7</v>
      </c>
      <c r="K6968" s="3" t="str">
        <f aca="false">B6968&amp;"_"&amp;C6968</f>
        <v>14_2025-10-15</v>
      </c>
    </row>
    <row r="6969" customFormat="false" ht="15" hidden="false" customHeight="false" outlineLevel="0" collapsed="false">
      <c r="A6969" s="3" t="n">
        <v>6968</v>
      </c>
      <c r="B6969" s="3" t="n">
        <v>14</v>
      </c>
      <c r="C6969" s="3" t="s">
        <v>524</v>
      </c>
      <c r="D6969" s="4" t="n">
        <v>59.64</v>
      </c>
      <c r="E6969" s="4" t="n">
        <v>59.84</v>
      </c>
      <c r="F6969" s="4" t="n">
        <v>59.36</v>
      </c>
      <c r="G6969" s="4" t="n">
        <v>59.71</v>
      </c>
      <c r="H6969" s="5" t="n">
        <v>7674618</v>
      </c>
      <c r="I6969" s="3"/>
      <c r="J6969" s="3" t="n">
        <f aca="false">ROUND((G6969-G6968)/G6968*100,2)</f>
        <v>1.07</v>
      </c>
      <c r="K6969" s="3" t="str">
        <f aca="false">B6969&amp;"_"&amp;C6969</f>
        <v>14_2025-10-16</v>
      </c>
    </row>
    <row r="6970" customFormat="false" ht="15" hidden="false" customHeight="false" outlineLevel="0" collapsed="false">
      <c r="A6970" s="3" t="n">
        <v>6969</v>
      </c>
      <c r="B6970" s="3" t="n">
        <v>14</v>
      </c>
      <c r="C6970" s="3" t="s">
        <v>525</v>
      </c>
      <c r="D6970" s="4" t="n">
        <v>61.37</v>
      </c>
      <c r="E6970" s="4" t="n">
        <v>61.4</v>
      </c>
      <c r="F6970" s="4" t="n">
        <v>61.19</v>
      </c>
      <c r="G6970" s="4" t="n">
        <v>61.33</v>
      </c>
      <c r="H6970" s="5" t="n">
        <v>3100091</v>
      </c>
      <c r="I6970" s="3"/>
      <c r="J6970" s="3" t="n">
        <f aca="false">ROUND((G6970-G6969)/G6969*100,2)</f>
        <v>2.71</v>
      </c>
      <c r="K6970" s="3" t="str">
        <f aca="false">B6970&amp;"_"&amp;C6970</f>
        <v>14_2025-10-17</v>
      </c>
    </row>
    <row r="6971" customFormat="false" ht="15" hidden="false" customHeight="false" outlineLevel="0" collapsed="false">
      <c r="A6971" s="3" t="n">
        <v>6970</v>
      </c>
      <c r="B6971" s="3" t="n">
        <v>14</v>
      </c>
      <c r="C6971" s="3" t="s">
        <v>526</v>
      </c>
      <c r="D6971" s="4" t="n">
        <v>60.3</v>
      </c>
      <c r="E6971" s="4" t="n">
        <v>60.51</v>
      </c>
      <c r="F6971" s="4" t="n">
        <v>60.23</v>
      </c>
      <c r="G6971" s="4" t="n">
        <v>60.35</v>
      </c>
      <c r="H6971" s="5" t="n">
        <v>7595672</v>
      </c>
      <c r="I6971" s="3"/>
      <c r="J6971" s="3" t="n">
        <f aca="false">ROUND((G6971-G6970)/G6970*100,2)</f>
        <v>-1.6</v>
      </c>
      <c r="K6971" s="3" t="str">
        <f aca="false">B6971&amp;"_"&amp;C6971</f>
        <v>14_2025-10-20</v>
      </c>
    </row>
    <row r="6972" customFormat="false" ht="15" hidden="false" customHeight="false" outlineLevel="0" collapsed="false">
      <c r="A6972" s="3" t="n">
        <v>6971</v>
      </c>
      <c r="B6972" s="3" t="n">
        <v>14</v>
      </c>
      <c r="C6972" s="3" t="s">
        <v>527</v>
      </c>
      <c r="D6972" s="4" t="n">
        <v>58.85</v>
      </c>
      <c r="E6972" s="4" t="n">
        <v>59.12</v>
      </c>
      <c r="F6972" s="4" t="n">
        <v>58.4</v>
      </c>
      <c r="G6972" s="4" t="n">
        <v>58.74</v>
      </c>
      <c r="H6972" s="5" t="n">
        <v>6175945</v>
      </c>
      <c r="I6972" s="3"/>
      <c r="J6972" s="3" t="n">
        <f aca="false">ROUND((G6972-G6971)/G6971*100,2)</f>
        <v>-2.67</v>
      </c>
      <c r="K6972" s="3" t="str">
        <f aca="false">B6972&amp;"_"&amp;C6972</f>
        <v>14_2025-10-21</v>
      </c>
    </row>
    <row r="6973" customFormat="false" ht="15" hidden="false" customHeight="false" outlineLevel="0" collapsed="false">
      <c r="A6973" s="3" t="n">
        <v>6972</v>
      </c>
      <c r="B6973" s="3" t="n">
        <v>14</v>
      </c>
      <c r="C6973" s="3" t="s">
        <v>528</v>
      </c>
      <c r="D6973" s="4" t="n">
        <v>58.18</v>
      </c>
      <c r="E6973" s="4" t="n">
        <v>58.31</v>
      </c>
      <c r="F6973" s="4" t="n">
        <v>58.06</v>
      </c>
      <c r="G6973" s="4" t="n">
        <v>58.06</v>
      </c>
      <c r="H6973" s="5" t="n">
        <v>1377667</v>
      </c>
      <c r="I6973" s="3"/>
      <c r="J6973" s="3" t="n">
        <f aca="false">ROUND((G6973-G6972)/G6972*100,2)</f>
        <v>-1.16</v>
      </c>
      <c r="K6973" s="3" t="str">
        <f aca="false">B6973&amp;"_"&amp;C6973</f>
        <v>14_2025-10-22</v>
      </c>
    </row>
    <row r="6974" customFormat="false" ht="15" hidden="false" customHeight="false" outlineLevel="0" collapsed="false">
      <c r="A6974" s="3" t="n">
        <v>6973</v>
      </c>
      <c r="B6974" s="3" t="n">
        <v>14</v>
      </c>
      <c r="C6974" s="3" t="s">
        <v>529</v>
      </c>
      <c r="D6974" s="4" t="n">
        <v>58.21</v>
      </c>
      <c r="E6974" s="4" t="n">
        <v>58.23</v>
      </c>
      <c r="F6974" s="4" t="n">
        <v>58.02</v>
      </c>
      <c r="G6974" s="4" t="n">
        <v>58.15</v>
      </c>
      <c r="H6974" s="5" t="n">
        <v>4714405</v>
      </c>
      <c r="I6974" s="3"/>
      <c r="J6974" s="3" t="n">
        <f aca="false">ROUND((G6974-G6973)/G6973*100,2)</f>
        <v>0.16</v>
      </c>
      <c r="K6974" s="3" t="str">
        <f aca="false">B6974&amp;"_"&amp;C6974</f>
        <v>14_2025-10-23</v>
      </c>
    </row>
    <row r="6975" customFormat="false" ht="15" hidden="false" customHeight="false" outlineLevel="0" collapsed="false">
      <c r="A6975" s="3" t="n">
        <v>6974</v>
      </c>
      <c r="B6975" s="3" t="n">
        <v>14</v>
      </c>
      <c r="C6975" s="3" t="s">
        <v>530</v>
      </c>
      <c r="D6975" s="4" t="n">
        <v>57.58</v>
      </c>
      <c r="E6975" s="4" t="n">
        <v>57.74</v>
      </c>
      <c r="F6975" s="4" t="n">
        <v>57.57</v>
      </c>
      <c r="G6975" s="4" t="n">
        <v>57.66</v>
      </c>
      <c r="H6975" s="5" t="n">
        <v>4482896</v>
      </c>
      <c r="I6975" s="3"/>
      <c r="J6975" s="3" t="n">
        <f aca="false">ROUND((G6975-G6974)/G6974*100,2)</f>
        <v>-0.84</v>
      </c>
      <c r="K6975" s="3" t="str">
        <f aca="false">B6975&amp;"_"&amp;C6975</f>
        <v>14_2025-10-24</v>
      </c>
    </row>
    <row r="6976" customFormat="false" ht="15" hidden="false" customHeight="false" outlineLevel="0" collapsed="false">
      <c r="A6976" s="3" t="n">
        <v>6975</v>
      </c>
      <c r="B6976" s="3" t="n">
        <v>14</v>
      </c>
      <c r="C6976" s="3" t="s">
        <v>531</v>
      </c>
      <c r="D6976" s="4" t="n">
        <v>53.95</v>
      </c>
      <c r="E6976" s="4" t="n">
        <v>53.98</v>
      </c>
      <c r="F6976" s="4" t="n">
        <v>53.9</v>
      </c>
      <c r="G6976" s="4" t="n">
        <v>53.97</v>
      </c>
      <c r="H6976" s="5" t="n">
        <v>7267859</v>
      </c>
      <c r="I6976" s="3"/>
      <c r="J6976" s="3" t="n">
        <f aca="false">ROUND((G6976-G6975)/G6975*100,2)</f>
        <v>-6.4</v>
      </c>
      <c r="K6976" s="3" t="str">
        <f aca="false">B6976&amp;"_"&amp;C6976</f>
        <v>14_2025-10-27</v>
      </c>
    </row>
    <row r="6977" customFormat="false" ht="15" hidden="false" customHeight="false" outlineLevel="0" collapsed="false">
      <c r="A6977" s="3" t="n">
        <v>6976</v>
      </c>
      <c r="B6977" s="3" t="n">
        <v>14</v>
      </c>
      <c r="C6977" s="3" t="s">
        <v>532</v>
      </c>
      <c r="D6977" s="4" t="n">
        <v>53.37</v>
      </c>
      <c r="E6977" s="4" t="n">
        <v>53.67</v>
      </c>
      <c r="F6977" s="4" t="n">
        <v>52.98</v>
      </c>
      <c r="G6977" s="4" t="n">
        <v>53.2</v>
      </c>
      <c r="H6977" s="5" t="n">
        <v>4629354</v>
      </c>
      <c r="I6977" s="3"/>
      <c r="J6977" s="3" t="n">
        <f aca="false">ROUND((G6977-G6976)/G6976*100,2)</f>
        <v>-1.43</v>
      </c>
      <c r="K6977" s="3" t="str">
        <f aca="false">B6977&amp;"_"&amp;C6977</f>
        <v>14_2025-10-28</v>
      </c>
    </row>
    <row r="6978" customFormat="false" ht="15" hidden="false" customHeight="false" outlineLevel="0" collapsed="false">
      <c r="A6978" s="3" t="n">
        <v>6977</v>
      </c>
      <c r="B6978" s="3" t="n">
        <v>14</v>
      </c>
      <c r="C6978" s="3" t="s">
        <v>533</v>
      </c>
      <c r="D6978" s="4" t="n">
        <v>50.63</v>
      </c>
      <c r="E6978" s="4" t="n">
        <v>51</v>
      </c>
      <c r="F6978" s="4" t="n">
        <v>50.46</v>
      </c>
      <c r="G6978" s="4" t="n">
        <v>50.77</v>
      </c>
      <c r="H6978" s="5" t="n">
        <v>3701925</v>
      </c>
      <c r="I6978" s="3"/>
      <c r="J6978" s="3" t="n">
        <f aca="false">ROUND((G6978-G6977)/G6977*100,2)</f>
        <v>-4.57</v>
      </c>
      <c r="K6978" s="3" t="str">
        <f aca="false">B6978&amp;"_"&amp;C6978</f>
        <v>14_2025-10-29</v>
      </c>
    </row>
    <row r="6979" customFormat="false" ht="15" hidden="false" customHeight="false" outlineLevel="0" collapsed="false">
      <c r="A6979" s="3" t="n">
        <v>6978</v>
      </c>
      <c r="B6979" s="3" t="n">
        <v>14</v>
      </c>
      <c r="C6979" s="3" t="s">
        <v>534</v>
      </c>
      <c r="D6979" s="4" t="n">
        <v>50.17</v>
      </c>
      <c r="E6979" s="4" t="n">
        <v>50.3</v>
      </c>
      <c r="F6979" s="4" t="n">
        <v>49.96</v>
      </c>
      <c r="G6979" s="4" t="n">
        <v>50.03</v>
      </c>
      <c r="H6979" s="5" t="n">
        <v>1729188</v>
      </c>
      <c r="I6979" s="3"/>
      <c r="J6979" s="3" t="n">
        <f aca="false">ROUND((G6979-G6978)/G6978*100,2)</f>
        <v>-1.46</v>
      </c>
      <c r="K6979" s="3" t="str">
        <f aca="false">B6979&amp;"_"&amp;C6979</f>
        <v>14_2025-10-30</v>
      </c>
    </row>
    <row r="6980" customFormat="false" ht="15" hidden="false" customHeight="false" outlineLevel="0" collapsed="false">
      <c r="A6980" s="3" t="n">
        <v>6979</v>
      </c>
      <c r="B6980" s="3" t="n">
        <v>14</v>
      </c>
      <c r="C6980" s="3" t="s">
        <v>535</v>
      </c>
      <c r="D6980" s="4" t="n">
        <v>51.34</v>
      </c>
      <c r="E6980" s="4" t="n">
        <v>51.7</v>
      </c>
      <c r="F6980" s="4" t="n">
        <v>51.19</v>
      </c>
      <c r="G6980" s="4" t="n">
        <v>51.46</v>
      </c>
      <c r="H6980" s="5" t="n">
        <v>7901952</v>
      </c>
      <c r="I6980" s="3"/>
      <c r="J6980" s="3" t="n">
        <f aca="false">ROUND((G6980-G6979)/G6979*100,2)</f>
        <v>2.86</v>
      </c>
      <c r="K6980" s="3" t="str">
        <f aca="false">B6980&amp;"_"&amp;C6980</f>
        <v>14_2025-10-31</v>
      </c>
    </row>
    <row r="6981" customFormat="false" ht="15" hidden="false" customHeight="false" outlineLevel="0" collapsed="false">
      <c r="A6981" s="3" t="n">
        <v>6980</v>
      </c>
      <c r="B6981" s="3" t="n">
        <v>14</v>
      </c>
      <c r="C6981" s="3" t="s">
        <v>536</v>
      </c>
      <c r="D6981" s="4" t="n">
        <v>51.57</v>
      </c>
      <c r="E6981" s="4" t="n">
        <v>51.75</v>
      </c>
      <c r="F6981" s="4" t="n">
        <v>51.57</v>
      </c>
      <c r="G6981" s="4" t="n">
        <v>51.62</v>
      </c>
      <c r="H6981" s="5" t="n">
        <v>5304492</v>
      </c>
      <c r="I6981" s="3"/>
      <c r="J6981" s="3" t="n">
        <f aca="false">ROUND((G6981-G6980)/G6980*100,2)</f>
        <v>0.31</v>
      </c>
      <c r="K6981" s="3" t="str">
        <f aca="false">B6981&amp;"_"&amp;C6981</f>
        <v>14_2025-11-03</v>
      </c>
    </row>
    <row r="6982" customFormat="false" ht="15" hidden="false" customHeight="false" outlineLevel="0" collapsed="false">
      <c r="A6982" s="3" t="n">
        <v>6981</v>
      </c>
      <c r="B6982" s="3" t="n">
        <v>14</v>
      </c>
      <c r="C6982" s="3" t="s">
        <v>537</v>
      </c>
      <c r="D6982" s="4" t="n">
        <v>50.15</v>
      </c>
      <c r="E6982" s="4" t="n">
        <v>50.41</v>
      </c>
      <c r="F6982" s="4" t="n">
        <v>50.05</v>
      </c>
      <c r="G6982" s="4" t="n">
        <v>50.21</v>
      </c>
      <c r="H6982" s="5" t="n">
        <v>6541466</v>
      </c>
      <c r="I6982" s="3"/>
      <c r="J6982" s="3" t="n">
        <f aca="false">ROUND((G6982-G6981)/G6981*100,2)</f>
        <v>-2.73</v>
      </c>
      <c r="K6982" s="3" t="str">
        <f aca="false">B6982&amp;"_"&amp;C6982</f>
        <v>14_2025-11-04</v>
      </c>
    </row>
    <row r="6983" customFormat="false" ht="15" hidden="false" customHeight="false" outlineLevel="0" collapsed="false">
      <c r="A6983" s="3" t="n">
        <v>6982</v>
      </c>
      <c r="B6983" s="3" t="n">
        <v>14</v>
      </c>
      <c r="C6983" s="3" t="s">
        <v>538</v>
      </c>
      <c r="D6983" s="4" t="n">
        <v>49.6</v>
      </c>
      <c r="E6983" s="4" t="n">
        <v>49.86</v>
      </c>
      <c r="F6983" s="4" t="n">
        <v>49.3</v>
      </c>
      <c r="G6983" s="4" t="n">
        <v>49.47</v>
      </c>
      <c r="H6983" s="5" t="n">
        <v>4168389</v>
      </c>
      <c r="I6983" s="3"/>
      <c r="J6983" s="3" t="n">
        <f aca="false">ROUND((G6983-G6982)/G6982*100,2)</f>
        <v>-1.47</v>
      </c>
      <c r="K6983" s="3" t="str">
        <f aca="false">B6983&amp;"_"&amp;C6983</f>
        <v>14_2025-11-05</v>
      </c>
    </row>
    <row r="6984" customFormat="false" ht="15" hidden="false" customHeight="false" outlineLevel="0" collapsed="false">
      <c r="A6984" s="3" t="n">
        <v>6983</v>
      </c>
      <c r="B6984" s="3" t="n">
        <v>14</v>
      </c>
      <c r="C6984" s="3" t="s">
        <v>539</v>
      </c>
      <c r="D6984" s="4" t="n">
        <v>50.35</v>
      </c>
      <c r="E6984" s="4" t="n">
        <v>50.41</v>
      </c>
      <c r="F6984" s="4" t="n">
        <v>50.14</v>
      </c>
      <c r="G6984" s="4" t="n">
        <v>50.22</v>
      </c>
      <c r="H6984" s="5" t="n">
        <v>3443525</v>
      </c>
      <c r="I6984" s="3"/>
      <c r="J6984" s="3" t="n">
        <f aca="false">ROUND((G6984-G6983)/G6983*100,2)</f>
        <v>1.52</v>
      </c>
      <c r="K6984" s="3" t="str">
        <f aca="false">B6984&amp;"_"&amp;C6984</f>
        <v>14_2025-11-06</v>
      </c>
    </row>
    <row r="6985" customFormat="false" ht="15" hidden="false" customHeight="false" outlineLevel="0" collapsed="false">
      <c r="A6985" s="3" t="n">
        <v>6984</v>
      </c>
      <c r="B6985" s="3" t="n">
        <v>14</v>
      </c>
      <c r="C6985" s="3" t="s">
        <v>540</v>
      </c>
      <c r="D6985" s="4" t="n">
        <v>50.47</v>
      </c>
      <c r="E6985" s="4" t="n">
        <v>50.47</v>
      </c>
      <c r="F6985" s="4" t="n">
        <v>50.09</v>
      </c>
      <c r="G6985" s="4" t="n">
        <v>50.38</v>
      </c>
      <c r="H6985" s="5" t="n">
        <v>7959253</v>
      </c>
      <c r="I6985" s="3"/>
      <c r="J6985" s="3" t="n">
        <f aca="false">ROUND((G6985-G6984)/G6984*100,2)</f>
        <v>0.32</v>
      </c>
      <c r="K6985" s="3" t="str">
        <f aca="false">B6985&amp;"_"&amp;C6985</f>
        <v>14_2025-11-07</v>
      </c>
    </row>
    <row r="6986" customFormat="false" ht="15" hidden="false" customHeight="false" outlineLevel="0" collapsed="false">
      <c r="A6986" s="3" t="n">
        <v>6985</v>
      </c>
      <c r="B6986" s="3" t="n">
        <v>14</v>
      </c>
      <c r="C6986" s="3" t="s">
        <v>541</v>
      </c>
      <c r="D6986" s="4" t="n">
        <v>50.26</v>
      </c>
      <c r="E6986" s="4" t="n">
        <v>50.42</v>
      </c>
      <c r="F6986" s="4" t="n">
        <v>50.02</v>
      </c>
      <c r="G6986" s="4" t="n">
        <v>50.24</v>
      </c>
      <c r="H6986" s="5" t="n">
        <v>2308151</v>
      </c>
      <c r="I6986" s="3"/>
      <c r="J6986" s="3" t="n">
        <f aca="false">ROUND((G6986-G6985)/G6985*100,2)</f>
        <v>-0.28</v>
      </c>
      <c r="K6986" s="3" t="str">
        <f aca="false">B6986&amp;"_"&amp;C6986</f>
        <v>14_2025-11-10</v>
      </c>
    </row>
    <row r="6987" customFormat="false" ht="15" hidden="false" customHeight="false" outlineLevel="0" collapsed="false">
      <c r="A6987" s="3" t="n">
        <v>6986</v>
      </c>
      <c r="B6987" s="3" t="n">
        <v>14</v>
      </c>
      <c r="C6987" s="3" t="s">
        <v>542</v>
      </c>
      <c r="D6987" s="4" t="n">
        <v>51.35</v>
      </c>
      <c r="E6987" s="4" t="n">
        <v>51.59</v>
      </c>
      <c r="F6987" s="4" t="n">
        <v>51.13</v>
      </c>
      <c r="G6987" s="4" t="n">
        <v>51.29</v>
      </c>
      <c r="H6987" s="5" t="n">
        <v>4269602</v>
      </c>
      <c r="I6987" s="3"/>
      <c r="J6987" s="3" t="n">
        <f aca="false">ROUND((G6987-G6986)/G6986*100,2)</f>
        <v>2.09</v>
      </c>
      <c r="K6987" s="3" t="str">
        <f aca="false">B6987&amp;"_"&amp;C6987</f>
        <v>14_2025-11-11</v>
      </c>
    </row>
    <row r="6988" customFormat="false" ht="15" hidden="false" customHeight="false" outlineLevel="0" collapsed="false">
      <c r="A6988" s="3" t="n">
        <v>6987</v>
      </c>
      <c r="B6988" s="3" t="n">
        <v>14</v>
      </c>
      <c r="C6988" s="3" t="s">
        <v>543</v>
      </c>
      <c r="D6988" s="4" t="n">
        <v>50.8</v>
      </c>
      <c r="E6988" s="4" t="n">
        <v>51</v>
      </c>
      <c r="F6988" s="4" t="n">
        <v>50.77</v>
      </c>
      <c r="G6988" s="4" t="n">
        <v>50.94</v>
      </c>
      <c r="H6988" s="5" t="n">
        <v>7757091</v>
      </c>
      <c r="I6988" s="3"/>
      <c r="J6988" s="3" t="n">
        <f aca="false">ROUND((G6988-G6987)/G6987*100,2)</f>
        <v>-0.68</v>
      </c>
      <c r="K6988" s="3" t="str">
        <f aca="false">B6988&amp;"_"&amp;C6988</f>
        <v>14_2025-11-12</v>
      </c>
    </row>
    <row r="6989" customFormat="false" ht="15" hidden="false" customHeight="false" outlineLevel="0" collapsed="false">
      <c r="A6989" s="3" t="n">
        <v>6988</v>
      </c>
      <c r="B6989" s="3" t="n">
        <v>14</v>
      </c>
      <c r="C6989" s="3" t="s">
        <v>544</v>
      </c>
      <c r="D6989" s="4" t="n">
        <v>50.98</v>
      </c>
      <c r="E6989" s="4" t="n">
        <v>51.11</v>
      </c>
      <c r="F6989" s="4" t="n">
        <v>50.59</v>
      </c>
      <c r="G6989" s="4" t="n">
        <v>50.86</v>
      </c>
      <c r="H6989" s="5" t="n">
        <v>1458349</v>
      </c>
      <c r="I6989" s="3"/>
      <c r="J6989" s="3" t="n">
        <f aca="false">ROUND((G6989-G6988)/G6988*100,2)</f>
        <v>-0.16</v>
      </c>
      <c r="K6989" s="3" t="str">
        <f aca="false">B6989&amp;"_"&amp;C6989</f>
        <v>14_2025-11-13</v>
      </c>
    </row>
    <row r="6990" customFormat="false" ht="15" hidden="false" customHeight="false" outlineLevel="0" collapsed="false">
      <c r="A6990" s="3" t="n">
        <v>6989</v>
      </c>
      <c r="B6990" s="3" t="n">
        <v>14</v>
      </c>
      <c r="C6990" s="3" t="s">
        <v>545</v>
      </c>
      <c r="D6990" s="4" t="n">
        <v>50.69</v>
      </c>
      <c r="E6990" s="4" t="n">
        <v>50.71</v>
      </c>
      <c r="F6990" s="4" t="n">
        <v>50.68</v>
      </c>
      <c r="G6990" s="4" t="n">
        <v>50.69</v>
      </c>
      <c r="H6990" s="5" t="n">
        <v>2958344</v>
      </c>
      <c r="I6990" s="3"/>
      <c r="J6990" s="3" t="n">
        <f aca="false">ROUND((G6990-G6989)/G6989*100,2)</f>
        <v>-0.33</v>
      </c>
      <c r="K6990" s="3" t="str">
        <f aca="false">B6990&amp;"_"&amp;C6990</f>
        <v>14_2025-11-14</v>
      </c>
    </row>
    <row r="6991" customFormat="false" ht="15" hidden="false" customHeight="false" outlineLevel="0" collapsed="false">
      <c r="A6991" s="3" t="n">
        <v>6990</v>
      </c>
      <c r="B6991" s="3" t="n">
        <v>14</v>
      </c>
      <c r="C6991" s="3" t="s">
        <v>546</v>
      </c>
      <c r="D6991" s="4" t="n">
        <v>51.68</v>
      </c>
      <c r="E6991" s="4" t="n">
        <v>51.87</v>
      </c>
      <c r="F6991" s="4" t="n">
        <v>51.65</v>
      </c>
      <c r="G6991" s="4" t="n">
        <v>51.86</v>
      </c>
      <c r="H6991" s="5" t="n">
        <v>2704108</v>
      </c>
      <c r="I6991" s="3"/>
      <c r="J6991" s="3" t="n">
        <f aca="false">ROUND((G6991-G6990)/G6990*100,2)</f>
        <v>2.31</v>
      </c>
      <c r="K6991" s="3" t="str">
        <f aca="false">B6991&amp;"_"&amp;C6991</f>
        <v>14_2025-11-17</v>
      </c>
    </row>
    <row r="6992" customFormat="false" ht="15" hidden="false" customHeight="false" outlineLevel="0" collapsed="false">
      <c r="A6992" s="3" t="n">
        <v>6991</v>
      </c>
      <c r="B6992" s="3" t="n">
        <v>14</v>
      </c>
      <c r="C6992" s="3" t="s">
        <v>547</v>
      </c>
      <c r="D6992" s="4" t="n">
        <v>52.63</v>
      </c>
      <c r="E6992" s="4" t="n">
        <v>52.87</v>
      </c>
      <c r="F6992" s="4" t="n">
        <v>52.5</v>
      </c>
      <c r="G6992" s="4" t="n">
        <v>52.51</v>
      </c>
      <c r="H6992" s="5" t="n">
        <v>691815</v>
      </c>
      <c r="I6992" s="3"/>
      <c r="J6992" s="3" t="n">
        <f aca="false">ROUND((G6992-G6991)/G6991*100,2)</f>
        <v>1.25</v>
      </c>
      <c r="K6992" s="3" t="str">
        <f aca="false">B6992&amp;"_"&amp;C6992</f>
        <v>14_2025-11-18</v>
      </c>
    </row>
    <row r="6993" customFormat="false" ht="15" hidden="false" customHeight="false" outlineLevel="0" collapsed="false">
      <c r="A6993" s="3" t="n">
        <v>6992</v>
      </c>
      <c r="B6993" s="3" t="n">
        <v>14</v>
      </c>
      <c r="C6993" s="3" t="s">
        <v>548</v>
      </c>
      <c r="D6993" s="4" t="n">
        <v>53.32</v>
      </c>
      <c r="E6993" s="4" t="n">
        <v>53.53</v>
      </c>
      <c r="F6993" s="4" t="n">
        <v>52.83</v>
      </c>
      <c r="G6993" s="4" t="n">
        <v>53.14</v>
      </c>
      <c r="H6993" s="5" t="n">
        <v>7439122</v>
      </c>
      <c r="I6993" s="3"/>
      <c r="J6993" s="3" t="n">
        <f aca="false">ROUND((G6993-G6992)/G6992*100,2)</f>
        <v>1.2</v>
      </c>
      <c r="K6993" s="3" t="str">
        <f aca="false">B6993&amp;"_"&amp;C6993</f>
        <v>14_2025-11-19</v>
      </c>
    </row>
    <row r="6994" customFormat="false" ht="15" hidden="false" customHeight="false" outlineLevel="0" collapsed="false">
      <c r="A6994" s="3" t="n">
        <v>6993</v>
      </c>
      <c r="B6994" s="3" t="n">
        <v>14</v>
      </c>
      <c r="C6994" s="3" t="s">
        <v>549</v>
      </c>
      <c r="D6994" s="4" t="n">
        <v>52.09</v>
      </c>
      <c r="E6994" s="4" t="n">
        <v>52.17</v>
      </c>
      <c r="F6994" s="4" t="n">
        <v>51.77</v>
      </c>
      <c r="G6994" s="4" t="n">
        <v>51.91</v>
      </c>
      <c r="H6994" s="5" t="n">
        <v>6187072</v>
      </c>
      <c r="I6994" s="3"/>
      <c r="J6994" s="3" t="n">
        <f aca="false">ROUND((G6994-G6993)/G6993*100,2)</f>
        <v>-2.31</v>
      </c>
      <c r="K6994" s="3" t="str">
        <f aca="false">B6994&amp;"_"&amp;C6994</f>
        <v>14_2025-11-20</v>
      </c>
    </row>
    <row r="6995" customFormat="false" ht="15" hidden="false" customHeight="false" outlineLevel="0" collapsed="false">
      <c r="A6995" s="3" t="n">
        <v>6994</v>
      </c>
      <c r="B6995" s="3" t="n">
        <v>14</v>
      </c>
      <c r="C6995" s="3" t="s">
        <v>550</v>
      </c>
      <c r="D6995" s="4" t="n">
        <v>52.18</v>
      </c>
      <c r="E6995" s="4" t="n">
        <v>52.39</v>
      </c>
      <c r="F6995" s="4" t="n">
        <v>52.02</v>
      </c>
      <c r="G6995" s="4" t="n">
        <v>52.29</v>
      </c>
      <c r="H6995" s="5" t="n">
        <v>2330087</v>
      </c>
      <c r="I6995" s="3"/>
      <c r="J6995" s="3" t="n">
        <f aca="false">ROUND((G6995-G6994)/G6994*100,2)</f>
        <v>0.73</v>
      </c>
      <c r="K6995" s="3" t="str">
        <f aca="false">B6995&amp;"_"&amp;C6995</f>
        <v>14_2025-11-21</v>
      </c>
    </row>
    <row r="6996" customFormat="false" ht="15" hidden="false" customHeight="false" outlineLevel="0" collapsed="false">
      <c r="A6996" s="3" t="n">
        <v>6995</v>
      </c>
      <c r="B6996" s="3" t="n">
        <v>14</v>
      </c>
      <c r="C6996" s="3" t="s">
        <v>551</v>
      </c>
      <c r="D6996" s="4" t="n">
        <v>51.31</v>
      </c>
      <c r="E6996" s="4" t="n">
        <v>51.5</v>
      </c>
      <c r="F6996" s="4" t="n">
        <v>51.17</v>
      </c>
      <c r="G6996" s="4" t="n">
        <v>51.18</v>
      </c>
      <c r="H6996" s="5" t="n">
        <v>5032868</v>
      </c>
      <c r="I6996" s="3"/>
      <c r="J6996" s="3" t="n">
        <f aca="false">ROUND((G6996-G6995)/G6995*100,2)</f>
        <v>-2.12</v>
      </c>
      <c r="K6996" s="3" t="str">
        <f aca="false">B6996&amp;"_"&amp;C6996</f>
        <v>14_2025-11-24</v>
      </c>
    </row>
    <row r="6997" customFormat="false" ht="15" hidden="false" customHeight="false" outlineLevel="0" collapsed="false">
      <c r="A6997" s="3" t="n">
        <v>6996</v>
      </c>
      <c r="B6997" s="3" t="n">
        <v>14</v>
      </c>
      <c r="C6997" s="3" t="s">
        <v>552</v>
      </c>
      <c r="D6997" s="4" t="n">
        <v>51.78</v>
      </c>
      <c r="E6997" s="4" t="n">
        <v>51.98</v>
      </c>
      <c r="F6997" s="4" t="n">
        <v>51.61</v>
      </c>
      <c r="G6997" s="4" t="n">
        <v>51.94</v>
      </c>
      <c r="H6997" s="5" t="n">
        <v>7597365</v>
      </c>
      <c r="I6997" s="3"/>
      <c r="J6997" s="3" t="n">
        <f aca="false">ROUND((G6997-G6996)/G6996*100,2)</f>
        <v>1.48</v>
      </c>
      <c r="K6997" s="3" t="str">
        <f aca="false">B6997&amp;"_"&amp;C6997</f>
        <v>14_2025-11-25</v>
      </c>
    </row>
    <row r="6998" customFormat="false" ht="15" hidden="false" customHeight="false" outlineLevel="0" collapsed="false">
      <c r="A6998" s="3" t="n">
        <v>6997</v>
      </c>
      <c r="B6998" s="3" t="n">
        <v>14</v>
      </c>
      <c r="C6998" s="3" t="s">
        <v>553</v>
      </c>
      <c r="D6998" s="4" t="n">
        <v>51.54</v>
      </c>
      <c r="E6998" s="4" t="n">
        <v>51.69</v>
      </c>
      <c r="F6998" s="4" t="n">
        <v>51.25</v>
      </c>
      <c r="G6998" s="4" t="n">
        <v>51.66</v>
      </c>
      <c r="H6998" s="5" t="n">
        <v>3126146</v>
      </c>
      <c r="I6998" s="3"/>
      <c r="J6998" s="3" t="n">
        <f aca="false">ROUND((G6998-G6997)/G6997*100,2)</f>
        <v>-0.54</v>
      </c>
      <c r="K6998" s="3" t="str">
        <f aca="false">B6998&amp;"_"&amp;C6998</f>
        <v>14_2025-11-26</v>
      </c>
    </row>
    <row r="6999" customFormat="false" ht="15" hidden="false" customHeight="false" outlineLevel="0" collapsed="false">
      <c r="A6999" s="3" t="n">
        <v>6998</v>
      </c>
      <c r="B6999" s="3" t="n">
        <v>14</v>
      </c>
      <c r="C6999" s="3" t="s">
        <v>554</v>
      </c>
      <c r="D6999" s="4" t="n">
        <v>51.77</v>
      </c>
      <c r="E6999" s="4" t="n">
        <v>52.13</v>
      </c>
      <c r="F6999" s="4" t="n">
        <v>51.57</v>
      </c>
      <c r="G6999" s="4" t="n">
        <v>51.93</v>
      </c>
      <c r="H6999" s="5" t="n">
        <v>5410595</v>
      </c>
      <c r="I6999" s="3"/>
      <c r="J6999" s="3" t="n">
        <f aca="false">ROUND((G6999-G6998)/G6998*100,2)</f>
        <v>0.52</v>
      </c>
      <c r="K6999" s="3" t="str">
        <f aca="false">B6999&amp;"_"&amp;C6999</f>
        <v>14_2025-11-27</v>
      </c>
    </row>
    <row r="7000" customFormat="false" ht="15" hidden="false" customHeight="false" outlineLevel="0" collapsed="false">
      <c r="A7000" s="3" t="n">
        <v>6999</v>
      </c>
      <c r="B7000" s="3" t="n">
        <v>14</v>
      </c>
      <c r="C7000" s="3" t="s">
        <v>555</v>
      </c>
      <c r="D7000" s="4" t="n">
        <v>51.5</v>
      </c>
      <c r="E7000" s="4" t="n">
        <v>51.7</v>
      </c>
      <c r="F7000" s="4" t="n">
        <v>51.22</v>
      </c>
      <c r="G7000" s="4" t="n">
        <v>51.68</v>
      </c>
      <c r="H7000" s="5" t="n">
        <v>5421616</v>
      </c>
      <c r="I7000" s="3"/>
      <c r="J7000" s="3" t="n">
        <f aca="false">ROUND((G7000-G6999)/G6999*100,2)</f>
        <v>-0.48</v>
      </c>
      <c r="K7000" s="3" t="str">
        <f aca="false">B7000&amp;"_"&amp;C7000</f>
        <v>14_2025-11-28</v>
      </c>
    </row>
    <row r="7001" customFormat="false" ht="15" hidden="false" customHeight="false" outlineLevel="0" collapsed="false">
      <c r="A7001" s="3" t="n">
        <v>7000</v>
      </c>
      <c r="B7001" s="3" t="n">
        <v>14</v>
      </c>
      <c r="C7001" s="3" t="s">
        <v>556</v>
      </c>
      <c r="D7001" s="4" t="n">
        <v>50.61</v>
      </c>
      <c r="E7001" s="4" t="n">
        <v>50.84</v>
      </c>
      <c r="F7001" s="4" t="n">
        <v>50.52</v>
      </c>
      <c r="G7001" s="4" t="n">
        <v>50.73</v>
      </c>
      <c r="H7001" s="5" t="n">
        <v>6109918</v>
      </c>
      <c r="I7001" s="3"/>
      <c r="J7001" s="3" t="n">
        <f aca="false">ROUND((G7001-G7000)/G7000*100,2)</f>
        <v>-1.84</v>
      </c>
      <c r="K7001" s="3" t="str">
        <f aca="false">B7001&amp;"_"&amp;C7001</f>
        <v>14_2025-12-01</v>
      </c>
    </row>
    <row r="7002" customFormat="false" ht="15" hidden="false" customHeight="false" outlineLevel="0" collapsed="false">
      <c r="A7002" s="3" t="n">
        <v>7001</v>
      </c>
      <c r="B7002" s="3" t="n">
        <v>15</v>
      </c>
      <c r="C7002" s="3" t="s">
        <v>57</v>
      </c>
      <c r="D7002" s="4" t="n">
        <v>274.15</v>
      </c>
      <c r="E7002" s="4" t="n">
        <v>275.42</v>
      </c>
      <c r="F7002" s="4" t="n">
        <v>273.23</v>
      </c>
      <c r="G7002" s="4" t="n">
        <v>275.12</v>
      </c>
      <c r="H7002" s="5" t="n">
        <v>5160857</v>
      </c>
      <c r="I7002" s="3"/>
      <c r="J7002" s="3"/>
      <c r="K7002" s="3" t="str">
        <f aca="false">B7002&amp;"_"&amp;C7002</f>
        <v>15_2024-01-02</v>
      </c>
    </row>
    <row r="7003" customFormat="false" ht="15" hidden="false" customHeight="false" outlineLevel="0" collapsed="false">
      <c r="A7003" s="3" t="n">
        <v>7002</v>
      </c>
      <c r="B7003" s="3" t="n">
        <v>15</v>
      </c>
      <c r="C7003" s="3" t="s">
        <v>58</v>
      </c>
      <c r="D7003" s="4" t="n">
        <v>277.59</v>
      </c>
      <c r="E7003" s="4" t="n">
        <v>278.57</v>
      </c>
      <c r="F7003" s="4" t="n">
        <v>275.85</v>
      </c>
      <c r="G7003" s="4" t="n">
        <v>277.06</v>
      </c>
      <c r="H7003" s="5" t="n">
        <v>2212019</v>
      </c>
      <c r="I7003" s="3"/>
      <c r="J7003" s="3" t="n">
        <f aca="false">ROUND((G7003-G7002)/G7002*100,2)</f>
        <v>0.71</v>
      </c>
      <c r="K7003" s="3" t="str">
        <f aca="false">B7003&amp;"_"&amp;C7003</f>
        <v>15_2024-01-03</v>
      </c>
    </row>
    <row r="7004" customFormat="false" ht="15" hidden="false" customHeight="false" outlineLevel="0" collapsed="false">
      <c r="A7004" s="3" t="n">
        <v>7003</v>
      </c>
      <c r="B7004" s="3" t="n">
        <v>15</v>
      </c>
      <c r="C7004" s="3" t="s">
        <v>59</v>
      </c>
      <c r="D7004" s="4" t="n">
        <v>277.4</v>
      </c>
      <c r="E7004" s="4" t="n">
        <v>278.14</v>
      </c>
      <c r="F7004" s="4" t="n">
        <v>276.61</v>
      </c>
      <c r="G7004" s="4" t="n">
        <v>277.3</v>
      </c>
      <c r="H7004" s="5" t="n">
        <v>4011951</v>
      </c>
      <c r="I7004" s="3"/>
      <c r="J7004" s="3" t="n">
        <f aca="false">ROUND((G7004-G7003)/G7003*100,2)</f>
        <v>0.09</v>
      </c>
      <c r="K7004" s="3" t="str">
        <f aca="false">B7004&amp;"_"&amp;C7004</f>
        <v>15_2024-01-04</v>
      </c>
    </row>
    <row r="7005" customFormat="false" ht="15" hidden="false" customHeight="false" outlineLevel="0" collapsed="false">
      <c r="A7005" s="3" t="n">
        <v>7004</v>
      </c>
      <c r="B7005" s="3" t="n">
        <v>15</v>
      </c>
      <c r="C7005" s="3" t="s">
        <v>60</v>
      </c>
      <c r="D7005" s="4" t="n">
        <v>276.91</v>
      </c>
      <c r="E7005" s="4" t="n">
        <v>276.97</v>
      </c>
      <c r="F7005" s="4" t="n">
        <v>275.09</v>
      </c>
      <c r="G7005" s="4" t="n">
        <v>276.13</v>
      </c>
      <c r="H7005" s="5" t="n">
        <v>6735431</v>
      </c>
      <c r="I7005" s="3"/>
      <c r="J7005" s="3" t="n">
        <f aca="false">ROUND((G7005-G7004)/G7004*100,2)</f>
        <v>-0.42</v>
      </c>
      <c r="K7005" s="3" t="str">
        <f aca="false">B7005&amp;"_"&amp;C7005</f>
        <v>15_2024-01-05</v>
      </c>
    </row>
    <row r="7006" customFormat="false" ht="15" hidden="false" customHeight="false" outlineLevel="0" collapsed="false">
      <c r="A7006" s="3" t="n">
        <v>7005</v>
      </c>
      <c r="B7006" s="3" t="n">
        <v>15</v>
      </c>
      <c r="C7006" s="3" t="s">
        <v>61</v>
      </c>
      <c r="D7006" s="4" t="n">
        <v>278.28</v>
      </c>
      <c r="E7006" s="4" t="n">
        <v>279.77</v>
      </c>
      <c r="F7006" s="4" t="n">
        <v>275.91</v>
      </c>
      <c r="G7006" s="4" t="n">
        <v>277.3</v>
      </c>
      <c r="H7006" s="5" t="n">
        <v>7206827</v>
      </c>
      <c r="I7006" s="3"/>
      <c r="J7006" s="3" t="n">
        <f aca="false">ROUND((G7006-G7005)/G7005*100,2)</f>
        <v>0.42</v>
      </c>
      <c r="K7006" s="3" t="str">
        <f aca="false">B7006&amp;"_"&amp;C7006</f>
        <v>15_2024-01-08</v>
      </c>
    </row>
    <row r="7007" customFormat="false" ht="15" hidden="false" customHeight="false" outlineLevel="0" collapsed="false">
      <c r="A7007" s="3" t="n">
        <v>7006</v>
      </c>
      <c r="B7007" s="3" t="n">
        <v>15</v>
      </c>
      <c r="C7007" s="3" t="s">
        <v>62</v>
      </c>
      <c r="D7007" s="4" t="n">
        <v>276.3</v>
      </c>
      <c r="E7007" s="4" t="n">
        <v>277.67</v>
      </c>
      <c r="F7007" s="4" t="n">
        <v>275.65</v>
      </c>
      <c r="G7007" s="4" t="n">
        <v>275.68</v>
      </c>
      <c r="H7007" s="5" t="n">
        <v>2093393</v>
      </c>
      <c r="I7007" s="3"/>
      <c r="J7007" s="3" t="n">
        <f aca="false">ROUND((G7007-G7006)/G7006*100,2)</f>
        <v>-0.58</v>
      </c>
      <c r="K7007" s="3" t="str">
        <f aca="false">B7007&amp;"_"&amp;C7007</f>
        <v>15_2024-01-09</v>
      </c>
    </row>
    <row r="7008" customFormat="false" ht="15" hidden="false" customHeight="false" outlineLevel="0" collapsed="false">
      <c r="A7008" s="3" t="n">
        <v>7007</v>
      </c>
      <c r="B7008" s="3" t="n">
        <v>15</v>
      </c>
      <c r="C7008" s="3" t="s">
        <v>63</v>
      </c>
      <c r="D7008" s="4" t="n">
        <v>272.45</v>
      </c>
      <c r="E7008" s="4" t="n">
        <v>273.33</v>
      </c>
      <c r="F7008" s="4" t="n">
        <v>271.87</v>
      </c>
      <c r="G7008" s="4" t="n">
        <v>272.34</v>
      </c>
      <c r="H7008" s="5" t="n">
        <v>5518408</v>
      </c>
      <c r="I7008" s="3"/>
      <c r="J7008" s="3" t="n">
        <f aca="false">ROUND((G7008-G7007)/G7007*100,2)</f>
        <v>-1.21</v>
      </c>
      <c r="K7008" s="3" t="str">
        <f aca="false">B7008&amp;"_"&amp;C7008</f>
        <v>15_2024-01-10</v>
      </c>
    </row>
    <row r="7009" customFormat="false" ht="15" hidden="false" customHeight="false" outlineLevel="0" collapsed="false">
      <c r="A7009" s="3" t="n">
        <v>7008</v>
      </c>
      <c r="B7009" s="3" t="n">
        <v>15</v>
      </c>
      <c r="C7009" s="3" t="s">
        <v>64</v>
      </c>
      <c r="D7009" s="4" t="n">
        <v>269.89</v>
      </c>
      <c r="E7009" s="4" t="n">
        <v>269.93</v>
      </c>
      <c r="F7009" s="4" t="n">
        <v>269.4</v>
      </c>
      <c r="G7009" s="4" t="n">
        <v>269.56</v>
      </c>
      <c r="H7009" s="5" t="n">
        <v>1974146</v>
      </c>
      <c r="I7009" s="3"/>
      <c r="J7009" s="3" t="n">
        <f aca="false">ROUND((G7009-G7008)/G7008*100,2)</f>
        <v>-1.02</v>
      </c>
      <c r="K7009" s="3" t="str">
        <f aca="false">B7009&amp;"_"&amp;C7009</f>
        <v>15_2024-01-11</v>
      </c>
    </row>
    <row r="7010" customFormat="false" ht="15" hidden="false" customHeight="false" outlineLevel="0" collapsed="false">
      <c r="A7010" s="3" t="n">
        <v>7009</v>
      </c>
      <c r="B7010" s="3" t="n">
        <v>15</v>
      </c>
      <c r="C7010" s="3" t="s">
        <v>65</v>
      </c>
      <c r="D7010" s="4" t="n">
        <v>269.96</v>
      </c>
      <c r="E7010" s="4" t="n">
        <v>270.29</v>
      </c>
      <c r="F7010" s="4" t="n">
        <v>268.8</v>
      </c>
      <c r="G7010" s="4" t="n">
        <v>269.81</v>
      </c>
      <c r="H7010" s="5" t="n">
        <v>5630627</v>
      </c>
      <c r="I7010" s="3"/>
      <c r="J7010" s="3" t="n">
        <f aca="false">ROUND((G7010-G7009)/G7009*100,2)</f>
        <v>0.09</v>
      </c>
      <c r="K7010" s="3" t="str">
        <f aca="false">B7010&amp;"_"&amp;C7010</f>
        <v>15_2024-01-12</v>
      </c>
    </row>
    <row r="7011" customFormat="false" ht="15" hidden="false" customHeight="false" outlineLevel="0" collapsed="false">
      <c r="A7011" s="3" t="n">
        <v>7010</v>
      </c>
      <c r="B7011" s="3" t="n">
        <v>15</v>
      </c>
      <c r="C7011" s="3" t="s">
        <v>66</v>
      </c>
      <c r="D7011" s="4" t="n">
        <v>272.24</v>
      </c>
      <c r="E7011" s="4" t="n">
        <v>272.37</v>
      </c>
      <c r="F7011" s="4" t="n">
        <v>271.61</v>
      </c>
      <c r="G7011" s="4" t="n">
        <v>272.35</v>
      </c>
      <c r="H7011" s="5" t="n">
        <v>3364094</v>
      </c>
      <c r="I7011" s="3"/>
      <c r="J7011" s="3" t="n">
        <f aca="false">ROUND((G7011-G7010)/G7010*100,2)</f>
        <v>0.94</v>
      </c>
      <c r="K7011" s="3" t="str">
        <f aca="false">B7011&amp;"_"&amp;C7011</f>
        <v>15_2024-01-15</v>
      </c>
    </row>
    <row r="7012" customFormat="false" ht="15" hidden="false" customHeight="false" outlineLevel="0" collapsed="false">
      <c r="A7012" s="3" t="n">
        <v>7011</v>
      </c>
      <c r="B7012" s="3" t="n">
        <v>15</v>
      </c>
      <c r="C7012" s="3" t="s">
        <v>67</v>
      </c>
      <c r="D7012" s="4" t="n">
        <v>269.02</v>
      </c>
      <c r="E7012" s="4" t="n">
        <v>269.64</v>
      </c>
      <c r="F7012" s="4" t="n">
        <v>268.52</v>
      </c>
      <c r="G7012" s="4" t="n">
        <v>269.08</v>
      </c>
      <c r="H7012" s="5" t="n">
        <v>1098836</v>
      </c>
      <c r="I7012" s="3"/>
      <c r="J7012" s="3" t="n">
        <f aca="false">ROUND((G7012-G7011)/G7011*100,2)</f>
        <v>-1.2</v>
      </c>
      <c r="K7012" s="3" t="str">
        <f aca="false">B7012&amp;"_"&amp;C7012</f>
        <v>15_2024-01-16</v>
      </c>
    </row>
    <row r="7013" customFormat="false" ht="15" hidden="false" customHeight="false" outlineLevel="0" collapsed="false">
      <c r="A7013" s="3" t="n">
        <v>7012</v>
      </c>
      <c r="B7013" s="3" t="n">
        <v>15</v>
      </c>
      <c r="C7013" s="3" t="s">
        <v>68</v>
      </c>
      <c r="D7013" s="4" t="n">
        <v>268.57</v>
      </c>
      <c r="E7013" s="4" t="n">
        <v>269.31</v>
      </c>
      <c r="F7013" s="4" t="n">
        <v>267.24</v>
      </c>
      <c r="G7013" s="4" t="n">
        <v>268.95</v>
      </c>
      <c r="H7013" s="5" t="n">
        <v>1290796</v>
      </c>
      <c r="I7013" s="3"/>
      <c r="J7013" s="3" t="n">
        <f aca="false">ROUND((G7013-G7012)/G7012*100,2)</f>
        <v>-0.05</v>
      </c>
      <c r="K7013" s="3" t="str">
        <f aca="false">B7013&amp;"_"&amp;C7013</f>
        <v>15_2024-01-17</v>
      </c>
    </row>
    <row r="7014" customFormat="false" ht="15" hidden="false" customHeight="false" outlineLevel="0" collapsed="false">
      <c r="A7014" s="3" t="n">
        <v>7013</v>
      </c>
      <c r="B7014" s="3" t="n">
        <v>15</v>
      </c>
      <c r="C7014" s="3" t="s">
        <v>69</v>
      </c>
      <c r="D7014" s="4" t="n">
        <v>268.8</v>
      </c>
      <c r="E7014" s="4" t="n">
        <v>270.47</v>
      </c>
      <c r="F7014" s="4" t="n">
        <v>268.08</v>
      </c>
      <c r="G7014" s="4" t="n">
        <v>269.76</v>
      </c>
      <c r="H7014" s="5" t="n">
        <v>6816620</v>
      </c>
      <c r="I7014" s="3"/>
      <c r="J7014" s="3" t="n">
        <f aca="false">ROUND((G7014-G7013)/G7013*100,2)</f>
        <v>0.3</v>
      </c>
      <c r="K7014" s="3" t="str">
        <f aca="false">B7014&amp;"_"&amp;C7014</f>
        <v>15_2024-01-18</v>
      </c>
    </row>
    <row r="7015" customFormat="false" ht="15" hidden="false" customHeight="false" outlineLevel="0" collapsed="false">
      <c r="A7015" s="3" t="n">
        <v>7014</v>
      </c>
      <c r="B7015" s="3" t="n">
        <v>15</v>
      </c>
      <c r="C7015" s="3" t="s">
        <v>70</v>
      </c>
      <c r="D7015" s="4" t="n">
        <v>268.03</v>
      </c>
      <c r="E7015" s="4" t="n">
        <v>269</v>
      </c>
      <c r="F7015" s="4" t="n">
        <v>266.44</v>
      </c>
      <c r="G7015" s="4" t="n">
        <v>268.05</v>
      </c>
      <c r="H7015" s="5" t="n">
        <v>6366762</v>
      </c>
      <c r="I7015" s="3"/>
      <c r="J7015" s="3" t="n">
        <f aca="false">ROUND((G7015-G7014)/G7014*100,2)</f>
        <v>-0.63</v>
      </c>
      <c r="K7015" s="3" t="str">
        <f aca="false">B7015&amp;"_"&amp;C7015</f>
        <v>15_2024-01-19</v>
      </c>
    </row>
    <row r="7016" customFormat="false" ht="15" hidden="false" customHeight="false" outlineLevel="0" collapsed="false">
      <c r="A7016" s="3" t="n">
        <v>7015</v>
      </c>
      <c r="B7016" s="3" t="n">
        <v>15</v>
      </c>
      <c r="C7016" s="3" t="s">
        <v>71</v>
      </c>
      <c r="D7016" s="4" t="n">
        <v>269.14</v>
      </c>
      <c r="E7016" s="4" t="n">
        <v>270.37</v>
      </c>
      <c r="F7016" s="4" t="n">
        <v>267.5</v>
      </c>
      <c r="G7016" s="4" t="n">
        <v>268.91</v>
      </c>
      <c r="H7016" s="5" t="n">
        <v>943066</v>
      </c>
      <c r="I7016" s="3"/>
      <c r="J7016" s="3" t="n">
        <f aca="false">ROUND((G7016-G7015)/G7015*100,2)</f>
        <v>0.32</v>
      </c>
      <c r="K7016" s="3" t="str">
        <f aca="false">B7016&amp;"_"&amp;C7016</f>
        <v>15_2024-01-22</v>
      </c>
    </row>
    <row r="7017" customFormat="false" ht="15" hidden="false" customHeight="false" outlineLevel="0" collapsed="false">
      <c r="A7017" s="3" t="n">
        <v>7016</v>
      </c>
      <c r="B7017" s="3" t="n">
        <v>15</v>
      </c>
      <c r="C7017" s="3" t="s">
        <v>72</v>
      </c>
      <c r="D7017" s="4" t="n">
        <v>266.34</v>
      </c>
      <c r="E7017" s="4" t="n">
        <v>268.63</v>
      </c>
      <c r="F7017" s="4" t="n">
        <v>264.75</v>
      </c>
      <c r="G7017" s="4" t="n">
        <v>267.07</v>
      </c>
      <c r="H7017" s="5" t="n">
        <v>2896923</v>
      </c>
      <c r="I7017" s="3"/>
      <c r="J7017" s="3" t="n">
        <f aca="false">ROUND((G7017-G7016)/G7016*100,2)</f>
        <v>-0.68</v>
      </c>
      <c r="K7017" s="3" t="str">
        <f aca="false">B7017&amp;"_"&amp;C7017</f>
        <v>15_2024-01-23</v>
      </c>
    </row>
    <row r="7018" customFormat="false" ht="15" hidden="false" customHeight="false" outlineLevel="0" collapsed="false">
      <c r="A7018" s="3" t="n">
        <v>7017</v>
      </c>
      <c r="B7018" s="3" t="n">
        <v>15</v>
      </c>
      <c r="C7018" s="3" t="s">
        <v>73</v>
      </c>
      <c r="D7018" s="4" t="n">
        <v>266.76</v>
      </c>
      <c r="E7018" s="4" t="n">
        <v>267.97</v>
      </c>
      <c r="F7018" s="4" t="n">
        <v>266.46</v>
      </c>
      <c r="G7018" s="4" t="n">
        <v>266.76</v>
      </c>
      <c r="H7018" s="5" t="n">
        <v>5596816</v>
      </c>
      <c r="I7018" s="3"/>
      <c r="J7018" s="3" t="n">
        <f aca="false">ROUND((G7018-G7017)/G7017*100,2)</f>
        <v>-0.12</v>
      </c>
      <c r="K7018" s="3" t="str">
        <f aca="false">B7018&amp;"_"&amp;C7018</f>
        <v>15_2024-01-24</v>
      </c>
    </row>
    <row r="7019" customFormat="false" ht="15" hidden="false" customHeight="false" outlineLevel="0" collapsed="false">
      <c r="A7019" s="3" t="n">
        <v>7018</v>
      </c>
      <c r="B7019" s="3" t="n">
        <v>15</v>
      </c>
      <c r="C7019" s="3" t="s">
        <v>74</v>
      </c>
      <c r="D7019" s="4" t="n">
        <v>265.94</v>
      </c>
      <c r="E7019" s="4" t="n">
        <v>267.65</v>
      </c>
      <c r="F7019" s="4" t="n">
        <v>265.34</v>
      </c>
      <c r="G7019" s="4" t="n">
        <v>266.98</v>
      </c>
      <c r="H7019" s="5" t="n">
        <v>4166024</v>
      </c>
      <c r="I7019" s="3"/>
      <c r="J7019" s="3" t="n">
        <f aca="false">ROUND((G7019-G7018)/G7018*100,2)</f>
        <v>0.08</v>
      </c>
      <c r="K7019" s="3" t="str">
        <f aca="false">B7019&amp;"_"&amp;C7019</f>
        <v>15_2024-01-25</v>
      </c>
    </row>
    <row r="7020" customFormat="false" ht="15" hidden="false" customHeight="false" outlineLevel="0" collapsed="false">
      <c r="A7020" s="3" t="n">
        <v>7019</v>
      </c>
      <c r="B7020" s="3" t="n">
        <v>15</v>
      </c>
      <c r="C7020" s="3" t="s">
        <v>75</v>
      </c>
      <c r="D7020" s="4" t="n">
        <v>265.22</v>
      </c>
      <c r="E7020" s="4" t="n">
        <v>265.64</v>
      </c>
      <c r="F7020" s="4" t="n">
        <v>263.97</v>
      </c>
      <c r="G7020" s="4" t="n">
        <v>264.92</v>
      </c>
      <c r="H7020" s="5" t="n">
        <v>5467926</v>
      </c>
      <c r="I7020" s="3"/>
      <c r="J7020" s="3" t="n">
        <f aca="false">ROUND((G7020-G7019)/G7019*100,2)</f>
        <v>-0.77</v>
      </c>
      <c r="K7020" s="3" t="str">
        <f aca="false">B7020&amp;"_"&amp;C7020</f>
        <v>15_2024-01-26</v>
      </c>
    </row>
    <row r="7021" customFormat="false" ht="15" hidden="false" customHeight="false" outlineLevel="0" collapsed="false">
      <c r="A7021" s="3" t="n">
        <v>7020</v>
      </c>
      <c r="B7021" s="3" t="n">
        <v>15</v>
      </c>
      <c r="C7021" s="3" t="s">
        <v>76</v>
      </c>
      <c r="D7021" s="4" t="n">
        <v>264.53</v>
      </c>
      <c r="E7021" s="4" t="n">
        <v>265.74</v>
      </c>
      <c r="F7021" s="4" t="n">
        <v>263.34</v>
      </c>
      <c r="G7021" s="4" t="n">
        <v>265.22</v>
      </c>
      <c r="H7021" s="5" t="n">
        <v>3990010</v>
      </c>
      <c r="I7021" s="3"/>
      <c r="J7021" s="3" t="n">
        <f aca="false">ROUND((G7021-G7020)/G7020*100,2)</f>
        <v>0.11</v>
      </c>
      <c r="K7021" s="3" t="str">
        <f aca="false">B7021&amp;"_"&amp;C7021</f>
        <v>15_2024-01-29</v>
      </c>
    </row>
    <row r="7022" customFormat="false" ht="15" hidden="false" customHeight="false" outlineLevel="0" collapsed="false">
      <c r="A7022" s="3" t="n">
        <v>7021</v>
      </c>
      <c r="B7022" s="3" t="n">
        <v>15</v>
      </c>
      <c r="C7022" s="3" t="s">
        <v>77</v>
      </c>
      <c r="D7022" s="4" t="n">
        <v>266.06</v>
      </c>
      <c r="E7022" s="4" t="n">
        <v>266.72</v>
      </c>
      <c r="F7022" s="4" t="n">
        <v>264.38</v>
      </c>
      <c r="G7022" s="4" t="n">
        <v>265.9</v>
      </c>
      <c r="H7022" s="5" t="n">
        <v>5735101</v>
      </c>
      <c r="I7022" s="3"/>
      <c r="J7022" s="3" t="n">
        <f aca="false">ROUND((G7022-G7021)/G7021*100,2)</f>
        <v>0.26</v>
      </c>
      <c r="K7022" s="3" t="str">
        <f aca="false">B7022&amp;"_"&amp;C7022</f>
        <v>15_2024-01-30</v>
      </c>
    </row>
    <row r="7023" customFormat="false" ht="15" hidden="false" customHeight="false" outlineLevel="0" collapsed="false">
      <c r="A7023" s="3" t="n">
        <v>7022</v>
      </c>
      <c r="B7023" s="3" t="n">
        <v>15</v>
      </c>
      <c r="C7023" s="3" t="s">
        <v>78</v>
      </c>
      <c r="D7023" s="4" t="n">
        <v>266.61</v>
      </c>
      <c r="E7023" s="4" t="n">
        <v>268.67</v>
      </c>
      <c r="F7023" s="4" t="n">
        <v>266.1</v>
      </c>
      <c r="G7023" s="4" t="n">
        <v>267.48</v>
      </c>
      <c r="H7023" s="5" t="n">
        <v>3894556</v>
      </c>
      <c r="I7023" s="3"/>
      <c r="J7023" s="3" t="n">
        <f aca="false">ROUND((G7023-G7022)/G7022*100,2)</f>
        <v>0.59</v>
      </c>
      <c r="K7023" s="3" t="str">
        <f aca="false">B7023&amp;"_"&amp;C7023</f>
        <v>15_2024-01-31</v>
      </c>
    </row>
    <row r="7024" customFormat="false" ht="15" hidden="false" customHeight="false" outlineLevel="0" collapsed="false">
      <c r="A7024" s="3" t="n">
        <v>7023</v>
      </c>
      <c r="B7024" s="3" t="n">
        <v>15</v>
      </c>
      <c r="C7024" s="3" t="s">
        <v>79</v>
      </c>
      <c r="D7024" s="4" t="n">
        <v>268.16</v>
      </c>
      <c r="E7024" s="4" t="n">
        <v>269.73</v>
      </c>
      <c r="F7024" s="4" t="n">
        <v>267.21</v>
      </c>
      <c r="G7024" s="4" t="n">
        <v>267.69</v>
      </c>
      <c r="H7024" s="5" t="n">
        <v>6581564</v>
      </c>
      <c r="I7024" s="3"/>
      <c r="J7024" s="3" t="n">
        <f aca="false">ROUND((G7024-G7023)/G7023*100,2)</f>
        <v>0.08</v>
      </c>
      <c r="K7024" s="3" t="str">
        <f aca="false">B7024&amp;"_"&amp;C7024</f>
        <v>15_2024-02-01</v>
      </c>
    </row>
    <row r="7025" customFormat="false" ht="15" hidden="false" customHeight="false" outlineLevel="0" collapsed="false">
      <c r="A7025" s="3" t="n">
        <v>7024</v>
      </c>
      <c r="B7025" s="3" t="n">
        <v>15</v>
      </c>
      <c r="C7025" s="3" t="s">
        <v>80</v>
      </c>
      <c r="D7025" s="4" t="n">
        <v>266.95</v>
      </c>
      <c r="E7025" s="4" t="n">
        <v>267.8</v>
      </c>
      <c r="F7025" s="4" t="n">
        <v>264.69</v>
      </c>
      <c r="G7025" s="4" t="n">
        <v>266.26</v>
      </c>
      <c r="H7025" s="5" t="n">
        <v>2923541</v>
      </c>
      <c r="I7025" s="3"/>
      <c r="J7025" s="3" t="n">
        <f aca="false">ROUND((G7025-G7024)/G7024*100,2)</f>
        <v>-0.53</v>
      </c>
      <c r="K7025" s="3" t="str">
        <f aca="false">B7025&amp;"_"&amp;C7025</f>
        <v>15_2024-02-02</v>
      </c>
    </row>
    <row r="7026" customFormat="false" ht="15" hidden="false" customHeight="false" outlineLevel="0" collapsed="false">
      <c r="A7026" s="3" t="n">
        <v>7025</v>
      </c>
      <c r="B7026" s="3" t="n">
        <v>15</v>
      </c>
      <c r="C7026" s="3" t="s">
        <v>81</v>
      </c>
      <c r="D7026" s="4" t="n">
        <v>266.85</v>
      </c>
      <c r="E7026" s="4" t="n">
        <v>267.77</v>
      </c>
      <c r="F7026" s="4" t="n">
        <v>265.82</v>
      </c>
      <c r="G7026" s="4" t="n">
        <v>265.9</v>
      </c>
      <c r="H7026" s="5" t="n">
        <v>1343764</v>
      </c>
      <c r="I7026" s="3"/>
      <c r="J7026" s="3" t="n">
        <f aca="false">ROUND((G7026-G7025)/G7025*100,2)</f>
        <v>-0.14</v>
      </c>
      <c r="K7026" s="3" t="str">
        <f aca="false">B7026&amp;"_"&amp;C7026</f>
        <v>15_2024-02-05</v>
      </c>
    </row>
    <row r="7027" customFormat="false" ht="15" hidden="false" customHeight="false" outlineLevel="0" collapsed="false">
      <c r="A7027" s="3" t="n">
        <v>7026</v>
      </c>
      <c r="B7027" s="3" t="n">
        <v>15</v>
      </c>
      <c r="C7027" s="3" t="s">
        <v>82</v>
      </c>
      <c r="D7027" s="4" t="n">
        <v>263.73</v>
      </c>
      <c r="E7027" s="4" t="n">
        <v>265.23</v>
      </c>
      <c r="F7027" s="4" t="n">
        <v>262.48</v>
      </c>
      <c r="G7027" s="4" t="n">
        <v>263.68</v>
      </c>
      <c r="H7027" s="5" t="n">
        <v>1272692</v>
      </c>
      <c r="I7027" s="3"/>
      <c r="J7027" s="3" t="n">
        <f aca="false">ROUND((G7027-G7026)/G7026*100,2)</f>
        <v>-0.83</v>
      </c>
      <c r="K7027" s="3" t="str">
        <f aca="false">B7027&amp;"_"&amp;C7027</f>
        <v>15_2024-02-06</v>
      </c>
    </row>
    <row r="7028" customFormat="false" ht="15" hidden="false" customHeight="false" outlineLevel="0" collapsed="false">
      <c r="A7028" s="3" t="n">
        <v>7027</v>
      </c>
      <c r="B7028" s="3" t="n">
        <v>15</v>
      </c>
      <c r="C7028" s="3" t="s">
        <v>83</v>
      </c>
      <c r="D7028" s="4" t="n">
        <v>265.67</v>
      </c>
      <c r="E7028" s="4" t="n">
        <v>266.12</v>
      </c>
      <c r="F7028" s="4" t="n">
        <v>265.3</v>
      </c>
      <c r="G7028" s="4" t="n">
        <v>265.72</v>
      </c>
      <c r="H7028" s="5" t="n">
        <v>6984507</v>
      </c>
      <c r="I7028" s="3"/>
      <c r="J7028" s="3" t="n">
        <f aca="false">ROUND((G7028-G7027)/G7027*100,2)</f>
        <v>0.77</v>
      </c>
      <c r="K7028" s="3" t="str">
        <f aca="false">B7028&amp;"_"&amp;C7028</f>
        <v>15_2024-02-07</v>
      </c>
    </row>
    <row r="7029" customFormat="false" ht="15" hidden="false" customHeight="false" outlineLevel="0" collapsed="false">
      <c r="A7029" s="3" t="n">
        <v>7028</v>
      </c>
      <c r="B7029" s="3" t="n">
        <v>15</v>
      </c>
      <c r="C7029" s="3" t="s">
        <v>84</v>
      </c>
      <c r="D7029" s="4" t="n">
        <v>266.57</v>
      </c>
      <c r="E7029" s="4" t="n">
        <v>268.21</v>
      </c>
      <c r="F7029" s="4" t="n">
        <v>266.11</v>
      </c>
      <c r="G7029" s="4" t="n">
        <v>267.48</v>
      </c>
      <c r="H7029" s="5" t="n">
        <v>3653448</v>
      </c>
      <c r="I7029" s="3"/>
      <c r="J7029" s="3" t="n">
        <f aca="false">ROUND((G7029-G7028)/G7028*100,2)</f>
        <v>0.66</v>
      </c>
      <c r="K7029" s="3" t="str">
        <f aca="false">B7029&amp;"_"&amp;C7029</f>
        <v>15_2024-02-08</v>
      </c>
    </row>
    <row r="7030" customFormat="false" ht="15" hidden="false" customHeight="false" outlineLevel="0" collapsed="false">
      <c r="A7030" s="3" t="n">
        <v>7029</v>
      </c>
      <c r="B7030" s="3" t="n">
        <v>15</v>
      </c>
      <c r="C7030" s="3" t="s">
        <v>85</v>
      </c>
      <c r="D7030" s="4" t="n">
        <v>268.92</v>
      </c>
      <c r="E7030" s="4" t="n">
        <v>270.54</v>
      </c>
      <c r="F7030" s="4" t="n">
        <v>267.52</v>
      </c>
      <c r="G7030" s="4" t="n">
        <v>269.87</v>
      </c>
      <c r="H7030" s="5" t="n">
        <v>7924285</v>
      </c>
      <c r="I7030" s="3"/>
      <c r="J7030" s="3" t="n">
        <f aca="false">ROUND((G7030-G7029)/G7029*100,2)</f>
        <v>0.89</v>
      </c>
      <c r="K7030" s="3" t="str">
        <f aca="false">B7030&amp;"_"&amp;C7030</f>
        <v>15_2024-02-09</v>
      </c>
    </row>
    <row r="7031" customFormat="false" ht="15" hidden="false" customHeight="false" outlineLevel="0" collapsed="false">
      <c r="A7031" s="3" t="n">
        <v>7030</v>
      </c>
      <c r="B7031" s="3" t="n">
        <v>15</v>
      </c>
      <c r="C7031" s="3" t="s">
        <v>86</v>
      </c>
      <c r="D7031" s="4" t="n">
        <v>268.78</v>
      </c>
      <c r="E7031" s="4" t="n">
        <v>270.82</v>
      </c>
      <c r="F7031" s="4" t="n">
        <v>268.45</v>
      </c>
      <c r="G7031" s="4" t="n">
        <v>269.84</v>
      </c>
      <c r="H7031" s="5" t="n">
        <v>6014245</v>
      </c>
      <c r="I7031" s="3"/>
      <c r="J7031" s="3" t="n">
        <f aca="false">ROUND((G7031-G7030)/G7030*100,2)</f>
        <v>-0.01</v>
      </c>
      <c r="K7031" s="3" t="str">
        <f aca="false">B7031&amp;"_"&amp;C7031</f>
        <v>15_2024-02-12</v>
      </c>
    </row>
    <row r="7032" customFormat="false" ht="15" hidden="false" customHeight="false" outlineLevel="0" collapsed="false">
      <c r="A7032" s="3" t="n">
        <v>7031</v>
      </c>
      <c r="B7032" s="3" t="n">
        <v>15</v>
      </c>
      <c r="C7032" s="3" t="s">
        <v>87</v>
      </c>
      <c r="D7032" s="4" t="n">
        <v>272.51</v>
      </c>
      <c r="E7032" s="4" t="n">
        <v>273.82</v>
      </c>
      <c r="F7032" s="4" t="n">
        <v>271.36</v>
      </c>
      <c r="G7032" s="4" t="n">
        <v>273.11</v>
      </c>
      <c r="H7032" s="5" t="n">
        <v>1831080</v>
      </c>
      <c r="I7032" s="3"/>
      <c r="J7032" s="3" t="n">
        <f aca="false">ROUND((G7032-G7031)/G7031*100,2)</f>
        <v>1.21</v>
      </c>
      <c r="K7032" s="3" t="str">
        <f aca="false">B7032&amp;"_"&amp;C7032</f>
        <v>15_2024-02-13</v>
      </c>
    </row>
    <row r="7033" customFormat="false" ht="15" hidden="false" customHeight="false" outlineLevel="0" collapsed="false">
      <c r="A7033" s="3" t="n">
        <v>7032</v>
      </c>
      <c r="B7033" s="3" t="n">
        <v>15</v>
      </c>
      <c r="C7033" s="3" t="s">
        <v>88</v>
      </c>
      <c r="D7033" s="4" t="n">
        <v>273</v>
      </c>
      <c r="E7033" s="4" t="n">
        <v>273.86</v>
      </c>
      <c r="F7033" s="4" t="n">
        <v>272.29</v>
      </c>
      <c r="G7033" s="4" t="n">
        <v>273.03</v>
      </c>
      <c r="H7033" s="5" t="n">
        <v>2364680</v>
      </c>
      <c r="I7033" s="3"/>
      <c r="J7033" s="3" t="n">
        <f aca="false">ROUND((G7033-G7032)/G7032*100,2)</f>
        <v>-0.03</v>
      </c>
      <c r="K7033" s="3" t="str">
        <f aca="false">B7033&amp;"_"&amp;C7033</f>
        <v>15_2024-02-14</v>
      </c>
    </row>
    <row r="7034" customFormat="false" ht="15" hidden="false" customHeight="false" outlineLevel="0" collapsed="false">
      <c r="A7034" s="3" t="n">
        <v>7033</v>
      </c>
      <c r="B7034" s="3" t="n">
        <v>15</v>
      </c>
      <c r="C7034" s="3" t="s">
        <v>89</v>
      </c>
      <c r="D7034" s="4" t="n">
        <v>272.06</v>
      </c>
      <c r="E7034" s="4" t="n">
        <v>272.67</v>
      </c>
      <c r="F7034" s="4" t="n">
        <v>270.07</v>
      </c>
      <c r="G7034" s="4" t="n">
        <v>271.19</v>
      </c>
      <c r="H7034" s="5" t="n">
        <v>6905826</v>
      </c>
      <c r="I7034" s="3"/>
      <c r="J7034" s="3" t="n">
        <f aca="false">ROUND((G7034-G7033)/G7033*100,2)</f>
        <v>-0.67</v>
      </c>
      <c r="K7034" s="3" t="str">
        <f aca="false">B7034&amp;"_"&amp;C7034</f>
        <v>15_2024-02-15</v>
      </c>
    </row>
    <row r="7035" customFormat="false" ht="15" hidden="false" customHeight="false" outlineLevel="0" collapsed="false">
      <c r="A7035" s="3" t="n">
        <v>7034</v>
      </c>
      <c r="B7035" s="3" t="n">
        <v>15</v>
      </c>
      <c r="C7035" s="3" t="s">
        <v>90</v>
      </c>
      <c r="D7035" s="4" t="n">
        <v>269.94</v>
      </c>
      <c r="E7035" s="4" t="n">
        <v>270.88</v>
      </c>
      <c r="F7035" s="4" t="n">
        <v>268.95</v>
      </c>
      <c r="G7035" s="4" t="n">
        <v>269.35</v>
      </c>
      <c r="H7035" s="5" t="n">
        <v>5177509</v>
      </c>
      <c r="I7035" s="3"/>
      <c r="J7035" s="3" t="n">
        <f aca="false">ROUND((G7035-G7034)/G7034*100,2)</f>
        <v>-0.68</v>
      </c>
      <c r="K7035" s="3" t="str">
        <f aca="false">B7035&amp;"_"&amp;C7035</f>
        <v>15_2024-02-16</v>
      </c>
    </row>
    <row r="7036" customFormat="false" ht="15" hidden="false" customHeight="false" outlineLevel="0" collapsed="false">
      <c r="A7036" s="3" t="n">
        <v>7035</v>
      </c>
      <c r="B7036" s="3" t="n">
        <v>15</v>
      </c>
      <c r="C7036" s="3" t="s">
        <v>91</v>
      </c>
      <c r="D7036" s="4" t="n">
        <v>270.66</v>
      </c>
      <c r="E7036" s="4" t="n">
        <v>271.4</v>
      </c>
      <c r="F7036" s="4" t="n">
        <v>269.53</v>
      </c>
      <c r="G7036" s="4" t="n">
        <v>270.08</v>
      </c>
      <c r="H7036" s="5" t="n">
        <v>2875942</v>
      </c>
      <c r="I7036" s="3"/>
      <c r="J7036" s="3" t="n">
        <f aca="false">ROUND((G7036-G7035)/G7035*100,2)</f>
        <v>0.27</v>
      </c>
      <c r="K7036" s="3" t="str">
        <f aca="false">B7036&amp;"_"&amp;C7036</f>
        <v>15_2024-02-19</v>
      </c>
    </row>
    <row r="7037" customFormat="false" ht="15" hidden="false" customHeight="false" outlineLevel="0" collapsed="false">
      <c r="A7037" s="3" t="n">
        <v>7036</v>
      </c>
      <c r="B7037" s="3" t="n">
        <v>15</v>
      </c>
      <c r="C7037" s="3" t="s">
        <v>92</v>
      </c>
      <c r="D7037" s="4" t="n">
        <v>270.39</v>
      </c>
      <c r="E7037" s="4" t="n">
        <v>270.94</v>
      </c>
      <c r="F7037" s="4" t="n">
        <v>268.81</v>
      </c>
      <c r="G7037" s="4" t="n">
        <v>269.57</v>
      </c>
      <c r="H7037" s="5" t="n">
        <v>4478495</v>
      </c>
      <c r="I7037" s="3"/>
      <c r="J7037" s="3" t="n">
        <f aca="false">ROUND((G7037-G7036)/G7036*100,2)</f>
        <v>-0.19</v>
      </c>
      <c r="K7037" s="3" t="str">
        <f aca="false">B7037&amp;"_"&amp;C7037</f>
        <v>15_2024-02-20</v>
      </c>
    </row>
    <row r="7038" customFormat="false" ht="15" hidden="false" customHeight="false" outlineLevel="0" collapsed="false">
      <c r="A7038" s="3" t="n">
        <v>7037</v>
      </c>
      <c r="B7038" s="3" t="n">
        <v>15</v>
      </c>
      <c r="C7038" s="3" t="s">
        <v>93</v>
      </c>
      <c r="D7038" s="4" t="n">
        <v>269.8</v>
      </c>
      <c r="E7038" s="4" t="n">
        <v>271.35</v>
      </c>
      <c r="F7038" s="4" t="n">
        <v>268.47</v>
      </c>
      <c r="G7038" s="4" t="n">
        <v>270.47</v>
      </c>
      <c r="H7038" s="5" t="n">
        <v>2018973</v>
      </c>
      <c r="I7038" s="3"/>
      <c r="J7038" s="3" t="n">
        <f aca="false">ROUND((G7038-G7037)/G7037*100,2)</f>
        <v>0.33</v>
      </c>
      <c r="K7038" s="3" t="str">
        <f aca="false">B7038&amp;"_"&amp;C7038</f>
        <v>15_2024-02-21</v>
      </c>
    </row>
    <row r="7039" customFormat="false" ht="15" hidden="false" customHeight="false" outlineLevel="0" collapsed="false">
      <c r="A7039" s="3" t="n">
        <v>7038</v>
      </c>
      <c r="B7039" s="3" t="n">
        <v>15</v>
      </c>
      <c r="C7039" s="3" t="s">
        <v>94</v>
      </c>
      <c r="D7039" s="4" t="n">
        <v>269.56</v>
      </c>
      <c r="E7039" s="4" t="n">
        <v>270.72</v>
      </c>
      <c r="F7039" s="4" t="n">
        <v>268.47</v>
      </c>
      <c r="G7039" s="4" t="n">
        <v>270.29</v>
      </c>
      <c r="H7039" s="5" t="n">
        <v>7053921</v>
      </c>
      <c r="I7039" s="3"/>
      <c r="J7039" s="3" t="n">
        <f aca="false">ROUND((G7039-G7038)/G7038*100,2)</f>
        <v>-0.07</v>
      </c>
      <c r="K7039" s="3" t="str">
        <f aca="false">B7039&amp;"_"&amp;C7039</f>
        <v>15_2024-02-22</v>
      </c>
    </row>
    <row r="7040" customFormat="false" ht="15" hidden="false" customHeight="false" outlineLevel="0" collapsed="false">
      <c r="A7040" s="3" t="n">
        <v>7039</v>
      </c>
      <c r="B7040" s="3" t="n">
        <v>15</v>
      </c>
      <c r="C7040" s="3" t="s">
        <v>95</v>
      </c>
      <c r="D7040" s="4" t="n">
        <v>269.94</v>
      </c>
      <c r="E7040" s="4" t="n">
        <v>271.64</v>
      </c>
      <c r="F7040" s="4" t="n">
        <v>268.85</v>
      </c>
      <c r="G7040" s="4" t="n">
        <v>270.78</v>
      </c>
      <c r="H7040" s="5" t="n">
        <v>6296738</v>
      </c>
      <c r="I7040" s="3"/>
      <c r="J7040" s="3" t="n">
        <f aca="false">ROUND((G7040-G7039)/G7039*100,2)</f>
        <v>0.18</v>
      </c>
      <c r="K7040" s="3" t="str">
        <f aca="false">B7040&amp;"_"&amp;C7040</f>
        <v>15_2024-02-23</v>
      </c>
    </row>
    <row r="7041" customFormat="false" ht="15" hidden="false" customHeight="false" outlineLevel="0" collapsed="false">
      <c r="A7041" s="3" t="n">
        <v>7040</v>
      </c>
      <c r="B7041" s="3" t="n">
        <v>15</v>
      </c>
      <c r="C7041" s="3" t="s">
        <v>96</v>
      </c>
      <c r="D7041" s="4" t="n">
        <v>271.88</v>
      </c>
      <c r="E7041" s="4" t="n">
        <v>273</v>
      </c>
      <c r="F7041" s="4" t="n">
        <v>269.93</v>
      </c>
      <c r="G7041" s="4" t="n">
        <v>271.41</v>
      </c>
      <c r="H7041" s="5" t="n">
        <v>3333752</v>
      </c>
      <c r="I7041" s="3"/>
      <c r="J7041" s="3" t="n">
        <f aca="false">ROUND((G7041-G7040)/G7040*100,2)</f>
        <v>0.23</v>
      </c>
      <c r="K7041" s="3" t="str">
        <f aca="false">B7041&amp;"_"&amp;C7041</f>
        <v>15_2024-02-26</v>
      </c>
    </row>
    <row r="7042" customFormat="false" ht="15" hidden="false" customHeight="false" outlineLevel="0" collapsed="false">
      <c r="A7042" s="3" t="n">
        <v>7041</v>
      </c>
      <c r="B7042" s="3" t="n">
        <v>15</v>
      </c>
      <c r="C7042" s="3" t="s">
        <v>97</v>
      </c>
      <c r="D7042" s="4" t="n">
        <v>274.71</v>
      </c>
      <c r="E7042" s="4" t="n">
        <v>275.95</v>
      </c>
      <c r="F7042" s="4" t="n">
        <v>273.38</v>
      </c>
      <c r="G7042" s="4" t="n">
        <v>275.26</v>
      </c>
      <c r="H7042" s="5" t="n">
        <v>7645059</v>
      </c>
      <c r="I7042" s="3"/>
      <c r="J7042" s="3" t="n">
        <f aca="false">ROUND((G7042-G7041)/G7041*100,2)</f>
        <v>1.42</v>
      </c>
      <c r="K7042" s="3" t="str">
        <f aca="false">B7042&amp;"_"&amp;C7042</f>
        <v>15_2024-02-27</v>
      </c>
    </row>
    <row r="7043" customFormat="false" ht="15" hidden="false" customHeight="false" outlineLevel="0" collapsed="false">
      <c r="A7043" s="3" t="n">
        <v>7042</v>
      </c>
      <c r="B7043" s="3" t="n">
        <v>15</v>
      </c>
      <c r="C7043" s="3" t="s">
        <v>98</v>
      </c>
      <c r="D7043" s="4" t="n">
        <v>274.78</v>
      </c>
      <c r="E7043" s="4" t="n">
        <v>275.82</v>
      </c>
      <c r="F7043" s="4" t="n">
        <v>273.65</v>
      </c>
      <c r="G7043" s="4" t="n">
        <v>273.69</v>
      </c>
      <c r="H7043" s="5" t="n">
        <v>5633973</v>
      </c>
      <c r="I7043" s="3"/>
      <c r="J7043" s="3" t="n">
        <f aca="false">ROUND((G7043-G7042)/G7042*100,2)</f>
        <v>-0.57</v>
      </c>
      <c r="K7043" s="3" t="str">
        <f aca="false">B7043&amp;"_"&amp;C7043</f>
        <v>15_2024-02-28</v>
      </c>
    </row>
    <row r="7044" customFormat="false" ht="15" hidden="false" customHeight="false" outlineLevel="0" collapsed="false">
      <c r="A7044" s="3" t="n">
        <v>7043</v>
      </c>
      <c r="B7044" s="3" t="n">
        <v>15</v>
      </c>
      <c r="C7044" s="3" t="s">
        <v>99</v>
      </c>
      <c r="D7044" s="4" t="n">
        <v>270.77</v>
      </c>
      <c r="E7044" s="4" t="n">
        <v>272.07</v>
      </c>
      <c r="F7044" s="4" t="n">
        <v>269.55</v>
      </c>
      <c r="G7044" s="4" t="n">
        <v>270.84</v>
      </c>
      <c r="H7044" s="5" t="n">
        <v>5712981</v>
      </c>
      <c r="I7044" s="3"/>
      <c r="J7044" s="3" t="n">
        <f aca="false">ROUND((G7044-G7043)/G7043*100,2)</f>
        <v>-1.04</v>
      </c>
      <c r="K7044" s="3" t="str">
        <f aca="false">B7044&amp;"_"&amp;C7044</f>
        <v>15_2024-02-29</v>
      </c>
    </row>
    <row r="7045" customFormat="false" ht="15" hidden="false" customHeight="false" outlineLevel="0" collapsed="false">
      <c r="A7045" s="3" t="n">
        <v>7044</v>
      </c>
      <c r="B7045" s="3" t="n">
        <v>15</v>
      </c>
      <c r="C7045" s="3" t="s">
        <v>100</v>
      </c>
      <c r="D7045" s="4" t="n">
        <v>275</v>
      </c>
      <c r="E7045" s="4" t="n">
        <v>275.35</v>
      </c>
      <c r="F7045" s="4" t="n">
        <v>273.36</v>
      </c>
      <c r="G7045" s="4" t="n">
        <v>275.19</v>
      </c>
      <c r="H7045" s="5" t="n">
        <v>1919076</v>
      </c>
      <c r="I7045" s="3"/>
      <c r="J7045" s="3" t="n">
        <f aca="false">ROUND((G7045-G7044)/G7044*100,2)</f>
        <v>1.61</v>
      </c>
      <c r="K7045" s="3" t="str">
        <f aca="false">B7045&amp;"_"&amp;C7045</f>
        <v>15_2024-03-01</v>
      </c>
    </row>
    <row r="7046" customFormat="false" ht="15" hidden="false" customHeight="false" outlineLevel="0" collapsed="false">
      <c r="A7046" s="3" t="n">
        <v>7045</v>
      </c>
      <c r="B7046" s="3" t="n">
        <v>15</v>
      </c>
      <c r="C7046" s="3" t="s">
        <v>101</v>
      </c>
      <c r="D7046" s="4" t="n">
        <v>276.17</v>
      </c>
      <c r="E7046" s="4" t="n">
        <v>277.84</v>
      </c>
      <c r="F7046" s="4" t="n">
        <v>275.71</v>
      </c>
      <c r="G7046" s="4" t="n">
        <v>276.89</v>
      </c>
      <c r="H7046" s="5" t="n">
        <v>6289199</v>
      </c>
      <c r="I7046" s="3"/>
      <c r="J7046" s="3" t="n">
        <f aca="false">ROUND((G7046-G7045)/G7045*100,2)</f>
        <v>0.62</v>
      </c>
      <c r="K7046" s="3" t="str">
        <f aca="false">B7046&amp;"_"&amp;C7046</f>
        <v>15_2024-03-04</v>
      </c>
    </row>
    <row r="7047" customFormat="false" ht="15" hidden="false" customHeight="false" outlineLevel="0" collapsed="false">
      <c r="A7047" s="3" t="n">
        <v>7046</v>
      </c>
      <c r="B7047" s="3" t="n">
        <v>15</v>
      </c>
      <c r="C7047" s="3" t="s">
        <v>102</v>
      </c>
      <c r="D7047" s="4" t="n">
        <v>279.02</v>
      </c>
      <c r="E7047" s="4" t="n">
        <v>279.32</v>
      </c>
      <c r="F7047" s="4" t="n">
        <v>276.94</v>
      </c>
      <c r="G7047" s="4" t="n">
        <v>278.55</v>
      </c>
      <c r="H7047" s="5" t="n">
        <v>2171901</v>
      </c>
      <c r="I7047" s="3"/>
      <c r="J7047" s="3" t="n">
        <f aca="false">ROUND((G7047-G7046)/G7046*100,2)</f>
        <v>0.6</v>
      </c>
      <c r="K7047" s="3" t="str">
        <f aca="false">B7047&amp;"_"&amp;C7047</f>
        <v>15_2024-03-05</v>
      </c>
    </row>
    <row r="7048" customFormat="false" ht="15" hidden="false" customHeight="false" outlineLevel="0" collapsed="false">
      <c r="A7048" s="3" t="n">
        <v>7047</v>
      </c>
      <c r="B7048" s="3" t="n">
        <v>15</v>
      </c>
      <c r="C7048" s="3" t="s">
        <v>103</v>
      </c>
      <c r="D7048" s="4" t="n">
        <v>276.86</v>
      </c>
      <c r="E7048" s="4" t="n">
        <v>278.12</v>
      </c>
      <c r="F7048" s="4" t="n">
        <v>274.63</v>
      </c>
      <c r="G7048" s="4" t="n">
        <v>276.04</v>
      </c>
      <c r="H7048" s="5" t="n">
        <v>1890723</v>
      </c>
      <c r="I7048" s="3"/>
      <c r="J7048" s="3" t="n">
        <f aca="false">ROUND((G7048-G7047)/G7047*100,2)</f>
        <v>-0.9</v>
      </c>
      <c r="K7048" s="3" t="str">
        <f aca="false">B7048&amp;"_"&amp;C7048</f>
        <v>15_2024-03-06</v>
      </c>
    </row>
    <row r="7049" customFormat="false" ht="15" hidden="false" customHeight="false" outlineLevel="0" collapsed="false">
      <c r="A7049" s="3" t="n">
        <v>7048</v>
      </c>
      <c r="B7049" s="3" t="n">
        <v>15</v>
      </c>
      <c r="C7049" s="3" t="s">
        <v>104</v>
      </c>
      <c r="D7049" s="4" t="n">
        <v>275.38</v>
      </c>
      <c r="E7049" s="4" t="n">
        <v>276.91</v>
      </c>
      <c r="F7049" s="4" t="n">
        <v>273.94</v>
      </c>
      <c r="G7049" s="4" t="n">
        <v>275.95</v>
      </c>
      <c r="H7049" s="5" t="n">
        <v>1210948</v>
      </c>
      <c r="I7049" s="3"/>
      <c r="J7049" s="3" t="n">
        <f aca="false">ROUND((G7049-G7048)/G7048*100,2)</f>
        <v>-0.03</v>
      </c>
      <c r="K7049" s="3" t="str">
        <f aca="false">B7049&amp;"_"&amp;C7049</f>
        <v>15_2024-03-07</v>
      </c>
    </row>
    <row r="7050" customFormat="false" ht="15" hidden="false" customHeight="false" outlineLevel="0" collapsed="false">
      <c r="A7050" s="3" t="n">
        <v>7049</v>
      </c>
      <c r="B7050" s="3" t="n">
        <v>15</v>
      </c>
      <c r="C7050" s="3" t="s">
        <v>105</v>
      </c>
      <c r="D7050" s="4" t="n">
        <v>274.41</v>
      </c>
      <c r="E7050" s="4" t="n">
        <v>274.8</v>
      </c>
      <c r="F7050" s="4" t="n">
        <v>273.52</v>
      </c>
      <c r="G7050" s="4" t="n">
        <v>274.7</v>
      </c>
      <c r="H7050" s="5" t="n">
        <v>1731399</v>
      </c>
      <c r="I7050" s="3"/>
      <c r="J7050" s="3" t="n">
        <f aca="false">ROUND((G7050-G7049)/G7049*100,2)</f>
        <v>-0.45</v>
      </c>
      <c r="K7050" s="3" t="str">
        <f aca="false">B7050&amp;"_"&amp;C7050</f>
        <v>15_2024-03-08</v>
      </c>
    </row>
    <row r="7051" customFormat="false" ht="15" hidden="false" customHeight="false" outlineLevel="0" collapsed="false">
      <c r="A7051" s="3" t="n">
        <v>7050</v>
      </c>
      <c r="B7051" s="3" t="n">
        <v>15</v>
      </c>
      <c r="C7051" s="3" t="s">
        <v>106</v>
      </c>
      <c r="D7051" s="4" t="n">
        <v>274.84</v>
      </c>
      <c r="E7051" s="4" t="n">
        <v>275.71</v>
      </c>
      <c r="F7051" s="4" t="n">
        <v>273.23</v>
      </c>
      <c r="G7051" s="4" t="n">
        <v>274.75</v>
      </c>
      <c r="H7051" s="5" t="n">
        <v>2292773</v>
      </c>
      <c r="I7051" s="3"/>
      <c r="J7051" s="3" t="n">
        <f aca="false">ROUND((G7051-G7050)/G7050*100,2)</f>
        <v>0.02</v>
      </c>
      <c r="K7051" s="3" t="str">
        <f aca="false">B7051&amp;"_"&amp;C7051</f>
        <v>15_2024-03-11</v>
      </c>
    </row>
    <row r="7052" customFormat="false" ht="15" hidden="false" customHeight="false" outlineLevel="0" collapsed="false">
      <c r="A7052" s="3" t="n">
        <v>7051</v>
      </c>
      <c r="B7052" s="3" t="n">
        <v>15</v>
      </c>
      <c r="C7052" s="3" t="s">
        <v>107</v>
      </c>
      <c r="D7052" s="4" t="n">
        <v>275.67</v>
      </c>
      <c r="E7052" s="4" t="n">
        <v>276.25</v>
      </c>
      <c r="F7052" s="4" t="n">
        <v>274.44</v>
      </c>
      <c r="G7052" s="4" t="n">
        <v>274.81</v>
      </c>
      <c r="H7052" s="5" t="n">
        <v>2022689</v>
      </c>
      <c r="I7052" s="3"/>
      <c r="J7052" s="3" t="n">
        <f aca="false">ROUND((G7052-G7051)/G7051*100,2)</f>
        <v>0.02</v>
      </c>
      <c r="K7052" s="3" t="str">
        <f aca="false">B7052&amp;"_"&amp;C7052</f>
        <v>15_2024-03-12</v>
      </c>
    </row>
    <row r="7053" customFormat="false" ht="15" hidden="false" customHeight="false" outlineLevel="0" collapsed="false">
      <c r="A7053" s="3" t="n">
        <v>7052</v>
      </c>
      <c r="B7053" s="3" t="n">
        <v>15</v>
      </c>
      <c r="C7053" s="3" t="s">
        <v>108</v>
      </c>
      <c r="D7053" s="4" t="n">
        <v>275.94</v>
      </c>
      <c r="E7053" s="4" t="n">
        <v>276.78</v>
      </c>
      <c r="F7053" s="4" t="n">
        <v>274.31</v>
      </c>
      <c r="G7053" s="4" t="n">
        <v>275.03</v>
      </c>
      <c r="H7053" s="5" t="n">
        <v>1930880</v>
      </c>
      <c r="I7053" s="3"/>
      <c r="J7053" s="3" t="n">
        <f aca="false">ROUND((G7053-G7052)/G7052*100,2)</f>
        <v>0.08</v>
      </c>
      <c r="K7053" s="3" t="str">
        <f aca="false">B7053&amp;"_"&amp;C7053</f>
        <v>15_2024-03-13</v>
      </c>
    </row>
    <row r="7054" customFormat="false" ht="15" hidden="false" customHeight="false" outlineLevel="0" collapsed="false">
      <c r="A7054" s="3" t="n">
        <v>7053</v>
      </c>
      <c r="B7054" s="3" t="n">
        <v>15</v>
      </c>
      <c r="C7054" s="3" t="s">
        <v>109</v>
      </c>
      <c r="D7054" s="4" t="n">
        <v>272.37</v>
      </c>
      <c r="E7054" s="4" t="n">
        <v>275.06</v>
      </c>
      <c r="F7054" s="4" t="n">
        <v>271.43</v>
      </c>
      <c r="G7054" s="4" t="n">
        <v>273.45</v>
      </c>
      <c r="H7054" s="5" t="n">
        <v>6162567</v>
      </c>
      <c r="I7054" s="3"/>
      <c r="J7054" s="3" t="n">
        <f aca="false">ROUND((G7054-G7053)/G7053*100,2)</f>
        <v>-0.57</v>
      </c>
      <c r="K7054" s="3" t="str">
        <f aca="false">B7054&amp;"_"&amp;C7054</f>
        <v>15_2024-03-14</v>
      </c>
    </row>
    <row r="7055" customFormat="false" ht="15" hidden="false" customHeight="false" outlineLevel="0" collapsed="false">
      <c r="A7055" s="3" t="n">
        <v>7054</v>
      </c>
      <c r="B7055" s="3" t="n">
        <v>15</v>
      </c>
      <c r="C7055" s="3" t="s">
        <v>110</v>
      </c>
      <c r="D7055" s="4" t="n">
        <v>271.61</v>
      </c>
      <c r="E7055" s="4" t="n">
        <v>272.2</v>
      </c>
      <c r="F7055" s="4" t="n">
        <v>270.47</v>
      </c>
      <c r="G7055" s="4" t="n">
        <v>270.63</v>
      </c>
      <c r="H7055" s="5" t="n">
        <v>6712387</v>
      </c>
      <c r="I7055" s="3"/>
      <c r="J7055" s="3" t="n">
        <f aca="false">ROUND((G7055-G7054)/G7054*100,2)</f>
        <v>-1.03</v>
      </c>
      <c r="K7055" s="3" t="str">
        <f aca="false">B7055&amp;"_"&amp;C7055</f>
        <v>15_2024-03-15</v>
      </c>
    </row>
    <row r="7056" customFormat="false" ht="15" hidden="false" customHeight="false" outlineLevel="0" collapsed="false">
      <c r="A7056" s="3" t="n">
        <v>7055</v>
      </c>
      <c r="B7056" s="3" t="n">
        <v>15</v>
      </c>
      <c r="C7056" s="3" t="s">
        <v>111</v>
      </c>
      <c r="D7056" s="4" t="n">
        <v>268.47</v>
      </c>
      <c r="E7056" s="4" t="n">
        <v>268.62</v>
      </c>
      <c r="F7056" s="4" t="n">
        <v>267.9</v>
      </c>
      <c r="G7056" s="4" t="n">
        <v>268.14</v>
      </c>
      <c r="H7056" s="5" t="n">
        <v>6043585</v>
      </c>
      <c r="I7056" s="3"/>
      <c r="J7056" s="3" t="n">
        <f aca="false">ROUND((G7056-G7055)/G7055*100,2)</f>
        <v>-0.92</v>
      </c>
      <c r="K7056" s="3" t="str">
        <f aca="false">B7056&amp;"_"&amp;C7056</f>
        <v>15_2024-03-18</v>
      </c>
    </row>
    <row r="7057" customFormat="false" ht="15" hidden="false" customHeight="false" outlineLevel="0" collapsed="false">
      <c r="A7057" s="3" t="n">
        <v>7056</v>
      </c>
      <c r="B7057" s="3" t="n">
        <v>15</v>
      </c>
      <c r="C7057" s="3" t="s">
        <v>112</v>
      </c>
      <c r="D7057" s="4" t="n">
        <v>267.86</v>
      </c>
      <c r="E7057" s="4" t="n">
        <v>268.99</v>
      </c>
      <c r="F7057" s="4" t="n">
        <v>267.58</v>
      </c>
      <c r="G7057" s="4" t="n">
        <v>268.15</v>
      </c>
      <c r="H7057" s="5" t="n">
        <v>4549210</v>
      </c>
      <c r="I7057" s="3"/>
      <c r="J7057" s="3" t="n">
        <f aca="false">ROUND((G7057-G7056)/G7056*100,2)</f>
        <v>0</v>
      </c>
      <c r="K7057" s="3" t="str">
        <f aca="false">B7057&amp;"_"&amp;C7057</f>
        <v>15_2024-03-19</v>
      </c>
    </row>
    <row r="7058" customFormat="false" ht="15" hidden="false" customHeight="false" outlineLevel="0" collapsed="false">
      <c r="A7058" s="3" t="n">
        <v>7057</v>
      </c>
      <c r="B7058" s="3" t="n">
        <v>15</v>
      </c>
      <c r="C7058" s="3" t="s">
        <v>113</v>
      </c>
      <c r="D7058" s="4" t="n">
        <v>268.93</v>
      </c>
      <c r="E7058" s="4" t="n">
        <v>270.39</v>
      </c>
      <c r="F7058" s="4" t="n">
        <v>268.45</v>
      </c>
      <c r="G7058" s="4" t="n">
        <v>269.38</v>
      </c>
      <c r="H7058" s="5" t="n">
        <v>3399510</v>
      </c>
      <c r="I7058" s="3"/>
      <c r="J7058" s="3" t="n">
        <f aca="false">ROUND((G7058-G7057)/G7057*100,2)</f>
        <v>0.46</v>
      </c>
      <c r="K7058" s="3" t="str">
        <f aca="false">B7058&amp;"_"&amp;C7058</f>
        <v>15_2024-03-20</v>
      </c>
    </row>
    <row r="7059" customFormat="false" ht="15" hidden="false" customHeight="false" outlineLevel="0" collapsed="false">
      <c r="A7059" s="3" t="n">
        <v>7058</v>
      </c>
      <c r="B7059" s="3" t="n">
        <v>15</v>
      </c>
      <c r="C7059" s="3" t="s">
        <v>114</v>
      </c>
      <c r="D7059" s="4" t="n">
        <v>269.08</v>
      </c>
      <c r="E7059" s="4" t="n">
        <v>269.92</v>
      </c>
      <c r="F7059" s="4" t="n">
        <v>267.27</v>
      </c>
      <c r="G7059" s="4" t="n">
        <v>268.68</v>
      </c>
      <c r="H7059" s="5" t="n">
        <v>4536992</v>
      </c>
      <c r="I7059" s="3"/>
      <c r="J7059" s="3" t="n">
        <f aca="false">ROUND((G7059-G7058)/G7058*100,2)</f>
        <v>-0.26</v>
      </c>
      <c r="K7059" s="3" t="str">
        <f aca="false">B7059&amp;"_"&amp;C7059</f>
        <v>15_2024-03-21</v>
      </c>
    </row>
    <row r="7060" customFormat="false" ht="15" hidden="false" customHeight="false" outlineLevel="0" collapsed="false">
      <c r="A7060" s="3" t="n">
        <v>7059</v>
      </c>
      <c r="B7060" s="3" t="n">
        <v>15</v>
      </c>
      <c r="C7060" s="3" t="s">
        <v>115</v>
      </c>
      <c r="D7060" s="4" t="n">
        <v>270.02</v>
      </c>
      <c r="E7060" s="4" t="n">
        <v>270.9</v>
      </c>
      <c r="F7060" s="4" t="n">
        <v>268.98</v>
      </c>
      <c r="G7060" s="4" t="n">
        <v>269.26</v>
      </c>
      <c r="H7060" s="5" t="n">
        <v>4984886</v>
      </c>
      <c r="I7060" s="3"/>
      <c r="J7060" s="3" t="n">
        <f aca="false">ROUND((G7060-G7059)/G7059*100,2)</f>
        <v>0.22</v>
      </c>
      <c r="K7060" s="3" t="str">
        <f aca="false">B7060&amp;"_"&amp;C7060</f>
        <v>15_2024-03-22</v>
      </c>
    </row>
    <row r="7061" customFormat="false" ht="15" hidden="false" customHeight="false" outlineLevel="0" collapsed="false">
      <c r="A7061" s="3" t="n">
        <v>7060</v>
      </c>
      <c r="B7061" s="3" t="n">
        <v>15</v>
      </c>
      <c r="C7061" s="3" t="s">
        <v>116</v>
      </c>
      <c r="D7061" s="4" t="n">
        <v>271.72</v>
      </c>
      <c r="E7061" s="4" t="n">
        <v>272.19</v>
      </c>
      <c r="F7061" s="4" t="n">
        <v>270.63</v>
      </c>
      <c r="G7061" s="4" t="n">
        <v>271.39</v>
      </c>
      <c r="H7061" s="5" t="n">
        <v>7063410</v>
      </c>
      <c r="I7061" s="3"/>
      <c r="J7061" s="3" t="n">
        <f aca="false">ROUND((G7061-G7060)/G7060*100,2)</f>
        <v>0.79</v>
      </c>
      <c r="K7061" s="3" t="str">
        <f aca="false">B7061&amp;"_"&amp;C7061</f>
        <v>15_2024-03-25</v>
      </c>
    </row>
    <row r="7062" customFormat="false" ht="15" hidden="false" customHeight="false" outlineLevel="0" collapsed="false">
      <c r="A7062" s="3" t="n">
        <v>7061</v>
      </c>
      <c r="B7062" s="3" t="n">
        <v>15</v>
      </c>
      <c r="C7062" s="3" t="s">
        <v>117</v>
      </c>
      <c r="D7062" s="4" t="n">
        <v>271.49</v>
      </c>
      <c r="E7062" s="4" t="n">
        <v>272.11</v>
      </c>
      <c r="F7062" s="4" t="n">
        <v>270.1</v>
      </c>
      <c r="G7062" s="4" t="n">
        <v>271.72</v>
      </c>
      <c r="H7062" s="5" t="n">
        <v>2701350</v>
      </c>
      <c r="I7062" s="3"/>
      <c r="J7062" s="3" t="n">
        <f aca="false">ROUND((G7062-G7061)/G7061*100,2)</f>
        <v>0.12</v>
      </c>
      <c r="K7062" s="3" t="str">
        <f aca="false">B7062&amp;"_"&amp;C7062</f>
        <v>15_2024-03-26</v>
      </c>
    </row>
    <row r="7063" customFormat="false" ht="15" hidden="false" customHeight="false" outlineLevel="0" collapsed="false">
      <c r="A7063" s="3" t="n">
        <v>7062</v>
      </c>
      <c r="B7063" s="3" t="n">
        <v>15</v>
      </c>
      <c r="C7063" s="3" t="s">
        <v>118</v>
      </c>
      <c r="D7063" s="4" t="n">
        <v>271.87</v>
      </c>
      <c r="E7063" s="4" t="n">
        <v>273.64</v>
      </c>
      <c r="F7063" s="4" t="n">
        <v>270.66</v>
      </c>
      <c r="G7063" s="4" t="n">
        <v>272.87</v>
      </c>
      <c r="H7063" s="5" t="n">
        <v>7755854</v>
      </c>
      <c r="I7063" s="3"/>
      <c r="J7063" s="3" t="n">
        <f aca="false">ROUND((G7063-G7062)/G7062*100,2)</f>
        <v>0.42</v>
      </c>
      <c r="K7063" s="3" t="str">
        <f aca="false">B7063&amp;"_"&amp;C7063</f>
        <v>15_2024-03-27</v>
      </c>
    </row>
    <row r="7064" customFormat="false" ht="15" hidden="false" customHeight="false" outlineLevel="0" collapsed="false">
      <c r="A7064" s="3" t="n">
        <v>7063</v>
      </c>
      <c r="B7064" s="3" t="n">
        <v>15</v>
      </c>
      <c r="C7064" s="3" t="s">
        <v>119</v>
      </c>
      <c r="D7064" s="4" t="n">
        <v>273.98</v>
      </c>
      <c r="E7064" s="4" t="n">
        <v>274.9</v>
      </c>
      <c r="F7064" s="4" t="n">
        <v>272.52</v>
      </c>
      <c r="G7064" s="4" t="n">
        <v>274.56</v>
      </c>
      <c r="H7064" s="5" t="n">
        <v>2836973</v>
      </c>
      <c r="I7064" s="3"/>
      <c r="J7064" s="3" t="n">
        <f aca="false">ROUND((G7064-G7063)/G7063*100,2)</f>
        <v>0.62</v>
      </c>
      <c r="K7064" s="3" t="str">
        <f aca="false">B7064&amp;"_"&amp;C7064</f>
        <v>15_2024-03-28</v>
      </c>
    </row>
    <row r="7065" customFormat="false" ht="15" hidden="false" customHeight="false" outlineLevel="0" collapsed="false">
      <c r="A7065" s="3" t="n">
        <v>7064</v>
      </c>
      <c r="B7065" s="3" t="n">
        <v>15</v>
      </c>
      <c r="C7065" s="3" t="s">
        <v>120</v>
      </c>
      <c r="D7065" s="4" t="n">
        <v>275.94</v>
      </c>
      <c r="E7065" s="4" t="n">
        <v>278.31</v>
      </c>
      <c r="F7065" s="4" t="n">
        <v>275.47</v>
      </c>
      <c r="G7065" s="4" t="n">
        <v>276.94</v>
      </c>
      <c r="H7065" s="5" t="n">
        <v>7147078</v>
      </c>
      <c r="I7065" s="3"/>
      <c r="J7065" s="3" t="n">
        <f aca="false">ROUND((G7065-G7064)/G7064*100,2)</f>
        <v>0.87</v>
      </c>
      <c r="K7065" s="3" t="str">
        <f aca="false">B7065&amp;"_"&amp;C7065</f>
        <v>15_2024-03-29</v>
      </c>
    </row>
    <row r="7066" customFormat="false" ht="15" hidden="false" customHeight="false" outlineLevel="0" collapsed="false">
      <c r="A7066" s="3" t="n">
        <v>7065</v>
      </c>
      <c r="B7066" s="3" t="n">
        <v>15</v>
      </c>
      <c r="C7066" s="3" t="s">
        <v>121</v>
      </c>
      <c r="D7066" s="4" t="n">
        <v>275.14</v>
      </c>
      <c r="E7066" s="4" t="n">
        <v>275.86</v>
      </c>
      <c r="F7066" s="4" t="n">
        <v>273.2</v>
      </c>
      <c r="G7066" s="4" t="n">
        <v>274.85</v>
      </c>
      <c r="H7066" s="5" t="n">
        <v>2405953</v>
      </c>
      <c r="I7066" s="3"/>
      <c r="J7066" s="3" t="n">
        <f aca="false">ROUND((G7066-G7065)/G7065*100,2)</f>
        <v>-0.75</v>
      </c>
      <c r="K7066" s="3" t="str">
        <f aca="false">B7066&amp;"_"&amp;C7066</f>
        <v>15_2024-04-01</v>
      </c>
    </row>
    <row r="7067" customFormat="false" ht="15" hidden="false" customHeight="false" outlineLevel="0" collapsed="false">
      <c r="A7067" s="3" t="n">
        <v>7066</v>
      </c>
      <c r="B7067" s="3" t="n">
        <v>15</v>
      </c>
      <c r="C7067" s="3" t="s">
        <v>122</v>
      </c>
      <c r="D7067" s="4" t="n">
        <v>275.26</v>
      </c>
      <c r="E7067" s="4" t="n">
        <v>275.63</v>
      </c>
      <c r="F7067" s="4" t="n">
        <v>273.28</v>
      </c>
      <c r="G7067" s="4" t="n">
        <v>274.93</v>
      </c>
      <c r="H7067" s="5" t="n">
        <v>759270</v>
      </c>
      <c r="I7067" s="3"/>
      <c r="J7067" s="3" t="n">
        <f aca="false">ROUND((G7067-G7066)/G7066*100,2)</f>
        <v>0.03</v>
      </c>
      <c r="K7067" s="3" t="str">
        <f aca="false">B7067&amp;"_"&amp;C7067</f>
        <v>15_2024-04-02</v>
      </c>
    </row>
    <row r="7068" customFormat="false" ht="15" hidden="false" customHeight="false" outlineLevel="0" collapsed="false">
      <c r="A7068" s="3" t="n">
        <v>7067</v>
      </c>
      <c r="B7068" s="3" t="n">
        <v>15</v>
      </c>
      <c r="C7068" s="3" t="s">
        <v>123</v>
      </c>
      <c r="D7068" s="4" t="n">
        <v>276.54</v>
      </c>
      <c r="E7068" s="4" t="n">
        <v>276.71</v>
      </c>
      <c r="F7068" s="4" t="n">
        <v>274.87</v>
      </c>
      <c r="G7068" s="4" t="n">
        <v>275.55</v>
      </c>
      <c r="H7068" s="5" t="n">
        <v>6264525</v>
      </c>
      <c r="I7068" s="3"/>
      <c r="J7068" s="3" t="n">
        <f aca="false">ROUND((G7068-G7067)/G7067*100,2)</f>
        <v>0.23</v>
      </c>
      <c r="K7068" s="3" t="str">
        <f aca="false">B7068&amp;"_"&amp;C7068</f>
        <v>15_2024-04-03</v>
      </c>
    </row>
    <row r="7069" customFormat="false" ht="15" hidden="false" customHeight="false" outlineLevel="0" collapsed="false">
      <c r="A7069" s="3" t="n">
        <v>7068</v>
      </c>
      <c r="B7069" s="3" t="n">
        <v>15</v>
      </c>
      <c r="C7069" s="3" t="s">
        <v>124</v>
      </c>
      <c r="D7069" s="4" t="n">
        <v>275.26</v>
      </c>
      <c r="E7069" s="4" t="n">
        <v>277.04</v>
      </c>
      <c r="F7069" s="4" t="n">
        <v>273.66</v>
      </c>
      <c r="G7069" s="4" t="n">
        <v>275.42</v>
      </c>
      <c r="H7069" s="5" t="n">
        <v>4431211</v>
      </c>
      <c r="I7069" s="3"/>
      <c r="J7069" s="3" t="n">
        <f aca="false">ROUND((G7069-G7068)/G7068*100,2)</f>
        <v>-0.05</v>
      </c>
      <c r="K7069" s="3" t="str">
        <f aca="false">B7069&amp;"_"&amp;C7069</f>
        <v>15_2024-04-04</v>
      </c>
    </row>
    <row r="7070" customFormat="false" ht="15" hidden="false" customHeight="false" outlineLevel="0" collapsed="false">
      <c r="A7070" s="3" t="n">
        <v>7069</v>
      </c>
      <c r="B7070" s="3" t="n">
        <v>15</v>
      </c>
      <c r="C7070" s="3" t="s">
        <v>125</v>
      </c>
      <c r="D7070" s="4" t="n">
        <v>273.61</v>
      </c>
      <c r="E7070" s="4" t="n">
        <v>275.78</v>
      </c>
      <c r="F7070" s="4" t="n">
        <v>272.73</v>
      </c>
      <c r="G7070" s="4" t="n">
        <v>274.55</v>
      </c>
      <c r="H7070" s="5" t="n">
        <v>2984680</v>
      </c>
      <c r="I7070" s="3"/>
      <c r="J7070" s="3" t="n">
        <f aca="false">ROUND((G7070-G7069)/G7069*100,2)</f>
        <v>-0.32</v>
      </c>
      <c r="K7070" s="3" t="str">
        <f aca="false">B7070&amp;"_"&amp;C7070</f>
        <v>15_2024-04-05</v>
      </c>
    </row>
    <row r="7071" customFormat="false" ht="15" hidden="false" customHeight="false" outlineLevel="0" collapsed="false">
      <c r="A7071" s="3" t="n">
        <v>7070</v>
      </c>
      <c r="B7071" s="3" t="n">
        <v>15</v>
      </c>
      <c r="C7071" s="3" t="s">
        <v>126</v>
      </c>
      <c r="D7071" s="4" t="n">
        <v>275.97</v>
      </c>
      <c r="E7071" s="4" t="n">
        <v>277.5</v>
      </c>
      <c r="F7071" s="4" t="n">
        <v>274.14</v>
      </c>
      <c r="G7071" s="4" t="n">
        <v>275.71</v>
      </c>
      <c r="H7071" s="5" t="n">
        <v>1641976</v>
      </c>
      <c r="I7071" s="3"/>
      <c r="J7071" s="3" t="n">
        <f aca="false">ROUND((G7071-G7070)/G7070*100,2)</f>
        <v>0.42</v>
      </c>
      <c r="K7071" s="3" t="str">
        <f aca="false">B7071&amp;"_"&amp;C7071</f>
        <v>15_2024-04-08</v>
      </c>
    </row>
    <row r="7072" customFormat="false" ht="15" hidden="false" customHeight="false" outlineLevel="0" collapsed="false">
      <c r="A7072" s="3" t="n">
        <v>7071</v>
      </c>
      <c r="B7072" s="3" t="n">
        <v>15</v>
      </c>
      <c r="C7072" s="3" t="s">
        <v>127</v>
      </c>
      <c r="D7072" s="4" t="n">
        <v>277.59</v>
      </c>
      <c r="E7072" s="4" t="n">
        <v>277.76</v>
      </c>
      <c r="F7072" s="4" t="n">
        <v>277</v>
      </c>
      <c r="G7072" s="4" t="n">
        <v>277</v>
      </c>
      <c r="H7072" s="5" t="n">
        <v>2841490</v>
      </c>
      <c r="I7072" s="3"/>
      <c r="J7072" s="3" t="n">
        <f aca="false">ROUND((G7072-G7071)/G7071*100,2)</f>
        <v>0.47</v>
      </c>
      <c r="K7072" s="3" t="str">
        <f aca="false">B7072&amp;"_"&amp;C7072</f>
        <v>15_2024-04-09</v>
      </c>
    </row>
    <row r="7073" customFormat="false" ht="15" hidden="false" customHeight="false" outlineLevel="0" collapsed="false">
      <c r="A7073" s="3" t="n">
        <v>7072</v>
      </c>
      <c r="B7073" s="3" t="n">
        <v>15</v>
      </c>
      <c r="C7073" s="3" t="s">
        <v>128</v>
      </c>
      <c r="D7073" s="4" t="n">
        <v>275.97</v>
      </c>
      <c r="E7073" s="4" t="n">
        <v>276.19</v>
      </c>
      <c r="F7073" s="4" t="n">
        <v>274.75</v>
      </c>
      <c r="G7073" s="4" t="n">
        <v>276.13</v>
      </c>
      <c r="H7073" s="5" t="n">
        <v>6306030</v>
      </c>
      <c r="I7073" s="3"/>
      <c r="J7073" s="3" t="n">
        <f aca="false">ROUND((G7073-G7072)/G7072*100,2)</f>
        <v>-0.31</v>
      </c>
      <c r="K7073" s="3" t="str">
        <f aca="false">B7073&amp;"_"&amp;C7073</f>
        <v>15_2024-04-10</v>
      </c>
    </row>
    <row r="7074" customFormat="false" ht="15" hidden="false" customHeight="false" outlineLevel="0" collapsed="false">
      <c r="A7074" s="3" t="n">
        <v>7073</v>
      </c>
      <c r="B7074" s="3" t="n">
        <v>15</v>
      </c>
      <c r="C7074" s="3" t="s">
        <v>129</v>
      </c>
      <c r="D7074" s="4" t="n">
        <v>276.8</v>
      </c>
      <c r="E7074" s="4" t="n">
        <v>277.1</v>
      </c>
      <c r="F7074" s="4" t="n">
        <v>275.51</v>
      </c>
      <c r="G7074" s="4" t="n">
        <v>276.16</v>
      </c>
      <c r="H7074" s="5" t="n">
        <v>545954</v>
      </c>
      <c r="I7074" s="3"/>
      <c r="J7074" s="3" t="n">
        <f aca="false">ROUND((G7074-G7073)/G7073*100,2)</f>
        <v>0.01</v>
      </c>
      <c r="K7074" s="3" t="str">
        <f aca="false">B7074&amp;"_"&amp;C7074</f>
        <v>15_2024-04-11</v>
      </c>
    </row>
    <row r="7075" customFormat="false" ht="15" hidden="false" customHeight="false" outlineLevel="0" collapsed="false">
      <c r="A7075" s="3" t="n">
        <v>7074</v>
      </c>
      <c r="B7075" s="3" t="n">
        <v>15</v>
      </c>
      <c r="C7075" s="3" t="s">
        <v>130</v>
      </c>
      <c r="D7075" s="4" t="n">
        <v>273.33</v>
      </c>
      <c r="E7075" s="4" t="n">
        <v>273.54</v>
      </c>
      <c r="F7075" s="4" t="n">
        <v>273.16</v>
      </c>
      <c r="G7075" s="4" t="n">
        <v>273.51</v>
      </c>
      <c r="H7075" s="5" t="n">
        <v>2463850</v>
      </c>
      <c r="I7075" s="3"/>
      <c r="J7075" s="3" t="n">
        <f aca="false">ROUND((G7075-G7074)/G7074*100,2)</f>
        <v>-0.96</v>
      </c>
      <c r="K7075" s="3" t="str">
        <f aca="false">B7075&amp;"_"&amp;C7075</f>
        <v>15_2024-04-12</v>
      </c>
    </row>
    <row r="7076" customFormat="false" ht="15" hidden="false" customHeight="false" outlineLevel="0" collapsed="false">
      <c r="A7076" s="3" t="n">
        <v>7075</v>
      </c>
      <c r="B7076" s="3" t="n">
        <v>15</v>
      </c>
      <c r="C7076" s="3" t="s">
        <v>131</v>
      </c>
      <c r="D7076" s="4" t="n">
        <v>273.72</v>
      </c>
      <c r="E7076" s="4" t="n">
        <v>274.74</v>
      </c>
      <c r="F7076" s="4" t="n">
        <v>271.51</v>
      </c>
      <c r="G7076" s="4" t="n">
        <v>273</v>
      </c>
      <c r="H7076" s="5" t="n">
        <v>5892917</v>
      </c>
      <c r="I7076" s="3"/>
      <c r="J7076" s="3" t="n">
        <f aca="false">ROUND((G7076-G7075)/G7075*100,2)</f>
        <v>-0.19</v>
      </c>
      <c r="K7076" s="3" t="str">
        <f aca="false">B7076&amp;"_"&amp;C7076</f>
        <v>15_2024-04-15</v>
      </c>
    </row>
    <row r="7077" customFormat="false" ht="15" hidden="false" customHeight="false" outlineLevel="0" collapsed="false">
      <c r="A7077" s="3" t="n">
        <v>7076</v>
      </c>
      <c r="B7077" s="3" t="n">
        <v>15</v>
      </c>
      <c r="C7077" s="3" t="s">
        <v>132</v>
      </c>
      <c r="D7077" s="4" t="n">
        <v>273</v>
      </c>
      <c r="E7077" s="4" t="n">
        <v>273.22</v>
      </c>
      <c r="F7077" s="4" t="n">
        <v>271.64</v>
      </c>
      <c r="G7077" s="4" t="n">
        <v>272.15</v>
      </c>
      <c r="H7077" s="5" t="n">
        <v>1044435</v>
      </c>
      <c r="I7077" s="3"/>
      <c r="J7077" s="3" t="n">
        <f aca="false">ROUND((G7077-G7076)/G7076*100,2)</f>
        <v>-0.31</v>
      </c>
      <c r="K7077" s="3" t="str">
        <f aca="false">B7077&amp;"_"&amp;C7077</f>
        <v>15_2024-04-16</v>
      </c>
    </row>
    <row r="7078" customFormat="false" ht="15" hidden="false" customHeight="false" outlineLevel="0" collapsed="false">
      <c r="A7078" s="3" t="n">
        <v>7077</v>
      </c>
      <c r="B7078" s="3" t="n">
        <v>15</v>
      </c>
      <c r="C7078" s="3" t="s">
        <v>133</v>
      </c>
      <c r="D7078" s="4" t="n">
        <v>273.8</v>
      </c>
      <c r="E7078" s="4" t="n">
        <v>274.71</v>
      </c>
      <c r="F7078" s="4" t="n">
        <v>273.28</v>
      </c>
      <c r="G7078" s="4" t="n">
        <v>273.82</v>
      </c>
      <c r="H7078" s="5" t="n">
        <v>4029787</v>
      </c>
      <c r="I7078" s="3"/>
      <c r="J7078" s="3" t="n">
        <f aca="false">ROUND((G7078-G7077)/G7077*100,2)</f>
        <v>0.61</v>
      </c>
      <c r="K7078" s="3" t="str">
        <f aca="false">B7078&amp;"_"&amp;C7078</f>
        <v>15_2024-04-17</v>
      </c>
    </row>
    <row r="7079" customFormat="false" ht="15" hidden="false" customHeight="false" outlineLevel="0" collapsed="false">
      <c r="A7079" s="3" t="n">
        <v>7078</v>
      </c>
      <c r="B7079" s="3" t="n">
        <v>15</v>
      </c>
      <c r="C7079" s="3" t="s">
        <v>134</v>
      </c>
      <c r="D7079" s="4" t="n">
        <v>275.08</v>
      </c>
      <c r="E7079" s="4" t="n">
        <v>276.48</v>
      </c>
      <c r="F7079" s="4" t="n">
        <v>273.89</v>
      </c>
      <c r="G7079" s="4" t="n">
        <v>274.13</v>
      </c>
      <c r="H7079" s="5" t="n">
        <v>1071147</v>
      </c>
      <c r="I7079" s="3"/>
      <c r="J7079" s="3" t="n">
        <f aca="false">ROUND((G7079-G7078)/G7078*100,2)</f>
        <v>0.11</v>
      </c>
      <c r="K7079" s="3" t="str">
        <f aca="false">B7079&amp;"_"&amp;C7079</f>
        <v>15_2024-04-18</v>
      </c>
    </row>
    <row r="7080" customFormat="false" ht="15" hidden="false" customHeight="false" outlineLevel="0" collapsed="false">
      <c r="A7080" s="3" t="n">
        <v>7079</v>
      </c>
      <c r="B7080" s="3" t="n">
        <v>15</v>
      </c>
      <c r="C7080" s="3" t="s">
        <v>135</v>
      </c>
      <c r="D7080" s="4" t="n">
        <v>273.15</v>
      </c>
      <c r="E7080" s="4" t="n">
        <v>273.59</v>
      </c>
      <c r="F7080" s="4" t="n">
        <v>270.78</v>
      </c>
      <c r="G7080" s="4" t="n">
        <v>272.25</v>
      </c>
      <c r="H7080" s="5" t="n">
        <v>6306401</v>
      </c>
      <c r="I7080" s="3"/>
      <c r="J7080" s="3" t="n">
        <f aca="false">ROUND((G7080-G7079)/G7079*100,2)</f>
        <v>-0.69</v>
      </c>
      <c r="K7080" s="3" t="str">
        <f aca="false">B7080&amp;"_"&amp;C7080</f>
        <v>15_2024-04-19</v>
      </c>
    </row>
    <row r="7081" customFormat="false" ht="15" hidden="false" customHeight="false" outlineLevel="0" collapsed="false">
      <c r="A7081" s="3" t="n">
        <v>7080</v>
      </c>
      <c r="B7081" s="3" t="n">
        <v>15</v>
      </c>
      <c r="C7081" s="3" t="s">
        <v>136</v>
      </c>
      <c r="D7081" s="4" t="n">
        <v>275.19</v>
      </c>
      <c r="E7081" s="4" t="n">
        <v>275.76</v>
      </c>
      <c r="F7081" s="4" t="n">
        <v>273.8</v>
      </c>
      <c r="G7081" s="4" t="n">
        <v>275.03</v>
      </c>
      <c r="H7081" s="5" t="n">
        <v>6853532</v>
      </c>
      <c r="I7081" s="3"/>
      <c r="J7081" s="3" t="n">
        <f aca="false">ROUND((G7081-G7080)/G7080*100,2)</f>
        <v>1.02</v>
      </c>
      <c r="K7081" s="3" t="str">
        <f aca="false">B7081&amp;"_"&amp;C7081</f>
        <v>15_2024-04-22</v>
      </c>
    </row>
    <row r="7082" customFormat="false" ht="15" hidden="false" customHeight="false" outlineLevel="0" collapsed="false">
      <c r="A7082" s="3" t="n">
        <v>7081</v>
      </c>
      <c r="B7082" s="3" t="n">
        <v>15</v>
      </c>
      <c r="C7082" s="3" t="s">
        <v>137</v>
      </c>
      <c r="D7082" s="4" t="n">
        <v>274.8</v>
      </c>
      <c r="E7082" s="4" t="n">
        <v>277.28</v>
      </c>
      <c r="F7082" s="4" t="n">
        <v>273.67</v>
      </c>
      <c r="G7082" s="4" t="n">
        <v>275.75</v>
      </c>
      <c r="H7082" s="5" t="n">
        <v>6169620</v>
      </c>
      <c r="I7082" s="3"/>
      <c r="J7082" s="3" t="n">
        <f aca="false">ROUND((G7082-G7081)/G7081*100,2)</f>
        <v>0.26</v>
      </c>
      <c r="K7082" s="3" t="str">
        <f aca="false">B7082&amp;"_"&amp;C7082</f>
        <v>15_2024-04-23</v>
      </c>
    </row>
    <row r="7083" customFormat="false" ht="15" hidden="false" customHeight="false" outlineLevel="0" collapsed="false">
      <c r="A7083" s="3" t="n">
        <v>7082</v>
      </c>
      <c r="B7083" s="3" t="n">
        <v>15</v>
      </c>
      <c r="C7083" s="3" t="s">
        <v>138</v>
      </c>
      <c r="D7083" s="4" t="n">
        <v>276.14</v>
      </c>
      <c r="E7083" s="4" t="n">
        <v>276.76</v>
      </c>
      <c r="F7083" s="4" t="n">
        <v>275.6</v>
      </c>
      <c r="G7083" s="4" t="n">
        <v>275.88</v>
      </c>
      <c r="H7083" s="5" t="n">
        <v>5459174</v>
      </c>
      <c r="I7083" s="3"/>
      <c r="J7083" s="3" t="n">
        <f aca="false">ROUND((G7083-G7082)/G7082*100,2)</f>
        <v>0.05</v>
      </c>
      <c r="K7083" s="3" t="str">
        <f aca="false">B7083&amp;"_"&amp;C7083</f>
        <v>15_2024-04-24</v>
      </c>
    </row>
    <row r="7084" customFormat="false" ht="15" hidden="false" customHeight="false" outlineLevel="0" collapsed="false">
      <c r="A7084" s="3" t="n">
        <v>7083</v>
      </c>
      <c r="B7084" s="3" t="n">
        <v>15</v>
      </c>
      <c r="C7084" s="3" t="s">
        <v>139</v>
      </c>
      <c r="D7084" s="4" t="n">
        <v>278.42</v>
      </c>
      <c r="E7084" s="4" t="n">
        <v>278.47</v>
      </c>
      <c r="F7084" s="4" t="n">
        <v>276.75</v>
      </c>
      <c r="G7084" s="4" t="n">
        <v>277.46</v>
      </c>
      <c r="H7084" s="5" t="n">
        <v>3833799</v>
      </c>
      <c r="I7084" s="3"/>
      <c r="J7084" s="3" t="n">
        <f aca="false">ROUND((G7084-G7083)/G7083*100,2)</f>
        <v>0.57</v>
      </c>
      <c r="K7084" s="3" t="str">
        <f aca="false">B7084&amp;"_"&amp;C7084</f>
        <v>15_2024-04-25</v>
      </c>
    </row>
    <row r="7085" customFormat="false" ht="15" hidden="false" customHeight="false" outlineLevel="0" collapsed="false">
      <c r="A7085" s="3" t="n">
        <v>7084</v>
      </c>
      <c r="B7085" s="3" t="n">
        <v>15</v>
      </c>
      <c r="C7085" s="3" t="s">
        <v>140</v>
      </c>
      <c r="D7085" s="4" t="n">
        <v>277.23</v>
      </c>
      <c r="E7085" s="4" t="n">
        <v>278.35</v>
      </c>
      <c r="F7085" s="4" t="n">
        <v>275.68</v>
      </c>
      <c r="G7085" s="4" t="n">
        <v>277.78</v>
      </c>
      <c r="H7085" s="5" t="n">
        <v>5427936</v>
      </c>
      <c r="I7085" s="3"/>
      <c r="J7085" s="3" t="n">
        <f aca="false">ROUND((G7085-G7084)/G7084*100,2)</f>
        <v>0.12</v>
      </c>
      <c r="K7085" s="3" t="str">
        <f aca="false">B7085&amp;"_"&amp;C7085</f>
        <v>15_2024-04-26</v>
      </c>
    </row>
    <row r="7086" customFormat="false" ht="15" hidden="false" customHeight="false" outlineLevel="0" collapsed="false">
      <c r="A7086" s="3" t="n">
        <v>7085</v>
      </c>
      <c r="B7086" s="3" t="n">
        <v>15</v>
      </c>
      <c r="C7086" s="3" t="s">
        <v>141</v>
      </c>
      <c r="D7086" s="4" t="n">
        <v>277.24</v>
      </c>
      <c r="E7086" s="4" t="n">
        <v>278.93</v>
      </c>
      <c r="F7086" s="4" t="n">
        <v>275.98</v>
      </c>
      <c r="G7086" s="4" t="n">
        <v>278.17</v>
      </c>
      <c r="H7086" s="5" t="n">
        <v>3176238</v>
      </c>
      <c r="I7086" s="3"/>
      <c r="J7086" s="3" t="n">
        <f aca="false">ROUND((G7086-G7085)/G7085*100,2)</f>
        <v>0.14</v>
      </c>
      <c r="K7086" s="3" t="str">
        <f aca="false">B7086&amp;"_"&amp;C7086</f>
        <v>15_2024-04-29</v>
      </c>
    </row>
    <row r="7087" customFormat="false" ht="15" hidden="false" customHeight="false" outlineLevel="0" collapsed="false">
      <c r="A7087" s="3" t="n">
        <v>7086</v>
      </c>
      <c r="B7087" s="3" t="n">
        <v>15</v>
      </c>
      <c r="C7087" s="3" t="s">
        <v>142</v>
      </c>
      <c r="D7087" s="4" t="n">
        <v>276.83</v>
      </c>
      <c r="E7087" s="4" t="n">
        <v>276.94</v>
      </c>
      <c r="F7087" s="4" t="n">
        <v>275.38</v>
      </c>
      <c r="G7087" s="4" t="n">
        <v>276.31</v>
      </c>
      <c r="H7087" s="5" t="n">
        <v>6497305</v>
      </c>
      <c r="I7087" s="3"/>
      <c r="J7087" s="3" t="n">
        <f aca="false">ROUND((G7087-G7086)/G7086*100,2)</f>
        <v>-0.67</v>
      </c>
      <c r="K7087" s="3" t="str">
        <f aca="false">B7087&amp;"_"&amp;C7087</f>
        <v>15_2024-04-30</v>
      </c>
    </row>
    <row r="7088" customFormat="false" ht="15" hidden="false" customHeight="false" outlineLevel="0" collapsed="false">
      <c r="A7088" s="3" t="n">
        <v>7087</v>
      </c>
      <c r="B7088" s="3" t="n">
        <v>15</v>
      </c>
      <c r="C7088" s="3" t="s">
        <v>143</v>
      </c>
      <c r="D7088" s="4" t="n">
        <v>276</v>
      </c>
      <c r="E7088" s="4" t="n">
        <v>276.95</v>
      </c>
      <c r="F7088" s="4" t="n">
        <v>275.18</v>
      </c>
      <c r="G7088" s="4" t="n">
        <v>275.44</v>
      </c>
      <c r="H7088" s="5" t="n">
        <v>6655172</v>
      </c>
      <c r="I7088" s="3"/>
      <c r="J7088" s="3" t="n">
        <f aca="false">ROUND((G7088-G7087)/G7087*100,2)</f>
        <v>-0.31</v>
      </c>
      <c r="K7088" s="3" t="str">
        <f aca="false">B7088&amp;"_"&amp;C7088</f>
        <v>15_2024-05-01</v>
      </c>
    </row>
    <row r="7089" customFormat="false" ht="15" hidden="false" customHeight="false" outlineLevel="0" collapsed="false">
      <c r="A7089" s="3" t="n">
        <v>7088</v>
      </c>
      <c r="B7089" s="3" t="n">
        <v>15</v>
      </c>
      <c r="C7089" s="3" t="s">
        <v>144</v>
      </c>
      <c r="D7089" s="4" t="n">
        <v>274.48</v>
      </c>
      <c r="E7089" s="4" t="n">
        <v>276.77</v>
      </c>
      <c r="F7089" s="4" t="n">
        <v>273</v>
      </c>
      <c r="G7089" s="4" t="n">
        <v>275.19</v>
      </c>
      <c r="H7089" s="5" t="n">
        <v>1041687</v>
      </c>
      <c r="I7089" s="3"/>
      <c r="J7089" s="3" t="n">
        <f aca="false">ROUND((G7089-G7088)/G7088*100,2)</f>
        <v>-0.09</v>
      </c>
      <c r="K7089" s="3" t="str">
        <f aca="false">B7089&amp;"_"&amp;C7089</f>
        <v>15_2024-05-02</v>
      </c>
    </row>
    <row r="7090" customFormat="false" ht="15" hidden="false" customHeight="false" outlineLevel="0" collapsed="false">
      <c r="A7090" s="3" t="n">
        <v>7089</v>
      </c>
      <c r="B7090" s="3" t="n">
        <v>15</v>
      </c>
      <c r="C7090" s="3" t="s">
        <v>145</v>
      </c>
      <c r="D7090" s="4" t="n">
        <v>275.51</v>
      </c>
      <c r="E7090" s="4" t="n">
        <v>276.94</v>
      </c>
      <c r="F7090" s="4" t="n">
        <v>274.37</v>
      </c>
      <c r="G7090" s="4" t="n">
        <v>275.49</v>
      </c>
      <c r="H7090" s="5" t="n">
        <v>1540187</v>
      </c>
      <c r="I7090" s="3"/>
      <c r="J7090" s="3" t="n">
        <f aca="false">ROUND((G7090-G7089)/G7089*100,2)</f>
        <v>0.11</v>
      </c>
      <c r="K7090" s="3" t="str">
        <f aca="false">B7090&amp;"_"&amp;C7090</f>
        <v>15_2024-05-03</v>
      </c>
    </row>
    <row r="7091" customFormat="false" ht="15" hidden="false" customHeight="false" outlineLevel="0" collapsed="false">
      <c r="A7091" s="3" t="n">
        <v>7090</v>
      </c>
      <c r="B7091" s="3" t="n">
        <v>15</v>
      </c>
      <c r="C7091" s="3" t="s">
        <v>146</v>
      </c>
      <c r="D7091" s="4" t="n">
        <v>275.31</v>
      </c>
      <c r="E7091" s="4" t="n">
        <v>276.75</v>
      </c>
      <c r="F7091" s="4" t="n">
        <v>273.65</v>
      </c>
      <c r="G7091" s="4" t="n">
        <v>274.55</v>
      </c>
      <c r="H7091" s="5" t="n">
        <v>1401486</v>
      </c>
      <c r="I7091" s="3"/>
      <c r="J7091" s="3" t="n">
        <f aca="false">ROUND((G7091-G7090)/G7090*100,2)</f>
        <v>-0.34</v>
      </c>
      <c r="K7091" s="3" t="str">
        <f aca="false">B7091&amp;"_"&amp;C7091</f>
        <v>15_2024-05-06</v>
      </c>
    </row>
    <row r="7092" customFormat="false" ht="15" hidden="false" customHeight="false" outlineLevel="0" collapsed="false">
      <c r="A7092" s="3" t="n">
        <v>7091</v>
      </c>
      <c r="B7092" s="3" t="n">
        <v>15</v>
      </c>
      <c r="C7092" s="3" t="s">
        <v>147</v>
      </c>
      <c r="D7092" s="4" t="n">
        <v>275.15</v>
      </c>
      <c r="E7092" s="4" t="n">
        <v>275.86</v>
      </c>
      <c r="F7092" s="4" t="n">
        <v>275.08</v>
      </c>
      <c r="G7092" s="4" t="n">
        <v>275.3</v>
      </c>
      <c r="H7092" s="5" t="n">
        <v>2957073</v>
      </c>
      <c r="I7092" s="3"/>
      <c r="J7092" s="3" t="n">
        <f aca="false">ROUND((G7092-G7091)/G7091*100,2)</f>
        <v>0.27</v>
      </c>
      <c r="K7092" s="3" t="str">
        <f aca="false">B7092&amp;"_"&amp;C7092</f>
        <v>15_2024-05-07</v>
      </c>
    </row>
    <row r="7093" customFormat="false" ht="15" hidden="false" customHeight="false" outlineLevel="0" collapsed="false">
      <c r="A7093" s="3" t="n">
        <v>7092</v>
      </c>
      <c r="B7093" s="3" t="n">
        <v>15</v>
      </c>
      <c r="C7093" s="3" t="s">
        <v>148</v>
      </c>
      <c r="D7093" s="4" t="n">
        <v>272.83</v>
      </c>
      <c r="E7093" s="4" t="n">
        <v>275.01</v>
      </c>
      <c r="F7093" s="4" t="n">
        <v>271.22</v>
      </c>
      <c r="G7093" s="4" t="n">
        <v>273.8</v>
      </c>
      <c r="H7093" s="5" t="n">
        <v>1519032</v>
      </c>
      <c r="I7093" s="3"/>
      <c r="J7093" s="3" t="n">
        <f aca="false">ROUND((G7093-G7092)/G7092*100,2)</f>
        <v>-0.54</v>
      </c>
      <c r="K7093" s="3" t="str">
        <f aca="false">B7093&amp;"_"&amp;C7093</f>
        <v>15_2024-05-08</v>
      </c>
    </row>
    <row r="7094" customFormat="false" ht="15" hidden="false" customHeight="false" outlineLevel="0" collapsed="false">
      <c r="A7094" s="3" t="n">
        <v>7093</v>
      </c>
      <c r="B7094" s="3" t="n">
        <v>15</v>
      </c>
      <c r="C7094" s="3" t="s">
        <v>149</v>
      </c>
      <c r="D7094" s="4" t="n">
        <v>273.28</v>
      </c>
      <c r="E7094" s="4" t="n">
        <v>274.86</v>
      </c>
      <c r="F7094" s="4" t="n">
        <v>272.89</v>
      </c>
      <c r="G7094" s="4" t="n">
        <v>273.87</v>
      </c>
      <c r="H7094" s="5" t="n">
        <v>2352986</v>
      </c>
      <c r="I7094" s="3"/>
      <c r="J7094" s="3" t="n">
        <f aca="false">ROUND((G7094-G7093)/G7093*100,2)</f>
        <v>0.03</v>
      </c>
      <c r="K7094" s="3" t="str">
        <f aca="false">B7094&amp;"_"&amp;C7094</f>
        <v>15_2024-05-09</v>
      </c>
    </row>
    <row r="7095" customFormat="false" ht="15" hidden="false" customHeight="false" outlineLevel="0" collapsed="false">
      <c r="A7095" s="3" t="n">
        <v>7094</v>
      </c>
      <c r="B7095" s="3" t="n">
        <v>15</v>
      </c>
      <c r="C7095" s="3" t="s">
        <v>150</v>
      </c>
      <c r="D7095" s="4" t="n">
        <v>272.73</v>
      </c>
      <c r="E7095" s="4" t="n">
        <v>273.96</v>
      </c>
      <c r="F7095" s="4" t="n">
        <v>271.12</v>
      </c>
      <c r="G7095" s="4" t="n">
        <v>271.72</v>
      </c>
      <c r="H7095" s="5" t="n">
        <v>6064018</v>
      </c>
      <c r="I7095" s="3"/>
      <c r="J7095" s="3" t="n">
        <f aca="false">ROUND((G7095-G7094)/G7094*100,2)</f>
        <v>-0.79</v>
      </c>
      <c r="K7095" s="3" t="str">
        <f aca="false">B7095&amp;"_"&amp;C7095</f>
        <v>15_2024-05-10</v>
      </c>
    </row>
    <row r="7096" customFormat="false" ht="15" hidden="false" customHeight="false" outlineLevel="0" collapsed="false">
      <c r="A7096" s="3" t="n">
        <v>7095</v>
      </c>
      <c r="B7096" s="3" t="n">
        <v>15</v>
      </c>
      <c r="C7096" s="3" t="s">
        <v>151</v>
      </c>
      <c r="D7096" s="4" t="n">
        <v>272.17</v>
      </c>
      <c r="E7096" s="4" t="n">
        <v>272.65</v>
      </c>
      <c r="F7096" s="4" t="n">
        <v>270.59</v>
      </c>
      <c r="G7096" s="4" t="n">
        <v>272.4</v>
      </c>
      <c r="H7096" s="5" t="n">
        <v>4708653</v>
      </c>
      <c r="I7096" s="3"/>
      <c r="J7096" s="3" t="n">
        <f aca="false">ROUND((G7096-G7095)/G7095*100,2)</f>
        <v>0.25</v>
      </c>
      <c r="K7096" s="3" t="str">
        <f aca="false">B7096&amp;"_"&amp;C7096</f>
        <v>15_2024-05-13</v>
      </c>
    </row>
    <row r="7097" customFormat="false" ht="15" hidden="false" customHeight="false" outlineLevel="0" collapsed="false">
      <c r="A7097" s="3" t="n">
        <v>7096</v>
      </c>
      <c r="B7097" s="3" t="n">
        <v>15</v>
      </c>
      <c r="C7097" s="3" t="s">
        <v>152</v>
      </c>
      <c r="D7097" s="4" t="n">
        <v>273.56</v>
      </c>
      <c r="E7097" s="4" t="n">
        <v>274.03</v>
      </c>
      <c r="F7097" s="4" t="n">
        <v>273.47</v>
      </c>
      <c r="G7097" s="4" t="n">
        <v>273.55</v>
      </c>
      <c r="H7097" s="5" t="n">
        <v>7344442</v>
      </c>
      <c r="I7097" s="3"/>
      <c r="J7097" s="3" t="n">
        <f aca="false">ROUND((G7097-G7096)/G7096*100,2)</f>
        <v>0.42</v>
      </c>
      <c r="K7097" s="3" t="str">
        <f aca="false">B7097&amp;"_"&amp;C7097</f>
        <v>15_2024-05-14</v>
      </c>
    </row>
    <row r="7098" customFormat="false" ht="15" hidden="false" customHeight="false" outlineLevel="0" collapsed="false">
      <c r="A7098" s="3" t="n">
        <v>7097</v>
      </c>
      <c r="B7098" s="3" t="n">
        <v>15</v>
      </c>
      <c r="C7098" s="3" t="s">
        <v>153</v>
      </c>
      <c r="D7098" s="4" t="n">
        <v>278.49</v>
      </c>
      <c r="E7098" s="4" t="n">
        <v>279.3</v>
      </c>
      <c r="F7098" s="4" t="n">
        <v>277.08</v>
      </c>
      <c r="G7098" s="4" t="n">
        <v>277.74</v>
      </c>
      <c r="H7098" s="5" t="n">
        <v>2426680</v>
      </c>
      <c r="I7098" s="3"/>
      <c r="J7098" s="3" t="n">
        <f aca="false">ROUND((G7098-G7097)/G7097*100,2)</f>
        <v>1.53</v>
      </c>
      <c r="K7098" s="3" t="str">
        <f aca="false">B7098&amp;"_"&amp;C7098</f>
        <v>15_2024-05-15</v>
      </c>
    </row>
    <row r="7099" customFormat="false" ht="15" hidden="false" customHeight="false" outlineLevel="0" collapsed="false">
      <c r="A7099" s="3" t="n">
        <v>7098</v>
      </c>
      <c r="B7099" s="3" t="n">
        <v>15</v>
      </c>
      <c r="C7099" s="3" t="s">
        <v>154</v>
      </c>
      <c r="D7099" s="4" t="n">
        <v>276.63</v>
      </c>
      <c r="E7099" s="4" t="n">
        <v>277.61</v>
      </c>
      <c r="F7099" s="4" t="n">
        <v>276.16</v>
      </c>
      <c r="G7099" s="4" t="n">
        <v>276.42</v>
      </c>
      <c r="H7099" s="5" t="n">
        <v>5985067</v>
      </c>
      <c r="I7099" s="3"/>
      <c r="J7099" s="3" t="n">
        <f aca="false">ROUND((G7099-G7098)/G7098*100,2)</f>
        <v>-0.48</v>
      </c>
      <c r="K7099" s="3" t="str">
        <f aca="false">B7099&amp;"_"&amp;C7099</f>
        <v>15_2024-05-16</v>
      </c>
    </row>
    <row r="7100" customFormat="false" ht="15" hidden="false" customHeight="false" outlineLevel="0" collapsed="false">
      <c r="A7100" s="3" t="n">
        <v>7099</v>
      </c>
      <c r="B7100" s="3" t="n">
        <v>15</v>
      </c>
      <c r="C7100" s="3" t="s">
        <v>155</v>
      </c>
      <c r="D7100" s="4" t="n">
        <v>275.55</v>
      </c>
      <c r="E7100" s="4" t="n">
        <v>276.99</v>
      </c>
      <c r="F7100" s="4" t="n">
        <v>275.51</v>
      </c>
      <c r="G7100" s="4" t="n">
        <v>276.62</v>
      </c>
      <c r="H7100" s="5" t="n">
        <v>3581651</v>
      </c>
      <c r="I7100" s="3"/>
      <c r="J7100" s="3" t="n">
        <f aca="false">ROUND((G7100-G7099)/G7099*100,2)</f>
        <v>0.07</v>
      </c>
      <c r="K7100" s="3" t="str">
        <f aca="false">B7100&amp;"_"&amp;C7100</f>
        <v>15_2024-05-17</v>
      </c>
    </row>
    <row r="7101" customFormat="false" ht="15" hidden="false" customHeight="false" outlineLevel="0" collapsed="false">
      <c r="A7101" s="3" t="n">
        <v>7100</v>
      </c>
      <c r="B7101" s="3" t="n">
        <v>15</v>
      </c>
      <c r="C7101" s="3" t="s">
        <v>156</v>
      </c>
      <c r="D7101" s="4" t="n">
        <v>273.44</v>
      </c>
      <c r="E7101" s="4" t="n">
        <v>274.14</v>
      </c>
      <c r="F7101" s="4" t="n">
        <v>272.53</v>
      </c>
      <c r="G7101" s="4" t="n">
        <v>273.98</v>
      </c>
      <c r="H7101" s="5" t="n">
        <v>5415204</v>
      </c>
      <c r="I7101" s="3"/>
      <c r="J7101" s="3" t="n">
        <f aca="false">ROUND((G7101-G7100)/G7100*100,2)</f>
        <v>-0.95</v>
      </c>
      <c r="K7101" s="3" t="str">
        <f aca="false">B7101&amp;"_"&amp;C7101</f>
        <v>15_2024-05-20</v>
      </c>
    </row>
    <row r="7102" customFormat="false" ht="15" hidden="false" customHeight="false" outlineLevel="0" collapsed="false">
      <c r="A7102" s="3" t="n">
        <v>7101</v>
      </c>
      <c r="B7102" s="3" t="n">
        <v>15</v>
      </c>
      <c r="C7102" s="3" t="s">
        <v>157</v>
      </c>
      <c r="D7102" s="4" t="n">
        <v>274.11</v>
      </c>
      <c r="E7102" s="4" t="n">
        <v>275.63</v>
      </c>
      <c r="F7102" s="4" t="n">
        <v>274.07</v>
      </c>
      <c r="G7102" s="4" t="n">
        <v>275.1</v>
      </c>
      <c r="H7102" s="5" t="n">
        <v>7809479</v>
      </c>
      <c r="I7102" s="3"/>
      <c r="J7102" s="3" t="n">
        <f aca="false">ROUND((G7102-G7101)/G7101*100,2)</f>
        <v>0.41</v>
      </c>
      <c r="K7102" s="3" t="str">
        <f aca="false">B7102&amp;"_"&amp;C7102</f>
        <v>15_2024-05-21</v>
      </c>
    </row>
    <row r="7103" customFormat="false" ht="15" hidden="false" customHeight="false" outlineLevel="0" collapsed="false">
      <c r="A7103" s="3" t="n">
        <v>7102</v>
      </c>
      <c r="B7103" s="3" t="n">
        <v>15</v>
      </c>
      <c r="C7103" s="3" t="s">
        <v>158</v>
      </c>
      <c r="D7103" s="4" t="n">
        <v>273.79</v>
      </c>
      <c r="E7103" s="4" t="n">
        <v>274.24</v>
      </c>
      <c r="F7103" s="4" t="n">
        <v>272.14</v>
      </c>
      <c r="G7103" s="4" t="n">
        <v>273.24</v>
      </c>
      <c r="H7103" s="5" t="n">
        <v>6912056</v>
      </c>
      <c r="I7103" s="3"/>
      <c r="J7103" s="3" t="n">
        <f aca="false">ROUND((G7103-G7102)/G7102*100,2)</f>
        <v>-0.68</v>
      </c>
      <c r="K7103" s="3" t="str">
        <f aca="false">B7103&amp;"_"&amp;C7103</f>
        <v>15_2024-05-22</v>
      </c>
    </row>
    <row r="7104" customFormat="false" ht="15" hidden="false" customHeight="false" outlineLevel="0" collapsed="false">
      <c r="A7104" s="3" t="n">
        <v>7103</v>
      </c>
      <c r="B7104" s="3" t="n">
        <v>15</v>
      </c>
      <c r="C7104" s="3" t="s">
        <v>159</v>
      </c>
      <c r="D7104" s="4" t="n">
        <v>271.49</v>
      </c>
      <c r="E7104" s="4" t="n">
        <v>273.04</v>
      </c>
      <c r="F7104" s="4" t="n">
        <v>270.59</v>
      </c>
      <c r="G7104" s="4" t="n">
        <v>272.52</v>
      </c>
      <c r="H7104" s="5" t="n">
        <v>7334789</v>
      </c>
      <c r="I7104" s="3"/>
      <c r="J7104" s="3" t="n">
        <f aca="false">ROUND((G7104-G7103)/G7103*100,2)</f>
        <v>-0.26</v>
      </c>
      <c r="K7104" s="3" t="str">
        <f aca="false">B7104&amp;"_"&amp;C7104</f>
        <v>15_2024-05-23</v>
      </c>
    </row>
    <row r="7105" customFormat="false" ht="15" hidden="false" customHeight="false" outlineLevel="0" collapsed="false">
      <c r="A7105" s="3" t="n">
        <v>7104</v>
      </c>
      <c r="B7105" s="3" t="n">
        <v>15</v>
      </c>
      <c r="C7105" s="3" t="s">
        <v>160</v>
      </c>
      <c r="D7105" s="4" t="n">
        <v>271.27</v>
      </c>
      <c r="E7105" s="4" t="n">
        <v>271.62</v>
      </c>
      <c r="F7105" s="4" t="n">
        <v>271.18</v>
      </c>
      <c r="G7105" s="4" t="n">
        <v>271.35</v>
      </c>
      <c r="H7105" s="5" t="n">
        <v>889893</v>
      </c>
      <c r="I7105" s="3"/>
      <c r="J7105" s="3" t="n">
        <f aca="false">ROUND((G7105-G7104)/G7104*100,2)</f>
        <v>-0.43</v>
      </c>
      <c r="K7105" s="3" t="str">
        <f aca="false">B7105&amp;"_"&amp;C7105</f>
        <v>15_2024-05-24</v>
      </c>
    </row>
    <row r="7106" customFormat="false" ht="15" hidden="false" customHeight="false" outlineLevel="0" collapsed="false">
      <c r="A7106" s="3" t="n">
        <v>7105</v>
      </c>
      <c r="B7106" s="3" t="n">
        <v>15</v>
      </c>
      <c r="C7106" s="3" t="s">
        <v>161</v>
      </c>
      <c r="D7106" s="4" t="n">
        <v>271.55</v>
      </c>
      <c r="E7106" s="4" t="n">
        <v>271.93</v>
      </c>
      <c r="F7106" s="4" t="n">
        <v>271.22</v>
      </c>
      <c r="G7106" s="4" t="n">
        <v>271.39</v>
      </c>
      <c r="H7106" s="5" t="n">
        <v>1037918</v>
      </c>
      <c r="I7106" s="3"/>
      <c r="J7106" s="3" t="n">
        <f aca="false">ROUND((G7106-G7105)/G7105*100,2)</f>
        <v>0.01</v>
      </c>
      <c r="K7106" s="3" t="str">
        <f aca="false">B7106&amp;"_"&amp;C7106</f>
        <v>15_2024-05-27</v>
      </c>
    </row>
    <row r="7107" customFormat="false" ht="15" hidden="false" customHeight="false" outlineLevel="0" collapsed="false">
      <c r="A7107" s="3" t="n">
        <v>7106</v>
      </c>
      <c r="B7107" s="3" t="n">
        <v>15</v>
      </c>
      <c r="C7107" s="3" t="s">
        <v>162</v>
      </c>
      <c r="D7107" s="4" t="n">
        <v>271.9</v>
      </c>
      <c r="E7107" s="4" t="n">
        <v>274.26</v>
      </c>
      <c r="F7107" s="4" t="n">
        <v>270.51</v>
      </c>
      <c r="G7107" s="4" t="n">
        <v>272.72</v>
      </c>
      <c r="H7107" s="5" t="n">
        <v>574143</v>
      </c>
      <c r="I7107" s="3"/>
      <c r="J7107" s="3" t="n">
        <f aca="false">ROUND((G7107-G7106)/G7106*100,2)</f>
        <v>0.49</v>
      </c>
      <c r="K7107" s="3" t="str">
        <f aca="false">B7107&amp;"_"&amp;C7107</f>
        <v>15_2024-05-28</v>
      </c>
    </row>
    <row r="7108" customFormat="false" ht="15" hidden="false" customHeight="false" outlineLevel="0" collapsed="false">
      <c r="A7108" s="3" t="n">
        <v>7107</v>
      </c>
      <c r="B7108" s="3" t="n">
        <v>15</v>
      </c>
      <c r="C7108" s="3" t="s">
        <v>163</v>
      </c>
      <c r="D7108" s="4" t="n">
        <v>272.95</v>
      </c>
      <c r="E7108" s="4" t="n">
        <v>274.29</v>
      </c>
      <c r="F7108" s="4" t="n">
        <v>272.12</v>
      </c>
      <c r="G7108" s="4" t="n">
        <v>273.18</v>
      </c>
      <c r="H7108" s="5" t="n">
        <v>2577808</v>
      </c>
      <c r="I7108" s="3"/>
      <c r="J7108" s="3" t="n">
        <f aca="false">ROUND((G7108-G7107)/G7107*100,2)</f>
        <v>0.17</v>
      </c>
      <c r="K7108" s="3" t="str">
        <f aca="false">B7108&amp;"_"&amp;C7108</f>
        <v>15_2024-05-29</v>
      </c>
    </row>
    <row r="7109" customFormat="false" ht="15" hidden="false" customHeight="false" outlineLevel="0" collapsed="false">
      <c r="A7109" s="3" t="n">
        <v>7108</v>
      </c>
      <c r="B7109" s="3" t="n">
        <v>15</v>
      </c>
      <c r="C7109" s="3" t="s">
        <v>164</v>
      </c>
      <c r="D7109" s="4" t="n">
        <v>275.43</v>
      </c>
      <c r="E7109" s="4" t="n">
        <v>276.09</v>
      </c>
      <c r="F7109" s="4" t="n">
        <v>273.34</v>
      </c>
      <c r="G7109" s="4" t="n">
        <v>274.45</v>
      </c>
      <c r="H7109" s="5" t="n">
        <v>4150725</v>
      </c>
      <c r="I7109" s="3"/>
      <c r="J7109" s="3" t="n">
        <f aca="false">ROUND((G7109-G7108)/G7108*100,2)</f>
        <v>0.46</v>
      </c>
      <c r="K7109" s="3" t="str">
        <f aca="false">B7109&amp;"_"&amp;C7109</f>
        <v>15_2024-05-30</v>
      </c>
    </row>
    <row r="7110" customFormat="false" ht="15" hidden="false" customHeight="false" outlineLevel="0" collapsed="false">
      <c r="A7110" s="3" t="n">
        <v>7109</v>
      </c>
      <c r="B7110" s="3" t="n">
        <v>15</v>
      </c>
      <c r="C7110" s="3" t="s">
        <v>165</v>
      </c>
      <c r="D7110" s="4" t="n">
        <v>274.39</v>
      </c>
      <c r="E7110" s="4" t="n">
        <v>275.5</v>
      </c>
      <c r="F7110" s="4" t="n">
        <v>273.77</v>
      </c>
      <c r="G7110" s="4" t="n">
        <v>274.88</v>
      </c>
      <c r="H7110" s="5" t="n">
        <v>536840</v>
      </c>
      <c r="I7110" s="3"/>
      <c r="J7110" s="3" t="n">
        <f aca="false">ROUND((G7110-G7109)/G7109*100,2)</f>
        <v>0.16</v>
      </c>
      <c r="K7110" s="3" t="str">
        <f aca="false">B7110&amp;"_"&amp;C7110</f>
        <v>15_2024-05-31</v>
      </c>
    </row>
    <row r="7111" customFormat="false" ht="15" hidden="false" customHeight="false" outlineLevel="0" collapsed="false">
      <c r="A7111" s="3" t="n">
        <v>7110</v>
      </c>
      <c r="B7111" s="3" t="n">
        <v>15</v>
      </c>
      <c r="C7111" s="3" t="s">
        <v>166</v>
      </c>
      <c r="D7111" s="4" t="n">
        <v>275.47</v>
      </c>
      <c r="E7111" s="4" t="n">
        <v>276.93</v>
      </c>
      <c r="F7111" s="4" t="n">
        <v>274.26</v>
      </c>
      <c r="G7111" s="4" t="n">
        <v>276.28</v>
      </c>
      <c r="H7111" s="5" t="n">
        <v>6256153</v>
      </c>
      <c r="I7111" s="3"/>
      <c r="J7111" s="3" t="n">
        <f aca="false">ROUND((G7111-G7110)/G7110*100,2)</f>
        <v>0.51</v>
      </c>
      <c r="K7111" s="3" t="str">
        <f aca="false">B7111&amp;"_"&amp;C7111</f>
        <v>15_2024-06-03</v>
      </c>
    </row>
    <row r="7112" customFormat="false" ht="15" hidden="false" customHeight="false" outlineLevel="0" collapsed="false">
      <c r="A7112" s="3" t="n">
        <v>7111</v>
      </c>
      <c r="B7112" s="3" t="n">
        <v>15</v>
      </c>
      <c r="C7112" s="3" t="s">
        <v>167</v>
      </c>
      <c r="D7112" s="4" t="n">
        <v>277.58</v>
      </c>
      <c r="E7112" s="4" t="n">
        <v>278.35</v>
      </c>
      <c r="F7112" s="4" t="n">
        <v>276.65</v>
      </c>
      <c r="G7112" s="4" t="n">
        <v>278.1</v>
      </c>
      <c r="H7112" s="5" t="n">
        <v>4574234</v>
      </c>
      <c r="I7112" s="3"/>
      <c r="J7112" s="3" t="n">
        <f aca="false">ROUND((G7112-G7111)/G7111*100,2)</f>
        <v>0.66</v>
      </c>
      <c r="K7112" s="3" t="str">
        <f aca="false">B7112&amp;"_"&amp;C7112</f>
        <v>15_2024-06-04</v>
      </c>
    </row>
    <row r="7113" customFormat="false" ht="15" hidden="false" customHeight="false" outlineLevel="0" collapsed="false">
      <c r="A7113" s="3" t="n">
        <v>7112</v>
      </c>
      <c r="B7113" s="3" t="n">
        <v>15</v>
      </c>
      <c r="C7113" s="3" t="s">
        <v>168</v>
      </c>
      <c r="D7113" s="4" t="n">
        <v>275.11</v>
      </c>
      <c r="E7113" s="4" t="n">
        <v>276.64</v>
      </c>
      <c r="F7113" s="4" t="n">
        <v>274.76</v>
      </c>
      <c r="G7113" s="4" t="n">
        <v>275.79</v>
      </c>
      <c r="H7113" s="5" t="n">
        <v>5295558</v>
      </c>
      <c r="I7113" s="3"/>
      <c r="J7113" s="3" t="n">
        <f aca="false">ROUND((G7113-G7112)/G7112*100,2)</f>
        <v>-0.83</v>
      </c>
      <c r="K7113" s="3" t="str">
        <f aca="false">B7113&amp;"_"&amp;C7113</f>
        <v>15_2024-06-05</v>
      </c>
    </row>
    <row r="7114" customFormat="false" ht="15" hidden="false" customHeight="false" outlineLevel="0" collapsed="false">
      <c r="A7114" s="3" t="n">
        <v>7113</v>
      </c>
      <c r="B7114" s="3" t="n">
        <v>15</v>
      </c>
      <c r="C7114" s="3" t="s">
        <v>169</v>
      </c>
      <c r="D7114" s="4" t="n">
        <v>274.48</v>
      </c>
      <c r="E7114" s="4" t="n">
        <v>275.6</v>
      </c>
      <c r="F7114" s="4" t="n">
        <v>272.88</v>
      </c>
      <c r="G7114" s="4" t="n">
        <v>273.85</v>
      </c>
      <c r="H7114" s="5" t="n">
        <v>2615294</v>
      </c>
      <c r="I7114" s="3"/>
      <c r="J7114" s="3" t="n">
        <f aca="false">ROUND((G7114-G7113)/G7113*100,2)</f>
        <v>-0.7</v>
      </c>
      <c r="K7114" s="3" t="str">
        <f aca="false">B7114&amp;"_"&amp;C7114</f>
        <v>15_2024-06-06</v>
      </c>
    </row>
    <row r="7115" customFormat="false" ht="15" hidden="false" customHeight="false" outlineLevel="0" collapsed="false">
      <c r="A7115" s="3" t="n">
        <v>7114</v>
      </c>
      <c r="B7115" s="3" t="n">
        <v>15</v>
      </c>
      <c r="C7115" s="3" t="s">
        <v>170</v>
      </c>
      <c r="D7115" s="4" t="n">
        <v>276.04</v>
      </c>
      <c r="E7115" s="4" t="n">
        <v>277.44</v>
      </c>
      <c r="F7115" s="4" t="n">
        <v>274.76</v>
      </c>
      <c r="G7115" s="4" t="n">
        <v>276.47</v>
      </c>
      <c r="H7115" s="5" t="n">
        <v>1377250</v>
      </c>
      <c r="I7115" s="3"/>
      <c r="J7115" s="3" t="n">
        <f aca="false">ROUND((G7115-G7114)/G7114*100,2)</f>
        <v>0.96</v>
      </c>
      <c r="K7115" s="3" t="str">
        <f aca="false">B7115&amp;"_"&amp;C7115</f>
        <v>15_2024-06-07</v>
      </c>
    </row>
    <row r="7116" customFormat="false" ht="15" hidden="false" customHeight="false" outlineLevel="0" collapsed="false">
      <c r="A7116" s="3" t="n">
        <v>7115</v>
      </c>
      <c r="B7116" s="3" t="n">
        <v>15</v>
      </c>
      <c r="C7116" s="3" t="s">
        <v>171</v>
      </c>
      <c r="D7116" s="4" t="n">
        <v>278.81</v>
      </c>
      <c r="E7116" s="4" t="n">
        <v>279.36</v>
      </c>
      <c r="F7116" s="4" t="n">
        <v>276.57</v>
      </c>
      <c r="G7116" s="4" t="n">
        <v>278.2</v>
      </c>
      <c r="H7116" s="5" t="n">
        <v>3301006</v>
      </c>
      <c r="I7116" s="3"/>
      <c r="J7116" s="3" t="n">
        <f aca="false">ROUND((G7116-G7115)/G7115*100,2)</f>
        <v>0.63</v>
      </c>
      <c r="K7116" s="3" t="str">
        <f aca="false">B7116&amp;"_"&amp;C7116</f>
        <v>15_2024-06-10</v>
      </c>
    </row>
    <row r="7117" customFormat="false" ht="15" hidden="false" customHeight="false" outlineLevel="0" collapsed="false">
      <c r="A7117" s="3" t="n">
        <v>7116</v>
      </c>
      <c r="B7117" s="3" t="n">
        <v>15</v>
      </c>
      <c r="C7117" s="3" t="s">
        <v>172</v>
      </c>
      <c r="D7117" s="4" t="n">
        <v>278.89</v>
      </c>
      <c r="E7117" s="4" t="n">
        <v>279.61</v>
      </c>
      <c r="F7117" s="4" t="n">
        <v>277.53</v>
      </c>
      <c r="G7117" s="4" t="n">
        <v>278.47</v>
      </c>
      <c r="H7117" s="5" t="n">
        <v>7603612</v>
      </c>
      <c r="I7117" s="3"/>
      <c r="J7117" s="3" t="n">
        <f aca="false">ROUND((G7117-G7116)/G7116*100,2)</f>
        <v>0.1</v>
      </c>
      <c r="K7117" s="3" t="str">
        <f aca="false">B7117&amp;"_"&amp;C7117</f>
        <v>15_2024-06-11</v>
      </c>
    </row>
    <row r="7118" customFormat="false" ht="15" hidden="false" customHeight="false" outlineLevel="0" collapsed="false">
      <c r="A7118" s="3" t="n">
        <v>7117</v>
      </c>
      <c r="B7118" s="3" t="n">
        <v>15</v>
      </c>
      <c r="C7118" s="3" t="s">
        <v>173</v>
      </c>
      <c r="D7118" s="4" t="n">
        <v>280.15</v>
      </c>
      <c r="E7118" s="4" t="n">
        <v>280.87</v>
      </c>
      <c r="F7118" s="4" t="n">
        <v>278.94</v>
      </c>
      <c r="G7118" s="4" t="n">
        <v>279.61</v>
      </c>
      <c r="H7118" s="5" t="n">
        <v>4424298</v>
      </c>
      <c r="I7118" s="3"/>
      <c r="J7118" s="3" t="n">
        <f aca="false">ROUND((G7118-G7117)/G7117*100,2)</f>
        <v>0.41</v>
      </c>
      <c r="K7118" s="3" t="str">
        <f aca="false">B7118&amp;"_"&amp;C7118</f>
        <v>15_2024-06-12</v>
      </c>
    </row>
    <row r="7119" customFormat="false" ht="15" hidden="false" customHeight="false" outlineLevel="0" collapsed="false">
      <c r="A7119" s="3" t="n">
        <v>7118</v>
      </c>
      <c r="B7119" s="3" t="n">
        <v>15</v>
      </c>
      <c r="C7119" s="3" t="s">
        <v>174</v>
      </c>
      <c r="D7119" s="4" t="n">
        <v>279.13</v>
      </c>
      <c r="E7119" s="4" t="n">
        <v>279.47</v>
      </c>
      <c r="F7119" s="4" t="n">
        <v>277.73</v>
      </c>
      <c r="G7119" s="4" t="n">
        <v>279.22</v>
      </c>
      <c r="H7119" s="5" t="n">
        <v>4651066</v>
      </c>
      <c r="I7119" s="3"/>
      <c r="J7119" s="3" t="n">
        <f aca="false">ROUND((G7119-G7118)/G7118*100,2)</f>
        <v>-0.14</v>
      </c>
      <c r="K7119" s="3" t="str">
        <f aca="false">B7119&amp;"_"&amp;C7119</f>
        <v>15_2024-06-13</v>
      </c>
    </row>
    <row r="7120" customFormat="false" ht="15" hidden="false" customHeight="false" outlineLevel="0" collapsed="false">
      <c r="A7120" s="3" t="n">
        <v>7119</v>
      </c>
      <c r="B7120" s="3" t="n">
        <v>15</v>
      </c>
      <c r="C7120" s="3" t="s">
        <v>175</v>
      </c>
      <c r="D7120" s="4" t="n">
        <v>279.05</v>
      </c>
      <c r="E7120" s="4" t="n">
        <v>279.75</v>
      </c>
      <c r="F7120" s="4" t="n">
        <v>278.03</v>
      </c>
      <c r="G7120" s="4" t="n">
        <v>279.31</v>
      </c>
      <c r="H7120" s="5" t="n">
        <v>7093905</v>
      </c>
      <c r="I7120" s="3"/>
      <c r="J7120" s="3" t="n">
        <f aca="false">ROUND((G7120-G7119)/G7119*100,2)</f>
        <v>0.03</v>
      </c>
      <c r="K7120" s="3" t="str">
        <f aca="false">B7120&amp;"_"&amp;C7120</f>
        <v>15_2024-06-14</v>
      </c>
    </row>
    <row r="7121" customFormat="false" ht="15" hidden="false" customHeight="false" outlineLevel="0" collapsed="false">
      <c r="A7121" s="3" t="n">
        <v>7120</v>
      </c>
      <c r="B7121" s="3" t="n">
        <v>15</v>
      </c>
      <c r="C7121" s="3" t="s">
        <v>176</v>
      </c>
      <c r="D7121" s="4" t="n">
        <v>280.67</v>
      </c>
      <c r="E7121" s="4" t="n">
        <v>281.94</v>
      </c>
      <c r="F7121" s="4" t="n">
        <v>280.26</v>
      </c>
      <c r="G7121" s="4" t="n">
        <v>280.63</v>
      </c>
      <c r="H7121" s="5" t="n">
        <v>2068946</v>
      </c>
      <c r="I7121" s="3"/>
      <c r="J7121" s="3" t="n">
        <f aca="false">ROUND((G7121-G7120)/G7120*100,2)</f>
        <v>0.47</v>
      </c>
      <c r="K7121" s="3" t="str">
        <f aca="false">B7121&amp;"_"&amp;C7121</f>
        <v>15_2024-06-17</v>
      </c>
    </row>
    <row r="7122" customFormat="false" ht="15" hidden="false" customHeight="false" outlineLevel="0" collapsed="false">
      <c r="A7122" s="3" t="n">
        <v>7121</v>
      </c>
      <c r="B7122" s="3" t="n">
        <v>15</v>
      </c>
      <c r="C7122" s="3" t="s">
        <v>177</v>
      </c>
      <c r="D7122" s="4" t="n">
        <v>276.82</v>
      </c>
      <c r="E7122" s="4" t="n">
        <v>278.01</v>
      </c>
      <c r="F7122" s="4" t="n">
        <v>275.59</v>
      </c>
      <c r="G7122" s="4" t="n">
        <v>277.4</v>
      </c>
      <c r="H7122" s="5" t="n">
        <v>7118540</v>
      </c>
      <c r="I7122" s="3"/>
      <c r="J7122" s="3" t="n">
        <f aca="false">ROUND((G7122-G7121)/G7121*100,2)</f>
        <v>-1.15</v>
      </c>
      <c r="K7122" s="3" t="str">
        <f aca="false">B7122&amp;"_"&amp;C7122</f>
        <v>15_2024-06-18</v>
      </c>
    </row>
    <row r="7123" customFormat="false" ht="15" hidden="false" customHeight="false" outlineLevel="0" collapsed="false">
      <c r="A7123" s="3" t="n">
        <v>7122</v>
      </c>
      <c r="B7123" s="3" t="n">
        <v>15</v>
      </c>
      <c r="C7123" s="3" t="s">
        <v>178</v>
      </c>
      <c r="D7123" s="4" t="n">
        <v>274.01</v>
      </c>
      <c r="E7123" s="4" t="n">
        <v>275.09</v>
      </c>
      <c r="F7123" s="4" t="n">
        <v>273.13</v>
      </c>
      <c r="G7123" s="4" t="n">
        <v>274.24</v>
      </c>
      <c r="H7123" s="5" t="n">
        <v>3092944</v>
      </c>
      <c r="I7123" s="3"/>
      <c r="J7123" s="3" t="n">
        <f aca="false">ROUND((G7123-G7122)/G7122*100,2)</f>
        <v>-1.14</v>
      </c>
      <c r="K7123" s="3" t="str">
        <f aca="false">B7123&amp;"_"&amp;C7123</f>
        <v>15_2024-06-19</v>
      </c>
    </row>
    <row r="7124" customFormat="false" ht="15" hidden="false" customHeight="false" outlineLevel="0" collapsed="false">
      <c r="A7124" s="3" t="n">
        <v>7123</v>
      </c>
      <c r="B7124" s="3" t="n">
        <v>15</v>
      </c>
      <c r="C7124" s="3" t="s">
        <v>179</v>
      </c>
      <c r="D7124" s="4" t="n">
        <v>276.3</v>
      </c>
      <c r="E7124" s="4" t="n">
        <v>277.76</v>
      </c>
      <c r="F7124" s="4" t="n">
        <v>275.08</v>
      </c>
      <c r="G7124" s="4" t="n">
        <v>275.56</v>
      </c>
      <c r="H7124" s="5" t="n">
        <v>6988071</v>
      </c>
      <c r="I7124" s="3"/>
      <c r="J7124" s="3" t="n">
        <f aca="false">ROUND((G7124-G7123)/G7123*100,2)</f>
        <v>0.48</v>
      </c>
      <c r="K7124" s="3" t="str">
        <f aca="false">B7124&amp;"_"&amp;C7124</f>
        <v>15_2024-06-20</v>
      </c>
    </row>
    <row r="7125" customFormat="false" ht="15" hidden="false" customHeight="false" outlineLevel="0" collapsed="false">
      <c r="A7125" s="3" t="n">
        <v>7124</v>
      </c>
      <c r="B7125" s="3" t="n">
        <v>15</v>
      </c>
      <c r="C7125" s="3" t="s">
        <v>180</v>
      </c>
      <c r="D7125" s="4" t="n">
        <v>277.44</v>
      </c>
      <c r="E7125" s="4" t="n">
        <v>278.77</v>
      </c>
      <c r="F7125" s="4" t="n">
        <v>276.09</v>
      </c>
      <c r="G7125" s="4" t="n">
        <v>278.35</v>
      </c>
      <c r="H7125" s="5" t="n">
        <v>4166264</v>
      </c>
      <c r="I7125" s="3"/>
      <c r="J7125" s="3" t="n">
        <f aca="false">ROUND((G7125-G7124)/G7124*100,2)</f>
        <v>1.01</v>
      </c>
      <c r="K7125" s="3" t="str">
        <f aca="false">B7125&amp;"_"&amp;C7125</f>
        <v>15_2024-06-21</v>
      </c>
    </row>
    <row r="7126" customFormat="false" ht="15" hidden="false" customHeight="false" outlineLevel="0" collapsed="false">
      <c r="A7126" s="3" t="n">
        <v>7125</v>
      </c>
      <c r="B7126" s="3" t="n">
        <v>15</v>
      </c>
      <c r="C7126" s="3" t="s">
        <v>181</v>
      </c>
      <c r="D7126" s="4" t="n">
        <v>277.69</v>
      </c>
      <c r="E7126" s="4" t="n">
        <v>279.29</v>
      </c>
      <c r="F7126" s="4" t="n">
        <v>277.36</v>
      </c>
      <c r="G7126" s="4" t="n">
        <v>278.07</v>
      </c>
      <c r="H7126" s="5" t="n">
        <v>7020712</v>
      </c>
      <c r="I7126" s="3"/>
      <c r="J7126" s="3" t="n">
        <f aca="false">ROUND((G7126-G7125)/G7125*100,2)</f>
        <v>-0.1</v>
      </c>
      <c r="K7126" s="3" t="str">
        <f aca="false">B7126&amp;"_"&amp;C7126</f>
        <v>15_2024-06-24</v>
      </c>
    </row>
    <row r="7127" customFormat="false" ht="15" hidden="false" customHeight="false" outlineLevel="0" collapsed="false">
      <c r="A7127" s="3" t="n">
        <v>7126</v>
      </c>
      <c r="B7127" s="3" t="n">
        <v>15</v>
      </c>
      <c r="C7127" s="3" t="s">
        <v>182</v>
      </c>
      <c r="D7127" s="4" t="n">
        <v>276.23</v>
      </c>
      <c r="E7127" s="4" t="n">
        <v>277.11</v>
      </c>
      <c r="F7127" s="4" t="n">
        <v>275.77</v>
      </c>
      <c r="G7127" s="4" t="n">
        <v>276.34</v>
      </c>
      <c r="H7127" s="5" t="n">
        <v>4913477</v>
      </c>
      <c r="I7127" s="3"/>
      <c r="J7127" s="3" t="n">
        <f aca="false">ROUND((G7127-G7126)/G7126*100,2)</f>
        <v>-0.62</v>
      </c>
      <c r="K7127" s="3" t="str">
        <f aca="false">B7127&amp;"_"&amp;C7127</f>
        <v>15_2024-06-25</v>
      </c>
    </row>
    <row r="7128" customFormat="false" ht="15" hidden="false" customHeight="false" outlineLevel="0" collapsed="false">
      <c r="A7128" s="3" t="n">
        <v>7127</v>
      </c>
      <c r="B7128" s="3" t="n">
        <v>15</v>
      </c>
      <c r="C7128" s="3" t="s">
        <v>183</v>
      </c>
      <c r="D7128" s="4" t="n">
        <v>274.61</v>
      </c>
      <c r="E7128" s="4" t="n">
        <v>275.67</v>
      </c>
      <c r="F7128" s="4" t="n">
        <v>273.62</v>
      </c>
      <c r="G7128" s="4" t="n">
        <v>274.79</v>
      </c>
      <c r="H7128" s="5" t="n">
        <v>3234454</v>
      </c>
      <c r="I7128" s="3"/>
      <c r="J7128" s="3" t="n">
        <f aca="false">ROUND((G7128-G7127)/G7127*100,2)</f>
        <v>-0.56</v>
      </c>
      <c r="K7128" s="3" t="str">
        <f aca="false">B7128&amp;"_"&amp;C7128</f>
        <v>15_2024-06-26</v>
      </c>
    </row>
    <row r="7129" customFormat="false" ht="15" hidden="false" customHeight="false" outlineLevel="0" collapsed="false">
      <c r="A7129" s="3" t="n">
        <v>7128</v>
      </c>
      <c r="B7129" s="3" t="n">
        <v>15</v>
      </c>
      <c r="C7129" s="3" t="s">
        <v>184</v>
      </c>
      <c r="D7129" s="4" t="n">
        <v>274.07</v>
      </c>
      <c r="E7129" s="4" t="n">
        <v>275.67</v>
      </c>
      <c r="F7129" s="4" t="n">
        <v>272.88</v>
      </c>
      <c r="G7129" s="4" t="n">
        <v>273.43</v>
      </c>
      <c r="H7129" s="5" t="n">
        <v>4094561</v>
      </c>
      <c r="I7129" s="3"/>
      <c r="J7129" s="3" t="n">
        <f aca="false">ROUND((G7129-G7128)/G7128*100,2)</f>
        <v>-0.49</v>
      </c>
      <c r="K7129" s="3" t="str">
        <f aca="false">B7129&amp;"_"&amp;C7129</f>
        <v>15_2024-06-27</v>
      </c>
    </row>
    <row r="7130" customFormat="false" ht="15" hidden="false" customHeight="false" outlineLevel="0" collapsed="false">
      <c r="A7130" s="3" t="n">
        <v>7129</v>
      </c>
      <c r="B7130" s="3" t="n">
        <v>15</v>
      </c>
      <c r="C7130" s="3" t="s">
        <v>185</v>
      </c>
      <c r="D7130" s="4" t="n">
        <v>270.47</v>
      </c>
      <c r="E7130" s="4" t="n">
        <v>272.87</v>
      </c>
      <c r="F7130" s="4" t="n">
        <v>269.4</v>
      </c>
      <c r="G7130" s="4" t="n">
        <v>271.36</v>
      </c>
      <c r="H7130" s="5" t="n">
        <v>6299862</v>
      </c>
      <c r="I7130" s="3"/>
      <c r="J7130" s="3" t="n">
        <f aca="false">ROUND((G7130-G7129)/G7129*100,2)</f>
        <v>-0.76</v>
      </c>
      <c r="K7130" s="3" t="str">
        <f aca="false">B7130&amp;"_"&amp;C7130</f>
        <v>15_2024-06-28</v>
      </c>
    </row>
    <row r="7131" customFormat="false" ht="15" hidden="false" customHeight="false" outlineLevel="0" collapsed="false">
      <c r="A7131" s="3" t="n">
        <v>7130</v>
      </c>
      <c r="B7131" s="3" t="n">
        <v>15</v>
      </c>
      <c r="C7131" s="3" t="s">
        <v>186</v>
      </c>
      <c r="D7131" s="4" t="n">
        <v>271.57</v>
      </c>
      <c r="E7131" s="4" t="n">
        <v>272.67</v>
      </c>
      <c r="F7131" s="4" t="n">
        <v>271.23</v>
      </c>
      <c r="G7131" s="4" t="n">
        <v>272.11</v>
      </c>
      <c r="H7131" s="5" t="n">
        <v>7227627</v>
      </c>
      <c r="I7131" s="3"/>
      <c r="J7131" s="3" t="n">
        <f aca="false">ROUND((G7131-G7130)/G7130*100,2)</f>
        <v>0.28</v>
      </c>
      <c r="K7131" s="3" t="str">
        <f aca="false">B7131&amp;"_"&amp;C7131</f>
        <v>15_2024-07-01</v>
      </c>
    </row>
    <row r="7132" customFormat="false" ht="15" hidden="false" customHeight="false" outlineLevel="0" collapsed="false">
      <c r="A7132" s="3" t="n">
        <v>7131</v>
      </c>
      <c r="B7132" s="3" t="n">
        <v>15</v>
      </c>
      <c r="C7132" s="3" t="s">
        <v>187</v>
      </c>
      <c r="D7132" s="4" t="n">
        <v>269.29</v>
      </c>
      <c r="E7132" s="4" t="n">
        <v>270.78</v>
      </c>
      <c r="F7132" s="4" t="n">
        <v>268.27</v>
      </c>
      <c r="G7132" s="4" t="n">
        <v>269.11</v>
      </c>
      <c r="H7132" s="5" t="n">
        <v>6093636</v>
      </c>
      <c r="I7132" s="3"/>
      <c r="J7132" s="3" t="n">
        <f aca="false">ROUND((G7132-G7131)/G7131*100,2)</f>
        <v>-1.1</v>
      </c>
      <c r="K7132" s="3" t="str">
        <f aca="false">B7132&amp;"_"&amp;C7132</f>
        <v>15_2024-07-02</v>
      </c>
    </row>
    <row r="7133" customFormat="false" ht="15" hidden="false" customHeight="false" outlineLevel="0" collapsed="false">
      <c r="A7133" s="3" t="n">
        <v>7132</v>
      </c>
      <c r="B7133" s="3" t="n">
        <v>15</v>
      </c>
      <c r="C7133" s="3" t="s">
        <v>188</v>
      </c>
      <c r="D7133" s="4" t="n">
        <v>267.93</v>
      </c>
      <c r="E7133" s="4" t="n">
        <v>268.55</v>
      </c>
      <c r="F7133" s="4" t="n">
        <v>266.85</v>
      </c>
      <c r="G7133" s="4" t="n">
        <v>268.37</v>
      </c>
      <c r="H7133" s="5" t="n">
        <v>7747820</v>
      </c>
      <c r="I7133" s="3"/>
      <c r="J7133" s="3" t="n">
        <f aca="false">ROUND((G7133-G7132)/G7132*100,2)</f>
        <v>-0.27</v>
      </c>
      <c r="K7133" s="3" t="str">
        <f aca="false">B7133&amp;"_"&amp;C7133</f>
        <v>15_2024-07-03</v>
      </c>
    </row>
    <row r="7134" customFormat="false" ht="15" hidden="false" customHeight="false" outlineLevel="0" collapsed="false">
      <c r="A7134" s="3" t="n">
        <v>7133</v>
      </c>
      <c r="B7134" s="3" t="n">
        <v>15</v>
      </c>
      <c r="C7134" s="3" t="s">
        <v>189</v>
      </c>
      <c r="D7134" s="4" t="n">
        <v>267.09</v>
      </c>
      <c r="E7134" s="4" t="n">
        <v>267.91</v>
      </c>
      <c r="F7134" s="4" t="n">
        <v>266.33</v>
      </c>
      <c r="G7134" s="4" t="n">
        <v>267.57</v>
      </c>
      <c r="H7134" s="5" t="n">
        <v>5850572</v>
      </c>
      <c r="I7134" s="3"/>
      <c r="J7134" s="3" t="n">
        <f aca="false">ROUND((G7134-G7133)/G7133*100,2)</f>
        <v>-0.3</v>
      </c>
      <c r="K7134" s="3" t="str">
        <f aca="false">B7134&amp;"_"&amp;C7134</f>
        <v>15_2024-07-04</v>
      </c>
    </row>
    <row r="7135" customFormat="false" ht="15" hidden="false" customHeight="false" outlineLevel="0" collapsed="false">
      <c r="A7135" s="3" t="n">
        <v>7134</v>
      </c>
      <c r="B7135" s="3" t="n">
        <v>15</v>
      </c>
      <c r="C7135" s="3" t="s">
        <v>190</v>
      </c>
      <c r="D7135" s="4" t="n">
        <v>268.98</v>
      </c>
      <c r="E7135" s="4" t="n">
        <v>269.87</v>
      </c>
      <c r="F7135" s="4" t="n">
        <v>267.87</v>
      </c>
      <c r="G7135" s="4" t="n">
        <v>269.71</v>
      </c>
      <c r="H7135" s="5" t="n">
        <v>5451770</v>
      </c>
      <c r="I7135" s="3"/>
      <c r="J7135" s="3" t="n">
        <f aca="false">ROUND((G7135-G7134)/G7134*100,2)</f>
        <v>0.8</v>
      </c>
      <c r="K7135" s="3" t="str">
        <f aca="false">B7135&amp;"_"&amp;C7135</f>
        <v>15_2024-07-05</v>
      </c>
    </row>
    <row r="7136" customFormat="false" ht="15" hidden="false" customHeight="false" outlineLevel="0" collapsed="false">
      <c r="A7136" s="3" t="n">
        <v>7135</v>
      </c>
      <c r="B7136" s="3" t="n">
        <v>15</v>
      </c>
      <c r="C7136" s="3" t="s">
        <v>191</v>
      </c>
      <c r="D7136" s="4" t="n">
        <v>268.04</v>
      </c>
      <c r="E7136" s="4" t="n">
        <v>269.13</v>
      </c>
      <c r="F7136" s="4" t="n">
        <v>266.71</v>
      </c>
      <c r="G7136" s="4" t="n">
        <v>267.4</v>
      </c>
      <c r="H7136" s="5" t="n">
        <v>7423978</v>
      </c>
      <c r="I7136" s="3"/>
      <c r="J7136" s="3" t="n">
        <f aca="false">ROUND((G7136-G7135)/G7135*100,2)</f>
        <v>-0.86</v>
      </c>
      <c r="K7136" s="3" t="str">
        <f aca="false">B7136&amp;"_"&amp;C7136</f>
        <v>15_2024-07-08</v>
      </c>
    </row>
    <row r="7137" customFormat="false" ht="15" hidden="false" customHeight="false" outlineLevel="0" collapsed="false">
      <c r="A7137" s="3" t="n">
        <v>7136</v>
      </c>
      <c r="B7137" s="3" t="n">
        <v>15</v>
      </c>
      <c r="C7137" s="3" t="s">
        <v>192</v>
      </c>
      <c r="D7137" s="4" t="n">
        <v>267.56</v>
      </c>
      <c r="E7137" s="4" t="n">
        <v>268.18</v>
      </c>
      <c r="F7137" s="4" t="n">
        <v>266.56</v>
      </c>
      <c r="G7137" s="4" t="n">
        <v>267.37</v>
      </c>
      <c r="H7137" s="5" t="n">
        <v>1857786</v>
      </c>
      <c r="I7137" s="3"/>
      <c r="J7137" s="3" t="n">
        <f aca="false">ROUND((G7137-G7136)/G7136*100,2)</f>
        <v>-0.01</v>
      </c>
      <c r="K7137" s="3" t="str">
        <f aca="false">B7137&amp;"_"&amp;C7137</f>
        <v>15_2024-07-09</v>
      </c>
    </row>
    <row r="7138" customFormat="false" ht="15" hidden="false" customHeight="false" outlineLevel="0" collapsed="false">
      <c r="A7138" s="3" t="n">
        <v>7137</v>
      </c>
      <c r="B7138" s="3" t="n">
        <v>15</v>
      </c>
      <c r="C7138" s="3" t="s">
        <v>193</v>
      </c>
      <c r="D7138" s="4" t="n">
        <v>265.36</v>
      </c>
      <c r="E7138" s="4" t="n">
        <v>266.33</v>
      </c>
      <c r="F7138" s="4" t="n">
        <v>264.51</v>
      </c>
      <c r="G7138" s="4" t="n">
        <v>266.28</v>
      </c>
      <c r="H7138" s="5" t="n">
        <v>2988602</v>
      </c>
      <c r="I7138" s="3"/>
      <c r="J7138" s="3" t="n">
        <f aca="false">ROUND((G7138-G7137)/G7137*100,2)</f>
        <v>-0.41</v>
      </c>
      <c r="K7138" s="3" t="str">
        <f aca="false">B7138&amp;"_"&amp;C7138</f>
        <v>15_2024-07-10</v>
      </c>
    </row>
    <row r="7139" customFormat="false" ht="15" hidden="false" customHeight="false" outlineLevel="0" collapsed="false">
      <c r="A7139" s="3" t="n">
        <v>7138</v>
      </c>
      <c r="B7139" s="3" t="n">
        <v>15</v>
      </c>
      <c r="C7139" s="3" t="s">
        <v>194</v>
      </c>
      <c r="D7139" s="4" t="n">
        <v>268.14</v>
      </c>
      <c r="E7139" s="4" t="n">
        <v>269.62</v>
      </c>
      <c r="F7139" s="4" t="n">
        <v>266.41</v>
      </c>
      <c r="G7139" s="4" t="n">
        <v>267.08</v>
      </c>
      <c r="H7139" s="5" t="n">
        <v>7497834</v>
      </c>
      <c r="I7139" s="3"/>
      <c r="J7139" s="3" t="n">
        <f aca="false">ROUND((G7139-G7138)/G7138*100,2)</f>
        <v>0.3</v>
      </c>
      <c r="K7139" s="3" t="str">
        <f aca="false">B7139&amp;"_"&amp;C7139</f>
        <v>15_2024-07-11</v>
      </c>
    </row>
    <row r="7140" customFormat="false" ht="15" hidden="false" customHeight="false" outlineLevel="0" collapsed="false">
      <c r="A7140" s="3" t="n">
        <v>7139</v>
      </c>
      <c r="B7140" s="3" t="n">
        <v>15</v>
      </c>
      <c r="C7140" s="3" t="s">
        <v>195</v>
      </c>
      <c r="D7140" s="4" t="n">
        <v>267.47</v>
      </c>
      <c r="E7140" s="4" t="n">
        <v>268.61</v>
      </c>
      <c r="F7140" s="4" t="n">
        <v>267.22</v>
      </c>
      <c r="G7140" s="4" t="n">
        <v>267.84</v>
      </c>
      <c r="H7140" s="5" t="n">
        <v>6739364</v>
      </c>
      <c r="I7140" s="3"/>
      <c r="J7140" s="3" t="n">
        <f aca="false">ROUND((G7140-G7139)/G7139*100,2)</f>
        <v>0.28</v>
      </c>
      <c r="K7140" s="3" t="str">
        <f aca="false">B7140&amp;"_"&amp;C7140</f>
        <v>15_2024-07-12</v>
      </c>
    </row>
    <row r="7141" customFormat="false" ht="15" hidden="false" customHeight="false" outlineLevel="0" collapsed="false">
      <c r="A7141" s="3" t="n">
        <v>7140</v>
      </c>
      <c r="B7141" s="3" t="n">
        <v>15</v>
      </c>
      <c r="C7141" s="3" t="s">
        <v>196</v>
      </c>
      <c r="D7141" s="4" t="n">
        <v>268.6</v>
      </c>
      <c r="E7141" s="4" t="n">
        <v>268.84</v>
      </c>
      <c r="F7141" s="4" t="n">
        <v>267.25</v>
      </c>
      <c r="G7141" s="4" t="n">
        <v>268.49</v>
      </c>
      <c r="H7141" s="5" t="n">
        <v>6800497</v>
      </c>
      <c r="I7141" s="3"/>
      <c r="J7141" s="3" t="n">
        <f aca="false">ROUND((G7141-G7140)/G7140*100,2)</f>
        <v>0.24</v>
      </c>
      <c r="K7141" s="3" t="str">
        <f aca="false">B7141&amp;"_"&amp;C7141</f>
        <v>15_2024-07-15</v>
      </c>
    </row>
    <row r="7142" customFormat="false" ht="15" hidden="false" customHeight="false" outlineLevel="0" collapsed="false">
      <c r="A7142" s="3" t="n">
        <v>7141</v>
      </c>
      <c r="B7142" s="3" t="n">
        <v>15</v>
      </c>
      <c r="C7142" s="3" t="s">
        <v>197</v>
      </c>
      <c r="D7142" s="4" t="n">
        <v>269.63</v>
      </c>
      <c r="E7142" s="4" t="n">
        <v>270.67</v>
      </c>
      <c r="F7142" s="4" t="n">
        <v>268.64</v>
      </c>
      <c r="G7142" s="4" t="n">
        <v>269.5</v>
      </c>
      <c r="H7142" s="5" t="n">
        <v>3252736</v>
      </c>
      <c r="I7142" s="3"/>
      <c r="J7142" s="3" t="n">
        <f aca="false">ROUND((G7142-G7141)/G7141*100,2)</f>
        <v>0.38</v>
      </c>
      <c r="K7142" s="3" t="str">
        <f aca="false">B7142&amp;"_"&amp;C7142</f>
        <v>15_2024-07-16</v>
      </c>
    </row>
    <row r="7143" customFormat="false" ht="15" hidden="false" customHeight="false" outlineLevel="0" collapsed="false">
      <c r="A7143" s="3" t="n">
        <v>7142</v>
      </c>
      <c r="B7143" s="3" t="n">
        <v>15</v>
      </c>
      <c r="C7143" s="3" t="s">
        <v>198</v>
      </c>
      <c r="D7143" s="4" t="n">
        <v>271.52</v>
      </c>
      <c r="E7143" s="4" t="n">
        <v>271.94</v>
      </c>
      <c r="F7143" s="4" t="n">
        <v>269.64</v>
      </c>
      <c r="G7143" s="4" t="n">
        <v>271.19</v>
      </c>
      <c r="H7143" s="5" t="n">
        <v>4868749</v>
      </c>
      <c r="I7143" s="3"/>
      <c r="J7143" s="3" t="n">
        <f aca="false">ROUND((G7143-G7142)/G7142*100,2)</f>
        <v>0.63</v>
      </c>
      <c r="K7143" s="3" t="str">
        <f aca="false">B7143&amp;"_"&amp;C7143</f>
        <v>15_2024-07-17</v>
      </c>
    </row>
    <row r="7144" customFormat="false" ht="15" hidden="false" customHeight="false" outlineLevel="0" collapsed="false">
      <c r="A7144" s="3" t="n">
        <v>7143</v>
      </c>
      <c r="B7144" s="3" t="n">
        <v>15</v>
      </c>
      <c r="C7144" s="3" t="s">
        <v>199</v>
      </c>
      <c r="D7144" s="4" t="n">
        <v>270.39</v>
      </c>
      <c r="E7144" s="4" t="n">
        <v>270.86</v>
      </c>
      <c r="F7144" s="4" t="n">
        <v>268.93</v>
      </c>
      <c r="G7144" s="4" t="n">
        <v>270.09</v>
      </c>
      <c r="H7144" s="5" t="n">
        <v>3107560</v>
      </c>
      <c r="I7144" s="3"/>
      <c r="J7144" s="3" t="n">
        <f aca="false">ROUND((G7144-G7143)/G7143*100,2)</f>
        <v>-0.41</v>
      </c>
      <c r="K7144" s="3" t="str">
        <f aca="false">B7144&amp;"_"&amp;C7144</f>
        <v>15_2024-07-18</v>
      </c>
    </row>
    <row r="7145" customFormat="false" ht="15" hidden="false" customHeight="false" outlineLevel="0" collapsed="false">
      <c r="A7145" s="3" t="n">
        <v>7144</v>
      </c>
      <c r="B7145" s="3" t="n">
        <v>15</v>
      </c>
      <c r="C7145" s="3" t="s">
        <v>200</v>
      </c>
      <c r="D7145" s="4" t="n">
        <v>270.07</v>
      </c>
      <c r="E7145" s="4" t="n">
        <v>271.33</v>
      </c>
      <c r="F7145" s="4" t="n">
        <v>267.59</v>
      </c>
      <c r="G7145" s="4" t="n">
        <v>269</v>
      </c>
      <c r="H7145" s="5" t="n">
        <v>1949757</v>
      </c>
      <c r="I7145" s="3"/>
      <c r="J7145" s="3" t="n">
        <f aca="false">ROUND((G7145-G7144)/G7144*100,2)</f>
        <v>-0.4</v>
      </c>
      <c r="K7145" s="3" t="str">
        <f aca="false">B7145&amp;"_"&amp;C7145</f>
        <v>15_2024-07-19</v>
      </c>
    </row>
    <row r="7146" customFormat="false" ht="15" hidden="false" customHeight="false" outlineLevel="0" collapsed="false">
      <c r="A7146" s="3" t="n">
        <v>7145</v>
      </c>
      <c r="B7146" s="3" t="n">
        <v>15</v>
      </c>
      <c r="C7146" s="3" t="s">
        <v>201</v>
      </c>
      <c r="D7146" s="4" t="n">
        <v>269.57</v>
      </c>
      <c r="E7146" s="4" t="n">
        <v>269.92</v>
      </c>
      <c r="F7146" s="4" t="n">
        <v>267.49</v>
      </c>
      <c r="G7146" s="4" t="n">
        <v>268.94</v>
      </c>
      <c r="H7146" s="5" t="n">
        <v>2024013</v>
      </c>
      <c r="I7146" s="3"/>
      <c r="J7146" s="3" t="n">
        <f aca="false">ROUND((G7146-G7145)/G7145*100,2)</f>
        <v>-0.02</v>
      </c>
      <c r="K7146" s="3" t="str">
        <f aca="false">B7146&amp;"_"&amp;C7146</f>
        <v>15_2024-07-22</v>
      </c>
    </row>
    <row r="7147" customFormat="false" ht="15" hidden="false" customHeight="false" outlineLevel="0" collapsed="false">
      <c r="A7147" s="3" t="n">
        <v>7146</v>
      </c>
      <c r="B7147" s="3" t="n">
        <v>15</v>
      </c>
      <c r="C7147" s="3" t="s">
        <v>202</v>
      </c>
      <c r="D7147" s="4" t="n">
        <v>268.51</v>
      </c>
      <c r="E7147" s="4" t="n">
        <v>269.1</v>
      </c>
      <c r="F7147" s="4" t="n">
        <v>267.8</v>
      </c>
      <c r="G7147" s="4" t="n">
        <v>268.45</v>
      </c>
      <c r="H7147" s="5" t="n">
        <v>4205142</v>
      </c>
      <c r="I7147" s="3"/>
      <c r="J7147" s="3" t="n">
        <f aca="false">ROUND((G7147-G7146)/G7146*100,2)</f>
        <v>-0.18</v>
      </c>
      <c r="K7147" s="3" t="str">
        <f aca="false">B7147&amp;"_"&amp;C7147</f>
        <v>15_2024-07-23</v>
      </c>
    </row>
    <row r="7148" customFormat="false" ht="15" hidden="false" customHeight="false" outlineLevel="0" collapsed="false">
      <c r="A7148" s="3" t="n">
        <v>7147</v>
      </c>
      <c r="B7148" s="3" t="n">
        <v>15</v>
      </c>
      <c r="C7148" s="3" t="s">
        <v>203</v>
      </c>
      <c r="D7148" s="4" t="n">
        <v>268.23</v>
      </c>
      <c r="E7148" s="4" t="n">
        <v>269.57</v>
      </c>
      <c r="F7148" s="4" t="n">
        <v>267.28</v>
      </c>
      <c r="G7148" s="4" t="n">
        <v>267.69</v>
      </c>
      <c r="H7148" s="5" t="n">
        <v>5824897</v>
      </c>
      <c r="I7148" s="3"/>
      <c r="J7148" s="3" t="n">
        <f aca="false">ROUND((G7148-G7147)/G7147*100,2)</f>
        <v>-0.28</v>
      </c>
      <c r="K7148" s="3" t="str">
        <f aca="false">B7148&amp;"_"&amp;C7148</f>
        <v>15_2024-07-24</v>
      </c>
    </row>
    <row r="7149" customFormat="false" ht="15" hidden="false" customHeight="false" outlineLevel="0" collapsed="false">
      <c r="A7149" s="3" t="n">
        <v>7148</v>
      </c>
      <c r="B7149" s="3" t="n">
        <v>15</v>
      </c>
      <c r="C7149" s="3" t="s">
        <v>204</v>
      </c>
      <c r="D7149" s="4" t="n">
        <v>268.54</v>
      </c>
      <c r="E7149" s="4" t="n">
        <v>268.98</v>
      </c>
      <c r="F7149" s="4" t="n">
        <v>267.31</v>
      </c>
      <c r="G7149" s="4" t="n">
        <v>267.8</v>
      </c>
      <c r="H7149" s="5" t="n">
        <v>535834</v>
      </c>
      <c r="I7149" s="3"/>
      <c r="J7149" s="3" t="n">
        <f aca="false">ROUND((G7149-G7148)/G7148*100,2)</f>
        <v>0.04</v>
      </c>
      <c r="K7149" s="3" t="str">
        <f aca="false">B7149&amp;"_"&amp;C7149</f>
        <v>15_2024-07-25</v>
      </c>
    </row>
    <row r="7150" customFormat="false" ht="15" hidden="false" customHeight="false" outlineLevel="0" collapsed="false">
      <c r="A7150" s="3" t="n">
        <v>7149</v>
      </c>
      <c r="B7150" s="3" t="n">
        <v>15</v>
      </c>
      <c r="C7150" s="3" t="s">
        <v>205</v>
      </c>
      <c r="D7150" s="4" t="n">
        <v>268.45</v>
      </c>
      <c r="E7150" s="4" t="n">
        <v>269.04</v>
      </c>
      <c r="F7150" s="4" t="n">
        <v>267.77</v>
      </c>
      <c r="G7150" s="4" t="n">
        <v>267.84</v>
      </c>
      <c r="H7150" s="5" t="n">
        <v>2288312</v>
      </c>
      <c r="I7150" s="3"/>
      <c r="J7150" s="3" t="n">
        <f aca="false">ROUND((G7150-G7149)/G7149*100,2)</f>
        <v>0.01</v>
      </c>
      <c r="K7150" s="3" t="str">
        <f aca="false">B7150&amp;"_"&amp;C7150</f>
        <v>15_2024-07-26</v>
      </c>
    </row>
    <row r="7151" customFormat="false" ht="15" hidden="false" customHeight="false" outlineLevel="0" collapsed="false">
      <c r="A7151" s="3" t="n">
        <v>7150</v>
      </c>
      <c r="B7151" s="3" t="n">
        <v>15</v>
      </c>
      <c r="C7151" s="3" t="s">
        <v>206</v>
      </c>
      <c r="D7151" s="4" t="n">
        <v>267.4</v>
      </c>
      <c r="E7151" s="4" t="n">
        <v>267.6</v>
      </c>
      <c r="F7151" s="4" t="n">
        <v>265.47</v>
      </c>
      <c r="G7151" s="4" t="n">
        <v>266.63</v>
      </c>
      <c r="H7151" s="5" t="n">
        <v>2842614</v>
      </c>
      <c r="I7151" s="3"/>
      <c r="J7151" s="3" t="n">
        <f aca="false">ROUND((G7151-G7150)/G7150*100,2)</f>
        <v>-0.45</v>
      </c>
      <c r="K7151" s="3" t="str">
        <f aca="false">B7151&amp;"_"&amp;C7151</f>
        <v>15_2024-07-29</v>
      </c>
    </row>
    <row r="7152" customFormat="false" ht="15" hidden="false" customHeight="false" outlineLevel="0" collapsed="false">
      <c r="A7152" s="3" t="n">
        <v>7151</v>
      </c>
      <c r="B7152" s="3" t="n">
        <v>15</v>
      </c>
      <c r="C7152" s="3" t="s">
        <v>207</v>
      </c>
      <c r="D7152" s="4" t="n">
        <v>268.03</v>
      </c>
      <c r="E7152" s="4" t="n">
        <v>268.81</v>
      </c>
      <c r="F7152" s="4" t="n">
        <v>266.04</v>
      </c>
      <c r="G7152" s="4" t="n">
        <v>266.98</v>
      </c>
      <c r="H7152" s="5" t="n">
        <v>4430409</v>
      </c>
      <c r="I7152" s="3"/>
      <c r="J7152" s="3" t="n">
        <f aca="false">ROUND((G7152-G7151)/G7151*100,2)</f>
        <v>0.13</v>
      </c>
      <c r="K7152" s="3" t="str">
        <f aca="false">B7152&amp;"_"&amp;C7152</f>
        <v>15_2024-07-30</v>
      </c>
    </row>
    <row r="7153" customFormat="false" ht="15" hidden="false" customHeight="false" outlineLevel="0" collapsed="false">
      <c r="A7153" s="3" t="n">
        <v>7152</v>
      </c>
      <c r="B7153" s="3" t="n">
        <v>15</v>
      </c>
      <c r="C7153" s="3" t="s">
        <v>208</v>
      </c>
      <c r="D7153" s="4" t="n">
        <v>264.61</v>
      </c>
      <c r="E7153" s="4" t="n">
        <v>266.5</v>
      </c>
      <c r="F7153" s="4" t="n">
        <v>263.81</v>
      </c>
      <c r="G7153" s="4" t="n">
        <v>265.33</v>
      </c>
      <c r="H7153" s="5" t="n">
        <v>7237816</v>
      </c>
      <c r="I7153" s="3"/>
      <c r="J7153" s="3" t="n">
        <f aca="false">ROUND((G7153-G7152)/G7152*100,2)</f>
        <v>-0.62</v>
      </c>
      <c r="K7153" s="3" t="str">
        <f aca="false">B7153&amp;"_"&amp;C7153</f>
        <v>15_2024-07-31</v>
      </c>
    </row>
    <row r="7154" customFormat="false" ht="15" hidden="false" customHeight="false" outlineLevel="0" collapsed="false">
      <c r="A7154" s="3" t="n">
        <v>7153</v>
      </c>
      <c r="B7154" s="3" t="n">
        <v>15</v>
      </c>
      <c r="C7154" s="3" t="s">
        <v>209</v>
      </c>
      <c r="D7154" s="4" t="n">
        <v>265.3</v>
      </c>
      <c r="E7154" s="4" t="n">
        <v>265.72</v>
      </c>
      <c r="F7154" s="4" t="n">
        <v>264.87</v>
      </c>
      <c r="G7154" s="4" t="n">
        <v>265.39</v>
      </c>
      <c r="H7154" s="5" t="n">
        <v>7961670</v>
      </c>
      <c r="I7154" s="3"/>
      <c r="J7154" s="3" t="n">
        <f aca="false">ROUND((G7154-G7153)/G7153*100,2)</f>
        <v>0.02</v>
      </c>
      <c r="K7154" s="3" t="str">
        <f aca="false">B7154&amp;"_"&amp;C7154</f>
        <v>15_2024-08-01</v>
      </c>
    </row>
    <row r="7155" customFormat="false" ht="15" hidden="false" customHeight="false" outlineLevel="0" collapsed="false">
      <c r="A7155" s="3" t="n">
        <v>7154</v>
      </c>
      <c r="B7155" s="3" t="n">
        <v>15</v>
      </c>
      <c r="C7155" s="3" t="s">
        <v>210</v>
      </c>
      <c r="D7155" s="4" t="n">
        <v>264.55</v>
      </c>
      <c r="E7155" s="4" t="n">
        <v>265.46</v>
      </c>
      <c r="F7155" s="4" t="n">
        <v>262.93</v>
      </c>
      <c r="G7155" s="4" t="n">
        <v>264.1</v>
      </c>
      <c r="H7155" s="5" t="n">
        <v>1619014</v>
      </c>
      <c r="I7155" s="3"/>
      <c r="J7155" s="3" t="n">
        <f aca="false">ROUND((G7155-G7154)/G7154*100,2)</f>
        <v>-0.49</v>
      </c>
      <c r="K7155" s="3" t="str">
        <f aca="false">B7155&amp;"_"&amp;C7155</f>
        <v>15_2024-08-02</v>
      </c>
    </row>
    <row r="7156" customFormat="false" ht="15" hidden="false" customHeight="false" outlineLevel="0" collapsed="false">
      <c r="A7156" s="3" t="n">
        <v>7155</v>
      </c>
      <c r="B7156" s="3" t="n">
        <v>15</v>
      </c>
      <c r="C7156" s="3" t="s">
        <v>211</v>
      </c>
      <c r="D7156" s="4" t="n">
        <v>265.43</v>
      </c>
      <c r="E7156" s="4" t="n">
        <v>266.9</v>
      </c>
      <c r="F7156" s="4" t="n">
        <v>263.92</v>
      </c>
      <c r="G7156" s="4" t="n">
        <v>264.69</v>
      </c>
      <c r="H7156" s="5" t="n">
        <v>1961796</v>
      </c>
      <c r="I7156" s="3"/>
      <c r="J7156" s="3" t="n">
        <f aca="false">ROUND((G7156-G7155)/G7155*100,2)</f>
        <v>0.22</v>
      </c>
      <c r="K7156" s="3" t="str">
        <f aca="false">B7156&amp;"_"&amp;C7156</f>
        <v>15_2024-08-05</v>
      </c>
    </row>
    <row r="7157" customFormat="false" ht="15" hidden="false" customHeight="false" outlineLevel="0" collapsed="false">
      <c r="A7157" s="3" t="n">
        <v>7156</v>
      </c>
      <c r="B7157" s="3" t="n">
        <v>15</v>
      </c>
      <c r="C7157" s="3" t="s">
        <v>212</v>
      </c>
      <c r="D7157" s="4" t="n">
        <v>263.98</v>
      </c>
      <c r="E7157" s="4" t="n">
        <v>265.16</v>
      </c>
      <c r="F7157" s="4" t="n">
        <v>262.59</v>
      </c>
      <c r="G7157" s="4" t="n">
        <v>264.16</v>
      </c>
      <c r="H7157" s="5" t="n">
        <v>7938408</v>
      </c>
      <c r="I7157" s="3"/>
      <c r="J7157" s="3" t="n">
        <f aca="false">ROUND((G7157-G7156)/G7156*100,2)</f>
        <v>-0.2</v>
      </c>
      <c r="K7157" s="3" t="str">
        <f aca="false">B7157&amp;"_"&amp;C7157</f>
        <v>15_2024-08-06</v>
      </c>
    </row>
    <row r="7158" customFormat="false" ht="15" hidden="false" customHeight="false" outlineLevel="0" collapsed="false">
      <c r="A7158" s="3" t="n">
        <v>7157</v>
      </c>
      <c r="B7158" s="3" t="n">
        <v>15</v>
      </c>
      <c r="C7158" s="3" t="s">
        <v>213</v>
      </c>
      <c r="D7158" s="4" t="n">
        <v>260.71</v>
      </c>
      <c r="E7158" s="4" t="n">
        <v>262.02</v>
      </c>
      <c r="F7158" s="4" t="n">
        <v>259.39</v>
      </c>
      <c r="G7158" s="4" t="n">
        <v>260.7</v>
      </c>
      <c r="H7158" s="5" t="n">
        <v>5766848</v>
      </c>
      <c r="I7158" s="3"/>
      <c r="J7158" s="3" t="n">
        <f aca="false">ROUND((G7158-G7157)/G7157*100,2)</f>
        <v>-1.31</v>
      </c>
      <c r="K7158" s="3" t="str">
        <f aca="false">B7158&amp;"_"&amp;C7158</f>
        <v>15_2024-08-07</v>
      </c>
    </row>
    <row r="7159" customFormat="false" ht="15" hidden="false" customHeight="false" outlineLevel="0" collapsed="false">
      <c r="A7159" s="3" t="n">
        <v>7158</v>
      </c>
      <c r="B7159" s="3" t="n">
        <v>15</v>
      </c>
      <c r="C7159" s="3" t="s">
        <v>214</v>
      </c>
      <c r="D7159" s="4" t="n">
        <v>262.93</v>
      </c>
      <c r="E7159" s="4" t="n">
        <v>264.46</v>
      </c>
      <c r="F7159" s="4" t="n">
        <v>261.63</v>
      </c>
      <c r="G7159" s="4" t="n">
        <v>262.01</v>
      </c>
      <c r="H7159" s="5" t="n">
        <v>5501187</v>
      </c>
      <c r="I7159" s="3"/>
      <c r="J7159" s="3" t="n">
        <f aca="false">ROUND((G7159-G7158)/G7158*100,2)</f>
        <v>0.5</v>
      </c>
      <c r="K7159" s="3" t="str">
        <f aca="false">B7159&amp;"_"&amp;C7159</f>
        <v>15_2024-08-08</v>
      </c>
    </row>
    <row r="7160" customFormat="false" ht="15" hidden="false" customHeight="false" outlineLevel="0" collapsed="false">
      <c r="A7160" s="3" t="n">
        <v>7159</v>
      </c>
      <c r="B7160" s="3" t="n">
        <v>15</v>
      </c>
      <c r="C7160" s="3" t="s">
        <v>215</v>
      </c>
      <c r="D7160" s="4" t="n">
        <v>265.71</v>
      </c>
      <c r="E7160" s="4" t="n">
        <v>266.23</v>
      </c>
      <c r="F7160" s="4" t="n">
        <v>263.44</v>
      </c>
      <c r="G7160" s="4" t="n">
        <v>264.99</v>
      </c>
      <c r="H7160" s="5" t="n">
        <v>6086420</v>
      </c>
      <c r="I7160" s="3"/>
      <c r="J7160" s="3" t="n">
        <f aca="false">ROUND((G7160-G7159)/G7159*100,2)</f>
        <v>1.14</v>
      </c>
      <c r="K7160" s="3" t="str">
        <f aca="false">B7160&amp;"_"&amp;C7160</f>
        <v>15_2024-08-09</v>
      </c>
    </row>
    <row r="7161" customFormat="false" ht="15" hidden="false" customHeight="false" outlineLevel="0" collapsed="false">
      <c r="A7161" s="3" t="n">
        <v>7160</v>
      </c>
      <c r="B7161" s="3" t="n">
        <v>15</v>
      </c>
      <c r="C7161" s="3" t="s">
        <v>216</v>
      </c>
      <c r="D7161" s="4" t="n">
        <v>262.44</v>
      </c>
      <c r="E7161" s="4" t="n">
        <v>264.21</v>
      </c>
      <c r="F7161" s="4" t="n">
        <v>261.51</v>
      </c>
      <c r="G7161" s="4" t="n">
        <v>263.19</v>
      </c>
      <c r="H7161" s="5" t="n">
        <v>6470711</v>
      </c>
      <c r="I7161" s="3"/>
      <c r="J7161" s="3" t="n">
        <f aca="false">ROUND((G7161-G7160)/G7160*100,2)</f>
        <v>-0.68</v>
      </c>
      <c r="K7161" s="3" t="str">
        <f aca="false">B7161&amp;"_"&amp;C7161</f>
        <v>15_2024-08-12</v>
      </c>
    </row>
    <row r="7162" customFormat="false" ht="15" hidden="false" customHeight="false" outlineLevel="0" collapsed="false">
      <c r="A7162" s="3" t="n">
        <v>7161</v>
      </c>
      <c r="B7162" s="3" t="n">
        <v>15</v>
      </c>
      <c r="C7162" s="3" t="s">
        <v>217</v>
      </c>
      <c r="D7162" s="4" t="n">
        <v>261.81</v>
      </c>
      <c r="E7162" s="4" t="n">
        <v>263.12</v>
      </c>
      <c r="F7162" s="4" t="n">
        <v>260.69</v>
      </c>
      <c r="G7162" s="4" t="n">
        <v>262.61</v>
      </c>
      <c r="H7162" s="5" t="n">
        <v>515168</v>
      </c>
      <c r="I7162" s="3"/>
      <c r="J7162" s="3" t="n">
        <f aca="false">ROUND((G7162-G7161)/G7161*100,2)</f>
        <v>-0.22</v>
      </c>
      <c r="K7162" s="3" t="str">
        <f aca="false">B7162&amp;"_"&amp;C7162</f>
        <v>15_2024-08-13</v>
      </c>
    </row>
    <row r="7163" customFormat="false" ht="15" hidden="false" customHeight="false" outlineLevel="0" collapsed="false">
      <c r="A7163" s="3" t="n">
        <v>7162</v>
      </c>
      <c r="B7163" s="3" t="n">
        <v>15</v>
      </c>
      <c r="C7163" s="3" t="s">
        <v>218</v>
      </c>
      <c r="D7163" s="4" t="n">
        <v>261.24</v>
      </c>
      <c r="E7163" s="4" t="n">
        <v>261.98</v>
      </c>
      <c r="F7163" s="4" t="n">
        <v>259.5</v>
      </c>
      <c r="G7163" s="4" t="n">
        <v>260.95</v>
      </c>
      <c r="H7163" s="5" t="n">
        <v>5754800</v>
      </c>
      <c r="I7163" s="3"/>
      <c r="J7163" s="3" t="n">
        <f aca="false">ROUND((G7163-G7162)/G7162*100,2)</f>
        <v>-0.63</v>
      </c>
      <c r="K7163" s="3" t="str">
        <f aca="false">B7163&amp;"_"&amp;C7163</f>
        <v>15_2024-08-14</v>
      </c>
    </row>
    <row r="7164" customFormat="false" ht="15" hidden="false" customHeight="false" outlineLevel="0" collapsed="false">
      <c r="A7164" s="3" t="n">
        <v>7163</v>
      </c>
      <c r="B7164" s="3" t="n">
        <v>15</v>
      </c>
      <c r="C7164" s="3" t="s">
        <v>219</v>
      </c>
      <c r="D7164" s="4" t="n">
        <v>260.13</v>
      </c>
      <c r="E7164" s="4" t="n">
        <v>261.43</v>
      </c>
      <c r="F7164" s="4" t="n">
        <v>258.89</v>
      </c>
      <c r="G7164" s="4" t="n">
        <v>260.84</v>
      </c>
      <c r="H7164" s="5" t="n">
        <v>850560</v>
      </c>
      <c r="I7164" s="3"/>
      <c r="J7164" s="3" t="n">
        <f aca="false">ROUND((G7164-G7163)/G7163*100,2)</f>
        <v>-0.04</v>
      </c>
      <c r="K7164" s="3" t="str">
        <f aca="false">B7164&amp;"_"&amp;C7164</f>
        <v>15_2024-08-15</v>
      </c>
    </row>
    <row r="7165" customFormat="false" ht="15" hidden="false" customHeight="false" outlineLevel="0" collapsed="false">
      <c r="A7165" s="3" t="n">
        <v>7164</v>
      </c>
      <c r="B7165" s="3" t="n">
        <v>15</v>
      </c>
      <c r="C7165" s="3" t="s">
        <v>220</v>
      </c>
      <c r="D7165" s="4" t="n">
        <v>264.12</v>
      </c>
      <c r="E7165" s="4" t="n">
        <v>266.36</v>
      </c>
      <c r="F7165" s="4" t="n">
        <v>263.47</v>
      </c>
      <c r="G7165" s="4" t="n">
        <v>264.92</v>
      </c>
      <c r="H7165" s="5" t="n">
        <v>3476343</v>
      </c>
      <c r="I7165" s="3"/>
      <c r="J7165" s="3" t="n">
        <f aca="false">ROUND((G7165-G7164)/G7164*100,2)</f>
        <v>1.56</v>
      </c>
      <c r="K7165" s="3" t="str">
        <f aca="false">B7165&amp;"_"&amp;C7165</f>
        <v>15_2024-08-16</v>
      </c>
    </row>
    <row r="7166" customFormat="false" ht="15" hidden="false" customHeight="false" outlineLevel="0" collapsed="false">
      <c r="A7166" s="3" t="n">
        <v>7165</v>
      </c>
      <c r="B7166" s="3" t="n">
        <v>15</v>
      </c>
      <c r="C7166" s="3" t="s">
        <v>221</v>
      </c>
      <c r="D7166" s="4" t="n">
        <v>263.47</v>
      </c>
      <c r="E7166" s="4" t="n">
        <v>265.09</v>
      </c>
      <c r="F7166" s="4" t="n">
        <v>262.78</v>
      </c>
      <c r="G7166" s="4" t="n">
        <v>263.51</v>
      </c>
      <c r="H7166" s="5" t="n">
        <v>7929594</v>
      </c>
      <c r="I7166" s="3"/>
      <c r="J7166" s="3" t="n">
        <f aca="false">ROUND((G7166-G7165)/G7165*100,2)</f>
        <v>-0.53</v>
      </c>
      <c r="K7166" s="3" t="str">
        <f aca="false">B7166&amp;"_"&amp;C7166</f>
        <v>15_2024-08-19</v>
      </c>
    </row>
    <row r="7167" customFormat="false" ht="15" hidden="false" customHeight="false" outlineLevel="0" collapsed="false">
      <c r="A7167" s="3" t="n">
        <v>7166</v>
      </c>
      <c r="B7167" s="3" t="n">
        <v>15</v>
      </c>
      <c r="C7167" s="3" t="s">
        <v>222</v>
      </c>
      <c r="D7167" s="4" t="n">
        <v>264.44</v>
      </c>
      <c r="E7167" s="4" t="n">
        <v>265.35</v>
      </c>
      <c r="F7167" s="4" t="n">
        <v>262.52</v>
      </c>
      <c r="G7167" s="4" t="n">
        <v>263.64</v>
      </c>
      <c r="H7167" s="5" t="n">
        <v>5663986</v>
      </c>
      <c r="I7167" s="3"/>
      <c r="J7167" s="3" t="n">
        <f aca="false">ROUND((G7167-G7166)/G7166*100,2)</f>
        <v>0.05</v>
      </c>
      <c r="K7167" s="3" t="str">
        <f aca="false">B7167&amp;"_"&amp;C7167</f>
        <v>15_2024-08-20</v>
      </c>
    </row>
    <row r="7168" customFormat="false" ht="15" hidden="false" customHeight="false" outlineLevel="0" collapsed="false">
      <c r="A7168" s="3" t="n">
        <v>7167</v>
      </c>
      <c r="B7168" s="3" t="n">
        <v>15</v>
      </c>
      <c r="C7168" s="3" t="s">
        <v>223</v>
      </c>
      <c r="D7168" s="4" t="n">
        <v>265.56</v>
      </c>
      <c r="E7168" s="4" t="n">
        <v>266.08</v>
      </c>
      <c r="F7168" s="4" t="n">
        <v>264.39</v>
      </c>
      <c r="G7168" s="4" t="n">
        <v>265.05</v>
      </c>
      <c r="H7168" s="5" t="n">
        <v>6475678</v>
      </c>
      <c r="I7168" s="3"/>
      <c r="J7168" s="3" t="n">
        <f aca="false">ROUND((G7168-G7167)/G7167*100,2)</f>
        <v>0.53</v>
      </c>
      <c r="K7168" s="3" t="str">
        <f aca="false">B7168&amp;"_"&amp;C7168</f>
        <v>15_2024-08-21</v>
      </c>
    </row>
    <row r="7169" customFormat="false" ht="15" hidden="false" customHeight="false" outlineLevel="0" collapsed="false">
      <c r="A7169" s="3" t="n">
        <v>7168</v>
      </c>
      <c r="B7169" s="3" t="n">
        <v>15</v>
      </c>
      <c r="C7169" s="3" t="s">
        <v>224</v>
      </c>
      <c r="D7169" s="4" t="n">
        <v>265.69</v>
      </c>
      <c r="E7169" s="4" t="n">
        <v>267.72</v>
      </c>
      <c r="F7169" s="4" t="n">
        <v>264.96</v>
      </c>
      <c r="G7169" s="4" t="n">
        <v>266.13</v>
      </c>
      <c r="H7169" s="5" t="n">
        <v>4771023</v>
      </c>
      <c r="I7169" s="3"/>
      <c r="J7169" s="3" t="n">
        <f aca="false">ROUND((G7169-G7168)/G7168*100,2)</f>
        <v>0.41</v>
      </c>
      <c r="K7169" s="3" t="str">
        <f aca="false">B7169&amp;"_"&amp;C7169</f>
        <v>15_2024-08-22</v>
      </c>
    </row>
    <row r="7170" customFormat="false" ht="15" hidden="false" customHeight="false" outlineLevel="0" collapsed="false">
      <c r="A7170" s="3" t="n">
        <v>7169</v>
      </c>
      <c r="B7170" s="3" t="n">
        <v>15</v>
      </c>
      <c r="C7170" s="3" t="s">
        <v>225</v>
      </c>
      <c r="D7170" s="4" t="n">
        <v>265.49</v>
      </c>
      <c r="E7170" s="4" t="n">
        <v>266.74</v>
      </c>
      <c r="F7170" s="4" t="n">
        <v>264.49</v>
      </c>
      <c r="G7170" s="4" t="n">
        <v>265.93</v>
      </c>
      <c r="H7170" s="5" t="n">
        <v>4153105</v>
      </c>
      <c r="I7170" s="3"/>
      <c r="J7170" s="3" t="n">
        <f aca="false">ROUND((G7170-G7169)/G7169*100,2)</f>
        <v>-0.08</v>
      </c>
      <c r="K7170" s="3" t="str">
        <f aca="false">B7170&amp;"_"&amp;C7170</f>
        <v>15_2024-08-23</v>
      </c>
    </row>
    <row r="7171" customFormat="false" ht="15" hidden="false" customHeight="false" outlineLevel="0" collapsed="false">
      <c r="A7171" s="3" t="n">
        <v>7170</v>
      </c>
      <c r="B7171" s="3" t="n">
        <v>15</v>
      </c>
      <c r="C7171" s="3" t="s">
        <v>226</v>
      </c>
      <c r="D7171" s="4" t="n">
        <v>266.24</v>
      </c>
      <c r="E7171" s="4" t="n">
        <v>266.98</v>
      </c>
      <c r="F7171" s="4" t="n">
        <v>265.56</v>
      </c>
      <c r="G7171" s="4" t="n">
        <v>265.78</v>
      </c>
      <c r="H7171" s="5" t="n">
        <v>6984568</v>
      </c>
      <c r="I7171" s="3"/>
      <c r="J7171" s="3" t="n">
        <f aca="false">ROUND((G7171-G7170)/G7170*100,2)</f>
        <v>-0.06</v>
      </c>
      <c r="K7171" s="3" t="str">
        <f aca="false">B7171&amp;"_"&amp;C7171</f>
        <v>15_2024-08-26</v>
      </c>
    </row>
    <row r="7172" customFormat="false" ht="15" hidden="false" customHeight="false" outlineLevel="0" collapsed="false">
      <c r="A7172" s="3" t="n">
        <v>7171</v>
      </c>
      <c r="B7172" s="3" t="n">
        <v>15</v>
      </c>
      <c r="C7172" s="3" t="s">
        <v>227</v>
      </c>
      <c r="D7172" s="4" t="n">
        <v>266.08</v>
      </c>
      <c r="E7172" s="4" t="n">
        <v>267.4</v>
      </c>
      <c r="F7172" s="4" t="n">
        <v>265.69</v>
      </c>
      <c r="G7172" s="4" t="n">
        <v>266.84</v>
      </c>
      <c r="H7172" s="5" t="n">
        <v>1038969</v>
      </c>
      <c r="I7172" s="3"/>
      <c r="J7172" s="3" t="n">
        <f aca="false">ROUND((G7172-G7171)/G7171*100,2)</f>
        <v>0.4</v>
      </c>
      <c r="K7172" s="3" t="str">
        <f aca="false">B7172&amp;"_"&amp;C7172</f>
        <v>15_2024-08-27</v>
      </c>
    </row>
    <row r="7173" customFormat="false" ht="15" hidden="false" customHeight="false" outlineLevel="0" collapsed="false">
      <c r="A7173" s="3" t="n">
        <v>7172</v>
      </c>
      <c r="B7173" s="3" t="n">
        <v>15</v>
      </c>
      <c r="C7173" s="3" t="s">
        <v>228</v>
      </c>
      <c r="D7173" s="4" t="n">
        <v>265.8</v>
      </c>
      <c r="E7173" s="4" t="n">
        <v>267.39</v>
      </c>
      <c r="F7173" s="4" t="n">
        <v>264.59</v>
      </c>
      <c r="G7173" s="4" t="n">
        <v>265.51</v>
      </c>
      <c r="H7173" s="5" t="n">
        <v>2889254</v>
      </c>
      <c r="I7173" s="3"/>
      <c r="J7173" s="3" t="n">
        <f aca="false">ROUND((G7173-G7172)/G7172*100,2)</f>
        <v>-0.5</v>
      </c>
      <c r="K7173" s="3" t="str">
        <f aca="false">B7173&amp;"_"&amp;C7173</f>
        <v>15_2024-08-28</v>
      </c>
    </row>
    <row r="7174" customFormat="false" ht="15" hidden="false" customHeight="false" outlineLevel="0" collapsed="false">
      <c r="A7174" s="3" t="n">
        <v>7173</v>
      </c>
      <c r="B7174" s="3" t="n">
        <v>15</v>
      </c>
      <c r="C7174" s="3" t="s">
        <v>229</v>
      </c>
      <c r="D7174" s="4" t="n">
        <v>265.79</v>
      </c>
      <c r="E7174" s="4" t="n">
        <v>265.99</v>
      </c>
      <c r="F7174" s="4" t="n">
        <v>264.31</v>
      </c>
      <c r="G7174" s="4" t="n">
        <v>264.97</v>
      </c>
      <c r="H7174" s="5" t="n">
        <v>6696208</v>
      </c>
      <c r="I7174" s="3"/>
      <c r="J7174" s="3" t="n">
        <f aca="false">ROUND((G7174-G7173)/G7173*100,2)</f>
        <v>-0.2</v>
      </c>
      <c r="K7174" s="3" t="str">
        <f aca="false">B7174&amp;"_"&amp;C7174</f>
        <v>15_2024-08-29</v>
      </c>
    </row>
    <row r="7175" customFormat="false" ht="15" hidden="false" customHeight="false" outlineLevel="0" collapsed="false">
      <c r="A7175" s="3" t="n">
        <v>7174</v>
      </c>
      <c r="B7175" s="3" t="n">
        <v>15</v>
      </c>
      <c r="C7175" s="3" t="s">
        <v>230</v>
      </c>
      <c r="D7175" s="4" t="n">
        <v>266.34</v>
      </c>
      <c r="E7175" s="4" t="n">
        <v>267.34</v>
      </c>
      <c r="F7175" s="4" t="n">
        <v>264.92</v>
      </c>
      <c r="G7175" s="4" t="n">
        <v>266.59</v>
      </c>
      <c r="H7175" s="5" t="n">
        <v>1681814</v>
      </c>
      <c r="I7175" s="3"/>
      <c r="J7175" s="3" t="n">
        <f aca="false">ROUND((G7175-G7174)/G7174*100,2)</f>
        <v>0.61</v>
      </c>
      <c r="K7175" s="3" t="str">
        <f aca="false">B7175&amp;"_"&amp;C7175</f>
        <v>15_2024-08-30</v>
      </c>
    </row>
    <row r="7176" customFormat="false" ht="15" hidden="false" customHeight="false" outlineLevel="0" collapsed="false">
      <c r="A7176" s="3" t="n">
        <v>7175</v>
      </c>
      <c r="B7176" s="3" t="n">
        <v>15</v>
      </c>
      <c r="C7176" s="3" t="s">
        <v>231</v>
      </c>
      <c r="D7176" s="4" t="n">
        <v>265.14</v>
      </c>
      <c r="E7176" s="4" t="n">
        <v>265.31</v>
      </c>
      <c r="F7176" s="4" t="n">
        <v>264.04</v>
      </c>
      <c r="G7176" s="4" t="n">
        <v>265.28</v>
      </c>
      <c r="H7176" s="5" t="n">
        <v>1306245</v>
      </c>
      <c r="I7176" s="3"/>
      <c r="J7176" s="3" t="n">
        <f aca="false">ROUND((G7176-G7175)/G7175*100,2)</f>
        <v>-0.49</v>
      </c>
      <c r="K7176" s="3" t="str">
        <f aca="false">B7176&amp;"_"&amp;C7176</f>
        <v>15_2024-09-02</v>
      </c>
    </row>
    <row r="7177" customFormat="false" ht="15" hidden="false" customHeight="false" outlineLevel="0" collapsed="false">
      <c r="A7177" s="3" t="n">
        <v>7176</v>
      </c>
      <c r="B7177" s="3" t="n">
        <v>15</v>
      </c>
      <c r="C7177" s="3" t="s">
        <v>232</v>
      </c>
      <c r="D7177" s="4" t="n">
        <v>263.81</v>
      </c>
      <c r="E7177" s="4" t="n">
        <v>264.93</v>
      </c>
      <c r="F7177" s="4" t="n">
        <v>263.32</v>
      </c>
      <c r="G7177" s="4" t="n">
        <v>263.37</v>
      </c>
      <c r="H7177" s="5" t="n">
        <v>6598559</v>
      </c>
      <c r="I7177" s="3"/>
      <c r="J7177" s="3" t="n">
        <f aca="false">ROUND((G7177-G7176)/G7176*100,2)</f>
        <v>-0.72</v>
      </c>
      <c r="K7177" s="3" t="str">
        <f aca="false">B7177&amp;"_"&amp;C7177</f>
        <v>15_2024-09-03</v>
      </c>
    </row>
    <row r="7178" customFormat="false" ht="15" hidden="false" customHeight="false" outlineLevel="0" collapsed="false">
      <c r="A7178" s="3" t="n">
        <v>7177</v>
      </c>
      <c r="B7178" s="3" t="n">
        <v>15</v>
      </c>
      <c r="C7178" s="3" t="s">
        <v>233</v>
      </c>
      <c r="D7178" s="4" t="n">
        <v>262.48</v>
      </c>
      <c r="E7178" s="4" t="n">
        <v>264.09</v>
      </c>
      <c r="F7178" s="4" t="n">
        <v>261.11</v>
      </c>
      <c r="G7178" s="4" t="n">
        <v>262.99</v>
      </c>
      <c r="H7178" s="5" t="n">
        <v>4034484</v>
      </c>
      <c r="I7178" s="3"/>
      <c r="J7178" s="3" t="n">
        <f aca="false">ROUND((G7178-G7177)/G7177*100,2)</f>
        <v>-0.14</v>
      </c>
      <c r="K7178" s="3" t="str">
        <f aca="false">B7178&amp;"_"&amp;C7178</f>
        <v>15_2024-09-04</v>
      </c>
    </row>
    <row r="7179" customFormat="false" ht="15" hidden="false" customHeight="false" outlineLevel="0" collapsed="false">
      <c r="A7179" s="3" t="n">
        <v>7178</v>
      </c>
      <c r="B7179" s="3" t="n">
        <v>15</v>
      </c>
      <c r="C7179" s="3" t="s">
        <v>234</v>
      </c>
      <c r="D7179" s="4" t="n">
        <v>262.56</v>
      </c>
      <c r="E7179" s="4" t="n">
        <v>263.63</v>
      </c>
      <c r="F7179" s="4" t="n">
        <v>261.31</v>
      </c>
      <c r="G7179" s="4" t="n">
        <v>263.42</v>
      </c>
      <c r="H7179" s="5" t="n">
        <v>5540112</v>
      </c>
      <c r="I7179" s="3"/>
      <c r="J7179" s="3" t="n">
        <f aca="false">ROUND((G7179-G7178)/G7178*100,2)</f>
        <v>0.16</v>
      </c>
      <c r="K7179" s="3" t="str">
        <f aca="false">B7179&amp;"_"&amp;C7179</f>
        <v>15_2024-09-05</v>
      </c>
    </row>
    <row r="7180" customFormat="false" ht="15" hidden="false" customHeight="false" outlineLevel="0" collapsed="false">
      <c r="A7180" s="3" t="n">
        <v>7179</v>
      </c>
      <c r="B7180" s="3" t="n">
        <v>15</v>
      </c>
      <c r="C7180" s="3" t="s">
        <v>235</v>
      </c>
      <c r="D7180" s="4" t="n">
        <v>264.24</v>
      </c>
      <c r="E7180" s="4" t="n">
        <v>265.18</v>
      </c>
      <c r="F7180" s="4" t="n">
        <v>262.7</v>
      </c>
      <c r="G7180" s="4" t="n">
        <v>264.48</v>
      </c>
      <c r="H7180" s="5" t="n">
        <v>2648652</v>
      </c>
      <c r="I7180" s="3"/>
      <c r="J7180" s="3" t="n">
        <f aca="false">ROUND((G7180-G7179)/G7179*100,2)</f>
        <v>0.4</v>
      </c>
      <c r="K7180" s="3" t="str">
        <f aca="false">B7180&amp;"_"&amp;C7180</f>
        <v>15_2024-09-06</v>
      </c>
    </row>
    <row r="7181" customFormat="false" ht="15" hidden="false" customHeight="false" outlineLevel="0" collapsed="false">
      <c r="A7181" s="3" t="n">
        <v>7180</v>
      </c>
      <c r="B7181" s="3" t="n">
        <v>15</v>
      </c>
      <c r="C7181" s="3" t="s">
        <v>236</v>
      </c>
      <c r="D7181" s="4" t="n">
        <v>261.22</v>
      </c>
      <c r="E7181" s="4" t="n">
        <v>262.63</v>
      </c>
      <c r="F7181" s="4" t="n">
        <v>260.22</v>
      </c>
      <c r="G7181" s="4" t="n">
        <v>262.26</v>
      </c>
      <c r="H7181" s="5" t="n">
        <v>2582871</v>
      </c>
      <c r="I7181" s="3"/>
      <c r="J7181" s="3" t="n">
        <f aca="false">ROUND((G7181-G7180)/G7180*100,2)</f>
        <v>-0.84</v>
      </c>
      <c r="K7181" s="3" t="str">
        <f aca="false">B7181&amp;"_"&amp;C7181</f>
        <v>15_2024-09-09</v>
      </c>
    </row>
    <row r="7182" customFormat="false" ht="15" hidden="false" customHeight="false" outlineLevel="0" collapsed="false">
      <c r="A7182" s="3" t="n">
        <v>7181</v>
      </c>
      <c r="B7182" s="3" t="n">
        <v>15</v>
      </c>
      <c r="C7182" s="3" t="s">
        <v>237</v>
      </c>
      <c r="D7182" s="4" t="n">
        <v>261.13</v>
      </c>
      <c r="E7182" s="4" t="n">
        <v>261.78</v>
      </c>
      <c r="F7182" s="4" t="n">
        <v>259.85</v>
      </c>
      <c r="G7182" s="4" t="n">
        <v>260.73</v>
      </c>
      <c r="H7182" s="5" t="n">
        <v>2159409</v>
      </c>
      <c r="I7182" s="3"/>
      <c r="J7182" s="3" t="n">
        <f aca="false">ROUND((G7182-G7181)/G7181*100,2)</f>
        <v>-0.58</v>
      </c>
      <c r="K7182" s="3" t="str">
        <f aca="false">B7182&amp;"_"&amp;C7182</f>
        <v>15_2024-09-10</v>
      </c>
    </row>
    <row r="7183" customFormat="false" ht="15" hidden="false" customHeight="false" outlineLevel="0" collapsed="false">
      <c r="A7183" s="3" t="n">
        <v>7182</v>
      </c>
      <c r="B7183" s="3" t="n">
        <v>15</v>
      </c>
      <c r="C7183" s="3" t="s">
        <v>238</v>
      </c>
      <c r="D7183" s="4" t="n">
        <v>258.6</v>
      </c>
      <c r="E7183" s="4" t="n">
        <v>259.43</v>
      </c>
      <c r="F7183" s="4" t="n">
        <v>257.1</v>
      </c>
      <c r="G7183" s="4" t="n">
        <v>259.17</v>
      </c>
      <c r="H7183" s="5" t="n">
        <v>6090605</v>
      </c>
      <c r="I7183" s="3"/>
      <c r="J7183" s="3" t="n">
        <f aca="false">ROUND((G7183-G7182)/G7182*100,2)</f>
        <v>-0.6</v>
      </c>
      <c r="K7183" s="3" t="str">
        <f aca="false">B7183&amp;"_"&amp;C7183</f>
        <v>15_2024-09-11</v>
      </c>
    </row>
    <row r="7184" customFormat="false" ht="15" hidden="false" customHeight="false" outlineLevel="0" collapsed="false">
      <c r="A7184" s="3" t="n">
        <v>7183</v>
      </c>
      <c r="B7184" s="3" t="n">
        <v>15</v>
      </c>
      <c r="C7184" s="3" t="s">
        <v>239</v>
      </c>
      <c r="D7184" s="4" t="n">
        <v>261.08</v>
      </c>
      <c r="E7184" s="4" t="n">
        <v>261.65</v>
      </c>
      <c r="F7184" s="4" t="n">
        <v>259.34</v>
      </c>
      <c r="G7184" s="4" t="n">
        <v>260.73</v>
      </c>
      <c r="H7184" s="5" t="n">
        <v>2298203</v>
      </c>
      <c r="I7184" s="3"/>
      <c r="J7184" s="3" t="n">
        <f aca="false">ROUND((G7184-G7183)/G7183*100,2)</f>
        <v>0.6</v>
      </c>
      <c r="K7184" s="3" t="str">
        <f aca="false">B7184&amp;"_"&amp;C7184</f>
        <v>15_2024-09-12</v>
      </c>
    </row>
    <row r="7185" customFormat="false" ht="15" hidden="false" customHeight="false" outlineLevel="0" collapsed="false">
      <c r="A7185" s="3" t="n">
        <v>7184</v>
      </c>
      <c r="B7185" s="3" t="n">
        <v>15</v>
      </c>
      <c r="C7185" s="3" t="s">
        <v>240</v>
      </c>
      <c r="D7185" s="4" t="n">
        <v>260.86</v>
      </c>
      <c r="E7185" s="4" t="n">
        <v>260.91</v>
      </c>
      <c r="F7185" s="4" t="n">
        <v>259.37</v>
      </c>
      <c r="G7185" s="4" t="n">
        <v>259.89</v>
      </c>
      <c r="H7185" s="5" t="n">
        <v>2182635</v>
      </c>
      <c r="I7185" s="3"/>
      <c r="J7185" s="3" t="n">
        <f aca="false">ROUND((G7185-G7184)/G7184*100,2)</f>
        <v>-0.32</v>
      </c>
      <c r="K7185" s="3" t="str">
        <f aca="false">B7185&amp;"_"&amp;C7185</f>
        <v>15_2024-09-13</v>
      </c>
    </row>
    <row r="7186" customFormat="false" ht="15" hidden="false" customHeight="false" outlineLevel="0" collapsed="false">
      <c r="A7186" s="3" t="n">
        <v>7185</v>
      </c>
      <c r="B7186" s="3" t="n">
        <v>15</v>
      </c>
      <c r="C7186" s="3" t="s">
        <v>241</v>
      </c>
      <c r="D7186" s="4" t="n">
        <v>261.74</v>
      </c>
      <c r="E7186" s="4" t="n">
        <v>263.08</v>
      </c>
      <c r="F7186" s="4" t="n">
        <v>259.91</v>
      </c>
      <c r="G7186" s="4" t="n">
        <v>261.1</v>
      </c>
      <c r="H7186" s="5" t="n">
        <v>7344640</v>
      </c>
      <c r="I7186" s="3"/>
      <c r="J7186" s="3" t="n">
        <f aca="false">ROUND((G7186-G7185)/G7185*100,2)</f>
        <v>0.47</v>
      </c>
      <c r="K7186" s="3" t="str">
        <f aca="false">B7186&amp;"_"&amp;C7186</f>
        <v>15_2024-09-16</v>
      </c>
    </row>
    <row r="7187" customFormat="false" ht="15" hidden="false" customHeight="false" outlineLevel="0" collapsed="false">
      <c r="A7187" s="3" t="n">
        <v>7186</v>
      </c>
      <c r="B7187" s="3" t="n">
        <v>15</v>
      </c>
      <c r="C7187" s="3" t="s">
        <v>242</v>
      </c>
      <c r="D7187" s="4" t="n">
        <v>262.31</v>
      </c>
      <c r="E7187" s="4" t="n">
        <v>262.77</v>
      </c>
      <c r="F7187" s="4" t="n">
        <v>261.66</v>
      </c>
      <c r="G7187" s="4" t="n">
        <v>262.18</v>
      </c>
      <c r="H7187" s="5" t="n">
        <v>3292173</v>
      </c>
      <c r="I7187" s="3"/>
      <c r="J7187" s="3" t="n">
        <f aca="false">ROUND((G7187-G7186)/G7186*100,2)</f>
        <v>0.41</v>
      </c>
      <c r="K7187" s="3" t="str">
        <f aca="false">B7187&amp;"_"&amp;C7187</f>
        <v>15_2024-09-17</v>
      </c>
    </row>
    <row r="7188" customFormat="false" ht="15" hidden="false" customHeight="false" outlineLevel="0" collapsed="false">
      <c r="A7188" s="3" t="n">
        <v>7187</v>
      </c>
      <c r="B7188" s="3" t="n">
        <v>15</v>
      </c>
      <c r="C7188" s="3" t="s">
        <v>243</v>
      </c>
      <c r="D7188" s="4" t="n">
        <v>260.12</v>
      </c>
      <c r="E7188" s="4" t="n">
        <v>261.12</v>
      </c>
      <c r="F7188" s="4" t="n">
        <v>258.97</v>
      </c>
      <c r="G7188" s="4" t="n">
        <v>261.1</v>
      </c>
      <c r="H7188" s="5" t="n">
        <v>5491956</v>
      </c>
      <c r="I7188" s="3"/>
      <c r="J7188" s="3" t="n">
        <f aca="false">ROUND((G7188-G7187)/G7187*100,2)</f>
        <v>-0.41</v>
      </c>
      <c r="K7188" s="3" t="str">
        <f aca="false">B7188&amp;"_"&amp;C7188</f>
        <v>15_2024-09-18</v>
      </c>
    </row>
    <row r="7189" customFormat="false" ht="15" hidden="false" customHeight="false" outlineLevel="0" collapsed="false">
      <c r="A7189" s="3" t="n">
        <v>7188</v>
      </c>
      <c r="B7189" s="3" t="n">
        <v>15</v>
      </c>
      <c r="C7189" s="3" t="s">
        <v>244</v>
      </c>
      <c r="D7189" s="4" t="n">
        <v>262.92</v>
      </c>
      <c r="E7189" s="4" t="n">
        <v>262.93</v>
      </c>
      <c r="F7189" s="4" t="n">
        <v>260.39</v>
      </c>
      <c r="G7189" s="4" t="n">
        <v>261.91</v>
      </c>
      <c r="H7189" s="5" t="n">
        <v>1673296</v>
      </c>
      <c r="I7189" s="3"/>
      <c r="J7189" s="3" t="n">
        <f aca="false">ROUND((G7189-G7188)/G7188*100,2)</f>
        <v>0.31</v>
      </c>
      <c r="K7189" s="3" t="str">
        <f aca="false">B7189&amp;"_"&amp;C7189</f>
        <v>15_2024-09-19</v>
      </c>
    </row>
    <row r="7190" customFormat="false" ht="15" hidden="false" customHeight="false" outlineLevel="0" collapsed="false">
      <c r="A7190" s="3" t="n">
        <v>7189</v>
      </c>
      <c r="B7190" s="3" t="n">
        <v>15</v>
      </c>
      <c r="C7190" s="3" t="s">
        <v>245</v>
      </c>
      <c r="D7190" s="4" t="n">
        <v>262.16</v>
      </c>
      <c r="E7190" s="4" t="n">
        <v>263.15</v>
      </c>
      <c r="F7190" s="4" t="n">
        <v>260.91</v>
      </c>
      <c r="G7190" s="4" t="n">
        <v>262.38</v>
      </c>
      <c r="H7190" s="5" t="n">
        <v>2669703</v>
      </c>
      <c r="I7190" s="3"/>
      <c r="J7190" s="3" t="n">
        <f aca="false">ROUND((G7190-G7189)/G7189*100,2)</f>
        <v>0.18</v>
      </c>
      <c r="K7190" s="3" t="str">
        <f aca="false">B7190&amp;"_"&amp;C7190</f>
        <v>15_2024-09-20</v>
      </c>
    </row>
    <row r="7191" customFormat="false" ht="15" hidden="false" customHeight="false" outlineLevel="0" collapsed="false">
      <c r="A7191" s="3" t="n">
        <v>7190</v>
      </c>
      <c r="B7191" s="3" t="n">
        <v>15</v>
      </c>
      <c r="C7191" s="3" t="s">
        <v>246</v>
      </c>
      <c r="D7191" s="4" t="n">
        <v>261.52</v>
      </c>
      <c r="E7191" s="4" t="n">
        <v>262.61</v>
      </c>
      <c r="F7191" s="4" t="n">
        <v>260.07</v>
      </c>
      <c r="G7191" s="4" t="n">
        <v>262.31</v>
      </c>
      <c r="H7191" s="5" t="n">
        <v>4900092</v>
      </c>
      <c r="I7191" s="3"/>
      <c r="J7191" s="3" t="n">
        <f aca="false">ROUND((G7191-G7190)/G7190*100,2)</f>
        <v>-0.03</v>
      </c>
      <c r="K7191" s="3" t="str">
        <f aca="false">B7191&amp;"_"&amp;C7191</f>
        <v>15_2024-09-23</v>
      </c>
    </row>
    <row r="7192" customFormat="false" ht="15" hidden="false" customHeight="false" outlineLevel="0" collapsed="false">
      <c r="A7192" s="3" t="n">
        <v>7191</v>
      </c>
      <c r="B7192" s="3" t="n">
        <v>15</v>
      </c>
      <c r="C7192" s="3" t="s">
        <v>247</v>
      </c>
      <c r="D7192" s="4" t="n">
        <v>264.62</v>
      </c>
      <c r="E7192" s="4" t="n">
        <v>265.31</v>
      </c>
      <c r="F7192" s="4" t="n">
        <v>264.25</v>
      </c>
      <c r="G7192" s="4" t="n">
        <v>264.52</v>
      </c>
      <c r="H7192" s="5" t="n">
        <v>7502502</v>
      </c>
      <c r="I7192" s="3"/>
      <c r="J7192" s="3" t="n">
        <f aca="false">ROUND((G7192-G7191)/G7191*100,2)</f>
        <v>0.84</v>
      </c>
      <c r="K7192" s="3" t="str">
        <f aca="false">B7192&amp;"_"&amp;C7192</f>
        <v>15_2024-09-24</v>
      </c>
    </row>
    <row r="7193" customFormat="false" ht="15" hidden="false" customHeight="false" outlineLevel="0" collapsed="false">
      <c r="A7193" s="3" t="n">
        <v>7192</v>
      </c>
      <c r="B7193" s="3" t="n">
        <v>15</v>
      </c>
      <c r="C7193" s="3" t="s">
        <v>248</v>
      </c>
      <c r="D7193" s="4" t="n">
        <v>261.18</v>
      </c>
      <c r="E7193" s="4" t="n">
        <v>262.11</v>
      </c>
      <c r="F7193" s="4" t="n">
        <v>259.68</v>
      </c>
      <c r="G7193" s="4" t="n">
        <v>261.05</v>
      </c>
      <c r="H7193" s="5" t="n">
        <v>2348818</v>
      </c>
      <c r="I7193" s="3"/>
      <c r="J7193" s="3" t="n">
        <f aca="false">ROUND((G7193-G7192)/G7192*100,2)</f>
        <v>-1.31</v>
      </c>
      <c r="K7193" s="3" t="str">
        <f aca="false">B7193&amp;"_"&amp;C7193</f>
        <v>15_2024-09-25</v>
      </c>
    </row>
    <row r="7194" customFormat="false" ht="15" hidden="false" customHeight="false" outlineLevel="0" collapsed="false">
      <c r="A7194" s="3" t="n">
        <v>7193</v>
      </c>
      <c r="B7194" s="3" t="n">
        <v>15</v>
      </c>
      <c r="C7194" s="3" t="s">
        <v>249</v>
      </c>
      <c r="D7194" s="4" t="n">
        <v>261.05</v>
      </c>
      <c r="E7194" s="4" t="n">
        <v>261.57</v>
      </c>
      <c r="F7194" s="4" t="n">
        <v>260.2</v>
      </c>
      <c r="G7194" s="4" t="n">
        <v>260.74</v>
      </c>
      <c r="H7194" s="5" t="n">
        <v>3246533</v>
      </c>
      <c r="I7194" s="3"/>
      <c r="J7194" s="3" t="n">
        <f aca="false">ROUND((G7194-G7193)/G7193*100,2)</f>
        <v>-0.12</v>
      </c>
      <c r="K7194" s="3" t="str">
        <f aca="false">B7194&amp;"_"&amp;C7194</f>
        <v>15_2024-09-26</v>
      </c>
    </row>
    <row r="7195" customFormat="false" ht="15" hidden="false" customHeight="false" outlineLevel="0" collapsed="false">
      <c r="A7195" s="3" t="n">
        <v>7194</v>
      </c>
      <c r="B7195" s="3" t="n">
        <v>15</v>
      </c>
      <c r="C7195" s="3" t="s">
        <v>250</v>
      </c>
      <c r="D7195" s="4" t="n">
        <v>260.95</v>
      </c>
      <c r="E7195" s="4" t="n">
        <v>262.18</v>
      </c>
      <c r="F7195" s="4" t="n">
        <v>260.03</v>
      </c>
      <c r="G7195" s="4" t="n">
        <v>260.98</v>
      </c>
      <c r="H7195" s="5" t="n">
        <v>6164671</v>
      </c>
      <c r="I7195" s="3"/>
      <c r="J7195" s="3" t="n">
        <f aca="false">ROUND((G7195-G7194)/G7194*100,2)</f>
        <v>0.09</v>
      </c>
      <c r="K7195" s="3" t="str">
        <f aca="false">B7195&amp;"_"&amp;C7195</f>
        <v>15_2024-09-27</v>
      </c>
    </row>
    <row r="7196" customFormat="false" ht="15" hidden="false" customHeight="false" outlineLevel="0" collapsed="false">
      <c r="A7196" s="3" t="n">
        <v>7195</v>
      </c>
      <c r="B7196" s="3" t="n">
        <v>15</v>
      </c>
      <c r="C7196" s="3" t="s">
        <v>251</v>
      </c>
      <c r="D7196" s="4" t="n">
        <v>261.31</v>
      </c>
      <c r="E7196" s="4" t="n">
        <v>261.62</v>
      </c>
      <c r="F7196" s="4" t="n">
        <v>259.17</v>
      </c>
      <c r="G7196" s="4" t="n">
        <v>260.55</v>
      </c>
      <c r="H7196" s="5" t="n">
        <v>2378480</v>
      </c>
      <c r="I7196" s="3"/>
      <c r="J7196" s="3" t="n">
        <f aca="false">ROUND((G7196-G7195)/G7195*100,2)</f>
        <v>-0.16</v>
      </c>
      <c r="K7196" s="3" t="str">
        <f aca="false">B7196&amp;"_"&amp;C7196</f>
        <v>15_2024-09-30</v>
      </c>
    </row>
    <row r="7197" customFormat="false" ht="15" hidden="false" customHeight="false" outlineLevel="0" collapsed="false">
      <c r="A7197" s="3" t="n">
        <v>7196</v>
      </c>
      <c r="B7197" s="3" t="n">
        <v>15</v>
      </c>
      <c r="C7197" s="3" t="s">
        <v>252</v>
      </c>
      <c r="D7197" s="4" t="n">
        <v>258.87</v>
      </c>
      <c r="E7197" s="4" t="n">
        <v>259.32</v>
      </c>
      <c r="F7197" s="4" t="n">
        <v>257.35</v>
      </c>
      <c r="G7197" s="4" t="n">
        <v>259.22</v>
      </c>
      <c r="H7197" s="5" t="n">
        <v>3907568</v>
      </c>
      <c r="I7197" s="3"/>
      <c r="J7197" s="3" t="n">
        <f aca="false">ROUND((G7197-G7196)/G7196*100,2)</f>
        <v>-0.51</v>
      </c>
      <c r="K7197" s="3" t="str">
        <f aca="false">B7197&amp;"_"&amp;C7197</f>
        <v>15_2024-10-01</v>
      </c>
    </row>
    <row r="7198" customFormat="false" ht="15" hidden="false" customHeight="false" outlineLevel="0" collapsed="false">
      <c r="A7198" s="3" t="n">
        <v>7197</v>
      </c>
      <c r="B7198" s="3" t="n">
        <v>15</v>
      </c>
      <c r="C7198" s="3" t="s">
        <v>253</v>
      </c>
      <c r="D7198" s="4" t="n">
        <v>259.62</v>
      </c>
      <c r="E7198" s="4" t="n">
        <v>261.49</v>
      </c>
      <c r="F7198" s="4" t="n">
        <v>258.79</v>
      </c>
      <c r="G7198" s="4" t="n">
        <v>260.14</v>
      </c>
      <c r="H7198" s="5" t="n">
        <v>649204</v>
      </c>
      <c r="I7198" s="3"/>
      <c r="J7198" s="3" t="n">
        <f aca="false">ROUND((G7198-G7197)/G7197*100,2)</f>
        <v>0.35</v>
      </c>
      <c r="K7198" s="3" t="str">
        <f aca="false">B7198&amp;"_"&amp;C7198</f>
        <v>15_2024-10-02</v>
      </c>
    </row>
    <row r="7199" customFormat="false" ht="15" hidden="false" customHeight="false" outlineLevel="0" collapsed="false">
      <c r="A7199" s="3" t="n">
        <v>7198</v>
      </c>
      <c r="B7199" s="3" t="n">
        <v>15</v>
      </c>
      <c r="C7199" s="3" t="s">
        <v>254</v>
      </c>
      <c r="D7199" s="4" t="n">
        <v>261.81</v>
      </c>
      <c r="E7199" s="4" t="n">
        <v>264.29</v>
      </c>
      <c r="F7199" s="4" t="n">
        <v>261.14</v>
      </c>
      <c r="G7199" s="4" t="n">
        <v>262.72</v>
      </c>
      <c r="H7199" s="5" t="n">
        <v>1696277</v>
      </c>
      <c r="I7199" s="3"/>
      <c r="J7199" s="3" t="n">
        <f aca="false">ROUND((G7199-G7198)/G7198*100,2)</f>
        <v>0.99</v>
      </c>
      <c r="K7199" s="3" t="str">
        <f aca="false">B7199&amp;"_"&amp;C7199</f>
        <v>15_2024-10-03</v>
      </c>
    </row>
    <row r="7200" customFormat="false" ht="15" hidden="false" customHeight="false" outlineLevel="0" collapsed="false">
      <c r="A7200" s="3" t="n">
        <v>7199</v>
      </c>
      <c r="B7200" s="3" t="n">
        <v>15</v>
      </c>
      <c r="C7200" s="3" t="s">
        <v>255</v>
      </c>
      <c r="D7200" s="4" t="n">
        <v>263.75</v>
      </c>
      <c r="E7200" s="4" t="n">
        <v>264.38</v>
      </c>
      <c r="F7200" s="4" t="n">
        <v>262.12</v>
      </c>
      <c r="G7200" s="4" t="n">
        <v>263.2</v>
      </c>
      <c r="H7200" s="5" t="n">
        <v>1077088</v>
      </c>
      <c r="I7200" s="3"/>
      <c r="J7200" s="3" t="n">
        <f aca="false">ROUND((G7200-G7199)/G7199*100,2)</f>
        <v>0.18</v>
      </c>
      <c r="K7200" s="3" t="str">
        <f aca="false">B7200&amp;"_"&amp;C7200</f>
        <v>15_2024-10-04</v>
      </c>
    </row>
    <row r="7201" customFormat="false" ht="15" hidden="false" customHeight="false" outlineLevel="0" collapsed="false">
      <c r="A7201" s="3" t="n">
        <v>7200</v>
      </c>
      <c r="B7201" s="3" t="n">
        <v>15</v>
      </c>
      <c r="C7201" s="3" t="s">
        <v>256</v>
      </c>
      <c r="D7201" s="4" t="n">
        <v>263.7</v>
      </c>
      <c r="E7201" s="4" t="n">
        <v>265.56</v>
      </c>
      <c r="F7201" s="4" t="n">
        <v>262.25</v>
      </c>
      <c r="G7201" s="4" t="n">
        <v>264.45</v>
      </c>
      <c r="H7201" s="5" t="n">
        <v>6275159</v>
      </c>
      <c r="I7201" s="3"/>
      <c r="J7201" s="3" t="n">
        <f aca="false">ROUND((G7201-G7200)/G7200*100,2)</f>
        <v>0.47</v>
      </c>
      <c r="K7201" s="3" t="str">
        <f aca="false">B7201&amp;"_"&amp;C7201</f>
        <v>15_2024-10-07</v>
      </c>
    </row>
    <row r="7202" customFormat="false" ht="15" hidden="false" customHeight="false" outlineLevel="0" collapsed="false">
      <c r="A7202" s="3" t="n">
        <v>7201</v>
      </c>
      <c r="B7202" s="3" t="n">
        <v>15</v>
      </c>
      <c r="C7202" s="3" t="s">
        <v>257</v>
      </c>
      <c r="D7202" s="4" t="n">
        <v>263.76</v>
      </c>
      <c r="E7202" s="4" t="n">
        <v>265.62</v>
      </c>
      <c r="F7202" s="4" t="n">
        <v>263.35</v>
      </c>
      <c r="G7202" s="4" t="n">
        <v>264.55</v>
      </c>
      <c r="H7202" s="5" t="n">
        <v>7090596</v>
      </c>
      <c r="I7202" s="3"/>
      <c r="J7202" s="3" t="n">
        <f aca="false">ROUND((G7202-G7201)/G7201*100,2)</f>
        <v>0.04</v>
      </c>
      <c r="K7202" s="3" t="str">
        <f aca="false">B7202&amp;"_"&amp;C7202</f>
        <v>15_2024-10-08</v>
      </c>
    </row>
    <row r="7203" customFormat="false" ht="15" hidden="false" customHeight="false" outlineLevel="0" collapsed="false">
      <c r="A7203" s="3" t="n">
        <v>7202</v>
      </c>
      <c r="B7203" s="3" t="n">
        <v>15</v>
      </c>
      <c r="C7203" s="3" t="s">
        <v>258</v>
      </c>
      <c r="D7203" s="4" t="n">
        <v>267.41</v>
      </c>
      <c r="E7203" s="4" t="n">
        <v>268.71</v>
      </c>
      <c r="F7203" s="4" t="n">
        <v>266.59</v>
      </c>
      <c r="G7203" s="4" t="n">
        <v>267.52</v>
      </c>
      <c r="H7203" s="5" t="n">
        <v>7851686</v>
      </c>
      <c r="I7203" s="3"/>
      <c r="J7203" s="3" t="n">
        <f aca="false">ROUND((G7203-G7202)/G7202*100,2)</f>
        <v>1.12</v>
      </c>
      <c r="K7203" s="3" t="str">
        <f aca="false">B7203&amp;"_"&amp;C7203</f>
        <v>15_2024-10-09</v>
      </c>
    </row>
    <row r="7204" customFormat="false" ht="15" hidden="false" customHeight="false" outlineLevel="0" collapsed="false">
      <c r="A7204" s="3" t="n">
        <v>7203</v>
      </c>
      <c r="B7204" s="3" t="n">
        <v>15</v>
      </c>
      <c r="C7204" s="3" t="s">
        <v>259</v>
      </c>
      <c r="D7204" s="4" t="n">
        <v>269.27</v>
      </c>
      <c r="E7204" s="4" t="n">
        <v>269.55</v>
      </c>
      <c r="F7204" s="4" t="n">
        <v>267.7</v>
      </c>
      <c r="G7204" s="4" t="n">
        <v>268.86</v>
      </c>
      <c r="H7204" s="5" t="n">
        <v>1042262</v>
      </c>
      <c r="I7204" s="3"/>
      <c r="J7204" s="3" t="n">
        <f aca="false">ROUND((G7204-G7203)/G7203*100,2)</f>
        <v>0.5</v>
      </c>
      <c r="K7204" s="3" t="str">
        <f aca="false">B7204&amp;"_"&amp;C7204</f>
        <v>15_2024-10-10</v>
      </c>
    </row>
    <row r="7205" customFormat="false" ht="15" hidden="false" customHeight="false" outlineLevel="0" collapsed="false">
      <c r="A7205" s="3" t="n">
        <v>7204</v>
      </c>
      <c r="B7205" s="3" t="n">
        <v>15</v>
      </c>
      <c r="C7205" s="3" t="s">
        <v>260</v>
      </c>
      <c r="D7205" s="4" t="n">
        <v>269.08</v>
      </c>
      <c r="E7205" s="4" t="n">
        <v>269.52</v>
      </c>
      <c r="F7205" s="4" t="n">
        <v>267.7</v>
      </c>
      <c r="G7205" s="4" t="n">
        <v>268.95</v>
      </c>
      <c r="H7205" s="5" t="n">
        <v>4666673</v>
      </c>
      <c r="I7205" s="3"/>
      <c r="J7205" s="3" t="n">
        <f aca="false">ROUND((G7205-G7204)/G7204*100,2)</f>
        <v>0.03</v>
      </c>
      <c r="K7205" s="3" t="str">
        <f aca="false">B7205&amp;"_"&amp;C7205</f>
        <v>15_2024-10-11</v>
      </c>
    </row>
    <row r="7206" customFormat="false" ht="15" hidden="false" customHeight="false" outlineLevel="0" collapsed="false">
      <c r="A7206" s="3" t="n">
        <v>7205</v>
      </c>
      <c r="B7206" s="3" t="n">
        <v>15</v>
      </c>
      <c r="C7206" s="3" t="s">
        <v>261</v>
      </c>
      <c r="D7206" s="4" t="n">
        <v>270.2</v>
      </c>
      <c r="E7206" s="4" t="n">
        <v>271.99</v>
      </c>
      <c r="F7206" s="4" t="n">
        <v>268.66</v>
      </c>
      <c r="G7206" s="4" t="n">
        <v>270.74</v>
      </c>
      <c r="H7206" s="5" t="n">
        <v>4653524</v>
      </c>
      <c r="I7206" s="3"/>
      <c r="J7206" s="3" t="n">
        <f aca="false">ROUND((G7206-G7205)/G7205*100,2)</f>
        <v>0.67</v>
      </c>
      <c r="K7206" s="3" t="str">
        <f aca="false">B7206&amp;"_"&amp;C7206</f>
        <v>15_2024-10-14</v>
      </c>
    </row>
    <row r="7207" customFormat="false" ht="15" hidden="false" customHeight="false" outlineLevel="0" collapsed="false">
      <c r="A7207" s="3" t="n">
        <v>7206</v>
      </c>
      <c r="B7207" s="3" t="n">
        <v>15</v>
      </c>
      <c r="C7207" s="3" t="s">
        <v>262</v>
      </c>
      <c r="D7207" s="4" t="n">
        <v>269.75</v>
      </c>
      <c r="E7207" s="4" t="n">
        <v>271.15</v>
      </c>
      <c r="F7207" s="4" t="n">
        <v>268.01</v>
      </c>
      <c r="G7207" s="4" t="n">
        <v>269.18</v>
      </c>
      <c r="H7207" s="5" t="n">
        <v>5999540</v>
      </c>
      <c r="I7207" s="3"/>
      <c r="J7207" s="3" t="n">
        <f aca="false">ROUND((G7207-G7206)/G7206*100,2)</f>
        <v>-0.58</v>
      </c>
      <c r="K7207" s="3" t="str">
        <f aca="false">B7207&amp;"_"&amp;C7207</f>
        <v>15_2024-10-15</v>
      </c>
    </row>
    <row r="7208" customFormat="false" ht="15" hidden="false" customHeight="false" outlineLevel="0" collapsed="false">
      <c r="A7208" s="3" t="n">
        <v>7207</v>
      </c>
      <c r="B7208" s="3" t="n">
        <v>15</v>
      </c>
      <c r="C7208" s="3" t="s">
        <v>263</v>
      </c>
      <c r="D7208" s="4" t="n">
        <v>269.68</v>
      </c>
      <c r="E7208" s="4" t="n">
        <v>270.07</v>
      </c>
      <c r="F7208" s="4" t="n">
        <v>268.46</v>
      </c>
      <c r="G7208" s="4" t="n">
        <v>269.89</v>
      </c>
      <c r="H7208" s="5" t="n">
        <v>5011054</v>
      </c>
      <c r="I7208" s="3"/>
      <c r="J7208" s="3" t="n">
        <f aca="false">ROUND((G7208-G7207)/G7207*100,2)</f>
        <v>0.26</v>
      </c>
      <c r="K7208" s="3" t="str">
        <f aca="false">B7208&amp;"_"&amp;C7208</f>
        <v>15_2024-10-16</v>
      </c>
    </row>
    <row r="7209" customFormat="false" ht="15" hidden="false" customHeight="false" outlineLevel="0" collapsed="false">
      <c r="A7209" s="3" t="n">
        <v>7208</v>
      </c>
      <c r="B7209" s="3" t="n">
        <v>15</v>
      </c>
      <c r="C7209" s="3" t="s">
        <v>264</v>
      </c>
      <c r="D7209" s="4" t="n">
        <v>269.5</v>
      </c>
      <c r="E7209" s="4" t="n">
        <v>270.58</v>
      </c>
      <c r="F7209" s="4" t="n">
        <v>268.12</v>
      </c>
      <c r="G7209" s="4" t="n">
        <v>270.56</v>
      </c>
      <c r="H7209" s="5" t="n">
        <v>2927228</v>
      </c>
      <c r="I7209" s="3"/>
      <c r="J7209" s="3" t="n">
        <f aca="false">ROUND((G7209-G7208)/G7208*100,2)</f>
        <v>0.25</v>
      </c>
      <c r="K7209" s="3" t="str">
        <f aca="false">B7209&amp;"_"&amp;C7209</f>
        <v>15_2024-10-17</v>
      </c>
    </row>
    <row r="7210" customFormat="false" ht="15" hidden="false" customHeight="false" outlineLevel="0" collapsed="false">
      <c r="A7210" s="3" t="n">
        <v>7209</v>
      </c>
      <c r="B7210" s="3" t="n">
        <v>15</v>
      </c>
      <c r="C7210" s="3" t="s">
        <v>265</v>
      </c>
      <c r="D7210" s="4" t="n">
        <v>269.33</v>
      </c>
      <c r="E7210" s="4" t="n">
        <v>269.86</v>
      </c>
      <c r="F7210" s="4" t="n">
        <v>267.47</v>
      </c>
      <c r="G7210" s="4" t="n">
        <v>268.53</v>
      </c>
      <c r="H7210" s="5" t="n">
        <v>7919389</v>
      </c>
      <c r="I7210" s="3"/>
      <c r="J7210" s="3" t="n">
        <f aca="false">ROUND((G7210-G7209)/G7209*100,2)</f>
        <v>-0.75</v>
      </c>
      <c r="K7210" s="3" t="str">
        <f aca="false">B7210&amp;"_"&amp;C7210</f>
        <v>15_2024-10-18</v>
      </c>
    </row>
    <row r="7211" customFormat="false" ht="15" hidden="false" customHeight="false" outlineLevel="0" collapsed="false">
      <c r="A7211" s="3" t="n">
        <v>7210</v>
      </c>
      <c r="B7211" s="3" t="n">
        <v>15</v>
      </c>
      <c r="C7211" s="3" t="s">
        <v>266</v>
      </c>
      <c r="D7211" s="4" t="n">
        <v>267.06</v>
      </c>
      <c r="E7211" s="4" t="n">
        <v>268.23</v>
      </c>
      <c r="F7211" s="4" t="n">
        <v>267.03</v>
      </c>
      <c r="G7211" s="4" t="n">
        <v>268.04</v>
      </c>
      <c r="H7211" s="5" t="n">
        <v>2124727</v>
      </c>
      <c r="I7211" s="3"/>
      <c r="J7211" s="3" t="n">
        <f aca="false">ROUND((G7211-G7210)/G7210*100,2)</f>
        <v>-0.18</v>
      </c>
      <c r="K7211" s="3" t="str">
        <f aca="false">B7211&amp;"_"&amp;C7211</f>
        <v>15_2024-10-21</v>
      </c>
    </row>
    <row r="7212" customFormat="false" ht="15" hidden="false" customHeight="false" outlineLevel="0" collapsed="false">
      <c r="A7212" s="3" t="n">
        <v>7211</v>
      </c>
      <c r="B7212" s="3" t="n">
        <v>15</v>
      </c>
      <c r="C7212" s="3" t="s">
        <v>267</v>
      </c>
      <c r="D7212" s="4" t="n">
        <v>269.08</v>
      </c>
      <c r="E7212" s="4" t="n">
        <v>269.98</v>
      </c>
      <c r="F7212" s="4" t="n">
        <v>266.83</v>
      </c>
      <c r="G7212" s="4" t="n">
        <v>268.02</v>
      </c>
      <c r="H7212" s="5" t="n">
        <v>5711586</v>
      </c>
      <c r="I7212" s="3"/>
      <c r="J7212" s="3" t="n">
        <f aca="false">ROUND((G7212-G7211)/G7211*100,2)</f>
        <v>-0.01</v>
      </c>
      <c r="K7212" s="3" t="str">
        <f aca="false">B7212&amp;"_"&amp;C7212</f>
        <v>15_2024-10-22</v>
      </c>
    </row>
    <row r="7213" customFormat="false" ht="15" hidden="false" customHeight="false" outlineLevel="0" collapsed="false">
      <c r="A7213" s="3" t="n">
        <v>7212</v>
      </c>
      <c r="B7213" s="3" t="n">
        <v>15</v>
      </c>
      <c r="C7213" s="3" t="s">
        <v>268</v>
      </c>
      <c r="D7213" s="4" t="n">
        <v>268.58</v>
      </c>
      <c r="E7213" s="4" t="n">
        <v>269.13</v>
      </c>
      <c r="F7213" s="4" t="n">
        <v>266.17</v>
      </c>
      <c r="G7213" s="4" t="n">
        <v>267.74</v>
      </c>
      <c r="H7213" s="5" t="n">
        <v>5826528</v>
      </c>
      <c r="I7213" s="3"/>
      <c r="J7213" s="3" t="n">
        <f aca="false">ROUND((G7213-G7212)/G7212*100,2)</f>
        <v>-0.1</v>
      </c>
      <c r="K7213" s="3" t="str">
        <f aca="false">B7213&amp;"_"&amp;C7213</f>
        <v>15_2024-10-23</v>
      </c>
    </row>
    <row r="7214" customFormat="false" ht="15" hidden="false" customHeight="false" outlineLevel="0" collapsed="false">
      <c r="A7214" s="3" t="n">
        <v>7213</v>
      </c>
      <c r="B7214" s="3" t="n">
        <v>15</v>
      </c>
      <c r="C7214" s="3" t="s">
        <v>269</v>
      </c>
      <c r="D7214" s="4" t="n">
        <v>267.03</v>
      </c>
      <c r="E7214" s="4" t="n">
        <v>268.09</v>
      </c>
      <c r="F7214" s="4" t="n">
        <v>265.27</v>
      </c>
      <c r="G7214" s="4" t="n">
        <v>266.56</v>
      </c>
      <c r="H7214" s="5" t="n">
        <v>4934816</v>
      </c>
      <c r="I7214" s="3"/>
      <c r="J7214" s="3" t="n">
        <f aca="false">ROUND((G7214-G7213)/G7213*100,2)</f>
        <v>-0.44</v>
      </c>
      <c r="K7214" s="3" t="str">
        <f aca="false">B7214&amp;"_"&amp;C7214</f>
        <v>15_2024-10-24</v>
      </c>
    </row>
    <row r="7215" customFormat="false" ht="15" hidden="false" customHeight="false" outlineLevel="0" collapsed="false">
      <c r="A7215" s="3" t="n">
        <v>7214</v>
      </c>
      <c r="B7215" s="3" t="n">
        <v>15</v>
      </c>
      <c r="C7215" s="3" t="s">
        <v>270</v>
      </c>
      <c r="D7215" s="4" t="n">
        <v>267.56</v>
      </c>
      <c r="E7215" s="4" t="n">
        <v>268.85</v>
      </c>
      <c r="F7215" s="4" t="n">
        <v>267.39</v>
      </c>
      <c r="G7215" s="4" t="n">
        <v>268.56</v>
      </c>
      <c r="H7215" s="5" t="n">
        <v>2269352</v>
      </c>
      <c r="I7215" s="3"/>
      <c r="J7215" s="3" t="n">
        <f aca="false">ROUND((G7215-G7214)/G7214*100,2)</f>
        <v>0.75</v>
      </c>
      <c r="K7215" s="3" t="str">
        <f aca="false">B7215&amp;"_"&amp;C7215</f>
        <v>15_2024-10-25</v>
      </c>
    </row>
    <row r="7216" customFormat="false" ht="15" hidden="false" customHeight="false" outlineLevel="0" collapsed="false">
      <c r="A7216" s="3" t="n">
        <v>7215</v>
      </c>
      <c r="B7216" s="3" t="n">
        <v>15</v>
      </c>
      <c r="C7216" s="3" t="s">
        <v>271</v>
      </c>
      <c r="D7216" s="4" t="n">
        <v>269.95</v>
      </c>
      <c r="E7216" s="4" t="n">
        <v>270.63</v>
      </c>
      <c r="F7216" s="4" t="n">
        <v>269.91</v>
      </c>
      <c r="G7216" s="4" t="n">
        <v>270.13</v>
      </c>
      <c r="H7216" s="5" t="n">
        <v>1528225</v>
      </c>
      <c r="I7216" s="3"/>
      <c r="J7216" s="3" t="n">
        <f aca="false">ROUND((G7216-G7215)/G7215*100,2)</f>
        <v>0.58</v>
      </c>
      <c r="K7216" s="3" t="str">
        <f aca="false">B7216&amp;"_"&amp;C7216</f>
        <v>15_2024-10-28</v>
      </c>
    </row>
    <row r="7217" customFormat="false" ht="15" hidden="false" customHeight="false" outlineLevel="0" collapsed="false">
      <c r="A7217" s="3" t="n">
        <v>7216</v>
      </c>
      <c r="B7217" s="3" t="n">
        <v>15</v>
      </c>
      <c r="C7217" s="3" t="s">
        <v>272</v>
      </c>
      <c r="D7217" s="4" t="n">
        <v>271.2</v>
      </c>
      <c r="E7217" s="4" t="n">
        <v>271.46</v>
      </c>
      <c r="F7217" s="4" t="n">
        <v>269.35</v>
      </c>
      <c r="G7217" s="4" t="n">
        <v>270.9</v>
      </c>
      <c r="H7217" s="5" t="n">
        <v>2679591</v>
      </c>
      <c r="I7217" s="3"/>
      <c r="J7217" s="3" t="n">
        <f aca="false">ROUND((G7217-G7216)/G7216*100,2)</f>
        <v>0.29</v>
      </c>
      <c r="K7217" s="3" t="str">
        <f aca="false">B7217&amp;"_"&amp;C7217</f>
        <v>15_2024-10-29</v>
      </c>
    </row>
    <row r="7218" customFormat="false" ht="15" hidden="false" customHeight="false" outlineLevel="0" collapsed="false">
      <c r="A7218" s="3" t="n">
        <v>7217</v>
      </c>
      <c r="B7218" s="3" t="n">
        <v>15</v>
      </c>
      <c r="C7218" s="3" t="s">
        <v>273</v>
      </c>
      <c r="D7218" s="4" t="n">
        <v>269.2</v>
      </c>
      <c r="E7218" s="4" t="n">
        <v>269.78</v>
      </c>
      <c r="F7218" s="4" t="n">
        <v>268.38</v>
      </c>
      <c r="G7218" s="4" t="n">
        <v>269.37</v>
      </c>
      <c r="H7218" s="5" t="n">
        <v>1617743</v>
      </c>
      <c r="I7218" s="3"/>
      <c r="J7218" s="3" t="n">
        <f aca="false">ROUND((G7218-G7217)/G7217*100,2)</f>
        <v>-0.56</v>
      </c>
      <c r="K7218" s="3" t="str">
        <f aca="false">B7218&amp;"_"&amp;C7218</f>
        <v>15_2024-10-30</v>
      </c>
    </row>
    <row r="7219" customFormat="false" ht="15" hidden="false" customHeight="false" outlineLevel="0" collapsed="false">
      <c r="A7219" s="3" t="n">
        <v>7218</v>
      </c>
      <c r="B7219" s="3" t="n">
        <v>15</v>
      </c>
      <c r="C7219" s="3" t="s">
        <v>274</v>
      </c>
      <c r="D7219" s="4" t="n">
        <v>270.59</v>
      </c>
      <c r="E7219" s="4" t="n">
        <v>271.77</v>
      </c>
      <c r="F7219" s="4" t="n">
        <v>269.27</v>
      </c>
      <c r="G7219" s="4" t="n">
        <v>270.19</v>
      </c>
      <c r="H7219" s="5" t="n">
        <v>6979625</v>
      </c>
      <c r="I7219" s="3"/>
      <c r="J7219" s="3" t="n">
        <f aca="false">ROUND((G7219-G7218)/G7218*100,2)</f>
        <v>0.3</v>
      </c>
      <c r="K7219" s="3" t="str">
        <f aca="false">B7219&amp;"_"&amp;C7219</f>
        <v>15_2024-10-31</v>
      </c>
    </row>
    <row r="7220" customFormat="false" ht="15" hidden="false" customHeight="false" outlineLevel="0" collapsed="false">
      <c r="A7220" s="3" t="n">
        <v>7219</v>
      </c>
      <c r="B7220" s="3" t="n">
        <v>15</v>
      </c>
      <c r="C7220" s="3" t="s">
        <v>275</v>
      </c>
      <c r="D7220" s="4" t="n">
        <v>269.41</v>
      </c>
      <c r="E7220" s="4" t="n">
        <v>270.81</v>
      </c>
      <c r="F7220" s="4" t="n">
        <v>268.4</v>
      </c>
      <c r="G7220" s="4" t="n">
        <v>269.5</v>
      </c>
      <c r="H7220" s="5" t="n">
        <v>6676883</v>
      </c>
      <c r="I7220" s="3"/>
      <c r="J7220" s="3" t="n">
        <f aca="false">ROUND((G7220-G7219)/G7219*100,2)</f>
        <v>-0.26</v>
      </c>
      <c r="K7220" s="3" t="str">
        <f aca="false">B7220&amp;"_"&amp;C7220</f>
        <v>15_2024-11-01</v>
      </c>
    </row>
    <row r="7221" customFormat="false" ht="15" hidden="false" customHeight="false" outlineLevel="0" collapsed="false">
      <c r="A7221" s="3" t="n">
        <v>7220</v>
      </c>
      <c r="B7221" s="3" t="n">
        <v>15</v>
      </c>
      <c r="C7221" s="3" t="s">
        <v>276</v>
      </c>
      <c r="D7221" s="4" t="n">
        <v>270.76</v>
      </c>
      <c r="E7221" s="4" t="n">
        <v>271.19</v>
      </c>
      <c r="F7221" s="4" t="n">
        <v>268.68</v>
      </c>
      <c r="G7221" s="4" t="n">
        <v>270.14</v>
      </c>
      <c r="H7221" s="5" t="n">
        <v>5932854</v>
      </c>
      <c r="I7221" s="3"/>
      <c r="J7221" s="3" t="n">
        <f aca="false">ROUND((G7221-G7220)/G7220*100,2)</f>
        <v>0.24</v>
      </c>
      <c r="K7221" s="3" t="str">
        <f aca="false">B7221&amp;"_"&amp;C7221</f>
        <v>15_2024-11-04</v>
      </c>
    </row>
    <row r="7222" customFormat="false" ht="15" hidden="false" customHeight="false" outlineLevel="0" collapsed="false">
      <c r="A7222" s="3" t="n">
        <v>7221</v>
      </c>
      <c r="B7222" s="3" t="n">
        <v>15</v>
      </c>
      <c r="C7222" s="3" t="s">
        <v>277</v>
      </c>
      <c r="D7222" s="4" t="n">
        <v>267.42</v>
      </c>
      <c r="E7222" s="4" t="n">
        <v>269.04</v>
      </c>
      <c r="F7222" s="4" t="n">
        <v>267.18</v>
      </c>
      <c r="G7222" s="4" t="n">
        <v>267.66</v>
      </c>
      <c r="H7222" s="5" t="n">
        <v>2335185</v>
      </c>
      <c r="I7222" s="3"/>
      <c r="J7222" s="3" t="n">
        <f aca="false">ROUND((G7222-G7221)/G7221*100,2)</f>
        <v>-0.92</v>
      </c>
      <c r="K7222" s="3" t="str">
        <f aca="false">B7222&amp;"_"&amp;C7222</f>
        <v>15_2024-11-05</v>
      </c>
    </row>
    <row r="7223" customFormat="false" ht="15" hidden="false" customHeight="false" outlineLevel="0" collapsed="false">
      <c r="A7223" s="3" t="n">
        <v>7222</v>
      </c>
      <c r="B7223" s="3" t="n">
        <v>15</v>
      </c>
      <c r="C7223" s="3" t="s">
        <v>278</v>
      </c>
      <c r="D7223" s="4" t="n">
        <v>265.02</v>
      </c>
      <c r="E7223" s="4" t="n">
        <v>267.26</v>
      </c>
      <c r="F7223" s="4" t="n">
        <v>263.84</v>
      </c>
      <c r="G7223" s="4" t="n">
        <v>265.92</v>
      </c>
      <c r="H7223" s="5" t="n">
        <v>3270831</v>
      </c>
      <c r="I7223" s="3"/>
      <c r="J7223" s="3" t="n">
        <f aca="false">ROUND((G7223-G7222)/G7222*100,2)</f>
        <v>-0.65</v>
      </c>
      <c r="K7223" s="3" t="str">
        <f aca="false">B7223&amp;"_"&amp;C7223</f>
        <v>15_2024-11-06</v>
      </c>
    </row>
    <row r="7224" customFormat="false" ht="15" hidden="false" customHeight="false" outlineLevel="0" collapsed="false">
      <c r="A7224" s="3" t="n">
        <v>7223</v>
      </c>
      <c r="B7224" s="3" t="n">
        <v>15</v>
      </c>
      <c r="C7224" s="3" t="s">
        <v>279</v>
      </c>
      <c r="D7224" s="4" t="n">
        <v>267.91</v>
      </c>
      <c r="E7224" s="4" t="n">
        <v>269.31</v>
      </c>
      <c r="F7224" s="4" t="n">
        <v>266.23</v>
      </c>
      <c r="G7224" s="4" t="n">
        <v>267.45</v>
      </c>
      <c r="H7224" s="5" t="n">
        <v>3430573</v>
      </c>
      <c r="I7224" s="3"/>
      <c r="J7224" s="3" t="n">
        <f aca="false">ROUND((G7224-G7223)/G7223*100,2)</f>
        <v>0.58</v>
      </c>
      <c r="K7224" s="3" t="str">
        <f aca="false">B7224&amp;"_"&amp;C7224</f>
        <v>15_2024-11-07</v>
      </c>
    </row>
    <row r="7225" customFormat="false" ht="15" hidden="false" customHeight="false" outlineLevel="0" collapsed="false">
      <c r="A7225" s="3" t="n">
        <v>7224</v>
      </c>
      <c r="B7225" s="3" t="n">
        <v>15</v>
      </c>
      <c r="C7225" s="3" t="s">
        <v>280</v>
      </c>
      <c r="D7225" s="4" t="n">
        <v>267.21</v>
      </c>
      <c r="E7225" s="4" t="n">
        <v>268.61</v>
      </c>
      <c r="F7225" s="4" t="n">
        <v>266.39</v>
      </c>
      <c r="G7225" s="4" t="n">
        <v>267.23</v>
      </c>
      <c r="H7225" s="5" t="n">
        <v>1224133</v>
      </c>
      <c r="I7225" s="3"/>
      <c r="J7225" s="3" t="n">
        <f aca="false">ROUND((G7225-G7224)/G7224*100,2)</f>
        <v>-0.08</v>
      </c>
      <c r="K7225" s="3" t="str">
        <f aca="false">B7225&amp;"_"&amp;C7225</f>
        <v>15_2024-11-08</v>
      </c>
    </row>
    <row r="7226" customFormat="false" ht="15" hidden="false" customHeight="false" outlineLevel="0" collapsed="false">
      <c r="A7226" s="3" t="n">
        <v>7225</v>
      </c>
      <c r="B7226" s="3" t="n">
        <v>15</v>
      </c>
      <c r="C7226" s="3" t="s">
        <v>281</v>
      </c>
      <c r="D7226" s="4" t="n">
        <v>272.01</v>
      </c>
      <c r="E7226" s="4" t="n">
        <v>273.39</v>
      </c>
      <c r="F7226" s="4" t="n">
        <v>271.24</v>
      </c>
      <c r="G7226" s="4" t="n">
        <v>271.74</v>
      </c>
      <c r="H7226" s="5" t="n">
        <v>7453382</v>
      </c>
      <c r="I7226" s="3"/>
      <c r="J7226" s="3" t="n">
        <f aca="false">ROUND((G7226-G7225)/G7225*100,2)</f>
        <v>1.69</v>
      </c>
      <c r="K7226" s="3" t="str">
        <f aca="false">B7226&amp;"_"&amp;C7226</f>
        <v>15_2024-11-11</v>
      </c>
    </row>
    <row r="7227" customFormat="false" ht="15" hidden="false" customHeight="false" outlineLevel="0" collapsed="false">
      <c r="A7227" s="3" t="n">
        <v>7226</v>
      </c>
      <c r="B7227" s="3" t="n">
        <v>15</v>
      </c>
      <c r="C7227" s="3" t="s">
        <v>282</v>
      </c>
      <c r="D7227" s="4" t="n">
        <v>272.61</v>
      </c>
      <c r="E7227" s="4" t="n">
        <v>273.84</v>
      </c>
      <c r="F7227" s="4" t="n">
        <v>271.98</v>
      </c>
      <c r="G7227" s="4" t="n">
        <v>272.46</v>
      </c>
      <c r="H7227" s="5" t="n">
        <v>1253202</v>
      </c>
      <c r="I7227" s="3"/>
      <c r="J7227" s="3" t="n">
        <f aca="false">ROUND((G7227-G7226)/G7226*100,2)</f>
        <v>0.26</v>
      </c>
      <c r="K7227" s="3" t="str">
        <f aca="false">B7227&amp;"_"&amp;C7227</f>
        <v>15_2024-11-12</v>
      </c>
    </row>
    <row r="7228" customFormat="false" ht="15" hidden="false" customHeight="false" outlineLevel="0" collapsed="false">
      <c r="A7228" s="3" t="n">
        <v>7227</v>
      </c>
      <c r="B7228" s="3" t="n">
        <v>15</v>
      </c>
      <c r="C7228" s="3" t="s">
        <v>283</v>
      </c>
      <c r="D7228" s="4" t="n">
        <v>272.22</v>
      </c>
      <c r="E7228" s="4" t="n">
        <v>273.9</v>
      </c>
      <c r="F7228" s="4" t="n">
        <v>271.06</v>
      </c>
      <c r="G7228" s="4" t="n">
        <v>272.47</v>
      </c>
      <c r="H7228" s="5" t="n">
        <v>4726542</v>
      </c>
      <c r="I7228" s="3"/>
      <c r="J7228" s="3" t="n">
        <f aca="false">ROUND((G7228-G7227)/G7227*100,2)</f>
        <v>0</v>
      </c>
      <c r="K7228" s="3" t="str">
        <f aca="false">B7228&amp;"_"&amp;C7228</f>
        <v>15_2024-11-13</v>
      </c>
    </row>
    <row r="7229" customFormat="false" ht="15" hidden="false" customHeight="false" outlineLevel="0" collapsed="false">
      <c r="A7229" s="3" t="n">
        <v>7228</v>
      </c>
      <c r="B7229" s="3" t="n">
        <v>15</v>
      </c>
      <c r="C7229" s="3" t="s">
        <v>284</v>
      </c>
      <c r="D7229" s="4" t="n">
        <v>272.61</v>
      </c>
      <c r="E7229" s="4" t="n">
        <v>274.3</v>
      </c>
      <c r="F7229" s="4" t="n">
        <v>272.4</v>
      </c>
      <c r="G7229" s="4" t="n">
        <v>273</v>
      </c>
      <c r="H7229" s="5" t="n">
        <v>1453086</v>
      </c>
      <c r="I7229" s="3"/>
      <c r="J7229" s="3" t="n">
        <f aca="false">ROUND((G7229-G7228)/G7228*100,2)</f>
        <v>0.19</v>
      </c>
      <c r="K7229" s="3" t="str">
        <f aca="false">B7229&amp;"_"&amp;C7229</f>
        <v>15_2024-11-14</v>
      </c>
    </row>
    <row r="7230" customFormat="false" ht="15" hidden="false" customHeight="false" outlineLevel="0" collapsed="false">
      <c r="A7230" s="3" t="n">
        <v>7229</v>
      </c>
      <c r="B7230" s="3" t="n">
        <v>15</v>
      </c>
      <c r="C7230" s="3" t="s">
        <v>285</v>
      </c>
      <c r="D7230" s="4" t="n">
        <v>272.58</v>
      </c>
      <c r="E7230" s="4" t="n">
        <v>273.79</v>
      </c>
      <c r="F7230" s="4" t="n">
        <v>271.39</v>
      </c>
      <c r="G7230" s="4" t="n">
        <v>273.35</v>
      </c>
      <c r="H7230" s="5" t="n">
        <v>7865625</v>
      </c>
      <c r="I7230" s="3"/>
      <c r="J7230" s="3" t="n">
        <f aca="false">ROUND((G7230-G7229)/G7229*100,2)</f>
        <v>0.13</v>
      </c>
      <c r="K7230" s="3" t="str">
        <f aca="false">B7230&amp;"_"&amp;C7230</f>
        <v>15_2024-11-15</v>
      </c>
    </row>
    <row r="7231" customFormat="false" ht="15" hidden="false" customHeight="false" outlineLevel="0" collapsed="false">
      <c r="A7231" s="3" t="n">
        <v>7230</v>
      </c>
      <c r="B7231" s="3" t="n">
        <v>15</v>
      </c>
      <c r="C7231" s="3" t="s">
        <v>286</v>
      </c>
      <c r="D7231" s="4" t="n">
        <v>276.17</v>
      </c>
      <c r="E7231" s="4" t="n">
        <v>276.81</v>
      </c>
      <c r="F7231" s="4" t="n">
        <v>275.1</v>
      </c>
      <c r="G7231" s="4" t="n">
        <v>275.25</v>
      </c>
      <c r="H7231" s="5" t="n">
        <v>1897619</v>
      </c>
      <c r="I7231" s="3"/>
      <c r="J7231" s="3" t="n">
        <f aca="false">ROUND((G7231-G7230)/G7230*100,2)</f>
        <v>0.7</v>
      </c>
      <c r="K7231" s="3" t="str">
        <f aca="false">B7231&amp;"_"&amp;C7231</f>
        <v>15_2024-11-18</v>
      </c>
    </row>
    <row r="7232" customFormat="false" ht="15" hidden="false" customHeight="false" outlineLevel="0" collapsed="false">
      <c r="A7232" s="3" t="n">
        <v>7231</v>
      </c>
      <c r="B7232" s="3" t="n">
        <v>15</v>
      </c>
      <c r="C7232" s="3" t="s">
        <v>287</v>
      </c>
      <c r="D7232" s="4" t="n">
        <v>277.07</v>
      </c>
      <c r="E7232" s="4" t="n">
        <v>277.68</v>
      </c>
      <c r="F7232" s="4" t="n">
        <v>274.87</v>
      </c>
      <c r="G7232" s="4" t="n">
        <v>276.26</v>
      </c>
      <c r="H7232" s="5" t="n">
        <v>6344598</v>
      </c>
      <c r="I7232" s="3"/>
      <c r="J7232" s="3" t="n">
        <f aca="false">ROUND((G7232-G7231)/G7231*100,2)</f>
        <v>0.37</v>
      </c>
      <c r="K7232" s="3" t="str">
        <f aca="false">B7232&amp;"_"&amp;C7232</f>
        <v>15_2024-11-19</v>
      </c>
    </row>
    <row r="7233" customFormat="false" ht="15" hidden="false" customHeight="false" outlineLevel="0" collapsed="false">
      <c r="A7233" s="3" t="n">
        <v>7232</v>
      </c>
      <c r="B7233" s="3" t="n">
        <v>15</v>
      </c>
      <c r="C7233" s="3" t="s">
        <v>288</v>
      </c>
      <c r="D7233" s="4" t="n">
        <v>276.99</v>
      </c>
      <c r="E7233" s="4" t="n">
        <v>277.54</v>
      </c>
      <c r="F7233" s="4" t="n">
        <v>276.33</v>
      </c>
      <c r="G7233" s="4" t="n">
        <v>277.01</v>
      </c>
      <c r="H7233" s="5" t="n">
        <v>4279890</v>
      </c>
      <c r="I7233" s="3"/>
      <c r="J7233" s="3" t="n">
        <f aca="false">ROUND((G7233-G7232)/G7232*100,2)</f>
        <v>0.27</v>
      </c>
      <c r="K7233" s="3" t="str">
        <f aca="false">B7233&amp;"_"&amp;C7233</f>
        <v>15_2024-11-20</v>
      </c>
    </row>
    <row r="7234" customFormat="false" ht="15" hidden="false" customHeight="false" outlineLevel="0" collapsed="false">
      <c r="A7234" s="3" t="n">
        <v>7233</v>
      </c>
      <c r="B7234" s="3" t="n">
        <v>15</v>
      </c>
      <c r="C7234" s="3" t="s">
        <v>289</v>
      </c>
      <c r="D7234" s="4" t="n">
        <v>278.56</v>
      </c>
      <c r="E7234" s="4" t="n">
        <v>279.52</v>
      </c>
      <c r="F7234" s="4" t="n">
        <v>278.03</v>
      </c>
      <c r="G7234" s="4" t="n">
        <v>278.55</v>
      </c>
      <c r="H7234" s="5" t="n">
        <v>7732727</v>
      </c>
      <c r="I7234" s="3"/>
      <c r="J7234" s="3" t="n">
        <f aca="false">ROUND((G7234-G7233)/G7233*100,2)</f>
        <v>0.56</v>
      </c>
      <c r="K7234" s="3" t="str">
        <f aca="false">B7234&amp;"_"&amp;C7234</f>
        <v>15_2024-11-21</v>
      </c>
    </row>
    <row r="7235" customFormat="false" ht="15" hidden="false" customHeight="false" outlineLevel="0" collapsed="false">
      <c r="A7235" s="3" t="n">
        <v>7234</v>
      </c>
      <c r="B7235" s="3" t="n">
        <v>15</v>
      </c>
      <c r="C7235" s="3" t="s">
        <v>290</v>
      </c>
      <c r="D7235" s="4" t="n">
        <v>278.78</v>
      </c>
      <c r="E7235" s="4" t="n">
        <v>279.4</v>
      </c>
      <c r="F7235" s="4" t="n">
        <v>277.68</v>
      </c>
      <c r="G7235" s="4" t="n">
        <v>278.74</v>
      </c>
      <c r="H7235" s="5" t="n">
        <v>7441317</v>
      </c>
      <c r="I7235" s="3"/>
      <c r="J7235" s="3" t="n">
        <f aca="false">ROUND((G7235-G7234)/G7234*100,2)</f>
        <v>0.07</v>
      </c>
      <c r="K7235" s="3" t="str">
        <f aca="false">B7235&amp;"_"&amp;C7235</f>
        <v>15_2024-11-22</v>
      </c>
    </row>
    <row r="7236" customFormat="false" ht="15" hidden="false" customHeight="false" outlineLevel="0" collapsed="false">
      <c r="A7236" s="3" t="n">
        <v>7235</v>
      </c>
      <c r="B7236" s="3" t="n">
        <v>15</v>
      </c>
      <c r="C7236" s="3" t="s">
        <v>291</v>
      </c>
      <c r="D7236" s="4" t="n">
        <v>280.11</v>
      </c>
      <c r="E7236" s="4" t="n">
        <v>281.06</v>
      </c>
      <c r="F7236" s="4" t="n">
        <v>279.16</v>
      </c>
      <c r="G7236" s="4" t="n">
        <v>280.17</v>
      </c>
      <c r="H7236" s="5" t="n">
        <v>7459070</v>
      </c>
      <c r="I7236" s="3"/>
      <c r="J7236" s="3" t="n">
        <f aca="false">ROUND((G7236-G7235)/G7235*100,2)</f>
        <v>0.51</v>
      </c>
      <c r="K7236" s="3" t="str">
        <f aca="false">B7236&amp;"_"&amp;C7236</f>
        <v>15_2024-11-25</v>
      </c>
    </row>
    <row r="7237" customFormat="false" ht="15" hidden="false" customHeight="false" outlineLevel="0" collapsed="false">
      <c r="A7237" s="3" t="n">
        <v>7236</v>
      </c>
      <c r="B7237" s="3" t="n">
        <v>15</v>
      </c>
      <c r="C7237" s="3" t="s">
        <v>292</v>
      </c>
      <c r="D7237" s="4" t="n">
        <v>277.28</v>
      </c>
      <c r="E7237" s="4" t="n">
        <v>278.4</v>
      </c>
      <c r="F7237" s="4" t="n">
        <v>276.56</v>
      </c>
      <c r="G7237" s="4" t="n">
        <v>278.11</v>
      </c>
      <c r="H7237" s="5" t="n">
        <v>3373053</v>
      </c>
      <c r="I7237" s="3"/>
      <c r="J7237" s="3" t="n">
        <f aca="false">ROUND((G7237-G7236)/G7236*100,2)</f>
        <v>-0.74</v>
      </c>
      <c r="K7237" s="3" t="str">
        <f aca="false">B7237&amp;"_"&amp;C7237</f>
        <v>15_2024-11-26</v>
      </c>
    </row>
    <row r="7238" customFormat="false" ht="15" hidden="false" customHeight="false" outlineLevel="0" collapsed="false">
      <c r="A7238" s="3" t="n">
        <v>7237</v>
      </c>
      <c r="B7238" s="3" t="n">
        <v>15</v>
      </c>
      <c r="C7238" s="3" t="s">
        <v>293</v>
      </c>
      <c r="D7238" s="4" t="n">
        <v>277.09</v>
      </c>
      <c r="E7238" s="4" t="n">
        <v>278.9</v>
      </c>
      <c r="F7238" s="4" t="n">
        <v>276.4</v>
      </c>
      <c r="G7238" s="4" t="n">
        <v>277.38</v>
      </c>
      <c r="H7238" s="5" t="n">
        <v>1565537</v>
      </c>
      <c r="I7238" s="3"/>
      <c r="J7238" s="3" t="n">
        <f aca="false">ROUND((G7238-G7237)/G7237*100,2)</f>
        <v>-0.26</v>
      </c>
      <c r="K7238" s="3" t="str">
        <f aca="false">B7238&amp;"_"&amp;C7238</f>
        <v>15_2024-11-27</v>
      </c>
    </row>
    <row r="7239" customFormat="false" ht="15" hidden="false" customHeight="false" outlineLevel="0" collapsed="false">
      <c r="A7239" s="3" t="n">
        <v>7238</v>
      </c>
      <c r="B7239" s="3" t="n">
        <v>15</v>
      </c>
      <c r="C7239" s="3" t="s">
        <v>294</v>
      </c>
      <c r="D7239" s="4" t="n">
        <v>278.11</v>
      </c>
      <c r="E7239" s="4" t="n">
        <v>279.35</v>
      </c>
      <c r="F7239" s="4" t="n">
        <v>277.88</v>
      </c>
      <c r="G7239" s="4" t="n">
        <v>278.2</v>
      </c>
      <c r="H7239" s="5" t="n">
        <v>3607385</v>
      </c>
      <c r="I7239" s="3"/>
      <c r="J7239" s="3" t="n">
        <f aca="false">ROUND((G7239-G7238)/G7238*100,2)</f>
        <v>0.3</v>
      </c>
      <c r="K7239" s="3" t="str">
        <f aca="false">B7239&amp;"_"&amp;C7239</f>
        <v>15_2024-11-28</v>
      </c>
    </row>
    <row r="7240" customFormat="false" ht="15" hidden="false" customHeight="false" outlineLevel="0" collapsed="false">
      <c r="A7240" s="3" t="n">
        <v>7239</v>
      </c>
      <c r="B7240" s="3" t="n">
        <v>15</v>
      </c>
      <c r="C7240" s="3" t="s">
        <v>295</v>
      </c>
      <c r="D7240" s="4" t="n">
        <v>278.47</v>
      </c>
      <c r="E7240" s="4" t="n">
        <v>278.93</v>
      </c>
      <c r="F7240" s="4" t="n">
        <v>278.05</v>
      </c>
      <c r="G7240" s="4" t="n">
        <v>278.54</v>
      </c>
      <c r="H7240" s="5" t="n">
        <v>4493175</v>
      </c>
      <c r="I7240" s="3"/>
      <c r="J7240" s="3" t="n">
        <f aca="false">ROUND((G7240-G7239)/G7239*100,2)</f>
        <v>0.12</v>
      </c>
      <c r="K7240" s="3" t="str">
        <f aca="false">B7240&amp;"_"&amp;C7240</f>
        <v>15_2024-11-29</v>
      </c>
    </row>
    <row r="7241" customFormat="false" ht="15" hidden="false" customHeight="false" outlineLevel="0" collapsed="false">
      <c r="A7241" s="3" t="n">
        <v>7240</v>
      </c>
      <c r="B7241" s="3" t="n">
        <v>15</v>
      </c>
      <c r="C7241" s="3" t="s">
        <v>296</v>
      </c>
      <c r="D7241" s="4" t="n">
        <v>281.88</v>
      </c>
      <c r="E7241" s="4" t="n">
        <v>282.91</v>
      </c>
      <c r="F7241" s="4" t="n">
        <v>280.36</v>
      </c>
      <c r="G7241" s="4" t="n">
        <v>281.63</v>
      </c>
      <c r="H7241" s="5" t="n">
        <v>3082906</v>
      </c>
      <c r="I7241" s="3"/>
      <c r="J7241" s="3" t="n">
        <f aca="false">ROUND((G7241-G7240)/G7240*100,2)</f>
        <v>1.11</v>
      </c>
      <c r="K7241" s="3" t="str">
        <f aca="false">B7241&amp;"_"&amp;C7241</f>
        <v>15_2024-12-02</v>
      </c>
    </row>
    <row r="7242" customFormat="false" ht="15" hidden="false" customHeight="false" outlineLevel="0" collapsed="false">
      <c r="A7242" s="3" t="n">
        <v>7241</v>
      </c>
      <c r="B7242" s="3" t="n">
        <v>15</v>
      </c>
      <c r="C7242" s="3" t="s">
        <v>297</v>
      </c>
      <c r="D7242" s="4" t="n">
        <v>279.72</v>
      </c>
      <c r="E7242" s="4" t="n">
        <v>281.1</v>
      </c>
      <c r="F7242" s="4" t="n">
        <v>277.67</v>
      </c>
      <c r="G7242" s="4" t="n">
        <v>278.97</v>
      </c>
      <c r="H7242" s="5" t="n">
        <v>745370</v>
      </c>
      <c r="I7242" s="3"/>
      <c r="J7242" s="3" t="n">
        <f aca="false">ROUND((G7242-G7241)/G7241*100,2)</f>
        <v>-0.94</v>
      </c>
      <c r="K7242" s="3" t="str">
        <f aca="false">B7242&amp;"_"&amp;C7242</f>
        <v>15_2024-12-03</v>
      </c>
    </row>
    <row r="7243" customFormat="false" ht="15" hidden="false" customHeight="false" outlineLevel="0" collapsed="false">
      <c r="A7243" s="3" t="n">
        <v>7242</v>
      </c>
      <c r="B7243" s="3" t="n">
        <v>15</v>
      </c>
      <c r="C7243" s="3" t="s">
        <v>298</v>
      </c>
      <c r="D7243" s="4" t="n">
        <v>284.27</v>
      </c>
      <c r="E7243" s="4" t="n">
        <v>285.61</v>
      </c>
      <c r="F7243" s="4" t="n">
        <v>281.96</v>
      </c>
      <c r="G7243" s="4" t="n">
        <v>283.35</v>
      </c>
      <c r="H7243" s="5" t="n">
        <v>6833021</v>
      </c>
      <c r="I7243" s="3"/>
      <c r="J7243" s="3" t="n">
        <f aca="false">ROUND((G7243-G7242)/G7242*100,2)</f>
        <v>1.57</v>
      </c>
      <c r="K7243" s="3" t="str">
        <f aca="false">B7243&amp;"_"&amp;C7243</f>
        <v>15_2024-12-04</v>
      </c>
    </row>
    <row r="7244" customFormat="false" ht="15" hidden="false" customHeight="false" outlineLevel="0" collapsed="false">
      <c r="A7244" s="3" t="n">
        <v>7243</v>
      </c>
      <c r="B7244" s="3" t="n">
        <v>15</v>
      </c>
      <c r="C7244" s="3" t="s">
        <v>299</v>
      </c>
      <c r="D7244" s="4" t="n">
        <v>284.5</v>
      </c>
      <c r="E7244" s="4" t="n">
        <v>285.35</v>
      </c>
      <c r="F7244" s="4" t="n">
        <v>282.53</v>
      </c>
      <c r="G7244" s="4" t="n">
        <v>283.68</v>
      </c>
      <c r="H7244" s="5" t="n">
        <v>700518</v>
      </c>
      <c r="I7244" s="3"/>
      <c r="J7244" s="3" t="n">
        <f aca="false">ROUND((G7244-G7243)/G7243*100,2)</f>
        <v>0.12</v>
      </c>
      <c r="K7244" s="3" t="str">
        <f aca="false">B7244&amp;"_"&amp;C7244</f>
        <v>15_2024-12-05</v>
      </c>
    </row>
    <row r="7245" customFormat="false" ht="15" hidden="false" customHeight="false" outlineLevel="0" collapsed="false">
      <c r="A7245" s="3" t="n">
        <v>7244</v>
      </c>
      <c r="B7245" s="3" t="n">
        <v>15</v>
      </c>
      <c r="C7245" s="3" t="s">
        <v>300</v>
      </c>
      <c r="D7245" s="4" t="n">
        <v>282.72</v>
      </c>
      <c r="E7245" s="4" t="n">
        <v>284.06</v>
      </c>
      <c r="F7245" s="4" t="n">
        <v>281.25</v>
      </c>
      <c r="G7245" s="4" t="n">
        <v>283.56</v>
      </c>
      <c r="H7245" s="5" t="n">
        <v>632975</v>
      </c>
      <c r="I7245" s="3"/>
      <c r="J7245" s="3" t="n">
        <f aca="false">ROUND((G7245-G7244)/G7244*100,2)</f>
        <v>-0.04</v>
      </c>
      <c r="K7245" s="3" t="str">
        <f aca="false">B7245&amp;"_"&amp;C7245</f>
        <v>15_2024-12-06</v>
      </c>
    </row>
    <row r="7246" customFormat="false" ht="15" hidden="false" customHeight="false" outlineLevel="0" collapsed="false">
      <c r="A7246" s="3" t="n">
        <v>7245</v>
      </c>
      <c r="B7246" s="3" t="n">
        <v>15</v>
      </c>
      <c r="C7246" s="3" t="s">
        <v>301</v>
      </c>
      <c r="D7246" s="4" t="n">
        <v>283.78</v>
      </c>
      <c r="E7246" s="4" t="n">
        <v>284.23</v>
      </c>
      <c r="F7246" s="4" t="n">
        <v>283.23</v>
      </c>
      <c r="G7246" s="4" t="n">
        <v>283.61</v>
      </c>
      <c r="H7246" s="5" t="n">
        <v>3235657</v>
      </c>
      <c r="I7246" s="3"/>
      <c r="J7246" s="3" t="n">
        <f aca="false">ROUND((G7246-G7245)/G7245*100,2)</f>
        <v>0.02</v>
      </c>
      <c r="K7246" s="3" t="str">
        <f aca="false">B7246&amp;"_"&amp;C7246</f>
        <v>15_2024-12-09</v>
      </c>
    </row>
    <row r="7247" customFormat="false" ht="15" hidden="false" customHeight="false" outlineLevel="0" collapsed="false">
      <c r="A7247" s="3" t="n">
        <v>7246</v>
      </c>
      <c r="B7247" s="3" t="n">
        <v>15</v>
      </c>
      <c r="C7247" s="3" t="s">
        <v>302</v>
      </c>
      <c r="D7247" s="4" t="n">
        <v>280.54</v>
      </c>
      <c r="E7247" s="4" t="n">
        <v>281.35</v>
      </c>
      <c r="F7247" s="4" t="n">
        <v>279.06</v>
      </c>
      <c r="G7247" s="4" t="n">
        <v>281.19</v>
      </c>
      <c r="H7247" s="5" t="n">
        <v>5319037</v>
      </c>
      <c r="I7247" s="3"/>
      <c r="J7247" s="3" t="n">
        <f aca="false">ROUND((G7247-G7246)/G7246*100,2)</f>
        <v>-0.85</v>
      </c>
      <c r="K7247" s="3" t="str">
        <f aca="false">B7247&amp;"_"&amp;C7247</f>
        <v>15_2024-12-10</v>
      </c>
    </row>
    <row r="7248" customFormat="false" ht="15" hidden="false" customHeight="false" outlineLevel="0" collapsed="false">
      <c r="A7248" s="3" t="n">
        <v>7247</v>
      </c>
      <c r="B7248" s="3" t="n">
        <v>15</v>
      </c>
      <c r="C7248" s="3" t="s">
        <v>303</v>
      </c>
      <c r="D7248" s="4" t="n">
        <v>279.43</v>
      </c>
      <c r="E7248" s="4" t="n">
        <v>280.85</v>
      </c>
      <c r="F7248" s="4" t="n">
        <v>277.84</v>
      </c>
      <c r="G7248" s="4" t="n">
        <v>280.48</v>
      </c>
      <c r="H7248" s="5" t="n">
        <v>6019670</v>
      </c>
      <c r="I7248" s="3"/>
      <c r="J7248" s="3" t="n">
        <f aca="false">ROUND((G7248-G7247)/G7247*100,2)</f>
        <v>-0.25</v>
      </c>
      <c r="K7248" s="3" t="str">
        <f aca="false">B7248&amp;"_"&amp;C7248</f>
        <v>15_2024-12-11</v>
      </c>
    </row>
    <row r="7249" customFormat="false" ht="15" hidden="false" customHeight="false" outlineLevel="0" collapsed="false">
      <c r="A7249" s="3" t="n">
        <v>7248</v>
      </c>
      <c r="B7249" s="3" t="n">
        <v>15</v>
      </c>
      <c r="C7249" s="3" t="s">
        <v>304</v>
      </c>
      <c r="D7249" s="4" t="n">
        <v>277.51</v>
      </c>
      <c r="E7249" s="4" t="n">
        <v>279.23</v>
      </c>
      <c r="F7249" s="4" t="n">
        <v>276.11</v>
      </c>
      <c r="G7249" s="4" t="n">
        <v>278.34</v>
      </c>
      <c r="H7249" s="5" t="n">
        <v>6113110</v>
      </c>
      <c r="I7249" s="3"/>
      <c r="J7249" s="3" t="n">
        <f aca="false">ROUND((G7249-G7248)/G7248*100,2)</f>
        <v>-0.76</v>
      </c>
      <c r="K7249" s="3" t="str">
        <f aca="false">B7249&amp;"_"&amp;C7249</f>
        <v>15_2024-12-12</v>
      </c>
    </row>
    <row r="7250" customFormat="false" ht="15" hidden="false" customHeight="false" outlineLevel="0" collapsed="false">
      <c r="A7250" s="3" t="n">
        <v>7249</v>
      </c>
      <c r="B7250" s="3" t="n">
        <v>15</v>
      </c>
      <c r="C7250" s="3" t="s">
        <v>305</v>
      </c>
      <c r="D7250" s="4" t="n">
        <v>281.95</v>
      </c>
      <c r="E7250" s="4" t="n">
        <v>283.45</v>
      </c>
      <c r="F7250" s="4" t="n">
        <v>280.92</v>
      </c>
      <c r="G7250" s="4" t="n">
        <v>281.64</v>
      </c>
      <c r="H7250" s="5" t="n">
        <v>4147642</v>
      </c>
      <c r="I7250" s="3"/>
      <c r="J7250" s="3" t="n">
        <f aca="false">ROUND((G7250-G7249)/G7249*100,2)</f>
        <v>1.19</v>
      </c>
      <c r="K7250" s="3" t="str">
        <f aca="false">B7250&amp;"_"&amp;C7250</f>
        <v>15_2024-12-13</v>
      </c>
    </row>
    <row r="7251" customFormat="false" ht="15" hidden="false" customHeight="false" outlineLevel="0" collapsed="false">
      <c r="A7251" s="3" t="n">
        <v>7250</v>
      </c>
      <c r="B7251" s="3" t="n">
        <v>15</v>
      </c>
      <c r="C7251" s="3" t="s">
        <v>306</v>
      </c>
      <c r="D7251" s="4" t="n">
        <v>281.56</v>
      </c>
      <c r="E7251" s="4" t="n">
        <v>282.36</v>
      </c>
      <c r="F7251" s="4" t="n">
        <v>279.92</v>
      </c>
      <c r="G7251" s="4" t="n">
        <v>281.01</v>
      </c>
      <c r="H7251" s="5" t="n">
        <v>1518075</v>
      </c>
      <c r="I7251" s="3"/>
      <c r="J7251" s="3" t="n">
        <f aca="false">ROUND((G7251-G7250)/G7250*100,2)</f>
        <v>-0.22</v>
      </c>
      <c r="K7251" s="3" t="str">
        <f aca="false">B7251&amp;"_"&amp;C7251</f>
        <v>15_2024-12-16</v>
      </c>
    </row>
    <row r="7252" customFormat="false" ht="15" hidden="false" customHeight="false" outlineLevel="0" collapsed="false">
      <c r="A7252" s="3" t="n">
        <v>7251</v>
      </c>
      <c r="B7252" s="3" t="n">
        <v>15</v>
      </c>
      <c r="C7252" s="3" t="s">
        <v>307</v>
      </c>
      <c r="D7252" s="4" t="n">
        <v>283.78</v>
      </c>
      <c r="E7252" s="4" t="n">
        <v>286.23</v>
      </c>
      <c r="F7252" s="4" t="n">
        <v>283.28</v>
      </c>
      <c r="G7252" s="4" t="n">
        <v>284.74</v>
      </c>
      <c r="H7252" s="5" t="n">
        <v>4634781</v>
      </c>
      <c r="I7252" s="3"/>
      <c r="J7252" s="3" t="n">
        <f aca="false">ROUND((G7252-G7251)/G7251*100,2)</f>
        <v>1.33</v>
      </c>
      <c r="K7252" s="3" t="str">
        <f aca="false">B7252&amp;"_"&amp;C7252</f>
        <v>15_2024-12-17</v>
      </c>
    </row>
    <row r="7253" customFormat="false" ht="15" hidden="false" customHeight="false" outlineLevel="0" collapsed="false">
      <c r="A7253" s="3" t="n">
        <v>7252</v>
      </c>
      <c r="B7253" s="3" t="n">
        <v>15</v>
      </c>
      <c r="C7253" s="3" t="s">
        <v>308</v>
      </c>
      <c r="D7253" s="4" t="n">
        <v>286.08</v>
      </c>
      <c r="E7253" s="4" t="n">
        <v>286.5</v>
      </c>
      <c r="F7253" s="4" t="n">
        <v>285.26</v>
      </c>
      <c r="G7253" s="4" t="n">
        <v>286.06</v>
      </c>
      <c r="H7253" s="5" t="n">
        <v>4683568</v>
      </c>
      <c r="I7253" s="3"/>
      <c r="J7253" s="3" t="n">
        <f aca="false">ROUND((G7253-G7252)/G7252*100,2)</f>
        <v>0.46</v>
      </c>
      <c r="K7253" s="3" t="str">
        <f aca="false">B7253&amp;"_"&amp;C7253</f>
        <v>15_2024-12-18</v>
      </c>
    </row>
    <row r="7254" customFormat="false" ht="15" hidden="false" customHeight="false" outlineLevel="0" collapsed="false">
      <c r="A7254" s="3" t="n">
        <v>7253</v>
      </c>
      <c r="B7254" s="3" t="n">
        <v>15</v>
      </c>
      <c r="C7254" s="3" t="s">
        <v>309</v>
      </c>
      <c r="D7254" s="4" t="n">
        <v>284.06</v>
      </c>
      <c r="E7254" s="4" t="n">
        <v>284.82</v>
      </c>
      <c r="F7254" s="4" t="n">
        <v>282.53</v>
      </c>
      <c r="G7254" s="4" t="n">
        <v>283.74</v>
      </c>
      <c r="H7254" s="5" t="n">
        <v>6393860</v>
      </c>
      <c r="I7254" s="3"/>
      <c r="J7254" s="3" t="n">
        <f aca="false">ROUND((G7254-G7253)/G7253*100,2)</f>
        <v>-0.81</v>
      </c>
      <c r="K7254" s="3" t="str">
        <f aca="false">B7254&amp;"_"&amp;C7254</f>
        <v>15_2024-12-19</v>
      </c>
    </row>
    <row r="7255" customFormat="false" ht="15" hidden="false" customHeight="false" outlineLevel="0" collapsed="false">
      <c r="A7255" s="3" t="n">
        <v>7254</v>
      </c>
      <c r="B7255" s="3" t="n">
        <v>15</v>
      </c>
      <c r="C7255" s="3" t="s">
        <v>310</v>
      </c>
      <c r="D7255" s="4" t="n">
        <v>286.25</v>
      </c>
      <c r="E7255" s="4" t="n">
        <v>287.36</v>
      </c>
      <c r="F7255" s="4" t="n">
        <v>285.35</v>
      </c>
      <c r="G7255" s="4" t="n">
        <v>285.67</v>
      </c>
      <c r="H7255" s="5" t="n">
        <v>7498962</v>
      </c>
      <c r="I7255" s="3"/>
      <c r="J7255" s="3" t="n">
        <f aca="false">ROUND((G7255-G7254)/G7254*100,2)</f>
        <v>0.68</v>
      </c>
      <c r="K7255" s="3" t="str">
        <f aca="false">B7255&amp;"_"&amp;C7255</f>
        <v>15_2024-12-20</v>
      </c>
    </row>
    <row r="7256" customFormat="false" ht="15" hidden="false" customHeight="false" outlineLevel="0" collapsed="false">
      <c r="A7256" s="3" t="n">
        <v>7255</v>
      </c>
      <c r="B7256" s="3" t="n">
        <v>15</v>
      </c>
      <c r="C7256" s="3" t="s">
        <v>311</v>
      </c>
      <c r="D7256" s="4" t="n">
        <v>286.21</v>
      </c>
      <c r="E7256" s="4" t="n">
        <v>287.63</v>
      </c>
      <c r="F7256" s="4" t="n">
        <v>284.6</v>
      </c>
      <c r="G7256" s="4" t="n">
        <v>286.61</v>
      </c>
      <c r="H7256" s="5" t="n">
        <v>1472538</v>
      </c>
      <c r="I7256" s="3"/>
      <c r="J7256" s="3" t="n">
        <f aca="false">ROUND((G7256-G7255)/G7255*100,2)</f>
        <v>0.33</v>
      </c>
      <c r="K7256" s="3" t="str">
        <f aca="false">B7256&amp;"_"&amp;C7256</f>
        <v>15_2024-12-23</v>
      </c>
    </row>
    <row r="7257" customFormat="false" ht="15" hidden="false" customHeight="false" outlineLevel="0" collapsed="false">
      <c r="A7257" s="3" t="n">
        <v>7256</v>
      </c>
      <c r="B7257" s="3" t="n">
        <v>15</v>
      </c>
      <c r="C7257" s="3" t="s">
        <v>312</v>
      </c>
      <c r="D7257" s="4" t="n">
        <v>285.76</v>
      </c>
      <c r="E7257" s="4" t="n">
        <v>286.92</v>
      </c>
      <c r="F7257" s="4" t="n">
        <v>284.45</v>
      </c>
      <c r="G7257" s="4" t="n">
        <v>286.3</v>
      </c>
      <c r="H7257" s="5" t="n">
        <v>4076698</v>
      </c>
      <c r="I7257" s="3"/>
      <c r="J7257" s="3" t="n">
        <f aca="false">ROUND((G7257-G7256)/G7256*100,2)</f>
        <v>-0.11</v>
      </c>
      <c r="K7257" s="3" t="str">
        <f aca="false">B7257&amp;"_"&amp;C7257</f>
        <v>15_2024-12-24</v>
      </c>
    </row>
    <row r="7258" customFormat="false" ht="15" hidden="false" customHeight="false" outlineLevel="0" collapsed="false">
      <c r="A7258" s="3" t="n">
        <v>7257</v>
      </c>
      <c r="B7258" s="3" t="n">
        <v>15</v>
      </c>
      <c r="C7258" s="3" t="s">
        <v>313</v>
      </c>
      <c r="D7258" s="4" t="n">
        <v>286.04</v>
      </c>
      <c r="E7258" s="4" t="n">
        <v>287.38</v>
      </c>
      <c r="F7258" s="4" t="n">
        <v>285.46</v>
      </c>
      <c r="G7258" s="4" t="n">
        <v>286.61</v>
      </c>
      <c r="H7258" s="5" t="n">
        <v>1736416</v>
      </c>
      <c r="I7258" s="3"/>
      <c r="J7258" s="3" t="n">
        <f aca="false">ROUND((G7258-G7257)/G7257*100,2)</f>
        <v>0.11</v>
      </c>
      <c r="K7258" s="3" t="str">
        <f aca="false">B7258&amp;"_"&amp;C7258</f>
        <v>15_2024-12-25</v>
      </c>
    </row>
    <row r="7259" customFormat="false" ht="15" hidden="false" customHeight="false" outlineLevel="0" collapsed="false">
      <c r="A7259" s="3" t="n">
        <v>7258</v>
      </c>
      <c r="B7259" s="3" t="n">
        <v>15</v>
      </c>
      <c r="C7259" s="3" t="s">
        <v>314</v>
      </c>
      <c r="D7259" s="4" t="n">
        <v>283.91</v>
      </c>
      <c r="E7259" s="4" t="n">
        <v>286.18</v>
      </c>
      <c r="F7259" s="4" t="n">
        <v>283.01</v>
      </c>
      <c r="G7259" s="4" t="n">
        <v>284.8</v>
      </c>
      <c r="H7259" s="5" t="n">
        <v>3082062</v>
      </c>
      <c r="I7259" s="3"/>
      <c r="J7259" s="3" t="n">
        <f aca="false">ROUND((G7259-G7258)/G7258*100,2)</f>
        <v>-0.63</v>
      </c>
      <c r="K7259" s="3" t="str">
        <f aca="false">B7259&amp;"_"&amp;C7259</f>
        <v>15_2024-12-26</v>
      </c>
    </row>
    <row r="7260" customFormat="false" ht="15" hidden="false" customHeight="false" outlineLevel="0" collapsed="false">
      <c r="A7260" s="3" t="n">
        <v>7259</v>
      </c>
      <c r="B7260" s="3" t="n">
        <v>15</v>
      </c>
      <c r="C7260" s="3" t="s">
        <v>315</v>
      </c>
      <c r="D7260" s="4" t="n">
        <v>287.71</v>
      </c>
      <c r="E7260" s="4" t="n">
        <v>288.75</v>
      </c>
      <c r="F7260" s="4" t="n">
        <v>285.99</v>
      </c>
      <c r="G7260" s="4" t="n">
        <v>288.21</v>
      </c>
      <c r="H7260" s="5" t="n">
        <v>2204557</v>
      </c>
      <c r="I7260" s="3"/>
      <c r="J7260" s="3" t="n">
        <f aca="false">ROUND((G7260-G7259)/G7259*100,2)</f>
        <v>1.2</v>
      </c>
      <c r="K7260" s="3" t="str">
        <f aca="false">B7260&amp;"_"&amp;C7260</f>
        <v>15_2024-12-27</v>
      </c>
    </row>
    <row r="7261" customFormat="false" ht="15" hidden="false" customHeight="false" outlineLevel="0" collapsed="false">
      <c r="A7261" s="3" t="n">
        <v>7260</v>
      </c>
      <c r="B7261" s="3" t="n">
        <v>15</v>
      </c>
      <c r="C7261" s="3" t="s">
        <v>316</v>
      </c>
      <c r="D7261" s="4" t="n">
        <v>290.24</v>
      </c>
      <c r="E7261" s="4" t="n">
        <v>291.45</v>
      </c>
      <c r="F7261" s="4" t="n">
        <v>289.23</v>
      </c>
      <c r="G7261" s="4" t="n">
        <v>290.53</v>
      </c>
      <c r="H7261" s="5" t="n">
        <v>3471770</v>
      </c>
      <c r="I7261" s="3"/>
      <c r="J7261" s="3" t="n">
        <f aca="false">ROUND((G7261-G7260)/G7260*100,2)</f>
        <v>0.8</v>
      </c>
      <c r="K7261" s="3" t="str">
        <f aca="false">B7261&amp;"_"&amp;C7261</f>
        <v>15_2024-12-30</v>
      </c>
    </row>
    <row r="7262" customFormat="false" ht="15" hidden="false" customHeight="false" outlineLevel="0" collapsed="false">
      <c r="A7262" s="3" t="n">
        <v>7261</v>
      </c>
      <c r="B7262" s="3" t="n">
        <v>15</v>
      </c>
      <c r="C7262" s="3" t="s">
        <v>317</v>
      </c>
      <c r="D7262" s="4" t="n">
        <v>291.58</v>
      </c>
      <c r="E7262" s="4" t="n">
        <v>293.1</v>
      </c>
      <c r="F7262" s="4" t="n">
        <v>290.5</v>
      </c>
      <c r="G7262" s="4" t="n">
        <v>290.8</v>
      </c>
      <c r="H7262" s="5" t="n">
        <v>6378280</v>
      </c>
      <c r="I7262" s="3"/>
      <c r="J7262" s="3" t="n">
        <f aca="false">ROUND((G7262-G7261)/G7261*100,2)</f>
        <v>0.09</v>
      </c>
      <c r="K7262" s="3" t="str">
        <f aca="false">B7262&amp;"_"&amp;C7262</f>
        <v>15_2024-12-31</v>
      </c>
    </row>
    <row r="7263" customFormat="false" ht="15" hidden="false" customHeight="false" outlineLevel="0" collapsed="false">
      <c r="A7263" s="3" t="n">
        <v>7262</v>
      </c>
      <c r="B7263" s="3" t="n">
        <v>15</v>
      </c>
      <c r="C7263" s="3" t="s">
        <v>318</v>
      </c>
      <c r="D7263" s="4" t="n">
        <v>289.46</v>
      </c>
      <c r="E7263" s="4" t="n">
        <v>290.85</v>
      </c>
      <c r="F7263" s="4" t="n">
        <v>288.37</v>
      </c>
      <c r="G7263" s="4" t="n">
        <v>288.87</v>
      </c>
      <c r="H7263" s="5" t="n">
        <v>2984192</v>
      </c>
      <c r="I7263" s="3"/>
      <c r="J7263" s="3" t="n">
        <f aca="false">ROUND((G7263-G7262)/G7262*100,2)</f>
        <v>-0.66</v>
      </c>
      <c r="K7263" s="3" t="str">
        <f aca="false">B7263&amp;"_"&amp;C7263</f>
        <v>15_2025-01-01</v>
      </c>
    </row>
    <row r="7264" customFormat="false" ht="15" hidden="false" customHeight="false" outlineLevel="0" collapsed="false">
      <c r="A7264" s="3" t="n">
        <v>7263</v>
      </c>
      <c r="B7264" s="3" t="n">
        <v>15</v>
      </c>
      <c r="C7264" s="3" t="s">
        <v>319</v>
      </c>
      <c r="D7264" s="4" t="n">
        <v>288.14</v>
      </c>
      <c r="E7264" s="4" t="n">
        <v>289.11</v>
      </c>
      <c r="F7264" s="4" t="n">
        <v>287.3</v>
      </c>
      <c r="G7264" s="4" t="n">
        <v>287.93</v>
      </c>
      <c r="H7264" s="5" t="n">
        <v>4272264</v>
      </c>
      <c r="I7264" s="3"/>
      <c r="J7264" s="3" t="n">
        <f aca="false">ROUND((G7264-G7263)/G7263*100,2)</f>
        <v>-0.33</v>
      </c>
      <c r="K7264" s="3" t="str">
        <f aca="false">B7264&amp;"_"&amp;C7264</f>
        <v>15_2025-01-02</v>
      </c>
    </row>
    <row r="7265" customFormat="false" ht="15" hidden="false" customHeight="false" outlineLevel="0" collapsed="false">
      <c r="A7265" s="3" t="n">
        <v>7264</v>
      </c>
      <c r="B7265" s="3" t="n">
        <v>15</v>
      </c>
      <c r="C7265" s="3" t="s">
        <v>320</v>
      </c>
      <c r="D7265" s="4" t="n">
        <v>285.77</v>
      </c>
      <c r="E7265" s="4" t="n">
        <v>286.54</v>
      </c>
      <c r="F7265" s="4" t="n">
        <v>284.74</v>
      </c>
      <c r="G7265" s="4" t="n">
        <v>285.56</v>
      </c>
      <c r="H7265" s="5" t="n">
        <v>7103450</v>
      </c>
      <c r="I7265" s="3"/>
      <c r="J7265" s="3" t="n">
        <f aca="false">ROUND((G7265-G7264)/G7264*100,2)</f>
        <v>-0.82</v>
      </c>
      <c r="K7265" s="3" t="str">
        <f aca="false">B7265&amp;"_"&amp;C7265</f>
        <v>15_2025-01-03</v>
      </c>
    </row>
    <row r="7266" customFormat="false" ht="15" hidden="false" customHeight="false" outlineLevel="0" collapsed="false">
      <c r="A7266" s="3" t="n">
        <v>7265</v>
      </c>
      <c r="B7266" s="3" t="n">
        <v>15</v>
      </c>
      <c r="C7266" s="3" t="s">
        <v>321</v>
      </c>
      <c r="D7266" s="4" t="n">
        <v>282.63</v>
      </c>
      <c r="E7266" s="4" t="n">
        <v>283.78</v>
      </c>
      <c r="F7266" s="4" t="n">
        <v>281.58</v>
      </c>
      <c r="G7266" s="4" t="n">
        <v>281.88</v>
      </c>
      <c r="H7266" s="5" t="n">
        <v>3052497</v>
      </c>
      <c r="I7266" s="3"/>
      <c r="J7266" s="3" t="n">
        <f aca="false">ROUND((G7266-G7265)/G7265*100,2)</f>
        <v>-1.29</v>
      </c>
      <c r="K7266" s="3" t="str">
        <f aca="false">B7266&amp;"_"&amp;C7266</f>
        <v>15_2025-01-06</v>
      </c>
    </row>
    <row r="7267" customFormat="false" ht="15" hidden="false" customHeight="false" outlineLevel="0" collapsed="false">
      <c r="A7267" s="3" t="n">
        <v>7266</v>
      </c>
      <c r="B7267" s="3" t="n">
        <v>15</v>
      </c>
      <c r="C7267" s="3" t="s">
        <v>322</v>
      </c>
      <c r="D7267" s="4" t="n">
        <v>279.21</v>
      </c>
      <c r="E7267" s="4" t="n">
        <v>281.11</v>
      </c>
      <c r="F7267" s="4" t="n">
        <v>278.96</v>
      </c>
      <c r="G7267" s="4" t="n">
        <v>280.03</v>
      </c>
      <c r="H7267" s="5" t="n">
        <v>7800117</v>
      </c>
      <c r="I7267" s="3"/>
      <c r="J7267" s="3" t="n">
        <f aca="false">ROUND((G7267-G7266)/G7266*100,2)</f>
        <v>-0.66</v>
      </c>
      <c r="K7267" s="3" t="str">
        <f aca="false">B7267&amp;"_"&amp;C7267</f>
        <v>15_2025-01-07</v>
      </c>
    </row>
    <row r="7268" customFormat="false" ht="15" hidden="false" customHeight="false" outlineLevel="0" collapsed="false">
      <c r="A7268" s="3" t="n">
        <v>7267</v>
      </c>
      <c r="B7268" s="3" t="n">
        <v>15</v>
      </c>
      <c r="C7268" s="3" t="s">
        <v>323</v>
      </c>
      <c r="D7268" s="4" t="n">
        <v>280.19</v>
      </c>
      <c r="E7268" s="4" t="n">
        <v>281.39</v>
      </c>
      <c r="F7268" s="4" t="n">
        <v>278.22</v>
      </c>
      <c r="G7268" s="4" t="n">
        <v>279.4</v>
      </c>
      <c r="H7268" s="5" t="n">
        <v>4056506</v>
      </c>
      <c r="I7268" s="3"/>
      <c r="J7268" s="3" t="n">
        <f aca="false">ROUND((G7268-G7267)/G7267*100,2)</f>
        <v>-0.22</v>
      </c>
      <c r="K7268" s="3" t="str">
        <f aca="false">B7268&amp;"_"&amp;C7268</f>
        <v>15_2025-01-08</v>
      </c>
    </row>
    <row r="7269" customFormat="false" ht="15" hidden="false" customHeight="false" outlineLevel="0" collapsed="false">
      <c r="A7269" s="3" t="n">
        <v>7268</v>
      </c>
      <c r="B7269" s="3" t="n">
        <v>15</v>
      </c>
      <c r="C7269" s="3" t="s">
        <v>324</v>
      </c>
      <c r="D7269" s="4" t="n">
        <v>282.05</v>
      </c>
      <c r="E7269" s="4" t="n">
        <v>282.75</v>
      </c>
      <c r="F7269" s="4" t="n">
        <v>279.38</v>
      </c>
      <c r="G7269" s="4" t="n">
        <v>281.04</v>
      </c>
      <c r="H7269" s="5" t="n">
        <v>5336335</v>
      </c>
      <c r="I7269" s="3"/>
      <c r="J7269" s="3" t="n">
        <f aca="false">ROUND((G7269-G7268)/G7268*100,2)</f>
        <v>0.59</v>
      </c>
      <c r="K7269" s="3" t="str">
        <f aca="false">B7269&amp;"_"&amp;C7269</f>
        <v>15_2025-01-09</v>
      </c>
    </row>
    <row r="7270" customFormat="false" ht="15" hidden="false" customHeight="false" outlineLevel="0" collapsed="false">
      <c r="A7270" s="3" t="n">
        <v>7269</v>
      </c>
      <c r="B7270" s="3" t="n">
        <v>15</v>
      </c>
      <c r="C7270" s="3" t="s">
        <v>325</v>
      </c>
      <c r="D7270" s="4" t="n">
        <v>278.2</v>
      </c>
      <c r="E7270" s="4" t="n">
        <v>279.47</v>
      </c>
      <c r="F7270" s="4" t="n">
        <v>277.3</v>
      </c>
      <c r="G7270" s="4" t="n">
        <v>278.16</v>
      </c>
      <c r="H7270" s="5" t="n">
        <v>3758887</v>
      </c>
      <c r="I7270" s="3"/>
      <c r="J7270" s="3" t="n">
        <f aca="false">ROUND((G7270-G7269)/G7269*100,2)</f>
        <v>-1.02</v>
      </c>
      <c r="K7270" s="3" t="str">
        <f aca="false">B7270&amp;"_"&amp;C7270</f>
        <v>15_2025-01-10</v>
      </c>
    </row>
    <row r="7271" customFormat="false" ht="15" hidden="false" customHeight="false" outlineLevel="0" collapsed="false">
      <c r="A7271" s="3" t="n">
        <v>7270</v>
      </c>
      <c r="B7271" s="3" t="n">
        <v>15</v>
      </c>
      <c r="C7271" s="3" t="s">
        <v>326</v>
      </c>
      <c r="D7271" s="4" t="n">
        <v>278.25</v>
      </c>
      <c r="E7271" s="4" t="n">
        <v>279.49</v>
      </c>
      <c r="F7271" s="4" t="n">
        <v>277.63</v>
      </c>
      <c r="G7271" s="4" t="n">
        <v>277.76</v>
      </c>
      <c r="H7271" s="5" t="n">
        <v>2186188</v>
      </c>
      <c r="I7271" s="3"/>
      <c r="J7271" s="3" t="n">
        <f aca="false">ROUND((G7271-G7270)/G7270*100,2)</f>
        <v>-0.14</v>
      </c>
      <c r="K7271" s="3" t="str">
        <f aca="false">B7271&amp;"_"&amp;C7271</f>
        <v>15_2025-01-13</v>
      </c>
    </row>
    <row r="7272" customFormat="false" ht="15" hidden="false" customHeight="false" outlineLevel="0" collapsed="false">
      <c r="A7272" s="3" t="n">
        <v>7271</v>
      </c>
      <c r="B7272" s="3" t="n">
        <v>15</v>
      </c>
      <c r="C7272" s="3" t="s">
        <v>327</v>
      </c>
      <c r="D7272" s="4" t="n">
        <v>275.31</v>
      </c>
      <c r="E7272" s="4" t="n">
        <v>276.82</v>
      </c>
      <c r="F7272" s="4" t="n">
        <v>273.69</v>
      </c>
      <c r="G7272" s="4" t="n">
        <v>275.77</v>
      </c>
      <c r="H7272" s="5" t="n">
        <v>4893314</v>
      </c>
      <c r="I7272" s="3"/>
      <c r="J7272" s="3" t="n">
        <f aca="false">ROUND((G7272-G7271)/G7271*100,2)</f>
        <v>-0.72</v>
      </c>
      <c r="K7272" s="3" t="str">
        <f aca="false">B7272&amp;"_"&amp;C7272</f>
        <v>15_2025-01-14</v>
      </c>
    </row>
    <row r="7273" customFormat="false" ht="15" hidden="false" customHeight="false" outlineLevel="0" collapsed="false">
      <c r="A7273" s="3" t="n">
        <v>7272</v>
      </c>
      <c r="B7273" s="3" t="n">
        <v>15</v>
      </c>
      <c r="C7273" s="3" t="s">
        <v>328</v>
      </c>
      <c r="D7273" s="4" t="n">
        <v>275.26</v>
      </c>
      <c r="E7273" s="4" t="n">
        <v>275.36</v>
      </c>
      <c r="F7273" s="4" t="n">
        <v>273.63</v>
      </c>
      <c r="G7273" s="4" t="n">
        <v>274.81</v>
      </c>
      <c r="H7273" s="5" t="n">
        <v>3014869</v>
      </c>
      <c r="I7273" s="3"/>
      <c r="J7273" s="3" t="n">
        <f aca="false">ROUND((G7273-G7272)/G7272*100,2)</f>
        <v>-0.35</v>
      </c>
      <c r="K7273" s="3" t="str">
        <f aca="false">B7273&amp;"_"&amp;C7273</f>
        <v>15_2025-01-15</v>
      </c>
    </row>
    <row r="7274" customFormat="false" ht="15" hidden="false" customHeight="false" outlineLevel="0" collapsed="false">
      <c r="A7274" s="3" t="n">
        <v>7273</v>
      </c>
      <c r="B7274" s="3" t="n">
        <v>15</v>
      </c>
      <c r="C7274" s="3" t="s">
        <v>329</v>
      </c>
      <c r="D7274" s="4" t="n">
        <v>274.07</v>
      </c>
      <c r="E7274" s="4" t="n">
        <v>275.65</v>
      </c>
      <c r="F7274" s="4" t="n">
        <v>273.69</v>
      </c>
      <c r="G7274" s="4" t="n">
        <v>273.78</v>
      </c>
      <c r="H7274" s="5" t="n">
        <v>5140795</v>
      </c>
      <c r="I7274" s="3"/>
      <c r="J7274" s="3" t="n">
        <f aca="false">ROUND((G7274-G7273)/G7273*100,2)</f>
        <v>-0.37</v>
      </c>
      <c r="K7274" s="3" t="str">
        <f aca="false">B7274&amp;"_"&amp;C7274</f>
        <v>15_2025-01-16</v>
      </c>
    </row>
    <row r="7275" customFormat="false" ht="15" hidden="false" customHeight="false" outlineLevel="0" collapsed="false">
      <c r="A7275" s="3" t="n">
        <v>7274</v>
      </c>
      <c r="B7275" s="3" t="n">
        <v>15</v>
      </c>
      <c r="C7275" s="3" t="s">
        <v>330</v>
      </c>
      <c r="D7275" s="4" t="n">
        <v>274.21</v>
      </c>
      <c r="E7275" s="4" t="n">
        <v>275.11</v>
      </c>
      <c r="F7275" s="4" t="n">
        <v>273.27</v>
      </c>
      <c r="G7275" s="4" t="n">
        <v>274.3</v>
      </c>
      <c r="H7275" s="5" t="n">
        <v>1532295</v>
      </c>
      <c r="I7275" s="3"/>
      <c r="J7275" s="3" t="n">
        <f aca="false">ROUND((G7275-G7274)/G7274*100,2)</f>
        <v>0.19</v>
      </c>
      <c r="K7275" s="3" t="str">
        <f aca="false">B7275&amp;"_"&amp;C7275</f>
        <v>15_2025-01-17</v>
      </c>
    </row>
    <row r="7276" customFormat="false" ht="15" hidden="false" customHeight="false" outlineLevel="0" collapsed="false">
      <c r="A7276" s="3" t="n">
        <v>7275</v>
      </c>
      <c r="B7276" s="3" t="n">
        <v>15</v>
      </c>
      <c r="C7276" s="3" t="s">
        <v>331</v>
      </c>
      <c r="D7276" s="4" t="n">
        <v>274.1</v>
      </c>
      <c r="E7276" s="4" t="n">
        <v>274.72</v>
      </c>
      <c r="F7276" s="4" t="n">
        <v>272.12</v>
      </c>
      <c r="G7276" s="4" t="n">
        <v>273.48</v>
      </c>
      <c r="H7276" s="5" t="n">
        <v>2690447</v>
      </c>
      <c r="I7276" s="3"/>
      <c r="J7276" s="3" t="n">
        <f aca="false">ROUND((G7276-G7275)/G7275*100,2)</f>
        <v>-0.3</v>
      </c>
      <c r="K7276" s="3" t="str">
        <f aca="false">B7276&amp;"_"&amp;C7276</f>
        <v>15_2025-01-20</v>
      </c>
    </row>
    <row r="7277" customFormat="false" ht="15" hidden="false" customHeight="false" outlineLevel="0" collapsed="false">
      <c r="A7277" s="3" t="n">
        <v>7276</v>
      </c>
      <c r="B7277" s="3" t="n">
        <v>15</v>
      </c>
      <c r="C7277" s="3" t="s">
        <v>332</v>
      </c>
      <c r="D7277" s="4" t="n">
        <v>272.82</v>
      </c>
      <c r="E7277" s="4" t="n">
        <v>274.37</v>
      </c>
      <c r="F7277" s="4" t="n">
        <v>270.39</v>
      </c>
      <c r="G7277" s="4" t="n">
        <v>271.82</v>
      </c>
      <c r="H7277" s="5" t="n">
        <v>5592247</v>
      </c>
      <c r="I7277" s="3"/>
      <c r="J7277" s="3" t="n">
        <f aca="false">ROUND((G7277-G7276)/G7276*100,2)</f>
        <v>-0.61</v>
      </c>
      <c r="K7277" s="3" t="str">
        <f aca="false">B7277&amp;"_"&amp;C7277</f>
        <v>15_2025-01-21</v>
      </c>
    </row>
    <row r="7278" customFormat="false" ht="15" hidden="false" customHeight="false" outlineLevel="0" collapsed="false">
      <c r="A7278" s="3" t="n">
        <v>7277</v>
      </c>
      <c r="B7278" s="3" t="n">
        <v>15</v>
      </c>
      <c r="C7278" s="3" t="s">
        <v>333</v>
      </c>
      <c r="D7278" s="4" t="n">
        <v>269.69</v>
      </c>
      <c r="E7278" s="4" t="n">
        <v>270.72</v>
      </c>
      <c r="F7278" s="4" t="n">
        <v>268.27</v>
      </c>
      <c r="G7278" s="4" t="n">
        <v>269.58</v>
      </c>
      <c r="H7278" s="5" t="n">
        <v>6457233</v>
      </c>
      <c r="I7278" s="3"/>
      <c r="J7278" s="3" t="n">
        <f aca="false">ROUND((G7278-G7277)/G7277*100,2)</f>
        <v>-0.82</v>
      </c>
      <c r="K7278" s="3" t="str">
        <f aca="false">B7278&amp;"_"&amp;C7278</f>
        <v>15_2025-01-22</v>
      </c>
    </row>
    <row r="7279" customFormat="false" ht="15" hidden="false" customHeight="false" outlineLevel="0" collapsed="false">
      <c r="A7279" s="3" t="n">
        <v>7278</v>
      </c>
      <c r="B7279" s="3" t="n">
        <v>15</v>
      </c>
      <c r="C7279" s="3" t="s">
        <v>334</v>
      </c>
      <c r="D7279" s="4" t="n">
        <v>267.53</v>
      </c>
      <c r="E7279" s="4" t="n">
        <v>269.45</v>
      </c>
      <c r="F7279" s="4" t="n">
        <v>266.5</v>
      </c>
      <c r="G7279" s="4" t="n">
        <v>268.56</v>
      </c>
      <c r="H7279" s="5" t="n">
        <v>674310</v>
      </c>
      <c r="I7279" s="3"/>
      <c r="J7279" s="3" t="n">
        <f aca="false">ROUND((G7279-G7278)/G7278*100,2)</f>
        <v>-0.38</v>
      </c>
      <c r="K7279" s="3" t="str">
        <f aca="false">B7279&amp;"_"&amp;C7279</f>
        <v>15_2025-01-23</v>
      </c>
    </row>
    <row r="7280" customFormat="false" ht="15" hidden="false" customHeight="false" outlineLevel="0" collapsed="false">
      <c r="A7280" s="3" t="n">
        <v>7279</v>
      </c>
      <c r="B7280" s="3" t="n">
        <v>15</v>
      </c>
      <c r="C7280" s="3" t="s">
        <v>335</v>
      </c>
      <c r="D7280" s="4" t="n">
        <v>270.54</v>
      </c>
      <c r="E7280" s="4" t="n">
        <v>272.57</v>
      </c>
      <c r="F7280" s="4" t="n">
        <v>269.46</v>
      </c>
      <c r="G7280" s="4" t="n">
        <v>271.24</v>
      </c>
      <c r="H7280" s="5" t="n">
        <v>4971129</v>
      </c>
      <c r="I7280" s="3"/>
      <c r="J7280" s="3" t="n">
        <f aca="false">ROUND((G7280-G7279)/G7279*100,2)</f>
        <v>1</v>
      </c>
      <c r="K7280" s="3" t="str">
        <f aca="false">B7280&amp;"_"&amp;C7280</f>
        <v>15_2025-01-24</v>
      </c>
    </row>
    <row r="7281" customFormat="false" ht="15" hidden="false" customHeight="false" outlineLevel="0" collapsed="false">
      <c r="A7281" s="3" t="n">
        <v>7280</v>
      </c>
      <c r="B7281" s="3" t="n">
        <v>15</v>
      </c>
      <c r="C7281" s="3" t="s">
        <v>336</v>
      </c>
      <c r="D7281" s="4" t="n">
        <v>271.59</v>
      </c>
      <c r="E7281" s="4" t="n">
        <v>272.34</v>
      </c>
      <c r="F7281" s="4" t="n">
        <v>271.07</v>
      </c>
      <c r="G7281" s="4" t="n">
        <v>271.82</v>
      </c>
      <c r="H7281" s="5" t="n">
        <v>2925222</v>
      </c>
      <c r="I7281" s="3"/>
      <c r="J7281" s="3" t="n">
        <f aca="false">ROUND((G7281-G7280)/G7280*100,2)</f>
        <v>0.21</v>
      </c>
      <c r="K7281" s="3" t="str">
        <f aca="false">B7281&amp;"_"&amp;C7281</f>
        <v>15_2025-01-27</v>
      </c>
    </row>
    <row r="7282" customFormat="false" ht="15" hidden="false" customHeight="false" outlineLevel="0" collapsed="false">
      <c r="A7282" s="3" t="n">
        <v>7281</v>
      </c>
      <c r="B7282" s="3" t="n">
        <v>15</v>
      </c>
      <c r="C7282" s="3" t="s">
        <v>337</v>
      </c>
      <c r="D7282" s="4" t="n">
        <v>271.4</v>
      </c>
      <c r="E7282" s="4" t="n">
        <v>272.63</v>
      </c>
      <c r="F7282" s="4" t="n">
        <v>271.15</v>
      </c>
      <c r="G7282" s="4" t="n">
        <v>271.22</v>
      </c>
      <c r="H7282" s="5" t="n">
        <v>5744635</v>
      </c>
      <c r="I7282" s="3"/>
      <c r="J7282" s="3" t="n">
        <f aca="false">ROUND((G7282-G7281)/G7281*100,2)</f>
        <v>-0.22</v>
      </c>
      <c r="K7282" s="3" t="str">
        <f aca="false">B7282&amp;"_"&amp;C7282</f>
        <v>15_2025-01-28</v>
      </c>
    </row>
    <row r="7283" customFormat="false" ht="15" hidden="false" customHeight="false" outlineLevel="0" collapsed="false">
      <c r="A7283" s="3" t="n">
        <v>7282</v>
      </c>
      <c r="B7283" s="3" t="n">
        <v>15</v>
      </c>
      <c r="C7283" s="3" t="s">
        <v>338</v>
      </c>
      <c r="D7283" s="4" t="n">
        <v>272.22</v>
      </c>
      <c r="E7283" s="4" t="n">
        <v>273.37</v>
      </c>
      <c r="F7283" s="4" t="n">
        <v>270.94</v>
      </c>
      <c r="G7283" s="4" t="n">
        <v>272.34</v>
      </c>
      <c r="H7283" s="5" t="n">
        <v>7931683</v>
      </c>
      <c r="I7283" s="3"/>
      <c r="J7283" s="3" t="n">
        <f aca="false">ROUND((G7283-G7282)/G7282*100,2)</f>
        <v>0.41</v>
      </c>
      <c r="K7283" s="3" t="str">
        <f aca="false">B7283&amp;"_"&amp;C7283</f>
        <v>15_2025-01-29</v>
      </c>
    </row>
    <row r="7284" customFormat="false" ht="15" hidden="false" customHeight="false" outlineLevel="0" collapsed="false">
      <c r="A7284" s="3" t="n">
        <v>7283</v>
      </c>
      <c r="B7284" s="3" t="n">
        <v>15</v>
      </c>
      <c r="C7284" s="3" t="s">
        <v>339</v>
      </c>
      <c r="D7284" s="4" t="n">
        <v>273.27</v>
      </c>
      <c r="E7284" s="4" t="n">
        <v>274.8</v>
      </c>
      <c r="F7284" s="4" t="n">
        <v>271.72</v>
      </c>
      <c r="G7284" s="4" t="n">
        <v>274.36</v>
      </c>
      <c r="H7284" s="5" t="n">
        <v>4361332</v>
      </c>
      <c r="I7284" s="3"/>
      <c r="J7284" s="3" t="n">
        <f aca="false">ROUND((G7284-G7283)/G7283*100,2)</f>
        <v>0.74</v>
      </c>
      <c r="K7284" s="3" t="str">
        <f aca="false">B7284&amp;"_"&amp;C7284</f>
        <v>15_2025-01-30</v>
      </c>
    </row>
    <row r="7285" customFormat="false" ht="15" hidden="false" customHeight="false" outlineLevel="0" collapsed="false">
      <c r="A7285" s="3" t="n">
        <v>7284</v>
      </c>
      <c r="B7285" s="3" t="n">
        <v>15</v>
      </c>
      <c r="C7285" s="3" t="s">
        <v>340</v>
      </c>
      <c r="D7285" s="4" t="n">
        <v>274.57</v>
      </c>
      <c r="E7285" s="4" t="n">
        <v>274.91</v>
      </c>
      <c r="F7285" s="4" t="n">
        <v>274.31</v>
      </c>
      <c r="G7285" s="4" t="n">
        <v>274.6</v>
      </c>
      <c r="H7285" s="5" t="n">
        <v>1808715</v>
      </c>
      <c r="I7285" s="3"/>
      <c r="J7285" s="3" t="n">
        <f aca="false">ROUND((G7285-G7284)/G7284*100,2)</f>
        <v>0.09</v>
      </c>
      <c r="K7285" s="3" t="str">
        <f aca="false">B7285&amp;"_"&amp;C7285</f>
        <v>15_2025-01-31</v>
      </c>
    </row>
    <row r="7286" customFormat="false" ht="15" hidden="false" customHeight="false" outlineLevel="0" collapsed="false">
      <c r="A7286" s="3" t="n">
        <v>7285</v>
      </c>
      <c r="B7286" s="3" t="n">
        <v>15</v>
      </c>
      <c r="C7286" s="3" t="s">
        <v>341</v>
      </c>
      <c r="D7286" s="4" t="n">
        <v>276.43</v>
      </c>
      <c r="E7286" s="4" t="n">
        <v>278.51</v>
      </c>
      <c r="F7286" s="4" t="n">
        <v>275.29</v>
      </c>
      <c r="G7286" s="4" t="n">
        <v>276.89</v>
      </c>
      <c r="H7286" s="5" t="n">
        <v>7689534</v>
      </c>
      <c r="I7286" s="3"/>
      <c r="J7286" s="3" t="n">
        <f aca="false">ROUND((G7286-G7285)/G7285*100,2)</f>
        <v>0.83</v>
      </c>
      <c r="K7286" s="3" t="str">
        <f aca="false">B7286&amp;"_"&amp;C7286</f>
        <v>15_2025-02-03</v>
      </c>
    </row>
    <row r="7287" customFormat="false" ht="15" hidden="false" customHeight="false" outlineLevel="0" collapsed="false">
      <c r="A7287" s="3" t="n">
        <v>7286</v>
      </c>
      <c r="B7287" s="3" t="n">
        <v>15</v>
      </c>
      <c r="C7287" s="3" t="s">
        <v>342</v>
      </c>
      <c r="D7287" s="4" t="n">
        <v>274.02</v>
      </c>
      <c r="E7287" s="4" t="n">
        <v>275.35</v>
      </c>
      <c r="F7287" s="4" t="n">
        <v>273.81</v>
      </c>
      <c r="G7287" s="4" t="n">
        <v>274.19</v>
      </c>
      <c r="H7287" s="5" t="n">
        <v>2730582</v>
      </c>
      <c r="I7287" s="3"/>
      <c r="J7287" s="3" t="n">
        <f aca="false">ROUND((G7287-G7286)/G7286*100,2)</f>
        <v>-0.98</v>
      </c>
      <c r="K7287" s="3" t="str">
        <f aca="false">B7287&amp;"_"&amp;C7287</f>
        <v>15_2025-02-04</v>
      </c>
    </row>
    <row r="7288" customFormat="false" ht="15" hidden="false" customHeight="false" outlineLevel="0" collapsed="false">
      <c r="A7288" s="3" t="n">
        <v>7287</v>
      </c>
      <c r="B7288" s="3" t="n">
        <v>15</v>
      </c>
      <c r="C7288" s="3" t="s">
        <v>343</v>
      </c>
      <c r="D7288" s="4" t="n">
        <v>272.03</v>
      </c>
      <c r="E7288" s="4" t="n">
        <v>272.59</v>
      </c>
      <c r="F7288" s="4" t="n">
        <v>270.31</v>
      </c>
      <c r="G7288" s="4" t="n">
        <v>271.05</v>
      </c>
      <c r="H7288" s="5" t="n">
        <v>4897427</v>
      </c>
      <c r="I7288" s="3"/>
      <c r="J7288" s="3" t="n">
        <f aca="false">ROUND((G7288-G7287)/G7287*100,2)</f>
        <v>-1.15</v>
      </c>
      <c r="K7288" s="3" t="str">
        <f aca="false">B7288&amp;"_"&amp;C7288</f>
        <v>15_2025-02-05</v>
      </c>
    </row>
    <row r="7289" customFormat="false" ht="15" hidden="false" customHeight="false" outlineLevel="0" collapsed="false">
      <c r="A7289" s="3" t="n">
        <v>7288</v>
      </c>
      <c r="B7289" s="3" t="n">
        <v>15</v>
      </c>
      <c r="C7289" s="3" t="s">
        <v>344</v>
      </c>
      <c r="D7289" s="4" t="n">
        <v>270.05</v>
      </c>
      <c r="E7289" s="4" t="n">
        <v>271.34</v>
      </c>
      <c r="F7289" s="4" t="n">
        <v>269.76</v>
      </c>
      <c r="G7289" s="4" t="n">
        <v>270.8</v>
      </c>
      <c r="H7289" s="5" t="n">
        <v>2128575</v>
      </c>
      <c r="I7289" s="3"/>
      <c r="J7289" s="3" t="n">
        <f aca="false">ROUND((G7289-G7288)/G7288*100,2)</f>
        <v>-0.09</v>
      </c>
      <c r="K7289" s="3" t="str">
        <f aca="false">B7289&amp;"_"&amp;C7289</f>
        <v>15_2025-02-06</v>
      </c>
    </row>
    <row r="7290" customFormat="false" ht="15" hidden="false" customHeight="false" outlineLevel="0" collapsed="false">
      <c r="A7290" s="3" t="n">
        <v>7289</v>
      </c>
      <c r="B7290" s="3" t="n">
        <v>15</v>
      </c>
      <c r="C7290" s="3" t="s">
        <v>345</v>
      </c>
      <c r="D7290" s="4" t="n">
        <v>272.76</v>
      </c>
      <c r="E7290" s="4" t="n">
        <v>273.3</v>
      </c>
      <c r="F7290" s="4" t="n">
        <v>270.26</v>
      </c>
      <c r="G7290" s="4" t="n">
        <v>271.8</v>
      </c>
      <c r="H7290" s="5" t="n">
        <v>3974718</v>
      </c>
      <c r="I7290" s="3"/>
      <c r="J7290" s="3" t="n">
        <f aca="false">ROUND((G7290-G7289)/G7289*100,2)</f>
        <v>0.37</v>
      </c>
      <c r="K7290" s="3" t="str">
        <f aca="false">B7290&amp;"_"&amp;C7290</f>
        <v>15_2025-02-07</v>
      </c>
    </row>
    <row r="7291" customFormat="false" ht="15" hidden="false" customHeight="false" outlineLevel="0" collapsed="false">
      <c r="A7291" s="3" t="n">
        <v>7290</v>
      </c>
      <c r="B7291" s="3" t="n">
        <v>15</v>
      </c>
      <c r="C7291" s="3" t="s">
        <v>346</v>
      </c>
      <c r="D7291" s="4" t="n">
        <v>271.66</v>
      </c>
      <c r="E7291" s="4" t="n">
        <v>272.77</v>
      </c>
      <c r="F7291" s="4" t="n">
        <v>270.47</v>
      </c>
      <c r="G7291" s="4" t="n">
        <v>271.28</v>
      </c>
      <c r="H7291" s="5" t="n">
        <v>2095069</v>
      </c>
      <c r="I7291" s="3"/>
      <c r="J7291" s="3" t="n">
        <f aca="false">ROUND((G7291-G7290)/G7290*100,2)</f>
        <v>-0.19</v>
      </c>
      <c r="K7291" s="3" t="str">
        <f aca="false">B7291&amp;"_"&amp;C7291</f>
        <v>15_2025-02-10</v>
      </c>
    </row>
    <row r="7292" customFormat="false" ht="15" hidden="false" customHeight="false" outlineLevel="0" collapsed="false">
      <c r="A7292" s="3" t="n">
        <v>7291</v>
      </c>
      <c r="B7292" s="3" t="n">
        <v>15</v>
      </c>
      <c r="C7292" s="3" t="s">
        <v>347</v>
      </c>
      <c r="D7292" s="4" t="n">
        <v>272.89</v>
      </c>
      <c r="E7292" s="4" t="n">
        <v>275.01</v>
      </c>
      <c r="F7292" s="4" t="n">
        <v>271.63</v>
      </c>
      <c r="G7292" s="4" t="n">
        <v>273.7</v>
      </c>
      <c r="H7292" s="5" t="n">
        <v>4490243</v>
      </c>
      <c r="I7292" s="3"/>
      <c r="J7292" s="3" t="n">
        <f aca="false">ROUND((G7292-G7291)/G7291*100,2)</f>
        <v>0.89</v>
      </c>
      <c r="K7292" s="3" t="str">
        <f aca="false">B7292&amp;"_"&amp;C7292</f>
        <v>15_2025-02-11</v>
      </c>
    </row>
    <row r="7293" customFormat="false" ht="15" hidden="false" customHeight="false" outlineLevel="0" collapsed="false">
      <c r="A7293" s="3" t="n">
        <v>7292</v>
      </c>
      <c r="B7293" s="3" t="n">
        <v>15</v>
      </c>
      <c r="C7293" s="3" t="s">
        <v>348</v>
      </c>
      <c r="D7293" s="4" t="n">
        <v>272.08</v>
      </c>
      <c r="E7293" s="4" t="n">
        <v>272.2</v>
      </c>
      <c r="F7293" s="4" t="n">
        <v>271</v>
      </c>
      <c r="G7293" s="4" t="n">
        <v>272.12</v>
      </c>
      <c r="H7293" s="5" t="n">
        <v>568063</v>
      </c>
      <c r="I7293" s="3"/>
      <c r="J7293" s="3" t="n">
        <f aca="false">ROUND((G7293-G7292)/G7292*100,2)</f>
        <v>-0.58</v>
      </c>
      <c r="K7293" s="3" t="str">
        <f aca="false">B7293&amp;"_"&amp;C7293</f>
        <v>15_2025-02-12</v>
      </c>
    </row>
    <row r="7294" customFormat="false" ht="15" hidden="false" customHeight="false" outlineLevel="0" collapsed="false">
      <c r="A7294" s="3" t="n">
        <v>7293</v>
      </c>
      <c r="B7294" s="3" t="n">
        <v>15</v>
      </c>
      <c r="C7294" s="3" t="s">
        <v>349</v>
      </c>
      <c r="D7294" s="4" t="n">
        <v>271.85</v>
      </c>
      <c r="E7294" s="4" t="n">
        <v>272.27</v>
      </c>
      <c r="F7294" s="4" t="n">
        <v>270.87</v>
      </c>
      <c r="G7294" s="4" t="n">
        <v>271.63</v>
      </c>
      <c r="H7294" s="5" t="n">
        <v>4080373</v>
      </c>
      <c r="I7294" s="3"/>
      <c r="J7294" s="3" t="n">
        <f aca="false">ROUND((G7294-G7293)/G7293*100,2)</f>
        <v>-0.18</v>
      </c>
      <c r="K7294" s="3" t="str">
        <f aca="false">B7294&amp;"_"&amp;C7294</f>
        <v>15_2025-02-13</v>
      </c>
    </row>
    <row r="7295" customFormat="false" ht="15" hidden="false" customHeight="false" outlineLevel="0" collapsed="false">
      <c r="A7295" s="3" t="n">
        <v>7294</v>
      </c>
      <c r="B7295" s="3" t="n">
        <v>15</v>
      </c>
      <c r="C7295" s="3" t="s">
        <v>350</v>
      </c>
      <c r="D7295" s="4" t="n">
        <v>269.88</v>
      </c>
      <c r="E7295" s="4" t="n">
        <v>270.99</v>
      </c>
      <c r="F7295" s="4" t="n">
        <v>269.31</v>
      </c>
      <c r="G7295" s="4" t="n">
        <v>269.6</v>
      </c>
      <c r="H7295" s="5" t="n">
        <v>4325034</v>
      </c>
      <c r="I7295" s="3"/>
      <c r="J7295" s="3" t="n">
        <f aca="false">ROUND((G7295-G7294)/G7294*100,2)</f>
        <v>-0.75</v>
      </c>
      <c r="K7295" s="3" t="str">
        <f aca="false">B7295&amp;"_"&amp;C7295</f>
        <v>15_2025-02-14</v>
      </c>
    </row>
    <row r="7296" customFormat="false" ht="15" hidden="false" customHeight="false" outlineLevel="0" collapsed="false">
      <c r="A7296" s="3" t="n">
        <v>7295</v>
      </c>
      <c r="B7296" s="3" t="n">
        <v>15</v>
      </c>
      <c r="C7296" s="3" t="s">
        <v>351</v>
      </c>
      <c r="D7296" s="4" t="n">
        <v>272.23</v>
      </c>
      <c r="E7296" s="4" t="n">
        <v>273.85</v>
      </c>
      <c r="F7296" s="4" t="n">
        <v>270.31</v>
      </c>
      <c r="G7296" s="4" t="n">
        <v>271.28</v>
      </c>
      <c r="H7296" s="5" t="n">
        <v>4110269</v>
      </c>
      <c r="I7296" s="3"/>
      <c r="J7296" s="3" t="n">
        <f aca="false">ROUND((G7296-G7295)/G7295*100,2)</f>
        <v>0.62</v>
      </c>
      <c r="K7296" s="3" t="str">
        <f aca="false">B7296&amp;"_"&amp;C7296</f>
        <v>15_2025-02-17</v>
      </c>
    </row>
    <row r="7297" customFormat="false" ht="15" hidden="false" customHeight="false" outlineLevel="0" collapsed="false">
      <c r="A7297" s="3" t="n">
        <v>7296</v>
      </c>
      <c r="B7297" s="3" t="n">
        <v>15</v>
      </c>
      <c r="C7297" s="3" t="s">
        <v>352</v>
      </c>
      <c r="D7297" s="4" t="n">
        <v>270.37</v>
      </c>
      <c r="E7297" s="4" t="n">
        <v>271.53</v>
      </c>
      <c r="F7297" s="4" t="n">
        <v>268.93</v>
      </c>
      <c r="G7297" s="4" t="n">
        <v>270.88</v>
      </c>
      <c r="H7297" s="5" t="n">
        <v>7845104</v>
      </c>
      <c r="I7297" s="3"/>
      <c r="J7297" s="3" t="n">
        <f aca="false">ROUND((G7297-G7296)/G7296*100,2)</f>
        <v>-0.15</v>
      </c>
      <c r="K7297" s="3" t="str">
        <f aca="false">B7297&amp;"_"&amp;C7297</f>
        <v>15_2025-02-18</v>
      </c>
    </row>
    <row r="7298" customFormat="false" ht="15" hidden="false" customHeight="false" outlineLevel="0" collapsed="false">
      <c r="A7298" s="3" t="n">
        <v>7297</v>
      </c>
      <c r="B7298" s="3" t="n">
        <v>15</v>
      </c>
      <c r="C7298" s="3" t="s">
        <v>353</v>
      </c>
      <c r="D7298" s="4" t="n">
        <v>269.81</v>
      </c>
      <c r="E7298" s="4" t="n">
        <v>270.57</v>
      </c>
      <c r="F7298" s="4" t="n">
        <v>268.16</v>
      </c>
      <c r="G7298" s="4" t="n">
        <v>269.44</v>
      </c>
      <c r="H7298" s="5" t="n">
        <v>7234425</v>
      </c>
      <c r="I7298" s="3"/>
      <c r="J7298" s="3" t="n">
        <f aca="false">ROUND((G7298-G7297)/G7297*100,2)</f>
        <v>-0.53</v>
      </c>
      <c r="K7298" s="3" t="str">
        <f aca="false">B7298&amp;"_"&amp;C7298</f>
        <v>15_2025-02-19</v>
      </c>
    </row>
    <row r="7299" customFormat="false" ht="15" hidden="false" customHeight="false" outlineLevel="0" collapsed="false">
      <c r="A7299" s="3" t="n">
        <v>7298</v>
      </c>
      <c r="B7299" s="3" t="n">
        <v>15</v>
      </c>
      <c r="C7299" s="3" t="s">
        <v>354</v>
      </c>
      <c r="D7299" s="4" t="n">
        <v>268.9</v>
      </c>
      <c r="E7299" s="4" t="n">
        <v>269.64</v>
      </c>
      <c r="F7299" s="4" t="n">
        <v>267.15</v>
      </c>
      <c r="G7299" s="4" t="n">
        <v>268.36</v>
      </c>
      <c r="H7299" s="5" t="n">
        <v>1777087</v>
      </c>
      <c r="I7299" s="3"/>
      <c r="J7299" s="3" t="n">
        <f aca="false">ROUND((G7299-G7298)/G7298*100,2)</f>
        <v>-0.4</v>
      </c>
      <c r="K7299" s="3" t="str">
        <f aca="false">B7299&amp;"_"&amp;C7299</f>
        <v>15_2025-02-20</v>
      </c>
    </row>
    <row r="7300" customFormat="false" ht="15" hidden="false" customHeight="false" outlineLevel="0" collapsed="false">
      <c r="A7300" s="3" t="n">
        <v>7299</v>
      </c>
      <c r="B7300" s="3" t="n">
        <v>15</v>
      </c>
      <c r="C7300" s="3" t="s">
        <v>355</v>
      </c>
      <c r="D7300" s="4" t="n">
        <v>268.44</v>
      </c>
      <c r="E7300" s="4" t="n">
        <v>269.66</v>
      </c>
      <c r="F7300" s="4" t="n">
        <v>268.04</v>
      </c>
      <c r="G7300" s="4" t="n">
        <v>268.6</v>
      </c>
      <c r="H7300" s="5" t="n">
        <v>7921770</v>
      </c>
      <c r="I7300" s="3"/>
      <c r="J7300" s="3" t="n">
        <f aca="false">ROUND((G7300-G7299)/G7299*100,2)</f>
        <v>0.09</v>
      </c>
      <c r="K7300" s="3" t="str">
        <f aca="false">B7300&amp;"_"&amp;C7300</f>
        <v>15_2025-02-21</v>
      </c>
    </row>
    <row r="7301" customFormat="false" ht="15" hidden="false" customHeight="false" outlineLevel="0" collapsed="false">
      <c r="A7301" s="3" t="n">
        <v>7300</v>
      </c>
      <c r="B7301" s="3" t="n">
        <v>15</v>
      </c>
      <c r="C7301" s="3" t="s">
        <v>356</v>
      </c>
      <c r="D7301" s="4" t="n">
        <v>266.18</v>
      </c>
      <c r="E7301" s="4" t="n">
        <v>267.39</v>
      </c>
      <c r="F7301" s="4" t="n">
        <v>264.97</v>
      </c>
      <c r="G7301" s="4" t="n">
        <v>267.14</v>
      </c>
      <c r="H7301" s="5" t="n">
        <v>3401430</v>
      </c>
      <c r="I7301" s="3"/>
      <c r="J7301" s="3" t="n">
        <f aca="false">ROUND((G7301-G7300)/G7300*100,2)</f>
        <v>-0.54</v>
      </c>
      <c r="K7301" s="3" t="str">
        <f aca="false">B7301&amp;"_"&amp;C7301</f>
        <v>15_2025-02-24</v>
      </c>
    </row>
    <row r="7302" customFormat="false" ht="15" hidden="false" customHeight="false" outlineLevel="0" collapsed="false">
      <c r="A7302" s="3" t="n">
        <v>7301</v>
      </c>
      <c r="B7302" s="3" t="n">
        <v>15</v>
      </c>
      <c r="C7302" s="3" t="s">
        <v>357</v>
      </c>
      <c r="D7302" s="4" t="n">
        <v>270.5</v>
      </c>
      <c r="E7302" s="4" t="n">
        <v>271.01</v>
      </c>
      <c r="F7302" s="4" t="n">
        <v>269.91</v>
      </c>
      <c r="G7302" s="4" t="n">
        <v>270.78</v>
      </c>
      <c r="H7302" s="5" t="n">
        <v>4490141</v>
      </c>
      <c r="I7302" s="3"/>
      <c r="J7302" s="3" t="n">
        <f aca="false">ROUND((G7302-G7301)/G7301*100,2)</f>
        <v>1.36</v>
      </c>
      <c r="K7302" s="3" t="str">
        <f aca="false">B7302&amp;"_"&amp;C7302</f>
        <v>15_2025-02-25</v>
      </c>
    </row>
    <row r="7303" customFormat="false" ht="15" hidden="false" customHeight="false" outlineLevel="0" collapsed="false">
      <c r="A7303" s="3" t="n">
        <v>7302</v>
      </c>
      <c r="B7303" s="3" t="n">
        <v>15</v>
      </c>
      <c r="C7303" s="3" t="s">
        <v>358</v>
      </c>
      <c r="D7303" s="4" t="n">
        <v>271.09</v>
      </c>
      <c r="E7303" s="4" t="n">
        <v>272.54</v>
      </c>
      <c r="F7303" s="4" t="n">
        <v>269.8</v>
      </c>
      <c r="G7303" s="4" t="n">
        <v>270.6</v>
      </c>
      <c r="H7303" s="5" t="n">
        <v>2901319</v>
      </c>
      <c r="I7303" s="3"/>
      <c r="J7303" s="3" t="n">
        <f aca="false">ROUND((G7303-G7302)/G7302*100,2)</f>
        <v>-0.07</v>
      </c>
      <c r="K7303" s="3" t="str">
        <f aca="false">B7303&amp;"_"&amp;C7303</f>
        <v>15_2025-02-26</v>
      </c>
    </row>
    <row r="7304" customFormat="false" ht="15" hidden="false" customHeight="false" outlineLevel="0" collapsed="false">
      <c r="A7304" s="3" t="n">
        <v>7303</v>
      </c>
      <c r="B7304" s="3" t="n">
        <v>15</v>
      </c>
      <c r="C7304" s="3" t="s">
        <v>359</v>
      </c>
      <c r="D7304" s="4" t="n">
        <v>275.52</v>
      </c>
      <c r="E7304" s="4" t="n">
        <v>276.75</v>
      </c>
      <c r="F7304" s="4" t="n">
        <v>273.86</v>
      </c>
      <c r="G7304" s="4" t="n">
        <v>274.95</v>
      </c>
      <c r="H7304" s="5" t="n">
        <v>1818931</v>
      </c>
      <c r="I7304" s="3"/>
      <c r="J7304" s="3" t="n">
        <f aca="false">ROUND((G7304-G7303)/G7303*100,2)</f>
        <v>1.61</v>
      </c>
      <c r="K7304" s="3" t="str">
        <f aca="false">B7304&amp;"_"&amp;C7304</f>
        <v>15_2025-02-27</v>
      </c>
    </row>
    <row r="7305" customFormat="false" ht="15" hidden="false" customHeight="false" outlineLevel="0" collapsed="false">
      <c r="A7305" s="3" t="n">
        <v>7304</v>
      </c>
      <c r="B7305" s="3" t="n">
        <v>15</v>
      </c>
      <c r="C7305" s="3" t="s">
        <v>360</v>
      </c>
      <c r="D7305" s="4" t="n">
        <v>275.73</v>
      </c>
      <c r="E7305" s="4" t="n">
        <v>276.8</v>
      </c>
      <c r="F7305" s="4" t="n">
        <v>274.82</v>
      </c>
      <c r="G7305" s="4" t="n">
        <v>275.31</v>
      </c>
      <c r="H7305" s="5" t="n">
        <v>3959387</v>
      </c>
      <c r="I7305" s="3"/>
      <c r="J7305" s="3" t="n">
        <f aca="false">ROUND((G7305-G7304)/G7304*100,2)</f>
        <v>0.13</v>
      </c>
      <c r="K7305" s="3" t="str">
        <f aca="false">B7305&amp;"_"&amp;C7305</f>
        <v>15_2025-02-28</v>
      </c>
    </row>
    <row r="7306" customFormat="false" ht="15" hidden="false" customHeight="false" outlineLevel="0" collapsed="false">
      <c r="A7306" s="3" t="n">
        <v>7305</v>
      </c>
      <c r="B7306" s="3" t="n">
        <v>15</v>
      </c>
      <c r="C7306" s="3" t="s">
        <v>361</v>
      </c>
      <c r="D7306" s="4" t="n">
        <v>272.17</v>
      </c>
      <c r="E7306" s="4" t="n">
        <v>273.47</v>
      </c>
      <c r="F7306" s="4" t="n">
        <v>270.64</v>
      </c>
      <c r="G7306" s="4" t="n">
        <v>272.36</v>
      </c>
      <c r="H7306" s="5" t="n">
        <v>1875604</v>
      </c>
      <c r="I7306" s="3"/>
      <c r="J7306" s="3" t="n">
        <f aca="false">ROUND((G7306-G7305)/G7305*100,2)</f>
        <v>-1.07</v>
      </c>
      <c r="K7306" s="3" t="str">
        <f aca="false">B7306&amp;"_"&amp;C7306</f>
        <v>15_2025-03-03</v>
      </c>
    </row>
    <row r="7307" customFormat="false" ht="15" hidden="false" customHeight="false" outlineLevel="0" collapsed="false">
      <c r="A7307" s="3" t="n">
        <v>7306</v>
      </c>
      <c r="B7307" s="3" t="n">
        <v>15</v>
      </c>
      <c r="C7307" s="3" t="s">
        <v>362</v>
      </c>
      <c r="D7307" s="4" t="n">
        <v>274.77</v>
      </c>
      <c r="E7307" s="4" t="n">
        <v>275.46</v>
      </c>
      <c r="F7307" s="4" t="n">
        <v>273.62</v>
      </c>
      <c r="G7307" s="4" t="n">
        <v>275.03</v>
      </c>
      <c r="H7307" s="5" t="n">
        <v>6415063</v>
      </c>
      <c r="I7307" s="3"/>
      <c r="J7307" s="3" t="n">
        <f aca="false">ROUND((G7307-G7306)/G7306*100,2)</f>
        <v>0.98</v>
      </c>
      <c r="K7307" s="3" t="str">
        <f aca="false">B7307&amp;"_"&amp;C7307</f>
        <v>15_2025-03-04</v>
      </c>
    </row>
    <row r="7308" customFormat="false" ht="15" hidden="false" customHeight="false" outlineLevel="0" collapsed="false">
      <c r="A7308" s="3" t="n">
        <v>7307</v>
      </c>
      <c r="B7308" s="3" t="n">
        <v>15</v>
      </c>
      <c r="C7308" s="3" t="s">
        <v>363</v>
      </c>
      <c r="D7308" s="4" t="n">
        <v>276.53</v>
      </c>
      <c r="E7308" s="4" t="n">
        <v>276.71</v>
      </c>
      <c r="F7308" s="4" t="n">
        <v>274.63</v>
      </c>
      <c r="G7308" s="4" t="n">
        <v>275.58</v>
      </c>
      <c r="H7308" s="5" t="n">
        <v>1820410</v>
      </c>
      <c r="I7308" s="3"/>
      <c r="J7308" s="3" t="n">
        <f aca="false">ROUND((G7308-G7307)/G7307*100,2)</f>
        <v>0.2</v>
      </c>
      <c r="K7308" s="3" t="str">
        <f aca="false">B7308&amp;"_"&amp;C7308</f>
        <v>15_2025-03-05</v>
      </c>
    </row>
    <row r="7309" customFormat="false" ht="15" hidden="false" customHeight="false" outlineLevel="0" collapsed="false">
      <c r="A7309" s="3" t="n">
        <v>7308</v>
      </c>
      <c r="B7309" s="3" t="n">
        <v>15</v>
      </c>
      <c r="C7309" s="3" t="s">
        <v>364</v>
      </c>
      <c r="D7309" s="4" t="n">
        <v>278.29</v>
      </c>
      <c r="E7309" s="4" t="n">
        <v>279.03</v>
      </c>
      <c r="F7309" s="4" t="n">
        <v>276.61</v>
      </c>
      <c r="G7309" s="4" t="n">
        <v>277.27</v>
      </c>
      <c r="H7309" s="5" t="n">
        <v>2735848</v>
      </c>
      <c r="I7309" s="3"/>
      <c r="J7309" s="3" t="n">
        <f aca="false">ROUND((G7309-G7308)/G7308*100,2)</f>
        <v>0.61</v>
      </c>
      <c r="K7309" s="3" t="str">
        <f aca="false">B7309&amp;"_"&amp;C7309</f>
        <v>15_2025-03-06</v>
      </c>
    </row>
    <row r="7310" customFormat="false" ht="15" hidden="false" customHeight="false" outlineLevel="0" collapsed="false">
      <c r="A7310" s="3" t="n">
        <v>7309</v>
      </c>
      <c r="B7310" s="3" t="n">
        <v>15</v>
      </c>
      <c r="C7310" s="3" t="s">
        <v>365</v>
      </c>
      <c r="D7310" s="4" t="n">
        <v>276.88</v>
      </c>
      <c r="E7310" s="4" t="n">
        <v>278.44</v>
      </c>
      <c r="F7310" s="4" t="n">
        <v>275.83</v>
      </c>
      <c r="G7310" s="4" t="n">
        <v>277.91</v>
      </c>
      <c r="H7310" s="5" t="n">
        <v>6776296</v>
      </c>
      <c r="I7310" s="3"/>
      <c r="J7310" s="3" t="n">
        <f aca="false">ROUND((G7310-G7309)/G7309*100,2)</f>
        <v>0.23</v>
      </c>
      <c r="K7310" s="3" t="str">
        <f aca="false">B7310&amp;"_"&amp;C7310</f>
        <v>15_2025-03-07</v>
      </c>
    </row>
    <row r="7311" customFormat="false" ht="15" hidden="false" customHeight="false" outlineLevel="0" collapsed="false">
      <c r="A7311" s="3" t="n">
        <v>7310</v>
      </c>
      <c r="B7311" s="3" t="n">
        <v>15</v>
      </c>
      <c r="C7311" s="3" t="s">
        <v>366</v>
      </c>
      <c r="D7311" s="4" t="n">
        <v>281.04</v>
      </c>
      <c r="E7311" s="4" t="n">
        <v>282.96</v>
      </c>
      <c r="F7311" s="4" t="n">
        <v>280.68</v>
      </c>
      <c r="G7311" s="4" t="n">
        <v>281.28</v>
      </c>
      <c r="H7311" s="5" t="n">
        <v>623824</v>
      </c>
      <c r="I7311" s="3"/>
      <c r="J7311" s="3" t="n">
        <f aca="false">ROUND((G7311-G7310)/G7310*100,2)</f>
        <v>1.21</v>
      </c>
      <c r="K7311" s="3" t="str">
        <f aca="false">B7311&amp;"_"&amp;C7311</f>
        <v>15_2025-03-10</v>
      </c>
    </row>
    <row r="7312" customFormat="false" ht="15" hidden="false" customHeight="false" outlineLevel="0" collapsed="false">
      <c r="A7312" s="3" t="n">
        <v>7311</v>
      </c>
      <c r="B7312" s="3" t="n">
        <v>15</v>
      </c>
      <c r="C7312" s="3" t="s">
        <v>367</v>
      </c>
      <c r="D7312" s="4" t="n">
        <v>279.91</v>
      </c>
      <c r="E7312" s="4" t="n">
        <v>282.26</v>
      </c>
      <c r="F7312" s="4" t="n">
        <v>278.58</v>
      </c>
      <c r="G7312" s="4" t="n">
        <v>280.7</v>
      </c>
      <c r="H7312" s="5" t="n">
        <v>903626</v>
      </c>
      <c r="I7312" s="3"/>
      <c r="J7312" s="3" t="n">
        <f aca="false">ROUND((G7312-G7311)/G7311*100,2)</f>
        <v>-0.21</v>
      </c>
      <c r="K7312" s="3" t="str">
        <f aca="false">B7312&amp;"_"&amp;C7312</f>
        <v>15_2025-03-11</v>
      </c>
    </row>
    <row r="7313" customFormat="false" ht="15" hidden="false" customHeight="false" outlineLevel="0" collapsed="false">
      <c r="A7313" s="3" t="n">
        <v>7312</v>
      </c>
      <c r="B7313" s="3" t="n">
        <v>15</v>
      </c>
      <c r="C7313" s="3" t="s">
        <v>368</v>
      </c>
      <c r="D7313" s="4" t="n">
        <v>280.26</v>
      </c>
      <c r="E7313" s="4" t="n">
        <v>280.91</v>
      </c>
      <c r="F7313" s="4" t="n">
        <v>279.76</v>
      </c>
      <c r="G7313" s="4" t="n">
        <v>279.86</v>
      </c>
      <c r="H7313" s="5" t="n">
        <v>4328132</v>
      </c>
      <c r="I7313" s="3"/>
      <c r="J7313" s="3" t="n">
        <f aca="false">ROUND((G7313-G7312)/G7312*100,2)</f>
        <v>-0.3</v>
      </c>
      <c r="K7313" s="3" t="str">
        <f aca="false">B7313&amp;"_"&amp;C7313</f>
        <v>15_2025-03-12</v>
      </c>
    </row>
    <row r="7314" customFormat="false" ht="15" hidden="false" customHeight="false" outlineLevel="0" collapsed="false">
      <c r="A7314" s="3" t="n">
        <v>7313</v>
      </c>
      <c r="B7314" s="3" t="n">
        <v>15</v>
      </c>
      <c r="C7314" s="3" t="s">
        <v>369</v>
      </c>
      <c r="D7314" s="4" t="n">
        <v>283.61</v>
      </c>
      <c r="E7314" s="4" t="n">
        <v>285.05</v>
      </c>
      <c r="F7314" s="4" t="n">
        <v>282.82</v>
      </c>
      <c r="G7314" s="4" t="n">
        <v>282.91</v>
      </c>
      <c r="H7314" s="5" t="n">
        <v>2753449</v>
      </c>
      <c r="I7314" s="3"/>
      <c r="J7314" s="3" t="n">
        <f aca="false">ROUND((G7314-G7313)/G7313*100,2)</f>
        <v>1.09</v>
      </c>
      <c r="K7314" s="3" t="str">
        <f aca="false">B7314&amp;"_"&amp;C7314</f>
        <v>15_2025-03-13</v>
      </c>
    </row>
    <row r="7315" customFormat="false" ht="15" hidden="false" customHeight="false" outlineLevel="0" collapsed="false">
      <c r="A7315" s="3" t="n">
        <v>7314</v>
      </c>
      <c r="B7315" s="3" t="n">
        <v>15</v>
      </c>
      <c r="C7315" s="3" t="s">
        <v>370</v>
      </c>
      <c r="D7315" s="4" t="n">
        <v>280.7</v>
      </c>
      <c r="E7315" s="4" t="n">
        <v>280.88</v>
      </c>
      <c r="F7315" s="4" t="n">
        <v>279.44</v>
      </c>
      <c r="G7315" s="4" t="n">
        <v>279.78</v>
      </c>
      <c r="H7315" s="5" t="n">
        <v>5405269</v>
      </c>
      <c r="I7315" s="3"/>
      <c r="J7315" s="3" t="n">
        <f aca="false">ROUND((G7315-G7314)/G7314*100,2)</f>
        <v>-1.11</v>
      </c>
      <c r="K7315" s="3" t="str">
        <f aca="false">B7315&amp;"_"&amp;C7315</f>
        <v>15_2025-03-14</v>
      </c>
    </row>
    <row r="7316" customFormat="false" ht="15" hidden="false" customHeight="false" outlineLevel="0" collapsed="false">
      <c r="A7316" s="3" t="n">
        <v>7315</v>
      </c>
      <c r="B7316" s="3" t="n">
        <v>15</v>
      </c>
      <c r="C7316" s="3" t="s">
        <v>371</v>
      </c>
      <c r="D7316" s="4" t="n">
        <v>279.51</v>
      </c>
      <c r="E7316" s="4" t="n">
        <v>281.76</v>
      </c>
      <c r="F7316" s="4" t="n">
        <v>278.29</v>
      </c>
      <c r="G7316" s="4" t="n">
        <v>280.19</v>
      </c>
      <c r="H7316" s="5" t="n">
        <v>6114685</v>
      </c>
      <c r="I7316" s="3"/>
      <c r="J7316" s="3" t="n">
        <f aca="false">ROUND((G7316-G7315)/G7315*100,2)</f>
        <v>0.15</v>
      </c>
      <c r="K7316" s="3" t="str">
        <f aca="false">B7316&amp;"_"&amp;C7316</f>
        <v>15_2025-03-17</v>
      </c>
    </row>
    <row r="7317" customFormat="false" ht="15" hidden="false" customHeight="false" outlineLevel="0" collapsed="false">
      <c r="A7317" s="3" t="n">
        <v>7316</v>
      </c>
      <c r="B7317" s="3" t="n">
        <v>15</v>
      </c>
      <c r="C7317" s="3" t="s">
        <v>372</v>
      </c>
      <c r="D7317" s="4" t="n">
        <v>277.83</v>
      </c>
      <c r="E7317" s="4" t="n">
        <v>278.88</v>
      </c>
      <c r="F7317" s="4" t="n">
        <v>275.73</v>
      </c>
      <c r="G7317" s="4" t="n">
        <v>276.73</v>
      </c>
      <c r="H7317" s="5" t="n">
        <v>3236678</v>
      </c>
      <c r="I7317" s="3"/>
      <c r="J7317" s="3" t="n">
        <f aca="false">ROUND((G7317-G7316)/G7316*100,2)</f>
        <v>-1.23</v>
      </c>
      <c r="K7317" s="3" t="str">
        <f aca="false">B7317&amp;"_"&amp;C7317</f>
        <v>15_2025-03-18</v>
      </c>
    </row>
    <row r="7318" customFormat="false" ht="15" hidden="false" customHeight="false" outlineLevel="0" collapsed="false">
      <c r="A7318" s="3" t="n">
        <v>7317</v>
      </c>
      <c r="B7318" s="3" t="n">
        <v>15</v>
      </c>
      <c r="C7318" s="3" t="s">
        <v>373</v>
      </c>
      <c r="D7318" s="4" t="n">
        <v>279.68</v>
      </c>
      <c r="E7318" s="4" t="n">
        <v>280.96</v>
      </c>
      <c r="F7318" s="4" t="n">
        <v>277.82</v>
      </c>
      <c r="G7318" s="4" t="n">
        <v>278.81</v>
      </c>
      <c r="H7318" s="5" t="n">
        <v>4855587</v>
      </c>
      <c r="I7318" s="3"/>
      <c r="J7318" s="3" t="n">
        <f aca="false">ROUND((G7318-G7317)/G7317*100,2)</f>
        <v>0.75</v>
      </c>
      <c r="K7318" s="3" t="str">
        <f aca="false">B7318&amp;"_"&amp;C7318</f>
        <v>15_2025-03-19</v>
      </c>
    </row>
    <row r="7319" customFormat="false" ht="15" hidden="false" customHeight="false" outlineLevel="0" collapsed="false">
      <c r="A7319" s="3" t="n">
        <v>7318</v>
      </c>
      <c r="B7319" s="3" t="n">
        <v>15</v>
      </c>
      <c r="C7319" s="3" t="s">
        <v>374</v>
      </c>
      <c r="D7319" s="4" t="n">
        <v>282.18</v>
      </c>
      <c r="E7319" s="4" t="n">
        <v>282.92</v>
      </c>
      <c r="F7319" s="4" t="n">
        <v>281.28</v>
      </c>
      <c r="G7319" s="4" t="n">
        <v>282.08</v>
      </c>
      <c r="H7319" s="5" t="n">
        <v>958918</v>
      </c>
      <c r="I7319" s="3"/>
      <c r="J7319" s="3" t="n">
        <f aca="false">ROUND((G7319-G7318)/G7318*100,2)</f>
        <v>1.17</v>
      </c>
      <c r="K7319" s="3" t="str">
        <f aca="false">B7319&amp;"_"&amp;C7319</f>
        <v>15_2025-03-20</v>
      </c>
    </row>
    <row r="7320" customFormat="false" ht="15" hidden="false" customHeight="false" outlineLevel="0" collapsed="false">
      <c r="A7320" s="3" t="n">
        <v>7319</v>
      </c>
      <c r="B7320" s="3" t="n">
        <v>15</v>
      </c>
      <c r="C7320" s="3" t="s">
        <v>375</v>
      </c>
      <c r="D7320" s="4" t="n">
        <v>281.04</v>
      </c>
      <c r="E7320" s="4" t="n">
        <v>282.33</v>
      </c>
      <c r="F7320" s="4" t="n">
        <v>280.05</v>
      </c>
      <c r="G7320" s="4" t="n">
        <v>280.85</v>
      </c>
      <c r="H7320" s="5" t="n">
        <v>7892684</v>
      </c>
      <c r="I7320" s="3"/>
      <c r="J7320" s="3" t="n">
        <f aca="false">ROUND((G7320-G7319)/G7319*100,2)</f>
        <v>-0.44</v>
      </c>
      <c r="K7320" s="3" t="str">
        <f aca="false">B7320&amp;"_"&amp;C7320</f>
        <v>15_2025-03-21</v>
      </c>
    </row>
    <row r="7321" customFormat="false" ht="15" hidden="false" customHeight="false" outlineLevel="0" collapsed="false">
      <c r="A7321" s="3" t="n">
        <v>7320</v>
      </c>
      <c r="B7321" s="3" t="n">
        <v>15</v>
      </c>
      <c r="C7321" s="3" t="s">
        <v>376</v>
      </c>
      <c r="D7321" s="4" t="n">
        <v>282.92</v>
      </c>
      <c r="E7321" s="4" t="n">
        <v>284.48</v>
      </c>
      <c r="F7321" s="4" t="n">
        <v>281.83</v>
      </c>
      <c r="G7321" s="4" t="n">
        <v>282.48</v>
      </c>
      <c r="H7321" s="5" t="n">
        <v>6241839</v>
      </c>
      <c r="I7321" s="3"/>
      <c r="J7321" s="3" t="n">
        <f aca="false">ROUND((G7321-G7320)/G7320*100,2)</f>
        <v>0.58</v>
      </c>
      <c r="K7321" s="3" t="str">
        <f aca="false">B7321&amp;"_"&amp;C7321</f>
        <v>15_2025-03-24</v>
      </c>
    </row>
    <row r="7322" customFormat="false" ht="15" hidden="false" customHeight="false" outlineLevel="0" collapsed="false">
      <c r="A7322" s="3" t="n">
        <v>7321</v>
      </c>
      <c r="B7322" s="3" t="n">
        <v>15</v>
      </c>
      <c r="C7322" s="3" t="s">
        <v>377</v>
      </c>
      <c r="D7322" s="4" t="n">
        <v>284.38</v>
      </c>
      <c r="E7322" s="4" t="n">
        <v>284.69</v>
      </c>
      <c r="F7322" s="4" t="n">
        <v>282.52</v>
      </c>
      <c r="G7322" s="4" t="n">
        <v>283.92</v>
      </c>
      <c r="H7322" s="5" t="n">
        <v>4086936</v>
      </c>
      <c r="I7322" s="3"/>
      <c r="J7322" s="3" t="n">
        <f aca="false">ROUND((G7322-G7321)/G7321*100,2)</f>
        <v>0.51</v>
      </c>
      <c r="K7322" s="3" t="str">
        <f aca="false">B7322&amp;"_"&amp;C7322</f>
        <v>15_2025-03-25</v>
      </c>
    </row>
    <row r="7323" customFormat="false" ht="15" hidden="false" customHeight="false" outlineLevel="0" collapsed="false">
      <c r="A7323" s="3" t="n">
        <v>7322</v>
      </c>
      <c r="B7323" s="3" t="n">
        <v>15</v>
      </c>
      <c r="C7323" s="3" t="s">
        <v>378</v>
      </c>
      <c r="D7323" s="4" t="n">
        <v>282.33</v>
      </c>
      <c r="E7323" s="4" t="n">
        <v>283.57</v>
      </c>
      <c r="F7323" s="4" t="n">
        <v>281.91</v>
      </c>
      <c r="G7323" s="4" t="n">
        <v>283.35</v>
      </c>
      <c r="H7323" s="5" t="n">
        <v>6319477</v>
      </c>
      <c r="I7323" s="3"/>
      <c r="J7323" s="3" t="n">
        <f aca="false">ROUND((G7323-G7322)/G7322*100,2)</f>
        <v>-0.2</v>
      </c>
      <c r="K7323" s="3" t="str">
        <f aca="false">B7323&amp;"_"&amp;C7323</f>
        <v>15_2025-03-26</v>
      </c>
    </row>
    <row r="7324" customFormat="false" ht="15" hidden="false" customHeight="false" outlineLevel="0" collapsed="false">
      <c r="A7324" s="3" t="n">
        <v>7323</v>
      </c>
      <c r="B7324" s="3" t="n">
        <v>15</v>
      </c>
      <c r="C7324" s="3" t="s">
        <v>379</v>
      </c>
      <c r="D7324" s="4" t="n">
        <v>283.12</v>
      </c>
      <c r="E7324" s="4" t="n">
        <v>284.83</v>
      </c>
      <c r="F7324" s="4" t="n">
        <v>282.79</v>
      </c>
      <c r="G7324" s="4" t="n">
        <v>283.96</v>
      </c>
      <c r="H7324" s="5" t="n">
        <v>6615281</v>
      </c>
      <c r="I7324" s="3"/>
      <c r="J7324" s="3" t="n">
        <f aca="false">ROUND((G7324-G7323)/G7323*100,2)</f>
        <v>0.22</v>
      </c>
      <c r="K7324" s="3" t="str">
        <f aca="false">B7324&amp;"_"&amp;C7324</f>
        <v>15_2025-03-27</v>
      </c>
    </row>
    <row r="7325" customFormat="false" ht="15" hidden="false" customHeight="false" outlineLevel="0" collapsed="false">
      <c r="A7325" s="3" t="n">
        <v>7324</v>
      </c>
      <c r="B7325" s="3" t="n">
        <v>15</v>
      </c>
      <c r="C7325" s="3" t="s">
        <v>380</v>
      </c>
      <c r="D7325" s="4" t="n">
        <v>282.81</v>
      </c>
      <c r="E7325" s="4" t="n">
        <v>283.26</v>
      </c>
      <c r="F7325" s="4" t="n">
        <v>282.39</v>
      </c>
      <c r="G7325" s="4" t="n">
        <v>282.99</v>
      </c>
      <c r="H7325" s="5" t="n">
        <v>6183834</v>
      </c>
      <c r="I7325" s="3"/>
      <c r="J7325" s="3" t="n">
        <f aca="false">ROUND((G7325-G7324)/G7324*100,2)</f>
        <v>-0.34</v>
      </c>
      <c r="K7325" s="3" t="str">
        <f aca="false">B7325&amp;"_"&amp;C7325</f>
        <v>15_2025-03-28</v>
      </c>
    </row>
    <row r="7326" customFormat="false" ht="15" hidden="false" customHeight="false" outlineLevel="0" collapsed="false">
      <c r="A7326" s="3" t="n">
        <v>7325</v>
      </c>
      <c r="B7326" s="3" t="n">
        <v>15</v>
      </c>
      <c r="C7326" s="3" t="s">
        <v>381</v>
      </c>
      <c r="D7326" s="4" t="n">
        <v>283.53</v>
      </c>
      <c r="E7326" s="4" t="n">
        <v>284.67</v>
      </c>
      <c r="F7326" s="4" t="n">
        <v>282.35</v>
      </c>
      <c r="G7326" s="4" t="n">
        <v>283.84</v>
      </c>
      <c r="H7326" s="5" t="n">
        <v>6063871</v>
      </c>
      <c r="I7326" s="3"/>
      <c r="J7326" s="3" t="n">
        <f aca="false">ROUND((G7326-G7325)/G7325*100,2)</f>
        <v>0.3</v>
      </c>
      <c r="K7326" s="3" t="str">
        <f aca="false">B7326&amp;"_"&amp;C7326</f>
        <v>15_2025-03-31</v>
      </c>
    </row>
    <row r="7327" customFormat="false" ht="15" hidden="false" customHeight="false" outlineLevel="0" collapsed="false">
      <c r="A7327" s="3" t="n">
        <v>7326</v>
      </c>
      <c r="B7327" s="3" t="n">
        <v>15</v>
      </c>
      <c r="C7327" s="3" t="s">
        <v>382</v>
      </c>
      <c r="D7327" s="4" t="n">
        <v>283.87</v>
      </c>
      <c r="E7327" s="4" t="n">
        <v>284.76</v>
      </c>
      <c r="F7327" s="4" t="n">
        <v>282.46</v>
      </c>
      <c r="G7327" s="4" t="n">
        <v>282.76</v>
      </c>
      <c r="H7327" s="5" t="n">
        <v>5190529</v>
      </c>
      <c r="I7327" s="3"/>
      <c r="J7327" s="3" t="n">
        <f aca="false">ROUND((G7327-G7326)/G7326*100,2)</f>
        <v>-0.38</v>
      </c>
      <c r="K7327" s="3" t="str">
        <f aca="false">B7327&amp;"_"&amp;C7327</f>
        <v>15_2025-04-01</v>
      </c>
    </row>
    <row r="7328" customFormat="false" ht="15" hidden="false" customHeight="false" outlineLevel="0" collapsed="false">
      <c r="A7328" s="3" t="n">
        <v>7327</v>
      </c>
      <c r="B7328" s="3" t="n">
        <v>15</v>
      </c>
      <c r="C7328" s="3" t="s">
        <v>383</v>
      </c>
      <c r="D7328" s="4" t="n">
        <v>280.59</v>
      </c>
      <c r="E7328" s="4" t="n">
        <v>281.61</v>
      </c>
      <c r="F7328" s="4" t="n">
        <v>280.44</v>
      </c>
      <c r="G7328" s="4" t="n">
        <v>280.92</v>
      </c>
      <c r="H7328" s="5" t="n">
        <v>3767999</v>
      </c>
      <c r="I7328" s="3"/>
      <c r="J7328" s="3" t="n">
        <f aca="false">ROUND((G7328-G7327)/G7327*100,2)</f>
        <v>-0.65</v>
      </c>
      <c r="K7328" s="3" t="str">
        <f aca="false">B7328&amp;"_"&amp;C7328</f>
        <v>15_2025-04-02</v>
      </c>
    </row>
    <row r="7329" customFormat="false" ht="15" hidden="false" customHeight="false" outlineLevel="0" collapsed="false">
      <c r="A7329" s="3" t="n">
        <v>7328</v>
      </c>
      <c r="B7329" s="3" t="n">
        <v>15</v>
      </c>
      <c r="C7329" s="3" t="s">
        <v>384</v>
      </c>
      <c r="D7329" s="4" t="n">
        <v>284.01</v>
      </c>
      <c r="E7329" s="4" t="n">
        <v>284.63</v>
      </c>
      <c r="F7329" s="4" t="n">
        <v>281.96</v>
      </c>
      <c r="G7329" s="4" t="n">
        <v>282.91</v>
      </c>
      <c r="H7329" s="5" t="n">
        <v>1673832</v>
      </c>
      <c r="I7329" s="3"/>
      <c r="J7329" s="3" t="n">
        <f aca="false">ROUND((G7329-G7328)/G7328*100,2)</f>
        <v>0.71</v>
      </c>
      <c r="K7329" s="3" t="str">
        <f aca="false">B7329&amp;"_"&amp;C7329</f>
        <v>15_2025-04-03</v>
      </c>
    </row>
    <row r="7330" customFormat="false" ht="15" hidden="false" customHeight="false" outlineLevel="0" collapsed="false">
      <c r="A7330" s="3" t="n">
        <v>7329</v>
      </c>
      <c r="B7330" s="3" t="n">
        <v>15</v>
      </c>
      <c r="C7330" s="3" t="s">
        <v>385</v>
      </c>
      <c r="D7330" s="4" t="n">
        <v>284.15</v>
      </c>
      <c r="E7330" s="4" t="n">
        <v>285.33</v>
      </c>
      <c r="F7330" s="4" t="n">
        <v>282.73</v>
      </c>
      <c r="G7330" s="4" t="n">
        <v>283.28</v>
      </c>
      <c r="H7330" s="5" t="n">
        <v>4176846</v>
      </c>
      <c r="I7330" s="3"/>
      <c r="J7330" s="3" t="n">
        <f aca="false">ROUND((G7330-G7329)/G7329*100,2)</f>
        <v>0.13</v>
      </c>
      <c r="K7330" s="3" t="str">
        <f aca="false">B7330&amp;"_"&amp;C7330</f>
        <v>15_2025-04-04</v>
      </c>
    </row>
    <row r="7331" customFormat="false" ht="15" hidden="false" customHeight="false" outlineLevel="0" collapsed="false">
      <c r="A7331" s="3" t="n">
        <v>7330</v>
      </c>
      <c r="B7331" s="3" t="n">
        <v>15</v>
      </c>
      <c r="C7331" s="3" t="s">
        <v>386</v>
      </c>
      <c r="D7331" s="4" t="n">
        <v>283.88</v>
      </c>
      <c r="E7331" s="4" t="n">
        <v>286.65</v>
      </c>
      <c r="F7331" s="4" t="n">
        <v>283.13</v>
      </c>
      <c r="G7331" s="4" t="n">
        <v>284.96</v>
      </c>
      <c r="H7331" s="5" t="n">
        <v>543065</v>
      </c>
      <c r="I7331" s="3"/>
      <c r="J7331" s="3" t="n">
        <f aca="false">ROUND((G7331-G7330)/G7330*100,2)</f>
        <v>0.59</v>
      </c>
      <c r="K7331" s="3" t="str">
        <f aca="false">B7331&amp;"_"&amp;C7331</f>
        <v>15_2025-04-07</v>
      </c>
    </row>
    <row r="7332" customFormat="false" ht="15" hidden="false" customHeight="false" outlineLevel="0" collapsed="false">
      <c r="A7332" s="3" t="n">
        <v>7331</v>
      </c>
      <c r="B7332" s="3" t="n">
        <v>15</v>
      </c>
      <c r="C7332" s="3" t="s">
        <v>387</v>
      </c>
      <c r="D7332" s="4" t="n">
        <v>283.68</v>
      </c>
      <c r="E7332" s="4" t="n">
        <v>285.16</v>
      </c>
      <c r="F7332" s="4" t="n">
        <v>283.28</v>
      </c>
      <c r="G7332" s="4" t="n">
        <v>283.58</v>
      </c>
      <c r="H7332" s="5" t="n">
        <v>7462897</v>
      </c>
      <c r="I7332" s="3"/>
      <c r="J7332" s="3" t="n">
        <f aca="false">ROUND((G7332-G7331)/G7331*100,2)</f>
        <v>-0.48</v>
      </c>
      <c r="K7332" s="3" t="str">
        <f aca="false">B7332&amp;"_"&amp;C7332</f>
        <v>15_2025-04-08</v>
      </c>
    </row>
    <row r="7333" customFormat="false" ht="15" hidden="false" customHeight="false" outlineLevel="0" collapsed="false">
      <c r="A7333" s="3" t="n">
        <v>7332</v>
      </c>
      <c r="B7333" s="3" t="n">
        <v>15</v>
      </c>
      <c r="C7333" s="3" t="s">
        <v>388</v>
      </c>
      <c r="D7333" s="4" t="n">
        <v>281.8</v>
      </c>
      <c r="E7333" s="4" t="n">
        <v>282.4</v>
      </c>
      <c r="F7333" s="4" t="n">
        <v>280.89</v>
      </c>
      <c r="G7333" s="4" t="n">
        <v>281.13</v>
      </c>
      <c r="H7333" s="5" t="n">
        <v>6903963</v>
      </c>
      <c r="I7333" s="3"/>
      <c r="J7333" s="3" t="n">
        <f aca="false">ROUND((G7333-G7332)/G7332*100,2)</f>
        <v>-0.86</v>
      </c>
      <c r="K7333" s="3" t="str">
        <f aca="false">B7333&amp;"_"&amp;C7333</f>
        <v>15_2025-04-09</v>
      </c>
    </row>
    <row r="7334" customFormat="false" ht="15" hidden="false" customHeight="false" outlineLevel="0" collapsed="false">
      <c r="A7334" s="3" t="n">
        <v>7333</v>
      </c>
      <c r="B7334" s="3" t="n">
        <v>15</v>
      </c>
      <c r="C7334" s="3" t="s">
        <v>389</v>
      </c>
      <c r="D7334" s="4" t="n">
        <v>278.97</v>
      </c>
      <c r="E7334" s="4" t="n">
        <v>280.75</v>
      </c>
      <c r="F7334" s="4" t="n">
        <v>278.39</v>
      </c>
      <c r="G7334" s="4" t="n">
        <v>279.25</v>
      </c>
      <c r="H7334" s="5" t="n">
        <v>7290876</v>
      </c>
      <c r="I7334" s="3"/>
      <c r="J7334" s="3" t="n">
        <f aca="false">ROUND((G7334-G7333)/G7333*100,2)</f>
        <v>-0.67</v>
      </c>
      <c r="K7334" s="3" t="str">
        <f aca="false">B7334&amp;"_"&amp;C7334</f>
        <v>15_2025-04-10</v>
      </c>
    </row>
    <row r="7335" customFormat="false" ht="15" hidden="false" customHeight="false" outlineLevel="0" collapsed="false">
      <c r="A7335" s="3" t="n">
        <v>7334</v>
      </c>
      <c r="B7335" s="3" t="n">
        <v>15</v>
      </c>
      <c r="C7335" s="3" t="s">
        <v>390</v>
      </c>
      <c r="D7335" s="4" t="n">
        <v>279.33</v>
      </c>
      <c r="E7335" s="4" t="n">
        <v>279.83</v>
      </c>
      <c r="F7335" s="4" t="n">
        <v>277.41</v>
      </c>
      <c r="G7335" s="4" t="n">
        <v>278.99</v>
      </c>
      <c r="H7335" s="5" t="n">
        <v>3579038</v>
      </c>
      <c r="I7335" s="3"/>
      <c r="J7335" s="3" t="n">
        <f aca="false">ROUND((G7335-G7334)/G7334*100,2)</f>
        <v>-0.09</v>
      </c>
      <c r="K7335" s="3" t="str">
        <f aca="false">B7335&amp;"_"&amp;C7335</f>
        <v>15_2025-04-11</v>
      </c>
    </row>
    <row r="7336" customFormat="false" ht="15" hidden="false" customHeight="false" outlineLevel="0" collapsed="false">
      <c r="A7336" s="3" t="n">
        <v>7335</v>
      </c>
      <c r="B7336" s="3" t="n">
        <v>15</v>
      </c>
      <c r="C7336" s="3" t="s">
        <v>391</v>
      </c>
      <c r="D7336" s="4" t="n">
        <v>277.39</v>
      </c>
      <c r="E7336" s="4" t="n">
        <v>278.08</v>
      </c>
      <c r="F7336" s="4" t="n">
        <v>276.26</v>
      </c>
      <c r="G7336" s="4" t="n">
        <v>277.39</v>
      </c>
      <c r="H7336" s="5" t="n">
        <v>2907191</v>
      </c>
      <c r="I7336" s="3"/>
      <c r="J7336" s="3" t="n">
        <f aca="false">ROUND((G7336-G7335)/G7335*100,2)</f>
        <v>-0.57</v>
      </c>
      <c r="K7336" s="3" t="str">
        <f aca="false">B7336&amp;"_"&amp;C7336</f>
        <v>15_2025-04-14</v>
      </c>
    </row>
    <row r="7337" customFormat="false" ht="15" hidden="false" customHeight="false" outlineLevel="0" collapsed="false">
      <c r="A7337" s="3" t="n">
        <v>7336</v>
      </c>
      <c r="B7337" s="3" t="n">
        <v>15</v>
      </c>
      <c r="C7337" s="3" t="s">
        <v>392</v>
      </c>
      <c r="D7337" s="4" t="n">
        <v>274.58</v>
      </c>
      <c r="E7337" s="4" t="n">
        <v>274.93</v>
      </c>
      <c r="F7337" s="4" t="n">
        <v>273.72</v>
      </c>
      <c r="G7337" s="4" t="n">
        <v>274.68</v>
      </c>
      <c r="H7337" s="5" t="n">
        <v>1270312</v>
      </c>
      <c r="I7337" s="3"/>
      <c r="J7337" s="3" t="n">
        <f aca="false">ROUND((G7337-G7336)/G7336*100,2)</f>
        <v>-0.98</v>
      </c>
      <c r="K7337" s="3" t="str">
        <f aca="false">B7337&amp;"_"&amp;C7337</f>
        <v>15_2025-04-15</v>
      </c>
    </row>
    <row r="7338" customFormat="false" ht="15" hidden="false" customHeight="false" outlineLevel="0" collapsed="false">
      <c r="A7338" s="3" t="n">
        <v>7337</v>
      </c>
      <c r="B7338" s="3" t="n">
        <v>15</v>
      </c>
      <c r="C7338" s="3" t="s">
        <v>393</v>
      </c>
      <c r="D7338" s="4" t="n">
        <v>280.12</v>
      </c>
      <c r="E7338" s="4" t="n">
        <v>281.72</v>
      </c>
      <c r="F7338" s="4" t="n">
        <v>277.79</v>
      </c>
      <c r="G7338" s="4" t="n">
        <v>279.01</v>
      </c>
      <c r="H7338" s="5" t="n">
        <v>869602</v>
      </c>
      <c r="I7338" s="3"/>
      <c r="J7338" s="3" t="n">
        <f aca="false">ROUND((G7338-G7337)/G7337*100,2)</f>
        <v>1.58</v>
      </c>
      <c r="K7338" s="3" t="str">
        <f aca="false">B7338&amp;"_"&amp;C7338</f>
        <v>15_2025-04-16</v>
      </c>
    </row>
    <row r="7339" customFormat="false" ht="15" hidden="false" customHeight="false" outlineLevel="0" collapsed="false">
      <c r="A7339" s="3" t="n">
        <v>7338</v>
      </c>
      <c r="B7339" s="3" t="n">
        <v>15</v>
      </c>
      <c r="C7339" s="3" t="s">
        <v>394</v>
      </c>
      <c r="D7339" s="4" t="n">
        <v>279.45</v>
      </c>
      <c r="E7339" s="4" t="n">
        <v>281.02</v>
      </c>
      <c r="F7339" s="4" t="n">
        <v>278.54</v>
      </c>
      <c r="G7339" s="4" t="n">
        <v>279.35</v>
      </c>
      <c r="H7339" s="5" t="n">
        <v>3523409</v>
      </c>
      <c r="I7339" s="3"/>
      <c r="J7339" s="3" t="n">
        <f aca="false">ROUND((G7339-G7338)/G7338*100,2)</f>
        <v>0.12</v>
      </c>
      <c r="K7339" s="3" t="str">
        <f aca="false">B7339&amp;"_"&amp;C7339</f>
        <v>15_2025-04-17</v>
      </c>
    </row>
    <row r="7340" customFormat="false" ht="15" hidden="false" customHeight="false" outlineLevel="0" collapsed="false">
      <c r="A7340" s="3" t="n">
        <v>7339</v>
      </c>
      <c r="B7340" s="3" t="n">
        <v>15</v>
      </c>
      <c r="C7340" s="3" t="s">
        <v>395</v>
      </c>
      <c r="D7340" s="4" t="n">
        <v>277.63</v>
      </c>
      <c r="E7340" s="4" t="n">
        <v>278.01</v>
      </c>
      <c r="F7340" s="4" t="n">
        <v>276.5</v>
      </c>
      <c r="G7340" s="4" t="n">
        <v>277.97</v>
      </c>
      <c r="H7340" s="5" t="n">
        <v>4572024</v>
      </c>
      <c r="I7340" s="3"/>
      <c r="J7340" s="3" t="n">
        <f aca="false">ROUND((G7340-G7339)/G7339*100,2)</f>
        <v>-0.49</v>
      </c>
      <c r="K7340" s="3" t="str">
        <f aca="false">B7340&amp;"_"&amp;C7340</f>
        <v>15_2025-04-18</v>
      </c>
    </row>
    <row r="7341" customFormat="false" ht="15" hidden="false" customHeight="false" outlineLevel="0" collapsed="false">
      <c r="A7341" s="3" t="n">
        <v>7340</v>
      </c>
      <c r="B7341" s="3" t="n">
        <v>15</v>
      </c>
      <c r="C7341" s="3" t="s">
        <v>396</v>
      </c>
      <c r="D7341" s="4" t="n">
        <v>282</v>
      </c>
      <c r="E7341" s="4" t="n">
        <v>282.55</v>
      </c>
      <c r="F7341" s="4" t="n">
        <v>281.65</v>
      </c>
      <c r="G7341" s="4" t="n">
        <v>281.67</v>
      </c>
      <c r="H7341" s="5" t="n">
        <v>511313</v>
      </c>
      <c r="I7341" s="3"/>
      <c r="J7341" s="3" t="n">
        <f aca="false">ROUND((G7341-G7340)/G7340*100,2)</f>
        <v>1.33</v>
      </c>
      <c r="K7341" s="3" t="str">
        <f aca="false">B7341&amp;"_"&amp;C7341</f>
        <v>15_2025-04-21</v>
      </c>
    </row>
    <row r="7342" customFormat="false" ht="15" hidden="false" customHeight="false" outlineLevel="0" collapsed="false">
      <c r="A7342" s="3" t="n">
        <v>7341</v>
      </c>
      <c r="B7342" s="3" t="n">
        <v>15</v>
      </c>
      <c r="C7342" s="3" t="s">
        <v>397</v>
      </c>
      <c r="D7342" s="4" t="n">
        <v>283.93</v>
      </c>
      <c r="E7342" s="4" t="n">
        <v>284.64</v>
      </c>
      <c r="F7342" s="4" t="n">
        <v>282.51</v>
      </c>
      <c r="G7342" s="4" t="n">
        <v>283.52</v>
      </c>
      <c r="H7342" s="5" t="n">
        <v>6527867</v>
      </c>
      <c r="I7342" s="3"/>
      <c r="J7342" s="3" t="n">
        <f aca="false">ROUND((G7342-G7341)/G7341*100,2)</f>
        <v>0.66</v>
      </c>
      <c r="K7342" s="3" t="str">
        <f aca="false">B7342&amp;"_"&amp;C7342</f>
        <v>15_2025-04-22</v>
      </c>
    </row>
    <row r="7343" customFormat="false" ht="15" hidden="false" customHeight="false" outlineLevel="0" collapsed="false">
      <c r="A7343" s="3" t="n">
        <v>7342</v>
      </c>
      <c r="B7343" s="3" t="n">
        <v>15</v>
      </c>
      <c r="C7343" s="3" t="s">
        <v>398</v>
      </c>
      <c r="D7343" s="4" t="n">
        <v>281.82</v>
      </c>
      <c r="E7343" s="4" t="n">
        <v>283.21</v>
      </c>
      <c r="F7343" s="4" t="n">
        <v>281.69</v>
      </c>
      <c r="G7343" s="4" t="n">
        <v>282.37</v>
      </c>
      <c r="H7343" s="5" t="n">
        <v>2091090</v>
      </c>
      <c r="I7343" s="3"/>
      <c r="J7343" s="3" t="n">
        <f aca="false">ROUND((G7343-G7342)/G7342*100,2)</f>
        <v>-0.41</v>
      </c>
      <c r="K7343" s="3" t="str">
        <f aca="false">B7343&amp;"_"&amp;C7343</f>
        <v>15_2025-04-23</v>
      </c>
    </row>
    <row r="7344" customFormat="false" ht="15" hidden="false" customHeight="false" outlineLevel="0" collapsed="false">
      <c r="A7344" s="3" t="n">
        <v>7343</v>
      </c>
      <c r="B7344" s="3" t="n">
        <v>15</v>
      </c>
      <c r="C7344" s="3" t="s">
        <v>399</v>
      </c>
      <c r="D7344" s="4" t="n">
        <v>279.69</v>
      </c>
      <c r="E7344" s="4" t="n">
        <v>280.41</v>
      </c>
      <c r="F7344" s="4" t="n">
        <v>279.26</v>
      </c>
      <c r="G7344" s="4" t="n">
        <v>279.58</v>
      </c>
      <c r="H7344" s="5" t="n">
        <v>3380728</v>
      </c>
      <c r="I7344" s="3"/>
      <c r="J7344" s="3" t="n">
        <f aca="false">ROUND((G7344-G7343)/G7343*100,2)</f>
        <v>-0.99</v>
      </c>
      <c r="K7344" s="3" t="str">
        <f aca="false">B7344&amp;"_"&amp;C7344</f>
        <v>15_2025-04-24</v>
      </c>
    </row>
    <row r="7345" customFormat="false" ht="15" hidden="false" customHeight="false" outlineLevel="0" collapsed="false">
      <c r="A7345" s="3" t="n">
        <v>7344</v>
      </c>
      <c r="B7345" s="3" t="n">
        <v>15</v>
      </c>
      <c r="C7345" s="3" t="s">
        <v>400</v>
      </c>
      <c r="D7345" s="4" t="n">
        <v>279.39</v>
      </c>
      <c r="E7345" s="4" t="n">
        <v>280.04</v>
      </c>
      <c r="F7345" s="4" t="n">
        <v>278.54</v>
      </c>
      <c r="G7345" s="4" t="n">
        <v>279.09</v>
      </c>
      <c r="H7345" s="5" t="n">
        <v>7520169</v>
      </c>
      <c r="I7345" s="3"/>
      <c r="J7345" s="3" t="n">
        <f aca="false">ROUND((G7345-G7344)/G7344*100,2)</f>
        <v>-0.18</v>
      </c>
      <c r="K7345" s="3" t="str">
        <f aca="false">B7345&amp;"_"&amp;C7345</f>
        <v>15_2025-04-25</v>
      </c>
    </row>
    <row r="7346" customFormat="false" ht="15" hidden="false" customHeight="false" outlineLevel="0" collapsed="false">
      <c r="A7346" s="3" t="n">
        <v>7345</v>
      </c>
      <c r="B7346" s="3" t="n">
        <v>15</v>
      </c>
      <c r="C7346" s="3" t="s">
        <v>401</v>
      </c>
      <c r="D7346" s="4" t="n">
        <v>279.35</v>
      </c>
      <c r="E7346" s="4" t="n">
        <v>280.72</v>
      </c>
      <c r="F7346" s="4" t="n">
        <v>278.66</v>
      </c>
      <c r="G7346" s="4" t="n">
        <v>279.48</v>
      </c>
      <c r="H7346" s="5" t="n">
        <v>2216531</v>
      </c>
      <c r="I7346" s="3"/>
      <c r="J7346" s="3" t="n">
        <f aca="false">ROUND((G7346-G7345)/G7345*100,2)</f>
        <v>0.14</v>
      </c>
      <c r="K7346" s="3" t="str">
        <f aca="false">B7346&amp;"_"&amp;C7346</f>
        <v>15_2025-04-28</v>
      </c>
    </row>
    <row r="7347" customFormat="false" ht="15" hidden="false" customHeight="false" outlineLevel="0" collapsed="false">
      <c r="A7347" s="3" t="n">
        <v>7346</v>
      </c>
      <c r="B7347" s="3" t="n">
        <v>15</v>
      </c>
      <c r="C7347" s="3" t="s">
        <v>402</v>
      </c>
      <c r="D7347" s="4" t="n">
        <v>283.65</v>
      </c>
      <c r="E7347" s="4" t="n">
        <v>284.63</v>
      </c>
      <c r="F7347" s="4" t="n">
        <v>281.17</v>
      </c>
      <c r="G7347" s="4" t="n">
        <v>282.63</v>
      </c>
      <c r="H7347" s="5" t="n">
        <v>1671627</v>
      </c>
      <c r="I7347" s="3"/>
      <c r="J7347" s="3" t="n">
        <f aca="false">ROUND((G7347-G7346)/G7346*100,2)</f>
        <v>1.13</v>
      </c>
      <c r="K7347" s="3" t="str">
        <f aca="false">B7347&amp;"_"&amp;C7347</f>
        <v>15_2025-04-29</v>
      </c>
    </row>
    <row r="7348" customFormat="false" ht="15" hidden="false" customHeight="false" outlineLevel="0" collapsed="false">
      <c r="A7348" s="3" t="n">
        <v>7347</v>
      </c>
      <c r="B7348" s="3" t="n">
        <v>15</v>
      </c>
      <c r="C7348" s="3" t="s">
        <v>403</v>
      </c>
      <c r="D7348" s="4" t="n">
        <v>285.38</v>
      </c>
      <c r="E7348" s="4" t="n">
        <v>285.67</v>
      </c>
      <c r="F7348" s="4" t="n">
        <v>284.23</v>
      </c>
      <c r="G7348" s="4" t="n">
        <v>284.42</v>
      </c>
      <c r="H7348" s="5" t="n">
        <v>7436523</v>
      </c>
      <c r="I7348" s="3"/>
      <c r="J7348" s="3" t="n">
        <f aca="false">ROUND((G7348-G7347)/G7347*100,2)</f>
        <v>0.63</v>
      </c>
      <c r="K7348" s="3" t="str">
        <f aca="false">B7348&amp;"_"&amp;C7348</f>
        <v>15_2025-04-30</v>
      </c>
    </row>
    <row r="7349" customFormat="false" ht="15" hidden="false" customHeight="false" outlineLevel="0" collapsed="false">
      <c r="A7349" s="3" t="n">
        <v>7348</v>
      </c>
      <c r="B7349" s="3" t="n">
        <v>15</v>
      </c>
      <c r="C7349" s="3" t="s">
        <v>404</v>
      </c>
      <c r="D7349" s="4" t="n">
        <v>282.19</v>
      </c>
      <c r="E7349" s="4" t="n">
        <v>282.84</v>
      </c>
      <c r="F7349" s="4" t="n">
        <v>281.37</v>
      </c>
      <c r="G7349" s="4" t="n">
        <v>282.54</v>
      </c>
      <c r="H7349" s="5" t="n">
        <v>2050520</v>
      </c>
      <c r="I7349" s="3"/>
      <c r="J7349" s="3" t="n">
        <f aca="false">ROUND((G7349-G7348)/G7348*100,2)</f>
        <v>-0.66</v>
      </c>
      <c r="K7349" s="3" t="str">
        <f aca="false">B7349&amp;"_"&amp;C7349</f>
        <v>15_2025-05-01</v>
      </c>
    </row>
    <row r="7350" customFormat="false" ht="15" hidden="false" customHeight="false" outlineLevel="0" collapsed="false">
      <c r="A7350" s="3" t="n">
        <v>7349</v>
      </c>
      <c r="B7350" s="3" t="n">
        <v>15</v>
      </c>
      <c r="C7350" s="3" t="s">
        <v>405</v>
      </c>
      <c r="D7350" s="4" t="n">
        <v>283.63</v>
      </c>
      <c r="E7350" s="4" t="n">
        <v>284.65</v>
      </c>
      <c r="F7350" s="4" t="n">
        <v>283.08</v>
      </c>
      <c r="G7350" s="4" t="n">
        <v>284.11</v>
      </c>
      <c r="H7350" s="5" t="n">
        <v>1734420</v>
      </c>
      <c r="I7350" s="3"/>
      <c r="J7350" s="3" t="n">
        <f aca="false">ROUND((G7350-G7349)/G7349*100,2)</f>
        <v>0.56</v>
      </c>
      <c r="K7350" s="3" t="str">
        <f aca="false">B7350&amp;"_"&amp;C7350</f>
        <v>15_2025-05-02</v>
      </c>
    </row>
    <row r="7351" customFormat="false" ht="15" hidden="false" customHeight="false" outlineLevel="0" collapsed="false">
      <c r="A7351" s="3" t="n">
        <v>7350</v>
      </c>
      <c r="B7351" s="3" t="n">
        <v>15</v>
      </c>
      <c r="C7351" s="3" t="s">
        <v>406</v>
      </c>
      <c r="D7351" s="4" t="n">
        <v>283.1</v>
      </c>
      <c r="E7351" s="4" t="n">
        <v>283.12</v>
      </c>
      <c r="F7351" s="4" t="n">
        <v>281.33</v>
      </c>
      <c r="G7351" s="4" t="n">
        <v>282.87</v>
      </c>
      <c r="H7351" s="5" t="n">
        <v>529286</v>
      </c>
      <c r="I7351" s="3"/>
      <c r="J7351" s="3" t="n">
        <f aca="false">ROUND((G7351-G7350)/G7350*100,2)</f>
        <v>-0.44</v>
      </c>
      <c r="K7351" s="3" t="str">
        <f aca="false">B7351&amp;"_"&amp;C7351</f>
        <v>15_2025-05-05</v>
      </c>
    </row>
    <row r="7352" customFormat="false" ht="15" hidden="false" customHeight="false" outlineLevel="0" collapsed="false">
      <c r="A7352" s="3" t="n">
        <v>7351</v>
      </c>
      <c r="B7352" s="3" t="n">
        <v>15</v>
      </c>
      <c r="C7352" s="3" t="s">
        <v>407</v>
      </c>
      <c r="D7352" s="4" t="n">
        <v>279.09</v>
      </c>
      <c r="E7352" s="4" t="n">
        <v>280.96</v>
      </c>
      <c r="F7352" s="4" t="n">
        <v>277.57</v>
      </c>
      <c r="G7352" s="4" t="n">
        <v>280.16</v>
      </c>
      <c r="H7352" s="5" t="n">
        <v>4727544</v>
      </c>
      <c r="I7352" s="3"/>
      <c r="J7352" s="3" t="n">
        <f aca="false">ROUND((G7352-G7351)/G7351*100,2)</f>
        <v>-0.96</v>
      </c>
      <c r="K7352" s="3" t="str">
        <f aca="false">B7352&amp;"_"&amp;C7352</f>
        <v>15_2025-05-06</v>
      </c>
    </row>
    <row r="7353" customFormat="false" ht="15" hidden="false" customHeight="false" outlineLevel="0" collapsed="false">
      <c r="A7353" s="3" t="n">
        <v>7352</v>
      </c>
      <c r="B7353" s="3" t="n">
        <v>15</v>
      </c>
      <c r="C7353" s="3" t="s">
        <v>408</v>
      </c>
      <c r="D7353" s="4" t="n">
        <v>279.94</v>
      </c>
      <c r="E7353" s="4" t="n">
        <v>280.83</v>
      </c>
      <c r="F7353" s="4" t="n">
        <v>279.35</v>
      </c>
      <c r="G7353" s="4" t="n">
        <v>280.7</v>
      </c>
      <c r="H7353" s="5" t="n">
        <v>4906236</v>
      </c>
      <c r="I7353" s="3"/>
      <c r="J7353" s="3" t="n">
        <f aca="false">ROUND((G7353-G7352)/G7352*100,2)</f>
        <v>0.19</v>
      </c>
      <c r="K7353" s="3" t="str">
        <f aca="false">B7353&amp;"_"&amp;C7353</f>
        <v>15_2025-05-07</v>
      </c>
    </row>
    <row r="7354" customFormat="false" ht="15" hidden="false" customHeight="false" outlineLevel="0" collapsed="false">
      <c r="A7354" s="3" t="n">
        <v>7353</v>
      </c>
      <c r="B7354" s="3" t="n">
        <v>15</v>
      </c>
      <c r="C7354" s="3" t="s">
        <v>409</v>
      </c>
      <c r="D7354" s="4" t="n">
        <v>276.18</v>
      </c>
      <c r="E7354" s="4" t="n">
        <v>276.4</v>
      </c>
      <c r="F7354" s="4" t="n">
        <v>275.3</v>
      </c>
      <c r="G7354" s="4" t="n">
        <v>276.38</v>
      </c>
      <c r="H7354" s="5" t="n">
        <v>6061122</v>
      </c>
      <c r="I7354" s="3"/>
      <c r="J7354" s="3" t="n">
        <f aca="false">ROUND((G7354-G7353)/G7353*100,2)</f>
        <v>-1.54</v>
      </c>
      <c r="K7354" s="3" t="str">
        <f aca="false">B7354&amp;"_"&amp;C7354</f>
        <v>15_2025-05-08</v>
      </c>
    </row>
    <row r="7355" customFormat="false" ht="15" hidden="false" customHeight="false" outlineLevel="0" collapsed="false">
      <c r="A7355" s="3" t="n">
        <v>7354</v>
      </c>
      <c r="B7355" s="3" t="n">
        <v>15</v>
      </c>
      <c r="C7355" s="3" t="s">
        <v>410</v>
      </c>
      <c r="D7355" s="4" t="n">
        <v>277.42</v>
      </c>
      <c r="E7355" s="4" t="n">
        <v>278.02</v>
      </c>
      <c r="F7355" s="4" t="n">
        <v>276.5</v>
      </c>
      <c r="G7355" s="4" t="n">
        <v>277.83</v>
      </c>
      <c r="H7355" s="5" t="n">
        <v>3793127</v>
      </c>
      <c r="I7355" s="3"/>
      <c r="J7355" s="3" t="n">
        <f aca="false">ROUND((G7355-G7354)/G7354*100,2)</f>
        <v>0.52</v>
      </c>
      <c r="K7355" s="3" t="str">
        <f aca="false">B7355&amp;"_"&amp;C7355</f>
        <v>15_2025-05-09</v>
      </c>
    </row>
    <row r="7356" customFormat="false" ht="15" hidden="false" customHeight="false" outlineLevel="0" collapsed="false">
      <c r="A7356" s="3" t="n">
        <v>7355</v>
      </c>
      <c r="B7356" s="3" t="n">
        <v>15</v>
      </c>
      <c r="C7356" s="3" t="s">
        <v>411</v>
      </c>
      <c r="D7356" s="4" t="n">
        <v>275.95</v>
      </c>
      <c r="E7356" s="4" t="n">
        <v>277.26</v>
      </c>
      <c r="F7356" s="4" t="n">
        <v>275.61</v>
      </c>
      <c r="G7356" s="4" t="n">
        <v>276.54</v>
      </c>
      <c r="H7356" s="5" t="n">
        <v>3809152</v>
      </c>
      <c r="I7356" s="3"/>
      <c r="J7356" s="3" t="n">
        <f aca="false">ROUND((G7356-G7355)/G7355*100,2)</f>
        <v>-0.46</v>
      </c>
      <c r="K7356" s="3" t="str">
        <f aca="false">B7356&amp;"_"&amp;C7356</f>
        <v>15_2025-05-12</v>
      </c>
    </row>
    <row r="7357" customFormat="false" ht="15" hidden="false" customHeight="false" outlineLevel="0" collapsed="false">
      <c r="A7357" s="3" t="n">
        <v>7356</v>
      </c>
      <c r="B7357" s="3" t="n">
        <v>15</v>
      </c>
      <c r="C7357" s="3" t="s">
        <v>412</v>
      </c>
      <c r="D7357" s="4" t="n">
        <v>281.03</v>
      </c>
      <c r="E7357" s="4" t="n">
        <v>281.62</v>
      </c>
      <c r="F7357" s="4" t="n">
        <v>280.21</v>
      </c>
      <c r="G7357" s="4" t="n">
        <v>280.96</v>
      </c>
      <c r="H7357" s="5" t="n">
        <v>2745791</v>
      </c>
      <c r="I7357" s="3"/>
      <c r="J7357" s="3" t="n">
        <f aca="false">ROUND((G7357-G7356)/G7356*100,2)</f>
        <v>1.6</v>
      </c>
      <c r="K7357" s="3" t="str">
        <f aca="false">B7357&amp;"_"&amp;C7357</f>
        <v>15_2025-05-13</v>
      </c>
    </row>
    <row r="7358" customFormat="false" ht="15" hidden="false" customHeight="false" outlineLevel="0" collapsed="false">
      <c r="A7358" s="3" t="n">
        <v>7357</v>
      </c>
      <c r="B7358" s="3" t="n">
        <v>15</v>
      </c>
      <c r="C7358" s="3" t="s">
        <v>413</v>
      </c>
      <c r="D7358" s="4" t="n">
        <v>280.65</v>
      </c>
      <c r="E7358" s="4" t="n">
        <v>282.1</v>
      </c>
      <c r="F7358" s="4" t="n">
        <v>280.04</v>
      </c>
      <c r="G7358" s="4" t="n">
        <v>281</v>
      </c>
      <c r="H7358" s="5" t="n">
        <v>1373513</v>
      </c>
      <c r="I7358" s="3"/>
      <c r="J7358" s="3" t="n">
        <f aca="false">ROUND((G7358-G7357)/G7357*100,2)</f>
        <v>0.01</v>
      </c>
      <c r="K7358" s="3" t="str">
        <f aca="false">B7358&amp;"_"&amp;C7358</f>
        <v>15_2025-05-14</v>
      </c>
    </row>
    <row r="7359" customFormat="false" ht="15" hidden="false" customHeight="false" outlineLevel="0" collapsed="false">
      <c r="A7359" s="3" t="n">
        <v>7358</v>
      </c>
      <c r="B7359" s="3" t="n">
        <v>15</v>
      </c>
      <c r="C7359" s="3" t="s">
        <v>414</v>
      </c>
      <c r="D7359" s="4" t="n">
        <v>277.65</v>
      </c>
      <c r="E7359" s="4" t="n">
        <v>279.57</v>
      </c>
      <c r="F7359" s="4" t="n">
        <v>276.76</v>
      </c>
      <c r="G7359" s="4" t="n">
        <v>278.52</v>
      </c>
      <c r="H7359" s="5" t="n">
        <v>7693923</v>
      </c>
      <c r="I7359" s="3"/>
      <c r="J7359" s="3" t="n">
        <f aca="false">ROUND((G7359-G7358)/G7358*100,2)</f>
        <v>-0.88</v>
      </c>
      <c r="K7359" s="3" t="str">
        <f aca="false">B7359&amp;"_"&amp;C7359</f>
        <v>15_2025-05-15</v>
      </c>
    </row>
    <row r="7360" customFormat="false" ht="15" hidden="false" customHeight="false" outlineLevel="0" collapsed="false">
      <c r="A7360" s="3" t="n">
        <v>7359</v>
      </c>
      <c r="B7360" s="3" t="n">
        <v>15</v>
      </c>
      <c r="C7360" s="3" t="s">
        <v>415</v>
      </c>
      <c r="D7360" s="4" t="n">
        <v>278.55</v>
      </c>
      <c r="E7360" s="4" t="n">
        <v>279.21</v>
      </c>
      <c r="F7360" s="4" t="n">
        <v>276.8</v>
      </c>
      <c r="G7360" s="4" t="n">
        <v>278.33</v>
      </c>
      <c r="H7360" s="5" t="n">
        <v>2323687</v>
      </c>
      <c r="I7360" s="3"/>
      <c r="J7360" s="3" t="n">
        <f aca="false">ROUND((G7360-G7359)/G7359*100,2)</f>
        <v>-0.07</v>
      </c>
      <c r="K7360" s="3" t="str">
        <f aca="false">B7360&amp;"_"&amp;C7360</f>
        <v>15_2025-05-16</v>
      </c>
    </row>
    <row r="7361" customFormat="false" ht="15" hidden="false" customHeight="false" outlineLevel="0" collapsed="false">
      <c r="A7361" s="3" t="n">
        <v>7360</v>
      </c>
      <c r="B7361" s="3" t="n">
        <v>15</v>
      </c>
      <c r="C7361" s="3" t="s">
        <v>416</v>
      </c>
      <c r="D7361" s="4" t="n">
        <v>281.5</v>
      </c>
      <c r="E7361" s="4" t="n">
        <v>281.81</v>
      </c>
      <c r="F7361" s="4" t="n">
        <v>280.55</v>
      </c>
      <c r="G7361" s="4" t="n">
        <v>281.35</v>
      </c>
      <c r="H7361" s="5" t="n">
        <v>4081037</v>
      </c>
      <c r="I7361" s="3"/>
      <c r="J7361" s="3" t="n">
        <f aca="false">ROUND((G7361-G7360)/G7360*100,2)</f>
        <v>1.09</v>
      </c>
      <c r="K7361" s="3" t="str">
        <f aca="false">B7361&amp;"_"&amp;C7361</f>
        <v>15_2025-05-19</v>
      </c>
    </row>
    <row r="7362" customFormat="false" ht="15" hidden="false" customHeight="false" outlineLevel="0" collapsed="false">
      <c r="A7362" s="3" t="n">
        <v>7361</v>
      </c>
      <c r="B7362" s="3" t="n">
        <v>15</v>
      </c>
      <c r="C7362" s="3" t="s">
        <v>417</v>
      </c>
      <c r="D7362" s="4" t="n">
        <v>280.51</v>
      </c>
      <c r="E7362" s="4" t="n">
        <v>280.64</v>
      </c>
      <c r="F7362" s="4" t="n">
        <v>279.82</v>
      </c>
      <c r="G7362" s="4" t="n">
        <v>280.19</v>
      </c>
      <c r="H7362" s="5" t="n">
        <v>2556237</v>
      </c>
      <c r="I7362" s="3"/>
      <c r="J7362" s="3" t="n">
        <f aca="false">ROUND((G7362-G7361)/G7361*100,2)</f>
        <v>-0.41</v>
      </c>
      <c r="K7362" s="3" t="str">
        <f aca="false">B7362&amp;"_"&amp;C7362</f>
        <v>15_2025-05-20</v>
      </c>
    </row>
    <row r="7363" customFormat="false" ht="15" hidden="false" customHeight="false" outlineLevel="0" collapsed="false">
      <c r="A7363" s="3" t="n">
        <v>7362</v>
      </c>
      <c r="B7363" s="3" t="n">
        <v>15</v>
      </c>
      <c r="C7363" s="3" t="s">
        <v>418</v>
      </c>
      <c r="D7363" s="4" t="n">
        <v>280.29</v>
      </c>
      <c r="E7363" s="4" t="n">
        <v>281.02</v>
      </c>
      <c r="F7363" s="4" t="n">
        <v>278.78</v>
      </c>
      <c r="G7363" s="4" t="n">
        <v>280.4</v>
      </c>
      <c r="H7363" s="5" t="n">
        <v>1045309</v>
      </c>
      <c r="I7363" s="3"/>
      <c r="J7363" s="3" t="n">
        <f aca="false">ROUND((G7363-G7362)/G7362*100,2)</f>
        <v>0.07</v>
      </c>
      <c r="K7363" s="3" t="str">
        <f aca="false">B7363&amp;"_"&amp;C7363</f>
        <v>15_2025-05-21</v>
      </c>
    </row>
    <row r="7364" customFormat="false" ht="15" hidden="false" customHeight="false" outlineLevel="0" collapsed="false">
      <c r="A7364" s="3" t="n">
        <v>7363</v>
      </c>
      <c r="B7364" s="3" t="n">
        <v>15</v>
      </c>
      <c r="C7364" s="3" t="s">
        <v>419</v>
      </c>
      <c r="D7364" s="4" t="n">
        <v>282.9</v>
      </c>
      <c r="E7364" s="4" t="n">
        <v>284.18</v>
      </c>
      <c r="F7364" s="4" t="n">
        <v>280.52</v>
      </c>
      <c r="G7364" s="4" t="n">
        <v>281.93</v>
      </c>
      <c r="H7364" s="5" t="n">
        <v>4018062</v>
      </c>
      <c r="I7364" s="3"/>
      <c r="J7364" s="3" t="n">
        <f aca="false">ROUND((G7364-G7363)/G7363*100,2)</f>
        <v>0.55</v>
      </c>
      <c r="K7364" s="3" t="str">
        <f aca="false">B7364&amp;"_"&amp;C7364</f>
        <v>15_2025-05-22</v>
      </c>
    </row>
    <row r="7365" customFormat="false" ht="15" hidden="false" customHeight="false" outlineLevel="0" collapsed="false">
      <c r="A7365" s="3" t="n">
        <v>7364</v>
      </c>
      <c r="B7365" s="3" t="n">
        <v>15</v>
      </c>
      <c r="C7365" s="3" t="s">
        <v>420</v>
      </c>
      <c r="D7365" s="4" t="n">
        <v>279.88</v>
      </c>
      <c r="E7365" s="4" t="n">
        <v>281.16</v>
      </c>
      <c r="F7365" s="4" t="n">
        <v>278.76</v>
      </c>
      <c r="G7365" s="4" t="n">
        <v>280.16</v>
      </c>
      <c r="H7365" s="5" t="n">
        <v>6862578</v>
      </c>
      <c r="I7365" s="3"/>
      <c r="J7365" s="3" t="n">
        <f aca="false">ROUND((G7365-G7364)/G7364*100,2)</f>
        <v>-0.63</v>
      </c>
      <c r="K7365" s="3" t="str">
        <f aca="false">B7365&amp;"_"&amp;C7365</f>
        <v>15_2025-05-23</v>
      </c>
    </row>
    <row r="7366" customFormat="false" ht="15" hidden="false" customHeight="false" outlineLevel="0" collapsed="false">
      <c r="A7366" s="3" t="n">
        <v>7365</v>
      </c>
      <c r="B7366" s="3" t="n">
        <v>15</v>
      </c>
      <c r="C7366" s="3" t="s">
        <v>421</v>
      </c>
      <c r="D7366" s="4" t="n">
        <v>281.44</v>
      </c>
      <c r="E7366" s="4" t="n">
        <v>281.5</v>
      </c>
      <c r="F7366" s="4" t="n">
        <v>279.42</v>
      </c>
      <c r="G7366" s="4" t="n">
        <v>280.73</v>
      </c>
      <c r="H7366" s="5" t="n">
        <v>7386085</v>
      </c>
      <c r="I7366" s="3"/>
      <c r="J7366" s="3" t="n">
        <f aca="false">ROUND((G7366-G7365)/G7365*100,2)</f>
        <v>0.2</v>
      </c>
      <c r="K7366" s="3" t="str">
        <f aca="false">B7366&amp;"_"&amp;C7366</f>
        <v>15_2025-05-26</v>
      </c>
    </row>
    <row r="7367" customFormat="false" ht="15" hidden="false" customHeight="false" outlineLevel="0" collapsed="false">
      <c r="A7367" s="3" t="n">
        <v>7366</v>
      </c>
      <c r="B7367" s="3" t="n">
        <v>15</v>
      </c>
      <c r="C7367" s="3" t="s">
        <v>422</v>
      </c>
      <c r="D7367" s="4" t="n">
        <v>283.09</v>
      </c>
      <c r="E7367" s="4" t="n">
        <v>283.51</v>
      </c>
      <c r="F7367" s="4" t="n">
        <v>282.6</v>
      </c>
      <c r="G7367" s="4" t="n">
        <v>283.49</v>
      </c>
      <c r="H7367" s="5" t="n">
        <v>6045790</v>
      </c>
      <c r="I7367" s="3"/>
      <c r="J7367" s="3" t="n">
        <f aca="false">ROUND((G7367-G7366)/G7366*100,2)</f>
        <v>0.98</v>
      </c>
      <c r="K7367" s="3" t="str">
        <f aca="false">B7367&amp;"_"&amp;C7367</f>
        <v>15_2025-05-27</v>
      </c>
    </row>
    <row r="7368" customFormat="false" ht="15" hidden="false" customHeight="false" outlineLevel="0" collapsed="false">
      <c r="A7368" s="3" t="n">
        <v>7367</v>
      </c>
      <c r="B7368" s="3" t="n">
        <v>15</v>
      </c>
      <c r="C7368" s="3" t="s">
        <v>423</v>
      </c>
      <c r="D7368" s="4" t="n">
        <v>282.14</v>
      </c>
      <c r="E7368" s="4" t="n">
        <v>282.62</v>
      </c>
      <c r="F7368" s="4" t="n">
        <v>281.48</v>
      </c>
      <c r="G7368" s="4" t="n">
        <v>282.02</v>
      </c>
      <c r="H7368" s="5" t="n">
        <v>4754563</v>
      </c>
      <c r="I7368" s="3"/>
      <c r="J7368" s="3" t="n">
        <f aca="false">ROUND((G7368-G7367)/G7367*100,2)</f>
        <v>-0.52</v>
      </c>
      <c r="K7368" s="3" t="str">
        <f aca="false">B7368&amp;"_"&amp;C7368</f>
        <v>15_2025-05-28</v>
      </c>
    </row>
    <row r="7369" customFormat="false" ht="15" hidden="false" customHeight="false" outlineLevel="0" collapsed="false">
      <c r="A7369" s="3" t="n">
        <v>7368</v>
      </c>
      <c r="B7369" s="3" t="n">
        <v>15</v>
      </c>
      <c r="C7369" s="3" t="s">
        <v>424</v>
      </c>
      <c r="D7369" s="4" t="n">
        <v>282.89</v>
      </c>
      <c r="E7369" s="4" t="n">
        <v>283.36</v>
      </c>
      <c r="F7369" s="4" t="n">
        <v>281.15</v>
      </c>
      <c r="G7369" s="4" t="n">
        <v>282.72</v>
      </c>
      <c r="H7369" s="5" t="n">
        <v>2678374</v>
      </c>
      <c r="I7369" s="3"/>
      <c r="J7369" s="3" t="n">
        <f aca="false">ROUND((G7369-G7368)/G7368*100,2)</f>
        <v>0.25</v>
      </c>
      <c r="K7369" s="3" t="str">
        <f aca="false">B7369&amp;"_"&amp;C7369</f>
        <v>15_2025-05-29</v>
      </c>
    </row>
    <row r="7370" customFormat="false" ht="15" hidden="false" customHeight="false" outlineLevel="0" collapsed="false">
      <c r="A7370" s="3" t="n">
        <v>7369</v>
      </c>
      <c r="B7370" s="3" t="n">
        <v>15</v>
      </c>
      <c r="C7370" s="3" t="s">
        <v>425</v>
      </c>
      <c r="D7370" s="4" t="n">
        <v>285.39</v>
      </c>
      <c r="E7370" s="4" t="n">
        <v>285.56</v>
      </c>
      <c r="F7370" s="4" t="n">
        <v>284.32</v>
      </c>
      <c r="G7370" s="4" t="n">
        <v>284.55</v>
      </c>
      <c r="H7370" s="5" t="n">
        <v>5075507</v>
      </c>
      <c r="I7370" s="3"/>
      <c r="J7370" s="3" t="n">
        <f aca="false">ROUND((G7370-G7369)/G7369*100,2)</f>
        <v>0.65</v>
      </c>
      <c r="K7370" s="3" t="str">
        <f aca="false">B7370&amp;"_"&amp;C7370</f>
        <v>15_2025-05-30</v>
      </c>
    </row>
    <row r="7371" customFormat="false" ht="15" hidden="false" customHeight="false" outlineLevel="0" collapsed="false">
      <c r="A7371" s="3" t="n">
        <v>7370</v>
      </c>
      <c r="B7371" s="3" t="n">
        <v>15</v>
      </c>
      <c r="C7371" s="3" t="s">
        <v>426</v>
      </c>
      <c r="D7371" s="4" t="n">
        <v>285.82</v>
      </c>
      <c r="E7371" s="4" t="n">
        <v>287.91</v>
      </c>
      <c r="F7371" s="4" t="n">
        <v>285.72</v>
      </c>
      <c r="G7371" s="4" t="n">
        <v>286.4</v>
      </c>
      <c r="H7371" s="5" t="n">
        <v>7842539</v>
      </c>
      <c r="I7371" s="3"/>
      <c r="J7371" s="3" t="n">
        <f aca="false">ROUND((G7371-G7370)/G7370*100,2)</f>
        <v>0.65</v>
      </c>
      <c r="K7371" s="3" t="str">
        <f aca="false">B7371&amp;"_"&amp;C7371</f>
        <v>15_2025-06-02</v>
      </c>
    </row>
    <row r="7372" customFormat="false" ht="15" hidden="false" customHeight="false" outlineLevel="0" collapsed="false">
      <c r="A7372" s="3" t="n">
        <v>7371</v>
      </c>
      <c r="B7372" s="3" t="n">
        <v>15</v>
      </c>
      <c r="C7372" s="3" t="s">
        <v>427</v>
      </c>
      <c r="D7372" s="4" t="n">
        <v>285.13</v>
      </c>
      <c r="E7372" s="4" t="n">
        <v>286.78</v>
      </c>
      <c r="F7372" s="4" t="n">
        <v>283.63</v>
      </c>
      <c r="G7372" s="4" t="n">
        <v>285.42</v>
      </c>
      <c r="H7372" s="5" t="n">
        <v>3263205</v>
      </c>
      <c r="I7372" s="3"/>
      <c r="J7372" s="3" t="n">
        <f aca="false">ROUND((G7372-G7371)/G7371*100,2)</f>
        <v>-0.34</v>
      </c>
      <c r="K7372" s="3" t="str">
        <f aca="false">B7372&amp;"_"&amp;C7372</f>
        <v>15_2025-06-03</v>
      </c>
    </row>
    <row r="7373" customFormat="false" ht="15" hidden="false" customHeight="false" outlineLevel="0" collapsed="false">
      <c r="A7373" s="3" t="n">
        <v>7372</v>
      </c>
      <c r="B7373" s="3" t="n">
        <v>15</v>
      </c>
      <c r="C7373" s="3" t="s">
        <v>428</v>
      </c>
      <c r="D7373" s="4" t="n">
        <v>287.21</v>
      </c>
      <c r="E7373" s="4" t="n">
        <v>287.75</v>
      </c>
      <c r="F7373" s="4" t="n">
        <v>284.64</v>
      </c>
      <c r="G7373" s="4" t="n">
        <v>286.19</v>
      </c>
      <c r="H7373" s="5" t="n">
        <v>4889890</v>
      </c>
      <c r="I7373" s="3"/>
      <c r="J7373" s="3" t="n">
        <f aca="false">ROUND((G7373-G7372)/G7372*100,2)</f>
        <v>0.27</v>
      </c>
      <c r="K7373" s="3" t="str">
        <f aca="false">B7373&amp;"_"&amp;C7373</f>
        <v>15_2025-06-04</v>
      </c>
    </row>
    <row r="7374" customFormat="false" ht="15" hidden="false" customHeight="false" outlineLevel="0" collapsed="false">
      <c r="A7374" s="3" t="n">
        <v>7373</v>
      </c>
      <c r="B7374" s="3" t="n">
        <v>15</v>
      </c>
      <c r="C7374" s="3" t="s">
        <v>429</v>
      </c>
      <c r="D7374" s="4" t="n">
        <v>285.24</v>
      </c>
      <c r="E7374" s="4" t="n">
        <v>285.51</v>
      </c>
      <c r="F7374" s="4" t="n">
        <v>283.8</v>
      </c>
      <c r="G7374" s="4" t="n">
        <v>284.11</v>
      </c>
      <c r="H7374" s="5" t="n">
        <v>5779444</v>
      </c>
      <c r="I7374" s="3"/>
      <c r="J7374" s="3" t="n">
        <f aca="false">ROUND((G7374-G7373)/G7373*100,2)</f>
        <v>-0.73</v>
      </c>
      <c r="K7374" s="3" t="str">
        <f aca="false">B7374&amp;"_"&amp;C7374</f>
        <v>15_2025-06-05</v>
      </c>
    </row>
    <row r="7375" customFormat="false" ht="15" hidden="false" customHeight="false" outlineLevel="0" collapsed="false">
      <c r="A7375" s="3" t="n">
        <v>7374</v>
      </c>
      <c r="B7375" s="3" t="n">
        <v>15</v>
      </c>
      <c r="C7375" s="3" t="s">
        <v>430</v>
      </c>
      <c r="D7375" s="4" t="n">
        <v>283.83</v>
      </c>
      <c r="E7375" s="4" t="n">
        <v>285.39</v>
      </c>
      <c r="F7375" s="4" t="n">
        <v>282.72</v>
      </c>
      <c r="G7375" s="4" t="n">
        <v>283.61</v>
      </c>
      <c r="H7375" s="5" t="n">
        <v>4701051</v>
      </c>
      <c r="I7375" s="3"/>
      <c r="J7375" s="3" t="n">
        <f aca="false">ROUND((G7375-G7374)/G7374*100,2)</f>
        <v>-0.18</v>
      </c>
      <c r="K7375" s="3" t="str">
        <f aca="false">B7375&amp;"_"&amp;C7375</f>
        <v>15_2025-06-06</v>
      </c>
    </row>
    <row r="7376" customFormat="false" ht="15" hidden="false" customHeight="false" outlineLevel="0" collapsed="false">
      <c r="A7376" s="3" t="n">
        <v>7375</v>
      </c>
      <c r="B7376" s="3" t="n">
        <v>15</v>
      </c>
      <c r="C7376" s="3" t="s">
        <v>431</v>
      </c>
      <c r="D7376" s="4" t="n">
        <v>283.75</v>
      </c>
      <c r="E7376" s="4" t="n">
        <v>284.93</v>
      </c>
      <c r="F7376" s="4" t="n">
        <v>282.81</v>
      </c>
      <c r="G7376" s="4" t="n">
        <v>283.82</v>
      </c>
      <c r="H7376" s="5" t="n">
        <v>6337006</v>
      </c>
      <c r="I7376" s="3"/>
      <c r="J7376" s="3" t="n">
        <f aca="false">ROUND((G7376-G7375)/G7375*100,2)</f>
        <v>0.07</v>
      </c>
      <c r="K7376" s="3" t="str">
        <f aca="false">B7376&amp;"_"&amp;C7376</f>
        <v>15_2025-06-09</v>
      </c>
    </row>
    <row r="7377" customFormat="false" ht="15" hidden="false" customHeight="false" outlineLevel="0" collapsed="false">
      <c r="A7377" s="3" t="n">
        <v>7376</v>
      </c>
      <c r="B7377" s="3" t="n">
        <v>15</v>
      </c>
      <c r="C7377" s="3" t="s">
        <v>432</v>
      </c>
      <c r="D7377" s="4" t="n">
        <v>283.04</v>
      </c>
      <c r="E7377" s="4" t="n">
        <v>284.71</v>
      </c>
      <c r="F7377" s="4" t="n">
        <v>281.6</v>
      </c>
      <c r="G7377" s="4" t="n">
        <v>282.39</v>
      </c>
      <c r="H7377" s="5" t="n">
        <v>7545869</v>
      </c>
      <c r="I7377" s="3"/>
      <c r="J7377" s="3" t="n">
        <f aca="false">ROUND((G7377-G7376)/G7376*100,2)</f>
        <v>-0.5</v>
      </c>
      <c r="K7377" s="3" t="str">
        <f aca="false">B7377&amp;"_"&amp;C7377</f>
        <v>15_2025-06-10</v>
      </c>
    </row>
    <row r="7378" customFormat="false" ht="15" hidden="false" customHeight="false" outlineLevel="0" collapsed="false">
      <c r="A7378" s="3" t="n">
        <v>7377</v>
      </c>
      <c r="B7378" s="3" t="n">
        <v>15</v>
      </c>
      <c r="C7378" s="3" t="s">
        <v>433</v>
      </c>
      <c r="D7378" s="4" t="n">
        <v>282.43</v>
      </c>
      <c r="E7378" s="4" t="n">
        <v>282.87</v>
      </c>
      <c r="F7378" s="4" t="n">
        <v>281.34</v>
      </c>
      <c r="G7378" s="4" t="n">
        <v>282.5</v>
      </c>
      <c r="H7378" s="5" t="n">
        <v>4366035</v>
      </c>
      <c r="I7378" s="3"/>
      <c r="J7378" s="3" t="n">
        <f aca="false">ROUND((G7378-G7377)/G7377*100,2)</f>
        <v>0.04</v>
      </c>
      <c r="K7378" s="3" t="str">
        <f aca="false">B7378&amp;"_"&amp;C7378</f>
        <v>15_2025-06-11</v>
      </c>
    </row>
    <row r="7379" customFormat="false" ht="15" hidden="false" customHeight="false" outlineLevel="0" collapsed="false">
      <c r="A7379" s="3" t="n">
        <v>7378</v>
      </c>
      <c r="B7379" s="3" t="n">
        <v>15</v>
      </c>
      <c r="C7379" s="3" t="s">
        <v>434</v>
      </c>
      <c r="D7379" s="4" t="n">
        <v>284.25</v>
      </c>
      <c r="E7379" s="4" t="n">
        <v>285.58</v>
      </c>
      <c r="F7379" s="4" t="n">
        <v>283.6</v>
      </c>
      <c r="G7379" s="4" t="n">
        <v>284.83</v>
      </c>
      <c r="H7379" s="5" t="n">
        <v>704189</v>
      </c>
      <c r="I7379" s="3"/>
      <c r="J7379" s="3" t="n">
        <f aca="false">ROUND((G7379-G7378)/G7378*100,2)</f>
        <v>0.82</v>
      </c>
      <c r="K7379" s="3" t="str">
        <f aca="false">B7379&amp;"_"&amp;C7379</f>
        <v>15_2025-06-12</v>
      </c>
    </row>
    <row r="7380" customFormat="false" ht="15" hidden="false" customHeight="false" outlineLevel="0" collapsed="false">
      <c r="A7380" s="3" t="n">
        <v>7379</v>
      </c>
      <c r="B7380" s="3" t="n">
        <v>15</v>
      </c>
      <c r="C7380" s="3" t="s">
        <v>435</v>
      </c>
      <c r="D7380" s="4" t="n">
        <v>282.68</v>
      </c>
      <c r="E7380" s="4" t="n">
        <v>284.06</v>
      </c>
      <c r="F7380" s="4" t="n">
        <v>281.1</v>
      </c>
      <c r="G7380" s="4" t="n">
        <v>282.68</v>
      </c>
      <c r="H7380" s="5" t="n">
        <v>7820616</v>
      </c>
      <c r="I7380" s="3"/>
      <c r="J7380" s="3" t="n">
        <f aca="false">ROUND((G7380-G7379)/G7379*100,2)</f>
        <v>-0.75</v>
      </c>
      <c r="K7380" s="3" t="str">
        <f aca="false">B7380&amp;"_"&amp;C7380</f>
        <v>15_2025-06-13</v>
      </c>
    </row>
    <row r="7381" customFormat="false" ht="15" hidden="false" customHeight="false" outlineLevel="0" collapsed="false">
      <c r="A7381" s="3" t="n">
        <v>7380</v>
      </c>
      <c r="B7381" s="3" t="n">
        <v>15</v>
      </c>
      <c r="C7381" s="3" t="s">
        <v>436</v>
      </c>
      <c r="D7381" s="4" t="n">
        <v>283.42</v>
      </c>
      <c r="E7381" s="4" t="n">
        <v>284.71</v>
      </c>
      <c r="F7381" s="4" t="n">
        <v>281.6</v>
      </c>
      <c r="G7381" s="4" t="n">
        <v>282.77</v>
      </c>
      <c r="H7381" s="5" t="n">
        <v>2692522</v>
      </c>
      <c r="I7381" s="3"/>
      <c r="J7381" s="3" t="n">
        <f aca="false">ROUND((G7381-G7380)/G7380*100,2)</f>
        <v>0.03</v>
      </c>
      <c r="K7381" s="3" t="str">
        <f aca="false">B7381&amp;"_"&amp;C7381</f>
        <v>15_2025-06-16</v>
      </c>
    </row>
    <row r="7382" customFormat="false" ht="15" hidden="false" customHeight="false" outlineLevel="0" collapsed="false">
      <c r="A7382" s="3" t="n">
        <v>7381</v>
      </c>
      <c r="B7382" s="3" t="n">
        <v>15</v>
      </c>
      <c r="C7382" s="3" t="s">
        <v>437</v>
      </c>
      <c r="D7382" s="4" t="n">
        <v>285.21</v>
      </c>
      <c r="E7382" s="4" t="n">
        <v>285.58</v>
      </c>
      <c r="F7382" s="4" t="n">
        <v>284.52</v>
      </c>
      <c r="G7382" s="4" t="n">
        <v>285.34</v>
      </c>
      <c r="H7382" s="5" t="n">
        <v>7588658</v>
      </c>
      <c r="I7382" s="3"/>
      <c r="J7382" s="3" t="n">
        <f aca="false">ROUND((G7382-G7381)/G7381*100,2)</f>
        <v>0.91</v>
      </c>
      <c r="K7382" s="3" t="str">
        <f aca="false">B7382&amp;"_"&amp;C7382</f>
        <v>15_2025-06-17</v>
      </c>
    </row>
    <row r="7383" customFormat="false" ht="15" hidden="false" customHeight="false" outlineLevel="0" collapsed="false">
      <c r="A7383" s="3" t="n">
        <v>7382</v>
      </c>
      <c r="B7383" s="3" t="n">
        <v>15</v>
      </c>
      <c r="C7383" s="3" t="s">
        <v>438</v>
      </c>
      <c r="D7383" s="4" t="n">
        <v>286.25</v>
      </c>
      <c r="E7383" s="4" t="n">
        <v>287.5</v>
      </c>
      <c r="F7383" s="4" t="n">
        <v>283.69</v>
      </c>
      <c r="G7383" s="4" t="n">
        <v>285.35</v>
      </c>
      <c r="H7383" s="5" t="n">
        <v>6053125</v>
      </c>
      <c r="I7383" s="3"/>
      <c r="J7383" s="3" t="n">
        <f aca="false">ROUND((G7383-G7382)/G7382*100,2)</f>
        <v>0</v>
      </c>
      <c r="K7383" s="3" t="str">
        <f aca="false">B7383&amp;"_"&amp;C7383</f>
        <v>15_2025-06-18</v>
      </c>
    </row>
    <row r="7384" customFormat="false" ht="15" hidden="false" customHeight="false" outlineLevel="0" collapsed="false">
      <c r="A7384" s="3" t="n">
        <v>7383</v>
      </c>
      <c r="B7384" s="3" t="n">
        <v>15</v>
      </c>
      <c r="C7384" s="3" t="s">
        <v>439</v>
      </c>
      <c r="D7384" s="4" t="n">
        <v>285.16</v>
      </c>
      <c r="E7384" s="4" t="n">
        <v>285.69</v>
      </c>
      <c r="F7384" s="4" t="n">
        <v>284.85</v>
      </c>
      <c r="G7384" s="4" t="n">
        <v>285.3</v>
      </c>
      <c r="H7384" s="5" t="n">
        <v>7621792</v>
      </c>
      <c r="I7384" s="3"/>
      <c r="J7384" s="3" t="n">
        <f aca="false">ROUND((G7384-G7383)/G7383*100,2)</f>
        <v>-0.02</v>
      </c>
      <c r="K7384" s="3" t="str">
        <f aca="false">B7384&amp;"_"&amp;C7384</f>
        <v>15_2025-06-19</v>
      </c>
    </row>
    <row r="7385" customFormat="false" ht="15" hidden="false" customHeight="false" outlineLevel="0" collapsed="false">
      <c r="A7385" s="3" t="n">
        <v>7384</v>
      </c>
      <c r="B7385" s="3" t="n">
        <v>15</v>
      </c>
      <c r="C7385" s="3" t="s">
        <v>440</v>
      </c>
      <c r="D7385" s="4" t="n">
        <v>284.86</v>
      </c>
      <c r="E7385" s="4" t="n">
        <v>285.33</v>
      </c>
      <c r="F7385" s="4" t="n">
        <v>283.98</v>
      </c>
      <c r="G7385" s="4" t="n">
        <v>285.08</v>
      </c>
      <c r="H7385" s="5" t="n">
        <v>3092237</v>
      </c>
      <c r="I7385" s="3"/>
      <c r="J7385" s="3" t="n">
        <f aca="false">ROUND((G7385-G7384)/G7384*100,2)</f>
        <v>-0.08</v>
      </c>
      <c r="K7385" s="3" t="str">
        <f aca="false">B7385&amp;"_"&amp;C7385</f>
        <v>15_2025-06-20</v>
      </c>
    </row>
    <row r="7386" customFormat="false" ht="15" hidden="false" customHeight="false" outlineLevel="0" collapsed="false">
      <c r="A7386" s="3" t="n">
        <v>7385</v>
      </c>
      <c r="B7386" s="3" t="n">
        <v>15</v>
      </c>
      <c r="C7386" s="3" t="s">
        <v>441</v>
      </c>
      <c r="D7386" s="4" t="n">
        <v>285.2</v>
      </c>
      <c r="E7386" s="4" t="n">
        <v>286.35</v>
      </c>
      <c r="F7386" s="4" t="n">
        <v>283.66</v>
      </c>
      <c r="G7386" s="4" t="n">
        <v>284.92</v>
      </c>
      <c r="H7386" s="5" t="n">
        <v>3690162</v>
      </c>
      <c r="I7386" s="3"/>
      <c r="J7386" s="3" t="n">
        <f aca="false">ROUND((G7386-G7385)/G7385*100,2)</f>
        <v>-0.06</v>
      </c>
      <c r="K7386" s="3" t="str">
        <f aca="false">B7386&amp;"_"&amp;C7386</f>
        <v>15_2025-06-23</v>
      </c>
    </row>
    <row r="7387" customFormat="false" ht="15" hidden="false" customHeight="false" outlineLevel="0" collapsed="false">
      <c r="A7387" s="3" t="n">
        <v>7386</v>
      </c>
      <c r="B7387" s="3" t="n">
        <v>15</v>
      </c>
      <c r="C7387" s="3" t="s">
        <v>442</v>
      </c>
      <c r="D7387" s="4" t="n">
        <v>284.34</v>
      </c>
      <c r="E7387" s="4" t="n">
        <v>285.98</v>
      </c>
      <c r="F7387" s="4" t="n">
        <v>283.79</v>
      </c>
      <c r="G7387" s="4" t="n">
        <v>285.2</v>
      </c>
      <c r="H7387" s="5" t="n">
        <v>4880402</v>
      </c>
      <c r="I7387" s="3"/>
      <c r="J7387" s="3" t="n">
        <f aca="false">ROUND((G7387-G7386)/G7386*100,2)</f>
        <v>0.1</v>
      </c>
      <c r="K7387" s="3" t="str">
        <f aca="false">B7387&amp;"_"&amp;C7387</f>
        <v>15_2025-06-24</v>
      </c>
    </row>
    <row r="7388" customFormat="false" ht="15" hidden="false" customHeight="false" outlineLevel="0" collapsed="false">
      <c r="A7388" s="3" t="n">
        <v>7387</v>
      </c>
      <c r="B7388" s="3" t="n">
        <v>15</v>
      </c>
      <c r="C7388" s="3" t="s">
        <v>443</v>
      </c>
      <c r="D7388" s="4" t="n">
        <v>288.61</v>
      </c>
      <c r="E7388" s="4" t="n">
        <v>289.37</v>
      </c>
      <c r="F7388" s="4" t="n">
        <v>287.1</v>
      </c>
      <c r="G7388" s="4" t="n">
        <v>287.58</v>
      </c>
      <c r="H7388" s="5" t="n">
        <v>5281319</v>
      </c>
      <c r="I7388" s="3"/>
      <c r="J7388" s="3" t="n">
        <f aca="false">ROUND((G7388-G7387)/G7387*100,2)</f>
        <v>0.83</v>
      </c>
      <c r="K7388" s="3" t="str">
        <f aca="false">B7388&amp;"_"&amp;C7388</f>
        <v>15_2025-06-25</v>
      </c>
    </row>
    <row r="7389" customFormat="false" ht="15" hidden="false" customHeight="false" outlineLevel="0" collapsed="false">
      <c r="A7389" s="3" t="n">
        <v>7388</v>
      </c>
      <c r="B7389" s="3" t="n">
        <v>15</v>
      </c>
      <c r="C7389" s="3" t="s">
        <v>444</v>
      </c>
      <c r="D7389" s="4" t="n">
        <v>284.12</v>
      </c>
      <c r="E7389" s="4" t="n">
        <v>285.34</v>
      </c>
      <c r="F7389" s="4" t="n">
        <v>282.99</v>
      </c>
      <c r="G7389" s="4" t="n">
        <v>284</v>
      </c>
      <c r="H7389" s="5" t="n">
        <v>6847455</v>
      </c>
      <c r="I7389" s="3"/>
      <c r="J7389" s="3" t="n">
        <f aca="false">ROUND((G7389-G7388)/G7388*100,2)</f>
        <v>-1.24</v>
      </c>
      <c r="K7389" s="3" t="str">
        <f aca="false">B7389&amp;"_"&amp;C7389</f>
        <v>15_2025-06-26</v>
      </c>
    </row>
    <row r="7390" customFormat="false" ht="15" hidden="false" customHeight="false" outlineLevel="0" collapsed="false">
      <c r="A7390" s="3" t="n">
        <v>7389</v>
      </c>
      <c r="B7390" s="3" t="n">
        <v>15</v>
      </c>
      <c r="C7390" s="3" t="s">
        <v>445</v>
      </c>
      <c r="D7390" s="4" t="n">
        <v>282.76</v>
      </c>
      <c r="E7390" s="4" t="n">
        <v>283.9</v>
      </c>
      <c r="F7390" s="4" t="n">
        <v>281.16</v>
      </c>
      <c r="G7390" s="4" t="n">
        <v>281.68</v>
      </c>
      <c r="H7390" s="5" t="n">
        <v>4211331</v>
      </c>
      <c r="I7390" s="3"/>
      <c r="J7390" s="3" t="n">
        <f aca="false">ROUND((G7390-G7389)/G7389*100,2)</f>
        <v>-0.82</v>
      </c>
      <c r="K7390" s="3" t="str">
        <f aca="false">B7390&amp;"_"&amp;C7390</f>
        <v>15_2025-06-27</v>
      </c>
    </row>
    <row r="7391" customFormat="false" ht="15" hidden="false" customHeight="false" outlineLevel="0" collapsed="false">
      <c r="A7391" s="3" t="n">
        <v>7390</v>
      </c>
      <c r="B7391" s="3" t="n">
        <v>15</v>
      </c>
      <c r="C7391" s="3" t="s">
        <v>446</v>
      </c>
      <c r="D7391" s="4" t="n">
        <v>281.4</v>
      </c>
      <c r="E7391" s="4" t="n">
        <v>282.69</v>
      </c>
      <c r="F7391" s="4" t="n">
        <v>279.76</v>
      </c>
      <c r="G7391" s="4" t="n">
        <v>280.92</v>
      </c>
      <c r="H7391" s="5" t="n">
        <v>6548104</v>
      </c>
      <c r="I7391" s="3"/>
      <c r="J7391" s="3" t="n">
        <f aca="false">ROUND((G7391-G7390)/G7390*100,2)</f>
        <v>-0.27</v>
      </c>
      <c r="K7391" s="3" t="str">
        <f aca="false">B7391&amp;"_"&amp;C7391</f>
        <v>15_2025-06-30</v>
      </c>
    </row>
    <row r="7392" customFormat="false" ht="15" hidden="false" customHeight="false" outlineLevel="0" collapsed="false">
      <c r="A7392" s="3" t="n">
        <v>7391</v>
      </c>
      <c r="B7392" s="3" t="n">
        <v>15</v>
      </c>
      <c r="C7392" s="3" t="s">
        <v>447</v>
      </c>
      <c r="D7392" s="4" t="n">
        <v>278.81</v>
      </c>
      <c r="E7392" s="4" t="n">
        <v>280.22</v>
      </c>
      <c r="F7392" s="4" t="n">
        <v>278.57</v>
      </c>
      <c r="G7392" s="4" t="n">
        <v>279.17</v>
      </c>
      <c r="H7392" s="5" t="n">
        <v>4411802</v>
      </c>
      <c r="I7392" s="3"/>
      <c r="J7392" s="3" t="n">
        <f aca="false">ROUND((G7392-G7391)/G7391*100,2)</f>
        <v>-0.62</v>
      </c>
      <c r="K7392" s="3" t="str">
        <f aca="false">B7392&amp;"_"&amp;C7392</f>
        <v>15_2025-07-01</v>
      </c>
    </row>
    <row r="7393" customFormat="false" ht="15" hidden="false" customHeight="false" outlineLevel="0" collapsed="false">
      <c r="A7393" s="3" t="n">
        <v>7392</v>
      </c>
      <c r="B7393" s="3" t="n">
        <v>15</v>
      </c>
      <c r="C7393" s="3" t="s">
        <v>448</v>
      </c>
      <c r="D7393" s="4" t="n">
        <v>282.15</v>
      </c>
      <c r="E7393" s="4" t="n">
        <v>283.75</v>
      </c>
      <c r="F7393" s="4" t="n">
        <v>281.26</v>
      </c>
      <c r="G7393" s="4" t="n">
        <v>281.32</v>
      </c>
      <c r="H7393" s="5" t="n">
        <v>3900790</v>
      </c>
      <c r="I7393" s="3"/>
      <c r="J7393" s="3" t="n">
        <f aca="false">ROUND((G7393-G7392)/G7392*100,2)</f>
        <v>0.77</v>
      </c>
      <c r="K7393" s="3" t="str">
        <f aca="false">B7393&amp;"_"&amp;C7393</f>
        <v>15_2025-07-02</v>
      </c>
    </row>
    <row r="7394" customFormat="false" ht="15" hidden="false" customHeight="false" outlineLevel="0" collapsed="false">
      <c r="A7394" s="3" t="n">
        <v>7393</v>
      </c>
      <c r="B7394" s="3" t="n">
        <v>15</v>
      </c>
      <c r="C7394" s="3" t="s">
        <v>449</v>
      </c>
      <c r="D7394" s="4" t="n">
        <v>280.33</v>
      </c>
      <c r="E7394" s="4" t="n">
        <v>281.59</v>
      </c>
      <c r="F7394" s="4" t="n">
        <v>280.25</v>
      </c>
      <c r="G7394" s="4" t="n">
        <v>281.27</v>
      </c>
      <c r="H7394" s="5" t="n">
        <v>5045073</v>
      </c>
      <c r="I7394" s="3"/>
      <c r="J7394" s="3" t="n">
        <f aca="false">ROUND((G7394-G7393)/G7393*100,2)</f>
        <v>-0.02</v>
      </c>
      <c r="K7394" s="3" t="str">
        <f aca="false">B7394&amp;"_"&amp;C7394</f>
        <v>15_2025-07-03</v>
      </c>
    </row>
    <row r="7395" customFormat="false" ht="15" hidden="false" customHeight="false" outlineLevel="0" collapsed="false">
      <c r="A7395" s="3" t="n">
        <v>7394</v>
      </c>
      <c r="B7395" s="3" t="n">
        <v>15</v>
      </c>
      <c r="C7395" s="3" t="s">
        <v>450</v>
      </c>
      <c r="D7395" s="4" t="n">
        <v>280.88</v>
      </c>
      <c r="E7395" s="4" t="n">
        <v>281.1</v>
      </c>
      <c r="F7395" s="4" t="n">
        <v>280.66</v>
      </c>
      <c r="G7395" s="4" t="n">
        <v>280.99</v>
      </c>
      <c r="H7395" s="5" t="n">
        <v>1300679</v>
      </c>
      <c r="I7395" s="3"/>
      <c r="J7395" s="3" t="n">
        <f aca="false">ROUND((G7395-G7394)/G7394*100,2)</f>
        <v>-0.1</v>
      </c>
      <c r="K7395" s="3" t="str">
        <f aca="false">B7395&amp;"_"&amp;C7395</f>
        <v>15_2025-07-04</v>
      </c>
    </row>
    <row r="7396" customFormat="false" ht="15" hidden="false" customHeight="false" outlineLevel="0" collapsed="false">
      <c r="A7396" s="3" t="n">
        <v>7395</v>
      </c>
      <c r="B7396" s="3" t="n">
        <v>15</v>
      </c>
      <c r="C7396" s="3" t="s">
        <v>451</v>
      </c>
      <c r="D7396" s="4" t="n">
        <v>279.99</v>
      </c>
      <c r="E7396" s="4" t="n">
        <v>280.15</v>
      </c>
      <c r="F7396" s="4" t="n">
        <v>278.43</v>
      </c>
      <c r="G7396" s="4" t="n">
        <v>280.11</v>
      </c>
      <c r="H7396" s="5" t="n">
        <v>4126288</v>
      </c>
      <c r="I7396" s="3"/>
      <c r="J7396" s="3" t="n">
        <f aca="false">ROUND((G7396-G7395)/G7395*100,2)</f>
        <v>-0.31</v>
      </c>
      <c r="K7396" s="3" t="str">
        <f aca="false">B7396&amp;"_"&amp;C7396</f>
        <v>15_2025-07-07</v>
      </c>
    </row>
    <row r="7397" customFormat="false" ht="15" hidden="false" customHeight="false" outlineLevel="0" collapsed="false">
      <c r="A7397" s="3" t="n">
        <v>7396</v>
      </c>
      <c r="B7397" s="3" t="n">
        <v>15</v>
      </c>
      <c r="C7397" s="3" t="s">
        <v>452</v>
      </c>
      <c r="D7397" s="4" t="n">
        <v>281.99</v>
      </c>
      <c r="E7397" s="4" t="n">
        <v>283.57</v>
      </c>
      <c r="F7397" s="4" t="n">
        <v>280.61</v>
      </c>
      <c r="G7397" s="4" t="n">
        <v>280.99</v>
      </c>
      <c r="H7397" s="5" t="n">
        <v>4768717</v>
      </c>
      <c r="I7397" s="3"/>
      <c r="J7397" s="3" t="n">
        <f aca="false">ROUND((G7397-G7396)/G7396*100,2)</f>
        <v>0.31</v>
      </c>
      <c r="K7397" s="3" t="str">
        <f aca="false">B7397&amp;"_"&amp;C7397</f>
        <v>15_2025-07-08</v>
      </c>
    </row>
    <row r="7398" customFormat="false" ht="15" hidden="false" customHeight="false" outlineLevel="0" collapsed="false">
      <c r="A7398" s="3" t="n">
        <v>7397</v>
      </c>
      <c r="B7398" s="3" t="n">
        <v>15</v>
      </c>
      <c r="C7398" s="3" t="s">
        <v>453</v>
      </c>
      <c r="D7398" s="4" t="n">
        <v>281.32</v>
      </c>
      <c r="E7398" s="4" t="n">
        <v>283.86</v>
      </c>
      <c r="F7398" s="4" t="n">
        <v>280.1</v>
      </c>
      <c r="G7398" s="4" t="n">
        <v>282.2</v>
      </c>
      <c r="H7398" s="5" t="n">
        <v>1779868</v>
      </c>
      <c r="I7398" s="3"/>
      <c r="J7398" s="3" t="n">
        <f aca="false">ROUND((G7398-G7397)/G7397*100,2)</f>
        <v>0.43</v>
      </c>
      <c r="K7398" s="3" t="str">
        <f aca="false">B7398&amp;"_"&amp;C7398</f>
        <v>15_2025-07-09</v>
      </c>
    </row>
    <row r="7399" customFormat="false" ht="15" hidden="false" customHeight="false" outlineLevel="0" collapsed="false">
      <c r="A7399" s="3" t="n">
        <v>7398</v>
      </c>
      <c r="B7399" s="3" t="n">
        <v>15</v>
      </c>
      <c r="C7399" s="3" t="s">
        <v>454</v>
      </c>
      <c r="D7399" s="4" t="n">
        <v>278.67</v>
      </c>
      <c r="E7399" s="4" t="n">
        <v>280.39</v>
      </c>
      <c r="F7399" s="4" t="n">
        <v>277.87</v>
      </c>
      <c r="G7399" s="4" t="n">
        <v>279.6</v>
      </c>
      <c r="H7399" s="5" t="n">
        <v>518917</v>
      </c>
      <c r="I7399" s="3"/>
      <c r="J7399" s="3" t="n">
        <f aca="false">ROUND((G7399-G7398)/G7398*100,2)</f>
        <v>-0.92</v>
      </c>
      <c r="K7399" s="3" t="str">
        <f aca="false">B7399&amp;"_"&amp;C7399</f>
        <v>15_2025-07-10</v>
      </c>
    </row>
    <row r="7400" customFormat="false" ht="15" hidden="false" customHeight="false" outlineLevel="0" collapsed="false">
      <c r="A7400" s="3" t="n">
        <v>7399</v>
      </c>
      <c r="B7400" s="3" t="n">
        <v>15</v>
      </c>
      <c r="C7400" s="3" t="s">
        <v>455</v>
      </c>
      <c r="D7400" s="4" t="n">
        <v>281.76</v>
      </c>
      <c r="E7400" s="4" t="n">
        <v>283.16</v>
      </c>
      <c r="F7400" s="4" t="n">
        <v>280.72</v>
      </c>
      <c r="G7400" s="4" t="n">
        <v>281.61</v>
      </c>
      <c r="H7400" s="5" t="n">
        <v>4480211</v>
      </c>
      <c r="I7400" s="3"/>
      <c r="J7400" s="3" t="n">
        <f aca="false">ROUND((G7400-G7399)/G7399*100,2)</f>
        <v>0.72</v>
      </c>
      <c r="K7400" s="3" t="str">
        <f aca="false">B7400&amp;"_"&amp;C7400</f>
        <v>15_2025-07-11</v>
      </c>
    </row>
    <row r="7401" customFormat="false" ht="15" hidden="false" customHeight="false" outlineLevel="0" collapsed="false">
      <c r="A7401" s="3" t="n">
        <v>7400</v>
      </c>
      <c r="B7401" s="3" t="n">
        <v>15</v>
      </c>
      <c r="C7401" s="3" t="s">
        <v>456</v>
      </c>
      <c r="D7401" s="4" t="n">
        <v>278.95</v>
      </c>
      <c r="E7401" s="4" t="n">
        <v>280.93</v>
      </c>
      <c r="F7401" s="4" t="n">
        <v>277.8</v>
      </c>
      <c r="G7401" s="4" t="n">
        <v>279.99</v>
      </c>
      <c r="H7401" s="5" t="n">
        <v>4263948</v>
      </c>
      <c r="I7401" s="3"/>
      <c r="J7401" s="3" t="n">
        <f aca="false">ROUND((G7401-G7400)/G7400*100,2)</f>
        <v>-0.58</v>
      </c>
      <c r="K7401" s="3" t="str">
        <f aca="false">B7401&amp;"_"&amp;C7401</f>
        <v>15_2025-07-14</v>
      </c>
    </row>
    <row r="7402" customFormat="false" ht="15" hidden="false" customHeight="false" outlineLevel="0" collapsed="false">
      <c r="A7402" s="3" t="n">
        <v>7401</v>
      </c>
      <c r="B7402" s="3" t="n">
        <v>15</v>
      </c>
      <c r="C7402" s="3" t="s">
        <v>457</v>
      </c>
      <c r="D7402" s="4" t="n">
        <v>282.79</v>
      </c>
      <c r="E7402" s="4" t="n">
        <v>283.67</v>
      </c>
      <c r="F7402" s="4" t="n">
        <v>281.61</v>
      </c>
      <c r="G7402" s="4" t="n">
        <v>281.82</v>
      </c>
      <c r="H7402" s="5" t="n">
        <v>3822840</v>
      </c>
      <c r="I7402" s="3"/>
      <c r="J7402" s="3" t="n">
        <f aca="false">ROUND((G7402-G7401)/G7401*100,2)</f>
        <v>0.65</v>
      </c>
      <c r="K7402" s="3" t="str">
        <f aca="false">B7402&amp;"_"&amp;C7402</f>
        <v>15_2025-07-15</v>
      </c>
    </row>
    <row r="7403" customFormat="false" ht="15" hidden="false" customHeight="false" outlineLevel="0" collapsed="false">
      <c r="A7403" s="3" t="n">
        <v>7402</v>
      </c>
      <c r="B7403" s="3" t="n">
        <v>15</v>
      </c>
      <c r="C7403" s="3" t="s">
        <v>458</v>
      </c>
      <c r="D7403" s="4" t="n">
        <v>280.97</v>
      </c>
      <c r="E7403" s="4" t="n">
        <v>282.31</v>
      </c>
      <c r="F7403" s="4" t="n">
        <v>280.4</v>
      </c>
      <c r="G7403" s="4" t="n">
        <v>281.64</v>
      </c>
      <c r="H7403" s="5" t="n">
        <v>3603225</v>
      </c>
      <c r="I7403" s="3"/>
      <c r="J7403" s="3" t="n">
        <f aca="false">ROUND((G7403-G7402)/G7402*100,2)</f>
        <v>-0.06</v>
      </c>
      <c r="K7403" s="3" t="str">
        <f aca="false">B7403&amp;"_"&amp;C7403</f>
        <v>15_2025-07-16</v>
      </c>
    </row>
    <row r="7404" customFormat="false" ht="15" hidden="false" customHeight="false" outlineLevel="0" collapsed="false">
      <c r="A7404" s="3" t="n">
        <v>7403</v>
      </c>
      <c r="B7404" s="3" t="n">
        <v>15</v>
      </c>
      <c r="C7404" s="3" t="s">
        <v>459</v>
      </c>
      <c r="D7404" s="4" t="n">
        <v>283.18</v>
      </c>
      <c r="E7404" s="4" t="n">
        <v>285.06</v>
      </c>
      <c r="F7404" s="4" t="n">
        <v>282.22</v>
      </c>
      <c r="G7404" s="4" t="n">
        <v>283.47</v>
      </c>
      <c r="H7404" s="5" t="n">
        <v>3866767</v>
      </c>
      <c r="I7404" s="3"/>
      <c r="J7404" s="3" t="n">
        <f aca="false">ROUND((G7404-G7403)/G7403*100,2)</f>
        <v>0.65</v>
      </c>
      <c r="K7404" s="3" t="str">
        <f aca="false">B7404&amp;"_"&amp;C7404</f>
        <v>15_2025-07-17</v>
      </c>
    </row>
    <row r="7405" customFormat="false" ht="15" hidden="false" customHeight="false" outlineLevel="0" collapsed="false">
      <c r="A7405" s="3" t="n">
        <v>7404</v>
      </c>
      <c r="B7405" s="3" t="n">
        <v>15</v>
      </c>
      <c r="C7405" s="3" t="s">
        <v>460</v>
      </c>
      <c r="D7405" s="4" t="n">
        <v>282.19</v>
      </c>
      <c r="E7405" s="4" t="n">
        <v>284.33</v>
      </c>
      <c r="F7405" s="4" t="n">
        <v>280.86</v>
      </c>
      <c r="G7405" s="4" t="n">
        <v>282.77</v>
      </c>
      <c r="H7405" s="5" t="n">
        <v>2679579</v>
      </c>
      <c r="I7405" s="3"/>
      <c r="J7405" s="3" t="n">
        <f aca="false">ROUND((G7405-G7404)/G7404*100,2)</f>
        <v>-0.25</v>
      </c>
      <c r="K7405" s="3" t="str">
        <f aca="false">B7405&amp;"_"&amp;C7405</f>
        <v>15_2025-07-18</v>
      </c>
    </row>
    <row r="7406" customFormat="false" ht="15" hidden="false" customHeight="false" outlineLevel="0" collapsed="false">
      <c r="A7406" s="3" t="n">
        <v>7405</v>
      </c>
      <c r="B7406" s="3" t="n">
        <v>15</v>
      </c>
      <c r="C7406" s="3" t="s">
        <v>461</v>
      </c>
      <c r="D7406" s="4" t="n">
        <v>283.96</v>
      </c>
      <c r="E7406" s="4" t="n">
        <v>285.05</v>
      </c>
      <c r="F7406" s="4" t="n">
        <v>281.89</v>
      </c>
      <c r="G7406" s="4" t="n">
        <v>283.4</v>
      </c>
      <c r="H7406" s="5" t="n">
        <v>4110431</v>
      </c>
      <c r="I7406" s="3"/>
      <c r="J7406" s="3" t="n">
        <f aca="false">ROUND((G7406-G7405)/G7405*100,2)</f>
        <v>0.22</v>
      </c>
      <c r="K7406" s="3" t="str">
        <f aca="false">B7406&amp;"_"&amp;C7406</f>
        <v>15_2025-07-21</v>
      </c>
    </row>
    <row r="7407" customFormat="false" ht="15" hidden="false" customHeight="false" outlineLevel="0" collapsed="false">
      <c r="A7407" s="3" t="n">
        <v>7406</v>
      </c>
      <c r="B7407" s="3" t="n">
        <v>15</v>
      </c>
      <c r="C7407" s="3" t="s">
        <v>462</v>
      </c>
      <c r="D7407" s="4" t="n">
        <v>282.46</v>
      </c>
      <c r="E7407" s="4" t="n">
        <v>283.05</v>
      </c>
      <c r="F7407" s="4" t="n">
        <v>282.08</v>
      </c>
      <c r="G7407" s="4" t="n">
        <v>282.1</v>
      </c>
      <c r="H7407" s="5" t="n">
        <v>793244</v>
      </c>
      <c r="I7407" s="3"/>
      <c r="J7407" s="3" t="n">
        <f aca="false">ROUND((G7407-G7406)/G7406*100,2)</f>
        <v>-0.46</v>
      </c>
      <c r="K7407" s="3" t="str">
        <f aca="false">B7407&amp;"_"&amp;C7407</f>
        <v>15_2025-07-22</v>
      </c>
    </row>
    <row r="7408" customFormat="false" ht="15" hidden="false" customHeight="false" outlineLevel="0" collapsed="false">
      <c r="A7408" s="3" t="n">
        <v>7407</v>
      </c>
      <c r="B7408" s="3" t="n">
        <v>15</v>
      </c>
      <c r="C7408" s="3" t="s">
        <v>463</v>
      </c>
      <c r="D7408" s="4" t="n">
        <v>281.24</v>
      </c>
      <c r="E7408" s="4" t="n">
        <v>282.34</v>
      </c>
      <c r="F7408" s="4" t="n">
        <v>279.44</v>
      </c>
      <c r="G7408" s="4" t="n">
        <v>280.68</v>
      </c>
      <c r="H7408" s="5" t="n">
        <v>4610919</v>
      </c>
      <c r="I7408" s="3"/>
      <c r="J7408" s="3" t="n">
        <f aca="false">ROUND((G7408-G7407)/G7407*100,2)</f>
        <v>-0.5</v>
      </c>
      <c r="K7408" s="3" t="str">
        <f aca="false">B7408&amp;"_"&amp;C7408</f>
        <v>15_2025-07-23</v>
      </c>
    </row>
    <row r="7409" customFormat="false" ht="15" hidden="false" customHeight="false" outlineLevel="0" collapsed="false">
      <c r="A7409" s="3" t="n">
        <v>7408</v>
      </c>
      <c r="B7409" s="3" t="n">
        <v>15</v>
      </c>
      <c r="C7409" s="3" t="s">
        <v>464</v>
      </c>
      <c r="D7409" s="4" t="n">
        <v>282.45</v>
      </c>
      <c r="E7409" s="4" t="n">
        <v>284.44</v>
      </c>
      <c r="F7409" s="4" t="n">
        <v>281.91</v>
      </c>
      <c r="G7409" s="4" t="n">
        <v>283.53</v>
      </c>
      <c r="H7409" s="5" t="n">
        <v>2940000</v>
      </c>
      <c r="I7409" s="3"/>
      <c r="J7409" s="3" t="n">
        <f aca="false">ROUND((G7409-G7408)/G7408*100,2)</f>
        <v>1.02</v>
      </c>
      <c r="K7409" s="3" t="str">
        <f aca="false">B7409&amp;"_"&amp;C7409</f>
        <v>15_2025-07-24</v>
      </c>
    </row>
    <row r="7410" customFormat="false" ht="15" hidden="false" customHeight="false" outlineLevel="0" collapsed="false">
      <c r="A7410" s="3" t="n">
        <v>7409</v>
      </c>
      <c r="B7410" s="3" t="n">
        <v>15</v>
      </c>
      <c r="C7410" s="3" t="s">
        <v>465</v>
      </c>
      <c r="D7410" s="4" t="n">
        <v>282.46</v>
      </c>
      <c r="E7410" s="4" t="n">
        <v>282.99</v>
      </c>
      <c r="F7410" s="4" t="n">
        <v>281.85</v>
      </c>
      <c r="G7410" s="4" t="n">
        <v>282.49</v>
      </c>
      <c r="H7410" s="5" t="n">
        <v>4044731</v>
      </c>
      <c r="I7410" s="3"/>
      <c r="J7410" s="3" t="n">
        <f aca="false">ROUND((G7410-G7409)/G7409*100,2)</f>
        <v>-0.37</v>
      </c>
      <c r="K7410" s="3" t="str">
        <f aca="false">B7410&amp;"_"&amp;C7410</f>
        <v>15_2025-07-25</v>
      </c>
    </row>
    <row r="7411" customFormat="false" ht="15" hidden="false" customHeight="false" outlineLevel="0" collapsed="false">
      <c r="A7411" s="3" t="n">
        <v>7410</v>
      </c>
      <c r="B7411" s="3" t="n">
        <v>15</v>
      </c>
      <c r="C7411" s="3" t="s">
        <v>466</v>
      </c>
      <c r="D7411" s="4" t="n">
        <v>282.15</v>
      </c>
      <c r="E7411" s="4" t="n">
        <v>283.84</v>
      </c>
      <c r="F7411" s="4" t="n">
        <v>281.89</v>
      </c>
      <c r="G7411" s="4" t="n">
        <v>282.94</v>
      </c>
      <c r="H7411" s="5" t="n">
        <v>7558997</v>
      </c>
      <c r="I7411" s="3"/>
      <c r="J7411" s="3" t="n">
        <f aca="false">ROUND((G7411-G7410)/G7410*100,2)</f>
        <v>0.16</v>
      </c>
      <c r="K7411" s="3" t="str">
        <f aca="false">B7411&amp;"_"&amp;C7411</f>
        <v>15_2025-07-28</v>
      </c>
    </row>
    <row r="7412" customFormat="false" ht="15" hidden="false" customHeight="false" outlineLevel="0" collapsed="false">
      <c r="A7412" s="3" t="n">
        <v>7411</v>
      </c>
      <c r="B7412" s="3" t="n">
        <v>15</v>
      </c>
      <c r="C7412" s="3" t="s">
        <v>467</v>
      </c>
      <c r="D7412" s="4" t="n">
        <v>284.11</v>
      </c>
      <c r="E7412" s="4" t="n">
        <v>285.75</v>
      </c>
      <c r="F7412" s="4" t="n">
        <v>282.85</v>
      </c>
      <c r="G7412" s="4" t="n">
        <v>284.4</v>
      </c>
      <c r="H7412" s="5" t="n">
        <v>7522395</v>
      </c>
      <c r="I7412" s="3"/>
      <c r="J7412" s="3" t="n">
        <f aca="false">ROUND((G7412-G7411)/G7411*100,2)</f>
        <v>0.52</v>
      </c>
      <c r="K7412" s="3" t="str">
        <f aca="false">B7412&amp;"_"&amp;C7412</f>
        <v>15_2025-07-29</v>
      </c>
    </row>
    <row r="7413" customFormat="false" ht="15" hidden="false" customHeight="false" outlineLevel="0" collapsed="false">
      <c r="A7413" s="3" t="n">
        <v>7412</v>
      </c>
      <c r="B7413" s="3" t="n">
        <v>15</v>
      </c>
      <c r="C7413" s="3" t="s">
        <v>468</v>
      </c>
      <c r="D7413" s="4" t="n">
        <v>284.17</v>
      </c>
      <c r="E7413" s="4" t="n">
        <v>285.04</v>
      </c>
      <c r="F7413" s="4" t="n">
        <v>283.48</v>
      </c>
      <c r="G7413" s="4" t="n">
        <v>284.62</v>
      </c>
      <c r="H7413" s="5" t="n">
        <v>603329</v>
      </c>
      <c r="I7413" s="3"/>
      <c r="J7413" s="3" t="n">
        <f aca="false">ROUND((G7413-G7412)/G7412*100,2)</f>
        <v>0.08</v>
      </c>
      <c r="K7413" s="3" t="str">
        <f aca="false">B7413&amp;"_"&amp;C7413</f>
        <v>15_2025-07-30</v>
      </c>
    </row>
    <row r="7414" customFormat="false" ht="15" hidden="false" customHeight="false" outlineLevel="0" collapsed="false">
      <c r="A7414" s="3" t="n">
        <v>7413</v>
      </c>
      <c r="B7414" s="3" t="n">
        <v>15</v>
      </c>
      <c r="C7414" s="3" t="s">
        <v>469</v>
      </c>
      <c r="D7414" s="4" t="n">
        <v>284.25</v>
      </c>
      <c r="E7414" s="4" t="n">
        <v>284.44</v>
      </c>
      <c r="F7414" s="4" t="n">
        <v>283.25</v>
      </c>
      <c r="G7414" s="4" t="n">
        <v>283.84</v>
      </c>
      <c r="H7414" s="5" t="n">
        <v>3250430</v>
      </c>
      <c r="I7414" s="3"/>
      <c r="J7414" s="3" t="n">
        <f aca="false">ROUND((G7414-G7413)/G7413*100,2)</f>
        <v>-0.27</v>
      </c>
      <c r="K7414" s="3" t="str">
        <f aca="false">B7414&amp;"_"&amp;C7414</f>
        <v>15_2025-07-31</v>
      </c>
    </row>
    <row r="7415" customFormat="false" ht="15" hidden="false" customHeight="false" outlineLevel="0" collapsed="false">
      <c r="A7415" s="3" t="n">
        <v>7414</v>
      </c>
      <c r="B7415" s="3" t="n">
        <v>15</v>
      </c>
      <c r="C7415" s="3" t="s">
        <v>470</v>
      </c>
      <c r="D7415" s="4" t="n">
        <v>282.06</v>
      </c>
      <c r="E7415" s="4" t="n">
        <v>283.07</v>
      </c>
      <c r="F7415" s="4" t="n">
        <v>281.67</v>
      </c>
      <c r="G7415" s="4" t="n">
        <v>282.33</v>
      </c>
      <c r="H7415" s="5" t="n">
        <v>2633995</v>
      </c>
      <c r="I7415" s="3"/>
      <c r="J7415" s="3" t="n">
        <f aca="false">ROUND((G7415-G7414)/G7414*100,2)</f>
        <v>-0.53</v>
      </c>
      <c r="K7415" s="3" t="str">
        <f aca="false">B7415&amp;"_"&amp;C7415</f>
        <v>15_2025-08-01</v>
      </c>
    </row>
    <row r="7416" customFormat="false" ht="15" hidden="false" customHeight="false" outlineLevel="0" collapsed="false">
      <c r="A7416" s="3" t="n">
        <v>7415</v>
      </c>
      <c r="B7416" s="3" t="n">
        <v>15</v>
      </c>
      <c r="C7416" s="3" t="s">
        <v>471</v>
      </c>
      <c r="D7416" s="4" t="n">
        <v>282.24</v>
      </c>
      <c r="E7416" s="4" t="n">
        <v>282.31</v>
      </c>
      <c r="F7416" s="4" t="n">
        <v>281.82</v>
      </c>
      <c r="G7416" s="4" t="n">
        <v>281.89</v>
      </c>
      <c r="H7416" s="5" t="n">
        <v>6719448</v>
      </c>
      <c r="I7416" s="3"/>
      <c r="J7416" s="3" t="n">
        <f aca="false">ROUND((G7416-G7415)/G7415*100,2)</f>
        <v>-0.16</v>
      </c>
      <c r="K7416" s="3" t="str">
        <f aca="false">B7416&amp;"_"&amp;C7416</f>
        <v>15_2025-08-04</v>
      </c>
    </row>
    <row r="7417" customFormat="false" ht="15" hidden="false" customHeight="false" outlineLevel="0" collapsed="false">
      <c r="A7417" s="3" t="n">
        <v>7416</v>
      </c>
      <c r="B7417" s="3" t="n">
        <v>15</v>
      </c>
      <c r="C7417" s="3" t="s">
        <v>472</v>
      </c>
      <c r="D7417" s="4" t="n">
        <v>279.85</v>
      </c>
      <c r="E7417" s="4" t="n">
        <v>280.72</v>
      </c>
      <c r="F7417" s="4" t="n">
        <v>278.25</v>
      </c>
      <c r="G7417" s="4" t="n">
        <v>280.21</v>
      </c>
      <c r="H7417" s="5" t="n">
        <v>4652981</v>
      </c>
      <c r="I7417" s="3"/>
      <c r="J7417" s="3" t="n">
        <f aca="false">ROUND((G7417-G7416)/G7416*100,2)</f>
        <v>-0.6</v>
      </c>
      <c r="K7417" s="3" t="str">
        <f aca="false">B7417&amp;"_"&amp;C7417</f>
        <v>15_2025-08-05</v>
      </c>
    </row>
    <row r="7418" customFormat="false" ht="15" hidden="false" customHeight="false" outlineLevel="0" collapsed="false">
      <c r="A7418" s="3" t="n">
        <v>7417</v>
      </c>
      <c r="B7418" s="3" t="n">
        <v>15</v>
      </c>
      <c r="C7418" s="3" t="s">
        <v>473</v>
      </c>
      <c r="D7418" s="4" t="n">
        <v>280.74</v>
      </c>
      <c r="E7418" s="4" t="n">
        <v>283.3</v>
      </c>
      <c r="F7418" s="4" t="n">
        <v>279.78</v>
      </c>
      <c r="G7418" s="4" t="n">
        <v>281.82</v>
      </c>
      <c r="H7418" s="5" t="n">
        <v>5613282</v>
      </c>
      <c r="I7418" s="3"/>
      <c r="J7418" s="3" t="n">
        <f aca="false">ROUND((G7418-G7417)/G7417*100,2)</f>
        <v>0.57</v>
      </c>
      <c r="K7418" s="3" t="str">
        <f aca="false">B7418&amp;"_"&amp;C7418</f>
        <v>15_2025-08-06</v>
      </c>
    </row>
    <row r="7419" customFormat="false" ht="15" hidden="false" customHeight="false" outlineLevel="0" collapsed="false">
      <c r="A7419" s="3" t="n">
        <v>7418</v>
      </c>
      <c r="B7419" s="3" t="n">
        <v>15</v>
      </c>
      <c r="C7419" s="3" t="s">
        <v>474</v>
      </c>
      <c r="D7419" s="4" t="n">
        <v>284.67</v>
      </c>
      <c r="E7419" s="4" t="n">
        <v>285.32</v>
      </c>
      <c r="F7419" s="4" t="n">
        <v>282.66</v>
      </c>
      <c r="G7419" s="4" t="n">
        <v>283.7</v>
      </c>
      <c r="H7419" s="5" t="n">
        <v>2808129</v>
      </c>
      <c r="I7419" s="3"/>
      <c r="J7419" s="3" t="n">
        <f aca="false">ROUND((G7419-G7418)/G7418*100,2)</f>
        <v>0.67</v>
      </c>
      <c r="K7419" s="3" t="str">
        <f aca="false">B7419&amp;"_"&amp;C7419</f>
        <v>15_2025-08-07</v>
      </c>
    </row>
    <row r="7420" customFormat="false" ht="15" hidden="false" customHeight="false" outlineLevel="0" collapsed="false">
      <c r="A7420" s="3" t="n">
        <v>7419</v>
      </c>
      <c r="B7420" s="3" t="n">
        <v>15</v>
      </c>
      <c r="C7420" s="3" t="s">
        <v>475</v>
      </c>
      <c r="D7420" s="4" t="n">
        <v>283.52</v>
      </c>
      <c r="E7420" s="4" t="n">
        <v>285.05</v>
      </c>
      <c r="F7420" s="4" t="n">
        <v>282</v>
      </c>
      <c r="G7420" s="4" t="n">
        <v>283.86</v>
      </c>
      <c r="H7420" s="5" t="n">
        <v>6682947</v>
      </c>
      <c r="I7420" s="3"/>
      <c r="J7420" s="3" t="n">
        <f aca="false">ROUND((G7420-G7419)/G7419*100,2)</f>
        <v>0.06</v>
      </c>
      <c r="K7420" s="3" t="str">
        <f aca="false">B7420&amp;"_"&amp;C7420</f>
        <v>15_2025-08-08</v>
      </c>
    </row>
    <row r="7421" customFormat="false" ht="15" hidden="false" customHeight="false" outlineLevel="0" collapsed="false">
      <c r="A7421" s="3" t="n">
        <v>7420</v>
      </c>
      <c r="B7421" s="3" t="n">
        <v>15</v>
      </c>
      <c r="C7421" s="3" t="s">
        <v>476</v>
      </c>
      <c r="D7421" s="4" t="n">
        <v>286.78</v>
      </c>
      <c r="E7421" s="4" t="n">
        <v>288.36</v>
      </c>
      <c r="F7421" s="4" t="n">
        <v>285.38</v>
      </c>
      <c r="G7421" s="4" t="n">
        <v>285.76</v>
      </c>
      <c r="H7421" s="5" t="n">
        <v>5415616</v>
      </c>
      <c r="I7421" s="3"/>
      <c r="J7421" s="3" t="n">
        <f aca="false">ROUND((G7421-G7420)/G7420*100,2)</f>
        <v>0.67</v>
      </c>
      <c r="K7421" s="3" t="str">
        <f aca="false">B7421&amp;"_"&amp;C7421</f>
        <v>15_2025-08-11</v>
      </c>
    </row>
    <row r="7422" customFormat="false" ht="15" hidden="false" customHeight="false" outlineLevel="0" collapsed="false">
      <c r="A7422" s="3" t="n">
        <v>7421</v>
      </c>
      <c r="B7422" s="3" t="n">
        <v>15</v>
      </c>
      <c r="C7422" s="3" t="s">
        <v>477</v>
      </c>
      <c r="D7422" s="4" t="n">
        <v>285.65</v>
      </c>
      <c r="E7422" s="4" t="n">
        <v>286.37</v>
      </c>
      <c r="F7422" s="4" t="n">
        <v>285.37</v>
      </c>
      <c r="G7422" s="4" t="n">
        <v>286.13</v>
      </c>
      <c r="H7422" s="5" t="n">
        <v>3221149</v>
      </c>
      <c r="I7422" s="3"/>
      <c r="J7422" s="3" t="n">
        <f aca="false">ROUND((G7422-G7421)/G7421*100,2)</f>
        <v>0.13</v>
      </c>
      <c r="K7422" s="3" t="str">
        <f aca="false">B7422&amp;"_"&amp;C7422</f>
        <v>15_2025-08-12</v>
      </c>
    </row>
    <row r="7423" customFormat="false" ht="15" hidden="false" customHeight="false" outlineLevel="0" collapsed="false">
      <c r="A7423" s="3" t="n">
        <v>7422</v>
      </c>
      <c r="B7423" s="3" t="n">
        <v>15</v>
      </c>
      <c r="C7423" s="3" t="s">
        <v>478</v>
      </c>
      <c r="D7423" s="4" t="n">
        <v>287.99</v>
      </c>
      <c r="E7423" s="4" t="n">
        <v>289.58</v>
      </c>
      <c r="F7423" s="4" t="n">
        <v>287.2</v>
      </c>
      <c r="G7423" s="4" t="n">
        <v>287.37</v>
      </c>
      <c r="H7423" s="5" t="n">
        <v>787861</v>
      </c>
      <c r="I7423" s="3"/>
      <c r="J7423" s="3" t="n">
        <f aca="false">ROUND((G7423-G7422)/G7422*100,2)</f>
        <v>0.43</v>
      </c>
      <c r="K7423" s="3" t="str">
        <f aca="false">B7423&amp;"_"&amp;C7423</f>
        <v>15_2025-08-13</v>
      </c>
    </row>
    <row r="7424" customFormat="false" ht="15" hidden="false" customHeight="false" outlineLevel="0" collapsed="false">
      <c r="A7424" s="3" t="n">
        <v>7423</v>
      </c>
      <c r="B7424" s="3" t="n">
        <v>15</v>
      </c>
      <c r="C7424" s="3" t="s">
        <v>479</v>
      </c>
      <c r="D7424" s="4" t="n">
        <v>286.28</v>
      </c>
      <c r="E7424" s="4" t="n">
        <v>288.6</v>
      </c>
      <c r="F7424" s="4" t="n">
        <v>285.77</v>
      </c>
      <c r="G7424" s="4" t="n">
        <v>287.28</v>
      </c>
      <c r="H7424" s="5" t="n">
        <v>5321167</v>
      </c>
      <c r="I7424" s="3"/>
      <c r="J7424" s="3" t="n">
        <f aca="false">ROUND((G7424-G7423)/G7423*100,2)</f>
        <v>-0.03</v>
      </c>
      <c r="K7424" s="3" t="str">
        <f aca="false">B7424&amp;"_"&amp;C7424</f>
        <v>15_2025-08-14</v>
      </c>
    </row>
    <row r="7425" customFormat="false" ht="15" hidden="false" customHeight="false" outlineLevel="0" collapsed="false">
      <c r="A7425" s="3" t="n">
        <v>7424</v>
      </c>
      <c r="B7425" s="3" t="n">
        <v>15</v>
      </c>
      <c r="C7425" s="3" t="s">
        <v>480</v>
      </c>
      <c r="D7425" s="4" t="n">
        <v>285.38</v>
      </c>
      <c r="E7425" s="4" t="n">
        <v>286.57</v>
      </c>
      <c r="F7425" s="4" t="n">
        <v>284.29</v>
      </c>
      <c r="G7425" s="4" t="n">
        <v>286.1</v>
      </c>
      <c r="H7425" s="5" t="n">
        <v>6375709</v>
      </c>
      <c r="I7425" s="3"/>
      <c r="J7425" s="3" t="n">
        <f aca="false">ROUND((G7425-G7424)/G7424*100,2)</f>
        <v>-0.41</v>
      </c>
      <c r="K7425" s="3" t="str">
        <f aca="false">B7425&amp;"_"&amp;C7425</f>
        <v>15_2025-08-15</v>
      </c>
    </row>
    <row r="7426" customFormat="false" ht="15" hidden="false" customHeight="false" outlineLevel="0" collapsed="false">
      <c r="A7426" s="3" t="n">
        <v>7425</v>
      </c>
      <c r="B7426" s="3" t="n">
        <v>15</v>
      </c>
      <c r="C7426" s="3" t="s">
        <v>481</v>
      </c>
      <c r="D7426" s="4" t="n">
        <v>284.11</v>
      </c>
      <c r="E7426" s="4" t="n">
        <v>284.76</v>
      </c>
      <c r="F7426" s="4" t="n">
        <v>283.08</v>
      </c>
      <c r="G7426" s="4" t="n">
        <v>284.34</v>
      </c>
      <c r="H7426" s="5" t="n">
        <v>6278106</v>
      </c>
      <c r="I7426" s="3"/>
      <c r="J7426" s="3" t="n">
        <f aca="false">ROUND((G7426-G7425)/G7425*100,2)</f>
        <v>-0.62</v>
      </c>
      <c r="K7426" s="3" t="str">
        <f aca="false">B7426&amp;"_"&amp;C7426</f>
        <v>15_2025-08-18</v>
      </c>
    </row>
    <row r="7427" customFormat="false" ht="15" hidden="false" customHeight="false" outlineLevel="0" collapsed="false">
      <c r="A7427" s="3" t="n">
        <v>7426</v>
      </c>
      <c r="B7427" s="3" t="n">
        <v>15</v>
      </c>
      <c r="C7427" s="3" t="s">
        <v>482</v>
      </c>
      <c r="D7427" s="4" t="n">
        <v>282.97</v>
      </c>
      <c r="E7427" s="4" t="n">
        <v>283.41</v>
      </c>
      <c r="F7427" s="4" t="n">
        <v>282.09</v>
      </c>
      <c r="G7427" s="4" t="n">
        <v>282.45</v>
      </c>
      <c r="H7427" s="5" t="n">
        <v>7303862</v>
      </c>
      <c r="I7427" s="3"/>
      <c r="J7427" s="3" t="n">
        <f aca="false">ROUND((G7427-G7426)/G7426*100,2)</f>
        <v>-0.66</v>
      </c>
      <c r="K7427" s="3" t="str">
        <f aca="false">B7427&amp;"_"&amp;C7427</f>
        <v>15_2025-08-19</v>
      </c>
    </row>
    <row r="7428" customFormat="false" ht="15" hidden="false" customHeight="false" outlineLevel="0" collapsed="false">
      <c r="A7428" s="3" t="n">
        <v>7427</v>
      </c>
      <c r="B7428" s="3" t="n">
        <v>15</v>
      </c>
      <c r="C7428" s="3" t="s">
        <v>483</v>
      </c>
      <c r="D7428" s="4" t="n">
        <v>282.9</v>
      </c>
      <c r="E7428" s="4" t="n">
        <v>284.38</v>
      </c>
      <c r="F7428" s="4" t="n">
        <v>281.21</v>
      </c>
      <c r="G7428" s="4" t="n">
        <v>282.44</v>
      </c>
      <c r="H7428" s="5" t="n">
        <v>7008349</v>
      </c>
      <c r="I7428" s="3"/>
      <c r="J7428" s="3" t="n">
        <f aca="false">ROUND((G7428-G7427)/G7427*100,2)</f>
        <v>-0</v>
      </c>
      <c r="K7428" s="3" t="str">
        <f aca="false">B7428&amp;"_"&amp;C7428</f>
        <v>15_2025-08-20</v>
      </c>
    </row>
    <row r="7429" customFormat="false" ht="15" hidden="false" customHeight="false" outlineLevel="0" collapsed="false">
      <c r="A7429" s="3" t="n">
        <v>7428</v>
      </c>
      <c r="B7429" s="3" t="n">
        <v>15</v>
      </c>
      <c r="C7429" s="3" t="s">
        <v>484</v>
      </c>
      <c r="D7429" s="4" t="n">
        <v>282.3</v>
      </c>
      <c r="E7429" s="4" t="n">
        <v>283.55</v>
      </c>
      <c r="F7429" s="4" t="n">
        <v>281.36</v>
      </c>
      <c r="G7429" s="4" t="n">
        <v>282.2</v>
      </c>
      <c r="H7429" s="5" t="n">
        <v>1742875</v>
      </c>
      <c r="I7429" s="3"/>
      <c r="J7429" s="3" t="n">
        <f aca="false">ROUND((G7429-G7428)/G7428*100,2)</f>
        <v>-0.08</v>
      </c>
      <c r="K7429" s="3" t="str">
        <f aca="false">B7429&amp;"_"&amp;C7429</f>
        <v>15_2025-08-21</v>
      </c>
    </row>
    <row r="7430" customFormat="false" ht="15" hidden="false" customHeight="false" outlineLevel="0" collapsed="false">
      <c r="A7430" s="3" t="n">
        <v>7429</v>
      </c>
      <c r="B7430" s="3" t="n">
        <v>15</v>
      </c>
      <c r="C7430" s="3" t="s">
        <v>485</v>
      </c>
      <c r="D7430" s="4" t="n">
        <v>282.12</v>
      </c>
      <c r="E7430" s="4" t="n">
        <v>282.75</v>
      </c>
      <c r="F7430" s="4" t="n">
        <v>280.45</v>
      </c>
      <c r="G7430" s="4" t="n">
        <v>281.69</v>
      </c>
      <c r="H7430" s="5" t="n">
        <v>881972</v>
      </c>
      <c r="I7430" s="3"/>
      <c r="J7430" s="3" t="n">
        <f aca="false">ROUND((G7430-G7429)/G7429*100,2)</f>
        <v>-0.18</v>
      </c>
      <c r="K7430" s="3" t="str">
        <f aca="false">B7430&amp;"_"&amp;C7430</f>
        <v>15_2025-08-22</v>
      </c>
    </row>
    <row r="7431" customFormat="false" ht="15" hidden="false" customHeight="false" outlineLevel="0" collapsed="false">
      <c r="A7431" s="3" t="n">
        <v>7430</v>
      </c>
      <c r="B7431" s="3" t="n">
        <v>15</v>
      </c>
      <c r="C7431" s="3" t="s">
        <v>486</v>
      </c>
      <c r="D7431" s="4" t="n">
        <v>283.26</v>
      </c>
      <c r="E7431" s="4" t="n">
        <v>284.87</v>
      </c>
      <c r="F7431" s="4" t="n">
        <v>282.72</v>
      </c>
      <c r="G7431" s="4" t="n">
        <v>283.08</v>
      </c>
      <c r="H7431" s="5" t="n">
        <v>4233622</v>
      </c>
      <c r="I7431" s="3"/>
      <c r="J7431" s="3" t="n">
        <f aca="false">ROUND((G7431-G7430)/G7430*100,2)</f>
        <v>0.49</v>
      </c>
      <c r="K7431" s="3" t="str">
        <f aca="false">B7431&amp;"_"&amp;C7431</f>
        <v>15_2025-08-25</v>
      </c>
    </row>
    <row r="7432" customFormat="false" ht="15" hidden="false" customHeight="false" outlineLevel="0" collapsed="false">
      <c r="A7432" s="3" t="n">
        <v>7431</v>
      </c>
      <c r="B7432" s="3" t="n">
        <v>15</v>
      </c>
      <c r="C7432" s="3" t="s">
        <v>487</v>
      </c>
      <c r="D7432" s="4" t="n">
        <v>286.48</v>
      </c>
      <c r="E7432" s="4" t="n">
        <v>288.01</v>
      </c>
      <c r="F7432" s="4" t="n">
        <v>283.75</v>
      </c>
      <c r="G7432" s="4" t="n">
        <v>285.41</v>
      </c>
      <c r="H7432" s="5" t="n">
        <v>7694352</v>
      </c>
      <c r="I7432" s="3"/>
      <c r="J7432" s="3" t="n">
        <f aca="false">ROUND((G7432-G7431)/G7431*100,2)</f>
        <v>0.82</v>
      </c>
      <c r="K7432" s="3" t="str">
        <f aca="false">B7432&amp;"_"&amp;C7432</f>
        <v>15_2025-08-26</v>
      </c>
    </row>
    <row r="7433" customFormat="false" ht="15" hidden="false" customHeight="false" outlineLevel="0" collapsed="false">
      <c r="A7433" s="3" t="n">
        <v>7432</v>
      </c>
      <c r="B7433" s="3" t="n">
        <v>15</v>
      </c>
      <c r="C7433" s="3" t="s">
        <v>488</v>
      </c>
      <c r="D7433" s="4" t="n">
        <v>286.63</v>
      </c>
      <c r="E7433" s="4" t="n">
        <v>286.8</v>
      </c>
      <c r="F7433" s="4" t="n">
        <v>284.16</v>
      </c>
      <c r="G7433" s="4" t="n">
        <v>285.69</v>
      </c>
      <c r="H7433" s="5" t="n">
        <v>2223670</v>
      </c>
      <c r="I7433" s="3"/>
      <c r="J7433" s="3" t="n">
        <f aca="false">ROUND((G7433-G7432)/G7432*100,2)</f>
        <v>0.1</v>
      </c>
      <c r="K7433" s="3" t="str">
        <f aca="false">B7433&amp;"_"&amp;C7433</f>
        <v>15_2025-08-27</v>
      </c>
    </row>
    <row r="7434" customFormat="false" ht="15" hidden="false" customHeight="false" outlineLevel="0" collapsed="false">
      <c r="A7434" s="3" t="n">
        <v>7433</v>
      </c>
      <c r="B7434" s="3" t="n">
        <v>15</v>
      </c>
      <c r="C7434" s="3" t="s">
        <v>489</v>
      </c>
      <c r="D7434" s="4" t="n">
        <v>285</v>
      </c>
      <c r="E7434" s="4" t="n">
        <v>286.16</v>
      </c>
      <c r="F7434" s="4" t="n">
        <v>283.82</v>
      </c>
      <c r="G7434" s="4" t="n">
        <v>284.76</v>
      </c>
      <c r="H7434" s="5" t="n">
        <v>3236257</v>
      </c>
      <c r="I7434" s="3"/>
      <c r="J7434" s="3" t="n">
        <f aca="false">ROUND((G7434-G7433)/G7433*100,2)</f>
        <v>-0.33</v>
      </c>
      <c r="K7434" s="3" t="str">
        <f aca="false">B7434&amp;"_"&amp;C7434</f>
        <v>15_2025-08-28</v>
      </c>
    </row>
    <row r="7435" customFormat="false" ht="15" hidden="false" customHeight="false" outlineLevel="0" collapsed="false">
      <c r="A7435" s="3" t="n">
        <v>7434</v>
      </c>
      <c r="B7435" s="3" t="n">
        <v>15</v>
      </c>
      <c r="C7435" s="3" t="s">
        <v>490</v>
      </c>
      <c r="D7435" s="4" t="n">
        <v>282.91</v>
      </c>
      <c r="E7435" s="4" t="n">
        <v>284.25</v>
      </c>
      <c r="F7435" s="4" t="n">
        <v>282.47</v>
      </c>
      <c r="G7435" s="4" t="n">
        <v>283.82</v>
      </c>
      <c r="H7435" s="5" t="n">
        <v>3566403</v>
      </c>
      <c r="I7435" s="3"/>
      <c r="J7435" s="3" t="n">
        <f aca="false">ROUND((G7435-G7434)/G7434*100,2)</f>
        <v>-0.33</v>
      </c>
      <c r="K7435" s="3" t="str">
        <f aca="false">B7435&amp;"_"&amp;C7435</f>
        <v>15_2025-08-29</v>
      </c>
    </row>
    <row r="7436" customFormat="false" ht="15" hidden="false" customHeight="false" outlineLevel="0" collapsed="false">
      <c r="A7436" s="3" t="n">
        <v>7435</v>
      </c>
      <c r="B7436" s="3" t="n">
        <v>15</v>
      </c>
      <c r="C7436" s="3" t="s">
        <v>491</v>
      </c>
      <c r="D7436" s="4" t="n">
        <v>284.91</v>
      </c>
      <c r="E7436" s="4" t="n">
        <v>285.79</v>
      </c>
      <c r="F7436" s="4" t="n">
        <v>284.32</v>
      </c>
      <c r="G7436" s="4" t="n">
        <v>285.53</v>
      </c>
      <c r="H7436" s="5" t="n">
        <v>3662777</v>
      </c>
      <c r="I7436" s="3"/>
      <c r="J7436" s="3" t="n">
        <f aca="false">ROUND((G7436-G7435)/G7435*100,2)</f>
        <v>0.6</v>
      </c>
      <c r="K7436" s="3" t="str">
        <f aca="false">B7436&amp;"_"&amp;C7436</f>
        <v>15_2025-09-01</v>
      </c>
    </row>
    <row r="7437" customFormat="false" ht="15" hidden="false" customHeight="false" outlineLevel="0" collapsed="false">
      <c r="A7437" s="3" t="n">
        <v>7436</v>
      </c>
      <c r="B7437" s="3" t="n">
        <v>15</v>
      </c>
      <c r="C7437" s="3" t="s">
        <v>492</v>
      </c>
      <c r="D7437" s="4" t="n">
        <v>284.7</v>
      </c>
      <c r="E7437" s="4" t="n">
        <v>286.24</v>
      </c>
      <c r="F7437" s="4" t="n">
        <v>283.85</v>
      </c>
      <c r="G7437" s="4" t="n">
        <v>285.55</v>
      </c>
      <c r="H7437" s="5" t="n">
        <v>3459966</v>
      </c>
      <c r="I7437" s="3"/>
      <c r="J7437" s="3" t="n">
        <f aca="false">ROUND((G7437-G7436)/G7436*100,2)</f>
        <v>0.01</v>
      </c>
      <c r="K7437" s="3" t="str">
        <f aca="false">B7437&amp;"_"&amp;C7437</f>
        <v>15_2025-09-02</v>
      </c>
    </row>
    <row r="7438" customFormat="false" ht="15" hidden="false" customHeight="false" outlineLevel="0" collapsed="false">
      <c r="A7438" s="3" t="n">
        <v>7437</v>
      </c>
      <c r="B7438" s="3" t="n">
        <v>15</v>
      </c>
      <c r="C7438" s="3" t="s">
        <v>493</v>
      </c>
      <c r="D7438" s="4" t="n">
        <v>286.34</v>
      </c>
      <c r="E7438" s="4" t="n">
        <v>287.87</v>
      </c>
      <c r="F7438" s="4" t="n">
        <v>285.15</v>
      </c>
      <c r="G7438" s="4" t="n">
        <v>285.76</v>
      </c>
      <c r="H7438" s="5" t="n">
        <v>4236286</v>
      </c>
      <c r="I7438" s="3"/>
      <c r="J7438" s="3" t="n">
        <f aca="false">ROUND((G7438-G7437)/G7437*100,2)</f>
        <v>0.07</v>
      </c>
      <c r="K7438" s="3" t="str">
        <f aca="false">B7438&amp;"_"&amp;C7438</f>
        <v>15_2025-09-03</v>
      </c>
    </row>
    <row r="7439" customFormat="false" ht="15" hidden="false" customHeight="false" outlineLevel="0" collapsed="false">
      <c r="A7439" s="3" t="n">
        <v>7438</v>
      </c>
      <c r="B7439" s="3" t="n">
        <v>15</v>
      </c>
      <c r="C7439" s="3" t="s">
        <v>494</v>
      </c>
      <c r="D7439" s="4" t="n">
        <v>285.38</v>
      </c>
      <c r="E7439" s="4" t="n">
        <v>286.38</v>
      </c>
      <c r="F7439" s="4" t="n">
        <v>284.29</v>
      </c>
      <c r="G7439" s="4" t="n">
        <v>284.82</v>
      </c>
      <c r="H7439" s="5" t="n">
        <v>2600734</v>
      </c>
      <c r="I7439" s="3"/>
      <c r="J7439" s="3" t="n">
        <f aca="false">ROUND((G7439-G7438)/G7438*100,2)</f>
        <v>-0.33</v>
      </c>
      <c r="K7439" s="3" t="str">
        <f aca="false">B7439&amp;"_"&amp;C7439</f>
        <v>15_2025-09-04</v>
      </c>
    </row>
    <row r="7440" customFormat="false" ht="15" hidden="false" customHeight="false" outlineLevel="0" collapsed="false">
      <c r="A7440" s="3" t="n">
        <v>7439</v>
      </c>
      <c r="B7440" s="3" t="n">
        <v>15</v>
      </c>
      <c r="C7440" s="3" t="s">
        <v>495</v>
      </c>
      <c r="D7440" s="4" t="n">
        <v>285.63</v>
      </c>
      <c r="E7440" s="4" t="n">
        <v>286.49</v>
      </c>
      <c r="F7440" s="4" t="n">
        <v>284.14</v>
      </c>
      <c r="G7440" s="4" t="n">
        <v>285.48</v>
      </c>
      <c r="H7440" s="5" t="n">
        <v>1397997</v>
      </c>
      <c r="I7440" s="3"/>
      <c r="J7440" s="3" t="n">
        <f aca="false">ROUND((G7440-G7439)/G7439*100,2)</f>
        <v>0.23</v>
      </c>
      <c r="K7440" s="3" t="str">
        <f aca="false">B7440&amp;"_"&amp;C7440</f>
        <v>15_2025-09-05</v>
      </c>
    </row>
    <row r="7441" customFormat="false" ht="15" hidden="false" customHeight="false" outlineLevel="0" collapsed="false">
      <c r="A7441" s="3" t="n">
        <v>7440</v>
      </c>
      <c r="B7441" s="3" t="n">
        <v>15</v>
      </c>
      <c r="C7441" s="3" t="s">
        <v>496</v>
      </c>
      <c r="D7441" s="4" t="n">
        <v>286.62</v>
      </c>
      <c r="E7441" s="4" t="n">
        <v>287.74</v>
      </c>
      <c r="F7441" s="4" t="n">
        <v>285.54</v>
      </c>
      <c r="G7441" s="4" t="n">
        <v>285.7</v>
      </c>
      <c r="H7441" s="5" t="n">
        <v>3026386</v>
      </c>
      <c r="I7441" s="3"/>
      <c r="J7441" s="3" t="n">
        <f aca="false">ROUND((G7441-G7440)/G7440*100,2)</f>
        <v>0.08</v>
      </c>
      <c r="K7441" s="3" t="str">
        <f aca="false">B7441&amp;"_"&amp;C7441</f>
        <v>15_2025-09-08</v>
      </c>
    </row>
    <row r="7442" customFormat="false" ht="15" hidden="false" customHeight="false" outlineLevel="0" collapsed="false">
      <c r="A7442" s="3" t="n">
        <v>7441</v>
      </c>
      <c r="B7442" s="3" t="n">
        <v>15</v>
      </c>
      <c r="C7442" s="3" t="s">
        <v>497</v>
      </c>
      <c r="D7442" s="4" t="n">
        <v>280.74</v>
      </c>
      <c r="E7442" s="4" t="n">
        <v>282.26</v>
      </c>
      <c r="F7442" s="4" t="n">
        <v>280.1</v>
      </c>
      <c r="G7442" s="4" t="n">
        <v>281.79</v>
      </c>
      <c r="H7442" s="5" t="n">
        <v>7578044</v>
      </c>
      <c r="I7442" s="3"/>
      <c r="J7442" s="3" t="n">
        <f aca="false">ROUND((G7442-G7441)/G7441*100,2)</f>
        <v>-1.37</v>
      </c>
      <c r="K7442" s="3" t="str">
        <f aca="false">B7442&amp;"_"&amp;C7442</f>
        <v>15_2025-09-09</v>
      </c>
    </row>
    <row r="7443" customFormat="false" ht="15" hidden="false" customHeight="false" outlineLevel="0" collapsed="false">
      <c r="A7443" s="3" t="n">
        <v>7442</v>
      </c>
      <c r="B7443" s="3" t="n">
        <v>15</v>
      </c>
      <c r="C7443" s="3" t="s">
        <v>498</v>
      </c>
      <c r="D7443" s="4" t="n">
        <v>281.02</v>
      </c>
      <c r="E7443" s="4" t="n">
        <v>283.37</v>
      </c>
      <c r="F7443" s="4" t="n">
        <v>279.72</v>
      </c>
      <c r="G7443" s="4" t="n">
        <v>281.96</v>
      </c>
      <c r="H7443" s="5" t="n">
        <v>3858479</v>
      </c>
      <c r="I7443" s="3"/>
      <c r="J7443" s="3" t="n">
        <f aca="false">ROUND((G7443-G7442)/G7442*100,2)</f>
        <v>0.06</v>
      </c>
      <c r="K7443" s="3" t="str">
        <f aca="false">B7443&amp;"_"&amp;C7443</f>
        <v>15_2025-09-10</v>
      </c>
    </row>
    <row r="7444" customFormat="false" ht="15" hidden="false" customHeight="false" outlineLevel="0" collapsed="false">
      <c r="A7444" s="3" t="n">
        <v>7443</v>
      </c>
      <c r="B7444" s="3" t="n">
        <v>15</v>
      </c>
      <c r="C7444" s="3" t="s">
        <v>499</v>
      </c>
      <c r="D7444" s="4" t="n">
        <v>284.03</v>
      </c>
      <c r="E7444" s="4" t="n">
        <v>284.48</v>
      </c>
      <c r="F7444" s="4" t="n">
        <v>283.07</v>
      </c>
      <c r="G7444" s="4" t="n">
        <v>283.25</v>
      </c>
      <c r="H7444" s="5" t="n">
        <v>1890163</v>
      </c>
      <c r="I7444" s="3"/>
      <c r="J7444" s="3" t="n">
        <f aca="false">ROUND((G7444-G7443)/G7443*100,2)</f>
        <v>0.46</v>
      </c>
      <c r="K7444" s="3" t="str">
        <f aca="false">B7444&amp;"_"&amp;C7444</f>
        <v>15_2025-09-11</v>
      </c>
    </row>
    <row r="7445" customFormat="false" ht="15" hidden="false" customHeight="false" outlineLevel="0" collapsed="false">
      <c r="A7445" s="3" t="n">
        <v>7444</v>
      </c>
      <c r="B7445" s="3" t="n">
        <v>15</v>
      </c>
      <c r="C7445" s="3" t="s">
        <v>500</v>
      </c>
      <c r="D7445" s="4" t="n">
        <v>281.86</v>
      </c>
      <c r="E7445" s="4" t="n">
        <v>284.04</v>
      </c>
      <c r="F7445" s="4" t="n">
        <v>280.7</v>
      </c>
      <c r="G7445" s="4" t="n">
        <v>282.4</v>
      </c>
      <c r="H7445" s="5" t="n">
        <v>4251690</v>
      </c>
      <c r="I7445" s="3"/>
      <c r="J7445" s="3" t="n">
        <f aca="false">ROUND((G7445-G7444)/G7444*100,2)</f>
        <v>-0.3</v>
      </c>
      <c r="K7445" s="3" t="str">
        <f aca="false">B7445&amp;"_"&amp;C7445</f>
        <v>15_2025-09-12</v>
      </c>
    </row>
    <row r="7446" customFormat="false" ht="15" hidden="false" customHeight="false" outlineLevel="0" collapsed="false">
      <c r="A7446" s="3" t="n">
        <v>7445</v>
      </c>
      <c r="B7446" s="3" t="n">
        <v>15</v>
      </c>
      <c r="C7446" s="3" t="s">
        <v>501</v>
      </c>
      <c r="D7446" s="4" t="n">
        <v>281.59</v>
      </c>
      <c r="E7446" s="4" t="n">
        <v>282.83</v>
      </c>
      <c r="F7446" s="4" t="n">
        <v>280.45</v>
      </c>
      <c r="G7446" s="4" t="n">
        <v>280.93</v>
      </c>
      <c r="H7446" s="5" t="n">
        <v>7895180</v>
      </c>
      <c r="I7446" s="3"/>
      <c r="J7446" s="3" t="n">
        <f aca="false">ROUND((G7446-G7445)/G7445*100,2)</f>
        <v>-0.52</v>
      </c>
      <c r="K7446" s="3" t="str">
        <f aca="false">B7446&amp;"_"&amp;C7446</f>
        <v>15_2025-09-15</v>
      </c>
    </row>
    <row r="7447" customFormat="false" ht="15" hidden="false" customHeight="false" outlineLevel="0" collapsed="false">
      <c r="A7447" s="3" t="n">
        <v>7446</v>
      </c>
      <c r="B7447" s="3" t="n">
        <v>15</v>
      </c>
      <c r="C7447" s="3" t="s">
        <v>502</v>
      </c>
      <c r="D7447" s="4" t="n">
        <v>278.77</v>
      </c>
      <c r="E7447" s="4" t="n">
        <v>280.42</v>
      </c>
      <c r="F7447" s="4" t="n">
        <v>277.37</v>
      </c>
      <c r="G7447" s="4" t="n">
        <v>279.31</v>
      </c>
      <c r="H7447" s="5" t="n">
        <v>6486211</v>
      </c>
      <c r="I7447" s="3"/>
      <c r="J7447" s="3" t="n">
        <f aca="false">ROUND((G7447-G7446)/G7446*100,2)</f>
        <v>-0.58</v>
      </c>
      <c r="K7447" s="3" t="str">
        <f aca="false">B7447&amp;"_"&amp;C7447</f>
        <v>15_2025-09-16</v>
      </c>
    </row>
    <row r="7448" customFormat="false" ht="15" hidden="false" customHeight="false" outlineLevel="0" collapsed="false">
      <c r="A7448" s="3" t="n">
        <v>7447</v>
      </c>
      <c r="B7448" s="3" t="n">
        <v>15</v>
      </c>
      <c r="C7448" s="3" t="s">
        <v>503</v>
      </c>
      <c r="D7448" s="4" t="n">
        <v>280.79</v>
      </c>
      <c r="E7448" s="4" t="n">
        <v>281.57</v>
      </c>
      <c r="F7448" s="4" t="n">
        <v>280.2</v>
      </c>
      <c r="G7448" s="4" t="n">
        <v>280.27</v>
      </c>
      <c r="H7448" s="5" t="n">
        <v>4962028</v>
      </c>
      <c r="I7448" s="3"/>
      <c r="J7448" s="3" t="n">
        <f aca="false">ROUND((G7448-G7447)/G7447*100,2)</f>
        <v>0.34</v>
      </c>
      <c r="K7448" s="3" t="str">
        <f aca="false">B7448&amp;"_"&amp;C7448</f>
        <v>15_2025-09-17</v>
      </c>
    </row>
    <row r="7449" customFormat="false" ht="15" hidden="false" customHeight="false" outlineLevel="0" collapsed="false">
      <c r="A7449" s="3" t="n">
        <v>7448</v>
      </c>
      <c r="B7449" s="3" t="n">
        <v>15</v>
      </c>
      <c r="C7449" s="3" t="s">
        <v>504</v>
      </c>
      <c r="D7449" s="4" t="n">
        <v>281.09</v>
      </c>
      <c r="E7449" s="4" t="n">
        <v>281.85</v>
      </c>
      <c r="F7449" s="4" t="n">
        <v>281.06</v>
      </c>
      <c r="G7449" s="4" t="n">
        <v>281.13</v>
      </c>
      <c r="H7449" s="5" t="n">
        <v>1920130</v>
      </c>
      <c r="I7449" s="3"/>
      <c r="J7449" s="3" t="n">
        <f aca="false">ROUND((G7449-G7448)/G7448*100,2)</f>
        <v>0.31</v>
      </c>
      <c r="K7449" s="3" t="str">
        <f aca="false">B7449&amp;"_"&amp;C7449</f>
        <v>15_2025-09-18</v>
      </c>
    </row>
    <row r="7450" customFormat="false" ht="15" hidden="false" customHeight="false" outlineLevel="0" collapsed="false">
      <c r="A7450" s="3" t="n">
        <v>7449</v>
      </c>
      <c r="B7450" s="3" t="n">
        <v>15</v>
      </c>
      <c r="C7450" s="3" t="s">
        <v>505</v>
      </c>
      <c r="D7450" s="4" t="n">
        <v>279.58</v>
      </c>
      <c r="E7450" s="4" t="n">
        <v>280.81</v>
      </c>
      <c r="F7450" s="4" t="n">
        <v>279.03</v>
      </c>
      <c r="G7450" s="4" t="n">
        <v>280.15</v>
      </c>
      <c r="H7450" s="5" t="n">
        <v>1735858</v>
      </c>
      <c r="I7450" s="3"/>
      <c r="J7450" s="3" t="n">
        <f aca="false">ROUND((G7450-G7449)/G7449*100,2)</f>
        <v>-0.35</v>
      </c>
      <c r="K7450" s="3" t="str">
        <f aca="false">B7450&amp;"_"&amp;C7450</f>
        <v>15_2025-09-19</v>
      </c>
    </row>
    <row r="7451" customFormat="false" ht="15" hidden="false" customHeight="false" outlineLevel="0" collapsed="false">
      <c r="A7451" s="3" t="n">
        <v>7450</v>
      </c>
      <c r="B7451" s="3" t="n">
        <v>15</v>
      </c>
      <c r="C7451" s="3" t="s">
        <v>506</v>
      </c>
      <c r="D7451" s="4" t="n">
        <v>280.79</v>
      </c>
      <c r="E7451" s="4" t="n">
        <v>282.17</v>
      </c>
      <c r="F7451" s="4" t="n">
        <v>278.77</v>
      </c>
      <c r="G7451" s="4" t="n">
        <v>279.9</v>
      </c>
      <c r="H7451" s="5" t="n">
        <v>518230</v>
      </c>
      <c r="I7451" s="3"/>
      <c r="J7451" s="3" t="n">
        <f aca="false">ROUND((G7451-G7450)/G7450*100,2)</f>
        <v>-0.09</v>
      </c>
      <c r="K7451" s="3" t="str">
        <f aca="false">B7451&amp;"_"&amp;C7451</f>
        <v>15_2025-09-22</v>
      </c>
    </row>
    <row r="7452" customFormat="false" ht="15" hidden="false" customHeight="false" outlineLevel="0" collapsed="false">
      <c r="A7452" s="3" t="n">
        <v>7451</v>
      </c>
      <c r="B7452" s="3" t="n">
        <v>15</v>
      </c>
      <c r="C7452" s="3" t="s">
        <v>507</v>
      </c>
      <c r="D7452" s="4" t="n">
        <v>280.8</v>
      </c>
      <c r="E7452" s="4" t="n">
        <v>281.32</v>
      </c>
      <c r="F7452" s="4" t="n">
        <v>279.97</v>
      </c>
      <c r="G7452" s="4" t="n">
        <v>280.41</v>
      </c>
      <c r="H7452" s="5" t="n">
        <v>6221746</v>
      </c>
      <c r="I7452" s="3"/>
      <c r="J7452" s="3" t="n">
        <f aca="false">ROUND((G7452-G7451)/G7451*100,2)</f>
        <v>0.18</v>
      </c>
      <c r="K7452" s="3" t="str">
        <f aca="false">B7452&amp;"_"&amp;C7452</f>
        <v>15_2025-09-23</v>
      </c>
    </row>
    <row r="7453" customFormat="false" ht="15" hidden="false" customHeight="false" outlineLevel="0" collapsed="false">
      <c r="A7453" s="3" t="n">
        <v>7452</v>
      </c>
      <c r="B7453" s="3" t="n">
        <v>15</v>
      </c>
      <c r="C7453" s="3" t="s">
        <v>508</v>
      </c>
      <c r="D7453" s="4" t="n">
        <v>278.67</v>
      </c>
      <c r="E7453" s="4" t="n">
        <v>280.52</v>
      </c>
      <c r="F7453" s="4" t="n">
        <v>277.94</v>
      </c>
      <c r="G7453" s="4" t="n">
        <v>279.18</v>
      </c>
      <c r="H7453" s="5" t="n">
        <v>1429806</v>
      </c>
      <c r="I7453" s="3"/>
      <c r="J7453" s="3" t="n">
        <f aca="false">ROUND((G7453-G7452)/G7452*100,2)</f>
        <v>-0.44</v>
      </c>
      <c r="K7453" s="3" t="str">
        <f aca="false">B7453&amp;"_"&amp;C7453</f>
        <v>15_2025-09-24</v>
      </c>
    </row>
    <row r="7454" customFormat="false" ht="15" hidden="false" customHeight="false" outlineLevel="0" collapsed="false">
      <c r="A7454" s="3" t="n">
        <v>7453</v>
      </c>
      <c r="B7454" s="3" t="n">
        <v>15</v>
      </c>
      <c r="C7454" s="3" t="s">
        <v>509</v>
      </c>
      <c r="D7454" s="4" t="n">
        <v>278.05</v>
      </c>
      <c r="E7454" s="4" t="n">
        <v>279.01</v>
      </c>
      <c r="F7454" s="4" t="n">
        <v>277.91</v>
      </c>
      <c r="G7454" s="4" t="n">
        <v>278.44</v>
      </c>
      <c r="H7454" s="5" t="n">
        <v>1980927</v>
      </c>
      <c r="I7454" s="3"/>
      <c r="J7454" s="3" t="n">
        <f aca="false">ROUND((G7454-G7453)/G7453*100,2)</f>
        <v>-0.27</v>
      </c>
      <c r="K7454" s="3" t="str">
        <f aca="false">B7454&amp;"_"&amp;C7454</f>
        <v>15_2025-09-25</v>
      </c>
    </row>
    <row r="7455" customFormat="false" ht="15" hidden="false" customHeight="false" outlineLevel="0" collapsed="false">
      <c r="A7455" s="3" t="n">
        <v>7454</v>
      </c>
      <c r="B7455" s="3" t="n">
        <v>15</v>
      </c>
      <c r="C7455" s="3" t="s">
        <v>510</v>
      </c>
      <c r="D7455" s="4" t="n">
        <v>280.31</v>
      </c>
      <c r="E7455" s="4" t="n">
        <v>281.03</v>
      </c>
      <c r="F7455" s="4" t="n">
        <v>279.34</v>
      </c>
      <c r="G7455" s="4" t="n">
        <v>279.6</v>
      </c>
      <c r="H7455" s="5" t="n">
        <v>1162134</v>
      </c>
      <c r="I7455" s="3"/>
      <c r="J7455" s="3" t="n">
        <f aca="false">ROUND((G7455-G7454)/G7454*100,2)</f>
        <v>0.42</v>
      </c>
      <c r="K7455" s="3" t="str">
        <f aca="false">B7455&amp;"_"&amp;C7455</f>
        <v>15_2025-09-26</v>
      </c>
    </row>
    <row r="7456" customFormat="false" ht="15" hidden="false" customHeight="false" outlineLevel="0" collapsed="false">
      <c r="A7456" s="3" t="n">
        <v>7455</v>
      </c>
      <c r="B7456" s="3" t="n">
        <v>15</v>
      </c>
      <c r="C7456" s="3" t="s">
        <v>511</v>
      </c>
      <c r="D7456" s="4" t="n">
        <v>276.6</v>
      </c>
      <c r="E7456" s="4" t="n">
        <v>277.19</v>
      </c>
      <c r="F7456" s="4" t="n">
        <v>275.67</v>
      </c>
      <c r="G7456" s="4" t="n">
        <v>275.79</v>
      </c>
      <c r="H7456" s="5" t="n">
        <v>566703</v>
      </c>
      <c r="I7456" s="3"/>
      <c r="J7456" s="3" t="n">
        <f aca="false">ROUND((G7456-G7455)/G7455*100,2)</f>
        <v>-1.36</v>
      </c>
      <c r="K7456" s="3" t="str">
        <f aca="false">B7456&amp;"_"&amp;C7456</f>
        <v>15_2025-09-29</v>
      </c>
    </row>
    <row r="7457" customFormat="false" ht="15" hidden="false" customHeight="false" outlineLevel="0" collapsed="false">
      <c r="A7457" s="3" t="n">
        <v>7456</v>
      </c>
      <c r="B7457" s="3" t="n">
        <v>15</v>
      </c>
      <c r="C7457" s="3" t="s">
        <v>512</v>
      </c>
      <c r="D7457" s="4" t="n">
        <v>275.42</v>
      </c>
      <c r="E7457" s="4" t="n">
        <v>275.87</v>
      </c>
      <c r="F7457" s="4" t="n">
        <v>274.83</v>
      </c>
      <c r="G7457" s="4" t="n">
        <v>275.05</v>
      </c>
      <c r="H7457" s="5" t="n">
        <v>7758065</v>
      </c>
      <c r="I7457" s="3"/>
      <c r="J7457" s="3" t="n">
        <f aca="false">ROUND((G7457-G7456)/G7456*100,2)</f>
        <v>-0.27</v>
      </c>
      <c r="K7457" s="3" t="str">
        <f aca="false">B7457&amp;"_"&amp;C7457</f>
        <v>15_2025-09-30</v>
      </c>
    </row>
    <row r="7458" customFormat="false" ht="15" hidden="false" customHeight="false" outlineLevel="0" collapsed="false">
      <c r="A7458" s="3" t="n">
        <v>7457</v>
      </c>
      <c r="B7458" s="3" t="n">
        <v>15</v>
      </c>
      <c r="C7458" s="3" t="s">
        <v>513</v>
      </c>
      <c r="D7458" s="4" t="n">
        <v>274.49</v>
      </c>
      <c r="E7458" s="4" t="n">
        <v>274.55</v>
      </c>
      <c r="F7458" s="4" t="n">
        <v>273.83</v>
      </c>
      <c r="G7458" s="4" t="n">
        <v>274.54</v>
      </c>
      <c r="H7458" s="5" t="n">
        <v>4558755</v>
      </c>
      <c r="I7458" s="3"/>
      <c r="J7458" s="3" t="n">
        <f aca="false">ROUND((G7458-G7457)/G7457*100,2)</f>
        <v>-0.19</v>
      </c>
      <c r="K7458" s="3" t="str">
        <f aca="false">B7458&amp;"_"&amp;C7458</f>
        <v>15_2025-10-01</v>
      </c>
    </row>
    <row r="7459" customFormat="false" ht="15" hidden="false" customHeight="false" outlineLevel="0" collapsed="false">
      <c r="A7459" s="3" t="n">
        <v>7458</v>
      </c>
      <c r="B7459" s="3" t="n">
        <v>15</v>
      </c>
      <c r="C7459" s="3" t="s">
        <v>514</v>
      </c>
      <c r="D7459" s="4" t="n">
        <v>275.61</v>
      </c>
      <c r="E7459" s="4" t="n">
        <v>276.45</v>
      </c>
      <c r="F7459" s="4" t="n">
        <v>274.85</v>
      </c>
      <c r="G7459" s="4" t="n">
        <v>275.3</v>
      </c>
      <c r="H7459" s="5" t="n">
        <v>7076108</v>
      </c>
      <c r="I7459" s="3"/>
      <c r="J7459" s="3" t="n">
        <f aca="false">ROUND((G7459-G7458)/G7458*100,2)</f>
        <v>0.28</v>
      </c>
      <c r="K7459" s="3" t="str">
        <f aca="false">B7459&amp;"_"&amp;C7459</f>
        <v>15_2025-10-02</v>
      </c>
    </row>
    <row r="7460" customFormat="false" ht="15" hidden="false" customHeight="false" outlineLevel="0" collapsed="false">
      <c r="A7460" s="3" t="n">
        <v>7459</v>
      </c>
      <c r="B7460" s="3" t="n">
        <v>15</v>
      </c>
      <c r="C7460" s="3" t="s">
        <v>515</v>
      </c>
      <c r="D7460" s="4" t="n">
        <v>277.49</v>
      </c>
      <c r="E7460" s="4" t="n">
        <v>278.41</v>
      </c>
      <c r="F7460" s="4" t="n">
        <v>277.24</v>
      </c>
      <c r="G7460" s="4" t="n">
        <v>277.63</v>
      </c>
      <c r="H7460" s="5" t="n">
        <v>1911105</v>
      </c>
      <c r="I7460" s="3"/>
      <c r="J7460" s="3" t="n">
        <f aca="false">ROUND((G7460-G7459)/G7459*100,2)</f>
        <v>0.85</v>
      </c>
      <c r="K7460" s="3" t="str">
        <f aca="false">B7460&amp;"_"&amp;C7460</f>
        <v>15_2025-10-03</v>
      </c>
    </row>
    <row r="7461" customFormat="false" ht="15" hidden="false" customHeight="false" outlineLevel="0" collapsed="false">
      <c r="A7461" s="3" t="n">
        <v>7460</v>
      </c>
      <c r="B7461" s="3" t="n">
        <v>15</v>
      </c>
      <c r="C7461" s="3" t="s">
        <v>516</v>
      </c>
      <c r="D7461" s="4" t="n">
        <v>276.07</v>
      </c>
      <c r="E7461" s="4" t="n">
        <v>277.65</v>
      </c>
      <c r="F7461" s="4" t="n">
        <v>275.77</v>
      </c>
      <c r="G7461" s="4" t="n">
        <v>276.5</v>
      </c>
      <c r="H7461" s="5" t="n">
        <v>5137274</v>
      </c>
      <c r="I7461" s="3"/>
      <c r="J7461" s="3" t="n">
        <f aca="false">ROUND((G7461-G7460)/G7460*100,2)</f>
        <v>-0.41</v>
      </c>
      <c r="K7461" s="3" t="str">
        <f aca="false">B7461&amp;"_"&amp;C7461</f>
        <v>15_2025-10-06</v>
      </c>
    </row>
    <row r="7462" customFormat="false" ht="15" hidden="false" customHeight="false" outlineLevel="0" collapsed="false">
      <c r="A7462" s="3" t="n">
        <v>7461</v>
      </c>
      <c r="B7462" s="3" t="n">
        <v>15</v>
      </c>
      <c r="C7462" s="3" t="s">
        <v>517</v>
      </c>
      <c r="D7462" s="4" t="n">
        <v>273.2</v>
      </c>
      <c r="E7462" s="4" t="n">
        <v>273.61</v>
      </c>
      <c r="F7462" s="4" t="n">
        <v>272.02</v>
      </c>
      <c r="G7462" s="4" t="n">
        <v>272.69</v>
      </c>
      <c r="H7462" s="5" t="n">
        <v>1687680</v>
      </c>
      <c r="I7462" s="3"/>
      <c r="J7462" s="3" t="n">
        <f aca="false">ROUND((G7462-G7461)/G7461*100,2)</f>
        <v>-1.38</v>
      </c>
      <c r="K7462" s="3" t="str">
        <f aca="false">B7462&amp;"_"&amp;C7462</f>
        <v>15_2025-10-07</v>
      </c>
    </row>
    <row r="7463" customFormat="false" ht="15" hidden="false" customHeight="false" outlineLevel="0" collapsed="false">
      <c r="A7463" s="3" t="n">
        <v>7462</v>
      </c>
      <c r="B7463" s="3" t="n">
        <v>15</v>
      </c>
      <c r="C7463" s="3" t="s">
        <v>518</v>
      </c>
      <c r="D7463" s="4" t="n">
        <v>272.48</v>
      </c>
      <c r="E7463" s="4" t="n">
        <v>273.29</v>
      </c>
      <c r="F7463" s="4" t="n">
        <v>271.81</v>
      </c>
      <c r="G7463" s="4" t="n">
        <v>273.03</v>
      </c>
      <c r="H7463" s="5" t="n">
        <v>3866189</v>
      </c>
      <c r="I7463" s="3"/>
      <c r="J7463" s="3" t="n">
        <f aca="false">ROUND((G7463-G7462)/G7462*100,2)</f>
        <v>0.12</v>
      </c>
      <c r="K7463" s="3" t="str">
        <f aca="false">B7463&amp;"_"&amp;C7463</f>
        <v>15_2025-10-08</v>
      </c>
    </row>
    <row r="7464" customFormat="false" ht="15" hidden="false" customHeight="false" outlineLevel="0" collapsed="false">
      <c r="A7464" s="3" t="n">
        <v>7463</v>
      </c>
      <c r="B7464" s="3" t="n">
        <v>15</v>
      </c>
      <c r="C7464" s="3" t="s">
        <v>519</v>
      </c>
      <c r="D7464" s="4" t="n">
        <v>274.15</v>
      </c>
      <c r="E7464" s="4" t="n">
        <v>276.06</v>
      </c>
      <c r="F7464" s="4" t="n">
        <v>273.59</v>
      </c>
      <c r="G7464" s="4" t="n">
        <v>274.6</v>
      </c>
      <c r="H7464" s="5" t="n">
        <v>4299567</v>
      </c>
      <c r="I7464" s="3"/>
      <c r="J7464" s="3" t="n">
        <f aca="false">ROUND((G7464-G7463)/G7463*100,2)</f>
        <v>0.58</v>
      </c>
      <c r="K7464" s="3" t="str">
        <f aca="false">B7464&amp;"_"&amp;C7464</f>
        <v>15_2025-10-09</v>
      </c>
    </row>
    <row r="7465" customFormat="false" ht="15" hidden="false" customHeight="false" outlineLevel="0" collapsed="false">
      <c r="A7465" s="3" t="n">
        <v>7464</v>
      </c>
      <c r="B7465" s="3" t="n">
        <v>15</v>
      </c>
      <c r="C7465" s="3" t="s">
        <v>520</v>
      </c>
      <c r="D7465" s="4" t="n">
        <v>273.81</v>
      </c>
      <c r="E7465" s="4" t="n">
        <v>274.02</v>
      </c>
      <c r="F7465" s="4" t="n">
        <v>272.75</v>
      </c>
      <c r="G7465" s="4" t="n">
        <v>273.8</v>
      </c>
      <c r="H7465" s="5" t="n">
        <v>2696725</v>
      </c>
      <c r="I7465" s="3"/>
      <c r="J7465" s="3" t="n">
        <f aca="false">ROUND((G7465-G7464)/G7464*100,2)</f>
        <v>-0.29</v>
      </c>
      <c r="K7465" s="3" t="str">
        <f aca="false">B7465&amp;"_"&amp;C7465</f>
        <v>15_2025-10-10</v>
      </c>
    </row>
    <row r="7466" customFormat="false" ht="15" hidden="false" customHeight="false" outlineLevel="0" collapsed="false">
      <c r="A7466" s="3" t="n">
        <v>7465</v>
      </c>
      <c r="B7466" s="3" t="n">
        <v>15</v>
      </c>
      <c r="C7466" s="3" t="s">
        <v>521</v>
      </c>
      <c r="D7466" s="4" t="n">
        <v>270.92</v>
      </c>
      <c r="E7466" s="4" t="n">
        <v>271.66</v>
      </c>
      <c r="F7466" s="4" t="n">
        <v>270.14</v>
      </c>
      <c r="G7466" s="4" t="n">
        <v>270.62</v>
      </c>
      <c r="H7466" s="5" t="n">
        <v>5644965</v>
      </c>
      <c r="I7466" s="3"/>
      <c r="J7466" s="3" t="n">
        <f aca="false">ROUND((G7466-G7465)/G7465*100,2)</f>
        <v>-1.16</v>
      </c>
      <c r="K7466" s="3" t="str">
        <f aca="false">B7466&amp;"_"&amp;C7466</f>
        <v>15_2025-10-13</v>
      </c>
    </row>
    <row r="7467" customFormat="false" ht="15" hidden="false" customHeight="false" outlineLevel="0" collapsed="false">
      <c r="A7467" s="3" t="n">
        <v>7466</v>
      </c>
      <c r="B7467" s="3" t="n">
        <v>15</v>
      </c>
      <c r="C7467" s="3" t="s">
        <v>522</v>
      </c>
      <c r="D7467" s="4" t="n">
        <v>274.57</v>
      </c>
      <c r="E7467" s="4" t="n">
        <v>275.05</v>
      </c>
      <c r="F7467" s="4" t="n">
        <v>272.53</v>
      </c>
      <c r="G7467" s="4" t="n">
        <v>273.53</v>
      </c>
      <c r="H7467" s="5" t="n">
        <v>1954118</v>
      </c>
      <c r="I7467" s="3"/>
      <c r="J7467" s="3" t="n">
        <f aca="false">ROUND((G7467-G7466)/G7466*100,2)</f>
        <v>1.08</v>
      </c>
      <c r="K7467" s="3" t="str">
        <f aca="false">B7467&amp;"_"&amp;C7467</f>
        <v>15_2025-10-14</v>
      </c>
    </row>
    <row r="7468" customFormat="false" ht="15" hidden="false" customHeight="false" outlineLevel="0" collapsed="false">
      <c r="A7468" s="3" t="n">
        <v>7467</v>
      </c>
      <c r="B7468" s="3" t="n">
        <v>15</v>
      </c>
      <c r="C7468" s="3" t="s">
        <v>523</v>
      </c>
      <c r="D7468" s="4" t="n">
        <v>274.79</v>
      </c>
      <c r="E7468" s="4" t="n">
        <v>276.59</v>
      </c>
      <c r="F7468" s="4" t="n">
        <v>274.53</v>
      </c>
      <c r="G7468" s="4" t="n">
        <v>275.13</v>
      </c>
      <c r="H7468" s="5" t="n">
        <v>6997495</v>
      </c>
      <c r="I7468" s="3"/>
      <c r="J7468" s="3" t="n">
        <f aca="false">ROUND((G7468-G7467)/G7467*100,2)</f>
        <v>0.58</v>
      </c>
      <c r="K7468" s="3" t="str">
        <f aca="false">B7468&amp;"_"&amp;C7468</f>
        <v>15_2025-10-15</v>
      </c>
    </row>
    <row r="7469" customFormat="false" ht="15" hidden="false" customHeight="false" outlineLevel="0" collapsed="false">
      <c r="A7469" s="3" t="n">
        <v>7468</v>
      </c>
      <c r="B7469" s="3" t="n">
        <v>15</v>
      </c>
      <c r="C7469" s="3" t="s">
        <v>524</v>
      </c>
      <c r="D7469" s="4" t="n">
        <v>276.46</v>
      </c>
      <c r="E7469" s="4" t="n">
        <v>277.93</v>
      </c>
      <c r="F7469" s="4" t="n">
        <v>275.28</v>
      </c>
      <c r="G7469" s="4" t="n">
        <v>275.96</v>
      </c>
      <c r="H7469" s="5" t="n">
        <v>2454757</v>
      </c>
      <c r="I7469" s="3"/>
      <c r="J7469" s="3" t="n">
        <f aca="false">ROUND((G7469-G7468)/G7468*100,2)</f>
        <v>0.3</v>
      </c>
      <c r="K7469" s="3" t="str">
        <f aca="false">B7469&amp;"_"&amp;C7469</f>
        <v>15_2025-10-16</v>
      </c>
    </row>
    <row r="7470" customFormat="false" ht="15" hidden="false" customHeight="false" outlineLevel="0" collapsed="false">
      <c r="A7470" s="3" t="n">
        <v>7469</v>
      </c>
      <c r="B7470" s="3" t="n">
        <v>15</v>
      </c>
      <c r="C7470" s="3" t="s">
        <v>525</v>
      </c>
      <c r="D7470" s="4" t="n">
        <v>276.63</v>
      </c>
      <c r="E7470" s="4" t="n">
        <v>278.87</v>
      </c>
      <c r="F7470" s="4" t="n">
        <v>276.24</v>
      </c>
      <c r="G7470" s="4" t="n">
        <v>277.73</v>
      </c>
      <c r="H7470" s="5" t="n">
        <v>5368514</v>
      </c>
      <c r="I7470" s="3"/>
      <c r="J7470" s="3" t="n">
        <f aca="false">ROUND((G7470-G7469)/G7469*100,2)</f>
        <v>0.64</v>
      </c>
      <c r="K7470" s="3" t="str">
        <f aca="false">B7470&amp;"_"&amp;C7470</f>
        <v>15_2025-10-17</v>
      </c>
    </row>
    <row r="7471" customFormat="false" ht="15" hidden="false" customHeight="false" outlineLevel="0" collapsed="false">
      <c r="A7471" s="3" t="n">
        <v>7470</v>
      </c>
      <c r="B7471" s="3" t="n">
        <v>15</v>
      </c>
      <c r="C7471" s="3" t="s">
        <v>526</v>
      </c>
      <c r="D7471" s="4" t="n">
        <v>274.73</v>
      </c>
      <c r="E7471" s="4" t="n">
        <v>275.79</v>
      </c>
      <c r="F7471" s="4" t="n">
        <v>273.51</v>
      </c>
      <c r="G7471" s="4" t="n">
        <v>273.86</v>
      </c>
      <c r="H7471" s="5" t="n">
        <v>1900441</v>
      </c>
      <c r="I7471" s="3"/>
      <c r="J7471" s="3" t="n">
        <f aca="false">ROUND((G7471-G7470)/G7470*100,2)</f>
        <v>-1.39</v>
      </c>
      <c r="K7471" s="3" t="str">
        <f aca="false">B7471&amp;"_"&amp;C7471</f>
        <v>15_2025-10-20</v>
      </c>
    </row>
    <row r="7472" customFormat="false" ht="15" hidden="false" customHeight="false" outlineLevel="0" collapsed="false">
      <c r="A7472" s="3" t="n">
        <v>7471</v>
      </c>
      <c r="B7472" s="3" t="n">
        <v>15</v>
      </c>
      <c r="C7472" s="3" t="s">
        <v>527</v>
      </c>
      <c r="D7472" s="4" t="n">
        <v>275.41</v>
      </c>
      <c r="E7472" s="4" t="n">
        <v>276.58</v>
      </c>
      <c r="F7472" s="4" t="n">
        <v>274.18</v>
      </c>
      <c r="G7472" s="4" t="n">
        <v>274.52</v>
      </c>
      <c r="H7472" s="5" t="n">
        <v>1304773</v>
      </c>
      <c r="I7472" s="3"/>
      <c r="J7472" s="3" t="n">
        <f aca="false">ROUND((G7472-G7471)/G7471*100,2)</f>
        <v>0.24</v>
      </c>
      <c r="K7472" s="3" t="str">
        <f aca="false">B7472&amp;"_"&amp;C7472</f>
        <v>15_2025-10-21</v>
      </c>
    </row>
    <row r="7473" customFormat="false" ht="15" hidden="false" customHeight="false" outlineLevel="0" collapsed="false">
      <c r="A7473" s="3" t="n">
        <v>7472</v>
      </c>
      <c r="B7473" s="3" t="n">
        <v>15</v>
      </c>
      <c r="C7473" s="3" t="s">
        <v>528</v>
      </c>
      <c r="D7473" s="4" t="n">
        <v>276.03</v>
      </c>
      <c r="E7473" s="4" t="n">
        <v>276.16</v>
      </c>
      <c r="F7473" s="4" t="n">
        <v>275.63</v>
      </c>
      <c r="G7473" s="4" t="n">
        <v>276.14</v>
      </c>
      <c r="H7473" s="5" t="n">
        <v>809231</v>
      </c>
      <c r="I7473" s="3"/>
      <c r="J7473" s="3" t="n">
        <f aca="false">ROUND((G7473-G7472)/G7472*100,2)</f>
        <v>0.59</v>
      </c>
      <c r="K7473" s="3" t="str">
        <f aca="false">B7473&amp;"_"&amp;C7473</f>
        <v>15_2025-10-22</v>
      </c>
    </row>
    <row r="7474" customFormat="false" ht="15" hidden="false" customHeight="false" outlineLevel="0" collapsed="false">
      <c r="A7474" s="3" t="n">
        <v>7473</v>
      </c>
      <c r="B7474" s="3" t="n">
        <v>15</v>
      </c>
      <c r="C7474" s="3" t="s">
        <v>529</v>
      </c>
      <c r="D7474" s="4" t="n">
        <v>276.26</v>
      </c>
      <c r="E7474" s="4" t="n">
        <v>277.21</v>
      </c>
      <c r="F7474" s="4" t="n">
        <v>275.17</v>
      </c>
      <c r="G7474" s="4" t="n">
        <v>276.88</v>
      </c>
      <c r="H7474" s="5" t="n">
        <v>6466166</v>
      </c>
      <c r="I7474" s="3"/>
      <c r="J7474" s="3" t="n">
        <f aca="false">ROUND((G7474-G7473)/G7473*100,2)</f>
        <v>0.27</v>
      </c>
      <c r="K7474" s="3" t="str">
        <f aca="false">B7474&amp;"_"&amp;C7474</f>
        <v>15_2025-10-23</v>
      </c>
    </row>
    <row r="7475" customFormat="false" ht="15" hidden="false" customHeight="false" outlineLevel="0" collapsed="false">
      <c r="A7475" s="3" t="n">
        <v>7474</v>
      </c>
      <c r="B7475" s="3" t="n">
        <v>15</v>
      </c>
      <c r="C7475" s="3" t="s">
        <v>530</v>
      </c>
      <c r="D7475" s="4" t="n">
        <v>279.74</v>
      </c>
      <c r="E7475" s="4" t="n">
        <v>281.23</v>
      </c>
      <c r="F7475" s="4" t="n">
        <v>279.21</v>
      </c>
      <c r="G7475" s="4" t="n">
        <v>279.37</v>
      </c>
      <c r="H7475" s="5" t="n">
        <v>617931</v>
      </c>
      <c r="I7475" s="3"/>
      <c r="J7475" s="3" t="n">
        <f aca="false">ROUND((G7475-G7474)/G7474*100,2)</f>
        <v>0.9</v>
      </c>
      <c r="K7475" s="3" t="str">
        <f aca="false">B7475&amp;"_"&amp;C7475</f>
        <v>15_2025-10-24</v>
      </c>
    </row>
    <row r="7476" customFormat="false" ht="15" hidden="false" customHeight="false" outlineLevel="0" collapsed="false">
      <c r="A7476" s="3" t="n">
        <v>7475</v>
      </c>
      <c r="B7476" s="3" t="n">
        <v>15</v>
      </c>
      <c r="C7476" s="3" t="s">
        <v>531</v>
      </c>
      <c r="D7476" s="4" t="n">
        <v>279.06</v>
      </c>
      <c r="E7476" s="4" t="n">
        <v>279.32</v>
      </c>
      <c r="F7476" s="4" t="n">
        <v>277.65</v>
      </c>
      <c r="G7476" s="4" t="n">
        <v>278.35</v>
      </c>
      <c r="H7476" s="5" t="n">
        <v>4533091</v>
      </c>
      <c r="I7476" s="3"/>
      <c r="J7476" s="3" t="n">
        <f aca="false">ROUND((G7476-G7475)/G7475*100,2)</f>
        <v>-0.37</v>
      </c>
      <c r="K7476" s="3" t="str">
        <f aca="false">B7476&amp;"_"&amp;C7476</f>
        <v>15_2025-10-27</v>
      </c>
    </row>
    <row r="7477" customFormat="false" ht="15" hidden="false" customHeight="false" outlineLevel="0" collapsed="false">
      <c r="A7477" s="3" t="n">
        <v>7476</v>
      </c>
      <c r="B7477" s="3" t="n">
        <v>15</v>
      </c>
      <c r="C7477" s="3" t="s">
        <v>532</v>
      </c>
      <c r="D7477" s="4" t="n">
        <v>280.06</v>
      </c>
      <c r="E7477" s="4" t="n">
        <v>281.52</v>
      </c>
      <c r="F7477" s="4" t="n">
        <v>278.86</v>
      </c>
      <c r="G7477" s="4" t="n">
        <v>279.23</v>
      </c>
      <c r="H7477" s="5" t="n">
        <v>4463794</v>
      </c>
      <c r="I7477" s="3"/>
      <c r="J7477" s="3" t="n">
        <f aca="false">ROUND((G7477-G7476)/G7476*100,2)</f>
        <v>0.32</v>
      </c>
      <c r="K7477" s="3" t="str">
        <f aca="false">B7477&amp;"_"&amp;C7477</f>
        <v>15_2025-10-28</v>
      </c>
    </row>
    <row r="7478" customFormat="false" ht="15" hidden="false" customHeight="false" outlineLevel="0" collapsed="false">
      <c r="A7478" s="3" t="n">
        <v>7477</v>
      </c>
      <c r="B7478" s="3" t="n">
        <v>15</v>
      </c>
      <c r="C7478" s="3" t="s">
        <v>533</v>
      </c>
      <c r="D7478" s="4" t="n">
        <v>278.33</v>
      </c>
      <c r="E7478" s="4" t="n">
        <v>278.94</v>
      </c>
      <c r="F7478" s="4" t="n">
        <v>277.68</v>
      </c>
      <c r="G7478" s="4" t="n">
        <v>278.01</v>
      </c>
      <c r="H7478" s="5" t="n">
        <v>1327614</v>
      </c>
      <c r="I7478" s="3"/>
      <c r="J7478" s="3" t="n">
        <f aca="false">ROUND((G7478-G7477)/G7477*100,2)</f>
        <v>-0.44</v>
      </c>
      <c r="K7478" s="3" t="str">
        <f aca="false">B7478&amp;"_"&amp;C7478</f>
        <v>15_2025-10-29</v>
      </c>
    </row>
    <row r="7479" customFormat="false" ht="15" hidden="false" customHeight="false" outlineLevel="0" collapsed="false">
      <c r="A7479" s="3" t="n">
        <v>7478</v>
      </c>
      <c r="B7479" s="3" t="n">
        <v>15</v>
      </c>
      <c r="C7479" s="3" t="s">
        <v>534</v>
      </c>
      <c r="D7479" s="4" t="n">
        <v>274.12</v>
      </c>
      <c r="E7479" s="4" t="n">
        <v>276.07</v>
      </c>
      <c r="F7479" s="4" t="n">
        <v>272.65</v>
      </c>
      <c r="G7479" s="4" t="n">
        <v>274.62</v>
      </c>
      <c r="H7479" s="5" t="n">
        <v>4725258</v>
      </c>
      <c r="I7479" s="3"/>
      <c r="J7479" s="3" t="n">
        <f aca="false">ROUND((G7479-G7478)/G7478*100,2)</f>
        <v>-1.22</v>
      </c>
      <c r="K7479" s="3" t="str">
        <f aca="false">B7479&amp;"_"&amp;C7479</f>
        <v>15_2025-10-30</v>
      </c>
    </row>
    <row r="7480" customFormat="false" ht="15" hidden="false" customHeight="false" outlineLevel="0" collapsed="false">
      <c r="A7480" s="3" t="n">
        <v>7479</v>
      </c>
      <c r="B7480" s="3" t="n">
        <v>15</v>
      </c>
      <c r="C7480" s="3" t="s">
        <v>535</v>
      </c>
      <c r="D7480" s="4" t="n">
        <v>273.95</v>
      </c>
      <c r="E7480" s="4" t="n">
        <v>274.41</v>
      </c>
      <c r="F7480" s="4" t="n">
        <v>273.81</v>
      </c>
      <c r="G7480" s="4" t="n">
        <v>273.98</v>
      </c>
      <c r="H7480" s="5" t="n">
        <v>2881406</v>
      </c>
      <c r="I7480" s="3"/>
      <c r="J7480" s="3" t="n">
        <f aca="false">ROUND((G7480-G7479)/G7479*100,2)</f>
        <v>-0.23</v>
      </c>
      <c r="K7480" s="3" t="str">
        <f aca="false">B7480&amp;"_"&amp;C7480</f>
        <v>15_2025-10-31</v>
      </c>
    </row>
    <row r="7481" customFormat="false" ht="15" hidden="false" customHeight="false" outlineLevel="0" collapsed="false">
      <c r="A7481" s="3" t="n">
        <v>7480</v>
      </c>
      <c r="B7481" s="3" t="n">
        <v>15</v>
      </c>
      <c r="C7481" s="3" t="s">
        <v>536</v>
      </c>
      <c r="D7481" s="4" t="n">
        <v>274.52</v>
      </c>
      <c r="E7481" s="4" t="n">
        <v>274.55</v>
      </c>
      <c r="F7481" s="4" t="n">
        <v>273.23</v>
      </c>
      <c r="G7481" s="4" t="n">
        <v>273.85</v>
      </c>
      <c r="H7481" s="5" t="n">
        <v>3697302</v>
      </c>
      <c r="I7481" s="3"/>
      <c r="J7481" s="3" t="n">
        <f aca="false">ROUND((G7481-G7480)/G7480*100,2)</f>
        <v>-0.05</v>
      </c>
      <c r="K7481" s="3" t="str">
        <f aca="false">B7481&amp;"_"&amp;C7481</f>
        <v>15_2025-11-03</v>
      </c>
    </row>
    <row r="7482" customFormat="false" ht="15" hidden="false" customHeight="false" outlineLevel="0" collapsed="false">
      <c r="A7482" s="3" t="n">
        <v>7481</v>
      </c>
      <c r="B7482" s="3" t="n">
        <v>15</v>
      </c>
      <c r="C7482" s="3" t="s">
        <v>537</v>
      </c>
      <c r="D7482" s="4" t="n">
        <v>270.18</v>
      </c>
      <c r="E7482" s="4" t="n">
        <v>271.37</v>
      </c>
      <c r="F7482" s="4" t="n">
        <v>270.08</v>
      </c>
      <c r="G7482" s="4" t="n">
        <v>270.75</v>
      </c>
      <c r="H7482" s="5" t="n">
        <v>3478835</v>
      </c>
      <c r="I7482" s="3"/>
      <c r="J7482" s="3" t="n">
        <f aca="false">ROUND((G7482-G7481)/G7481*100,2)</f>
        <v>-1.13</v>
      </c>
      <c r="K7482" s="3" t="str">
        <f aca="false">B7482&amp;"_"&amp;C7482</f>
        <v>15_2025-11-04</v>
      </c>
    </row>
    <row r="7483" customFormat="false" ht="15" hidden="false" customHeight="false" outlineLevel="0" collapsed="false">
      <c r="A7483" s="3" t="n">
        <v>7482</v>
      </c>
      <c r="B7483" s="3" t="n">
        <v>15</v>
      </c>
      <c r="C7483" s="3" t="s">
        <v>538</v>
      </c>
      <c r="D7483" s="4" t="n">
        <v>271.79</v>
      </c>
      <c r="E7483" s="4" t="n">
        <v>272.46</v>
      </c>
      <c r="F7483" s="4" t="n">
        <v>269.21</v>
      </c>
      <c r="G7483" s="4" t="n">
        <v>270.82</v>
      </c>
      <c r="H7483" s="5" t="n">
        <v>1809419</v>
      </c>
      <c r="I7483" s="3"/>
      <c r="J7483" s="3" t="n">
        <f aca="false">ROUND((G7483-G7482)/G7482*100,2)</f>
        <v>0.03</v>
      </c>
      <c r="K7483" s="3" t="str">
        <f aca="false">B7483&amp;"_"&amp;C7483</f>
        <v>15_2025-11-05</v>
      </c>
    </row>
    <row r="7484" customFormat="false" ht="15" hidden="false" customHeight="false" outlineLevel="0" collapsed="false">
      <c r="A7484" s="3" t="n">
        <v>7483</v>
      </c>
      <c r="B7484" s="3" t="n">
        <v>15</v>
      </c>
      <c r="C7484" s="3" t="s">
        <v>539</v>
      </c>
      <c r="D7484" s="4" t="n">
        <v>272.88</v>
      </c>
      <c r="E7484" s="4" t="n">
        <v>273.94</v>
      </c>
      <c r="F7484" s="4" t="n">
        <v>272.67</v>
      </c>
      <c r="G7484" s="4" t="n">
        <v>272.9</v>
      </c>
      <c r="H7484" s="5" t="n">
        <v>7498250</v>
      </c>
      <c r="I7484" s="3"/>
      <c r="J7484" s="3" t="n">
        <f aca="false">ROUND((G7484-G7483)/G7483*100,2)</f>
        <v>0.77</v>
      </c>
      <c r="K7484" s="3" t="str">
        <f aca="false">B7484&amp;"_"&amp;C7484</f>
        <v>15_2025-11-06</v>
      </c>
    </row>
    <row r="7485" customFormat="false" ht="15" hidden="false" customHeight="false" outlineLevel="0" collapsed="false">
      <c r="A7485" s="3" t="n">
        <v>7484</v>
      </c>
      <c r="B7485" s="3" t="n">
        <v>15</v>
      </c>
      <c r="C7485" s="3" t="s">
        <v>540</v>
      </c>
      <c r="D7485" s="4" t="n">
        <v>276.54</v>
      </c>
      <c r="E7485" s="4" t="n">
        <v>276.71</v>
      </c>
      <c r="F7485" s="4" t="n">
        <v>274.24</v>
      </c>
      <c r="G7485" s="4" t="n">
        <v>275.53</v>
      </c>
      <c r="H7485" s="5" t="n">
        <v>7948474</v>
      </c>
      <c r="I7485" s="3"/>
      <c r="J7485" s="3" t="n">
        <f aca="false">ROUND((G7485-G7484)/G7484*100,2)</f>
        <v>0.96</v>
      </c>
      <c r="K7485" s="3" t="str">
        <f aca="false">B7485&amp;"_"&amp;C7485</f>
        <v>15_2025-11-07</v>
      </c>
    </row>
    <row r="7486" customFormat="false" ht="15" hidden="false" customHeight="false" outlineLevel="0" collapsed="false">
      <c r="A7486" s="3" t="n">
        <v>7485</v>
      </c>
      <c r="B7486" s="3" t="n">
        <v>15</v>
      </c>
      <c r="C7486" s="3" t="s">
        <v>541</v>
      </c>
      <c r="D7486" s="4" t="n">
        <v>277.96</v>
      </c>
      <c r="E7486" s="4" t="n">
        <v>279.2</v>
      </c>
      <c r="F7486" s="4" t="n">
        <v>276.39</v>
      </c>
      <c r="G7486" s="4" t="n">
        <v>278.13</v>
      </c>
      <c r="H7486" s="5" t="n">
        <v>6322619</v>
      </c>
      <c r="I7486" s="3"/>
      <c r="J7486" s="3" t="n">
        <f aca="false">ROUND((G7486-G7485)/G7485*100,2)</f>
        <v>0.94</v>
      </c>
      <c r="K7486" s="3" t="str">
        <f aca="false">B7486&amp;"_"&amp;C7486</f>
        <v>15_2025-11-10</v>
      </c>
    </row>
    <row r="7487" customFormat="false" ht="15" hidden="false" customHeight="false" outlineLevel="0" collapsed="false">
      <c r="A7487" s="3" t="n">
        <v>7486</v>
      </c>
      <c r="B7487" s="3" t="n">
        <v>15</v>
      </c>
      <c r="C7487" s="3" t="s">
        <v>542</v>
      </c>
      <c r="D7487" s="4" t="n">
        <v>281.18</v>
      </c>
      <c r="E7487" s="4" t="n">
        <v>283.16</v>
      </c>
      <c r="F7487" s="4" t="n">
        <v>280.97</v>
      </c>
      <c r="G7487" s="4" t="n">
        <v>281.54</v>
      </c>
      <c r="H7487" s="5" t="n">
        <v>952591</v>
      </c>
      <c r="I7487" s="3"/>
      <c r="J7487" s="3" t="n">
        <f aca="false">ROUND((G7487-G7486)/G7486*100,2)</f>
        <v>1.23</v>
      </c>
      <c r="K7487" s="3" t="str">
        <f aca="false">B7487&amp;"_"&amp;C7487</f>
        <v>15_2025-11-11</v>
      </c>
    </row>
    <row r="7488" customFormat="false" ht="15" hidden="false" customHeight="false" outlineLevel="0" collapsed="false">
      <c r="A7488" s="3" t="n">
        <v>7487</v>
      </c>
      <c r="B7488" s="3" t="n">
        <v>15</v>
      </c>
      <c r="C7488" s="3" t="s">
        <v>543</v>
      </c>
      <c r="D7488" s="4" t="n">
        <v>282.28</v>
      </c>
      <c r="E7488" s="4" t="n">
        <v>283.71</v>
      </c>
      <c r="F7488" s="4" t="n">
        <v>279.95</v>
      </c>
      <c r="G7488" s="4" t="n">
        <v>281.45</v>
      </c>
      <c r="H7488" s="5" t="n">
        <v>4223145</v>
      </c>
      <c r="I7488" s="3"/>
      <c r="J7488" s="3" t="n">
        <f aca="false">ROUND((G7488-G7487)/G7487*100,2)</f>
        <v>-0.03</v>
      </c>
      <c r="K7488" s="3" t="str">
        <f aca="false">B7488&amp;"_"&amp;C7488</f>
        <v>15_2025-11-12</v>
      </c>
    </row>
    <row r="7489" customFormat="false" ht="15" hidden="false" customHeight="false" outlineLevel="0" collapsed="false">
      <c r="A7489" s="3" t="n">
        <v>7488</v>
      </c>
      <c r="B7489" s="3" t="n">
        <v>15</v>
      </c>
      <c r="C7489" s="3" t="s">
        <v>544</v>
      </c>
      <c r="D7489" s="4" t="n">
        <v>282.53</v>
      </c>
      <c r="E7489" s="4" t="n">
        <v>283.2</v>
      </c>
      <c r="F7489" s="4" t="n">
        <v>280.98</v>
      </c>
      <c r="G7489" s="4" t="n">
        <v>282.18</v>
      </c>
      <c r="H7489" s="5" t="n">
        <v>7132061</v>
      </c>
      <c r="I7489" s="3"/>
      <c r="J7489" s="3" t="n">
        <f aca="false">ROUND((G7489-G7488)/G7488*100,2)</f>
        <v>0.26</v>
      </c>
      <c r="K7489" s="3" t="str">
        <f aca="false">B7489&amp;"_"&amp;C7489</f>
        <v>15_2025-11-13</v>
      </c>
    </row>
    <row r="7490" customFormat="false" ht="15" hidden="false" customHeight="false" outlineLevel="0" collapsed="false">
      <c r="A7490" s="3" t="n">
        <v>7489</v>
      </c>
      <c r="B7490" s="3" t="n">
        <v>15</v>
      </c>
      <c r="C7490" s="3" t="s">
        <v>545</v>
      </c>
      <c r="D7490" s="4" t="n">
        <v>284.52</v>
      </c>
      <c r="E7490" s="4" t="n">
        <v>285.62</v>
      </c>
      <c r="F7490" s="4" t="n">
        <v>283.95</v>
      </c>
      <c r="G7490" s="4" t="n">
        <v>284.27</v>
      </c>
      <c r="H7490" s="5" t="n">
        <v>7670118</v>
      </c>
      <c r="I7490" s="3"/>
      <c r="J7490" s="3" t="n">
        <f aca="false">ROUND((G7490-G7489)/G7489*100,2)</f>
        <v>0.74</v>
      </c>
      <c r="K7490" s="3" t="str">
        <f aca="false">B7490&amp;"_"&amp;C7490</f>
        <v>15_2025-11-14</v>
      </c>
    </row>
    <row r="7491" customFormat="false" ht="15" hidden="false" customHeight="false" outlineLevel="0" collapsed="false">
      <c r="A7491" s="3" t="n">
        <v>7490</v>
      </c>
      <c r="B7491" s="3" t="n">
        <v>15</v>
      </c>
      <c r="C7491" s="3" t="s">
        <v>546</v>
      </c>
      <c r="D7491" s="4" t="n">
        <v>285.28</v>
      </c>
      <c r="E7491" s="4" t="n">
        <v>285.99</v>
      </c>
      <c r="F7491" s="4" t="n">
        <v>284.56</v>
      </c>
      <c r="G7491" s="4" t="n">
        <v>285.2</v>
      </c>
      <c r="H7491" s="5" t="n">
        <v>7854648</v>
      </c>
      <c r="I7491" s="3"/>
      <c r="J7491" s="3" t="n">
        <f aca="false">ROUND((G7491-G7490)/G7490*100,2)</f>
        <v>0.33</v>
      </c>
      <c r="K7491" s="3" t="str">
        <f aca="false">B7491&amp;"_"&amp;C7491</f>
        <v>15_2025-11-17</v>
      </c>
    </row>
    <row r="7492" customFormat="false" ht="15" hidden="false" customHeight="false" outlineLevel="0" collapsed="false">
      <c r="A7492" s="3" t="n">
        <v>7491</v>
      </c>
      <c r="B7492" s="3" t="n">
        <v>15</v>
      </c>
      <c r="C7492" s="3" t="s">
        <v>547</v>
      </c>
      <c r="D7492" s="4" t="n">
        <v>286.36</v>
      </c>
      <c r="E7492" s="4" t="n">
        <v>287.32</v>
      </c>
      <c r="F7492" s="4" t="n">
        <v>284.37</v>
      </c>
      <c r="G7492" s="4" t="n">
        <v>285.76</v>
      </c>
      <c r="H7492" s="5" t="n">
        <v>7496416</v>
      </c>
      <c r="I7492" s="3"/>
      <c r="J7492" s="3" t="n">
        <f aca="false">ROUND((G7492-G7491)/G7491*100,2)</f>
        <v>0.2</v>
      </c>
      <c r="K7492" s="3" t="str">
        <f aca="false">B7492&amp;"_"&amp;C7492</f>
        <v>15_2025-11-18</v>
      </c>
    </row>
    <row r="7493" customFormat="false" ht="15" hidden="false" customHeight="false" outlineLevel="0" collapsed="false">
      <c r="A7493" s="3" t="n">
        <v>7492</v>
      </c>
      <c r="B7493" s="3" t="n">
        <v>15</v>
      </c>
      <c r="C7493" s="3" t="s">
        <v>548</v>
      </c>
      <c r="D7493" s="4" t="n">
        <v>287.06</v>
      </c>
      <c r="E7493" s="4" t="n">
        <v>288.03</v>
      </c>
      <c r="F7493" s="4" t="n">
        <v>285.42</v>
      </c>
      <c r="G7493" s="4" t="n">
        <v>287.95</v>
      </c>
      <c r="H7493" s="5" t="n">
        <v>4032832</v>
      </c>
      <c r="I7493" s="3"/>
      <c r="J7493" s="3" t="n">
        <f aca="false">ROUND((G7493-G7492)/G7492*100,2)</f>
        <v>0.77</v>
      </c>
      <c r="K7493" s="3" t="str">
        <f aca="false">B7493&amp;"_"&amp;C7493</f>
        <v>15_2025-11-19</v>
      </c>
    </row>
    <row r="7494" customFormat="false" ht="15" hidden="false" customHeight="false" outlineLevel="0" collapsed="false">
      <c r="A7494" s="3" t="n">
        <v>7493</v>
      </c>
      <c r="B7494" s="3" t="n">
        <v>15</v>
      </c>
      <c r="C7494" s="3" t="s">
        <v>549</v>
      </c>
      <c r="D7494" s="4" t="n">
        <v>289.83</v>
      </c>
      <c r="E7494" s="4" t="n">
        <v>289.97</v>
      </c>
      <c r="F7494" s="4" t="n">
        <v>288.25</v>
      </c>
      <c r="G7494" s="4" t="n">
        <v>288.73</v>
      </c>
      <c r="H7494" s="5" t="n">
        <v>1982623</v>
      </c>
      <c r="I7494" s="3"/>
      <c r="J7494" s="3" t="n">
        <f aca="false">ROUND((G7494-G7493)/G7493*100,2)</f>
        <v>0.27</v>
      </c>
      <c r="K7494" s="3" t="str">
        <f aca="false">B7494&amp;"_"&amp;C7494</f>
        <v>15_2025-11-20</v>
      </c>
    </row>
    <row r="7495" customFormat="false" ht="15" hidden="false" customHeight="false" outlineLevel="0" collapsed="false">
      <c r="A7495" s="3" t="n">
        <v>7494</v>
      </c>
      <c r="B7495" s="3" t="n">
        <v>15</v>
      </c>
      <c r="C7495" s="3" t="s">
        <v>550</v>
      </c>
      <c r="D7495" s="4" t="n">
        <v>289.68</v>
      </c>
      <c r="E7495" s="4" t="n">
        <v>291.88</v>
      </c>
      <c r="F7495" s="4" t="n">
        <v>288.63</v>
      </c>
      <c r="G7495" s="4" t="n">
        <v>290.8</v>
      </c>
      <c r="H7495" s="5" t="n">
        <v>7655375</v>
      </c>
      <c r="I7495" s="3"/>
      <c r="J7495" s="3" t="n">
        <f aca="false">ROUND((G7495-G7494)/G7494*100,2)</f>
        <v>0.72</v>
      </c>
      <c r="K7495" s="3" t="str">
        <f aca="false">B7495&amp;"_"&amp;C7495</f>
        <v>15_2025-11-21</v>
      </c>
    </row>
    <row r="7496" customFormat="false" ht="15" hidden="false" customHeight="false" outlineLevel="0" collapsed="false">
      <c r="A7496" s="3" t="n">
        <v>7495</v>
      </c>
      <c r="B7496" s="3" t="n">
        <v>15</v>
      </c>
      <c r="C7496" s="3" t="s">
        <v>551</v>
      </c>
      <c r="D7496" s="4" t="n">
        <v>292.25</v>
      </c>
      <c r="E7496" s="4" t="n">
        <v>293.54</v>
      </c>
      <c r="F7496" s="4" t="n">
        <v>290.76</v>
      </c>
      <c r="G7496" s="4" t="n">
        <v>291.44</v>
      </c>
      <c r="H7496" s="5" t="n">
        <v>3483530</v>
      </c>
      <c r="I7496" s="3"/>
      <c r="J7496" s="3" t="n">
        <f aca="false">ROUND((G7496-G7495)/G7495*100,2)</f>
        <v>0.22</v>
      </c>
      <c r="K7496" s="3" t="str">
        <f aca="false">B7496&amp;"_"&amp;C7496</f>
        <v>15_2025-11-24</v>
      </c>
    </row>
    <row r="7497" customFormat="false" ht="15" hidden="false" customHeight="false" outlineLevel="0" collapsed="false">
      <c r="A7497" s="3" t="n">
        <v>7496</v>
      </c>
      <c r="B7497" s="3" t="n">
        <v>15</v>
      </c>
      <c r="C7497" s="3" t="s">
        <v>552</v>
      </c>
      <c r="D7497" s="4" t="n">
        <v>290.54</v>
      </c>
      <c r="E7497" s="4" t="n">
        <v>291.62</v>
      </c>
      <c r="F7497" s="4" t="n">
        <v>290.23</v>
      </c>
      <c r="G7497" s="4" t="n">
        <v>291.61</v>
      </c>
      <c r="H7497" s="5" t="n">
        <v>5389788</v>
      </c>
      <c r="I7497" s="3"/>
      <c r="J7497" s="3" t="n">
        <f aca="false">ROUND((G7497-G7496)/G7496*100,2)</f>
        <v>0.06</v>
      </c>
      <c r="K7497" s="3" t="str">
        <f aca="false">B7497&amp;"_"&amp;C7497</f>
        <v>15_2025-11-25</v>
      </c>
    </row>
    <row r="7498" customFormat="false" ht="15" hidden="false" customHeight="false" outlineLevel="0" collapsed="false">
      <c r="A7498" s="3" t="n">
        <v>7497</v>
      </c>
      <c r="B7498" s="3" t="n">
        <v>15</v>
      </c>
      <c r="C7498" s="3" t="s">
        <v>553</v>
      </c>
      <c r="D7498" s="4" t="n">
        <v>292.14</v>
      </c>
      <c r="E7498" s="4" t="n">
        <v>293.7</v>
      </c>
      <c r="F7498" s="4" t="n">
        <v>290.59</v>
      </c>
      <c r="G7498" s="4" t="n">
        <v>291.38</v>
      </c>
      <c r="H7498" s="5" t="n">
        <v>4425767</v>
      </c>
      <c r="I7498" s="3"/>
      <c r="J7498" s="3" t="n">
        <f aca="false">ROUND((G7498-G7497)/G7497*100,2)</f>
        <v>-0.08</v>
      </c>
      <c r="K7498" s="3" t="str">
        <f aca="false">B7498&amp;"_"&amp;C7498</f>
        <v>15_2025-11-26</v>
      </c>
    </row>
    <row r="7499" customFormat="false" ht="15" hidden="false" customHeight="false" outlineLevel="0" collapsed="false">
      <c r="A7499" s="3" t="n">
        <v>7498</v>
      </c>
      <c r="B7499" s="3" t="n">
        <v>15</v>
      </c>
      <c r="C7499" s="3" t="s">
        <v>554</v>
      </c>
      <c r="D7499" s="4" t="n">
        <v>292.94</v>
      </c>
      <c r="E7499" s="4" t="n">
        <v>293.87</v>
      </c>
      <c r="F7499" s="4" t="n">
        <v>292.55</v>
      </c>
      <c r="G7499" s="4" t="n">
        <v>292.86</v>
      </c>
      <c r="H7499" s="5" t="n">
        <v>2232773</v>
      </c>
      <c r="I7499" s="3"/>
      <c r="J7499" s="3" t="n">
        <f aca="false">ROUND((G7499-G7498)/G7498*100,2)</f>
        <v>0.51</v>
      </c>
      <c r="K7499" s="3" t="str">
        <f aca="false">B7499&amp;"_"&amp;C7499</f>
        <v>15_2025-11-27</v>
      </c>
    </row>
    <row r="7500" customFormat="false" ht="15" hidden="false" customHeight="false" outlineLevel="0" collapsed="false">
      <c r="A7500" s="3" t="n">
        <v>7499</v>
      </c>
      <c r="B7500" s="3" t="n">
        <v>15</v>
      </c>
      <c r="C7500" s="3" t="s">
        <v>555</v>
      </c>
      <c r="D7500" s="4" t="n">
        <v>291.73</v>
      </c>
      <c r="E7500" s="4" t="n">
        <v>293.38</v>
      </c>
      <c r="F7500" s="4" t="n">
        <v>290.56</v>
      </c>
      <c r="G7500" s="4" t="n">
        <v>290.83</v>
      </c>
      <c r="H7500" s="5" t="n">
        <v>6385026</v>
      </c>
      <c r="I7500" s="3"/>
      <c r="J7500" s="3" t="n">
        <f aca="false">ROUND((G7500-G7499)/G7499*100,2)</f>
        <v>-0.69</v>
      </c>
      <c r="K7500" s="3" t="str">
        <f aca="false">B7500&amp;"_"&amp;C7500</f>
        <v>15_2025-11-28</v>
      </c>
    </row>
    <row r="7501" customFormat="false" ht="15" hidden="false" customHeight="false" outlineLevel="0" collapsed="false">
      <c r="A7501" s="3" t="n">
        <v>7500</v>
      </c>
      <c r="B7501" s="3" t="n">
        <v>15</v>
      </c>
      <c r="C7501" s="3" t="s">
        <v>556</v>
      </c>
      <c r="D7501" s="4" t="n">
        <v>290.73</v>
      </c>
      <c r="E7501" s="4" t="n">
        <v>291.65</v>
      </c>
      <c r="F7501" s="4" t="n">
        <v>289.94</v>
      </c>
      <c r="G7501" s="4" t="n">
        <v>291.41</v>
      </c>
      <c r="H7501" s="5" t="n">
        <v>5592511</v>
      </c>
      <c r="I7501" s="3"/>
      <c r="J7501" s="3" t="n">
        <f aca="false">ROUND((G7501-G7500)/G7500*100,2)</f>
        <v>0.2</v>
      </c>
      <c r="K7501" s="3" t="str">
        <f aca="false">B7501&amp;"_"&amp;C7501</f>
        <v>15_2025-12-01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557</v>
      </c>
      <c r="B1" s="1" t="s">
        <v>0</v>
      </c>
      <c r="C1" s="1" t="s">
        <v>48</v>
      </c>
      <c r="D1" s="1" t="s">
        <v>558</v>
      </c>
      <c r="E1" s="1" t="s">
        <v>559</v>
      </c>
      <c r="F1" s="1" t="s">
        <v>560</v>
      </c>
      <c r="G1" s="1" t="s">
        <v>4</v>
      </c>
      <c r="H1" s="1" t="s">
        <v>561</v>
      </c>
    </row>
    <row r="2" customFormat="false" ht="15" hidden="false" customHeight="false" outlineLevel="0" collapsed="false">
      <c r="A2" s="3" t="n">
        <v>1</v>
      </c>
      <c r="B2" s="3" t="n">
        <v>5</v>
      </c>
      <c r="C2" s="3" t="s">
        <v>57</v>
      </c>
      <c r="D2" s="3" t="s">
        <v>562</v>
      </c>
      <c r="E2" s="3" t="n">
        <v>928</v>
      </c>
      <c r="F2" s="4" t="n">
        <v>306.03</v>
      </c>
      <c r="G2" s="3" t="s">
        <v>8</v>
      </c>
      <c r="H2" s="4" t="n">
        <f aca="false">ROUND(E2*F2,2)</f>
        <v>283995.84</v>
      </c>
    </row>
    <row r="3" customFormat="false" ht="15" hidden="false" customHeight="false" outlineLevel="0" collapsed="false">
      <c r="A3" s="3" t="n">
        <v>2</v>
      </c>
      <c r="B3" s="3" t="n">
        <v>11</v>
      </c>
      <c r="C3" s="3" t="s">
        <v>57</v>
      </c>
      <c r="D3" s="3" t="s">
        <v>562</v>
      </c>
      <c r="E3" s="3" t="n">
        <v>4521</v>
      </c>
      <c r="F3" s="4" t="n">
        <v>119.88</v>
      </c>
      <c r="G3" s="3" t="s">
        <v>34</v>
      </c>
      <c r="H3" s="4" t="n">
        <f aca="false">ROUND(E3*F3,2)</f>
        <v>541977.48</v>
      </c>
    </row>
    <row r="4" customFormat="false" ht="15" hidden="false" customHeight="false" outlineLevel="0" collapsed="false">
      <c r="A4" s="3" t="n">
        <v>3</v>
      </c>
      <c r="B4" s="3" t="n">
        <v>14</v>
      </c>
      <c r="C4" s="3" t="s">
        <v>57</v>
      </c>
      <c r="D4" s="3" t="s">
        <v>563</v>
      </c>
      <c r="E4" s="3" t="n">
        <v>4018</v>
      </c>
      <c r="F4" s="4" t="n">
        <v>109.75</v>
      </c>
      <c r="G4" s="3" t="s">
        <v>41</v>
      </c>
      <c r="H4" s="4" t="n">
        <f aca="false">ROUND(E4*F4,2)</f>
        <v>440975.5</v>
      </c>
    </row>
    <row r="5" customFormat="false" ht="15" hidden="false" customHeight="false" outlineLevel="0" collapsed="false">
      <c r="A5" s="3" t="n">
        <v>4</v>
      </c>
      <c r="B5" s="3" t="n">
        <v>6</v>
      </c>
      <c r="C5" s="3" t="s">
        <v>57</v>
      </c>
      <c r="D5" s="3" t="s">
        <v>563</v>
      </c>
      <c r="E5" s="3" t="n">
        <v>1932</v>
      </c>
      <c r="F5" s="4" t="n">
        <v>275.89</v>
      </c>
      <c r="G5" s="3" t="s">
        <v>8</v>
      </c>
      <c r="H5" s="4" t="n">
        <f aca="false">ROUND(E5*F5,2)</f>
        <v>533019.48</v>
      </c>
    </row>
    <row r="6" customFormat="false" ht="15" hidden="false" customHeight="false" outlineLevel="0" collapsed="false">
      <c r="A6" s="3" t="n">
        <v>5</v>
      </c>
      <c r="B6" s="3" t="n">
        <v>9</v>
      </c>
      <c r="C6" s="3" t="s">
        <v>57</v>
      </c>
      <c r="D6" s="3" t="s">
        <v>563</v>
      </c>
      <c r="E6" s="3" t="n">
        <v>2560</v>
      </c>
      <c r="F6" s="4" t="n">
        <v>194.24</v>
      </c>
      <c r="G6" s="3" t="s">
        <v>8</v>
      </c>
      <c r="H6" s="4" t="n">
        <f aca="false">ROUND(E6*F6,2)</f>
        <v>497254.4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s">
        <v>57</v>
      </c>
      <c r="D7" s="3" t="s">
        <v>563</v>
      </c>
      <c r="E7" s="3" t="n">
        <v>4483</v>
      </c>
      <c r="F7" s="4" t="n">
        <v>305.58</v>
      </c>
      <c r="G7" s="3" t="s">
        <v>8</v>
      </c>
      <c r="H7" s="4" t="n">
        <f aca="false">ROUND(E7*F7,2)</f>
        <v>1369915.14</v>
      </c>
    </row>
    <row r="8" customFormat="false" ht="15" hidden="false" customHeight="false" outlineLevel="0" collapsed="false">
      <c r="A8" s="3" t="n">
        <v>7</v>
      </c>
      <c r="B8" s="3" t="n">
        <v>8</v>
      </c>
      <c r="C8" s="3" t="s">
        <v>57</v>
      </c>
      <c r="D8" s="3" t="s">
        <v>562</v>
      </c>
      <c r="E8" s="3" t="n">
        <v>2218</v>
      </c>
      <c r="F8" s="4" t="n">
        <v>71.68</v>
      </c>
      <c r="G8" s="3" t="s">
        <v>8</v>
      </c>
      <c r="H8" s="4" t="n">
        <f aca="false">ROUND(E8*F8,2)</f>
        <v>158986.24</v>
      </c>
    </row>
    <row r="9" customFormat="false" ht="15" hidden="false" customHeight="false" outlineLevel="0" collapsed="false">
      <c r="A9" s="3" t="n">
        <v>8</v>
      </c>
      <c r="B9" s="3" t="n">
        <v>4</v>
      </c>
      <c r="C9" s="3" t="s">
        <v>57</v>
      </c>
      <c r="D9" s="3" t="s">
        <v>563</v>
      </c>
      <c r="E9" s="3" t="n">
        <v>3377</v>
      </c>
      <c r="F9" s="4" t="n">
        <v>122.73</v>
      </c>
      <c r="G9" s="3" t="s">
        <v>8</v>
      </c>
      <c r="H9" s="4" t="n">
        <f aca="false">ROUND(E9*F9,2)</f>
        <v>414459.21</v>
      </c>
    </row>
    <row r="10" customFormat="false" ht="15" hidden="false" customHeight="false" outlineLevel="0" collapsed="false">
      <c r="A10" s="3" t="n">
        <v>9</v>
      </c>
      <c r="B10" s="3" t="n">
        <v>14</v>
      </c>
      <c r="C10" s="3" t="s">
        <v>57</v>
      </c>
      <c r="D10" s="3" t="s">
        <v>562</v>
      </c>
      <c r="E10" s="3" t="n">
        <v>3926</v>
      </c>
      <c r="F10" s="4" t="n">
        <v>109.8</v>
      </c>
      <c r="G10" s="3" t="s">
        <v>41</v>
      </c>
      <c r="H10" s="4" t="n">
        <f aca="false">ROUND(E10*F10,2)</f>
        <v>431074.8</v>
      </c>
    </row>
    <row r="11" customFormat="false" ht="15" hidden="false" customHeight="false" outlineLevel="0" collapsed="false">
      <c r="A11" s="3" t="n">
        <v>10</v>
      </c>
      <c r="B11" s="3" t="n">
        <v>6</v>
      </c>
      <c r="C11" s="3" t="s">
        <v>57</v>
      </c>
      <c r="D11" s="3" t="s">
        <v>563</v>
      </c>
      <c r="E11" s="3" t="n">
        <v>149</v>
      </c>
      <c r="F11" s="4" t="n">
        <v>275.3</v>
      </c>
      <c r="G11" s="3" t="s">
        <v>8</v>
      </c>
      <c r="H11" s="4" t="n">
        <f aca="false">ROUND(E11*F11,2)</f>
        <v>41019.7</v>
      </c>
    </row>
    <row r="12" customFormat="false" ht="15" hidden="false" customHeight="false" outlineLevel="0" collapsed="false">
      <c r="A12" s="3" t="n">
        <v>11</v>
      </c>
      <c r="B12" s="3" t="n">
        <v>15</v>
      </c>
      <c r="C12" s="3" t="s">
        <v>57</v>
      </c>
      <c r="D12" s="3" t="s">
        <v>563</v>
      </c>
      <c r="E12" s="3" t="n">
        <v>4467</v>
      </c>
      <c r="F12" s="4" t="n">
        <v>274.7</v>
      </c>
      <c r="G12" s="3" t="s">
        <v>46</v>
      </c>
      <c r="H12" s="4" t="n">
        <f aca="false">ROUND(E12*F12,2)</f>
        <v>1227084.9</v>
      </c>
    </row>
    <row r="13" customFormat="false" ht="15" hidden="false" customHeight="false" outlineLevel="0" collapsed="false">
      <c r="A13" s="3" t="n">
        <v>12</v>
      </c>
      <c r="B13" s="3" t="n">
        <v>8</v>
      </c>
      <c r="C13" s="3" t="s">
        <v>57</v>
      </c>
      <c r="D13" s="3" t="s">
        <v>563</v>
      </c>
      <c r="E13" s="3" t="n">
        <v>326</v>
      </c>
      <c r="F13" s="4" t="n">
        <v>71.36</v>
      </c>
      <c r="G13" s="3" t="s">
        <v>8</v>
      </c>
      <c r="H13" s="4" t="n">
        <f aca="false">ROUND(E13*F13,2)</f>
        <v>23263.36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s">
        <v>57</v>
      </c>
      <c r="D14" s="3" t="s">
        <v>563</v>
      </c>
      <c r="E14" s="3" t="n">
        <v>3817</v>
      </c>
      <c r="F14" s="4" t="n">
        <v>221.22</v>
      </c>
      <c r="G14" s="3" t="s">
        <v>38</v>
      </c>
      <c r="H14" s="4" t="n">
        <f aca="false">ROUND(E14*F14,2)</f>
        <v>844396.74</v>
      </c>
    </row>
    <row r="15" customFormat="false" ht="15" hidden="false" customHeight="false" outlineLevel="0" collapsed="false">
      <c r="A15" s="3" t="n">
        <v>14</v>
      </c>
      <c r="B15" s="3" t="n">
        <v>10</v>
      </c>
      <c r="C15" s="3" t="s">
        <v>57</v>
      </c>
      <c r="D15" s="3" t="s">
        <v>562</v>
      </c>
      <c r="E15" s="3" t="n">
        <v>1552</v>
      </c>
      <c r="F15" s="4" t="n">
        <v>49.47</v>
      </c>
      <c r="G15" s="3" t="s">
        <v>8</v>
      </c>
      <c r="H15" s="4" t="n">
        <f aca="false">ROUND(E15*F15,2)</f>
        <v>76777.44</v>
      </c>
    </row>
    <row r="16" customFormat="false" ht="15" hidden="false" customHeight="false" outlineLevel="0" collapsed="false">
      <c r="A16" s="3" t="n">
        <v>15</v>
      </c>
      <c r="B16" s="3" t="n">
        <v>13</v>
      </c>
      <c r="C16" s="3" t="s">
        <v>57</v>
      </c>
      <c r="D16" s="3" t="s">
        <v>562</v>
      </c>
      <c r="E16" s="3" t="n">
        <v>788</v>
      </c>
      <c r="F16" s="4" t="n">
        <v>48.44</v>
      </c>
      <c r="G16" s="3" t="s">
        <v>41</v>
      </c>
      <c r="H16" s="4" t="n">
        <f aca="false">ROUND(E16*F16,2)</f>
        <v>38170.72</v>
      </c>
    </row>
    <row r="17" customFormat="false" ht="15" hidden="false" customHeight="false" outlineLevel="0" collapsed="false">
      <c r="A17" s="3" t="n">
        <v>16</v>
      </c>
      <c r="B17" s="3" t="n">
        <v>2</v>
      </c>
      <c r="C17" s="3" t="s">
        <v>57</v>
      </c>
      <c r="D17" s="3" t="s">
        <v>562</v>
      </c>
      <c r="E17" s="3" t="n">
        <v>2980</v>
      </c>
      <c r="F17" s="4" t="n">
        <v>49.36</v>
      </c>
      <c r="G17" s="3" t="s">
        <v>8</v>
      </c>
      <c r="H17" s="4" t="n">
        <f aca="false">ROUND(E17*F17,2)</f>
        <v>147092.8</v>
      </c>
    </row>
    <row r="18" customFormat="false" ht="15" hidden="false" customHeight="false" outlineLevel="0" collapsed="false">
      <c r="A18" s="3" t="n">
        <v>17</v>
      </c>
      <c r="B18" s="3" t="n">
        <v>12</v>
      </c>
      <c r="C18" s="3" t="s">
        <v>57</v>
      </c>
      <c r="D18" s="3" t="s">
        <v>562</v>
      </c>
      <c r="E18" s="3" t="n">
        <v>2326</v>
      </c>
      <c r="F18" s="4" t="n">
        <v>220.19</v>
      </c>
      <c r="G18" s="3" t="s">
        <v>38</v>
      </c>
      <c r="H18" s="4" t="n">
        <f aca="false">ROUND(E18*F18,2)</f>
        <v>512161.94</v>
      </c>
    </row>
    <row r="19" customFormat="false" ht="15" hidden="false" customHeight="false" outlineLevel="0" collapsed="false">
      <c r="A19" s="3" t="n">
        <v>18</v>
      </c>
      <c r="B19" s="3" t="n">
        <v>4</v>
      </c>
      <c r="C19" s="3" t="s">
        <v>57</v>
      </c>
      <c r="D19" s="3" t="s">
        <v>562</v>
      </c>
      <c r="E19" s="3" t="n">
        <v>3080</v>
      </c>
      <c r="F19" s="4" t="n">
        <v>122.5</v>
      </c>
      <c r="G19" s="3" t="s">
        <v>8</v>
      </c>
      <c r="H19" s="4" t="n">
        <f aca="false">ROUND(E19*F19,2)</f>
        <v>377300</v>
      </c>
    </row>
    <row r="20" customFormat="false" ht="15" hidden="false" customHeight="false" outlineLevel="0" collapsed="false">
      <c r="A20" s="3" t="n">
        <v>19</v>
      </c>
      <c r="B20" s="3" t="n">
        <v>10</v>
      </c>
      <c r="C20" s="3" t="s">
        <v>57</v>
      </c>
      <c r="D20" s="3" t="s">
        <v>563</v>
      </c>
      <c r="E20" s="3" t="n">
        <v>2177</v>
      </c>
      <c r="F20" s="4" t="n">
        <v>49.44</v>
      </c>
      <c r="G20" s="3" t="s">
        <v>8</v>
      </c>
      <c r="H20" s="4" t="n">
        <f aca="false">ROUND(E20*F20,2)</f>
        <v>107630.88</v>
      </c>
    </row>
    <row r="21" customFormat="false" ht="15" hidden="false" customHeight="false" outlineLevel="0" collapsed="false">
      <c r="A21" s="3" t="n">
        <v>20</v>
      </c>
      <c r="B21" s="3" t="n">
        <v>1</v>
      </c>
      <c r="C21" s="3" t="s">
        <v>57</v>
      </c>
      <c r="D21" s="3" t="s">
        <v>562</v>
      </c>
      <c r="E21" s="3" t="n">
        <v>2569</v>
      </c>
      <c r="F21" s="4" t="n">
        <v>271.31</v>
      </c>
      <c r="G21" s="3" t="s">
        <v>8</v>
      </c>
      <c r="H21" s="4" t="n">
        <f aca="false">ROUND(E21*F21,2)</f>
        <v>696995.39</v>
      </c>
    </row>
    <row r="22" customFormat="false" ht="15" hidden="false" customHeight="false" outlineLevel="0" collapsed="false">
      <c r="A22" s="3" t="n">
        <v>21</v>
      </c>
      <c r="B22" s="3" t="n">
        <v>2</v>
      </c>
      <c r="C22" s="3" t="s">
        <v>57</v>
      </c>
      <c r="D22" s="3" t="s">
        <v>562</v>
      </c>
      <c r="E22" s="3" t="n">
        <v>1720</v>
      </c>
      <c r="F22" s="4" t="n">
        <v>49.16</v>
      </c>
      <c r="G22" s="3" t="s">
        <v>8</v>
      </c>
      <c r="H22" s="4" t="n">
        <f aca="false">ROUND(E22*F22,2)</f>
        <v>84555.2</v>
      </c>
    </row>
    <row r="23" customFormat="false" ht="15" hidden="false" customHeight="false" outlineLevel="0" collapsed="false">
      <c r="A23" s="3" t="n">
        <v>22</v>
      </c>
      <c r="B23" s="3" t="n">
        <v>1</v>
      </c>
      <c r="C23" s="3" t="s">
        <v>57</v>
      </c>
      <c r="D23" s="3" t="s">
        <v>563</v>
      </c>
      <c r="E23" s="3" t="n">
        <v>1372</v>
      </c>
      <c r="F23" s="4" t="n">
        <v>272.25</v>
      </c>
      <c r="G23" s="3" t="s">
        <v>8</v>
      </c>
      <c r="H23" s="4" t="n">
        <f aca="false">ROUND(E23*F23,2)</f>
        <v>373527</v>
      </c>
    </row>
    <row r="24" customFormat="false" ht="15" hidden="false" customHeight="false" outlineLevel="0" collapsed="false">
      <c r="A24" s="3" t="n">
        <v>23</v>
      </c>
      <c r="B24" s="3" t="n">
        <v>13</v>
      </c>
      <c r="C24" s="3" t="s">
        <v>57</v>
      </c>
      <c r="D24" s="3" t="s">
        <v>563</v>
      </c>
      <c r="E24" s="3" t="n">
        <v>456</v>
      </c>
      <c r="F24" s="4" t="n">
        <v>48.45</v>
      </c>
      <c r="G24" s="3" t="s">
        <v>41</v>
      </c>
      <c r="H24" s="4" t="n">
        <f aca="false">ROUND(E24*F24,2)</f>
        <v>22093.2</v>
      </c>
    </row>
    <row r="25" customFormat="false" ht="15" hidden="false" customHeight="false" outlineLevel="0" collapsed="false">
      <c r="A25" s="3" t="n">
        <v>24</v>
      </c>
      <c r="B25" s="3" t="n">
        <v>4</v>
      </c>
      <c r="C25" s="3" t="s">
        <v>57</v>
      </c>
      <c r="D25" s="3" t="s">
        <v>562</v>
      </c>
      <c r="E25" s="3" t="n">
        <v>3186</v>
      </c>
      <c r="F25" s="4" t="n">
        <v>122.55</v>
      </c>
      <c r="G25" s="3" t="s">
        <v>8</v>
      </c>
      <c r="H25" s="4" t="n">
        <f aca="false">ROUND(E25*F25,2)</f>
        <v>390444.3</v>
      </c>
    </row>
    <row r="26" customFormat="false" ht="15" hidden="false" customHeight="false" outlineLevel="0" collapsed="false">
      <c r="A26" s="3" t="n">
        <v>25</v>
      </c>
      <c r="B26" s="3" t="n">
        <v>3</v>
      </c>
      <c r="C26" s="3" t="s">
        <v>57</v>
      </c>
      <c r="D26" s="3" t="s">
        <v>563</v>
      </c>
      <c r="E26" s="3" t="n">
        <v>3275</v>
      </c>
      <c r="F26" s="4" t="n">
        <v>135.99</v>
      </c>
      <c r="G26" s="3" t="s">
        <v>8</v>
      </c>
      <c r="H26" s="4" t="n">
        <f aca="false">ROUND(E26*F26,2)</f>
        <v>445367.25</v>
      </c>
    </row>
    <row r="27" customFormat="false" ht="15" hidden="false" customHeight="false" outlineLevel="0" collapsed="false">
      <c r="A27" s="3" t="n">
        <v>26</v>
      </c>
      <c r="B27" s="3" t="n">
        <v>4</v>
      </c>
      <c r="C27" s="3" t="s">
        <v>57</v>
      </c>
      <c r="D27" s="3" t="s">
        <v>562</v>
      </c>
      <c r="E27" s="3" t="n">
        <v>968</v>
      </c>
      <c r="F27" s="4" t="n">
        <v>122.28</v>
      </c>
      <c r="G27" s="3" t="s">
        <v>8</v>
      </c>
      <c r="H27" s="4" t="n">
        <f aca="false">ROUND(E27*F27,2)</f>
        <v>118367.04</v>
      </c>
    </row>
    <row r="28" customFormat="false" ht="15" hidden="false" customHeight="false" outlineLevel="0" collapsed="false">
      <c r="A28" s="3" t="n">
        <v>27</v>
      </c>
      <c r="B28" s="3" t="n">
        <v>5</v>
      </c>
      <c r="C28" s="3" t="s">
        <v>57</v>
      </c>
      <c r="D28" s="3" t="s">
        <v>562</v>
      </c>
      <c r="E28" s="3" t="n">
        <v>4513</v>
      </c>
      <c r="F28" s="4" t="n">
        <v>307.23</v>
      </c>
      <c r="G28" s="3" t="s">
        <v>8</v>
      </c>
      <c r="H28" s="4" t="n">
        <f aca="false">ROUND(E28*F28,2)</f>
        <v>1386528.99</v>
      </c>
    </row>
    <row r="29" customFormat="false" ht="15" hidden="false" customHeight="false" outlineLevel="0" collapsed="false">
      <c r="A29" s="3" t="n">
        <v>28</v>
      </c>
      <c r="B29" s="3" t="n">
        <v>4</v>
      </c>
      <c r="C29" s="3" t="s">
        <v>57</v>
      </c>
      <c r="D29" s="3" t="s">
        <v>562</v>
      </c>
      <c r="E29" s="3" t="n">
        <v>73</v>
      </c>
      <c r="F29" s="4" t="n">
        <v>122.05</v>
      </c>
      <c r="G29" s="3" t="s">
        <v>8</v>
      </c>
      <c r="H29" s="4" t="n">
        <f aca="false">ROUND(E29*F29,2)</f>
        <v>8909.65</v>
      </c>
    </row>
    <row r="30" customFormat="false" ht="15" hidden="false" customHeight="false" outlineLevel="0" collapsed="false">
      <c r="A30" s="3" t="n">
        <v>29</v>
      </c>
      <c r="B30" s="3" t="n">
        <v>2</v>
      </c>
      <c r="C30" s="3" t="s">
        <v>57</v>
      </c>
      <c r="D30" s="3" t="s">
        <v>563</v>
      </c>
      <c r="E30" s="3" t="n">
        <v>1001</v>
      </c>
      <c r="F30" s="4" t="n">
        <v>49.24</v>
      </c>
      <c r="G30" s="3" t="s">
        <v>8</v>
      </c>
      <c r="H30" s="4" t="n">
        <f aca="false">ROUND(E30*F30,2)</f>
        <v>49289.24</v>
      </c>
    </row>
    <row r="31" customFormat="false" ht="15" hidden="false" customHeight="false" outlineLevel="0" collapsed="false">
      <c r="A31" s="3" t="n">
        <v>30</v>
      </c>
      <c r="B31" s="3" t="n">
        <v>10</v>
      </c>
      <c r="C31" s="3" t="s">
        <v>57</v>
      </c>
      <c r="D31" s="3" t="s">
        <v>563</v>
      </c>
      <c r="E31" s="3" t="n">
        <v>2602</v>
      </c>
      <c r="F31" s="4" t="n">
        <v>49.57</v>
      </c>
      <c r="G31" s="3" t="s">
        <v>8</v>
      </c>
      <c r="H31" s="4" t="n">
        <f aca="false">ROUND(E31*F31,2)</f>
        <v>128981.14</v>
      </c>
    </row>
    <row r="32" customFormat="false" ht="15" hidden="false" customHeight="false" outlineLevel="0" collapsed="false">
      <c r="A32" s="3" t="n">
        <v>31</v>
      </c>
      <c r="B32" s="3" t="n">
        <v>1</v>
      </c>
      <c r="C32" s="3" t="s">
        <v>58</v>
      </c>
      <c r="D32" s="3" t="s">
        <v>563</v>
      </c>
      <c r="E32" s="3" t="n">
        <v>912</v>
      </c>
      <c r="F32" s="4" t="n">
        <v>278.1</v>
      </c>
      <c r="G32" s="3" t="s">
        <v>8</v>
      </c>
      <c r="H32" s="4" t="n">
        <f aca="false">ROUND(E32*F32,2)</f>
        <v>253627.2</v>
      </c>
    </row>
    <row r="33" customFormat="false" ht="15" hidden="false" customHeight="false" outlineLevel="0" collapsed="false">
      <c r="A33" s="3" t="n">
        <v>32</v>
      </c>
      <c r="B33" s="3" t="n">
        <v>11</v>
      </c>
      <c r="C33" s="3" t="s">
        <v>58</v>
      </c>
      <c r="D33" s="3" t="s">
        <v>563</v>
      </c>
      <c r="E33" s="3" t="n">
        <v>246</v>
      </c>
      <c r="F33" s="4" t="n">
        <v>119.48</v>
      </c>
      <c r="G33" s="3" t="s">
        <v>34</v>
      </c>
      <c r="H33" s="4" t="n">
        <f aca="false">ROUND(E33*F33,2)</f>
        <v>29392.08</v>
      </c>
    </row>
    <row r="34" customFormat="false" ht="15" hidden="false" customHeight="false" outlineLevel="0" collapsed="false">
      <c r="A34" s="3" t="n">
        <v>33</v>
      </c>
      <c r="B34" s="3" t="n">
        <v>10</v>
      </c>
      <c r="C34" s="3" t="s">
        <v>58</v>
      </c>
      <c r="D34" s="3" t="s">
        <v>562</v>
      </c>
      <c r="E34" s="3" t="n">
        <v>56</v>
      </c>
      <c r="F34" s="4" t="n">
        <v>49.82</v>
      </c>
      <c r="G34" s="3" t="s">
        <v>8</v>
      </c>
      <c r="H34" s="4" t="n">
        <f aca="false">ROUND(E34*F34,2)</f>
        <v>2789.92</v>
      </c>
    </row>
    <row r="35" customFormat="false" ht="15" hidden="false" customHeight="false" outlineLevel="0" collapsed="false">
      <c r="A35" s="3" t="n">
        <v>34</v>
      </c>
      <c r="B35" s="3" t="n">
        <v>13</v>
      </c>
      <c r="C35" s="3" t="s">
        <v>58</v>
      </c>
      <c r="D35" s="3" t="s">
        <v>563</v>
      </c>
      <c r="E35" s="3" t="n">
        <v>3393</v>
      </c>
      <c r="F35" s="4" t="n">
        <v>48.49</v>
      </c>
      <c r="G35" s="3" t="s">
        <v>41</v>
      </c>
      <c r="H35" s="4" t="n">
        <f aca="false">ROUND(E35*F35,2)</f>
        <v>164526.57</v>
      </c>
    </row>
    <row r="36" customFormat="false" ht="15" hidden="false" customHeight="false" outlineLevel="0" collapsed="false">
      <c r="A36" s="3" t="n">
        <v>35</v>
      </c>
      <c r="B36" s="3" t="n">
        <v>13</v>
      </c>
      <c r="C36" s="3" t="s">
        <v>58</v>
      </c>
      <c r="D36" s="3" t="s">
        <v>562</v>
      </c>
      <c r="E36" s="3" t="n">
        <v>2943</v>
      </c>
      <c r="F36" s="4" t="n">
        <v>48.31</v>
      </c>
      <c r="G36" s="3" t="s">
        <v>41</v>
      </c>
      <c r="H36" s="4" t="n">
        <f aca="false">ROUND(E36*F36,2)</f>
        <v>142176.33</v>
      </c>
    </row>
    <row r="37" customFormat="false" ht="15" hidden="false" customHeight="false" outlineLevel="0" collapsed="false">
      <c r="A37" s="3" t="n">
        <v>36</v>
      </c>
      <c r="B37" s="3" t="n">
        <v>7</v>
      </c>
      <c r="C37" s="3" t="s">
        <v>58</v>
      </c>
      <c r="D37" s="3" t="s">
        <v>562</v>
      </c>
      <c r="E37" s="3" t="n">
        <v>2998</v>
      </c>
      <c r="F37" s="4" t="n">
        <v>360.75</v>
      </c>
      <c r="G37" s="3" t="s">
        <v>8</v>
      </c>
      <c r="H37" s="4" t="n">
        <f aca="false">ROUND(E37*F37,2)</f>
        <v>1081528.5</v>
      </c>
    </row>
    <row r="38" customFormat="false" ht="15" hidden="false" customHeight="false" outlineLevel="0" collapsed="false">
      <c r="A38" s="3" t="n">
        <v>37</v>
      </c>
      <c r="B38" s="3" t="n">
        <v>2</v>
      </c>
      <c r="C38" s="3" t="s">
        <v>58</v>
      </c>
      <c r="D38" s="3" t="s">
        <v>563</v>
      </c>
      <c r="E38" s="3" t="n">
        <v>3550</v>
      </c>
      <c r="F38" s="4" t="n">
        <v>47.71</v>
      </c>
      <c r="G38" s="3" t="s">
        <v>8</v>
      </c>
      <c r="H38" s="4" t="n">
        <f aca="false">ROUND(E38*F38,2)</f>
        <v>169370.5</v>
      </c>
    </row>
    <row r="39" customFormat="false" ht="15" hidden="false" customHeight="false" outlineLevel="0" collapsed="false">
      <c r="A39" s="3" t="n">
        <v>38</v>
      </c>
      <c r="B39" s="3" t="n">
        <v>3</v>
      </c>
      <c r="C39" s="3" t="s">
        <v>58</v>
      </c>
      <c r="D39" s="3" t="s">
        <v>563</v>
      </c>
      <c r="E39" s="3" t="n">
        <v>906</v>
      </c>
      <c r="F39" s="4" t="n">
        <v>134.22</v>
      </c>
      <c r="G39" s="3" t="s">
        <v>8</v>
      </c>
      <c r="H39" s="4" t="n">
        <f aca="false">ROUND(E39*F39,2)</f>
        <v>121603.32</v>
      </c>
    </row>
    <row r="40" customFormat="false" ht="15" hidden="false" customHeight="false" outlineLevel="0" collapsed="false">
      <c r="A40" s="3" t="n">
        <v>39</v>
      </c>
      <c r="B40" s="3" t="n">
        <v>1</v>
      </c>
      <c r="C40" s="3" t="s">
        <v>58</v>
      </c>
      <c r="D40" s="3" t="s">
        <v>562</v>
      </c>
      <c r="E40" s="3" t="n">
        <v>1531</v>
      </c>
      <c r="F40" s="4" t="n">
        <v>278.44</v>
      </c>
      <c r="G40" s="3" t="s">
        <v>8</v>
      </c>
      <c r="H40" s="4" t="n">
        <f aca="false">ROUND(E40*F40,2)</f>
        <v>426291.64</v>
      </c>
    </row>
    <row r="41" customFormat="false" ht="15" hidden="false" customHeight="false" outlineLevel="0" collapsed="false">
      <c r="A41" s="3" t="n">
        <v>40</v>
      </c>
      <c r="B41" s="3" t="n">
        <v>9</v>
      </c>
      <c r="C41" s="3" t="s">
        <v>58</v>
      </c>
      <c r="D41" s="3" t="s">
        <v>563</v>
      </c>
      <c r="E41" s="3" t="n">
        <v>3933</v>
      </c>
      <c r="F41" s="4" t="n">
        <v>190.6</v>
      </c>
      <c r="G41" s="3" t="s">
        <v>8</v>
      </c>
      <c r="H41" s="4" t="n">
        <f aca="false">ROUND(E41*F41,2)</f>
        <v>749629.8</v>
      </c>
    </row>
    <row r="42" customFormat="false" ht="15" hidden="false" customHeight="false" outlineLevel="0" collapsed="false">
      <c r="A42" s="3" t="n">
        <v>41</v>
      </c>
      <c r="B42" s="3" t="n">
        <v>1</v>
      </c>
      <c r="C42" s="3" t="s">
        <v>58</v>
      </c>
      <c r="D42" s="3" t="s">
        <v>563</v>
      </c>
      <c r="E42" s="3" t="n">
        <v>3403</v>
      </c>
      <c r="F42" s="4" t="n">
        <v>277.64</v>
      </c>
      <c r="G42" s="3" t="s">
        <v>8</v>
      </c>
      <c r="H42" s="4" t="n">
        <f aca="false">ROUND(E42*F42,2)</f>
        <v>944808.92</v>
      </c>
    </row>
    <row r="43" customFormat="false" ht="15" hidden="false" customHeight="false" outlineLevel="0" collapsed="false">
      <c r="A43" s="3" t="n">
        <v>42</v>
      </c>
      <c r="B43" s="3" t="n">
        <v>7</v>
      </c>
      <c r="C43" s="3" t="s">
        <v>58</v>
      </c>
      <c r="D43" s="3" t="s">
        <v>562</v>
      </c>
      <c r="E43" s="3" t="n">
        <v>1390</v>
      </c>
      <c r="F43" s="4" t="n">
        <v>360.1</v>
      </c>
      <c r="G43" s="3" t="s">
        <v>8</v>
      </c>
      <c r="H43" s="4" t="n">
        <f aca="false">ROUND(E43*F43,2)</f>
        <v>500539</v>
      </c>
    </row>
    <row r="44" customFormat="false" ht="15" hidden="false" customHeight="false" outlineLevel="0" collapsed="false">
      <c r="A44" s="3" t="n">
        <v>43</v>
      </c>
      <c r="B44" s="3" t="n">
        <v>3</v>
      </c>
      <c r="C44" s="3" t="s">
        <v>58</v>
      </c>
      <c r="D44" s="3" t="s">
        <v>562</v>
      </c>
      <c r="E44" s="3" t="n">
        <v>3010</v>
      </c>
      <c r="F44" s="4" t="n">
        <v>134.74</v>
      </c>
      <c r="G44" s="3" t="s">
        <v>8</v>
      </c>
      <c r="H44" s="4" t="n">
        <f aca="false">ROUND(E44*F44,2)</f>
        <v>405567.4</v>
      </c>
    </row>
    <row r="45" customFormat="false" ht="15" hidden="false" customHeight="false" outlineLevel="0" collapsed="false">
      <c r="A45" s="3" t="n">
        <v>44</v>
      </c>
      <c r="B45" s="3" t="n">
        <v>8</v>
      </c>
      <c r="C45" s="3" t="s">
        <v>58</v>
      </c>
      <c r="D45" s="3" t="s">
        <v>563</v>
      </c>
      <c r="E45" s="3" t="n">
        <v>2365</v>
      </c>
      <c r="F45" s="4" t="n">
        <v>72.8</v>
      </c>
      <c r="G45" s="3" t="s">
        <v>8</v>
      </c>
      <c r="H45" s="4" t="n">
        <f aca="false">ROUND(E45*F45,2)</f>
        <v>172172</v>
      </c>
    </row>
    <row r="46" customFormat="false" ht="15" hidden="false" customHeight="false" outlineLevel="0" collapsed="false">
      <c r="A46" s="3" t="n">
        <v>45</v>
      </c>
      <c r="B46" s="3" t="n">
        <v>5</v>
      </c>
      <c r="C46" s="3" t="s">
        <v>58</v>
      </c>
      <c r="D46" s="3" t="s">
        <v>562</v>
      </c>
      <c r="E46" s="3" t="n">
        <v>3018</v>
      </c>
      <c r="F46" s="4" t="n">
        <v>306.29</v>
      </c>
      <c r="G46" s="3" t="s">
        <v>8</v>
      </c>
      <c r="H46" s="4" t="n">
        <f aca="false">ROUND(E46*F46,2)</f>
        <v>924383.22</v>
      </c>
    </row>
    <row r="47" customFormat="false" ht="15" hidden="false" customHeight="false" outlineLevel="0" collapsed="false">
      <c r="A47" s="3" t="n">
        <v>46</v>
      </c>
      <c r="B47" s="3" t="n">
        <v>8</v>
      </c>
      <c r="C47" s="3" t="s">
        <v>58</v>
      </c>
      <c r="D47" s="3" t="s">
        <v>563</v>
      </c>
      <c r="E47" s="3" t="n">
        <v>1579</v>
      </c>
      <c r="F47" s="4" t="n">
        <v>72.83</v>
      </c>
      <c r="G47" s="3" t="s">
        <v>8</v>
      </c>
      <c r="H47" s="4" t="n">
        <f aca="false">ROUND(E47*F47,2)</f>
        <v>114998.57</v>
      </c>
    </row>
    <row r="48" customFormat="false" ht="15" hidden="false" customHeight="false" outlineLevel="0" collapsed="false">
      <c r="A48" s="3" t="n">
        <v>47</v>
      </c>
      <c r="B48" s="3" t="n">
        <v>12</v>
      </c>
      <c r="C48" s="3" t="s">
        <v>58</v>
      </c>
      <c r="D48" s="3" t="s">
        <v>563</v>
      </c>
      <c r="E48" s="3" t="n">
        <v>4050</v>
      </c>
      <c r="F48" s="4" t="n">
        <v>221.35</v>
      </c>
      <c r="G48" s="3" t="s">
        <v>38</v>
      </c>
      <c r="H48" s="4" t="n">
        <f aca="false">ROUND(E48*F48,2)</f>
        <v>896467.5</v>
      </c>
    </row>
    <row r="49" customFormat="false" ht="15" hidden="false" customHeight="false" outlineLevel="0" collapsed="false">
      <c r="A49" s="3" t="n">
        <v>48</v>
      </c>
      <c r="B49" s="3" t="n">
        <v>11</v>
      </c>
      <c r="C49" s="3" t="s">
        <v>58</v>
      </c>
      <c r="D49" s="3" t="s">
        <v>563</v>
      </c>
      <c r="E49" s="3" t="n">
        <v>1347</v>
      </c>
      <c r="F49" s="4" t="n">
        <v>119.36</v>
      </c>
      <c r="G49" s="3" t="s">
        <v>34</v>
      </c>
      <c r="H49" s="4" t="n">
        <f aca="false">ROUND(E49*F49,2)</f>
        <v>160777.92</v>
      </c>
    </row>
    <row r="50" customFormat="false" ht="15" hidden="false" customHeight="false" outlineLevel="0" collapsed="false">
      <c r="A50" s="3" t="n">
        <v>49</v>
      </c>
      <c r="B50" s="3" t="n">
        <v>2</v>
      </c>
      <c r="C50" s="3" t="s">
        <v>58</v>
      </c>
      <c r="D50" s="3" t="s">
        <v>563</v>
      </c>
      <c r="E50" s="3" t="n">
        <v>4326</v>
      </c>
      <c r="F50" s="4" t="n">
        <v>47.77</v>
      </c>
      <c r="G50" s="3" t="s">
        <v>8</v>
      </c>
      <c r="H50" s="4" t="n">
        <f aca="false">ROUND(E50*F50,2)</f>
        <v>206653.02</v>
      </c>
    </row>
    <row r="51" customFormat="false" ht="15" hidden="false" customHeight="false" outlineLevel="0" collapsed="false">
      <c r="A51" s="3" t="n">
        <v>50</v>
      </c>
      <c r="B51" s="3" t="n">
        <v>15</v>
      </c>
      <c r="C51" s="3" t="s">
        <v>58</v>
      </c>
      <c r="D51" s="3" t="s">
        <v>562</v>
      </c>
      <c r="E51" s="3" t="n">
        <v>3295</v>
      </c>
      <c r="F51" s="4" t="n">
        <v>277.58</v>
      </c>
      <c r="G51" s="3" t="s">
        <v>46</v>
      </c>
      <c r="H51" s="4" t="n">
        <f aca="false">ROUND(E51*F51,2)</f>
        <v>914626.1</v>
      </c>
    </row>
    <row r="52" customFormat="false" ht="15" hidden="false" customHeight="false" outlineLevel="0" collapsed="false">
      <c r="A52" s="3" t="n">
        <v>51</v>
      </c>
      <c r="B52" s="3" t="n">
        <v>9</v>
      </c>
      <c r="C52" s="3" t="s">
        <v>58</v>
      </c>
      <c r="D52" s="3" t="s">
        <v>562</v>
      </c>
      <c r="E52" s="3" t="n">
        <v>818</v>
      </c>
      <c r="F52" s="4" t="n">
        <v>190.01</v>
      </c>
      <c r="G52" s="3" t="s">
        <v>8</v>
      </c>
      <c r="H52" s="4" t="n">
        <f aca="false">ROUND(E52*F52,2)</f>
        <v>155428.18</v>
      </c>
    </row>
    <row r="53" customFormat="false" ht="15" hidden="false" customHeight="false" outlineLevel="0" collapsed="false">
      <c r="A53" s="3" t="n">
        <v>52</v>
      </c>
      <c r="B53" s="3" t="n">
        <v>2</v>
      </c>
      <c r="C53" s="3" t="s">
        <v>58</v>
      </c>
      <c r="D53" s="3" t="s">
        <v>563</v>
      </c>
      <c r="E53" s="3" t="n">
        <v>938</v>
      </c>
      <c r="F53" s="4" t="n">
        <v>47.66</v>
      </c>
      <c r="G53" s="3" t="s">
        <v>8</v>
      </c>
      <c r="H53" s="4" t="n">
        <f aca="false">ROUND(E53*F53,2)</f>
        <v>44705.08</v>
      </c>
    </row>
    <row r="54" customFormat="false" ht="15" hidden="false" customHeight="false" outlineLevel="0" collapsed="false">
      <c r="A54" s="3" t="n">
        <v>53</v>
      </c>
      <c r="B54" s="3" t="n">
        <v>5</v>
      </c>
      <c r="C54" s="3" t="s">
        <v>58</v>
      </c>
      <c r="D54" s="3" t="s">
        <v>562</v>
      </c>
      <c r="E54" s="3" t="n">
        <v>2165</v>
      </c>
      <c r="F54" s="4" t="n">
        <v>305.63</v>
      </c>
      <c r="G54" s="3" t="s">
        <v>8</v>
      </c>
      <c r="H54" s="4" t="n">
        <f aca="false">ROUND(E54*F54,2)</f>
        <v>661688.95</v>
      </c>
    </row>
    <row r="55" customFormat="false" ht="15" hidden="false" customHeight="false" outlineLevel="0" collapsed="false">
      <c r="A55" s="3" t="n">
        <v>54</v>
      </c>
      <c r="B55" s="3" t="n">
        <v>5</v>
      </c>
      <c r="C55" s="3" t="s">
        <v>58</v>
      </c>
      <c r="D55" s="3" t="s">
        <v>563</v>
      </c>
      <c r="E55" s="3" t="n">
        <v>2994</v>
      </c>
      <c r="F55" s="4" t="n">
        <v>307.05</v>
      </c>
      <c r="G55" s="3" t="s">
        <v>8</v>
      </c>
      <c r="H55" s="4" t="n">
        <f aca="false">ROUND(E55*F55,2)</f>
        <v>919307.7</v>
      </c>
    </row>
    <row r="56" customFormat="false" ht="15" hidden="false" customHeight="false" outlineLevel="0" collapsed="false">
      <c r="A56" s="3" t="n">
        <v>55</v>
      </c>
      <c r="B56" s="3" t="n">
        <v>7</v>
      </c>
      <c r="C56" s="3" t="s">
        <v>58</v>
      </c>
      <c r="D56" s="3" t="s">
        <v>563</v>
      </c>
      <c r="E56" s="3" t="n">
        <v>1786</v>
      </c>
      <c r="F56" s="4" t="n">
        <v>359.62</v>
      </c>
      <c r="G56" s="3" t="s">
        <v>8</v>
      </c>
      <c r="H56" s="4" t="n">
        <f aca="false">ROUND(E56*F56,2)</f>
        <v>642281.32</v>
      </c>
    </row>
    <row r="57" customFormat="false" ht="15" hidden="false" customHeight="false" outlineLevel="0" collapsed="false">
      <c r="A57" s="3" t="n">
        <v>56</v>
      </c>
      <c r="B57" s="3" t="n">
        <v>11</v>
      </c>
      <c r="C57" s="3" t="s">
        <v>58</v>
      </c>
      <c r="D57" s="3" t="s">
        <v>562</v>
      </c>
      <c r="E57" s="3" t="n">
        <v>3644</v>
      </c>
      <c r="F57" s="4" t="n">
        <v>119.13</v>
      </c>
      <c r="G57" s="3" t="s">
        <v>34</v>
      </c>
      <c r="H57" s="4" t="n">
        <f aca="false">ROUND(E57*F57,2)</f>
        <v>434109.72</v>
      </c>
    </row>
    <row r="58" customFormat="false" ht="15" hidden="false" customHeight="false" outlineLevel="0" collapsed="false">
      <c r="A58" s="3" t="n">
        <v>57</v>
      </c>
      <c r="B58" s="3" t="n">
        <v>12</v>
      </c>
      <c r="C58" s="3" t="s">
        <v>58</v>
      </c>
      <c r="D58" s="3" t="s">
        <v>563</v>
      </c>
      <c r="E58" s="3" t="n">
        <v>2170</v>
      </c>
      <c r="F58" s="4" t="n">
        <v>220.55</v>
      </c>
      <c r="G58" s="3" t="s">
        <v>38</v>
      </c>
      <c r="H58" s="4" t="n">
        <f aca="false">ROUND(E58*F58,2)</f>
        <v>478593.5</v>
      </c>
    </row>
    <row r="59" customFormat="false" ht="15" hidden="false" customHeight="false" outlineLevel="0" collapsed="false">
      <c r="A59" s="3" t="n">
        <v>58</v>
      </c>
      <c r="B59" s="3" t="n">
        <v>15</v>
      </c>
      <c r="C59" s="3" t="s">
        <v>58</v>
      </c>
      <c r="D59" s="3" t="s">
        <v>562</v>
      </c>
      <c r="E59" s="3" t="n">
        <v>3367</v>
      </c>
      <c r="F59" s="4" t="n">
        <v>276.9</v>
      </c>
      <c r="G59" s="3" t="s">
        <v>46</v>
      </c>
      <c r="H59" s="4" t="n">
        <f aca="false">ROUND(E59*F59,2)</f>
        <v>932322.3</v>
      </c>
    </row>
    <row r="60" customFormat="false" ht="15" hidden="false" customHeight="false" outlineLevel="0" collapsed="false">
      <c r="A60" s="3" t="n">
        <v>59</v>
      </c>
      <c r="B60" s="3" t="n">
        <v>5</v>
      </c>
      <c r="C60" s="3" t="s">
        <v>59</v>
      </c>
      <c r="D60" s="3" t="s">
        <v>563</v>
      </c>
      <c r="E60" s="3" t="n">
        <v>448</v>
      </c>
      <c r="F60" s="4" t="n">
        <v>315.46</v>
      </c>
      <c r="G60" s="3" t="s">
        <v>8</v>
      </c>
      <c r="H60" s="4" t="n">
        <f aca="false">ROUND(E60*F60,2)</f>
        <v>141326.08</v>
      </c>
    </row>
    <row r="61" customFormat="false" ht="15" hidden="false" customHeight="false" outlineLevel="0" collapsed="false">
      <c r="A61" s="3" t="n">
        <v>60</v>
      </c>
      <c r="B61" s="3" t="n">
        <v>8</v>
      </c>
      <c r="C61" s="3" t="s">
        <v>59</v>
      </c>
      <c r="D61" s="3" t="s">
        <v>562</v>
      </c>
      <c r="E61" s="3" t="n">
        <v>1583</v>
      </c>
      <c r="F61" s="4" t="n">
        <v>72.65</v>
      </c>
      <c r="G61" s="3" t="s">
        <v>8</v>
      </c>
      <c r="H61" s="4" t="n">
        <f aca="false">ROUND(E61*F61,2)</f>
        <v>115004.95</v>
      </c>
    </row>
    <row r="62" customFormat="false" ht="15" hidden="false" customHeight="false" outlineLevel="0" collapsed="false">
      <c r="A62" s="3" t="n">
        <v>61</v>
      </c>
      <c r="B62" s="3" t="n">
        <v>15</v>
      </c>
      <c r="C62" s="3" t="s">
        <v>59</v>
      </c>
      <c r="D62" s="3" t="s">
        <v>562</v>
      </c>
      <c r="E62" s="3" t="n">
        <v>753</v>
      </c>
      <c r="F62" s="4" t="n">
        <v>278.02</v>
      </c>
      <c r="G62" s="3" t="s">
        <v>46</v>
      </c>
      <c r="H62" s="4" t="n">
        <f aca="false">ROUND(E62*F62,2)</f>
        <v>209349.06</v>
      </c>
    </row>
    <row r="63" customFormat="false" ht="15" hidden="false" customHeight="false" outlineLevel="0" collapsed="false">
      <c r="A63" s="3" t="n">
        <v>62</v>
      </c>
      <c r="B63" s="3" t="n">
        <v>7</v>
      </c>
      <c r="C63" s="3" t="s">
        <v>59</v>
      </c>
      <c r="D63" s="3" t="s">
        <v>562</v>
      </c>
      <c r="E63" s="3" t="n">
        <v>3790</v>
      </c>
      <c r="F63" s="4" t="n">
        <v>351.59</v>
      </c>
      <c r="G63" s="3" t="s">
        <v>8</v>
      </c>
      <c r="H63" s="4" t="n">
        <f aca="false">ROUND(E63*F63,2)</f>
        <v>1332526.1</v>
      </c>
    </row>
    <row r="64" customFormat="false" ht="15" hidden="false" customHeight="false" outlineLevel="0" collapsed="false">
      <c r="A64" s="3" t="n">
        <v>63</v>
      </c>
      <c r="B64" s="3" t="n">
        <v>2</v>
      </c>
      <c r="C64" s="3" t="s">
        <v>59</v>
      </c>
      <c r="D64" s="3" t="s">
        <v>562</v>
      </c>
      <c r="E64" s="3" t="n">
        <v>311</v>
      </c>
      <c r="F64" s="4" t="n">
        <v>47.82</v>
      </c>
      <c r="G64" s="3" t="s">
        <v>8</v>
      </c>
      <c r="H64" s="4" t="n">
        <f aca="false">ROUND(E64*F64,2)</f>
        <v>14872.02</v>
      </c>
    </row>
    <row r="65" customFormat="false" ht="15" hidden="false" customHeight="false" outlineLevel="0" collapsed="false">
      <c r="A65" s="3" t="n">
        <v>64</v>
      </c>
      <c r="B65" s="3" t="n">
        <v>11</v>
      </c>
      <c r="C65" s="3" t="s">
        <v>59</v>
      </c>
      <c r="D65" s="3" t="s">
        <v>562</v>
      </c>
      <c r="E65" s="3" t="n">
        <v>3712</v>
      </c>
      <c r="F65" s="4" t="n">
        <v>118.25</v>
      </c>
      <c r="G65" s="3" t="s">
        <v>34</v>
      </c>
      <c r="H65" s="4" t="n">
        <f aca="false">ROUND(E65*F65,2)</f>
        <v>438944</v>
      </c>
    </row>
    <row r="66" customFormat="false" ht="15" hidden="false" customHeight="false" outlineLevel="0" collapsed="false">
      <c r="A66" s="3" t="n">
        <v>65</v>
      </c>
      <c r="B66" s="3" t="n">
        <v>4</v>
      </c>
      <c r="C66" s="3" t="s">
        <v>59</v>
      </c>
      <c r="D66" s="3" t="s">
        <v>562</v>
      </c>
      <c r="E66" s="3" t="n">
        <v>4289</v>
      </c>
      <c r="F66" s="4" t="n">
        <v>122.76</v>
      </c>
      <c r="G66" s="3" t="s">
        <v>8</v>
      </c>
      <c r="H66" s="4" t="n">
        <f aca="false">ROUND(E66*F66,2)</f>
        <v>526517.64</v>
      </c>
    </row>
    <row r="67" customFormat="false" ht="15" hidden="false" customHeight="false" outlineLevel="0" collapsed="false">
      <c r="A67" s="3" t="n">
        <v>66</v>
      </c>
      <c r="B67" s="3" t="n">
        <v>11</v>
      </c>
      <c r="C67" s="3" t="s">
        <v>59</v>
      </c>
      <c r="D67" s="3" t="s">
        <v>562</v>
      </c>
      <c r="E67" s="3" t="n">
        <v>3737</v>
      </c>
      <c r="F67" s="4" t="n">
        <v>118.21</v>
      </c>
      <c r="G67" s="3" t="s">
        <v>34</v>
      </c>
      <c r="H67" s="4" t="n">
        <f aca="false">ROUND(E67*F67,2)</f>
        <v>441750.77</v>
      </c>
    </row>
    <row r="68" customFormat="false" ht="15" hidden="false" customHeight="false" outlineLevel="0" collapsed="false">
      <c r="A68" s="3" t="n">
        <v>67</v>
      </c>
      <c r="B68" s="3" t="n">
        <v>4</v>
      </c>
      <c r="C68" s="3" t="s">
        <v>59</v>
      </c>
      <c r="D68" s="3" t="s">
        <v>563</v>
      </c>
      <c r="E68" s="3" t="n">
        <v>3861</v>
      </c>
      <c r="F68" s="4" t="n">
        <v>122.72</v>
      </c>
      <c r="G68" s="3" t="s">
        <v>8</v>
      </c>
      <c r="H68" s="4" t="n">
        <f aca="false">ROUND(E68*F68,2)</f>
        <v>473821.92</v>
      </c>
    </row>
    <row r="69" customFormat="false" ht="15" hidden="false" customHeight="false" outlineLevel="0" collapsed="false">
      <c r="A69" s="3" t="n">
        <v>68</v>
      </c>
      <c r="B69" s="3" t="n">
        <v>6</v>
      </c>
      <c r="C69" s="3" t="s">
        <v>59</v>
      </c>
      <c r="D69" s="3" t="s">
        <v>563</v>
      </c>
      <c r="E69" s="3" t="n">
        <v>2136</v>
      </c>
      <c r="F69" s="4" t="n">
        <v>264.98</v>
      </c>
      <c r="G69" s="3" t="s">
        <v>8</v>
      </c>
      <c r="H69" s="4" t="n">
        <f aca="false">ROUND(E69*F69,2)</f>
        <v>565997.28</v>
      </c>
    </row>
    <row r="70" customFormat="false" ht="15" hidden="false" customHeight="false" outlineLevel="0" collapsed="false">
      <c r="A70" s="3" t="n">
        <v>69</v>
      </c>
      <c r="B70" s="3" t="n">
        <v>2</v>
      </c>
      <c r="C70" s="3" t="s">
        <v>59</v>
      </c>
      <c r="D70" s="3" t="s">
        <v>562</v>
      </c>
      <c r="E70" s="3" t="n">
        <v>2608</v>
      </c>
      <c r="F70" s="4" t="n">
        <v>47.87</v>
      </c>
      <c r="G70" s="3" t="s">
        <v>8</v>
      </c>
      <c r="H70" s="4" t="n">
        <f aca="false">ROUND(E70*F70,2)</f>
        <v>124844.96</v>
      </c>
    </row>
    <row r="71" customFormat="false" ht="15" hidden="false" customHeight="false" outlineLevel="0" collapsed="false">
      <c r="A71" s="3" t="n">
        <v>70</v>
      </c>
      <c r="B71" s="3" t="n">
        <v>3</v>
      </c>
      <c r="C71" s="3" t="s">
        <v>59</v>
      </c>
      <c r="D71" s="3" t="s">
        <v>563</v>
      </c>
      <c r="E71" s="3" t="n">
        <v>478</v>
      </c>
      <c r="F71" s="4" t="n">
        <v>133.74</v>
      </c>
      <c r="G71" s="3" t="s">
        <v>8</v>
      </c>
      <c r="H71" s="4" t="n">
        <f aca="false">ROUND(E71*F71,2)</f>
        <v>63927.72</v>
      </c>
    </row>
    <row r="72" customFormat="false" ht="15" hidden="false" customHeight="false" outlineLevel="0" collapsed="false">
      <c r="A72" s="3" t="n">
        <v>71</v>
      </c>
      <c r="B72" s="3" t="n">
        <v>14</v>
      </c>
      <c r="C72" s="3" t="s">
        <v>59</v>
      </c>
      <c r="D72" s="3" t="s">
        <v>563</v>
      </c>
      <c r="E72" s="3" t="n">
        <v>4539</v>
      </c>
      <c r="F72" s="4" t="n">
        <v>111.26</v>
      </c>
      <c r="G72" s="3" t="s">
        <v>41</v>
      </c>
      <c r="H72" s="4" t="n">
        <f aca="false">ROUND(E72*F72,2)</f>
        <v>505009.14</v>
      </c>
    </row>
    <row r="73" customFormat="false" ht="15" hidden="false" customHeight="false" outlineLevel="0" collapsed="false">
      <c r="A73" s="3" t="n">
        <v>72</v>
      </c>
      <c r="B73" s="3" t="n">
        <v>3</v>
      </c>
      <c r="C73" s="3" t="s">
        <v>59</v>
      </c>
      <c r="D73" s="3" t="s">
        <v>563</v>
      </c>
      <c r="E73" s="3" t="n">
        <v>625</v>
      </c>
      <c r="F73" s="4" t="n">
        <v>133.27</v>
      </c>
      <c r="G73" s="3" t="s">
        <v>8</v>
      </c>
      <c r="H73" s="4" t="n">
        <f aca="false">ROUND(E73*F73,2)</f>
        <v>83293.75</v>
      </c>
    </row>
    <row r="74" customFormat="false" ht="15" hidden="false" customHeight="false" outlineLevel="0" collapsed="false">
      <c r="A74" s="3" t="n">
        <v>73</v>
      </c>
      <c r="B74" s="3" t="n">
        <v>14</v>
      </c>
      <c r="C74" s="3" t="s">
        <v>59</v>
      </c>
      <c r="D74" s="3" t="s">
        <v>563</v>
      </c>
      <c r="E74" s="3" t="n">
        <v>1695</v>
      </c>
      <c r="F74" s="4" t="n">
        <v>110.9</v>
      </c>
      <c r="G74" s="3" t="s">
        <v>41</v>
      </c>
      <c r="H74" s="4" t="n">
        <f aca="false">ROUND(E74*F74,2)</f>
        <v>187975.5</v>
      </c>
    </row>
    <row r="75" customFormat="false" ht="15" hidden="false" customHeight="false" outlineLevel="0" collapsed="false">
      <c r="A75" s="3" t="n">
        <v>74</v>
      </c>
      <c r="B75" s="3" t="n">
        <v>12</v>
      </c>
      <c r="C75" s="3" t="s">
        <v>59</v>
      </c>
      <c r="D75" s="3" t="s">
        <v>562</v>
      </c>
      <c r="E75" s="3" t="n">
        <v>2491</v>
      </c>
      <c r="F75" s="4" t="n">
        <v>222.31</v>
      </c>
      <c r="G75" s="3" t="s">
        <v>38</v>
      </c>
      <c r="H75" s="4" t="n">
        <f aca="false">ROUND(E75*F75,2)</f>
        <v>553774.21</v>
      </c>
    </row>
    <row r="76" customFormat="false" ht="15" hidden="false" customHeight="false" outlineLevel="0" collapsed="false">
      <c r="A76" s="3" t="n">
        <v>75</v>
      </c>
      <c r="B76" s="3" t="n">
        <v>12</v>
      </c>
      <c r="C76" s="3" t="s">
        <v>59</v>
      </c>
      <c r="D76" s="3" t="s">
        <v>562</v>
      </c>
      <c r="E76" s="3" t="n">
        <v>1010</v>
      </c>
      <c r="F76" s="4" t="n">
        <v>221.37</v>
      </c>
      <c r="G76" s="3" t="s">
        <v>38</v>
      </c>
      <c r="H76" s="4" t="n">
        <f aca="false">ROUND(E76*F76,2)</f>
        <v>223583.7</v>
      </c>
    </row>
    <row r="77" customFormat="false" ht="15" hidden="false" customHeight="false" outlineLevel="0" collapsed="false">
      <c r="A77" s="3" t="n">
        <v>76</v>
      </c>
      <c r="B77" s="3" t="n">
        <v>8</v>
      </c>
      <c r="C77" s="3" t="s">
        <v>59</v>
      </c>
      <c r="D77" s="3" t="s">
        <v>563</v>
      </c>
      <c r="E77" s="3" t="n">
        <v>2399</v>
      </c>
      <c r="F77" s="4" t="n">
        <v>72.83</v>
      </c>
      <c r="G77" s="3" t="s">
        <v>8</v>
      </c>
      <c r="H77" s="4" t="n">
        <f aca="false">ROUND(E77*F77,2)</f>
        <v>174719.17</v>
      </c>
    </row>
    <row r="78" customFormat="false" ht="15" hidden="false" customHeight="false" outlineLevel="0" collapsed="false">
      <c r="A78" s="3" t="n">
        <v>77</v>
      </c>
      <c r="B78" s="3" t="n">
        <v>7</v>
      </c>
      <c r="C78" s="3" t="s">
        <v>59</v>
      </c>
      <c r="D78" s="3" t="s">
        <v>562</v>
      </c>
      <c r="E78" s="3" t="n">
        <v>2260</v>
      </c>
      <c r="F78" s="4" t="n">
        <v>353.46</v>
      </c>
      <c r="G78" s="3" t="s">
        <v>8</v>
      </c>
      <c r="H78" s="4" t="n">
        <f aca="false">ROUND(E78*F78,2)</f>
        <v>798819.6</v>
      </c>
    </row>
    <row r="79" customFormat="false" ht="15" hidden="false" customHeight="false" outlineLevel="0" collapsed="false">
      <c r="A79" s="3" t="n">
        <v>78</v>
      </c>
      <c r="B79" s="3" t="n">
        <v>9</v>
      </c>
      <c r="C79" s="3" t="s">
        <v>59</v>
      </c>
      <c r="D79" s="3" t="s">
        <v>562</v>
      </c>
      <c r="E79" s="3" t="n">
        <v>1049</v>
      </c>
      <c r="F79" s="4" t="n">
        <v>187.86</v>
      </c>
      <c r="G79" s="3" t="s">
        <v>8</v>
      </c>
      <c r="H79" s="4" t="n">
        <f aca="false">ROUND(E79*F79,2)</f>
        <v>197065.14</v>
      </c>
    </row>
    <row r="80" customFormat="false" ht="15" hidden="false" customHeight="false" outlineLevel="0" collapsed="false">
      <c r="A80" s="3" t="n">
        <v>79</v>
      </c>
      <c r="B80" s="3" t="n">
        <v>14</v>
      </c>
      <c r="C80" s="3" t="s">
        <v>59</v>
      </c>
      <c r="D80" s="3" t="s">
        <v>562</v>
      </c>
      <c r="E80" s="3" t="n">
        <v>3495</v>
      </c>
      <c r="F80" s="4" t="n">
        <v>111.31</v>
      </c>
      <c r="G80" s="3" t="s">
        <v>41</v>
      </c>
      <c r="H80" s="4" t="n">
        <f aca="false">ROUND(E80*F80,2)</f>
        <v>389028.45</v>
      </c>
    </row>
    <row r="81" customFormat="false" ht="15" hidden="false" customHeight="false" outlineLevel="0" collapsed="false">
      <c r="A81" s="3" t="n">
        <v>80</v>
      </c>
      <c r="B81" s="3" t="n">
        <v>15</v>
      </c>
      <c r="C81" s="3" t="s">
        <v>59</v>
      </c>
      <c r="D81" s="3" t="s">
        <v>563</v>
      </c>
      <c r="E81" s="3" t="n">
        <v>1044</v>
      </c>
      <c r="F81" s="4" t="n">
        <v>277.7</v>
      </c>
      <c r="G81" s="3" t="s">
        <v>46</v>
      </c>
      <c r="H81" s="4" t="n">
        <f aca="false">ROUND(E81*F81,2)</f>
        <v>289918.8</v>
      </c>
    </row>
    <row r="82" customFormat="false" ht="15" hidden="false" customHeight="false" outlineLevel="0" collapsed="false">
      <c r="A82" s="3" t="n">
        <v>81</v>
      </c>
      <c r="B82" s="3" t="n">
        <v>13</v>
      </c>
      <c r="C82" s="3" t="s">
        <v>59</v>
      </c>
      <c r="D82" s="3" t="s">
        <v>562</v>
      </c>
      <c r="E82" s="3" t="n">
        <v>3472</v>
      </c>
      <c r="F82" s="4" t="n">
        <v>48.86</v>
      </c>
      <c r="G82" s="3" t="s">
        <v>41</v>
      </c>
      <c r="H82" s="4" t="n">
        <f aca="false">ROUND(E82*F82,2)</f>
        <v>169641.92</v>
      </c>
    </row>
    <row r="83" customFormat="false" ht="15" hidden="false" customHeight="false" outlineLevel="0" collapsed="false">
      <c r="A83" s="3" t="n">
        <v>82</v>
      </c>
      <c r="B83" s="3" t="n">
        <v>5</v>
      </c>
      <c r="C83" s="3" t="s">
        <v>59</v>
      </c>
      <c r="D83" s="3" t="s">
        <v>563</v>
      </c>
      <c r="E83" s="3" t="n">
        <v>459</v>
      </c>
      <c r="F83" s="4" t="n">
        <v>314.86</v>
      </c>
      <c r="G83" s="3" t="s">
        <v>8</v>
      </c>
      <c r="H83" s="4" t="n">
        <f aca="false">ROUND(E83*F83,2)</f>
        <v>144520.74</v>
      </c>
    </row>
    <row r="84" customFormat="false" ht="15" hidden="false" customHeight="false" outlineLevel="0" collapsed="false">
      <c r="A84" s="3" t="n">
        <v>83</v>
      </c>
      <c r="B84" s="3" t="n">
        <v>13</v>
      </c>
      <c r="C84" s="3" t="s">
        <v>59</v>
      </c>
      <c r="D84" s="3" t="s">
        <v>563</v>
      </c>
      <c r="E84" s="3" t="n">
        <v>811</v>
      </c>
      <c r="F84" s="4" t="n">
        <v>48.78</v>
      </c>
      <c r="G84" s="3" t="s">
        <v>41</v>
      </c>
      <c r="H84" s="4" t="n">
        <f aca="false">ROUND(E84*F84,2)</f>
        <v>39560.58</v>
      </c>
    </row>
    <row r="85" customFormat="false" ht="15" hidden="false" customHeight="false" outlineLevel="0" collapsed="false">
      <c r="A85" s="3" t="n">
        <v>84</v>
      </c>
      <c r="B85" s="3" t="n">
        <v>6</v>
      </c>
      <c r="C85" s="3" t="s">
        <v>59</v>
      </c>
      <c r="D85" s="3" t="s">
        <v>562</v>
      </c>
      <c r="E85" s="3" t="n">
        <v>1960</v>
      </c>
      <c r="F85" s="4" t="n">
        <v>265.41</v>
      </c>
      <c r="G85" s="3" t="s">
        <v>8</v>
      </c>
      <c r="H85" s="4" t="n">
        <f aca="false">ROUND(E85*F85,2)</f>
        <v>520203.6</v>
      </c>
    </row>
    <row r="86" customFormat="false" ht="15" hidden="false" customHeight="false" outlineLevel="0" collapsed="false">
      <c r="A86" s="3" t="n">
        <v>85</v>
      </c>
      <c r="B86" s="3" t="n">
        <v>12</v>
      </c>
      <c r="C86" s="3" t="s">
        <v>59</v>
      </c>
      <c r="D86" s="3" t="s">
        <v>563</v>
      </c>
      <c r="E86" s="3" t="n">
        <v>3212</v>
      </c>
      <c r="F86" s="4" t="n">
        <v>221.46</v>
      </c>
      <c r="G86" s="3" t="s">
        <v>38</v>
      </c>
      <c r="H86" s="4" t="n">
        <f aca="false">ROUND(E86*F86,2)</f>
        <v>711329.52</v>
      </c>
    </row>
    <row r="87" customFormat="false" ht="15" hidden="false" customHeight="false" outlineLevel="0" collapsed="false">
      <c r="A87" s="3" t="n">
        <v>86</v>
      </c>
      <c r="B87" s="3" t="n">
        <v>2</v>
      </c>
      <c r="C87" s="3" t="s">
        <v>59</v>
      </c>
      <c r="D87" s="3" t="s">
        <v>563</v>
      </c>
      <c r="E87" s="3" t="n">
        <v>2358</v>
      </c>
      <c r="F87" s="4" t="n">
        <v>47.91</v>
      </c>
      <c r="G87" s="3" t="s">
        <v>8</v>
      </c>
      <c r="H87" s="4" t="n">
        <f aca="false">ROUND(E87*F87,2)</f>
        <v>112971.78</v>
      </c>
    </row>
    <row r="88" customFormat="false" ht="15" hidden="false" customHeight="false" outlineLevel="0" collapsed="false">
      <c r="A88" s="3" t="n">
        <v>87</v>
      </c>
      <c r="B88" s="3" t="n">
        <v>6</v>
      </c>
      <c r="C88" s="3" t="s">
        <v>59</v>
      </c>
      <c r="D88" s="3" t="s">
        <v>562</v>
      </c>
      <c r="E88" s="3" t="n">
        <v>1923</v>
      </c>
      <c r="F88" s="4" t="n">
        <v>265.12</v>
      </c>
      <c r="G88" s="3" t="s">
        <v>8</v>
      </c>
      <c r="H88" s="4" t="n">
        <f aca="false">ROUND(E88*F88,2)</f>
        <v>509825.76</v>
      </c>
    </row>
    <row r="89" customFormat="false" ht="15" hidden="false" customHeight="false" outlineLevel="0" collapsed="false">
      <c r="A89" s="3" t="n">
        <v>88</v>
      </c>
      <c r="B89" s="3" t="n">
        <v>7</v>
      </c>
      <c r="C89" s="3" t="s">
        <v>59</v>
      </c>
      <c r="D89" s="3" t="s">
        <v>563</v>
      </c>
      <c r="E89" s="3" t="n">
        <v>4765</v>
      </c>
      <c r="F89" s="4" t="n">
        <v>353.21</v>
      </c>
      <c r="G89" s="3" t="s">
        <v>8</v>
      </c>
      <c r="H89" s="4" t="n">
        <f aca="false">ROUND(E89*F89,2)</f>
        <v>1683045.65</v>
      </c>
    </row>
    <row r="90" customFormat="false" ht="15" hidden="false" customHeight="false" outlineLevel="0" collapsed="false">
      <c r="A90" s="3" t="n">
        <v>89</v>
      </c>
      <c r="B90" s="3" t="n">
        <v>7</v>
      </c>
      <c r="C90" s="3" t="s">
        <v>60</v>
      </c>
      <c r="D90" s="3" t="s">
        <v>562</v>
      </c>
      <c r="E90" s="3" t="n">
        <v>2660</v>
      </c>
      <c r="F90" s="4" t="n">
        <v>350.4</v>
      </c>
      <c r="G90" s="3" t="s">
        <v>8</v>
      </c>
      <c r="H90" s="4" t="n">
        <f aca="false">ROUND(E90*F90,2)</f>
        <v>932064</v>
      </c>
    </row>
    <row r="91" customFormat="false" ht="15" hidden="false" customHeight="false" outlineLevel="0" collapsed="false">
      <c r="A91" s="3" t="n">
        <v>90</v>
      </c>
      <c r="B91" s="3" t="n">
        <v>5</v>
      </c>
      <c r="C91" s="3" t="s">
        <v>60</v>
      </c>
      <c r="D91" s="3" t="s">
        <v>562</v>
      </c>
      <c r="E91" s="3" t="n">
        <v>797</v>
      </c>
      <c r="F91" s="4" t="n">
        <v>319.02</v>
      </c>
      <c r="G91" s="3" t="s">
        <v>8</v>
      </c>
      <c r="H91" s="4" t="n">
        <f aca="false">ROUND(E91*F91,2)</f>
        <v>254258.94</v>
      </c>
    </row>
    <row r="92" customFormat="false" ht="15" hidden="false" customHeight="false" outlineLevel="0" collapsed="false">
      <c r="A92" s="3" t="n">
        <v>91</v>
      </c>
      <c r="B92" s="3" t="n">
        <v>4</v>
      </c>
      <c r="C92" s="3" t="s">
        <v>60</v>
      </c>
      <c r="D92" s="3" t="s">
        <v>563</v>
      </c>
      <c r="E92" s="3" t="n">
        <v>863</v>
      </c>
      <c r="F92" s="4" t="n">
        <v>124.95</v>
      </c>
      <c r="G92" s="3" t="s">
        <v>8</v>
      </c>
      <c r="H92" s="4" t="n">
        <f aca="false">ROUND(E92*F92,2)</f>
        <v>107831.85</v>
      </c>
    </row>
    <row r="93" customFormat="false" ht="15" hidden="false" customHeight="false" outlineLevel="0" collapsed="false">
      <c r="A93" s="3" t="n">
        <v>92</v>
      </c>
      <c r="B93" s="3" t="n">
        <v>11</v>
      </c>
      <c r="C93" s="3" t="s">
        <v>60</v>
      </c>
      <c r="D93" s="3" t="s">
        <v>563</v>
      </c>
      <c r="E93" s="3" t="n">
        <v>3493</v>
      </c>
      <c r="F93" s="4" t="n">
        <v>119.73</v>
      </c>
      <c r="G93" s="3" t="s">
        <v>34</v>
      </c>
      <c r="H93" s="4" t="n">
        <f aca="false">ROUND(E93*F93,2)</f>
        <v>418216.89</v>
      </c>
    </row>
    <row r="94" customFormat="false" ht="15" hidden="false" customHeight="false" outlineLevel="0" collapsed="false">
      <c r="A94" s="3" t="n">
        <v>93</v>
      </c>
      <c r="B94" s="3" t="n">
        <v>13</v>
      </c>
      <c r="C94" s="3" t="s">
        <v>60</v>
      </c>
      <c r="D94" s="3" t="s">
        <v>562</v>
      </c>
      <c r="E94" s="3" t="n">
        <v>871</v>
      </c>
      <c r="F94" s="4" t="n">
        <v>49.25</v>
      </c>
      <c r="G94" s="3" t="s">
        <v>41</v>
      </c>
      <c r="H94" s="4" t="n">
        <f aca="false">ROUND(E94*F94,2)</f>
        <v>42896.75</v>
      </c>
    </row>
    <row r="95" customFormat="false" ht="15" hidden="false" customHeight="false" outlineLevel="0" collapsed="false">
      <c r="A95" s="3" t="n">
        <v>94</v>
      </c>
      <c r="B95" s="3" t="n">
        <v>1</v>
      </c>
      <c r="C95" s="3" t="s">
        <v>60</v>
      </c>
      <c r="D95" s="3" t="s">
        <v>563</v>
      </c>
      <c r="E95" s="3" t="n">
        <v>4460</v>
      </c>
      <c r="F95" s="4" t="n">
        <v>281.36</v>
      </c>
      <c r="G95" s="3" t="s">
        <v>8</v>
      </c>
      <c r="H95" s="4" t="n">
        <f aca="false">ROUND(E95*F95,2)</f>
        <v>1254865.6</v>
      </c>
    </row>
    <row r="96" customFormat="false" ht="15" hidden="false" customHeight="false" outlineLevel="0" collapsed="false">
      <c r="A96" s="3" t="n">
        <v>95</v>
      </c>
      <c r="B96" s="3" t="n">
        <v>11</v>
      </c>
      <c r="C96" s="3" t="s">
        <v>60</v>
      </c>
      <c r="D96" s="3" t="s">
        <v>562</v>
      </c>
      <c r="E96" s="3" t="n">
        <v>3971</v>
      </c>
      <c r="F96" s="4" t="n">
        <v>119.59</v>
      </c>
      <c r="G96" s="3" t="s">
        <v>34</v>
      </c>
      <c r="H96" s="4" t="n">
        <f aca="false">ROUND(E96*F96,2)</f>
        <v>474891.89</v>
      </c>
    </row>
    <row r="97" customFormat="false" ht="15" hidden="false" customHeight="false" outlineLevel="0" collapsed="false">
      <c r="A97" s="3" t="n">
        <v>96</v>
      </c>
      <c r="B97" s="3" t="n">
        <v>10</v>
      </c>
      <c r="C97" s="3" t="s">
        <v>60</v>
      </c>
      <c r="D97" s="3" t="s">
        <v>563</v>
      </c>
      <c r="E97" s="3" t="n">
        <v>3719</v>
      </c>
      <c r="F97" s="4" t="n">
        <v>49.68</v>
      </c>
      <c r="G97" s="3" t="s">
        <v>8</v>
      </c>
      <c r="H97" s="4" t="n">
        <f aca="false">ROUND(E97*F97,2)</f>
        <v>184759.92</v>
      </c>
    </row>
    <row r="98" customFormat="false" ht="15" hidden="false" customHeight="false" outlineLevel="0" collapsed="false">
      <c r="A98" s="3" t="n">
        <v>97</v>
      </c>
      <c r="B98" s="3" t="n">
        <v>1</v>
      </c>
      <c r="C98" s="3" t="s">
        <v>60</v>
      </c>
      <c r="D98" s="3" t="s">
        <v>562</v>
      </c>
      <c r="E98" s="3" t="n">
        <v>4576</v>
      </c>
      <c r="F98" s="4" t="n">
        <v>281.7</v>
      </c>
      <c r="G98" s="3" t="s">
        <v>8</v>
      </c>
      <c r="H98" s="4" t="n">
        <f aca="false">ROUND(E98*F98,2)</f>
        <v>1289059.2</v>
      </c>
    </row>
    <row r="99" customFormat="false" ht="15" hidden="false" customHeight="false" outlineLevel="0" collapsed="false">
      <c r="A99" s="3" t="n">
        <v>98</v>
      </c>
      <c r="B99" s="3" t="n">
        <v>9</v>
      </c>
      <c r="C99" s="3" t="s">
        <v>60</v>
      </c>
      <c r="D99" s="3" t="s">
        <v>562</v>
      </c>
      <c r="E99" s="3" t="n">
        <v>122</v>
      </c>
      <c r="F99" s="4" t="n">
        <v>190.02</v>
      </c>
      <c r="G99" s="3" t="s">
        <v>8</v>
      </c>
      <c r="H99" s="4" t="n">
        <f aca="false">ROUND(E99*F99,2)</f>
        <v>23182.44</v>
      </c>
    </row>
    <row r="100" customFormat="false" ht="15" hidden="false" customHeight="false" outlineLevel="0" collapsed="false">
      <c r="A100" s="3" t="n">
        <v>99</v>
      </c>
      <c r="B100" s="3" t="n">
        <v>12</v>
      </c>
      <c r="C100" s="3" t="s">
        <v>60</v>
      </c>
      <c r="D100" s="3" t="s">
        <v>563</v>
      </c>
      <c r="E100" s="3" t="n">
        <v>2289</v>
      </c>
      <c r="F100" s="4" t="n">
        <v>220.94</v>
      </c>
      <c r="G100" s="3" t="s">
        <v>38</v>
      </c>
      <c r="H100" s="4" t="n">
        <f aca="false">ROUND(E100*F100,2)</f>
        <v>505731.66</v>
      </c>
    </row>
    <row r="101" customFormat="false" ht="15" hidden="false" customHeight="false" outlineLevel="0" collapsed="false">
      <c r="A101" s="3" t="n">
        <v>100</v>
      </c>
      <c r="B101" s="3" t="n">
        <v>8</v>
      </c>
      <c r="C101" s="3" t="s">
        <v>60</v>
      </c>
      <c r="D101" s="3" t="s">
        <v>563</v>
      </c>
      <c r="E101" s="3" t="n">
        <v>4092</v>
      </c>
      <c r="F101" s="4" t="n">
        <v>72.37</v>
      </c>
      <c r="G101" s="3" t="s">
        <v>8</v>
      </c>
      <c r="H101" s="4" t="n">
        <f aca="false">ROUND(E101*F101,2)</f>
        <v>296138.04</v>
      </c>
    </row>
    <row r="102" customFormat="false" ht="15" hidden="false" customHeight="false" outlineLevel="0" collapsed="false">
      <c r="A102" s="3" t="n">
        <v>101</v>
      </c>
      <c r="B102" s="3" t="n">
        <v>5</v>
      </c>
      <c r="C102" s="3" t="s">
        <v>60</v>
      </c>
      <c r="D102" s="3" t="s">
        <v>562</v>
      </c>
      <c r="E102" s="3" t="n">
        <v>3050</v>
      </c>
      <c r="F102" s="4" t="n">
        <v>319.58</v>
      </c>
      <c r="G102" s="3" t="s">
        <v>8</v>
      </c>
      <c r="H102" s="4" t="n">
        <f aca="false">ROUND(E102*F102,2)</f>
        <v>974719</v>
      </c>
    </row>
    <row r="103" customFormat="false" ht="15" hidden="false" customHeight="false" outlineLevel="0" collapsed="false">
      <c r="A103" s="3" t="n">
        <v>102</v>
      </c>
      <c r="B103" s="3" t="n">
        <v>14</v>
      </c>
      <c r="C103" s="3" t="s">
        <v>60</v>
      </c>
      <c r="D103" s="3" t="s">
        <v>563</v>
      </c>
      <c r="E103" s="3" t="n">
        <v>2046</v>
      </c>
      <c r="F103" s="4" t="n">
        <v>107.37</v>
      </c>
      <c r="G103" s="3" t="s">
        <v>41</v>
      </c>
      <c r="H103" s="4" t="n">
        <f aca="false">ROUND(E103*F103,2)</f>
        <v>219679.02</v>
      </c>
    </row>
    <row r="104" customFormat="false" ht="15" hidden="false" customHeight="false" outlineLevel="0" collapsed="false">
      <c r="A104" s="3" t="n">
        <v>103</v>
      </c>
      <c r="B104" s="3" t="n">
        <v>10</v>
      </c>
      <c r="C104" s="3" t="s">
        <v>60</v>
      </c>
      <c r="D104" s="3" t="s">
        <v>563</v>
      </c>
      <c r="E104" s="3" t="n">
        <v>292</v>
      </c>
      <c r="F104" s="4" t="n">
        <v>49.49</v>
      </c>
      <c r="G104" s="3" t="s">
        <v>8</v>
      </c>
      <c r="H104" s="4" t="n">
        <f aca="false">ROUND(E104*F104,2)</f>
        <v>14451.08</v>
      </c>
    </row>
    <row r="105" customFormat="false" ht="15" hidden="false" customHeight="false" outlineLevel="0" collapsed="false">
      <c r="A105" s="3" t="n">
        <v>104</v>
      </c>
      <c r="B105" s="3" t="n">
        <v>7</v>
      </c>
      <c r="C105" s="3" t="s">
        <v>60</v>
      </c>
      <c r="D105" s="3" t="s">
        <v>563</v>
      </c>
      <c r="E105" s="3" t="n">
        <v>1289</v>
      </c>
      <c r="F105" s="4" t="n">
        <v>350.8</v>
      </c>
      <c r="G105" s="3" t="s">
        <v>8</v>
      </c>
      <c r="H105" s="4" t="n">
        <f aca="false">ROUND(E105*F105,2)</f>
        <v>452181.2</v>
      </c>
    </row>
    <row r="106" customFormat="false" ht="15" hidden="false" customHeight="false" outlineLevel="0" collapsed="false">
      <c r="A106" s="3" t="n">
        <v>105</v>
      </c>
      <c r="B106" s="3" t="n">
        <v>6</v>
      </c>
      <c r="C106" s="3" t="s">
        <v>60</v>
      </c>
      <c r="D106" s="3" t="s">
        <v>562</v>
      </c>
      <c r="E106" s="3" t="n">
        <v>636</v>
      </c>
      <c r="F106" s="4" t="n">
        <v>274.71</v>
      </c>
      <c r="G106" s="3" t="s">
        <v>8</v>
      </c>
      <c r="H106" s="4" t="n">
        <f aca="false">ROUND(E106*F106,2)</f>
        <v>174715.56</v>
      </c>
    </row>
    <row r="107" customFormat="false" ht="15" hidden="false" customHeight="false" outlineLevel="0" collapsed="false">
      <c r="A107" s="3" t="n">
        <v>106</v>
      </c>
      <c r="B107" s="3" t="n">
        <v>14</v>
      </c>
      <c r="C107" s="3" t="s">
        <v>60</v>
      </c>
      <c r="D107" s="3" t="s">
        <v>563</v>
      </c>
      <c r="E107" s="3" t="n">
        <v>2629</v>
      </c>
      <c r="F107" s="4" t="n">
        <v>107.12</v>
      </c>
      <c r="G107" s="3" t="s">
        <v>41</v>
      </c>
      <c r="H107" s="4" t="n">
        <f aca="false">ROUND(E107*F107,2)</f>
        <v>281618.48</v>
      </c>
    </row>
    <row r="108" customFormat="false" ht="15" hidden="false" customHeight="false" outlineLevel="0" collapsed="false">
      <c r="A108" s="3" t="n">
        <v>107</v>
      </c>
      <c r="B108" s="3" t="n">
        <v>1</v>
      </c>
      <c r="C108" s="3" t="s">
        <v>60</v>
      </c>
      <c r="D108" s="3" t="s">
        <v>562</v>
      </c>
      <c r="E108" s="3" t="n">
        <v>3891</v>
      </c>
      <c r="F108" s="4" t="n">
        <v>280.38</v>
      </c>
      <c r="G108" s="3" t="s">
        <v>8</v>
      </c>
      <c r="H108" s="4" t="n">
        <f aca="false">ROUND(E108*F108,2)</f>
        <v>1090958.58</v>
      </c>
    </row>
    <row r="109" customFormat="false" ht="15" hidden="false" customHeight="false" outlineLevel="0" collapsed="false">
      <c r="A109" s="3" t="n">
        <v>108</v>
      </c>
      <c r="B109" s="3" t="n">
        <v>15</v>
      </c>
      <c r="C109" s="3" t="s">
        <v>60</v>
      </c>
      <c r="D109" s="3" t="s">
        <v>562</v>
      </c>
      <c r="E109" s="3" t="n">
        <v>4256</v>
      </c>
      <c r="F109" s="4" t="n">
        <v>275.84</v>
      </c>
      <c r="G109" s="3" t="s">
        <v>46</v>
      </c>
      <c r="H109" s="4" t="n">
        <f aca="false">ROUND(E109*F109,2)</f>
        <v>1173975.04</v>
      </c>
    </row>
    <row r="110" customFormat="false" ht="15" hidden="false" customHeight="false" outlineLevel="0" collapsed="false">
      <c r="A110" s="3" t="n">
        <v>109</v>
      </c>
      <c r="B110" s="3" t="n">
        <v>9</v>
      </c>
      <c r="C110" s="3" t="s">
        <v>61</v>
      </c>
      <c r="D110" s="3" t="s">
        <v>563</v>
      </c>
      <c r="E110" s="3" t="n">
        <v>2210</v>
      </c>
      <c r="F110" s="4" t="n">
        <v>192.32</v>
      </c>
      <c r="G110" s="3" t="s">
        <v>8</v>
      </c>
      <c r="H110" s="4" t="n">
        <f aca="false">ROUND(E110*F110,2)</f>
        <v>425027.2</v>
      </c>
    </row>
    <row r="111" customFormat="false" ht="15" hidden="false" customHeight="false" outlineLevel="0" collapsed="false">
      <c r="A111" s="3" t="n">
        <v>110</v>
      </c>
      <c r="B111" s="3" t="n">
        <v>12</v>
      </c>
      <c r="C111" s="3" t="s">
        <v>61</v>
      </c>
      <c r="D111" s="3" t="s">
        <v>563</v>
      </c>
      <c r="E111" s="3" t="n">
        <v>1395</v>
      </c>
      <c r="F111" s="4" t="n">
        <v>221.79</v>
      </c>
      <c r="G111" s="3" t="s">
        <v>38</v>
      </c>
      <c r="H111" s="4" t="n">
        <f aca="false">ROUND(E111*F111,2)</f>
        <v>309397.05</v>
      </c>
    </row>
    <row r="112" customFormat="false" ht="15" hidden="false" customHeight="false" outlineLevel="0" collapsed="false">
      <c r="A112" s="3" t="n">
        <v>111</v>
      </c>
      <c r="B112" s="3" t="n">
        <v>6</v>
      </c>
      <c r="C112" s="3" t="s">
        <v>61</v>
      </c>
      <c r="D112" s="3" t="s">
        <v>563</v>
      </c>
      <c r="E112" s="3" t="n">
        <v>276</v>
      </c>
      <c r="F112" s="4" t="n">
        <v>276.96</v>
      </c>
      <c r="G112" s="3" t="s">
        <v>8</v>
      </c>
      <c r="H112" s="4" t="n">
        <f aca="false">ROUND(E112*F112,2)</f>
        <v>76440.96</v>
      </c>
    </row>
    <row r="113" customFormat="false" ht="15" hidden="false" customHeight="false" outlineLevel="0" collapsed="false">
      <c r="A113" s="3" t="n">
        <v>112</v>
      </c>
      <c r="B113" s="3" t="n">
        <v>8</v>
      </c>
      <c r="C113" s="3" t="s">
        <v>61</v>
      </c>
      <c r="D113" s="3" t="s">
        <v>562</v>
      </c>
      <c r="E113" s="3" t="n">
        <v>4123</v>
      </c>
      <c r="F113" s="4" t="n">
        <v>71.19</v>
      </c>
      <c r="G113" s="3" t="s">
        <v>8</v>
      </c>
      <c r="H113" s="4" t="n">
        <f aca="false">ROUND(E113*F113,2)</f>
        <v>293516.37</v>
      </c>
    </row>
    <row r="114" customFormat="false" ht="15" hidden="false" customHeight="false" outlineLevel="0" collapsed="false">
      <c r="A114" s="3" t="n">
        <v>113</v>
      </c>
      <c r="B114" s="3" t="n">
        <v>5</v>
      </c>
      <c r="C114" s="3" t="s">
        <v>61</v>
      </c>
      <c r="D114" s="3" t="s">
        <v>563</v>
      </c>
      <c r="E114" s="3" t="n">
        <v>1265</v>
      </c>
      <c r="F114" s="4" t="n">
        <v>320.72</v>
      </c>
      <c r="G114" s="3" t="s">
        <v>8</v>
      </c>
      <c r="H114" s="4" t="n">
        <f aca="false">ROUND(E114*F114,2)</f>
        <v>405710.8</v>
      </c>
    </row>
    <row r="115" customFormat="false" ht="15" hidden="false" customHeight="false" outlineLevel="0" collapsed="false">
      <c r="A115" s="3" t="n">
        <v>114</v>
      </c>
      <c r="B115" s="3" t="n">
        <v>9</v>
      </c>
      <c r="C115" s="3" t="s">
        <v>61</v>
      </c>
      <c r="D115" s="3" t="s">
        <v>562</v>
      </c>
      <c r="E115" s="3" t="n">
        <v>3259</v>
      </c>
      <c r="F115" s="4" t="n">
        <v>192.66</v>
      </c>
      <c r="G115" s="3" t="s">
        <v>8</v>
      </c>
      <c r="H115" s="4" t="n">
        <f aca="false">ROUND(E115*F115,2)</f>
        <v>627878.94</v>
      </c>
    </row>
    <row r="116" customFormat="false" ht="15" hidden="false" customHeight="false" outlineLevel="0" collapsed="false">
      <c r="A116" s="3" t="n">
        <v>115</v>
      </c>
      <c r="B116" s="3" t="n">
        <v>12</v>
      </c>
      <c r="C116" s="3" t="s">
        <v>61</v>
      </c>
      <c r="D116" s="3" t="s">
        <v>562</v>
      </c>
      <c r="E116" s="3" t="n">
        <v>2369</v>
      </c>
      <c r="F116" s="4" t="n">
        <v>221.14</v>
      </c>
      <c r="G116" s="3" t="s">
        <v>38</v>
      </c>
      <c r="H116" s="4" t="n">
        <f aca="false">ROUND(E116*F116,2)</f>
        <v>523880.66</v>
      </c>
    </row>
    <row r="117" customFormat="false" ht="15" hidden="false" customHeight="false" outlineLevel="0" collapsed="false">
      <c r="A117" s="3" t="n">
        <v>116</v>
      </c>
      <c r="B117" s="3" t="n">
        <v>11</v>
      </c>
      <c r="C117" s="3" t="s">
        <v>61</v>
      </c>
      <c r="D117" s="3" t="s">
        <v>562</v>
      </c>
      <c r="E117" s="3" t="n">
        <v>750</v>
      </c>
      <c r="F117" s="4" t="n">
        <v>122.01</v>
      </c>
      <c r="G117" s="3" t="s">
        <v>34</v>
      </c>
      <c r="H117" s="4" t="n">
        <f aca="false">ROUND(E117*F117,2)</f>
        <v>91507.5</v>
      </c>
    </row>
    <row r="118" customFormat="false" ht="15" hidden="false" customHeight="false" outlineLevel="0" collapsed="false">
      <c r="A118" s="3" t="n">
        <v>117</v>
      </c>
      <c r="B118" s="3" t="n">
        <v>14</v>
      </c>
      <c r="C118" s="3" t="s">
        <v>61</v>
      </c>
      <c r="D118" s="3" t="s">
        <v>563</v>
      </c>
      <c r="E118" s="3" t="n">
        <v>298</v>
      </c>
      <c r="F118" s="4" t="n">
        <v>105.85</v>
      </c>
      <c r="G118" s="3" t="s">
        <v>41</v>
      </c>
      <c r="H118" s="4" t="n">
        <f aca="false">ROUND(E118*F118,2)</f>
        <v>31543.3</v>
      </c>
    </row>
    <row r="119" customFormat="false" ht="15" hidden="false" customHeight="false" outlineLevel="0" collapsed="false">
      <c r="A119" s="3" t="n">
        <v>118</v>
      </c>
      <c r="B119" s="3" t="n">
        <v>12</v>
      </c>
      <c r="C119" s="3" t="s">
        <v>61</v>
      </c>
      <c r="D119" s="3" t="s">
        <v>563</v>
      </c>
      <c r="E119" s="3" t="n">
        <v>1464</v>
      </c>
      <c r="F119" s="4" t="n">
        <v>222.02</v>
      </c>
      <c r="G119" s="3" t="s">
        <v>38</v>
      </c>
      <c r="H119" s="4" t="n">
        <f aca="false">ROUND(E119*F119,2)</f>
        <v>325037.28</v>
      </c>
    </row>
    <row r="120" customFormat="false" ht="15" hidden="false" customHeight="false" outlineLevel="0" collapsed="false">
      <c r="A120" s="3" t="n">
        <v>119</v>
      </c>
      <c r="B120" s="3" t="n">
        <v>9</v>
      </c>
      <c r="C120" s="3" t="s">
        <v>61</v>
      </c>
      <c r="D120" s="3" t="s">
        <v>562</v>
      </c>
      <c r="E120" s="3" t="n">
        <v>4192</v>
      </c>
      <c r="F120" s="4" t="n">
        <v>192.7</v>
      </c>
      <c r="G120" s="3" t="s">
        <v>8</v>
      </c>
      <c r="H120" s="4" t="n">
        <f aca="false">ROUND(E120*F120,2)</f>
        <v>807798.4</v>
      </c>
    </row>
    <row r="121" customFormat="false" ht="15" hidden="false" customHeight="false" outlineLevel="0" collapsed="false">
      <c r="A121" s="3" t="n">
        <v>120</v>
      </c>
      <c r="B121" s="3" t="n">
        <v>12</v>
      </c>
      <c r="C121" s="3" t="s">
        <v>61</v>
      </c>
      <c r="D121" s="3" t="s">
        <v>562</v>
      </c>
      <c r="E121" s="3" t="n">
        <v>3235</v>
      </c>
      <c r="F121" s="4" t="n">
        <v>221.7</v>
      </c>
      <c r="G121" s="3" t="s">
        <v>38</v>
      </c>
      <c r="H121" s="4" t="n">
        <f aca="false">ROUND(E121*F121,2)</f>
        <v>717199.5</v>
      </c>
    </row>
    <row r="122" customFormat="false" ht="15" hidden="false" customHeight="false" outlineLevel="0" collapsed="false">
      <c r="A122" s="3" t="n">
        <v>121</v>
      </c>
      <c r="B122" s="3" t="n">
        <v>4</v>
      </c>
      <c r="C122" s="3" t="s">
        <v>61</v>
      </c>
      <c r="D122" s="3" t="s">
        <v>562</v>
      </c>
      <c r="E122" s="3" t="n">
        <v>1015</v>
      </c>
      <c r="F122" s="4" t="n">
        <v>125.5</v>
      </c>
      <c r="G122" s="3" t="s">
        <v>8</v>
      </c>
      <c r="H122" s="4" t="n">
        <f aca="false">ROUND(E122*F122,2)</f>
        <v>127382.5</v>
      </c>
    </row>
    <row r="123" customFormat="false" ht="15" hidden="false" customHeight="false" outlineLevel="0" collapsed="false">
      <c r="A123" s="3" t="n">
        <v>122</v>
      </c>
      <c r="B123" s="3" t="n">
        <v>11</v>
      </c>
      <c r="C123" s="3" t="s">
        <v>61</v>
      </c>
      <c r="D123" s="3" t="s">
        <v>562</v>
      </c>
      <c r="E123" s="3" t="n">
        <v>3781</v>
      </c>
      <c r="F123" s="4" t="n">
        <v>122.26</v>
      </c>
      <c r="G123" s="3" t="s">
        <v>34</v>
      </c>
      <c r="H123" s="4" t="n">
        <f aca="false">ROUND(E123*F123,2)</f>
        <v>462265.06</v>
      </c>
    </row>
    <row r="124" customFormat="false" ht="15" hidden="false" customHeight="false" outlineLevel="0" collapsed="false">
      <c r="A124" s="3" t="n">
        <v>123</v>
      </c>
      <c r="B124" s="3" t="n">
        <v>6</v>
      </c>
      <c r="C124" s="3" t="s">
        <v>61</v>
      </c>
      <c r="D124" s="3" t="s">
        <v>562</v>
      </c>
      <c r="E124" s="3" t="n">
        <v>4551</v>
      </c>
      <c r="F124" s="4" t="n">
        <v>276.22</v>
      </c>
      <c r="G124" s="3" t="s">
        <v>8</v>
      </c>
      <c r="H124" s="4" t="n">
        <f aca="false">ROUND(E124*F124,2)</f>
        <v>1257077.22</v>
      </c>
    </row>
    <row r="125" customFormat="false" ht="15" hidden="false" customHeight="false" outlineLevel="0" collapsed="false">
      <c r="A125" s="3" t="n">
        <v>124</v>
      </c>
      <c r="B125" s="3" t="n">
        <v>14</v>
      </c>
      <c r="C125" s="3" t="s">
        <v>61</v>
      </c>
      <c r="D125" s="3" t="s">
        <v>562</v>
      </c>
      <c r="E125" s="3" t="n">
        <v>1727</v>
      </c>
      <c r="F125" s="4" t="n">
        <v>105.49</v>
      </c>
      <c r="G125" s="3" t="s">
        <v>41</v>
      </c>
      <c r="H125" s="4" t="n">
        <f aca="false">ROUND(E125*F125,2)</f>
        <v>182181.23</v>
      </c>
    </row>
    <row r="126" customFormat="false" ht="15" hidden="false" customHeight="false" outlineLevel="0" collapsed="false">
      <c r="A126" s="3" t="n">
        <v>125</v>
      </c>
      <c r="B126" s="3" t="n">
        <v>2</v>
      </c>
      <c r="C126" s="3" t="s">
        <v>61</v>
      </c>
      <c r="D126" s="3" t="s">
        <v>562</v>
      </c>
      <c r="E126" s="3" t="n">
        <v>2707</v>
      </c>
      <c r="F126" s="4" t="n">
        <v>49.78</v>
      </c>
      <c r="G126" s="3" t="s">
        <v>8</v>
      </c>
      <c r="H126" s="4" t="n">
        <f aca="false">ROUND(E126*F126,2)</f>
        <v>134754.46</v>
      </c>
    </row>
    <row r="127" customFormat="false" ht="15" hidden="false" customHeight="false" outlineLevel="0" collapsed="false">
      <c r="A127" s="3" t="n">
        <v>126</v>
      </c>
      <c r="B127" s="3" t="n">
        <v>8</v>
      </c>
      <c r="C127" s="3" t="s">
        <v>61</v>
      </c>
      <c r="D127" s="3" t="s">
        <v>562</v>
      </c>
      <c r="E127" s="3" t="n">
        <v>2846</v>
      </c>
      <c r="F127" s="4" t="n">
        <v>71.17</v>
      </c>
      <c r="G127" s="3" t="s">
        <v>8</v>
      </c>
      <c r="H127" s="4" t="n">
        <f aca="false">ROUND(E127*F127,2)</f>
        <v>202549.82</v>
      </c>
    </row>
    <row r="128" customFormat="false" ht="15" hidden="false" customHeight="false" outlineLevel="0" collapsed="false">
      <c r="A128" s="3" t="n">
        <v>127</v>
      </c>
      <c r="B128" s="3" t="n">
        <v>12</v>
      </c>
      <c r="C128" s="3" t="s">
        <v>61</v>
      </c>
      <c r="D128" s="3" t="s">
        <v>562</v>
      </c>
      <c r="E128" s="3" t="n">
        <v>4262</v>
      </c>
      <c r="F128" s="4" t="n">
        <v>222.17</v>
      </c>
      <c r="G128" s="3" t="s">
        <v>38</v>
      </c>
      <c r="H128" s="4" t="n">
        <f aca="false">ROUND(E128*F128,2)</f>
        <v>946888.54</v>
      </c>
    </row>
    <row r="129" customFormat="false" ht="15" hidden="false" customHeight="false" outlineLevel="0" collapsed="false">
      <c r="A129" s="3" t="n">
        <v>128</v>
      </c>
      <c r="B129" s="3" t="n">
        <v>13</v>
      </c>
      <c r="C129" s="3" t="s">
        <v>61</v>
      </c>
      <c r="D129" s="3" t="s">
        <v>563</v>
      </c>
      <c r="E129" s="3" t="n">
        <v>1019</v>
      </c>
      <c r="F129" s="4" t="n">
        <v>47.8</v>
      </c>
      <c r="G129" s="3" t="s">
        <v>41</v>
      </c>
      <c r="H129" s="4" t="n">
        <f aca="false">ROUND(E129*F129,2)</f>
        <v>48708.2</v>
      </c>
    </row>
    <row r="130" customFormat="false" ht="15" hidden="false" customHeight="false" outlineLevel="0" collapsed="false">
      <c r="A130" s="3" t="n">
        <v>129</v>
      </c>
      <c r="B130" s="3" t="n">
        <v>12</v>
      </c>
      <c r="C130" s="3" t="s">
        <v>61</v>
      </c>
      <c r="D130" s="3" t="s">
        <v>563</v>
      </c>
      <c r="E130" s="3" t="n">
        <v>961</v>
      </c>
      <c r="F130" s="4" t="n">
        <v>222.31</v>
      </c>
      <c r="G130" s="3" t="s">
        <v>38</v>
      </c>
      <c r="H130" s="4" t="n">
        <f aca="false">ROUND(E130*F130,2)</f>
        <v>213639.91</v>
      </c>
    </row>
    <row r="131" customFormat="false" ht="15" hidden="false" customHeight="false" outlineLevel="0" collapsed="false">
      <c r="A131" s="3" t="n">
        <v>130</v>
      </c>
      <c r="B131" s="3" t="n">
        <v>5</v>
      </c>
      <c r="C131" s="3" t="s">
        <v>61</v>
      </c>
      <c r="D131" s="3" t="s">
        <v>562</v>
      </c>
      <c r="E131" s="3" t="n">
        <v>1562</v>
      </c>
      <c r="F131" s="4" t="n">
        <v>320.5</v>
      </c>
      <c r="G131" s="3" t="s">
        <v>8</v>
      </c>
      <c r="H131" s="4" t="n">
        <f aca="false">ROUND(E131*F131,2)</f>
        <v>500621</v>
      </c>
    </row>
    <row r="132" customFormat="false" ht="15" hidden="false" customHeight="false" outlineLevel="0" collapsed="false">
      <c r="A132" s="3" t="n">
        <v>131</v>
      </c>
      <c r="B132" s="3" t="n">
        <v>3</v>
      </c>
      <c r="C132" s="3" t="s">
        <v>61</v>
      </c>
      <c r="D132" s="3" t="s">
        <v>563</v>
      </c>
      <c r="E132" s="3" t="n">
        <v>4061</v>
      </c>
      <c r="F132" s="4" t="n">
        <v>132.31</v>
      </c>
      <c r="G132" s="3" t="s">
        <v>8</v>
      </c>
      <c r="H132" s="4" t="n">
        <f aca="false">ROUND(E132*F132,2)</f>
        <v>537310.91</v>
      </c>
    </row>
    <row r="133" customFormat="false" ht="15" hidden="false" customHeight="false" outlineLevel="0" collapsed="false">
      <c r="A133" s="3" t="n">
        <v>132</v>
      </c>
      <c r="B133" s="3" t="n">
        <v>4</v>
      </c>
      <c r="C133" s="3" t="s">
        <v>61</v>
      </c>
      <c r="D133" s="3" t="s">
        <v>563</v>
      </c>
      <c r="E133" s="3" t="n">
        <v>4039</v>
      </c>
      <c r="F133" s="4" t="n">
        <v>125.56</v>
      </c>
      <c r="G133" s="3" t="s">
        <v>8</v>
      </c>
      <c r="H133" s="4" t="n">
        <f aca="false">ROUND(E133*F133,2)</f>
        <v>507136.84</v>
      </c>
    </row>
    <row r="134" customFormat="false" ht="15" hidden="false" customHeight="false" outlineLevel="0" collapsed="false">
      <c r="A134" s="3" t="n">
        <v>133</v>
      </c>
      <c r="B134" s="3" t="n">
        <v>8</v>
      </c>
      <c r="C134" s="3" t="s">
        <v>61</v>
      </c>
      <c r="D134" s="3" t="s">
        <v>563</v>
      </c>
      <c r="E134" s="3" t="n">
        <v>1483</v>
      </c>
      <c r="F134" s="4" t="n">
        <v>71.55</v>
      </c>
      <c r="G134" s="3" t="s">
        <v>8</v>
      </c>
      <c r="H134" s="4" t="n">
        <f aca="false">ROUND(E134*F134,2)</f>
        <v>106108.65</v>
      </c>
    </row>
    <row r="135" customFormat="false" ht="15" hidden="false" customHeight="false" outlineLevel="0" collapsed="false">
      <c r="A135" s="3" t="n">
        <v>134</v>
      </c>
      <c r="B135" s="3" t="n">
        <v>2</v>
      </c>
      <c r="C135" s="3" t="s">
        <v>61</v>
      </c>
      <c r="D135" s="3" t="s">
        <v>563</v>
      </c>
      <c r="E135" s="3" t="n">
        <v>1247</v>
      </c>
      <c r="F135" s="4" t="n">
        <v>49.66</v>
      </c>
      <c r="G135" s="3" t="s">
        <v>8</v>
      </c>
      <c r="H135" s="4" t="n">
        <f aca="false">ROUND(E135*F135,2)</f>
        <v>61926.02</v>
      </c>
    </row>
    <row r="136" customFormat="false" ht="15" hidden="false" customHeight="false" outlineLevel="0" collapsed="false">
      <c r="A136" s="3" t="n">
        <v>135</v>
      </c>
      <c r="B136" s="3" t="n">
        <v>5</v>
      </c>
      <c r="C136" s="3" t="s">
        <v>61</v>
      </c>
      <c r="D136" s="3" t="s">
        <v>562</v>
      </c>
      <c r="E136" s="3" t="n">
        <v>294</v>
      </c>
      <c r="F136" s="4" t="n">
        <v>320.81</v>
      </c>
      <c r="G136" s="3" t="s">
        <v>8</v>
      </c>
      <c r="H136" s="4" t="n">
        <f aca="false">ROUND(E136*F136,2)</f>
        <v>94318.14</v>
      </c>
    </row>
    <row r="137" customFormat="false" ht="15" hidden="false" customHeight="false" outlineLevel="0" collapsed="false">
      <c r="A137" s="3" t="n">
        <v>136</v>
      </c>
      <c r="B137" s="3" t="n">
        <v>4</v>
      </c>
      <c r="C137" s="3" t="s">
        <v>61</v>
      </c>
      <c r="D137" s="3" t="s">
        <v>563</v>
      </c>
      <c r="E137" s="3" t="n">
        <v>2147</v>
      </c>
      <c r="F137" s="4" t="n">
        <v>125.47</v>
      </c>
      <c r="G137" s="3" t="s">
        <v>8</v>
      </c>
      <c r="H137" s="4" t="n">
        <f aca="false">ROUND(E137*F137,2)</f>
        <v>269384.09</v>
      </c>
    </row>
    <row r="138" customFormat="false" ht="15" hidden="false" customHeight="false" outlineLevel="0" collapsed="false">
      <c r="A138" s="3" t="n">
        <v>137</v>
      </c>
      <c r="B138" s="3" t="n">
        <v>11</v>
      </c>
      <c r="C138" s="3" t="s">
        <v>61</v>
      </c>
      <c r="D138" s="3" t="s">
        <v>563</v>
      </c>
      <c r="E138" s="3" t="n">
        <v>546</v>
      </c>
      <c r="F138" s="4" t="n">
        <v>122.03</v>
      </c>
      <c r="G138" s="3" t="s">
        <v>34</v>
      </c>
      <c r="H138" s="4" t="n">
        <f aca="false">ROUND(E138*F138,2)</f>
        <v>66628.38</v>
      </c>
    </row>
    <row r="139" customFormat="false" ht="15" hidden="false" customHeight="false" outlineLevel="0" collapsed="false">
      <c r="A139" s="3" t="n">
        <v>138</v>
      </c>
      <c r="B139" s="3" t="n">
        <v>10</v>
      </c>
      <c r="C139" s="3" t="s">
        <v>61</v>
      </c>
      <c r="D139" s="3" t="s">
        <v>563</v>
      </c>
      <c r="E139" s="3" t="n">
        <v>1185</v>
      </c>
      <c r="F139" s="4" t="n">
        <v>48.97</v>
      </c>
      <c r="G139" s="3" t="s">
        <v>8</v>
      </c>
      <c r="H139" s="4" t="n">
        <f aca="false">ROUND(E139*F139,2)</f>
        <v>58029.45</v>
      </c>
    </row>
    <row r="140" customFormat="false" ht="15" hidden="false" customHeight="false" outlineLevel="0" collapsed="false">
      <c r="A140" s="3" t="n">
        <v>139</v>
      </c>
      <c r="B140" s="3" t="n">
        <v>14</v>
      </c>
      <c r="C140" s="3" t="s">
        <v>61</v>
      </c>
      <c r="D140" s="3" t="s">
        <v>563</v>
      </c>
      <c r="E140" s="3" t="n">
        <v>4651</v>
      </c>
      <c r="F140" s="4" t="n">
        <v>105.42</v>
      </c>
      <c r="G140" s="3" t="s">
        <v>41</v>
      </c>
      <c r="H140" s="4" t="n">
        <f aca="false">ROUND(E140*F140,2)</f>
        <v>490308.42</v>
      </c>
    </row>
    <row r="141" customFormat="false" ht="15" hidden="false" customHeight="false" outlineLevel="0" collapsed="false">
      <c r="A141" s="3" t="n">
        <v>140</v>
      </c>
      <c r="B141" s="3" t="n">
        <v>14</v>
      </c>
      <c r="C141" s="3" t="s">
        <v>61</v>
      </c>
      <c r="D141" s="3" t="s">
        <v>563</v>
      </c>
      <c r="E141" s="3" t="n">
        <v>1863</v>
      </c>
      <c r="F141" s="4" t="n">
        <v>105.94</v>
      </c>
      <c r="G141" s="3" t="s">
        <v>41</v>
      </c>
      <c r="H141" s="4" t="n">
        <f aca="false">ROUND(E141*F141,2)</f>
        <v>197366.22</v>
      </c>
    </row>
    <row r="142" customFormat="false" ht="15" hidden="false" customHeight="false" outlineLevel="0" collapsed="false">
      <c r="A142" s="3" t="n">
        <v>141</v>
      </c>
      <c r="B142" s="3" t="n">
        <v>13</v>
      </c>
      <c r="C142" s="3" t="s">
        <v>62</v>
      </c>
      <c r="D142" s="3" t="s">
        <v>562</v>
      </c>
      <c r="E142" s="3" t="n">
        <v>4717</v>
      </c>
      <c r="F142" s="4" t="n">
        <v>47.59</v>
      </c>
      <c r="G142" s="3" t="s">
        <v>41</v>
      </c>
      <c r="H142" s="4" t="n">
        <f aca="false">ROUND(E142*F142,2)</f>
        <v>224482.03</v>
      </c>
    </row>
    <row r="143" customFormat="false" ht="15" hidden="false" customHeight="false" outlineLevel="0" collapsed="false">
      <c r="A143" s="3" t="n">
        <v>142</v>
      </c>
      <c r="B143" s="3" t="n">
        <v>12</v>
      </c>
      <c r="C143" s="3" t="s">
        <v>62</v>
      </c>
      <c r="D143" s="3" t="s">
        <v>563</v>
      </c>
      <c r="E143" s="3" t="n">
        <v>4059</v>
      </c>
      <c r="F143" s="4" t="n">
        <v>221.02</v>
      </c>
      <c r="G143" s="3" t="s">
        <v>38</v>
      </c>
      <c r="H143" s="4" t="n">
        <f aca="false">ROUND(E143*F143,2)</f>
        <v>897120.18</v>
      </c>
    </row>
    <row r="144" customFormat="false" ht="15" hidden="false" customHeight="false" outlineLevel="0" collapsed="false">
      <c r="A144" s="3" t="n">
        <v>143</v>
      </c>
      <c r="B144" s="3" t="n">
        <v>12</v>
      </c>
      <c r="C144" s="3" t="s">
        <v>62</v>
      </c>
      <c r="D144" s="3" t="s">
        <v>562</v>
      </c>
      <c r="E144" s="3" t="n">
        <v>3248</v>
      </c>
      <c r="F144" s="4" t="n">
        <v>220.61</v>
      </c>
      <c r="G144" s="3" t="s">
        <v>38</v>
      </c>
      <c r="H144" s="4" t="n">
        <f aca="false">ROUND(E144*F144,2)</f>
        <v>716541.28</v>
      </c>
    </row>
    <row r="145" customFormat="false" ht="15" hidden="false" customHeight="false" outlineLevel="0" collapsed="false">
      <c r="A145" s="3" t="n">
        <v>144</v>
      </c>
      <c r="B145" s="3" t="n">
        <v>13</v>
      </c>
      <c r="C145" s="3" t="s">
        <v>62</v>
      </c>
      <c r="D145" s="3" t="s">
        <v>562</v>
      </c>
      <c r="E145" s="3" t="n">
        <v>4012</v>
      </c>
      <c r="F145" s="4" t="n">
        <v>47.55</v>
      </c>
      <c r="G145" s="3" t="s">
        <v>41</v>
      </c>
      <c r="H145" s="4" t="n">
        <f aca="false">ROUND(E145*F145,2)</f>
        <v>190770.6</v>
      </c>
    </row>
    <row r="146" customFormat="false" ht="15" hidden="false" customHeight="false" outlineLevel="0" collapsed="false">
      <c r="A146" s="3" t="n">
        <v>145</v>
      </c>
      <c r="B146" s="3" t="n">
        <v>10</v>
      </c>
      <c r="C146" s="3" t="s">
        <v>62</v>
      </c>
      <c r="D146" s="3" t="s">
        <v>563</v>
      </c>
      <c r="E146" s="3" t="n">
        <v>3727</v>
      </c>
      <c r="F146" s="4" t="n">
        <v>48.28</v>
      </c>
      <c r="G146" s="3" t="s">
        <v>8</v>
      </c>
      <c r="H146" s="4" t="n">
        <f aca="false">ROUND(E146*F146,2)</f>
        <v>179939.56</v>
      </c>
    </row>
    <row r="147" customFormat="false" ht="15" hidden="false" customHeight="false" outlineLevel="0" collapsed="false">
      <c r="A147" s="3" t="n">
        <v>146</v>
      </c>
      <c r="B147" s="3" t="n">
        <v>9</v>
      </c>
      <c r="C147" s="3" t="s">
        <v>62</v>
      </c>
      <c r="D147" s="3" t="s">
        <v>562</v>
      </c>
      <c r="E147" s="3" t="n">
        <v>3469</v>
      </c>
      <c r="F147" s="4" t="n">
        <v>199.37</v>
      </c>
      <c r="G147" s="3" t="s">
        <v>8</v>
      </c>
      <c r="H147" s="4" t="n">
        <f aca="false">ROUND(E147*F147,2)</f>
        <v>691614.53</v>
      </c>
    </row>
    <row r="148" customFormat="false" ht="15" hidden="false" customHeight="false" outlineLevel="0" collapsed="false">
      <c r="A148" s="3" t="n">
        <v>147</v>
      </c>
      <c r="B148" s="3" t="n">
        <v>13</v>
      </c>
      <c r="C148" s="3" t="s">
        <v>62</v>
      </c>
      <c r="D148" s="3" t="s">
        <v>562</v>
      </c>
      <c r="E148" s="3" t="n">
        <v>1055</v>
      </c>
      <c r="F148" s="4" t="n">
        <v>47.65</v>
      </c>
      <c r="G148" s="3" t="s">
        <v>41</v>
      </c>
      <c r="H148" s="4" t="n">
        <f aca="false">ROUND(E148*F148,2)</f>
        <v>50270.75</v>
      </c>
    </row>
    <row r="149" customFormat="false" ht="15" hidden="false" customHeight="false" outlineLevel="0" collapsed="false">
      <c r="A149" s="3" t="n">
        <v>148</v>
      </c>
      <c r="B149" s="3" t="n">
        <v>2</v>
      </c>
      <c r="C149" s="3" t="s">
        <v>62</v>
      </c>
      <c r="D149" s="3" t="s">
        <v>562</v>
      </c>
      <c r="E149" s="3" t="n">
        <v>2636</v>
      </c>
      <c r="F149" s="4" t="n">
        <v>50.6</v>
      </c>
      <c r="G149" s="3" t="s">
        <v>8</v>
      </c>
      <c r="H149" s="4" t="n">
        <f aca="false">ROUND(E149*F149,2)</f>
        <v>133381.6</v>
      </c>
    </row>
    <row r="150" customFormat="false" ht="15" hidden="false" customHeight="false" outlineLevel="0" collapsed="false">
      <c r="A150" s="3" t="n">
        <v>149</v>
      </c>
      <c r="B150" s="3" t="n">
        <v>11</v>
      </c>
      <c r="C150" s="3" t="s">
        <v>62</v>
      </c>
      <c r="D150" s="3" t="s">
        <v>562</v>
      </c>
      <c r="E150" s="3" t="n">
        <v>1970</v>
      </c>
      <c r="F150" s="4" t="n">
        <v>123.86</v>
      </c>
      <c r="G150" s="3" t="s">
        <v>34</v>
      </c>
      <c r="H150" s="4" t="n">
        <f aca="false">ROUND(E150*F150,2)</f>
        <v>244004.2</v>
      </c>
    </row>
    <row r="151" customFormat="false" ht="15" hidden="false" customHeight="false" outlineLevel="0" collapsed="false">
      <c r="A151" s="3" t="n">
        <v>150</v>
      </c>
      <c r="B151" s="3" t="n">
        <v>1</v>
      </c>
      <c r="C151" s="3" t="s">
        <v>62</v>
      </c>
      <c r="D151" s="3" t="s">
        <v>562</v>
      </c>
      <c r="E151" s="3" t="n">
        <v>250</v>
      </c>
      <c r="F151" s="4" t="n">
        <v>278.4</v>
      </c>
      <c r="G151" s="3" t="s">
        <v>8</v>
      </c>
      <c r="H151" s="4" t="n">
        <f aca="false">ROUND(E151*F151,2)</f>
        <v>69600</v>
      </c>
    </row>
    <row r="152" customFormat="false" ht="15" hidden="false" customHeight="false" outlineLevel="0" collapsed="false">
      <c r="A152" s="3" t="n">
        <v>151</v>
      </c>
      <c r="B152" s="3" t="n">
        <v>4</v>
      </c>
      <c r="C152" s="3" t="s">
        <v>62</v>
      </c>
      <c r="D152" s="3" t="s">
        <v>563</v>
      </c>
      <c r="E152" s="3" t="n">
        <v>373</v>
      </c>
      <c r="F152" s="4" t="n">
        <v>120.48</v>
      </c>
      <c r="G152" s="3" t="s">
        <v>8</v>
      </c>
      <c r="H152" s="4" t="n">
        <f aca="false">ROUND(E152*F152,2)</f>
        <v>44939.04</v>
      </c>
    </row>
    <row r="153" customFormat="false" ht="15" hidden="false" customHeight="false" outlineLevel="0" collapsed="false">
      <c r="A153" s="3" t="n">
        <v>152</v>
      </c>
      <c r="B153" s="3" t="n">
        <v>5</v>
      </c>
      <c r="C153" s="3" t="s">
        <v>62</v>
      </c>
      <c r="D153" s="3" t="s">
        <v>563</v>
      </c>
      <c r="E153" s="3" t="n">
        <v>4734</v>
      </c>
      <c r="F153" s="4" t="n">
        <v>326.46</v>
      </c>
      <c r="G153" s="3" t="s">
        <v>8</v>
      </c>
      <c r="H153" s="4" t="n">
        <f aca="false">ROUND(E153*F153,2)</f>
        <v>1545461.64</v>
      </c>
    </row>
    <row r="154" customFormat="false" ht="15" hidden="false" customHeight="false" outlineLevel="0" collapsed="false">
      <c r="A154" s="3" t="n">
        <v>153</v>
      </c>
      <c r="B154" s="3" t="n">
        <v>9</v>
      </c>
      <c r="C154" s="3" t="s">
        <v>62</v>
      </c>
      <c r="D154" s="3" t="s">
        <v>563</v>
      </c>
      <c r="E154" s="3" t="n">
        <v>858</v>
      </c>
      <c r="F154" s="4" t="n">
        <v>198.43</v>
      </c>
      <c r="G154" s="3" t="s">
        <v>8</v>
      </c>
      <c r="H154" s="4" t="n">
        <f aca="false">ROUND(E154*F154,2)</f>
        <v>170252.94</v>
      </c>
    </row>
    <row r="155" customFormat="false" ht="15" hidden="false" customHeight="false" outlineLevel="0" collapsed="false">
      <c r="A155" s="3" t="n">
        <v>154</v>
      </c>
      <c r="B155" s="3" t="n">
        <v>3</v>
      </c>
      <c r="C155" s="3" t="s">
        <v>62</v>
      </c>
      <c r="D155" s="3" t="s">
        <v>562</v>
      </c>
      <c r="E155" s="3" t="n">
        <v>1495</v>
      </c>
      <c r="F155" s="4" t="n">
        <v>129.08</v>
      </c>
      <c r="G155" s="3" t="s">
        <v>8</v>
      </c>
      <c r="H155" s="4" t="n">
        <f aca="false">ROUND(E155*F155,2)</f>
        <v>192974.6</v>
      </c>
    </row>
    <row r="156" customFormat="false" ht="15" hidden="false" customHeight="false" outlineLevel="0" collapsed="false">
      <c r="A156" s="3" t="n">
        <v>155</v>
      </c>
      <c r="B156" s="3" t="n">
        <v>3</v>
      </c>
      <c r="C156" s="3" t="s">
        <v>62</v>
      </c>
      <c r="D156" s="3" t="s">
        <v>562</v>
      </c>
      <c r="E156" s="3" t="n">
        <v>4578</v>
      </c>
      <c r="F156" s="4" t="n">
        <v>129.28</v>
      </c>
      <c r="G156" s="3" t="s">
        <v>8</v>
      </c>
      <c r="H156" s="4" t="n">
        <f aca="false">ROUND(E156*F156,2)</f>
        <v>591843.84</v>
      </c>
    </row>
    <row r="157" customFormat="false" ht="15" hidden="false" customHeight="false" outlineLevel="0" collapsed="false">
      <c r="A157" s="3" t="n">
        <v>156</v>
      </c>
      <c r="B157" s="3" t="n">
        <v>4</v>
      </c>
      <c r="C157" s="3" t="s">
        <v>62</v>
      </c>
      <c r="D157" s="3" t="s">
        <v>563</v>
      </c>
      <c r="E157" s="3" t="n">
        <v>3897</v>
      </c>
      <c r="F157" s="4" t="n">
        <v>120.39</v>
      </c>
      <c r="G157" s="3" t="s">
        <v>8</v>
      </c>
      <c r="H157" s="4" t="n">
        <f aca="false">ROUND(E157*F157,2)</f>
        <v>469159.83</v>
      </c>
    </row>
    <row r="158" customFormat="false" ht="15" hidden="false" customHeight="false" outlineLevel="0" collapsed="false">
      <c r="A158" s="3" t="n">
        <v>157</v>
      </c>
      <c r="B158" s="3" t="n">
        <v>13</v>
      </c>
      <c r="C158" s="3" t="s">
        <v>62</v>
      </c>
      <c r="D158" s="3" t="s">
        <v>563</v>
      </c>
      <c r="E158" s="3" t="n">
        <v>1707</v>
      </c>
      <c r="F158" s="4" t="n">
        <v>47.65</v>
      </c>
      <c r="G158" s="3" t="s">
        <v>41</v>
      </c>
      <c r="H158" s="4" t="n">
        <f aca="false">ROUND(E158*F158,2)</f>
        <v>81338.55</v>
      </c>
    </row>
    <row r="159" customFormat="false" ht="15" hidden="false" customHeight="false" outlineLevel="0" collapsed="false">
      <c r="A159" s="3" t="n">
        <v>158</v>
      </c>
      <c r="B159" s="3" t="n">
        <v>14</v>
      </c>
      <c r="C159" s="3" t="s">
        <v>62</v>
      </c>
      <c r="D159" s="3" t="s">
        <v>562</v>
      </c>
      <c r="E159" s="3" t="n">
        <v>2046</v>
      </c>
      <c r="F159" s="4" t="n">
        <v>105.82</v>
      </c>
      <c r="G159" s="3" t="s">
        <v>41</v>
      </c>
      <c r="H159" s="4" t="n">
        <f aca="false">ROUND(E159*F159,2)</f>
        <v>216507.72</v>
      </c>
    </row>
    <row r="160" customFormat="false" ht="15" hidden="false" customHeight="false" outlineLevel="0" collapsed="false">
      <c r="A160" s="3" t="n">
        <v>159</v>
      </c>
      <c r="B160" s="3" t="n">
        <v>9</v>
      </c>
      <c r="C160" s="3" t="s">
        <v>62</v>
      </c>
      <c r="D160" s="3" t="s">
        <v>563</v>
      </c>
      <c r="E160" s="3" t="n">
        <v>4612</v>
      </c>
      <c r="F160" s="4" t="n">
        <v>199.27</v>
      </c>
      <c r="G160" s="3" t="s">
        <v>8</v>
      </c>
      <c r="H160" s="4" t="n">
        <f aca="false">ROUND(E160*F160,2)</f>
        <v>919033.24</v>
      </c>
    </row>
    <row r="161" customFormat="false" ht="15" hidden="false" customHeight="false" outlineLevel="0" collapsed="false">
      <c r="A161" s="3" t="n">
        <v>160</v>
      </c>
      <c r="B161" s="3" t="n">
        <v>9</v>
      </c>
      <c r="C161" s="3" t="s">
        <v>62</v>
      </c>
      <c r="D161" s="3" t="s">
        <v>562</v>
      </c>
      <c r="E161" s="3" t="n">
        <v>3939</v>
      </c>
      <c r="F161" s="4" t="n">
        <v>198.96</v>
      </c>
      <c r="G161" s="3" t="s">
        <v>8</v>
      </c>
      <c r="H161" s="4" t="n">
        <f aca="false">ROUND(E161*F161,2)</f>
        <v>783703.44</v>
      </c>
    </row>
    <row r="162" customFormat="false" ht="15" hidden="false" customHeight="false" outlineLevel="0" collapsed="false">
      <c r="A162" s="3" t="n">
        <v>161</v>
      </c>
      <c r="B162" s="3" t="n">
        <v>2</v>
      </c>
      <c r="C162" s="3" t="s">
        <v>62</v>
      </c>
      <c r="D162" s="3" t="s">
        <v>562</v>
      </c>
      <c r="E162" s="3" t="n">
        <v>924</v>
      </c>
      <c r="F162" s="4" t="n">
        <v>50.7</v>
      </c>
      <c r="G162" s="3" t="s">
        <v>8</v>
      </c>
      <c r="H162" s="4" t="n">
        <f aca="false">ROUND(E162*F162,2)</f>
        <v>46846.8</v>
      </c>
    </row>
    <row r="163" customFormat="false" ht="15" hidden="false" customHeight="false" outlineLevel="0" collapsed="false">
      <c r="A163" s="3" t="n">
        <v>162</v>
      </c>
      <c r="B163" s="3" t="n">
        <v>12</v>
      </c>
      <c r="C163" s="3" t="s">
        <v>62</v>
      </c>
      <c r="D163" s="3" t="s">
        <v>562</v>
      </c>
      <c r="E163" s="3" t="n">
        <v>1161</v>
      </c>
      <c r="F163" s="4" t="n">
        <v>220.72</v>
      </c>
      <c r="G163" s="3" t="s">
        <v>38</v>
      </c>
      <c r="H163" s="4" t="n">
        <f aca="false">ROUND(E163*F163,2)</f>
        <v>256255.92</v>
      </c>
    </row>
    <row r="164" customFormat="false" ht="15" hidden="false" customHeight="false" outlineLevel="0" collapsed="false">
      <c r="A164" s="3" t="n">
        <v>163</v>
      </c>
      <c r="B164" s="3" t="n">
        <v>1</v>
      </c>
      <c r="C164" s="3" t="s">
        <v>62</v>
      </c>
      <c r="D164" s="3" t="s">
        <v>562</v>
      </c>
      <c r="E164" s="3" t="n">
        <v>4892</v>
      </c>
      <c r="F164" s="4" t="n">
        <v>277.95</v>
      </c>
      <c r="G164" s="3" t="s">
        <v>8</v>
      </c>
      <c r="H164" s="4" t="n">
        <f aca="false">ROUND(E164*F164,2)</f>
        <v>1359731.4</v>
      </c>
    </row>
    <row r="165" customFormat="false" ht="15" hidden="false" customHeight="false" outlineLevel="0" collapsed="false">
      <c r="A165" s="3" t="n">
        <v>164</v>
      </c>
      <c r="B165" s="3" t="n">
        <v>2</v>
      </c>
      <c r="C165" s="3" t="s">
        <v>62</v>
      </c>
      <c r="D165" s="3" t="s">
        <v>563</v>
      </c>
      <c r="E165" s="3" t="n">
        <v>884</v>
      </c>
      <c r="F165" s="4" t="n">
        <v>50.76</v>
      </c>
      <c r="G165" s="3" t="s">
        <v>8</v>
      </c>
      <c r="H165" s="4" t="n">
        <f aca="false">ROUND(E165*F165,2)</f>
        <v>44871.84</v>
      </c>
    </row>
    <row r="166" customFormat="false" ht="15" hidden="false" customHeight="false" outlineLevel="0" collapsed="false">
      <c r="A166" s="3" t="n">
        <v>165</v>
      </c>
      <c r="B166" s="3" t="n">
        <v>2</v>
      </c>
      <c r="C166" s="3" t="s">
        <v>62</v>
      </c>
      <c r="D166" s="3" t="s">
        <v>563</v>
      </c>
      <c r="E166" s="3" t="n">
        <v>4461</v>
      </c>
      <c r="F166" s="4" t="n">
        <v>50.66</v>
      </c>
      <c r="G166" s="3" t="s">
        <v>8</v>
      </c>
      <c r="H166" s="4" t="n">
        <f aca="false">ROUND(E166*F166,2)</f>
        <v>225994.26</v>
      </c>
    </row>
    <row r="167" customFormat="false" ht="15" hidden="false" customHeight="false" outlineLevel="0" collapsed="false">
      <c r="A167" s="3" t="n">
        <v>166</v>
      </c>
      <c r="B167" s="3" t="n">
        <v>12</v>
      </c>
      <c r="C167" s="3" t="s">
        <v>62</v>
      </c>
      <c r="D167" s="3" t="s">
        <v>562</v>
      </c>
      <c r="E167" s="3" t="n">
        <v>4436</v>
      </c>
      <c r="F167" s="4" t="n">
        <v>220.22</v>
      </c>
      <c r="G167" s="3" t="s">
        <v>38</v>
      </c>
      <c r="H167" s="4" t="n">
        <f aca="false">ROUND(E167*F167,2)</f>
        <v>976895.92</v>
      </c>
    </row>
    <row r="168" customFormat="false" ht="15" hidden="false" customHeight="false" outlineLevel="0" collapsed="false">
      <c r="A168" s="3" t="n">
        <v>167</v>
      </c>
      <c r="B168" s="3" t="n">
        <v>8</v>
      </c>
      <c r="C168" s="3" t="s">
        <v>62</v>
      </c>
      <c r="D168" s="3" t="s">
        <v>563</v>
      </c>
      <c r="E168" s="3" t="n">
        <v>3595</v>
      </c>
      <c r="F168" s="4" t="n">
        <v>70.05</v>
      </c>
      <c r="G168" s="3" t="s">
        <v>8</v>
      </c>
      <c r="H168" s="4" t="n">
        <f aca="false">ROUND(E168*F168,2)</f>
        <v>251829.75</v>
      </c>
    </row>
    <row r="169" customFormat="false" ht="15" hidden="false" customHeight="false" outlineLevel="0" collapsed="false">
      <c r="A169" s="3" t="n">
        <v>168</v>
      </c>
      <c r="B169" s="3" t="n">
        <v>13</v>
      </c>
      <c r="C169" s="3" t="s">
        <v>62</v>
      </c>
      <c r="D169" s="3" t="s">
        <v>562</v>
      </c>
      <c r="E169" s="3" t="n">
        <v>4464</v>
      </c>
      <c r="F169" s="4" t="n">
        <v>47.52</v>
      </c>
      <c r="G169" s="3" t="s">
        <v>41</v>
      </c>
      <c r="H169" s="4" t="n">
        <f aca="false">ROUND(E169*F169,2)</f>
        <v>212129.28</v>
      </c>
    </row>
    <row r="170" customFormat="false" ht="15" hidden="false" customHeight="false" outlineLevel="0" collapsed="false">
      <c r="A170" s="3" t="n">
        <v>169</v>
      </c>
      <c r="B170" s="3" t="n">
        <v>4</v>
      </c>
      <c r="C170" s="3" t="s">
        <v>62</v>
      </c>
      <c r="D170" s="3" t="s">
        <v>562</v>
      </c>
      <c r="E170" s="3" t="n">
        <v>3658</v>
      </c>
      <c r="F170" s="4" t="n">
        <v>120.39</v>
      </c>
      <c r="G170" s="3" t="s">
        <v>8</v>
      </c>
      <c r="H170" s="4" t="n">
        <f aca="false">ROUND(E170*F170,2)</f>
        <v>440386.62</v>
      </c>
    </row>
    <row r="171" customFormat="false" ht="15" hidden="false" customHeight="false" outlineLevel="0" collapsed="false">
      <c r="A171" s="3" t="n">
        <v>170</v>
      </c>
      <c r="B171" s="3" t="n">
        <v>5</v>
      </c>
      <c r="C171" s="3" t="s">
        <v>62</v>
      </c>
      <c r="D171" s="3" t="s">
        <v>563</v>
      </c>
      <c r="E171" s="3" t="n">
        <v>3251</v>
      </c>
      <c r="F171" s="4" t="n">
        <v>326.24</v>
      </c>
      <c r="G171" s="3" t="s">
        <v>8</v>
      </c>
      <c r="H171" s="4" t="n">
        <f aca="false">ROUND(E171*F171,2)</f>
        <v>1060606.24</v>
      </c>
    </row>
    <row r="172" customFormat="false" ht="15" hidden="false" customHeight="false" outlineLevel="0" collapsed="false">
      <c r="A172" s="3" t="n">
        <v>171</v>
      </c>
      <c r="B172" s="3" t="n">
        <v>14</v>
      </c>
      <c r="C172" s="3" t="s">
        <v>62</v>
      </c>
      <c r="D172" s="3" t="s">
        <v>563</v>
      </c>
      <c r="E172" s="3" t="n">
        <v>2575</v>
      </c>
      <c r="F172" s="4" t="n">
        <v>105.71</v>
      </c>
      <c r="G172" s="3" t="s">
        <v>41</v>
      </c>
      <c r="H172" s="4" t="n">
        <f aca="false">ROUND(E172*F172,2)</f>
        <v>272203.25</v>
      </c>
    </row>
    <row r="173" customFormat="false" ht="15" hidden="false" customHeight="false" outlineLevel="0" collapsed="false">
      <c r="A173" s="3" t="n">
        <v>172</v>
      </c>
      <c r="B173" s="3" t="n">
        <v>8</v>
      </c>
      <c r="C173" s="3" t="s">
        <v>62</v>
      </c>
      <c r="D173" s="3" t="s">
        <v>563</v>
      </c>
      <c r="E173" s="3" t="n">
        <v>134</v>
      </c>
      <c r="F173" s="4" t="n">
        <v>69.69</v>
      </c>
      <c r="G173" s="3" t="s">
        <v>8</v>
      </c>
      <c r="H173" s="4" t="n">
        <f aca="false">ROUND(E173*F173,2)</f>
        <v>9338.46</v>
      </c>
    </row>
    <row r="174" customFormat="false" ht="15" hidden="false" customHeight="false" outlineLevel="0" collapsed="false">
      <c r="A174" s="3" t="n">
        <v>173</v>
      </c>
      <c r="B174" s="3" t="n">
        <v>15</v>
      </c>
      <c r="C174" s="3" t="s">
        <v>62</v>
      </c>
      <c r="D174" s="3" t="s">
        <v>562</v>
      </c>
      <c r="E174" s="3" t="n">
        <v>2926</v>
      </c>
      <c r="F174" s="4" t="n">
        <v>275.39</v>
      </c>
      <c r="G174" s="3" t="s">
        <v>46</v>
      </c>
      <c r="H174" s="4" t="n">
        <f aca="false">ROUND(E174*F174,2)</f>
        <v>805791.14</v>
      </c>
    </row>
    <row r="175" customFormat="false" ht="15" hidden="false" customHeight="false" outlineLevel="0" collapsed="false">
      <c r="A175" s="3" t="n">
        <v>174</v>
      </c>
      <c r="B175" s="3" t="n">
        <v>9</v>
      </c>
      <c r="C175" s="3" t="s">
        <v>62</v>
      </c>
      <c r="D175" s="3" t="s">
        <v>562</v>
      </c>
      <c r="E175" s="3" t="n">
        <v>1684</v>
      </c>
      <c r="F175" s="4" t="n">
        <v>199.32</v>
      </c>
      <c r="G175" s="3" t="s">
        <v>8</v>
      </c>
      <c r="H175" s="4" t="n">
        <f aca="false">ROUND(E175*F175,2)</f>
        <v>335654.88</v>
      </c>
    </row>
    <row r="176" customFormat="false" ht="15" hidden="false" customHeight="false" outlineLevel="0" collapsed="false">
      <c r="A176" s="3" t="n">
        <v>175</v>
      </c>
      <c r="B176" s="3" t="n">
        <v>9</v>
      </c>
      <c r="C176" s="3" t="s">
        <v>62</v>
      </c>
      <c r="D176" s="3" t="s">
        <v>562</v>
      </c>
      <c r="E176" s="3" t="n">
        <v>1028</v>
      </c>
      <c r="F176" s="4" t="n">
        <v>199.15</v>
      </c>
      <c r="G176" s="3" t="s">
        <v>8</v>
      </c>
      <c r="H176" s="4" t="n">
        <f aca="false">ROUND(E176*F176,2)</f>
        <v>204726.2</v>
      </c>
    </row>
    <row r="177" customFormat="false" ht="15" hidden="false" customHeight="false" outlineLevel="0" collapsed="false">
      <c r="A177" s="3" t="n">
        <v>176</v>
      </c>
      <c r="B177" s="3" t="n">
        <v>1</v>
      </c>
      <c r="C177" s="3" t="s">
        <v>62</v>
      </c>
      <c r="D177" s="3" t="s">
        <v>562</v>
      </c>
      <c r="E177" s="3" t="n">
        <v>4635</v>
      </c>
      <c r="F177" s="4" t="n">
        <v>278.69</v>
      </c>
      <c r="G177" s="3" t="s">
        <v>8</v>
      </c>
      <c r="H177" s="4" t="n">
        <f aca="false">ROUND(E177*F177,2)</f>
        <v>1291728.15</v>
      </c>
    </row>
    <row r="178" customFormat="false" ht="15" hidden="false" customHeight="false" outlineLevel="0" collapsed="false">
      <c r="A178" s="3" t="n">
        <v>177</v>
      </c>
      <c r="B178" s="3" t="n">
        <v>4</v>
      </c>
      <c r="C178" s="3" t="s">
        <v>62</v>
      </c>
      <c r="D178" s="3" t="s">
        <v>563</v>
      </c>
      <c r="E178" s="3" t="n">
        <v>484</v>
      </c>
      <c r="F178" s="4" t="n">
        <v>120.93</v>
      </c>
      <c r="G178" s="3" t="s">
        <v>8</v>
      </c>
      <c r="H178" s="4" t="n">
        <f aca="false">ROUND(E178*F178,2)</f>
        <v>58530.12</v>
      </c>
    </row>
    <row r="179" customFormat="false" ht="15" hidden="false" customHeight="false" outlineLevel="0" collapsed="false">
      <c r="A179" s="3" t="n">
        <v>178</v>
      </c>
      <c r="B179" s="3" t="n">
        <v>3</v>
      </c>
      <c r="C179" s="3" t="s">
        <v>62</v>
      </c>
      <c r="D179" s="3" t="s">
        <v>563</v>
      </c>
      <c r="E179" s="3" t="n">
        <v>4041</v>
      </c>
      <c r="F179" s="4" t="n">
        <v>129.28</v>
      </c>
      <c r="G179" s="3" t="s">
        <v>8</v>
      </c>
      <c r="H179" s="4" t="n">
        <f aca="false">ROUND(E179*F179,2)</f>
        <v>522420.48</v>
      </c>
    </row>
    <row r="180" customFormat="false" ht="15" hidden="false" customHeight="false" outlineLevel="0" collapsed="false">
      <c r="A180" s="3" t="n">
        <v>179</v>
      </c>
      <c r="B180" s="3" t="n">
        <v>9</v>
      </c>
      <c r="C180" s="3" t="s">
        <v>62</v>
      </c>
      <c r="D180" s="3" t="s">
        <v>562</v>
      </c>
      <c r="E180" s="3" t="n">
        <v>2800</v>
      </c>
      <c r="F180" s="4" t="n">
        <v>198.84</v>
      </c>
      <c r="G180" s="3" t="s">
        <v>8</v>
      </c>
      <c r="H180" s="4" t="n">
        <f aca="false">ROUND(E180*F180,2)</f>
        <v>556752</v>
      </c>
    </row>
    <row r="181" customFormat="false" ht="15" hidden="false" customHeight="false" outlineLevel="0" collapsed="false">
      <c r="A181" s="3" t="n">
        <v>180</v>
      </c>
      <c r="B181" s="3" t="n">
        <v>12</v>
      </c>
      <c r="C181" s="3" t="s">
        <v>62</v>
      </c>
      <c r="D181" s="3" t="s">
        <v>563</v>
      </c>
      <c r="E181" s="3" t="n">
        <v>1805</v>
      </c>
      <c r="F181" s="4" t="n">
        <v>220.83</v>
      </c>
      <c r="G181" s="3" t="s">
        <v>38</v>
      </c>
      <c r="H181" s="4" t="n">
        <f aca="false">ROUND(E181*F181,2)</f>
        <v>398598.15</v>
      </c>
    </row>
    <row r="182" customFormat="false" ht="15" hidden="false" customHeight="false" outlineLevel="0" collapsed="false">
      <c r="A182" s="3" t="n">
        <v>181</v>
      </c>
      <c r="B182" s="3" t="n">
        <v>7</v>
      </c>
      <c r="C182" s="3" t="s">
        <v>63</v>
      </c>
      <c r="D182" s="3" t="s">
        <v>563</v>
      </c>
      <c r="E182" s="3" t="n">
        <v>831</v>
      </c>
      <c r="F182" s="4" t="n">
        <v>355.49</v>
      </c>
      <c r="G182" s="3" t="s">
        <v>8</v>
      </c>
      <c r="H182" s="4" t="n">
        <f aca="false">ROUND(E182*F182,2)</f>
        <v>295412.19</v>
      </c>
    </row>
    <row r="183" customFormat="false" ht="15" hidden="false" customHeight="false" outlineLevel="0" collapsed="false">
      <c r="A183" s="3" t="n">
        <v>182</v>
      </c>
      <c r="B183" s="3" t="n">
        <v>14</v>
      </c>
      <c r="C183" s="3" t="s">
        <v>63</v>
      </c>
      <c r="D183" s="3" t="s">
        <v>562</v>
      </c>
      <c r="E183" s="3" t="n">
        <v>1782</v>
      </c>
      <c r="F183" s="4" t="n">
        <v>108.73</v>
      </c>
      <c r="G183" s="3" t="s">
        <v>41</v>
      </c>
      <c r="H183" s="4" t="n">
        <f aca="false">ROUND(E183*F183,2)</f>
        <v>193756.86</v>
      </c>
    </row>
    <row r="184" customFormat="false" ht="15" hidden="false" customHeight="false" outlineLevel="0" collapsed="false">
      <c r="A184" s="3" t="n">
        <v>183</v>
      </c>
      <c r="B184" s="3" t="n">
        <v>8</v>
      </c>
      <c r="C184" s="3" t="s">
        <v>63</v>
      </c>
      <c r="D184" s="3" t="s">
        <v>562</v>
      </c>
      <c r="E184" s="3" t="n">
        <v>3133</v>
      </c>
      <c r="F184" s="4" t="n">
        <v>68.3</v>
      </c>
      <c r="G184" s="3" t="s">
        <v>8</v>
      </c>
      <c r="H184" s="4" t="n">
        <f aca="false">ROUND(E184*F184,2)</f>
        <v>213983.9</v>
      </c>
    </row>
    <row r="185" customFormat="false" ht="15" hidden="false" customHeight="false" outlineLevel="0" collapsed="false">
      <c r="A185" s="3" t="n">
        <v>184</v>
      </c>
      <c r="B185" s="3" t="n">
        <v>11</v>
      </c>
      <c r="C185" s="3" t="s">
        <v>63</v>
      </c>
      <c r="D185" s="3" t="s">
        <v>563</v>
      </c>
      <c r="E185" s="3" t="n">
        <v>508</v>
      </c>
      <c r="F185" s="4" t="n">
        <v>123.25</v>
      </c>
      <c r="G185" s="3" t="s">
        <v>34</v>
      </c>
      <c r="H185" s="4" t="n">
        <f aca="false">ROUND(E185*F185,2)</f>
        <v>62611</v>
      </c>
    </row>
    <row r="186" customFormat="false" ht="15" hidden="false" customHeight="false" outlineLevel="0" collapsed="false">
      <c r="A186" s="3" t="n">
        <v>185</v>
      </c>
      <c r="B186" s="3" t="n">
        <v>11</v>
      </c>
      <c r="C186" s="3" t="s">
        <v>63</v>
      </c>
      <c r="D186" s="3" t="s">
        <v>563</v>
      </c>
      <c r="E186" s="3" t="n">
        <v>1756</v>
      </c>
      <c r="F186" s="4" t="n">
        <v>123.34</v>
      </c>
      <c r="G186" s="3" t="s">
        <v>34</v>
      </c>
      <c r="H186" s="4" t="n">
        <f aca="false">ROUND(E186*F186,2)</f>
        <v>216585.04</v>
      </c>
    </row>
    <row r="187" customFormat="false" ht="15" hidden="false" customHeight="false" outlineLevel="0" collapsed="false">
      <c r="A187" s="3" t="n">
        <v>186</v>
      </c>
      <c r="B187" s="3" t="n">
        <v>4</v>
      </c>
      <c r="C187" s="3" t="s">
        <v>63</v>
      </c>
      <c r="D187" s="3" t="s">
        <v>562</v>
      </c>
      <c r="E187" s="3" t="n">
        <v>828</v>
      </c>
      <c r="F187" s="4" t="n">
        <v>120.04</v>
      </c>
      <c r="G187" s="3" t="s">
        <v>8</v>
      </c>
      <c r="H187" s="4" t="n">
        <f aca="false">ROUND(E187*F187,2)</f>
        <v>99393.12</v>
      </c>
    </row>
    <row r="188" customFormat="false" ht="15" hidden="false" customHeight="false" outlineLevel="0" collapsed="false">
      <c r="A188" s="3" t="n">
        <v>187</v>
      </c>
      <c r="B188" s="3" t="n">
        <v>2</v>
      </c>
      <c r="C188" s="3" t="s">
        <v>63</v>
      </c>
      <c r="D188" s="3" t="s">
        <v>563</v>
      </c>
      <c r="E188" s="3" t="n">
        <v>774</v>
      </c>
      <c r="F188" s="4" t="n">
        <v>51.76</v>
      </c>
      <c r="G188" s="3" t="s">
        <v>8</v>
      </c>
      <c r="H188" s="4" t="n">
        <f aca="false">ROUND(E188*F188,2)</f>
        <v>40062.24</v>
      </c>
    </row>
    <row r="189" customFormat="false" ht="15" hidden="false" customHeight="false" outlineLevel="0" collapsed="false">
      <c r="A189" s="3" t="n">
        <v>188</v>
      </c>
      <c r="B189" s="3" t="n">
        <v>10</v>
      </c>
      <c r="C189" s="3" t="s">
        <v>63</v>
      </c>
      <c r="D189" s="3" t="s">
        <v>563</v>
      </c>
      <c r="E189" s="3" t="n">
        <v>2770</v>
      </c>
      <c r="F189" s="4" t="n">
        <v>49.2</v>
      </c>
      <c r="G189" s="3" t="s">
        <v>8</v>
      </c>
      <c r="H189" s="4" t="n">
        <f aca="false">ROUND(E189*F189,2)</f>
        <v>136284</v>
      </c>
    </row>
    <row r="190" customFormat="false" ht="15" hidden="false" customHeight="false" outlineLevel="0" collapsed="false">
      <c r="A190" s="3" t="n">
        <v>189</v>
      </c>
      <c r="B190" s="3" t="n">
        <v>1</v>
      </c>
      <c r="C190" s="3" t="s">
        <v>63</v>
      </c>
      <c r="D190" s="3" t="s">
        <v>562</v>
      </c>
      <c r="E190" s="3" t="n">
        <v>4024</v>
      </c>
      <c r="F190" s="4" t="n">
        <v>281.27</v>
      </c>
      <c r="G190" s="3" t="s">
        <v>8</v>
      </c>
      <c r="H190" s="4" t="n">
        <f aca="false">ROUND(E190*F190,2)</f>
        <v>1131830.48</v>
      </c>
    </row>
    <row r="191" customFormat="false" ht="15" hidden="false" customHeight="false" outlineLevel="0" collapsed="false">
      <c r="A191" s="3" t="n">
        <v>190</v>
      </c>
      <c r="B191" s="3" t="n">
        <v>2</v>
      </c>
      <c r="C191" s="3" t="s">
        <v>63</v>
      </c>
      <c r="D191" s="3" t="s">
        <v>562</v>
      </c>
      <c r="E191" s="3" t="n">
        <v>2104</v>
      </c>
      <c r="F191" s="4" t="n">
        <v>51.67</v>
      </c>
      <c r="G191" s="3" t="s">
        <v>8</v>
      </c>
      <c r="H191" s="4" t="n">
        <f aca="false">ROUND(E191*F191,2)</f>
        <v>108713.68</v>
      </c>
    </row>
    <row r="192" customFormat="false" ht="15" hidden="false" customHeight="false" outlineLevel="0" collapsed="false">
      <c r="A192" s="3" t="n">
        <v>191</v>
      </c>
      <c r="B192" s="3" t="n">
        <v>4</v>
      </c>
      <c r="C192" s="3" t="s">
        <v>63</v>
      </c>
      <c r="D192" s="3" t="s">
        <v>563</v>
      </c>
      <c r="E192" s="3" t="n">
        <v>4047</v>
      </c>
      <c r="F192" s="4" t="n">
        <v>120.08</v>
      </c>
      <c r="G192" s="3" t="s">
        <v>8</v>
      </c>
      <c r="H192" s="4" t="n">
        <f aca="false">ROUND(E192*F192,2)</f>
        <v>485963.76</v>
      </c>
    </row>
    <row r="193" customFormat="false" ht="15" hidden="false" customHeight="false" outlineLevel="0" collapsed="false">
      <c r="A193" s="3" t="n">
        <v>192</v>
      </c>
      <c r="B193" s="3" t="n">
        <v>8</v>
      </c>
      <c r="C193" s="3" t="s">
        <v>63</v>
      </c>
      <c r="D193" s="3" t="s">
        <v>562</v>
      </c>
      <c r="E193" s="3" t="n">
        <v>1770</v>
      </c>
      <c r="F193" s="4" t="n">
        <v>68.33</v>
      </c>
      <c r="G193" s="3" t="s">
        <v>8</v>
      </c>
      <c r="H193" s="4" t="n">
        <f aca="false">ROUND(E193*F193,2)</f>
        <v>120944.1</v>
      </c>
    </row>
    <row r="194" customFormat="false" ht="15" hidden="false" customHeight="false" outlineLevel="0" collapsed="false">
      <c r="A194" s="3" t="n">
        <v>193</v>
      </c>
      <c r="B194" s="3" t="n">
        <v>11</v>
      </c>
      <c r="C194" s="3" t="s">
        <v>63</v>
      </c>
      <c r="D194" s="3" t="s">
        <v>562</v>
      </c>
      <c r="E194" s="3" t="n">
        <v>235</v>
      </c>
      <c r="F194" s="4" t="n">
        <v>123.08</v>
      </c>
      <c r="G194" s="3" t="s">
        <v>34</v>
      </c>
      <c r="H194" s="4" t="n">
        <f aca="false">ROUND(E194*F194,2)</f>
        <v>28923.8</v>
      </c>
    </row>
    <row r="195" customFormat="false" ht="15" hidden="false" customHeight="false" outlineLevel="0" collapsed="false">
      <c r="A195" s="3" t="n">
        <v>194</v>
      </c>
      <c r="B195" s="3" t="n">
        <v>13</v>
      </c>
      <c r="C195" s="3" t="s">
        <v>63</v>
      </c>
      <c r="D195" s="3" t="s">
        <v>562</v>
      </c>
      <c r="E195" s="3" t="n">
        <v>426</v>
      </c>
      <c r="F195" s="4" t="n">
        <v>46.75</v>
      </c>
      <c r="G195" s="3" t="s">
        <v>41</v>
      </c>
      <c r="H195" s="4" t="n">
        <f aca="false">ROUND(E195*F195,2)</f>
        <v>19915.5</v>
      </c>
    </row>
    <row r="196" customFormat="false" ht="15" hidden="false" customHeight="false" outlineLevel="0" collapsed="false">
      <c r="A196" s="3" t="n">
        <v>195</v>
      </c>
      <c r="B196" s="3" t="n">
        <v>5</v>
      </c>
      <c r="C196" s="3" t="s">
        <v>63</v>
      </c>
      <c r="D196" s="3" t="s">
        <v>563</v>
      </c>
      <c r="E196" s="3" t="n">
        <v>4248</v>
      </c>
      <c r="F196" s="4" t="n">
        <v>327.33</v>
      </c>
      <c r="G196" s="3" t="s">
        <v>8</v>
      </c>
      <c r="H196" s="4" t="n">
        <f aca="false">ROUND(E196*F196,2)</f>
        <v>1390497.84</v>
      </c>
    </row>
    <row r="197" customFormat="false" ht="15" hidden="false" customHeight="false" outlineLevel="0" collapsed="false">
      <c r="A197" s="3" t="n">
        <v>196</v>
      </c>
      <c r="B197" s="3" t="n">
        <v>8</v>
      </c>
      <c r="C197" s="3" t="s">
        <v>63</v>
      </c>
      <c r="D197" s="3" t="s">
        <v>562</v>
      </c>
      <c r="E197" s="3" t="n">
        <v>800</v>
      </c>
      <c r="F197" s="4" t="n">
        <v>68.3</v>
      </c>
      <c r="G197" s="3" t="s">
        <v>8</v>
      </c>
      <c r="H197" s="4" t="n">
        <f aca="false">ROUND(E197*F197,2)</f>
        <v>54640</v>
      </c>
    </row>
    <row r="198" customFormat="false" ht="15" hidden="false" customHeight="false" outlineLevel="0" collapsed="false">
      <c r="A198" s="3" t="n">
        <v>197</v>
      </c>
      <c r="B198" s="3" t="n">
        <v>14</v>
      </c>
      <c r="C198" s="3" t="s">
        <v>63</v>
      </c>
      <c r="D198" s="3" t="s">
        <v>563</v>
      </c>
      <c r="E198" s="3" t="n">
        <v>3686</v>
      </c>
      <c r="F198" s="4" t="n">
        <v>108.88</v>
      </c>
      <c r="G198" s="3" t="s">
        <v>41</v>
      </c>
      <c r="H198" s="4" t="n">
        <f aca="false">ROUND(E198*F198,2)</f>
        <v>401331.68</v>
      </c>
    </row>
    <row r="199" customFormat="false" ht="15" hidden="false" customHeight="false" outlineLevel="0" collapsed="false">
      <c r="A199" s="3" t="n">
        <v>198</v>
      </c>
      <c r="B199" s="3" t="n">
        <v>5</v>
      </c>
      <c r="C199" s="3" t="s">
        <v>63</v>
      </c>
      <c r="D199" s="3" t="s">
        <v>562</v>
      </c>
      <c r="E199" s="3" t="n">
        <v>2455</v>
      </c>
      <c r="F199" s="4" t="n">
        <v>327.93</v>
      </c>
      <c r="G199" s="3" t="s">
        <v>8</v>
      </c>
      <c r="H199" s="4" t="n">
        <f aca="false">ROUND(E199*F199,2)</f>
        <v>805068.15</v>
      </c>
    </row>
    <row r="200" customFormat="false" ht="15" hidden="false" customHeight="false" outlineLevel="0" collapsed="false">
      <c r="A200" s="3" t="n">
        <v>199</v>
      </c>
      <c r="B200" s="3" t="n">
        <v>5</v>
      </c>
      <c r="C200" s="3" t="s">
        <v>63</v>
      </c>
      <c r="D200" s="3" t="s">
        <v>563</v>
      </c>
      <c r="E200" s="3" t="n">
        <v>2007</v>
      </c>
      <c r="F200" s="4" t="n">
        <v>327.37</v>
      </c>
      <c r="G200" s="3" t="s">
        <v>8</v>
      </c>
      <c r="H200" s="4" t="n">
        <f aca="false">ROUND(E200*F200,2)</f>
        <v>657031.59</v>
      </c>
    </row>
    <row r="201" customFormat="false" ht="15" hidden="false" customHeight="false" outlineLevel="0" collapsed="false">
      <c r="A201" s="3" t="n">
        <v>200</v>
      </c>
      <c r="B201" s="3" t="n">
        <v>15</v>
      </c>
      <c r="C201" s="3" t="s">
        <v>63</v>
      </c>
      <c r="D201" s="3" t="s">
        <v>563</v>
      </c>
      <c r="E201" s="3" t="n">
        <v>506</v>
      </c>
      <c r="F201" s="4" t="n">
        <v>272.78</v>
      </c>
      <c r="G201" s="3" t="s">
        <v>46</v>
      </c>
      <c r="H201" s="4" t="n">
        <f aca="false">ROUND(E201*F201,2)</f>
        <v>138026.68</v>
      </c>
    </row>
    <row r="202" customFormat="false" ht="15" hidden="false" customHeight="false" outlineLevel="0" collapsed="false">
      <c r="A202" s="3" t="n">
        <v>201</v>
      </c>
      <c r="B202" s="3" t="n">
        <v>6</v>
      </c>
      <c r="C202" s="3" t="s">
        <v>63</v>
      </c>
      <c r="D202" s="3" t="s">
        <v>562</v>
      </c>
      <c r="E202" s="3" t="n">
        <v>4724</v>
      </c>
      <c r="F202" s="4" t="n">
        <v>282.8</v>
      </c>
      <c r="G202" s="3" t="s">
        <v>8</v>
      </c>
      <c r="H202" s="4" t="n">
        <f aca="false">ROUND(E202*F202,2)</f>
        <v>1335947.2</v>
      </c>
    </row>
    <row r="203" customFormat="false" ht="15" hidden="false" customHeight="false" outlineLevel="0" collapsed="false">
      <c r="A203" s="3" t="n">
        <v>202</v>
      </c>
      <c r="B203" s="3" t="n">
        <v>1</v>
      </c>
      <c r="C203" s="3" t="s">
        <v>63</v>
      </c>
      <c r="D203" s="3" t="s">
        <v>563</v>
      </c>
      <c r="E203" s="3" t="n">
        <v>1802</v>
      </c>
      <c r="F203" s="4" t="n">
        <v>281.57</v>
      </c>
      <c r="G203" s="3" t="s">
        <v>8</v>
      </c>
      <c r="H203" s="4" t="n">
        <f aca="false">ROUND(E203*F203,2)</f>
        <v>507389.14</v>
      </c>
    </row>
    <row r="204" customFormat="false" ht="15" hidden="false" customHeight="false" outlineLevel="0" collapsed="false">
      <c r="A204" s="3" t="n">
        <v>203</v>
      </c>
      <c r="B204" s="3" t="n">
        <v>15</v>
      </c>
      <c r="C204" s="3" t="s">
        <v>63</v>
      </c>
      <c r="D204" s="3" t="s">
        <v>563</v>
      </c>
      <c r="E204" s="3" t="n">
        <v>990</v>
      </c>
      <c r="F204" s="4" t="n">
        <v>271.73</v>
      </c>
      <c r="G204" s="3" t="s">
        <v>46</v>
      </c>
      <c r="H204" s="4" t="n">
        <f aca="false">ROUND(E204*F204,2)</f>
        <v>269012.7</v>
      </c>
    </row>
    <row r="205" customFormat="false" ht="15" hidden="false" customHeight="false" outlineLevel="0" collapsed="false">
      <c r="A205" s="3" t="n">
        <v>204</v>
      </c>
      <c r="B205" s="3" t="n">
        <v>14</v>
      </c>
      <c r="C205" s="3" t="s">
        <v>63</v>
      </c>
      <c r="D205" s="3" t="s">
        <v>563</v>
      </c>
      <c r="E205" s="3" t="n">
        <v>1311</v>
      </c>
      <c r="F205" s="4" t="n">
        <v>108.83</v>
      </c>
      <c r="G205" s="3" t="s">
        <v>41</v>
      </c>
      <c r="H205" s="4" t="n">
        <f aca="false">ROUND(E205*F205,2)</f>
        <v>142676.13</v>
      </c>
    </row>
    <row r="206" customFormat="false" ht="15" hidden="false" customHeight="false" outlineLevel="0" collapsed="false">
      <c r="A206" s="3" t="n">
        <v>205</v>
      </c>
      <c r="B206" s="3" t="n">
        <v>12</v>
      </c>
      <c r="C206" s="3" t="s">
        <v>63</v>
      </c>
      <c r="D206" s="3" t="s">
        <v>562</v>
      </c>
      <c r="E206" s="3" t="n">
        <v>2841</v>
      </c>
      <c r="F206" s="4" t="n">
        <v>221</v>
      </c>
      <c r="G206" s="3" t="s">
        <v>38</v>
      </c>
      <c r="H206" s="4" t="n">
        <f aca="false">ROUND(E206*F206,2)</f>
        <v>627861</v>
      </c>
    </row>
    <row r="207" customFormat="false" ht="15" hidden="false" customHeight="false" outlineLevel="0" collapsed="false">
      <c r="A207" s="3" t="n">
        <v>206</v>
      </c>
      <c r="B207" s="3" t="n">
        <v>14</v>
      </c>
      <c r="C207" s="3" t="s">
        <v>63</v>
      </c>
      <c r="D207" s="3" t="s">
        <v>562</v>
      </c>
      <c r="E207" s="3" t="n">
        <v>1928</v>
      </c>
      <c r="F207" s="4" t="n">
        <v>108.45</v>
      </c>
      <c r="G207" s="3" t="s">
        <v>41</v>
      </c>
      <c r="H207" s="4" t="n">
        <f aca="false">ROUND(E207*F207,2)</f>
        <v>209091.6</v>
      </c>
    </row>
    <row r="208" customFormat="false" ht="15" hidden="false" customHeight="false" outlineLevel="0" collapsed="false">
      <c r="A208" s="3" t="n">
        <v>207</v>
      </c>
      <c r="B208" s="3" t="n">
        <v>12</v>
      </c>
      <c r="C208" s="3" t="s">
        <v>63</v>
      </c>
      <c r="D208" s="3" t="s">
        <v>563</v>
      </c>
      <c r="E208" s="3" t="n">
        <v>101</v>
      </c>
      <c r="F208" s="4" t="n">
        <v>221.59</v>
      </c>
      <c r="G208" s="3" t="s">
        <v>38</v>
      </c>
      <c r="H208" s="4" t="n">
        <f aca="false">ROUND(E208*F208,2)</f>
        <v>22380.59</v>
      </c>
    </row>
    <row r="209" customFormat="false" ht="15" hidden="false" customHeight="false" outlineLevel="0" collapsed="false">
      <c r="A209" s="3" t="n">
        <v>208</v>
      </c>
      <c r="B209" s="3" t="n">
        <v>9</v>
      </c>
      <c r="C209" s="3" t="s">
        <v>63</v>
      </c>
      <c r="D209" s="3" t="s">
        <v>562</v>
      </c>
      <c r="E209" s="3" t="n">
        <v>4666</v>
      </c>
      <c r="F209" s="4" t="n">
        <v>201.83</v>
      </c>
      <c r="G209" s="3" t="s">
        <v>8</v>
      </c>
      <c r="H209" s="4" t="n">
        <f aca="false">ROUND(E209*F209,2)</f>
        <v>941738.78</v>
      </c>
    </row>
    <row r="210" customFormat="false" ht="15" hidden="false" customHeight="false" outlineLevel="0" collapsed="false">
      <c r="A210" s="3" t="n">
        <v>209</v>
      </c>
      <c r="B210" s="3" t="n">
        <v>13</v>
      </c>
      <c r="C210" s="3" t="s">
        <v>63</v>
      </c>
      <c r="D210" s="3" t="s">
        <v>563</v>
      </c>
      <c r="E210" s="3" t="n">
        <v>4430</v>
      </c>
      <c r="F210" s="4" t="n">
        <v>46.74</v>
      </c>
      <c r="G210" s="3" t="s">
        <v>41</v>
      </c>
      <c r="H210" s="4" t="n">
        <f aca="false">ROUND(E210*F210,2)</f>
        <v>207058.2</v>
      </c>
    </row>
    <row r="211" customFormat="false" ht="15" hidden="false" customHeight="false" outlineLevel="0" collapsed="false">
      <c r="A211" s="3" t="n">
        <v>210</v>
      </c>
      <c r="B211" s="3" t="n">
        <v>15</v>
      </c>
      <c r="C211" s="3" t="s">
        <v>63</v>
      </c>
      <c r="D211" s="3" t="s">
        <v>563</v>
      </c>
      <c r="E211" s="3" t="n">
        <v>2284</v>
      </c>
      <c r="F211" s="4" t="n">
        <v>272.05</v>
      </c>
      <c r="G211" s="3" t="s">
        <v>46</v>
      </c>
      <c r="H211" s="4" t="n">
        <f aca="false">ROUND(E211*F211,2)</f>
        <v>621362.2</v>
      </c>
    </row>
    <row r="212" customFormat="false" ht="15" hidden="false" customHeight="false" outlineLevel="0" collapsed="false">
      <c r="A212" s="3" t="n">
        <v>211</v>
      </c>
      <c r="B212" s="3" t="n">
        <v>6</v>
      </c>
      <c r="C212" s="3" t="s">
        <v>63</v>
      </c>
      <c r="D212" s="3" t="s">
        <v>563</v>
      </c>
      <c r="E212" s="3" t="n">
        <v>4422</v>
      </c>
      <c r="F212" s="4" t="n">
        <v>283</v>
      </c>
      <c r="G212" s="3" t="s">
        <v>8</v>
      </c>
      <c r="H212" s="4" t="n">
        <f aca="false">ROUND(E212*F212,2)</f>
        <v>1251426</v>
      </c>
    </row>
    <row r="213" customFormat="false" ht="15" hidden="false" customHeight="false" outlineLevel="0" collapsed="false">
      <c r="A213" s="3" t="n">
        <v>212</v>
      </c>
      <c r="B213" s="3" t="n">
        <v>5</v>
      </c>
      <c r="C213" s="3" t="s">
        <v>64</v>
      </c>
      <c r="D213" s="3" t="s">
        <v>563</v>
      </c>
      <c r="E213" s="3" t="n">
        <v>1529</v>
      </c>
      <c r="F213" s="4" t="n">
        <v>327.24</v>
      </c>
      <c r="G213" s="3" t="s">
        <v>8</v>
      </c>
      <c r="H213" s="4" t="n">
        <f aca="false">ROUND(E213*F213,2)</f>
        <v>500349.96</v>
      </c>
    </row>
    <row r="214" customFormat="false" ht="15" hidden="false" customHeight="false" outlineLevel="0" collapsed="false">
      <c r="A214" s="3" t="n">
        <v>213</v>
      </c>
      <c r="B214" s="3" t="n">
        <v>6</v>
      </c>
      <c r="C214" s="3" t="s">
        <v>64</v>
      </c>
      <c r="D214" s="3" t="s">
        <v>563</v>
      </c>
      <c r="E214" s="3" t="n">
        <v>464</v>
      </c>
      <c r="F214" s="4" t="n">
        <v>280.03</v>
      </c>
      <c r="G214" s="3" t="s">
        <v>8</v>
      </c>
      <c r="H214" s="4" t="n">
        <f aca="false">ROUND(E214*F214,2)</f>
        <v>129933.92</v>
      </c>
    </row>
    <row r="215" customFormat="false" ht="15" hidden="false" customHeight="false" outlineLevel="0" collapsed="false">
      <c r="A215" s="3" t="n">
        <v>214</v>
      </c>
      <c r="B215" s="3" t="n">
        <v>11</v>
      </c>
      <c r="C215" s="3" t="s">
        <v>64</v>
      </c>
      <c r="D215" s="3" t="s">
        <v>563</v>
      </c>
      <c r="E215" s="3" t="n">
        <v>705</v>
      </c>
      <c r="F215" s="4" t="n">
        <v>123.76</v>
      </c>
      <c r="G215" s="3" t="s">
        <v>34</v>
      </c>
      <c r="H215" s="4" t="n">
        <f aca="false">ROUND(E215*F215,2)</f>
        <v>87250.8</v>
      </c>
    </row>
    <row r="216" customFormat="false" ht="15" hidden="false" customHeight="false" outlineLevel="0" collapsed="false">
      <c r="A216" s="3" t="n">
        <v>215</v>
      </c>
      <c r="B216" s="3" t="n">
        <v>15</v>
      </c>
      <c r="C216" s="3" t="s">
        <v>64</v>
      </c>
      <c r="D216" s="3" t="s">
        <v>563</v>
      </c>
      <c r="E216" s="3" t="n">
        <v>2679</v>
      </c>
      <c r="F216" s="4" t="n">
        <v>269.43</v>
      </c>
      <c r="G216" s="3" t="s">
        <v>46</v>
      </c>
      <c r="H216" s="4" t="n">
        <f aca="false">ROUND(E216*F216,2)</f>
        <v>721802.97</v>
      </c>
    </row>
    <row r="217" customFormat="false" ht="15" hidden="false" customHeight="false" outlineLevel="0" collapsed="false">
      <c r="A217" s="3" t="n">
        <v>216</v>
      </c>
      <c r="B217" s="3" t="n">
        <v>13</v>
      </c>
      <c r="C217" s="3" t="s">
        <v>64</v>
      </c>
      <c r="D217" s="3" t="s">
        <v>563</v>
      </c>
      <c r="E217" s="3" t="n">
        <v>88</v>
      </c>
      <c r="F217" s="4" t="n">
        <v>47.82</v>
      </c>
      <c r="G217" s="3" t="s">
        <v>41</v>
      </c>
      <c r="H217" s="4" t="n">
        <f aca="false">ROUND(E217*F217,2)</f>
        <v>4208.16</v>
      </c>
    </row>
    <row r="218" customFormat="false" ht="15" hidden="false" customHeight="false" outlineLevel="0" collapsed="false">
      <c r="A218" s="3" t="n">
        <v>217</v>
      </c>
      <c r="B218" s="3" t="n">
        <v>3</v>
      </c>
      <c r="C218" s="3" t="s">
        <v>64</v>
      </c>
      <c r="D218" s="3" t="s">
        <v>562</v>
      </c>
      <c r="E218" s="3" t="n">
        <v>968</v>
      </c>
      <c r="F218" s="4" t="n">
        <v>128.78</v>
      </c>
      <c r="G218" s="3" t="s">
        <v>8</v>
      </c>
      <c r="H218" s="4" t="n">
        <f aca="false">ROUND(E218*F218,2)</f>
        <v>124659.04</v>
      </c>
    </row>
    <row r="219" customFormat="false" ht="15" hidden="false" customHeight="false" outlineLevel="0" collapsed="false">
      <c r="A219" s="3" t="n">
        <v>218</v>
      </c>
      <c r="B219" s="3" t="n">
        <v>11</v>
      </c>
      <c r="C219" s="3" t="s">
        <v>64</v>
      </c>
      <c r="D219" s="3" t="s">
        <v>563</v>
      </c>
      <c r="E219" s="3" t="n">
        <v>2598</v>
      </c>
      <c r="F219" s="4" t="n">
        <v>123.49</v>
      </c>
      <c r="G219" s="3" t="s">
        <v>34</v>
      </c>
      <c r="H219" s="4" t="n">
        <f aca="false">ROUND(E219*F219,2)</f>
        <v>320827.02</v>
      </c>
    </row>
    <row r="220" customFormat="false" ht="15" hidden="false" customHeight="false" outlineLevel="0" collapsed="false">
      <c r="A220" s="3" t="n">
        <v>219</v>
      </c>
      <c r="B220" s="3" t="n">
        <v>10</v>
      </c>
      <c r="C220" s="3" t="s">
        <v>64</v>
      </c>
      <c r="D220" s="3" t="s">
        <v>562</v>
      </c>
      <c r="E220" s="3" t="n">
        <v>300</v>
      </c>
      <c r="F220" s="4" t="n">
        <v>48.35</v>
      </c>
      <c r="G220" s="3" t="s">
        <v>8</v>
      </c>
      <c r="H220" s="4" t="n">
        <f aca="false">ROUND(E220*F220,2)</f>
        <v>14505</v>
      </c>
    </row>
    <row r="221" customFormat="false" ht="15" hidden="false" customHeight="false" outlineLevel="0" collapsed="false">
      <c r="A221" s="3" t="n">
        <v>220</v>
      </c>
      <c r="B221" s="3" t="n">
        <v>1</v>
      </c>
      <c r="C221" s="3" t="s">
        <v>64</v>
      </c>
      <c r="D221" s="3" t="s">
        <v>562</v>
      </c>
      <c r="E221" s="3" t="n">
        <v>1845</v>
      </c>
      <c r="F221" s="4" t="n">
        <v>284.92</v>
      </c>
      <c r="G221" s="3" t="s">
        <v>8</v>
      </c>
      <c r="H221" s="4" t="n">
        <f aca="false">ROUND(E221*F221,2)</f>
        <v>525677.4</v>
      </c>
    </row>
    <row r="222" customFormat="false" ht="15" hidden="false" customHeight="false" outlineLevel="0" collapsed="false">
      <c r="A222" s="3" t="n">
        <v>221</v>
      </c>
      <c r="B222" s="3" t="n">
        <v>14</v>
      </c>
      <c r="C222" s="3" t="s">
        <v>64</v>
      </c>
      <c r="D222" s="3" t="s">
        <v>562</v>
      </c>
      <c r="E222" s="3" t="n">
        <v>2493</v>
      </c>
      <c r="F222" s="4" t="n">
        <v>108.95</v>
      </c>
      <c r="G222" s="3" t="s">
        <v>41</v>
      </c>
      <c r="H222" s="4" t="n">
        <f aca="false">ROUND(E222*F222,2)</f>
        <v>271612.35</v>
      </c>
    </row>
    <row r="223" customFormat="false" ht="15" hidden="false" customHeight="false" outlineLevel="0" collapsed="false">
      <c r="A223" s="3" t="n">
        <v>222</v>
      </c>
      <c r="B223" s="3" t="n">
        <v>6</v>
      </c>
      <c r="C223" s="3" t="s">
        <v>64</v>
      </c>
      <c r="D223" s="3" t="s">
        <v>562</v>
      </c>
      <c r="E223" s="3" t="n">
        <v>3185</v>
      </c>
      <c r="F223" s="4" t="n">
        <v>279.54</v>
      </c>
      <c r="G223" s="3" t="s">
        <v>8</v>
      </c>
      <c r="H223" s="4" t="n">
        <f aca="false">ROUND(E223*F223,2)</f>
        <v>890334.9</v>
      </c>
    </row>
    <row r="224" customFormat="false" ht="15" hidden="false" customHeight="false" outlineLevel="0" collapsed="false">
      <c r="A224" s="3" t="n">
        <v>223</v>
      </c>
      <c r="B224" s="3" t="n">
        <v>1</v>
      </c>
      <c r="C224" s="3" t="s">
        <v>64</v>
      </c>
      <c r="D224" s="3" t="s">
        <v>562</v>
      </c>
      <c r="E224" s="3" t="n">
        <v>2097</v>
      </c>
      <c r="F224" s="4" t="n">
        <v>284.74</v>
      </c>
      <c r="G224" s="3" t="s">
        <v>8</v>
      </c>
      <c r="H224" s="4" t="n">
        <f aca="false">ROUND(E224*F224,2)</f>
        <v>597099.78</v>
      </c>
    </row>
    <row r="225" customFormat="false" ht="15" hidden="false" customHeight="false" outlineLevel="0" collapsed="false">
      <c r="A225" s="3" t="n">
        <v>224</v>
      </c>
      <c r="B225" s="3" t="n">
        <v>5</v>
      </c>
      <c r="C225" s="3" t="s">
        <v>64</v>
      </c>
      <c r="D225" s="3" t="s">
        <v>563</v>
      </c>
      <c r="E225" s="3" t="n">
        <v>2953</v>
      </c>
      <c r="F225" s="4" t="n">
        <v>327.78</v>
      </c>
      <c r="G225" s="3" t="s">
        <v>8</v>
      </c>
      <c r="H225" s="4" t="n">
        <f aca="false">ROUND(E225*F225,2)</f>
        <v>967934.34</v>
      </c>
    </row>
    <row r="226" customFormat="false" ht="15" hidden="false" customHeight="false" outlineLevel="0" collapsed="false">
      <c r="A226" s="3" t="n">
        <v>225</v>
      </c>
      <c r="B226" s="3" t="n">
        <v>5</v>
      </c>
      <c r="C226" s="3" t="s">
        <v>64</v>
      </c>
      <c r="D226" s="3" t="s">
        <v>562</v>
      </c>
      <c r="E226" s="3" t="n">
        <v>411</v>
      </c>
      <c r="F226" s="4" t="n">
        <v>327.2</v>
      </c>
      <c r="G226" s="3" t="s">
        <v>8</v>
      </c>
      <c r="H226" s="4" t="n">
        <f aca="false">ROUND(E226*F226,2)</f>
        <v>134479.2</v>
      </c>
    </row>
    <row r="227" customFormat="false" ht="15" hidden="false" customHeight="false" outlineLevel="0" collapsed="false">
      <c r="A227" s="3" t="n">
        <v>226</v>
      </c>
      <c r="B227" s="3" t="n">
        <v>15</v>
      </c>
      <c r="C227" s="3" t="s">
        <v>64</v>
      </c>
      <c r="D227" s="3" t="s">
        <v>563</v>
      </c>
      <c r="E227" s="3" t="n">
        <v>316</v>
      </c>
      <c r="F227" s="4" t="n">
        <v>268.79</v>
      </c>
      <c r="G227" s="3" t="s">
        <v>46</v>
      </c>
      <c r="H227" s="4" t="n">
        <f aca="false">ROUND(E227*F227,2)</f>
        <v>84937.64</v>
      </c>
    </row>
    <row r="228" customFormat="false" ht="15" hidden="false" customHeight="false" outlineLevel="0" collapsed="false">
      <c r="A228" s="3" t="n">
        <v>227</v>
      </c>
      <c r="B228" s="3" t="n">
        <v>12</v>
      </c>
      <c r="C228" s="3" t="s">
        <v>64</v>
      </c>
      <c r="D228" s="3" t="s">
        <v>563</v>
      </c>
      <c r="E228" s="3" t="n">
        <v>2097</v>
      </c>
      <c r="F228" s="4" t="n">
        <v>221.33</v>
      </c>
      <c r="G228" s="3" t="s">
        <v>38</v>
      </c>
      <c r="H228" s="4" t="n">
        <f aca="false">ROUND(E228*F228,2)</f>
        <v>464129.01</v>
      </c>
    </row>
    <row r="229" customFormat="false" ht="15" hidden="false" customHeight="false" outlineLevel="0" collapsed="false">
      <c r="A229" s="3" t="n">
        <v>228</v>
      </c>
      <c r="B229" s="3" t="n">
        <v>5</v>
      </c>
      <c r="C229" s="3" t="s">
        <v>64</v>
      </c>
      <c r="D229" s="3" t="s">
        <v>563</v>
      </c>
      <c r="E229" s="3" t="n">
        <v>3164</v>
      </c>
      <c r="F229" s="4" t="n">
        <v>328.22</v>
      </c>
      <c r="G229" s="3" t="s">
        <v>8</v>
      </c>
      <c r="H229" s="4" t="n">
        <f aca="false">ROUND(E229*F229,2)</f>
        <v>1038488.08</v>
      </c>
    </row>
    <row r="230" customFormat="false" ht="15" hidden="false" customHeight="false" outlineLevel="0" collapsed="false">
      <c r="A230" s="3" t="n">
        <v>229</v>
      </c>
      <c r="B230" s="3" t="n">
        <v>4</v>
      </c>
      <c r="C230" s="3" t="s">
        <v>64</v>
      </c>
      <c r="D230" s="3" t="s">
        <v>563</v>
      </c>
      <c r="E230" s="3" t="n">
        <v>4396</v>
      </c>
      <c r="F230" s="4" t="n">
        <v>118.62</v>
      </c>
      <c r="G230" s="3" t="s">
        <v>8</v>
      </c>
      <c r="H230" s="4" t="n">
        <f aca="false">ROUND(E230*F230,2)</f>
        <v>521453.52</v>
      </c>
    </row>
    <row r="231" customFormat="false" ht="15" hidden="false" customHeight="false" outlineLevel="0" collapsed="false">
      <c r="A231" s="3" t="n">
        <v>230</v>
      </c>
      <c r="B231" s="3" t="n">
        <v>6</v>
      </c>
      <c r="C231" s="3" t="s">
        <v>64</v>
      </c>
      <c r="D231" s="3" t="s">
        <v>562</v>
      </c>
      <c r="E231" s="3" t="n">
        <v>2969</v>
      </c>
      <c r="F231" s="4" t="n">
        <v>279.16</v>
      </c>
      <c r="G231" s="3" t="s">
        <v>8</v>
      </c>
      <c r="H231" s="4" t="n">
        <f aca="false">ROUND(E231*F231,2)</f>
        <v>828826.04</v>
      </c>
    </row>
    <row r="232" customFormat="false" ht="15" hidden="false" customHeight="false" outlineLevel="0" collapsed="false">
      <c r="A232" s="3" t="n">
        <v>231</v>
      </c>
      <c r="B232" s="3" t="n">
        <v>5</v>
      </c>
      <c r="C232" s="3" t="s">
        <v>64</v>
      </c>
      <c r="D232" s="3" t="s">
        <v>562</v>
      </c>
      <c r="E232" s="3" t="n">
        <v>2320</v>
      </c>
      <c r="F232" s="4" t="n">
        <v>327.96</v>
      </c>
      <c r="G232" s="3" t="s">
        <v>8</v>
      </c>
      <c r="H232" s="4" t="n">
        <f aca="false">ROUND(E232*F232,2)</f>
        <v>760867.2</v>
      </c>
    </row>
    <row r="233" customFormat="false" ht="15" hidden="false" customHeight="false" outlineLevel="0" collapsed="false">
      <c r="A233" s="3" t="n">
        <v>232</v>
      </c>
      <c r="B233" s="3" t="n">
        <v>3</v>
      </c>
      <c r="C233" s="3" t="s">
        <v>64</v>
      </c>
      <c r="D233" s="3" t="s">
        <v>563</v>
      </c>
      <c r="E233" s="3" t="n">
        <v>3643</v>
      </c>
      <c r="F233" s="4" t="n">
        <v>128.54</v>
      </c>
      <c r="G233" s="3" t="s">
        <v>8</v>
      </c>
      <c r="H233" s="4" t="n">
        <f aca="false">ROUND(E233*F233,2)</f>
        <v>468271.22</v>
      </c>
    </row>
    <row r="234" customFormat="false" ht="15" hidden="false" customHeight="false" outlineLevel="0" collapsed="false">
      <c r="A234" s="3" t="n">
        <v>233</v>
      </c>
      <c r="B234" s="3" t="n">
        <v>2</v>
      </c>
      <c r="C234" s="3" t="s">
        <v>64</v>
      </c>
      <c r="D234" s="3" t="s">
        <v>562</v>
      </c>
      <c r="E234" s="3" t="n">
        <v>4354</v>
      </c>
      <c r="F234" s="4" t="n">
        <v>52.44</v>
      </c>
      <c r="G234" s="3" t="s">
        <v>8</v>
      </c>
      <c r="H234" s="4" t="n">
        <f aca="false">ROUND(E234*F234,2)</f>
        <v>228323.76</v>
      </c>
    </row>
    <row r="235" customFormat="false" ht="15" hidden="false" customHeight="false" outlineLevel="0" collapsed="false">
      <c r="A235" s="3" t="n">
        <v>234</v>
      </c>
      <c r="B235" s="3" t="n">
        <v>8</v>
      </c>
      <c r="C235" s="3" t="s">
        <v>64</v>
      </c>
      <c r="D235" s="3" t="s">
        <v>563</v>
      </c>
      <c r="E235" s="3" t="n">
        <v>658</v>
      </c>
      <c r="F235" s="4" t="n">
        <v>65.68</v>
      </c>
      <c r="G235" s="3" t="s">
        <v>8</v>
      </c>
      <c r="H235" s="4" t="n">
        <f aca="false">ROUND(E235*F235,2)</f>
        <v>43217.44</v>
      </c>
    </row>
    <row r="236" customFormat="false" ht="15" hidden="false" customHeight="false" outlineLevel="0" collapsed="false">
      <c r="A236" s="3" t="n">
        <v>235</v>
      </c>
      <c r="B236" s="3" t="n">
        <v>9</v>
      </c>
      <c r="C236" s="3" t="s">
        <v>64</v>
      </c>
      <c r="D236" s="3" t="s">
        <v>562</v>
      </c>
      <c r="E236" s="3" t="n">
        <v>1407</v>
      </c>
      <c r="F236" s="4" t="n">
        <v>201.62</v>
      </c>
      <c r="G236" s="3" t="s">
        <v>8</v>
      </c>
      <c r="H236" s="4" t="n">
        <f aca="false">ROUND(E236*F236,2)</f>
        <v>283679.34</v>
      </c>
    </row>
    <row r="237" customFormat="false" ht="15" hidden="false" customHeight="false" outlineLevel="0" collapsed="false">
      <c r="A237" s="3" t="n">
        <v>236</v>
      </c>
      <c r="B237" s="3" t="n">
        <v>2</v>
      </c>
      <c r="C237" s="3" t="s">
        <v>64</v>
      </c>
      <c r="D237" s="3" t="s">
        <v>563</v>
      </c>
      <c r="E237" s="3" t="n">
        <v>2900</v>
      </c>
      <c r="F237" s="4" t="n">
        <v>52.49</v>
      </c>
      <c r="G237" s="3" t="s">
        <v>8</v>
      </c>
      <c r="H237" s="4" t="n">
        <f aca="false">ROUND(E237*F237,2)</f>
        <v>152221</v>
      </c>
    </row>
    <row r="238" customFormat="false" ht="15" hidden="false" customHeight="false" outlineLevel="0" collapsed="false">
      <c r="A238" s="3" t="n">
        <v>237</v>
      </c>
      <c r="B238" s="3" t="n">
        <v>11</v>
      </c>
      <c r="C238" s="3" t="s">
        <v>64</v>
      </c>
      <c r="D238" s="3" t="s">
        <v>563</v>
      </c>
      <c r="E238" s="3" t="n">
        <v>500</v>
      </c>
      <c r="F238" s="4" t="n">
        <v>123.45</v>
      </c>
      <c r="G238" s="3" t="s">
        <v>34</v>
      </c>
      <c r="H238" s="4" t="n">
        <f aca="false">ROUND(E238*F238,2)</f>
        <v>61725</v>
      </c>
    </row>
    <row r="239" customFormat="false" ht="15" hidden="false" customHeight="false" outlineLevel="0" collapsed="false">
      <c r="A239" s="3" t="n">
        <v>238</v>
      </c>
      <c r="B239" s="3" t="n">
        <v>2</v>
      </c>
      <c r="C239" s="3" t="s">
        <v>64</v>
      </c>
      <c r="D239" s="3" t="s">
        <v>563</v>
      </c>
      <c r="E239" s="3" t="n">
        <v>4647</v>
      </c>
      <c r="F239" s="4" t="n">
        <v>52.54</v>
      </c>
      <c r="G239" s="3" t="s">
        <v>8</v>
      </c>
      <c r="H239" s="4" t="n">
        <f aca="false">ROUND(E239*F239,2)</f>
        <v>244153.38</v>
      </c>
    </row>
    <row r="240" customFormat="false" ht="15" hidden="false" customHeight="false" outlineLevel="0" collapsed="false">
      <c r="A240" s="3" t="n">
        <v>239</v>
      </c>
      <c r="B240" s="3" t="n">
        <v>1</v>
      </c>
      <c r="C240" s="3" t="s">
        <v>64</v>
      </c>
      <c r="D240" s="3" t="s">
        <v>563</v>
      </c>
      <c r="E240" s="3" t="n">
        <v>1978</v>
      </c>
      <c r="F240" s="4" t="n">
        <v>283.59</v>
      </c>
      <c r="G240" s="3" t="s">
        <v>8</v>
      </c>
      <c r="H240" s="4" t="n">
        <f aca="false">ROUND(E240*F240,2)</f>
        <v>560941.02</v>
      </c>
    </row>
    <row r="241" customFormat="false" ht="15" hidden="false" customHeight="false" outlineLevel="0" collapsed="false">
      <c r="A241" s="3" t="n">
        <v>240</v>
      </c>
      <c r="B241" s="3" t="n">
        <v>1</v>
      </c>
      <c r="C241" s="3" t="s">
        <v>64</v>
      </c>
      <c r="D241" s="3" t="s">
        <v>563</v>
      </c>
      <c r="E241" s="3" t="n">
        <v>588</v>
      </c>
      <c r="F241" s="4" t="n">
        <v>284.73</v>
      </c>
      <c r="G241" s="3" t="s">
        <v>8</v>
      </c>
      <c r="H241" s="4" t="n">
        <f aca="false">ROUND(E241*F241,2)</f>
        <v>167421.24</v>
      </c>
    </row>
    <row r="242" customFormat="false" ht="15" hidden="false" customHeight="false" outlineLevel="0" collapsed="false">
      <c r="A242" s="3" t="n">
        <v>241</v>
      </c>
      <c r="B242" s="3" t="n">
        <v>5</v>
      </c>
      <c r="C242" s="3" t="s">
        <v>64</v>
      </c>
      <c r="D242" s="3" t="s">
        <v>562</v>
      </c>
      <c r="E242" s="3" t="n">
        <v>3555</v>
      </c>
      <c r="F242" s="4" t="n">
        <v>328.52</v>
      </c>
      <c r="G242" s="3" t="s">
        <v>8</v>
      </c>
      <c r="H242" s="4" t="n">
        <f aca="false">ROUND(E242*F242,2)</f>
        <v>1167888.6</v>
      </c>
    </row>
    <row r="243" customFormat="false" ht="15" hidden="false" customHeight="false" outlineLevel="0" collapsed="false">
      <c r="A243" s="3" t="n">
        <v>242</v>
      </c>
      <c r="B243" s="3" t="n">
        <v>8</v>
      </c>
      <c r="C243" s="3" t="s">
        <v>64</v>
      </c>
      <c r="D243" s="3" t="s">
        <v>563</v>
      </c>
      <c r="E243" s="3" t="n">
        <v>3182</v>
      </c>
      <c r="F243" s="4" t="n">
        <v>65.99</v>
      </c>
      <c r="G243" s="3" t="s">
        <v>8</v>
      </c>
      <c r="H243" s="4" t="n">
        <f aca="false">ROUND(E243*F243,2)</f>
        <v>209980.18</v>
      </c>
    </row>
    <row r="244" customFormat="false" ht="15" hidden="false" customHeight="false" outlineLevel="0" collapsed="false">
      <c r="A244" s="3" t="n">
        <v>243</v>
      </c>
      <c r="B244" s="3" t="n">
        <v>14</v>
      </c>
      <c r="C244" s="3" t="s">
        <v>64</v>
      </c>
      <c r="D244" s="3" t="s">
        <v>562</v>
      </c>
      <c r="E244" s="3" t="n">
        <v>336</v>
      </c>
      <c r="F244" s="4" t="n">
        <v>108.83</v>
      </c>
      <c r="G244" s="3" t="s">
        <v>41</v>
      </c>
      <c r="H244" s="4" t="n">
        <f aca="false">ROUND(E244*F244,2)</f>
        <v>36566.88</v>
      </c>
    </row>
    <row r="245" customFormat="false" ht="15" hidden="false" customHeight="false" outlineLevel="0" collapsed="false">
      <c r="A245" s="3" t="n">
        <v>244</v>
      </c>
      <c r="B245" s="3" t="n">
        <v>15</v>
      </c>
      <c r="C245" s="3" t="s">
        <v>64</v>
      </c>
      <c r="D245" s="3" t="s">
        <v>562</v>
      </c>
      <c r="E245" s="3" t="n">
        <v>1290</v>
      </c>
      <c r="F245" s="4" t="n">
        <v>269.88</v>
      </c>
      <c r="G245" s="3" t="s">
        <v>46</v>
      </c>
      <c r="H245" s="4" t="n">
        <f aca="false">ROUND(E245*F245,2)</f>
        <v>348145.2</v>
      </c>
    </row>
    <row r="246" customFormat="false" ht="15" hidden="false" customHeight="false" outlineLevel="0" collapsed="false">
      <c r="A246" s="3" t="n">
        <v>245</v>
      </c>
      <c r="B246" s="3" t="n">
        <v>2</v>
      </c>
      <c r="C246" s="3" t="s">
        <v>64</v>
      </c>
      <c r="D246" s="3" t="s">
        <v>563</v>
      </c>
      <c r="E246" s="3" t="n">
        <v>3303</v>
      </c>
      <c r="F246" s="4" t="n">
        <v>52.58</v>
      </c>
      <c r="G246" s="3" t="s">
        <v>8</v>
      </c>
      <c r="H246" s="4" t="n">
        <f aca="false">ROUND(E246*F246,2)</f>
        <v>173671.74</v>
      </c>
    </row>
    <row r="247" customFormat="false" ht="15" hidden="false" customHeight="false" outlineLevel="0" collapsed="false">
      <c r="A247" s="3" t="n">
        <v>246</v>
      </c>
      <c r="B247" s="3" t="n">
        <v>6</v>
      </c>
      <c r="C247" s="3" t="s">
        <v>65</v>
      </c>
      <c r="D247" s="3" t="s">
        <v>563</v>
      </c>
      <c r="E247" s="3" t="n">
        <v>3088</v>
      </c>
      <c r="F247" s="4" t="n">
        <v>277.79</v>
      </c>
      <c r="G247" s="3" t="s">
        <v>8</v>
      </c>
      <c r="H247" s="4" t="n">
        <f aca="false">ROUND(E247*F247,2)</f>
        <v>857815.52</v>
      </c>
    </row>
    <row r="248" customFormat="false" ht="15" hidden="false" customHeight="false" outlineLevel="0" collapsed="false">
      <c r="A248" s="3" t="n">
        <v>247</v>
      </c>
      <c r="B248" s="3" t="n">
        <v>9</v>
      </c>
      <c r="C248" s="3" t="s">
        <v>65</v>
      </c>
      <c r="D248" s="3" t="s">
        <v>563</v>
      </c>
      <c r="E248" s="3" t="n">
        <v>2406</v>
      </c>
      <c r="F248" s="4" t="n">
        <v>201.74</v>
      </c>
      <c r="G248" s="3" t="s">
        <v>8</v>
      </c>
      <c r="H248" s="4" t="n">
        <f aca="false">ROUND(E248*F248,2)</f>
        <v>485386.44</v>
      </c>
    </row>
    <row r="249" customFormat="false" ht="15" hidden="false" customHeight="false" outlineLevel="0" collapsed="false">
      <c r="A249" s="3" t="n">
        <v>248</v>
      </c>
      <c r="B249" s="3" t="n">
        <v>10</v>
      </c>
      <c r="C249" s="3" t="s">
        <v>65</v>
      </c>
      <c r="D249" s="3" t="s">
        <v>563</v>
      </c>
      <c r="E249" s="3" t="n">
        <v>2327</v>
      </c>
      <c r="F249" s="4" t="n">
        <v>47.35</v>
      </c>
      <c r="G249" s="3" t="s">
        <v>8</v>
      </c>
      <c r="H249" s="4" t="n">
        <f aca="false">ROUND(E249*F249,2)</f>
        <v>110183.45</v>
      </c>
    </row>
    <row r="250" customFormat="false" ht="15" hidden="false" customHeight="false" outlineLevel="0" collapsed="false">
      <c r="A250" s="3" t="n">
        <v>249</v>
      </c>
      <c r="B250" s="3" t="n">
        <v>11</v>
      </c>
      <c r="C250" s="3" t="s">
        <v>65</v>
      </c>
      <c r="D250" s="3" t="s">
        <v>562</v>
      </c>
      <c r="E250" s="3" t="n">
        <v>2068</v>
      </c>
      <c r="F250" s="4" t="n">
        <v>122.01</v>
      </c>
      <c r="G250" s="3" t="s">
        <v>34</v>
      </c>
      <c r="H250" s="4" t="n">
        <f aca="false">ROUND(E250*F250,2)</f>
        <v>252316.68</v>
      </c>
    </row>
    <row r="251" customFormat="false" ht="15" hidden="false" customHeight="false" outlineLevel="0" collapsed="false">
      <c r="A251" s="3" t="n">
        <v>250</v>
      </c>
      <c r="B251" s="3" t="n">
        <v>2</v>
      </c>
      <c r="C251" s="3" t="s">
        <v>65</v>
      </c>
      <c r="D251" s="3" t="s">
        <v>562</v>
      </c>
      <c r="E251" s="3" t="n">
        <v>1527</v>
      </c>
      <c r="F251" s="4" t="n">
        <v>51.94</v>
      </c>
      <c r="G251" s="3" t="s">
        <v>8</v>
      </c>
      <c r="H251" s="4" t="n">
        <f aca="false">ROUND(E251*F251,2)</f>
        <v>79312.38</v>
      </c>
    </row>
    <row r="252" customFormat="false" ht="15" hidden="false" customHeight="false" outlineLevel="0" collapsed="false">
      <c r="A252" s="3" t="n">
        <v>251</v>
      </c>
      <c r="B252" s="3" t="n">
        <v>13</v>
      </c>
      <c r="C252" s="3" t="s">
        <v>65</v>
      </c>
      <c r="D252" s="3" t="s">
        <v>562</v>
      </c>
      <c r="E252" s="3" t="n">
        <v>731</v>
      </c>
      <c r="F252" s="4" t="n">
        <v>49.19</v>
      </c>
      <c r="G252" s="3" t="s">
        <v>41</v>
      </c>
      <c r="H252" s="4" t="n">
        <f aca="false">ROUND(E252*F252,2)</f>
        <v>35957.89</v>
      </c>
    </row>
    <row r="253" customFormat="false" ht="15" hidden="false" customHeight="false" outlineLevel="0" collapsed="false">
      <c r="A253" s="3" t="n">
        <v>252</v>
      </c>
      <c r="B253" s="3" t="n">
        <v>13</v>
      </c>
      <c r="C253" s="3" t="s">
        <v>65</v>
      </c>
      <c r="D253" s="3" t="s">
        <v>562</v>
      </c>
      <c r="E253" s="3" t="n">
        <v>3646</v>
      </c>
      <c r="F253" s="4" t="n">
        <v>49.13</v>
      </c>
      <c r="G253" s="3" t="s">
        <v>41</v>
      </c>
      <c r="H253" s="4" t="n">
        <f aca="false">ROUND(E253*F253,2)</f>
        <v>179127.98</v>
      </c>
    </row>
    <row r="254" customFormat="false" ht="15" hidden="false" customHeight="false" outlineLevel="0" collapsed="false">
      <c r="A254" s="3" t="n">
        <v>253</v>
      </c>
      <c r="B254" s="3" t="n">
        <v>5</v>
      </c>
      <c r="C254" s="3" t="s">
        <v>65</v>
      </c>
      <c r="D254" s="3" t="s">
        <v>563</v>
      </c>
      <c r="E254" s="3" t="n">
        <v>4049</v>
      </c>
      <c r="F254" s="4" t="n">
        <v>329.35</v>
      </c>
      <c r="G254" s="3" t="s">
        <v>8</v>
      </c>
      <c r="H254" s="4" t="n">
        <f aca="false">ROUND(E254*F254,2)</f>
        <v>1333538.15</v>
      </c>
    </row>
    <row r="255" customFormat="false" ht="15" hidden="false" customHeight="false" outlineLevel="0" collapsed="false">
      <c r="A255" s="3" t="n">
        <v>254</v>
      </c>
      <c r="B255" s="3" t="n">
        <v>10</v>
      </c>
      <c r="C255" s="3" t="s">
        <v>65</v>
      </c>
      <c r="D255" s="3" t="s">
        <v>562</v>
      </c>
      <c r="E255" s="3" t="n">
        <v>4747</v>
      </c>
      <c r="F255" s="4" t="n">
        <v>47.38</v>
      </c>
      <c r="G255" s="3" t="s">
        <v>8</v>
      </c>
      <c r="H255" s="4" t="n">
        <f aca="false">ROUND(E255*F255,2)</f>
        <v>224912.86</v>
      </c>
    </row>
    <row r="256" customFormat="false" ht="15" hidden="false" customHeight="false" outlineLevel="0" collapsed="false">
      <c r="A256" s="3" t="n">
        <v>255</v>
      </c>
      <c r="B256" s="3" t="n">
        <v>12</v>
      </c>
      <c r="C256" s="3" t="s">
        <v>65</v>
      </c>
      <c r="D256" s="3" t="s">
        <v>563</v>
      </c>
      <c r="E256" s="3" t="n">
        <v>4717</v>
      </c>
      <c r="F256" s="4" t="n">
        <v>221.23</v>
      </c>
      <c r="G256" s="3" t="s">
        <v>38</v>
      </c>
      <c r="H256" s="4" t="n">
        <f aca="false">ROUND(E256*F256,2)</f>
        <v>1043541.91</v>
      </c>
    </row>
    <row r="257" customFormat="false" ht="15" hidden="false" customHeight="false" outlineLevel="0" collapsed="false">
      <c r="A257" s="3" t="n">
        <v>256</v>
      </c>
      <c r="B257" s="3" t="n">
        <v>14</v>
      </c>
      <c r="C257" s="3" t="s">
        <v>65</v>
      </c>
      <c r="D257" s="3" t="s">
        <v>563</v>
      </c>
      <c r="E257" s="3" t="n">
        <v>2462</v>
      </c>
      <c r="F257" s="4" t="n">
        <v>109.84</v>
      </c>
      <c r="G257" s="3" t="s">
        <v>41</v>
      </c>
      <c r="H257" s="4" t="n">
        <f aca="false">ROUND(E257*F257,2)</f>
        <v>270426.08</v>
      </c>
    </row>
    <row r="258" customFormat="false" ht="15" hidden="false" customHeight="false" outlineLevel="0" collapsed="false">
      <c r="A258" s="3" t="n">
        <v>257</v>
      </c>
      <c r="B258" s="3" t="n">
        <v>15</v>
      </c>
      <c r="C258" s="3" t="s">
        <v>65</v>
      </c>
      <c r="D258" s="3" t="s">
        <v>563</v>
      </c>
      <c r="E258" s="3" t="n">
        <v>173</v>
      </c>
      <c r="F258" s="4" t="n">
        <v>270.44</v>
      </c>
      <c r="G258" s="3" t="s">
        <v>46</v>
      </c>
      <c r="H258" s="4" t="n">
        <f aca="false">ROUND(E258*F258,2)</f>
        <v>46786.12</v>
      </c>
    </row>
    <row r="259" customFormat="false" ht="15" hidden="false" customHeight="false" outlineLevel="0" collapsed="false">
      <c r="A259" s="3" t="n">
        <v>258</v>
      </c>
      <c r="B259" s="3" t="n">
        <v>10</v>
      </c>
      <c r="C259" s="3" t="s">
        <v>65</v>
      </c>
      <c r="D259" s="3" t="s">
        <v>563</v>
      </c>
      <c r="E259" s="3" t="n">
        <v>3159</v>
      </c>
      <c r="F259" s="4" t="n">
        <v>47.34</v>
      </c>
      <c r="G259" s="3" t="s">
        <v>8</v>
      </c>
      <c r="H259" s="4" t="n">
        <f aca="false">ROUND(E259*F259,2)</f>
        <v>149547.06</v>
      </c>
    </row>
    <row r="260" customFormat="false" ht="15" hidden="false" customHeight="false" outlineLevel="0" collapsed="false">
      <c r="A260" s="3" t="n">
        <v>259</v>
      </c>
      <c r="B260" s="3" t="n">
        <v>13</v>
      </c>
      <c r="C260" s="3" t="s">
        <v>65</v>
      </c>
      <c r="D260" s="3" t="s">
        <v>563</v>
      </c>
      <c r="E260" s="3" t="n">
        <v>3329</v>
      </c>
      <c r="F260" s="4" t="n">
        <v>49.01</v>
      </c>
      <c r="G260" s="3" t="s">
        <v>41</v>
      </c>
      <c r="H260" s="4" t="n">
        <f aca="false">ROUND(E260*F260,2)</f>
        <v>163154.29</v>
      </c>
    </row>
    <row r="261" customFormat="false" ht="15" hidden="false" customHeight="false" outlineLevel="0" collapsed="false">
      <c r="A261" s="3" t="n">
        <v>260</v>
      </c>
      <c r="B261" s="3" t="n">
        <v>13</v>
      </c>
      <c r="C261" s="3" t="s">
        <v>65</v>
      </c>
      <c r="D261" s="3" t="s">
        <v>562</v>
      </c>
      <c r="E261" s="3" t="n">
        <v>2379</v>
      </c>
      <c r="F261" s="4" t="n">
        <v>49.11</v>
      </c>
      <c r="G261" s="3" t="s">
        <v>41</v>
      </c>
      <c r="H261" s="4" t="n">
        <f aca="false">ROUND(E261*F261,2)</f>
        <v>116832.69</v>
      </c>
    </row>
    <row r="262" customFormat="false" ht="15" hidden="false" customHeight="false" outlineLevel="0" collapsed="false">
      <c r="A262" s="3" t="n">
        <v>261</v>
      </c>
      <c r="B262" s="3" t="n">
        <v>14</v>
      </c>
      <c r="C262" s="3" t="s">
        <v>65</v>
      </c>
      <c r="D262" s="3" t="s">
        <v>563</v>
      </c>
      <c r="E262" s="3" t="n">
        <v>4598</v>
      </c>
      <c r="F262" s="4" t="n">
        <v>109.21</v>
      </c>
      <c r="G262" s="3" t="s">
        <v>41</v>
      </c>
      <c r="H262" s="4" t="n">
        <f aca="false">ROUND(E262*F262,2)</f>
        <v>502147.58</v>
      </c>
    </row>
    <row r="263" customFormat="false" ht="15" hidden="false" customHeight="false" outlineLevel="0" collapsed="false">
      <c r="A263" s="3" t="n">
        <v>262</v>
      </c>
      <c r="B263" s="3" t="n">
        <v>8</v>
      </c>
      <c r="C263" s="3" t="s">
        <v>65</v>
      </c>
      <c r="D263" s="3" t="s">
        <v>562</v>
      </c>
      <c r="E263" s="3" t="n">
        <v>3929</v>
      </c>
      <c r="F263" s="4" t="n">
        <v>64.19</v>
      </c>
      <c r="G263" s="3" t="s">
        <v>8</v>
      </c>
      <c r="H263" s="4" t="n">
        <f aca="false">ROUND(E263*F263,2)</f>
        <v>252202.51</v>
      </c>
    </row>
    <row r="264" customFormat="false" ht="15" hidden="false" customHeight="false" outlineLevel="0" collapsed="false">
      <c r="A264" s="3" t="n">
        <v>263</v>
      </c>
      <c r="B264" s="3" t="n">
        <v>11</v>
      </c>
      <c r="C264" s="3" t="s">
        <v>65</v>
      </c>
      <c r="D264" s="3" t="s">
        <v>563</v>
      </c>
      <c r="E264" s="3" t="n">
        <v>3434</v>
      </c>
      <c r="F264" s="4" t="n">
        <v>122.1</v>
      </c>
      <c r="G264" s="3" t="s">
        <v>34</v>
      </c>
      <c r="H264" s="4" t="n">
        <f aca="false">ROUND(E264*F264,2)</f>
        <v>419291.4</v>
      </c>
    </row>
    <row r="265" customFormat="false" ht="15" hidden="false" customHeight="false" outlineLevel="0" collapsed="false">
      <c r="A265" s="3" t="n">
        <v>264</v>
      </c>
      <c r="B265" s="3" t="n">
        <v>14</v>
      </c>
      <c r="C265" s="3" t="s">
        <v>65</v>
      </c>
      <c r="D265" s="3" t="s">
        <v>563</v>
      </c>
      <c r="E265" s="3" t="n">
        <v>1695</v>
      </c>
      <c r="F265" s="4" t="n">
        <v>109.5</v>
      </c>
      <c r="G265" s="3" t="s">
        <v>41</v>
      </c>
      <c r="H265" s="4" t="n">
        <f aca="false">ROUND(E265*F265,2)</f>
        <v>185602.5</v>
      </c>
    </row>
    <row r="266" customFormat="false" ht="15" hidden="false" customHeight="false" outlineLevel="0" collapsed="false">
      <c r="A266" s="3" t="n">
        <v>265</v>
      </c>
      <c r="B266" s="3" t="n">
        <v>1</v>
      </c>
      <c r="C266" s="3" t="s">
        <v>65</v>
      </c>
      <c r="D266" s="3" t="s">
        <v>563</v>
      </c>
      <c r="E266" s="3" t="n">
        <v>2043</v>
      </c>
      <c r="F266" s="4" t="n">
        <v>287.87</v>
      </c>
      <c r="G266" s="3" t="s">
        <v>8</v>
      </c>
      <c r="H266" s="4" t="n">
        <f aca="false">ROUND(E266*F266,2)</f>
        <v>588118.41</v>
      </c>
    </row>
    <row r="267" customFormat="false" ht="15" hidden="false" customHeight="false" outlineLevel="0" collapsed="false">
      <c r="A267" s="3" t="n">
        <v>266</v>
      </c>
      <c r="B267" s="3" t="n">
        <v>3</v>
      </c>
      <c r="C267" s="3" t="s">
        <v>65</v>
      </c>
      <c r="D267" s="3" t="s">
        <v>563</v>
      </c>
      <c r="E267" s="3" t="n">
        <v>923</v>
      </c>
      <c r="F267" s="4" t="n">
        <v>130.51</v>
      </c>
      <c r="G267" s="3" t="s">
        <v>8</v>
      </c>
      <c r="H267" s="4" t="n">
        <f aca="false">ROUND(E267*F267,2)</f>
        <v>120460.73</v>
      </c>
    </row>
    <row r="268" customFormat="false" ht="15" hidden="false" customHeight="false" outlineLevel="0" collapsed="false">
      <c r="A268" s="3" t="n">
        <v>267</v>
      </c>
      <c r="B268" s="3" t="n">
        <v>14</v>
      </c>
      <c r="C268" s="3" t="s">
        <v>65</v>
      </c>
      <c r="D268" s="3" t="s">
        <v>563</v>
      </c>
      <c r="E268" s="3" t="n">
        <v>1014</v>
      </c>
      <c r="F268" s="4" t="n">
        <v>109.48</v>
      </c>
      <c r="G268" s="3" t="s">
        <v>41</v>
      </c>
      <c r="H268" s="4" t="n">
        <f aca="false">ROUND(E268*F268,2)</f>
        <v>111012.72</v>
      </c>
    </row>
    <row r="269" customFormat="false" ht="15" hidden="false" customHeight="false" outlineLevel="0" collapsed="false">
      <c r="A269" s="3" t="n">
        <v>268</v>
      </c>
      <c r="B269" s="3" t="n">
        <v>14</v>
      </c>
      <c r="C269" s="3" t="s">
        <v>65</v>
      </c>
      <c r="D269" s="3" t="s">
        <v>563</v>
      </c>
      <c r="E269" s="3" t="n">
        <v>2521</v>
      </c>
      <c r="F269" s="4" t="n">
        <v>109.49</v>
      </c>
      <c r="G269" s="3" t="s">
        <v>41</v>
      </c>
      <c r="H269" s="4" t="n">
        <f aca="false">ROUND(E269*F269,2)</f>
        <v>276024.29</v>
      </c>
    </row>
    <row r="270" customFormat="false" ht="15" hidden="false" customHeight="false" outlineLevel="0" collapsed="false">
      <c r="A270" s="3" t="n">
        <v>269</v>
      </c>
      <c r="B270" s="3" t="n">
        <v>13</v>
      </c>
      <c r="C270" s="3" t="s">
        <v>65</v>
      </c>
      <c r="D270" s="3" t="s">
        <v>563</v>
      </c>
      <c r="E270" s="3" t="n">
        <v>3553</v>
      </c>
      <c r="F270" s="4" t="n">
        <v>49.07</v>
      </c>
      <c r="G270" s="3" t="s">
        <v>41</v>
      </c>
      <c r="H270" s="4" t="n">
        <f aca="false">ROUND(E270*F270,2)</f>
        <v>174345.71</v>
      </c>
    </row>
    <row r="271" customFormat="false" ht="15" hidden="false" customHeight="false" outlineLevel="0" collapsed="false">
      <c r="A271" s="3" t="n">
        <v>270</v>
      </c>
      <c r="B271" s="3" t="n">
        <v>7</v>
      </c>
      <c r="C271" s="3" t="s">
        <v>65</v>
      </c>
      <c r="D271" s="3" t="s">
        <v>562</v>
      </c>
      <c r="E271" s="3" t="n">
        <v>678</v>
      </c>
      <c r="F271" s="4" t="n">
        <v>372.82</v>
      </c>
      <c r="G271" s="3" t="s">
        <v>8</v>
      </c>
      <c r="H271" s="4" t="n">
        <f aca="false">ROUND(E271*F271,2)</f>
        <v>252771.96</v>
      </c>
    </row>
    <row r="272" customFormat="false" ht="15" hidden="false" customHeight="false" outlineLevel="0" collapsed="false">
      <c r="A272" s="3" t="n">
        <v>271</v>
      </c>
      <c r="B272" s="3" t="n">
        <v>4</v>
      </c>
      <c r="C272" s="3" t="s">
        <v>66</v>
      </c>
      <c r="D272" s="3" t="s">
        <v>563</v>
      </c>
      <c r="E272" s="3" t="n">
        <v>1350</v>
      </c>
      <c r="F272" s="4" t="n">
        <v>116.54</v>
      </c>
      <c r="G272" s="3" t="s">
        <v>8</v>
      </c>
      <c r="H272" s="4" t="n">
        <f aca="false">ROUND(E272*F272,2)</f>
        <v>157329</v>
      </c>
    </row>
    <row r="273" customFormat="false" ht="15" hidden="false" customHeight="false" outlineLevel="0" collapsed="false">
      <c r="A273" s="3" t="n">
        <v>272</v>
      </c>
      <c r="B273" s="3" t="n">
        <v>5</v>
      </c>
      <c r="C273" s="3" t="s">
        <v>66</v>
      </c>
      <c r="D273" s="3" t="s">
        <v>562</v>
      </c>
      <c r="E273" s="3" t="n">
        <v>2815</v>
      </c>
      <c r="F273" s="4" t="n">
        <v>333.72</v>
      </c>
      <c r="G273" s="3" t="s">
        <v>8</v>
      </c>
      <c r="H273" s="4" t="n">
        <f aca="false">ROUND(E273*F273,2)</f>
        <v>939421.8</v>
      </c>
    </row>
    <row r="274" customFormat="false" ht="15" hidden="false" customHeight="false" outlineLevel="0" collapsed="false">
      <c r="A274" s="3" t="n">
        <v>273</v>
      </c>
      <c r="B274" s="3" t="n">
        <v>11</v>
      </c>
      <c r="C274" s="3" t="s">
        <v>66</v>
      </c>
      <c r="D274" s="3" t="s">
        <v>562</v>
      </c>
      <c r="E274" s="3" t="n">
        <v>937</v>
      </c>
      <c r="F274" s="4" t="n">
        <v>119.74</v>
      </c>
      <c r="G274" s="3" t="s">
        <v>34</v>
      </c>
      <c r="H274" s="4" t="n">
        <f aca="false">ROUND(E274*F274,2)</f>
        <v>112196.38</v>
      </c>
    </row>
    <row r="275" customFormat="false" ht="15" hidden="false" customHeight="false" outlineLevel="0" collapsed="false">
      <c r="A275" s="3" t="n">
        <v>274</v>
      </c>
      <c r="B275" s="3" t="n">
        <v>14</v>
      </c>
      <c r="C275" s="3" t="s">
        <v>66</v>
      </c>
      <c r="D275" s="3" t="s">
        <v>563</v>
      </c>
      <c r="E275" s="3" t="n">
        <v>136</v>
      </c>
      <c r="F275" s="4" t="n">
        <v>107.11</v>
      </c>
      <c r="G275" s="3" t="s">
        <v>41</v>
      </c>
      <c r="H275" s="4" t="n">
        <f aca="false">ROUND(E275*F275,2)</f>
        <v>14566.96</v>
      </c>
    </row>
    <row r="276" customFormat="false" ht="15" hidden="false" customHeight="false" outlineLevel="0" collapsed="false">
      <c r="A276" s="3" t="n">
        <v>275</v>
      </c>
      <c r="B276" s="3" t="n">
        <v>6</v>
      </c>
      <c r="C276" s="3" t="s">
        <v>66</v>
      </c>
      <c r="D276" s="3" t="s">
        <v>563</v>
      </c>
      <c r="E276" s="3" t="n">
        <v>3675</v>
      </c>
      <c r="F276" s="4" t="n">
        <v>268.07</v>
      </c>
      <c r="G276" s="3" t="s">
        <v>8</v>
      </c>
      <c r="H276" s="4" t="n">
        <f aca="false">ROUND(E276*F276,2)</f>
        <v>985157.25</v>
      </c>
    </row>
    <row r="277" customFormat="false" ht="15" hidden="false" customHeight="false" outlineLevel="0" collapsed="false">
      <c r="A277" s="3" t="n">
        <v>276</v>
      </c>
      <c r="B277" s="3" t="n">
        <v>2</v>
      </c>
      <c r="C277" s="3" t="s">
        <v>66</v>
      </c>
      <c r="D277" s="3" t="s">
        <v>562</v>
      </c>
      <c r="E277" s="3" t="n">
        <v>3080</v>
      </c>
      <c r="F277" s="4" t="n">
        <v>52.52</v>
      </c>
      <c r="G277" s="3" t="s">
        <v>8</v>
      </c>
      <c r="H277" s="4" t="n">
        <f aca="false">ROUND(E277*F277,2)</f>
        <v>161761.6</v>
      </c>
    </row>
    <row r="278" customFormat="false" ht="15" hidden="false" customHeight="false" outlineLevel="0" collapsed="false">
      <c r="A278" s="3" t="n">
        <v>277</v>
      </c>
      <c r="B278" s="3" t="n">
        <v>7</v>
      </c>
      <c r="C278" s="3" t="s">
        <v>66</v>
      </c>
      <c r="D278" s="3" t="s">
        <v>562</v>
      </c>
      <c r="E278" s="3" t="n">
        <v>4853</v>
      </c>
      <c r="F278" s="4" t="n">
        <v>373.11</v>
      </c>
      <c r="G278" s="3" t="s">
        <v>8</v>
      </c>
      <c r="H278" s="4" t="n">
        <f aca="false">ROUND(E278*F278,2)</f>
        <v>1810702.83</v>
      </c>
    </row>
    <row r="279" customFormat="false" ht="15" hidden="false" customHeight="false" outlineLevel="0" collapsed="false">
      <c r="A279" s="3" t="n">
        <v>278</v>
      </c>
      <c r="B279" s="3" t="n">
        <v>14</v>
      </c>
      <c r="C279" s="3" t="s">
        <v>66</v>
      </c>
      <c r="D279" s="3" t="s">
        <v>563</v>
      </c>
      <c r="E279" s="3" t="n">
        <v>3982</v>
      </c>
      <c r="F279" s="4" t="n">
        <v>106.8</v>
      </c>
      <c r="G279" s="3" t="s">
        <v>41</v>
      </c>
      <c r="H279" s="4" t="n">
        <f aca="false">ROUND(E279*F279,2)</f>
        <v>425277.6</v>
      </c>
    </row>
    <row r="280" customFormat="false" ht="15" hidden="false" customHeight="false" outlineLevel="0" collapsed="false">
      <c r="A280" s="3" t="n">
        <v>279</v>
      </c>
      <c r="B280" s="3" t="n">
        <v>5</v>
      </c>
      <c r="C280" s="3" t="s">
        <v>66</v>
      </c>
      <c r="D280" s="3" t="s">
        <v>563</v>
      </c>
      <c r="E280" s="3" t="n">
        <v>3658</v>
      </c>
      <c r="F280" s="4" t="n">
        <v>333.52</v>
      </c>
      <c r="G280" s="3" t="s">
        <v>8</v>
      </c>
      <c r="H280" s="4" t="n">
        <f aca="false">ROUND(E280*F280,2)</f>
        <v>1220016.16</v>
      </c>
    </row>
    <row r="281" customFormat="false" ht="15" hidden="false" customHeight="false" outlineLevel="0" collapsed="false">
      <c r="A281" s="3" t="n">
        <v>280</v>
      </c>
      <c r="B281" s="3" t="n">
        <v>8</v>
      </c>
      <c r="C281" s="3" t="s">
        <v>66</v>
      </c>
      <c r="D281" s="3" t="s">
        <v>562</v>
      </c>
      <c r="E281" s="3" t="n">
        <v>2235</v>
      </c>
      <c r="F281" s="4" t="n">
        <v>63.79</v>
      </c>
      <c r="G281" s="3" t="s">
        <v>8</v>
      </c>
      <c r="H281" s="4" t="n">
        <f aca="false">ROUND(E281*F281,2)</f>
        <v>142570.65</v>
      </c>
    </row>
    <row r="282" customFormat="false" ht="15" hidden="false" customHeight="false" outlineLevel="0" collapsed="false">
      <c r="A282" s="3" t="n">
        <v>281</v>
      </c>
      <c r="B282" s="3" t="n">
        <v>13</v>
      </c>
      <c r="C282" s="3" t="s">
        <v>66</v>
      </c>
      <c r="D282" s="3" t="s">
        <v>563</v>
      </c>
      <c r="E282" s="3" t="n">
        <v>3844</v>
      </c>
      <c r="F282" s="4" t="n">
        <v>48.88</v>
      </c>
      <c r="G282" s="3" t="s">
        <v>41</v>
      </c>
      <c r="H282" s="4" t="n">
        <f aca="false">ROUND(E282*F282,2)</f>
        <v>187894.72</v>
      </c>
    </row>
    <row r="283" customFormat="false" ht="15" hidden="false" customHeight="false" outlineLevel="0" collapsed="false">
      <c r="A283" s="3" t="n">
        <v>282</v>
      </c>
      <c r="B283" s="3" t="n">
        <v>1</v>
      </c>
      <c r="C283" s="3" t="s">
        <v>66</v>
      </c>
      <c r="D283" s="3" t="s">
        <v>562</v>
      </c>
      <c r="E283" s="3" t="n">
        <v>3001</v>
      </c>
      <c r="F283" s="4" t="n">
        <v>296.58</v>
      </c>
      <c r="G283" s="3" t="s">
        <v>8</v>
      </c>
      <c r="H283" s="4" t="n">
        <f aca="false">ROUND(E283*F283,2)</f>
        <v>890036.58</v>
      </c>
    </row>
    <row r="284" customFormat="false" ht="15" hidden="false" customHeight="false" outlineLevel="0" collapsed="false">
      <c r="A284" s="3" t="n">
        <v>283</v>
      </c>
      <c r="B284" s="3" t="n">
        <v>12</v>
      </c>
      <c r="C284" s="3" t="s">
        <v>66</v>
      </c>
      <c r="D284" s="3" t="s">
        <v>562</v>
      </c>
      <c r="E284" s="3" t="n">
        <v>710</v>
      </c>
      <c r="F284" s="4" t="n">
        <v>221.64</v>
      </c>
      <c r="G284" s="3" t="s">
        <v>38</v>
      </c>
      <c r="H284" s="4" t="n">
        <f aca="false">ROUND(E284*F284,2)</f>
        <v>157364.4</v>
      </c>
    </row>
    <row r="285" customFormat="false" ht="15" hidden="false" customHeight="false" outlineLevel="0" collapsed="false">
      <c r="A285" s="3" t="n">
        <v>284</v>
      </c>
      <c r="B285" s="3" t="n">
        <v>5</v>
      </c>
      <c r="C285" s="3" t="s">
        <v>66</v>
      </c>
      <c r="D285" s="3" t="s">
        <v>563</v>
      </c>
      <c r="E285" s="3" t="n">
        <v>2321</v>
      </c>
      <c r="F285" s="4" t="n">
        <v>332.64</v>
      </c>
      <c r="G285" s="3" t="s">
        <v>8</v>
      </c>
      <c r="H285" s="4" t="n">
        <f aca="false">ROUND(E285*F285,2)</f>
        <v>772057.44</v>
      </c>
    </row>
    <row r="286" customFormat="false" ht="15" hidden="false" customHeight="false" outlineLevel="0" collapsed="false">
      <c r="A286" s="3" t="n">
        <v>285</v>
      </c>
      <c r="B286" s="3" t="n">
        <v>14</v>
      </c>
      <c r="C286" s="3" t="s">
        <v>66</v>
      </c>
      <c r="D286" s="3" t="s">
        <v>563</v>
      </c>
      <c r="E286" s="3" t="n">
        <v>3764</v>
      </c>
      <c r="F286" s="4" t="n">
        <v>107.29</v>
      </c>
      <c r="G286" s="3" t="s">
        <v>41</v>
      </c>
      <c r="H286" s="4" t="n">
        <f aca="false">ROUND(E286*F286,2)</f>
        <v>403839.56</v>
      </c>
    </row>
    <row r="287" customFormat="false" ht="15" hidden="false" customHeight="false" outlineLevel="0" collapsed="false">
      <c r="A287" s="3" t="n">
        <v>286</v>
      </c>
      <c r="B287" s="3" t="n">
        <v>3</v>
      </c>
      <c r="C287" s="3" t="s">
        <v>66</v>
      </c>
      <c r="D287" s="3" t="s">
        <v>563</v>
      </c>
      <c r="E287" s="3" t="n">
        <v>3200</v>
      </c>
      <c r="F287" s="4" t="n">
        <v>130.49</v>
      </c>
      <c r="G287" s="3" t="s">
        <v>8</v>
      </c>
      <c r="H287" s="4" t="n">
        <f aca="false">ROUND(E287*F287,2)</f>
        <v>417568</v>
      </c>
    </row>
    <row r="288" customFormat="false" ht="15" hidden="false" customHeight="false" outlineLevel="0" collapsed="false">
      <c r="A288" s="3" t="n">
        <v>287</v>
      </c>
      <c r="B288" s="3" t="n">
        <v>4</v>
      </c>
      <c r="C288" s="3" t="s">
        <v>66</v>
      </c>
      <c r="D288" s="3" t="s">
        <v>563</v>
      </c>
      <c r="E288" s="3" t="n">
        <v>2126</v>
      </c>
      <c r="F288" s="4" t="n">
        <v>116.93</v>
      </c>
      <c r="G288" s="3" t="s">
        <v>8</v>
      </c>
      <c r="H288" s="4" t="n">
        <f aca="false">ROUND(E288*F288,2)</f>
        <v>248593.18</v>
      </c>
    </row>
    <row r="289" customFormat="false" ht="15" hidden="false" customHeight="false" outlineLevel="0" collapsed="false">
      <c r="A289" s="3" t="n">
        <v>288</v>
      </c>
      <c r="B289" s="3" t="n">
        <v>5</v>
      </c>
      <c r="C289" s="3" t="s">
        <v>66</v>
      </c>
      <c r="D289" s="3" t="s">
        <v>563</v>
      </c>
      <c r="E289" s="3" t="n">
        <v>2934</v>
      </c>
      <c r="F289" s="4" t="n">
        <v>333.24</v>
      </c>
      <c r="G289" s="3" t="s">
        <v>8</v>
      </c>
      <c r="H289" s="4" t="n">
        <f aca="false">ROUND(E289*F289,2)</f>
        <v>977726.16</v>
      </c>
    </row>
    <row r="290" customFormat="false" ht="15" hidden="false" customHeight="false" outlineLevel="0" collapsed="false">
      <c r="A290" s="3" t="n">
        <v>289</v>
      </c>
      <c r="B290" s="3" t="n">
        <v>6</v>
      </c>
      <c r="C290" s="3" t="s">
        <v>66</v>
      </c>
      <c r="D290" s="3" t="s">
        <v>563</v>
      </c>
      <c r="E290" s="3" t="n">
        <v>3207</v>
      </c>
      <c r="F290" s="4" t="n">
        <v>269.07</v>
      </c>
      <c r="G290" s="3" t="s">
        <v>8</v>
      </c>
      <c r="H290" s="4" t="n">
        <f aca="false">ROUND(E290*F290,2)</f>
        <v>862907.49</v>
      </c>
    </row>
    <row r="291" customFormat="false" ht="15" hidden="false" customHeight="false" outlineLevel="0" collapsed="false">
      <c r="A291" s="3" t="n">
        <v>290</v>
      </c>
      <c r="B291" s="3" t="n">
        <v>13</v>
      </c>
      <c r="C291" s="3" t="s">
        <v>66</v>
      </c>
      <c r="D291" s="3" t="s">
        <v>563</v>
      </c>
      <c r="E291" s="3" t="n">
        <v>1734</v>
      </c>
      <c r="F291" s="4" t="n">
        <v>48.67</v>
      </c>
      <c r="G291" s="3" t="s">
        <v>41</v>
      </c>
      <c r="H291" s="4" t="n">
        <f aca="false">ROUND(E291*F291,2)</f>
        <v>84393.78</v>
      </c>
    </row>
    <row r="292" customFormat="false" ht="15" hidden="false" customHeight="false" outlineLevel="0" collapsed="false">
      <c r="A292" s="3" t="n">
        <v>291</v>
      </c>
      <c r="B292" s="3" t="n">
        <v>6</v>
      </c>
      <c r="C292" s="3" t="s">
        <v>66</v>
      </c>
      <c r="D292" s="3" t="s">
        <v>563</v>
      </c>
      <c r="E292" s="3" t="n">
        <v>1515</v>
      </c>
      <c r="F292" s="4" t="n">
        <v>267.56</v>
      </c>
      <c r="G292" s="3" t="s">
        <v>8</v>
      </c>
      <c r="H292" s="4" t="n">
        <f aca="false">ROUND(E292*F292,2)</f>
        <v>405353.4</v>
      </c>
    </row>
    <row r="293" customFormat="false" ht="15" hidden="false" customHeight="false" outlineLevel="0" collapsed="false">
      <c r="A293" s="3" t="n">
        <v>292</v>
      </c>
      <c r="B293" s="3" t="n">
        <v>15</v>
      </c>
      <c r="C293" s="3" t="s">
        <v>66</v>
      </c>
      <c r="D293" s="3" t="s">
        <v>563</v>
      </c>
      <c r="E293" s="3" t="n">
        <v>226</v>
      </c>
      <c r="F293" s="4" t="n">
        <v>273.17</v>
      </c>
      <c r="G293" s="3" t="s">
        <v>46</v>
      </c>
      <c r="H293" s="4" t="n">
        <f aca="false">ROUND(E293*F293,2)</f>
        <v>61736.42</v>
      </c>
    </row>
    <row r="294" customFormat="false" ht="15" hidden="false" customHeight="false" outlineLevel="0" collapsed="false">
      <c r="A294" s="3" t="n">
        <v>293</v>
      </c>
      <c r="B294" s="3" t="n">
        <v>15</v>
      </c>
      <c r="C294" s="3" t="s">
        <v>66</v>
      </c>
      <c r="D294" s="3" t="s">
        <v>563</v>
      </c>
      <c r="E294" s="3" t="n">
        <v>1777</v>
      </c>
      <c r="F294" s="4" t="n">
        <v>272.81</v>
      </c>
      <c r="G294" s="3" t="s">
        <v>46</v>
      </c>
      <c r="H294" s="4" t="n">
        <f aca="false">ROUND(E294*F294,2)</f>
        <v>484783.37</v>
      </c>
    </row>
    <row r="295" customFormat="false" ht="15" hidden="false" customHeight="false" outlineLevel="0" collapsed="false">
      <c r="A295" s="3" t="n">
        <v>294</v>
      </c>
      <c r="B295" s="3" t="n">
        <v>11</v>
      </c>
      <c r="C295" s="3" t="s">
        <v>66</v>
      </c>
      <c r="D295" s="3" t="s">
        <v>563</v>
      </c>
      <c r="E295" s="3" t="n">
        <v>1325</v>
      </c>
      <c r="F295" s="4" t="n">
        <v>119.76</v>
      </c>
      <c r="G295" s="3" t="s">
        <v>34</v>
      </c>
      <c r="H295" s="4" t="n">
        <f aca="false">ROUND(E295*F295,2)</f>
        <v>158682</v>
      </c>
    </row>
    <row r="296" customFormat="false" ht="15" hidden="false" customHeight="false" outlineLevel="0" collapsed="false">
      <c r="A296" s="3" t="n">
        <v>295</v>
      </c>
      <c r="B296" s="3" t="n">
        <v>12</v>
      </c>
      <c r="C296" s="3" t="s">
        <v>66</v>
      </c>
      <c r="D296" s="3" t="s">
        <v>563</v>
      </c>
      <c r="E296" s="3" t="n">
        <v>1081</v>
      </c>
      <c r="F296" s="4" t="n">
        <v>221.87</v>
      </c>
      <c r="G296" s="3" t="s">
        <v>38</v>
      </c>
      <c r="H296" s="4" t="n">
        <f aca="false">ROUND(E296*F296,2)</f>
        <v>239841.47</v>
      </c>
    </row>
    <row r="297" customFormat="false" ht="15" hidden="false" customHeight="false" outlineLevel="0" collapsed="false">
      <c r="A297" s="3" t="n">
        <v>296</v>
      </c>
      <c r="B297" s="3" t="n">
        <v>12</v>
      </c>
      <c r="C297" s="3" t="s">
        <v>66</v>
      </c>
      <c r="D297" s="3" t="s">
        <v>562</v>
      </c>
      <c r="E297" s="3" t="n">
        <v>3899</v>
      </c>
      <c r="F297" s="4" t="n">
        <v>221.68</v>
      </c>
      <c r="G297" s="3" t="s">
        <v>38</v>
      </c>
      <c r="H297" s="4" t="n">
        <f aca="false">ROUND(E297*F297,2)</f>
        <v>864330.32</v>
      </c>
    </row>
    <row r="298" customFormat="false" ht="15" hidden="false" customHeight="false" outlineLevel="0" collapsed="false">
      <c r="A298" s="3" t="n">
        <v>297</v>
      </c>
      <c r="B298" s="3" t="n">
        <v>6</v>
      </c>
      <c r="C298" s="3" t="s">
        <v>66</v>
      </c>
      <c r="D298" s="3" t="s">
        <v>563</v>
      </c>
      <c r="E298" s="3" t="n">
        <v>503</v>
      </c>
      <c r="F298" s="4" t="n">
        <v>269.08</v>
      </c>
      <c r="G298" s="3" t="s">
        <v>8</v>
      </c>
      <c r="H298" s="4" t="n">
        <f aca="false">ROUND(E298*F298,2)</f>
        <v>135347.24</v>
      </c>
    </row>
    <row r="299" customFormat="false" ht="15" hidden="false" customHeight="false" outlineLevel="0" collapsed="false">
      <c r="A299" s="3" t="n">
        <v>298</v>
      </c>
      <c r="B299" s="3" t="n">
        <v>9</v>
      </c>
      <c r="C299" s="3" t="s">
        <v>66</v>
      </c>
      <c r="D299" s="3" t="s">
        <v>563</v>
      </c>
      <c r="E299" s="3" t="n">
        <v>1300</v>
      </c>
      <c r="F299" s="4" t="n">
        <v>194.18</v>
      </c>
      <c r="G299" s="3" t="s">
        <v>8</v>
      </c>
      <c r="H299" s="4" t="n">
        <f aca="false">ROUND(E299*F299,2)</f>
        <v>252434</v>
      </c>
    </row>
    <row r="300" customFormat="false" ht="15" hidden="false" customHeight="false" outlineLevel="0" collapsed="false">
      <c r="A300" s="3" t="n">
        <v>299</v>
      </c>
      <c r="B300" s="3" t="n">
        <v>11</v>
      </c>
      <c r="C300" s="3" t="s">
        <v>66</v>
      </c>
      <c r="D300" s="3" t="s">
        <v>563</v>
      </c>
      <c r="E300" s="3" t="n">
        <v>3312</v>
      </c>
      <c r="F300" s="4" t="n">
        <v>119.44</v>
      </c>
      <c r="G300" s="3" t="s">
        <v>34</v>
      </c>
      <c r="H300" s="4" t="n">
        <f aca="false">ROUND(E300*F300,2)</f>
        <v>395585.28</v>
      </c>
    </row>
    <row r="301" customFormat="false" ht="15" hidden="false" customHeight="false" outlineLevel="0" collapsed="false">
      <c r="A301" s="3" t="n">
        <v>300</v>
      </c>
      <c r="B301" s="3" t="n">
        <v>7</v>
      </c>
      <c r="C301" s="3" t="s">
        <v>66</v>
      </c>
      <c r="D301" s="3" t="s">
        <v>563</v>
      </c>
      <c r="E301" s="3" t="n">
        <v>4436</v>
      </c>
      <c r="F301" s="4" t="n">
        <v>371.72</v>
      </c>
      <c r="G301" s="3" t="s">
        <v>8</v>
      </c>
      <c r="H301" s="4" t="n">
        <f aca="false">ROUND(E301*F301,2)</f>
        <v>1648949.92</v>
      </c>
    </row>
    <row r="302" customFormat="false" ht="15" hidden="false" customHeight="false" outlineLevel="0" collapsed="false">
      <c r="A302" s="3" t="n">
        <v>301</v>
      </c>
      <c r="B302" s="3" t="n">
        <v>11</v>
      </c>
      <c r="C302" s="3" t="s">
        <v>66</v>
      </c>
      <c r="D302" s="3" t="s">
        <v>562</v>
      </c>
      <c r="E302" s="3" t="n">
        <v>3816</v>
      </c>
      <c r="F302" s="4" t="n">
        <v>119.73</v>
      </c>
      <c r="G302" s="3" t="s">
        <v>34</v>
      </c>
      <c r="H302" s="4" t="n">
        <f aca="false">ROUND(E302*F302,2)</f>
        <v>456889.68</v>
      </c>
    </row>
    <row r="303" customFormat="false" ht="15" hidden="false" customHeight="false" outlineLevel="0" collapsed="false">
      <c r="A303" s="3" t="n">
        <v>302</v>
      </c>
      <c r="B303" s="3" t="n">
        <v>15</v>
      </c>
      <c r="C303" s="3" t="s">
        <v>66</v>
      </c>
      <c r="D303" s="3" t="s">
        <v>563</v>
      </c>
      <c r="E303" s="3" t="n">
        <v>2174</v>
      </c>
      <c r="F303" s="4" t="n">
        <v>272.42</v>
      </c>
      <c r="G303" s="3" t="s">
        <v>46</v>
      </c>
      <c r="H303" s="4" t="n">
        <f aca="false">ROUND(E303*F303,2)</f>
        <v>592241.08</v>
      </c>
    </row>
    <row r="304" customFormat="false" ht="15" hidden="false" customHeight="false" outlineLevel="0" collapsed="false">
      <c r="A304" s="3" t="n">
        <v>303</v>
      </c>
      <c r="B304" s="3" t="n">
        <v>11</v>
      </c>
      <c r="C304" s="3" t="s">
        <v>66</v>
      </c>
      <c r="D304" s="3" t="s">
        <v>563</v>
      </c>
      <c r="E304" s="3" t="n">
        <v>1620</v>
      </c>
      <c r="F304" s="4" t="n">
        <v>119.92</v>
      </c>
      <c r="G304" s="3" t="s">
        <v>34</v>
      </c>
      <c r="H304" s="4" t="n">
        <f aca="false">ROUND(E304*F304,2)</f>
        <v>194270.4</v>
      </c>
    </row>
    <row r="305" customFormat="false" ht="15" hidden="false" customHeight="false" outlineLevel="0" collapsed="false">
      <c r="A305" s="3" t="n">
        <v>304</v>
      </c>
      <c r="B305" s="3" t="n">
        <v>1</v>
      </c>
      <c r="C305" s="3" t="s">
        <v>66</v>
      </c>
      <c r="D305" s="3" t="s">
        <v>562</v>
      </c>
      <c r="E305" s="3" t="n">
        <v>3958</v>
      </c>
      <c r="F305" s="4" t="n">
        <v>295.88</v>
      </c>
      <c r="G305" s="3" t="s">
        <v>8</v>
      </c>
      <c r="H305" s="4" t="n">
        <f aca="false">ROUND(E305*F305,2)</f>
        <v>1171093.04</v>
      </c>
    </row>
    <row r="306" customFormat="false" ht="15" hidden="false" customHeight="false" outlineLevel="0" collapsed="false">
      <c r="A306" s="3" t="n">
        <v>305</v>
      </c>
      <c r="B306" s="3" t="n">
        <v>7</v>
      </c>
      <c r="C306" s="3" t="s">
        <v>66</v>
      </c>
      <c r="D306" s="3" t="s">
        <v>562</v>
      </c>
      <c r="E306" s="3" t="n">
        <v>3551</v>
      </c>
      <c r="F306" s="4" t="n">
        <v>372.45</v>
      </c>
      <c r="G306" s="3" t="s">
        <v>8</v>
      </c>
      <c r="H306" s="4" t="n">
        <f aca="false">ROUND(E306*F306,2)</f>
        <v>1322569.95</v>
      </c>
    </row>
    <row r="307" customFormat="false" ht="15" hidden="false" customHeight="false" outlineLevel="0" collapsed="false">
      <c r="A307" s="3" t="n">
        <v>306</v>
      </c>
      <c r="B307" s="3" t="n">
        <v>8</v>
      </c>
      <c r="C307" s="3" t="s">
        <v>66</v>
      </c>
      <c r="D307" s="3" t="s">
        <v>563</v>
      </c>
      <c r="E307" s="3" t="n">
        <v>3835</v>
      </c>
      <c r="F307" s="4" t="n">
        <v>64.04</v>
      </c>
      <c r="G307" s="3" t="s">
        <v>8</v>
      </c>
      <c r="H307" s="4" t="n">
        <f aca="false">ROUND(E307*F307,2)</f>
        <v>245593.4</v>
      </c>
    </row>
    <row r="308" customFormat="false" ht="15" hidden="false" customHeight="false" outlineLevel="0" collapsed="false">
      <c r="A308" s="3" t="n">
        <v>307</v>
      </c>
      <c r="B308" s="3" t="n">
        <v>5</v>
      </c>
      <c r="C308" s="3" t="s">
        <v>66</v>
      </c>
      <c r="D308" s="3" t="s">
        <v>562</v>
      </c>
      <c r="E308" s="3" t="n">
        <v>2288</v>
      </c>
      <c r="F308" s="4" t="n">
        <v>333.55</v>
      </c>
      <c r="G308" s="3" t="s">
        <v>8</v>
      </c>
      <c r="H308" s="4" t="n">
        <f aca="false">ROUND(E308*F308,2)</f>
        <v>763162.4</v>
      </c>
    </row>
    <row r="309" customFormat="false" ht="15" hidden="false" customHeight="false" outlineLevel="0" collapsed="false">
      <c r="A309" s="3" t="n">
        <v>308</v>
      </c>
      <c r="B309" s="3" t="n">
        <v>7</v>
      </c>
      <c r="C309" s="3" t="s">
        <v>66</v>
      </c>
      <c r="D309" s="3" t="s">
        <v>563</v>
      </c>
      <c r="E309" s="3" t="n">
        <v>4632</v>
      </c>
      <c r="F309" s="4" t="n">
        <v>373.88</v>
      </c>
      <c r="G309" s="3" t="s">
        <v>8</v>
      </c>
      <c r="H309" s="4" t="n">
        <f aca="false">ROUND(E309*F309,2)</f>
        <v>1731812.16</v>
      </c>
    </row>
    <row r="310" customFormat="false" ht="15" hidden="false" customHeight="false" outlineLevel="0" collapsed="false">
      <c r="A310" s="3" t="n">
        <v>309</v>
      </c>
      <c r="B310" s="3" t="n">
        <v>10</v>
      </c>
      <c r="C310" s="3" t="s">
        <v>66</v>
      </c>
      <c r="D310" s="3" t="s">
        <v>562</v>
      </c>
      <c r="E310" s="3" t="n">
        <v>3201</v>
      </c>
      <c r="F310" s="4" t="n">
        <v>46.27</v>
      </c>
      <c r="G310" s="3" t="s">
        <v>8</v>
      </c>
      <c r="H310" s="4" t="n">
        <f aca="false">ROUND(E310*F310,2)</f>
        <v>148110.27</v>
      </c>
    </row>
    <row r="311" customFormat="false" ht="15" hidden="false" customHeight="false" outlineLevel="0" collapsed="false">
      <c r="A311" s="3" t="n">
        <v>310</v>
      </c>
      <c r="B311" s="3" t="n">
        <v>10</v>
      </c>
      <c r="C311" s="3" t="s">
        <v>67</v>
      </c>
      <c r="D311" s="3" t="s">
        <v>563</v>
      </c>
      <c r="E311" s="3" t="n">
        <v>187</v>
      </c>
      <c r="F311" s="4" t="n">
        <v>46.58</v>
      </c>
      <c r="G311" s="3" t="s">
        <v>8</v>
      </c>
      <c r="H311" s="4" t="n">
        <f aca="false">ROUND(E311*F311,2)</f>
        <v>8710.46</v>
      </c>
    </row>
    <row r="312" customFormat="false" ht="15" hidden="false" customHeight="false" outlineLevel="0" collapsed="false">
      <c r="A312" s="3" t="n">
        <v>311</v>
      </c>
      <c r="B312" s="3" t="n">
        <v>11</v>
      </c>
      <c r="C312" s="3" t="s">
        <v>67</v>
      </c>
      <c r="D312" s="3" t="s">
        <v>563</v>
      </c>
      <c r="E312" s="3" t="n">
        <v>1432</v>
      </c>
      <c r="F312" s="4" t="n">
        <v>119.42</v>
      </c>
      <c r="G312" s="3" t="s">
        <v>34</v>
      </c>
      <c r="H312" s="4" t="n">
        <f aca="false">ROUND(E312*F312,2)</f>
        <v>171009.44</v>
      </c>
    </row>
    <row r="313" customFormat="false" ht="15" hidden="false" customHeight="false" outlineLevel="0" collapsed="false">
      <c r="A313" s="3" t="n">
        <v>312</v>
      </c>
      <c r="B313" s="3" t="n">
        <v>3</v>
      </c>
      <c r="C313" s="3" t="s">
        <v>67</v>
      </c>
      <c r="D313" s="3" t="s">
        <v>563</v>
      </c>
      <c r="E313" s="3" t="n">
        <v>305</v>
      </c>
      <c r="F313" s="4" t="n">
        <v>129.84</v>
      </c>
      <c r="G313" s="3" t="s">
        <v>8</v>
      </c>
      <c r="H313" s="4" t="n">
        <f aca="false">ROUND(E313*F313,2)</f>
        <v>39601.2</v>
      </c>
    </row>
    <row r="314" customFormat="false" ht="15" hidden="false" customHeight="false" outlineLevel="0" collapsed="false">
      <c r="A314" s="3" t="n">
        <v>313</v>
      </c>
      <c r="B314" s="3" t="n">
        <v>10</v>
      </c>
      <c r="C314" s="3" t="s">
        <v>67</v>
      </c>
      <c r="D314" s="3" t="s">
        <v>562</v>
      </c>
      <c r="E314" s="3" t="n">
        <v>2866</v>
      </c>
      <c r="F314" s="4" t="n">
        <v>46.46</v>
      </c>
      <c r="G314" s="3" t="s">
        <v>8</v>
      </c>
      <c r="H314" s="4" t="n">
        <f aca="false">ROUND(E314*F314,2)</f>
        <v>133154.36</v>
      </c>
    </row>
    <row r="315" customFormat="false" ht="15" hidden="false" customHeight="false" outlineLevel="0" collapsed="false">
      <c r="A315" s="3" t="n">
        <v>314</v>
      </c>
      <c r="B315" s="3" t="n">
        <v>8</v>
      </c>
      <c r="C315" s="3" t="s">
        <v>67</v>
      </c>
      <c r="D315" s="3" t="s">
        <v>562</v>
      </c>
      <c r="E315" s="3" t="n">
        <v>3945</v>
      </c>
      <c r="F315" s="4" t="n">
        <v>64.16</v>
      </c>
      <c r="G315" s="3" t="s">
        <v>8</v>
      </c>
      <c r="H315" s="4" t="n">
        <f aca="false">ROUND(E315*F315,2)</f>
        <v>253111.2</v>
      </c>
    </row>
    <row r="316" customFormat="false" ht="15" hidden="false" customHeight="false" outlineLevel="0" collapsed="false">
      <c r="A316" s="3" t="n">
        <v>315</v>
      </c>
      <c r="B316" s="3" t="n">
        <v>3</v>
      </c>
      <c r="C316" s="3" t="s">
        <v>67</v>
      </c>
      <c r="D316" s="3" t="s">
        <v>562</v>
      </c>
      <c r="E316" s="3" t="n">
        <v>448</v>
      </c>
      <c r="F316" s="4" t="n">
        <v>130.13</v>
      </c>
      <c r="G316" s="3" t="s">
        <v>8</v>
      </c>
      <c r="H316" s="4" t="n">
        <f aca="false">ROUND(E316*F316,2)</f>
        <v>58298.24</v>
      </c>
    </row>
    <row r="317" customFormat="false" ht="15" hidden="false" customHeight="false" outlineLevel="0" collapsed="false">
      <c r="A317" s="3" t="n">
        <v>316</v>
      </c>
      <c r="B317" s="3" t="n">
        <v>1</v>
      </c>
      <c r="C317" s="3" t="s">
        <v>67</v>
      </c>
      <c r="D317" s="3" t="s">
        <v>562</v>
      </c>
      <c r="E317" s="3" t="n">
        <v>4301</v>
      </c>
      <c r="F317" s="4" t="n">
        <v>295.17</v>
      </c>
      <c r="G317" s="3" t="s">
        <v>8</v>
      </c>
      <c r="H317" s="4" t="n">
        <f aca="false">ROUND(E317*F317,2)</f>
        <v>1269526.17</v>
      </c>
    </row>
    <row r="318" customFormat="false" ht="15" hidden="false" customHeight="false" outlineLevel="0" collapsed="false">
      <c r="A318" s="3" t="n">
        <v>317</v>
      </c>
      <c r="B318" s="3" t="n">
        <v>4</v>
      </c>
      <c r="C318" s="3" t="s">
        <v>67</v>
      </c>
      <c r="D318" s="3" t="s">
        <v>563</v>
      </c>
      <c r="E318" s="3" t="n">
        <v>4757</v>
      </c>
      <c r="F318" s="4" t="n">
        <v>115.07</v>
      </c>
      <c r="G318" s="3" t="s">
        <v>8</v>
      </c>
      <c r="H318" s="4" t="n">
        <f aca="false">ROUND(E318*F318,2)</f>
        <v>547387.99</v>
      </c>
    </row>
    <row r="319" customFormat="false" ht="15" hidden="false" customHeight="false" outlineLevel="0" collapsed="false">
      <c r="A319" s="3" t="n">
        <v>318</v>
      </c>
      <c r="B319" s="3" t="n">
        <v>4</v>
      </c>
      <c r="C319" s="3" t="s">
        <v>67</v>
      </c>
      <c r="D319" s="3" t="s">
        <v>563</v>
      </c>
      <c r="E319" s="3" t="n">
        <v>2464</v>
      </c>
      <c r="F319" s="4" t="n">
        <v>115.21</v>
      </c>
      <c r="G319" s="3" t="s">
        <v>8</v>
      </c>
      <c r="H319" s="4" t="n">
        <f aca="false">ROUND(E319*F319,2)</f>
        <v>283877.44</v>
      </c>
    </row>
    <row r="320" customFormat="false" ht="15" hidden="false" customHeight="false" outlineLevel="0" collapsed="false">
      <c r="A320" s="3" t="n">
        <v>319</v>
      </c>
      <c r="B320" s="3" t="n">
        <v>14</v>
      </c>
      <c r="C320" s="3" t="s">
        <v>67</v>
      </c>
      <c r="D320" s="3" t="s">
        <v>563</v>
      </c>
      <c r="E320" s="3" t="n">
        <v>4713</v>
      </c>
      <c r="F320" s="4" t="n">
        <v>106.3</v>
      </c>
      <c r="G320" s="3" t="s">
        <v>41</v>
      </c>
      <c r="H320" s="4" t="n">
        <f aca="false">ROUND(E320*F320,2)</f>
        <v>500991.9</v>
      </c>
    </row>
    <row r="321" customFormat="false" ht="15" hidden="false" customHeight="false" outlineLevel="0" collapsed="false">
      <c r="A321" s="3" t="n">
        <v>320</v>
      </c>
      <c r="B321" s="3" t="n">
        <v>3</v>
      </c>
      <c r="C321" s="3" t="s">
        <v>67</v>
      </c>
      <c r="D321" s="3" t="s">
        <v>563</v>
      </c>
      <c r="E321" s="3" t="n">
        <v>2315</v>
      </c>
      <c r="F321" s="4" t="n">
        <v>129.84</v>
      </c>
      <c r="G321" s="3" t="s">
        <v>8</v>
      </c>
      <c r="H321" s="4" t="n">
        <f aca="false">ROUND(E321*F321,2)</f>
        <v>300579.6</v>
      </c>
    </row>
    <row r="322" customFormat="false" ht="15" hidden="false" customHeight="false" outlineLevel="0" collapsed="false">
      <c r="A322" s="3" t="n">
        <v>321</v>
      </c>
      <c r="B322" s="3" t="n">
        <v>1</v>
      </c>
      <c r="C322" s="3" t="s">
        <v>67</v>
      </c>
      <c r="D322" s="3" t="s">
        <v>562</v>
      </c>
      <c r="E322" s="3" t="n">
        <v>3117</v>
      </c>
      <c r="F322" s="4" t="n">
        <v>296.26</v>
      </c>
      <c r="G322" s="3" t="s">
        <v>8</v>
      </c>
      <c r="H322" s="4" t="n">
        <f aca="false">ROUND(E322*F322,2)</f>
        <v>923442.42</v>
      </c>
    </row>
    <row r="323" customFormat="false" ht="15" hidden="false" customHeight="false" outlineLevel="0" collapsed="false">
      <c r="A323" s="3" t="n">
        <v>322</v>
      </c>
      <c r="B323" s="3" t="n">
        <v>11</v>
      </c>
      <c r="C323" s="3" t="s">
        <v>67</v>
      </c>
      <c r="D323" s="3" t="s">
        <v>563</v>
      </c>
      <c r="E323" s="3" t="n">
        <v>975</v>
      </c>
      <c r="F323" s="4" t="n">
        <v>119.26</v>
      </c>
      <c r="G323" s="3" t="s">
        <v>34</v>
      </c>
      <c r="H323" s="4" t="n">
        <f aca="false">ROUND(E323*F323,2)</f>
        <v>116278.5</v>
      </c>
    </row>
    <row r="324" customFormat="false" ht="15" hidden="false" customHeight="false" outlineLevel="0" collapsed="false">
      <c r="A324" s="3" t="n">
        <v>323</v>
      </c>
      <c r="B324" s="3" t="n">
        <v>12</v>
      </c>
      <c r="C324" s="3" t="s">
        <v>67</v>
      </c>
      <c r="D324" s="3" t="s">
        <v>562</v>
      </c>
      <c r="E324" s="3" t="n">
        <v>4698</v>
      </c>
      <c r="F324" s="4" t="n">
        <v>221.63</v>
      </c>
      <c r="G324" s="3" t="s">
        <v>38</v>
      </c>
      <c r="H324" s="4" t="n">
        <f aca="false">ROUND(E324*F324,2)</f>
        <v>1041217.74</v>
      </c>
    </row>
    <row r="325" customFormat="false" ht="15" hidden="false" customHeight="false" outlineLevel="0" collapsed="false">
      <c r="A325" s="3" t="n">
        <v>324</v>
      </c>
      <c r="B325" s="3" t="n">
        <v>7</v>
      </c>
      <c r="C325" s="3" t="s">
        <v>67</v>
      </c>
      <c r="D325" s="3" t="s">
        <v>563</v>
      </c>
      <c r="E325" s="3" t="n">
        <v>332</v>
      </c>
      <c r="F325" s="4" t="n">
        <v>373.11</v>
      </c>
      <c r="G325" s="3" t="s">
        <v>8</v>
      </c>
      <c r="H325" s="4" t="n">
        <f aca="false">ROUND(E325*F325,2)</f>
        <v>123872.52</v>
      </c>
    </row>
    <row r="326" customFormat="false" ht="15" hidden="false" customHeight="false" outlineLevel="0" collapsed="false">
      <c r="A326" s="3" t="n">
        <v>325</v>
      </c>
      <c r="B326" s="3" t="n">
        <v>2</v>
      </c>
      <c r="C326" s="3" t="s">
        <v>67</v>
      </c>
      <c r="D326" s="3" t="s">
        <v>562</v>
      </c>
      <c r="E326" s="3" t="n">
        <v>4542</v>
      </c>
      <c r="F326" s="4" t="n">
        <v>52.34</v>
      </c>
      <c r="G326" s="3" t="s">
        <v>8</v>
      </c>
      <c r="H326" s="4" t="n">
        <f aca="false">ROUND(E326*F326,2)</f>
        <v>237728.28</v>
      </c>
    </row>
    <row r="327" customFormat="false" ht="15" hidden="false" customHeight="false" outlineLevel="0" collapsed="false">
      <c r="A327" s="3" t="n">
        <v>326</v>
      </c>
      <c r="B327" s="3" t="n">
        <v>10</v>
      </c>
      <c r="C327" s="3" t="s">
        <v>67</v>
      </c>
      <c r="D327" s="3" t="s">
        <v>562</v>
      </c>
      <c r="E327" s="3" t="n">
        <v>2165</v>
      </c>
      <c r="F327" s="4" t="n">
        <v>46.46</v>
      </c>
      <c r="G327" s="3" t="s">
        <v>8</v>
      </c>
      <c r="H327" s="4" t="n">
        <f aca="false">ROUND(E327*F327,2)</f>
        <v>100585.9</v>
      </c>
    </row>
    <row r="328" customFormat="false" ht="15" hidden="false" customHeight="false" outlineLevel="0" collapsed="false">
      <c r="A328" s="3" t="n">
        <v>327</v>
      </c>
      <c r="B328" s="3" t="n">
        <v>6</v>
      </c>
      <c r="C328" s="3" t="s">
        <v>67</v>
      </c>
      <c r="D328" s="3" t="s">
        <v>563</v>
      </c>
      <c r="E328" s="3" t="n">
        <v>795</v>
      </c>
      <c r="F328" s="4" t="n">
        <v>271.88</v>
      </c>
      <c r="G328" s="3" t="s">
        <v>8</v>
      </c>
      <c r="H328" s="4" t="n">
        <f aca="false">ROUND(E328*F328,2)</f>
        <v>216144.6</v>
      </c>
    </row>
    <row r="329" customFormat="false" ht="15" hidden="false" customHeight="false" outlineLevel="0" collapsed="false">
      <c r="A329" s="3" t="n">
        <v>328</v>
      </c>
      <c r="B329" s="3" t="n">
        <v>11</v>
      </c>
      <c r="C329" s="3" t="s">
        <v>67</v>
      </c>
      <c r="D329" s="3" t="s">
        <v>562</v>
      </c>
      <c r="E329" s="3" t="n">
        <v>235</v>
      </c>
      <c r="F329" s="4" t="n">
        <v>119.75</v>
      </c>
      <c r="G329" s="3" t="s">
        <v>34</v>
      </c>
      <c r="H329" s="4" t="n">
        <f aca="false">ROUND(E329*F329,2)</f>
        <v>28141.25</v>
      </c>
    </row>
    <row r="330" customFormat="false" ht="15" hidden="false" customHeight="false" outlineLevel="0" collapsed="false">
      <c r="A330" s="3" t="n">
        <v>329</v>
      </c>
      <c r="B330" s="3" t="n">
        <v>14</v>
      </c>
      <c r="C330" s="3" t="s">
        <v>67</v>
      </c>
      <c r="D330" s="3" t="s">
        <v>562</v>
      </c>
      <c r="E330" s="3" t="n">
        <v>4621</v>
      </c>
      <c r="F330" s="4" t="n">
        <v>106.27</v>
      </c>
      <c r="G330" s="3" t="s">
        <v>41</v>
      </c>
      <c r="H330" s="4" t="n">
        <f aca="false">ROUND(E330*F330,2)</f>
        <v>491073.67</v>
      </c>
    </row>
    <row r="331" customFormat="false" ht="15" hidden="false" customHeight="false" outlineLevel="0" collapsed="false">
      <c r="A331" s="3" t="n">
        <v>330</v>
      </c>
      <c r="B331" s="3" t="n">
        <v>12</v>
      </c>
      <c r="C331" s="3" t="s">
        <v>67</v>
      </c>
      <c r="D331" s="3" t="s">
        <v>562</v>
      </c>
      <c r="E331" s="3" t="n">
        <v>3020</v>
      </c>
      <c r="F331" s="4" t="n">
        <v>221.31</v>
      </c>
      <c r="G331" s="3" t="s">
        <v>38</v>
      </c>
      <c r="H331" s="4" t="n">
        <f aca="false">ROUND(E331*F331,2)</f>
        <v>668356.2</v>
      </c>
    </row>
    <row r="332" customFormat="false" ht="15" hidden="false" customHeight="false" outlineLevel="0" collapsed="false">
      <c r="A332" s="3" t="n">
        <v>331</v>
      </c>
      <c r="B332" s="3" t="n">
        <v>7</v>
      </c>
      <c r="C332" s="3" t="s">
        <v>67</v>
      </c>
      <c r="D332" s="3" t="s">
        <v>563</v>
      </c>
      <c r="E332" s="3" t="n">
        <v>3554</v>
      </c>
      <c r="F332" s="4" t="n">
        <v>374.01</v>
      </c>
      <c r="G332" s="3" t="s">
        <v>8</v>
      </c>
      <c r="H332" s="4" t="n">
        <f aca="false">ROUND(E332*F332,2)</f>
        <v>1329231.54</v>
      </c>
    </row>
    <row r="333" customFormat="false" ht="15" hidden="false" customHeight="false" outlineLevel="0" collapsed="false">
      <c r="A333" s="3" t="n">
        <v>332</v>
      </c>
      <c r="B333" s="3" t="n">
        <v>5</v>
      </c>
      <c r="C333" s="3" t="s">
        <v>67</v>
      </c>
      <c r="D333" s="3" t="s">
        <v>562</v>
      </c>
      <c r="E333" s="3" t="n">
        <v>1786</v>
      </c>
      <c r="F333" s="4" t="n">
        <v>325.57</v>
      </c>
      <c r="G333" s="3" t="s">
        <v>8</v>
      </c>
      <c r="H333" s="4" t="n">
        <f aca="false">ROUND(E333*F333,2)</f>
        <v>581468.02</v>
      </c>
    </row>
    <row r="334" customFormat="false" ht="15" hidden="false" customHeight="false" outlineLevel="0" collapsed="false">
      <c r="A334" s="3" t="n">
        <v>333</v>
      </c>
      <c r="B334" s="3" t="n">
        <v>15</v>
      </c>
      <c r="C334" s="3" t="s">
        <v>67</v>
      </c>
      <c r="D334" s="3" t="s">
        <v>563</v>
      </c>
      <c r="E334" s="3" t="n">
        <v>1557</v>
      </c>
      <c r="F334" s="4" t="n">
        <v>269.17</v>
      </c>
      <c r="G334" s="3" t="s">
        <v>46</v>
      </c>
      <c r="H334" s="4" t="n">
        <f aca="false">ROUND(E334*F334,2)</f>
        <v>419097.69</v>
      </c>
    </row>
    <row r="335" customFormat="false" ht="15" hidden="false" customHeight="false" outlineLevel="0" collapsed="false">
      <c r="A335" s="3" t="n">
        <v>334</v>
      </c>
      <c r="B335" s="3" t="n">
        <v>4</v>
      </c>
      <c r="C335" s="3" t="s">
        <v>67</v>
      </c>
      <c r="D335" s="3" t="s">
        <v>563</v>
      </c>
      <c r="E335" s="3" t="n">
        <v>2936</v>
      </c>
      <c r="F335" s="4" t="n">
        <v>115.66</v>
      </c>
      <c r="G335" s="3" t="s">
        <v>8</v>
      </c>
      <c r="H335" s="4" t="n">
        <f aca="false">ROUND(E335*F335,2)</f>
        <v>339577.76</v>
      </c>
    </row>
    <row r="336" customFormat="false" ht="15" hidden="false" customHeight="false" outlineLevel="0" collapsed="false">
      <c r="A336" s="3" t="n">
        <v>335</v>
      </c>
      <c r="B336" s="3" t="n">
        <v>11</v>
      </c>
      <c r="C336" s="3" t="s">
        <v>67</v>
      </c>
      <c r="D336" s="3" t="s">
        <v>563</v>
      </c>
      <c r="E336" s="3" t="n">
        <v>1312</v>
      </c>
      <c r="F336" s="4" t="n">
        <v>119.55</v>
      </c>
      <c r="G336" s="3" t="s">
        <v>34</v>
      </c>
      <c r="H336" s="4" t="n">
        <f aca="false">ROUND(E336*F336,2)</f>
        <v>156849.6</v>
      </c>
    </row>
    <row r="337" customFormat="false" ht="15" hidden="false" customHeight="false" outlineLevel="0" collapsed="false">
      <c r="A337" s="3" t="n">
        <v>336</v>
      </c>
      <c r="B337" s="3" t="n">
        <v>5</v>
      </c>
      <c r="C337" s="3" t="s">
        <v>67</v>
      </c>
      <c r="D337" s="3" t="s">
        <v>563</v>
      </c>
      <c r="E337" s="3" t="n">
        <v>1995</v>
      </c>
      <c r="F337" s="4" t="n">
        <v>325.38</v>
      </c>
      <c r="G337" s="3" t="s">
        <v>8</v>
      </c>
      <c r="H337" s="4" t="n">
        <f aca="false">ROUND(E337*F337,2)</f>
        <v>649133.1</v>
      </c>
    </row>
    <row r="338" customFormat="false" ht="15" hidden="false" customHeight="false" outlineLevel="0" collapsed="false">
      <c r="A338" s="3" t="n">
        <v>337</v>
      </c>
      <c r="B338" s="3" t="n">
        <v>8</v>
      </c>
      <c r="C338" s="3" t="s">
        <v>67</v>
      </c>
      <c r="D338" s="3" t="s">
        <v>562</v>
      </c>
      <c r="E338" s="3" t="n">
        <v>2520</v>
      </c>
      <c r="F338" s="4" t="n">
        <v>64.16</v>
      </c>
      <c r="G338" s="3" t="s">
        <v>8</v>
      </c>
      <c r="H338" s="4" t="n">
        <f aca="false">ROUND(E338*F338,2)</f>
        <v>161683.2</v>
      </c>
    </row>
    <row r="339" customFormat="false" ht="15" hidden="false" customHeight="false" outlineLevel="0" collapsed="false">
      <c r="A339" s="3" t="n">
        <v>338</v>
      </c>
      <c r="B339" s="3" t="n">
        <v>11</v>
      </c>
      <c r="C339" s="3" t="s">
        <v>67</v>
      </c>
      <c r="D339" s="3" t="s">
        <v>563</v>
      </c>
      <c r="E339" s="3" t="n">
        <v>449</v>
      </c>
      <c r="F339" s="4" t="n">
        <v>119.7</v>
      </c>
      <c r="G339" s="3" t="s">
        <v>34</v>
      </c>
      <c r="H339" s="4" t="n">
        <f aca="false">ROUND(E339*F339,2)</f>
        <v>53745.3</v>
      </c>
    </row>
    <row r="340" customFormat="false" ht="15" hidden="false" customHeight="false" outlineLevel="0" collapsed="false">
      <c r="A340" s="3" t="n">
        <v>339</v>
      </c>
      <c r="B340" s="3" t="n">
        <v>1</v>
      </c>
      <c r="C340" s="3" t="s">
        <v>67</v>
      </c>
      <c r="D340" s="3" t="s">
        <v>562</v>
      </c>
      <c r="E340" s="3" t="n">
        <v>3684</v>
      </c>
      <c r="F340" s="4" t="n">
        <v>295.91</v>
      </c>
      <c r="G340" s="3" t="s">
        <v>8</v>
      </c>
      <c r="H340" s="4" t="n">
        <f aca="false">ROUND(E340*F340,2)</f>
        <v>1090132.44</v>
      </c>
    </row>
    <row r="341" customFormat="false" ht="15" hidden="false" customHeight="false" outlineLevel="0" collapsed="false">
      <c r="A341" s="3" t="n">
        <v>340</v>
      </c>
      <c r="B341" s="3" t="n">
        <v>3</v>
      </c>
      <c r="C341" s="3" t="s">
        <v>67</v>
      </c>
      <c r="D341" s="3" t="s">
        <v>562</v>
      </c>
      <c r="E341" s="3" t="n">
        <v>3728</v>
      </c>
      <c r="F341" s="4" t="n">
        <v>130.21</v>
      </c>
      <c r="G341" s="3" t="s">
        <v>8</v>
      </c>
      <c r="H341" s="4" t="n">
        <f aca="false">ROUND(E341*F341,2)</f>
        <v>485422.88</v>
      </c>
    </row>
    <row r="342" customFormat="false" ht="15" hidden="false" customHeight="false" outlineLevel="0" collapsed="false">
      <c r="A342" s="3" t="n">
        <v>341</v>
      </c>
      <c r="B342" s="3" t="n">
        <v>14</v>
      </c>
      <c r="C342" s="3" t="s">
        <v>67</v>
      </c>
      <c r="D342" s="3" t="s">
        <v>562</v>
      </c>
      <c r="E342" s="3" t="n">
        <v>3295</v>
      </c>
      <c r="F342" s="4" t="n">
        <v>105.85</v>
      </c>
      <c r="G342" s="3" t="s">
        <v>41</v>
      </c>
      <c r="H342" s="4" t="n">
        <f aca="false">ROUND(E342*F342,2)</f>
        <v>348775.75</v>
      </c>
    </row>
    <row r="343" customFormat="false" ht="15" hidden="false" customHeight="false" outlineLevel="0" collapsed="false">
      <c r="A343" s="3" t="n">
        <v>342</v>
      </c>
      <c r="B343" s="3" t="n">
        <v>1</v>
      </c>
      <c r="C343" s="3" t="s">
        <v>67</v>
      </c>
      <c r="D343" s="3" t="s">
        <v>563</v>
      </c>
      <c r="E343" s="3" t="n">
        <v>2897</v>
      </c>
      <c r="F343" s="4" t="n">
        <v>295.41</v>
      </c>
      <c r="G343" s="3" t="s">
        <v>8</v>
      </c>
      <c r="H343" s="4" t="n">
        <f aca="false">ROUND(E343*F343,2)</f>
        <v>855802.77</v>
      </c>
    </row>
    <row r="344" customFormat="false" ht="15" hidden="false" customHeight="false" outlineLevel="0" collapsed="false">
      <c r="A344" s="3" t="n">
        <v>343</v>
      </c>
      <c r="B344" s="3" t="n">
        <v>8</v>
      </c>
      <c r="C344" s="3" t="s">
        <v>68</v>
      </c>
      <c r="D344" s="3" t="s">
        <v>562</v>
      </c>
      <c r="E344" s="3" t="n">
        <v>2286</v>
      </c>
      <c r="F344" s="4" t="n">
        <v>63.57</v>
      </c>
      <c r="G344" s="3" t="s">
        <v>8</v>
      </c>
      <c r="H344" s="4" t="n">
        <f aca="false">ROUND(E344*F344,2)</f>
        <v>145321.02</v>
      </c>
    </row>
    <row r="345" customFormat="false" ht="15" hidden="false" customHeight="false" outlineLevel="0" collapsed="false">
      <c r="A345" s="3" t="n">
        <v>344</v>
      </c>
      <c r="B345" s="3" t="n">
        <v>11</v>
      </c>
      <c r="C345" s="3" t="s">
        <v>68</v>
      </c>
      <c r="D345" s="3" t="s">
        <v>563</v>
      </c>
      <c r="E345" s="3" t="n">
        <v>4196</v>
      </c>
      <c r="F345" s="4" t="n">
        <v>119.19</v>
      </c>
      <c r="G345" s="3" t="s">
        <v>34</v>
      </c>
      <c r="H345" s="4" t="n">
        <f aca="false">ROUND(E345*F345,2)</f>
        <v>500121.24</v>
      </c>
    </row>
    <row r="346" customFormat="false" ht="15" hidden="false" customHeight="false" outlineLevel="0" collapsed="false">
      <c r="A346" s="3" t="n">
        <v>345</v>
      </c>
      <c r="B346" s="3" t="n">
        <v>8</v>
      </c>
      <c r="C346" s="3" t="s">
        <v>68</v>
      </c>
      <c r="D346" s="3" t="s">
        <v>562</v>
      </c>
      <c r="E346" s="3" t="n">
        <v>3242</v>
      </c>
      <c r="F346" s="4" t="n">
        <v>63.6</v>
      </c>
      <c r="G346" s="3" t="s">
        <v>8</v>
      </c>
      <c r="H346" s="4" t="n">
        <f aca="false">ROUND(E346*F346,2)</f>
        <v>206191.2</v>
      </c>
    </row>
    <row r="347" customFormat="false" ht="15" hidden="false" customHeight="false" outlineLevel="0" collapsed="false">
      <c r="A347" s="3" t="n">
        <v>346</v>
      </c>
      <c r="B347" s="3" t="n">
        <v>12</v>
      </c>
      <c r="C347" s="3" t="s">
        <v>68</v>
      </c>
      <c r="D347" s="3" t="s">
        <v>563</v>
      </c>
      <c r="E347" s="3" t="n">
        <v>4002</v>
      </c>
      <c r="F347" s="4" t="n">
        <v>220.1</v>
      </c>
      <c r="G347" s="3" t="s">
        <v>38</v>
      </c>
      <c r="H347" s="4" t="n">
        <f aca="false">ROUND(E347*F347,2)</f>
        <v>880840.2</v>
      </c>
    </row>
    <row r="348" customFormat="false" ht="15" hidden="false" customHeight="false" outlineLevel="0" collapsed="false">
      <c r="A348" s="3" t="n">
        <v>347</v>
      </c>
      <c r="B348" s="3" t="n">
        <v>4</v>
      </c>
      <c r="C348" s="3" t="s">
        <v>68</v>
      </c>
      <c r="D348" s="3" t="s">
        <v>563</v>
      </c>
      <c r="E348" s="3" t="n">
        <v>4880</v>
      </c>
      <c r="F348" s="4" t="n">
        <v>116</v>
      </c>
      <c r="G348" s="3" t="s">
        <v>8</v>
      </c>
      <c r="H348" s="4" t="n">
        <f aca="false">ROUND(E348*F348,2)</f>
        <v>566080</v>
      </c>
    </row>
    <row r="349" customFormat="false" ht="15" hidden="false" customHeight="false" outlineLevel="0" collapsed="false">
      <c r="A349" s="3" t="n">
        <v>348</v>
      </c>
      <c r="B349" s="3" t="n">
        <v>3</v>
      </c>
      <c r="C349" s="3" t="s">
        <v>68</v>
      </c>
      <c r="D349" s="3" t="s">
        <v>563</v>
      </c>
      <c r="E349" s="3" t="n">
        <v>3634</v>
      </c>
      <c r="F349" s="4" t="n">
        <v>126.24</v>
      </c>
      <c r="G349" s="3" t="s">
        <v>8</v>
      </c>
      <c r="H349" s="4" t="n">
        <f aca="false">ROUND(E349*F349,2)</f>
        <v>458756.16</v>
      </c>
    </row>
    <row r="350" customFormat="false" ht="15" hidden="false" customHeight="false" outlineLevel="0" collapsed="false">
      <c r="A350" s="3" t="n">
        <v>349</v>
      </c>
      <c r="B350" s="3" t="n">
        <v>8</v>
      </c>
      <c r="C350" s="3" t="s">
        <v>68</v>
      </c>
      <c r="D350" s="3" t="s">
        <v>563</v>
      </c>
      <c r="E350" s="3" t="n">
        <v>2116</v>
      </c>
      <c r="F350" s="4" t="n">
        <v>63.43</v>
      </c>
      <c r="G350" s="3" t="s">
        <v>8</v>
      </c>
      <c r="H350" s="4" t="n">
        <f aca="false">ROUND(E350*F350,2)</f>
        <v>134217.88</v>
      </c>
    </row>
    <row r="351" customFormat="false" ht="15" hidden="false" customHeight="false" outlineLevel="0" collapsed="false">
      <c r="A351" s="3" t="n">
        <v>350</v>
      </c>
      <c r="B351" s="3" t="n">
        <v>9</v>
      </c>
      <c r="C351" s="3" t="s">
        <v>68</v>
      </c>
      <c r="D351" s="3" t="s">
        <v>563</v>
      </c>
      <c r="E351" s="3" t="n">
        <v>693</v>
      </c>
      <c r="F351" s="4" t="n">
        <v>195.2</v>
      </c>
      <c r="G351" s="3" t="s">
        <v>8</v>
      </c>
      <c r="H351" s="4" t="n">
        <f aca="false">ROUND(E351*F351,2)</f>
        <v>135273.6</v>
      </c>
    </row>
    <row r="352" customFormat="false" ht="15" hidden="false" customHeight="false" outlineLevel="0" collapsed="false">
      <c r="A352" s="3" t="n">
        <v>351</v>
      </c>
      <c r="B352" s="3" t="n">
        <v>1</v>
      </c>
      <c r="C352" s="3" t="s">
        <v>68</v>
      </c>
      <c r="D352" s="3" t="s">
        <v>563</v>
      </c>
      <c r="E352" s="3" t="n">
        <v>3118</v>
      </c>
      <c r="F352" s="4" t="n">
        <v>297.74</v>
      </c>
      <c r="G352" s="3" t="s">
        <v>8</v>
      </c>
      <c r="H352" s="4" t="n">
        <f aca="false">ROUND(E352*F352,2)</f>
        <v>928353.32</v>
      </c>
    </row>
    <row r="353" customFormat="false" ht="15" hidden="false" customHeight="false" outlineLevel="0" collapsed="false">
      <c r="A353" s="3" t="n">
        <v>352</v>
      </c>
      <c r="B353" s="3" t="n">
        <v>14</v>
      </c>
      <c r="C353" s="3" t="s">
        <v>68</v>
      </c>
      <c r="D353" s="3" t="s">
        <v>562</v>
      </c>
      <c r="E353" s="3" t="n">
        <v>4899</v>
      </c>
      <c r="F353" s="4" t="n">
        <v>105.4</v>
      </c>
      <c r="G353" s="3" t="s">
        <v>41</v>
      </c>
      <c r="H353" s="4" t="n">
        <f aca="false">ROUND(E353*F353,2)</f>
        <v>516354.6</v>
      </c>
    </row>
    <row r="354" customFormat="false" ht="15" hidden="false" customHeight="false" outlineLevel="0" collapsed="false">
      <c r="A354" s="3" t="n">
        <v>353</v>
      </c>
      <c r="B354" s="3" t="n">
        <v>10</v>
      </c>
      <c r="C354" s="3" t="s">
        <v>68</v>
      </c>
      <c r="D354" s="3" t="s">
        <v>563</v>
      </c>
      <c r="E354" s="3" t="n">
        <v>2578</v>
      </c>
      <c r="F354" s="4" t="n">
        <v>47.14</v>
      </c>
      <c r="G354" s="3" t="s">
        <v>8</v>
      </c>
      <c r="H354" s="4" t="n">
        <f aca="false">ROUND(E354*F354,2)</f>
        <v>121526.92</v>
      </c>
    </row>
    <row r="355" customFormat="false" ht="15" hidden="false" customHeight="false" outlineLevel="0" collapsed="false">
      <c r="A355" s="3" t="n">
        <v>354</v>
      </c>
      <c r="B355" s="3" t="n">
        <v>12</v>
      </c>
      <c r="C355" s="3" t="s">
        <v>68</v>
      </c>
      <c r="D355" s="3" t="s">
        <v>563</v>
      </c>
      <c r="E355" s="3" t="n">
        <v>831</v>
      </c>
      <c r="F355" s="4" t="n">
        <v>220.3</v>
      </c>
      <c r="G355" s="3" t="s">
        <v>38</v>
      </c>
      <c r="H355" s="4" t="n">
        <f aca="false">ROUND(E355*F355,2)</f>
        <v>183069.3</v>
      </c>
    </row>
    <row r="356" customFormat="false" ht="15" hidden="false" customHeight="false" outlineLevel="0" collapsed="false">
      <c r="A356" s="3" t="n">
        <v>355</v>
      </c>
      <c r="B356" s="3" t="n">
        <v>8</v>
      </c>
      <c r="C356" s="3" t="s">
        <v>68</v>
      </c>
      <c r="D356" s="3" t="s">
        <v>562</v>
      </c>
      <c r="E356" s="3" t="n">
        <v>618</v>
      </c>
      <c r="F356" s="4" t="n">
        <v>63.49</v>
      </c>
      <c r="G356" s="3" t="s">
        <v>8</v>
      </c>
      <c r="H356" s="4" t="n">
        <f aca="false">ROUND(E356*F356,2)</f>
        <v>39236.82</v>
      </c>
    </row>
    <row r="357" customFormat="false" ht="15" hidden="false" customHeight="false" outlineLevel="0" collapsed="false">
      <c r="A357" s="3" t="n">
        <v>356</v>
      </c>
      <c r="B357" s="3" t="n">
        <v>1</v>
      </c>
      <c r="C357" s="3" t="s">
        <v>68</v>
      </c>
      <c r="D357" s="3" t="s">
        <v>562</v>
      </c>
      <c r="E357" s="3" t="n">
        <v>159</v>
      </c>
      <c r="F357" s="4" t="n">
        <v>296.99</v>
      </c>
      <c r="G357" s="3" t="s">
        <v>8</v>
      </c>
      <c r="H357" s="4" t="n">
        <f aca="false">ROUND(E357*F357,2)</f>
        <v>47221.41</v>
      </c>
    </row>
    <row r="358" customFormat="false" ht="15" hidden="false" customHeight="false" outlineLevel="0" collapsed="false">
      <c r="A358" s="3" t="n">
        <v>357</v>
      </c>
      <c r="B358" s="3" t="n">
        <v>5</v>
      </c>
      <c r="C358" s="3" t="s">
        <v>68</v>
      </c>
      <c r="D358" s="3" t="s">
        <v>562</v>
      </c>
      <c r="E358" s="3" t="n">
        <v>75</v>
      </c>
      <c r="F358" s="4" t="n">
        <v>335.68</v>
      </c>
      <c r="G358" s="3" t="s">
        <v>8</v>
      </c>
      <c r="H358" s="4" t="n">
        <f aca="false">ROUND(E358*F358,2)</f>
        <v>25176</v>
      </c>
    </row>
    <row r="359" customFormat="false" ht="15" hidden="false" customHeight="false" outlineLevel="0" collapsed="false">
      <c r="A359" s="3" t="n">
        <v>358</v>
      </c>
      <c r="B359" s="3" t="n">
        <v>2</v>
      </c>
      <c r="C359" s="3" t="s">
        <v>68</v>
      </c>
      <c r="D359" s="3" t="s">
        <v>562</v>
      </c>
      <c r="E359" s="3" t="n">
        <v>1113</v>
      </c>
      <c r="F359" s="4" t="n">
        <v>52.25</v>
      </c>
      <c r="G359" s="3" t="s">
        <v>8</v>
      </c>
      <c r="H359" s="4" t="n">
        <f aca="false">ROUND(E359*F359,2)</f>
        <v>58154.25</v>
      </c>
    </row>
    <row r="360" customFormat="false" ht="15" hidden="false" customHeight="false" outlineLevel="0" collapsed="false">
      <c r="A360" s="3" t="n">
        <v>359</v>
      </c>
      <c r="B360" s="3" t="n">
        <v>13</v>
      </c>
      <c r="C360" s="3" t="s">
        <v>68</v>
      </c>
      <c r="D360" s="3" t="s">
        <v>563</v>
      </c>
      <c r="E360" s="3" t="n">
        <v>2052</v>
      </c>
      <c r="F360" s="4" t="n">
        <v>48.84</v>
      </c>
      <c r="G360" s="3" t="s">
        <v>41</v>
      </c>
      <c r="H360" s="4" t="n">
        <f aca="false">ROUND(E360*F360,2)</f>
        <v>100219.68</v>
      </c>
    </row>
    <row r="361" customFormat="false" ht="15" hidden="false" customHeight="false" outlineLevel="0" collapsed="false">
      <c r="A361" s="3" t="n">
        <v>360</v>
      </c>
      <c r="B361" s="3" t="n">
        <v>4</v>
      </c>
      <c r="C361" s="3" t="s">
        <v>68</v>
      </c>
      <c r="D361" s="3" t="s">
        <v>563</v>
      </c>
      <c r="E361" s="3" t="n">
        <v>470</v>
      </c>
      <c r="F361" s="4" t="n">
        <v>116.63</v>
      </c>
      <c r="G361" s="3" t="s">
        <v>8</v>
      </c>
      <c r="H361" s="4" t="n">
        <f aca="false">ROUND(E361*F361,2)</f>
        <v>54816.1</v>
      </c>
    </row>
    <row r="362" customFormat="false" ht="15" hidden="false" customHeight="false" outlineLevel="0" collapsed="false">
      <c r="A362" s="3" t="n">
        <v>361</v>
      </c>
      <c r="B362" s="3" t="n">
        <v>3</v>
      </c>
      <c r="C362" s="3" t="s">
        <v>68</v>
      </c>
      <c r="D362" s="3" t="s">
        <v>563</v>
      </c>
      <c r="E362" s="3" t="n">
        <v>2995</v>
      </c>
      <c r="F362" s="4" t="n">
        <v>126.44</v>
      </c>
      <c r="G362" s="3" t="s">
        <v>8</v>
      </c>
      <c r="H362" s="4" t="n">
        <f aca="false">ROUND(E362*F362,2)</f>
        <v>378687.8</v>
      </c>
    </row>
    <row r="363" customFormat="false" ht="15" hidden="false" customHeight="false" outlineLevel="0" collapsed="false">
      <c r="A363" s="3" t="n">
        <v>362</v>
      </c>
      <c r="B363" s="3" t="n">
        <v>15</v>
      </c>
      <c r="C363" s="3" t="s">
        <v>68</v>
      </c>
      <c r="D363" s="3" t="s">
        <v>562</v>
      </c>
      <c r="E363" s="3" t="n">
        <v>2394</v>
      </c>
      <c r="F363" s="4" t="n">
        <v>269.14</v>
      </c>
      <c r="G363" s="3" t="s">
        <v>46</v>
      </c>
      <c r="H363" s="4" t="n">
        <f aca="false">ROUND(E363*F363,2)</f>
        <v>644321.16</v>
      </c>
    </row>
    <row r="364" customFormat="false" ht="15" hidden="false" customHeight="false" outlineLevel="0" collapsed="false">
      <c r="A364" s="3" t="n">
        <v>363</v>
      </c>
      <c r="B364" s="3" t="n">
        <v>4</v>
      </c>
      <c r="C364" s="3" t="s">
        <v>68</v>
      </c>
      <c r="D364" s="3" t="s">
        <v>563</v>
      </c>
      <c r="E364" s="3" t="n">
        <v>2613</v>
      </c>
      <c r="F364" s="4" t="n">
        <v>115.96</v>
      </c>
      <c r="G364" s="3" t="s">
        <v>8</v>
      </c>
      <c r="H364" s="4" t="n">
        <f aca="false">ROUND(E364*F364,2)</f>
        <v>303003.48</v>
      </c>
    </row>
    <row r="365" customFormat="false" ht="15" hidden="false" customHeight="false" outlineLevel="0" collapsed="false">
      <c r="A365" s="3" t="n">
        <v>364</v>
      </c>
      <c r="B365" s="3" t="n">
        <v>10</v>
      </c>
      <c r="C365" s="3" t="s">
        <v>68</v>
      </c>
      <c r="D365" s="3" t="s">
        <v>562</v>
      </c>
      <c r="E365" s="3" t="n">
        <v>3041</v>
      </c>
      <c r="F365" s="4" t="n">
        <v>47.15</v>
      </c>
      <c r="G365" s="3" t="s">
        <v>8</v>
      </c>
      <c r="H365" s="4" t="n">
        <f aca="false">ROUND(E365*F365,2)</f>
        <v>143383.15</v>
      </c>
    </row>
    <row r="366" customFormat="false" ht="15" hidden="false" customHeight="false" outlineLevel="0" collapsed="false">
      <c r="A366" s="3" t="n">
        <v>365</v>
      </c>
      <c r="B366" s="3" t="n">
        <v>2</v>
      </c>
      <c r="C366" s="3" t="s">
        <v>68</v>
      </c>
      <c r="D366" s="3" t="s">
        <v>562</v>
      </c>
      <c r="E366" s="3" t="n">
        <v>258</v>
      </c>
      <c r="F366" s="4" t="n">
        <v>52.34</v>
      </c>
      <c r="G366" s="3" t="s">
        <v>8</v>
      </c>
      <c r="H366" s="4" t="n">
        <f aca="false">ROUND(E366*F366,2)</f>
        <v>13503.72</v>
      </c>
    </row>
    <row r="367" customFormat="false" ht="15" hidden="false" customHeight="false" outlineLevel="0" collapsed="false">
      <c r="A367" s="3" t="n">
        <v>366</v>
      </c>
      <c r="B367" s="3" t="n">
        <v>12</v>
      </c>
      <c r="C367" s="3" t="s">
        <v>68</v>
      </c>
      <c r="D367" s="3" t="s">
        <v>563</v>
      </c>
      <c r="E367" s="3" t="n">
        <v>4197</v>
      </c>
      <c r="F367" s="4" t="n">
        <v>219.72</v>
      </c>
      <c r="G367" s="3" t="s">
        <v>38</v>
      </c>
      <c r="H367" s="4" t="n">
        <f aca="false">ROUND(E367*F367,2)</f>
        <v>922164.84</v>
      </c>
    </row>
    <row r="368" customFormat="false" ht="15" hidden="false" customHeight="false" outlineLevel="0" collapsed="false">
      <c r="A368" s="3" t="n">
        <v>367</v>
      </c>
      <c r="B368" s="3" t="n">
        <v>7</v>
      </c>
      <c r="C368" s="3" t="s">
        <v>68</v>
      </c>
      <c r="D368" s="3" t="s">
        <v>563</v>
      </c>
      <c r="E368" s="3" t="n">
        <v>1855</v>
      </c>
      <c r="F368" s="4" t="n">
        <v>377.45</v>
      </c>
      <c r="G368" s="3" t="s">
        <v>8</v>
      </c>
      <c r="H368" s="4" t="n">
        <f aca="false">ROUND(E368*F368,2)</f>
        <v>700169.75</v>
      </c>
    </row>
    <row r="369" customFormat="false" ht="15" hidden="false" customHeight="false" outlineLevel="0" collapsed="false">
      <c r="A369" s="3" t="n">
        <v>368</v>
      </c>
      <c r="B369" s="3" t="n">
        <v>2</v>
      </c>
      <c r="C369" s="3" t="s">
        <v>68</v>
      </c>
      <c r="D369" s="3" t="s">
        <v>562</v>
      </c>
      <c r="E369" s="3" t="n">
        <v>3918</v>
      </c>
      <c r="F369" s="4" t="n">
        <v>52.08</v>
      </c>
      <c r="G369" s="3" t="s">
        <v>8</v>
      </c>
      <c r="H369" s="4" t="n">
        <f aca="false">ROUND(E369*F369,2)</f>
        <v>204049.44</v>
      </c>
    </row>
    <row r="370" customFormat="false" ht="15" hidden="false" customHeight="false" outlineLevel="0" collapsed="false">
      <c r="A370" s="3" t="n">
        <v>369</v>
      </c>
      <c r="B370" s="3" t="n">
        <v>1</v>
      </c>
      <c r="C370" s="3" t="s">
        <v>68</v>
      </c>
      <c r="D370" s="3" t="s">
        <v>562</v>
      </c>
      <c r="E370" s="3" t="n">
        <v>3787</v>
      </c>
      <c r="F370" s="4" t="n">
        <v>296.97</v>
      </c>
      <c r="G370" s="3" t="s">
        <v>8</v>
      </c>
      <c r="H370" s="4" t="n">
        <f aca="false">ROUND(E370*F370,2)</f>
        <v>1124625.39</v>
      </c>
    </row>
    <row r="371" customFormat="false" ht="15" hidden="false" customHeight="false" outlineLevel="0" collapsed="false">
      <c r="A371" s="3" t="n">
        <v>370</v>
      </c>
      <c r="B371" s="3" t="n">
        <v>4</v>
      </c>
      <c r="C371" s="3" t="s">
        <v>68</v>
      </c>
      <c r="D371" s="3" t="s">
        <v>562</v>
      </c>
      <c r="E371" s="3" t="n">
        <v>3704</v>
      </c>
      <c r="F371" s="4" t="n">
        <v>116.19</v>
      </c>
      <c r="G371" s="3" t="s">
        <v>8</v>
      </c>
      <c r="H371" s="4" t="n">
        <f aca="false">ROUND(E371*F371,2)</f>
        <v>430367.76</v>
      </c>
    </row>
    <row r="372" customFormat="false" ht="15" hidden="false" customHeight="false" outlineLevel="0" collapsed="false">
      <c r="A372" s="3" t="n">
        <v>371</v>
      </c>
      <c r="B372" s="3" t="n">
        <v>1</v>
      </c>
      <c r="C372" s="3" t="s">
        <v>68</v>
      </c>
      <c r="D372" s="3" t="s">
        <v>563</v>
      </c>
      <c r="E372" s="3" t="n">
        <v>1920</v>
      </c>
      <c r="F372" s="4" t="n">
        <v>296.49</v>
      </c>
      <c r="G372" s="3" t="s">
        <v>8</v>
      </c>
      <c r="H372" s="4" t="n">
        <f aca="false">ROUND(E372*F372,2)</f>
        <v>569260.8</v>
      </c>
    </row>
    <row r="373" customFormat="false" ht="15" hidden="false" customHeight="false" outlineLevel="0" collapsed="false">
      <c r="A373" s="3" t="n">
        <v>372</v>
      </c>
      <c r="B373" s="3" t="n">
        <v>2</v>
      </c>
      <c r="C373" s="3" t="s">
        <v>68</v>
      </c>
      <c r="D373" s="3" t="s">
        <v>563</v>
      </c>
      <c r="E373" s="3" t="n">
        <v>1755</v>
      </c>
      <c r="F373" s="4" t="n">
        <v>52.21</v>
      </c>
      <c r="G373" s="3" t="s">
        <v>8</v>
      </c>
      <c r="H373" s="4" t="n">
        <f aca="false">ROUND(E373*F373,2)</f>
        <v>91628.55</v>
      </c>
    </row>
    <row r="374" customFormat="false" ht="15" hidden="false" customHeight="false" outlineLevel="0" collapsed="false">
      <c r="A374" s="3" t="n">
        <v>373</v>
      </c>
      <c r="B374" s="3" t="n">
        <v>4</v>
      </c>
      <c r="C374" s="3" t="s">
        <v>68</v>
      </c>
      <c r="D374" s="3" t="s">
        <v>563</v>
      </c>
      <c r="E374" s="3" t="n">
        <v>372</v>
      </c>
      <c r="F374" s="4" t="n">
        <v>116</v>
      </c>
      <c r="G374" s="3" t="s">
        <v>8</v>
      </c>
      <c r="H374" s="4" t="n">
        <f aca="false">ROUND(E374*F374,2)</f>
        <v>43152</v>
      </c>
    </row>
    <row r="375" customFormat="false" ht="15" hidden="false" customHeight="false" outlineLevel="0" collapsed="false">
      <c r="A375" s="3" t="n">
        <v>374</v>
      </c>
      <c r="B375" s="3" t="n">
        <v>15</v>
      </c>
      <c r="C375" s="3" t="s">
        <v>68</v>
      </c>
      <c r="D375" s="3" t="s">
        <v>562</v>
      </c>
      <c r="E375" s="3" t="n">
        <v>810</v>
      </c>
      <c r="F375" s="4" t="n">
        <v>269.21</v>
      </c>
      <c r="G375" s="3" t="s">
        <v>46</v>
      </c>
      <c r="H375" s="4" t="n">
        <f aca="false">ROUND(E375*F375,2)</f>
        <v>218060.1</v>
      </c>
    </row>
    <row r="376" customFormat="false" ht="15" hidden="false" customHeight="false" outlineLevel="0" collapsed="false">
      <c r="A376" s="3" t="n">
        <v>375</v>
      </c>
      <c r="B376" s="3" t="n">
        <v>5</v>
      </c>
      <c r="C376" s="3" t="s">
        <v>68</v>
      </c>
      <c r="D376" s="3" t="s">
        <v>562</v>
      </c>
      <c r="E376" s="3" t="n">
        <v>3399</v>
      </c>
      <c r="F376" s="4" t="n">
        <v>335.07</v>
      </c>
      <c r="G376" s="3" t="s">
        <v>8</v>
      </c>
      <c r="H376" s="4" t="n">
        <f aca="false">ROUND(E376*F376,2)</f>
        <v>1138902.93</v>
      </c>
    </row>
    <row r="377" customFormat="false" ht="15" hidden="false" customHeight="false" outlineLevel="0" collapsed="false">
      <c r="A377" s="3" t="n">
        <v>376</v>
      </c>
      <c r="B377" s="3" t="n">
        <v>10</v>
      </c>
      <c r="C377" s="3" t="s">
        <v>69</v>
      </c>
      <c r="D377" s="3" t="s">
        <v>562</v>
      </c>
      <c r="E377" s="3" t="n">
        <v>1314</v>
      </c>
      <c r="F377" s="4" t="n">
        <v>47.15</v>
      </c>
      <c r="G377" s="3" t="s">
        <v>8</v>
      </c>
      <c r="H377" s="4" t="n">
        <f aca="false">ROUND(E377*F377,2)</f>
        <v>61955.1</v>
      </c>
    </row>
    <row r="378" customFormat="false" ht="15" hidden="false" customHeight="false" outlineLevel="0" collapsed="false">
      <c r="A378" s="3" t="n">
        <v>377</v>
      </c>
      <c r="B378" s="3" t="n">
        <v>11</v>
      </c>
      <c r="C378" s="3" t="s">
        <v>69</v>
      </c>
      <c r="D378" s="3" t="s">
        <v>563</v>
      </c>
      <c r="E378" s="3" t="n">
        <v>137</v>
      </c>
      <c r="F378" s="4" t="n">
        <v>116.56</v>
      </c>
      <c r="G378" s="3" t="s">
        <v>34</v>
      </c>
      <c r="H378" s="4" t="n">
        <f aca="false">ROUND(E378*F378,2)</f>
        <v>15968.72</v>
      </c>
    </row>
    <row r="379" customFormat="false" ht="15" hidden="false" customHeight="false" outlineLevel="0" collapsed="false">
      <c r="A379" s="3" t="n">
        <v>378</v>
      </c>
      <c r="B379" s="3" t="n">
        <v>7</v>
      </c>
      <c r="C379" s="3" t="s">
        <v>69</v>
      </c>
      <c r="D379" s="3" t="s">
        <v>562</v>
      </c>
      <c r="E379" s="3" t="n">
        <v>1719</v>
      </c>
      <c r="F379" s="4" t="n">
        <v>374.92</v>
      </c>
      <c r="G379" s="3" t="s">
        <v>8</v>
      </c>
      <c r="H379" s="4" t="n">
        <f aca="false">ROUND(E379*F379,2)</f>
        <v>644487.48</v>
      </c>
    </row>
    <row r="380" customFormat="false" ht="15" hidden="false" customHeight="false" outlineLevel="0" collapsed="false">
      <c r="A380" s="3" t="n">
        <v>379</v>
      </c>
      <c r="B380" s="3" t="n">
        <v>6</v>
      </c>
      <c r="C380" s="3" t="s">
        <v>69</v>
      </c>
      <c r="D380" s="3" t="s">
        <v>563</v>
      </c>
      <c r="E380" s="3" t="n">
        <v>4872</v>
      </c>
      <c r="F380" s="4" t="n">
        <v>268.1</v>
      </c>
      <c r="G380" s="3" t="s">
        <v>8</v>
      </c>
      <c r="H380" s="4" t="n">
        <f aca="false">ROUND(E380*F380,2)</f>
        <v>1306183.2</v>
      </c>
    </row>
    <row r="381" customFormat="false" ht="15" hidden="false" customHeight="false" outlineLevel="0" collapsed="false">
      <c r="A381" s="3" t="n">
        <v>380</v>
      </c>
      <c r="B381" s="3" t="n">
        <v>7</v>
      </c>
      <c r="C381" s="3" t="s">
        <v>69</v>
      </c>
      <c r="D381" s="3" t="s">
        <v>562</v>
      </c>
      <c r="E381" s="3" t="n">
        <v>1411</v>
      </c>
      <c r="F381" s="4" t="n">
        <v>375.8</v>
      </c>
      <c r="G381" s="3" t="s">
        <v>8</v>
      </c>
      <c r="H381" s="4" t="n">
        <f aca="false">ROUND(E381*F381,2)</f>
        <v>530253.8</v>
      </c>
    </row>
    <row r="382" customFormat="false" ht="15" hidden="false" customHeight="false" outlineLevel="0" collapsed="false">
      <c r="A382" s="3" t="n">
        <v>381</v>
      </c>
      <c r="B382" s="3" t="n">
        <v>6</v>
      </c>
      <c r="C382" s="3" t="s">
        <v>69</v>
      </c>
      <c r="D382" s="3" t="s">
        <v>562</v>
      </c>
      <c r="E382" s="3" t="n">
        <v>2228</v>
      </c>
      <c r="F382" s="4" t="n">
        <v>267.82</v>
      </c>
      <c r="G382" s="3" t="s">
        <v>8</v>
      </c>
      <c r="H382" s="4" t="n">
        <f aca="false">ROUND(E382*F382,2)</f>
        <v>596702.96</v>
      </c>
    </row>
    <row r="383" customFormat="false" ht="15" hidden="false" customHeight="false" outlineLevel="0" collapsed="false">
      <c r="A383" s="3" t="n">
        <v>382</v>
      </c>
      <c r="B383" s="3" t="n">
        <v>9</v>
      </c>
      <c r="C383" s="3" t="s">
        <v>69</v>
      </c>
      <c r="D383" s="3" t="s">
        <v>562</v>
      </c>
      <c r="E383" s="3" t="n">
        <v>2277</v>
      </c>
      <c r="F383" s="4" t="n">
        <v>197.74</v>
      </c>
      <c r="G383" s="3" t="s">
        <v>8</v>
      </c>
      <c r="H383" s="4" t="n">
        <f aca="false">ROUND(E383*F383,2)</f>
        <v>450253.98</v>
      </c>
    </row>
    <row r="384" customFormat="false" ht="15" hidden="false" customHeight="false" outlineLevel="0" collapsed="false">
      <c r="A384" s="3" t="n">
        <v>383</v>
      </c>
      <c r="B384" s="3" t="n">
        <v>2</v>
      </c>
      <c r="C384" s="3" t="s">
        <v>69</v>
      </c>
      <c r="D384" s="3" t="s">
        <v>562</v>
      </c>
      <c r="E384" s="3" t="n">
        <v>4573</v>
      </c>
      <c r="F384" s="4" t="n">
        <v>52.93</v>
      </c>
      <c r="G384" s="3" t="s">
        <v>8</v>
      </c>
      <c r="H384" s="4" t="n">
        <f aca="false">ROUND(E384*F384,2)</f>
        <v>242048.89</v>
      </c>
    </row>
    <row r="385" customFormat="false" ht="15" hidden="false" customHeight="false" outlineLevel="0" collapsed="false">
      <c r="A385" s="3" t="n">
        <v>384</v>
      </c>
      <c r="B385" s="3" t="n">
        <v>1</v>
      </c>
      <c r="C385" s="3" t="s">
        <v>69</v>
      </c>
      <c r="D385" s="3" t="s">
        <v>562</v>
      </c>
      <c r="E385" s="3" t="n">
        <v>2490</v>
      </c>
      <c r="F385" s="4" t="n">
        <v>302.25</v>
      </c>
      <c r="G385" s="3" t="s">
        <v>8</v>
      </c>
      <c r="H385" s="4" t="n">
        <f aca="false">ROUND(E385*F385,2)</f>
        <v>752602.5</v>
      </c>
    </row>
    <row r="386" customFormat="false" ht="15" hidden="false" customHeight="false" outlineLevel="0" collapsed="false">
      <c r="A386" s="3" t="n">
        <v>385</v>
      </c>
      <c r="B386" s="3" t="n">
        <v>2</v>
      </c>
      <c r="C386" s="3" t="s">
        <v>69</v>
      </c>
      <c r="D386" s="3" t="s">
        <v>563</v>
      </c>
      <c r="E386" s="3" t="n">
        <v>1995</v>
      </c>
      <c r="F386" s="4" t="n">
        <v>52.99</v>
      </c>
      <c r="G386" s="3" t="s">
        <v>8</v>
      </c>
      <c r="H386" s="4" t="n">
        <f aca="false">ROUND(E386*F386,2)</f>
        <v>105715.05</v>
      </c>
    </row>
    <row r="387" customFormat="false" ht="15" hidden="false" customHeight="false" outlineLevel="0" collapsed="false">
      <c r="A387" s="3" t="n">
        <v>386</v>
      </c>
      <c r="B387" s="3" t="n">
        <v>12</v>
      </c>
      <c r="C387" s="3" t="s">
        <v>69</v>
      </c>
      <c r="D387" s="3" t="s">
        <v>562</v>
      </c>
      <c r="E387" s="3" t="n">
        <v>4697</v>
      </c>
      <c r="F387" s="4" t="n">
        <v>221.95</v>
      </c>
      <c r="G387" s="3" t="s">
        <v>38</v>
      </c>
      <c r="H387" s="4" t="n">
        <f aca="false">ROUND(E387*F387,2)</f>
        <v>1042499.15</v>
      </c>
    </row>
    <row r="388" customFormat="false" ht="15" hidden="false" customHeight="false" outlineLevel="0" collapsed="false">
      <c r="A388" s="3" t="n">
        <v>387</v>
      </c>
      <c r="B388" s="3" t="n">
        <v>10</v>
      </c>
      <c r="C388" s="3" t="s">
        <v>69</v>
      </c>
      <c r="D388" s="3" t="s">
        <v>563</v>
      </c>
      <c r="E388" s="3" t="n">
        <v>486</v>
      </c>
      <c r="F388" s="4" t="n">
        <v>47.11</v>
      </c>
      <c r="G388" s="3" t="s">
        <v>8</v>
      </c>
      <c r="H388" s="4" t="n">
        <f aca="false">ROUND(E388*F388,2)</f>
        <v>22895.46</v>
      </c>
    </row>
    <row r="389" customFormat="false" ht="15" hidden="false" customHeight="false" outlineLevel="0" collapsed="false">
      <c r="A389" s="3" t="n">
        <v>388</v>
      </c>
      <c r="B389" s="3" t="n">
        <v>3</v>
      </c>
      <c r="C389" s="3" t="s">
        <v>69</v>
      </c>
      <c r="D389" s="3" t="s">
        <v>563</v>
      </c>
      <c r="E389" s="3" t="n">
        <v>3337</v>
      </c>
      <c r="F389" s="4" t="n">
        <v>126.22</v>
      </c>
      <c r="G389" s="3" t="s">
        <v>8</v>
      </c>
      <c r="H389" s="4" t="n">
        <f aca="false">ROUND(E389*F389,2)</f>
        <v>421196.14</v>
      </c>
    </row>
    <row r="390" customFormat="false" ht="15" hidden="false" customHeight="false" outlineLevel="0" collapsed="false">
      <c r="A390" s="3" t="n">
        <v>389</v>
      </c>
      <c r="B390" s="3" t="n">
        <v>4</v>
      </c>
      <c r="C390" s="3" t="s">
        <v>69</v>
      </c>
      <c r="D390" s="3" t="s">
        <v>563</v>
      </c>
      <c r="E390" s="3" t="n">
        <v>4060</v>
      </c>
      <c r="F390" s="4" t="n">
        <v>116.09</v>
      </c>
      <c r="G390" s="3" t="s">
        <v>8</v>
      </c>
      <c r="H390" s="4" t="n">
        <f aca="false">ROUND(E390*F390,2)</f>
        <v>471325.4</v>
      </c>
    </row>
    <row r="391" customFormat="false" ht="15" hidden="false" customHeight="false" outlineLevel="0" collapsed="false">
      <c r="A391" s="3" t="n">
        <v>390</v>
      </c>
      <c r="B391" s="3" t="n">
        <v>10</v>
      </c>
      <c r="C391" s="3" t="s">
        <v>69</v>
      </c>
      <c r="D391" s="3" t="s">
        <v>563</v>
      </c>
      <c r="E391" s="3" t="n">
        <v>3427</v>
      </c>
      <c r="F391" s="4" t="n">
        <v>46.89</v>
      </c>
      <c r="G391" s="3" t="s">
        <v>8</v>
      </c>
      <c r="H391" s="4" t="n">
        <f aca="false">ROUND(E391*F391,2)</f>
        <v>160692.03</v>
      </c>
    </row>
    <row r="392" customFormat="false" ht="15" hidden="false" customHeight="false" outlineLevel="0" collapsed="false">
      <c r="A392" s="3" t="n">
        <v>391</v>
      </c>
      <c r="B392" s="3" t="n">
        <v>6</v>
      </c>
      <c r="C392" s="3" t="s">
        <v>69</v>
      </c>
      <c r="D392" s="3" t="s">
        <v>563</v>
      </c>
      <c r="E392" s="3" t="n">
        <v>4125</v>
      </c>
      <c r="F392" s="4" t="n">
        <v>268.77</v>
      </c>
      <c r="G392" s="3" t="s">
        <v>8</v>
      </c>
      <c r="H392" s="4" t="n">
        <f aca="false">ROUND(E392*F392,2)</f>
        <v>1108676.25</v>
      </c>
    </row>
    <row r="393" customFormat="false" ht="15" hidden="false" customHeight="false" outlineLevel="0" collapsed="false">
      <c r="A393" s="3" t="n">
        <v>392</v>
      </c>
      <c r="B393" s="3" t="n">
        <v>6</v>
      </c>
      <c r="C393" s="3" t="s">
        <v>69</v>
      </c>
      <c r="D393" s="3" t="s">
        <v>563</v>
      </c>
      <c r="E393" s="3" t="n">
        <v>1236</v>
      </c>
      <c r="F393" s="4" t="n">
        <v>267.93</v>
      </c>
      <c r="G393" s="3" t="s">
        <v>8</v>
      </c>
      <c r="H393" s="4" t="n">
        <f aca="false">ROUND(E393*F393,2)</f>
        <v>331161.48</v>
      </c>
    </row>
    <row r="394" customFormat="false" ht="15" hidden="false" customHeight="false" outlineLevel="0" collapsed="false">
      <c r="A394" s="3" t="n">
        <v>393</v>
      </c>
      <c r="B394" s="3" t="n">
        <v>6</v>
      </c>
      <c r="C394" s="3" t="s">
        <v>69</v>
      </c>
      <c r="D394" s="3" t="s">
        <v>562</v>
      </c>
      <c r="E394" s="3" t="n">
        <v>2249</v>
      </c>
      <c r="F394" s="4" t="n">
        <v>267.69</v>
      </c>
      <c r="G394" s="3" t="s">
        <v>8</v>
      </c>
      <c r="H394" s="4" t="n">
        <f aca="false">ROUND(E394*F394,2)</f>
        <v>602034.81</v>
      </c>
    </row>
    <row r="395" customFormat="false" ht="15" hidden="false" customHeight="false" outlineLevel="0" collapsed="false">
      <c r="A395" s="3" t="n">
        <v>394</v>
      </c>
      <c r="B395" s="3" t="n">
        <v>5</v>
      </c>
      <c r="C395" s="3" t="s">
        <v>69</v>
      </c>
      <c r="D395" s="3" t="s">
        <v>563</v>
      </c>
      <c r="E395" s="3" t="n">
        <v>2147</v>
      </c>
      <c r="F395" s="4" t="n">
        <v>334.13</v>
      </c>
      <c r="G395" s="3" t="s">
        <v>8</v>
      </c>
      <c r="H395" s="4" t="n">
        <f aca="false">ROUND(E395*F395,2)</f>
        <v>717377.11</v>
      </c>
    </row>
    <row r="396" customFormat="false" ht="15" hidden="false" customHeight="false" outlineLevel="0" collapsed="false">
      <c r="A396" s="3" t="n">
        <v>395</v>
      </c>
      <c r="B396" s="3" t="n">
        <v>7</v>
      </c>
      <c r="C396" s="3" t="s">
        <v>69</v>
      </c>
      <c r="D396" s="3" t="s">
        <v>563</v>
      </c>
      <c r="E396" s="3" t="n">
        <v>4107</v>
      </c>
      <c r="F396" s="4" t="n">
        <v>374.68</v>
      </c>
      <c r="G396" s="3" t="s">
        <v>8</v>
      </c>
      <c r="H396" s="4" t="n">
        <f aca="false">ROUND(E396*F396,2)</f>
        <v>1538810.76</v>
      </c>
    </row>
    <row r="397" customFormat="false" ht="15" hidden="false" customHeight="false" outlineLevel="0" collapsed="false">
      <c r="A397" s="3" t="n">
        <v>396</v>
      </c>
      <c r="B397" s="3" t="n">
        <v>2</v>
      </c>
      <c r="C397" s="3" t="s">
        <v>69</v>
      </c>
      <c r="D397" s="3" t="s">
        <v>563</v>
      </c>
      <c r="E397" s="3" t="n">
        <v>2774</v>
      </c>
      <c r="F397" s="4" t="n">
        <v>52.97</v>
      </c>
      <c r="G397" s="3" t="s">
        <v>8</v>
      </c>
      <c r="H397" s="4" t="n">
        <f aca="false">ROUND(E397*F397,2)</f>
        <v>146938.78</v>
      </c>
    </row>
    <row r="398" customFormat="false" ht="15" hidden="false" customHeight="false" outlineLevel="0" collapsed="false">
      <c r="A398" s="3" t="n">
        <v>397</v>
      </c>
      <c r="B398" s="3" t="n">
        <v>15</v>
      </c>
      <c r="C398" s="3" t="s">
        <v>69</v>
      </c>
      <c r="D398" s="3" t="s">
        <v>562</v>
      </c>
      <c r="E398" s="3" t="n">
        <v>4255</v>
      </c>
      <c r="F398" s="4" t="n">
        <v>269.21</v>
      </c>
      <c r="G398" s="3" t="s">
        <v>46</v>
      </c>
      <c r="H398" s="4" t="n">
        <f aca="false">ROUND(E398*F398,2)</f>
        <v>1145488.55</v>
      </c>
    </row>
    <row r="399" customFormat="false" ht="15" hidden="false" customHeight="false" outlineLevel="0" collapsed="false">
      <c r="A399" s="3" t="n">
        <v>398</v>
      </c>
      <c r="B399" s="3" t="n">
        <v>13</v>
      </c>
      <c r="C399" s="3" t="s">
        <v>69</v>
      </c>
      <c r="D399" s="3" t="s">
        <v>563</v>
      </c>
      <c r="E399" s="3" t="n">
        <v>905</v>
      </c>
      <c r="F399" s="4" t="n">
        <v>50.92</v>
      </c>
      <c r="G399" s="3" t="s">
        <v>41</v>
      </c>
      <c r="H399" s="4" t="n">
        <f aca="false">ROUND(E399*F399,2)</f>
        <v>46082.6</v>
      </c>
    </row>
    <row r="400" customFormat="false" ht="15" hidden="false" customHeight="false" outlineLevel="0" collapsed="false">
      <c r="A400" s="3" t="n">
        <v>399</v>
      </c>
      <c r="B400" s="3" t="n">
        <v>5</v>
      </c>
      <c r="C400" s="3" t="s">
        <v>69</v>
      </c>
      <c r="D400" s="3" t="s">
        <v>562</v>
      </c>
      <c r="E400" s="3" t="n">
        <v>3144</v>
      </c>
      <c r="F400" s="4" t="n">
        <v>332.73</v>
      </c>
      <c r="G400" s="3" t="s">
        <v>8</v>
      </c>
      <c r="H400" s="4" t="n">
        <f aca="false">ROUND(E400*F400,2)</f>
        <v>1046103.12</v>
      </c>
    </row>
    <row r="401" customFormat="false" ht="15" hidden="false" customHeight="false" outlineLevel="0" collapsed="false">
      <c r="A401" s="3" t="n">
        <v>400</v>
      </c>
      <c r="B401" s="3" t="n">
        <v>9</v>
      </c>
      <c r="C401" s="3" t="s">
        <v>69</v>
      </c>
      <c r="D401" s="3" t="s">
        <v>562</v>
      </c>
      <c r="E401" s="3" t="n">
        <v>629</v>
      </c>
      <c r="F401" s="4" t="n">
        <v>197.43</v>
      </c>
      <c r="G401" s="3" t="s">
        <v>8</v>
      </c>
      <c r="H401" s="4" t="n">
        <f aca="false">ROUND(E401*F401,2)</f>
        <v>124183.47</v>
      </c>
    </row>
    <row r="402" customFormat="false" ht="15" hidden="false" customHeight="false" outlineLevel="0" collapsed="false">
      <c r="A402" s="3" t="n">
        <v>401</v>
      </c>
      <c r="B402" s="3" t="n">
        <v>11</v>
      </c>
      <c r="C402" s="3" t="s">
        <v>69</v>
      </c>
      <c r="D402" s="3" t="s">
        <v>563</v>
      </c>
      <c r="E402" s="3" t="n">
        <v>2910</v>
      </c>
      <c r="F402" s="4" t="n">
        <v>116.51</v>
      </c>
      <c r="G402" s="3" t="s">
        <v>34</v>
      </c>
      <c r="H402" s="4" t="n">
        <f aca="false">ROUND(E402*F402,2)</f>
        <v>339044.1</v>
      </c>
    </row>
    <row r="403" customFormat="false" ht="15" hidden="false" customHeight="false" outlineLevel="0" collapsed="false">
      <c r="A403" s="3" t="n">
        <v>402</v>
      </c>
      <c r="B403" s="3" t="n">
        <v>1</v>
      </c>
      <c r="C403" s="3" t="s">
        <v>69</v>
      </c>
      <c r="D403" s="3" t="s">
        <v>562</v>
      </c>
      <c r="E403" s="3" t="n">
        <v>3299</v>
      </c>
      <c r="F403" s="4" t="n">
        <v>302.53</v>
      </c>
      <c r="G403" s="3" t="s">
        <v>8</v>
      </c>
      <c r="H403" s="4" t="n">
        <f aca="false">ROUND(E403*F403,2)</f>
        <v>998046.47</v>
      </c>
    </row>
    <row r="404" customFormat="false" ht="15" hidden="false" customHeight="false" outlineLevel="0" collapsed="false">
      <c r="A404" s="3" t="n">
        <v>403</v>
      </c>
      <c r="B404" s="3" t="n">
        <v>9</v>
      </c>
      <c r="C404" s="3" t="s">
        <v>69</v>
      </c>
      <c r="D404" s="3" t="s">
        <v>563</v>
      </c>
      <c r="E404" s="3" t="n">
        <v>2681</v>
      </c>
      <c r="F404" s="4" t="n">
        <v>197.81</v>
      </c>
      <c r="G404" s="3" t="s">
        <v>8</v>
      </c>
      <c r="H404" s="4" t="n">
        <f aca="false">ROUND(E404*F404,2)</f>
        <v>530328.61</v>
      </c>
    </row>
    <row r="405" customFormat="false" ht="15" hidden="false" customHeight="false" outlineLevel="0" collapsed="false">
      <c r="A405" s="3" t="n">
        <v>404</v>
      </c>
      <c r="B405" s="3" t="n">
        <v>5</v>
      </c>
      <c r="C405" s="3" t="s">
        <v>69</v>
      </c>
      <c r="D405" s="3" t="s">
        <v>563</v>
      </c>
      <c r="E405" s="3" t="n">
        <v>2383</v>
      </c>
      <c r="F405" s="4" t="n">
        <v>332.8</v>
      </c>
      <c r="G405" s="3" t="s">
        <v>8</v>
      </c>
      <c r="H405" s="4" t="n">
        <f aca="false">ROUND(E405*F405,2)</f>
        <v>793062.4</v>
      </c>
    </row>
    <row r="406" customFormat="false" ht="15" hidden="false" customHeight="false" outlineLevel="0" collapsed="false">
      <c r="A406" s="3" t="n">
        <v>405</v>
      </c>
      <c r="B406" s="3" t="n">
        <v>5</v>
      </c>
      <c r="C406" s="3" t="s">
        <v>69</v>
      </c>
      <c r="D406" s="3" t="s">
        <v>563</v>
      </c>
      <c r="E406" s="3" t="n">
        <v>1135</v>
      </c>
      <c r="F406" s="4" t="n">
        <v>333.87</v>
      </c>
      <c r="G406" s="3" t="s">
        <v>8</v>
      </c>
      <c r="H406" s="4" t="n">
        <f aca="false">ROUND(E406*F406,2)</f>
        <v>378942.45</v>
      </c>
    </row>
    <row r="407" customFormat="false" ht="15" hidden="false" customHeight="false" outlineLevel="0" collapsed="false">
      <c r="A407" s="3" t="n">
        <v>406</v>
      </c>
      <c r="B407" s="3" t="n">
        <v>15</v>
      </c>
      <c r="C407" s="3" t="s">
        <v>69</v>
      </c>
      <c r="D407" s="3" t="s">
        <v>563</v>
      </c>
      <c r="E407" s="3" t="n">
        <v>1197</v>
      </c>
      <c r="F407" s="4" t="n">
        <v>270.16</v>
      </c>
      <c r="G407" s="3" t="s">
        <v>46</v>
      </c>
      <c r="H407" s="4" t="n">
        <f aca="false">ROUND(E407*F407,2)</f>
        <v>323381.52</v>
      </c>
    </row>
    <row r="408" customFormat="false" ht="15" hidden="false" customHeight="false" outlineLevel="0" collapsed="false">
      <c r="A408" s="3" t="n">
        <v>407</v>
      </c>
      <c r="B408" s="3" t="n">
        <v>8</v>
      </c>
      <c r="C408" s="3" t="s">
        <v>69</v>
      </c>
      <c r="D408" s="3" t="s">
        <v>562</v>
      </c>
      <c r="E408" s="3" t="n">
        <v>4352</v>
      </c>
      <c r="F408" s="4" t="n">
        <v>64.52</v>
      </c>
      <c r="G408" s="3" t="s">
        <v>8</v>
      </c>
      <c r="H408" s="4" t="n">
        <f aca="false">ROUND(E408*F408,2)</f>
        <v>280791.04</v>
      </c>
    </row>
    <row r="409" customFormat="false" ht="15" hidden="false" customHeight="false" outlineLevel="0" collapsed="false">
      <c r="A409" s="3" t="n">
        <v>408</v>
      </c>
      <c r="B409" s="3" t="n">
        <v>12</v>
      </c>
      <c r="C409" s="3" t="s">
        <v>69</v>
      </c>
      <c r="D409" s="3" t="s">
        <v>563</v>
      </c>
      <c r="E409" s="3" t="n">
        <v>367</v>
      </c>
      <c r="F409" s="4" t="n">
        <v>220.78</v>
      </c>
      <c r="G409" s="3" t="s">
        <v>38</v>
      </c>
      <c r="H409" s="4" t="n">
        <f aca="false">ROUND(E409*F409,2)</f>
        <v>81026.26</v>
      </c>
    </row>
    <row r="410" customFormat="false" ht="15" hidden="false" customHeight="false" outlineLevel="0" collapsed="false">
      <c r="A410" s="3" t="n">
        <v>409</v>
      </c>
      <c r="B410" s="3" t="n">
        <v>14</v>
      </c>
      <c r="C410" s="3" t="s">
        <v>69</v>
      </c>
      <c r="D410" s="3" t="s">
        <v>562</v>
      </c>
      <c r="E410" s="3" t="n">
        <v>1872</v>
      </c>
      <c r="F410" s="4" t="n">
        <v>104.58</v>
      </c>
      <c r="G410" s="3" t="s">
        <v>41</v>
      </c>
      <c r="H410" s="4" t="n">
        <f aca="false">ROUND(E410*F410,2)</f>
        <v>195773.76</v>
      </c>
    </row>
    <row r="411" customFormat="false" ht="15" hidden="false" customHeight="false" outlineLevel="0" collapsed="false">
      <c r="A411" s="3" t="n">
        <v>410</v>
      </c>
      <c r="B411" s="3" t="n">
        <v>9</v>
      </c>
      <c r="C411" s="3" t="s">
        <v>69</v>
      </c>
      <c r="D411" s="3" t="s">
        <v>563</v>
      </c>
      <c r="E411" s="3" t="n">
        <v>1458</v>
      </c>
      <c r="F411" s="4" t="n">
        <v>197.24</v>
      </c>
      <c r="G411" s="3" t="s">
        <v>8</v>
      </c>
      <c r="H411" s="4" t="n">
        <f aca="false">ROUND(E411*F411,2)</f>
        <v>287575.92</v>
      </c>
    </row>
    <row r="412" customFormat="false" ht="15" hidden="false" customHeight="false" outlineLevel="0" collapsed="false">
      <c r="A412" s="3" t="n">
        <v>411</v>
      </c>
      <c r="B412" s="3" t="n">
        <v>5</v>
      </c>
      <c r="C412" s="3" t="s">
        <v>69</v>
      </c>
      <c r="D412" s="3" t="s">
        <v>563</v>
      </c>
      <c r="E412" s="3" t="n">
        <v>362</v>
      </c>
      <c r="F412" s="4" t="n">
        <v>333.21</v>
      </c>
      <c r="G412" s="3" t="s">
        <v>8</v>
      </c>
      <c r="H412" s="4" t="n">
        <f aca="false">ROUND(E412*F412,2)</f>
        <v>120622.02</v>
      </c>
    </row>
    <row r="413" customFormat="false" ht="15" hidden="false" customHeight="false" outlineLevel="0" collapsed="false">
      <c r="A413" s="3" t="n">
        <v>412</v>
      </c>
      <c r="B413" s="3" t="n">
        <v>5</v>
      </c>
      <c r="C413" s="3" t="s">
        <v>69</v>
      </c>
      <c r="D413" s="3" t="s">
        <v>562</v>
      </c>
      <c r="E413" s="3" t="n">
        <v>3376</v>
      </c>
      <c r="F413" s="4" t="n">
        <v>334.07</v>
      </c>
      <c r="G413" s="3" t="s">
        <v>8</v>
      </c>
      <c r="H413" s="4" t="n">
        <f aca="false">ROUND(E413*F413,2)</f>
        <v>1127820.32</v>
      </c>
    </row>
    <row r="414" customFormat="false" ht="15" hidden="false" customHeight="false" outlineLevel="0" collapsed="false">
      <c r="A414" s="3" t="n">
        <v>413</v>
      </c>
      <c r="B414" s="3" t="n">
        <v>2</v>
      </c>
      <c r="C414" s="3" t="s">
        <v>70</v>
      </c>
      <c r="D414" s="3" t="s">
        <v>563</v>
      </c>
      <c r="E414" s="3" t="n">
        <v>1237</v>
      </c>
      <c r="F414" s="4" t="n">
        <v>53.46</v>
      </c>
      <c r="G414" s="3" t="s">
        <v>8</v>
      </c>
      <c r="H414" s="4" t="n">
        <f aca="false">ROUND(E414*F414,2)</f>
        <v>66130.02</v>
      </c>
    </row>
    <row r="415" customFormat="false" ht="15" hidden="false" customHeight="false" outlineLevel="0" collapsed="false">
      <c r="A415" s="3" t="n">
        <v>414</v>
      </c>
      <c r="B415" s="3" t="n">
        <v>15</v>
      </c>
      <c r="C415" s="3" t="s">
        <v>70</v>
      </c>
      <c r="D415" s="3" t="s">
        <v>562</v>
      </c>
      <c r="E415" s="3" t="n">
        <v>3657</v>
      </c>
      <c r="F415" s="4" t="n">
        <v>268.82</v>
      </c>
      <c r="G415" s="3" t="s">
        <v>46</v>
      </c>
      <c r="H415" s="4" t="n">
        <f aca="false">ROUND(E415*F415,2)</f>
        <v>983074.74</v>
      </c>
    </row>
    <row r="416" customFormat="false" ht="15" hidden="false" customHeight="false" outlineLevel="0" collapsed="false">
      <c r="A416" s="3" t="n">
        <v>415</v>
      </c>
      <c r="B416" s="3" t="n">
        <v>11</v>
      </c>
      <c r="C416" s="3" t="s">
        <v>70</v>
      </c>
      <c r="D416" s="3" t="s">
        <v>562</v>
      </c>
      <c r="E416" s="3" t="n">
        <v>3607</v>
      </c>
      <c r="F416" s="4" t="n">
        <v>116.38</v>
      </c>
      <c r="G416" s="3" t="s">
        <v>34</v>
      </c>
      <c r="H416" s="4" t="n">
        <f aca="false">ROUND(E416*F416,2)</f>
        <v>419782.66</v>
      </c>
    </row>
    <row r="417" customFormat="false" ht="15" hidden="false" customHeight="false" outlineLevel="0" collapsed="false">
      <c r="A417" s="3" t="n">
        <v>416</v>
      </c>
      <c r="B417" s="3" t="n">
        <v>1</v>
      </c>
      <c r="C417" s="3" t="s">
        <v>70</v>
      </c>
      <c r="D417" s="3" t="s">
        <v>563</v>
      </c>
      <c r="E417" s="3" t="n">
        <v>4391</v>
      </c>
      <c r="F417" s="4" t="n">
        <v>298.76</v>
      </c>
      <c r="G417" s="3" t="s">
        <v>8</v>
      </c>
      <c r="H417" s="4" t="n">
        <f aca="false">ROUND(E417*F417,2)</f>
        <v>1311855.16</v>
      </c>
    </row>
    <row r="418" customFormat="false" ht="15" hidden="false" customHeight="false" outlineLevel="0" collapsed="false">
      <c r="A418" s="3" t="n">
        <v>417</v>
      </c>
      <c r="B418" s="3" t="n">
        <v>5</v>
      </c>
      <c r="C418" s="3" t="s">
        <v>70</v>
      </c>
      <c r="D418" s="3" t="s">
        <v>562</v>
      </c>
      <c r="E418" s="3" t="n">
        <v>3499</v>
      </c>
      <c r="F418" s="4" t="n">
        <v>326.78</v>
      </c>
      <c r="G418" s="3" t="s">
        <v>8</v>
      </c>
      <c r="H418" s="4" t="n">
        <f aca="false">ROUND(E418*F418,2)</f>
        <v>1143403.22</v>
      </c>
    </row>
    <row r="419" customFormat="false" ht="15" hidden="false" customHeight="false" outlineLevel="0" collapsed="false">
      <c r="A419" s="3" t="n">
        <v>418</v>
      </c>
      <c r="B419" s="3" t="n">
        <v>8</v>
      </c>
      <c r="C419" s="3" t="s">
        <v>70</v>
      </c>
      <c r="D419" s="3" t="s">
        <v>562</v>
      </c>
      <c r="E419" s="3" t="n">
        <v>1858</v>
      </c>
      <c r="F419" s="4" t="n">
        <v>64.34</v>
      </c>
      <c r="G419" s="3" t="s">
        <v>8</v>
      </c>
      <c r="H419" s="4" t="n">
        <f aca="false">ROUND(E419*F419,2)</f>
        <v>119543.72</v>
      </c>
    </row>
    <row r="420" customFormat="false" ht="15" hidden="false" customHeight="false" outlineLevel="0" collapsed="false">
      <c r="A420" s="3" t="n">
        <v>419</v>
      </c>
      <c r="B420" s="3" t="n">
        <v>11</v>
      </c>
      <c r="C420" s="3" t="s">
        <v>70</v>
      </c>
      <c r="D420" s="3" t="s">
        <v>563</v>
      </c>
      <c r="E420" s="3" t="n">
        <v>3216</v>
      </c>
      <c r="F420" s="4" t="n">
        <v>116.21</v>
      </c>
      <c r="G420" s="3" t="s">
        <v>34</v>
      </c>
      <c r="H420" s="4" t="n">
        <f aca="false">ROUND(E420*F420,2)</f>
        <v>373731.36</v>
      </c>
    </row>
    <row r="421" customFormat="false" ht="15" hidden="false" customHeight="false" outlineLevel="0" collapsed="false">
      <c r="A421" s="3" t="n">
        <v>420</v>
      </c>
      <c r="B421" s="3" t="n">
        <v>2</v>
      </c>
      <c r="C421" s="3" t="s">
        <v>70</v>
      </c>
      <c r="D421" s="3" t="s">
        <v>562</v>
      </c>
      <c r="E421" s="3" t="n">
        <v>2573</v>
      </c>
      <c r="F421" s="4" t="n">
        <v>53.26</v>
      </c>
      <c r="G421" s="3" t="s">
        <v>8</v>
      </c>
      <c r="H421" s="4" t="n">
        <f aca="false">ROUND(E421*F421,2)</f>
        <v>137037.98</v>
      </c>
    </row>
    <row r="422" customFormat="false" ht="15" hidden="false" customHeight="false" outlineLevel="0" collapsed="false">
      <c r="A422" s="3" t="n">
        <v>421</v>
      </c>
      <c r="B422" s="3" t="n">
        <v>14</v>
      </c>
      <c r="C422" s="3" t="s">
        <v>70</v>
      </c>
      <c r="D422" s="3" t="s">
        <v>563</v>
      </c>
      <c r="E422" s="3" t="n">
        <v>694</v>
      </c>
      <c r="F422" s="4" t="n">
        <v>104.87</v>
      </c>
      <c r="G422" s="3" t="s">
        <v>41</v>
      </c>
      <c r="H422" s="4" t="n">
        <f aca="false">ROUND(E422*F422,2)</f>
        <v>72779.78</v>
      </c>
    </row>
    <row r="423" customFormat="false" ht="15" hidden="false" customHeight="false" outlineLevel="0" collapsed="false">
      <c r="A423" s="3" t="n">
        <v>422</v>
      </c>
      <c r="B423" s="3" t="n">
        <v>1</v>
      </c>
      <c r="C423" s="3" t="s">
        <v>70</v>
      </c>
      <c r="D423" s="3" t="s">
        <v>563</v>
      </c>
      <c r="E423" s="3" t="n">
        <v>3552</v>
      </c>
      <c r="F423" s="4" t="n">
        <v>298.65</v>
      </c>
      <c r="G423" s="3" t="s">
        <v>8</v>
      </c>
      <c r="H423" s="4" t="n">
        <f aca="false">ROUND(E423*F423,2)</f>
        <v>1060804.8</v>
      </c>
    </row>
    <row r="424" customFormat="false" ht="15" hidden="false" customHeight="false" outlineLevel="0" collapsed="false">
      <c r="A424" s="3" t="n">
        <v>423</v>
      </c>
      <c r="B424" s="3" t="n">
        <v>12</v>
      </c>
      <c r="C424" s="3" t="s">
        <v>70</v>
      </c>
      <c r="D424" s="3" t="s">
        <v>563</v>
      </c>
      <c r="E424" s="3" t="n">
        <v>2859</v>
      </c>
      <c r="F424" s="4" t="n">
        <v>223.4</v>
      </c>
      <c r="G424" s="3" t="s">
        <v>38</v>
      </c>
      <c r="H424" s="4" t="n">
        <f aca="false">ROUND(E424*F424,2)</f>
        <v>638700.6</v>
      </c>
    </row>
    <row r="425" customFormat="false" ht="15" hidden="false" customHeight="false" outlineLevel="0" collapsed="false">
      <c r="A425" s="3" t="n">
        <v>424</v>
      </c>
      <c r="B425" s="3" t="n">
        <v>2</v>
      </c>
      <c r="C425" s="3" t="s">
        <v>70</v>
      </c>
      <c r="D425" s="3" t="s">
        <v>562</v>
      </c>
      <c r="E425" s="3" t="n">
        <v>54</v>
      </c>
      <c r="F425" s="4" t="n">
        <v>53.47</v>
      </c>
      <c r="G425" s="3" t="s">
        <v>8</v>
      </c>
      <c r="H425" s="4" t="n">
        <f aca="false">ROUND(E425*F425,2)</f>
        <v>2887.38</v>
      </c>
    </row>
    <row r="426" customFormat="false" ht="15" hidden="false" customHeight="false" outlineLevel="0" collapsed="false">
      <c r="A426" s="3" t="n">
        <v>425</v>
      </c>
      <c r="B426" s="3" t="n">
        <v>15</v>
      </c>
      <c r="C426" s="3" t="s">
        <v>70</v>
      </c>
      <c r="D426" s="3" t="s">
        <v>563</v>
      </c>
      <c r="E426" s="3" t="n">
        <v>4545</v>
      </c>
      <c r="F426" s="4" t="n">
        <v>267.65</v>
      </c>
      <c r="G426" s="3" t="s">
        <v>46</v>
      </c>
      <c r="H426" s="4" t="n">
        <f aca="false">ROUND(E426*F426,2)</f>
        <v>1216469.25</v>
      </c>
    </row>
    <row r="427" customFormat="false" ht="15" hidden="false" customHeight="false" outlineLevel="0" collapsed="false">
      <c r="A427" s="3" t="n">
        <v>426</v>
      </c>
      <c r="B427" s="3" t="n">
        <v>9</v>
      </c>
      <c r="C427" s="3" t="s">
        <v>70</v>
      </c>
      <c r="D427" s="3" t="s">
        <v>563</v>
      </c>
      <c r="E427" s="3" t="n">
        <v>3022</v>
      </c>
      <c r="F427" s="4" t="n">
        <v>199.71</v>
      </c>
      <c r="G427" s="3" t="s">
        <v>8</v>
      </c>
      <c r="H427" s="4" t="n">
        <f aca="false">ROUND(E427*F427,2)</f>
        <v>603523.62</v>
      </c>
    </row>
    <row r="428" customFormat="false" ht="15" hidden="false" customHeight="false" outlineLevel="0" collapsed="false">
      <c r="A428" s="3" t="n">
        <v>427</v>
      </c>
      <c r="B428" s="3" t="n">
        <v>7</v>
      </c>
      <c r="C428" s="3" t="s">
        <v>70</v>
      </c>
      <c r="D428" s="3" t="s">
        <v>562</v>
      </c>
      <c r="E428" s="3" t="n">
        <v>4347</v>
      </c>
      <c r="F428" s="4" t="n">
        <v>373.03</v>
      </c>
      <c r="G428" s="3" t="s">
        <v>8</v>
      </c>
      <c r="H428" s="4" t="n">
        <f aca="false">ROUND(E428*F428,2)</f>
        <v>1621561.41</v>
      </c>
    </row>
    <row r="429" customFormat="false" ht="15" hidden="false" customHeight="false" outlineLevel="0" collapsed="false">
      <c r="A429" s="3" t="n">
        <v>428</v>
      </c>
      <c r="B429" s="3" t="n">
        <v>15</v>
      </c>
      <c r="C429" s="3" t="s">
        <v>70</v>
      </c>
      <c r="D429" s="3" t="s">
        <v>563</v>
      </c>
      <c r="E429" s="3" t="n">
        <v>3960</v>
      </c>
      <c r="F429" s="4" t="n">
        <v>268.53</v>
      </c>
      <c r="G429" s="3" t="s">
        <v>46</v>
      </c>
      <c r="H429" s="4" t="n">
        <f aca="false">ROUND(E429*F429,2)</f>
        <v>1063378.8</v>
      </c>
    </row>
    <row r="430" customFormat="false" ht="15" hidden="false" customHeight="false" outlineLevel="0" collapsed="false">
      <c r="A430" s="3" t="n">
        <v>429</v>
      </c>
      <c r="B430" s="3" t="n">
        <v>7</v>
      </c>
      <c r="C430" s="3" t="s">
        <v>70</v>
      </c>
      <c r="D430" s="3" t="s">
        <v>563</v>
      </c>
      <c r="E430" s="3" t="n">
        <v>4008</v>
      </c>
      <c r="F430" s="4" t="n">
        <v>371.93</v>
      </c>
      <c r="G430" s="3" t="s">
        <v>8</v>
      </c>
      <c r="H430" s="4" t="n">
        <f aca="false">ROUND(E430*F430,2)</f>
        <v>1490695.44</v>
      </c>
    </row>
    <row r="431" customFormat="false" ht="15" hidden="false" customHeight="false" outlineLevel="0" collapsed="false">
      <c r="A431" s="3" t="n">
        <v>430</v>
      </c>
      <c r="B431" s="3" t="n">
        <v>2</v>
      </c>
      <c r="C431" s="3" t="s">
        <v>70</v>
      </c>
      <c r="D431" s="3" t="s">
        <v>562</v>
      </c>
      <c r="E431" s="3" t="n">
        <v>1458</v>
      </c>
      <c r="F431" s="4" t="n">
        <v>53.36</v>
      </c>
      <c r="G431" s="3" t="s">
        <v>8</v>
      </c>
      <c r="H431" s="4" t="n">
        <f aca="false">ROUND(E431*F431,2)</f>
        <v>77798.88</v>
      </c>
    </row>
    <row r="432" customFormat="false" ht="15" hidden="false" customHeight="false" outlineLevel="0" collapsed="false">
      <c r="A432" s="3" t="n">
        <v>431</v>
      </c>
      <c r="B432" s="3" t="n">
        <v>4</v>
      </c>
      <c r="C432" s="3" t="s">
        <v>70</v>
      </c>
      <c r="D432" s="3" t="s">
        <v>563</v>
      </c>
      <c r="E432" s="3" t="n">
        <v>4812</v>
      </c>
      <c r="F432" s="4" t="n">
        <v>117.24</v>
      </c>
      <c r="G432" s="3" t="s">
        <v>8</v>
      </c>
      <c r="H432" s="4" t="n">
        <f aca="false">ROUND(E432*F432,2)</f>
        <v>564158.88</v>
      </c>
    </row>
    <row r="433" customFormat="false" ht="15" hidden="false" customHeight="false" outlineLevel="0" collapsed="false">
      <c r="A433" s="3" t="n">
        <v>432</v>
      </c>
      <c r="B433" s="3" t="n">
        <v>5</v>
      </c>
      <c r="C433" s="3" t="s">
        <v>70</v>
      </c>
      <c r="D433" s="3" t="s">
        <v>562</v>
      </c>
      <c r="E433" s="3" t="n">
        <v>97</v>
      </c>
      <c r="F433" s="4" t="n">
        <v>327.93</v>
      </c>
      <c r="G433" s="3" t="s">
        <v>8</v>
      </c>
      <c r="H433" s="4" t="n">
        <f aca="false">ROUND(E433*F433,2)</f>
        <v>31809.21</v>
      </c>
    </row>
    <row r="434" customFormat="false" ht="15" hidden="false" customHeight="false" outlineLevel="0" collapsed="false">
      <c r="A434" s="3" t="n">
        <v>433</v>
      </c>
      <c r="B434" s="3" t="n">
        <v>10</v>
      </c>
      <c r="C434" s="3" t="s">
        <v>70</v>
      </c>
      <c r="D434" s="3" t="s">
        <v>562</v>
      </c>
      <c r="E434" s="3" t="n">
        <v>917</v>
      </c>
      <c r="F434" s="4" t="n">
        <v>45.91</v>
      </c>
      <c r="G434" s="3" t="s">
        <v>8</v>
      </c>
      <c r="H434" s="4" t="n">
        <f aca="false">ROUND(E434*F434,2)</f>
        <v>42099.47</v>
      </c>
    </row>
    <row r="435" customFormat="false" ht="15" hidden="false" customHeight="false" outlineLevel="0" collapsed="false">
      <c r="A435" s="3" t="n">
        <v>434</v>
      </c>
      <c r="B435" s="3" t="n">
        <v>8</v>
      </c>
      <c r="C435" s="3" t="s">
        <v>70</v>
      </c>
      <c r="D435" s="3" t="s">
        <v>562</v>
      </c>
      <c r="E435" s="3" t="n">
        <v>2988</v>
      </c>
      <c r="F435" s="4" t="n">
        <v>64.35</v>
      </c>
      <c r="G435" s="3" t="s">
        <v>8</v>
      </c>
      <c r="H435" s="4" t="n">
        <f aca="false">ROUND(E435*F435,2)</f>
        <v>192277.8</v>
      </c>
    </row>
    <row r="436" customFormat="false" ht="15" hidden="false" customHeight="false" outlineLevel="0" collapsed="false">
      <c r="A436" s="3" t="n">
        <v>435</v>
      </c>
      <c r="B436" s="3" t="n">
        <v>9</v>
      </c>
      <c r="C436" s="3" t="s">
        <v>70</v>
      </c>
      <c r="D436" s="3" t="s">
        <v>562</v>
      </c>
      <c r="E436" s="3" t="n">
        <v>1617</v>
      </c>
      <c r="F436" s="4" t="n">
        <v>199.78</v>
      </c>
      <c r="G436" s="3" t="s">
        <v>8</v>
      </c>
      <c r="H436" s="4" t="n">
        <f aca="false">ROUND(E436*F436,2)</f>
        <v>323044.26</v>
      </c>
    </row>
    <row r="437" customFormat="false" ht="15" hidden="false" customHeight="false" outlineLevel="0" collapsed="false">
      <c r="A437" s="3" t="n">
        <v>436</v>
      </c>
      <c r="B437" s="3" t="n">
        <v>14</v>
      </c>
      <c r="C437" s="3" t="s">
        <v>70</v>
      </c>
      <c r="D437" s="3" t="s">
        <v>563</v>
      </c>
      <c r="E437" s="3" t="n">
        <v>2306</v>
      </c>
      <c r="F437" s="4" t="n">
        <v>105.16</v>
      </c>
      <c r="G437" s="3" t="s">
        <v>41</v>
      </c>
      <c r="H437" s="4" t="n">
        <f aca="false">ROUND(E437*F437,2)</f>
        <v>242498.96</v>
      </c>
    </row>
    <row r="438" customFormat="false" ht="15" hidden="false" customHeight="false" outlineLevel="0" collapsed="false">
      <c r="A438" s="3" t="n">
        <v>437</v>
      </c>
      <c r="B438" s="3" t="n">
        <v>1</v>
      </c>
      <c r="C438" s="3" t="s">
        <v>70</v>
      </c>
      <c r="D438" s="3" t="s">
        <v>562</v>
      </c>
      <c r="E438" s="3" t="n">
        <v>1407</v>
      </c>
      <c r="F438" s="4" t="n">
        <v>299.86</v>
      </c>
      <c r="G438" s="3" t="s">
        <v>8</v>
      </c>
      <c r="H438" s="4" t="n">
        <f aca="false">ROUND(E438*F438,2)</f>
        <v>421903.02</v>
      </c>
    </row>
    <row r="439" customFormat="false" ht="15" hidden="false" customHeight="false" outlineLevel="0" collapsed="false">
      <c r="A439" s="3" t="n">
        <v>438</v>
      </c>
      <c r="B439" s="3" t="n">
        <v>1</v>
      </c>
      <c r="C439" s="3" t="s">
        <v>70</v>
      </c>
      <c r="D439" s="3" t="s">
        <v>563</v>
      </c>
      <c r="E439" s="3" t="n">
        <v>4867</v>
      </c>
      <c r="F439" s="4" t="n">
        <v>299.67</v>
      </c>
      <c r="G439" s="3" t="s">
        <v>8</v>
      </c>
      <c r="H439" s="4" t="n">
        <f aca="false">ROUND(E439*F439,2)</f>
        <v>1458493.89</v>
      </c>
    </row>
    <row r="440" customFormat="false" ht="15" hidden="false" customHeight="false" outlineLevel="0" collapsed="false">
      <c r="A440" s="3" t="n">
        <v>439</v>
      </c>
      <c r="B440" s="3" t="n">
        <v>5</v>
      </c>
      <c r="C440" s="3" t="s">
        <v>70</v>
      </c>
      <c r="D440" s="3" t="s">
        <v>563</v>
      </c>
      <c r="E440" s="3" t="n">
        <v>3821</v>
      </c>
      <c r="F440" s="4" t="n">
        <v>327.3</v>
      </c>
      <c r="G440" s="3" t="s">
        <v>8</v>
      </c>
      <c r="H440" s="4" t="n">
        <f aca="false">ROUND(E440*F440,2)</f>
        <v>1250613.3</v>
      </c>
    </row>
    <row r="441" customFormat="false" ht="15" hidden="false" customHeight="false" outlineLevel="0" collapsed="false">
      <c r="A441" s="3" t="n">
        <v>440</v>
      </c>
      <c r="B441" s="3" t="n">
        <v>13</v>
      </c>
      <c r="C441" s="3" t="s">
        <v>70</v>
      </c>
      <c r="D441" s="3" t="s">
        <v>563</v>
      </c>
      <c r="E441" s="3" t="n">
        <v>4850</v>
      </c>
      <c r="F441" s="4" t="n">
        <v>51.32</v>
      </c>
      <c r="G441" s="3" t="s">
        <v>41</v>
      </c>
      <c r="H441" s="4" t="n">
        <f aca="false">ROUND(E441*F441,2)</f>
        <v>248902</v>
      </c>
    </row>
    <row r="442" customFormat="false" ht="15" hidden="false" customHeight="false" outlineLevel="0" collapsed="false">
      <c r="A442" s="3" t="n">
        <v>441</v>
      </c>
      <c r="B442" s="3" t="n">
        <v>9</v>
      </c>
      <c r="C442" s="3" t="s">
        <v>70</v>
      </c>
      <c r="D442" s="3" t="s">
        <v>562</v>
      </c>
      <c r="E442" s="3" t="n">
        <v>752</v>
      </c>
      <c r="F442" s="4" t="n">
        <v>199.48</v>
      </c>
      <c r="G442" s="3" t="s">
        <v>8</v>
      </c>
      <c r="H442" s="4" t="n">
        <f aca="false">ROUND(E442*F442,2)</f>
        <v>150008.96</v>
      </c>
    </row>
    <row r="443" customFormat="false" ht="15" hidden="false" customHeight="false" outlineLevel="0" collapsed="false">
      <c r="A443" s="3" t="n">
        <v>442</v>
      </c>
      <c r="B443" s="3" t="n">
        <v>13</v>
      </c>
      <c r="C443" s="3" t="s">
        <v>70</v>
      </c>
      <c r="D443" s="3" t="s">
        <v>562</v>
      </c>
      <c r="E443" s="3" t="n">
        <v>2813</v>
      </c>
      <c r="F443" s="4" t="n">
        <v>51.33</v>
      </c>
      <c r="G443" s="3" t="s">
        <v>41</v>
      </c>
      <c r="H443" s="4" t="n">
        <f aca="false">ROUND(E443*F443,2)</f>
        <v>144391.29</v>
      </c>
    </row>
    <row r="444" customFormat="false" ht="15" hidden="false" customHeight="false" outlineLevel="0" collapsed="false">
      <c r="A444" s="3" t="n">
        <v>443</v>
      </c>
      <c r="B444" s="3" t="n">
        <v>13</v>
      </c>
      <c r="C444" s="3" t="s">
        <v>70</v>
      </c>
      <c r="D444" s="3" t="s">
        <v>562</v>
      </c>
      <c r="E444" s="3" t="n">
        <v>508</v>
      </c>
      <c r="F444" s="4" t="n">
        <v>51.26</v>
      </c>
      <c r="G444" s="3" t="s">
        <v>41</v>
      </c>
      <c r="H444" s="4" t="n">
        <f aca="false">ROUND(E444*F444,2)</f>
        <v>26040.08</v>
      </c>
    </row>
    <row r="445" customFormat="false" ht="15" hidden="false" customHeight="false" outlineLevel="0" collapsed="false">
      <c r="A445" s="3" t="n">
        <v>444</v>
      </c>
      <c r="B445" s="3" t="n">
        <v>7</v>
      </c>
      <c r="C445" s="3" t="s">
        <v>70</v>
      </c>
      <c r="D445" s="3" t="s">
        <v>562</v>
      </c>
      <c r="E445" s="3" t="n">
        <v>129</v>
      </c>
      <c r="F445" s="4" t="n">
        <v>373.55</v>
      </c>
      <c r="G445" s="3" t="s">
        <v>8</v>
      </c>
      <c r="H445" s="4" t="n">
        <f aca="false">ROUND(E445*F445,2)</f>
        <v>48187.95</v>
      </c>
    </row>
    <row r="446" customFormat="false" ht="15" hidden="false" customHeight="false" outlineLevel="0" collapsed="false">
      <c r="A446" s="3" t="n">
        <v>445</v>
      </c>
      <c r="B446" s="3" t="n">
        <v>9</v>
      </c>
      <c r="C446" s="3" t="s">
        <v>70</v>
      </c>
      <c r="D446" s="3" t="s">
        <v>562</v>
      </c>
      <c r="E446" s="3" t="n">
        <v>1228</v>
      </c>
      <c r="F446" s="4" t="n">
        <v>199.7</v>
      </c>
      <c r="G446" s="3" t="s">
        <v>8</v>
      </c>
      <c r="H446" s="4" t="n">
        <f aca="false">ROUND(E446*F446,2)</f>
        <v>245231.6</v>
      </c>
    </row>
    <row r="447" customFormat="false" ht="15" hidden="false" customHeight="false" outlineLevel="0" collapsed="false">
      <c r="A447" s="3" t="n">
        <v>446</v>
      </c>
      <c r="B447" s="3" t="n">
        <v>14</v>
      </c>
      <c r="C447" s="3" t="s">
        <v>70</v>
      </c>
      <c r="D447" s="3" t="s">
        <v>562</v>
      </c>
      <c r="E447" s="3" t="n">
        <v>582</v>
      </c>
      <c r="F447" s="4" t="n">
        <v>105.2</v>
      </c>
      <c r="G447" s="3" t="s">
        <v>41</v>
      </c>
      <c r="H447" s="4" t="n">
        <f aca="false">ROUND(E447*F447,2)</f>
        <v>61226.4</v>
      </c>
    </row>
    <row r="448" customFormat="false" ht="15" hidden="false" customHeight="false" outlineLevel="0" collapsed="false">
      <c r="A448" s="3" t="n">
        <v>447</v>
      </c>
      <c r="B448" s="3" t="n">
        <v>14</v>
      </c>
      <c r="C448" s="3" t="s">
        <v>70</v>
      </c>
      <c r="D448" s="3" t="s">
        <v>562</v>
      </c>
      <c r="E448" s="3" t="n">
        <v>397</v>
      </c>
      <c r="F448" s="4" t="n">
        <v>105.13</v>
      </c>
      <c r="G448" s="3" t="s">
        <v>41</v>
      </c>
      <c r="H448" s="4" t="n">
        <f aca="false">ROUND(E448*F448,2)</f>
        <v>41736.61</v>
      </c>
    </row>
    <row r="449" customFormat="false" ht="15" hidden="false" customHeight="false" outlineLevel="0" collapsed="false">
      <c r="A449" s="3" t="n">
        <v>448</v>
      </c>
      <c r="B449" s="3" t="n">
        <v>7</v>
      </c>
      <c r="C449" s="3" t="s">
        <v>70</v>
      </c>
      <c r="D449" s="3" t="s">
        <v>562</v>
      </c>
      <c r="E449" s="3" t="n">
        <v>3759</v>
      </c>
      <c r="F449" s="4" t="n">
        <v>371.77</v>
      </c>
      <c r="G449" s="3" t="s">
        <v>8</v>
      </c>
      <c r="H449" s="4" t="n">
        <f aca="false">ROUND(E449*F449,2)</f>
        <v>1397483.43</v>
      </c>
    </row>
    <row r="450" customFormat="false" ht="15" hidden="false" customHeight="false" outlineLevel="0" collapsed="false">
      <c r="A450" s="3" t="n">
        <v>449</v>
      </c>
      <c r="B450" s="3" t="n">
        <v>15</v>
      </c>
      <c r="C450" s="3" t="s">
        <v>71</v>
      </c>
      <c r="D450" s="3" t="s">
        <v>563</v>
      </c>
      <c r="E450" s="3" t="n">
        <v>2891</v>
      </c>
      <c r="F450" s="4" t="n">
        <v>269.53</v>
      </c>
      <c r="G450" s="3" t="s">
        <v>46</v>
      </c>
      <c r="H450" s="4" t="n">
        <f aca="false">ROUND(E450*F450,2)</f>
        <v>779211.23</v>
      </c>
    </row>
    <row r="451" customFormat="false" ht="15" hidden="false" customHeight="false" outlineLevel="0" collapsed="false">
      <c r="A451" s="3" t="n">
        <v>450</v>
      </c>
      <c r="B451" s="3" t="n">
        <v>10</v>
      </c>
      <c r="C451" s="3" t="s">
        <v>71</v>
      </c>
      <c r="D451" s="3" t="s">
        <v>562</v>
      </c>
      <c r="E451" s="3" t="n">
        <v>2615</v>
      </c>
      <c r="F451" s="4" t="n">
        <v>45.07</v>
      </c>
      <c r="G451" s="3" t="s">
        <v>8</v>
      </c>
      <c r="H451" s="4" t="n">
        <f aca="false">ROUND(E451*F451,2)</f>
        <v>117858.05</v>
      </c>
    </row>
    <row r="452" customFormat="false" ht="15" hidden="false" customHeight="false" outlineLevel="0" collapsed="false">
      <c r="A452" s="3" t="n">
        <v>451</v>
      </c>
      <c r="B452" s="3" t="n">
        <v>8</v>
      </c>
      <c r="C452" s="3" t="s">
        <v>71</v>
      </c>
      <c r="D452" s="3" t="s">
        <v>563</v>
      </c>
      <c r="E452" s="3" t="n">
        <v>639</v>
      </c>
      <c r="F452" s="4" t="n">
        <v>64.08</v>
      </c>
      <c r="G452" s="3" t="s">
        <v>8</v>
      </c>
      <c r="H452" s="4" t="n">
        <f aca="false">ROUND(E452*F452,2)</f>
        <v>40947.12</v>
      </c>
    </row>
    <row r="453" customFormat="false" ht="15" hidden="false" customHeight="false" outlineLevel="0" collapsed="false">
      <c r="A453" s="3" t="n">
        <v>452</v>
      </c>
      <c r="B453" s="3" t="n">
        <v>7</v>
      </c>
      <c r="C453" s="3" t="s">
        <v>71</v>
      </c>
      <c r="D453" s="3" t="s">
        <v>562</v>
      </c>
      <c r="E453" s="3" t="n">
        <v>4700</v>
      </c>
      <c r="F453" s="4" t="n">
        <v>366.32</v>
      </c>
      <c r="G453" s="3" t="s">
        <v>8</v>
      </c>
      <c r="H453" s="4" t="n">
        <f aca="false">ROUND(E453*F453,2)</f>
        <v>1721704</v>
      </c>
    </row>
    <row r="454" customFormat="false" ht="15" hidden="false" customHeight="false" outlineLevel="0" collapsed="false">
      <c r="A454" s="3" t="n">
        <v>453</v>
      </c>
      <c r="B454" s="3" t="n">
        <v>13</v>
      </c>
      <c r="C454" s="3" t="s">
        <v>71</v>
      </c>
      <c r="D454" s="3" t="s">
        <v>563</v>
      </c>
      <c r="E454" s="3" t="n">
        <v>4447</v>
      </c>
      <c r="F454" s="4" t="n">
        <v>52.05</v>
      </c>
      <c r="G454" s="3" t="s">
        <v>41</v>
      </c>
      <c r="H454" s="4" t="n">
        <f aca="false">ROUND(E454*F454,2)</f>
        <v>231466.35</v>
      </c>
    </row>
    <row r="455" customFormat="false" ht="15" hidden="false" customHeight="false" outlineLevel="0" collapsed="false">
      <c r="A455" s="3" t="n">
        <v>454</v>
      </c>
      <c r="B455" s="3" t="n">
        <v>15</v>
      </c>
      <c r="C455" s="3" t="s">
        <v>71</v>
      </c>
      <c r="D455" s="3" t="s">
        <v>562</v>
      </c>
      <c r="E455" s="3" t="n">
        <v>3170</v>
      </c>
      <c r="F455" s="4" t="n">
        <v>269.48</v>
      </c>
      <c r="G455" s="3" t="s">
        <v>46</v>
      </c>
      <c r="H455" s="4" t="n">
        <f aca="false">ROUND(E455*F455,2)</f>
        <v>854251.6</v>
      </c>
    </row>
    <row r="456" customFormat="false" ht="15" hidden="false" customHeight="false" outlineLevel="0" collapsed="false">
      <c r="A456" s="3" t="n">
        <v>455</v>
      </c>
      <c r="B456" s="3" t="n">
        <v>1</v>
      </c>
      <c r="C456" s="3" t="s">
        <v>71</v>
      </c>
      <c r="D456" s="3" t="s">
        <v>562</v>
      </c>
      <c r="E456" s="3" t="n">
        <v>2957</v>
      </c>
      <c r="F456" s="4" t="n">
        <v>305.56</v>
      </c>
      <c r="G456" s="3" t="s">
        <v>8</v>
      </c>
      <c r="H456" s="4" t="n">
        <f aca="false">ROUND(E456*F456,2)</f>
        <v>903540.92</v>
      </c>
    </row>
    <row r="457" customFormat="false" ht="15" hidden="false" customHeight="false" outlineLevel="0" collapsed="false">
      <c r="A457" s="3" t="n">
        <v>456</v>
      </c>
      <c r="B457" s="3" t="n">
        <v>14</v>
      </c>
      <c r="C457" s="3" t="s">
        <v>71</v>
      </c>
      <c r="D457" s="3" t="s">
        <v>563</v>
      </c>
      <c r="E457" s="3" t="n">
        <v>4216</v>
      </c>
      <c r="F457" s="4" t="n">
        <v>107.62</v>
      </c>
      <c r="G457" s="3" t="s">
        <v>41</v>
      </c>
      <c r="H457" s="4" t="n">
        <f aca="false">ROUND(E457*F457,2)</f>
        <v>453725.92</v>
      </c>
    </row>
    <row r="458" customFormat="false" ht="15" hidden="false" customHeight="false" outlineLevel="0" collapsed="false">
      <c r="A458" s="3" t="n">
        <v>457</v>
      </c>
      <c r="B458" s="3" t="n">
        <v>15</v>
      </c>
      <c r="C458" s="3" t="s">
        <v>71</v>
      </c>
      <c r="D458" s="3" t="s">
        <v>562</v>
      </c>
      <c r="E458" s="3" t="n">
        <v>506</v>
      </c>
      <c r="F458" s="4" t="n">
        <v>269.1</v>
      </c>
      <c r="G458" s="3" t="s">
        <v>46</v>
      </c>
      <c r="H458" s="4" t="n">
        <f aca="false">ROUND(E458*F458,2)</f>
        <v>136164.6</v>
      </c>
    </row>
    <row r="459" customFormat="false" ht="15" hidden="false" customHeight="false" outlineLevel="0" collapsed="false">
      <c r="A459" s="3" t="n">
        <v>458</v>
      </c>
      <c r="B459" s="3" t="n">
        <v>3</v>
      </c>
      <c r="C459" s="3" t="s">
        <v>71</v>
      </c>
      <c r="D459" s="3" t="s">
        <v>563</v>
      </c>
      <c r="E459" s="3" t="n">
        <v>2270</v>
      </c>
      <c r="F459" s="4" t="n">
        <v>130.4</v>
      </c>
      <c r="G459" s="3" t="s">
        <v>8</v>
      </c>
      <c r="H459" s="4" t="n">
        <f aca="false">ROUND(E459*F459,2)</f>
        <v>296008</v>
      </c>
    </row>
    <row r="460" customFormat="false" ht="15" hidden="false" customHeight="false" outlineLevel="0" collapsed="false">
      <c r="A460" s="3" t="n">
        <v>459</v>
      </c>
      <c r="B460" s="3" t="n">
        <v>13</v>
      </c>
      <c r="C460" s="3" t="s">
        <v>71</v>
      </c>
      <c r="D460" s="3" t="s">
        <v>562</v>
      </c>
      <c r="E460" s="3" t="n">
        <v>3182</v>
      </c>
      <c r="F460" s="4" t="n">
        <v>51.98</v>
      </c>
      <c r="G460" s="3" t="s">
        <v>41</v>
      </c>
      <c r="H460" s="4" t="n">
        <f aca="false">ROUND(E460*F460,2)</f>
        <v>165400.36</v>
      </c>
    </row>
    <row r="461" customFormat="false" ht="15" hidden="false" customHeight="false" outlineLevel="0" collapsed="false">
      <c r="A461" s="3" t="n">
        <v>460</v>
      </c>
      <c r="B461" s="3" t="n">
        <v>1</v>
      </c>
      <c r="C461" s="3" t="s">
        <v>71</v>
      </c>
      <c r="D461" s="3" t="s">
        <v>563</v>
      </c>
      <c r="E461" s="3" t="n">
        <v>4590</v>
      </c>
      <c r="F461" s="4" t="n">
        <v>306.58</v>
      </c>
      <c r="G461" s="3" t="s">
        <v>8</v>
      </c>
      <c r="H461" s="4" t="n">
        <f aca="false">ROUND(E461*F461,2)</f>
        <v>1407202.2</v>
      </c>
    </row>
    <row r="462" customFormat="false" ht="15" hidden="false" customHeight="false" outlineLevel="0" collapsed="false">
      <c r="A462" s="3" t="n">
        <v>461</v>
      </c>
      <c r="B462" s="3" t="n">
        <v>8</v>
      </c>
      <c r="C462" s="3" t="s">
        <v>71</v>
      </c>
      <c r="D462" s="3" t="s">
        <v>562</v>
      </c>
      <c r="E462" s="3" t="n">
        <v>4588</v>
      </c>
      <c r="F462" s="4" t="n">
        <v>64.1</v>
      </c>
      <c r="G462" s="3" t="s">
        <v>8</v>
      </c>
      <c r="H462" s="4" t="n">
        <f aca="false">ROUND(E462*F462,2)</f>
        <v>294090.8</v>
      </c>
    </row>
    <row r="463" customFormat="false" ht="15" hidden="false" customHeight="false" outlineLevel="0" collapsed="false">
      <c r="A463" s="3" t="n">
        <v>462</v>
      </c>
      <c r="B463" s="3" t="n">
        <v>2</v>
      </c>
      <c r="C463" s="3" t="s">
        <v>71</v>
      </c>
      <c r="D463" s="3" t="s">
        <v>562</v>
      </c>
      <c r="E463" s="3" t="n">
        <v>2365</v>
      </c>
      <c r="F463" s="4" t="n">
        <v>54.85</v>
      </c>
      <c r="G463" s="3" t="s">
        <v>8</v>
      </c>
      <c r="H463" s="4" t="n">
        <f aca="false">ROUND(E463*F463,2)</f>
        <v>129720.25</v>
      </c>
    </row>
    <row r="464" customFormat="false" ht="15" hidden="false" customHeight="false" outlineLevel="0" collapsed="false">
      <c r="A464" s="3" t="n">
        <v>463</v>
      </c>
      <c r="B464" s="3" t="n">
        <v>13</v>
      </c>
      <c r="C464" s="3" t="s">
        <v>71</v>
      </c>
      <c r="D464" s="3" t="s">
        <v>562</v>
      </c>
      <c r="E464" s="3" t="n">
        <v>426</v>
      </c>
      <c r="F464" s="4" t="n">
        <v>51.98</v>
      </c>
      <c r="G464" s="3" t="s">
        <v>41</v>
      </c>
      <c r="H464" s="4" t="n">
        <f aca="false">ROUND(E464*F464,2)</f>
        <v>22143.48</v>
      </c>
    </row>
    <row r="465" customFormat="false" ht="15" hidden="false" customHeight="false" outlineLevel="0" collapsed="false">
      <c r="A465" s="3" t="n">
        <v>464</v>
      </c>
      <c r="B465" s="3" t="n">
        <v>7</v>
      </c>
      <c r="C465" s="3" t="s">
        <v>71</v>
      </c>
      <c r="D465" s="3" t="s">
        <v>563</v>
      </c>
      <c r="E465" s="3" t="n">
        <v>2652</v>
      </c>
      <c r="F465" s="4" t="n">
        <v>366.62</v>
      </c>
      <c r="G465" s="3" t="s">
        <v>8</v>
      </c>
      <c r="H465" s="4" t="n">
        <f aca="false">ROUND(E465*F465,2)</f>
        <v>972276.24</v>
      </c>
    </row>
    <row r="466" customFormat="false" ht="15" hidden="false" customHeight="false" outlineLevel="0" collapsed="false">
      <c r="A466" s="3" t="n">
        <v>465</v>
      </c>
      <c r="B466" s="3" t="n">
        <v>9</v>
      </c>
      <c r="C466" s="3" t="s">
        <v>71</v>
      </c>
      <c r="D466" s="3" t="s">
        <v>563</v>
      </c>
      <c r="E466" s="3" t="n">
        <v>1983</v>
      </c>
      <c r="F466" s="4" t="n">
        <v>199.8</v>
      </c>
      <c r="G466" s="3" t="s">
        <v>8</v>
      </c>
      <c r="H466" s="4" t="n">
        <f aca="false">ROUND(E466*F466,2)</f>
        <v>396203.4</v>
      </c>
    </row>
    <row r="467" customFormat="false" ht="15" hidden="false" customHeight="false" outlineLevel="0" collapsed="false">
      <c r="A467" s="3" t="n">
        <v>466</v>
      </c>
      <c r="B467" s="3" t="n">
        <v>13</v>
      </c>
      <c r="C467" s="3" t="s">
        <v>71</v>
      </c>
      <c r="D467" s="3" t="s">
        <v>562</v>
      </c>
      <c r="E467" s="3" t="n">
        <v>233</v>
      </c>
      <c r="F467" s="4" t="n">
        <v>52.02</v>
      </c>
      <c r="G467" s="3" t="s">
        <v>41</v>
      </c>
      <c r="H467" s="4" t="n">
        <f aca="false">ROUND(E467*F467,2)</f>
        <v>12120.66</v>
      </c>
    </row>
    <row r="468" customFormat="false" ht="15" hidden="false" customHeight="false" outlineLevel="0" collapsed="false">
      <c r="A468" s="3" t="n">
        <v>467</v>
      </c>
      <c r="B468" s="3" t="n">
        <v>5</v>
      </c>
      <c r="C468" s="3" t="s">
        <v>71</v>
      </c>
      <c r="D468" s="3" t="s">
        <v>563</v>
      </c>
      <c r="E468" s="3" t="n">
        <v>517</v>
      </c>
      <c r="F468" s="4" t="n">
        <v>327.85</v>
      </c>
      <c r="G468" s="3" t="s">
        <v>8</v>
      </c>
      <c r="H468" s="4" t="n">
        <f aca="false">ROUND(E468*F468,2)</f>
        <v>169498.45</v>
      </c>
    </row>
    <row r="469" customFormat="false" ht="15" hidden="false" customHeight="false" outlineLevel="0" collapsed="false">
      <c r="A469" s="3" t="n">
        <v>468</v>
      </c>
      <c r="B469" s="3" t="n">
        <v>13</v>
      </c>
      <c r="C469" s="3" t="s">
        <v>71</v>
      </c>
      <c r="D469" s="3" t="s">
        <v>563</v>
      </c>
      <c r="E469" s="3" t="n">
        <v>3402</v>
      </c>
      <c r="F469" s="4" t="n">
        <v>51.78</v>
      </c>
      <c r="G469" s="3" t="s">
        <v>41</v>
      </c>
      <c r="H469" s="4" t="n">
        <f aca="false">ROUND(E469*F469,2)</f>
        <v>176155.56</v>
      </c>
    </row>
    <row r="470" customFormat="false" ht="15" hidden="false" customHeight="false" outlineLevel="0" collapsed="false">
      <c r="A470" s="3" t="n">
        <v>469</v>
      </c>
      <c r="B470" s="3" t="n">
        <v>9</v>
      </c>
      <c r="C470" s="3" t="s">
        <v>71</v>
      </c>
      <c r="D470" s="3" t="s">
        <v>563</v>
      </c>
      <c r="E470" s="3" t="n">
        <v>322</v>
      </c>
      <c r="F470" s="4" t="n">
        <v>199.24</v>
      </c>
      <c r="G470" s="3" t="s">
        <v>8</v>
      </c>
      <c r="H470" s="4" t="n">
        <f aca="false">ROUND(E470*F470,2)</f>
        <v>64155.28</v>
      </c>
    </row>
    <row r="471" customFormat="false" ht="15" hidden="false" customHeight="false" outlineLevel="0" collapsed="false">
      <c r="A471" s="3" t="n">
        <v>470</v>
      </c>
      <c r="B471" s="3" t="n">
        <v>10</v>
      </c>
      <c r="C471" s="3" t="s">
        <v>71</v>
      </c>
      <c r="D471" s="3" t="s">
        <v>562</v>
      </c>
      <c r="E471" s="3" t="n">
        <v>3862</v>
      </c>
      <c r="F471" s="4" t="n">
        <v>45.14</v>
      </c>
      <c r="G471" s="3" t="s">
        <v>8</v>
      </c>
      <c r="H471" s="4" t="n">
        <f aca="false">ROUND(E471*F471,2)</f>
        <v>174330.68</v>
      </c>
    </row>
    <row r="472" customFormat="false" ht="15" hidden="false" customHeight="false" outlineLevel="0" collapsed="false">
      <c r="A472" s="3" t="n">
        <v>471</v>
      </c>
      <c r="B472" s="3" t="n">
        <v>13</v>
      </c>
      <c r="C472" s="3" t="s">
        <v>71</v>
      </c>
      <c r="D472" s="3" t="s">
        <v>562</v>
      </c>
      <c r="E472" s="3" t="n">
        <v>2341</v>
      </c>
      <c r="F472" s="4" t="n">
        <v>51.87</v>
      </c>
      <c r="G472" s="3" t="s">
        <v>41</v>
      </c>
      <c r="H472" s="4" t="n">
        <f aca="false">ROUND(E472*F472,2)</f>
        <v>121427.67</v>
      </c>
    </row>
    <row r="473" customFormat="false" ht="15" hidden="false" customHeight="false" outlineLevel="0" collapsed="false">
      <c r="A473" s="3" t="n">
        <v>472</v>
      </c>
      <c r="B473" s="3" t="n">
        <v>15</v>
      </c>
      <c r="C473" s="3" t="s">
        <v>71</v>
      </c>
      <c r="D473" s="3" t="s">
        <v>562</v>
      </c>
      <c r="E473" s="3" t="n">
        <v>2589</v>
      </c>
      <c r="F473" s="4" t="n">
        <v>269.31</v>
      </c>
      <c r="G473" s="3" t="s">
        <v>46</v>
      </c>
      <c r="H473" s="4" t="n">
        <f aca="false">ROUND(E473*F473,2)</f>
        <v>697243.59</v>
      </c>
    </row>
    <row r="474" customFormat="false" ht="15" hidden="false" customHeight="false" outlineLevel="0" collapsed="false">
      <c r="A474" s="3" t="n">
        <v>473</v>
      </c>
      <c r="B474" s="3" t="n">
        <v>14</v>
      </c>
      <c r="C474" s="3" t="s">
        <v>71</v>
      </c>
      <c r="D474" s="3" t="s">
        <v>562</v>
      </c>
      <c r="E474" s="3" t="n">
        <v>482</v>
      </c>
      <c r="F474" s="4" t="n">
        <v>107.48</v>
      </c>
      <c r="G474" s="3" t="s">
        <v>41</v>
      </c>
      <c r="H474" s="4" t="n">
        <f aca="false">ROUND(E474*F474,2)</f>
        <v>51805.36</v>
      </c>
    </row>
    <row r="475" customFormat="false" ht="15" hidden="false" customHeight="false" outlineLevel="0" collapsed="false">
      <c r="A475" s="3" t="n">
        <v>474</v>
      </c>
      <c r="B475" s="3" t="n">
        <v>1</v>
      </c>
      <c r="C475" s="3" t="s">
        <v>71</v>
      </c>
      <c r="D475" s="3" t="s">
        <v>562</v>
      </c>
      <c r="E475" s="3" t="n">
        <v>4012</v>
      </c>
      <c r="F475" s="4" t="n">
        <v>306.31</v>
      </c>
      <c r="G475" s="3" t="s">
        <v>8</v>
      </c>
      <c r="H475" s="4" t="n">
        <f aca="false">ROUND(E475*F475,2)</f>
        <v>1228915.72</v>
      </c>
    </row>
    <row r="476" customFormat="false" ht="15" hidden="false" customHeight="false" outlineLevel="0" collapsed="false">
      <c r="A476" s="3" t="n">
        <v>475</v>
      </c>
      <c r="B476" s="3" t="n">
        <v>10</v>
      </c>
      <c r="C476" s="3" t="s">
        <v>71</v>
      </c>
      <c r="D476" s="3" t="s">
        <v>562</v>
      </c>
      <c r="E476" s="3" t="n">
        <v>1319</v>
      </c>
      <c r="F476" s="4" t="n">
        <v>45.26</v>
      </c>
      <c r="G476" s="3" t="s">
        <v>8</v>
      </c>
      <c r="H476" s="4" t="n">
        <f aca="false">ROUND(E476*F476,2)</f>
        <v>59697.94</v>
      </c>
    </row>
    <row r="477" customFormat="false" ht="15" hidden="false" customHeight="false" outlineLevel="0" collapsed="false">
      <c r="A477" s="3" t="n">
        <v>476</v>
      </c>
      <c r="B477" s="3" t="n">
        <v>7</v>
      </c>
      <c r="C477" s="3" t="s">
        <v>71</v>
      </c>
      <c r="D477" s="3" t="s">
        <v>563</v>
      </c>
      <c r="E477" s="3" t="n">
        <v>3027</v>
      </c>
      <c r="F477" s="4" t="n">
        <v>365.68</v>
      </c>
      <c r="G477" s="3" t="s">
        <v>8</v>
      </c>
      <c r="H477" s="4" t="n">
        <f aca="false">ROUND(E477*F477,2)</f>
        <v>1106913.36</v>
      </c>
    </row>
    <row r="478" customFormat="false" ht="15" hidden="false" customHeight="false" outlineLevel="0" collapsed="false">
      <c r="A478" s="3" t="n">
        <v>477</v>
      </c>
      <c r="B478" s="3" t="n">
        <v>4</v>
      </c>
      <c r="C478" s="3" t="s">
        <v>71</v>
      </c>
      <c r="D478" s="3" t="s">
        <v>562</v>
      </c>
      <c r="E478" s="3" t="n">
        <v>401</v>
      </c>
      <c r="F478" s="4" t="n">
        <v>117.12</v>
      </c>
      <c r="G478" s="3" t="s">
        <v>8</v>
      </c>
      <c r="H478" s="4" t="n">
        <f aca="false">ROUND(E478*F478,2)</f>
        <v>46965.12</v>
      </c>
    </row>
    <row r="479" customFormat="false" ht="15" hidden="false" customHeight="false" outlineLevel="0" collapsed="false">
      <c r="A479" s="3" t="n">
        <v>478</v>
      </c>
      <c r="B479" s="3" t="n">
        <v>11</v>
      </c>
      <c r="C479" s="3" t="s">
        <v>71</v>
      </c>
      <c r="D479" s="3" t="s">
        <v>562</v>
      </c>
      <c r="E479" s="3" t="n">
        <v>978</v>
      </c>
      <c r="F479" s="4" t="n">
        <v>117.02</v>
      </c>
      <c r="G479" s="3" t="s">
        <v>34</v>
      </c>
      <c r="H479" s="4" t="n">
        <f aca="false">ROUND(E479*F479,2)</f>
        <v>114445.56</v>
      </c>
    </row>
    <row r="480" customFormat="false" ht="15" hidden="false" customHeight="false" outlineLevel="0" collapsed="false">
      <c r="A480" s="3" t="n">
        <v>479</v>
      </c>
      <c r="B480" s="3" t="n">
        <v>9</v>
      </c>
      <c r="C480" s="3" t="s">
        <v>71</v>
      </c>
      <c r="D480" s="3" t="s">
        <v>563</v>
      </c>
      <c r="E480" s="3" t="n">
        <v>4031</v>
      </c>
      <c r="F480" s="4" t="n">
        <v>199.17</v>
      </c>
      <c r="G480" s="3" t="s">
        <v>8</v>
      </c>
      <c r="H480" s="4" t="n">
        <f aca="false">ROUND(E480*F480,2)</f>
        <v>802854.27</v>
      </c>
    </row>
    <row r="481" customFormat="false" ht="15" hidden="false" customHeight="false" outlineLevel="0" collapsed="false">
      <c r="A481" s="3" t="n">
        <v>480</v>
      </c>
      <c r="B481" s="3" t="n">
        <v>4</v>
      </c>
      <c r="C481" s="3" t="s">
        <v>72</v>
      </c>
      <c r="D481" s="3" t="s">
        <v>562</v>
      </c>
      <c r="E481" s="3" t="n">
        <v>4449</v>
      </c>
      <c r="F481" s="4" t="n">
        <v>116.99</v>
      </c>
      <c r="G481" s="3" t="s">
        <v>8</v>
      </c>
      <c r="H481" s="4" t="n">
        <f aca="false">ROUND(E481*F481,2)</f>
        <v>520488.51</v>
      </c>
    </row>
    <row r="482" customFormat="false" ht="15" hidden="false" customHeight="false" outlineLevel="0" collapsed="false">
      <c r="A482" s="3" t="n">
        <v>481</v>
      </c>
      <c r="B482" s="3" t="n">
        <v>8</v>
      </c>
      <c r="C482" s="3" t="s">
        <v>72</v>
      </c>
      <c r="D482" s="3" t="s">
        <v>563</v>
      </c>
      <c r="E482" s="3" t="n">
        <v>209</v>
      </c>
      <c r="F482" s="4" t="n">
        <v>63.38</v>
      </c>
      <c r="G482" s="3" t="s">
        <v>8</v>
      </c>
      <c r="H482" s="4" t="n">
        <f aca="false">ROUND(E482*F482,2)</f>
        <v>13246.42</v>
      </c>
    </row>
    <row r="483" customFormat="false" ht="15" hidden="false" customHeight="false" outlineLevel="0" collapsed="false">
      <c r="A483" s="3" t="n">
        <v>482</v>
      </c>
      <c r="B483" s="3" t="n">
        <v>9</v>
      </c>
      <c r="C483" s="3" t="s">
        <v>72</v>
      </c>
      <c r="D483" s="3" t="s">
        <v>562</v>
      </c>
      <c r="E483" s="3" t="n">
        <v>4117</v>
      </c>
      <c r="F483" s="4" t="n">
        <v>200.4</v>
      </c>
      <c r="G483" s="3" t="s">
        <v>8</v>
      </c>
      <c r="H483" s="4" t="n">
        <f aca="false">ROUND(E483*F483,2)</f>
        <v>825046.8</v>
      </c>
    </row>
    <row r="484" customFormat="false" ht="15" hidden="false" customHeight="false" outlineLevel="0" collapsed="false">
      <c r="A484" s="3" t="n">
        <v>483</v>
      </c>
      <c r="B484" s="3" t="n">
        <v>1</v>
      </c>
      <c r="C484" s="3" t="s">
        <v>72</v>
      </c>
      <c r="D484" s="3" t="s">
        <v>563</v>
      </c>
      <c r="E484" s="3" t="n">
        <v>1351</v>
      </c>
      <c r="F484" s="4" t="n">
        <v>305.71</v>
      </c>
      <c r="G484" s="3" t="s">
        <v>8</v>
      </c>
      <c r="H484" s="4" t="n">
        <f aca="false">ROUND(E484*F484,2)</f>
        <v>413014.21</v>
      </c>
    </row>
    <row r="485" customFormat="false" ht="15" hidden="false" customHeight="false" outlineLevel="0" collapsed="false">
      <c r="A485" s="3" t="n">
        <v>484</v>
      </c>
      <c r="B485" s="3" t="n">
        <v>4</v>
      </c>
      <c r="C485" s="3" t="s">
        <v>72</v>
      </c>
      <c r="D485" s="3" t="s">
        <v>562</v>
      </c>
      <c r="E485" s="3" t="n">
        <v>117</v>
      </c>
      <c r="F485" s="4" t="n">
        <v>117.05</v>
      </c>
      <c r="G485" s="3" t="s">
        <v>8</v>
      </c>
      <c r="H485" s="4" t="n">
        <f aca="false">ROUND(E485*F485,2)</f>
        <v>13694.85</v>
      </c>
    </row>
    <row r="486" customFormat="false" ht="15" hidden="false" customHeight="false" outlineLevel="0" collapsed="false">
      <c r="A486" s="3" t="n">
        <v>485</v>
      </c>
      <c r="B486" s="3" t="n">
        <v>3</v>
      </c>
      <c r="C486" s="3" t="s">
        <v>72</v>
      </c>
      <c r="D486" s="3" t="s">
        <v>563</v>
      </c>
      <c r="E486" s="3" t="n">
        <v>607</v>
      </c>
      <c r="F486" s="4" t="n">
        <v>128.61</v>
      </c>
      <c r="G486" s="3" t="s">
        <v>8</v>
      </c>
      <c r="H486" s="4" t="n">
        <f aca="false">ROUND(E486*F486,2)</f>
        <v>78066.27</v>
      </c>
    </row>
    <row r="487" customFormat="false" ht="15" hidden="false" customHeight="false" outlineLevel="0" collapsed="false">
      <c r="A487" s="3" t="n">
        <v>486</v>
      </c>
      <c r="B487" s="3" t="n">
        <v>6</v>
      </c>
      <c r="C487" s="3" t="s">
        <v>72</v>
      </c>
      <c r="D487" s="3" t="s">
        <v>562</v>
      </c>
      <c r="E487" s="3" t="n">
        <v>969</v>
      </c>
      <c r="F487" s="4" t="n">
        <v>257.4</v>
      </c>
      <c r="G487" s="3" t="s">
        <v>8</v>
      </c>
      <c r="H487" s="4" t="n">
        <f aca="false">ROUND(E487*F487,2)</f>
        <v>249420.6</v>
      </c>
    </row>
    <row r="488" customFormat="false" ht="15" hidden="false" customHeight="false" outlineLevel="0" collapsed="false">
      <c r="A488" s="3" t="n">
        <v>487</v>
      </c>
      <c r="B488" s="3" t="n">
        <v>3</v>
      </c>
      <c r="C488" s="3" t="s">
        <v>72</v>
      </c>
      <c r="D488" s="3" t="s">
        <v>563</v>
      </c>
      <c r="E488" s="3" t="n">
        <v>3844</v>
      </c>
      <c r="F488" s="4" t="n">
        <v>128.43</v>
      </c>
      <c r="G488" s="3" t="s">
        <v>8</v>
      </c>
      <c r="H488" s="4" t="n">
        <f aca="false">ROUND(E488*F488,2)</f>
        <v>493684.92</v>
      </c>
    </row>
    <row r="489" customFormat="false" ht="15" hidden="false" customHeight="false" outlineLevel="0" collapsed="false">
      <c r="A489" s="3" t="n">
        <v>488</v>
      </c>
      <c r="B489" s="3" t="n">
        <v>13</v>
      </c>
      <c r="C489" s="3" t="s">
        <v>72</v>
      </c>
      <c r="D489" s="3" t="s">
        <v>563</v>
      </c>
      <c r="E489" s="3" t="n">
        <v>4539</v>
      </c>
      <c r="F489" s="4" t="n">
        <v>50.74</v>
      </c>
      <c r="G489" s="3" t="s">
        <v>41</v>
      </c>
      <c r="H489" s="4" t="n">
        <f aca="false">ROUND(E489*F489,2)</f>
        <v>230308.86</v>
      </c>
    </row>
    <row r="490" customFormat="false" ht="15" hidden="false" customHeight="false" outlineLevel="0" collapsed="false">
      <c r="A490" s="3" t="n">
        <v>489</v>
      </c>
      <c r="B490" s="3" t="n">
        <v>11</v>
      </c>
      <c r="C490" s="3" t="s">
        <v>72</v>
      </c>
      <c r="D490" s="3" t="s">
        <v>563</v>
      </c>
      <c r="E490" s="3" t="n">
        <v>120</v>
      </c>
      <c r="F490" s="4" t="n">
        <v>117.04</v>
      </c>
      <c r="G490" s="3" t="s">
        <v>34</v>
      </c>
      <c r="H490" s="4" t="n">
        <f aca="false">ROUND(E490*F490,2)</f>
        <v>14044.8</v>
      </c>
    </row>
    <row r="491" customFormat="false" ht="15" hidden="false" customHeight="false" outlineLevel="0" collapsed="false">
      <c r="A491" s="3" t="n">
        <v>490</v>
      </c>
      <c r="B491" s="3" t="n">
        <v>2</v>
      </c>
      <c r="C491" s="3" t="s">
        <v>72</v>
      </c>
      <c r="D491" s="3" t="s">
        <v>562</v>
      </c>
      <c r="E491" s="3" t="n">
        <v>996</v>
      </c>
      <c r="F491" s="4" t="n">
        <v>54.91</v>
      </c>
      <c r="G491" s="3" t="s">
        <v>8</v>
      </c>
      <c r="H491" s="4" t="n">
        <f aca="false">ROUND(E491*F491,2)</f>
        <v>54690.36</v>
      </c>
    </row>
    <row r="492" customFormat="false" ht="15" hidden="false" customHeight="false" outlineLevel="0" collapsed="false">
      <c r="A492" s="3" t="n">
        <v>491</v>
      </c>
      <c r="B492" s="3" t="n">
        <v>11</v>
      </c>
      <c r="C492" s="3" t="s">
        <v>72</v>
      </c>
      <c r="D492" s="3" t="s">
        <v>563</v>
      </c>
      <c r="E492" s="3" t="n">
        <v>729</v>
      </c>
      <c r="F492" s="4" t="n">
        <v>116.9</v>
      </c>
      <c r="G492" s="3" t="s">
        <v>34</v>
      </c>
      <c r="H492" s="4" t="n">
        <f aca="false">ROUND(E492*F492,2)</f>
        <v>85220.1</v>
      </c>
    </row>
    <row r="493" customFormat="false" ht="15" hidden="false" customHeight="false" outlineLevel="0" collapsed="false">
      <c r="A493" s="3" t="n">
        <v>492</v>
      </c>
      <c r="B493" s="3" t="n">
        <v>6</v>
      </c>
      <c r="C493" s="3" t="s">
        <v>72</v>
      </c>
      <c r="D493" s="3" t="s">
        <v>562</v>
      </c>
      <c r="E493" s="3" t="n">
        <v>2381</v>
      </c>
      <c r="F493" s="4" t="n">
        <v>257.26</v>
      </c>
      <c r="G493" s="3" t="s">
        <v>8</v>
      </c>
      <c r="H493" s="4" t="n">
        <f aca="false">ROUND(E493*F493,2)</f>
        <v>612536.06</v>
      </c>
    </row>
    <row r="494" customFormat="false" ht="15" hidden="false" customHeight="false" outlineLevel="0" collapsed="false">
      <c r="A494" s="3" t="n">
        <v>493</v>
      </c>
      <c r="B494" s="3" t="n">
        <v>1</v>
      </c>
      <c r="C494" s="3" t="s">
        <v>72</v>
      </c>
      <c r="D494" s="3" t="s">
        <v>562</v>
      </c>
      <c r="E494" s="3" t="n">
        <v>4045</v>
      </c>
      <c r="F494" s="4" t="n">
        <v>305.56</v>
      </c>
      <c r="G494" s="3" t="s">
        <v>8</v>
      </c>
      <c r="H494" s="4" t="n">
        <f aca="false">ROUND(E494*F494,2)</f>
        <v>1235990.2</v>
      </c>
    </row>
    <row r="495" customFormat="false" ht="15" hidden="false" customHeight="false" outlineLevel="0" collapsed="false">
      <c r="A495" s="3" t="n">
        <v>494</v>
      </c>
      <c r="B495" s="3" t="n">
        <v>15</v>
      </c>
      <c r="C495" s="3" t="s">
        <v>72</v>
      </c>
      <c r="D495" s="3" t="s">
        <v>562</v>
      </c>
      <c r="E495" s="3" t="n">
        <v>2261</v>
      </c>
      <c r="F495" s="4" t="n">
        <v>267.45</v>
      </c>
      <c r="G495" s="3" t="s">
        <v>46</v>
      </c>
      <c r="H495" s="4" t="n">
        <f aca="false">ROUND(E495*F495,2)</f>
        <v>604704.45</v>
      </c>
    </row>
    <row r="496" customFormat="false" ht="15" hidden="false" customHeight="false" outlineLevel="0" collapsed="false">
      <c r="A496" s="3" t="n">
        <v>495</v>
      </c>
      <c r="B496" s="3" t="n">
        <v>6</v>
      </c>
      <c r="C496" s="3" t="s">
        <v>72</v>
      </c>
      <c r="D496" s="3" t="s">
        <v>562</v>
      </c>
      <c r="E496" s="3" t="n">
        <v>2723</v>
      </c>
      <c r="F496" s="4" t="n">
        <v>257.77</v>
      </c>
      <c r="G496" s="3" t="s">
        <v>8</v>
      </c>
      <c r="H496" s="4" t="n">
        <f aca="false">ROUND(E496*F496,2)</f>
        <v>701907.71</v>
      </c>
    </row>
    <row r="497" customFormat="false" ht="15" hidden="false" customHeight="false" outlineLevel="0" collapsed="false">
      <c r="A497" s="3" t="n">
        <v>496</v>
      </c>
      <c r="B497" s="3" t="n">
        <v>10</v>
      </c>
      <c r="C497" s="3" t="s">
        <v>72</v>
      </c>
      <c r="D497" s="3" t="s">
        <v>562</v>
      </c>
      <c r="E497" s="3" t="n">
        <v>1781</v>
      </c>
      <c r="F497" s="4" t="n">
        <v>43.92</v>
      </c>
      <c r="G497" s="3" t="s">
        <v>8</v>
      </c>
      <c r="H497" s="4" t="n">
        <f aca="false">ROUND(E497*F497,2)</f>
        <v>78221.52</v>
      </c>
    </row>
    <row r="498" customFormat="false" ht="15" hidden="false" customHeight="false" outlineLevel="0" collapsed="false">
      <c r="A498" s="3" t="n">
        <v>497</v>
      </c>
      <c r="B498" s="3" t="n">
        <v>3</v>
      </c>
      <c r="C498" s="3" t="s">
        <v>72</v>
      </c>
      <c r="D498" s="3" t="s">
        <v>563</v>
      </c>
      <c r="E498" s="3" t="n">
        <v>3345</v>
      </c>
      <c r="F498" s="4" t="n">
        <v>128.9</v>
      </c>
      <c r="G498" s="3" t="s">
        <v>8</v>
      </c>
      <c r="H498" s="4" t="n">
        <f aca="false">ROUND(E498*F498,2)</f>
        <v>431170.5</v>
      </c>
    </row>
    <row r="499" customFormat="false" ht="15" hidden="false" customHeight="false" outlineLevel="0" collapsed="false">
      <c r="A499" s="3" t="n">
        <v>498</v>
      </c>
      <c r="B499" s="3" t="n">
        <v>3</v>
      </c>
      <c r="C499" s="3" t="s">
        <v>72</v>
      </c>
      <c r="D499" s="3" t="s">
        <v>563</v>
      </c>
      <c r="E499" s="3" t="n">
        <v>4611</v>
      </c>
      <c r="F499" s="4" t="n">
        <v>128.81</v>
      </c>
      <c r="G499" s="3" t="s">
        <v>8</v>
      </c>
      <c r="H499" s="4" t="n">
        <f aca="false">ROUND(E499*F499,2)</f>
        <v>593942.91</v>
      </c>
    </row>
    <row r="500" customFormat="false" ht="15" hidden="false" customHeight="false" outlineLevel="0" collapsed="false">
      <c r="A500" s="3" t="n">
        <v>499</v>
      </c>
      <c r="B500" s="3" t="n">
        <v>15</v>
      </c>
      <c r="C500" s="3" t="s">
        <v>72</v>
      </c>
      <c r="D500" s="3" t="s">
        <v>563</v>
      </c>
      <c r="E500" s="3" t="n">
        <v>3680</v>
      </c>
      <c r="F500" s="4" t="n">
        <v>266.63</v>
      </c>
      <c r="G500" s="3" t="s">
        <v>46</v>
      </c>
      <c r="H500" s="4" t="n">
        <f aca="false">ROUND(E500*F500,2)</f>
        <v>981198.4</v>
      </c>
    </row>
    <row r="501" customFormat="false" ht="15" hidden="false" customHeight="false" outlineLevel="0" collapsed="false">
      <c r="A501" s="3" t="n">
        <v>500</v>
      </c>
      <c r="B501" s="3" t="n">
        <v>8</v>
      </c>
      <c r="C501" s="3" t="s">
        <v>72</v>
      </c>
      <c r="D501" s="3" t="s">
        <v>562</v>
      </c>
      <c r="E501" s="3" t="n">
        <v>354</v>
      </c>
      <c r="F501" s="4" t="n">
        <v>63.45</v>
      </c>
      <c r="G501" s="3" t="s">
        <v>8</v>
      </c>
      <c r="H501" s="4" t="n">
        <f aca="false">ROUND(E501*F501,2)</f>
        <v>22461.3</v>
      </c>
    </row>
    <row r="502" customFormat="false" ht="15" hidden="false" customHeight="false" outlineLevel="0" collapsed="false">
      <c r="A502" s="3" t="n">
        <v>501</v>
      </c>
      <c r="B502" s="3" t="n">
        <v>3</v>
      </c>
      <c r="C502" s="3" t="s">
        <v>72</v>
      </c>
      <c r="D502" s="3" t="s">
        <v>563</v>
      </c>
      <c r="E502" s="3" t="n">
        <v>1469</v>
      </c>
      <c r="F502" s="4" t="n">
        <v>129.02</v>
      </c>
      <c r="G502" s="3" t="s">
        <v>8</v>
      </c>
      <c r="H502" s="4" t="n">
        <f aca="false">ROUND(E502*F502,2)</f>
        <v>189530.38</v>
      </c>
    </row>
    <row r="503" customFormat="false" ht="15" hidden="false" customHeight="false" outlineLevel="0" collapsed="false">
      <c r="A503" s="3" t="n">
        <v>502</v>
      </c>
      <c r="B503" s="3" t="n">
        <v>10</v>
      </c>
      <c r="C503" s="3" t="s">
        <v>72</v>
      </c>
      <c r="D503" s="3" t="s">
        <v>562</v>
      </c>
      <c r="E503" s="3" t="n">
        <v>3085</v>
      </c>
      <c r="F503" s="4" t="n">
        <v>43.97</v>
      </c>
      <c r="G503" s="3" t="s">
        <v>8</v>
      </c>
      <c r="H503" s="4" t="n">
        <f aca="false">ROUND(E503*F503,2)</f>
        <v>135647.45</v>
      </c>
    </row>
    <row r="504" customFormat="false" ht="15" hidden="false" customHeight="false" outlineLevel="0" collapsed="false">
      <c r="A504" s="3" t="n">
        <v>503</v>
      </c>
      <c r="B504" s="3" t="n">
        <v>6</v>
      </c>
      <c r="C504" s="3" t="s">
        <v>72</v>
      </c>
      <c r="D504" s="3" t="s">
        <v>563</v>
      </c>
      <c r="E504" s="3" t="n">
        <v>1637</v>
      </c>
      <c r="F504" s="4" t="n">
        <v>257.74</v>
      </c>
      <c r="G504" s="3" t="s">
        <v>8</v>
      </c>
      <c r="H504" s="4" t="n">
        <f aca="false">ROUND(E504*F504,2)</f>
        <v>421920.38</v>
      </c>
    </row>
    <row r="505" customFormat="false" ht="15" hidden="false" customHeight="false" outlineLevel="0" collapsed="false">
      <c r="A505" s="3" t="n">
        <v>504</v>
      </c>
      <c r="B505" s="3" t="n">
        <v>1</v>
      </c>
      <c r="C505" s="3" t="s">
        <v>72</v>
      </c>
      <c r="D505" s="3" t="s">
        <v>563</v>
      </c>
      <c r="E505" s="3" t="n">
        <v>673</v>
      </c>
      <c r="F505" s="4" t="n">
        <v>305.36</v>
      </c>
      <c r="G505" s="3" t="s">
        <v>8</v>
      </c>
      <c r="H505" s="4" t="n">
        <f aca="false">ROUND(E505*F505,2)</f>
        <v>205507.28</v>
      </c>
    </row>
    <row r="506" customFormat="false" ht="15" hidden="false" customHeight="false" outlineLevel="0" collapsed="false">
      <c r="A506" s="3" t="n">
        <v>505</v>
      </c>
      <c r="B506" s="3" t="n">
        <v>14</v>
      </c>
      <c r="C506" s="3" t="s">
        <v>72</v>
      </c>
      <c r="D506" s="3" t="s">
        <v>562</v>
      </c>
      <c r="E506" s="3" t="n">
        <v>1677</v>
      </c>
      <c r="F506" s="4" t="n">
        <v>108.15</v>
      </c>
      <c r="G506" s="3" t="s">
        <v>41</v>
      </c>
      <c r="H506" s="4" t="n">
        <f aca="false">ROUND(E506*F506,2)</f>
        <v>181367.55</v>
      </c>
    </row>
    <row r="507" customFormat="false" ht="15" hidden="false" customHeight="false" outlineLevel="0" collapsed="false">
      <c r="A507" s="3" t="n">
        <v>506</v>
      </c>
      <c r="B507" s="3" t="n">
        <v>10</v>
      </c>
      <c r="C507" s="3" t="s">
        <v>72</v>
      </c>
      <c r="D507" s="3" t="s">
        <v>563</v>
      </c>
      <c r="E507" s="3" t="n">
        <v>719</v>
      </c>
      <c r="F507" s="4" t="n">
        <v>43.74</v>
      </c>
      <c r="G507" s="3" t="s">
        <v>8</v>
      </c>
      <c r="H507" s="4" t="n">
        <f aca="false">ROUND(E507*F507,2)</f>
        <v>31449.06</v>
      </c>
    </row>
    <row r="508" customFormat="false" ht="15" hidden="false" customHeight="false" outlineLevel="0" collapsed="false">
      <c r="A508" s="3" t="n">
        <v>507</v>
      </c>
      <c r="B508" s="3" t="n">
        <v>6</v>
      </c>
      <c r="C508" s="3" t="s">
        <v>72</v>
      </c>
      <c r="D508" s="3" t="s">
        <v>562</v>
      </c>
      <c r="E508" s="3" t="n">
        <v>4658</v>
      </c>
      <c r="F508" s="4" t="n">
        <v>257.45</v>
      </c>
      <c r="G508" s="3" t="s">
        <v>8</v>
      </c>
      <c r="H508" s="4" t="n">
        <f aca="false">ROUND(E508*F508,2)</f>
        <v>1199202.1</v>
      </c>
    </row>
    <row r="509" customFormat="false" ht="15" hidden="false" customHeight="false" outlineLevel="0" collapsed="false">
      <c r="A509" s="3" t="n">
        <v>508</v>
      </c>
      <c r="B509" s="3" t="n">
        <v>7</v>
      </c>
      <c r="C509" s="3" t="s">
        <v>72</v>
      </c>
      <c r="D509" s="3" t="s">
        <v>563</v>
      </c>
      <c r="E509" s="3" t="n">
        <v>4749</v>
      </c>
      <c r="F509" s="4" t="n">
        <v>362.63</v>
      </c>
      <c r="G509" s="3" t="s">
        <v>8</v>
      </c>
      <c r="H509" s="4" t="n">
        <f aca="false">ROUND(E509*F509,2)</f>
        <v>1722129.87</v>
      </c>
    </row>
    <row r="510" customFormat="false" ht="15" hidden="false" customHeight="false" outlineLevel="0" collapsed="false">
      <c r="A510" s="3" t="n">
        <v>509</v>
      </c>
      <c r="B510" s="3" t="n">
        <v>4</v>
      </c>
      <c r="C510" s="3" t="s">
        <v>72</v>
      </c>
      <c r="D510" s="3" t="s">
        <v>563</v>
      </c>
      <c r="E510" s="3" t="n">
        <v>2446</v>
      </c>
      <c r="F510" s="4" t="n">
        <v>116.93</v>
      </c>
      <c r="G510" s="3" t="s">
        <v>8</v>
      </c>
      <c r="H510" s="4" t="n">
        <f aca="false">ROUND(E510*F510,2)</f>
        <v>286010.78</v>
      </c>
    </row>
    <row r="511" customFormat="false" ht="15" hidden="false" customHeight="false" outlineLevel="0" collapsed="false">
      <c r="A511" s="3" t="n">
        <v>510</v>
      </c>
      <c r="B511" s="3" t="n">
        <v>7</v>
      </c>
      <c r="C511" s="3" t="s">
        <v>72</v>
      </c>
      <c r="D511" s="3" t="s">
        <v>563</v>
      </c>
      <c r="E511" s="3" t="n">
        <v>1607</v>
      </c>
      <c r="F511" s="4" t="n">
        <v>362.18</v>
      </c>
      <c r="G511" s="3" t="s">
        <v>8</v>
      </c>
      <c r="H511" s="4" t="n">
        <f aca="false">ROUND(E511*F511,2)</f>
        <v>582023.26</v>
      </c>
    </row>
    <row r="512" customFormat="false" ht="15" hidden="false" customHeight="false" outlineLevel="0" collapsed="false">
      <c r="A512" s="3" t="n">
        <v>511</v>
      </c>
      <c r="B512" s="3" t="n">
        <v>5</v>
      </c>
      <c r="C512" s="3" t="s">
        <v>72</v>
      </c>
      <c r="D512" s="3" t="s">
        <v>563</v>
      </c>
      <c r="E512" s="3" t="n">
        <v>4893</v>
      </c>
      <c r="F512" s="4" t="n">
        <v>339.17</v>
      </c>
      <c r="G512" s="3" t="s">
        <v>8</v>
      </c>
      <c r="H512" s="4" t="n">
        <f aca="false">ROUND(E512*F512,2)</f>
        <v>1659558.81</v>
      </c>
    </row>
    <row r="513" customFormat="false" ht="15" hidden="false" customHeight="false" outlineLevel="0" collapsed="false">
      <c r="A513" s="3" t="n">
        <v>512</v>
      </c>
      <c r="B513" s="3" t="n">
        <v>5</v>
      </c>
      <c r="C513" s="3" t="s">
        <v>72</v>
      </c>
      <c r="D513" s="3" t="s">
        <v>563</v>
      </c>
      <c r="E513" s="3" t="n">
        <v>3456</v>
      </c>
      <c r="F513" s="4" t="n">
        <v>338.32</v>
      </c>
      <c r="G513" s="3" t="s">
        <v>8</v>
      </c>
      <c r="H513" s="4" t="n">
        <f aca="false">ROUND(E513*F513,2)</f>
        <v>1169233.92</v>
      </c>
    </row>
    <row r="514" customFormat="false" ht="15" hidden="false" customHeight="false" outlineLevel="0" collapsed="false">
      <c r="A514" s="3" t="n">
        <v>513</v>
      </c>
      <c r="B514" s="3" t="n">
        <v>2</v>
      </c>
      <c r="C514" s="3" t="s">
        <v>72</v>
      </c>
      <c r="D514" s="3" t="s">
        <v>563</v>
      </c>
      <c r="E514" s="3" t="n">
        <v>269</v>
      </c>
      <c r="F514" s="4" t="n">
        <v>54.87</v>
      </c>
      <c r="G514" s="3" t="s">
        <v>8</v>
      </c>
      <c r="H514" s="4" t="n">
        <f aca="false">ROUND(E514*F514,2)</f>
        <v>14760.03</v>
      </c>
    </row>
    <row r="515" customFormat="false" ht="15" hidden="false" customHeight="false" outlineLevel="0" collapsed="false">
      <c r="A515" s="3" t="n">
        <v>514</v>
      </c>
      <c r="B515" s="3" t="n">
        <v>10</v>
      </c>
      <c r="C515" s="3" t="s">
        <v>72</v>
      </c>
      <c r="D515" s="3" t="s">
        <v>563</v>
      </c>
      <c r="E515" s="3" t="n">
        <v>901</v>
      </c>
      <c r="F515" s="4" t="n">
        <v>43.95</v>
      </c>
      <c r="G515" s="3" t="s">
        <v>8</v>
      </c>
      <c r="H515" s="4" t="n">
        <f aca="false">ROUND(E515*F515,2)</f>
        <v>39598.95</v>
      </c>
    </row>
    <row r="516" customFormat="false" ht="15" hidden="false" customHeight="false" outlineLevel="0" collapsed="false">
      <c r="A516" s="3" t="n">
        <v>515</v>
      </c>
      <c r="B516" s="3" t="n">
        <v>12</v>
      </c>
      <c r="C516" s="3" t="s">
        <v>73</v>
      </c>
      <c r="D516" s="3" t="s">
        <v>562</v>
      </c>
      <c r="E516" s="3" t="n">
        <v>893</v>
      </c>
      <c r="F516" s="4" t="n">
        <v>222.23</v>
      </c>
      <c r="G516" s="3" t="s">
        <v>38</v>
      </c>
      <c r="H516" s="4" t="n">
        <f aca="false">ROUND(E516*F516,2)</f>
        <v>198451.39</v>
      </c>
    </row>
    <row r="517" customFormat="false" ht="15" hidden="false" customHeight="false" outlineLevel="0" collapsed="false">
      <c r="A517" s="3" t="n">
        <v>516</v>
      </c>
      <c r="B517" s="3" t="n">
        <v>10</v>
      </c>
      <c r="C517" s="3" t="s">
        <v>73</v>
      </c>
      <c r="D517" s="3" t="s">
        <v>563</v>
      </c>
      <c r="E517" s="3" t="n">
        <v>3375</v>
      </c>
      <c r="F517" s="4" t="n">
        <v>43.8</v>
      </c>
      <c r="G517" s="3" t="s">
        <v>8</v>
      </c>
      <c r="H517" s="4" t="n">
        <f aca="false">ROUND(E517*F517,2)</f>
        <v>147825</v>
      </c>
    </row>
    <row r="518" customFormat="false" ht="15" hidden="false" customHeight="false" outlineLevel="0" collapsed="false">
      <c r="A518" s="3" t="n">
        <v>517</v>
      </c>
      <c r="B518" s="3" t="n">
        <v>4</v>
      </c>
      <c r="C518" s="3" t="s">
        <v>73</v>
      </c>
      <c r="D518" s="3" t="s">
        <v>562</v>
      </c>
      <c r="E518" s="3" t="n">
        <v>1064</v>
      </c>
      <c r="F518" s="4" t="n">
        <v>116.7</v>
      </c>
      <c r="G518" s="3" t="s">
        <v>8</v>
      </c>
      <c r="H518" s="4" t="n">
        <f aca="false">ROUND(E518*F518,2)</f>
        <v>124168.8</v>
      </c>
    </row>
    <row r="519" customFormat="false" ht="15" hidden="false" customHeight="false" outlineLevel="0" collapsed="false">
      <c r="A519" s="3" t="n">
        <v>518</v>
      </c>
      <c r="B519" s="3" t="n">
        <v>5</v>
      </c>
      <c r="C519" s="3" t="s">
        <v>73</v>
      </c>
      <c r="D519" s="3" t="s">
        <v>562</v>
      </c>
      <c r="E519" s="3" t="n">
        <v>1731</v>
      </c>
      <c r="F519" s="4" t="n">
        <v>343.23</v>
      </c>
      <c r="G519" s="3" t="s">
        <v>8</v>
      </c>
      <c r="H519" s="4" t="n">
        <f aca="false">ROUND(E519*F519,2)</f>
        <v>594131.13</v>
      </c>
    </row>
    <row r="520" customFormat="false" ht="15" hidden="false" customHeight="false" outlineLevel="0" collapsed="false">
      <c r="A520" s="3" t="n">
        <v>519</v>
      </c>
      <c r="B520" s="3" t="n">
        <v>4</v>
      </c>
      <c r="C520" s="3" t="s">
        <v>73</v>
      </c>
      <c r="D520" s="3" t="s">
        <v>562</v>
      </c>
      <c r="E520" s="3" t="n">
        <v>859</v>
      </c>
      <c r="F520" s="4" t="n">
        <v>117.02</v>
      </c>
      <c r="G520" s="3" t="s">
        <v>8</v>
      </c>
      <c r="H520" s="4" t="n">
        <f aca="false">ROUND(E520*F520,2)</f>
        <v>100520.18</v>
      </c>
    </row>
    <row r="521" customFormat="false" ht="15" hidden="false" customHeight="false" outlineLevel="0" collapsed="false">
      <c r="A521" s="3" t="n">
        <v>520</v>
      </c>
      <c r="B521" s="3" t="n">
        <v>7</v>
      </c>
      <c r="C521" s="3" t="s">
        <v>73</v>
      </c>
      <c r="D521" s="3" t="s">
        <v>562</v>
      </c>
      <c r="E521" s="3" t="n">
        <v>1199</v>
      </c>
      <c r="F521" s="4" t="n">
        <v>362.04</v>
      </c>
      <c r="G521" s="3" t="s">
        <v>8</v>
      </c>
      <c r="H521" s="4" t="n">
        <f aca="false">ROUND(E521*F521,2)</f>
        <v>434085.96</v>
      </c>
    </row>
    <row r="522" customFormat="false" ht="15" hidden="false" customHeight="false" outlineLevel="0" collapsed="false">
      <c r="A522" s="3" t="n">
        <v>521</v>
      </c>
      <c r="B522" s="3" t="n">
        <v>10</v>
      </c>
      <c r="C522" s="3" t="s">
        <v>73</v>
      </c>
      <c r="D522" s="3" t="s">
        <v>562</v>
      </c>
      <c r="E522" s="3" t="n">
        <v>4070</v>
      </c>
      <c r="F522" s="4" t="n">
        <v>43.6</v>
      </c>
      <c r="G522" s="3" t="s">
        <v>8</v>
      </c>
      <c r="H522" s="4" t="n">
        <f aca="false">ROUND(E522*F522,2)</f>
        <v>177452</v>
      </c>
    </row>
    <row r="523" customFormat="false" ht="15" hidden="false" customHeight="false" outlineLevel="0" collapsed="false">
      <c r="A523" s="3" t="n">
        <v>522</v>
      </c>
      <c r="B523" s="3" t="n">
        <v>1</v>
      </c>
      <c r="C523" s="3" t="s">
        <v>73</v>
      </c>
      <c r="D523" s="3" t="s">
        <v>562</v>
      </c>
      <c r="E523" s="3" t="n">
        <v>2552</v>
      </c>
      <c r="F523" s="4" t="n">
        <v>312.35</v>
      </c>
      <c r="G523" s="3" t="s">
        <v>8</v>
      </c>
      <c r="H523" s="4" t="n">
        <f aca="false">ROUND(E523*F523,2)</f>
        <v>797117.2</v>
      </c>
    </row>
    <row r="524" customFormat="false" ht="15" hidden="false" customHeight="false" outlineLevel="0" collapsed="false">
      <c r="A524" s="3" t="n">
        <v>523</v>
      </c>
      <c r="B524" s="3" t="n">
        <v>14</v>
      </c>
      <c r="C524" s="3" t="s">
        <v>73</v>
      </c>
      <c r="D524" s="3" t="s">
        <v>563</v>
      </c>
      <c r="E524" s="3" t="n">
        <v>3119</v>
      </c>
      <c r="F524" s="4" t="n">
        <v>108.33</v>
      </c>
      <c r="G524" s="3" t="s">
        <v>41</v>
      </c>
      <c r="H524" s="4" t="n">
        <f aca="false">ROUND(E524*F524,2)</f>
        <v>337881.27</v>
      </c>
    </row>
    <row r="525" customFormat="false" ht="15" hidden="false" customHeight="false" outlineLevel="0" collapsed="false">
      <c r="A525" s="3" t="n">
        <v>524</v>
      </c>
      <c r="B525" s="3" t="n">
        <v>5</v>
      </c>
      <c r="C525" s="3" t="s">
        <v>73</v>
      </c>
      <c r="D525" s="3" t="s">
        <v>563</v>
      </c>
      <c r="E525" s="3" t="n">
        <v>338</v>
      </c>
      <c r="F525" s="4" t="n">
        <v>344.4</v>
      </c>
      <c r="G525" s="3" t="s">
        <v>8</v>
      </c>
      <c r="H525" s="4" t="n">
        <f aca="false">ROUND(E525*F525,2)</f>
        <v>116407.2</v>
      </c>
    </row>
    <row r="526" customFormat="false" ht="15" hidden="false" customHeight="false" outlineLevel="0" collapsed="false">
      <c r="A526" s="3" t="n">
        <v>525</v>
      </c>
      <c r="B526" s="3" t="n">
        <v>11</v>
      </c>
      <c r="C526" s="3" t="s">
        <v>73</v>
      </c>
      <c r="D526" s="3" t="s">
        <v>562</v>
      </c>
      <c r="E526" s="3" t="n">
        <v>3194</v>
      </c>
      <c r="F526" s="4" t="n">
        <v>117.85</v>
      </c>
      <c r="G526" s="3" t="s">
        <v>34</v>
      </c>
      <c r="H526" s="4" t="n">
        <f aca="false">ROUND(E526*F526,2)</f>
        <v>376412.9</v>
      </c>
    </row>
    <row r="527" customFormat="false" ht="15" hidden="false" customHeight="false" outlineLevel="0" collapsed="false">
      <c r="A527" s="3" t="n">
        <v>526</v>
      </c>
      <c r="B527" s="3" t="n">
        <v>3</v>
      </c>
      <c r="C527" s="3" t="s">
        <v>73</v>
      </c>
      <c r="D527" s="3" t="s">
        <v>563</v>
      </c>
      <c r="E527" s="3" t="n">
        <v>2586</v>
      </c>
      <c r="F527" s="4" t="n">
        <v>128.33</v>
      </c>
      <c r="G527" s="3" t="s">
        <v>8</v>
      </c>
      <c r="H527" s="4" t="n">
        <f aca="false">ROUND(E527*F527,2)</f>
        <v>331861.38</v>
      </c>
    </row>
    <row r="528" customFormat="false" ht="15" hidden="false" customHeight="false" outlineLevel="0" collapsed="false">
      <c r="A528" s="3" t="n">
        <v>527</v>
      </c>
      <c r="B528" s="3" t="n">
        <v>9</v>
      </c>
      <c r="C528" s="3" t="s">
        <v>73</v>
      </c>
      <c r="D528" s="3" t="s">
        <v>563</v>
      </c>
      <c r="E528" s="3" t="n">
        <v>3504</v>
      </c>
      <c r="F528" s="4" t="n">
        <v>204.24</v>
      </c>
      <c r="G528" s="3" t="s">
        <v>8</v>
      </c>
      <c r="H528" s="4" t="n">
        <f aca="false">ROUND(E528*F528,2)</f>
        <v>715656.96</v>
      </c>
    </row>
    <row r="529" customFormat="false" ht="15" hidden="false" customHeight="false" outlineLevel="0" collapsed="false">
      <c r="A529" s="3" t="n">
        <v>528</v>
      </c>
      <c r="B529" s="3" t="n">
        <v>9</v>
      </c>
      <c r="C529" s="3" t="s">
        <v>73</v>
      </c>
      <c r="D529" s="3" t="s">
        <v>562</v>
      </c>
      <c r="E529" s="3" t="n">
        <v>2933</v>
      </c>
      <c r="F529" s="4" t="n">
        <v>204.25</v>
      </c>
      <c r="G529" s="3" t="s">
        <v>8</v>
      </c>
      <c r="H529" s="4" t="n">
        <f aca="false">ROUND(E529*F529,2)</f>
        <v>599065.25</v>
      </c>
    </row>
    <row r="530" customFormat="false" ht="15" hidden="false" customHeight="false" outlineLevel="0" collapsed="false">
      <c r="A530" s="3" t="n">
        <v>529</v>
      </c>
      <c r="B530" s="3" t="n">
        <v>8</v>
      </c>
      <c r="C530" s="3" t="s">
        <v>73</v>
      </c>
      <c r="D530" s="3" t="s">
        <v>562</v>
      </c>
      <c r="E530" s="3" t="n">
        <v>4351</v>
      </c>
      <c r="F530" s="4" t="n">
        <v>63.44</v>
      </c>
      <c r="G530" s="3" t="s">
        <v>8</v>
      </c>
      <c r="H530" s="4" t="n">
        <f aca="false">ROUND(E530*F530,2)</f>
        <v>276027.44</v>
      </c>
    </row>
    <row r="531" customFormat="false" ht="15" hidden="false" customHeight="false" outlineLevel="0" collapsed="false">
      <c r="A531" s="3" t="n">
        <v>530</v>
      </c>
      <c r="B531" s="3" t="n">
        <v>9</v>
      </c>
      <c r="C531" s="3" t="s">
        <v>73</v>
      </c>
      <c r="D531" s="3" t="s">
        <v>562</v>
      </c>
      <c r="E531" s="3" t="n">
        <v>1658</v>
      </c>
      <c r="F531" s="4" t="n">
        <v>204.23</v>
      </c>
      <c r="G531" s="3" t="s">
        <v>8</v>
      </c>
      <c r="H531" s="4" t="n">
        <f aca="false">ROUND(E531*F531,2)</f>
        <v>338613.34</v>
      </c>
    </row>
    <row r="532" customFormat="false" ht="15" hidden="false" customHeight="false" outlineLevel="0" collapsed="false">
      <c r="A532" s="3" t="n">
        <v>531</v>
      </c>
      <c r="B532" s="3" t="n">
        <v>14</v>
      </c>
      <c r="C532" s="3" t="s">
        <v>73</v>
      </c>
      <c r="D532" s="3" t="s">
        <v>562</v>
      </c>
      <c r="E532" s="3" t="n">
        <v>4632</v>
      </c>
      <c r="F532" s="4" t="n">
        <v>108.35</v>
      </c>
      <c r="G532" s="3" t="s">
        <v>41</v>
      </c>
      <c r="H532" s="4" t="n">
        <f aca="false">ROUND(E532*F532,2)</f>
        <v>501877.2</v>
      </c>
    </row>
    <row r="533" customFormat="false" ht="15" hidden="false" customHeight="false" outlineLevel="0" collapsed="false">
      <c r="A533" s="3" t="n">
        <v>532</v>
      </c>
      <c r="B533" s="3" t="n">
        <v>2</v>
      </c>
      <c r="C533" s="3" t="s">
        <v>73</v>
      </c>
      <c r="D533" s="3" t="s">
        <v>562</v>
      </c>
      <c r="E533" s="3" t="n">
        <v>2423</v>
      </c>
      <c r="F533" s="4" t="n">
        <v>56.1</v>
      </c>
      <c r="G533" s="3" t="s">
        <v>8</v>
      </c>
      <c r="H533" s="4" t="n">
        <f aca="false">ROUND(E533*F533,2)</f>
        <v>135930.3</v>
      </c>
    </row>
    <row r="534" customFormat="false" ht="15" hidden="false" customHeight="false" outlineLevel="0" collapsed="false">
      <c r="A534" s="3" t="n">
        <v>533</v>
      </c>
      <c r="B534" s="3" t="n">
        <v>1</v>
      </c>
      <c r="C534" s="3" t="s">
        <v>73</v>
      </c>
      <c r="D534" s="3" t="s">
        <v>563</v>
      </c>
      <c r="E534" s="3" t="n">
        <v>2974</v>
      </c>
      <c r="F534" s="4" t="n">
        <v>312.08</v>
      </c>
      <c r="G534" s="3" t="s">
        <v>8</v>
      </c>
      <c r="H534" s="4" t="n">
        <f aca="false">ROUND(E534*F534,2)</f>
        <v>928125.92</v>
      </c>
    </row>
    <row r="535" customFormat="false" ht="15" hidden="false" customHeight="false" outlineLevel="0" collapsed="false">
      <c r="A535" s="3" t="n">
        <v>534</v>
      </c>
      <c r="B535" s="3" t="n">
        <v>12</v>
      </c>
      <c r="C535" s="3" t="s">
        <v>73</v>
      </c>
      <c r="D535" s="3" t="s">
        <v>563</v>
      </c>
      <c r="E535" s="3" t="n">
        <v>1145</v>
      </c>
      <c r="F535" s="4" t="n">
        <v>221.65</v>
      </c>
      <c r="G535" s="3" t="s">
        <v>38</v>
      </c>
      <c r="H535" s="4" t="n">
        <f aca="false">ROUND(E535*F535,2)</f>
        <v>253789.25</v>
      </c>
    </row>
    <row r="536" customFormat="false" ht="15" hidden="false" customHeight="false" outlineLevel="0" collapsed="false">
      <c r="A536" s="3" t="n">
        <v>535</v>
      </c>
      <c r="B536" s="3" t="n">
        <v>10</v>
      </c>
      <c r="C536" s="3" t="s">
        <v>73</v>
      </c>
      <c r="D536" s="3" t="s">
        <v>563</v>
      </c>
      <c r="E536" s="3" t="n">
        <v>1551</v>
      </c>
      <c r="F536" s="4" t="n">
        <v>43.7</v>
      </c>
      <c r="G536" s="3" t="s">
        <v>8</v>
      </c>
      <c r="H536" s="4" t="n">
        <f aca="false">ROUND(E536*F536,2)</f>
        <v>67778.7</v>
      </c>
    </row>
    <row r="537" customFormat="false" ht="15" hidden="false" customHeight="false" outlineLevel="0" collapsed="false">
      <c r="A537" s="3" t="n">
        <v>536</v>
      </c>
      <c r="B537" s="3" t="n">
        <v>9</v>
      </c>
      <c r="C537" s="3" t="s">
        <v>73</v>
      </c>
      <c r="D537" s="3" t="s">
        <v>562</v>
      </c>
      <c r="E537" s="3" t="n">
        <v>4150</v>
      </c>
      <c r="F537" s="4" t="n">
        <v>204.79</v>
      </c>
      <c r="G537" s="3" t="s">
        <v>8</v>
      </c>
      <c r="H537" s="4" t="n">
        <f aca="false">ROUND(E537*F537,2)</f>
        <v>849878.5</v>
      </c>
    </row>
    <row r="538" customFormat="false" ht="15" hidden="false" customHeight="false" outlineLevel="0" collapsed="false">
      <c r="A538" s="3" t="n">
        <v>537</v>
      </c>
      <c r="B538" s="3" t="n">
        <v>2</v>
      </c>
      <c r="C538" s="3" t="s">
        <v>73</v>
      </c>
      <c r="D538" s="3" t="s">
        <v>563</v>
      </c>
      <c r="E538" s="3" t="n">
        <v>4470</v>
      </c>
      <c r="F538" s="4" t="n">
        <v>56.26</v>
      </c>
      <c r="G538" s="3" t="s">
        <v>8</v>
      </c>
      <c r="H538" s="4" t="n">
        <f aca="false">ROUND(E538*F538,2)</f>
        <v>251482.2</v>
      </c>
    </row>
    <row r="539" customFormat="false" ht="15" hidden="false" customHeight="false" outlineLevel="0" collapsed="false">
      <c r="A539" s="3" t="n">
        <v>538</v>
      </c>
      <c r="B539" s="3" t="n">
        <v>7</v>
      </c>
      <c r="C539" s="3" t="s">
        <v>73</v>
      </c>
      <c r="D539" s="3" t="s">
        <v>562</v>
      </c>
      <c r="E539" s="3" t="n">
        <v>122</v>
      </c>
      <c r="F539" s="4" t="n">
        <v>362.16</v>
      </c>
      <c r="G539" s="3" t="s">
        <v>8</v>
      </c>
      <c r="H539" s="4" t="n">
        <f aca="false">ROUND(E539*F539,2)</f>
        <v>44183.52</v>
      </c>
    </row>
    <row r="540" customFormat="false" ht="15" hidden="false" customHeight="false" outlineLevel="0" collapsed="false">
      <c r="A540" s="3" t="n">
        <v>539</v>
      </c>
      <c r="B540" s="3" t="n">
        <v>15</v>
      </c>
      <c r="C540" s="3" t="s">
        <v>73</v>
      </c>
      <c r="D540" s="3" t="s">
        <v>563</v>
      </c>
      <c r="E540" s="3" t="n">
        <v>4140</v>
      </c>
      <c r="F540" s="4" t="n">
        <v>267.05</v>
      </c>
      <c r="G540" s="3" t="s">
        <v>46</v>
      </c>
      <c r="H540" s="4" t="n">
        <f aca="false">ROUND(E540*F540,2)</f>
        <v>1105587</v>
      </c>
    </row>
    <row r="541" customFormat="false" ht="15" hidden="false" customHeight="false" outlineLevel="0" collapsed="false">
      <c r="A541" s="3" t="n">
        <v>540</v>
      </c>
      <c r="B541" s="3" t="n">
        <v>9</v>
      </c>
      <c r="C541" s="3" t="s">
        <v>73</v>
      </c>
      <c r="D541" s="3" t="s">
        <v>562</v>
      </c>
      <c r="E541" s="3" t="n">
        <v>1317</v>
      </c>
      <c r="F541" s="4" t="n">
        <v>204.59</v>
      </c>
      <c r="G541" s="3" t="s">
        <v>8</v>
      </c>
      <c r="H541" s="4" t="n">
        <f aca="false">ROUND(E541*F541,2)</f>
        <v>269445.03</v>
      </c>
    </row>
    <row r="542" customFormat="false" ht="15" hidden="false" customHeight="false" outlineLevel="0" collapsed="false">
      <c r="A542" s="3" t="n">
        <v>541</v>
      </c>
      <c r="B542" s="3" t="n">
        <v>1</v>
      </c>
      <c r="C542" s="3" t="s">
        <v>73</v>
      </c>
      <c r="D542" s="3" t="s">
        <v>563</v>
      </c>
      <c r="E542" s="3" t="n">
        <v>1348</v>
      </c>
      <c r="F542" s="4" t="n">
        <v>312.59</v>
      </c>
      <c r="G542" s="3" t="s">
        <v>8</v>
      </c>
      <c r="H542" s="4" t="n">
        <f aca="false">ROUND(E542*F542,2)</f>
        <v>421371.32</v>
      </c>
    </row>
    <row r="543" customFormat="false" ht="15" hidden="false" customHeight="false" outlineLevel="0" collapsed="false">
      <c r="A543" s="3" t="n">
        <v>542</v>
      </c>
      <c r="B543" s="3" t="n">
        <v>9</v>
      </c>
      <c r="C543" s="3" t="s">
        <v>73</v>
      </c>
      <c r="D543" s="3" t="s">
        <v>563</v>
      </c>
      <c r="E543" s="3" t="n">
        <v>3101</v>
      </c>
      <c r="F543" s="4" t="n">
        <v>204.39</v>
      </c>
      <c r="G543" s="3" t="s">
        <v>8</v>
      </c>
      <c r="H543" s="4" t="n">
        <f aca="false">ROUND(E543*F543,2)</f>
        <v>633813.39</v>
      </c>
    </row>
    <row r="544" customFormat="false" ht="15" hidden="false" customHeight="false" outlineLevel="0" collapsed="false">
      <c r="A544" s="3" t="n">
        <v>543</v>
      </c>
      <c r="B544" s="3" t="n">
        <v>15</v>
      </c>
      <c r="C544" s="3" t="s">
        <v>73</v>
      </c>
      <c r="D544" s="3" t="s">
        <v>562</v>
      </c>
      <c r="E544" s="3" t="n">
        <v>3469</v>
      </c>
      <c r="F544" s="4" t="n">
        <v>266.83</v>
      </c>
      <c r="G544" s="3" t="s">
        <v>46</v>
      </c>
      <c r="H544" s="4" t="n">
        <f aca="false">ROUND(E544*F544,2)</f>
        <v>925633.27</v>
      </c>
    </row>
    <row r="545" customFormat="false" ht="15" hidden="false" customHeight="false" outlineLevel="0" collapsed="false">
      <c r="A545" s="3" t="n">
        <v>544</v>
      </c>
      <c r="B545" s="3" t="n">
        <v>2</v>
      </c>
      <c r="C545" s="3" t="s">
        <v>73</v>
      </c>
      <c r="D545" s="3" t="s">
        <v>563</v>
      </c>
      <c r="E545" s="3" t="n">
        <v>4898</v>
      </c>
      <c r="F545" s="4" t="n">
        <v>55.99</v>
      </c>
      <c r="G545" s="3" t="s">
        <v>8</v>
      </c>
      <c r="H545" s="4" t="n">
        <f aca="false">ROUND(E545*F545,2)</f>
        <v>274239.02</v>
      </c>
    </row>
    <row r="546" customFormat="false" ht="15" hidden="false" customHeight="false" outlineLevel="0" collapsed="false">
      <c r="A546" s="3" t="n">
        <v>545</v>
      </c>
      <c r="B546" s="3" t="n">
        <v>11</v>
      </c>
      <c r="C546" s="3" t="s">
        <v>73</v>
      </c>
      <c r="D546" s="3" t="s">
        <v>563</v>
      </c>
      <c r="E546" s="3" t="n">
        <v>836</v>
      </c>
      <c r="F546" s="4" t="n">
        <v>118.29</v>
      </c>
      <c r="G546" s="3" t="s">
        <v>34</v>
      </c>
      <c r="H546" s="4" t="n">
        <f aca="false">ROUND(E546*F546,2)</f>
        <v>98890.44</v>
      </c>
    </row>
    <row r="547" customFormat="false" ht="15" hidden="false" customHeight="false" outlineLevel="0" collapsed="false">
      <c r="A547" s="3" t="n">
        <v>546</v>
      </c>
      <c r="B547" s="3" t="n">
        <v>10</v>
      </c>
      <c r="C547" s="3" t="s">
        <v>73</v>
      </c>
      <c r="D547" s="3" t="s">
        <v>563</v>
      </c>
      <c r="E547" s="3" t="n">
        <v>4962</v>
      </c>
      <c r="F547" s="4" t="n">
        <v>43.72</v>
      </c>
      <c r="G547" s="3" t="s">
        <v>8</v>
      </c>
      <c r="H547" s="4" t="n">
        <f aca="false">ROUND(E547*F547,2)</f>
        <v>216938.64</v>
      </c>
    </row>
    <row r="548" customFormat="false" ht="15" hidden="false" customHeight="false" outlineLevel="0" collapsed="false">
      <c r="A548" s="3" t="n">
        <v>547</v>
      </c>
      <c r="B548" s="3" t="n">
        <v>2</v>
      </c>
      <c r="C548" s="3" t="s">
        <v>74</v>
      </c>
      <c r="D548" s="3" t="s">
        <v>562</v>
      </c>
      <c r="E548" s="3" t="n">
        <v>4577</v>
      </c>
      <c r="F548" s="4" t="n">
        <v>56.94</v>
      </c>
      <c r="G548" s="3" t="s">
        <v>8</v>
      </c>
      <c r="H548" s="4" t="n">
        <f aca="false">ROUND(E548*F548,2)</f>
        <v>260614.38</v>
      </c>
    </row>
    <row r="549" customFormat="false" ht="15" hidden="false" customHeight="false" outlineLevel="0" collapsed="false">
      <c r="A549" s="3" t="n">
        <v>548</v>
      </c>
      <c r="B549" s="3" t="n">
        <v>4</v>
      </c>
      <c r="C549" s="3" t="s">
        <v>74</v>
      </c>
      <c r="D549" s="3" t="s">
        <v>563</v>
      </c>
      <c r="E549" s="3" t="n">
        <v>4587</v>
      </c>
      <c r="F549" s="4" t="n">
        <v>117.47</v>
      </c>
      <c r="G549" s="3" t="s">
        <v>8</v>
      </c>
      <c r="H549" s="4" t="n">
        <f aca="false">ROUND(E549*F549,2)</f>
        <v>538834.89</v>
      </c>
    </row>
    <row r="550" customFormat="false" ht="15" hidden="false" customHeight="false" outlineLevel="0" collapsed="false">
      <c r="A550" s="3" t="n">
        <v>549</v>
      </c>
      <c r="B550" s="3" t="n">
        <v>10</v>
      </c>
      <c r="C550" s="3" t="s">
        <v>74</v>
      </c>
      <c r="D550" s="3" t="s">
        <v>563</v>
      </c>
      <c r="E550" s="3" t="n">
        <v>2127</v>
      </c>
      <c r="F550" s="4" t="n">
        <v>44.93</v>
      </c>
      <c r="G550" s="3" t="s">
        <v>8</v>
      </c>
      <c r="H550" s="4" t="n">
        <f aca="false">ROUND(E550*F550,2)</f>
        <v>95566.11</v>
      </c>
    </row>
    <row r="551" customFormat="false" ht="15" hidden="false" customHeight="false" outlineLevel="0" collapsed="false">
      <c r="A551" s="3" t="n">
        <v>550</v>
      </c>
      <c r="B551" s="3" t="n">
        <v>9</v>
      </c>
      <c r="C551" s="3" t="s">
        <v>74</v>
      </c>
      <c r="D551" s="3" t="s">
        <v>563</v>
      </c>
      <c r="E551" s="3" t="n">
        <v>4523</v>
      </c>
      <c r="F551" s="4" t="n">
        <v>208.9</v>
      </c>
      <c r="G551" s="3" t="s">
        <v>8</v>
      </c>
      <c r="H551" s="4" t="n">
        <f aca="false">ROUND(E551*F551,2)</f>
        <v>944854.7</v>
      </c>
    </row>
    <row r="552" customFormat="false" ht="15" hidden="false" customHeight="false" outlineLevel="0" collapsed="false">
      <c r="A552" s="3" t="n">
        <v>551</v>
      </c>
      <c r="B552" s="3" t="n">
        <v>14</v>
      </c>
      <c r="C552" s="3" t="s">
        <v>74</v>
      </c>
      <c r="D552" s="3" t="s">
        <v>563</v>
      </c>
      <c r="E552" s="3" t="n">
        <v>4384</v>
      </c>
      <c r="F552" s="4" t="n">
        <v>106.71</v>
      </c>
      <c r="G552" s="3" t="s">
        <v>41</v>
      </c>
      <c r="H552" s="4" t="n">
        <f aca="false">ROUND(E552*F552,2)</f>
        <v>467816.64</v>
      </c>
    </row>
    <row r="553" customFormat="false" ht="15" hidden="false" customHeight="false" outlineLevel="0" collapsed="false">
      <c r="A553" s="3" t="n">
        <v>552</v>
      </c>
      <c r="B553" s="3" t="n">
        <v>5</v>
      </c>
      <c r="C553" s="3" t="s">
        <v>74</v>
      </c>
      <c r="D553" s="3" t="s">
        <v>563</v>
      </c>
      <c r="E553" s="3" t="n">
        <v>2617</v>
      </c>
      <c r="F553" s="4" t="n">
        <v>348.79</v>
      </c>
      <c r="G553" s="3" t="s">
        <v>8</v>
      </c>
      <c r="H553" s="4" t="n">
        <f aca="false">ROUND(E553*F553,2)</f>
        <v>912783.43</v>
      </c>
    </row>
    <row r="554" customFormat="false" ht="15" hidden="false" customHeight="false" outlineLevel="0" collapsed="false">
      <c r="A554" s="3" t="n">
        <v>553</v>
      </c>
      <c r="B554" s="3" t="n">
        <v>15</v>
      </c>
      <c r="C554" s="3" t="s">
        <v>74</v>
      </c>
      <c r="D554" s="3" t="s">
        <v>563</v>
      </c>
      <c r="E554" s="3" t="n">
        <v>1119</v>
      </c>
      <c r="F554" s="4" t="n">
        <v>266.8</v>
      </c>
      <c r="G554" s="3" t="s">
        <v>46</v>
      </c>
      <c r="H554" s="4" t="n">
        <f aca="false">ROUND(E554*F554,2)</f>
        <v>298549.2</v>
      </c>
    </row>
    <row r="555" customFormat="false" ht="15" hidden="false" customHeight="false" outlineLevel="0" collapsed="false">
      <c r="A555" s="3" t="n">
        <v>554</v>
      </c>
      <c r="B555" s="3" t="n">
        <v>3</v>
      </c>
      <c r="C555" s="3" t="s">
        <v>74</v>
      </c>
      <c r="D555" s="3" t="s">
        <v>562</v>
      </c>
      <c r="E555" s="3" t="n">
        <v>1783</v>
      </c>
      <c r="F555" s="4" t="n">
        <v>125.51</v>
      </c>
      <c r="G555" s="3" t="s">
        <v>8</v>
      </c>
      <c r="H555" s="4" t="n">
        <f aca="false">ROUND(E555*F555,2)</f>
        <v>223784.33</v>
      </c>
    </row>
    <row r="556" customFormat="false" ht="15" hidden="false" customHeight="false" outlineLevel="0" collapsed="false">
      <c r="A556" s="3" t="n">
        <v>555</v>
      </c>
      <c r="B556" s="3" t="n">
        <v>9</v>
      </c>
      <c r="C556" s="3" t="s">
        <v>74</v>
      </c>
      <c r="D556" s="3" t="s">
        <v>562</v>
      </c>
      <c r="E556" s="3" t="n">
        <v>3469</v>
      </c>
      <c r="F556" s="4" t="n">
        <v>209.06</v>
      </c>
      <c r="G556" s="3" t="s">
        <v>8</v>
      </c>
      <c r="H556" s="4" t="n">
        <f aca="false">ROUND(E556*F556,2)</f>
        <v>725229.14</v>
      </c>
    </row>
    <row r="557" customFormat="false" ht="15" hidden="false" customHeight="false" outlineLevel="0" collapsed="false">
      <c r="A557" s="3" t="n">
        <v>556</v>
      </c>
      <c r="B557" s="3" t="n">
        <v>12</v>
      </c>
      <c r="C557" s="3" t="s">
        <v>74</v>
      </c>
      <c r="D557" s="3" t="s">
        <v>563</v>
      </c>
      <c r="E557" s="3" t="n">
        <v>2448</v>
      </c>
      <c r="F557" s="4" t="n">
        <v>222.18</v>
      </c>
      <c r="G557" s="3" t="s">
        <v>38</v>
      </c>
      <c r="H557" s="4" t="n">
        <f aca="false">ROUND(E557*F557,2)</f>
        <v>543896.64</v>
      </c>
    </row>
    <row r="558" customFormat="false" ht="15" hidden="false" customHeight="false" outlineLevel="0" collapsed="false">
      <c r="A558" s="3" t="n">
        <v>557</v>
      </c>
      <c r="B558" s="3" t="n">
        <v>15</v>
      </c>
      <c r="C558" s="3" t="s">
        <v>74</v>
      </c>
      <c r="D558" s="3" t="s">
        <v>563</v>
      </c>
      <c r="E558" s="3" t="n">
        <v>2497</v>
      </c>
      <c r="F558" s="4" t="n">
        <v>266.54</v>
      </c>
      <c r="G558" s="3" t="s">
        <v>46</v>
      </c>
      <c r="H558" s="4" t="n">
        <f aca="false">ROUND(E558*F558,2)</f>
        <v>665550.38</v>
      </c>
    </row>
    <row r="559" customFormat="false" ht="15" hidden="false" customHeight="false" outlineLevel="0" collapsed="false">
      <c r="A559" s="3" t="n">
        <v>558</v>
      </c>
      <c r="B559" s="3" t="n">
        <v>1</v>
      </c>
      <c r="C559" s="3" t="s">
        <v>74</v>
      </c>
      <c r="D559" s="3" t="s">
        <v>563</v>
      </c>
      <c r="E559" s="3" t="n">
        <v>4562</v>
      </c>
      <c r="F559" s="4" t="n">
        <v>311.81</v>
      </c>
      <c r="G559" s="3" t="s">
        <v>8</v>
      </c>
      <c r="H559" s="4" t="n">
        <f aca="false">ROUND(E559*F559,2)</f>
        <v>1422477.22</v>
      </c>
    </row>
    <row r="560" customFormat="false" ht="15" hidden="false" customHeight="false" outlineLevel="0" collapsed="false">
      <c r="A560" s="3" t="n">
        <v>559</v>
      </c>
      <c r="B560" s="3" t="n">
        <v>12</v>
      </c>
      <c r="C560" s="3" t="s">
        <v>74</v>
      </c>
      <c r="D560" s="3" t="s">
        <v>562</v>
      </c>
      <c r="E560" s="3" t="n">
        <v>3656</v>
      </c>
      <c r="F560" s="4" t="n">
        <v>222.8</v>
      </c>
      <c r="G560" s="3" t="s">
        <v>38</v>
      </c>
      <c r="H560" s="4" t="n">
        <f aca="false">ROUND(E560*F560,2)</f>
        <v>814556.8</v>
      </c>
    </row>
    <row r="561" customFormat="false" ht="15" hidden="false" customHeight="false" outlineLevel="0" collapsed="false">
      <c r="A561" s="3" t="n">
        <v>560</v>
      </c>
      <c r="B561" s="3" t="n">
        <v>15</v>
      </c>
      <c r="C561" s="3" t="s">
        <v>74</v>
      </c>
      <c r="D561" s="3" t="s">
        <v>563</v>
      </c>
      <c r="E561" s="3" t="n">
        <v>1985</v>
      </c>
      <c r="F561" s="4" t="n">
        <v>266.88</v>
      </c>
      <c r="G561" s="3" t="s">
        <v>46</v>
      </c>
      <c r="H561" s="4" t="n">
        <f aca="false">ROUND(E561*F561,2)</f>
        <v>529756.8</v>
      </c>
    </row>
    <row r="562" customFormat="false" ht="15" hidden="false" customHeight="false" outlineLevel="0" collapsed="false">
      <c r="A562" s="3" t="n">
        <v>561</v>
      </c>
      <c r="B562" s="3" t="n">
        <v>3</v>
      </c>
      <c r="C562" s="3" t="s">
        <v>74</v>
      </c>
      <c r="D562" s="3" t="s">
        <v>563</v>
      </c>
      <c r="E562" s="3" t="n">
        <v>4318</v>
      </c>
      <c r="F562" s="4" t="n">
        <v>125.85</v>
      </c>
      <c r="G562" s="3" t="s">
        <v>8</v>
      </c>
      <c r="H562" s="4" t="n">
        <f aca="false">ROUND(E562*F562,2)</f>
        <v>543420.3</v>
      </c>
    </row>
    <row r="563" customFormat="false" ht="15" hidden="false" customHeight="false" outlineLevel="0" collapsed="false">
      <c r="A563" s="3" t="n">
        <v>562</v>
      </c>
      <c r="B563" s="3" t="n">
        <v>1</v>
      </c>
      <c r="C563" s="3" t="s">
        <v>74</v>
      </c>
      <c r="D563" s="3" t="s">
        <v>563</v>
      </c>
      <c r="E563" s="3" t="n">
        <v>667</v>
      </c>
      <c r="F563" s="4" t="n">
        <v>312.42</v>
      </c>
      <c r="G563" s="3" t="s">
        <v>8</v>
      </c>
      <c r="H563" s="4" t="n">
        <f aca="false">ROUND(E563*F563,2)</f>
        <v>208384.14</v>
      </c>
    </row>
    <row r="564" customFormat="false" ht="15" hidden="false" customHeight="false" outlineLevel="0" collapsed="false">
      <c r="A564" s="3" t="n">
        <v>563</v>
      </c>
      <c r="B564" s="3" t="n">
        <v>6</v>
      </c>
      <c r="C564" s="3" t="s">
        <v>74</v>
      </c>
      <c r="D564" s="3" t="s">
        <v>563</v>
      </c>
      <c r="E564" s="3" t="n">
        <v>4437</v>
      </c>
      <c r="F564" s="4" t="n">
        <v>265.22</v>
      </c>
      <c r="G564" s="3" t="s">
        <v>8</v>
      </c>
      <c r="H564" s="4" t="n">
        <f aca="false">ROUND(E564*F564,2)</f>
        <v>1176781.14</v>
      </c>
    </row>
    <row r="565" customFormat="false" ht="15" hidden="false" customHeight="false" outlineLevel="0" collapsed="false">
      <c r="A565" s="3" t="n">
        <v>564</v>
      </c>
      <c r="B565" s="3" t="n">
        <v>2</v>
      </c>
      <c r="C565" s="3" t="s">
        <v>74</v>
      </c>
      <c r="D565" s="3" t="s">
        <v>562</v>
      </c>
      <c r="E565" s="3" t="n">
        <v>3611</v>
      </c>
      <c r="F565" s="4" t="n">
        <v>56.99</v>
      </c>
      <c r="G565" s="3" t="s">
        <v>8</v>
      </c>
      <c r="H565" s="4" t="n">
        <f aca="false">ROUND(E565*F565,2)</f>
        <v>205790.89</v>
      </c>
    </row>
    <row r="566" customFormat="false" ht="15" hidden="false" customHeight="false" outlineLevel="0" collapsed="false">
      <c r="A566" s="3" t="n">
        <v>565</v>
      </c>
      <c r="B566" s="3" t="n">
        <v>2</v>
      </c>
      <c r="C566" s="3" t="s">
        <v>74</v>
      </c>
      <c r="D566" s="3" t="s">
        <v>563</v>
      </c>
      <c r="E566" s="3" t="n">
        <v>1378</v>
      </c>
      <c r="F566" s="4" t="n">
        <v>57.25</v>
      </c>
      <c r="G566" s="3" t="s">
        <v>8</v>
      </c>
      <c r="H566" s="4" t="n">
        <f aca="false">ROUND(E566*F566,2)</f>
        <v>78890.5</v>
      </c>
    </row>
    <row r="567" customFormat="false" ht="15" hidden="false" customHeight="false" outlineLevel="0" collapsed="false">
      <c r="A567" s="3" t="n">
        <v>566</v>
      </c>
      <c r="B567" s="3" t="n">
        <v>2</v>
      </c>
      <c r="C567" s="3" t="s">
        <v>74</v>
      </c>
      <c r="D567" s="3" t="s">
        <v>563</v>
      </c>
      <c r="E567" s="3" t="n">
        <v>2780</v>
      </c>
      <c r="F567" s="4" t="n">
        <v>57.05</v>
      </c>
      <c r="G567" s="3" t="s">
        <v>8</v>
      </c>
      <c r="H567" s="4" t="n">
        <f aca="false">ROUND(E567*F567,2)</f>
        <v>158599</v>
      </c>
    </row>
    <row r="568" customFormat="false" ht="15" hidden="false" customHeight="false" outlineLevel="0" collapsed="false">
      <c r="A568" s="3" t="n">
        <v>567</v>
      </c>
      <c r="B568" s="3" t="n">
        <v>3</v>
      </c>
      <c r="C568" s="3" t="s">
        <v>74</v>
      </c>
      <c r="D568" s="3" t="s">
        <v>563</v>
      </c>
      <c r="E568" s="3" t="n">
        <v>3946</v>
      </c>
      <c r="F568" s="4" t="n">
        <v>125.9</v>
      </c>
      <c r="G568" s="3" t="s">
        <v>8</v>
      </c>
      <c r="H568" s="4" t="n">
        <f aca="false">ROUND(E568*F568,2)</f>
        <v>496801.4</v>
      </c>
    </row>
    <row r="569" customFormat="false" ht="15" hidden="false" customHeight="false" outlineLevel="0" collapsed="false">
      <c r="A569" s="3" t="n">
        <v>568</v>
      </c>
      <c r="B569" s="3" t="n">
        <v>5</v>
      </c>
      <c r="C569" s="3" t="s">
        <v>74</v>
      </c>
      <c r="D569" s="3" t="s">
        <v>563</v>
      </c>
      <c r="E569" s="3" t="n">
        <v>2027</v>
      </c>
      <c r="F569" s="4" t="n">
        <v>348.07</v>
      </c>
      <c r="G569" s="3" t="s">
        <v>8</v>
      </c>
      <c r="H569" s="4" t="n">
        <f aca="false">ROUND(E569*F569,2)</f>
        <v>705537.89</v>
      </c>
    </row>
    <row r="570" customFormat="false" ht="15" hidden="false" customHeight="false" outlineLevel="0" collapsed="false">
      <c r="A570" s="3" t="n">
        <v>569</v>
      </c>
      <c r="B570" s="3" t="n">
        <v>2</v>
      </c>
      <c r="C570" s="3" t="s">
        <v>74</v>
      </c>
      <c r="D570" s="3" t="s">
        <v>563</v>
      </c>
      <c r="E570" s="3" t="n">
        <v>4471</v>
      </c>
      <c r="F570" s="4" t="n">
        <v>56.97</v>
      </c>
      <c r="G570" s="3" t="s">
        <v>8</v>
      </c>
      <c r="H570" s="4" t="n">
        <f aca="false">ROUND(E570*F570,2)</f>
        <v>254712.87</v>
      </c>
    </row>
    <row r="571" customFormat="false" ht="15" hidden="false" customHeight="false" outlineLevel="0" collapsed="false">
      <c r="A571" s="3" t="n">
        <v>570</v>
      </c>
      <c r="B571" s="3" t="n">
        <v>4</v>
      </c>
      <c r="C571" s="3" t="s">
        <v>74</v>
      </c>
      <c r="D571" s="3" t="s">
        <v>562</v>
      </c>
      <c r="E571" s="3" t="n">
        <v>2892</v>
      </c>
      <c r="F571" s="4" t="n">
        <v>117.42</v>
      </c>
      <c r="G571" s="3" t="s">
        <v>8</v>
      </c>
      <c r="H571" s="4" t="n">
        <f aca="false">ROUND(E571*F571,2)</f>
        <v>339578.64</v>
      </c>
    </row>
    <row r="572" customFormat="false" ht="15" hidden="false" customHeight="false" outlineLevel="0" collapsed="false">
      <c r="A572" s="3" t="n">
        <v>571</v>
      </c>
      <c r="B572" s="3" t="n">
        <v>10</v>
      </c>
      <c r="C572" s="3" t="s">
        <v>74</v>
      </c>
      <c r="D572" s="3" t="s">
        <v>563</v>
      </c>
      <c r="E572" s="3" t="n">
        <v>3356</v>
      </c>
      <c r="F572" s="4" t="n">
        <v>44.98</v>
      </c>
      <c r="G572" s="3" t="s">
        <v>8</v>
      </c>
      <c r="H572" s="4" t="n">
        <f aca="false">ROUND(E572*F572,2)</f>
        <v>150952.88</v>
      </c>
    </row>
    <row r="573" customFormat="false" ht="15" hidden="false" customHeight="false" outlineLevel="0" collapsed="false">
      <c r="A573" s="3" t="n">
        <v>572</v>
      </c>
      <c r="B573" s="3" t="n">
        <v>1</v>
      </c>
      <c r="C573" s="3" t="s">
        <v>74</v>
      </c>
      <c r="D573" s="3" t="s">
        <v>563</v>
      </c>
      <c r="E573" s="3" t="n">
        <v>124</v>
      </c>
      <c r="F573" s="4" t="n">
        <v>313.52</v>
      </c>
      <c r="G573" s="3" t="s">
        <v>8</v>
      </c>
      <c r="H573" s="4" t="n">
        <f aca="false">ROUND(E573*F573,2)</f>
        <v>38876.48</v>
      </c>
    </row>
    <row r="574" customFormat="false" ht="15" hidden="false" customHeight="false" outlineLevel="0" collapsed="false">
      <c r="A574" s="3" t="n">
        <v>573</v>
      </c>
      <c r="B574" s="3" t="n">
        <v>9</v>
      </c>
      <c r="C574" s="3" t="s">
        <v>75</v>
      </c>
      <c r="D574" s="3" t="s">
        <v>563</v>
      </c>
      <c r="E574" s="3" t="n">
        <v>3294</v>
      </c>
      <c r="F574" s="4" t="n">
        <v>218.34</v>
      </c>
      <c r="G574" s="3" t="s">
        <v>8</v>
      </c>
      <c r="H574" s="4" t="n">
        <f aca="false">ROUND(E574*F574,2)</f>
        <v>719211.96</v>
      </c>
    </row>
    <row r="575" customFormat="false" ht="15" hidden="false" customHeight="false" outlineLevel="0" collapsed="false">
      <c r="A575" s="3" t="n">
        <v>574</v>
      </c>
      <c r="B575" s="3" t="n">
        <v>1</v>
      </c>
      <c r="C575" s="3" t="s">
        <v>75</v>
      </c>
      <c r="D575" s="3" t="s">
        <v>562</v>
      </c>
      <c r="E575" s="3" t="n">
        <v>2730</v>
      </c>
      <c r="F575" s="4" t="n">
        <v>317.29</v>
      </c>
      <c r="G575" s="3" t="s">
        <v>8</v>
      </c>
      <c r="H575" s="4" t="n">
        <f aca="false">ROUND(E575*F575,2)</f>
        <v>866201.7</v>
      </c>
    </row>
    <row r="576" customFormat="false" ht="15" hidden="false" customHeight="false" outlineLevel="0" collapsed="false">
      <c r="A576" s="3" t="n">
        <v>575</v>
      </c>
      <c r="B576" s="3" t="n">
        <v>5</v>
      </c>
      <c r="C576" s="3" t="s">
        <v>75</v>
      </c>
      <c r="D576" s="3" t="s">
        <v>563</v>
      </c>
      <c r="E576" s="3" t="n">
        <v>3173</v>
      </c>
      <c r="F576" s="4" t="n">
        <v>352.14</v>
      </c>
      <c r="G576" s="3" t="s">
        <v>8</v>
      </c>
      <c r="H576" s="4" t="n">
        <f aca="false">ROUND(E576*F576,2)</f>
        <v>1117340.22</v>
      </c>
    </row>
    <row r="577" customFormat="false" ht="15" hidden="false" customHeight="false" outlineLevel="0" collapsed="false">
      <c r="A577" s="3" t="n">
        <v>576</v>
      </c>
      <c r="B577" s="3" t="n">
        <v>10</v>
      </c>
      <c r="C577" s="3" t="s">
        <v>75</v>
      </c>
      <c r="D577" s="3" t="s">
        <v>563</v>
      </c>
      <c r="E577" s="3" t="n">
        <v>4196</v>
      </c>
      <c r="F577" s="4" t="n">
        <v>45.7</v>
      </c>
      <c r="G577" s="3" t="s">
        <v>8</v>
      </c>
      <c r="H577" s="4" t="n">
        <f aca="false">ROUND(E577*F577,2)</f>
        <v>191757.2</v>
      </c>
    </row>
    <row r="578" customFormat="false" ht="15" hidden="false" customHeight="false" outlineLevel="0" collapsed="false">
      <c r="A578" s="3" t="n">
        <v>577</v>
      </c>
      <c r="B578" s="3" t="n">
        <v>14</v>
      </c>
      <c r="C578" s="3" t="s">
        <v>75</v>
      </c>
      <c r="D578" s="3" t="s">
        <v>563</v>
      </c>
      <c r="E578" s="3" t="n">
        <v>2819</v>
      </c>
      <c r="F578" s="4" t="n">
        <v>104.32</v>
      </c>
      <c r="G578" s="3" t="s">
        <v>41</v>
      </c>
      <c r="H578" s="4" t="n">
        <f aca="false">ROUND(E578*F578,2)</f>
        <v>294078.08</v>
      </c>
    </row>
    <row r="579" customFormat="false" ht="15" hidden="false" customHeight="false" outlineLevel="0" collapsed="false">
      <c r="A579" s="3" t="n">
        <v>578</v>
      </c>
      <c r="B579" s="3" t="n">
        <v>6</v>
      </c>
      <c r="C579" s="3" t="s">
        <v>75</v>
      </c>
      <c r="D579" s="3" t="s">
        <v>563</v>
      </c>
      <c r="E579" s="3" t="n">
        <v>2473</v>
      </c>
      <c r="F579" s="4" t="n">
        <v>273.94</v>
      </c>
      <c r="G579" s="3" t="s">
        <v>8</v>
      </c>
      <c r="H579" s="4" t="n">
        <f aca="false">ROUND(E579*F579,2)</f>
        <v>677453.62</v>
      </c>
    </row>
    <row r="580" customFormat="false" ht="15" hidden="false" customHeight="false" outlineLevel="0" collapsed="false">
      <c r="A580" s="3" t="n">
        <v>579</v>
      </c>
      <c r="B580" s="3" t="n">
        <v>6</v>
      </c>
      <c r="C580" s="3" t="s">
        <v>75</v>
      </c>
      <c r="D580" s="3" t="s">
        <v>563</v>
      </c>
      <c r="E580" s="3" t="n">
        <v>3302</v>
      </c>
      <c r="F580" s="4" t="n">
        <v>274.44</v>
      </c>
      <c r="G580" s="3" t="s">
        <v>8</v>
      </c>
      <c r="H580" s="4" t="n">
        <f aca="false">ROUND(E580*F580,2)</f>
        <v>906200.88</v>
      </c>
    </row>
    <row r="581" customFormat="false" ht="15" hidden="false" customHeight="false" outlineLevel="0" collapsed="false">
      <c r="A581" s="3" t="n">
        <v>580</v>
      </c>
      <c r="B581" s="3" t="n">
        <v>10</v>
      </c>
      <c r="C581" s="3" t="s">
        <v>75</v>
      </c>
      <c r="D581" s="3" t="s">
        <v>562</v>
      </c>
      <c r="E581" s="3" t="n">
        <v>4700</v>
      </c>
      <c r="F581" s="4" t="n">
        <v>45.69</v>
      </c>
      <c r="G581" s="3" t="s">
        <v>8</v>
      </c>
      <c r="H581" s="4" t="n">
        <f aca="false">ROUND(E581*F581,2)</f>
        <v>214743</v>
      </c>
    </row>
    <row r="582" customFormat="false" ht="15" hidden="false" customHeight="false" outlineLevel="0" collapsed="false">
      <c r="A582" s="3" t="n">
        <v>581</v>
      </c>
      <c r="B582" s="3" t="n">
        <v>8</v>
      </c>
      <c r="C582" s="3" t="s">
        <v>75</v>
      </c>
      <c r="D582" s="3" t="s">
        <v>562</v>
      </c>
      <c r="E582" s="3" t="n">
        <v>1118</v>
      </c>
      <c r="F582" s="4" t="n">
        <v>63.74</v>
      </c>
      <c r="G582" s="3" t="s">
        <v>8</v>
      </c>
      <c r="H582" s="4" t="n">
        <f aca="false">ROUND(E582*F582,2)</f>
        <v>71261.32</v>
      </c>
    </row>
    <row r="583" customFormat="false" ht="15" hidden="false" customHeight="false" outlineLevel="0" collapsed="false">
      <c r="A583" s="3" t="n">
        <v>582</v>
      </c>
      <c r="B583" s="3" t="n">
        <v>7</v>
      </c>
      <c r="C583" s="3" t="s">
        <v>75</v>
      </c>
      <c r="D583" s="3" t="s">
        <v>563</v>
      </c>
      <c r="E583" s="3" t="n">
        <v>2232</v>
      </c>
      <c r="F583" s="4" t="n">
        <v>362.68</v>
      </c>
      <c r="G583" s="3" t="s">
        <v>8</v>
      </c>
      <c r="H583" s="4" t="n">
        <f aca="false">ROUND(E583*F583,2)</f>
        <v>809501.76</v>
      </c>
    </row>
    <row r="584" customFormat="false" ht="15" hidden="false" customHeight="false" outlineLevel="0" collapsed="false">
      <c r="A584" s="3" t="n">
        <v>583</v>
      </c>
      <c r="B584" s="3" t="n">
        <v>11</v>
      </c>
      <c r="C584" s="3" t="s">
        <v>75</v>
      </c>
      <c r="D584" s="3" t="s">
        <v>562</v>
      </c>
      <c r="E584" s="3" t="n">
        <v>820</v>
      </c>
      <c r="F584" s="4" t="n">
        <v>118.78</v>
      </c>
      <c r="G584" s="3" t="s">
        <v>34</v>
      </c>
      <c r="H584" s="4" t="n">
        <f aca="false">ROUND(E584*F584,2)</f>
        <v>97399.6</v>
      </c>
    </row>
    <row r="585" customFormat="false" ht="15" hidden="false" customHeight="false" outlineLevel="0" collapsed="false">
      <c r="A585" s="3" t="n">
        <v>584</v>
      </c>
      <c r="B585" s="3" t="n">
        <v>13</v>
      </c>
      <c r="C585" s="3" t="s">
        <v>75</v>
      </c>
      <c r="D585" s="3" t="s">
        <v>563</v>
      </c>
      <c r="E585" s="3" t="n">
        <v>863</v>
      </c>
      <c r="F585" s="4" t="n">
        <v>51.75</v>
      </c>
      <c r="G585" s="3" t="s">
        <v>41</v>
      </c>
      <c r="H585" s="4" t="n">
        <f aca="false">ROUND(E585*F585,2)</f>
        <v>44660.25</v>
      </c>
    </row>
    <row r="586" customFormat="false" ht="15" hidden="false" customHeight="false" outlineLevel="0" collapsed="false">
      <c r="A586" s="3" t="n">
        <v>585</v>
      </c>
      <c r="B586" s="3" t="n">
        <v>3</v>
      </c>
      <c r="C586" s="3" t="s">
        <v>75</v>
      </c>
      <c r="D586" s="3" t="s">
        <v>563</v>
      </c>
      <c r="E586" s="3" t="n">
        <v>1921</v>
      </c>
      <c r="F586" s="4" t="n">
        <v>128.51</v>
      </c>
      <c r="G586" s="3" t="s">
        <v>8</v>
      </c>
      <c r="H586" s="4" t="n">
        <f aca="false">ROUND(E586*F586,2)</f>
        <v>246867.71</v>
      </c>
    </row>
    <row r="587" customFormat="false" ht="15" hidden="false" customHeight="false" outlineLevel="0" collapsed="false">
      <c r="A587" s="3" t="n">
        <v>586</v>
      </c>
      <c r="B587" s="3" t="n">
        <v>11</v>
      </c>
      <c r="C587" s="3" t="s">
        <v>75</v>
      </c>
      <c r="D587" s="3" t="s">
        <v>562</v>
      </c>
      <c r="E587" s="3" t="n">
        <v>1948</v>
      </c>
      <c r="F587" s="4" t="n">
        <v>118.99</v>
      </c>
      <c r="G587" s="3" t="s">
        <v>34</v>
      </c>
      <c r="H587" s="4" t="n">
        <f aca="false">ROUND(E587*F587,2)</f>
        <v>231792.52</v>
      </c>
    </row>
    <row r="588" customFormat="false" ht="15" hidden="false" customHeight="false" outlineLevel="0" collapsed="false">
      <c r="A588" s="3" t="n">
        <v>587</v>
      </c>
      <c r="B588" s="3" t="n">
        <v>13</v>
      </c>
      <c r="C588" s="3" t="s">
        <v>75</v>
      </c>
      <c r="D588" s="3" t="s">
        <v>562</v>
      </c>
      <c r="E588" s="3" t="n">
        <v>4404</v>
      </c>
      <c r="F588" s="4" t="n">
        <v>51.88</v>
      </c>
      <c r="G588" s="3" t="s">
        <v>41</v>
      </c>
      <c r="H588" s="4" t="n">
        <f aca="false">ROUND(E588*F588,2)</f>
        <v>228479.52</v>
      </c>
    </row>
    <row r="589" customFormat="false" ht="15" hidden="false" customHeight="false" outlineLevel="0" collapsed="false">
      <c r="A589" s="3" t="n">
        <v>588</v>
      </c>
      <c r="B589" s="3" t="n">
        <v>10</v>
      </c>
      <c r="C589" s="3" t="s">
        <v>75</v>
      </c>
      <c r="D589" s="3" t="s">
        <v>563</v>
      </c>
      <c r="E589" s="3" t="n">
        <v>1139</v>
      </c>
      <c r="F589" s="4" t="n">
        <v>45.57</v>
      </c>
      <c r="G589" s="3" t="s">
        <v>8</v>
      </c>
      <c r="H589" s="4" t="n">
        <f aca="false">ROUND(E589*F589,2)</f>
        <v>51904.23</v>
      </c>
    </row>
    <row r="590" customFormat="false" ht="15" hidden="false" customHeight="false" outlineLevel="0" collapsed="false">
      <c r="A590" s="3" t="n">
        <v>589</v>
      </c>
      <c r="B590" s="3" t="n">
        <v>11</v>
      </c>
      <c r="C590" s="3" t="s">
        <v>75</v>
      </c>
      <c r="D590" s="3" t="s">
        <v>563</v>
      </c>
      <c r="E590" s="3" t="n">
        <v>3476</v>
      </c>
      <c r="F590" s="4" t="n">
        <v>119.02</v>
      </c>
      <c r="G590" s="3" t="s">
        <v>34</v>
      </c>
      <c r="H590" s="4" t="n">
        <f aca="false">ROUND(E590*F590,2)</f>
        <v>413713.52</v>
      </c>
    </row>
    <row r="591" customFormat="false" ht="15" hidden="false" customHeight="false" outlineLevel="0" collapsed="false">
      <c r="A591" s="3" t="n">
        <v>590</v>
      </c>
      <c r="B591" s="3" t="n">
        <v>12</v>
      </c>
      <c r="C591" s="3" t="s">
        <v>75</v>
      </c>
      <c r="D591" s="3" t="s">
        <v>563</v>
      </c>
      <c r="E591" s="3" t="n">
        <v>1539</v>
      </c>
      <c r="F591" s="4" t="n">
        <v>222.79</v>
      </c>
      <c r="G591" s="3" t="s">
        <v>38</v>
      </c>
      <c r="H591" s="4" t="n">
        <f aca="false">ROUND(E591*F591,2)</f>
        <v>342873.81</v>
      </c>
    </row>
    <row r="592" customFormat="false" ht="15" hidden="false" customHeight="false" outlineLevel="0" collapsed="false">
      <c r="A592" s="3" t="n">
        <v>591</v>
      </c>
      <c r="B592" s="3" t="n">
        <v>15</v>
      </c>
      <c r="C592" s="3" t="s">
        <v>75</v>
      </c>
      <c r="D592" s="3" t="s">
        <v>563</v>
      </c>
      <c r="E592" s="3" t="n">
        <v>721</v>
      </c>
      <c r="F592" s="4" t="n">
        <v>264.22</v>
      </c>
      <c r="G592" s="3" t="s">
        <v>46</v>
      </c>
      <c r="H592" s="4" t="n">
        <f aca="false">ROUND(E592*F592,2)</f>
        <v>190502.62</v>
      </c>
    </row>
    <row r="593" customFormat="false" ht="15" hidden="false" customHeight="false" outlineLevel="0" collapsed="false">
      <c r="A593" s="3" t="n">
        <v>592</v>
      </c>
      <c r="B593" s="3" t="n">
        <v>6</v>
      </c>
      <c r="C593" s="3" t="s">
        <v>75</v>
      </c>
      <c r="D593" s="3" t="s">
        <v>563</v>
      </c>
      <c r="E593" s="3" t="n">
        <v>3065</v>
      </c>
      <c r="F593" s="4" t="n">
        <v>274.52</v>
      </c>
      <c r="G593" s="3" t="s">
        <v>8</v>
      </c>
      <c r="H593" s="4" t="n">
        <f aca="false">ROUND(E593*F593,2)</f>
        <v>841403.8</v>
      </c>
    </row>
    <row r="594" customFormat="false" ht="15" hidden="false" customHeight="false" outlineLevel="0" collapsed="false">
      <c r="A594" s="3" t="n">
        <v>593</v>
      </c>
      <c r="B594" s="3" t="n">
        <v>11</v>
      </c>
      <c r="C594" s="3" t="s">
        <v>75</v>
      </c>
      <c r="D594" s="3" t="s">
        <v>562</v>
      </c>
      <c r="E594" s="3" t="n">
        <v>4593</v>
      </c>
      <c r="F594" s="4" t="n">
        <v>119.21</v>
      </c>
      <c r="G594" s="3" t="s">
        <v>34</v>
      </c>
      <c r="H594" s="4" t="n">
        <f aca="false">ROUND(E594*F594,2)</f>
        <v>547531.53</v>
      </c>
    </row>
    <row r="595" customFormat="false" ht="15" hidden="false" customHeight="false" outlineLevel="0" collapsed="false">
      <c r="A595" s="3" t="n">
        <v>594</v>
      </c>
      <c r="B595" s="3" t="n">
        <v>4</v>
      </c>
      <c r="C595" s="3" t="s">
        <v>75</v>
      </c>
      <c r="D595" s="3" t="s">
        <v>563</v>
      </c>
      <c r="E595" s="3" t="n">
        <v>658</v>
      </c>
      <c r="F595" s="4" t="n">
        <v>121.41</v>
      </c>
      <c r="G595" s="3" t="s">
        <v>8</v>
      </c>
      <c r="H595" s="4" t="n">
        <f aca="false">ROUND(E595*F595,2)</f>
        <v>79887.78</v>
      </c>
    </row>
    <row r="596" customFormat="false" ht="15" hidden="false" customHeight="false" outlineLevel="0" collapsed="false">
      <c r="A596" s="3" t="n">
        <v>595</v>
      </c>
      <c r="B596" s="3" t="n">
        <v>14</v>
      </c>
      <c r="C596" s="3" t="s">
        <v>75</v>
      </c>
      <c r="D596" s="3" t="s">
        <v>562</v>
      </c>
      <c r="E596" s="3" t="n">
        <v>3372</v>
      </c>
      <c r="F596" s="4" t="n">
        <v>104.02</v>
      </c>
      <c r="G596" s="3" t="s">
        <v>41</v>
      </c>
      <c r="H596" s="4" t="n">
        <f aca="false">ROUND(E596*F596,2)</f>
        <v>350755.44</v>
      </c>
    </row>
    <row r="597" customFormat="false" ht="15" hidden="false" customHeight="false" outlineLevel="0" collapsed="false">
      <c r="A597" s="3" t="n">
        <v>596</v>
      </c>
      <c r="B597" s="3" t="n">
        <v>4</v>
      </c>
      <c r="C597" s="3" t="s">
        <v>75</v>
      </c>
      <c r="D597" s="3" t="s">
        <v>563</v>
      </c>
      <c r="E597" s="3" t="n">
        <v>43</v>
      </c>
      <c r="F597" s="4" t="n">
        <v>121.37</v>
      </c>
      <c r="G597" s="3" t="s">
        <v>8</v>
      </c>
      <c r="H597" s="4" t="n">
        <f aca="false">ROUND(E597*F597,2)</f>
        <v>5218.91</v>
      </c>
    </row>
    <row r="598" customFormat="false" ht="15" hidden="false" customHeight="false" outlineLevel="0" collapsed="false">
      <c r="A598" s="3" t="n">
        <v>597</v>
      </c>
      <c r="B598" s="3" t="n">
        <v>1</v>
      </c>
      <c r="C598" s="3" t="s">
        <v>75</v>
      </c>
      <c r="D598" s="3" t="s">
        <v>562</v>
      </c>
      <c r="E598" s="3" t="n">
        <v>642</v>
      </c>
      <c r="F598" s="4" t="n">
        <v>316.73</v>
      </c>
      <c r="G598" s="3" t="s">
        <v>8</v>
      </c>
      <c r="H598" s="4" t="n">
        <f aca="false">ROUND(E598*F598,2)</f>
        <v>203340.66</v>
      </c>
    </row>
    <row r="599" customFormat="false" ht="15" hidden="false" customHeight="false" outlineLevel="0" collapsed="false">
      <c r="A599" s="3" t="n">
        <v>598</v>
      </c>
      <c r="B599" s="3" t="n">
        <v>7</v>
      </c>
      <c r="C599" s="3" t="s">
        <v>75</v>
      </c>
      <c r="D599" s="3" t="s">
        <v>563</v>
      </c>
      <c r="E599" s="3" t="n">
        <v>2347</v>
      </c>
      <c r="F599" s="4" t="n">
        <v>364.46</v>
      </c>
      <c r="G599" s="3" t="s">
        <v>8</v>
      </c>
      <c r="H599" s="4" t="n">
        <f aca="false">ROUND(E599*F599,2)</f>
        <v>855387.62</v>
      </c>
    </row>
    <row r="600" customFormat="false" ht="15" hidden="false" customHeight="false" outlineLevel="0" collapsed="false">
      <c r="A600" s="3" t="n">
        <v>599</v>
      </c>
      <c r="B600" s="3" t="n">
        <v>11</v>
      </c>
      <c r="C600" s="3" t="s">
        <v>75</v>
      </c>
      <c r="D600" s="3" t="s">
        <v>562</v>
      </c>
      <c r="E600" s="3" t="n">
        <v>4806</v>
      </c>
      <c r="F600" s="4" t="n">
        <v>119.12</v>
      </c>
      <c r="G600" s="3" t="s">
        <v>34</v>
      </c>
      <c r="H600" s="4" t="n">
        <f aca="false">ROUND(E600*F600,2)</f>
        <v>572490.72</v>
      </c>
    </row>
    <row r="601" customFormat="false" ht="15" hidden="false" customHeight="false" outlineLevel="0" collapsed="false">
      <c r="A601" s="3" t="n">
        <v>600</v>
      </c>
      <c r="B601" s="3" t="n">
        <v>2</v>
      </c>
      <c r="C601" s="3" t="s">
        <v>75</v>
      </c>
      <c r="D601" s="3" t="s">
        <v>563</v>
      </c>
      <c r="E601" s="3" t="n">
        <v>4965</v>
      </c>
      <c r="F601" s="4" t="n">
        <v>56.04</v>
      </c>
      <c r="G601" s="3" t="s">
        <v>8</v>
      </c>
      <c r="H601" s="4" t="n">
        <f aca="false">ROUND(E601*F601,2)</f>
        <v>278238.6</v>
      </c>
    </row>
    <row r="602" customFormat="false" ht="15" hidden="false" customHeight="false" outlineLevel="0" collapsed="false">
      <c r="A602" s="3" t="n">
        <v>601</v>
      </c>
      <c r="B602" s="3" t="n">
        <v>10</v>
      </c>
      <c r="C602" s="3" t="s">
        <v>75</v>
      </c>
      <c r="D602" s="3" t="s">
        <v>562</v>
      </c>
      <c r="E602" s="3" t="n">
        <v>62</v>
      </c>
      <c r="F602" s="4" t="n">
        <v>45.54</v>
      </c>
      <c r="G602" s="3" t="s">
        <v>8</v>
      </c>
      <c r="H602" s="4" t="n">
        <f aca="false">ROUND(E602*F602,2)</f>
        <v>2823.48</v>
      </c>
    </row>
    <row r="603" customFormat="false" ht="15" hidden="false" customHeight="false" outlineLevel="0" collapsed="false">
      <c r="A603" s="3" t="n">
        <v>602</v>
      </c>
      <c r="B603" s="3" t="n">
        <v>2</v>
      </c>
      <c r="C603" s="3" t="s">
        <v>75</v>
      </c>
      <c r="D603" s="3" t="s">
        <v>563</v>
      </c>
      <c r="E603" s="3" t="n">
        <v>3223</v>
      </c>
      <c r="F603" s="4" t="n">
        <v>55.89</v>
      </c>
      <c r="G603" s="3" t="s">
        <v>8</v>
      </c>
      <c r="H603" s="4" t="n">
        <f aca="false">ROUND(E603*F603,2)</f>
        <v>180133.47</v>
      </c>
    </row>
    <row r="604" customFormat="false" ht="15" hidden="false" customHeight="false" outlineLevel="0" collapsed="false">
      <c r="A604" s="3" t="n">
        <v>603</v>
      </c>
      <c r="B604" s="3" t="n">
        <v>11</v>
      </c>
      <c r="C604" s="3" t="s">
        <v>75</v>
      </c>
      <c r="D604" s="3" t="s">
        <v>563</v>
      </c>
      <c r="E604" s="3" t="n">
        <v>2540</v>
      </c>
      <c r="F604" s="4" t="n">
        <v>118.8</v>
      </c>
      <c r="G604" s="3" t="s">
        <v>34</v>
      </c>
      <c r="H604" s="4" t="n">
        <f aca="false">ROUND(E604*F604,2)</f>
        <v>301752</v>
      </c>
    </row>
    <row r="605" customFormat="false" ht="15" hidden="false" customHeight="false" outlineLevel="0" collapsed="false">
      <c r="A605" s="3" t="n">
        <v>604</v>
      </c>
      <c r="B605" s="3" t="n">
        <v>5</v>
      </c>
      <c r="C605" s="3" t="s">
        <v>75</v>
      </c>
      <c r="D605" s="3" t="s">
        <v>562</v>
      </c>
      <c r="E605" s="3" t="n">
        <v>327</v>
      </c>
      <c r="F605" s="4" t="n">
        <v>351.96</v>
      </c>
      <c r="G605" s="3" t="s">
        <v>8</v>
      </c>
      <c r="H605" s="4" t="n">
        <f aca="false">ROUND(E605*F605,2)</f>
        <v>115090.92</v>
      </c>
    </row>
    <row r="606" customFormat="false" ht="15" hidden="false" customHeight="false" outlineLevel="0" collapsed="false">
      <c r="A606" s="3" t="n">
        <v>605</v>
      </c>
      <c r="B606" s="3" t="n">
        <v>8</v>
      </c>
      <c r="C606" s="3" t="s">
        <v>75</v>
      </c>
      <c r="D606" s="3" t="s">
        <v>563</v>
      </c>
      <c r="E606" s="3" t="n">
        <v>3287</v>
      </c>
      <c r="F606" s="4" t="n">
        <v>63.42</v>
      </c>
      <c r="G606" s="3" t="s">
        <v>8</v>
      </c>
      <c r="H606" s="4" t="n">
        <f aca="false">ROUND(E606*F606,2)</f>
        <v>208461.54</v>
      </c>
    </row>
    <row r="607" customFormat="false" ht="15" hidden="false" customHeight="false" outlineLevel="0" collapsed="false">
      <c r="A607" s="3" t="n">
        <v>606</v>
      </c>
      <c r="B607" s="3" t="n">
        <v>12</v>
      </c>
      <c r="C607" s="3" t="s">
        <v>75</v>
      </c>
      <c r="D607" s="3" t="s">
        <v>563</v>
      </c>
      <c r="E607" s="3" t="n">
        <v>2452</v>
      </c>
      <c r="F607" s="4" t="n">
        <v>223.19</v>
      </c>
      <c r="G607" s="3" t="s">
        <v>38</v>
      </c>
      <c r="H607" s="4" t="n">
        <f aca="false">ROUND(E607*F607,2)</f>
        <v>547261.88</v>
      </c>
    </row>
    <row r="608" customFormat="false" ht="15" hidden="false" customHeight="false" outlineLevel="0" collapsed="false">
      <c r="A608" s="3" t="n">
        <v>607</v>
      </c>
      <c r="B608" s="3" t="n">
        <v>12</v>
      </c>
      <c r="C608" s="3" t="s">
        <v>76</v>
      </c>
      <c r="D608" s="3" t="s">
        <v>562</v>
      </c>
      <c r="E608" s="3" t="n">
        <v>44</v>
      </c>
      <c r="F608" s="4" t="n">
        <v>222.85</v>
      </c>
      <c r="G608" s="3" t="s">
        <v>38</v>
      </c>
      <c r="H608" s="4" t="n">
        <f aca="false">ROUND(E608*F608,2)</f>
        <v>9805.4</v>
      </c>
    </row>
    <row r="609" customFormat="false" ht="15" hidden="false" customHeight="false" outlineLevel="0" collapsed="false">
      <c r="A609" s="3" t="n">
        <v>608</v>
      </c>
      <c r="B609" s="3" t="n">
        <v>6</v>
      </c>
      <c r="C609" s="3" t="s">
        <v>76</v>
      </c>
      <c r="D609" s="3" t="s">
        <v>562</v>
      </c>
      <c r="E609" s="3" t="n">
        <v>1079</v>
      </c>
      <c r="F609" s="4" t="n">
        <v>266.25</v>
      </c>
      <c r="G609" s="3" t="s">
        <v>8</v>
      </c>
      <c r="H609" s="4" t="n">
        <f aca="false">ROUND(E609*F609,2)</f>
        <v>287283.75</v>
      </c>
    </row>
    <row r="610" customFormat="false" ht="15" hidden="false" customHeight="false" outlineLevel="0" collapsed="false">
      <c r="A610" s="3" t="n">
        <v>609</v>
      </c>
      <c r="B610" s="3" t="n">
        <v>11</v>
      </c>
      <c r="C610" s="3" t="s">
        <v>76</v>
      </c>
      <c r="D610" s="3" t="s">
        <v>563</v>
      </c>
      <c r="E610" s="3" t="n">
        <v>1627</v>
      </c>
      <c r="F610" s="4" t="n">
        <v>118.82</v>
      </c>
      <c r="G610" s="3" t="s">
        <v>34</v>
      </c>
      <c r="H610" s="4" t="n">
        <f aca="false">ROUND(E610*F610,2)</f>
        <v>193320.14</v>
      </c>
    </row>
    <row r="611" customFormat="false" ht="15" hidden="false" customHeight="false" outlineLevel="0" collapsed="false">
      <c r="A611" s="3" t="n">
        <v>610</v>
      </c>
      <c r="B611" s="3" t="n">
        <v>13</v>
      </c>
      <c r="C611" s="3" t="s">
        <v>76</v>
      </c>
      <c r="D611" s="3" t="s">
        <v>562</v>
      </c>
      <c r="E611" s="3" t="n">
        <v>1303</v>
      </c>
      <c r="F611" s="4" t="n">
        <v>51.46</v>
      </c>
      <c r="G611" s="3" t="s">
        <v>41</v>
      </c>
      <c r="H611" s="4" t="n">
        <f aca="false">ROUND(E611*F611,2)</f>
        <v>67052.38</v>
      </c>
    </row>
    <row r="612" customFormat="false" ht="15" hidden="false" customHeight="false" outlineLevel="0" collapsed="false">
      <c r="A612" s="3" t="n">
        <v>611</v>
      </c>
      <c r="B612" s="3" t="n">
        <v>7</v>
      </c>
      <c r="C612" s="3" t="s">
        <v>76</v>
      </c>
      <c r="D612" s="3" t="s">
        <v>563</v>
      </c>
      <c r="E612" s="3" t="n">
        <v>3285</v>
      </c>
      <c r="F612" s="4" t="n">
        <v>362.94</v>
      </c>
      <c r="G612" s="3" t="s">
        <v>8</v>
      </c>
      <c r="H612" s="4" t="n">
        <f aca="false">ROUND(E612*F612,2)</f>
        <v>1192257.9</v>
      </c>
    </row>
    <row r="613" customFormat="false" ht="15" hidden="false" customHeight="false" outlineLevel="0" collapsed="false">
      <c r="A613" s="3" t="n">
        <v>612</v>
      </c>
      <c r="B613" s="3" t="n">
        <v>2</v>
      </c>
      <c r="C613" s="3" t="s">
        <v>76</v>
      </c>
      <c r="D613" s="3" t="s">
        <v>562</v>
      </c>
      <c r="E613" s="3" t="n">
        <v>3675</v>
      </c>
      <c r="F613" s="4" t="n">
        <v>54.97</v>
      </c>
      <c r="G613" s="3" t="s">
        <v>8</v>
      </c>
      <c r="H613" s="4" t="n">
        <f aca="false">ROUND(E613*F613,2)</f>
        <v>202014.75</v>
      </c>
    </row>
    <row r="614" customFormat="false" ht="15" hidden="false" customHeight="false" outlineLevel="0" collapsed="false">
      <c r="A614" s="3" t="n">
        <v>613</v>
      </c>
      <c r="B614" s="3" t="n">
        <v>9</v>
      </c>
      <c r="C614" s="3" t="s">
        <v>76</v>
      </c>
      <c r="D614" s="3" t="s">
        <v>563</v>
      </c>
      <c r="E614" s="3" t="n">
        <v>548</v>
      </c>
      <c r="F614" s="4" t="n">
        <v>222.41</v>
      </c>
      <c r="G614" s="3" t="s">
        <v>8</v>
      </c>
      <c r="H614" s="4" t="n">
        <f aca="false">ROUND(E614*F614,2)</f>
        <v>121880.68</v>
      </c>
    </row>
    <row r="615" customFormat="false" ht="15" hidden="false" customHeight="false" outlineLevel="0" collapsed="false">
      <c r="A615" s="3" t="n">
        <v>614</v>
      </c>
      <c r="B615" s="3" t="n">
        <v>14</v>
      </c>
      <c r="C615" s="3" t="s">
        <v>76</v>
      </c>
      <c r="D615" s="3" t="s">
        <v>563</v>
      </c>
      <c r="E615" s="3" t="n">
        <v>773</v>
      </c>
      <c r="F615" s="4" t="n">
        <v>103.91</v>
      </c>
      <c r="G615" s="3" t="s">
        <v>41</v>
      </c>
      <c r="H615" s="4" t="n">
        <f aca="false">ROUND(E615*F615,2)</f>
        <v>80322.43</v>
      </c>
    </row>
    <row r="616" customFormat="false" ht="15" hidden="false" customHeight="false" outlineLevel="0" collapsed="false">
      <c r="A616" s="3" t="n">
        <v>615</v>
      </c>
      <c r="B616" s="3" t="n">
        <v>15</v>
      </c>
      <c r="C616" s="3" t="s">
        <v>76</v>
      </c>
      <c r="D616" s="3" t="s">
        <v>563</v>
      </c>
      <c r="E616" s="3" t="n">
        <v>17</v>
      </c>
      <c r="F616" s="4" t="n">
        <v>265.44</v>
      </c>
      <c r="G616" s="3" t="s">
        <v>46</v>
      </c>
      <c r="H616" s="4" t="n">
        <f aca="false">ROUND(E616*F616,2)</f>
        <v>4512.48</v>
      </c>
    </row>
    <row r="617" customFormat="false" ht="15" hidden="false" customHeight="false" outlineLevel="0" collapsed="false">
      <c r="A617" s="3" t="n">
        <v>616</v>
      </c>
      <c r="B617" s="3" t="n">
        <v>6</v>
      </c>
      <c r="C617" s="3" t="s">
        <v>76</v>
      </c>
      <c r="D617" s="3" t="s">
        <v>562</v>
      </c>
      <c r="E617" s="3" t="n">
        <v>193</v>
      </c>
      <c r="F617" s="4" t="n">
        <v>266.36</v>
      </c>
      <c r="G617" s="3" t="s">
        <v>8</v>
      </c>
      <c r="H617" s="4" t="n">
        <f aca="false">ROUND(E617*F617,2)</f>
        <v>51407.48</v>
      </c>
    </row>
    <row r="618" customFormat="false" ht="15" hidden="false" customHeight="false" outlineLevel="0" collapsed="false">
      <c r="A618" s="3" t="n">
        <v>617</v>
      </c>
      <c r="B618" s="3" t="n">
        <v>3</v>
      </c>
      <c r="C618" s="3" t="s">
        <v>76</v>
      </c>
      <c r="D618" s="3" t="s">
        <v>562</v>
      </c>
      <c r="E618" s="3" t="n">
        <v>3765</v>
      </c>
      <c r="F618" s="4" t="n">
        <v>129.66</v>
      </c>
      <c r="G618" s="3" t="s">
        <v>8</v>
      </c>
      <c r="H618" s="4" t="n">
        <f aca="false">ROUND(E618*F618,2)</f>
        <v>488169.9</v>
      </c>
    </row>
    <row r="619" customFormat="false" ht="15" hidden="false" customHeight="false" outlineLevel="0" collapsed="false">
      <c r="A619" s="3" t="n">
        <v>618</v>
      </c>
      <c r="B619" s="3" t="n">
        <v>15</v>
      </c>
      <c r="C619" s="3" t="s">
        <v>76</v>
      </c>
      <c r="D619" s="3" t="s">
        <v>563</v>
      </c>
      <c r="E619" s="3" t="n">
        <v>2018</v>
      </c>
      <c r="F619" s="4" t="n">
        <v>264.92</v>
      </c>
      <c r="G619" s="3" t="s">
        <v>46</v>
      </c>
      <c r="H619" s="4" t="n">
        <f aca="false">ROUND(E619*F619,2)</f>
        <v>534608.56</v>
      </c>
    </row>
    <row r="620" customFormat="false" ht="15" hidden="false" customHeight="false" outlineLevel="0" collapsed="false">
      <c r="A620" s="3" t="n">
        <v>619</v>
      </c>
      <c r="B620" s="3" t="n">
        <v>10</v>
      </c>
      <c r="C620" s="3" t="s">
        <v>76</v>
      </c>
      <c r="D620" s="3" t="s">
        <v>563</v>
      </c>
      <c r="E620" s="3" t="n">
        <v>3400</v>
      </c>
      <c r="F620" s="4" t="n">
        <v>45.67</v>
      </c>
      <c r="G620" s="3" t="s">
        <v>8</v>
      </c>
      <c r="H620" s="4" t="n">
        <f aca="false">ROUND(E620*F620,2)</f>
        <v>155278</v>
      </c>
    </row>
    <row r="621" customFormat="false" ht="15" hidden="false" customHeight="false" outlineLevel="0" collapsed="false">
      <c r="A621" s="3" t="n">
        <v>620</v>
      </c>
      <c r="B621" s="3" t="n">
        <v>15</v>
      </c>
      <c r="C621" s="3" t="s">
        <v>76</v>
      </c>
      <c r="D621" s="3" t="s">
        <v>563</v>
      </c>
      <c r="E621" s="3" t="n">
        <v>2927</v>
      </c>
      <c r="F621" s="4" t="n">
        <v>264.52</v>
      </c>
      <c r="G621" s="3" t="s">
        <v>46</v>
      </c>
      <c r="H621" s="4" t="n">
        <f aca="false">ROUND(E621*F621,2)</f>
        <v>774250.04</v>
      </c>
    </row>
    <row r="622" customFormat="false" ht="15" hidden="false" customHeight="false" outlineLevel="0" collapsed="false">
      <c r="A622" s="3" t="n">
        <v>621</v>
      </c>
      <c r="B622" s="3" t="n">
        <v>6</v>
      </c>
      <c r="C622" s="3" t="s">
        <v>76</v>
      </c>
      <c r="D622" s="3" t="s">
        <v>562</v>
      </c>
      <c r="E622" s="3" t="n">
        <v>2340</v>
      </c>
      <c r="F622" s="4" t="n">
        <v>266.51</v>
      </c>
      <c r="G622" s="3" t="s">
        <v>8</v>
      </c>
      <c r="H622" s="4" t="n">
        <f aca="false">ROUND(E622*F622,2)</f>
        <v>623633.4</v>
      </c>
    </row>
    <row r="623" customFormat="false" ht="15" hidden="false" customHeight="false" outlineLevel="0" collapsed="false">
      <c r="A623" s="3" t="n">
        <v>622</v>
      </c>
      <c r="B623" s="3" t="n">
        <v>8</v>
      </c>
      <c r="C623" s="3" t="s">
        <v>76</v>
      </c>
      <c r="D623" s="3" t="s">
        <v>563</v>
      </c>
      <c r="E623" s="3" t="n">
        <v>661</v>
      </c>
      <c r="F623" s="4" t="n">
        <v>63.64</v>
      </c>
      <c r="G623" s="3" t="s">
        <v>8</v>
      </c>
      <c r="H623" s="4" t="n">
        <f aca="false">ROUND(E623*F623,2)</f>
        <v>42066.04</v>
      </c>
    </row>
    <row r="624" customFormat="false" ht="15" hidden="false" customHeight="false" outlineLevel="0" collapsed="false">
      <c r="A624" s="3" t="n">
        <v>623</v>
      </c>
      <c r="B624" s="3" t="n">
        <v>7</v>
      </c>
      <c r="C624" s="3" t="s">
        <v>76</v>
      </c>
      <c r="D624" s="3" t="s">
        <v>562</v>
      </c>
      <c r="E624" s="3" t="n">
        <v>1295</v>
      </c>
      <c r="F624" s="4" t="n">
        <v>362.81</v>
      </c>
      <c r="G624" s="3" t="s">
        <v>8</v>
      </c>
      <c r="H624" s="4" t="n">
        <f aca="false">ROUND(E624*F624,2)</f>
        <v>469838.95</v>
      </c>
    </row>
    <row r="625" customFormat="false" ht="15" hidden="false" customHeight="false" outlineLevel="0" collapsed="false">
      <c r="A625" s="3" t="n">
        <v>624</v>
      </c>
      <c r="B625" s="3" t="n">
        <v>12</v>
      </c>
      <c r="C625" s="3" t="s">
        <v>76</v>
      </c>
      <c r="D625" s="3" t="s">
        <v>563</v>
      </c>
      <c r="E625" s="3" t="n">
        <v>1584</v>
      </c>
      <c r="F625" s="4" t="n">
        <v>222.59</v>
      </c>
      <c r="G625" s="3" t="s">
        <v>38</v>
      </c>
      <c r="H625" s="4" t="n">
        <f aca="false">ROUND(E625*F625,2)</f>
        <v>352582.56</v>
      </c>
    </row>
    <row r="626" customFormat="false" ht="15" hidden="false" customHeight="false" outlineLevel="0" collapsed="false">
      <c r="A626" s="3" t="n">
        <v>625</v>
      </c>
      <c r="B626" s="3" t="n">
        <v>15</v>
      </c>
      <c r="C626" s="3" t="s">
        <v>76</v>
      </c>
      <c r="D626" s="3" t="s">
        <v>563</v>
      </c>
      <c r="E626" s="3" t="n">
        <v>2822</v>
      </c>
      <c r="F626" s="4" t="n">
        <v>265</v>
      </c>
      <c r="G626" s="3" t="s">
        <v>46</v>
      </c>
      <c r="H626" s="4" t="n">
        <f aca="false">ROUND(E626*F626,2)</f>
        <v>747830</v>
      </c>
    </row>
    <row r="627" customFormat="false" ht="15" hidden="false" customHeight="false" outlineLevel="0" collapsed="false">
      <c r="A627" s="3" t="n">
        <v>626</v>
      </c>
      <c r="B627" s="3" t="n">
        <v>11</v>
      </c>
      <c r="C627" s="3" t="s">
        <v>76</v>
      </c>
      <c r="D627" s="3" t="s">
        <v>563</v>
      </c>
      <c r="E627" s="3" t="n">
        <v>2602</v>
      </c>
      <c r="F627" s="4" t="n">
        <v>119.19</v>
      </c>
      <c r="G627" s="3" t="s">
        <v>34</v>
      </c>
      <c r="H627" s="4" t="n">
        <f aca="false">ROUND(E627*F627,2)</f>
        <v>310132.38</v>
      </c>
    </row>
    <row r="628" customFormat="false" ht="15" hidden="false" customHeight="false" outlineLevel="0" collapsed="false">
      <c r="A628" s="3" t="n">
        <v>627</v>
      </c>
      <c r="B628" s="3" t="n">
        <v>12</v>
      </c>
      <c r="C628" s="3" t="s">
        <v>76</v>
      </c>
      <c r="D628" s="3" t="s">
        <v>562</v>
      </c>
      <c r="E628" s="3" t="n">
        <v>496</v>
      </c>
      <c r="F628" s="4" t="n">
        <v>221.98</v>
      </c>
      <c r="G628" s="3" t="s">
        <v>38</v>
      </c>
      <c r="H628" s="4" t="n">
        <f aca="false">ROUND(E628*F628,2)</f>
        <v>110102.08</v>
      </c>
    </row>
    <row r="629" customFormat="false" ht="15" hidden="false" customHeight="false" outlineLevel="0" collapsed="false">
      <c r="A629" s="3" t="n">
        <v>628</v>
      </c>
      <c r="B629" s="3" t="n">
        <v>2</v>
      </c>
      <c r="C629" s="3" t="s">
        <v>76</v>
      </c>
      <c r="D629" s="3" t="s">
        <v>563</v>
      </c>
      <c r="E629" s="3" t="n">
        <v>2657</v>
      </c>
      <c r="F629" s="4" t="n">
        <v>55.01</v>
      </c>
      <c r="G629" s="3" t="s">
        <v>8</v>
      </c>
      <c r="H629" s="4" t="n">
        <f aca="false">ROUND(E629*F629,2)</f>
        <v>146161.57</v>
      </c>
    </row>
    <row r="630" customFormat="false" ht="15" hidden="false" customHeight="false" outlineLevel="0" collapsed="false">
      <c r="A630" s="3" t="n">
        <v>629</v>
      </c>
      <c r="B630" s="3" t="n">
        <v>13</v>
      </c>
      <c r="C630" s="3" t="s">
        <v>76</v>
      </c>
      <c r="D630" s="3" t="s">
        <v>562</v>
      </c>
      <c r="E630" s="3" t="n">
        <v>1881</v>
      </c>
      <c r="F630" s="4" t="n">
        <v>51.44</v>
      </c>
      <c r="G630" s="3" t="s">
        <v>41</v>
      </c>
      <c r="H630" s="4" t="n">
        <f aca="false">ROUND(E630*F630,2)</f>
        <v>96758.64</v>
      </c>
    </row>
    <row r="631" customFormat="false" ht="15" hidden="false" customHeight="false" outlineLevel="0" collapsed="false">
      <c r="A631" s="3" t="n">
        <v>630</v>
      </c>
      <c r="B631" s="3" t="n">
        <v>14</v>
      </c>
      <c r="C631" s="3" t="s">
        <v>76</v>
      </c>
      <c r="D631" s="3" t="s">
        <v>562</v>
      </c>
      <c r="E631" s="3" t="n">
        <v>3281</v>
      </c>
      <c r="F631" s="4" t="n">
        <v>104.35</v>
      </c>
      <c r="G631" s="3" t="s">
        <v>41</v>
      </c>
      <c r="H631" s="4" t="n">
        <f aca="false">ROUND(E631*F631,2)</f>
        <v>342372.35</v>
      </c>
    </row>
    <row r="632" customFormat="false" ht="15" hidden="false" customHeight="false" outlineLevel="0" collapsed="false">
      <c r="A632" s="3" t="n">
        <v>631</v>
      </c>
      <c r="B632" s="3" t="n">
        <v>5</v>
      </c>
      <c r="C632" s="3" t="s">
        <v>76</v>
      </c>
      <c r="D632" s="3" t="s">
        <v>562</v>
      </c>
      <c r="E632" s="3" t="n">
        <v>177</v>
      </c>
      <c r="F632" s="4" t="n">
        <v>349.18</v>
      </c>
      <c r="G632" s="3" t="s">
        <v>8</v>
      </c>
      <c r="H632" s="4" t="n">
        <f aca="false">ROUND(E632*F632,2)</f>
        <v>61804.86</v>
      </c>
    </row>
    <row r="633" customFormat="false" ht="15" hidden="false" customHeight="false" outlineLevel="0" collapsed="false">
      <c r="A633" s="3" t="n">
        <v>632</v>
      </c>
      <c r="B633" s="3" t="n">
        <v>4</v>
      </c>
      <c r="C633" s="3" t="s">
        <v>76</v>
      </c>
      <c r="D633" s="3" t="s">
        <v>562</v>
      </c>
      <c r="E633" s="3" t="n">
        <v>4950</v>
      </c>
      <c r="F633" s="4" t="n">
        <v>117.04</v>
      </c>
      <c r="G633" s="3" t="s">
        <v>8</v>
      </c>
      <c r="H633" s="4" t="n">
        <f aca="false">ROUND(E633*F633,2)</f>
        <v>579348</v>
      </c>
    </row>
    <row r="634" customFormat="false" ht="15" hidden="false" customHeight="false" outlineLevel="0" collapsed="false">
      <c r="A634" s="3" t="n">
        <v>633</v>
      </c>
      <c r="B634" s="3" t="n">
        <v>8</v>
      </c>
      <c r="C634" s="3" t="s">
        <v>76</v>
      </c>
      <c r="D634" s="3" t="s">
        <v>563</v>
      </c>
      <c r="E634" s="3" t="n">
        <v>2425</v>
      </c>
      <c r="F634" s="4" t="n">
        <v>63.85</v>
      </c>
      <c r="G634" s="3" t="s">
        <v>8</v>
      </c>
      <c r="H634" s="4" t="n">
        <f aca="false">ROUND(E634*F634,2)</f>
        <v>154836.25</v>
      </c>
    </row>
    <row r="635" customFormat="false" ht="15" hidden="false" customHeight="false" outlineLevel="0" collapsed="false">
      <c r="A635" s="3" t="n">
        <v>634</v>
      </c>
      <c r="B635" s="3" t="n">
        <v>5</v>
      </c>
      <c r="C635" s="3" t="s">
        <v>76</v>
      </c>
      <c r="D635" s="3" t="s">
        <v>562</v>
      </c>
      <c r="E635" s="3" t="n">
        <v>1876</v>
      </c>
      <c r="F635" s="4" t="n">
        <v>348.9</v>
      </c>
      <c r="G635" s="3" t="s">
        <v>8</v>
      </c>
      <c r="H635" s="4" t="n">
        <f aca="false">ROUND(E635*F635,2)</f>
        <v>654536.4</v>
      </c>
    </row>
    <row r="636" customFormat="false" ht="15" hidden="false" customHeight="false" outlineLevel="0" collapsed="false">
      <c r="A636" s="3" t="n">
        <v>635</v>
      </c>
      <c r="B636" s="3" t="n">
        <v>3</v>
      </c>
      <c r="C636" s="3" t="s">
        <v>76</v>
      </c>
      <c r="D636" s="3" t="s">
        <v>563</v>
      </c>
      <c r="E636" s="3" t="n">
        <v>2836</v>
      </c>
      <c r="F636" s="4" t="n">
        <v>129.42</v>
      </c>
      <c r="G636" s="3" t="s">
        <v>8</v>
      </c>
      <c r="H636" s="4" t="n">
        <f aca="false">ROUND(E636*F636,2)</f>
        <v>367035.12</v>
      </c>
    </row>
    <row r="637" customFormat="false" ht="15" hidden="false" customHeight="false" outlineLevel="0" collapsed="false">
      <c r="A637" s="3" t="n">
        <v>636</v>
      </c>
      <c r="B637" s="3" t="n">
        <v>9</v>
      </c>
      <c r="C637" s="3" t="s">
        <v>76</v>
      </c>
      <c r="D637" s="3" t="s">
        <v>563</v>
      </c>
      <c r="E637" s="3" t="n">
        <v>4096</v>
      </c>
      <c r="F637" s="4" t="n">
        <v>222.18</v>
      </c>
      <c r="G637" s="3" t="s">
        <v>8</v>
      </c>
      <c r="H637" s="4" t="n">
        <f aca="false">ROUND(E637*F637,2)</f>
        <v>910049.28</v>
      </c>
    </row>
    <row r="638" customFormat="false" ht="15" hidden="false" customHeight="false" outlineLevel="0" collapsed="false">
      <c r="A638" s="3" t="n">
        <v>637</v>
      </c>
      <c r="B638" s="3" t="n">
        <v>12</v>
      </c>
      <c r="C638" s="3" t="s">
        <v>76</v>
      </c>
      <c r="D638" s="3" t="s">
        <v>563</v>
      </c>
      <c r="E638" s="3" t="n">
        <v>450</v>
      </c>
      <c r="F638" s="4" t="n">
        <v>222.03</v>
      </c>
      <c r="G638" s="3" t="s">
        <v>38</v>
      </c>
      <c r="H638" s="4" t="n">
        <f aca="false">ROUND(E638*F638,2)</f>
        <v>99913.5</v>
      </c>
    </row>
    <row r="639" customFormat="false" ht="15" hidden="false" customHeight="false" outlineLevel="0" collapsed="false">
      <c r="A639" s="3" t="n">
        <v>638</v>
      </c>
      <c r="B639" s="3" t="n">
        <v>14</v>
      </c>
      <c r="C639" s="3" t="s">
        <v>76</v>
      </c>
      <c r="D639" s="3" t="s">
        <v>563</v>
      </c>
      <c r="E639" s="3" t="n">
        <v>3732</v>
      </c>
      <c r="F639" s="4" t="n">
        <v>103.86</v>
      </c>
      <c r="G639" s="3" t="s">
        <v>41</v>
      </c>
      <c r="H639" s="4" t="n">
        <f aca="false">ROUND(E639*F639,2)</f>
        <v>387605.52</v>
      </c>
    </row>
    <row r="640" customFormat="false" ht="15" hidden="false" customHeight="false" outlineLevel="0" collapsed="false">
      <c r="A640" s="3" t="n">
        <v>639</v>
      </c>
      <c r="B640" s="3" t="n">
        <v>11</v>
      </c>
      <c r="C640" s="3" t="s">
        <v>76</v>
      </c>
      <c r="D640" s="3" t="s">
        <v>563</v>
      </c>
      <c r="E640" s="3" t="n">
        <v>2254</v>
      </c>
      <c r="F640" s="4" t="n">
        <v>119.44</v>
      </c>
      <c r="G640" s="3" t="s">
        <v>34</v>
      </c>
      <c r="H640" s="4" t="n">
        <f aca="false">ROUND(E640*F640,2)</f>
        <v>269217.76</v>
      </c>
    </row>
    <row r="641" customFormat="false" ht="15" hidden="false" customHeight="false" outlineLevel="0" collapsed="false">
      <c r="A641" s="3" t="n">
        <v>640</v>
      </c>
      <c r="B641" s="3" t="n">
        <v>8</v>
      </c>
      <c r="C641" s="3" t="s">
        <v>76</v>
      </c>
      <c r="D641" s="3" t="s">
        <v>562</v>
      </c>
      <c r="E641" s="3" t="n">
        <v>4187</v>
      </c>
      <c r="F641" s="4" t="n">
        <v>63.69</v>
      </c>
      <c r="G641" s="3" t="s">
        <v>8</v>
      </c>
      <c r="H641" s="4" t="n">
        <f aca="false">ROUND(E641*F641,2)</f>
        <v>266670.03</v>
      </c>
    </row>
    <row r="642" customFormat="false" ht="15" hidden="false" customHeight="false" outlineLevel="0" collapsed="false">
      <c r="A642" s="3" t="n">
        <v>641</v>
      </c>
      <c r="B642" s="3" t="n">
        <v>13</v>
      </c>
      <c r="C642" s="3" t="s">
        <v>76</v>
      </c>
      <c r="D642" s="3" t="s">
        <v>563</v>
      </c>
      <c r="E642" s="3" t="n">
        <v>851</v>
      </c>
      <c r="F642" s="4" t="n">
        <v>51.6</v>
      </c>
      <c r="G642" s="3" t="s">
        <v>41</v>
      </c>
      <c r="H642" s="4" t="n">
        <f aca="false">ROUND(E642*F642,2)</f>
        <v>43911.6</v>
      </c>
    </row>
    <row r="643" customFormat="false" ht="15" hidden="false" customHeight="false" outlineLevel="0" collapsed="false">
      <c r="A643" s="3" t="n">
        <v>642</v>
      </c>
      <c r="B643" s="3" t="n">
        <v>1</v>
      </c>
      <c r="C643" s="3" t="s">
        <v>76</v>
      </c>
      <c r="D643" s="3" t="s">
        <v>563</v>
      </c>
      <c r="E643" s="3" t="n">
        <v>3701</v>
      </c>
      <c r="F643" s="4" t="n">
        <v>321.66</v>
      </c>
      <c r="G643" s="3" t="s">
        <v>8</v>
      </c>
      <c r="H643" s="4" t="n">
        <f aca="false">ROUND(E643*F643,2)</f>
        <v>1190463.66</v>
      </c>
    </row>
    <row r="644" customFormat="false" ht="15" hidden="false" customHeight="false" outlineLevel="0" collapsed="false">
      <c r="A644" s="3" t="n">
        <v>643</v>
      </c>
      <c r="B644" s="3" t="n">
        <v>13</v>
      </c>
      <c r="C644" s="3" t="s">
        <v>76</v>
      </c>
      <c r="D644" s="3" t="s">
        <v>562</v>
      </c>
      <c r="E644" s="3" t="n">
        <v>188</v>
      </c>
      <c r="F644" s="4" t="n">
        <v>51.44</v>
      </c>
      <c r="G644" s="3" t="s">
        <v>41</v>
      </c>
      <c r="H644" s="4" t="n">
        <f aca="false">ROUND(E644*F644,2)</f>
        <v>9670.72</v>
      </c>
    </row>
    <row r="645" customFormat="false" ht="15" hidden="false" customHeight="false" outlineLevel="0" collapsed="false">
      <c r="A645" s="3" t="n">
        <v>644</v>
      </c>
      <c r="B645" s="3" t="n">
        <v>10</v>
      </c>
      <c r="C645" s="3" t="s">
        <v>76</v>
      </c>
      <c r="D645" s="3" t="s">
        <v>563</v>
      </c>
      <c r="E645" s="3" t="n">
        <v>4589</v>
      </c>
      <c r="F645" s="4" t="n">
        <v>45.65</v>
      </c>
      <c r="G645" s="3" t="s">
        <v>8</v>
      </c>
      <c r="H645" s="4" t="n">
        <f aca="false">ROUND(E645*F645,2)</f>
        <v>209487.85</v>
      </c>
    </row>
    <row r="646" customFormat="false" ht="15" hidden="false" customHeight="false" outlineLevel="0" collapsed="false">
      <c r="A646" s="3" t="n">
        <v>645</v>
      </c>
      <c r="B646" s="3" t="n">
        <v>3</v>
      </c>
      <c r="C646" s="3" t="s">
        <v>76</v>
      </c>
      <c r="D646" s="3" t="s">
        <v>562</v>
      </c>
      <c r="E646" s="3" t="n">
        <v>4752</v>
      </c>
      <c r="F646" s="4" t="n">
        <v>129.33</v>
      </c>
      <c r="G646" s="3" t="s">
        <v>8</v>
      </c>
      <c r="H646" s="4" t="n">
        <f aca="false">ROUND(E646*F646,2)</f>
        <v>614576.16</v>
      </c>
    </row>
    <row r="647" customFormat="false" ht="15" hidden="false" customHeight="false" outlineLevel="0" collapsed="false">
      <c r="A647" s="3" t="n">
        <v>646</v>
      </c>
      <c r="B647" s="3" t="n">
        <v>2</v>
      </c>
      <c r="C647" s="3" t="s">
        <v>76</v>
      </c>
      <c r="D647" s="3" t="s">
        <v>563</v>
      </c>
      <c r="E647" s="3" t="n">
        <v>2137</v>
      </c>
      <c r="F647" s="4" t="n">
        <v>55</v>
      </c>
      <c r="G647" s="3" t="s">
        <v>8</v>
      </c>
      <c r="H647" s="4" t="n">
        <f aca="false">ROUND(E647*F647,2)</f>
        <v>117535</v>
      </c>
    </row>
    <row r="648" customFormat="false" ht="15" hidden="false" customHeight="false" outlineLevel="0" collapsed="false">
      <c r="A648" s="3" t="n">
        <v>647</v>
      </c>
      <c r="B648" s="3" t="n">
        <v>9</v>
      </c>
      <c r="C648" s="3" t="s">
        <v>77</v>
      </c>
      <c r="D648" s="3" t="s">
        <v>562</v>
      </c>
      <c r="E648" s="3" t="n">
        <v>3480</v>
      </c>
      <c r="F648" s="4" t="n">
        <v>225.13</v>
      </c>
      <c r="G648" s="3" t="s">
        <v>8</v>
      </c>
      <c r="H648" s="4" t="n">
        <f aca="false">ROUND(E648*F648,2)</f>
        <v>783452.4</v>
      </c>
    </row>
    <row r="649" customFormat="false" ht="15" hidden="false" customHeight="false" outlineLevel="0" collapsed="false">
      <c r="A649" s="3" t="n">
        <v>648</v>
      </c>
      <c r="B649" s="3" t="n">
        <v>6</v>
      </c>
      <c r="C649" s="3" t="s">
        <v>77</v>
      </c>
      <c r="D649" s="3" t="s">
        <v>563</v>
      </c>
      <c r="E649" s="3" t="n">
        <v>422</v>
      </c>
      <c r="F649" s="4" t="n">
        <v>265.2</v>
      </c>
      <c r="G649" s="3" t="s">
        <v>8</v>
      </c>
      <c r="H649" s="4" t="n">
        <f aca="false">ROUND(E649*F649,2)</f>
        <v>111914.4</v>
      </c>
    </row>
    <row r="650" customFormat="false" ht="15" hidden="false" customHeight="false" outlineLevel="0" collapsed="false">
      <c r="A650" s="3" t="n">
        <v>649</v>
      </c>
      <c r="B650" s="3" t="n">
        <v>14</v>
      </c>
      <c r="C650" s="3" t="s">
        <v>77</v>
      </c>
      <c r="D650" s="3" t="s">
        <v>562</v>
      </c>
      <c r="E650" s="3" t="n">
        <v>2338</v>
      </c>
      <c r="F650" s="4" t="n">
        <v>99.52</v>
      </c>
      <c r="G650" s="3" t="s">
        <v>41</v>
      </c>
      <c r="H650" s="4" t="n">
        <f aca="false">ROUND(E650*F650,2)</f>
        <v>232677.76</v>
      </c>
    </row>
    <row r="651" customFormat="false" ht="15" hidden="false" customHeight="false" outlineLevel="0" collapsed="false">
      <c r="A651" s="3" t="n">
        <v>650</v>
      </c>
      <c r="B651" s="3" t="n">
        <v>2</v>
      </c>
      <c r="C651" s="3" t="s">
        <v>77</v>
      </c>
      <c r="D651" s="3" t="s">
        <v>562</v>
      </c>
      <c r="E651" s="3" t="n">
        <v>2814</v>
      </c>
      <c r="F651" s="4" t="n">
        <v>55.07</v>
      </c>
      <c r="G651" s="3" t="s">
        <v>8</v>
      </c>
      <c r="H651" s="4" t="n">
        <f aca="false">ROUND(E651*F651,2)</f>
        <v>154966.98</v>
      </c>
    </row>
    <row r="652" customFormat="false" ht="15" hidden="false" customHeight="false" outlineLevel="0" collapsed="false">
      <c r="A652" s="3" t="n">
        <v>651</v>
      </c>
      <c r="B652" s="3" t="n">
        <v>8</v>
      </c>
      <c r="C652" s="3" t="s">
        <v>77</v>
      </c>
      <c r="D652" s="3" t="s">
        <v>562</v>
      </c>
      <c r="E652" s="3" t="n">
        <v>2972</v>
      </c>
      <c r="F652" s="4" t="n">
        <v>63.26</v>
      </c>
      <c r="G652" s="3" t="s">
        <v>8</v>
      </c>
      <c r="H652" s="4" t="n">
        <f aca="false">ROUND(E652*F652,2)</f>
        <v>188008.72</v>
      </c>
    </row>
    <row r="653" customFormat="false" ht="15" hidden="false" customHeight="false" outlineLevel="0" collapsed="false">
      <c r="A653" s="3" t="n">
        <v>652</v>
      </c>
      <c r="B653" s="3" t="n">
        <v>14</v>
      </c>
      <c r="C653" s="3" t="s">
        <v>77</v>
      </c>
      <c r="D653" s="3" t="s">
        <v>563</v>
      </c>
      <c r="E653" s="3" t="n">
        <v>1882</v>
      </c>
      <c r="F653" s="4" t="n">
        <v>99.37</v>
      </c>
      <c r="G653" s="3" t="s">
        <v>41</v>
      </c>
      <c r="H653" s="4" t="n">
        <f aca="false">ROUND(E653*F653,2)</f>
        <v>187014.34</v>
      </c>
    </row>
    <row r="654" customFormat="false" ht="15" hidden="false" customHeight="false" outlineLevel="0" collapsed="false">
      <c r="A654" s="3" t="n">
        <v>653</v>
      </c>
      <c r="B654" s="3" t="n">
        <v>6</v>
      </c>
      <c r="C654" s="3" t="s">
        <v>77</v>
      </c>
      <c r="D654" s="3" t="s">
        <v>563</v>
      </c>
      <c r="E654" s="3" t="n">
        <v>2879</v>
      </c>
      <c r="F654" s="4" t="n">
        <v>265.19</v>
      </c>
      <c r="G654" s="3" t="s">
        <v>8</v>
      </c>
      <c r="H654" s="4" t="n">
        <f aca="false">ROUND(E654*F654,2)</f>
        <v>763482.01</v>
      </c>
    </row>
    <row r="655" customFormat="false" ht="15" hidden="false" customHeight="false" outlineLevel="0" collapsed="false">
      <c r="A655" s="3" t="n">
        <v>654</v>
      </c>
      <c r="B655" s="3" t="n">
        <v>11</v>
      </c>
      <c r="C655" s="3" t="s">
        <v>77</v>
      </c>
      <c r="D655" s="3" t="s">
        <v>562</v>
      </c>
      <c r="E655" s="3" t="n">
        <v>1836</v>
      </c>
      <c r="F655" s="4" t="n">
        <v>121.73</v>
      </c>
      <c r="G655" s="3" t="s">
        <v>34</v>
      </c>
      <c r="H655" s="4" t="n">
        <f aca="false">ROUND(E655*F655,2)</f>
        <v>223496.28</v>
      </c>
    </row>
    <row r="656" customFormat="false" ht="15" hidden="false" customHeight="false" outlineLevel="0" collapsed="false">
      <c r="A656" s="3" t="n">
        <v>655</v>
      </c>
      <c r="B656" s="3" t="n">
        <v>15</v>
      </c>
      <c r="C656" s="3" t="s">
        <v>77</v>
      </c>
      <c r="D656" s="3" t="s">
        <v>563</v>
      </c>
      <c r="E656" s="3" t="n">
        <v>2264</v>
      </c>
      <c r="F656" s="4" t="n">
        <v>265.19</v>
      </c>
      <c r="G656" s="3" t="s">
        <v>46</v>
      </c>
      <c r="H656" s="4" t="n">
        <f aca="false">ROUND(E656*F656,2)</f>
        <v>600390.16</v>
      </c>
    </row>
    <row r="657" customFormat="false" ht="15" hidden="false" customHeight="false" outlineLevel="0" collapsed="false">
      <c r="A657" s="3" t="n">
        <v>656</v>
      </c>
      <c r="B657" s="3" t="n">
        <v>14</v>
      </c>
      <c r="C657" s="3" t="s">
        <v>77</v>
      </c>
      <c r="D657" s="3" t="s">
        <v>563</v>
      </c>
      <c r="E657" s="3" t="n">
        <v>229</v>
      </c>
      <c r="F657" s="4" t="n">
        <v>99.52</v>
      </c>
      <c r="G657" s="3" t="s">
        <v>41</v>
      </c>
      <c r="H657" s="4" t="n">
        <f aca="false">ROUND(E657*F657,2)</f>
        <v>22790.08</v>
      </c>
    </row>
    <row r="658" customFormat="false" ht="15" hidden="false" customHeight="false" outlineLevel="0" collapsed="false">
      <c r="A658" s="3" t="n">
        <v>657</v>
      </c>
      <c r="B658" s="3" t="n">
        <v>1</v>
      </c>
      <c r="C658" s="3" t="s">
        <v>77</v>
      </c>
      <c r="D658" s="3" t="s">
        <v>563</v>
      </c>
      <c r="E658" s="3" t="n">
        <v>1783</v>
      </c>
      <c r="F658" s="4" t="n">
        <v>318.19</v>
      </c>
      <c r="G658" s="3" t="s">
        <v>8</v>
      </c>
      <c r="H658" s="4" t="n">
        <f aca="false">ROUND(E658*F658,2)</f>
        <v>567332.77</v>
      </c>
    </row>
    <row r="659" customFormat="false" ht="15" hidden="false" customHeight="false" outlineLevel="0" collapsed="false">
      <c r="A659" s="3" t="n">
        <v>658</v>
      </c>
      <c r="B659" s="3" t="n">
        <v>12</v>
      </c>
      <c r="C659" s="3" t="s">
        <v>77</v>
      </c>
      <c r="D659" s="3" t="s">
        <v>562</v>
      </c>
      <c r="E659" s="3" t="n">
        <v>4850</v>
      </c>
      <c r="F659" s="4" t="n">
        <v>221.56</v>
      </c>
      <c r="G659" s="3" t="s">
        <v>38</v>
      </c>
      <c r="H659" s="4" t="n">
        <f aca="false">ROUND(E659*F659,2)</f>
        <v>1074566</v>
      </c>
    </row>
    <row r="660" customFormat="false" ht="15" hidden="false" customHeight="false" outlineLevel="0" collapsed="false">
      <c r="A660" s="3" t="n">
        <v>659</v>
      </c>
      <c r="B660" s="3" t="n">
        <v>11</v>
      </c>
      <c r="C660" s="3" t="s">
        <v>77</v>
      </c>
      <c r="D660" s="3" t="s">
        <v>563</v>
      </c>
      <c r="E660" s="3" t="n">
        <v>1965</v>
      </c>
      <c r="F660" s="4" t="n">
        <v>121.76</v>
      </c>
      <c r="G660" s="3" t="s">
        <v>34</v>
      </c>
      <c r="H660" s="4" t="n">
        <f aca="false">ROUND(E660*F660,2)</f>
        <v>239258.4</v>
      </c>
    </row>
    <row r="661" customFormat="false" ht="15" hidden="false" customHeight="false" outlineLevel="0" collapsed="false">
      <c r="A661" s="3" t="n">
        <v>660</v>
      </c>
      <c r="B661" s="3" t="n">
        <v>8</v>
      </c>
      <c r="C661" s="3" t="s">
        <v>77</v>
      </c>
      <c r="D661" s="3" t="s">
        <v>563</v>
      </c>
      <c r="E661" s="3" t="n">
        <v>2681</v>
      </c>
      <c r="F661" s="4" t="n">
        <v>63.21</v>
      </c>
      <c r="G661" s="3" t="s">
        <v>8</v>
      </c>
      <c r="H661" s="4" t="n">
        <f aca="false">ROUND(E661*F661,2)</f>
        <v>169466.01</v>
      </c>
    </row>
    <row r="662" customFormat="false" ht="15" hidden="false" customHeight="false" outlineLevel="0" collapsed="false">
      <c r="A662" s="3" t="n">
        <v>661</v>
      </c>
      <c r="B662" s="3" t="n">
        <v>12</v>
      </c>
      <c r="C662" s="3" t="s">
        <v>77</v>
      </c>
      <c r="D662" s="3" t="s">
        <v>563</v>
      </c>
      <c r="E662" s="3" t="n">
        <v>1724</v>
      </c>
      <c r="F662" s="4" t="n">
        <v>222.45</v>
      </c>
      <c r="G662" s="3" t="s">
        <v>38</v>
      </c>
      <c r="H662" s="4" t="n">
        <f aca="false">ROUND(E662*F662,2)</f>
        <v>383503.8</v>
      </c>
    </row>
    <row r="663" customFormat="false" ht="15" hidden="false" customHeight="false" outlineLevel="0" collapsed="false">
      <c r="A663" s="3" t="n">
        <v>662</v>
      </c>
      <c r="B663" s="3" t="n">
        <v>12</v>
      </c>
      <c r="C663" s="3" t="s">
        <v>77</v>
      </c>
      <c r="D663" s="3" t="s">
        <v>562</v>
      </c>
      <c r="E663" s="3" t="n">
        <v>1288</v>
      </c>
      <c r="F663" s="4" t="n">
        <v>221.82</v>
      </c>
      <c r="G663" s="3" t="s">
        <v>38</v>
      </c>
      <c r="H663" s="4" t="n">
        <f aca="false">ROUND(E663*F663,2)</f>
        <v>285704.16</v>
      </c>
    </row>
    <row r="664" customFormat="false" ht="15" hidden="false" customHeight="false" outlineLevel="0" collapsed="false">
      <c r="A664" s="3" t="n">
        <v>663</v>
      </c>
      <c r="B664" s="3" t="n">
        <v>2</v>
      </c>
      <c r="C664" s="3" t="s">
        <v>77</v>
      </c>
      <c r="D664" s="3" t="s">
        <v>562</v>
      </c>
      <c r="E664" s="3" t="n">
        <v>594</v>
      </c>
      <c r="F664" s="4" t="n">
        <v>54.92</v>
      </c>
      <c r="G664" s="3" t="s">
        <v>8</v>
      </c>
      <c r="H664" s="4" t="n">
        <f aca="false">ROUND(E664*F664,2)</f>
        <v>32622.48</v>
      </c>
    </row>
    <row r="665" customFormat="false" ht="15" hidden="false" customHeight="false" outlineLevel="0" collapsed="false">
      <c r="A665" s="3" t="n">
        <v>664</v>
      </c>
      <c r="B665" s="3" t="n">
        <v>5</v>
      </c>
      <c r="C665" s="3" t="s">
        <v>77</v>
      </c>
      <c r="D665" s="3" t="s">
        <v>562</v>
      </c>
      <c r="E665" s="3" t="n">
        <v>785</v>
      </c>
      <c r="F665" s="4" t="n">
        <v>357.97</v>
      </c>
      <c r="G665" s="3" t="s">
        <v>8</v>
      </c>
      <c r="H665" s="4" t="n">
        <f aca="false">ROUND(E665*F665,2)</f>
        <v>281006.45</v>
      </c>
    </row>
    <row r="666" customFormat="false" ht="15" hidden="false" customHeight="false" outlineLevel="0" collapsed="false">
      <c r="A666" s="3" t="n">
        <v>665</v>
      </c>
      <c r="B666" s="3" t="n">
        <v>9</v>
      </c>
      <c r="C666" s="3" t="s">
        <v>77</v>
      </c>
      <c r="D666" s="3" t="s">
        <v>562</v>
      </c>
      <c r="E666" s="3" t="n">
        <v>2626</v>
      </c>
      <c r="F666" s="4" t="n">
        <v>225</v>
      </c>
      <c r="G666" s="3" t="s">
        <v>8</v>
      </c>
      <c r="H666" s="4" t="n">
        <f aca="false">ROUND(E666*F666,2)</f>
        <v>590850</v>
      </c>
    </row>
    <row r="667" customFormat="false" ht="15" hidden="false" customHeight="false" outlineLevel="0" collapsed="false">
      <c r="A667" s="3" t="n">
        <v>666</v>
      </c>
      <c r="B667" s="3" t="n">
        <v>13</v>
      </c>
      <c r="C667" s="3" t="s">
        <v>77</v>
      </c>
      <c r="D667" s="3" t="s">
        <v>563</v>
      </c>
      <c r="E667" s="3" t="n">
        <v>4545</v>
      </c>
      <c r="F667" s="4" t="n">
        <v>50.97</v>
      </c>
      <c r="G667" s="3" t="s">
        <v>41</v>
      </c>
      <c r="H667" s="4" t="n">
        <f aca="false">ROUND(E667*F667,2)</f>
        <v>231658.65</v>
      </c>
    </row>
    <row r="668" customFormat="false" ht="15" hidden="false" customHeight="false" outlineLevel="0" collapsed="false">
      <c r="A668" s="3" t="n">
        <v>667</v>
      </c>
      <c r="B668" s="3" t="n">
        <v>4</v>
      </c>
      <c r="C668" s="3" t="s">
        <v>77</v>
      </c>
      <c r="D668" s="3" t="s">
        <v>563</v>
      </c>
      <c r="E668" s="3" t="n">
        <v>3743</v>
      </c>
      <c r="F668" s="4" t="n">
        <v>117.21</v>
      </c>
      <c r="G668" s="3" t="s">
        <v>8</v>
      </c>
      <c r="H668" s="4" t="n">
        <f aca="false">ROUND(E668*F668,2)</f>
        <v>438717.03</v>
      </c>
    </row>
    <row r="669" customFormat="false" ht="15" hidden="false" customHeight="false" outlineLevel="0" collapsed="false">
      <c r="A669" s="3" t="n">
        <v>668</v>
      </c>
      <c r="B669" s="3" t="n">
        <v>1</v>
      </c>
      <c r="C669" s="3" t="s">
        <v>77</v>
      </c>
      <c r="D669" s="3" t="s">
        <v>563</v>
      </c>
      <c r="E669" s="3" t="n">
        <v>241</v>
      </c>
      <c r="F669" s="4" t="n">
        <v>318.9</v>
      </c>
      <c r="G669" s="3" t="s">
        <v>8</v>
      </c>
      <c r="H669" s="4" t="n">
        <f aca="false">ROUND(E669*F669,2)</f>
        <v>76854.9</v>
      </c>
    </row>
    <row r="670" customFormat="false" ht="15" hidden="false" customHeight="false" outlineLevel="0" collapsed="false">
      <c r="A670" s="3" t="n">
        <v>669</v>
      </c>
      <c r="B670" s="3" t="n">
        <v>10</v>
      </c>
      <c r="C670" s="3" t="s">
        <v>77</v>
      </c>
      <c r="D670" s="3" t="s">
        <v>563</v>
      </c>
      <c r="E670" s="3" t="n">
        <v>173</v>
      </c>
      <c r="F670" s="4" t="n">
        <v>46.16</v>
      </c>
      <c r="G670" s="3" t="s">
        <v>8</v>
      </c>
      <c r="H670" s="4" t="n">
        <f aca="false">ROUND(E670*F670,2)</f>
        <v>7985.68</v>
      </c>
    </row>
    <row r="671" customFormat="false" ht="15" hidden="false" customHeight="false" outlineLevel="0" collapsed="false">
      <c r="A671" s="3" t="n">
        <v>670</v>
      </c>
      <c r="B671" s="3" t="n">
        <v>15</v>
      </c>
      <c r="C671" s="3" t="s">
        <v>77</v>
      </c>
      <c r="D671" s="3" t="s">
        <v>562</v>
      </c>
      <c r="E671" s="3" t="n">
        <v>3162</v>
      </c>
      <c r="F671" s="4" t="n">
        <v>266.17</v>
      </c>
      <c r="G671" s="3" t="s">
        <v>46</v>
      </c>
      <c r="H671" s="4" t="n">
        <f aca="false">ROUND(E671*F671,2)</f>
        <v>841629.54</v>
      </c>
    </row>
    <row r="672" customFormat="false" ht="15" hidden="false" customHeight="false" outlineLevel="0" collapsed="false">
      <c r="A672" s="3" t="n">
        <v>671</v>
      </c>
      <c r="B672" s="3" t="n">
        <v>8</v>
      </c>
      <c r="C672" s="3" t="s">
        <v>78</v>
      </c>
      <c r="D672" s="3" t="s">
        <v>563</v>
      </c>
      <c r="E672" s="3" t="n">
        <v>1478</v>
      </c>
      <c r="F672" s="4" t="n">
        <v>63.38</v>
      </c>
      <c r="G672" s="3" t="s">
        <v>8</v>
      </c>
      <c r="H672" s="4" t="n">
        <f aca="false">ROUND(E672*F672,2)</f>
        <v>93675.64</v>
      </c>
    </row>
    <row r="673" customFormat="false" ht="15" hidden="false" customHeight="false" outlineLevel="0" collapsed="false">
      <c r="A673" s="3" t="n">
        <v>672</v>
      </c>
      <c r="B673" s="3" t="n">
        <v>12</v>
      </c>
      <c r="C673" s="3" t="s">
        <v>78</v>
      </c>
      <c r="D673" s="3" t="s">
        <v>562</v>
      </c>
      <c r="E673" s="3" t="n">
        <v>1074</v>
      </c>
      <c r="F673" s="4" t="n">
        <v>222.28</v>
      </c>
      <c r="G673" s="3" t="s">
        <v>38</v>
      </c>
      <c r="H673" s="4" t="n">
        <f aca="false">ROUND(E673*F673,2)</f>
        <v>238728.72</v>
      </c>
    </row>
    <row r="674" customFormat="false" ht="15" hidden="false" customHeight="false" outlineLevel="0" collapsed="false">
      <c r="A674" s="3" t="n">
        <v>673</v>
      </c>
      <c r="B674" s="3" t="n">
        <v>8</v>
      </c>
      <c r="C674" s="3" t="s">
        <v>78</v>
      </c>
      <c r="D674" s="3" t="s">
        <v>562</v>
      </c>
      <c r="E674" s="3" t="n">
        <v>37</v>
      </c>
      <c r="F674" s="4" t="n">
        <v>63.39</v>
      </c>
      <c r="G674" s="3" t="s">
        <v>8</v>
      </c>
      <c r="H674" s="4" t="n">
        <f aca="false">ROUND(E674*F674,2)</f>
        <v>2345.43</v>
      </c>
    </row>
    <row r="675" customFormat="false" ht="15" hidden="false" customHeight="false" outlineLevel="0" collapsed="false">
      <c r="A675" s="3" t="n">
        <v>674</v>
      </c>
      <c r="B675" s="3" t="n">
        <v>8</v>
      </c>
      <c r="C675" s="3" t="s">
        <v>78</v>
      </c>
      <c r="D675" s="3" t="s">
        <v>562</v>
      </c>
      <c r="E675" s="3" t="n">
        <v>2101</v>
      </c>
      <c r="F675" s="4" t="n">
        <v>63.31</v>
      </c>
      <c r="G675" s="3" t="s">
        <v>8</v>
      </c>
      <c r="H675" s="4" t="n">
        <f aca="false">ROUND(E675*F675,2)</f>
        <v>133014.31</v>
      </c>
    </row>
    <row r="676" customFormat="false" ht="15" hidden="false" customHeight="false" outlineLevel="0" collapsed="false">
      <c r="A676" s="3" t="n">
        <v>675</v>
      </c>
      <c r="B676" s="3" t="n">
        <v>1</v>
      </c>
      <c r="C676" s="3" t="s">
        <v>78</v>
      </c>
      <c r="D676" s="3" t="s">
        <v>563</v>
      </c>
      <c r="E676" s="3" t="n">
        <v>4215</v>
      </c>
      <c r="F676" s="4" t="n">
        <v>327.15</v>
      </c>
      <c r="G676" s="3" t="s">
        <v>8</v>
      </c>
      <c r="H676" s="4" t="n">
        <f aca="false">ROUND(E676*F676,2)</f>
        <v>1378937.25</v>
      </c>
    </row>
    <row r="677" customFormat="false" ht="15" hidden="false" customHeight="false" outlineLevel="0" collapsed="false">
      <c r="A677" s="3" t="n">
        <v>676</v>
      </c>
      <c r="B677" s="3" t="n">
        <v>13</v>
      </c>
      <c r="C677" s="3" t="s">
        <v>78</v>
      </c>
      <c r="D677" s="3" t="s">
        <v>562</v>
      </c>
      <c r="E677" s="3" t="n">
        <v>3622</v>
      </c>
      <c r="F677" s="4" t="n">
        <v>52.05</v>
      </c>
      <c r="G677" s="3" t="s">
        <v>41</v>
      </c>
      <c r="H677" s="4" t="n">
        <f aca="false">ROUND(E677*F677,2)</f>
        <v>188525.1</v>
      </c>
    </row>
    <row r="678" customFormat="false" ht="15" hidden="false" customHeight="false" outlineLevel="0" collapsed="false">
      <c r="A678" s="3" t="n">
        <v>677</v>
      </c>
      <c r="B678" s="3" t="n">
        <v>9</v>
      </c>
      <c r="C678" s="3" t="s">
        <v>78</v>
      </c>
      <c r="D678" s="3" t="s">
        <v>563</v>
      </c>
      <c r="E678" s="3" t="n">
        <v>4062</v>
      </c>
      <c r="F678" s="4" t="n">
        <v>221.75</v>
      </c>
      <c r="G678" s="3" t="s">
        <v>8</v>
      </c>
      <c r="H678" s="4" t="n">
        <f aca="false">ROUND(E678*F678,2)</f>
        <v>900748.5</v>
      </c>
    </row>
    <row r="679" customFormat="false" ht="15" hidden="false" customHeight="false" outlineLevel="0" collapsed="false">
      <c r="A679" s="3" t="n">
        <v>678</v>
      </c>
      <c r="B679" s="3" t="n">
        <v>3</v>
      </c>
      <c r="C679" s="3" t="s">
        <v>78</v>
      </c>
      <c r="D679" s="3" t="s">
        <v>562</v>
      </c>
      <c r="E679" s="3" t="n">
        <v>4834</v>
      </c>
      <c r="F679" s="4" t="n">
        <v>130.6</v>
      </c>
      <c r="G679" s="3" t="s">
        <v>8</v>
      </c>
      <c r="H679" s="4" t="n">
        <f aca="false">ROUND(E679*F679,2)</f>
        <v>631320.4</v>
      </c>
    </row>
    <row r="680" customFormat="false" ht="15" hidden="false" customHeight="false" outlineLevel="0" collapsed="false">
      <c r="A680" s="3" t="n">
        <v>679</v>
      </c>
      <c r="B680" s="3" t="n">
        <v>14</v>
      </c>
      <c r="C680" s="3" t="s">
        <v>78</v>
      </c>
      <c r="D680" s="3" t="s">
        <v>562</v>
      </c>
      <c r="E680" s="3" t="n">
        <v>3195</v>
      </c>
      <c r="F680" s="4" t="n">
        <v>99.56</v>
      </c>
      <c r="G680" s="3" t="s">
        <v>41</v>
      </c>
      <c r="H680" s="4" t="n">
        <f aca="false">ROUND(E680*F680,2)</f>
        <v>318094.2</v>
      </c>
    </row>
    <row r="681" customFormat="false" ht="15" hidden="false" customHeight="false" outlineLevel="0" collapsed="false">
      <c r="A681" s="3" t="n">
        <v>680</v>
      </c>
      <c r="B681" s="3" t="n">
        <v>2</v>
      </c>
      <c r="C681" s="3" t="s">
        <v>78</v>
      </c>
      <c r="D681" s="3" t="s">
        <v>563</v>
      </c>
      <c r="E681" s="3" t="n">
        <v>2975</v>
      </c>
      <c r="F681" s="4" t="n">
        <v>55.26</v>
      </c>
      <c r="G681" s="3" t="s">
        <v>8</v>
      </c>
      <c r="H681" s="4" t="n">
        <f aca="false">ROUND(E681*F681,2)</f>
        <v>164398.5</v>
      </c>
    </row>
    <row r="682" customFormat="false" ht="15" hidden="false" customHeight="false" outlineLevel="0" collapsed="false">
      <c r="A682" s="3" t="n">
        <v>681</v>
      </c>
      <c r="B682" s="3" t="n">
        <v>2</v>
      </c>
      <c r="C682" s="3" t="s">
        <v>78</v>
      </c>
      <c r="D682" s="3" t="s">
        <v>562</v>
      </c>
      <c r="E682" s="3" t="n">
        <v>4162</v>
      </c>
      <c r="F682" s="4" t="n">
        <v>55.47</v>
      </c>
      <c r="G682" s="3" t="s">
        <v>8</v>
      </c>
      <c r="H682" s="4" t="n">
        <f aca="false">ROUND(E682*F682,2)</f>
        <v>230866.14</v>
      </c>
    </row>
    <row r="683" customFormat="false" ht="15" hidden="false" customHeight="false" outlineLevel="0" collapsed="false">
      <c r="A683" s="3" t="n">
        <v>682</v>
      </c>
      <c r="B683" s="3" t="n">
        <v>8</v>
      </c>
      <c r="C683" s="3" t="s">
        <v>78</v>
      </c>
      <c r="D683" s="3" t="s">
        <v>562</v>
      </c>
      <c r="E683" s="3" t="n">
        <v>4329</v>
      </c>
      <c r="F683" s="4" t="n">
        <v>63.09</v>
      </c>
      <c r="G683" s="3" t="s">
        <v>8</v>
      </c>
      <c r="H683" s="4" t="n">
        <f aca="false">ROUND(E683*F683,2)</f>
        <v>273116.61</v>
      </c>
    </row>
    <row r="684" customFormat="false" ht="15" hidden="false" customHeight="false" outlineLevel="0" collapsed="false">
      <c r="A684" s="3" t="n">
        <v>683</v>
      </c>
      <c r="B684" s="3" t="n">
        <v>13</v>
      </c>
      <c r="C684" s="3" t="s">
        <v>78</v>
      </c>
      <c r="D684" s="3" t="s">
        <v>562</v>
      </c>
      <c r="E684" s="3" t="n">
        <v>4963</v>
      </c>
      <c r="F684" s="4" t="n">
        <v>51.87</v>
      </c>
      <c r="G684" s="3" t="s">
        <v>41</v>
      </c>
      <c r="H684" s="4" t="n">
        <f aca="false">ROUND(E684*F684,2)</f>
        <v>257430.81</v>
      </c>
    </row>
    <row r="685" customFormat="false" ht="15" hidden="false" customHeight="false" outlineLevel="0" collapsed="false">
      <c r="A685" s="3" t="n">
        <v>684</v>
      </c>
      <c r="B685" s="3" t="n">
        <v>7</v>
      </c>
      <c r="C685" s="3" t="s">
        <v>78</v>
      </c>
      <c r="D685" s="3" t="s">
        <v>563</v>
      </c>
      <c r="E685" s="3" t="n">
        <v>867</v>
      </c>
      <c r="F685" s="4" t="n">
        <v>377.65</v>
      </c>
      <c r="G685" s="3" t="s">
        <v>8</v>
      </c>
      <c r="H685" s="4" t="n">
        <f aca="false">ROUND(E685*F685,2)</f>
        <v>327422.55</v>
      </c>
    </row>
    <row r="686" customFormat="false" ht="15" hidden="false" customHeight="false" outlineLevel="0" collapsed="false">
      <c r="A686" s="3" t="n">
        <v>685</v>
      </c>
      <c r="B686" s="3" t="n">
        <v>12</v>
      </c>
      <c r="C686" s="3" t="s">
        <v>78</v>
      </c>
      <c r="D686" s="3" t="s">
        <v>563</v>
      </c>
      <c r="E686" s="3" t="n">
        <v>1369</v>
      </c>
      <c r="F686" s="4" t="n">
        <v>222.36</v>
      </c>
      <c r="G686" s="3" t="s">
        <v>38</v>
      </c>
      <c r="H686" s="4" t="n">
        <f aca="false">ROUND(E686*F686,2)</f>
        <v>304410.84</v>
      </c>
    </row>
    <row r="687" customFormat="false" ht="15" hidden="false" customHeight="false" outlineLevel="0" collapsed="false">
      <c r="A687" s="3" t="n">
        <v>686</v>
      </c>
      <c r="B687" s="3" t="n">
        <v>5</v>
      </c>
      <c r="C687" s="3" t="s">
        <v>78</v>
      </c>
      <c r="D687" s="3" t="s">
        <v>563</v>
      </c>
      <c r="E687" s="3" t="n">
        <v>4461</v>
      </c>
      <c r="F687" s="4" t="n">
        <v>359.27</v>
      </c>
      <c r="G687" s="3" t="s">
        <v>8</v>
      </c>
      <c r="H687" s="4" t="n">
        <f aca="false">ROUND(E687*F687,2)</f>
        <v>1602703.47</v>
      </c>
    </row>
    <row r="688" customFormat="false" ht="15" hidden="false" customHeight="false" outlineLevel="0" collapsed="false">
      <c r="A688" s="3" t="n">
        <v>687</v>
      </c>
      <c r="B688" s="3" t="n">
        <v>8</v>
      </c>
      <c r="C688" s="3" t="s">
        <v>78</v>
      </c>
      <c r="D688" s="3" t="s">
        <v>562</v>
      </c>
      <c r="E688" s="3" t="n">
        <v>2968</v>
      </c>
      <c r="F688" s="4" t="n">
        <v>63.27</v>
      </c>
      <c r="G688" s="3" t="s">
        <v>8</v>
      </c>
      <c r="H688" s="4" t="n">
        <f aca="false">ROUND(E688*F688,2)</f>
        <v>187785.36</v>
      </c>
    </row>
    <row r="689" customFormat="false" ht="15" hidden="false" customHeight="false" outlineLevel="0" collapsed="false">
      <c r="A689" s="3" t="n">
        <v>688</v>
      </c>
      <c r="B689" s="3" t="n">
        <v>12</v>
      </c>
      <c r="C689" s="3" t="s">
        <v>78</v>
      </c>
      <c r="D689" s="3" t="s">
        <v>562</v>
      </c>
      <c r="E689" s="3" t="n">
        <v>1591</v>
      </c>
      <c r="F689" s="4" t="n">
        <v>223</v>
      </c>
      <c r="G689" s="3" t="s">
        <v>38</v>
      </c>
      <c r="H689" s="4" t="n">
        <f aca="false">ROUND(E689*F689,2)</f>
        <v>354793</v>
      </c>
    </row>
    <row r="690" customFormat="false" ht="15" hidden="false" customHeight="false" outlineLevel="0" collapsed="false">
      <c r="A690" s="3" t="n">
        <v>689</v>
      </c>
      <c r="B690" s="3" t="n">
        <v>2</v>
      </c>
      <c r="C690" s="3" t="s">
        <v>78</v>
      </c>
      <c r="D690" s="3" t="s">
        <v>563</v>
      </c>
      <c r="E690" s="3" t="n">
        <v>4713</v>
      </c>
      <c r="F690" s="4" t="n">
        <v>55.48</v>
      </c>
      <c r="G690" s="3" t="s">
        <v>8</v>
      </c>
      <c r="H690" s="4" t="n">
        <f aca="false">ROUND(E690*F690,2)</f>
        <v>261477.24</v>
      </c>
    </row>
    <row r="691" customFormat="false" ht="15" hidden="false" customHeight="false" outlineLevel="0" collapsed="false">
      <c r="A691" s="3" t="n">
        <v>690</v>
      </c>
      <c r="B691" s="3" t="n">
        <v>4</v>
      </c>
      <c r="C691" s="3" t="s">
        <v>78</v>
      </c>
      <c r="D691" s="3" t="s">
        <v>562</v>
      </c>
      <c r="E691" s="3" t="n">
        <v>1756</v>
      </c>
      <c r="F691" s="4" t="n">
        <v>118.16</v>
      </c>
      <c r="G691" s="3" t="s">
        <v>8</v>
      </c>
      <c r="H691" s="4" t="n">
        <f aca="false">ROUND(E691*F691,2)</f>
        <v>207488.96</v>
      </c>
    </row>
    <row r="692" customFormat="false" ht="15" hidden="false" customHeight="false" outlineLevel="0" collapsed="false">
      <c r="A692" s="3" t="n">
        <v>691</v>
      </c>
      <c r="B692" s="3" t="n">
        <v>14</v>
      </c>
      <c r="C692" s="3" t="s">
        <v>78</v>
      </c>
      <c r="D692" s="3" t="s">
        <v>563</v>
      </c>
      <c r="E692" s="3" t="n">
        <v>2709</v>
      </c>
      <c r="F692" s="4" t="n">
        <v>99.76</v>
      </c>
      <c r="G692" s="3" t="s">
        <v>41</v>
      </c>
      <c r="H692" s="4" t="n">
        <f aca="false">ROUND(E692*F692,2)</f>
        <v>270249.84</v>
      </c>
    </row>
    <row r="693" customFormat="false" ht="15" hidden="false" customHeight="false" outlineLevel="0" collapsed="false">
      <c r="A693" s="3" t="n">
        <v>692</v>
      </c>
      <c r="B693" s="3" t="n">
        <v>15</v>
      </c>
      <c r="C693" s="3" t="s">
        <v>78</v>
      </c>
      <c r="D693" s="3" t="s">
        <v>562</v>
      </c>
      <c r="E693" s="3" t="n">
        <v>3475</v>
      </c>
      <c r="F693" s="4" t="n">
        <v>267.88</v>
      </c>
      <c r="G693" s="3" t="s">
        <v>46</v>
      </c>
      <c r="H693" s="4" t="n">
        <f aca="false">ROUND(E693*F693,2)</f>
        <v>930883</v>
      </c>
    </row>
    <row r="694" customFormat="false" ht="15" hidden="false" customHeight="false" outlineLevel="0" collapsed="false">
      <c r="A694" s="3" t="n">
        <v>693</v>
      </c>
      <c r="B694" s="3" t="n">
        <v>14</v>
      </c>
      <c r="C694" s="3" t="s">
        <v>78</v>
      </c>
      <c r="D694" s="3" t="s">
        <v>563</v>
      </c>
      <c r="E694" s="3" t="n">
        <v>3118</v>
      </c>
      <c r="F694" s="4" t="n">
        <v>99.44</v>
      </c>
      <c r="G694" s="3" t="s">
        <v>41</v>
      </c>
      <c r="H694" s="4" t="n">
        <f aca="false">ROUND(E694*F694,2)</f>
        <v>310053.92</v>
      </c>
    </row>
    <row r="695" customFormat="false" ht="15" hidden="false" customHeight="false" outlineLevel="0" collapsed="false">
      <c r="A695" s="3" t="n">
        <v>694</v>
      </c>
      <c r="B695" s="3" t="n">
        <v>1</v>
      </c>
      <c r="C695" s="3" t="s">
        <v>78</v>
      </c>
      <c r="D695" s="3" t="s">
        <v>562</v>
      </c>
      <c r="E695" s="3" t="n">
        <v>932</v>
      </c>
      <c r="F695" s="4" t="n">
        <v>327.5</v>
      </c>
      <c r="G695" s="3" t="s">
        <v>8</v>
      </c>
      <c r="H695" s="4" t="n">
        <f aca="false">ROUND(E695*F695,2)</f>
        <v>305230</v>
      </c>
    </row>
    <row r="696" customFormat="false" ht="15" hidden="false" customHeight="false" outlineLevel="0" collapsed="false">
      <c r="A696" s="3" t="n">
        <v>695</v>
      </c>
      <c r="B696" s="3" t="n">
        <v>13</v>
      </c>
      <c r="C696" s="3" t="s">
        <v>78</v>
      </c>
      <c r="D696" s="3" t="s">
        <v>562</v>
      </c>
      <c r="E696" s="3" t="n">
        <v>365</v>
      </c>
      <c r="F696" s="4" t="n">
        <v>51.92</v>
      </c>
      <c r="G696" s="3" t="s">
        <v>41</v>
      </c>
      <c r="H696" s="4" t="n">
        <f aca="false">ROUND(E696*F696,2)</f>
        <v>18950.8</v>
      </c>
    </row>
    <row r="697" customFormat="false" ht="15" hidden="false" customHeight="false" outlineLevel="0" collapsed="false">
      <c r="A697" s="3" t="n">
        <v>696</v>
      </c>
      <c r="B697" s="3" t="n">
        <v>7</v>
      </c>
      <c r="C697" s="3" t="s">
        <v>79</v>
      </c>
      <c r="D697" s="3" t="s">
        <v>563</v>
      </c>
      <c r="E697" s="3" t="n">
        <v>4622</v>
      </c>
      <c r="F697" s="4" t="n">
        <v>388.43</v>
      </c>
      <c r="G697" s="3" t="s">
        <v>8</v>
      </c>
      <c r="H697" s="4" t="n">
        <f aca="false">ROUND(E697*F697,2)</f>
        <v>1795323.46</v>
      </c>
    </row>
    <row r="698" customFormat="false" ht="15" hidden="false" customHeight="false" outlineLevel="0" collapsed="false">
      <c r="A698" s="3" t="n">
        <v>697</v>
      </c>
      <c r="B698" s="3" t="n">
        <v>14</v>
      </c>
      <c r="C698" s="3" t="s">
        <v>79</v>
      </c>
      <c r="D698" s="3" t="s">
        <v>563</v>
      </c>
      <c r="E698" s="3" t="n">
        <v>472</v>
      </c>
      <c r="F698" s="4" t="n">
        <v>101.46</v>
      </c>
      <c r="G698" s="3" t="s">
        <v>41</v>
      </c>
      <c r="H698" s="4" t="n">
        <f aca="false">ROUND(E698*F698,2)</f>
        <v>47889.12</v>
      </c>
    </row>
    <row r="699" customFormat="false" ht="15" hidden="false" customHeight="false" outlineLevel="0" collapsed="false">
      <c r="A699" s="3" t="n">
        <v>698</v>
      </c>
      <c r="B699" s="3" t="n">
        <v>6</v>
      </c>
      <c r="C699" s="3" t="s">
        <v>79</v>
      </c>
      <c r="D699" s="3" t="s">
        <v>562</v>
      </c>
      <c r="E699" s="3" t="n">
        <v>1035</v>
      </c>
      <c r="F699" s="4" t="n">
        <v>260.14</v>
      </c>
      <c r="G699" s="3" t="s">
        <v>8</v>
      </c>
      <c r="H699" s="4" t="n">
        <f aca="false">ROUND(E699*F699,2)</f>
        <v>269244.9</v>
      </c>
    </row>
    <row r="700" customFormat="false" ht="15" hidden="false" customHeight="false" outlineLevel="0" collapsed="false">
      <c r="A700" s="3" t="n">
        <v>699</v>
      </c>
      <c r="B700" s="3" t="n">
        <v>4</v>
      </c>
      <c r="C700" s="3" t="s">
        <v>79</v>
      </c>
      <c r="D700" s="3" t="s">
        <v>562</v>
      </c>
      <c r="E700" s="3" t="n">
        <v>3465</v>
      </c>
      <c r="F700" s="4" t="n">
        <v>118.17</v>
      </c>
      <c r="G700" s="3" t="s">
        <v>8</v>
      </c>
      <c r="H700" s="4" t="n">
        <f aca="false">ROUND(E700*F700,2)</f>
        <v>409459.05</v>
      </c>
    </row>
    <row r="701" customFormat="false" ht="15" hidden="false" customHeight="false" outlineLevel="0" collapsed="false">
      <c r="A701" s="3" t="n">
        <v>700</v>
      </c>
      <c r="B701" s="3" t="n">
        <v>10</v>
      </c>
      <c r="C701" s="3" t="s">
        <v>79</v>
      </c>
      <c r="D701" s="3" t="s">
        <v>562</v>
      </c>
      <c r="E701" s="3" t="n">
        <v>2720</v>
      </c>
      <c r="F701" s="4" t="n">
        <v>46.79</v>
      </c>
      <c r="G701" s="3" t="s">
        <v>8</v>
      </c>
      <c r="H701" s="4" t="n">
        <f aca="false">ROUND(E701*F701,2)</f>
        <v>127268.8</v>
      </c>
    </row>
    <row r="702" customFormat="false" ht="15" hidden="false" customHeight="false" outlineLevel="0" collapsed="false">
      <c r="A702" s="3" t="n">
        <v>701</v>
      </c>
      <c r="B702" s="3" t="n">
        <v>15</v>
      </c>
      <c r="C702" s="3" t="s">
        <v>79</v>
      </c>
      <c r="D702" s="3" t="s">
        <v>563</v>
      </c>
      <c r="E702" s="3" t="n">
        <v>3148</v>
      </c>
      <c r="F702" s="4" t="n">
        <v>268.47</v>
      </c>
      <c r="G702" s="3" t="s">
        <v>46</v>
      </c>
      <c r="H702" s="4" t="n">
        <f aca="false">ROUND(E702*F702,2)</f>
        <v>845143.56</v>
      </c>
    </row>
    <row r="703" customFormat="false" ht="15" hidden="false" customHeight="false" outlineLevel="0" collapsed="false">
      <c r="A703" s="3" t="n">
        <v>702</v>
      </c>
      <c r="B703" s="3" t="n">
        <v>4</v>
      </c>
      <c r="C703" s="3" t="s">
        <v>79</v>
      </c>
      <c r="D703" s="3" t="s">
        <v>562</v>
      </c>
      <c r="E703" s="3" t="n">
        <v>4567</v>
      </c>
      <c r="F703" s="4" t="n">
        <v>118.37</v>
      </c>
      <c r="G703" s="3" t="s">
        <v>8</v>
      </c>
      <c r="H703" s="4" t="n">
        <f aca="false">ROUND(E703*F703,2)</f>
        <v>540595.79</v>
      </c>
    </row>
    <row r="704" customFormat="false" ht="15" hidden="false" customHeight="false" outlineLevel="0" collapsed="false">
      <c r="A704" s="3" t="n">
        <v>703</v>
      </c>
      <c r="B704" s="3" t="n">
        <v>10</v>
      </c>
      <c r="C704" s="3" t="s">
        <v>79</v>
      </c>
      <c r="D704" s="3" t="s">
        <v>562</v>
      </c>
      <c r="E704" s="3" t="n">
        <v>4089</v>
      </c>
      <c r="F704" s="4" t="n">
        <v>46.62</v>
      </c>
      <c r="G704" s="3" t="s">
        <v>8</v>
      </c>
      <c r="H704" s="4" t="n">
        <f aca="false">ROUND(E704*F704,2)</f>
        <v>190629.18</v>
      </c>
    </row>
    <row r="705" customFormat="false" ht="15" hidden="false" customHeight="false" outlineLevel="0" collapsed="false">
      <c r="A705" s="3" t="n">
        <v>704</v>
      </c>
      <c r="B705" s="3" t="n">
        <v>14</v>
      </c>
      <c r="C705" s="3" t="s">
        <v>79</v>
      </c>
      <c r="D705" s="3" t="s">
        <v>563</v>
      </c>
      <c r="E705" s="3" t="n">
        <v>1544</v>
      </c>
      <c r="F705" s="4" t="n">
        <v>101.1</v>
      </c>
      <c r="G705" s="3" t="s">
        <v>41</v>
      </c>
      <c r="H705" s="4" t="n">
        <f aca="false">ROUND(E705*F705,2)</f>
        <v>156098.4</v>
      </c>
    </row>
    <row r="706" customFormat="false" ht="15" hidden="false" customHeight="false" outlineLevel="0" collapsed="false">
      <c r="A706" s="3" t="n">
        <v>705</v>
      </c>
      <c r="B706" s="3" t="n">
        <v>15</v>
      </c>
      <c r="C706" s="3" t="s">
        <v>79</v>
      </c>
      <c r="D706" s="3" t="s">
        <v>563</v>
      </c>
      <c r="E706" s="3" t="n">
        <v>2608</v>
      </c>
      <c r="F706" s="4" t="n">
        <v>267.2</v>
      </c>
      <c r="G706" s="3" t="s">
        <v>46</v>
      </c>
      <c r="H706" s="4" t="n">
        <f aca="false">ROUND(E706*F706,2)</f>
        <v>696857.6</v>
      </c>
    </row>
    <row r="707" customFormat="false" ht="15" hidden="false" customHeight="false" outlineLevel="0" collapsed="false">
      <c r="A707" s="3" t="n">
        <v>706</v>
      </c>
      <c r="B707" s="3" t="n">
        <v>2</v>
      </c>
      <c r="C707" s="3" t="s">
        <v>79</v>
      </c>
      <c r="D707" s="3" t="s">
        <v>563</v>
      </c>
      <c r="E707" s="3" t="n">
        <v>1349</v>
      </c>
      <c r="F707" s="4" t="n">
        <v>57.69</v>
      </c>
      <c r="G707" s="3" t="s">
        <v>8</v>
      </c>
      <c r="H707" s="4" t="n">
        <f aca="false">ROUND(E707*F707,2)</f>
        <v>77823.81</v>
      </c>
    </row>
    <row r="708" customFormat="false" ht="15" hidden="false" customHeight="false" outlineLevel="0" collapsed="false">
      <c r="A708" s="3" t="n">
        <v>707</v>
      </c>
      <c r="B708" s="3" t="n">
        <v>13</v>
      </c>
      <c r="C708" s="3" t="s">
        <v>79</v>
      </c>
      <c r="D708" s="3" t="s">
        <v>562</v>
      </c>
      <c r="E708" s="3" t="n">
        <v>4425</v>
      </c>
      <c r="F708" s="4" t="n">
        <v>52.56</v>
      </c>
      <c r="G708" s="3" t="s">
        <v>41</v>
      </c>
      <c r="H708" s="4" t="n">
        <f aca="false">ROUND(E708*F708,2)</f>
        <v>232578</v>
      </c>
    </row>
    <row r="709" customFormat="false" ht="15" hidden="false" customHeight="false" outlineLevel="0" collapsed="false">
      <c r="A709" s="3" t="n">
        <v>708</v>
      </c>
      <c r="B709" s="3" t="n">
        <v>14</v>
      </c>
      <c r="C709" s="3" t="s">
        <v>79</v>
      </c>
      <c r="D709" s="3" t="s">
        <v>562</v>
      </c>
      <c r="E709" s="3" t="n">
        <v>3651</v>
      </c>
      <c r="F709" s="4" t="n">
        <v>101.19</v>
      </c>
      <c r="G709" s="3" t="s">
        <v>41</v>
      </c>
      <c r="H709" s="4" t="n">
        <f aca="false">ROUND(E709*F709,2)</f>
        <v>369444.69</v>
      </c>
    </row>
    <row r="710" customFormat="false" ht="15" hidden="false" customHeight="false" outlineLevel="0" collapsed="false">
      <c r="A710" s="3" t="n">
        <v>709</v>
      </c>
      <c r="B710" s="3" t="n">
        <v>10</v>
      </c>
      <c r="C710" s="3" t="s">
        <v>79</v>
      </c>
      <c r="D710" s="3" t="s">
        <v>562</v>
      </c>
      <c r="E710" s="3" t="n">
        <v>804</v>
      </c>
      <c r="F710" s="4" t="n">
        <v>46.63</v>
      </c>
      <c r="G710" s="3" t="s">
        <v>8</v>
      </c>
      <c r="H710" s="4" t="n">
        <f aca="false">ROUND(E710*F710,2)</f>
        <v>37490.52</v>
      </c>
    </row>
    <row r="711" customFormat="false" ht="15" hidden="false" customHeight="false" outlineLevel="0" collapsed="false">
      <c r="A711" s="3" t="n">
        <v>710</v>
      </c>
      <c r="B711" s="3" t="n">
        <v>11</v>
      </c>
      <c r="C711" s="3" t="s">
        <v>79</v>
      </c>
      <c r="D711" s="3" t="s">
        <v>563</v>
      </c>
      <c r="E711" s="3" t="n">
        <v>2066</v>
      </c>
      <c r="F711" s="4" t="n">
        <v>126.82</v>
      </c>
      <c r="G711" s="3" t="s">
        <v>34</v>
      </c>
      <c r="H711" s="4" t="n">
        <f aca="false">ROUND(E711*F711,2)</f>
        <v>262010.12</v>
      </c>
    </row>
    <row r="712" customFormat="false" ht="15" hidden="false" customHeight="false" outlineLevel="0" collapsed="false">
      <c r="A712" s="3" t="n">
        <v>711</v>
      </c>
      <c r="B712" s="3" t="n">
        <v>5</v>
      </c>
      <c r="C712" s="3" t="s">
        <v>79</v>
      </c>
      <c r="D712" s="3" t="s">
        <v>562</v>
      </c>
      <c r="E712" s="3" t="n">
        <v>4873</v>
      </c>
      <c r="F712" s="4" t="n">
        <v>352.93</v>
      </c>
      <c r="G712" s="3" t="s">
        <v>8</v>
      </c>
      <c r="H712" s="4" t="n">
        <f aca="false">ROUND(E712*F712,2)</f>
        <v>1719827.89</v>
      </c>
    </row>
    <row r="713" customFormat="false" ht="15" hidden="false" customHeight="false" outlineLevel="0" collapsed="false">
      <c r="A713" s="3" t="n">
        <v>712</v>
      </c>
      <c r="B713" s="3" t="n">
        <v>7</v>
      </c>
      <c r="C713" s="3" t="s">
        <v>79</v>
      </c>
      <c r="D713" s="3" t="s">
        <v>563</v>
      </c>
      <c r="E713" s="3" t="n">
        <v>2595</v>
      </c>
      <c r="F713" s="4" t="n">
        <v>389.85</v>
      </c>
      <c r="G713" s="3" t="s">
        <v>8</v>
      </c>
      <c r="H713" s="4" t="n">
        <f aca="false">ROUND(E713*F713,2)</f>
        <v>1011660.75</v>
      </c>
    </row>
    <row r="714" customFormat="false" ht="15" hidden="false" customHeight="false" outlineLevel="0" collapsed="false">
      <c r="A714" s="3" t="n">
        <v>713</v>
      </c>
      <c r="B714" s="3" t="n">
        <v>10</v>
      </c>
      <c r="C714" s="3" t="s">
        <v>79</v>
      </c>
      <c r="D714" s="3" t="s">
        <v>563</v>
      </c>
      <c r="E714" s="3" t="n">
        <v>1450</v>
      </c>
      <c r="F714" s="4" t="n">
        <v>46.72</v>
      </c>
      <c r="G714" s="3" t="s">
        <v>8</v>
      </c>
      <c r="H714" s="4" t="n">
        <f aca="false">ROUND(E714*F714,2)</f>
        <v>67744</v>
      </c>
    </row>
    <row r="715" customFormat="false" ht="15" hidden="false" customHeight="false" outlineLevel="0" collapsed="false">
      <c r="A715" s="3" t="n">
        <v>714</v>
      </c>
      <c r="B715" s="3" t="n">
        <v>11</v>
      </c>
      <c r="C715" s="3" t="s">
        <v>79</v>
      </c>
      <c r="D715" s="3" t="s">
        <v>562</v>
      </c>
      <c r="E715" s="3" t="n">
        <v>4539</v>
      </c>
      <c r="F715" s="4" t="n">
        <v>126.53</v>
      </c>
      <c r="G715" s="3" t="s">
        <v>34</v>
      </c>
      <c r="H715" s="4" t="n">
        <f aca="false">ROUND(E715*F715,2)</f>
        <v>574319.67</v>
      </c>
    </row>
    <row r="716" customFormat="false" ht="15" hidden="false" customHeight="false" outlineLevel="0" collapsed="false">
      <c r="A716" s="3" t="n">
        <v>715</v>
      </c>
      <c r="B716" s="3" t="n">
        <v>10</v>
      </c>
      <c r="C716" s="3" t="s">
        <v>79</v>
      </c>
      <c r="D716" s="3" t="s">
        <v>562</v>
      </c>
      <c r="E716" s="3" t="n">
        <v>4049</v>
      </c>
      <c r="F716" s="4" t="n">
        <v>46.67</v>
      </c>
      <c r="G716" s="3" t="s">
        <v>8</v>
      </c>
      <c r="H716" s="4" t="n">
        <f aca="false">ROUND(E716*F716,2)</f>
        <v>188966.83</v>
      </c>
    </row>
    <row r="717" customFormat="false" ht="15" hidden="false" customHeight="false" outlineLevel="0" collapsed="false">
      <c r="A717" s="3" t="n">
        <v>716</v>
      </c>
      <c r="B717" s="3" t="n">
        <v>11</v>
      </c>
      <c r="C717" s="3" t="s">
        <v>79</v>
      </c>
      <c r="D717" s="3" t="s">
        <v>562</v>
      </c>
      <c r="E717" s="3" t="n">
        <v>2916</v>
      </c>
      <c r="F717" s="4" t="n">
        <v>126.66</v>
      </c>
      <c r="G717" s="3" t="s">
        <v>34</v>
      </c>
      <c r="H717" s="4" t="n">
        <f aca="false">ROUND(E717*F717,2)</f>
        <v>369340.56</v>
      </c>
    </row>
    <row r="718" customFormat="false" ht="15" hidden="false" customHeight="false" outlineLevel="0" collapsed="false">
      <c r="A718" s="3" t="n">
        <v>717</v>
      </c>
      <c r="B718" s="3" t="n">
        <v>15</v>
      </c>
      <c r="C718" s="3" t="s">
        <v>79</v>
      </c>
      <c r="D718" s="3" t="s">
        <v>562</v>
      </c>
      <c r="E718" s="3" t="n">
        <v>3401</v>
      </c>
      <c r="F718" s="4" t="n">
        <v>267.73</v>
      </c>
      <c r="G718" s="3" t="s">
        <v>46</v>
      </c>
      <c r="H718" s="4" t="n">
        <f aca="false">ROUND(E718*F718,2)</f>
        <v>910549.73</v>
      </c>
    </row>
    <row r="719" customFormat="false" ht="15" hidden="false" customHeight="false" outlineLevel="0" collapsed="false">
      <c r="A719" s="3" t="n">
        <v>718</v>
      </c>
      <c r="B719" s="3" t="n">
        <v>1</v>
      </c>
      <c r="C719" s="3" t="s">
        <v>79</v>
      </c>
      <c r="D719" s="3" t="s">
        <v>563</v>
      </c>
      <c r="E719" s="3" t="n">
        <v>491</v>
      </c>
      <c r="F719" s="4" t="n">
        <v>340.05</v>
      </c>
      <c r="G719" s="3" t="s">
        <v>8</v>
      </c>
      <c r="H719" s="4" t="n">
        <f aca="false">ROUND(E719*F719,2)</f>
        <v>166964.55</v>
      </c>
    </row>
    <row r="720" customFormat="false" ht="15" hidden="false" customHeight="false" outlineLevel="0" collapsed="false">
      <c r="A720" s="3" t="n">
        <v>719</v>
      </c>
      <c r="B720" s="3" t="n">
        <v>2</v>
      </c>
      <c r="C720" s="3" t="s">
        <v>79</v>
      </c>
      <c r="D720" s="3" t="s">
        <v>562</v>
      </c>
      <c r="E720" s="3" t="n">
        <v>2873</v>
      </c>
      <c r="F720" s="4" t="n">
        <v>57.49</v>
      </c>
      <c r="G720" s="3" t="s">
        <v>8</v>
      </c>
      <c r="H720" s="4" t="n">
        <f aca="false">ROUND(E720*F720,2)</f>
        <v>165168.77</v>
      </c>
    </row>
    <row r="721" customFormat="false" ht="15" hidden="false" customHeight="false" outlineLevel="0" collapsed="false">
      <c r="A721" s="3" t="n">
        <v>720</v>
      </c>
      <c r="B721" s="3" t="n">
        <v>15</v>
      </c>
      <c r="C721" s="3" t="s">
        <v>79</v>
      </c>
      <c r="D721" s="3" t="s">
        <v>562</v>
      </c>
      <c r="E721" s="3" t="n">
        <v>260</v>
      </c>
      <c r="F721" s="4" t="n">
        <v>268.39</v>
      </c>
      <c r="G721" s="3" t="s">
        <v>46</v>
      </c>
      <c r="H721" s="4" t="n">
        <f aca="false">ROUND(E721*F721,2)</f>
        <v>69781.4</v>
      </c>
    </row>
    <row r="722" customFormat="false" ht="15" hidden="false" customHeight="false" outlineLevel="0" collapsed="false">
      <c r="A722" s="3" t="n">
        <v>721</v>
      </c>
      <c r="B722" s="3" t="n">
        <v>2</v>
      </c>
      <c r="C722" s="3" t="s">
        <v>79</v>
      </c>
      <c r="D722" s="3" t="s">
        <v>563</v>
      </c>
      <c r="E722" s="3" t="n">
        <v>3720</v>
      </c>
      <c r="F722" s="4" t="n">
        <v>57.5</v>
      </c>
      <c r="G722" s="3" t="s">
        <v>8</v>
      </c>
      <c r="H722" s="4" t="n">
        <f aca="false">ROUND(E722*F722,2)</f>
        <v>213900</v>
      </c>
    </row>
    <row r="723" customFormat="false" ht="15" hidden="false" customHeight="false" outlineLevel="0" collapsed="false">
      <c r="A723" s="3" t="n">
        <v>722</v>
      </c>
      <c r="B723" s="3" t="n">
        <v>1</v>
      </c>
      <c r="C723" s="3" t="s">
        <v>79</v>
      </c>
      <c r="D723" s="3" t="s">
        <v>563</v>
      </c>
      <c r="E723" s="3" t="n">
        <v>2919</v>
      </c>
      <c r="F723" s="4" t="n">
        <v>340.58</v>
      </c>
      <c r="G723" s="3" t="s">
        <v>8</v>
      </c>
      <c r="H723" s="4" t="n">
        <f aca="false">ROUND(E723*F723,2)</f>
        <v>994153.02</v>
      </c>
    </row>
    <row r="724" customFormat="false" ht="15" hidden="false" customHeight="false" outlineLevel="0" collapsed="false">
      <c r="A724" s="3" t="n">
        <v>723</v>
      </c>
      <c r="B724" s="3" t="n">
        <v>5</v>
      </c>
      <c r="C724" s="3" t="s">
        <v>79</v>
      </c>
      <c r="D724" s="3" t="s">
        <v>563</v>
      </c>
      <c r="E724" s="3" t="n">
        <v>3067</v>
      </c>
      <c r="F724" s="4" t="n">
        <v>352.31</v>
      </c>
      <c r="G724" s="3" t="s">
        <v>8</v>
      </c>
      <c r="H724" s="4" t="n">
        <f aca="false">ROUND(E724*F724,2)</f>
        <v>1080534.77</v>
      </c>
    </row>
    <row r="725" customFormat="false" ht="15" hidden="false" customHeight="false" outlineLevel="0" collapsed="false">
      <c r="A725" s="3" t="n">
        <v>724</v>
      </c>
      <c r="B725" s="3" t="n">
        <v>15</v>
      </c>
      <c r="C725" s="3" t="s">
        <v>79</v>
      </c>
      <c r="D725" s="3" t="s">
        <v>562</v>
      </c>
      <c r="E725" s="3" t="n">
        <v>3353</v>
      </c>
      <c r="F725" s="4" t="n">
        <v>268.18</v>
      </c>
      <c r="G725" s="3" t="s">
        <v>46</v>
      </c>
      <c r="H725" s="4" t="n">
        <f aca="false">ROUND(E725*F725,2)</f>
        <v>899207.54</v>
      </c>
    </row>
    <row r="726" customFormat="false" ht="15" hidden="false" customHeight="false" outlineLevel="0" collapsed="false">
      <c r="A726" s="3" t="n">
        <v>725</v>
      </c>
      <c r="B726" s="3" t="n">
        <v>12</v>
      </c>
      <c r="C726" s="3" t="s">
        <v>79</v>
      </c>
      <c r="D726" s="3" t="s">
        <v>563</v>
      </c>
      <c r="E726" s="3" t="n">
        <v>3093</v>
      </c>
      <c r="F726" s="4" t="n">
        <v>223.99</v>
      </c>
      <c r="G726" s="3" t="s">
        <v>38</v>
      </c>
      <c r="H726" s="4" t="n">
        <f aca="false">ROUND(E726*F726,2)</f>
        <v>692801.07</v>
      </c>
    </row>
    <row r="727" customFormat="false" ht="15" hidden="false" customHeight="false" outlineLevel="0" collapsed="false">
      <c r="A727" s="3" t="n">
        <v>726</v>
      </c>
      <c r="B727" s="3" t="n">
        <v>2</v>
      </c>
      <c r="C727" s="3" t="s">
        <v>79</v>
      </c>
      <c r="D727" s="3" t="s">
        <v>563</v>
      </c>
      <c r="E727" s="3" t="n">
        <v>457</v>
      </c>
      <c r="F727" s="4" t="n">
        <v>57.7</v>
      </c>
      <c r="G727" s="3" t="s">
        <v>8</v>
      </c>
      <c r="H727" s="4" t="n">
        <f aca="false">ROUND(E727*F727,2)</f>
        <v>26368.9</v>
      </c>
    </row>
    <row r="728" customFormat="false" ht="15" hidden="false" customHeight="false" outlineLevel="0" collapsed="false">
      <c r="A728" s="3" t="n">
        <v>727</v>
      </c>
      <c r="B728" s="3" t="n">
        <v>4</v>
      </c>
      <c r="C728" s="3" t="s">
        <v>79</v>
      </c>
      <c r="D728" s="3" t="s">
        <v>563</v>
      </c>
      <c r="E728" s="3" t="n">
        <v>22</v>
      </c>
      <c r="F728" s="4" t="n">
        <v>118.58</v>
      </c>
      <c r="G728" s="3" t="s">
        <v>8</v>
      </c>
      <c r="H728" s="4" t="n">
        <f aca="false">ROUND(E728*F728,2)</f>
        <v>2608.76</v>
      </c>
    </row>
    <row r="729" customFormat="false" ht="15" hidden="false" customHeight="false" outlineLevel="0" collapsed="false">
      <c r="A729" s="3" t="n">
        <v>728</v>
      </c>
      <c r="B729" s="3" t="n">
        <v>1</v>
      </c>
      <c r="C729" s="3" t="s">
        <v>79</v>
      </c>
      <c r="D729" s="3" t="s">
        <v>562</v>
      </c>
      <c r="E729" s="3" t="n">
        <v>3222</v>
      </c>
      <c r="F729" s="4" t="n">
        <v>340.73</v>
      </c>
      <c r="G729" s="3" t="s">
        <v>8</v>
      </c>
      <c r="H729" s="4" t="n">
        <f aca="false">ROUND(E729*F729,2)</f>
        <v>1097832.06</v>
      </c>
    </row>
    <row r="730" customFormat="false" ht="15" hidden="false" customHeight="false" outlineLevel="0" collapsed="false">
      <c r="A730" s="3" t="n">
        <v>729</v>
      </c>
      <c r="B730" s="3" t="n">
        <v>6</v>
      </c>
      <c r="C730" s="3" t="s">
        <v>79</v>
      </c>
      <c r="D730" s="3" t="s">
        <v>563</v>
      </c>
      <c r="E730" s="3" t="n">
        <v>3110</v>
      </c>
      <c r="F730" s="4" t="n">
        <v>259.75</v>
      </c>
      <c r="G730" s="3" t="s">
        <v>8</v>
      </c>
      <c r="H730" s="4" t="n">
        <f aca="false">ROUND(E730*F730,2)</f>
        <v>807822.5</v>
      </c>
    </row>
    <row r="731" customFormat="false" ht="15" hidden="false" customHeight="false" outlineLevel="0" collapsed="false">
      <c r="A731" s="3" t="n">
        <v>730</v>
      </c>
      <c r="B731" s="3" t="n">
        <v>8</v>
      </c>
      <c r="C731" s="3" t="s">
        <v>79</v>
      </c>
      <c r="D731" s="3" t="s">
        <v>563</v>
      </c>
      <c r="E731" s="3" t="n">
        <v>3444</v>
      </c>
      <c r="F731" s="4" t="n">
        <v>63.59</v>
      </c>
      <c r="G731" s="3" t="s">
        <v>8</v>
      </c>
      <c r="H731" s="4" t="n">
        <f aca="false">ROUND(E731*F731,2)</f>
        <v>219003.96</v>
      </c>
    </row>
    <row r="732" customFormat="false" ht="15" hidden="false" customHeight="false" outlineLevel="0" collapsed="false">
      <c r="A732" s="3" t="n">
        <v>731</v>
      </c>
      <c r="B732" s="3" t="n">
        <v>14</v>
      </c>
      <c r="C732" s="3" t="s">
        <v>79</v>
      </c>
      <c r="D732" s="3" t="s">
        <v>563</v>
      </c>
      <c r="E732" s="3" t="n">
        <v>2981</v>
      </c>
      <c r="F732" s="4" t="n">
        <v>101.45</v>
      </c>
      <c r="G732" s="3" t="s">
        <v>41</v>
      </c>
      <c r="H732" s="4" t="n">
        <f aca="false">ROUND(E732*F732,2)</f>
        <v>302422.45</v>
      </c>
    </row>
    <row r="733" customFormat="false" ht="15" hidden="false" customHeight="false" outlineLevel="0" collapsed="false">
      <c r="A733" s="3" t="n">
        <v>732</v>
      </c>
      <c r="B733" s="3" t="n">
        <v>12</v>
      </c>
      <c r="C733" s="3" t="s">
        <v>80</v>
      </c>
      <c r="D733" s="3" t="s">
        <v>562</v>
      </c>
      <c r="E733" s="3" t="n">
        <v>4826</v>
      </c>
      <c r="F733" s="4" t="n">
        <v>224.94</v>
      </c>
      <c r="G733" s="3" t="s">
        <v>38</v>
      </c>
      <c r="H733" s="4" t="n">
        <f aca="false">ROUND(E733*F733,2)</f>
        <v>1085560.44</v>
      </c>
    </row>
    <row r="734" customFormat="false" ht="15" hidden="false" customHeight="false" outlineLevel="0" collapsed="false">
      <c r="A734" s="3" t="n">
        <v>733</v>
      </c>
      <c r="B734" s="3" t="n">
        <v>8</v>
      </c>
      <c r="C734" s="3" t="s">
        <v>80</v>
      </c>
      <c r="D734" s="3" t="s">
        <v>563</v>
      </c>
      <c r="E734" s="3" t="n">
        <v>694</v>
      </c>
      <c r="F734" s="4" t="n">
        <v>64.04</v>
      </c>
      <c r="G734" s="3" t="s">
        <v>8</v>
      </c>
      <c r="H734" s="4" t="n">
        <f aca="false">ROUND(E734*F734,2)</f>
        <v>44443.76</v>
      </c>
    </row>
    <row r="735" customFormat="false" ht="15" hidden="false" customHeight="false" outlineLevel="0" collapsed="false">
      <c r="A735" s="3" t="n">
        <v>734</v>
      </c>
      <c r="B735" s="3" t="n">
        <v>6</v>
      </c>
      <c r="C735" s="3" t="s">
        <v>80</v>
      </c>
      <c r="D735" s="3" t="s">
        <v>562</v>
      </c>
      <c r="E735" s="3" t="n">
        <v>3558</v>
      </c>
      <c r="F735" s="4" t="n">
        <v>254.53</v>
      </c>
      <c r="G735" s="3" t="s">
        <v>8</v>
      </c>
      <c r="H735" s="4" t="n">
        <f aca="false">ROUND(E735*F735,2)</f>
        <v>905617.74</v>
      </c>
    </row>
    <row r="736" customFormat="false" ht="15" hidden="false" customHeight="false" outlineLevel="0" collapsed="false">
      <c r="A736" s="3" t="n">
        <v>735</v>
      </c>
      <c r="B736" s="3" t="n">
        <v>10</v>
      </c>
      <c r="C736" s="3" t="s">
        <v>80</v>
      </c>
      <c r="D736" s="3" t="s">
        <v>562</v>
      </c>
      <c r="E736" s="3" t="n">
        <v>1254</v>
      </c>
      <c r="F736" s="4" t="n">
        <v>45.82</v>
      </c>
      <c r="G736" s="3" t="s">
        <v>8</v>
      </c>
      <c r="H736" s="4" t="n">
        <f aca="false">ROUND(E736*F736,2)</f>
        <v>57458.28</v>
      </c>
    </row>
    <row r="737" customFormat="false" ht="15" hidden="false" customHeight="false" outlineLevel="0" collapsed="false">
      <c r="A737" s="3" t="n">
        <v>736</v>
      </c>
      <c r="B737" s="3" t="n">
        <v>1</v>
      </c>
      <c r="C737" s="3" t="s">
        <v>80</v>
      </c>
      <c r="D737" s="3" t="s">
        <v>563</v>
      </c>
      <c r="E737" s="3" t="n">
        <v>3501</v>
      </c>
      <c r="F737" s="4" t="n">
        <v>342.76</v>
      </c>
      <c r="G737" s="3" t="s">
        <v>8</v>
      </c>
      <c r="H737" s="4" t="n">
        <f aca="false">ROUND(E737*F737,2)</f>
        <v>1200002.76</v>
      </c>
    </row>
    <row r="738" customFormat="false" ht="15" hidden="false" customHeight="false" outlineLevel="0" collapsed="false">
      <c r="A738" s="3" t="n">
        <v>737</v>
      </c>
      <c r="B738" s="3" t="n">
        <v>3</v>
      </c>
      <c r="C738" s="3" t="s">
        <v>80</v>
      </c>
      <c r="D738" s="3" t="s">
        <v>562</v>
      </c>
      <c r="E738" s="3" t="n">
        <v>2554</v>
      </c>
      <c r="F738" s="4" t="n">
        <v>131.31</v>
      </c>
      <c r="G738" s="3" t="s">
        <v>8</v>
      </c>
      <c r="H738" s="4" t="n">
        <f aca="false">ROUND(E738*F738,2)</f>
        <v>335365.74</v>
      </c>
    </row>
    <row r="739" customFormat="false" ht="15" hidden="false" customHeight="false" outlineLevel="0" collapsed="false">
      <c r="A739" s="3" t="n">
        <v>738</v>
      </c>
      <c r="B739" s="3" t="n">
        <v>11</v>
      </c>
      <c r="C739" s="3" t="s">
        <v>80</v>
      </c>
      <c r="D739" s="3" t="s">
        <v>562</v>
      </c>
      <c r="E739" s="3" t="n">
        <v>3435</v>
      </c>
      <c r="F739" s="4" t="n">
        <v>126.29</v>
      </c>
      <c r="G739" s="3" t="s">
        <v>34</v>
      </c>
      <c r="H739" s="4" t="n">
        <f aca="false">ROUND(E739*F739,2)</f>
        <v>433806.15</v>
      </c>
    </row>
    <row r="740" customFormat="false" ht="15" hidden="false" customHeight="false" outlineLevel="0" collapsed="false">
      <c r="A740" s="3" t="n">
        <v>739</v>
      </c>
      <c r="B740" s="3" t="n">
        <v>14</v>
      </c>
      <c r="C740" s="3" t="s">
        <v>80</v>
      </c>
      <c r="D740" s="3" t="s">
        <v>563</v>
      </c>
      <c r="E740" s="3" t="n">
        <v>2749</v>
      </c>
      <c r="F740" s="4" t="n">
        <v>98.37</v>
      </c>
      <c r="G740" s="3" t="s">
        <v>41</v>
      </c>
      <c r="H740" s="4" t="n">
        <f aca="false">ROUND(E740*F740,2)</f>
        <v>270419.13</v>
      </c>
    </row>
    <row r="741" customFormat="false" ht="15" hidden="false" customHeight="false" outlineLevel="0" collapsed="false">
      <c r="A741" s="3" t="n">
        <v>740</v>
      </c>
      <c r="B741" s="3" t="n">
        <v>14</v>
      </c>
      <c r="C741" s="3" t="s">
        <v>80</v>
      </c>
      <c r="D741" s="3" t="s">
        <v>563</v>
      </c>
      <c r="E741" s="3" t="n">
        <v>1810</v>
      </c>
      <c r="F741" s="4" t="n">
        <v>98.74</v>
      </c>
      <c r="G741" s="3" t="s">
        <v>41</v>
      </c>
      <c r="H741" s="4" t="n">
        <f aca="false">ROUND(E741*F741,2)</f>
        <v>178719.4</v>
      </c>
    </row>
    <row r="742" customFormat="false" ht="15" hidden="false" customHeight="false" outlineLevel="0" collapsed="false">
      <c r="A742" s="3" t="n">
        <v>741</v>
      </c>
      <c r="B742" s="3" t="n">
        <v>13</v>
      </c>
      <c r="C742" s="3" t="s">
        <v>80</v>
      </c>
      <c r="D742" s="3" t="s">
        <v>562</v>
      </c>
      <c r="E742" s="3" t="n">
        <v>2647</v>
      </c>
      <c r="F742" s="4" t="n">
        <v>52.29</v>
      </c>
      <c r="G742" s="3" t="s">
        <v>41</v>
      </c>
      <c r="H742" s="4" t="n">
        <f aca="false">ROUND(E742*F742,2)</f>
        <v>138411.63</v>
      </c>
    </row>
    <row r="743" customFormat="false" ht="15" hidden="false" customHeight="false" outlineLevel="0" collapsed="false">
      <c r="A743" s="3" t="n">
        <v>742</v>
      </c>
      <c r="B743" s="3" t="n">
        <v>15</v>
      </c>
      <c r="C743" s="3" t="s">
        <v>80</v>
      </c>
      <c r="D743" s="3" t="s">
        <v>563</v>
      </c>
      <c r="E743" s="3" t="n">
        <v>1360</v>
      </c>
      <c r="F743" s="4" t="n">
        <v>266.33</v>
      </c>
      <c r="G743" s="3" t="s">
        <v>46</v>
      </c>
      <c r="H743" s="4" t="n">
        <f aca="false">ROUND(E743*F743,2)</f>
        <v>362208.8</v>
      </c>
    </row>
    <row r="744" customFormat="false" ht="15" hidden="false" customHeight="false" outlineLevel="0" collapsed="false">
      <c r="A744" s="3" t="n">
        <v>743</v>
      </c>
      <c r="B744" s="3" t="n">
        <v>1</v>
      </c>
      <c r="C744" s="3" t="s">
        <v>80</v>
      </c>
      <c r="D744" s="3" t="s">
        <v>563</v>
      </c>
      <c r="E744" s="3" t="n">
        <v>4336</v>
      </c>
      <c r="F744" s="4" t="n">
        <v>341.34</v>
      </c>
      <c r="G744" s="3" t="s">
        <v>8</v>
      </c>
      <c r="H744" s="4" t="n">
        <f aca="false">ROUND(E744*F744,2)</f>
        <v>1480050.24</v>
      </c>
    </row>
    <row r="745" customFormat="false" ht="15" hidden="false" customHeight="false" outlineLevel="0" collapsed="false">
      <c r="A745" s="3" t="n">
        <v>744</v>
      </c>
      <c r="B745" s="3" t="n">
        <v>15</v>
      </c>
      <c r="C745" s="3" t="s">
        <v>80</v>
      </c>
      <c r="D745" s="3" t="s">
        <v>563</v>
      </c>
      <c r="E745" s="3" t="n">
        <v>1230</v>
      </c>
      <c r="F745" s="4" t="n">
        <v>266.39</v>
      </c>
      <c r="G745" s="3" t="s">
        <v>46</v>
      </c>
      <c r="H745" s="4" t="n">
        <f aca="false">ROUND(E745*F745,2)</f>
        <v>327659.7</v>
      </c>
    </row>
    <row r="746" customFormat="false" ht="15" hidden="false" customHeight="false" outlineLevel="0" collapsed="false">
      <c r="A746" s="3" t="n">
        <v>745</v>
      </c>
      <c r="B746" s="3" t="n">
        <v>1</v>
      </c>
      <c r="C746" s="3" t="s">
        <v>80</v>
      </c>
      <c r="D746" s="3" t="s">
        <v>563</v>
      </c>
      <c r="E746" s="3" t="n">
        <v>922</v>
      </c>
      <c r="F746" s="4" t="n">
        <v>341.92</v>
      </c>
      <c r="G746" s="3" t="s">
        <v>8</v>
      </c>
      <c r="H746" s="4" t="n">
        <f aca="false">ROUND(E746*F746,2)</f>
        <v>315250.24</v>
      </c>
    </row>
    <row r="747" customFormat="false" ht="15" hidden="false" customHeight="false" outlineLevel="0" collapsed="false">
      <c r="A747" s="3" t="n">
        <v>746</v>
      </c>
      <c r="B747" s="3" t="n">
        <v>1</v>
      </c>
      <c r="C747" s="3" t="s">
        <v>80</v>
      </c>
      <c r="D747" s="3" t="s">
        <v>563</v>
      </c>
      <c r="E747" s="3" t="n">
        <v>923</v>
      </c>
      <c r="F747" s="4" t="n">
        <v>342.96</v>
      </c>
      <c r="G747" s="3" t="s">
        <v>8</v>
      </c>
      <c r="H747" s="4" t="n">
        <f aca="false">ROUND(E747*F747,2)</f>
        <v>316552.08</v>
      </c>
    </row>
    <row r="748" customFormat="false" ht="15" hidden="false" customHeight="false" outlineLevel="0" collapsed="false">
      <c r="A748" s="3" t="n">
        <v>747</v>
      </c>
      <c r="B748" s="3" t="n">
        <v>1</v>
      </c>
      <c r="C748" s="3" t="s">
        <v>80</v>
      </c>
      <c r="D748" s="3" t="s">
        <v>563</v>
      </c>
      <c r="E748" s="3" t="n">
        <v>3271</v>
      </c>
      <c r="F748" s="4" t="n">
        <v>341.44</v>
      </c>
      <c r="G748" s="3" t="s">
        <v>8</v>
      </c>
      <c r="H748" s="4" t="n">
        <f aca="false">ROUND(E748*F748,2)</f>
        <v>1116850.24</v>
      </c>
    </row>
    <row r="749" customFormat="false" ht="15" hidden="false" customHeight="false" outlineLevel="0" collapsed="false">
      <c r="A749" s="3" t="n">
        <v>748</v>
      </c>
      <c r="B749" s="3" t="n">
        <v>10</v>
      </c>
      <c r="C749" s="3" t="s">
        <v>80</v>
      </c>
      <c r="D749" s="3" t="s">
        <v>562</v>
      </c>
      <c r="E749" s="3" t="n">
        <v>1814</v>
      </c>
      <c r="F749" s="4" t="n">
        <v>45.87</v>
      </c>
      <c r="G749" s="3" t="s">
        <v>8</v>
      </c>
      <c r="H749" s="4" t="n">
        <f aca="false">ROUND(E749*F749,2)</f>
        <v>83208.18</v>
      </c>
    </row>
    <row r="750" customFormat="false" ht="15" hidden="false" customHeight="false" outlineLevel="0" collapsed="false">
      <c r="A750" s="3" t="n">
        <v>749</v>
      </c>
      <c r="B750" s="3" t="n">
        <v>14</v>
      </c>
      <c r="C750" s="3" t="s">
        <v>80</v>
      </c>
      <c r="D750" s="3" t="s">
        <v>563</v>
      </c>
      <c r="E750" s="3" t="n">
        <v>482</v>
      </c>
      <c r="F750" s="4" t="n">
        <v>98.44</v>
      </c>
      <c r="G750" s="3" t="s">
        <v>41</v>
      </c>
      <c r="H750" s="4" t="n">
        <f aca="false">ROUND(E750*F750,2)</f>
        <v>47448.08</v>
      </c>
    </row>
    <row r="751" customFormat="false" ht="15" hidden="false" customHeight="false" outlineLevel="0" collapsed="false">
      <c r="A751" s="3" t="n">
        <v>750</v>
      </c>
      <c r="B751" s="3" t="n">
        <v>1</v>
      </c>
      <c r="C751" s="3" t="s">
        <v>80</v>
      </c>
      <c r="D751" s="3" t="s">
        <v>563</v>
      </c>
      <c r="E751" s="3" t="n">
        <v>980</v>
      </c>
      <c r="F751" s="4" t="n">
        <v>341.44</v>
      </c>
      <c r="G751" s="3" t="s">
        <v>8</v>
      </c>
      <c r="H751" s="4" t="n">
        <f aca="false">ROUND(E751*F751,2)</f>
        <v>334611.2</v>
      </c>
    </row>
    <row r="752" customFormat="false" ht="15" hidden="false" customHeight="false" outlineLevel="0" collapsed="false">
      <c r="A752" s="3" t="n">
        <v>751</v>
      </c>
      <c r="B752" s="3" t="n">
        <v>11</v>
      </c>
      <c r="C752" s="3" t="s">
        <v>80</v>
      </c>
      <c r="D752" s="3" t="s">
        <v>563</v>
      </c>
      <c r="E752" s="3" t="n">
        <v>3639</v>
      </c>
      <c r="F752" s="4" t="n">
        <v>126.11</v>
      </c>
      <c r="G752" s="3" t="s">
        <v>34</v>
      </c>
      <c r="H752" s="4" t="n">
        <f aca="false">ROUND(E752*F752,2)</f>
        <v>458914.29</v>
      </c>
    </row>
    <row r="753" customFormat="false" ht="15" hidden="false" customHeight="false" outlineLevel="0" collapsed="false">
      <c r="A753" s="3" t="n">
        <v>752</v>
      </c>
      <c r="B753" s="3" t="n">
        <v>11</v>
      </c>
      <c r="C753" s="3" t="s">
        <v>80</v>
      </c>
      <c r="D753" s="3" t="s">
        <v>562</v>
      </c>
      <c r="E753" s="3" t="n">
        <v>861</v>
      </c>
      <c r="F753" s="4" t="n">
        <v>126.1</v>
      </c>
      <c r="G753" s="3" t="s">
        <v>34</v>
      </c>
      <c r="H753" s="4" t="n">
        <f aca="false">ROUND(E753*F753,2)</f>
        <v>108572.1</v>
      </c>
    </row>
    <row r="754" customFormat="false" ht="15" hidden="false" customHeight="false" outlineLevel="0" collapsed="false">
      <c r="A754" s="3" t="n">
        <v>753</v>
      </c>
      <c r="B754" s="3" t="n">
        <v>5</v>
      </c>
      <c r="C754" s="3" t="s">
        <v>80</v>
      </c>
      <c r="D754" s="3" t="s">
        <v>563</v>
      </c>
      <c r="E754" s="3" t="n">
        <v>3640</v>
      </c>
      <c r="F754" s="4" t="n">
        <v>354.36</v>
      </c>
      <c r="G754" s="3" t="s">
        <v>8</v>
      </c>
      <c r="H754" s="4" t="n">
        <f aca="false">ROUND(E754*F754,2)</f>
        <v>1289870.4</v>
      </c>
    </row>
    <row r="755" customFormat="false" ht="15" hidden="false" customHeight="false" outlineLevel="0" collapsed="false">
      <c r="A755" s="3" t="n">
        <v>754</v>
      </c>
      <c r="B755" s="3" t="n">
        <v>15</v>
      </c>
      <c r="C755" s="3" t="s">
        <v>80</v>
      </c>
      <c r="D755" s="3" t="s">
        <v>563</v>
      </c>
      <c r="E755" s="3" t="n">
        <v>408</v>
      </c>
      <c r="F755" s="4" t="n">
        <v>266.34</v>
      </c>
      <c r="G755" s="3" t="s">
        <v>46</v>
      </c>
      <c r="H755" s="4" t="n">
        <f aca="false">ROUND(E755*F755,2)</f>
        <v>108666.72</v>
      </c>
    </row>
    <row r="756" customFormat="false" ht="15" hidden="false" customHeight="false" outlineLevel="0" collapsed="false">
      <c r="A756" s="3" t="n">
        <v>755</v>
      </c>
      <c r="B756" s="3" t="n">
        <v>5</v>
      </c>
      <c r="C756" s="3" t="s">
        <v>80</v>
      </c>
      <c r="D756" s="3" t="s">
        <v>563</v>
      </c>
      <c r="E756" s="3" t="n">
        <v>577</v>
      </c>
      <c r="F756" s="4" t="n">
        <v>356.13</v>
      </c>
      <c r="G756" s="3" t="s">
        <v>8</v>
      </c>
      <c r="H756" s="4" t="n">
        <f aca="false">ROUND(E756*F756,2)</f>
        <v>205487.01</v>
      </c>
    </row>
    <row r="757" customFormat="false" ht="15" hidden="false" customHeight="false" outlineLevel="0" collapsed="false">
      <c r="A757" s="3" t="n">
        <v>756</v>
      </c>
      <c r="B757" s="3" t="n">
        <v>3</v>
      </c>
      <c r="C757" s="3" t="s">
        <v>80</v>
      </c>
      <c r="D757" s="3" t="s">
        <v>562</v>
      </c>
      <c r="E757" s="3" t="n">
        <v>160</v>
      </c>
      <c r="F757" s="4" t="n">
        <v>131.16</v>
      </c>
      <c r="G757" s="3" t="s">
        <v>8</v>
      </c>
      <c r="H757" s="4" t="n">
        <f aca="false">ROUND(E757*F757,2)</f>
        <v>20985.6</v>
      </c>
    </row>
    <row r="758" customFormat="false" ht="15" hidden="false" customHeight="false" outlineLevel="0" collapsed="false">
      <c r="A758" s="3" t="n">
        <v>757</v>
      </c>
      <c r="B758" s="3" t="n">
        <v>13</v>
      </c>
      <c r="C758" s="3" t="s">
        <v>80</v>
      </c>
      <c r="D758" s="3" t="s">
        <v>563</v>
      </c>
      <c r="E758" s="3" t="n">
        <v>4442</v>
      </c>
      <c r="F758" s="4" t="n">
        <v>52.39</v>
      </c>
      <c r="G758" s="3" t="s">
        <v>41</v>
      </c>
      <c r="H758" s="4" t="n">
        <f aca="false">ROUND(E758*F758,2)</f>
        <v>232716.38</v>
      </c>
    </row>
    <row r="759" customFormat="false" ht="15" hidden="false" customHeight="false" outlineLevel="0" collapsed="false">
      <c r="A759" s="3" t="n">
        <v>758</v>
      </c>
      <c r="B759" s="3" t="n">
        <v>8</v>
      </c>
      <c r="C759" s="3" t="s">
        <v>81</v>
      </c>
      <c r="D759" s="3" t="s">
        <v>562</v>
      </c>
      <c r="E759" s="3" t="n">
        <v>2106</v>
      </c>
      <c r="F759" s="4" t="n">
        <v>63.06</v>
      </c>
      <c r="G759" s="3" t="s">
        <v>8</v>
      </c>
      <c r="H759" s="4" t="n">
        <f aca="false">ROUND(E759*F759,2)</f>
        <v>132804.36</v>
      </c>
    </row>
    <row r="760" customFormat="false" ht="15" hidden="false" customHeight="false" outlineLevel="0" collapsed="false">
      <c r="A760" s="3" t="n">
        <v>759</v>
      </c>
      <c r="B760" s="3" t="n">
        <v>8</v>
      </c>
      <c r="C760" s="3" t="s">
        <v>81</v>
      </c>
      <c r="D760" s="3" t="s">
        <v>563</v>
      </c>
      <c r="E760" s="3" t="n">
        <v>3313</v>
      </c>
      <c r="F760" s="4" t="n">
        <v>63.14</v>
      </c>
      <c r="G760" s="3" t="s">
        <v>8</v>
      </c>
      <c r="H760" s="4" t="n">
        <f aca="false">ROUND(E760*F760,2)</f>
        <v>209182.82</v>
      </c>
    </row>
    <row r="761" customFormat="false" ht="15" hidden="false" customHeight="false" outlineLevel="0" collapsed="false">
      <c r="A761" s="3" t="n">
        <v>760</v>
      </c>
      <c r="B761" s="3" t="n">
        <v>12</v>
      </c>
      <c r="C761" s="3" t="s">
        <v>81</v>
      </c>
      <c r="D761" s="3" t="s">
        <v>563</v>
      </c>
      <c r="E761" s="3" t="n">
        <v>4416</v>
      </c>
      <c r="F761" s="4" t="n">
        <v>223.86</v>
      </c>
      <c r="G761" s="3" t="s">
        <v>38</v>
      </c>
      <c r="H761" s="4" t="n">
        <f aca="false">ROUND(E761*F761,2)</f>
        <v>988565.76</v>
      </c>
    </row>
    <row r="762" customFormat="false" ht="15" hidden="false" customHeight="false" outlineLevel="0" collapsed="false">
      <c r="A762" s="3" t="n">
        <v>761</v>
      </c>
      <c r="B762" s="3" t="n">
        <v>3</v>
      </c>
      <c r="C762" s="3" t="s">
        <v>81</v>
      </c>
      <c r="D762" s="3" t="s">
        <v>563</v>
      </c>
      <c r="E762" s="3" t="n">
        <v>2087</v>
      </c>
      <c r="F762" s="4" t="n">
        <v>128</v>
      </c>
      <c r="G762" s="3" t="s">
        <v>8</v>
      </c>
      <c r="H762" s="4" t="n">
        <f aca="false">ROUND(E762*F762,2)</f>
        <v>267136</v>
      </c>
    </row>
    <row r="763" customFormat="false" ht="15" hidden="false" customHeight="false" outlineLevel="0" collapsed="false">
      <c r="A763" s="3" t="n">
        <v>762</v>
      </c>
      <c r="B763" s="3" t="n">
        <v>3</v>
      </c>
      <c r="C763" s="3" t="s">
        <v>81</v>
      </c>
      <c r="D763" s="3" t="s">
        <v>562</v>
      </c>
      <c r="E763" s="3" t="n">
        <v>110</v>
      </c>
      <c r="F763" s="4" t="n">
        <v>127.97</v>
      </c>
      <c r="G763" s="3" t="s">
        <v>8</v>
      </c>
      <c r="H763" s="4" t="n">
        <f aca="false">ROUND(E763*F763,2)</f>
        <v>14076.7</v>
      </c>
    </row>
    <row r="764" customFormat="false" ht="15" hidden="false" customHeight="false" outlineLevel="0" collapsed="false">
      <c r="A764" s="3" t="n">
        <v>763</v>
      </c>
      <c r="B764" s="3" t="n">
        <v>1</v>
      </c>
      <c r="C764" s="3" t="s">
        <v>81</v>
      </c>
      <c r="D764" s="3" t="s">
        <v>563</v>
      </c>
      <c r="E764" s="3" t="n">
        <v>540</v>
      </c>
      <c r="F764" s="4" t="n">
        <v>352.59</v>
      </c>
      <c r="G764" s="3" t="s">
        <v>8</v>
      </c>
      <c r="H764" s="4" t="n">
        <f aca="false">ROUND(E764*F764,2)</f>
        <v>190398.6</v>
      </c>
    </row>
    <row r="765" customFormat="false" ht="15" hidden="false" customHeight="false" outlineLevel="0" collapsed="false">
      <c r="A765" s="3" t="n">
        <v>764</v>
      </c>
      <c r="B765" s="3" t="n">
        <v>5</v>
      </c>
      <c r="C765" s="3" t="s">
        <v>81</v>
      </c>
      <c r="D765" s="3" t="s">
        <v>563</v>
      </c>
      <c r="E765" s="3" t="n">
        <v>2737</v>
      </c>
      <c r="F765" s="4" t="n">
        <v>362.33</v>
      </c>
      <c r="G765" s="3" t="s">
        <v>8</v>
      </c>
      <c r="H765" s="4" t="n">
        <f aca="false">ROUND(E765*F765,2)</f>
        <v>991697.21</v>
      </c>
    </row>
    <row r="766" customFormat="false" ht="15" hidden="false" customHeight="false" outlineLevel="0" collapsed="false">
      <c r="A766" s="3" t="n">
        <v>765</v>
      </c>
      <c r="B766" s="3" t="n">
        <v>6</v>
      </c>
      <c r="C766" s="3" t="s">
        <v>81</v>
      </c>
      <c r="D766" s="3" t="s">
        <v>562</v>
      </c>
      <c r="E766" s="3" t="n">
        <v>957</v>
      </c>
      <c r="F766" s="4" t="n">
        <v>259.66</v>
      </c>
      <c r="G766" s="3" t="s">
        <v>8</v>
      </c>
      <c r="H766" s="4" t="n">
        <f aca="false">ROUND(E766*F766,2)</f>
        <v>248494.62</v>
      </c>
    </row>
    <row r="767" customFormat="false" ht="15" hidden="false" customHeight="false" outlineLevel="0" collapsed="false">
      <c r="A767" s="3" t="n">
        <v>766</v>
      </c>
      <c r="B767" s="3" t="n">
        <v>4</v>
      </c>
      <c r="C767" s="3" t="s">
        <v>81</v>
      </c>
      <c r="D767" s="3" t="s">
        <v>562</v>
      </c>
      <c r="E767" s="3" t="n">
        <v>3161</v>
      </c>
      <c r="F767" s="4" t="n">
        <v>119.01</v>
      </c>
      <c r="G767" s="3" t="s">
        <v>8</v>
      </c>
      <c r="H767" s="4" t="n">
        <f aca="false">ROUND(E767*F767,2)</f>
        <v>376190.61</v>
      </c>
    </row>
    <row r="768" customFormat="false" ht="15" hidden="false" customHeight="false" outlineLevel="0" collapsed="false">
      <c r="A768" s="3" t="n">
        <v>767</v>
      </c>
      <c r="B768" s="3" t="n">
        <v>3</v>
      </c>
      <c r="C768" s="3" t="s">
        <v>81</v>
      </c>
      <c r="D768" s="3" t="s">
        <v>562</v>
      </c>
      <c r="E768" s="3" t="n">
        <v>547</v>
      </c>
      <c r="F768" s="4" t="n">
        <v>127.94</v>
      </c>
      <c r="G768" s="3" t="s">
        <v>8</v>
      </c>
      <c r="H768" s="4" t="n">
        <f aca="false">ROUND(E768*F768,2)</f>
        <v>69983.18</v>
      </c>
    </row>
    <row r="769" customFormat="false" ht="15" hidden="false" customHeight="false" outlineLevel="0" collapsed="false">
      <c r="A769" s="3" t="n">
        <v>768</v>
      </c>
      <c r="B769" s="3" t="n">
        <v>7</v>
      </c>
      <c r="C769" s="3" t="s">
        <v>81</v>
      </c>
      <c r="D769" s="3" t="s">
        <v>563</v>
      </c>
      <c r="E769" s="3" t="n">
        <v>4285</v>
      </c>
      <c r="F769" s="4" t="n">
        <v>408.81</v>
      </c>
      <c r="G769" s="3" t="s">
        <v>8</v>
      </c>
      <c r="H769" s="4" t="n">
        <f aca="false">ROUND(E769*F769,2)</f>
        <v>1751750.85</v>
      </c>
    </row>
    <row r="770" customFormat="false" ht="15" hidden="false" customHeight="false" outlineLevel="0" collapsed="false">
      <c r="A770" s="3" t="n">
        <v>769</v>
      </c>
      <c r="B770" s="3" t="n">
        <v>5</v>
      </c>
      <c r="C770" s="3" t="s">
        <v>81</v>
      </c>
      <c r="D770" s="3" t="s">
        <v>562</v>
      </c>
      <c r="E770" s="3" t="n">
        <v>4398</v>
      </c>
      <c r="F770" s="4" t="n">
        <v>361.39</v>
      </c>
      <c r="G770" s="3" t="s">
        <v>8</v>
      </c>
      <c r="H770" s="4" t="n">
        <f aca="false">ROUND(E770*F770,2)</f>
        <v>1589393.22</v>
      </c>
    </row>
    <row r="771" customFormat="false" ht="15" hidden="false" customHeight="false" outlineLevel="0" collapsed="false">
      <c r="A771" s="3" t="n">
        <v>770</v>
      </c>
      <c r="B771" s="3" t="n">
        <v>9</v>
      </c>
      <c r="C771" s="3" t="s">
        <v>81</v>
      </c>
      <c r="D771" s="3" t="s">
        <v>562</v>
      </c>
      <c r="E771" s="3" t="n">
        <v>2416</v>
      </c>
      <c r="F771" s="4" t="n">
        <v>223.16</v>
      </c>
      <c r="G771" s="3" t="s">
        <v>8</v>
      </c>
      <c r="H771" s="4" t="n">
        <f aca="false">ROUND(E771*F771,2)</f>
        <v>539154.56</v>
      </c>
    </row>
    <row r="772" customFormat="false" ht="15" hidden="false" customHeight="false" outlineLevel="0" collapsed="false">
      <c r="A772" s="3" t="n">
        <v>771</v>
      </c>
      <c r="B772" s="3" t="n">
        <v>7</v>
      </c>
      <c r="C772" s="3" t="s">
        <v>81</v>
      </c>
      <c r="D772" s="3" t="s">
        <v>563</v>
      </c>
      <c r="E772" s="3" t="n">
        <v>4999</v>
      </c>
      <c r="F772" s="4" t="n">
        <v>408.02</v>
      </c>
      <c r="G772" s="3" t="s">
        <v>8</v>
      </c>
      <c r="H772" s="4" t="n">
        <f aca="false">ROUND(E772*F772,2)</f>
        <v>2039691.98</v>
      </c>
    </row>
    <row r="773" customFormat="false" ht="15" hidden="false" customHeight="false" outlineLevel="0" collapsed="false">
      <c r="A773" s="3" t="n">
        <v>772</v>
      </c>
      <c r="B773" s="3" t="n">
        <v>14</v>
      </c>
      <c r="C773" s="3" t="s">
        <v>81</v>
      </c>
      <c r="D773" s="3" t="s">
        <v>562</v>
      </c>
      <c r="E773" s="3" t="n">
        <v>1975</v>
      </c>
      <c r="F773" s="4" t="n">
        <v>99.17</v>
      </c>
      <c r="G773" s="3" t="s">
        <v>41</v>
      </c>
      <c r="H773" s="4" t="n">
        <f aca="false">ROUND(E773*F773,2)</f>
        <v>195860.75</v>
      </c>
    </row>
    <row r="774" customFormat="false" ht="15" hidden="false" customHeight="false" outlineLevel="0" collapsed="false">
      <c r="A774" s="3" t="n">
        <v>773</v>
      </c>
      <c r="B774" s="3" t="n">
        <v>7</v>
      </c>
      <c r="C774" s="3" t="s">
        <v>81</v>
      </c>
      <c r="D774" s="3" t="s">
        <v>563</v>
      </c>
      <c r="E774" s="3" t="n">
        <v>468</v>
      </c>
      <c r="F774" s="4" t="n">
        <v>407.84</v>
      </c>
      <c r="G774" s="3" t="s">
        <v>8</v>
      </c>
      <c r="H774" s="4" t="n">
        <f aca="false">ROUND(E774*F774,2)</f>
        <v>190869.12</v>
      </c>
    </row>
    <row r="775" customFormat="false" ht="15" hidden="false" customHeight="false" outlineLevel="0" collapsed="false">
      <c r="A775" s="3" t="n">
        <v>774</v>
      </c>
      <c r="B775" s="3" t="n">
        <v>11</v>
      </c>
      <c r="C775" s="3" t="s">
        <v>81</v>
      </c>
      <c r="D775" s="3" t="s">
        <v>562</v>
      </c>
      <c r="E775" s="3" t="n">
        <v>1784</v>
      </c>
      <c r="F775" s="4" t="n">
        <v>124.97</v>
      </c>
      <c r="G775" s="3" t="s">
        <v>34</v>
      </c>
      <c r="H775" s="4" t="n">
        <f aca="false">ROUND(E775*F775,2)</f>
        <v>222946.48</v>
      </c>
    </row>
    <row r="776" customFormat="false" ht="15" hidden="false" customHeight="false" outlineLevel="0" collapsed="false">
      <c r="A776" s="3" t="n">
        <v>775</v>
      </c>
      <c r="B776" s="3" t="n">
        <v>6</v>
      </c>
      <c r="C776" s="3" t="s">
        <v>81</v>
      </c>
      <c r="D776" s="3" t="s">
        <v>563</v>
      </c>
      <c r="E776" s="3" t="n">
        <v>1941</v>
      </c>
      <c r="F776" s="4" t="n">
        <v>259.12</v>
      </c>
      <c r="G776" s="3" t="s">
        <v>8</v>
      </c>
      <c r="H776" s="4" t="n">
        <f aca="false">ROUND(E776*F776,2)</f>
        <v>502951.92</v>
      </c>
    </row>
    <row r="777" customFormat="false" ht="15" hidden="false" customHeight="false" outlineLevel="0" collapsed="false">
      <c r="A777" s="3" t="n">
        <v>776</v>
      </c>
      <c r="B777" s="3" t="n">
        <v>9</v>
      </c>
      <c r="C777" s="3" t="s">
        <v>81</v>
      </c>
      <c r="D777" s="3" t="s">
        <v>562</v>
      </c>
      <c r="E777" s="3" t="n">
        <v>1834</v>
      </c>
      <c r="F777" s="4" t="n">
        <v>222.31</v>
      </c>
      <c r="G777" s="3" t="s">
        <v>8</v>
      </c>
      <c r="H777" s="4" t="n">
        <f aca="false">ROUND(E777*F777,2)</f>
        <v>407716.54</v>
      </c>
    </row>
    <row r="778" customFormat="false" ht="15" hidden="false" customHeight="false" outlineLevel="0" collapsed="false">
      <c r="A778" s="3" t="n">
        <v>777</v>
      </c>
      <c r="B778" s="3" t="n">
        <v>11</v>
      </c>
      <c r="C778" s="3" t="s">
        <v>81</v>
      </c>
      <c r="D778" s="3" t="s">
        <v>562</v>
      </c>
      <c r="E778" s="3" t="n">
        <v>2996</v>
      </c>
      <c r="F778" s="4" t="n">
        <v>124.56</v>
      </c>
      <c r="G778" s="3" t="s">
        <v>34</v>
      </c>
      <c r="H778" s="4" t="n">
        <f aca="false">ROUND(E778*F778,2)</f>
        <v>373181.76</v>
      </c>
    </row>
    <row r="779" customFormat="false" ht="15" hidden="false" customHeight="false" outlineLevel="0" collapsed="false">
      <c r="A779" s="3" t="n">
        <v>778</v>
      </c>
      <c r="B779" s="3" t="n">
        <v>12</v>
      </c>
      <c r="C779" s="3" t="s">
        <v>81</v>
      </c>
      <c r="D779" s="3" t="s">
        <v>562</v>
      </c>
      <c r="E779" s="3" t="n">
        <v>1986</v>
      </c>
      <c r="F779" s="4" t="n">
        <v>223.45</v>
      </c>
      <c r="G779" s="3" t="s">
        <v>38</v>
      </c>
      <c r="H779" s="4" t="n">
        <f aca="false">ROUND(E779*F779,2)</f>
        <v>443771.7</v>
      </c>
    </row>
    <row r="780" customFormat="false" ht="15" hidden="false" customHeight="false" outlineLevel="0" collapsed="false">
      <c r="A780" s="3" t="n">
        <v>779</v>
      </c>
      <c r="B780" s="3" t="n">
        <v>10</v>
      </c>
      <c r="C780" s="3" t="s">
        <v>81</v>
      </c>
      <c r="D780" s="3" t="s">
        <v>562</v>
      </c>
      <c r="E780" s="3" t="n">
        <v>225</v>
      </c>
      <c r="F780" s="4" t="n">
        <v>45.8</v>
      </c>
      <c r="G780" s="3" t="s">
        <v>8</v>
      </c>
      <c r="H780" s="4" t="n">
        <f aca="false">ROUND(E780*F780,2)</f>
        <v>10305</v>
      </c>
    </row>
    <row r="781" customFormat="false" ht="15" hidden="false" customHeight="false" outlineLevel="0" collapsed="false">
      <c r="A781" s="3" t="n">
        <v>780</v>
      </c>
      <c r="B781" s="3" t="n">
        <v>8</v>
      </c>
      <c r="C781" s="3" t="s">
        <v>81</v>
      </c>
      <c r="D781" s="3" t="s">
        <v>562</v>
      </c>
      <c r="E781" s="3" t="n">
        <v>2499</v>
      </c>
      <c r="F781" s="4" t="n">
        <v>62.93</v>
      </c>
      <c r="G781" s="3" t="s">
        <v>8</v>
      </c>
      <c r="H781" s="4" t="n">
        <f aca="false">ROUND(E781*F781,2)</f>
        <v>157262.07</v>
      </c>
    </row>
    <row r="782" customFormat="false" ht="15" hidden="false" customHeight="false" outlineLevel="0" collapsed="false">
      <c r="A782" s="3" t="n">
        <v>781</v>
      </c>
      <c r="B782" s="3" t="n">
        <v>5</v>
      </c>
      <c r="C782" s="3" t="s">
        <v>81</v>
      </c>
      <c r="D782" s="3" t="s">
        <v>563</v>
      </c>
      <c r="E782" s="3" t="n">
        <v>4912</v>
      </c>
      <c r="F782" s="4" t="n">
        <v>361.61</v>
      </c>
      <c r="G782" s="3" t="s">
        <v>8</v>
      </c>
      <c r="H782" s="4" t="n">
        <f aca="false">ROUND(E782*F782,2)</f>
        <v>1776228.32</v>
      </c>
    </row>
    <row r="783" customFormat="false" ht="15" hidden="false" customHeight="false" outlineLevel="0" collapsed="false">
      <c r="A783" s="3" t="n">
        <v>782</v>
      </c>
      <c r="B783" s="3" t="n">
        <v>13</v>
      </c>
      <c r="C783" s="3" t="s">
        <v>81</v>
      </c>
      <c r="D783" s="3" t="s">
        <v>563</v>
      </c>
      <c r="E783" s="3" t="n">
        <v>4485</v>
      </c>
      <c r="F783" s="4" t="n">
        <v>52.05</v>
      </c>
      <c r="G783" s="3" t="s">
        <v>41</v>
      </c>
      <c r="H783" s="4" t="n">
        <f aca="false">ROUND(E783*F783,2)</f>
        <v>233444.25</v>
      </c>
    </row>
    <row r="784" customFormat="false" ht="15" hidden="false" customHeight="false" outlineLevel="0" collapsed="false">
      <c r="A784" s="3" t="n">
        <v>783</v>
      </c>
      <c r="B784" s="3" t="n">
        <v>2</v>
      </c>
      <c r="C784" s="3" t="s">
        <v>81</v>
      </c>
      <c r="D784" s="3" t="s">
        <v>562</v>
      </c>
      <c r="E784" s="3" t="n">
        <v>2098</v>
      </c>
      <c r="F784" s="4" t="n">
        <v>57.93</v>
      </c>
      <c r="G784" s="3" t="s">
        <v>8</v>
      </c>
      <c r="H784" s="4" t="n">
        <f aca="false">ROUND(E784*F784,2)</f>
        <v>121537.14</v>
      </c>
    </row>
    <row r="785" customFormat="false" ht="15" hidden="false" customHeight="false" outlineLevel="0" collapsed="false">
      <c r="A785" s="3" t="n">
        <v>784</v>
      </c>
      <c r="B785" s="3" t="n">
        <v>8</v>
      </c>
      <c r="C785" s="3" t="s">
        <v>81</v>
      </c>
      <c r="D785" s="3" t="s">
        <v>562</v>
      </c>
      <c r="E785" s="3" t="n">
        <v>605</v>
      </c>
      <c r="F785" s="4" t="n">
        <v>63.01</v>
      </c>
      <c r="G785" s="3" t="s">
        <v>8</v>
      </c>
      <c r="H785" s="4" t="n">
        <f aca="false">ROUND(E785*F785,2)</f>
        <v>38121.05</v>
      </c>
    </row>
    <row r="786" customFormat="false" ht="15" hidden="false" customHeight="false" outlineLevel="0" collapsed="false">
      <c r="A786" s="3" t="n">
        <v>785</v>
      </c>
      <c r="B786" s="3" t="n">
        <v>11</v>
      </c>
      <c r="C786" s="3" t="s">
        <v>81</v>
      </c>
      <c r="D786" s="3" t="s">
        <v>562</v>
      </c>
      <c r="E786" s="3" t="n">
        <v>3565</v>
      </c>
      <c r="F786" s="4" t="n">
        <v>125.07</v>
      </c>
      <c r="G786" s="3" t="s">
        <v>34</v>
      </c>
      <c r="H786" s="4" t="n">
        <f aca="false">ROUND(E786*F786,2)</f>
        <v>445874.55</v>
      </c>
    </row>
    <row r="787" customFormat="false" ht="15" hidden="false" customHeight="false" outlineLevel="0" collapsed="false">
      <c r="A787" s="3" t="n">
        <v>786</v>
      </c>
      <c r="B787" s="3" t="n">
        <v>9</v>
      </c>
      <c r="C787" s="3" t="s">
        <v>81</v>
      </c>
      <c r="D787" s="3" t="s">
        <v>562</v>
      </c>
      <c r="E787" s="3" t="n">
        <v>182</v>
      </c>
      <c r="F787" s="4" t="n">
        <v>222.99</v>
      </c>
      <c r="G787" s="3" t="s">
        <v>8</v>
      </c>
      <c r="H787" s="4" t="n">
        <f aca="false">ROUND(E787*F787,2)</f>
        <v>40584.18</v>
      </c>
    </row>
    <row r="788" customFormat="false" ht="15" hidden="false" customHeight="false" outlineLevel="0" collapsed="false">
      <c r="A788" s="3" t="n">
        <v>787</v>
      </c>
      <c r="B788" s="3" t="n">
        <v>14</v>
      </c>
      <c r="C788" s="3" t="s">
        <v>81</v>
      </c>
      <c r="D788" s="3" t="s">
        <v>563</v>
      </c>
      <c r="E788" s="3" t="n">
        <v>419</v>
      </c>
      <c r="F788" s="4" t="n">
        <v>99.28</v>
      </c>
      <c r="G788" s="3" t="s">
        <v>41</v>
      </c>
      <c r="H788" s="4" t="n">
        <f aca="false">ROUND(E788*F788,2)</f>
        <v>41598.32</v>
      </c>
    </row>
    <row r="789" customFormat="false" ht="15" hidden="false" customHeight="false" outlineLevel="0" collapsed="false">
      <c r="A789" s="3" t="n">
        <v>788</v>
      </c>
      <c r="B789" s="3" t="n">
        <v>14</v>
      </c>
      <c r="C789" s="3" t="s">
        <v>81</v>
      </c>
      <c r="D789" s="3" t="s">
        <v>562</v>
      </c>
      <c r="E789" s="3" t="n">
        <v>2397</v>
      </c>
      <c r="F789" s="4" t="n">
        <v>99.09</v>
      </c>
      <c r="G789" s="3" t="s">
        <v>41</v>
      </c>
      <c r="H789" s="4" t="n">
        <f aca="false">ROUND(E789*F789,2)</f>
        <v>237518.73</v>
      </c>
    </row>
    <row r="790" customFormat="false" ht="15" hidden="false" customHeight="false" outlineLevel="0" collapsed="false">
      <c r="A790" s="3" t="n">
        <v>789</v>
      </c>
      <c r="B790" s="3" t="n">
        <v>2</v>
      </c>
      <c r="C790" s="3" t="s">
        <v>81</v>
      </c>
      <c r="D790" s="3" t="s">
        <v>563</v>
      </c>
      <c r="E790" s="3" t="n">
        <v>3505</v>
      </c>
      <c r="F790" s="4" t="n">
        <v>57.92</v>
      </c>
      <c r="G790" s="3" t="s">
        <v>8</v>
      </c>
      <c r="H790" s="4" t="n">
        <f aca="false">ROUND(E790*F790,2)</f>
        <v>203009.6</v>
      </c>
    </row>
    <row r="791" customFormat="false" ht="15" hidden="false" customHeight="false" outlineLevel="0" collapsed="false">
      <c r="A791" s="3" t="n">
        <v>790</v>
      </c>
      <c r="B791" s="3" t="n">
        <v>7</v>
      </c>
      <c r="C791" s="3" t="s">
        <v>81</v>
      </c>
      <c r="D791" s="3" t="s">
        <v>562</v>
      </c>
      <c r="E791" s="3" t="n">
        <v>852</v>
      </c>
      <c r="F791" s="4" t="n">
        <v>407.61</v>
      </c>
      <c r="G791" s="3" t="s">
        <v>8</v>
      </c>
      <c r="H791" s="4" t="n">
        <f aca="false">ROUND(E791*F791,2)</f>
        <v>347283.72</v>
      </c>
    </row>
    <row r="792" customFormat="false" ht="15" hidden="false" customHeight="false" outlineLevel="0" collapsed="false">
      <c r="A792" s="3" t="n">
        <v>791</v>
      </c>
      <c r="B792" s="3" t="n">
        <v>8</v>
      </c>
      <c r="C792" s="3" t="s">
        <v>81</v>
      </c>
      <c r="D792" s="3" t="s">
        <v>562</v>
      </c>
      <c r="E792" s="3" t="n">
        <v>2289</v>
      </c>
      <c r="F792" s="4" t="n">
        <v>62.83</v>
      </c>
      <c r="G792" s="3" t="s">
        <v>8</v>
      </c>
      <c r="H792" s="4" t="n">
        <f aca="false">ROUND(E792*F792,2)</f>
        <v>143817.87</v>
      </c>
    </row>
    <row r="793" customFormat="false" ht="15" hidden="false" customHeight="false" outlineLevel="0" collapsed="false">
      <c r="A793" s="3" t="n">
        <v>792</v>
      </c>
      <c r="B793" s="3" t="n">
        <v>1</v>
      </c>
      <c r="C793" s="3" t="s">
        <v>81</v>
      </c>
      <c r="D793" s="3" t="s">
        <v>563</v>
      </c>
      <c r="E793" s="3" t="n">
        <v>3850</v>
      </c>
      <c r="F793" s="4" t="n">
        <v>350.8</v>
      </c>
      <c r="G793" s="3" t="s">
        <v>8</v>
      </c>
      <c r="H793" s="4" t="n">
        <f aca="false">ROUND(E793*F793,2)</f>
        <v>1350580</v>
      </c>
    </row>
    <row r="794" customFormat="false" ht="15" hidden="false" customHeight="false" outlineLevel="0" collapsed="false">
      <c r="A794" s="3" t="n">
        <v>793</v>
      </c>
      <c r="B794" s="3" t="n">
        <v>6</v>
      </c>
      <c r="C794" s="3" t="s">
        <v>82</v>
      </c>
      <c r="D794" s="3" t="s">
        <v>563</v>
      </c>
      <c r="E794" s="3" t="n">
        <v>4551</v>
      </c>
      <c r="F794" s="4" t="n">
        <v>256</v>
      </c>
      <c r="G794" s="3" t="s">
        <v>8</v>
      </c>
      <c r="H794" s="4" t="n">
        <f aca="false">ROUND(E794*F794,2)</f>
        <v>1165056</v>
      </c>
    </row>
    <row r="795" customFormat="false" ht="15" hidden="false" customHeight="false" outlineLevel="0" collapsed="false">
      <c r="A795" s="3" t="n">
        <v>794</v>
      </c>
      <c r="B795" s="3" t="n">
        <v>11</v>
      </c>
      <c r="C795" s="3" t="s">
        <v>82</v>
      </c>
      <c r="D795" s="3" t="s">
        <v>562</v>
      </c>
      <c r="E795" s="3" t="n">
        <v>2098</v>
      </c>
      <c r="F795" s="4" t="n">
        <v>127.42</v>
      </c>
      <c r="G795" s="3" t="s">
        <v>34</v>
      </c>
      <c r="H795" s="4" t="n">
        <f aca="false">ROUND(E795*F795,2)</f>
        <v>267327.16</v>
      </c>
    </row>
    <row r="796" customFormat="false" ht="15" hidden="false" customHeight="false" outlineLevel="0" collapsed="false">
      <c r="A796" s="3" t="n">
        <v>795</v>
      </c>
      <c r="B796" s="3" t="n">
        <v>8</v>
      </c>
      <c r="C796" s="3" t="s">
        <v>82</v>
      </c>
      <c r="D796" s="3" t="s">
        <v>563</v>
      </c>
      <c r="E796" s="3" t="n">
        <v>4838</v>
      </c>
      <c r="F796" s="4" t="n">
        <v>63.3</v>
      </c>
      <c r="G796" s="3" t="s">
        <v>8</v>
      </c>
      <c r="H796" s="4" t="n">
        <f aca="false">ROUND(E796*F796,2)</f>
        <v>306245.4</v>
      </c>
    </row>
    <row r="797" customFormat="false" ht="15" hidden="false" customHeight="false" outlineLevel="0" collapsed="false">
      <c r="A797" s="3" t="n">
        <v>796</v>
      </c>
      <c r="B797" s="3" t="n">
        <v>6</v>
      </c>
      <c r="C797" s="3" t="s">
        <v>82</v>
      </c>
      <c r="D797" s="3" t="s">
        <v>563</v>
      </c>
      <c r="E797" s="3" t="n">
        <v>1457</v>
      </c>
      <c r="F797" s="4" t="n">
        <v>256.2</v>
      </c>
      <c r="G797" s="3" t="s">
        <v>8</v>
      </c>
      <c r="H797" s="4" t="n">
        <f aca="false">ROUND(E797*F797,2)</f>
        <v>373283.4</v>
      </c>
    </row>
    <row r="798" customFormat="false" ht="15" hidden="false" customHeight="false" outlineLevel="0" collapsed="false">
      <c r="A798" s="3" t="n">
        <v>797</v>
      </c>
      <c r="B798" s="3" t="n">
        <v>1</v>
      </c>
      <c r="C798" s="3" t="s">
        <v>82</v>
      </c>
      <c r="D798" s="3" t="s">
        <v>562</v>
      </c>
      <c r="E798" s="3" t="n">
        <v>1898</v>
      </c>
      <c r="F798" s="4" t="n">
        <v>355.4</v>
      </c>
      <c r="G798" s="3" t="s">
        <v>8</v>
      </c>
      <c r="H798" s="4" t="n">
        <f aca="false">ROUND(E798*F798,2)</f>
        <v>674549.2</v>
      </c>
    </row>
    <row r="799" customFormat="false" ht="15" hidden="false" customHeight="false" outlineLevel="0" collapsed="false">
      <c r="A799" s="3" t="n">
        <v>798</v>
      </c>
      <c r="B799" s="3" t="n">
        <v>2</v>
      </c>
      <c r="C799" s="3" t="s">
        <v>82</v>
      </c>
      <c r="D799" s="3" t="s">
        <v>563</v>
      </c>
      <c r="E799" s="3" t="n">
        <v>538</v>
      </c>
      <c r="F799" s="4" t="n">
        <v>57.91</v>
      </c>
      <c r="G799" s="3" t="s">
        <v>8</v>
      </c>
      <c r="H799" s="4" t="n">
        <f aca="false">ROUND(E799*F799,2)</f>
        <v>31155.58</v>
      </c>
    </row>
    <row r="800" customFormat="false" ht="15" hidden="false" customHeight="false" outlineLevel="0" collapsed="false">
      <c r="A800" s="3" t="n">
        <v>799</v>
      </c>
      <c r="B800" s="3" t="n">
        <v>9</v>
      </c>
      <c r="C800" s="3" t="s">
        <v>82</v>
      </c>
      <c r="D800" s="3" t="s">
        <v>563</v>
      </c>
      <c r="E800" s="3" t="n">
        <v>766</v>
      </c>
      <c r="F800" s="4" t="n">
        <v>223.26</v>
      </c>
      <c r="G800" s="3" t="s">
        <v>8</v>
      </c>
      <c r="H800" s="4" t="n">
        <f aca="false">ROUND(E800*F800,2)</f>
        <v>171017.16</v>
      </c>
    </row>
    <row r="801" customFormat="false" ht="15" hidden="false" customHeight="false" outlineLevel="0" collapsed="false">
      <c r="A801" s="3" t="n">
        <v>800</v>
      </c>
      <c r="B801" s="3" t="n">
        <v>10</v>
      </c>
      <c r="C801" s="3" t="s">
        <v>82</v>
      </c>
      <c r="D801" s="3" t="s">
        <v>563</v>
      </c>
      <c r="E801" s="3" t="n">
        <v>1468</v>
      </c>
      <c r="F801" s="4" t="n">
        <v>46.43</v>
      </c>
      <c r="G801" s="3" t="s">
        <v>8</v>
      </c>
      <c r="H801" s="4" t="n">
        <f aca="false">ROUND(E801*F801,2)</f>
        <v>68159.24</v>
      </c>
    </row>
    <row r="802" customFormat="false" ht="15" hidden="false" customHeight="false" outlineLevel="0" collapsed="false">
      <c r="A802" s="3" t="n">
        <v>801</v>
      </c>
      <c r="B802" s="3" t="n">
        <v>11</v>
      </c>
      <c r="C802" s="3" t="s">
        <v>82</v>
      </c>
      <c r="D802" s="3" t="s">
        <v>563</v>
      </c>
      <c r="E802" s="3" t="n">
        <v>2498</v>
      </c>
      <c r="F802" s="4" t="n">
        <v>127.43</v>
      </c>
      <c r="G802" s="3" t="s">
        <v>34</v>
      </c>
      <c r="H802" s="4" t="n">
        <f aca="false">ROUND(E802*F802,2)</f>
        <v>318320.14</v>
      </c>
    </row>
    <row r="803" customFormat="false" ht="15" hidden="false" customHeight="false" outlineLevel="0" collapsed="false">
      <c r="A803" s="3" t="n">
        <v>802</v>
      </c>
      <c r="B803" s="3" t="n">
        <v>8</v>
      </c>
      <c r="C803" s="3" t="s">
        <v>82</v>
      </c>
      <c r="D803" s="3" t="s">
        <v>563</v>
      </c>
      <c r="E803" s="3" t="n">
        <v>2172</v>
      </c>
      <c r="F803" s="4" t="n">
        <v>63.18</v>
      </c>
      <c r="G803" s="3" t="s">
        <v>8</v>
      </c>
      <c r="H803" s="4" t="n">
        <f aca="false">ROUND(E803*F803,2)</f>
        <v>137226.96</v>
      </c>
    </row>
    <row r="804" customFormat="false" ht="15" hidden="false" customHeight="false" outlineLevel="0" collapsed="false">
      <c r="A804" s="3" t="n">
        <v>803</v>
      </c>
      <c r="B804" s="3" t="n">
        <v>2</v>
      </c>
      <c r="C804" s="3" t="s">
        <v>82</v>
      </c>
      <c r="D804" s="3" t="s">
        <v>563</v>
      </c>
      <c r="E804" s="3" t="n">
        <v>4841</v>
      </c>
      <c r="F804" s="4" t="n">
        <v>57.98</v>
      </c>
      <c r="G804" s="3" t="s">
        <v>8</v>
      </c>
      <c r="H804" s="4" t="n">
        <f aca="false">ROUND(E804*F804,2)</f>
        <v>280681.18</v>
      </c>
    </row>
    <row r="805" customFormat="false" ht="15" hidden="false" customHeight="false" outlineLevel="0" collapsed="false">
      <c r="A805" s="3" t="n">
        <v>804</v>
      </c>
      <c r="B805" s="3" t="n">
        <v>6</v>
      </c>
      <c r="C805" s="3" t="s">
        <v>82</v>
      </c>
      <c r="D805" s="3" t="s">
        <v>562</v>
      </c>
      <c r="E805" s="3" t="n">
        <v>1493</v>
      </c>
      <c r="F805" s="4" t="n">
        <v>257.29</v>
      </c>
      <c r="G805" s="3" t="s">
        <v>8</v>
      </c>
      <c r="H805" s="4" t="n">
        <f aca="false">ROUND(E805*F805,2)</f>
        <v>384133.97</v>
      </c>
    </row>
    <row r="806" customFormat="false" ht="15" hidden="false" customHeight="false" outlineLevel="0" collapsed="false">
      <c r="A806" s="3" t="n">
        <v>805</v>
      </c>
      <c r="B806" s="3" t="n">
        <v>2</v>
      </c>
      <c r="C806" s="3" t="s">
        <v>82</v>
      </c>
      <c r="D806" s="3" t="s">
        <v>562</v>
      </c>
      <c r="E806" s="3" t="n">
        <v>687</v>
      </c>
      <c r="F806" s="4" t="n">
        <v>57.65</v>
      </c>
      <c r="G806" s="3" t="s">
        <v>8</v>
      </c>
      <c r="H806" s="4" t="n">
        <f aca="false">ROUND(E806*F806,2)</f>
        <v>39605.55</v>
      </c>
    </row>
    <row r="807" customFormat="false" ht="15" hidden="false" customHeight="false" outlineLevel="0" collapsed="false">
      <c r="A807" s="3" t="n">
        <v>806</v>
      </c>
      <c r="B807" s="3" t="n">
        <v>14</v>
      </c>
      <c r="C807" s="3" t="s">
        <v>82</v>
      </c>
      <c r="D807" s="3" t="s">
        <v>563</v>
      </c>
      <c r="E807" s="3" t="n">
        <v>1913</v>
      </c>
      <c r="F807" s="4" t="n">
        <v>97</v>
      </c>
      <c r="G807" s="3" t="s">
        <v>41</v>
      </c>
      <c r="H807" s="4" t="n">
        <f aca="false">ROUND(E807*F807,2)</f>
        <v>185561</v>
      </c>
    </row>
    <row r="808" customFormat="false" ht="15" hidden="false" customHeight="false" outlineLevel="0" collapsed="false">
      <c r="A808" s="3" t="n">
        <v>807</v>
      </c>
      <c r="B808" s="3" t="n">
        <v>15</v>
      </c>
      <c r="C808" s="3" t="s">
        <v>82</v>
      </c>
      <c r="D808" s="3" t="s">
        <v>562</v>
      </c>
      <c r="E808" s="3" t="n">
        <v>1197</v>
      </c>
      <c r="F808" s="4" t="n">
        <v>263.59</v>
      </c>
      <c r="G808" s="3" t="s">
        <v>46</v>
      </c>
      <c r="H808" s="4" t="n">
        <f aca="false">ROUND(E808*F808,2)</f>
        <v>315517.23</v>
      </c>
    </row>
    <row r="809" customFormat="false" ht="15" hidden="false" customHeight="false" outlineLevel="0" collapsed="false">
      <c r="A809" s="3" t="n">
        <v>808</v>
      </c>
      <c r="B809" s="3" t="n">
        <v>13</v>
      </c>
      <c r="C809" s="3" t="s">
        <v>82</v>
      </c>
      <c r="D809" s="3" t="s">
        <v>563</v>
      </c>
      <c r="E809" s="3" t="n">
        <v>3888</v>
      </c>
      <c r="F809" s="4" t="n">
        <v>52.4</v>
      </c>
      <c r="G809" s="3" t="s">
        <v>41</v>
      </c>
      <c r="H809" s="4" t="n">
        <f aca="false">ROUND(E809*F809,2)</f>
        <v>203731.2</v>
      </c>
    </row>
    <row r="810" customFormat="false" ht="15" hidden="false" customHeight="false" outlineLevel="0" collapsed="false">
      <c r="A810" s="3" t="n">
        <v>809</v>
      </c>
      <c r="B810" s="3" t="n">
        <v>6</v>
      </c>
      <c r="C810" s="3" t="s">
        <v>82</v>
      </c>
      <c r="D810" s="3" t="s">
        <v>563</v>
      </c>
      <c r="E810" s="3" t="n">
        <v>1365</v>
      </c>
      <c r="F810" s="4" t="n">
        <v>256.41</v>
      </c>
      <c r="G810" s="3" t="s">
        <v>8</v>
      </c>
      <c r="H810" s="4" t="n">
        <f aca="false">ROUND(E810*F810,2)</f>
        <v>349999.65</v>
      </c>
    </row>
    <row r="811" customFormat="false" ht="15" hidden="false" customHeight="false" outlineLevel="0" collapsed="false">
      <c r="A811" s="3" t="n">
        <v>810</v>
      </c>
      <c r="B811" s="3" t="n">
        <v>3</v>
      </c>
      <c r="C811" s="3" t="s">
        <v>82</v>
      </c>
      <c r="D811" s="3" t="s">
        <v>562</v>
      </c>
      <c r="E811" s="3" t="n">
        <v>2962</v>
      </c>
      <c r="F811" s="4" t="n">
        <v>128.51</v>
      </c>
      <c r="G811" s="3" t="s">
        <v>8</v>
      </c>
      <c r="H811" s="4" t="n">
        <f aca="false">ROUND(E811*F811,2)</f>
        <v>380646.62</v>
      </c>
    </row>
    <row r="812" customFormat="false" ht="15" hidden="false" customHeight="false" outlineLevel="0" collapsed="false">
      <c r="A812" s="3" t="n">
        <v>811</v>
      </c>
      <c r="B812" s="3" t="n">
        <v>5</v>
      </c>
      <c r="C812" s="3" t="s">
        <v>82</v>
      </c>
      <c r="D812" s="3" t="s">
        <v>562</v>
      </c>
      <c r="E812" s="3" t="n">
        <v>2289</v>
      </c>
      <c r="F812" s="4" t="n">
        <v>359.01</v>
      </c>
      <c r="G812" s="3" t="s">
        <v>8</v>
      </c>
      <c r="H812" s="4" t="n">
        <f aca="false">ROUND(E812*F812,2)</f>
        <v>821773.89</v>
      </c>
    </row>
    <row r="813" customFormat="false" ht="15" hidden="false" customHeight="false" outlineLevel="0" collapsed="false">
      <c r="A813" s="3" t="n">
        <v>812</v>
      </c>
      <c r="B813" s="3" t="n">
        <v>13</v>
      </c>
      <c r="C813" s="3" t="s">
        <v>82</v>
      </c>
      <c r="D813" s="3" t="s">
        <v>562</v>
      </c>
      <c r="E813" s="3" t="n">
        <v>758</v>
      </c>
      <c r="F813" s="4" t="n">
        <v>52.46</v>
      </c>
      <c r="G813" s="3" t="s">
        <v>41</v>
      </c>
      <c r="H813" s="4" t="n">
        <f aca="false">ROUND(E813*F813,2)</f>
        <v>39764.68</v>
      </c>
    </row>
    <row r="814" customFormat="false" ht="15" hidden="false" customHeight="false" outlineLevel="0" collapsed="false">
      <c r="A814" s="3" t="n">
        <v>813</v>
      </c>
      <c r="B814" s="3" t="n">
        <v>1</v>
      </c>
      <c r="C814" s="3" t="s">
        <v>83</v>
      </c>
      <c r="D814" s="3" t="s">
        <v>562</v>
      </c>
      <c r="E814" s="3" t="n">
        <v>998</v>
      </c>
      <c r="F814" s="4" t="n">
        <v>345.98</v>
      </c>
      <c r="G814" s="3" t="s">
        <v>8</v>
      </c>
      <c r="H814" s="4" t="n">
        <f aca="false">ROUND(E814*F814,2)</f>
        <v>345288.04</v>
      </c>
    </row>
    <row r="815" customFormat="false" ht="15" hidden="false" customHeight="false" outlineLevel="0" collapsed="false">
      <c r="A815" s="3" t="n">
        <v>814</v>
      </c>
      <c r="B815" s="3" t="n">
        <v>14</v>
      </c>
      <c r="C815" s="3" t="s">
        <v>83</v>
      </c>
      <c r="D815" s="3" t="s">
        <v>563</v>
      </c>
      <c r="E815" s="3" t="n">
        <v>3919</v>
      </c>
      <c r="F815" s="4" t="n">
        <v>94.85</v>
      </c>
      <c r="G815" s="3" t="s">
        <v>41</v>
      </c>
      <c r="H815" s="4" t="n">
        <f aca="false">ROUND(E815*F815,2)</f>
        <v>371717.15</v>
      </c>
    </row>
    <row r="816" customFormat="false" ht="15" hidden="false" customHeight="false" outlineLevel="0" collapsed="false">
      <c r="A816" s="3" t="n">
        <v>815</v>
      </c>
      <c r="B816" s="3" t="n">
        <v>5</v>
      </c>
      <c r="C816" s="3" t="s">
        <v>83</v>
      </c>
      <c r="D816" s="3" t="s">
        <v>562</v>
      </c>
      <c r="E816" s="3" t="n">
        <v>3046</v>
      </c>
      <c r="F816" s="4" t="n">
        <v>372.09</v>
      </c>
      <c r="G816" s="3" t="s">
        <v>8</v>
      </c>
      <c r="H816" s="4" t="n">
        <f aca="false">ROUND(E816*F816,2)</f>
        <v>1133386.14</v>
      </c>
    </row>
    <row r="817" customFormat="false" ht="15" hidden="false" customHeight="false" outlineLevel="0" collapsed="false">
      <c r="A817" s="3" t="n">
        <v>816</v>
      </c>
      <c r="B817" s="3" t="n">
        <v>2</v>
      </c>
      <c r="C817" s="3" t="s">
        <v>83</v>
      </c>
      <c r="D817" s="3" t="s">
        <v>562</v>
      </c>
      <c r="E817" s="3" t="n">
        <v>4480</v>
      </c>
      <c r="F817" s="4" t="n">
        <v>57.77</v>
      </c>
      <c r="G817" s="3" t="s">
        <v>8</v>
      </c>
      <c r="H817" s="4" t="n">
        <f aca="false">ROUND(E817*F817,2)</f>
        <v>258809.6</v>
      </c>
    </row>
    <row r="818" customFormat="false" ht="15" hidden="false" customHeight="false" outlineLevel="0" collapsed="false">
      <c r="A818" s="3" t="n">
        <v>817</v>
      </c>
      <c r="B818" s="3" t="n">
        <v>6</v>
      </c>
      <c r="C818" s="3" t="s">
        <v>83</v>
      </c>
      <c r="D818" s="3" t="s">
        <v>563</v>
      </c>
      <c r="E818" s="3" t="n">
        <v>2045</v>
      </c>
      <c r="F818" s="4" t="n">
        <v>256.4</v>
      </c>
      <c r="G818" s="3" t="s">
        <v>8</v>
      </c>
      <c r="H818" s="4" t="n">
        <f aca="false">ROUND(E818*F818,2)</f>
        <v>524338</v>
      </c>
    </row>
    <row r="819" customFormat="false" ht="15" hidden="false" customHeight="false" outlineLevel="0" collapsed="false">
      <c r="A819" s="3" t="n">
        <v>818</v>
      </c>
      <c r="B819" s="3" t="n">
        <v>15</v>
      </c>
      <c r="C819" s="3" t="s">
        <v>83</v>
      </c>
      <c r="D819" s="3" t="s">
        <v>562</v>
      </c>
      <c r="E819" s="3" t="n">
        <v>3864</v>
      </c>
      <c r="F819" s="4" t="n">
        <v>265.5</v>
      </c>
      <c r="G819" s="3" t="s">
        <v>46</v>
      </c>
      <c r="H819" s="4" t="n">
        <f aca="false">ROUND(E819*F819,2)</f>
        <v>1025892</v>
      </c>
    </row>
    <row r="820" customFormat="false" ht="15" hidden="false" customHeight="false" outlineLevel="0" collapsed="false">
      <c r="A820" s="3" t="n">
        <v>819</v>
      </c>
      <c r="B820" s="3" t="n">
        <v>9</v>
      </c>
      <c r="C820" s="3" t="s">
        <v>83</v>
      </c>
      <c r="D820" s="3" t="s">
        <v>562</v>
      </c>
      <c r="E820" s="3" t="n">
        <v>4064</v>
      </c>
      <c r="F820" s="4" t="n">
        <v>230.89</v>
      </c>
      <c r="G820" s="3" t="s">
        <v>8</v>
      </c>
      <c r="H820" s="4" t="n">
        <f aca="false">ROUND(E820*F820,2)</f>
        <v>938336.96</v>
      </c>
    </row>
    <row r="821" customFormat="false" ht="15" hidden="false" customHeight="false" outlineLevel="0" collapsed="false">
      <c r="A821" s="3" t="n">
        <v>820</v>
      </c>
      <c r="B821" s="3" t="n">
        <v>8</v>
      </c>
      <c r="C821" s="3" t="s">
        <v>83</v>
      </c>
      <c r="D821" s="3" t="s">
        <v>563</v>
      </c>
      <c r="E821" s="3" t="n">
        <v>1376</v>
      </c>
      <c r="F821" s="4" t="n">
        <v>64.45</v>
      </c>
      <c r="G821" s="3" t="s">
        <v>8</v>
      </c>
      <c r="H821" s="4" t="n">
        <f aca="false">ROUND(E821*F821,2)</f>
        <v>88683.2</v>
      </c>
    </row>
    <row r="822" customFormat="false" ht="15" hidden="false" customHeight="false" outlineLevel="0" collapsed="false">
      <c r="A822" s="3" t="n">
        <v>821</v>
      </c>
      <c r="B822" s="3" t="n">
        <v>3</v>
      </c>
      <c r="C822" s="3" t="s">
        <v>83</v>
      </c>
      <c r="D822" s="3" t="s">
        <v>562</v>
      </c>
      <c r="E822" s="3" t="n">
        <v>1215</v>
      </c>
      <c r="F822" s="4" t="n">
        <v>126.67</v>
      </c>
      <c r="G822" s="3" t="s">
        <v>8</v>
      </c>
      <c r="H822" s="4" t="n">
        <f aca="false">ROUND(E822*F822,2)</f>
        <v>153904.05</v>
      </c>
    </row>
    <row r="823" customFormat="false" ht="15" hidden="false" customHeight="false" outlineLevel="0" collapsed="false">
      <c r="A823" s="3" t="n">
        <v>822</v>
      </c>
      <c r="B823" s="3" t="n">
        <v>5</v>
      </c>
      <c r="C823" s="3" t="s">
        <v>83</v>
      </c>
      <c r="D823" s="3" t="s">
        <v>562</v>
      </c>
      <c r="E823" s="3" t="n">
        <v>796</v>
      </c>
      <c r="F823" s="4" t="n">
        <v>371.8</v>
      </c>
      <c r="G823" s="3" t="s">
        <v>8</v>
      </c>
      <c r="H823" s="4" t="n">
        <f aca="false">ROUND(E823*F823,2)</f>
        <v>295952.8</v>
      </c>
    </row>
    <row r="824" customFormat="false" ht="15" hidden="false" customHeight="false" outlineLevel="0" collapsed="false">
      <c r="A824" s="3" t="n">
        <v>823</v>
      </c>
      <c r="B824" s="3" t="n">
        <v>10</v>
      </c>
      <c r="C824" s="3" t="s">
        <v>83</v>
      </c>
      <c r="D824" s="3" t="s">
        <v>563</v>
      </c>
      <c r="E824" s="3" t="n">
        <v>3963</v>
      </c>
      <c r="F824" s="4" t="n">
        <v>46.78</v>
      </c>
      <c r="G824" s="3" t="s">
        <v>8</v>
      </c>
      <c r="H824" s="4" t="n">
        <f aca="false">ROUND(E824*F824,2)</f>
        <v>185389.14</v>
      </c>
    </row>
    <row r="825" customFormat="false" ht="15" hidden="false" customHeight="false" outlineLevel="0" collapsed="false">
      <c r="A825" s="3" t="n">
        <v>824</v>
      </c>
      <c r="B825" s="3" t="n">
        <v>15</v>
      </c>
      <c r="C825" s="3" t="s">
        <v>83</v>
      </c>
      <c r="D825" s="3" t="s">
        <v>563</v>
      </c>
      <c r="E825" s="3" t="n">
        <v>2679</v>
      </c>
      <c r="F825" s="4" t="n">
        <v>266.43</v>
      </c>
      <c r="G825" s="3" t="s">
        <v>46</v>
      </c>
      <c r="H825" s="4" t="n">
        <f aca="false">ROUND(E825*F825,2)</f>
        <v>713765.97</v>
      </c>
    </row>
    <row r="826" customFormat="false" ht="15" hidden="false" customHeight="false" outlineLevel="0" collapsed="false">
      <c r="A826" s="3" t="n">
        <v>825</v>
      </c>
      <c r="B826" s="3" t="n">
        <v>3</v>
      </c>
      <c r="C826" s="3" t="s">
        <v>83</v>
      </c>
      <c r="D826" s="3" t="s">
        <v>562</v>
      </c>
      <c r="E826" s="3" t="n">
        <v>4030</v>
      </c>
      <c r="F826" s="4" t="n">
        <v>126.61</v>
      </c>
      <c r="G826" s="3" t="s">
        <v>8</v>
      </c>
      <c r="H826" s="4" t="n">
        <f aca="false">ROUND(E826*F826,2)</f>
        <v>510238.3</v>
      </c>
    </row>
    <row r="827" customFormat="false" ht="15" hidden="false" customHeight="false" outlineLevel="0" collapsed="false">
      <c r="A827" s="3" t="n">
        <v>826</v>
      </c>
      <c r="B827" s="3" t="n">
        <v>4</v>
      </c>
      <c r="C827" s="3" t="s">
        <v>83</v>
      </c>
      <c r="D827" s="3" t="s">
        <v>563</v>
      </c>
      <c r="E827" s="3" t="n">
        <v>165</v>
      </c>
      <c r="F827" s="4" t="n">
        <v>114.13</v>
      </c>
      <c r="G827" s="3" t="s">
        <v>8</v>
      </c>
      <c r="H827" s="4" t="n">
        <f aca="false">ROUND(E827*F827,2)</f>
        <v>18831.45</v>
      </c>
    </row>
    <row r="828" customFormat="false" ht="15" hidden="false" customHeight="false" outlineLevel="0" collapsed="false">
      <c r="A828" s="3" t="n">
        <v>827</v>
      </c>
      <c r="B828" s="3" t="n">
        <v>12</v>
      </c>
      <c r="C828" s="3" t="s">
        <v>83</v>
      </c>
      <c r="D828" s="3" t="s">
        <v>563</v>
      </c>
      <c r="E828" s="3" t="n">
        <v>2678</v>
      </c>
      <c r="F828" s="4" t="n">
        <v>222.91</v>
      </c>
      <c r="G828" s="3" t="s">
        <v>38</v>
      </c>
      <c r="H828" s="4" t="n">
        <f aca="false">ROUND(E828*F828,2)</f>
        <v>596952.98</v>
      </c>
    </row>
    <row r="829" customFormat="false" ht="15" hidden="false" customHeight="false" outlineLevel="0" collapsed="false">
      <c r="A829" s="3" t="n">
        <v>828</v>
      </c>
      <c r="B829" s="3" t="n">
        <v>12</v>
      </c>
      <c r="C829" s="3" t="s">
        <v>83</v>
      </c>
      <c r="D829" s="3" t="s">
        <v>562</v>
      </c>
      <c r="E829" s="3" t="n">
        <v>2507</v>
      </c>
      <c r="F829" s="4" t="n">
        <v>222.93</v>
      </c>
      <c r="G829" s="3" t="s">
        <v>38</v>
      </c>
      <c r="H829" s="4" t="n">
        <f aca="false">ROUND(E829*F829,2)</f>
        <v>558885.51</v>
      </c>
    </row>
    <row r="830" customFormat="false" ht="15" hidden="false" customHeight="false" outlineLevel="0" collapsed="false">
      <c r="A830" s="3" t="n">
        <v>829</v>
      </c>
      <c r="B830" s="3" t="n">
        <v>3</v>
      </c>
      <c r="C830" s="3" t="s">
        <v>83</v>
      </c>
      <c r="D830" s="3" t="s">
        <v>563</v>
      </c>
      <c r="E830" s="3" t="n">
        <v>351</v>
      </c>
      <c r="F830" s="4" t="n">
        <v>126.82</v>
      </c>
      <c r="G830" s="3" t="s">
        <v>8</v>
      </c>
      <c r="H830" s="4" t="n">
        <f aca="false">ROUND(E830*F830,2)</f>
        <v>44513.82</v>
      </c>
    </row>
    <row r="831" customFormat="false" ht="15" hidden="false" customHeight="false" outlineLevel="0" collapsed="false">
      <c r="A831" s="3" t="n">
        <v>830</v>
      </c>
      <c r="B831" s="3" t="n">
        <v>11</v>
      </c>
      <c r="C831" s="3" t="s">
        <v>83</v>
      </c>
      <c r="D831" s="3" t="s">
        <v>562</v>
      </c>
      <c r="E831" s="3" t="n">
        <v>4264</v>
      </c>
      <c r="F831" s="4" t="n">
        <v>125.74</v>
      </c>
      <c r="G831" s="3" t="s">
        <v>34</v>
      </c>
      <c r="H831" s="4" t="n">
        <f aca="false">ROUND(E831*F831,2)</f>
        <v>536155.36</v>
      </c>
    </row>
    <row r="832" customFormat="false" ht="15" hidden="false" customHeight="false" outlineLevel="0" collapsed="false">
      <c r="A832" s="3" t="n">
        <v>831</v>
      </c>
      <c r="B832" s="3" t="n">
        <v>6</v>
      </c>
      <c r="C832" s="3" t="s">
        <v>83</v>
      </c>
      <c r="D832" s="3" t="s">
        <v>563</v>
      </c>
      <c r="E832" s="3" t="n">
        <v>4282</v>
      </c>
      <c r="F832" s="4" t="n">
        <v>256.84</v>
      </c>
      <c r="G832" s="3" t="s">
        <v>8</v>
      </c>
      <c r="H832" s="4" t="n">
        <f aca="false">ROUND(E832*F832,2)</f>
        <v>1099788.88</v>
      </c>
    </row>
    <row r="833" customFormat="false" ht="15" hidden="false" customHeight="false" outlineLevel="0" collapsed="false">
      <c r="A833" s="3" t="n">
        <v>832</v>
      </c>
      <c r="B833" s="3" t="n">
        <v>3</v>
      </c>
      <c r="C833" s="3" t="s">
        <v>83</v>
      </c>
      <c r="D833" s="3" t="s">
        <v>562</v>
      </c>
      <c r="E833" s="3" t="n">
        <v>3711</v>
      </c>
      <c r="F833" s="4" t="n">
        <v>126.48</v>
      </c>
      <c r="G833" s="3" t="s">
        <v>8</v>
      </c>
      <c r="H833" s="4" t="n">
        <f aca="false">ROUND(E833*F833,2)</f>
        <v>469367.28</v>
      </c>
    </row>
    <row r="834" customFormat="false" ht="15" hidden="false" customHeight="false" outlineLevel="0" collapsed="false">
      <c r="A834" s="3" t="n">
        <v>833</v>
      </c>
      <c r="B834" s="3" t="n">
        <v>7</v>
      </c>
      <c r="C834" s="3" t="s">
        <v>83</v>
      </c>
      <c r="D834" s="3" t="s">
        <v>562</v>
      </c>
      <c r="E834" s="3" t="n">
        <v>2968</v>
      </c>
      <c r="F834" s="4" t="n">
        <v>439.05</v>
      </c>
      <c r="G834" s="3" t="s">
        <v>8</v>
      </c>
      <c r="H834" s="4" t="n">
        <f aca="false">ROUND(E834*F834,2)</f>
        <v>1303100.4</v>
      </c>
    </row>
    <row r="835" customFormat="false" ht="15" hidden="false" customHeight="false" outlineLevel="0" collapsed="false">
      <c r="A835" s="3" t="n">
        <v>834</v>
      </c>
      <c r="B835" s="3" t="n">
        <v>8</v>
      </c>
      <c r="C835" s="3" t="s">
        <v>83</v>
      </c>
      <c r="D835" s="3" t="s">
        <v>562</v>
      </c>
      <c r="E835" s="3" t="n">
        <v>3127</v>
      </c>
      <c r="F835" s="4" t="n">
        <v>64.14</v>
      </c>
      <c r="G835" s="3" t="s">
        <v>8</v>
      </c>
      <c r="H835" s="4" t="n">
        <f aca="false">ROUND(E835*F835,2)</f>
        <v>200565.78</v>
      </c>
    </row>
    <row r="836" customFormat="false" ht="15" hidden="false" customHeight="false" outlineLevel="0" collapsed="false">
      <c r="A836" s="3" t="n">
        <v>835</v>
      </c>
      <c r="B836" s="3" t="n">
        <v>1</v>
      </c>
      <c r="C836" s="3" t="s">
        <v>83</v>
      </c>
      <c r="D836" s="3" t="s">
        <v>563</v>
      </c>
      <c r="E836" s="3" t="n">
        <v>2894</v>
      </c>
      <c r="F836" s="4" t="n">
        <v>346.45</v>
      </c>
      <c r="G836" s="3" t="s">
        <v>8</v>
      </c>
      <c r="H836" s="4" t="n">
        <f aca="false">ROUND(E836*F836,2)</f>
        <v>1002626.3</v>
      </c>
    </row>
    <row r="837" customFormat="false" ht="15" hidden="false" customHeight="false" outlineLevel="0" collapsed="false">
      <c r="A837" s="3" t="n">
        <v>836</v>
      </c>
      <c r="B837" s="3" t="n">
        <v>14</v>
      </c>
      <c r="C837" s="3" t="s">
        <v>83</v>
      </c>
      <c r="D837" s="3" t="s">
        <v>562</v>
      </c>
      <c r="E837" s="3" t="n">
        <v>3434</v>
      </c>
      <c r="F837" s="4" t="n">
        <v>94.7</v>
      </c>
      <c r="G837" s="3" t="s">
        <v>41</v>
      </c>
      <c r="H837" s="4" t="n">
        <f aca="false">ROUND(E837*F837,2)</f>
        <v>325199.8</v>
      </c>
    </row>
    <row r="838" customFormat="false" ht="15" hidden="false" customHeight="false" outlineLevel="0" collapsed="false">
      <c r="A838" s="3" t="n">
        <v>837</v>
      </c>
      <c r="B838" s="3" t="n">
        <v>4</v>
      </c>
      <c r="C838" s="3" t="s">
        <v>83</v>
      </c>
      <c r="D838" s="3" t="s">
        <v>562</v>
      </c>
      <c r="E838" s="3" t="n">
        <v>3358</v>
      </c>
      <c r="F838" s="4" t="n">
        <v>114.8</v>
      </c>
      <c r="G838" s="3" t="s">
        <v>8</v>
      </c>
      <c r="H838" s="4" t="n">
        <f aca="false">ROUND(E838*F838,2)</f>
        <v>385498.4</v>
      </c>
    </row>
    <row r="839" customFormat="false" ht="15" hidden="false" customHeight="false" outlineLevel="0" collapsed="false">
      <c r="A839" s="3" t="n">
        <v>838</v>
      </c>
      <c r="B839" s="3" t="n">
        <v>6</v>
      </c>
      <c r="C839" s="3" t="s">
        <v>83</v>
      </c>
      <c r="D839" s="3" t="s">
        <v>562</v>
      </c>
      <c r="E839" s="3" t="n">
        <v>530</v>
      </c>
      <c r="F839" s="4" t="n">
        <v>256.29</v>
      </c>
      <c r="G839" s="3" t="s">
        <v>8</v>
      </c>
      <c r="H839" s="4" t="n">
        <f aca="false">ROUND(E839*F839,2)</f>
        <v>135833.7</v>
      </c>
    </row>
    <row r="840" customFormat="false" ht="15" hidden="false" customHeight="false" outlineLevel="0" collapsed="false">
      <c r="A840" s="3" t="n">
        <v>839</v>
      </c>
      <c r="B840" s="3" t="n">
        <v>4</v>
      </c>
      <c r="C840" s="3" t="s">
        <v>83</v>
      </c>
      <c r="D840" s="3" t="s">
        <v>562</v>
      </c>
      <c r="E840" s="3" t="n">
        <v>3690</v>
      </c>
      <c r="F840" s="4" t="n">
        <v>114.63</v>
      </c>
      <c r="G840" s="3" t="s">
        <v>8</v>
      </c>
      <c r="H840" s="4" t="n">
        <f aca="false">ROUND(E840*F840,2)</f>
        <v>422984.7</v>
      </c>
    </row>
    <row r="841" customFormat="false" ht="15" hidden="false" customHeight="false" outlineLevel="0" collapsed="false">
      <c r="A841" s="3" t="n">
        <v>840</v>
      </c>
      <c r="B841" s="3" t="n">
        <v>13</v>
      </c>
      <c r="C841" s="3" t="s">
        <v>83</v>
      </c>
      <c r="D841" s="3" t="s">
        <v>562</v>
      </c>
      <c r="E841" s="3" t="n">
        <v>2473</v>
      </c>
      <c r="F841" s="4" t="n">
        <v>52.82</v>
      </c>
      <c r="G841" s="3" t="s">
        <v>41</v>
      </c>
      <c r="H841" s="4" t="n">
        <f aca="false">ROUND(E841*F841,2)</f>
        <v>130623.86</v>
      </c>
    </row>
    <row r="842" customFormat="false" ht="15" hidden="false" customHeight="false" outlineLevel="0" collapsed="false">
      <c r="A842" s="3" t="n">
        <v>841</v>
      </c>
      <c r="B842" s="3" t="n">
        <v>14</v>
      </c>
      <c r="C842" s="3" t="s">
        <v>83</v>
      </c>
      <c r="D842" s="3" t="s">
        <v>563</v>
      </c>
      <c r="E842" s="3" t="n">
        <v>3645</v>
      </c>
      <c r="F842" s="4" t="n">
        <v>94.89</v>
      </c>
      <c r="G842" s="3" t="s">
        <v>41</v>
      </c>
      <c r="H842" s="4" t="n">
        <f aca="false">ROUND(E842*F842,2)</f>
        <v>345874.05</v>
      </c>
    </row>
    <row r="843" customFormat="false" ht="15" hidden="false" customHeight="false" outlineLevel="0" collapsed="false">
      <c r="A843" s="3" t="n">
        <v>842</v>
      </c>
      <c r="B843" s="3" t="n">
        <v>6</v>
      </c>
      <c r="C843" s="3" t="s">
        <v>83</v>
      </c>
      <c r="D843" s="3" t="s">
        <v>563</v>
      </c>
      <c r="E843" s="3" t="n">
        <v>4473</v>
      </c>
      <c r="F843" s="4" t="n">
        <v>256.94</v>
      </c>
      <c r="G843" s="3" t="s">
        <v>8</v>
      </c>
      <c r="H843" s="4" t="n">
        <f aca="false">ROUND(E843*F843,2)</f>
        <v>1149292.62</v>
      </c>
    </row>
    <row r="844" customFormat="false" ht="15" hidden="false" customHeight="false" outlineLevel="0" collapsed="false">
      <c r="A844" s="3" t="n">
        <v>843</v>
      </c>
      <c r="B844" s="3" t="n">
        <v>11</v>
      </c>
      <c r="C844" s="3" t="s">
        <v>83</v>
      </c>
      <c r="D844" s="3" t="s">
        <v>563</v>
      </c>
      <c r="E844" s="3" t="n">
        <v>1742</v>
      </c>
      <c r="F844" s="4" t="n">
        <v>126.01</v>
      </c>
      <c r="G844" s="3" t="s">
        <v>34</v>
      </c>
      <c r="H844" s="4" t="n">
        <f aca="false">ROUND(E844*F844,2)</f>
        <v>219509.42</v>
      </c>
    </row>
    <row r="845" customFormat="false" ht="15" hidden="false" customHeight="false" outlineLevel="0" collapsed="false">
      <c r="A845" s="3" t="n">
        <v>844</v>
      </c>
      <c r="B845" s="3" t="n">
        <v>2</v>
      </c>
      <c r="C845" s="3" t="s">
        <v>83</v>
      </c>
      <c r="D845" s="3" t="s">
        <v>562</v>
      </c>
      <c r="E845" s="3" t="n">
        <v>3611</v>
      </c>
      <c r="F845" s="4" t="n">
        <v>57.85</v>
      </c>
      <c r="G845" s="3" t="s">
        <v>8</v>
      </c>
      <c r="H845" s="4" t="n">
        <f aca="false">ROUND(E845*F845,2)</f>
        <v>208896.35</v>
      </c>
    </row>
    <row r="846" customFormat="false" ht="15" hidden="false" customHeight="false" outlineLevel="0" collapsed="false">
      <c r="A846" s="3" t="n">
        <v>845</v>
      </c>
      <c r="B846" s="3" t="n">
        <v>10</v>
      </c>
      <c r="C846" s="3" t="s">
        <v>83</v>
      </c>
      <c r="D846" s="3" t="s">
        <v>563</v>
      </c>
      <c r="E846" s="3" t="n">
        <v>74</v>
      </c>
      <c r="F846" s="4" t="n">
        <v>46.71</v>
      </c>
      <c r="G846" s="3" t="s">
        <v>8</v>
      </c>
      <c r="H846" s="4" t="n">
        <f aca="false">ROUND(E846*F846,2)</f>
        <v>3456.54</v>
      </c>
    </row>
    <row r="847" customFormat="false" ht="15" hidden="false" customHeight="false" outlineLevel="0" collapsed="false">
      <c r="A847" s="3" t="n">
        <v>846</v>
      </c>
      <c r="B847" s="3" t="n">
        <v>14</v>
      </c>
      <c r="C847" s="3" t="s">
        <v>83</v>
      </c>
      <c r="D847" s="3" t="s">
        <v>563</v>
      </c>
      <c r="E847" s="3" t="n">
        <v>2043</v>
      </c>
      <c r="F847" s="4" t="n">
        <v>94.9</v>
      </c>
      <c r="G847" s="3" t="s">
        <v>41</v>
      </c>
      <c r="H847" s="4" t="n">
        <f aca="false">ROUND(E847*F847,2)</f>
        <v>193880.7</v>
      </c>
    </row>
    <row r="848" customFormat="false" ht="15" hidden="false" customHeight="false" outlineLevel="0" collapsed="false">
      <c r="A848" s="3" t="n">
        <v>847</v>
      </c>
      <c r="B848" s="3" t="n">
        <v>9</v>
      </c>
      <c r="C848" s="3" t="s">
        <v>83</v>
      </c>
      <c r="D848" s="3" t="s">
        <v>562</v>
      </c>
      <c r="E848" s="3" t="n">
        <v>1450</v>
      </c>
      <c r="F848" s="4" t="n">
        <v>231.53</v>
      </c>
      <c r="G848" s="3" t="s">
        <v>8</v>
      </c>
      <c r="H848" s="4" t="n">
        <f aca="false">ROUND(E848*F848,2)</f>
        <v>335718.5</v>
      </c>
    </row>
    <row r="849" customFormat="false" ht="15" hidden="false" customHeight="false" outlineLevel="0" collapsed="false">
      <c r="A849" s="3" t="n">
        <v>848</v>
      </c>
      <c r="B849" s="3" t="n">
        <v>11</v>
      </c>
      <c r="C849" s="3" t="s">
        <v>83</v>
      </c>
      <c r="D849" s="3" t="s">
        <v>562</v>
      </c>
      <c r="E849" s="3" t="n">
        <v>3207</v>
      </c>
      <c r="F849" s="4" t="n">
        <v>126.06</v>
      </c>
      <c r="G849" s="3" t="s">
        <v>34</v>
      </c>
      <c r="H849" s="4" t="n">
        <f aca="false">ROUND(E849*F849,2)</f>
        <v>404274.42</v>
      </c>
    </row>
    <row r="850" customFormat="false" ht="15" hidden="false" customHeight="false" outlineLevel="0" collapsed="false">
      <c r="A850" s="3" t="n">
        <v>849</v>
      </c>
      <c r="B850" s="3" t="n">
        <v>6</v>
      </c>
      <c r="C850" s="3" t="s">
        <v>83</v>
      </c>
      <c r="D850" s="3" t="s">
        <v>563</v>
      </c>
      <c r="E850" s="3" t="n">
        <v>2989</v>
      </c>
      <c r="F850" s="4" t="n">
        <v>257.46</v>
      </c>
      <c r="G850" s="3" t="s">
        <v>8</v>
      </c>
      <c r="H850" s="4" t="n">
        <f aca="false">ROUND(E850*F850,2)</f>
        <v>769547.94</v>
      </c>
    </row>
    <row r="851" customFormat="false" ht="15" hidden="false" customHeight="false" outlineLevel="0" collapsed="false">
      <c r="A851" s="3" t="n">
        <v>850</v>
      </c>
      <c r="B851" s="3" t="n">
        <v>13</v>
      </c>
      <c r="C851" s="3" t="s">
        <v>83</v>
      </c>
      <c r="D851" s="3" t="s">
        <v>563</v>
      </c>
      <c r="E851" s="3" t="n">
        <v>3196</v>
      </c>
      <c r="F851" s="4" t="n">
        <v>52.67</v>
      </c>
      <c r="G851" s="3" t="s">
        <v>41</v>
      </c>
      <c r="H851" s="4" t="n">
        <f aca="false">ROUND(E851*F851,2)</f>
        <v>168333.32</v>
      </c>
    </row>
    <row r="852" customFormat="false" ht="15" hidden="false" customHeight="false" outlineLevel="0" collapsed="false">
      <c r="A852" s="3" t="n">
        <v>851</v>
      </c>
      <c r="B852" s="3" t="n">
        <v>5</v>
      </c>
      <c r="C852" s="3" t="s">
        <v>83</v>
      </c>
      <c r="D852" s="3" t="s">
        <v>563</v>
      </c>
      <c r="E852" s="3" t="n">
        <v>942</v>
      </c>
      <c r="F852" s="4" t="n">
        <v>370.51</v>
      </c>
      <c r="G852" s="3" t="s">
        <v>8</v>
      </c>
      <c r="H852" s="4" t="n">
        <f aca="false">ROUND(E852*F852,2)</f>
        <v>349020.42</v>
      </c>
    </row>
    <row r="853" customFormat="false" ht="15" hidden="false" customHeight="false" outlineLevel="0" collapsed="false">
      <c r="A853" s="3" t="n">
        <v>852</v>
      </c>
      <c r="B853" s="3" t="n">
        <v>6</v>
      </c>
      <c r="C853" s="3" t="s">
        <v>83</v>
      </c>
      <c r="D853" s="3" t="s">
        <v>563</v>
      </c>
      <c r="E853" s="3" t="n">
        <v>1277</v>
      </c>
      <c r="F853" s="4" t="n">
        <v>257.61</v>
      </c>
      <c r="G853" s="3" t="s">
        <v>8</v>
      </c>
      <c r="H853" s="4" t="n">
        <f aca="false">ROUND(E853*F853,2)</f>
        <v>328967.97</v>
      </c>
    </row>
    <row r="854" customFormat="false" ht="15" hidden="false" customHeight="false" outlineLevel="0" collapsed="false">
      <c r="A854" s="3" t="n">
        <v>853</v>
      </c>
      <c r="B854" s="3" t="n">
        <v>1</v>
      </c>
      <c r="C854" s="3" t="s">
        <v>84</v>
      </c>
      <c r="D854" s="3" t="s">
        <v>562</v>
      </c>
      <c r="E854" s="3" t="n">
        <v>2308</v>
      </c>
      <c r="F854" s="4" t="n">
        <v>344.54</v>
      </c>
      <c r="G854" s="3" t="s">
        <v>8</v>
      </c>
      <c r="H854" s="4" t="n">
        <f aca="false">ROUND(E854*F854,2)</f>
        <v>795198.32</v>
      </c>
    </row>
    <row r="855" customFormat="false" ht="15" hidden="false" customHeight="false" outlineLevel="0" collapsed="false">
      <c r="A855" s="3" t="n">
        <v>854</v>
      </c>
      <c r="B855" s="3" t="n">
        <v>14</v>
      </c>
      <c r="C855" s="3" t="s">
        <v>84</v>
      </c>
      <c r="D855" s="3" t="s">
        <v>563</v>
      </c>
      <c r="E855" s="3" t="n">
        <v>2212</v>
      </c>
      <c r="F855" s="4" t="n">
        <v>96.8</v>
      </c>
      <c r="G855" s="3" t="s">
        <v>41</v>
      </c>
      <c r="H855" s="4" t="n">
        <f aca="false">ROUND(E855*F855,2)</f>
        <v>214121.6</v>
      </c>
    </row>
    <row r="856" customFormat="false" ht="15" hidden="false" customHeight="false" outlineLevel="0" collapsed="false">
      <c r="A856" s="3" t="n">
        <v>855</v>
      </c>
      <c r="B856" s="3" t="n">
        <v>3</v>
      </c>
      <c r="C856" s="3" t="s">
        <v>84</v>
      </c>
      <c r="D856" s="3" t="s">
        <v>563</v>
      </c>
      <c r="E856" s="3" t="n">
        <v>1009</v>
      </c>
      <c r="F856" s="4" t="n">
        <v>125.31</v>
      </c>
      <c r="G856" s="3" t="s">
        <v>8</v>
      </c>
      <c r="H856" s="4" t="n">
        <f aca="false">ROUND(E856*F856,2)</f>
        <v>126437.79</v>
      </c>
    </row>
    <row r="857" customFormat="false" ht="15" hidden="false" customHeight="false" outlineLevel="0" collapsed="false">
      <c r="A857" s="3" t="n">
        <v>856</v>
      </c>
      <c r="B857" s="3" t="n">
        <v>1</v>
      </c>
      <c r="C857" s="3" t="s">
        <v>84</v>
      </c>
      <c r="D857" s="3" t="s">
        <v>563</v>
      </c>
      <c r="E857" s="3" t="n">
        <v>625</v>
      </c>
      <c r="F857" s="4" t="n">
        <v>344.1</v>
      </c>
      <c r="G857" s="3" t="s">
        <v>8</v>
      </c>
      <c r="H857" s="4" t="n">
        <f aca="false">ROUND(E857*F857,2)</f>
        <v>215062.5</v>
      </c>
    </row>
    <row r="858" customFormat="false" ht="15" hidden="false" customHeight="false" outlineLevel="0" collapsed="false">
      <c r="A858" s="3" t="n">
        <v>857</v>
      </c>
      <c r="B858" s="3" t="n">
        <v>15</v>
      </c>
      <c r="C858" s="3" t="s">
        <v>84</v>
      </c>
      <c r="D858" s="3" t="s">
        <v>563</v>
      </c>
      <c r="E858" s="3" t="n">
        <v>373</v>
      </c>
      <c r="F858" s="4" t="n">
        <v>268.15</v>
      </c>
      <c r="G858" s="3" t="s">
        <v>46</v>
      </c>
      <c r="H858" s="4" t="n">
        <f aca="false">ROUND(E858*F858,2)</f>
        <v>100019.95</v>
      </c>
    </row>
    <row r="859" customFormat="false" ht="15" hidden="false" customHeight="false" outlineLevel="0" collapsed="false">
      <c r="A859" s="3" t="n">
        <v>858</v>
      </c>
      <c r="B859" s="3" t="n">
        <v>7</v>
      </c>
      <c r="C859" s="3" t="s">
        <v>84</v>
      </c>
      <c r="D859" s="3" t="s">
        <v>562</v>
      </c>
      <c r="E859" s="3" t="n">
        <v>4967</v>
      </c>
      <c r="F859" s="4" t="n">
        <v>437.57</v>
      </c>
      <c r="G859" s="3" t="s">
        <v>8</v>
      </c>
      <c r="H859" s="4" t="n">
        <f aca="false">ROUND(E859*F859,2)</f>
        <v>2173410.19</v>
      </c>
    </row>
    <row r="860" customFormat="false" ht="15" hidden="false" customHeight="false" outlineLevel="0" collapsed="false">
      <c r="A860" s="3" t="n">
        <v>859</v>
      </c>
      <c r="B860" s="3" t="n">
        <v>6</v>
      </c>
      <c r="C860" s="3" t="s">
        <v>84</v>
      </c>
      <c r="D860" s="3" t="s">
        <v>562</v>
      </c>
      <c r="E860" s="3" t="n">
        <v>312</v>
      </c>
      <c r="F860" s="4" t="n">
        <v>252.58</v>
      </c>
      <c r="G860" s="3" t="s">
        <v>8</v>
      </c>
      <c r="H860" s="4" t="n">
        <f aca="false">ROUND(E860*F860,2)</f>
        <v>78804.96</v>
      </c>
    </row>
    <row r="861" customFormat="false" ht="15" hidden="false" customHeight="false" outlineLevel="0" collapsed="false">
      <c r="A861" s="3" t="n">
        <v>860</v>
      </c>
      <c r="B861" s="3" t="n">
        <v>11</v>
      </c>
      <c r="C861" s="3" t="s">
        <v>84</v>
      </c>
      <c r="D861" s="3" t="s">
        <v>562</v>
      </c>
      <c r="E861" s="3" t="n">
        <v>4259</v>
      </c>
      <c r="F861" s="4" t="n">
        <v>128.71</v>
      </c>
      <c r="G861" s="3" t="s">
        <v>34</v>
      </c>
      <c r="H861" s="4" t="n">
        <f aca="false">ROUND(E861*F861,2)</f>
        <v>548175.89</v>
      </c>
    </row>
    <row r="862" customFormat="false" ht="15" hidden="false" customHeight="false" outlineLevel="0" collapsed="false">
      <c r="A862" s="3" t="n">
        <v>861</v>
      </c>
      <c r="B862" s="3" t="n">
        <v>10</v>
      </c>
      <c r="C862" s="3" t="s">
        <v>84</v>
      </c>
      <c r="D862" s="3" t="s">
        <v>562</v>
      </c>
      <c r="E862" s="3" t="n">
        <v>588</v>
      </c>
      <c r="F862" s="4" t="n">
        <v>46.51</v>
      </c>
      <c r="G862" s="3" t="s">
        <v>8</v>
      </c>
      <c r="H862" s="4" t="n">
        <f aca="false">ROUND(E862*F862,2)</f>
        <v>27347.88</v>
      </c>
    </row>
    <row r="863" customFormat="false" ht="15" hidden="false" customHeight="false" outlineLevel="0" collapsed="false">
      <c r="A863" s="3" t="n">
        <v>862</v>
      </c>
      <c r="B863" s="3" t="n">
        <v>10</v>
      </c>
      <c r="C863" s="3" t="s">
        <v>84</v>
      </c>
      <c r="D863" s="3" t="s">
        <v>563</v>
      </c>
      <c r="E863" s="3" t="n">
        <v>130</v>
      </c>
      <c r="F863" s="4" t="n">
        <v>46.49</v>
      </c>
      <c r="G863" s="3" t="s">
        <v>8</v>
      </c>
      <c r="H863" s="4" t="n">
        <f aca="false">ROUND(E863*F863,2)</f>
        <v>6043.7</v>
      </c>
    </row>
    <row r="864" customFormat="false" ht="15" hidden="false" customHeight="false" outlineLevel="0" collapsed="false">
      <c r="A864" s="3" t="n">
        <v>863</v>
      </c>
      <c r="B864" s="3" t="n">
        <v>3</v>
      </c>
      <c r="C864" s="3" t="s">
        <v>84</v>
      </c>
      <c r="D864" s="3" t="s">
        <v>563</v>
      </c>
      <c r="E864" s="3" t="n">
        <v>4162</v>
      </c>
      <c r="F864" s="4" t="n">
        <v>125.43</v>
      </c>
      <c r="G864" s="3" t="s">
        <v>8</v>
      </c>
      <c r="H864" s="4" t="n">
        <f aca="false">ROUND(E864*F864,2)</f>
        <v>522039.66</v>
      </c>
    </row>
    <row r="865" customFormat="false" ht="15" hidden="false" customHeight="false" outlineLevel="0" collapsed="false">
      <c r="A865" s="3" t="n">
        <v>864</v>
      </c>
      <c r="B865" s="3" t="n">
        <v>8</v>
      </c>
      <c r="C865" s="3" t="s">
        <v>84</v>
      </c>
      <c r="D865" s="3" t="s">
        <v>562</v>
      </c>
      <c r="E865" s="3" t="n">
        <v>478</v>
      </c>
      <c r="F865" s="4" t="n">
        <v>63.6</v>
      </c>
      <c r="G865" s="3" t="s">
        <v>8</v>
      </c>
      <c r="H865" s="4" t="n">
        <f aca="false">ROUND(E865*F865,2)</f>
        <v>30400.8</v>
      </c>
    </row>
    <row r="866" customFormat="false" ht="15" hidden="false" customHeight="false" outlineLevel="0" collapsed="false">
      <c r="A866" s="3" t="n">
        <v>865</v>
      </c>
      <c r="B866" s="3" t="n">
        <v>11</v>
      </c>
      <c r="C866" s="3" t="s">
        <v>84</v>
      </c>
      <c r="D866" s="3" t="s">
        <v>562</v>
      </c>
      <c r="E866" s="3" t="n">
        <v>112</v>
      </c>
      <c r="F866" s="4" t="n">
        <v>128.43</v>
      </c>
      <c r="G866" s="3" t="s">
        <v>34</v>
      </c>
      <c r="H866" s="4" t="n">
        <f aca="false">ROUND(E866*F866,2)</f>
        <v>14384.16</v>
      </c>
    </row>
    <row r="867" customFormat="false" ht="15" hidden="false" customHeight="false" outlineLevel="0" collapsed="false">
      <c r="A867" s="3" t="n">
        <v>866</v>
      </c>
      <c r="B867" s="3" t="n">
        <v>10</v>
      </c>
      <c r="C867" s="3" t="s">
        <v>84</v>
      </c>
      <c r="D867" s="3" t="s">
        <v>563</v>
      </c>
      <c r="E867" s="3" t="n">
        <v>3411</v>
      </c>
      <c r="F867" s="4" t="n">
        <v>46.66</v>
      </c>
      <c r="G867" s="3" t="s">
        <v>8</v>
      </c>
      <c r="H867" s="4" t="n">
        <f aca="false">ROUND(E867*F867,2)</f>
        <v>159157.26</v>
      </c>
    </row>
    <row r="868" customFormat="false" ht="15" hidden="false" customHeight="false" outlineLevel="0" collapsed="false">
      <c r="A868" s="3" t="n">
        <v>867</v>
      </c>
      <c r="B868" s="3" t="n">
        <v>6</v>
      </c>
      <c r="C868" s="3" t="s">
        <v>84</v>
      </c>
      <c r="D868" s="3" t="s">
        <v>562</v>
      </c>
      <c r="E868" s="3" t="n">
        <v>4771</v>
      </c>
      <c r="F868" s="4" t="n">
        <v>251.72</v>
      </c>
      <c r="G868" s="3" t="s">
        <v>8</v>
      </c>
      <c r="H868" s="4" t="n">
        <f aca="false">ROUND(E868*F868,2)</f>
        <v>1200956.12</v>
      </c>
    </row>
    <row r="869" customFormat="false" ht="15" hidden="false" customHeight="false" outlineLevel="0" collapsed="false">
      <c r="A869" s="3" t="n">
        <v>868</v>
      </c>
      <c r="B869" s="3" t="n">
        <v>5</v>
      </c>
      <c r="C869" s="3" t="s">
        <v>84</v>
      </c>
      <c r="D869" s="3" t="s">
        <v>562</v>
      </c>
      <c r="E869" s="3" t="n">
        <v>1158</v>
      </c>
      <c r="F869" s="4" t="n">
        <v>371.95</v>
      </c>
      <c r="G869" s="3" t="s">
        <v>8</v>
      </c>
      <c r="H869" s="4" t="n">
        <f aca="false">ROUND(E869*F869,2)</f>
        <v>430718.1</v>
      </c>
    </row>
    <row r="870" customFormat="false" ht="15" hidden="false" customHeight="false" outlineLevel="0" collapsed="false">
      <c r="A870" s="3" t="n">
        <v>869</v>
      </c>
      <c r="B870" s="3" t="n">
        <v>3</v>
      </c>
      <c r="C870" s="3" t="s">
        <v>84</v>
      </c>
      <c r="D870" s="3" t="s">
        <v>562</v>
      </c>
      <c r="E870" s="3" t="n">
        <v>4502</v>
      </c>
      <c r="F870" s="4" t="n">
        <v>125.82</v>
      </c>
      <c r="G870" s="3" t="s">
        <v>8</v>
      </c>
      <c r="H870" s="4" t="n">
        <f aca="false">ROUND(E870*F870,2)</f>
        <v>566441.64</v>
      </c>
    </row>
    <row r="871" customFormat="false" ht="15" hidden="false" customHeight="false" outlineLevel="0" collapsed="false">
      <c r="A871" s="3" t="n">
        <v>870</v>
      </c>
      <c r="B871" s="3" t="n">
        <v>13</v>
      </c>
      <c r="C871" s="3" t="s">
        <v>84</v>
      </c>
      <c r="D871" s="3" t="s">
        <v>563</v>
      </c>
      <c r="E871" s="3" t="n">
        <v>264</v>
      </c>
      <c r="F871" s="4" t="n">
        <v>54.46</v>
      </c>
      <c r="G871" s="3" t="s">
        <v>41</v>
      </c>
      <c r="H871" s="4" t="n">
        <f aca="false">ROUND(E871*F871,2)</f>
        <v>14377.44</v>
      </c>
    </row>
    <row r="872" customFormat="false" ht="15" hidden="false" customHeight="false" outlineLevel="0" collapsed="false">
      <c r="A872" s="3" t="n">
        <v>871</v>
      </c>
      <c r="B872" s="3" t="n">
        <v>2</v>
      </c>
      <c r="C872" s="3" t="s">
        <v>84</v>
      </c>
      <c r="D872" s="3" t="s">
        <v>562</v>
      </c>
      <c r="E872" s="3" t="n">
        <v>3781</v>
      </c>
      <c r="F872" s="4" t="n">
        <v>57.12</v>
      </c>
      <c r="G872" s="3" t="s">
        <v>8</v>
      </c>
      <c r="H872" s="4" t="n">
        <f aca="false">ROUND(E872*F872,2)</f>
        <v>215970.72</v>
      </c>
    </row>
    <row r="873" customFormat="false" ht="15" hidden="false" customHeight="false" outlineLevel="0" collapsed="false">
      <c r="A873" s="3" t="n">
        <v>872</v>
      </c>
      <c r="B873" s="3" t="n">
        <v>10</v>
      </c>
      <c r="C873" s="3" t="s">
        <v>84</v>
      </c>
      <c r="D873" s="3" t="s">
        <v>562</v>
      </c>
      <c r="E873" s="3" t="n">
        <v>1683</v>
      </c>
      <c r="F873" s="4" t="n">
        <v>46.6</v>
      </c>
      <c r="G873" s="3" t="s">
        <v>8</v>
      </c>
      <c r="H873" s="4" t="n">
        <f aca="false">ROUND(E873*F873,2)</f>
        <v>78427.8</v>
      </c>
    </row>
    <row r="874" customFormat="false" ht="15" hidden="false" customHeight="false" outlineLevel="0" collapsed="false">
      <c r="A874" s="3" t="n">
        <v>873</v>
      </c>
      <c r="B874" s="3" t="n">
        <v>1</v>
      </c>
      <c r="C874" s="3" t="s">
        <v>84</v>
      </c>
      <c r="D874" s="3" t="s">
        <v>562</v>
      </c>
      <c r="E874" s="3" t="n">
        <v>3401</v>
      </c>
      <c r="F874" s="4" t="n">
        <v>344</v>
      </c>
      <c r="G874" s="3" t="s">
        <v>8</v>
      </c>
      <c r="H874" s="4" t="n">
        <f aca="false">ROUND(E874*F874,2)</f>
        <v>1169944</v>
      </c>
    </row>
    <row r="875" customFormat="false" ht="15" hidden="false" customHeight="false" outlineLevel="0" collapsed="false">
      <c r="A875" s="3" t="n">
        <v>874</v>
      </c>
      <c r="B875" s="3" t="n">
        <v>9</v>
      </c>
      <c r="C875" s="3" t="s">
        <v>84</v>
      </c>
      <c r="D875" s="3" t="s">
        <v>563</v>
      </c>
      <c r="E875" s="3" t="n">
        <v>4584</v>
      </c>
      <c r="F875" s="4" t="n">
        <v>228.63</v>
      </c>
      <c r="G875" s="3" t="s">
        <v>8</v>
      </c>
      <c r="H875" s="4" t="n">
        <f aca="false">ROUND(E875*F875,2)</f>
        <v>1048039.92</v>
      </c>
    </row>
    <row r="876" customFormat="false" ht="15" hidden="false" customHeight="false" outlineLevel="0" collapsed="false">
      <c r="A876" s="3" t="n">
        <v>875</v>
      </c>
      <c r="B876" s="3" t="n">
        <v>5</v>
      </c>
      <c r="C876" s="3" t="s">
        <v>84</v>
      </c>
      <c r="D876" s="3" t="s">
        <v>563</v>
      </c>
      <c r="E876" s="3" t="n">
        <v>2238</v>
      </c>
      <c r="F876" s="4" t="n">
        <v>371.94</v>
      </c>
      <c r="G876" s="3" t="s">
        <v>8</v>
      </c>
      <c r="H876" s="4" t="n">
        <f aca="false">ROUND(E876*F876,2)</f>
        <v>832401.72</v>
      </c>
    </row>
    <row r="877" customFormat="false" ht="15" hidden="false" customHeight="false" outlineLevel="0" collapsed="false">
      <c r="A877" s="3" t="n">
        <v>876</v>
      </c>
      <c r="B877" s="3" t="n">
        <v>14</v>
      </c>
      <c r="C877" s="3" t="s">
        <v>84</v>
      </c>
      <c r="D877" s="3" t="s">
        <v>563</v>
      </c>
      <c r="E877" s="3" t="n">
        <v>1110</v>
      </c>
      <c r="F877" s="4" t="n">
        <v>96.79</v>
      </c>
      <c r="G877" s="3" t="s">
        <v>41</v>
      </c>
      <c r="H877" s="4" t="n">
        <f aca="false">ROUND(E877*F877,2)</f>
        <v>107436.9</v>
      </c>
    </row>
    <row r="878" customFormat="false" ht="15" hidden="false" customHeight="false" outlineLevel="0" collapsed="false">
      <c r="A878" s="3" t="n">
        <v>877</v>
      </c>
      <c r="B878" s="3" t="n">
        <v>3</v>
      </c>
      <c r="C878" s="3" t="s">
        <v>85</v>
      </c>
      <c r="D878" s="3" t="s">
        <v>563</v>
      </c>
      <c r="E878" s="3" t="n">
        <v>4059</v>
      </c>
      <c r="F878" s="4" t="n">
        <v>127.87</v>
      </c>
      <c r="G878" s="3" t="s">
        <v>8</v>
      </c>
      <c r="H878" s="4" t="n">
        <f aca="false">ROUND(E878*F878,2)</f>
        <v>519024.33</v>
      </c>
    </row>
    <row r="879" customFormat="false" ht="15" hidden="false" customHeight="false" outlineLevel="0" collapsed="false">
      <c r="A879" s="3" t="n">
        <v>878</v>
      </c>
      <c r="B879" s="3" t="n">
        <v>14</v>
      </c>
      <c r="C879" s="3" t="s">
        <v>85</v>
      </c>
      <c r="D879" s="3" t="s">
        <v>563</v>
      </c>
      <c r="E879" s="3" t="n">
        <v>1750</v>
      </c>
      <c r="F879" s="4" t="n">
        <v>96.06</v>
      </c>
      <c r="G879" s="3" t="s">
        <v>41</v>
      </c>
      <c r="H879" s="4" t="n">
        <f aca="false">ROUND(E879*F879,2)</f>
        <v>168105</v>
      </c>
    </row>
    <row r="880" customFormat="false" ht="15" hidden="false" customHeight="false" outlineLevel="0" collapsed="false">
      <c r="A880" s="3" t="n">
        <v>879</v>
      </c>
      <c r="B880" s="3" t="n">
        <v>13</v>
      </c>
      <c r="C880" s="3" t="s">
        <v>85</v>
      </c>
      <c r="D880" s="3" t="s">
        <v>562</v>
      </c>
      <c r="E880" s="3" t="n">
        <v>605</v>
      </c>
      <c r="F880" s="4" t="n">
        <v>55.06</v>
      </c>
      <c r="G880" s="3" t="s">
        <v>41</v>
      </c>
      <c r="H880" s="4" t="n">
        <f aca="false">ROUND(E880*F880,2)</f>
        <v>33311.3</v>
      </c>
    </row>
    <row r="881" customFormat="false" ht="15" hidden="false" customHeight="false" outlineLevel="0" collapsed="false">
      <c r="A881" s="3" t="n">
        <v>880</v>
      </c>
      <c r="B881" s="3" t="n">
        <v>2</v>
      </c>
      <c r="C881" s="3" t="s">
        <v>85</v>
      </c>
      <c r="D881" s="3" t="s">
        <v>562</v>
      </c>
      <c r="E881" s="3" t="n">
        <v>2503</v>
      </c>
      <c r="F881" s="4" t="n">
        <v>56.03</v>
      </c>
      <c r="G881" s="3" t="s">
        <v>8</v>
      </c>
      <c r="H881" s="4" t="n">
        <f aca="false">ROUND(E881*F881,2)</f>
        <v>140243.09</v>
      </c>
    </row>
    <row r="882" customFormat="false" ht="15" hidden="false" customHeight="false" outlineLevel="0" collapsed="false">
      <c r="A882" s="3" t="n">
        <v>881</v>
      </c>
      <c r="B882" s="3" t="n">
        <v>15</v>
      </c>
      <c r="C882" s="3" t="s">
        <v>85</v>
      </c>
      <c r="D882" s="3" t="s">
        <v>563</v>
      </c>
      <c r="E882" s="3" t="n">
        <v>1981</v>
      </c>
      <c r="F882" s="4" t="n">
        <v>269.14</v>
      </c>
      <c r="G882" s="3" t="s">
        <v>46</v>
      </c>
      <c r="H882" s="4" t="n">
        <f aca="false">ROUND(E882*F882,2)</f>
        <v>533166.34</v>
      </c>
    </row>
    <row r="883" customFormat="false" ht="15" hidden="false" customHeight="false" outlineLevel="0" collapsed="false">
      <c r="A883" s="3" t="n">
        <v>882</v>
      </c>
      <c r="B883" s="3" t="n">
        <v>10</v>
      </c>
      <c r="C883" s="3" t="s">
        <v>85</v>
      </c>
      <c r="D883" s="3" t="s">
        <v>563</v>
      </c>
      <c r="E883" s="3" t="n">
        <v>4679</v>
      </c>
      <c r="F883" s="4" t="n">
        <v>46.8</v>
      </c>
      <c r="G883" s="3" t="s">
        <v>8</v>
      </c>
      <c r="H883" s="4" t="n">
        <f aca="false">ROUND(E883*F883,2)</f>
        <v>218977.2</v>
      </c>
    </row>
    <row r="884" customFormat="false" ht="15" hidden="false" customHeight="false" outlineLevel="0" collapsed="false">
      <c r="A884" s="3" t="n">
        <v>883</v>
      </c>
      <c r="B884" s="3" t="n">
        <v>6</v>
      </c>
      <c r="C884" s="3" t="s">
        <v>85</v>
      </c>
      <c r="D884" s="3" t="s">
        <v>563</v>
      </c>
      <c r="E884" s="3" t="n">
        <v>4209</v>
      </c>
      <c r="F884" s="4" t="n">
        <v>255.97</v>
      </c>
      <c r="G884" s="3" t="s">
        <v>8</v>
      </c>
      <c r="H884" s="4" t="n">
        <f aca="false">ROUND(E884*F884,2)</f>
        <v>1077377.73</v>
      </c>
    </row>
    <row r="885" customFormat="false" ht="15" hidden="false" customHeight="false" outlineLevel="0" collapsed="false">
      <c r="A885" s="3" t="n">
        <v>884</v>
      </c>
      <c r="B885" s="3" t="n">
        <v>5</v>
      </c>
      <c r="C885" s="3" t="s">
        <v>85</v>
      </c>
      <c r="D885" s="3" t="s">
        <v>562</v>
      </c>
      <c r="E885" s="3" t="n">
        <v>970</v>
      </c>
      <c r="F885" s="4" t="n">
        <v>366.56</v>
      </c>
      <c r="G885" s="3" t="s">
        <v>8</v>
      </c>
      <c r="H885" s="4" t="n">
        <f aca="false">ROUND(E885*F885,2)</f>
        <v>355563.2</v>
      </c>
    </row>
    <row r="886" customFormat="false" ht="15" hidden="false" customHeight="false" outlineLevel="0" collapsed="false">
      <c r="A886" s="3" t="n">
        <v>885</v>
      </c>
      <c r="B886" s="3" t="n">
        <v>9</v>
      </c>
      <c r="C886" s="3" t="s">
        <v>85</v>
      </c>
      <c r="D886" s="3" t="s">
        <v>562</v>
      </c>
      <c r="E886" s="3" t="n">
        <v>548</v>
      </c>
      <c r="F886" s="4" t="n">
        <v>229.94</v>
      </c>
      <c r="G886" s="3" t="s">
        <v>8</v>
      </c>
      <c r="H886" s="4" t="n">
        <f aca="false">ROUND(E886*F886,2)</f>
        <v>126007.12</v>
      </c>
    </row>
    <row r="887" customFormat="false" ht="15" hidden="false" customHeight="false" outlineLevel="0" collapsed="false">
      <c r="A887" s="3" t="n">
        <v>886</v>
      </c>
      <c r="B887" s="3" t="n">
        <v>14</v>
      </c>
      <c r="C887" s="3" t="s">
        <v>85</v>
      </c>
      <c r="D887" s="3" t="s">
        <v>563</v>
      </c>
      <c r="E887" s="3" t="n">
        <v>2297</v>
      </c>
      <c r="F887" s="4" t="n">
        <v>95.83</v>
      </c>
      <c r="G887" s="3" t="s">
        <v>41</v>
      </c>
      <c r="H887" s="4" t="n">
        <f aca="false">ROUND(E887*F887,2)</f>
        <v>220121.51</v>
      </c>
    </row>
    <row r="888" customFormat="false" ht="15" hidden="false" customHeight="false" outlineLevel="0" collapsed="false">
      <c r="A888" s="3" t="n">
        <v>887</v>
      </c>
      <c r="B888" s="3" t="n">
        <v>10</v>
      </c>
      <c r="C888" s="3" t="s">
        <v>85</v>
      </c>
      <c r="D888" s="3" t="s">
        <v>562</v>
      </c>
      <c r="E888" s="3" t="n">
        <v>1881</v>
      </c>
      <c r="F888" s="4" t="n">
        <v>46.56</v>
      </c>
      <c r="G888" s="3" t="s">
        <v>8</v>
      </c>
      <c r="H888" s="4" t="n">
        <f aca="false">ROUND(E888*F888,2)</f>
        <v>87579.36</v>
      </c>
    </row>
    <row r="889" customFormat="false" ht="15" hidden="false" customHeight="false" outlineLevel="0" collapsed="false">
      <c r="A889" s="3" t="n">
        <v>888</v>
      </c>
      <c r="B889" s="3" t="n">
        <v>3</v>
      </c>
      <c r="C889" s="3" t="s">
        <v>85</v>
      </c>
      <c r="D889" s="3" t="s">
        <v>563</v>
      </c>
      <c r="E889" s="3" t="n">
        <v>2932</v>
      </c>
      <c r="F889" s="4" t="n">
        <v>127.58</v>
      </c>
      <c r="G889" s="3" t="s">
        <v>8</v>
      </c>
      <c r="H889" s="4" t="n">
        <f aca="false">ROUND(E889*F889,2)</f>
        <v>374064.56</v>
      </c>
    </row>
    <row r="890" customFormat="false" ht="15" hidden="false" customHeight="false" outlineLevel="0" collapsed="false">
      <c r="A890" s="3" t="n">
        <v>889</v>
      </c>
      <c r="B890" s="3" t="n">
        <v>8</v>
      </c>
      <c r="C890" s="3" t="s">
        <v>85</v>
      </c>
      <c r="D890" s="3" t="s">
        <v>563</v>
      </c>
      <c r="E890" s="3" t="n">
        <v>3185</v>
      </c>
      <c r="F890" s="4" t="n">
        <v>63.19</v>
      </c>
      <c r="G890" s="3" t="s">
        <v>8</v>
      </c>
      <c r="H890" s="4" t="n">
        <f aca="false">ROUND(E890*F890,2)</f>
        <v>201260.15</v>
      </c>
    </row>
    <row r="891" customFormat="false" ht="15" hidden="false" customHeight="false" outlineLevel="0" collapsed="false">
      <c r="A891" s="3" t="n">
        <v>890</v>
      </c>
      <c r="B891" s="3" t="n">
        <v>1</v>
      </c>
      <c r="C891" s="3" t="s">
        <v>85</v>
      </c>
      <c r="D891" s="3" t="s">
        <v>562</v>
      </c>
      <c r="E891" s="3" t="n">
        <v>1750</v>
      </c>
      <c r="F891" s="4" t="n">
        <v>338.93</v>
      </c>
      <c r="G891" s="3" t="s">
        <v>8</v>
      </c>
      <c r="H891" s="4" t="n">
        <f aca="false">ROUND(E891*F891,2)</f>
        <v>593127.5</v>
      </c>
    </row>
    <row r="892" customFormat="false" ht="15" hidden="false" customHeight="false" outlineLevel="0" collapsed="false">
      <c r="A892" s="3" t="n">
        <v>891</v>
      </c>
      <c r="B892" s="3" t="n">
        <v>2</v>
      </c>
      <c r="C892" s="3" t="s">
        <v>85</v>
      </c>
      <c r="D892" s="3" t="s">
        <v>563</v>
      </c>
      <c r="E892" s="3" t="n">
        <v>4333</v>
      </c>
      <c r="F892" s="4" t="n">
        <v>55.99</v>
      </c>
      <c r="G892" s="3" t="s">
        <v>8</v>
      </c>
      <c r="H892" s="4" t="n">
        <f aca="false">ROUND(E892*F892,2)</f>
        <v>242604.67</v>
      </c>
    </row>
    <row r="893" customFormat="false" ht="15" hidden="false" customHeight="false" outlineLevel="0" collapsed="false">
      <c r="A893" s="3" t="n">
        <v>892</v>
      </c>
      <c r="B893" s="3" t="n">
        <v>13</v>
      </c>
      <c r="C893" s="3" t="s">
        <v>85</v>
      </c>
      <c r="D893" s="3" t="s">
        <v>562</v>
      </c>
      <c r="E893" s="3" t="n">
        <v>2536</v>
      </c>
      <c r="F893" s="4" t="n">
        <v>54.88</v>
      </c>
      <c r="G893" s="3" t="s">
        <v>41</v>
      </c>
      <c r="H893" s="4" t="n">
        <f aca="false">ROUND(E893*F893,2)</f>
        <v>139175.68</v>
      </c>
    </row>
    <row r="894" customFormat="false" ht="15" hidden="false" customHeight="false" outlineLevel="0" collapsed="false">
      <c r="A894" s="3" t="n">
        <v>893</v>
      </c>
      <c r="B894" s="3" t="n">
        <v>4</v>
      </c>
      <c r="C894" s="3" t="s">
        <v>85</v>
      </c>
      <c r="D894" s="3" t="s">
        <v>562</v>
      </c>
      <c r="E894" s="3" t="n">
        <v>4056</v>
      </c>
      <c r="F894" s="4" t="n">
        <v>112.59</v>
      </c>
      <c r="G894" s="3" t="s">
        <v>8</v>
      </c>
      <c r="H894" s="4" t="n">
        <f aca="false">ROUND(E894*F894,2)</f>
        <v>456665.04</v>
      </c>
    </row>
    <row r="895" customFormat="false" ht="15" hidden="false" customHeight="false" outlineLevel="0" collapsed="false">
      <c r="A895" s="3" t="n">
        <v>894</v>
      </c>
      <c r="B895" s="3" t="n">
        <v>9</v>
      </c>
      <c r="C895" s="3" t="s">
        <v>85</v>
      </c>
      <c r="D895" s="3" t="s">
        <v>562</v>
      </c>
      <c r="E895" s="3" t="n">
        <v>660</v>
      </c>
      <c r="F895" s="4" t="n">
        <v>229.56</v>
      </c>
      <c r="G895" s="3" t="s">
        <v>8</v>
      </c>
      <c r="H895" s="4" t="n">
        <f aca="false">ROUND(E895*F895,2)</f>
        <v>151509.6</v>
      </c>
    </row>
    <row r="896" customFormat="false" ht="15" hidden="false" customHeight="false" outlineLevel="0" collapsed="false">
      <c r="A896" s="3" t="n">
        <v>895</v>
      </c>
      <c r="B896" s="3" t="n">
        <v>10</v>
      </c>
      <c r="C896" s="3" t="s">
        <v>85</v>
      </c>
      <c r="D896" s="3" t="s">
        <v>562</v>
      </c>
      <c r="E896" s="3" t="n">
        <v>208</v>
      </c>
      <c r="F896" s="4" t="n">
        <v>46.65</v>
      </c>
      <c r="G896" s="3" t="s">
        <v>8</v>
      </c>
      <c r="H896" s="4" t="n">
        <f aca="false">ROUND(E896*F896,2)</f>
        <v>9703.2</v>
      </c>
    </row>
    <row r="897" customFormat="false" ht="15" hidden="false" customHeight="false" outlineLevel="0" collapsed="false">
      <c r="A897" s="3" t="n">
        <v>896</v>
      </c>
      <c r="B897" s="3" t="n">
        <v>1</v>
      </c>
      <c r="C897" s="3" t="s">
        <v>85</v>
      </c>
      <c r="D897" s="3" t="s">
        <v>563</v>
      </c>
      <c r="E897" s="3" t="n">
        <v>963</v>
      </c>
      <c r="F897" s="4" t="n">
        <v>339.49</v>
      </c>
      <c r="G897" s="3" t="s">
        <v>8</v>
      </c>
      <c r="H897" s="4" t="n">
        <f aca="false">ROUND(E897*F897,2)</f>
        <v>326928.87</v>
      </c>
    </row>
    <row r="898" customFormat="false" ht="15" hidden="false" customHeight="false" outlineLevel="0" collapsed="false">
      <c r="A898" s="3" t="n">
        <v>897</v>
      </c>
      <c r="B898" s="3" t="n">
        <v>3</v>
      </c>
      <c r="C898" s="3" t="s">
        <v>85</v>
      </c>
      <c r="D898" s="3" t="s">
        <v>563</v>
      </c>
      <c r="E898" s="3" t="n">
        <v>1381</v>
      </c>
      <c r="F898" s="4" t="n">
        <v>127.78</v>
      </c>
      <c r="G898" s="3" t="s">
        <v>8</v>
      </c>
      <c r="H898" s="4" t="n">
        <f aca="false">ROUND(E898*F898,2)</f>
        <v>176464.18</v>
      </c>
    </row>
    <row r="899" customFormat="false" ht="15" hidden="false" customHeight="false" outlineLevel="0" collapsed="false">
      <c r="A899" s="3" t="n">
        <v>898</v>
      </c>
      <c r="B899" s="3" t="n">
        <v>2</v>
      </c>
      <c r="C899" s="3" t="s">
        <v>85</v>
      </c>
      <c r="D899" s="3" t="s">
        <v>562</v>
      </c>
      <c r="E899" s="3" t="n">
        <v>89</v>
      </c>
      <c r="F899" s="4" t="n">
        <v>56.15</v>
      </c>
      <c r="G899" s="3" t="s">
        <v>8</v>
      </c>
      <c r="H899" s="4" t="n">
        <f aca="false">ROUND(E899*F899,2)</f>
        <v>4997.35</v>
      </c>
    </row>
    <row r="900" customFormat="false" ht="15" hidden="false" customHeight="false" outlineLevel="0" collapsed="false">
      <c r="A900" s="3" t="n">
        <v>899</v>
      </c>
      <c r="B900" s="3" t="n">
        <v>4</v>
      </c>
      <c r="C900" s="3" t="s">
        <v>85</v>
      </c>
      <c r="D900" s="3" t="s">
        <v>562</v>
      </c>
      <c r="E900" s="3" t="n">
        <v>358</v>
      </c>
      <c r="F900" s="4" t="n">
        <v>112.03</v>
      </c>
      <c r="G900" s="3" t="s">
        <v>8</v>
      </c>
      <c r="H900" s="4" t="n">
        <f aca="false">ROUND(E900*F900,2)</f>
        <v>40106.74</v>
      </c>
    </row>
    <row r="901" customFormat="false" ht="15" hidden="false" customHeight="false" outlineLevel="0" collapsed="false">
      <c r="A901" s="3" t="n">
        <v>900</v>
      </c>
      <c r="B901" s="3" t="n">
        <v>15</v>
      </c>
      <c r="C901" s="3" t="s">
        <v>85</v>
      </c>
      <c r="D901" s="3" t="s">
        <v>562</v>
      </c>
      <c r="E901" s="3" t="n">
        <v>3775</v>
      </c>
      <c r="F901" s="4" t="n">
        <v>270.04</v>
      </c>
      <c r="G901" s="3" t="s">
        <v>46</v>
      </c>
      <c r="H901" s="4" t="n">
        <f aca="false">ROUND(E901*F901,2)</f>
        <v>1019401</v>
      </c>
    </row>
    <row r="902" customFormat="false" ht="15" hidden="false" customHeight="false" outlineLevel="0" collapsed="false">
      <c r="A902" s="3" t="n">
        <v>901</v>
      </c>
      <c r="B902" s="3" t="n">
        <v>14</v>
      </c>
      <c r="C902" s="3" t="s">
        <v>85</v>
      </c>
      <c r="D902" s="3" t="s">
        <v>562</v>
      </c>
      <c r="E902" s="3" t="n">
        <v>2663</v>
      </c>
      <c r="F902" s="4" t="n">
        <v>95.6</v>
      </c>
      <c r="G902" s="3" t="s">
        <v>41</v>
      </c>
      <c r="H902" s="4" t="n">
        <f aca="false">ROUND(E902*F902,2)</f>
        <v>254582.8</v>
      </c>
    </row>
    <row r="903" customFormat="false" ht="15" hidden="false" customHeight="false" outlineLevel="0" collapsed="false">
      <c r="A903" s="3" t="n">
        <v>902</v>
      </c>
      <c r="B903" s="3" t="n">
        <v>7</v>
      </c>
      <c r="C903" s="3" t="s">
        <v>85</v>
      </c>
      <c r="D903" s="3" t="s">
        <v>562</v>
      </c>
      <c r="E903" s="3" t="n">
        <v>1288</v>
      </c>
      <c r="F903" s="4" t="n">
        <v>432.93</v>
      </c>
      <c r="G903" s="3" t="s">
        <v>8</v>
      </c>
      <c r="H903" s="4" t="n">
        <f aca="false">ROUND(E903*F903,2)</f>
        <v>557613.84</v>
      </c>
    </row>
    <row r="904" customFormat="false" ht="15" hidden="false" customHeight="false" outlineLevel="0" collapsed="false">
      <c r="A904" s="3" t="n">
        <v>903</v>
      </c>
      <c r="B904" s="3" t="n">
        <v>1</v>
      </c>
      <c r="C904" s="3" t="s">
        <v>86</v>
      </c>
      <c r="D904" s="3" t="s">
        <v>562</v>
      </c>
      <c r="E904" s="3" t="n">
        <v>1773</v>
      </c>
      <c r="F904" s="4" t="n">
        <v>347.08</v>
      </c>
      <c r="G904" s="3" t="s">
        <v>8</v>
      </c>
      <c r="H904" s="4" t="n">
        <f aca="false">ROUND(E904*F904,2)</f>
        <v>615372.84</v>
      </c>
    </row>
    <row r="905" customFormat="false" ht="15" hidden="false" customHeight="false" outlineLevel="0" collapsed="false">
      <c r="A905" s="3" t="n">
        <v>904</v>
      </c>
      <c r="B905" s="3" t="n">
        <v>1</v>
      </c>
      <c r="C905" s="3" t="s">
        <v>86</v>
      </c>
      <c r="D905" s="3" t="s">
        <v>562</v>
      </c>
      <c r="E905" s="3" t="n">
        <v>254</v>
      </c>
      <c r="F905" s="4" t="n">
        <v>347.47</v>
      </c>
      <c r="G905" s="3" t="s">
        <v>8</v>
      </c>
      <c r="H905" s="4" t="n">
        <f aca="false">ROUND(E905*F905,2)</f>
        <v>88257.38</v>
      </c>
    </row>
    <row r="906" customFormat="false" ht="15" hidden="false" customHeight="false" outlineLevel="0" collapsed="false">
      <c r="A906" s="3" t="n">
        <v>905</v>
      </c>
      <c r="B906" s="3" t="n">
        <v>11</v>
      </c>
      <c r="C906" s="3" t="s">
        <v>86</v>
      </c>
      <c r="D906" s="3" t="s">
        <v>562</v>
      </c>
      <c r="E906" s="3" t="n">
        <v>4898</v>
      </c>
      <c r="F906" s="4" t="n">
        <v>132.57</v>
      </c>
      <c r="G906" s="3" t="s">
        <v>34</v>
      </c>
      <c r="H906" s="4" t="n">
        <f aca="false">ROUND(E906*F906,2)</f>
        <v>649327.86</v>
      </c>
    </row>
    <row r="907" customFormat="false" ht="15" hidden="false" customHeight="false" outlineLevel="0" collapsed="false">
      <c r="A907" s="3" t="n">
        <v>906</v>
      </c>
      <c r="B907" s="3" t="n">
        <v>2</v>
      </c>
      <c r="C907" s="3" t="s">
        <v>86</v>
      </c>
      <c r="D907" s="3" t="s">
        <v>563</v>
      </c>
      <c r="E907" s="3" t="n">
        <v>3189</v>
      </c>
      <c r="F907" s="4" t="n">
        <v>57.05</v>
      </c>
      <c r="G907" s="3" t="s">
        <v>8</v>
      </c>
      <c r="H907" s="4" t="n">
        <f aca="false">ROUND(E907*F907,2)</f>
        <v>181932.45</v>
      </c>
    </row>
    <row r="908" customFormat="false" ht="15" hidden="false" customHeight="false" outlineLevel="0" collapsed="false">
      <c r="A908" s="3" t="n">
        <v>907</v>
      </c>
      <c r="B908" s="3" t="n">
        <v>2</v>
      </c>
      <c r="C908" s="3" t="s">
        <v>86</v>
      </c>
      <c r="D908" s="3" t="s">
        <v>562</v>
      </c>
      <c r="E908" s="3" t="n">
        <v>3311</v>
      </c>
      <c r="F908" s="4" t="n">
        <v>56.85</v>
      </c>
      <c r="G908" s="3" t="s">
        <v>8</v>
      </c>
      <c r="H908" s="4" t="n">
        <f aca="false">ROUND(E908*F908,2)</f>
        <v>188230.35</v>
      </c>
    </row>
    <row r="909" customFormat="false" ht="15" hidden="false" customHeight="false" outlineLevel="0" collapsed="false">
      <c r="A909" s="3" t="n">
        <v>908</v>
      </c>
      <c r="B909" s="3" t="n">
        <v>8</v>
      </c>
      <c r="C909" s="3" t="s">
        <v>86</v>
      </c>
      <c r="D909" s="3" t="s">
        <v>563</v>
      </c>
      <c r="E909" s="3" t="n">
        <v>1180</v>
      </c>
      <c r="F909" s="4" t="n">
        <v>61.91</v>
      </c>
      <c r="G909" s="3" t="s">
        <v>8</v>
      </c>
      <c r="H909" s="4" t="n">
        <f aca="false">ROUND(E909*F909,2)</f>
        <v>73053.8</v>
      </c>
    </row>
    <row r="910" customFormat="false" ht="15" hidden="false" customHeight="false" outlineLevel="0" collapsed="false">
      <c r="A910" s="3" t="n">
        <v>909</v>
      </c>
      <c r="B910" s="3" t="n">
        <v>3</v>
      </c>
      <c r="C910" s="3" t="s">
        <v>86</v>
      </c>
      <c r="D910" s="3" t="s">
        <v>562</v>
      </c>
      <c r="E910" s="3" t="n">
        <v>2322</v>
      </c>
      <c r="F910" s="4" t="n">
        <v>122.64</v>
      </c>
      <c r="G910" s="3" t="s">
        <v>8</v>
      </c>
      <c r="H910" s="4" t="n">
        <f aca="false">ROUND(E910*F910,2)</f>
        <v>284770.08</v>
      </c>
    </row>
    <row r="911" customFormat="false" ht="15" hidden="false" customHeight="false" outlineLevel="0" collapsed="false">
      <c r="A911" s="3" t="n">
        <v>910</v>
      </c>
      <c r="B911" s="3" t="n">
        <v>12</v>
      </c>
      <c r="C911" s="3" t="s">
        <v>86</v>
      </c>
      <c r="D911" s="3" t="s">
        <v>562</v>
      </c>
      <c r="E911" s="3" t="n">
        <v>3564</v>
      </c>
      <c r="F911" s="4" t="n">
        <v>224.19</v>
      </c>
      <c r="G911" s="3" t="s">
        <v>38</v>
      </c>
      <c r="H911" s="4" t="n">
        <f aca="false">ROUND(E911*F911,2)</f>
        <v>799013.16</v>
      </c>
    </row>
    <row r="912" customFormat="false" ht="15" hidden="false" customHeight="false" outlineLevel="0" collapsed="false">
      <c r="A912" s="3" t="n">
        <v>911</v>
      </c>
      <c r="B912" s="3" t="n">
        <v>15</v>
      </c>
      <c r="C912" s="3" t="s">
        <v>86</v>
      </c>
      <c r="D912" s="3" t="s">
        <v>562</v>
      </c>
      <c r="E912" s="3" t="n">
        <v>2884</v>
      </c>
      <c r="F912" s="4" t="n">
        <v>269.4</v>
      </c>
      <c r="G912" s="3" t="s">
        <v>46</v>
      </c>
      <c r="H912" s="4" t="n">
        <f aca="false">ROUND(E912*F912,2)</f>
        <v>776949.6</v>
      </c>
    </row>
    <row r="913" customFormat="false" ht="15" hidden="false" customHeight="false" outlineLevel="0" collapsed="false">
      <c r="A913" s="3" t="n">
        <v>912</v>
      </c>
      <c r="B913" s="3" t="n">
        <v>4</v>
      </c>
      <c r="C913" s="3" t="s">
        <v>86</v>
      </c>
      <c r="D913" s="3" t="s">
        <v>563</v>
      </c>
      <c r="E913" s="3" t="n">
        <v>233</v>
      </c>
      <c r="F913" s="4" t="n">
        <v>109.76</v>
      </c>
      <c r="G913" s="3" t="s">
        <v>8</v>
      </c>
      <c r="H913" s="4" t="n">
        <f aca="false">ROUND(E913*F913,2)</f>
        <v>25574.08</v>
      </c>
    </row>
    <row r="914" customFormat="false" ht="15" hidden="false" customHeight="false" outlineLevel="0" collapsed="false">
      <c r="A914" s="3" t="n">
        <v>913</v>
      </c>
      <c r="B914" s="3" t="n">
        <v>7</v>
      </c>
      <c r="C914" s="3" t="s">
        <v>86</v>
      </c>
      <c r="D914" s="3" t="s">
        <v>562</v>
      </c>
      <c r="E914" s="3" t="n">
        <v>3460</v>
      </c>
      <c r="F914" s="4" t="n">
        <v>442.64</v>
      </c>
      <c r="G914" s="3" t="s">
        <v>8</v>
      </c>
      <c r="H914" s="4" t="n">
        <f aca="false">ROUND(E914*F914,2)</f>
        <v>1531534.4</v>
      </c>
    </row>
    <row r="915" customFormat="false" ht="15" hidden="false" customHeight="false" outlineLevel="0" collapsed="false">
      <c r="A915" s="3" t="n">
        <v>914</v>
      </c>
      <c r="B915" s="3" t="n">
        <v>2</v>
      </c>
      <c r="C915" s="3" t="s">
        <v>86</v>
      </c>
      <c r="D915" s="3" t="s">
        <v>562</v>
      </c>
      <c r="E915" s="3" t="n">
        <v>2568</v>
      </c>
      <c r="F915" s="4" t="n">
        <v>57.13</v>
      </c>
      <c r="G915" s="3" t="s">
        <v>8</v>
      </c>
      <c r="H915" s="4" t="n">
        <f aca="false">ROUND(E915*F915,2)</f>
        <v>146709.84</v>
      </c>
    </row>
    <row r="916" customFormat="false" ht="15" hidden="false" customHeight="false" outlineLevel="0" collapsed="false">
      <c r="A916" s="3" t="n">
        <v>915</v>
      </c>
      <c r="B916" s="3" t="n">
        <v>10</v>
      </c>
      <c r="C916" s="3" t="s">
        <v>86</v>
      </c>
      <c r="D916" s="3" t="s">
        <v>563</v>
      </c>
      <c r="E916" s="3" t="n">
        <v>3105</v>
      </c>
      <c r="F916" s="4" t="n">
        <v>47.23</v>
      </c>
      <c r="G916" s="3" t="s">
        <v>8</v>
      </c>
      <c r="H916" s="4" t="n">
        <f aca="false">ROUND(E916*F916,2)</f>
        <v>146649.15</v>
      </c>
    </row>
    <row r="917" customFormat="false" ht="15" hidden="false" customHeight="false" outlineLevel="0" collapsed="false">
      <c r="A917" s="3" t="n">
        <v>916</v>
      </c>
      <c r="B917" s="3" t="n">
        <v>8</v>
      </c>
      <c r="C917" s="3" t="s">
        <v>86</v>
      </c>
      <c r="D917" s="3" t="s">
        <v>562</v>
      </c>
      <c r="E917" s="3" t="n">
        <v>300</v>
      </c>
      <c r="F917" s="4" t="n">
        <v>61.9</v>
      </c>
      <c r="G917" s="3" t="s">
        <v>8</v>
      </c>
      <c r="H917" s="4" t="n">
        <f aca="false">ROUND(E917*F917,2)</f>
        <v>18570</v>
      </c>
    </row>
    <row r="918" customFormat="false" ht="15" hidden="false" customHeight="false" outlineLevel="0" collapsed="false">
      <c r="A918" s="3" t="n">
        <v>917</v>
      </c>
      <c r="B918" s="3" t="n">
        <v>6</v>
      </c>
      <c r="C918" s="3" t="s">
        <v>86</v>
      </c>
      <c r="D918" s="3" t="s">
        <v>562</v>
      </c>
      <c r="E918" s="3" t="n">
        <v>2778</v>
      </c>
      <c r="F918" s="4" t="n">
        <v>252.58</v>
      </c>
      <c r="G918" s="3" t="s">
        <v>8</v>
      </c>
      <c r="H918" s="4" t="n">
        <f aca="false">ROUND(E918*F918,2)</f>
        <v>701667.24</v>
      </c>
    </row>
    <row r="919" customFormat="false" ht="15" hidden="false" customHeight="false" outlineLevel="0" collapsed="false">
      <c r="A919" s="3" t="n">
        <v>918</v>
      </c>
      <c r="B919" s="3" t="n">
        <v>4</v>
      </c>
      <c r="C919" s="3" t="s">
        <v>86</v>
      </c>
      <c r="D919" s="3" t="s">
        <v>562</v>
      </c>
      <c r="E919" s="3" t="n">
        <v>250</v>
      </c>
      <c r="F919" s="4" t="n">
        <v>110.08</v>
      </c>
      <c r="G919" s="3" t="s">
        <v>8</v>
      </c>
      <c r="H919" s="4" t="n">
        <f aca="false">ROUND(E919*F919,2)</f>
        <v>27520</v>
      </c>
    </row>
    <row r="920" customFormat="false" ht="15" hidden="false" customHeight="false" outlineLevel="0" collapsed="false">
      <c r="A920" s="3" t="n">
        <v>919</v>
      </c>
      <c r="B920" s="3" t="n">
        <v>8</v>
      </c>
      <c r="C920" s="3" t="s">
        <v>86</v>
      </c>
      <c r="D920" s="3" t="s">
        <v>562</v>
      </c>
      <c r="E920" s="3" t="n">
        <v>461</v>
      </c>
      <c r="F920" s="4" t="n">
        <v>61.9</v>
      </c>
      <c r="G920" s="3" t="s">
        <v>8</v>
      </c>
      <c r="H920" s="4" t="n">
        <f aca="false">ROUND(E920*F920,2)</f>
        <v>28535.9</v>
      </c>
    </row>
    <row r="921" customFormat="false" ht="15" hidden="false" customHeight="false" outlineLevel="0" collapsed="false">
      <c r="A921" s="3" t="n">
        <v>920</v>
      </c>
      <c r="B921" s="3" t="n">
        <v>15</v>
      </c>
      <c r="C921" s="3" t="s">
        <v>86</v>
      </c>
      <c r="D921" s="3" t="s">
        <v>562</v>
      </c>
      <c r="E921" s="3" t="n">
        <v>2413</v>
      </c>
      <c r="F921" s="4" t="n">
        <v>270.61</v>
      </c>
      <c r="G921" s="3" t="s">
        <v>46</v>
      </c>
      <c r="H921" s="4" t="n">
        <f aca="false">ROUND(E921*F921,2)</f>
        <v>652981.93</v>
      </c>
    </row>
    <row r="922" customFormat="false" ht="15" hidden="false" customHeight="false" outlineLevel="0" collapsed="false">
      <c r="A922" s="3" t="n">
        <v>921</v>
      </c>
      <c r="B922" s="3" t="n">
        <v>8</v>
      </c>
      <c r="C922" s="3" t="s">
        <v>86</v>
      </c>
      <c r="D922" s="3" t="s">
        <v>563</v>
      </c>
      <c r="E922" s="3" t="n">
        <v>774</v>
      </c>
      <c r="F922" s="4" t="n">
        <v>61.81</v>
      </c>
      <c r="G922" s="3" t="s">
        <v>8</v>
      </c>
      <c r="H922" s="4" t="n">
        <f aca="false">ROUND(E922*F922,2)</f>
        <v>47840.94</v>
      </c>
    </row>
    <row r="923" customFormat="false" ht="15" hidden="false" customHeight="false" outlineLevel="0" collapsed="false">
      <c r="A923" s="3" t="n">
        <v>922</v>
      </c>
      <c r="B923" s="3" t="n">
        <v>4</v>
      </c>
      <c r="C923" s="3" t="s">
        <v>86</v>
      </c>
      <c r="D923" s="3" t="s">
        <v>563</v>
      </c>
      <c r="E923" s="3" t="n">
        <v>4655</v>
      </c>
      <c r="F923" s="4" t="n">
        <v>110.11</v>
      </c>
      <c r="G923" s="3" t="s">
        <v>8</v>
      </c>
      <c r="H923" s="4" t="n">
        <f aca="false">ROUND(E923*F923,2)</f>
        <v>512562.05</v>
      </c>
    </row>
    <row r="924" customFormat="false" ht="15" hidden="false" customHeight="false" outlineLevel="0" collapsed="false">
      <c r="A924" s="3" t="n">
        <v>923</v>
      </c>
      <c r="B924" s="3" t="n">
        <v>7</v>
      </c>
      <c r="C924" s="3" t="s">
        <v>86</v>
      </c>
      <c r="D924" s="3" t="s">
        <v>563</v>
      </c>
      <c r="E924" s="3" t="n">
        <v>2774</v>
      </c>
      <c r="F924" s="4" t="n">
        <v>442.92</v>
      </c>
      <c r="G924" s="3" t="s">
        <v>8</v>
      </c>
      <c r="H924" s="4" t="n">
        <f aca="false">ROUND(E924*F924,2)</f>
        <v>1228660.08</v>
      </c>
    </row>
    <row r="925" customFormat="false" ht="15" hidden="false" customHeight="false" outlineLevel="0" collapsed="false">
      <c r="A925" s="3" t="n">
        <v>924</v>
      </c>
      <c r="B925" s="3" t="n">
        <v>10</v>
      </c>
      <c r="C925" s="3" t="s">
        <v>86</v>
      </c>
      <c r="D925" s="3" t="s">
        <v>562</v>
      </c>
      <c r="E925" s="3" t="n">
        <v>1831</v>
      </c>
      <c r="F925" s="4" t="n">
        <v>47.19</v>
      </c>
      <c r="G925" s="3" t="s">
        <v>8</v>
      </c>
      <c r="H925" s="4" t="n">
        <f aca="false">ROUND(E925*F925,2)</f>
        <v>86404.89</v>
      </c>
    </row>
    <row r="926" customFormat="false" ht="15" hidden="false" customHeight="false" outlineLevel="0" collapsed="false">
      <c r="A926" s="3" t="n">
        <v>925</v>
      </c>
      <c r="B926" s="3" t="n">
        <v>4</v>
      </c>
      <c r="C926" s="3" t="s">
        <v>86</v>
      </c>
      <c r="D926" s="3" t="s">
        <v>563</v>
      </c>
      <c r="E926" s="3" t="n">
        <v>3946</v>
      </c>
      <c r="F926" s="4" t="n">
        <v>109.87</v>
      </c>
      <c r="G926" s="3" t="s">
        <v>8</v>
      </c>
      <c r="H926" s="4" t="n">
        <f aca="false">ROUND(E926*F926,2)</f>
        <v>433547.02</v>
      </c>
    </row>
    <row r="927" customFormat="false" ht="15" hidden="false" customHeight="false" outlineLevel="0" collapsed="false">
      <c r="A927" s="3" t="n">
        <v>926</v>
      </c>
      <c r="B927" s="3" t="n">
        <v>4</v>
      </c>
      <c r="C927" s="3" t="s">
        <v>86</v>
      </c>
      <c r="D927" s="3" t="s">
        <v>562</v>
      </c>
      <c r="E927" s="3" t="n">
        <v>4827</v>
      </c>
      <c r="F927" s="4" t="n">
        <v>109.9</v>
      </c>
      <c r="G927" s="3" t="s">
        <v>8</v>
      </c>
      <c r="H927" s="4" t="n">
        <f aca="false">ROUND(E927*F927,2)</f>
        <v>530487.3</v>
      </c>
    </row>
    <row r="928" customFormat="false" ht="15" hidden="false" customHeight="false" outlineLevel="0" collapsed="false">
      <c r="A928" s="3" t="n">
        <v>927</v>
      </c>
      <c r="B928" s="3" t="n">
        <v>9</v>
      </c>
      <c r="C928" s="3" t="s">
        <v>86</v>
      </c>
      <c r="D928" s="3" t="s">
        <v>562</v>
      </c>
      <c r="E928" s="3" t="n">
        <v>105</v>
      </c>
      <c r="F928" s="4" t="n">
        <v>231.58</v>
      </c>
      <c r="G928" s="3" t="s">
        <v>8</v>
      </c>
      <c r="H928" s="4" t="n">
        <f aca="false">ROUND(E928*F928,2)</f>
        <v>24315.9</v>
      </c>
    </row>
    <row r="929" customFormat="false" ht="15" hidden="false" customHeight="false" outlineLevel="0" collapsed="false">
      <c r="A929" s="3" t="n">
        <v>928</v>
      </c>
      <c r="B929" s="3" t="n">
        <v>9</v>
      </c>
      <c r="C929" s="3" t="s">
        <v>86</v>
      </c>
      <c r="D929" s="3" t="s">
        <v>563</v>
      </c>
      <c r="E929" s="3" t="n">
        <v>845</v>
      </c>
      <c r="F929" s="4" t="n">
        <v>232.09</v>
      </c>
      <c r="G929" s="3" t="s">
        <v>8</v>
      </c>
      <c r="H929" s="4" t="n">
        <f aca="false">ROUND(E929*F929,2)</f>
        <v>196116.05</v>
      </c>
    </row>
    <row r="930" customFormat="false" ht="15" hidden="false" customHeight="false" outlineLevel="0" collapsed="false">
      <c r="A930" s="3" t="n">
        <v>929</v>
      </c>
      <c r="B930" s="3" t="n">
        <v>11</v>
      </c>
      <c r="C930" s="3" t="s">
        <v>86</v>
      </c>
      <c r="D930" s="3" t="s">
        <v>563</v>
      </c>
      <c r="E930" s="3" t="n">
        <v>4008</v>
      </c>
      <c r="F930" s="4" t="n">
        <v>132.61</v>
      </c>
      <c r="G930" s="3" t="s">
        <v>34</v>
      </c>
      <c r="H930" s="4" t="n">
        <f aca="false">ROUND(E930*F930,2)</f>
        <v>531500.88</v>
      </c>
    </row>
    <row r="931" customFormat="false" ht="15" hidden="false" customHeight="false" outlineLevel="0" collapsed="false">
      <c r="A931" s="3" t="n">
        <v>930</v>
      </c>
      <c r="B931" s="3" t="n">
        <v>2</v>
      </c>
      <c r="C931" s="3" t="s">
        <v>86</v>
      </c>
      <c r="D931" s="3" t="s">
        <v>563</v>
      </c>
      <c r="E931" s="3" t="n">
        <v>3536</v>
      </c>
      <c r="F931" s="4" t="n">
        <v>57.02</v>
      </c>
      <c r="G931" s="3" t="s">
        <v>8</v>
      </c>
      <c r="H931" s="4" t="n">
        <f aca="false">ROUND(E931*F931,2)</f>
        <v>201622.72</v>
      </c>
    </row>
    <row r="932" customFormat="false" ht="15" hidden="false" customHeight="false" outlineLevel="0" collapsed="false">
      <c r="A932" s="3" t="n">
        <v>931</v>
      </c>
      <c r="B932" s="3" t="n">
        <v>11</v>
      </c>
      <c r="C932" s="3" t="s">
        <v>86</v>
      </c>
      <c r="D932" s="3" t="s">
        <v>562</v>
      </c>
      <c r="E932" s="3" t="n">
        <v>2205</v>
      </c>
      <c r="F932" s="4" t="n">
        <v>132.63</v>
      </c>
      <c r="G932" s="3" t="s">
        <v>34</v>
      </c>
      <c r="H932" s="4" t="n">
        <f aca="false">ROUND(E932*F932,2)</f>
        <v>292449.15</v>
      </c>
    </row>
    <row r="933" customFormat="false" ht="15" hidden="false" customHeight="false" outlineLevel="0" collapsed="false">
      <c r="A933" s="3" t="n">
        <v>932</v>
      </c>
      <c r="B933" s="3" t="n">
        <v>1</v>
      </c>
      <c r="C933" s="3" t="s">
        <v>86</v>
      </c>
      <c r="D933" s="3" t="s">
        <v>562</v>
      </c>
      <c r="E933" s="3" t="n">
        <v>1854</v>
      </c>
      <c r="F933" s="4" t="n">
        <v>346.9</v>
      </c>
      <c r="G933" s="3" t="s">
        <v>8</v>
      </c>
      <c r="H933" s="4" t="n">
        <f aca="false">ROUND(E933*F933,2)</f>
        <v>643152.6</v>
      </c>
    </row>
    <row r="934" customFormat="false" ht="15" hidden="false" customHeight="false" outlineLevel="0" collapsed="false">
      <c r="A934" s="3" t="n">
        <v>933</v>
      </c>
      <c r="B934" s="3" t="n">
        <v>13</v>
      </c>
      <c r="C934" s="3" t="s">
        <v>86</v>
      </c>
      <c r="D934" s="3" t="s">
        <v>563</v>
      </c>
      <c r="E934" s="3" t="n">
        <v>2965</v>
      </c>
      <c r="F934" s="4" t="n">
        <v>55.15</v>
      </c>
      <c r="G934" s="3" t="s">
        <v>41</v>
      </c>
      <c r="H934" s="4" t="n">
        <f aca="false">ROUND(E934*F934,2)</f>
        <v>163519.75</v>
      </c>
    </row>
    <row r="935" customFormat="false" ht="15" hidden="false" customHeight="false" outlineLevel="0" collapsed="false">
      <c r="A935" s="3" t="n">
        <v>934</v>
      </c>
      <c r="B935" s="3" t="n">
        <v>11</v>
      </c>
      <c r="C935" s="3" t="s">
        <v>86</v>
      </c>
      <c r="D935" s="3" t="s">
        <v>563</v>
      </c>
      <c r="E935" s="3" t="n">
        <v>3192</v>
      </c>
      <c r="F935" s="4" t="n">
        <v>133.01</v>
      </c>
      <c r="G935" s="3" t="s">
        <v>34</v>
      </c>
      <c r="H935" s="4" t="n">
        <f aca="false">ROUND(E935*F935,2)</f>
        <v>424567.92</v>
      </c>
    </row>
    <row r="936" customFormat="false" ht="15" hidden="false" customHeight="false" outlineLevel="0" collapsed="false">
      <c r="A936" s="3" t="n">
        <v>935</v>
      </c>
      <c r="B936" s="3" t="n">
        <v>5</v>
      </c>
      <c r="C936" s="3" t="s">
        <v>86</v>
      </c>
      <c r="D936" s="3" t="s">
        <v>562</v>
      </c>
      <c r="E936" s="3" t="n">
        <v>490</v>
      </c>
      <c r="F936" s="4" t="n">
        <v>356.06</v>
      </c>
      <c r="G936" s="3" t="s">
        <v>8</v>
      </c>
      <c r="H936" s="4" t="n">
        <f aca="false">ROUND(E936*F936,2)</f>
        <v>174469.4</v>
      </c>
    </row>
    <row r="937" customFormat="false" ht="15" hidden="false" customHeight="false" outlineLevel="0" collapsed="false">
      <c r="A937" s="3" t="n">
        <v>936</v>
      </c>
      <c r="B937" s="3" t="n">
        <v>2</v>
      </c>
      <c r="C937" s="3" t="s">
        <v>86</v>
      </c>
      <c r="D937" s="3" t="s">
        <v>562</v>
      </c>
      <c r="E937" s="3" t="n">
        <v>1160</v>
      </c>
      <c r="F937" s="4" t="n">
        <v>56.91</v>
      </c>
      <c r="G937" s="3" t="s">
        <v>8</v>
      </c>
      <c r="H937" s="4" t="n">
        <f aca="false">ROUND(E937*F937,2)</f>
        <v>66015.6</v>
      </c>
    </row>
    <row r="938" customFormat="false" ht="15" hidden="false" customHeight="false" outlineLevel="0" collapsed="false">
      <c r="A938" s="3" t="n">
        <v>937</v>
      </c>
      <c r="B938" s="3" t="n">
        <v>1</v>
      </c>
      <c r="C938" s="3" t="s">
        <v>86</v>
      </c>
      <c r="D938" s="3" t="s">
        <v>562</v>
      </c>
      <c r="E938" s="3" t="n">
        <v>3084</v>
      </c>
      <c r="F938" s="4" t="n">
        <v>347.73</v>
      </c>
      <c r="G938" s="3" t="s">
        <v>8</v>
      </c>
      <c r="H938" s="4" t="n">
        <f aca="false">ROUND(E938*F938,2)</f>
        <v>1072399.32</v>
      </c>
    </row>
    <row r="939" customFormat="false" ht="15" hidden="false" customHeight="false" outlineLevel="0" collapsed="false">
      <c r="A939" s="3" t="n">
        <v>938</v>
      </c>
      <c r="B939" s="3" t="n">
        <v>2</v>
      </c>
      <c r="C939" s="3" t="s">
        <v>86</v>
      </c>
      <c r="D939" s="3" t="s">
        <v>562</v>
      </c>
      <c r="E939" s="3" t="n">
        <v>3335</v>
      </c>
      <c r="F939" s="4" t="n">
        <v>57.09</v>
      </c>
      <c r="G939" s="3" t="s">
        <v>8</v>
      </c>
      <c r="H939" s="4" t="n">
        <f aca="false">ROUND(E939*F939,2)</f>
        <v>190395.15</v>
      </c>
    </row>
    <row r="940" customFormat="false" ht="15" hidden="false" customHeight="false" outlineLevel="0" collapsed="false">
      <c r="A940" s="3" t="n">
        <v>939</v>
      </c>
      <c r="B940" s="3" t="n">
        <v>14</v>
      </c>
      <c r="C940" s="3" t="s">
        <v>86</v>
      </c>
      <c r="D940" s="3" t="s">
        <v>562</v>
      </c>
      <c r="E940" s="3" t="n">
        <v>3996</v>
      </c>
      <c r="F940" s="4" t="n">
        <v>100.28</v>
      </c>
      <c r="G940" s="3" t="s">
        <v>41</v>
      </c>
      <c r="H940" s="4" t="n">
        <f aca="false">ROUND(E940*F940,2)</f>
        <v>400718.88</v>
      </c>
    </row>
    <row r="941" customFormat="false" ht="15" hidden="false" customHeight="false" outlineLevel="0" collapsed="false">
      <c r="A941" s="3" t="n">
        <v>940</v>
      </c>
      <c r="B941" s="3" t="n">
        <v>1</v>
      </c>
      <c r="C941" s="3" t="s">
        <v>86</v>
      </c>
      <c r="D941" s="3" t="s">
        <v>563</v>
      </c>
      <c r="E941" s="3" t="n">
        <v>2824</v>
      </c>
      <c r="F941" s="4" t="n">
        <v>345.95</v>
      </c>
      <c r="G941" s="3" t="s">
        <v>8</v>
      </c>
      <c r="H941" s="4" t="n">
        <f aca="false">ROUND(E941*F941,2)</f>
        <v>976962.8</v>
      </c>
    </row>
    <row r="942" customFormat="false" ht="15" hidden="false" customHeight="false" outlineLevel="0" collapsed="false">
      <c r="A942" s="3" t="n">
        <v>941</v>
      </c>
      <c r="B942" s="3" t="n">
        <v>12</v>
      </c>
      <c r="C942" s="3" t="s">
        <v>86</v>
      </c>
      <c r="D942" s="3" t="s">
        <v>562</v>
      </c>
      <c r="E942" s="3" t="n">
        <v>3203</v>
      </c>
      <c r="F942" s="4" t="n">
        <v>224.29</v>
      </c>
      <c r="G942" s="3" t="s">
        <v>38</v>
      </c>
      <c r="H942" s="4" t="n">
        <f aca="false">ROUND(E942*F942,2)</f>
        <v>718400.87</v>
      </c>
    </row>
    <row r="943" customFormat="false" ht="15" hidden="false" customHeight="false" outlineLevel="0" collapsed="false">
      <c r="A943" s="3" t="n">
        <v>942</v>
      </c>
      <c r="B943" s="3" t="n">
        <v>8</v>
      </c>
      <c r="C943" s="3" t="s">
        <v>86</v>
      </c>
      <c r="D943" s="3" t="s">
        <v>563</v>
      </c>
      <c r="E943" s="3" t="n">
        <v>2912</v>
      </c>
      <c r="F943" s="4" t="n">
        <v>61.87</v>
      </c>
      <c r="G943" s="3" t="s">
        <v>8</v>
      </c>
      <c r="H943" s="4" t="n">
        <f aca="false">ROUND(E943*F943,2)</f>
        <v>180165.44</v>
      </c>
    </row>
    <row r="944" customFormat="false" ht="15" hidden="false" customHeight="false" outlineLevel="0" collapsed="false">
      <c r="A944" s="3" t="n">
        <v>943</v>
      </c>
      <c r="B944" s="3" t="n">
        <v>7</v>
      </c>
      <c r="C944" s="3" t="s">
        <v>87</v>
      </c>
      <c r="D944" s="3" t="s">
        <v>562</v>
      </c>
      <c r="E944" s="3" t="n">
        <v>3216</v>
      </c>
      <c r="F944" s="4" t="n">
        <v>438.19</v>
      </c>
      <c r="G944" s="3" t="s">
        <v>8</v>
      </c>
      <c r="H944" s="4" t="n">
        <f aca="false">ROUND(E944*F944,2)</f>
        <v>1409219.04</v>
      </c>
    </row>
    <row r="945" customFormat="false" ht="15" hidden="false" customHeight="false" outlineLevel="0" collapsed="false">
      <c r="A945" s="3" t="n">
        <v>944</v>
      </c>
      <c r="B945" s="3" t="n">
        <v>11</v>
      </c>
      <c r="C945" s="3" t="s">
        <v>87</v>
      </c>
      <c r="D945" s="3" t="s">
        <v>562</v>
      </c>
      <c r="E945" s="3" t="n">
        <v>4230</v>
      </c>
      <c r="F945" s="4" t="n">
        <v>129.1</v>
      </c>
      <c r="G945" s="3" t="s">
        <v>34</v>
      </c>
      <c r="H945" s="4" t="n">
        <f aca="false">ROUND(E945*F945,2)</f>
        <v>546093</v>
      </c>
    </row>
    <row r="946" customFormat="false" ht="15" hidden="false" customHeight="false" outlineLevel="0" collapsed="false">
      <c r="A946" s="3" t="n">
        <v>945</v>
      </c>
      <c r="B946" s="3" t="n">
        <v>5</v>
      </c>
      <c r="C946" s="3" t="s">
        <v>87</v>
      </c>
      <c r="D946" s="3" t="s">
        <v>562</v>
      </c>
      <c r="E946" s="3" t="n">
        <v>4958</v>
      </c>
      <c r="F946" s="4" t="n">
        <v>350.77</v>
      </c>
      <c r="G946" s="3" t="s">
        <v>8</v>
      </c>
      <c r="H946" s="4" t="n">
        <f aca="false">ROUND(E946*F946,2)</f>
        <v>1739117.66</v>
      </c>
    </row>
    <row r="947" customFormat="false" ht="15" hidden="false" customHeight="false" outlineLevel="0" collapsed="false">
      <c r="A947" s="3" t="n">
        <v>946</v>
      </c>
      <c r="B947" s="3" t="n">
        <v>6</v>
      </c>
      <c r="C947" s="3" t="s">
        <v>87</v>
      </c>
      <c r="D947" s="3" t="s">
        <v>563</v>
      </c>
      <c r="E947" s="3" t="n">
        <v>4416</v>
      </c>
      <c r="F947" s="4" t="n">
        <v>247.87</v>
      </c>
      <c r="G947" s="3" t="s">
        <v>8</v>
      </c>
      <c r="H947" s="4" t="n">
        <f aca="false">ROUND(E947*F947,2)</f>
        <v>1094593.92</v>
      </c>
    </row>
    <row r="948" customFormat="false" ht="15" hidden="false" customHeight="false" outlineLevel="0" collapsed="false">
      <c r="A948" s="3" t="n">
        <v>947</v>
      </c>
      <c r="B948" s="3" t="n">
        <v>14</v>
      </c>
      <c r="C948" s="3" t="s">
        <v>87</v>
      </c>
      <c r="D948" s="3" t="s">
        <v>563</v>
      </c>
      <c r="E948" s="3" t="n">
        <v>1358</v>
      </c>
      <c r="F948" s="4" t="n">
        <v>100.9</v>
      </c>
      <c r="G948" s="3" t="s">
        <v>41</v>
      </c>
      <c r="H948" s="4" t="n">
        <f aca="false">ROUND(E948*F948,2)</f>
        <v>137022.2</v>
      </c>
    </row>
    <row r="949" customFormat="false" ht="15" hidden="false" customHeight="false" outlineLevel="0" collapsed="false">
      <c r="A949" s="3" t="n">
        <v>948</v>
      </c>
      <c r="B949" s="3" t="n">
        <v>15</v>
      </c>
      <c r="C949" s="3" t="s">
        <v>87</v>
      </c>
      <c r="D949" s="3" t="s">
        <v>562</v>
      </c>
      <c r="E949" s="3" t="n">
        <v>2116</v>
      </c>
      <c r="F949" s="4" t="n">
        <v>273.68</v>
      </c>
      <c r="G949" s="3" t="s">
        <v>46</v>
      </c>
      <c r="H949" s="4" t="n">
        <f aca="false">ROUND(E949*F949,2)</f>
        <v>579106.88</v>
      </c>
    </row>
    <row r="950" customFormat="false" ht="15" hidden="false" customHeight="false" outlineLevel="0" collapsed="false">
      <c r="A950" s="3" t="n">
        <v>949</v>
      </c>
      <c r="B950" s="3" t="n">
        <v>9</v>
      </c>
      <c r="C950" s="3" t="s">
        <v>87</v>
      </c>
      <c r="D950" s="3" t="s">
        <v>563</v>
      </c>
      <c r="E950" s="3" t="n">
        <v>668</v>
      </c>
      <c r="F950" s="4" t="n">
        <v>234.93</v>
      </c>
      <c r="G950" s="3" t="s">
        <v>8</v>
      </c>
      <c r="H950" s="4" t="n">
        <f aca="false">ROUND(E950*F950,2)</f>
        <v>156933.24</v>
      </c>
    </row>
    <row r="951" customFormat="false" ht="15" hidden="false" customHeight="false" outlineLevel="0" collapsed="false">
      <c r="A951" s="3" t="n">
        <v>950</v>
      </c>
      <c r="B951" s="3" t="n">
        <v>14</v>
      </c>
      <c r="C951" s="3" t="s">
        <v>87</v>
      </c>
      <c r="D951" s="3" t="s">
        <v>562</v>
      </c>
      <c r="E951" s="3" t="n">
        <v>3151</v>
      </c>
      <c r="F951" s="4" t="n">
        <v>101.37</v>
      </c>
      <c r="G951" s="3" t="s">
        <v>41</v>
      </c>
      <c r="H951" s="4" t="n">
        <f aca="false">ROUND(E951*F951,2)</f>
        <v>319416.87</v>
      </c>
    </row>
    <row r="952" customFormat="false" ht="15" hidden="false" customHeight="false" outlineLevel="0" collapsed="false">
      <c r="A952" s="3" t="n">
        <v>951</v>
      </c>
      <c r="B952" s="3" t="n">
        <v>6</v>
      </c>
      <c r="C952" s="3" t="s">
        <v>87</v>
      </c>
      <c r="D952" s="3" t="s">
        <v>562</v>
      </c>
      <c r="E952" s="3" t="n">
        <v>2339</v>
      </c>
      <c r="F952" s="4" t="n">
        <v>247.29</v>
      </c>
      <c r="G952" s="3" t="s">
        <v>8</v>
      </c>
      <c r="H952" s="4" t="n">
        <f aca="false">ROUND(E952*F952,2)</f>
        <v>578411.31</v>
      </c>
    </row>
    <row r="953" customFormat="false" ht="15" hidden="false" customHeight="false" outlineLevel="0" collapsed="false">
      <c r="A953" s="3" t="n">
        <v>952</v>
      </c>
      <c r="B953" s="3" t="n">
        <v>13</v>
      </c>
      <c r="C953" s="3" t="s">
        <v>87</v>
      </c>
      <c r="D953" s="3" t="s">
        <v>563</v>
      </c>
      <c r="E953" s="3" t="n">
        <v>734</v>
      </c>
      <c r="F953" s="4" t="n">
        <v>54.32</v>
      </c>
      <c r="G953" s="3" t="s">
        <v>41</v>
      </c>
      <c r="H953" s="4" t="n">
        <f aca="false">ROUND(E953*F953,2)</f>
        <v>39870.88</v>
      </c>
    </row>
    <row r="954" customFormat="false" ht="15" hidden="false" customHeight="false" outlineLevel="0" collapsed="false">
      <c r="A954" s="3" t="n">
        <v>953</v>
      </c>
      <c r="B954" s="3" t="n">
        <v>13</v>
      </c>
      <c r="C954" s="3" t="s">
        <v>87</v>
      </c>
      <c r="D954" s="3" t="s">
        <v>562</v>
      </c>
      <c r="E954" s="3" t="n">
        <v>3852</v>
      </c>
      <c r="F954" s="4" t="n">
        <v>54.27</v>
      </c>
      <c r="G954" s="3" t="s">
        <v>41</v>
      </c>
      <c r="H954" s="4" t="n">
        <f aca="false">ROUND(E954*F954,2)</f>
        <v>209048.04</v>
      </c>
    </row>
    <row r="955" customFormat="false" ht="15" hidden="false" customHeight="false" outlineLevel="0" collapsed="false">
      <c r="A955" s="3" t="n">
        <v>954</v>
      </c>
      <c r="B955" s="3" t="n">
        <v>15</v>
      </c>
      <c r="C955" s="3" t="s">
        <v>87</v>
      </c>
      <c r="D955" s="3" t="s">
        <v>563</v>
      </c>
      <c r="E955" s="3" t="n">
        <v>2430</v>
      </c>
      <c r="F955" s="4" t="n">
        <v>272.84</v>
      </c>
      <c r="G955" s="3" t="s">
        <v>46</v>
      </c>
      <c r="H955" s="4" t="n">
        <f aca="false">ROUND(E955*F955,2)</f>
        <v>663001.2</v>
      </c>
    </row>
    <row r="956" customFormat="false" ht="15" hidden="false" customHeight="false" outlineLevel="0" collapsed="false">
      <c r="A956" s="3" t="n">
        <v>955</v>
      </c>
      <c r="B956" s="3" t="n">
        <v>2</v>
      </c>
      <c r="C956" s="3" t="s">
        <v>87</v>
      </c>
      <c r="D956" s="3" t="s">
        <v>563</v>
      </c>
      <c r="E956" s="3" t="n">
        <v>2986</v>
      </c>
      <c r="F956" s="4" t="n">
        <v>56</v>
      </c>
      <c r="G956" s="3" t="s">
        <v>8</v>
      </c>
      <c r="H956" s="4" t="n">
        <f aca="false">ROUND(E956*F956,2)</f>
        <v>167216</v>
      </c>
    </row>
    <row r="957" customFormat="false" ht="15" hidden="false" customHeight="false" outlineLevel="0" collapsed="false">
      <c r="A957" s="3" t="n">
        <v>956</v>
      </c>
      <c r="B957" s="3" t="n">
        <v>6</v>
      </c>
      <c r="C957" s="3" t="s">
        <v>87</v>
      </c>
      <c r="D957" s="3" t="s">
        <v>562</v>
      </c>
      <c r="E957" s="3" t="n">
        <v>4596</v>
      </c>
      <c r="F957" s="4" t="n">
        <v>247.99</v>
      </c>
      <c r="G957" s="3" t="s">
        <v>8</v>
      </c>
      <c r="H957" s="4" t="n">
        <f aca="false">ROUND(E957*F957,2)</f>
        <v>1139762.04</v>
      </c>
    </row>
    <row r="958" customFormat="false" ht="15" hidden="false" customHeight="false" outlineLevel="0" collapsed="false">
      <c r="A958" s="3" t="n">
        <v>957</v>
      </c>
      <c r="B958" s="3" t="n">
        <v>1</v>
      </c>
      <c r="C958" s="3" t="s">
        <v>87</v>
      </c>
      <c r="D958" s="3" t="s">
        <v>562</v>
      </c>
      <c r="E958" s="3" t="n">
        <v>161</v>
      </c>
      <c r="F958" s="4" t="n">
        <v>348.52</v>
      </c>
      <c r="G958" s="3" t="s">
        <v>8</v>
      </c>
      <c r="H958" s="4" t="n">
        <f aca="false">ROUND(E958*F958,2)</f>
        <v>56111.72</v>
      </c>
    </row>
    <row r="959" customFormat="false" ht="15" hidden="false" customHeight="false" outlineLevel="0" collapsed="false">
      <c r="A959" s="3" t="n">
        <v>958</v>
      </c>
      <c r="B959" s="3" t="n">
        <v>12</v>
      </c>
      <c r="C959" s="3" t="s">
        <v>87</v>
      </c>
      <c r="D959" s="3" t="s">
        <v>563</v>
      </c>
      <c r="E959" s="3" t="n">
        <v>2508</v>
      </c>
      <c r="F959" s="4" t="n">
        <v>224.66</v>
      </c>
      <c r="G959" s="3" t="s">
        <v>38</v>
      </c>
      <c r="H959" s="4" t="n">
        <f aca="false">ROUND(E959*F959,2)</f>
        <v>563447.28</v>
      </c>
    </row>
    <row r="960" customFormat="false" ht="15" hidden="false" customHeight="false" outlineLevel="0" collapsed="false">
      <c r="A960" s="3" t="n">
        <v>959</v>
      </c>
      <c r="B960" s="3" t="n">
        <v>6</v>
      </c>
      <c r="C960" s="3" t="s">
        <v>87</v>
      </c>
      <c r="D960" s="3" t="s">
        <v>563</v>
      </c>
      <c r="E960" s="3" t="n">
        <v>2093</v>
      </c>
      <c r="F960" s="4" t="n">
        <v>246.77</v>
      </c>
      <c r="G960" s="3" t="s">
        <v>8</v>
      </c>
      <c r="H960" s="4" t="n">
        <f aca="false">ROUND(E960*F960,2)</f>
        <v>516489.61</v>
      </c>
    </row>
    <row r="961" customFormat="false" ht="15" hidden="false" customHeight="false" outlineLevel="0" collapsed="false">
      <c r="A961" s="3" t="n">
        <v>960</v>
      </c>
      <c r="B961" s="3" t="n">
        <v>8</v>
      </c>
      <c r="C961" s="3" t="s">
        <v>87</v>
      </c>
      <c r="D961" s="3" t="s">
        <v>562</v>
      </c>
      <c r="E961" s="3" t="n">
        <v>4871</v>
      </c>
      <c r="F961" s="4" t="n">
        <v>62.46</v>
      </c>
      <c r="G961" s="3" t="s">
        <v>8</v>
      </c>
      <c r="H961" s="4" t="n">
        <f aca="false">ROUND(E961*F961,2)</f>
        <v>304242.66</v>
      </c>
    </row>
    <row r="962" customFormat="false" ht="15" hidden="false" customHeight="false" outlineLevel="0" collapsed="false">
      <c r="A962" s="3" t="n">
        <v>961</v>
      </c>
      <c r="B962" s="3" t="n">
        <v>7</v>
      </c>
      <c r="C962" s="3" t="s">
        <v>87</v>
      </c>
      <c r="D962" s="3" t="s">
        <v>562</v>
      </c>
      <c r="E962" s="3" t="n">
        <v>321</v>
      </c>
      <c r="F962" s="4" t="n">
        <v>438.99</v>
      </c>
      <c r="G962" s="3" t="s">
        <v>8</v>
      </c>
      <c r="H962" s="4" t="n">
        <f aca="false">ROUND(E962*F962,2)</f>
        <v>140915.79</v>
      </c>
    </row>
    <row r="963" customFormat="false" ht="15" hidden="false" customHeight="false" outlineLevel="0" collapsed="false">
      <c r="A963" s="3" t="n">
        <v>962</v>
      </c>
      <c r="B963" s="3" t="n">
        <v>10</v>
      </c>
      <c r="C963" s="3" t="s">
        <v>87</v>
      </c>
      <c r="D963" s="3" t="s">
        <v>562</v>
      </c>
      <c r="E963" s="3" t="n">
        <v>4642</v>
      </c>
      <c r="F963" s="4" t="n">
        <v>49.38</v>
      </c>
      <c r="G963" s="3" t="s">
        <v>8</v>
      </c>
      <c r="H963" s="4" t="n">
        <f aca="false">ROUND(E963*F963,2)</f>
        <v>229221.96</v>
      </c>
    </row>
    <row r="964" customFormat="false" ht="15" hidden="false" customHeight="false" outlineLevel="0" collapsed="false">
      <c r="A964" s="3" t="n">
        <v>963</v>
      </c>
      <c r="B964" s="3" t="n">
        <v>3</v>
      </c>
      <c r="C964" s="3" t="s">
        <v>87</v>
      </c>
      <c r="D964" s="3" t="s">
        <v>563</v>
      </c>
      <c r="E964" s="3" t="n">
        <v>2659</v>
      </c>
      <c r="F964" s="4" t="n">
        <v>118.81</v>
      </c>
      <c r="G964" s="3" t="s">
        <v>8</v>
      </c>
      <c r="H964" s="4" t="n">
        <f aca="false">ROUND(E964*F964,2)</f>
        <v>315915.79</v>
      </c>
    </row>
    <row r="965" customFormat="false" ht="15" hidden="false" customHeight="false" outlineLevel="0" collapsed="false">
      <c r="A965" s="3" t="n">
        <v>964</v>
      </c>
      <c r="B965" s="3" t="n">
        <v>9</v>
      </c>
      <c r="C965" s="3" t="s">
        <v>87</v>
      </c>
      <c r="D965" s="3" t="s">
        <v>562</v>
      </c>
      <c r="E965" s="3" t="n">
        <v>2173</v>
      </c>
      <c r="F965" s="4" t="n">
        <v>234.67</v>
      </c>
      <c r="G965" s="3" t="s">
        <v>8</v>
      </c>
      <c r="H965" s="4" t="n">
        <f aca="false">ROUND(E965*F965,2)</f>
        <v>509937.91</v>
      </c>
    </row>
    <row r="966" customFormat="false" ht="15" hidden="false" customHeight="false" outlineLevel="0" collapsed="false">
      <c r="A966" s="3" t="n">
        <v>965</v>
      </c>
      <c r="B966" s="3" t="n">
        <v>11</v>
      </c>
      <c r="C966" s="3" t="s">
        <v>87</v>
      </c>
      <c r="D966" s="3" t="s">
        <v>563</v>
      </c>
      <c r="E966" s="3" t="n">
        <v>3630</v>
      </c>
      <c r="F966" s="4" t="n">
        <v>128.64</v>
      </c>
      <c r="G966" s="3" t="s">
        <v>34</v>
      </c>
      <c r="H966" s="4" t="n">
        <f aca="false">ROUND(E966*F966,2)</f>
        <v>466963.2</v>
      </c>
    </row>
    <row r="967" customFormat="false" ht="15" hidden="false" customHeight="false" outlineLevel="0" collapsed="false">
      <c r="A967" s="3" t="n">
        <v>966</v>
      </c>
      <c r="B967" s="3" t="n">
        <v>14</v>
      </c>
      <c r="C967" s="3" t="s">
        <v>87</v>
      </c>
      <c r="D967" s="3" t="s">
        <v>562</v>
      </c>
      <c r="E967" s="3" t="n">
        <v>3437</v>
      </c>
      <c r="F967" s="4" t="n">
        <v>100.9</v>
      </c>
      <c r="G967" s="3" t="s">
        <v>41</v>
      </c>
      <c r="H967" s="4" t="n">
        <f aca="false">ROUND(E967*F967,2)</f>
        <v>346793.3</v>
      </c>
    </row>
    <row r="968" customFormat="false" ht="15" hidden="false" customHeight="false" outlineLevel="0" collapsed="false">
      <c r="A968" s="3" t="n">
        <v>967</v>
      </c>
      <c r="B968" s="3" t="n">
        <v>5</v>
      </c>
      <c r="C968" s="3" t="s">
        <v>87</v>
      </c>
      <c r="D968" s="3" t="s">
        <v>562</v>
      </c>
      <c r="E968" s="3" t="n">
        <v>4040</v>
      </c>
      <c r="F968" s="4" t="n">
        <v>349.47</v>
      </c>
      <c r="G968" s="3" t="s">
        <v>8</v>
      </c>
      <c r="H968" s="4" t="n">
        <f aca="false">ROUND(E968*F968,2)</f>
        <v>1411858.8</v>
      </c>
    </row>
    <row r="969" customFormat="false" ht="15" hidden="false" customHeight="false" outlineLevel="0" collapsed="false">
      <c r="A969" s="3" t="n">
        <v>968</v>
      </c>
      <c r="B969" s="3" t="n">
        <v>7</v>
      </c>
      <c r="C969" s="3" t="s">
        <v>87</v>
      </c>
      <c r="D969" s="3" t="s">
        <v>562</v>
      </c>
      <c r="E969" s="3" t="n">
        <v>1381</v>
      </c>
      <c r="F969" s="4" t="n">
        <v>436.94</v>
      </c>
      <c r="G969" s="3" t="s">
        <v>8</v>
      </c>
      <c r="H969" s="4" t="n">
        <f aca="false">ROUND(E969*F969,2)</f>
        <v>603414.14</v>
      </c>
    </row>
    <row r="970" customFormat="false" ht="15" hidden="false" customHeight="false" outlineLevel="0" collapsed="false">
      <c r="A970" s="3" t="n">
        <v>969</v>
      </c>
      <c r="B970" s="3" t="n">
        <v>3</v>
      </c>
      <c r="C970" s="3" t="s">
        <v>87</v>
      </c>
      <c r="D970" s="3" t="s">
        <v>563</v>
      </c>
      <c r="E970" s="3" t="n">
        <v>2656</v>
      </c>
      <c r="F970" s="4" t="n">
        <v>119.42</v>
      </c>
      <c r="G970" s="3" t="s">
        <v>8</v>
      </c>
      <c r="H970" s="4" t="n">
        <f aca="false">ROUND(E970*F970,2)</f>
        <v>317179.52</v>
      </c>
    </row>
    <row r="971" customFormat="false" ht="15" hidden="false" customHeight="false" outlineLevel="0" collapsed="false">
      <c r="A971" s="3" t="n">
        <v>970</v>
      </c>
      <c r="B971" s="3" t="n">
        <v>4</v>
      </c>
      <c r="C971" s="3" t="s">
        <v>87</v>
      </c>
      <c r="D971" s="3" t="s">
        <v>562</v>
      </c>
      <c r="E971" s="3" t="n">
        <v>1551</v>
      </c>
      <c r="F971" s="4" t="n">
        <v>108.9</v>
      </c>
      <c r="G971" s="3" t="s">
        <v>8</v>
      </c>
      <c r="H971" s="4" t="n">
        <f aca="false">ROUND(E971*F971,2)</f>
        <v>168903.9</v>
      </c>
    </row>
    <row r="972" customFormat="false" ht="15" hidden="false" customHeight="false" outlineLevel="0" collapsed="false">
      <c r="A972" s="3" t="n">
        <v>971</v>
      </c>
      <c r="B972" s="3" t="n">
        <v>8</v>
      </c>
      <c r="C972" s="3" t="s">
        <v>88</v>
      </c>
      <c r="D972" s="3" t="s">
        <v>563</v>
      </c>
      <c r="E972" s="3" t="n">
        <v>1537</v>
      </c>
      <c r="F972" s="4" t="n">
        <v>62.73</v>
      </c>
      <c r="G972" s="3" t="s">
        <v>8</v>
      </c>
      <c r="H972" s="4" t="n">
        <f aca="false">ROUND(E972*F972,2)</f>
        <v>96416.01</v>
      </c>
    </row>
    <row r="973" customFormat="false" ht="15" hidden="false" customHeight="false" outlineLevel="0" collapsed="false">
      <c r="A973" s="3" t="n">
        <v>972</v>
      </c>
      <c r="B973" s="3" t="n">
        <v>9</v>
      </c>
      <c r="C973" s="3" t="s">
        <v>88</v>
      </c>
      <c r="D973" s="3" t="s">
        <v>562</v>
      </c>
      <c r="E973" s="3" t="n">
        <v>4728</v>
      </c>
      <c r="F973" s="4" t="n">
        <v>233.92</v>
      </c>
      <c r="G973" s="3" t="s">
        <v>8</v>
      </c>
      <c r="H973" s="4" t="n">
        <f aca="false">ROUND(E973*F973,2)</f>
        <v>1105973.76</v>
      </c>
    </row>
    <row r="974" customFormat="false" ht="15" hidden="false" customHeight="false" outlineLevel="0" collapsed="false">
      <c r="A974" s="3" t="n">
        <v>973</v>
      </c>
      <c r="B974" s="3" t="n">
        <v>15</v>
      </c>
      <c r="C974" s="3" t="s">
        <v>88</v>
      </c>
      <c r="D974" s="3" t="s">
        <v>562</v>
      </c>
      <c r="E974" s="3" t="n">
        <v>4038</v>
      </c>
      <c r="F974" s="4" t="n">
        <v>272.82</v>
      </c>
      <c r="G974" s="3" t="s">
        <v>46</v>
      </c>
      <c r="H974" s="4" t="n">
        <f aca="false">ROUND(E974*F974,2)</f>
        <v>1101647.16</v>
      </c>
    </row>
    <row r="975" customFormat="false" ht="15" hidden="false" customHeight="false" outlineLevel="0" collapsed="false">
      <c r="A975" s="3" t="n">
        <v>974</v>
      </c>
      <c r="B975" s="3" t="n">
        <v>11</v>
      </c>
      <c r="C975" s="3" t="s">
        <v>88</v>
      </c>
      <c r="D975" s="3" t="s">
        <v>562</v>
      </c>
      <c r="E975" s="3" t="n">
        <v>798</v>
      </c>
      <c r="F975" s="4" t="n">
        <v>128.01</v>
      </c>
      <c r="G975" s="3" t="s">
        <v>34</v>
      </c>
      <c r="H975" s="4" t="n">
        <f aca="false">ROUND(E975*F975,2)</f>
        <v>102151.98</v>
      </c>
    </row>
    <row r="976" customFormat="false" ht="15" hidden="false" customHeight="false" outlineLevel="0" collapsed="false">
      <c r="A976" s="3" t="n">
        <v>975</v>
      </c>
      <c r="B976" s="3" t="n">
        <v>8</v>
      </c>
      <c r="C976" s="3" t="s">
        <v>88</v>
      </c>
      <c r="D976" s="3" t="s">
        <v>562</v>
      </c>
      <c r="E976" s="3" t="n">
        <v>2885</v>
      </c>
      <c r="F976" s="4" t="n">
        <v>62.64</v>
      </c>
      <c r="G976" s="3" t="s">
        <v>8</v>
      </c>
      <c r="H976" s="4" t="n">
        <f aca="false">ROUND(E976*F976,2)</f>
        <v>180716.4</v>
      </c>
    </row>
    <row r="977" customFormat="false" ht="15" hidden="false" customHeight="false" outlineLevel="0" collapsed="false">
      <c r="A977" s="3" t="n">
        <v>976</v>
      </c>
      <c r="B977" s="3" t="n">
        <v>5</v>
      </c>
      <c r="C977" s="3" t="s">
        <v>88</v>
      </c>
      <c r="D977" s="3" t="s">
        <v>562</v>
      </c>
      <c r="E977" s="3" t="n">
        <v>4545</v>
      </c>
      <c r="F977" s="4" t="n">
        <v>352.35</v>
      </c>
      <c r="G977" s="3" t="s">
        <v>8</v>
      </c>
      <c r="H977" s="4" t="n">
        <f aca="false">ROUND(E977*F977,2)</f>
        <v>1601430.75</v>
      </c>
    </row>
    <row r="978" customFormat="false" ht="15" hidden="false" customHeight="false" outlineLevel="0" collapsed="false">
      <c r="A978" s="3" t="n">
        <v>977</v>
      </c>
      <c r="B978" s="3" t="n">
        <v>4</v>
      </c>
      <c r="C978" s="3" t="s">
        <v>88</v>
      </c>
      <c r="D978" s="3" t="s">
        <v>562</v>
      </c>
      <c r="E978" s="3" t="n">
        <v>1740</v>
      </c>
      <c r="F978" s="4" t="n">
        <v>106.26</v>
      </c>
      <c r="G978" s="3" t="s">
        <v>8</v>
      </c>
      <c r="H978" s="4" t="n">
        <f aca="false">ROUND(E978*F978,2)</f>
        <v>184892.4</v>
      </c>
    </row>
    <row r="979" customFormat="false" ht="15" hidden="false" customHeight="false" outlineLevel="0" collapsed="false">
      <c r="A979" s="3" t="n">
        <v>978</v>
      </c>
      <c r="B979" s="3" t="n">
        <v>10</v>
      </c>
      <c r="C979" s="3" t="s">
        <v>88</v>
      </c>
      <c r="D979" s="3" t="s">
        <v>563</v>
      </c>
      <c r="E979" s="3" t="n">
        <v>856</v>
      </c>
      <c r="F979" s="4" t="n">
        <v>49.3</v>
      </c>
      <c r="G979" s="3" t="s">
        <v>8</v>
      </c>
      <c r="H979" s="4" t="n">
        <f aca="false">ROUND(E979*F979,2)</f>
        <v>42200.8</v>
      </c>
    </row>
    <row r="980" customFormat="false" ht="15" hidden="false" customHeight="false" outlineLevel="0" collapsed="false">
      <c r="A980" s="3" t="n">
        <v>979</v>
      </c>
      <c r="B980" s="3" t="n">
        <v>15</v>
      </c>
      <c r="C980" s="3" t="s">
        <v>88</v>
      </c>
      <c r="D980" s="3" t="s">
        <v>562</v>
      </c>
      <c r="E980" s="3" t="n">
        <v>4802</v>
      </c>
      <c r="F980" s="4" t="n">
        <v>272.9</v>
      </c>
      <c r="G980" s="3" t="s">
        <v>46</v>
      </c>
      <c r="H980" s="4" t="n">
        <f aca="false">ROUND(E980*F980,2)</f>
        <v>1310465.8</v>
      </c>
    </row>
    <row r="981" customFormat="false" ht="15" hidden="false" customHeight="false" outlineLevel="0" collapsed="false">
      <c r="A981" s="3" t="n">
        <v>980</v>
      </c>
      <c r="B981" s="3" t="n">
        <v>11</v>
      </c>
      <c r="C981" s="3" t="s">
        <v>88</v>
      </c>
      <c r="D981" s="3" t="s">
        <v>563</v>
      </c>
      <c r="E981" s="3" t="n">
        <v>3565</v>
      </c>
      <c r="F981" s="4" t="n">
        <v>128.45</v>
      </c>
      <c r="G981" s="3" t="s">
        <v>34</v>
      </c>
      <c r="H981" s="4" t="n">
        <f aca="false">ROUND(E981*F981,2)</f>
        <v>457924.25</v>
      </c>
    </row>
    <row r="982" customFormat="false" ht="15" hidden="false" customHeight="false" outlineLevel="0" collapsed="false">
      <c r="A982" s="3" t="n">
        <v>981</v>
      </c>
      <c r="B982" s="3" t="n">
        <v>3</v>
      </c>
      <c r="C982" s="3" t="s">
        <v>88</v>
      </c>
      <c r="D982" s="3" t="s">
        <v>562</v>
      </c>
      <c r="E982" s="3" t="n">
        <v>3145</v>
      </c>
      <c r="F982" s="4" t="n">
        <v>115.81</v>
      </c>
      <c r="G982" s="3" t="s">
        <v>8</v>
      </c>
      <c r="H982" s="4" t="n">
        <f aca="false">ROUND(E982*F982,2)</f>
        <v>364222.45</v>
      </c>
    </row>
    <row r="983" customFormat="false" ht="15" hidden="false" customHeight="false" outlineLevel="0" collapsed="false">
      <c r="A983" s="3" t="n">
        <v>982</v>
      </c>
      <c r="B983" s="3" t="n">
        <v>5</v>
      </c>
      <c r="C983" s="3" t="s">
        <v>88</v>
      </c>
      <c r="D983" s="3" t="s">
        <v>563</v>
      </c>
      <c r="E983" s="3" t="n">
        <v>3938</v>
      </c>
      <c r="F983" s="4" t="n">
        <v>352.91</v>
      </c>
      <c r="G983" s="3" t="s">
        <v>8</v>
      </c>
      <c r="H983" s="4" t="n">
        <f aca="false">ROUND(E983*F983,2)</f>
        <v>1389759.58</v>
      </c>
    </row>
    <row r="984" customFormat="false" ht="15" hidden="false" customHeight="false" outlineLevel="0" collapsed="false">
      <c r="A984" s="3" t="n">
        <v>983</v>
      </c>
      <c r="B984" s="3" t="n">
        <v>8</v>
      </c>
      <c r="C984" s="3" t="s">
        <v>88</v>
      </c>
      <c r="D984" s="3" t="s">
        <v>563</v>
      </c>
      <c r="E984" s="3" t="n">
        <v>3142</v>
      </c>
      <c r="F984" s="4" t="n">
        <v>62.42</v>
      </c>
      <c r="G984" s="3" t="s">
        <v>8</v>
      </c>
      <c r="H984" s="4" t="n">
        <f aca="false">ROUND(E984*F984,2)</f>
        <v>196123.64</v>
      </c>
    </row>
    <row r="985" customFormat="false" ht="15" hidden="false" customHeight="false" outlineLevel="0" collapsed="false">
      <c r="A985" s="3" t="n">
        <v>984</v>
      </c>
      <c r="B985" s="3" t="n">
        <v>15</v>
      </c>
      <c r="C985" s="3" t="s">
        <v>88</v>
      </c>
      <c r="D985" s="3" t="s">
        <v>562</v>
      </c>
      <c r="E985" s="3" t="n">
        <v>4557</v>
      </c>
      <c r="F985" s="4" t="n">
        <v>272.64</v>
      </c>
      <c r="G985" s="3" t="s">
        <v>46</v>
      </c>
      <c r="H985" s="4" t="n">
        <f aca="false">ROUND(E985*F985,2)</f>
        <v>1242420.48</v>
      </c>
    </row>
    <row r="986" customFormat="false" ht="15" hidden="false" customHeight="false" outlineLevel="0" collapsed="false">
      <c r="A986" s="3" t="n">
        <v>985</v>
      </c>
      <c r="B986" s="3" t="n">
        <v>6</v>
      </c>
      <c r="C986" s="3" t="s">
        <v>88</v>
      </c>
      <c r="D986" s="3" t="s">
        <v>562</v>
      </c>
      <c r="E986" s="3" t="n">
        <v>646</v>
      </c>
      <c r="F986" s="4" t="n">
        <v>256.53</v>
      </c>
      <c r="G986" s="3" t="s">
        <v>8</v>
      </c>
      <c r="H986" s="4" t="n">
        <f aca="false">ROUND(E986*F986,2)</f>
        <v>165718.38</v>
      </c>
    </row>
    <row r="987" customFormat="false" ht="15" hidden="false" customHeight="false" outlineLevel="0" collapsed="false">
      <c r="A987" s="3" t="n">
        <v>986</v>
      </c>
      <c r="B987" s="3" t="n">
        <v>15</v>
      </c>
      <c r="C987" s="3" t="s">
        <v>88</v>
      </c>
      <c r="D987" s="3" t="s">
        <v>563</v>
      </c>
      <c r="E987" s="3" t="n">
        <v>2040</v>
      </c>
      <c r="F987" s="4" t="n">
        <v>273.51</v>
      </c>
      <c r="G987" s="3" t="s">
        <v>46</v>
      </c>
      <c r="H987" s="4" t="n">
        <f aca="false">ROUND(E987*F987,2)</f>
        <v>557960.4</v>
      </c>
    </row>
    <row r="988" customFormat="false" ht="15" hidden="false" customHeight="false" outlineLevel="0" collapsed="false">
      <c r="A988" s="3" t="n">
        <v>987</v>
      </c>
      <c r="B988" s="3" t="n">
        <v>14</v>
      </c>
      <c r="C988" s="3" t="s">
        <v>88</v>
      </c>
      <c r="D988" s="3" t="s">
        <v>562</v>
      </c>
      <c r="E988" s="3" t="n">
        <v>2927</v>
      </c>
      <c r="F988" s="4" t="n">
        <v>101.21</v>
      </c>
      <c r="G988" s="3" t="s">
        <v>41</v>
      </c>
      <c r="H988" s="4" t="n">
        <f aca="false">ROUND(E988*F988,2)</f>
        <v>296241.67</v>
      </c>
    </row>
    <row r="989" customFormat="false" ht="15" hidden="false" customHeight="false" outlineLevel="0" collapsed="false">
      <c r="A989" s="3" t="n">
        <v>988</v>
      </c>
      <c r="B989" s="3" t="n">
        <v>1</v>
      </c>
      <c r="C989" s="3" t="s">
        <v>88</v>
      </c>
      <c r="D989" s="3" t="s">
        <v>562</v>
      </c>
      <c r="E989" s="3" t="n">
        <v>4225</v>
      </c>
      <c r="F989" s="4" t="n">
        <v>356.73</v>
      </c>
      <c r="G989" s="3" t="s">
        <v>8</v>
      </c>
      <c r="H989" s="4" t="n">
        <f aca="false">ROUND(E989*F989,2)</f>
        <v>1507184.25</v>
      </c>
    </row>
    <row r="990" customFormat="false" ht="15" hidden="false" customHeight="false" outlineLevel="0" collapsed="false">
      <c r="A990" s="3" t="n">
        <v>989</v>
      </c>
      <c r="B990" s="3" t="n">
        <v>1</v>
      </c>
      <c r="C990" s="3" t="s">
        <v>88</v>
      </c>
      <c r="D990" s="3" t="s">
        <v>562</v>
      </c>
      <c r="E990" s="3" t="n">
        <v>4277</v>
      </c>
      <c r="F990" s="4" t="n">
        <v>356.55</v>
      </c>
      <c r="G990" s="3" t="s">
        <v>8</v>
      </c>
      <c r="H990" s="4" t="n">
        <f aca="false">ROUND(E990*F990,2)</f>
        <v>1524964.35</v>
      </c>
    </row>
    <row r="991" customFormat="false" ht="15" hidden="false" customHeight="false" outlineLevel="0" collapsed="false">
      <c r="A991" s="3" t="n">
        <v>990</v>
      </c>
      <c r="B991" s="3" t="n">
        <v>6</v>
      </c>
      <c r="C991" s="3" t="s">
        <v>88</v>
      </c>
      <c r="D991" s="3" t="s">
        <v>562</v>
      </c>
      <c r="E991" s="3" t="n">
        <v>2065</v>
      </c>
      <c r="F991" s="4" t="n">
        <v>255.9</v>
      </c>
      <c r="G991" s="3" t="s">
        <v>8</v>
      </c>
      <c r="H991" s="4" t="n">
        <f aca="false">ROUND(E991*F991,2)</f>
        <v>528433.5</v>
      </c>
    </row>
    <row r="992" customFormat="false" ht="15" hidden="false" customHeight="false" outlineLevel="0" collapsed="false">
      <c r="A992" s="3" t="n">
        <v>991</v>
      </c>
      <c r="B992" s="3" t="n">
        <v>11</v>
      </c>
      <c r="C992" s="3" t="s">
        <v>88</v>
      </c>
      <c r="D992" s="3" t="s">
        <v>562</v>
      </c>
      <c r="E992" s="3" t="n">
        <v>2650</v>
      </c>
      <c r="F992" s="4" t="n">
        <v>128.24</v>
      </c>
      <c r="G992" s="3" t="s">
        <v>34</v>
      </c>
      <c r="H992" s="4" t="n">
        <f aca="false">ROUND(E992*F992,2)</f>
        <v>339836</v>
      </c>
    </row>
    <row r="993" customFormat="false" ht="15" hidden="false" customHeight="false" outlineLevel="0" collapsed="false">
      <c r="A993" s="3" t="n">
        <v>992</v>
      </c>
      <c r="B993" s="3" t="n">
        <v>3</v>
      </c>
      <c r="C993" s="3" t="s">
        <v>88</v>
      </c>
      <c r="D993" s="3" t="s">
        <v>562</v>
      </c>
      <c r="E993" s="3" t="n">
        <v>2026</v>
      </c>
      <c r="F993" s="4" t="n">
        <v>115.74</v>
      </c>
      <c r="G993" s="3" t="s">
        <v>8</v>
      </c>
      <c r="H993" s="4" t="n">
        <f aca="false">ROUND(E993*F993,2)</f>
        <v>234489.24</v>
      </c>
    </row>
    <row r="994" customFormat="false" ht="15" hidden="false" customHeight="false" outlineLevel="0" collapsed="false">
      <c r="A994" s="3" t="n">
        <v>993</v>
      </c>
      <c r="B994" s="3" t="n">
        <v>13</v>
      </c>
      <c r="C994" s="3" t="s">
        <v>89</v>
      </c>
      <c r="D994" s="3" t="s">
        <v>563</v>
      </c>
      <c r="E994" s="3" t="n">
        <v>2773</v>
      </c>
      <c r="F994" s="4" t="n">
        <v>55.01</v>
      </c>
      <c r="G994" s="3" t="s">
        <v>41</v>
      </c>
      <c r="H994" s="4" t="n">
        <f aca="false">ROUND(E994*F994,2)</f>
        <v>152542.73</v>
      </c>
    </row>
    <row r="995" customFormat="false" ht="15" hidden="false" customHeight="false" outlineLevel="0" collapsed="false">
      <c r="A995" s="3" t="n">
        <v>994</v>
      </c>
      <c r="B995" s="3" t="n">
        <v>2</v>
      </c>
      <c r="C995" s="3" t="s">
        <v>89</v>
      </c>
      <c r="D995" s="3" t="s">
        <v>562</v>
      </c>
      <c r="E995" s="3" t="n">
        <v>4620</v>
      </c>
      <c r="F995" s="4" t="n">
        <v>57.67</v>
      </c>
      <c r="G995" s="3" t="s">
        <v>8</v>
      </c>
      <c r="H995" s="4" t="n">
        <f aca="false">ROUND(E995*F995,2)</f>
        <v>266435.4</v>
      </c>
    </row>
    <row r="996" customFormat="false" ht="15" hidden="false" customHeight="false" outlineLevel="0" collapsed="false">
      <c r="A996" s="3" t="n">
        <v>995</v>
      </c>
      <c r="B996" s="3" t="n">
        <v>9</v>
      </c>
      <c r="C996" s="3" t="s">
        <v>89</v>
      </c>
      <c r="D996" s="3" t="s">
        <v>562</v>
      </c>
      <c r="E996" s="3" t="n">
        <v>2868</v>
      </c>
      <c r="F996" s="4" t="n">
        <v>228.47</v>
      </c>
      <c r="G996" s="3" t="s">
        <v>8</v>
      </c>
      <c r="H996" s="4" t="n">
        <f aca="false">ROUND(E996*F996,2)</f>
        <v>655251.96</v>
      </c>
    </row>
    <row r="997" customFormat="false" ht="15" hidden="false" customHeight="false" outlineLevel="0" collapsed="false">
      <c r="A997" s="3" t="n">
        <v>996</v>
      </c>
      <c r="B997" s="3" t="n">
        <v>14</v>
      </c>
      <c r="C997" s="3" t="s">
        <v>89</v>
      </c>
      <c r="D997" s="3" t="s">
        <v>562</v>
      </c>
      <c r="E997" s="3" t="n">
        <v>4963</v>
      </c>
      <c r="F997" s="4" t="n">
        <v>99.16</v>
      </c>
      <c r="G997" s="3" t="s">
        <v>41</v>
      </c>
      <c r="H997" s="4" t="n">
        <f aca="false">ROUND(E997*F997,2)</f>
        <v>492131.08</v>
      </c>
    </row>
    <row r="998" customFormat="false" ht="15" hidden="false" customHeight="false" outlineLevel="0" collapsed="false">
      <c r="A998" s="3" t="n">
        <v>997</v>
      </c>
      <c r="B998" s="3" t="n">
        <v>15</v>
      </c>
      <c r="C998" s="3" t="s">
        <v>89</v>
      </c>
      <c r="D998" s="3" t="s">
        <v>562</v>
      </c>
      <c r="E998" s="3" t="n">
        <v>2785</v>
      </c>
      <c r="F998" s="4" t="n">
        <v>270.69</v>
      </c>
      <c r="G998" s="3" t="s">
        <v>46</v>
      </c>
      <c r="H998" s="4" t="n">
        <f aca="false">ROUND(E998*F998,2)</f>
        <v>753871.65</v>
      </c>
    </row>
    <row r="999" customFormat="false" ht="15" hidden="false" customHeight="false" outlineLevel="0" collapsed="false">
      <c r="A999" s="3" t="n">
        <v>998</v>
      </c>
      <c r="B999" s="3" t="n">
        <v>7</v>
      </c>
      <c r="C999" s="3" t="s">
        <v>89</v>
      </c>
      <c r="D999" s="3" t="s">
        <v>563</v>
      </c>
      <c r="E999" s="3" t="n">
        <v>1806</v>
      </c>
      <c r="F999" s="4" t="n">
        <v>441.22</v>
      </c>
      <c r="G999" s="3" t="s">
        <v>8</v>
      </c>
      <c r="H999" s="4" t="n">
        <f aca="false">ROUND(E999*F999,2)</f>
        <v>796843.32</v>
      </c>
    </row>
    <row r="1000" customFormat="false" ht="15" hidden="false" customHeight="false" outlineLevel="0" collapsed="false">
      <c r="A1000" s="3" t="n">
        <v>999</v>
      </c>
      <c r="B1000" s="3" t="n">
        <v>12</v>
      </c>
      <c r="C1000" s="3" t="s">
        <v>89</v>
      </c>
      <c r="D1000" s="3" t="s">
        <v>562</v>
      </c>
      <c r="E1000" s="3" t="n">
        <v>444</v>
      </c>
      <c r="F1000" s="4" t="n">
        <v>226.3</v>
      </c>
      <c r="G1000" s="3" t="s">
        <v>38</v>
      </c>
      <c r="H1000" s="4" t="n">
        <f aca="false">ROUND(E1000*F1000,2)</f>
        <v>100477.2</v>
      </c>
    </row>
    <row r="1001" customFormat="false" ht="15" hidden="false" customHeight="false" outlineLevel="0" collapsed="false">
      <c r="A1001" s="3" t="n">
        <v>1000</v>
      </c>
      <c r="B1001" s="3" t="n">
        <v>15</v>
      </c>
      <c r="C1001" s="3" t="s">
        <v>89</v>
      </c>
      <c r="D1001" s="3" t="s">
        <v>563</v>
      </c>
      <c r="E1001" s="3" t="n">
        <v>162</v>
      </c>
      <c r="F1001" s="4" t="n">
        <v>270.55</v>
      </c>
      <c r="G1001" s="3" t="s">
        <v>46</v>
      </c>
      <c r="H1001" s="4" t="n">
        <f aca="false">ROUND(E1001*F1001,2)</f>
        <v>43829.1</v>
      </c>
    </row>
    <row r="1002" customFormat="false" ht="15" hidden="false" customHeight="false" outlineLevel="0" collapsed="false">
      <c r="A1002" s="3" t="n">
        <v>1001</v>
      </c>
      <c r="B1002" s="3" t="n">
        <v>7</v>
      </c>
      <c r="C1002" s="3" t="s">
        <v>89</v>
      </c>
      <c r="D1002" s="3" t="s">
        <v>563</v>
      </c>
      <c r="E1002" s="3" t="n">
        <v>3810</v>
      </c>
      <c r="F1002" s="4" t="n">
        <v>440.96</v>
      </c>
      <c r="G1002" s="3" t="s">
        <v>8</v>
      </c>
      <c r="H1002" s="4" t="n">
        <f aca="false">ROUND(E1002*F1002,2)</f>
        <v>1680057.6</v>
      </c>
    </row>
    <row r="1003" customFormat="false" ht="15" hidden="false" customHeight="false" outlineLevel="0" collapsed="false">
      <c r="A1003" s="3" t="n">
        <v>1002</v>
      </c>
      <c r="B1003" s="3" t="n">
        <v>10</v>
      </c>
      <c r="C1003" s="3" t="s">
        <v>89</v>
      </c>
      <c r="D1003" s="3" t="s">
        <v>562</v>
      </c>
      <c r="E1003" s="3" t="n">
        <v>543</v>
      </c>
      <c r="F1003" s="4" t="n">
        <v>50.14</v>
      </c>
      <c r="G1003" s="3" t="s">
        <v>8</v>
      </c>
      <c r="H1003" s="4" t="n">
        <f aca="false">ROUND(E1003*F1003,2)</f>
        <v>27226.02</v>
      </c>
    </row>
    <row r="1004" customFormat="false" ht="15" hidden="false" customHeight="false" outlineLevel="0" collapsed="false">
      <c r="A1004" s="3" t="n">
        <v>1003</v>
      </c>
      <c r="B1004" s="3" t="n">
        <v>11</v>
      </c>
      <c r="C1004" s="3" t="s">
        <v>89</v>
      </c>
      <c r="D1004" s="3" t="s">
        <v>562</v>
      </c>
      <c r="E1004" s="3" t="n">
        <v>152</v>
      </c>
      <c r="F1004" s="4" t="n">
        <v>131.84</v>
      </c>
      <c r="G1004" s="3" t="s">
        <v>34</v>
      </c>
      <c r="H1004" s="4" t="n">
        <f aca="false">ROUND(E1004*F1004,2)</f>
        <v>20039.68</v>
      </c>
    </row>
    <row r="1005" customFormat="false" ht="15" hidden="false" customHeight="false" outlineLevel="0" collapsed="false">
      <c r="A1005" s="3" t="n">
        <v>1004</v>
      </c>
      <c r="B1005" s="3" t="n">
        <v>14</v>
      </c>
      <c r="C1005" s="3" t="s">
        <v>89</v>
      </c>
      <c r="D1005" s="3" t="s">
        <v>563</v>
      </c>
      <c r="E1005" s="3" t="n">
        <v>841</v>
      </c>
      <c r="F1005" s="4" t="n">
        <v>99.05</v>
      </c>
      <c r="G1005" s="3" t="s">
        <v>41</v>
      </c>
      <c r="H1005" s="4" t="n">
        <f aca="false">ROUND(E1005*F1005,2)</f>
        <v>83301.05</v>
      </c>
    </row>
    <row r="1006" customFormat="false" ht="15" hidden="false" customHeight="false" outlineLevel="0" collapsed="false">
      <c r="A1006" s="3" t="n">
        <v>1005</v>
      </c>
      <c r="B1006" s="3" t="n">
        <v>1</v>
      </c>
      <c r="C1006" s="3" t="s">
        <v>89</v>
      </c>
      <c r="D1006" s="3" t="s">
        <v>563</v>
      </c>
      <c r="E1006" s="3" t="n">
        <v>3983</v>
      </c>
      <c r="F1006" s="4" t="n">
        <v>362.11</v>
      </c>
      <c r="G1006" s="3" t="s">
        <v>8</v>
      </c>
      <c r="H1006" s="4" t="n">
        <f aca="false">ROUND(E1006*F1006,2)</f>
        <v>1442284.13</v>
      </c>
    </row>
    <row r="1007" customFormat="false" ht="15" hidden="false" customHeight="false" outlineLevel="0" collapsed="false">
      <c r="A1007" s="3" t="n">
        <v>1006</v>
      </c>
      <c r="B1007" s="3" t="n">
        <v>15</v>
      </c>
      <c r="C1007" s="3" t="s">
        <v>89</v>
      </c>
      <c r="D1007" s="3" t="s">
        <v>563</v>
      </c>
      <c r="E1007" s="3" t="n">
        <v>2863</v>
      </c>
      <c r="F1007" s="4" t="n">
        <v>271.9</v>
      </c>
      <c r="G1007" s="3" t="s">
        <v>46</v>
      </c>
      <c r="H1007" s="4" t="n">
        <f aca="false">ROUND(E1007*F1007,2)</f>
        <v>778449.7</v>
      </c>
    </row>
    <row r="1008" customFormat="false" ht="15" hidden="false" customHeight="false" outlineLevel="0" collapsed="false">
      <c r="A1008" s="3" t="n">
        <v>1007</v>
      </c>
      <c r="B1008" s="3" t="n">
        <v>5</v>
      </c>
      <c r="C1008" s="3" t="s">
        <v>89</v>
      </c>
      <c r="D1008" s="3" t="s">
        <v>562</v>
      </c>
      <c r="E1008" s="3" t="n">
        <v>3585</v>
      </c>
      <c r="F1008" s="4" t="n">
        <v>352.63</v>
      </c>
      <c r="G1008" s="3" t="s">
        <v>8</v>
      </c>
      <c r="H1008" s="4" t="n">
        <f aca="false">ROUND(E1008*F1008,2)</f>
        <v>1264178.55</v>
      </c>
    </row>
    <row r="1009" customFormat="false" ht="15" hidden="false" customHeight="false" outlineLevel="0" collapsed="false">
      <c r="A1009" s="3" t="n">
        <v>1008</v>
      </c>
      <c r="B1009" s="3" t="n">
        <v>2</v>
      </c>
      <c r="C1009" s="3" t="s">
        <v>89</v>
      </c>
      <c r="D1009" s="3" t="s">
        <v>563</v>
      </c>
      <c r="E1009" s="3" t="n">
        <v>2035</v>
      </c>
      <c r="F1009" s="4" t="n">
        <v>57.57</v>
      </c>
      <c r="G1009" s="3" t="s">
        <v>8</v>
      </c>
      <c r="H1009" s="4" t="n">
        <f aca="false">ROUND(E1009*F1009,2)</f>
        <v>117154.95</v>
      </c>
    </row>
    <row r="1010" customFormat="false" ht="15" hidden="false" customHeight="false" outlineLevel="0" collapsed="false">
      <c r="A1010" s="3" t="n">
        <v>1009</v>
      </c>
      <c r="B1010" s="3" t="n">
        <v>13</v>
      </c>
      <c r="C1010" s="3" t="s">
        <v>89</v>
      </c>
      <c r="D1010" s="3" t="s">
        <v>563</v>
      </c>
      <c r="E1010" s="3" t="n">
        <v>3866</v>
      </c>
      <c r="F1010" s="4" t="n">
        <v>54.8</v>
      </c>
      <c r="G1010" s="3" t="s">
        <v>41</v>
      </c>
      <c r="H1010" s="4" t="n">
        <f aca="false">ROUND(E1010*F1010,2)</f>
        <v>211856.8</v>
      </c>
    </row>
    <row r="1011" customFormat="false" ht="15" hidden="false" customHeight="false" outlineLevel="0" collapsed="false">
      <c r="A1011" s="3" t="n">
        <v>1010</v>
      </c>
      <c r="B1011" s="3" t="n">
        <v>11</v>
      </c>
      <c r="C1011" s="3" t="s">
        <v>89</v>
      </c>
      <c r="D1011" s="3" t="s">
        <v>563</v>
      </c>
      <c r="E1011" s="3" t="n">
        <v>2022</v>
      </c>
      <c r="F1011" s="4" t="n">
        <v>131.68</v>
      </c>
      <c r="G1011" s="3" t="s">
        <v>34</v>
      </c>
      <c r="H1011" s="4" t="n">
        <f aca="false">ROUND(E1011*F1011,2)</f>
        <v>266256.96</v>
      </c>
    </row>
    <row r="1012" customFormat="false" ht="15" hidden="false" customHeight="false" outlineLevel="0" collapsed="false">
      <c r="A1012" s="3" t="n">
        <v>1011</v>
      </c>
      <c r="B1012" s="3" t="n">
        <v>12</v>
      </c>
      <c r="C1012" s="3" t="s">
        <v>89</v>
      </c>
      <c r="D1012" s="3" t="s">
        <v>563</v>
      </c>
      <c r="E1012" s="3" t="n">
        <v>3062</v>
      </c>
      <c r="F1012" s="4" t="n">
        <v>226.55</v>
      </c>
      <c r="G1012" s="3" t="s">
        <v>38</v>
      </c>
      <c r="H1012" s="4" t="n">
        <f aca="false">ROUND(E1012*F1012,2)</f>
        <v>693696.1</v>
      </c>
    </row>
    <row r="1013" customFormat="false" ht="15" hidden="false" customHeight="false" outlineLevel="0" collapsed="false">
      <c r="A1013" s="3" t="n">
        <v>1012</v>
      </c>
      <c r="B1013" s="3" t="n">
        <v>7</v>
      </c>
      <c r="C1013" s="3" t="s">
        <v>89</v>
      </c>
      <c r="D1013" s="3" t="s">
        <v>563</v>
      </c>
      <c r="E1013" s="3" t="n">
        <v>4920</v>
      </c>
      <c r="F1013" s="4" t="n">
        <v>441.29</v>
      </c>
      <c r="G1013" s="3" t="s">
        <v>8</v>
      </c>
      <c r="H1013" s="4" t="n">
        <f aca="false">ROUND(E1013*F1013,2)</f>
        <v>2171146.8</v>
      </c>
    </row>
    <row r="1014" customFormat="false" ht="15" hidden="false" customHeight="false" outlineLevel="0" collapsed="false">
      <c r="A1014" s="3" t="n">
        <v>1013</v>
      </c>
      <c r="B1014" s="3" t="n">
        <v>10</v>
      </c>
      <c r="C1014" s="3" t="s">
        <v>89</v>
      </c>
      <c r="D1014" s="3" t="s">
        <v>562</v>
      </c>
      <c r="E1014" s="3" t="n">
        <v>4623</v>
      </c>
      <c r="F1014" s="4" t="n">
        <v>50.08</v>
      </c>
      <c r="G1014" s="3" t="s">
        <v>8</v>
      </c>
      <c r="H1014" s="4" t="n">
        <f aca="false">ROUND(E1014*F1014,2)</f>
        <v>231519.84</v>
      </c>
    </row>
    <row r="1015" customFormat="false" ht="15" hidden="false" customHeight="false" outlineLevel="0" collapsed="false">
      <c r="A1015" s="3" t="n">
        <v>1014</v>
      </c>
      <c r="B1015" s="3" t="n">
        <v>12</v>
      </c>
      <c r="C1015" s="3" t="s">
        <v>89</v>
      </c>
      <c r="D1015" s="3" t="s">
        <v>563</v>
      </c>
      <c r="E1015" s="3" t="n">
        <v>1866</v>
      </c>
      <c r="F1015" s="4" t="n">
        <v>226.21</v>
      </c>
      <c r="G1015" s="3" t="s">
        <v>38</v>
      </c>
      <c r="H1015" s="4" t="n">
        <f aca="false">ROUND(E1015*F1015,2)</f>
        <v>422107.86</v>
      </c>
    </row>
    <row r="1016" customFormat="false" ht="15" hidden="false" customHeight="false" outlineLevel="0" collapsed="false">
      <c r="A1016" s="3" t="n">
        <v>1015</v>
      </c>
      <c r="B1016" s="3" t="n">
        <v>8</v>
      </c>
      <c r="C1016" s="3" t="s">
        <v>89</v>
      </c>
      <c r="D1016" s="3" t="s">
        <v>562</v>
      </c>
      <c r="E1016" s="3" t="n">
        <v>1381</v>
      </c>
      <c r="F1016" s="4" t="n">
        <v>61.91</v>
      </c>
      <c r="G1016" s="3" t="s">
        <v>8</v>
      </c>
      <c r="H1016" s="4" t="n">
        <f aca="false">ROUND(E1016*F1016,2)</f>
        <v>85497.71</v>
      </c>
    </row>
    <row r="1017" customFormat="false" ht="15" hidden="false" customHeight="false" outlineLevel="0" collapsed="false">
      <c r="A1017" s="3" t="n">
        <v>1016</v>
      </c>
      <c r="B1017" s="3" t="n">
        <v>4</v>
      </c>
      <c r="C1017" s="3" t="s">
        <v>89</v>
      </c>
      <c r="D1017" s="3" t="s">
        <v>563</v>
      </c>
      <c r="E1017" s="3" t="n">
        <v>361</v>
      </c>
      <c r="F1017" s="4" t="n">
        <v>106.92</v>
      </c>
      <c r="G1017" s="3" t="s">
        <v>8</v>
      </c>
      <c r="H1017" s="4" t="n">
        <f aca="false">ROUND(E1017*F1017,2)</f>
        <v>38598.12</v>
      </c>
    </row>
    <row r="1018" customFormat="false" ht="15" hidden="false" customHeight="false" outlineLevel="0" collapsed="false">
      <c r="A1018" s="3" t="n">
        <v>1017</v>
      </c>
      <c r="B1018" s="3" t="n">
        <v>14</v>
      </c>
      <c r="C1018" s="3" t="s">
        <v>89</v>
      </c>
      <c r="D1018" s="3" t="s">
        <v>562</v>
      </c>
      <c r="E1018" s="3" t="n">
        <v>4687</v>
      </c>
      <c r="F1018" s="4" t="n">
        <v>99.1</v>
      </c>
      <c r="G1018" s="3" t="s">
        <v>41</v>
      </c>
      <c r="H1018" s="4" t="n">
        <f aca="false">ROUND(E1018*F1018,2)</f>
        <v>464481.7</v>
      </c>
    </row>
    <row r="1019" customFormat="false" ht="15" hidden="false" customHeight="false" outlineLevel="0" collapsed="false">
      <c r="A1019" s="3" t="n">
        <v>1018</v>
      </c>
      <c r="B1019" s="3" t="n">
        <v>1</v>
      </c>
      <c r="C1019" s="3" t="s">
        <v>89</v>
      </c>
      <c r="D1019" s="3" t="s">
        <v>563</v>
      </c>
      <c r="E1019" s="3" t="n">
        <v>3361</v>
      </c>
      <c r="F1019" s="4" t="n">
        <v>362.35</v>
      </c>
      <c r="G1019" s="3" t="s">
        <v>8</v>
      </c>
      <c r="H1019" s="4" t="n">
        <f aca="false">ROUND(E1019*F1019,2)</f>
        <v>1217858.35</v>
      </c>
    </row>
    <row r="1020" customFormat="false" ht="15" hidden="false" customHeight="false" outlineLevel="0" collapsed="false">
      <c r="A1020" s="3" t="n">
        <v>1019</v>
      </c>
      <c r="B1020" s="3" t="n">
        <v>6</v>
      </c>
      <c r="C1020" s="3" t="s">
        <v>89</v>
      </c>
      <c r="D1020" s="3" t="s">
        <v>562</v>
      </c>
      <c r="E1020" s="3" t="n">
        <v>2185</v>
      </c>
      <c r="F1020" s="4" t="n">
        <v>253.42</v>
      </c>
      <c r="G1020" s="3" t="s">
        <v>8</v>
      </c>
      <c r="H1020" s="4" t="n">
        <f aca="false">ROUND(E1020*F1020,2)</f>
        <v>553722.7</v>
      </c>
    </row>
    <row r="1021" customFormat="false" ht="15" hidden="false" customHeight="false" outlineLevel="0" collapsed="false">
      <c r="A1021" s="3" t="n">
        <v>1020</v>
      </c>
      <c r="B1021" s="3" t="n">
        <v>4</v>
      </c>
      <c r="C1021" s="3" t="s">
        <v>89</v>
      </c>
      <c r="D1021" s="3" t="s">
        <v>563</v>
      </c>
      <c r="E1021" s="3" t="n">
        <v>1576</v>
      </c>
      <c r="F1021" s="4" t="n">
        <v>106.81</v>
      </c>
      <c r="G1021" s="3" t="s">
        <v>8</v>
      </c>
      <c r="H1021" s="4" t="n">
        <f aca="false">ROUND(E1021*F1021,2)</f>
        <v>168332.56</v>
      </c>
    </row>
    <row r="1022" customFormat="false" ht="15" hidden="false" customHeight="false" outlineLevel="0" collapsed="false">
      <c r="A1022" s="3" t="n">
        <v>1021</v>
      </c>
      <c r="B1022" s="3" t="n">
        <v>8</v>
      </c>
      <c r="C1022" s="3" t="s">
        <v>89</v>
      </c>
      <c r="D1022" s="3" t="s">
        <v>563</v>
      </c>
      <c r="E1022" s="3" t="n">
        <v>4256</v>
      </c>
      <c r="F1022" s="4" t="n">
        <v>61.8</v>
      </c>
      <c r="G1022" s="3" t="s">
        <v>8</v>
      </c>
      <c r="H1022" s="4" t="n">
        <f aca="false">ROUND(E1022*F1022,2)</f>
        <v>263020.8</v>
      </c>
    </row>
    <row r="1023" customFormat="false" ht="15" hidden="false" customHeight="false" outlineLevel="0" collapsed="false">
      <c r="A1023" s="3" t="n">
        <v>1022</v>
      </c>
      <c r="B1023" s="3" t="n">
        <v>4</v>
      </c>
      <c r="C1023" s="3" t="s">
        <v>89</v>
      </c>
      <c r="D1023" s="3" t="s">
        <v>562</v>
      </c>
      <c r="E1023" s="3" t="n">
        <v>4739</v>
      </c>
      <c r="F1023" s="4" t="n">
        <v>107.3</v>
      </c>
      <c r="G1023" s="3" t="s">
        <v>8</v>
      </c>
      <c r="H1023" s="4" t="n">
        <f aca="false">ROUND(E1023*F1023,2)</f>
        <v>508494.7</v>
      </c>
    </row>
    <row r="1024" customFormat="false" ht="15" hidden="false" customHeight="false" outlineLevel="0" collapsed="false">
      <c r="A1024" s="3" t="n">
        <v>1023</v>
      </c>
      <c r="B1024" s="3" t="n">
        <v>8</v>
      </c>
      <c r="C1024" s="3" t="s">
        <v>89</v>
      </c>
      <c r="D1024" s="3" t="s">
        <v>563</v>
      </c>
      <c r="E1024" s="3" t="n">
        <v>4493</v>
      </c>
      <c r="F1024" s="4" t="n">
        <v>61.59</v>
      </c>
      <c r="G1024" s="3" t="s">
        <v>8</v>
      </c>
      <c r="H1024" s="4" t="n">
        <f aca="false">ROUND(E1024*F1024,2)</f>
        <v>276723.87</v>
      </c>
    </row>
    <row r="1025" customFormat="false" ht="15" hidden="false" customHeight="false" outlineLevel="0" collapsed="false">
      <c r="A1025" s="3" t="n">
        <v>1024</v>
      </c>
      <c r="B1025" s="3" t="n">
        <v>11</v>
      </c>
      <c r="C1025" s="3" t="s">
        <v>89</v>
      </c>
      <c r="D1025" s="3" t="s">
        <v>563</v>
      </c>
      <c r="E1025" s="3" t="n">
        <v>283</v>
      </c>
      <c r="F1025" s="4" t="n">
        <v>132.32</v>
      </c>
      <c r="G1025" s="3" t="s">
        <v>34</v>
      </c>
      <c r="H1025" s="4" t="n">
        <f aca="false">ROUND(E1025*F1025,2)</f>
        <v>37446.56</v>
      </c>
    </row>
    <row r="1026" customFormat="false" ht="15" hidden="false" customHeight="false" outlineLevel="0" collapsed="false">
      <c r="A1026" s="3" t="n">
        <v>1025</v>
      </c>
      <c r="B1026" s="3" t="n">
        <v>13</v>
      </c>
      <c r="C1026" s="3" t="s">
        <v>89</v>
      </c>
      <c r="D1026" s="3" t="s">
        <v>562</v>
      </c>
      <c r="E1026" s="3" t="n">
        <v>4786</v>
      </c>
      <c r="F1026" s="4" t="n">
        <v>54.77</v>
      </c>
      <c r="G1026" s="3" t="s">
        <v>41</v>
      </c>
      <c r="H1026" s="4" t="n">
        <f aca="false">ROUND(E1026*F1026,2)</f>
        <v>262129.22</v>
      </c>
    </row>
    <row r="1027" customFormat="false" ht="15" hidden="false" customHeight="false" outlineLevel="0" collapsed="false">
      <c r="A1027" s="3" t="n">
        <v>1026</v>
      </c>
      <c r="B1027" s="3" t="n">
        <v>13</v>
      </c>
      <c r="C1027" s="3" t="s">
        <v>89</v>
      </c>
      <c r="D1027" s="3" t="s">
        <v>562</v>
      </c>
      <c r="E1027" s="3" t="n">
        <v>1321</v>
      </c>
      <c r="F1027" s="4" t="n">
        <v>54.96</v>
      </c>
      <c r="G1027" s="3" t="s">
        <v>41</v>
      </c>
      <c r="H1027" s="4" t="n">
        <f aca="false">ROUND(E1027*F1027,2)</f>
        <v>72602.16</v>
      </c>
    </row>
    <row r="1028" customFormat="false" ht="15" hidden="false" customHeight="false" outlineLevel="0" collapsed="false">
      <c r="A1028" s="3" t="n">
        <v>1027</v>
      </c>
      <c r="B1028" s="3" t="n">
        <v>3</v>
      </c>
      <c r="C1028" s="3" t="s">
        <v>89</v>
      </c>
      <c r="D1028" s="3" t="s">
        <v>562</v>
      </c>
      <c r="E1028" s="3" t="n">
        <v>3514</v>
      </c>
      <c r="F1028" s="4" t="n">
        <v>114.76</v>
      </c>
      <c r="G1028" s="3" t="s">
        <v>8</v>
      </c>
      <c r="H1028" s="4" t="n">
        <f aca="false">ROUND(E1028*F1028,2)</f>
        <v>403266.64</v>
      </c>
    </row>
    <row r="1029" customFormat="false" ht="15" hidden="false" customHeight="false" outlineLevel="0" collapsed="false">
      <c r="A1029" s="3" t="n">
        <v>1028</v>
      </c>
      <c r="B1029" s="3" t="n">
        <v>8</v>
      </c>
      <c r="C1029" s="3" t="s">
        <v>89</v>
      </c>
      <c r="D1029" s="3" t="s">
        <v>563</v>
      </c>
      <c r="E1029" s="3" t="n">
        <v>1771</v>
      </c>
      <c r="F1029" s="4" t="n">
        <v>61.73</v>
      </c>
      <c r="G1029" s="3" t="s">
        <v>8</v>
      </c>
      <c r="H1029" s="4" t="n">
        <f aca="false">ROUND(E1029*F1029,2)</f>
        <v>109323.83</v>
      </c>
    </row>
    <row r="1030" customFormat="false" ht="15" hidden="false" customHeight="false" outlineLevel="0" collapsed="false">
      <c r="A1030" s="3" t="n">
        <v>1029</v>
      </c>
      <c r="B1030" s="3" t="n">
        <v>9</v>
      </c>
      <c r="C1030" s="3" t="s">
        <v>89</v>
      </c>
      <c r="D1030" s="3" t="s">
        <v>562</v>
      </c>
      <c r="E1030" s="3" t="n">
        <v>561</v>
      </c>
      <c r="F1030" s="4" t="n">
        <v>228.51</v>
      </c>
      <c r="G1030" s="3" t="s">
        <v>8</v>
      </c>
      <c r="H1030" s="4" t="n">
        <f aca="false">ROUND(E1030*F1030,2)</f>
        <v>128194.11</v>
      </c>
    </row>
    <row r="1031" customFormat="false" ht="15" hidden="false" customHeight="false" outlineLevel="0" collapsed="false">
      <c r="A1031" s="3" t="n">
        <v>1030</v>
      </c>
      <c r="B1031" s="3" t="n">
        <v>9</v>
      </c>
      <c r="C1031" s="3" t="s">
        <v>90</v>
      </c>
      <c r="D1031" s="3" t="s">
        <v>563</v>
      </c>
      <c r="E1031" s="3" t="n">
        <v>1589</v>
      </c>
      <c r="F1031" s="4" t="n">
        <v>228.57</v>
      </c>
      <c r="G1031" s="3" t="s">
        <v>8</v>
      </c>
      <c r="H1031" s="4" t="n">
        <f aca="false">ROUND(E1031*F1031,2)</f>
        <v>363197.73</v>
      </c>
    </row>
    <row r="1032" customFormat="false" ht="15" hidden="false" customHeight="false" outlineLevel="0" collapsed="false">
      <c r="A1032" s="3" t="n">
        <v>1031</v>
      </c>
      <c r="B1032" s="3" t="n">
        <v>4</v>
      </c>
      <c r="C1032" s="3" t="s">
        <v>90</v>
      </c>
      <c r="D1032" s="3" t="s">
        <v>563</v>
      </c>
      <c r="E1032" s="3" t="n">
        <v>3954</v>
      </c>
      <c r="F1032" s="4" t="n">
        <v>106.6</v>
      </c>
      <c r="G1032" s="3" t="s">
        <v>8</v>
      </c>
      <c r="H1032" s="4" t="n">
        <f aca="false">ROUND(E1032*F1032,2)</f>
        <v>421496.4</v>
      </c>
    </row>
    <row r="1033" customFormat="false" ht="15" hidden="false" customHeight="false" outlineLevel="0" collapsed="false">
      <c r="A1033" s="3" t="n">
        <v>1032</v>
      </c>
      <c r="B1033" s="3" t="n">
        <v>13</v>
      </c>
      <c r="C1033" s="3" t="s">
        <v>90</v>
      </c>
      <c r="D1033" s="3" t="s">
        <v>563</v>
      </c>
      <c r="E1033" s="3" t="n">
        <v>4610</v>
      </c>
      <c r="F1033" s="4" t="n">
        <v>55.21</v>
      </c>
      <c r="G1033" s="3" t="s">
        <v>41</v>
      </c>
      <c r="H1033" s="4" t="n">
        <f aca="false">ROUND(E1033*F1033,2)</f>
        <v>254518.1</v>
      </c>
    </row>
    <row r="1034" customFormat="false" ht="15" hidden="false" customHeight="false" outlineLevel="0" collapsed="false">
      <c r="A1034" s="3" t="n">
        <v>1033</v>
      </c>
      <c r="B1034" s="3" t="n">
        <v>2</v>
      </c>
      <c r="C1034" s="3" t="s">
        <v>90</v>
      </c>
      <c r="D1034" s="3" t="s">
        <v>562</v>
      </c>
      <c r="E1034" s="3" t="n">
        <v>900</v>
      </c>
      <c r="F1034" s="4" t="n">
        <v>57.27</v>
      </c>
      <c r="G1034" s="3" t="s">
        <v>8</v>
      </c>
      <c r="H1034" s="4" t="n">
        <f aca="false">ROUND(E1034*F1034,2)</f>
        <v>51543</v>
      </c>
    </row>
    <row r="1035" customFormat="false" ht="15" hidden="false" customHeight="false" outlineLevel="0" collapsed="false">
      <c r="A1035" s="3" t="n">
        <v>1034</v>
      </c>
      <c r="B1035" s="3" t="n">
        <v>5</v>
      </c>
      <c r="C1035" s="3" t="s">
        <v>90</v>
      </c>
      <c r="D1035" s="3" t="s">
        <v>563</v>
      </c>
      <c r="E1035" s="3" t="n">
        <v>3137</v>
      </c>
      <c r="F1035" s="4" t="n">
        <v>355.63</v>
      </c>
      <c r="G1035" s="3" t="s">
        <v>8</v>
      </c>
      <c r="H1035" s="4" t="n">
        <f aca="false">ROUND(E1035*F1035,2)</f>
        <v>1115611.31</v>
      </c>
    </row>
    <row r="1036" customFormat="false" ht="15" hidden="false" customHeight="false" outlineLevel="0" collapsed="false">
      <c r="A1036" s="3" t="n">
        <v>1035</v>
      </c>
      <c r="B1036" s="3" t="n">
        <v>3</v>
      </c>
      <c r="C1036" s="3" t="s">
        <v>90</v>
      </c>
      <c r="D1036" s="3" t="s">
        <v>562</v>
      </c>
      <c r="E1036" s="3" t="n">
        <v>3657</v>
      </c>
      <c r="F1036" s="4" t="n">
        <v>116.23</v>
      </c>
      <c r="G1036" s="3" t="s">
        <v>8</v>
      </c>
      <c r="H1036" s="4" t="n">
        <f aca="false">ROUND(E1036*F1036,2)</f>
        <v>425053.11</v>
      </c>
    </row>
    <row r="1037" customFormat="false" ht="15" hidden="false" customHeight="false" outlineLevel="0" collapsed="false">
      <c r="A1037" s="3" t="n">
        <v>1036</v>
      </c>
      <c r="B1037" s="3" t="n">
        <v>8</v>
      </c>
      <c r="C1037" s="3" t="s">
        <v>90</v>
      </c>
      <c r="D1037" s="3" t="s">
        <v>563</v>
      </c>
      <c r="E1037" s="3" t="n">
        <v>1885</v>
      </c>
      <c r="F1037" s="4" t="n">
        <v>60.75</v>
      </c>
      <c r="G1037" s="3" t="s">
        <v>8</v>
      </c>
      <c r="H1037" s="4" t="n">
        <f aca="false">ROUND(E1037*F1037,2)</f>
        <v>114513.75</v>
      </c>
    </row>
    <row r="1038" customFormat="false" ht="15" hidden="false" customHeight="false" outlineLevel="0" collapsed="false">
      <c r="A1038" s="3" t="n">
        <v>1037</v>
      </c>
      <c r="B1038" s="3" t="n">
        <v>5</v>
      </c>
      <c r="C1038" s="3" t="s">
        <v>90</v>
      </c>
      <c r="D1038" s="3" t="s">
        <v>562</v>
      </c>
      <c r="E1038" s="3" t="n">
        <v>2308</v>
      </c>
      <c r="F1038" s="4" t="n">
        <v>355.42</v>
      </c>
      <c r="G1038" s="3" t="s">
        <v>8</v>
      </c>
      <c r="H1038" s="4" t="n">
        <f aca="false">ROUND(E1038*F1038,2)</f>
        <v>820309.36</v>
      </c>
    </row>
    <row r="1039" customFormat="false" ht="15" hidden="false" customHeight="false" outlineLevel="0" collapsed="false">
      <c r="A1039" s="3" t="n">
        <v>1038</v>
      </c>
      <c r="B1039" s="3" t="n">
        <v>6</v>
      </c>
      <c r="C1039" s="3" t="s">
        <v>90</v>
      </c>
      <c r="D1039" s="3" t="s">
        <v>563</v>
      </c>
      <c r="E1039" s="3" t="n">
        <v>3430</v>
      </c>
      <c r="F1039" s="4" t="n">
        <v>259.71</v>
      </c>
      <c r="G1039" s="3" t="s">
        <v>8</v>
      </c>
      <c r="H1039" s="4" t="n">
        <f aca="false">ROUND(E1039*F1039,2)</f>
        <v>890805.3</v>
      </c>
    </row>
    <row r="1040" customFormat="false" ht="15" hidden="false" customHeight="false" outlineLevel="0" collapsed="false">
      <c r="A1040" s="3" t="n">
        <v>1039</v>
      </c>
      <c r="B1040" s="3" t="n">
        <v>8</v>
      </c>
      <c r="C1040" s="3" t="s">
        <v>90</v>
      </c>
      <c r="D1040" s="3" t="s">
        <v>562</v>
      </c>
      <c r="E1040" s="3" t="n">
        <v>536</v>
      </c>
      <c r="F1040" s="4" t="n">
        <v>60.73</v>
      </c>
      <c r="G1040" s="3" t="s">
        <v>8</v>
      </c>
      <c r="H1040" s="4" t="n">
        <f aca="false">ROUND(E1040*F1040,2)</f>
        <v>32551.28</v>
      </c>
    </row>
    <row r="1041" customFormat="false" ht="15" hidden="false" customHeight="false" outlineLevel="0" collapsed="false">
      <c r="A1041" s="3" t="n">
        <v>1040</v>
      </c>
      <c r="B1041" s="3" t="n">
        <v>13</v>
      </c>
      <c r="C1041" s="3" t="s">
        <v>90</v>
      </c>
      <c r="D1041" s="3" t="s">
        <v>563</v>
      </c>
      <c r="E1041" s="3" t="n">
        <v>4203</v>
      </c>
      <c r="F1041" s="4" t="n">
        <v>55.34</v>
      </c>
      <c r="G1041" s="3" t="s">
        <v>41</v>
      </c>
      <c r="H1041" s="4" t="n">
        <f aca="false">ROUND(E1041*F1041,2)</f>
        <v>232594.02</v>
      </c>
    </row>
    <row r="1042" customFormat="false" ht="15" hidden="false" customHeight="false" outlineLevel="0" collapsed="false">
      <c r="A1042" s="3" t="n">
        <v>1041</v>
      </c>
      <c r="B1042" s="3" t="n">
        <v>10</v>
      </c>
      <c r="C1042" s="3" t="s">
        <v>90</v>
      </c>
      <c r="D1042" s="3" t="s">
        <v>562</v>
      </c>
      <c r="E1042" s="3" t="n">
        <v>3323</v>
      </c>
      <c r="F1042" s="4" t="n">
        <v>50.88</v>
      </c>
      <c r="G1042" s="3" t="s">
        <v>8</v>
      </c>
      <c r="H1042" s="4" t="n">
        <f aca="false">ROUND(E1042*F1042,2)</f>
        <v>169074.24</v>
      </c>
    </row>
    <row r="1043" customFormat="false" ht="15" hidden="false" customHeight="false" outlineLevel="0" collapsed="false">
      <c r="A1043" s="3" t="n">
        <v>1042</v>
      </c>
      <c r="B1043" s="3" t="n">
        <v>8</v>
      </c>
      <c r="C1043" s="3" t="s">
        <v>90</v>
      </c>
      <c r="D1043" s="3" t="s">
        <v>562</v>
      </c>
      <c r="E1043" s="3" t="n">
        <v>123</v>
      </c>
      <c r="F1043" s="4" t="n">
        <v>60.69</v>
      </c>
      <c r="G1043" s="3" t="s">
        <v>8</v>
      </c>
      <c r="H1043" s="4" t="n">
        <f aca="false">ROUND(E1043*F1043,2)</f>
        <v>7464.87</v>
      </c>
    </row>
    <row r="1044" customFormat="false" ht="15" hidden="false" customHeight="false" outlineLevel="0" collapsed="false">
      <c r="A1044" s="3" t="n">
        <v>1043</v>
      </c>
      <c r="B1044" s="3" t="n">
        <v>11</v>
      </c>
      <c r="C1044" s="3" t="s">
        <v>90</v>
      </c>
      <c r="D1044" s="3" t="s">
        <v>563</v>
      </c>
      <c r="E1044" s="3" t="n">
        <v>1841</v>
      </c>
      <c r="F1044" s="4" t="n">
        <v>131.81</v>
      </c>
      <c r="G1044" s="3" t="s">
        <v>34</v>
      </c>
      <c r="H1044" s="4" t="n">
        <f aca="false">ROUND(E1044*F1044,2)</f>
        <v>242662.21</v>
      </c>
    </row>
    <row r="1045" customFormat="false" ht="15" hidden="false" customHeight="false" outlineLevel="0" collapsed="false">
      <c r="A1045" s="3" t="n">
        <v>1044</v>
      </c>
      <c r="B1045" s="3" t="n">
        <v>1</v>
      </c>
      <c r="C1045" s="3" t="s">
        <v>90</v>
      </c>
      <c r="D1045" s="3" t="s">
        <v>562</v>
      </c>
      <c r="E1045" s="3" t="n">
        <v>2452</v>
      </c>
      <c r="F1045" s="4" t="n">
        <v>366.71</v>
      </c>
      <c r="G1045" s="3" t="s">
        <v>8</v>
      </c>
      <c r="H1045" s="4" t="n">
        <f aca="false">ROUND(E1045*F1045,2)</f>
        <v>899172.92</v>
      </c>
    </row>
    <row r="1046" customFormat="false" ht="15" hidden="false" customHeight="false" outlineLevel="0" collapsed="false">
      <c r="A1046" s="3" t="n">
        <v>1045</v>
      </c>
      <c r="B1046" s="3" t="n">
        <v>6</v>
      </c>
      <c r="C1046" s="3" t="s">
        <v>90</v>
      </c>
      <c r="D1046" s="3" t="s">
        <v>563</v>
      </c>
      <c r="E1046" s="3" t="n">
        <v>4164</v>
      </c>
      <c r="F1046" s="4" t="n">
        <v>259.5</v>
      </c>
      <c r="G1046" s="3" t="s">
        <v>8</v>
      </c>
      <c r="H1046" s="4" t="n">
        <f aca="false">ROUND(E1046*F1046,2)</f>
        <v>1080558</v>
      </c>
    </row>
    <row r="1047" customFormat="false" ht="15" hidden="false" customHeight="false" outlineLevel="0" collapsed="false">
      <c r="A1047" s="3" t="n">
        <v>1046</v>
      </c>
      <c r="B1047" s="3" t="n">
        <v>15</v>
      </c>
      <c r="C1047" s="3" t="s">
        <v>90</v>
      </c>
      <c r="D1047" s="3" t="s">
        <v>562</v>
      </c>
      <c r="E1047" s="3" t="n">
        <v>3324</v>
      </c>
      <c r="F1047" s="4" t="n">
        <v>269.15</v>
      </c>
      <c r="G1047" s="3" t="s">
        <v>46</v>
      </c>
      <c r="H1047" s="4" t="n">
        <f aca="false">ROUND(E1047*F1047,2)</f>
        <v>894654.6</v>
      </c>
    </row>
    <row r="1048" customFormat="false" ht="15" hidden="false" customHeight="false" outlineLevel="0" collapsed="false">
      <c r="A1048" s="3" t="n">
        <v>1047</v>
      </c>
      <c r="B1048" s="3" t="n">
        <v>7</v>
      </c>
      <c r="C1048" s="3" t="s">
        <v>90</v>
      </c>
      <c r="D1048" s="3" t="s">
        <v>562</v>
      </c>
      <c r="E1048" s="3" t="n">
        <v>4262</v>
      </c>
      <c r="F1048" s="4" t="n">
        <v>431.08</v>
      </c>
      <c r="G1048" s="3" t="s">
        <v>8</v>
      </c>
      <c r="H1048" s="4" t="n">
        <f aca="false">ROUND(E1048*F1048,2)</f>
        <v>1837262.96</v>
      </c>
    </row>
    <row r="1049" customFormat="false" ht="15" hidden="false" customHeight="false" outlineLevel="0" collapsed="false">
      <c r="A1049" s="3" t="n">
        <v>1048</v>
      </c>
      <c r="B1049" s="3" t="n">
        <v>1</v>
      </c>
      <c r="C1049" s="3" t="s">
        <v>90</v>
      </c>
      <c r="D1049" s="3" t="s">
        <v>563</v>
      </c>
      <c r="E1049" s="3" t="n">
        <v>571</v>
      </c>
      <c r="F1049" s="4" t="n">
        <v>366.63</v>
      </c>
      <c r="G1049" s="3" t="s">
        <v>8</v>
      </c>
      <c r="H1049" s="4" t="n">
        <f aca="false">ROUND(E1049*F1049,2)</f>
        <v>209345.73</v>
      </c>
    </row>
    <row r="1050" customFormat="false" ht="15" hidden="false" customHeight="false" outlineLevel="0" collapsed="false">
      <c r="A1050" s="3" t="n">
        <v>1049</v>
      </c>
      <c r="B1050" s="3" t="n">
        <v>10</v>
      </c>
      <c r="C1050" s="3" t="s">
        <v>90</v>
      </c>
      <c r="D1050" s="3" t="s">
        <v>562</v>
      </c>
      <c r="E1050" s="3" t="n">
        <v>1073</v>
      </c>
      <c r="F1050" s="4" t="n">
        <v>50.84</v>
      </c>
      <c r="G1050" s="3" t="s">
        <v>8</v>
      </c>
      <c r="H1050" s="4" t="n">
        <f aca="false">ROUND(E1050*F1050,2)</f>
        <v>54551.32</v>
      </c>
    </row>
    <row r="1051" customFormat="false" ht="15" hidden="false" customHeight="false" outlineLevel="0" collapsed="false">
      <c r="A1051" s="3" t="n">
        <v>1050</v>
      </c>
      <c r="B1051" s="3" t="n">
        <v>7</v>
      </c>
      <c r="C1051" s="3" t="s">
        <v>90</v>
      </c>
      <c r="D1051" s="3" t="s">
        <v>562</v>
      </c>
      <c r="E1051" s="3" t="n">
        <v>4562</v>
      </c>
      <c r="F1051" s="4" t="n">
        <v>431.07</v>
      </c>
      <c r="G1051" s="3" t="s">
        <v>8</v>
      </c>
      <c r="H1051" s="4" t="n">
        <f aca="false">ROUND(E1051*F1051,2)</f>
        <v>1966541.34</v>
      </c>
    </row>
    <row r="1052" customFormat="false" ht="15" hidden="false" customHeight="false" outlineLevel="0" collapsed="false">
      <c r="A1052" s="3" t="n">
        <v>1051</v>
      </c>
      <c r="B1052" s="3" t="n">
        <v>3</v>
      </c>
      <c r="C1052" s="3" t="s">
        <v>90</v>
      </c>
      <c r="D1052" s="3" t="s">
        <v>563</v>
      </c>
      <c r="E1052" s="3" t="n">
        <v>547</v>
      </c>
      <c r="F1052" s="4" t="n">
        <v>116.42</v>
      </c>
      <c r="G1052" s="3" t="s">
        <v>8</v>
      </c>
      <c r="H1052" s="4" t="n">
        <f aca="false">ROUND(E1052*F1052,2)</f>
        <v>63681.74</v>
      </c>
    </row>
    <row r="1053" customFormat="false" ht="15" hidden="false" customHeight="false" outlineLevel="0" collapsed="false">
      <c r="A1053" s="3" t="n">
        <v>1052</v>
      </c>
      <c r="B1053" s="3" t="n">
        <v>12</v>
      </c>
      <c r="C1053" s="3" t="s">
        <v>91</v>
      </c>
      <c r="D1053" s="3" t="s">
        <v>563</v>
      </c>
      <c r="E1053" s="3" t="n">
        <v>288</v>
      </c>
      <c r="F1053" s="4" t="n">
        <v>227.93</v>
      </c>
      <c r="G1053" s="3" t="s">
        <v>38</v>
      </c>
      <c r="H1053" s="4" t="n">
        <f aca="false">ROUND(E1053*F1053,2)</f>
        <v>65643.84</v>
      </c>
    </row>
    <row r="1054" customFormat="false" ht="15" hidden="false" customHeight="false" outlineLevel="0" collapsed="false">
      <c r="A1054" s="3" t="n">
        <v>1053</v>
      </c>
      <c r="B1054" s="3" t="n">
        <v>13</v>
      </c>
      <c r="C1054" s="3" t="s">
        <v>91</v>
      </c>
      <c r="D1054" s="3" t="s">
        <v>563</v>
      </c>
      <c r="E1054" s="3" t="n">
        <v>1792</v>
      </c>
      <c r="F1054" s="4" t="n">
        <v>55.04</v>
      </c>
      <c r="G1054" s="3" t="s">
        <v>41</v>
      </c>
      <c r="H1054" s="4" t="n">
        <f aca="false">ROUND(E1054*F1054,2)</f>
        <v>98631.68</v>
      </c>
    </row>
    <row r="1055" customFormat="false" ht="15" hidden="false" customHeight="false" outlineLevel="0" collapsed="false">
      <c r="A1055" s="3" t="n">
        <v>1054</v>
      </c>
      <c r="B1055" s="3" t="n">
        <v>7</v>
      </c>
      <c r="C1055" s="3" t="s">
        <v>91</v>
      </c>
      <c r="D1055" s="3" t="s">
        <v>562</v>
      </c>
      <c r="E1055" s="3" t="n">
        <v>650</v>
      </c>
      <c r="F1055" s="4" t="n">
        <v>432.17</v>
      </c>
      <c r="G1055" s="3" t="s">
        <v>8</v>
      </c>
      <c r="H1055" s="4" t="n">
        <f aca="false">ROUND(E1055*F1055,2)</f>
        <v>280910.5</v>
      </c>
    </row>
    <row r="1056" customFormat="false" ht="15" hidden="false" customHeight="false" outlineLevel="0" collapsed="false">
      <c r="A1056" s="3" t="n">
        <v>1055</v>
      </c>
      <c r="B1056" s="3" t="n">
        <v>4</v>
      </c>
      <c r="C1056" s="3" t="s">
        <v>91</v>
      </c>
      <c r="D1056" s="3" t="s">
        <v>562</v>
      </c>
      <c r="E1056" s="3" t="n">
        <v>4239</v>
      </c>
      <c r="F1056" s="4" t="n">
        <v>108.74</v>
      </c>
      <c r="G1056" s="3" t="s">
        <v>8</v>
      </c>
      <c r="H1056" s="4" t="n">
        <f aca="false">ROUND(E1056*F1056,2)</f>
        <v>460948.86</v>
      </c>
    </row>
    <row r="1057" customFormat="false" ht="15" hidden="false" customHeight="false" outlineLevel="0" collapsed="false">
      <c r="A1057" s="3" t="n">
        <v>1056</v>
      </c>
      <c r="B1057" s="3" t="n">
        <v>8</v>
      </c>
      <c r="C1057" s="3" t="s">
        <v>91</v>
      </c>
      <c r="D1057" s="3" t="s">
        <v>562</v>
      </c>
      <c r="E1057" s="3" t="n">
        <v>1252</v>
      </c>
      <c r="F1057" s="4" t="n">
        <v>62.52</v>
      </c>
      <c r="G1057" s="3" t="s">
        <v>8</v>
      </c>
      <c r="H1057" s="4" t="n">
        <f aca="false">ROUND(E1057*F1057,2)</f>
        <v>78275.04</v>
      </c>
    </row>
    <row r="1058" customFormat="false" ht="15" hidden="false" customHeight="false" outlineLevel="0" collapsed="false">
      <c r="A1058" s="3" t="n">
        <v>1057</v>
      </c>
      <c r="B1058" s="3" t="n">
        <v>4</v>
      </c>
      <c r="C1058" s="3" t="s">
        <v>91</v>
      </c>
      <c r="D1058" s="3" t="s">
        <v>562</v>
      </c>
      <c r="E1058" s="3" t="n">
        <v>2512</v>
      </c>
      <c r="F1058" s="4" t="n">
        <v>108.9</v>
      </c>
      <c r="G1058" s="3" t="s">
        <v>8</v>
      </c>
      <c r="H1058" s="4" t="n">
        <f aca="false">ROUND(E1058*F1058,2)</f>
        <v>273556.8</v>
      </c>
    </row>
    <row r="1059" customFormat="false" ht="15" hidden="false" customHeight="false" outlineLevel="0" collapsed="false">
      <c r="A1059" s="3" t="n">
        <v>1058</v>
      </c>
      <c r="B1059" s="3" t="n">
        <v>11</v>
      </c>
      <c r="C1059" s="3" t="s">
        <v>91</v>
      </c>
      <c r="D1059" s="3" t="s">
        <v>562</v>
      </c>
      <c r="E1059" s="3" t="n">
        <v>36</v>
      </c>
      <c r="F1059" s="4" t="n">
        <v>133.7</v>
      </c>
      <c r="G1059" s="3" t="s">
        <v>34</v>
      </c>
      <c r="H1059" s="4" t="n">
        <f aca="false">ROUND(E1059*F1059,2)</f>
        <v>4813.2</v>
      </c>
    </row>
    <row r="1060" customFormat="false" ht="15" hidden="false" customHeight="false" outlineLevel="0" collapsed="false">
      <c r="A1060" s="3" t="n">
        <v>1059</v>
      </c>
      <c r="B1060" s="3" t="n">
        <v>11</v>
      </c>
      <c r="C1060" s="3" t="s">
        <v>91</v>
      </c>
      <c r="D1060" s="3" t="s">
        <v>562</v>
      </c>
      <c r="E1060" s="3" t="n">
        <v>2280</v>
      </c>
      <c r="F1060" s="4" t="n">
        <v>133.53</v>
      </c>
      <c r="G1060" s="3" t="s">
        <v>34</v>
      </c>
      <c r="H1060" s="4" t="n">
        <f aca="false">ROUND(E1060*F1060,2)</f>
        <v>304448.4</v>
      </c>
    </row>
    <row r="1061" customFormat="false" ht="15" hidden="false" customHeight="false" outlineLevel="0" collapsed="false">
      <c r="A1061" s="3" t="n">
        <v>1060</v>
      </c>
      <c r="B1061" s="3" t="n">
        <v>11</v>
      </c>
      <c r="C1061" s="3" t="s">
        <v>91</v>
      </c>
      <c r="D1061" s="3" t="s">
        <v>562</v>
      </c>
      <c r="E1061" s="3" t="n">
        <v>3301</v>
      </c>
      <c r="F1061" s="4" t="n">
        <v>133.31</v>
      </c>
      <c r="G1061" s="3" t="s">
        <v>34</v>
      </c>
      <c r="H1061" s="4" t="n">
        <f aca="false">ROUND(E1061*F1061,2)</f>
        <v>440056.31</v>
      </c>
    </row>
    <row r="1062" customFormat="false" ht="15" hidden="false" customHeight="false" outlineLevel="0" collapsed="false">
      <c r="A1062" s="3" t="n">
        <v>1061</v>
      </c>
      <c r="B1062" s="3" t="n">
        <v>7</v>
      </c>
      <c r="C1062" s="3" t="s">
        <v>91</v>
      </c>
      <c r="D1062" s="3" t="s">
        <v>563</v>
      </c>
      <c r="E1062" s="3" t="n">
        <v>4766</v>
      </c>
      <c r="F1062" s="4" t="n">
        <v>431.97</v>
      </c>
      <c r="G1062" s="3" t="s">
        <v>8</v>
      </c>
      <c r="H1062" s="4" t="n">
        <f aca="false">ROUND(E1062*F1062,2)</f>
        <v>2058769.02</v>
      </c>
    </row>
    <row r="1063" customFormat="false" ht="15" hidden="false" customHeight="false" outlineLevel="0" collapsed="false">
      <c r="A1063" s="3" t="n">
        <v>1062</v>
      </c>
      <c r="B1063" s="3" t="n">
        <v>8</v>
      </c>
      <c r="C1063" s="3" t="s">
        <v>91</v>
      </c>
      <c r="D1063" s="3" t="s">
        <v>562</v>
      </c>
      <c r="E1063" s="3" t="n">
        <v>4604</v>
      </c>
      <c r="F1063" s="4" t="n">
        <v>62.56</v>
      </c>
      <c r="G1063" s="3" t="s">
        <v>8</v>
      </c>
      <c r="H1063" s="4" t="n">
        <f aca="false">ROUND(E1063*F1063,2)</f>
        <v>288026.24</v>
      </c>
    </row>
    <row r="1064" customFormat="false" ht="15" hidden="false" customHeight="false" outlineLevel="0" collapsed="false">
      <c r="A1064" s="3" t="n">
        <v>1063</v>
      </c>
      <c r="B1064" s="3" t="n">
        <v>7</v>
      </c>
      <c r="C1064" s="3" t="s">
        <v>91</v>
      </c>
      <c r="D1064" s="3" t="s">
        <v>562</v>
      </c>
      <c r="E1064" s="3" t="n">
        <v>1676</v>
      </c>
      <c r="F1064" s="4" t="n">
        <v>433.77</v>
      </c>
      <c r="G1064" s="3" t="s">
        <v>8</v>
      </c>
      <c r="H1064" s="4" t="n">
        <f aca="false">ROUND(E1064*F1064,2)</f>
        <v>726998.52</v>
      </c>
    </row>
    <row r="1065" customFormat="false" ht="15" hidden="false" customHeight="false" outlineLevel="0" collapsed="false">
      <c r="A1065" s="3" t="n">
        <v>1064</v>
      </c>
      <c r="B1065" s="3" t="n">
        <v>15</v>
      </c>
      <c r="C1065" s="3" t="s">
        <v>91</v>
      </c>
      <c r="D1065" s="3" t="s">
        <v>563</v>
      </c>
      <c r="E1065" s="3" t="n">
        <v>1087</v>
      </c>
      <c r="F1065" s="4" t="n">
        <v>270.71</v>
      </c>
      <c r="G1065" s="3" t="s">
        <v>46</v>
      </c>
      <c r="H1065" s="4" t="n">
        <f aca="false">ROUND(E1065*F1065,2)</f>
        <v>294261.77</v>
      </c>
    </row>
    <row r="1066" customFormat="false" ht="15" hidden="false" customHeight="false" outlineLevel="0" collapsed="false">
      <c r="A1066" s="3" t="n">
        <v>1065</v>
      </c>
      <c r="B1066" s="3" t="n">
        <v>3</v>
      </c>
      <c r="C1066" s="3" t="s">
        <v>91</v>
      </c>
      <c r="D1066" s="3" t="s">
        <v>563</v>
      </c>
      <c r="E1066" s="3" t="n">
        <v>4584</v>
      </c>
      <c r="F1066" s="4" t="n">
        <v>113.98</v>
      </c>
      <c r="G1066" s="3" t="s">
        <v>8</v>
      </c>
      <c r="H1066" s="4" t="n">
        <f aca="false">ROUND(E1066*F1066,2)</f>
        <v>522484.32</v>
      </c>
    </row>
    <row r="1067" customFormat="false" ht="15" hidden="false" customHeight="false" outlineLevel="0" collapsed="false">
      <c r="A1067" s="3" t="n">
        <v>1066</v>
      </c>
      <c r="B1067" s="3" t="n">
        <v>2</v>
      </c>
      <c r="C1067" s="3" t="s">
        <v>91</v>
      </c>
      <c r="D1067" s="3" t="s">
        <v>563</v>
      </c>
      <c r="E1067" s="3" t="n">
        <v>2839</v>
      </c>
      <c r="F1067" s="4" t="n">
        <v>59.16</v>
      </c>
      <c r="G1067" s="3" t="s">
        <v>8</v>
      </c>
      <c r="H1067" s="4" t="n">
        <f aca="false">ROUND(E1067*F1067,2)</f>
        <v>167955.24</v>
      </c>
    </row>
    <row r="1068" customFormat="false" ht="15" hidden="false" customHeight="false" outlineLevel="0" collapsed="false">
      <c r="A1068" s="3" t="n">
        <v>1067</v>
      </c>
      <c r="B1068" s="3" t="n">
        <v>11</v>
      </c>
      <c r="C1068" s="3" t="s">
        <v>91</v>
      </c>
      <c r="D1068" s="3" t="s">
        <v>562</v>
      </c>
      <c r="E1068" s="3" t="n">
        <v>3000</v>
      </c>
      <c r="F1068" s="4" t="n">
        <v>133.63</v>
      </c>
      <c r="G1068" s="3" t="s">
        <v>34</v>
      </c>
      <c r="H1068" s="4" t="n">
        <f aca="false">ROUND(E1068*F1068,2)</f>
        <v>400890</v>
      </c>
    </row>
    <row r="1069" customFormat="false" ht="15" hidden="false" customHeight="false" outlineLevel="0" collapsed="false">
      <c r="A1069" s="3" t="n">
        <v>1068</v>
      </c>
      <c r="B1069" s="3" t="n">
        <v>9</v>
      </c>
      <c r="C1069" s="3" t="s">
        <v>91</v>
      </c>
      <c r="D1069" s="3" t="s">
        <v>562</v>
      </c>
      <c r="E1069" s="3" t="n">
        <v>289</v>
      </c>
      <c r="F1069" s="4" t="n">
        <v>227.62</v>
      </c>
      <c r="G1069" s="3" t="s">
        <v>8</v>
      </c>
      <c r="H1069" s="4" t="n">
        <f aca="false">ROUND(E1069*F1069,2)</f>
        <v>65782.18</v>
      </c>
    </row>
    <row r="1070" customFormat="false" ht="15" hidden="false" customHeight="false" outlineLevel="0" collapsed="false">
      <c r="A1070" s="3" t="n">
        <v>1069</v>
      </c>
      <c r="B1070" s="3" t="n">
        <v>2</v>
      </c>
      <c r="C1070" s="3" t="s">
        <v>91</v>
      </c>
      <c r="D1070" s="3" t="s">
        <v>562</v>
      </c>
      <c r="E1070" s="3" t="n">
        <v>3266</v>
      </c>
      <c r="F1070" s="4" t="n">
        <v>59.02</v>
      </c>
      <c r="G1070" s="3" t="s">
        <v>8</v>
      </c>
      <c r="H1070" s="4" t="n">
        <f aca="false">ROUND(E1070*F1070,2)</f>
        <v>192759.32</v>
      </c>
    </row>
    <row r="1071" customFormat="false" ht="15" hidden="false" customHeight="false" outlineLevel="0" collapsed="false">
      <c r="A1071" s="3" t="n">
        <v>1070</v>
      </c>
      <c r="B1071" s="3" t="n">
        <v>7</v>
      </c>
      <c r="C1071" s="3" t="s">
        <v>91</v>
      </c>
      <c r="D1071" s="3" t="s">
        <v>562</v>
      </c>
      <c r="E1071" s="3" t="n">
        <v>1963</v>
      </c>
      <c r="F1071" s="4" t="n">
        <v>432.13</v>
      </c>
      <c r="G1071" s="3" t="s">
        <v>8</v>
      </c>
      <c r="H1071" s="4" t="n">
        <f aca="false">ROUND(E1071*F1071,2)</f>
        <v>848271.19</v>
      </c>
    </row>
    <row r="1072" customFormat="false" ht="15" hidden="false" customHeight="false" outlineLevel="0" collapsed="false">
      <c r="A1072" s="3" t="n">
        <v>1071</v>
      </c>
      <c r="B1072" s="3" t="n">
        <v>5</v>
      </c>
      <c r="C1072" s="3" t="s">
        <v>91</v>
      </c>
      <c r="D1072" s="3" t="s">
        <v>562</v>
      </c>
      <c r="E1072" s="3" t="n">
        <v>3889</v>
      </c>
      <c r="F1072" s="4" t="n">
        <v>358.46</v>
      </c>
      <c r="G1072" s="3" t="s">
        <v>8</v>
      </c>
      <c r="H1072" s="4" t="n">
        <f aca="false">ROUND(E1072*F1072,2)</f>
        <v>1394050.94</v>
      </c>
    </row>
    <row r="1073" customFormat="false" ht="15" hidden="false" customHeight="false" outlineLevel="0" collapsed="false">
      <c r="A1073" s="3" t="n">
        <v>1072</v>
      </c>
      <c r="B1073" s="3" t="n">
        <v>8</v>
      </c>
      <c r="C1073" s="3" t="s">
        <v>91</v>
      </c>
      <c r="D1073" s="3" t="s">
        <v>563</v>
      </c>
      <c r="E1073" s="3" t="n">
        <v>119</v>
      </c>
      <c r="F1073" s="4" t="n">
        <v>62.36</v>
      </c>
      <c r="G1073" s="3" t="s">
        <v>8</v>
      </c>
      <c r="H1073" s="4" t="n">
        <f aca="false">ROUND(E1073*F1073,2)</f>
        <v>7420.84</v>
      </c>
    </row>
    <row r="1074" customFormat="false" ht="15" hidden="false" customHeight="false" outlineLevel="0" collapsed="false">
      <c r="A1074" s="3" t="n">
        <v>1073</v>
      </c>
      <c r="B1074" s="3" t="n">
        <v>8</v>
      </c>
      <c r="C1074" s="3" t="s">
        <v>91</v>
      </c>
      <c r="D1074" s="3" t="s">
        <v>563</v>
      </c>
      <c r="E1074" s="3" t="n">
        <v>4907</v>
      </c>
      <c r="F1074" s="4" t="n">
        <v>62.68</v>
      </c>
      <c r="G1074" s="3" t="s">
        <v>8</v>
      </c>
      <c r="H1074" s="4" t="n">
        <f aca="false">ROUND(E1074*F1074,2)</f>
        <v>307570.76</v>
      </c>
    </row>
    <row r="1075" customFormat="false" ht="15" hidden="false" customHeight="false" outlineLevel="0" collapsed="false">
      <c r="A1075" s="3" t="n">
        <v>1074</v>
      </c>
      <c r="B1075" s="3" t="n">
        <v>8</v>
      </c>
      <c r="C1075" s="3" t="s">
        <v>91</v>
      </c>
      <c r="D1075" s="3" t="s">
        <v>562</v>
      </c>
      <c r="E1075" s="3" t="n">
        <v>3398</v>
      </c>
      <c r="F1075" s="4" t="n">
        <v>62.64</v>
      </c>
      <c r="G1075" s="3" t="s">
        <v>8</v>
      </c>
      <c r="H1075" s="4" t="n">
        <f aca="false">ROUND(E1075*F1075,2)</f>
        <v>212850.72</v>
      </c>
    </row>
    <row r="1076" customFormat="false" ht="15" hidden="false" customHeight="false" outlineLevel="0" collapsed="false">
      <c r="A1076" s="3" t="n">
        <v>1075</v>
      </c>
      <c r="B1076" s="3" t="n">
        <v>11</v>
      </c>
      <c r="C1076" s="3" t="s">
        <v>91</v>
      </c>
      <c r="D1076" s="3" t="s">
        <v>563</v>
      </c>
      <c r="E1076" s="3" t="n">
        <v>4357</v>
      </c>
      <c r="F1076" s="4" t="n">
        <v>133.49</v>
      </c>
      <c r="G1076" s="3" t="s">
        <v>34</v>
      </c>
      <c r="H1076" s="4" t="n">
        <f aca="false">ROUND(E1076*F1076,2)</f>
        <v>581615.93</v>
      </c>
    </row>
    <row r="1077" customFormat="false" ht="15" hidden="false" customHeight="false" outlineLevel="0" collapsed="false">
      <c r="A1077" s="3" t="n">
        <v>1076</v>
      </c>
      <c r="B1077" s="3" t="n">
        <v>1</v>
      </c>
      <c r="C1077" s="3" t="s">
        <v>91</v>
      </c>
      <c r="D1077" s="3" t="s">
        <v>563</v>
      </c>
      <c r="E1077" s="3" t="n">
        <v>258</v>
      </c>
      <c r="F1077" s="4" t="n">
        <v>369.35</v>
      </c>
      <c r="G1077" s="3" t="s">
        <v>8</v>
      </c>
      <c r="H1077" s="4" t="n">
        <f aca="false">ROUND(E1077*F1077,2)</f>
        <v>95292.3</v>
      </c>
    </row>
    <row r="1078" customFormat="false" ht="15" hidden="false" customHeight="false" outlineLevel="0" collapsed="false">
      <c r="A1078" s="3" t="n">
        <v>1077</v>
      </c>
      <c r="B1078" s="3" t="n">
        <v>2</v>
      </c>
      <c r="C1078" s="3" t="s">
        <v>91</v>
      </c>
      <c r="D1078" s="3" t="s">
        <v>563</v>
      </c>
      <c r="E1078" s="3" t="n">
        <v>3948</v>
      </c>
      <c r="F1078" s="4" t="n">
        <v>59.03</v>
      </c>
      <c r="G1078" s="3" t="s">
        <v>8</v>
      </c>
      <c r="H1078" s="4" t="n">
        <f aca="false">ROUND(E1078*F1078,2)</f>
        <v>233050.44</v>
      </c>
    </row>
    <row r="1079" customFormat="false" ht="15" hidden="false" customHeight="false" outlineLevel="0" collapsed="false">
      <c r="A1079" s="3" t="n">
        <v>1078</v>
      </c>
      <c r="B1079" s="3" t="n">
        <v>3</v>
      </c>
      <c r="C1079" s="3" t="s">
        <v>91</v>
      </c>
      <c r="D1079" s="3" t="s">
        <v>562</v>
      </c>
      <c r="E1079" s="3" t="n">
        <v>3649</v>
      </c>
      <c r="F1079" s="4" t="n">
        <v>114.33</v>
      </c>
      <c r="G1079" s="3" t="s">
        <v>8</v>
      </c>
      <c r="H1079" s="4" t="n">
        <f aca="false">ROUND(E1079*F1079,2)</f>
        <v>417190.17</v>
      </c>
    </row>
    <row r="1080" customFormat="false" ht="15" hidden="false" customHeight="false" outlineLevel="0" collapsed="false">
      <c r="A1080" s="3" t="n">
        <v>1079</v>
      </c>
      <c r="B1080" s="3" t="n">
        <v>4</v>
      </c>
      <c r="C1080" s="3" t="s">
        <v>91</v>
      </c>
      <c r="D1080" s="3" t="s">
        <v>563</v>
      </c>
      <c r="E1080" s="3" t="n">
        <v>4657</v>
      </c>
      <c r="F1080" s="4" t="n">
        <v>108.83</v>
      </c>
      <c r="G1080" s="3" t="s">
        <v>8</v>
      </c>
      <c r="H1080" s="4" t="n">
        <f aca="false">ROUND(E1080*F1080,2)</f>
        <v>506821.31</v>
      </c>
    </row>
    <row r="1081" customFormat="false" ht="15" hidden="false" customHeight="false" outlineLevel="0" collapsed="false">
      <c r="A1081" s="3" t="n">
        <v>1080</v>
      </c>
      <c r="B1081" s="3" t="n">
        <v>13</v>
      </c>
      <c r="C1081" s="3" t="s">
        <v>92</v>
      </c>
      <c r="D1081" s="3" t="s">
        <v>562</v>
      </c>
      <c r="E1081" s="3" t="n">
        <v>1515</v>
      </c>
      <c r="F1081" s="4" t="n">
        <v>54.62</v>
      </c>
      <c r="G1081" s="3" t="s">
        <v>41</v>
      </c>
      <c r="H1081" s="4" t="n">
        <f aca="false">ROUND(E1081*F1081,2)</f>
        <v>82749.3</v>
      </c>
    </row>
    <row r="1082" customFormat="false" ht="15" hidden="false" customHeight="false" outlineLevel="0" collapsed="false">
      <c r="A1082" s="3" t="n">
        <v>1081</v>
      </c>
      <c r="B1082" s="3" t="n">
        <v>11</v>
      </c>
      <c r="C1082" s="3" t="s">
        <v>92</v>
      </c>
      <c r="D1082" s="3" t="s">
        <v>562</v>
      </c>
      <c r="E1082" s="3" t="n">
        <v>2253</v>
      </c>
      <c r="F1082" s="4" t="n">
        <v>134.71</v>
      </c>
      <c r="G1082" s="3" t="s">
        <v>34</v>
      </c>
      <c r="H1082" s="4" t="n">
        <f aca="false">ROUND(E1082*F1082,2)</f>
        <v>303501.63</v>
      </c>
    </row>
    <row r="1083" customFormat="false" ht="15" hidden="false" customHeight="false" outlineLevel="0" collapsed="false">
      <c r="A1083" s="3" t="n">
        <v>1082</v>
      </c>
      <c r="B1083" s="3" t="n">
        <v>6</v>
      </c>
      <c r="C1083" s="3" t="s">
        <v>92</v>
      </c>
      <c r="D1083" s="3" t="s">
        <v>562</v>
      </c>
      <c r="E1083" s="3" t="n">
        <v>4872</v>
      </c>
      <c r="F1083" s="4" t="n">
        <v>251.48</v>
      </c>
      <c r="G1083" s="3" t="s">
        <v>8</v>
      </c>
      <c r="H1083" s="4" t="n">
        <f aca="false">ROUND(E1083*F1083,2)</f>
        <v>1225210.56</v>
      </c>
    </row>
    <row r="1084" customFormat="false" ht="15" hidden="false" customHeight="false" outlineLevel="0" collapsed="false">
      <c r="A1084" s="3" t="n">
        <v>1083</v>
      </c>
      <c r="B1084" s="3" t="n">
        <v>14</v>
      </c>
      <c r="C1084" s="3" t="s">
        <v>92</v>
      </c>
      <c r="D1084" s="3" t="s">
        <v>563</v>
      </c>
      <c r="E1084" s="3" t="n">
        <v>4843</v>
      </c>
      <c r="F1084" s="4" t="n">
        <v>103.48</v>
      </c>
      <c r="G1084" s="3" t="s">
        <v>41</v>
      </c>
      <c r="H1084" s="4" t="n">
        <f aca="false">ROUND(E1084*F1084,2)</f>
        <v>501153.64</v>
      </c>
    </row>
    <row r="1085" customFormat="false" ht="15" hidden="false" customHeight="false" outlineLevel="0" collapsed="false">
      <c r="A1085" s="3" t="n">
        <v>1084</v>
      </c>
      <c r="B1085" s="3" t="n">
        <v>3</v>
      </c>
      <c r="C1085" s="3" t="s">
        <v>92</v>
      </c>
      <c r="D1085" s="3" t="s">
        <v>562</v>
      </c>
      <c r="E1085" s="3" t="n">
        <v>1438</v>
      </c>
      <c r="F1085" s="4" t="n">
        <v>111.01</v>
      </c>
      <c r="G1085" s="3" t="s">
        <v>8</v>
      </c>
      <c r="H1085" s="4" t="n">
        <f aca="false">ROUND(E1085*F1085,2)</f>
        <v>159632.38</v>
      </c>
    </row>
    <row r="1086" customFormat="false" ht="15" hidden="false" customHeight="false" outlineLevel="0" collapsed="false">
      <c r="A1086" s="3" t="n">
        <v>1085</v>
      </c>
      <c r="B1086" s="3" t="n">
        <v>3</v>
      </c>
      <c r="C1086" s="3" t="s">
        <v>92</v>
      </c>
      <c r="D1086" s="3" t="s">
        <v>563</v>
      </c>
      <c r="E1086" s="3" t="n">
        <v>4201</v>
      </c>
      <c r="F1086" s="4" t="n">
        <v>111.26</v>
      </c>
      <c r="G1086" s="3" t="s">
        <v>8</v>
      </c>
      <c r="H1086" s="4" t="n">
        <f aca="false">ROUND(E1086*F1086,2)</f>
        <v>467403.26</v>
      </c>
    </row>
    <row r="1087" customFormat="false" ht="15" hidden="false" customHeight="false" outlineLevel="0" collapsed="false">
      <c r="A1087" s="3" t="n">
        <v>1086</v>
      </c>
      <c r="B1087" s="3" t="n">
        <v>14</v>
      </c>
      <c r="C1087" s="3" t="s">
        <v>92</v>
      </c>
      <c r="D1087" s="3" t="s">
        <v>562</v>
      </c>
      <c r="E1087" s="3" t="n">
        <v>2800</v>
      </c>
      <c r="F1087" s="4" t="n">
        <v>103.43</v>
      </c>
      <c r="G1087" s="3" t="s">
        <v>41</v>
      </c>
      <c r="H1087" s="4" t="n">
        <f aca="false">ROUND(E1087*F1087,2)</f>
        <v>289604</v>
      </c>
    </row>
    <row r="1088" customFormat="false" ht="15" hidden="false" customHeight="false" outlineLevel="0" collapsed="false">
      <c r="A1088" s="3" t="n">
        <v>1087</v>
      </c>
      <c r="B1088" s="3" t="n">
        <v>15</v>
      </c>
      <c r="C1088" s="3" t="s">
        <v>92</v>
      </c>
      <c r="D1088" s="3" t="s">
        <v>562</v>
      </c>
      <c r="E1088" s="3" t="n">
        <v>1903</v>
      </c>
      <c r="F1088" s="4" t="n">
        <v>270.37</v>
      </c>
      <c r="G1088" s="3" t="s">
        <v>46</v>
      </c>
      <c r="H1088" s="4" t="n">
        <f aca="false">ROUND(E1088*F1088,2)</f>
        <v>514514.11</v>
      </c>
    </row>
    <row r="1089" customFormat="false" ht="15" hidden="false" customHeight="false" outlineLevel="0" collapsed="false">
      <c r="A1089" s="3" t="n">
        <v>1088</v>
      </c>
      <c r="B1089" s="3" t="n">
        <v>14</v>
      </c>
      <c r="C1089" s="3" t="s">
        <v>92</v>
      </c>
      <c r="D1089" s="3" t="s">
        <v>563</v>
      </c>
      <c r="E1089" s="3" t="n">
        <v>4092</v>
      </c>
      <c r="F1089" s="4" t="n">
        <v>103.5</v>
      </c>
      <c r="G1089" s="3" t="s">
        <v>41</v>
      </c>
      <c r="H1089" s="4" t="n">
        <f aca="false">ROUND(E1089*F1089,2)</f>
        <v>423522</v>
      </c>
    </row>
    <row r="1090" customFormat="false" ht="15" hidden="false" customHeight="false" outlineLevel="0" collapsed="false">
      <c r="A1090" s="3" t="n">
        <v>1089</v>
      </c>
      <c r="B1090" s="3" t="n">
        <v>2</v>
      </c>
      <c r="C1090" s="3" t="s">
        <v>92</v>
      </c>
      <c r="D1090" s="3" t="s">
        <v>563</v>
      </c>
      <c r="E1090" s="3" t="n">
        <v>3169</v>
      </c>
      <c r="F1090" s="4" t="n">
        <v>59.36</v>
      </c>
      <c r="G1090" s="3" t="s">
        <v>8</v>
      </c>
      <c r="H1090" s="4" t="n">
        <f aca="false">ROUND(E1090*F1090,2)</f>
        <v>188111.84</v>
      </c>
    </row>
    <row r="1091" customFormat="false" ht="15" hidden="false" customHeight="false" outlineLevel="0" collapsed="false">
      <c r="A1091" s="3" t="n">
        <v>1090</v>
      </c>
      <c r="B1091" s="3" t="n">
        <v>2</v>
      </c>
      <c r="C1091" s="3" t="s">
        <v>92</v>
      </c>
      <c r="D1091" s="3" t="s">
        <v>563</v>
      </c>
      <c r="E1091" s="3" t="n">
        <v>644</v>
      </c>
      <c r="F1091" s="4" t="n">
        <v>59.48</v>
      </c>
      <c r="G1091" s="3" t="s">
        <v>8</v>
      </c>
      <c r="H1091" s="4" t="n">
        <f aca="false">ROUND(E1091*F1091,2)</f>
        <v>38305.12</v>
      </c>
    </row>
    <row r="1092" customFormat="false" ht="15" hidden="false" customHeight="false" outlineLevel="0" collapsed="false">
      <c r="A1092" s="3" t="n">
        <v>1091</v>
      </c>
      <c r="B1092" s="3" t="n">
        <v>9</v>
      </c>
      <c r="C1092" s="3" t="s">
        <v>92</v>
      </c>
      <c r="D1092" s="3" t="s">
        <v>562</v>
      </c>
      <c r="E1092" s="3" t="n">
        <v>2101</v>
      </c>
      <c r="F1092" s="4" t="n">
        <v>228.37</v>
      </c>
      <c r="G1092" s="3" t="s">
        <v>8</v>
      </c>
      <c r="H1092" s="4" t="n">
        <f aca="false">ROUND(E1092*F1092,2)</f>
        <v>479805.37</v>
      </c>
    </row>
    <row r="1093" customFormat="false" ht="15" hidden="false" customHeight="false" outlineLevel="0" collapsed="false">
      <c r="A1093" s="3" t="n">
        <v>1092</v>
      </c>
      <c r="B1093" s="3" t="n">
        <v>2</v>
      </c>
      <c r="C1093" s="3" t="s">
        <v>92</v>
      </c>
      <c r="D1093" s="3" t="s">
        <v>562</v>
      </c>
      <c r="E1093" s="3" t="n">
        <v>314</v>
      </c>
      <c r="F1093" s="4" t="n">
        <v>59.53</v>
      </c>
      <c r="G1093" s="3" t="s">
        <v>8</v>
      </c>
      <c r="H1093" s="4" t="n">
        <f aca="false">ROUND(E1093*F1093,2)</f>
        <v>18692.42</v>
      </c>
    </row>
    <row r="1094" customFormat="false" ht="15" hidden="false" customHeight="false" outlineLevel="0" collapsed="false">
      <c r="A1094" s="3" t="n">
        <v>1093</v>
      </c>
      <c r="B1094" s="3" t="n">
        <v>4</v>
      </c>
      <c r="C1094" s="3" t="s">
        <v>92</v>
      </c>
      <c r="D1094" s="3" t="s">
        <v>563</v>
      </c>
      <c r="E1094" s="3" t="n">
        <v>1059</v>
      </c>
      <c r="F1094" s="4" t="n">
        <v>107.34</v>
      </c>
      <c r="G1094" s="3" t="s">
        <v>8</v>
      </c>
      <c r="H1094" s="4" t="n">
        <f aca="false">ROUND(E1094*F1094,2)</f>
        <v>113673.06</v>
      </c>
    </row>
    <row r="1095" customFormat="false" ht="15" hidden="false" customHeight="false" outlineLevel="0" collapsed="false">
      <c r="A1095" s="3" t="n">
        <v>1094</v>
      </c>
      <c r="B1095" s="3" t="n">
        <v>8</v>
      </c>
      <c r="C1095" s="3" t="s">
        <v>92</v>
      </c>
      <c r="D1095" s="3" t="s">
        <v>563</v>
      </c>
      <c r="E1095" s="3" t="n">
        <v>4137</v>
      </c>
      <c r="F1095" s="4" t="n">
        <v>61.86</v>
      </c>
      <c r="G1095" s="3" t="s">
        <v>8</v>
      </c>
      <c r="H1095" s="4" t="n">
        <f aca="false">ROUND(E1095*F1095,2)</f>
        <v>255914.82</v>
      </c>
    </row>
    <row r="1096" customFormat="false" ht="15" hidden="false" customHeight="false" outlineLevel="0" collapsed="false">
      <c r="A1096" s="3" t="n">
        <v>1095</v>
      </c>
      <c r="B1096" s="3" t="n">
        <v>3</v>
      </c>
      <c r="C1096" s="3" t="s">
        <v>92</v>
      </c>
      <c r="D1096" s="3" t="s">
        <v>562</v>
      </c>
      <c r="E1096" s="3" t="n">
        <v>3685</v>
      </c>
      <c r="F1096" s="4" t="n">
        <v>111.35</v>
      </c>
      <c r="G1096" s="3" t="s">
        <v>8</v>
      </c>
      <c r="H1096" s="4" t="n">
        <f aca="false">ROUND(E1096*F1096,2)</f>
        <v>410324.75</v>
      </c>
    </row>
    <row r="1097" customFormat="false" ht="15" hidden="false" customHeight="false" outlineLevel="0" collapsed="false">
      <c r="A1097" s="3" t="n">
        <v>1096</v>
      </c>
      <c r="B1097" s="3" t="n">
        <v>9</v>
      </c>
      <c r="C1097" s="3" t="s">
        <v>92</v>
      </c>
      <c r="D1097" s="3" t="s">
        <v>563</v>
      </c>
      <c r="E1097" s="3" t="n">
        <v>585</v>
      </c>
      <c r="F1097" s="4" t="n">
        <v>228.62</v>
      </c>
      <c r="G1097" s="3" t="s">
        <v>8</v>
      </c>
      <c r="H1097" s="4" t="n">
        <f aca="false">ROUND(E1097*F1097,2)</f>
        <v>133742.7</v>
      </c>
    </row>
    <row r="1098" customFormat="false" ht="15" hidden="false" customHeight="false" outlineLevel="0" collapsed="false">
      <c r="A1098" s="3" t="n">
        <v>1097</v>
      </c>
      <c r="B1098" s="3" t="n">
        <v>4</v>
      </c>
      <c r="C1098" s="3" t="s">
        <v>92</v>
      </c>
      <c r="D1098" s="3" t="s">
        <v>562</v>
      </c>
      <c r="E1098" s="3" t="n">
        <v>3713</v>
      </c>
      <c r="F1098" s="4" t="n">
        <v>107.45</v>
      </c>
      <c r="G1098" s="3" t="s">
        <v>8</v>
      </c>
      <c r="H1098" s="4" t="n">
        <f aca="false">ROUND(E1098*F1098,2)</f>
        <v>398961.85</v>
      </c>
    </row>
    <row r="1099" customFormat="false" ht="15" hidden="false" customHeight="false" outlineLevel="0" collapsed="false">
      <c r="A1099" s="3" t="n">
        <v>1098</v>
      </c>
      <c r="B1099" s="3" t="n">
        <v>7</v>
      </c>
      <c r="C1099" s="3" t="s">
        <v>92</v>
      </c>
      <c r="D1099" s="3" t="s">
        <v>562</v>
      </c>
      <c r="E1099" s="3" t="n">
        <v>3417</v>
      </c>
      <c r="F1099" s="4" t="n">
        <v>430.92</v>
      </c>
      <c r="G1099" s="3" t="s">
        <v>8</v>
      </c>
      <c r="H1099" s="4" t="n">
        <f aca="false">ROUND(E1099*F1099,2)</f>
        <v>1472453.64</v>
      </c>
    </row>
    <row r="1100" customFormat="false" ht="15" hidden="false" customHeight="false" outlineLevel="0" collapsed="false">
      <c r="A1100" s="3" t="n">
        <v>1099</v>
      </c>
      <c r="B1100" s="3" t="n">
        <v>4</v>
      </c>
      <c r="C1100" s="3" t="s">
        <v>92</v>
      </c>
      <c r="D1100" s="3" t="s">
        <v>563</v>
      </c>
      <c r="E1100" s="3" t="n">
        <v>552</v>
      </c>
      <c r="F1100" s="4" t="n">
        <v>107.61</v>
      </c>
      <c r="G1100" s="3" t="s">
        <v>8</v>
      </c>
      <c r="H1100" s="4" t="n">
        <f aca="false">ROUND(E1100*F1100,2)</f>
        <v>59400.72</v>
      </c>
    </row>
    <row r="1101" customFormat="false" ht="15" hidden="false" customHeight="false" outlineLevel="0" collapsed="false">
      <c r="A1101" s="3" t="n">
        <v>1100</v>
      </c>
      <c r="B1101" s="3" t="n">
        <v>7</v>
      </c>
      <c r="C1101" s="3" t="s">
        <v>92</v>
      </c>
      <c r="D1101" s="3" t="s">
        <v>562</v>
      </c>
      <c r="E1101" s="3" t="n">
        <v>3505</v>
      </c>
      <c r="F1101" s="4" t="n">
        <v>429.34</v>
      </c>
      <c r="G1101" s="3" t="s">
        <v>8</v>
      </c>
      <c r="H1101" s="4" t="n">
        <f aca="false">ROUND(E1101*F1101,2)</f>
        <v>1504836.7</v>
      </c>
    </row>
    <row r="1102" customFormat="false" ht="15" hidden="false" customHeight="false" outlineLevel="0" collapsed="false">
      <c r="A1102" s="3" t="n">
        <v>1101</v>
      </c>
      <c r="B1102" s="3" t="n">
        <v>5</v>
      </c>
      <c r="C1102" s="3" t="s">
        <v>93</v>
      </c>
      <c r="D1102" s="3" t="s">
        <v>562</v>
      </c>
      <c r="E1102" s="3" t="n">
        <v>3392</v>
      </c>
      <c r="F1102" s="4" t="n">
        <v>359.13</v>
      </c>
      <c r="G1102" s="3" t="s">
        <v>8</v>
      </c>
      <c r="H1102" s="4" t="n">
        <f aca="false">ROUND(E1102*F1102,2)</f>
        <v>1218168.96</v>
      </c>
    </row>
    <row r="1103" customFormat="false" ht="15" hidden="false" customHeight="false" outlineLevel="0" collapsed="false">
      <c r="A1103" s="3" t="n">
        <v>1102</v>
      </c>
      <c r="B1103" s="3" t="n">
        <v>5</v>
      </c>
      <c r="C1103" s="3" t="s">
        <v>93</v>
      </c>
      <c r="D1103" s="3" t="s">
        <v>562</v>
      </c>
      <c r="E1103" s="3" t="n">
        <v>3411</v>
      </c>
      <c r="F1103" s="4" t="n">
        <v>358.72</v>
      </c>
      <c r="G1103" s="3" t="s">
        <v>8</v>
      </c>
      <c r="H1103" s="4" t="n">
        <f aca="false">ROUND(E1103*F1103,2)</f>
        <v>1223593.92</v>
      </c>
    </row>
    <row r="1104" customFormat="false" ht="15" hidden="false" customHeight="false" outlineLevel="0" collapsed="false">
      <c r="A1104" s="3" t="n">
        <v>1103</v>
      </c>
      <c r="B1104" s="3" t="n">
        <v>12</v>
      </c>
      <c r="C1104" s="3" t="s">
        <v>93</v>
      </c>
      <c r="D1104" s="3" t="s">
        <v>562</v>
      </c>
      <c r="E1104" s="3" t="n">
        <v>2030</v>
      </c>
      <c r="F1104" s="4" t="n">
        <v>227.57</v>
      </c>
      <c r="G1104" s="3" t="s">
        <v>38</v>
      </c>
      <c r="H1104" s="4" t="n">
        <f aca="false">ROUND(E1104*F1104,2)</f>
        <v>461967.1</v>
      </c>
    </row>
    <row r="1105" customFormat="false" ht="15" hidden="false" customHeight="false" outlineLevel="0" collapsed="false">
      <c r="A1105" s="3" t="n">
        <v>1104</v>
      </c>
      <c r="B1105" s="3" t="n">
        <v>14</v>
      </c>
      <c r="C1105" s="3" t="s">
        <v>93</v>
      </c>
      <c r="D1105" s="3" t="s">
        <v>563</v>
      </c>
      <c r="E1105" s="3" t="n">
        <v>3421</v>
      </c>
      <c r="F1105" s="4" t="n">
        <v>98.68</v>
      </c>
      <c r="G1105" s="3" t="s">
        <v>41</v>
      </c>
      <c r="H1105" s="4" t="n">
        <f aca="false">ROUND(E1105*F1105,2)</f>
        <v>337584.28</v>
      </c>
    </row>
    <row r="1106" customFormat="false" ht="15" hidden="false" customHeight="false" outlineLevel="0" collapsed="false">
      <c r="A1106" s="3" t="n">
        <v>1105</v>
      </c>
      <c r="B1106" s="3" t="n">
        <v>15</v>
      </c>
      <c r="C1106" s="3" t="s">
        <v>93</v>
      </c>
      <c r="D1106" s="3" t="s">
        <v>563</v>
      </c>
      <c r="E1106" s="3" t="n">
        <v>2906</v>
      </c>
      <c r="F1106" s="4" t="n">
        <v>270.02</v>
      </c>
      <c r="G1106" s="3" t="s">
        <v>46</v>
      </c>
      <c r="H1106" s="4" t="n">
        <f aca="false">ROUND(E1106*F1106,2)</f>
        <v>784678.12</v>
      </c>
    </row>
    <row r="1107" customFormat="false" ht="15" hidden="false" customHeight="false" outlineLevel="0" collapsed="false">
      <c r="A1107" s="3" t="n">
        <v>1106</v>
      </c>
      <c r="B1107" s="3" t="n">
        <v>8</v>
      </c>
      <c r="C1107" s="3" t="s">
        <v>93</v>
      </c>
      <c r="D1107" s="3" t="s">
        <v>563</v>
      </c>
      <c r="E1107" s="3" t="n">
        <v>3955</v>
      </c>
      <c r="F1107" s="4" t="n">
        <v>62.38</v>
      </c>
      <c r="G1107" s="3" t="s">
        <v>8</v>
      </c>
      <c r="H1107" s="4" t="n">
        <f aca="false">ROUND(E1107*F1107,2)</f>
        <v>246712.9</v>
      </c>
    </row>
    <row r="1108" customFormat="false" ht="15" hidden="false" customHeight="false" outlineLevel="0" collapsed="false">
      <c r="A1108" s="3" t="n">
        <v>1107</v>
      </c>
      <c r="B1108" s="3" t="n">
        <v>15</v>
      </c>
      <c r="C1108" s="3" t="s">
        <v>93</v>
      </c>
      <c r="D1108" s="3" t="s">
        <v>563</v>
      </c>
      <c r="E1108" s="3" t="n">
        <v>4620</v>
      </c>
      <c r="F1108" s="4" t="n">
        <v>269.88</v>
      </c>
      <c r="G1108" s="3" t="s">
        <v>46</v>
      </c>
      <c r="H1108" s="4" t="n">
        <f aca="false">ROUND(E1108*F1108,2)</f>
        <v>1246845.6</v>
      </c>
    </row>
    <row r="1109" customFormat="false" ht="15" hidden="false" customHeight="false" outlineLevel="0" collapsed="false">
      <c r="A1109" s="3" t="n">
        <v>1108</v>
      </c>
      <c r="B1109" s="3" t="n">
        <v>10</v>
      </c>
      <c r="C1109" s="3" t="s">
        <v>93</v>
      </c>
      <c r="D1109" s="3" t="s">
        <v>563</v>
      </c>
      <c r="E1109" s="3" t="n">
        <v>2788</v>
      </c>
      <c r="F1109" s="4" t="n">
        <v>51.19</v>
      </c>
      <c r="G1109" s="3" t="s">
        <v>8</v>
      </c>
      <c r="H1109" s="4" t="n">
        <f aca="false">ROUND(E1109*F1109,2)</f>
        <v>142717.72</v>
      </c>
    </row>
    <row r="1110" customFormat="false" ht="15" hidden="false" customHeight="false" outlineLevel="0" collapsed="false">
      <c r="A1110" s="3" t="n">
        <v>1109</v>
      </c>
      <c r="B1110" s="3" t="n">
        <v>7</v>
      </c>
      <c r="C1110" s="3" t="s">
        <v>93</v>
      </c>
      <c r="D1110" s="3" t="s">
        <v>562</v>
      </c>
      <c r="E1110" s="3" t="n">
        <v>4398</v>
      </c>
      <c r="F1110" s="4" t="n">
        <v>426.59</v>
      </c>
      <c r="G1110" s="3" t="s">
        <v>8</v>
      </c>
      <c r="H1110" s="4" t="n">
        <f aca="false">ROUND(E1110*F1110,2)</f>
        <v>1876142.82</v>
      </c>
    </row>
    <row r="1111" customFormat="false" ht="15" hidden="false" customHeight="false" outlineLevel="0" collapsed="false">
      <c r="A1111" s="3" t="n">
        <v>1110</v>
      </c>
      <c r="B1111" s="3" t="n">
        <v>15</v>
      </c>
      <c r="C1111" s="3" t="s">
        <v>93</v>
      </c>
      <c r="D1111" s="3" t="s">
        <v>562</v>
      </c>
      <c r="E1111" s="3" t="n">
        <v>3612</v>
      </c>
      <c r="F1111" s="4" t="n">
        <v>270.13</v>
      </c>
      <c r="G1111" s="3" t="s">
        <v>46</v>
      </c>
      <c r="H1111" s="4" t="n">
        <f aca="false">ROUND(E1111*F1111,2)</f>
        <v>975709.56</v>
      </c>
    </row>
    <row r="1112" customFormat="false" ht="15" hidden="false" customHeight="false" outlineLevel="0" collapsed="false">
      <c r="A1112" s="3" t="n">
        <v>1111</v>
      </c>
      <c r="B1112" s="3" t="n">
        <v>9</v>
      </c>
      <c r="C1112" s="3" t="s">
        <v>93</v>
      </c>
      <c r="D1112" s="3" t="s">
        <v>562</v>
      </c>
      <c r="E1112" s="3" t="n">
        <v>1567</v>
      </c>
      <c r="F1112" s="4" t="n">
        <v>232.68</v>
      </c>
      <c r="G1112" s="3" t="s">
        <v>8</v>
      </c>
      <c r="H1112" s="4" t="n">
        <f aca="false">ROUND(E1112*F1112,2)</f>
        <v>364609.56</v>
      </c>
    </row>
    <row r="1113" customFormat="false" ht="15" hidden="false" customHeight="false" outlineLevel="0" collapsed="false">
      <c r="A1113" s="3" t="n">
        <v>1112</v>
      </c>
      <c r="B1113" s="3" t="n">
        <v>15</v>
      </c>
      <c r="C1113" s="3" t="s">
        <v>93</v>
      </c>
      <c r="D1113" s="3" t="s">
        <v>563</v>
      </c>
      <c r="E1113" s="3" t="n">
        <v>317</v>
      </c>
      <c r="F1113" s="4" t="n">
        <v>270.12</v>
      </c>
      <c r="G1113" s="3" t="s">
        <v>46</v>
      </c>
      <c r="H1113" s="4" t="n">
        <f aca="false">ROUND(E1113*F1113,2)</f>
        <v>85628.04</v>
      </c>
    </row>
    <row r="1114" customFormat="false" ht="15" hidden="false" customHeight="false" outlineLevel="0" collapsed="false">
      <c r="A1114" s="3" t="n">
        <v>1113</v>
      </c>
      <c r="B1114" s="3" t="n">
        <v>5</v>
      </c>
      <c r="C1114" s="3" t="s">
        <v>93</v>
      </c>
      <c r="D1114" s="3" t="s">
        <v>563</v>
      </c>
      <c r="E1114" s="3" t="n">
        <v>2667</v>
      </c>
      <c r="F1114" s="4" t="n">
        <v>357.86</v>
      </c>
      <c r="G1114" s="3" t="s">
        <v>8</v>
      </c>
      <c r="H1114" s="4" t="n">
        <f aca="false">ROUND(E1114*F1114,2)</f>
        <v>954412.62</v>
      </c>
    </row>
    <row r="1115" customFormat="false" ht="15" hidden="false" customHeight="false" outlineLevel="0" collapsed="false">
      <c r="A1115" s="3" t="n">
        <v>1114</v>
      </c>
      <c r="B1115" s="3" t="n">
        <v>6</v>
      </c>
      <c r="C1115" s="3" t="s">
        <v>93</v>
      </c>
      <c r="D1115" s="3" t="s">
        <v>563</v>
      </c>
      <c r="E1115" s="3" t="n">
        <v>4077</v>
      </c>
      <c r="F1115" s="4" t="n">
        <v>243.1</v>
      </c>
      <c r="G1115" s="3" t="s">
        <v>8</v>
      </c>
      <c r="H1115" s="4" t="n">
        <f aca="false">ROUND(E1115*F1115,2)</f>
        <v>991118.7</v>
      </c>
    </row>
    <row r="1116" customFormat="false" ht="15" hidden="false" customHeight="false" outlineLevel="0" collapsed="false">
      <c r="A1116" s="3" t="n">
        <v>1115</v>
      </c>
      <c r="B1116" s="3" t="n">
        <v>3</v>
      </c>
      <c r="C1116" s="3" t="s">
        <v>93</v>
      </c>
      <c r="D1116" s="3" t="s">
        <v>562</v>
      </c>
      <c r="E1116" s="3" t="n">
        <v>3937</v>
      </c>
      <c r="F1116" s="4" t="n">
        <v>112.58</v>
      </c>
      <c r="G1116" s="3" t="s">
        <v>8</v>
      </c>
      <c r="H1116" s="4" t="n">
        <f aca="false">ROUND(E1116*F1116,2)</f>
        <v>443227.46</v>
      </c>
    </row>
    <row r="1117" customFormat="false" ht="15" hidden="false" customHeight="false" outlineLevel="0" collapsed="false">
      <c r="A1117" s="3" t="n">
        <v>1116</v>
      </c>
      <c r="B1117" s="3" t="n">
        <v>3</v>
      </c>
      <c r="C1117" s="3" t="s">
        <v>93</v>
      </c>
      <c r="D1117" s="3" t="s">
        <v>563</v>
      </c>
      <c r="E1117" s="3" t="n">
        <v>4824</v>
      </c>
      <c r="F1117" s="4" t="n">
        <v>112.41</v>
      </c>
      <c r="G1117" s="3" t="s">
        <v>8</v>
      </c>
      <c r="H1117" s="4" t="n">
        <f aca="false">ROUND(E1117*F1117,2)</f>
        <v>542265.84</v>
      </c>
    </row>
    <row r="1118" customFormat="false" ht="15" hidden="false" customHeight="false" outlineLevel="0" collapsed="false">
      <c r="A1118" s="3" t="n">
        <v>1117</v>
      </c>
      <c r="B1118" s="3" t="n">
        <v>15</v>
      </c>
      <c r="C1118" s="3" t="s">
        <v>93</v>
      </c>
      <c r="D1118" s="3" t="s">
        <v>562</v>
      </c>
      <c r="E1118" s="3" t="n">
        <v>3270</v>
      </c>
      <c r="F1118" s="4" t="n">
        <v>270.89</v>
      </c>
      <c r="G1118" s="3" t="s">
        <v>46</v>
      </c>
      <c r="H1118" s="4" t="n">
        <f aca="false">ROUND(E1118*F1118,2)</f>
        <v>885810.3</v>
      </c>
    </row>
    <row r="1119" customFormat="false" ht="15" hidden="false" customHeight="false" outlineLevel="0" collapsed="false">
      <c r="A1119" s="3" t="n">
        <v>1118</v>
      </c>
      <c r="B1119" s="3" t="n">
        <v>12</v>
      </c>
      <c r="C1119" s="3" t="s">
        <v>93</v>
      </c>
      <c r="D1119" s="3" t="s">
        <v>562</v>
      </c>
      <c r="E1119" s="3" t="n">
        <v>1928</v>
      </c>
      <c r="F1119" s="4" t="n">
        <v>227.52</v>
      </c>
      <c r="G1119" s="3" t="s">
        <v>38</v>
      </c>
      <c r="H1119" s="4" t="n">
        <f aca="false">ROUND(E1119*F1119,2)</f>
        <v>438658.56</v>
      </c>
    </row>
    <row r="1120" customFormat="false" ht="15" hidden="false" customHeight="false" outlineLevel="0" collapsed="false">
      <c r="A1120" s="3" t="n">
        <v>1119</v>
      </c>
      <c r="B1120" s="3" t="n">
        <v>7</v>
      </c>
      <c r="C1120" s="3" t="s">
        <v>93</v>
      </c>
      <c r="D1120" s="3" t="s">
        <v>562</v>
      </c>
      <c r="E1120" s="3" t="n">
        <v>1335</v>
      </c>
      <c r="F1120" s="4" t="n">
        <v>425.61</v>
      </c>
      <c r="G1120" s="3" t="s">
        <v>8</v>
      </c>
      <c r="H1120" s="4" t="n">
        <f aca="false">ROUND(E1120*F1120,2)</f>
        <v>568189.35</v>
      </c>
    </row>
    <row r="1121" customFormat="false" ht="15" hidden="false" customHeight="false" outlineLevel="0" collapsed="false">
      <c r="A1121" s="3" t="n">
        <v>1120</v>
      </c>
      <c r="B1121" s="3" t="n">
        <v>1</v>
      </c>
      <c r="C1121" s="3" t="s">
        <v>93</v>
      </c>
      <c r="D1121" s="3" t="s">
        <v>562</v>
      </c>
      <c r="E1121" s="3" t="n">
        <v>4170</v>
      </c>
      <c r="F1121" s="4" t="n">
        <v>365.3</v>
      </c>
      <c r="G1121" s="3" t="s">
        <v>8</v>
      </c>
      <c r="H1121" s="4" t="n">
        <f aca="false">ROUND(E1121*F1121,2)</f>
        <v>1523301</v>
      </c>
    </row>
    <row r="1122" customFormat="false" ht="15" hidden="false" customHeight="false" outlineLevel="0" collapsed="false">
      <c r="A1122" s="3" t="n">
        <v>1121</v>
      </c>
      <c r="B1122" s="3" t="n">
        <v>12</v>
      </c>
      <c r="C1122" s="3" t="s">
        <v>93</v>
      </c>
      <c r="D1122" s="3" t="s">
        <v>562</v>
      </c>
      <c r="E1122" s="3" t="n">
        <v>2500</v>
      </c>
      <c r="F1122" s="4" t="n">
        <v>227.21</v>
      </c>
      <c r="G1122" s="3" t="s">
        <v>38</v>
      </c>
      <c r="H1122" s="4" t="n">
        <f aca="false">ROUND(E1122*F1122,2)</f>
        <v>568025</v>
      </c>
    </row>
    <row r="1123" customFormat="false" ht="15" hidden="false" customHeight="false" outlineLevel="0" collapsed="false">
      <c r="A1123" s="3" t="n">
        <v>1122</v>
      </c>
      <c r="B1123" s="3" t="n">
        <v>5</v>
      </c>
      <c r="C1123" s="3" t="s">
        <v>93</v>
      </c>
      <c r="D1123" s="3" t="s">
        <v>562</v>
      </c>
      <c r="E1123" s="3" t="n">
        <v>1294</v>
      </c>
      <c r="F1123" s="4" t="n">
        <v>358.79</v>
      </c>
      <c r="G1123" s="3" t="s">
        <v>8</v>
      </c>
      <c r="H1123" s="4" t="n">
        <f aca="false">ROUND(E1123*F1123,2)</f>
        <v>464274.26</v>
      </c>
    </row>
    <row r="1124" customFormat="false" ht="15" hidden="false" customHeight="false" outlineLevel="0" collapsed="false">
      <c r="A1124" s="3" t="n">
        <v>1123</v>
      </c>
      <c r="B1124" s="3" t="n">
        <v>15</v>
      </c>
      <c r="C1124" s="3" t="s">
        <v>93</v>
      </c>
      <c r="D1124" s="3" t="s">
        <v>562</v>
      </c>
      <c r="E1124" s="3" t="n">
        <v>4208</v>
      </c>
      <c r="F1124" s="4" t="n">
        <v>270.85</v>
      </c>
      <c r="G1124" s="3" t="s">
        <v>46</v>
      </c>
      <c r="H1124" s="4" t="n">
        <f aca="false">ROUND(E1124*F1124,2)</f>
        <v>1139736.8</v>
      </c>
    </row>
    <row r="1125" customFormat="false" ht="15" hidden="false" customHeight="false" outlineLevel="0" collapsed="false">
      <c r="A1125" s="3" t="n">
        <v>1124</v>
      </c>
      <c r="B1125" s="3" t="n">
        <v>6</v>
      </c>
      <c r="C1125" s="3" t="s">
        <v>93</v>
      </c>
      <c r="D1125" s="3" t="s">
        <v>563</v>
      </c>
      <c r="E1125" s="3" t="n">
        <v>994</v>
      </c>
      <c r="F1125" s="4" t="n">
        <v>242.19</v>
      </c>
      <c r="G1125" s="3" t="s">
        <v>8</v>
      </c>
      <c r="H1125" s="4" t="n">
        <f aca="false">ROUND(E1125*F1125,2)</f>
        <v>240736.86</v>
      </c>
    </row>
    <row r="1126" customFormat="false" ht="15" hidden="false" customHeight="false" outlineLevel="0" collapsed="false">
      <c r="A1126" s="3" t="n">
        <v>1125</v>
      </c>
      <c r="B1126" s="3" t="n">
        <v>7</v>
      </c>
      <c r="C1126" s="3" t="s">
        <v>93</v>
      </c>
      <c r="D1126" s="3" t="s">
        <v>562</v>
      </c>
      <c r="E1126" s="3" t="n">
        <v>4872</v>
      </c>
      <c r="F1126" s="4" t="n">
        <v>425.28</v>
      </c>
      <c r="G1126" s="3" t="s">
        <v>8</v>
      </c>
      <c r="H1126" s="4" t="n">
        <f aca="false">ROUND(E1126*F1126,2)</f>
        <v>2071964.16</v>
      </c>
    </row>
    <row r="1127" customFormat="false" ht="15" hidden="false" customHeight="false" outlineLevel="0" collapsed="false">
      <c r="A1127" s="3" t="n">
        <v>1126</v>
      </c>
      <c r="B1127" s="3" t="n">
        <v>1</v>
      </c>
      <c r="C1127" s="3" t="s">
        <v>93</v>
      </c>
      <c r="D1127" s="3" t="s">
        <v>563</v>
      </c>
      <c r="E1127" s="3" t="n">
        <v>4125</v>
      </c>
      <c r="F1127" s="4" t="n">
        <v>363.58</v>
      </c>
      <c r="G1127" s="3" t="s">
        <v>8</v>
      </c>
      <c r="H1127" s="4" t="n">
        <f aca="false">ROUND(E1127*F1127,2)</f>
        <v>1499767.5</v>
      </c>
    </row>
    <row r="1128" customFormat="false" ht="15" hidden="false" customHeight="false" outlineLevel="0" collapsed="false">
      <c r="A1128" s="3" t="n">
        <v>1127</v>
      </c>
      <c r="B1128" s="3" t="n">
        <v>13</v>
      </c>
      <c r="C1128" s="3" t="s">
        <v>93</v>
      </c>
      <c r="D1128" s="3" t="s">
        <v>562</v>
      </c>
      <c r="E1128" s="3" t="n">
        <v>665</v>
      </c>
      <c r="F1128" s="4" t="n">
        <v>54.19</v>
      </c>
      <c r="G1128" s="3" t="s">
        <v>41</v>
      </c>
      <c r="H1128" s="4" t="n">
        <f aca="false">ROUND(E1128*F1128,2)</f>
        <v>36036.35</v>
      </c>
    </row>
    <row r="1129" customFormat="false" ht="15" hidden="false" customHeight="false" outlineLevel="0" collapsed="false">
      <c r="A1129" s="3" t="n">
        <v>1128</v>
      </c>
      <c r="B1129" s="3" t="n">
        <v>10</v>
      </c>
      <c r="C1129" s="3" t="s">
        <v>93</v>
      </c>
      <c r="D1129" s="3" t="s">
        <v>563</v>
      </c>
      <c r="E1129" s="3" t="n">
        <v>274</v>
      </c>
      <c r="F1129" s="4" t="n">
        <v>51.09</v>
      </c>
      <c r="G1129" s="3" t="s">
        <v>8</v>
      </c>
      <c r="H1129" s="4" t="n">
        <f aca="false">ROUND(E1129*F1129,2)</f>
        <v>13998.66</v>
      </c>
    </row>
    <row r="1130" customFormat="false" ht="15" hidden="false" customHeight="false" outlineLevel="0" collapsed="false">
      <c r="A1130" s="3" t="n">
        <v>1129</v>
      </c>
      <c r="B1130" s="3" t="n">
        <v>8</v>
      </c>
      <c r="C1130" s="3" t="s">
        <v>93</v>
      </c>
      <c r="D1130" s="3" t="s">
        <v>563</v>
      </c>
      <c r="E1130" s="3" t="n">
        <v>4827</v>
      </c>
      <c r="F1130" s="4" t="n">
        <v>62.22</v>
      </c>
      <c r="G1130" s="3" t="s">
        <v>8</v>
      </c>
      <c r="H1130" s="4" t="n">
        <f aca="false">ROUND(E1130*F1130,2)</f>
        <v>300335.94</v>
      </c>
    </row>
    <row r="1131" customFormat="false" ht="15" hidden="false" customHeight="false" outlineLevel="0" collapsed="false">
      <c r="A1131" s="3" t="n">
        <v>1130</v>
      </c>
      <c r="B1131" s="3" t="n">
        <v>6</v>
      </c>
      <c r="C1131" s="3" t="s">
        <v>93</v>
      </c>
      <c r="D1131" s="3" t="s">
        <v>562</v>
      </c>
      <c r="E1131" s="3" t="n">
        <v>550</v>
      </c>
      <c r="F1131" s="4" t="n">
        <v>243.46</v>
      </c>
      <c r="G1131" s="3" t="s">
        <v>8</v>
      </c>
      <c r="H1131" s="4" t="n">
        <f aca="false">ROUND(E1131*F1131,2)</f>
        <v>133903</v>
      </c>
    </row>
    <row r="1132" customFormat="false" ht="15" hidden="false" customHeight="false" outlineLevel="0" collapsed="false">
      <c r="A1132" s="3" t="n">
        <v>1131</v>
      </c>
      <c r="B1132" s="3" t="n">
        <v>7</v>
      </c>
      <c r="C1132" s="3" t="s">
        <v>93</v>
      </c>
      <c r="D1132" s="3" t="s">
        <v>563</v>
      </c>
      <c r="E1132" s="3" t="n">
        <v>3682</v>
      </c>
      <c r="F1132" s="4" t="n">
        <v>425.03</v>
      </c>
      <c r="G1132" s="3" t="s">
        <v>8</v>
      </c>
      <c r="H1132" s="4" t="n">
        <f aca="false">ROUND(E1132*F1132,2)</f>
        <v>1564960.46</v>
      </c>
    </row>
    <row r="1133" customFormat="false" ht="15" hidden="false" customHeight="false" outlineLevel="0" collapsed="false">
      <c r="A1133" s="3" t="n">
        <v>1132</v>
      </c>
      <c r="B1133" s="3" t="n">
        <v>6</v>
      </c>
      <c r="C1133" s="3" t="s">
        <v>93</v>
      </c>
      <c r="D1133" s="3" t="s">
        <v>563</v>
      </c>
      <c r="E1133" s="3" t="n">
        <v>2478</v>
      </c>
      <c r="F1133" s="4" t="n">
        <v>242.93</v>
      </c>
      <c r="G1133" s="3" t="s">
        <v>8</v>
      </c>
      <c r="H1133" s="4" t="n">
        <f aca="false">ROUND(E1133*F1133,2)</f>
        <v>601980.54</v>
      </c>
    </row>
    <row r="1134" customFormat="false" ht="15" hidden="false" customHeight="false" outlineLevel="0" collapsed="false">
      <c r="A1134" s="3" t="n">
        <v>1133</v>
      </c>
      <c r="B1134" s="3" t="n">
        <v>4</v>
      </c>
      <c r="C1134" s="3" t="s">
        <v>93</v>
      </c>
      <c r="D1134" s="3" t="s">
        <v>562</v>
      </c>
      <c r="E1134" s="3" t="n">
        <v>4558</v>
      </c>
      <c r="F1134" s="4" t="n">
        <v>107.37</v>
      </c>
      <c r="G1134" s="3" t="s">
        <v>8</v>
      </c>
      <c r="H1134" s="4" t="n">
        <f aca="false">ROUND(E1134*F1134,2)</f>
        <v>489392.46</v>
      </c>
    </row>
    <row r="1135" customFormat="false" ht="15" hidden="false" customHeight="false" outlineLevel="0" collapsed="false">
      <c r="A1135" s="3" t="n">
        <v>1134</v>
      </c>
      <c r="B1135" s="3" t="n">
        <v>1</v>
      </c>
      <c r="C1135" s="3" t="s">
        <v>93</v>
      </c>
      <c r="D1135" s="3" t="s">
        <v>563</v>
      </c>
      <c r="E1135" s="3" t="n">
        <v>36</v>
      </c>
      <c r="F1135" s="4" t="n">
        <v>364.84</v>
      </c>
      <c r="G1135" s="3" t="s">
        <v>8</v>
      </c>
      <c r="H1135" s="4" t="n">
        <f aca="false">ROUND(E1135*F1135,2)</f>
        <v>13134.24</v>
      </c>
    </row>
    <row r="1136" customFormat="false" ht="15" hidden="false" customHeight="false" outlineLevel="0" collapsed="false">
      <c r="A1136" s="3" t="n">
        <v>1135</v>
      </c>
      <c r="B1136" s="3" t="n">
        <v>7</v>
      </c>
      <c r="C1136" s="3" t="s">
        <v>93</v>
      </c>
      <c r="D1136" s="3" t="s">
        <v>562</v>
      </c>
      <c r="E1136" s="3" t="n">
        <v>2773</v>
      </c>
      <c r="F1136" s="4" t="n">
        <v>426.63</v>
      </c>
      <c r="G1136" s="3" t="s">
        <v>8</v>
      </c>
      <c r="H1136" s="4" t="n">
        <f aca="false">ROUND(E1136*F1136,2)</f>
        <v>1183044.99</v>
      </c>
    </row>
    <row r="1137" customFormat="false" ht="15" hidden="false" customHeight="false" outlineLevel="0" collapsed="false">
      <c r="A1137" s="3" t="n">
        <v>1136</v>
      </c>
      <c r="B1137" s="3" t="n">
        <v>4</v>
      </c>
      <c r="C1137" s="3" t="s">
        <v>94</v>
      </c>
      <c r="D1137" s="3" t="s">
        <v>563</v>
      </c>
      <c r="E1137" s="3" t="n">
        <v>958</v>
      </c>
      <c r="F1137" s="4" t="n">
        <v>105.63</v>
      </c>
      <c r="G1137" s="3" t="s">
        <v>8</v>
      </c>
      <c r="H1137" s="4" t="n">
        <f aca="false">ROUND(E1137*F1137,2)</f>
        <v>101193.54</v>
      </c>
    </row>
    <row r="1138" customFormat="false" ht="15" hidden="false" customHeight="false" outlineLevel="0" collapsed="false">
      <c r="A1138" s="3" t="n">
        <v>1137</v>
      </c>
      <c r="B1138" s="3" t="n">
        <v>7</v>
      </c>
      <c r="C1138" s="3" t="s">
        <v>94</v>
      </c>
      <c r="D1138" s="3" t="s">
        <v>562</v>
      </c>
      <c r="E1138" s="3" t="n">
        <v>244</v>
      </c>
      <c r="F1138" s="4" t="n">
        <v>422.64</v>
      </c>
      <c r="G1138" s="3" t="s">
        <v>8</v>
      </c>
      <c r="H1138" s="4" t="n">
        <f aca="false">ROUND(E1138*F1138,2)</f>
        <v>103124.16</v>
      </c>
    </row>
    <row r="1139" customFormat="false" ht="15" hidden="false" customHeight="false" outlineLevel="0" collapsed="false">
      <c r="A1139" s="3" t="n">
        <v>1138</v>
      </c>
      <c r="B1139" s="3" t="n">
        <v>15</v>
      </c>
      <c r="C1139" s="3" t="s">
        <v>94</v>
      </c>
      <c r="D1139" s="3" t="s">
        <v>563</v>
      </c>
      <c r="E1139" s="3" t="n">
        <v>963</v>
      </c>
      <c r="F1139" s="4" t="n">
        <v>270.14</v>
      </c>
      <c r="G1139" s="3" t="s">
        <v>46</v>
      </c>
      <c r="H1139" s="4" t="n">
        <f aca="false">ROUND(E1139*F1139,2)</f>
        <v>260144.82</v>
      </c>
    </row>
    <row r="1140" customFormat="false" ht="15" hidden="false" customHeight="false" outlineLevel="0" collapsed="false">
      <c r="A1140" s="3" t="n">
        <v>1139</v>
      </c>
      <c r="B1140" s="3" t="n">
        <v>13</v>
      </c>
      <c r="C1140" s="3" t="s">
        <v>94</v>
      </c>
      <c r="D1140" s="3" t="s">
        <v>562</v>
      </c>
      <c r="E1140" s="3" t="n">
        <v>2818</v>
      </c>
      <c r="F1140" s="4" t="n">
        <v>53.27</v>
      </c>
      <c r="G1140" s="3" t="s">
        <v>41</v>
      </c>
      <c r="H1140" s="4" t="n">
        <f aca="false">ROUND(E1140*F1140,2)</f>
        <v>150114.86</v>
      </c>
    </row>
    <row r="1141" customFormat="false" ht="15" hidden="false" customHeight="false" outlineLevel="0" collapsed="false">
      <c r="A1141" s="3" t="n">
        <v>1140</v>
      </c>
      <c r="B1141" s="3" t="n">
        <v>2</v>
      </c>
      <c r="C1141" s="3" t="s">
        <v>94</v>
      </c>
      <c r="D1141" s="3" t="s">
        <v>563</v>
      </c>
      <c r="E1141" s="3" t="n">
        <v>3110</v>
      </c>
      <c r="F1141" s="4" t="n">
        <v>57.96</v>
      </c>
      <c r="G1141" s="3" t="s">
        <v>8</v>
      </c>
      <c r="H1141" s="4" t="n">
        <f aca="false">ROUND(E1141*F1141,2)</f>
        <v>180255.6</v>
      </c>
    </row>
    <row r="1142" customFormat="false" ht="15" hidden="false" customHeight="false" outlineLevel="0" collapsed="false">
      <c r="A1142" s="3" t="n">
        <v>1141</v>
      </c>
      <c r="B1142" s="3" t="n">
        <v>13</v>
      </c>
      <c r="C1142" s="3" t="s">
        <v>94</v>
      </c>
      <c r="D1142" s="3" t="s">
        <v>562</v>
      </c>
      <c r="E1142" s="3" t="n">
        <v>2412</v>
      </c>
      <c r="F1142" s="4" t="n">
        <v>53.3</v>
      </c>
      <c r="G1142" s="3" t="s">
        <v>41</v>
      </c>
      <c r="H1142" s="4" t="n">
        <f aca="false">ROUND(E1142*F1142,2)</f>
        <v>128559.6</v>
      </c>
    </row>
    <row r="1143" customFormat="false" ht="15" hidden="false" customHeight="false" outlineLevel="0" collapsed="false">
      <c r="A1143" s="3" t="n">
        <v>1142</v>
      </c>
      <c r="B1143" s="3" t="n">
        <v>6</v>
      </c>
      <c r="C1143" s="3" t="s">
        <v>94</v>
      </c>
      <c r="D1143" s="3" t="s">
        <v>563</v>
      </c>
      <c r="E1143" s="3" t="n">
        <v>4931</v>
      </c>
      <c r="F1143" s="4" t="n">
        <v>245.1</v>
      </c>
      <c r="G1143" s="3" t="s">
        <v>8</v>
      </c>
      <c r="H1143" s="4" t="n">
        <f aca="false">ROUND(E1143*F1143,2)</f>
        <v>1208588.1</v>
      </c>
    </row>
    <row r="1144" customFormat="false" ht="15" hidden="false" customHeight="false" outlineLevel="0" collapsed="false">
      <c r="A1144" s="3" t="n">
        <v>1143</v>
      </c>
      <c r="B1144" s="3" t="n">
        <v>10</v>
      </c>
      <c r="C1144" s="3" t="s">
        <v>94</v>
      </c>
      <c r="D1144" s="3" t="s">
        <v>562</v>
      </c>
      <c r="E1144" s="3" t="n">
        <v>4190</v>
      </c>
      <c r="F1144" s="4" t="n">
        <v>51.91</v>
      </c>
      <c r="G1144" s="3" t="s">
        <v>8</v>
      </c>
      <c r="H1144" s="4" t="n">
        <f aca="false">ROUND(E1144*F1144,2)</f>
        <v>217502.9</v>
      </c>
    </row>
    <row r="1145" customFormat="false" ht="15" hidden="false" customHeight="false" outlineLevel="0" collapsed="false">
      <c r="A1145" s="3" t="n">
        <v>1144</v>
      </c>
      <c r="B1145" s="3" t="n">
        <v>4</v>
      </c>
      <c r="C1145" s="3" t="s">
        <v>94</v>
      </c>
      <c r="D1145" s="3" t="s">
        <v>562</v>
      </c>
      <c r="E1145" s="3" t="n">
        <v>3180</v>
      </c>
      <c r="F1145" s="4" t="n">
        <v>106.15</v>
      </c>
      <c r="G1145" s="3" t="s">
        <v>8</v>
      </c>
      <c r="H1145" s="4" t="n">
        <f aca="false">ROUND(E1145*F1145,2)</f>
        <v>337557</v>
      </c>
    </row>
    <row r="1146" customFormat="false" ht="15" hidden="false" customHeight="false" outlineLevel="0" collapsed="false">
      <c r="A1146" s="3" t="n">
        <v>1145</v>
      </c>
      <c r="B1146" s="3" t="n">
        <v>8</v>
      </c>
      <c r="C1146" s="3" t="s">
        <v>94</v>
      </c>
      <c r="D1146" s="3" t="s">
        <v>563</v>
      </c>
      <c r="E1146" s="3" t="n">
        <v>3763</v>
      </c>
      <c r="F1146" s="4" t="n">
        <v>60.65</v>
      </c>
      <c r="G1146" s="3" t="s">
        <v>8</v>
      </c>
      <c r="H1146" s="4" t="n">
        <f aca="false">ROUND(E1146*F1146,2)</f>
        <v>228225.95</v>
      </c>
    </row>
    <row r="1147" customFormat="false" ht="15" hidden="false" customHeight="false" outlineLevel="0" collapsed="false">
      <c r="A1147" s="3" t="n">
        <v>1146</v>
      </c>
      <c r="B1147" s="3" t="n">
        <v>13</v>
      </c>
      <c r="C1147" s="3" t="s">
        <v>94</v>
      </c>
      <c r="D1147" s="3" t="s">
        <v>563</v>
      </c>
      <c r="E1147" s="3" t="n">
        <v>2163</v>
      </c>
      <c r="F1147" s="4" t="n">
        <v>53.34</v>
      </c>
      <c r="G1147" s="3" t="s">
        <v>41</v>
      </c>
      <c r="H1147" s="4" t="n">
        <f aca="false">ROUND(E1147*F1147,2)</f>
        <v>115374.42</v>
      </c>
    </row>
    <row r="1148" customFormat="false" ht="15" hidden="false" customHeight="false" outlineLevel="0" collapsed="false">
      <c r="A1148" s="3" t="n">
        <v>1147</v>
      </c>
      <c r="B1148" s="3" t="n">
        <v>1</v>
      </c>
      <c r="C1148" s="3" t="s">
        <v>94</v>
      </c>
      <c r="D1148" s="3" t="s">
        <v>563</v>
      </c>
      <c r="E1148" s="3" t="n">
        <v>4569</v>
      </c>
      <c r="F1148" s="4" t="n">
        <v>362.97</v>
      </c>
      <c r="G1148" s="3" t="s">
        <v>8</v>
      </c>
      <c r="H1148" s="4" t="n">
        <f aca="false">ROUND(E1148*F1148,2)</f>
        <v>1658409.93</v>
      </c>
    </row>
    <row r="1149" customFormat="false" ht="15" hidden="false" customHeight="false" outlineLevel="0" collapsed="false">
      <c r="A1149" s="3" t="n">
        <v>1148</v>
      </c>
      <c r="B1149" s="3" t="n">
        <v>13</v>
      </c>
      <c r="C1149" s="3" t="s">
        <v>94</v>
      </c>
      <c r="D1149" s="3" t="s">
        <v>562</v>
      </c>
      <c r="E1149" s="3" t="n">
        <v>3433</v>
      </c>
      <c r="F1149" s="4" t="n">
        <v>53.22</v>
      </c>
      <c r="G1149" s="3" t="s">
        <v>41</v>
      </c>
      <c r="H1149" s="4" t="n">
        <f aca="false">ROUND(E1149*F1149,2)</f>
        <v>182704.26</v>
      </c>
    </row>
    <row r="1150" customFormat="false" ht="15" hidden="false" customHeight="false" outlineLevel="0" collapsed="false">
      <c r="A1150" s="3" t="n">
        <v>1149</v>
      </c>
      <c r="B1150" s="3" t="n">
        <v>4</v>
      </c>
      <c r="C1150" s="3" t="s">
        <v>94</v>
      </c>
      <c r="D1150" s="3" t="s">
        <v>562</v>
      </c>
      <c r="E1150" s="3" t="n">
        <v>4309</v>
      </c>
      <c r="F1150" s="4" t="n">
        <v>105.95</v>
      </c>
      <c r="G1150" s="3" t="s">
        <v>8</v>
      </c>
      <c r="H1150" s="4" t="n">
        <f aca="false">ROUND(E1150*F1150,2)</f>
        <v>456538.55</v>
      </c>
    </row>
    <row r="1151" customFormat="false" ht="15" hidden="false" customHeight="false" outlineLevel="0" collapsed="false">
      <c r="A1151" s="3" t="n">
        <v>1150</v>
      </c>
      <c r="B1151" s="3" t="n">
        <v>14</v>
      </c>
      <c r="C1151" s="3" t="s">
        <v>94</v>
      </c>
      <c r="D1151" s="3" t="s">
        <v>563</v>
      </c>
      <c r="E1151" s="3" t="n">
        <v>4990</v>
      </c>
      <c r="F1151" s="4" t="n">
        <v>100.47</v>
      </c>
      <c r="G1151" s="3" t="s">
        <v>41</v>
      </c>
      <c r="H1151" s="4" t="n">
        <f aca="false">ROUND(E1151*F1151,2)</f>
        <v>501345.3</v>
      </c>
    </row>
    <row r="1152" customFormat="false" ht="15" hidden="false" customHeight="false" outlineLevel="0" collapsed="false">
      <c r="A1152" s="3" t="n">
        <v>1151</v>
      </c>
      <c r="B1152" s="3" t="n">
        <v>7</v>
      </c>
      <c r="C1152" s="3" t="s">
        <v>94</v>
      </c>
      <c r="D1152" s="3" t="s">
        <v>563</v>
      </c>
      <c r="E1152" s="3" t="n">
        <v>3099</v>
      </c>
      <c r="F1152" s="4" t="n">
        <v>422.59</v>
      </c>
      <c r="G1152" s="3" t="s">
        <v>8</v>
      </c>
      <c r="H1152" s="4" t="n">
        <f aca="false">ROUND(E1152*F1152,2)</f>
        <v>1309606.41</v>
      </c>
    </row>
    <row r="1153" customFormat="false" ht="15" hidden="false" customHeight="false" outlineLevel="0" collapsed="false">
      <c r="A1153" s="3" t="n">
        <v>1152</v>
      </c>
      <c r="B1153" s="3" t="n">
        <v>9</v>
      </c>
      <c r="C1153" s="3" t="s">
        <v>94</v>
      </c>
      <c r="D1153" s="3" t="s">
        <v>562</v>
      </c>
      <c r="E1153" s="3" t="n">
        <v>4219</v>
      </c>
      <c r="F1153" s="4" t="n">
        <v>225.95</v>
      </c>
      <c r="G1153" s="3" t="s">
        <v>8</v>
      </c>
      <c r="H1153" s="4" t="n">
        <f aca="false">ROUND(E1153*F1153,2)</f>
        <v>953283.05</v>
      </c>
    </row>
    <row r="1154" customFormat="false" ht="15" hidden="false" customHeight="false" outlineLevel="0" collapsed="false">
      <c r="A1154" s="3" t="n">
        <v>1153</v>
      </c>
      <c r="B1154" s="3" t="n">
        <v>6</v>
      </c>
      <c r="C1154" s="3" t="s">
        <v>94</v>
      </c>
      <c r="D1154" s="3" t="s">
        <v>562</v>
      </c>
      <c r="E1154" s="3" t="n">
        <v>2372</v>
      </c>
      <c r="F1154" s="4" t="n">
        <v>244.57</v>
      </c>
      <c r="G1154" s="3" t="s">
        <v>8</v>
      </c>
      <c r="H1154" s="4" t="n">
        <f aca="false">ROUND(E1154*F1154,2)</f>
        <v>580120.04</v>
      </c>
    </row>
    <row r="1155" customFormat="false" ht="15" hidden="false" customHeight="false" outlineLevel="0" collapsed="false">
      <c r="A1155" s="3" t="n">
        <v>1154</v>
      </c>
      <c r="B1155" s="3" t="n">
        <v>11</v>
      </c>
      <c r="C1155" s="3" t="s">
        <v>94</v>
      </c>
      <c r="D1155" s="3" t="s">
        <v>562</v>
      </c>
      <c r="E1155" s="3" t="n">
        <v>1590</v>
      </c>
      <c r="F1155" s="4" t="n">
        <v>136.5</v>
      </c>
      <c r="G1155" s="3" t="s">
        <v>34</v>
      </c>
      <c r="H1155" s="4" t="n">
        <f aca="false">ROUND(E1155*F1155,2)</f>
        <v>217035</v>
      </c>
    </row>
    <row r="1156" customFormat="false" ht="15" hidden="false" customHeight="false" outlineLevel="0" collapsed="false">
      <c r="A1156" s="3" t="n">
        <v>1155</v>
      </c>
      <c r="B1156" s="3" t="n">
        <v>4</v>
      </c>
      <c r="C1156" s="3" t="s">
        <v>94</v>
      </c>
      <c r="D1156" s="3" t="s">
        <v>563</v>
      </c>
      <c r="E1156" s="3" t="n">
        <v>4322</v>
      </c>
      <c r="F1156" s="4" t="n">
        <v>105.88</v>
      </c>
      <c r="G1156" s="3" t="s">
        <v>8</v>
      </c>
      <c r="H1156" s="4" t="n">
        <f aca="false">ROUND(E1156*F1156,2)</f>
        <v>457613.36</v>
      </c>
    </row>
    <row r="1157" customFormat="false" ht="15" hidden="false" customHeight="false" outlineLevel="0" collapsed="false">
      <c r="A1157" s="3" t="n">
        <v>1156</v>
      </c>
      <c r="B1157" s="3" t="n">
        <v>6</v>
      </c>
      <c r="C1157" s="3" t="s">
        <v>94</v>
      </c>
      <c r="D1157" s="3" t="s">
        <v>562</v>
      </c>
      <c r="E1157" s="3" t="n">
        <v>1141</v>
      </c>
      <c r="F1157" s="4" t="n">
        <v>245.59</v>
      </c>
      <c r="G1157" s="3" t="s">
        <v>8</v>
      </c>
      <c r="H1157" s="4" t="n">
        <f aca="false">ROUND(E1157*F1157,2)</f>
        <v>280218.19</v>
      </c>
    </row>
    <row r="1158" customFormat="false" ht="15" hidden="false" customHeight="false" outlineLevel="0" collapsed="false">
      <c r="A1158" s="3" t="n">
        <v>1157</v>
      </c>
      <c r="B1158" s="3" t="n">
        <v>7</v>
      </c>
      <c r="C1158" s="3" t="s">
        <v>94</v>
      </c>
      <c r="D1158" s="3" t="s">
        <v>562</v>
      </c>
      <c r="E1158" s="3" t="n">
        <v>4628</v>
      </c>
      <c r="F1158" s="4" t="n">
        <v>422.98</v>
      </c>
      <c r="G1158" s="3" t="s">
        <v>8</v>
      </c>
      <c r="H1158" s="4" t="n">
        <f aca="false">ROUND(E1158*F1158,2)</f>
        <v>1957551.44</v>
      </c>
    </row>
    <row r="1159" customFormat="false" ht="15" hidden="false" customHeight="false" outlineLevel="0" collapsed="false">
      <c r="A1159" s="3" t="n">
        <v>1158</v>
      </c>
      <c r="B1159" s="3" t="n">
        <v>14</v>
      </c>
      <c r="C1159" s="3" t="s">
        <v>94</v>
      </c>
      <c r="D1159" s="3" t="s">
        <v>563</v>
      </c>
      <c r="E1159" s="3" t="n">
        <v>473</v>
      </c>
      <c r="F1159" s="4" t="n">
        <v>100.57</v>
      </c>
      <c r="G1159" s="3" t="s">
        <v>41</v>
      </c>
      <c r="H1159" s="4" t="n">
        <f aca="false">ROUND(E1159*F1159,2)</f>
        <v>47569.61</v>
      </c>
    </row>
    <row r="1160" customFormat="false" ht="15" hidden="false" customHeight="false" outlineLevel="0" collapsed="false">
      <c r="A1160" s="3" t="n">
        <v>1159</v>
      </c>
      <c r="B1160" s="3" t="n">
        <v>3</v>
      </c>
      <c r="C1160" s="3" t="s">
        <v>94</v>
      </c>
      <c r="D1160" s="3" t="s">
        <v>562</v>
      </c>
      <c r="E1160" s="3" t="n">
        <v>190</v>
      </c>
      <c r="F1160" s="4" t="n">
        <v>109.96</v>
      </c>
      <c r="G1160" s="3" t="s">
        <v>8</v>
      </c>
      <c r="H1160" s="4" t="n">
        <f aca="false">ROUND(E1160*F1160,2)</f>
        <v>20892.4</v>
      </c>
    </row>
    <row r="1161" customFormat="false" ht="15" hidden="false" customHeight="false" outlineLevel="0" collapsed="false">
      <c r="A1161" s="3" t="n">
        <v>1160</v>
      </c>
      <c r="B1161" s="3" t="n">
        <v>12</v>
      </c>
      <c r="C1161" s="3" t="s">
        <v>94</v>
      </c>
      <c r="D1161" s="3" t="s">
        <v>563</v>
      </c>
      <c r="E1161" s="3" t="n">
        <v>2420</v>
      </c>
      <c r="F1161" s="4" t="n">
        <v>226.07</v>
      </c>
      <c r="G1161" s="3" t="s">
        <v>38</v>
      </c>
      <c r="H1161" s="4" t="n">
        <f aca="false">ROUND(E1161*F1161,2)</f>
        <v>547089.4</v>
      </c>
    </row>
    <row r="1162" customFormat="false" ht="15" hidden="false" customHeight="false" outlineLevel="0" collapsed="false">
      <c r="A1162" s="3" t="n">
        <v>1161</v>
      </c>
      <c r="B1162" s="3" t="n">
        <v>2</v>
      </c>
      <c r="C1162" s="3" t="s">
        <v>94</v>
      </c>
      <c r="D1162" s="3" t="s">
        <v>562</v>
      </c>
      <c r="E1162" s="3" t="n">
        <v>704</v>
      </c>
      <c r="F1162" s="4" t="n">
        <v>58.09</v>
      </c>
      <c r="G1162" s="3" t="s">
        <v>8</v>
      </c>
      <c r="H1162" s="4" t="n">
        <f aca="false">ROUND(E1162*F1162,2)</f>
        <v>40895.36</v>
      </c>
    </row>
    <row r="1163" customFormat="false" ht="15" hidden="false" customHeight="false" outlineLevel="0" collapsed="false">
      <c r="A1163" s="3" t="n">
        <v>1162</v>
      </c>
      <c r="B1163" s="3" t="n">
        <v>5</v>
      </c>
      <c r="C1163" s="3" t="s">
        <v>94</v>
      </c>
      <c r="D1163" s="3" t="s">
        <v>563</v>
      </c>
      <c r="E1163" s="3" t="n">
        <v>2716</v>
      </c>
      <c r="F1163" s="4" t="n">
        <v>364.8</v>
      </c>
      <c r="G1163" s="3" t="s">
        <v>8</v>
      </c>
      <c r="H1163" s="4" t="n">
        <f aca="false">ROUND(E1163*F1163,2)</f>
        <v>990796.8</v>
      </c>
    </row>
    <row r="1164" customFormat="false" ht="15" hidden="false" customHeight="false" outlineLevel="0" collapsed="false">
      <c r="A1164" s="3" t="n">
        <v>1163</v>
      </c>
      <c r="B1164" s="3" t="n">
        <v>10</v>
      </c>
      <c r="C1164" s="3" t="s">
        <v>94</v>
      </c>
      <c r="D1164" s="3" t="s">
        <v>562</v>
      </c>
      <c r="E1164" s="3" t="n">
        <v>345</v>
      </c>
      <c r="F1164" s="4" t="n">
        <v>52.03</v>
      </c>
      <c r="G1164" s="3" t="s">
        <v>8</v>
      </c>
      <c r="H1164" s="4" t="n">
        <f aca="false">ROUND(E1164*F1164,2)</f>
        <v>17950.35</v>
      </c>
    </row>
    <row r="1165" customFormat="false" ht="15" hidden="false" customHeight="false" outlineLevel="0" collapsed="false">
      <c r="A1165" s="3" t="n">
        <v>1164</v>
      </c>
      <c r="B1165" s="3" t="n">
        <v>6</v>
      </c>
      <c r="C1165" s="3" t="s">
        <v>94</v>
      </c>
      <c r="D1165" s="3" t="s">
        <v>563</v>
      </c>
      <c r="E1165" s="3" t="n">
        <v>3183</v>
      </c>
      <c r="F1165" s="4" t="n">
        <v>245.56</v>
      </c>
      <c r="G1165" s="3" t="s">
        <v>8</v>
      </c>
      <c r="H1165" s="4" t="n">
        <f aca="false">ROUND(E1165*F1165,2)</f>
        <v>781617.48</v>
      </c>
    </row>
    <row r="1166" customFormat="false" ht="15" hidden="false" customHeight="false" outlineLevel="0" collapsed="false">
      <c r="A1166" s="3" t="n">
        <v>1165</v>
      </c>
      <c r="B1166" s="3" t="n">
        <v>14</v>
      </c>
      <c r="C1166" s="3" t="s">
        <v>94</v>
      </c>
      <c r="D1166" s="3" t="s">
        <v>563</v>
      </c>
      <c r="E1166" s="3" t="n">
        <v>1084</v>
      </c>
      <c r="F1166" s="4" t="n">
        <v>100.61</v>
      </c>
      <c r="G1166" s="3" t="s">
        <v>41</v>
      </c>
      <c r="H1166" s="4" t="n">
        <f aca="false">ROUND(E1166*F1166,2)</f>
        <v>109061.24</v>
      </c>
    </row>
    <row r="1167" customFormat="false" ht="15" hidden="false" customHeight="false" outlineLevel="0" collapsed="false">
      <c r="A1167" s="3" t="n">
        <v>1166</v>
      </c>
      <c r="B1167" s="3" t="n">
        <v>1</v>
      </c>
      <c r="C1167" s="3" t="s">
        <v>94</v>
      </c>
      <c r="D1167" s="3" t="s">
        <v>563</v>
      </c>
      <c r="E1167" s="3" t="n">
        <v>1728</v>
      </c>
      <c r="F1167" s="4" t="n">
        <v>364.61</v>
      </c>
      <c r="G1167" s="3" t="s">
        <v>8</v>
      </c>
      <c r="H1167" s="4" t="n">
        <f aca="false">ROUND(E1167*F1167,2)</f>
        <v>630046.08</v>
      </c>
    </row>
    <row r="1168" customFormat="false" ht="15" hidden="false" customHeight="false" outlineLevel="0" collapsed="false">
      <c r="A1168" s="3" t="n">
        <v>1167</v>
      </c>
      <c r="B1168" s="3" t="n">
        <v>6</v>
      </c>
      <c r="C1168" s="3" t="s">
        <v>94</v>
      </c>
      <c r="D1168" s="3" t="s">
        <v>563</v>
      </c>
      <c r="E1168" s="3" t="n">
        <v>4326</v>
      </c>
      <c r="F1168" s="4" t="n">
        <v>245.85</v>
      </c>
      <c r="G1168" s="3" t="s">
        <v>8</v>
      </c>
      <c r="H1168" s="4" t="n">
        <f aca="false">ROUND(E1168*F1168,2)</f>
        <v>1063547.1</v>
      </c>
    </row>
    <row r="1169" customFormat="false" ht="15" hidden="false" customHeight="false" outlineLevel="0" collapsed="false">
      <c r="A1169" s="3" t="n">
        <v>1168</v>
      </c>
      <c r="B1169" s="3" t="n">
        <v>8</v>
      </c>
      <c r="C1169" s="3" t="s">
        <v>94</v>
      </c>
      <c r="D1169" s="3" t="s">
        <v>562</v>
      </c>
      <c r="E1169" s="3" t="n">
        <v>3043</v>
      </c>
      <c r="F1169" s="4" t="n">
        <v>60.57</v>
      </c>
      <c r="G1169" s="3" t="s">
        <v>8</v>
      </c>
      <c r="H1169" s="4" t="n">
        <f aca="false">ROUND(E1169*F1169,2)</f>
        <v>184314.51</v>
      </c>
    </row>
    <row r="1170" customFormat="false" ht="15" hidden="false" customHeight="false" outlineLevel="0" collapsed="false">
      <c r="A1170" s="3" t="n">
        <v>1169</v>
      </c>
      <c r="B1170" s="3" t="n">
        <v>13</v>
      </c>
      <c r="C1170" s="3" t="s">
        <v>94</v>
      </c>
      <c r="D1170" s="3" t="s">
        <v>562</v>
      </c>
      <c r="E1170" s="3" t="n">
        <v>2343</v>
      </c>
      <c r="F1170" s="4" t="n">
        <v>53.24</v>
      </c>
      <c r="G1170" s="3" t="s">
        <v>41</v>
      </c>
      <c r="H1170" s="4" t="n">
        <f aca="false">ROUND(E1170*F1170,2)</f>
        <v>124741.32</v>
      </c>
    </row>
    <row r="1171" customFormat="false" ht="15" hidden="false" customHeight="false" outlineLevel="0" collapsed="false">
      <c r="A1171" s="3" t="n">
        <v>1170</v>
      </c>
      <c r="B1171" s="3" t="n">
        <v>7</v>
      </c>
      <c r="C1171" s="3" t="s">
        <v>94</v>
      </c>
      <c r="D1171" s="3" t="s">
        <v>563</v>
      </c>
      <c r="E1171" s="3" t="n">
        <v>3740</v>
      </c>
      <c r="F1171" s="4" t="n">
        <v>421.98</v>
      </c>
      <c r="G1171" s="3" t="s">
        <v>8</v>
      </c>
      <c r="H1171" s="4" t="n">
        <f aca="false">ROUND(E1171*F1171,2)</f>
        <v>1578205.2</v>
      </c>
    </row>
    <row r="1172" customFormat="false" ht="15" hidden="false" customHeight="false" outlineLevel="0" collapsed="false">
      <c r="A1172" s="3" t="n">
        <v>1171</v>
      </c>
      <c r="B1172" s="3" t="n">
        <v>8</v>
      </c>
      <c r="C1172" s="3" t="s">
        <v>95</v>
      </c>
      <c r="D1172" s="3" t="s">
        <v>563</v>
      </c>
      <c r="E1172" s="3" t="n">
        <v>4761</v>
      </c>
      <c r="F1172" s="4" t="n">
        <v>60.21</v>
      </c>
      <c r="G1172" s="3" t="s">
        <v>8</v>
      </c>
      <c r="H1172" s="4" t="n">
        <f aca="false">ROUND(E1172*F1172,2)</f>
        <v>286659.81</v>
      </c>
    </row>
    <row r="1173" customFormat="false" ht="15" hidden="false" customHeight="false" outlineLevel="0" collapsed="false">
      <c r="A1173" s="3" t="n">
        <v>1172</v>
      </c>
      <c r="B1173" s="3" t="n">
        <v>11</v>
      </c>
      <c r="C1173" s="3" t="s">
        <v>95</v>
      </c>
      <c r="D1173" s="3" t="s">
        <v>562</v>
      </c>
      <c r="E1173" s="3" t="n">
        <v>1063</v>
      </c>
      <c r="F1173" s="4" t="n">
        <v>135.74</v>
      </c>
      <c r="G1173" s="3" t="s">
        <v>34</v>
      </c>
      <c r="H1173" s="4" t="n">
        <f aca="false">ROUND(E1173*F1173,2)</f>
        <v>144291.62</v>
      </c>
    </row>
    <row r="1174" customFormat="false" ht="15" hidden="false" customHeight="false" outlineLevel="0" collapsed="false">
      <c r="A1174" s="3" t="n">
        <v>1173</v>
      </c>
      <c r="B1174" s="3" t="n">
        <v>3</v>
      </c>
      <c r="C1174" s="3" t="s">
        <v>95</v>
      </c>
      <c r="D1174" s="3" t="s">
        <v>563</v>
      </c>
      <c r="E1174" s="3" t="n">
        <v>4937</v>
      </c>
      <c r="F1174" s="4" t="n">
        <v>107.77</v>
      </c>
      <c r="G1174" s="3" t="s">
        <v>8</v>
      </c>
      <c r="H1174" s="4" t="n">
        <f aca="false">ROUND(E1174*F1174,2)</f>
        <v>532060.49</v>
      </c>
    </row>
    <row r="1175" customFormat="false" ht="15" hidden="false" customHeight="false" outlineLevel="0" collapsed="false">
      <c r="A1175" s="3" t="n">
        <v>1174</v>
      </c>
      <c r="B1175" s="3" t="n">
        <v>4</v>
      </c>
      <c r="C1175" s="3" t="s">
        <v>95</v>
      </c>
      <c r="D1175" s="3" t="s">
        <v>563</v>
      </c>
      <c r="E1175" s="3" t="n">
        <v>661</v>
      </c>
      <c r="F1175" s="4" t="n">
        <v>105.88</v>
      </c>
      <c r="G1175" s="3" t="s">
        <v>8</v>
      </c>
      <c r="H1175" s="4" t="n">
        <f aca="false">ROUND(E1175*F1175,2)</f>
        <v>69986.68</v>
      </c>
    </row>
    <row r="1176" customFormat="false" ht="15" hidden="false" customHeight="false" outlineLevel="0" collapsed="false">
      <c r="A1176" s="3" t="n">
        <v>1175</v>
      </c>
      <c r="B1176" s="3" t="n">
        <v>8</v>
      </c>
      <c r="C1176" s="3" t="s">
        <v>95</v>
      </c>
      <c r="D1176" s="3" t="s">
        <v>563</v>
      </c>
      <c r="E1176" s="3" t="n">
        <v>2700</v>
      </c>
      <c r="F1176" s="4" t="n">
        <v>60.25</v>
      </c>
      <c r="G1176" s="3" t="s">
        <v>8</v>
      </c>
      <c r="H1176" s="4" t="n">
        <f aca="false">ROUND(E1176*F1176,2)</f>
        <v>162675</v>
      </c>
    </row>
    <row r="1177" customFormat="false" ht="15" hidden="false" customHeight="false" outlineLevel="0" collapsed="false">
      <c r="A1177" s="3" t="n">
        <v>1176</v>
      </c>
      <c r="B1177" s="3" t="n">
        <v>10</v>
      </c>
      <c r="C1177" s="3" t="s">
        <v>95</v>
      </c>
      <c r="D1177" s="3" t="s">
        <v>562</v>
      </c>
      <c r="E1177" s="3" t="n">
        <v>1092</v>
      </c>
      <c r="F1177" s="4" t="n">
        <v>51.96</v>
      </c>
      <c r="G1177" s="3" t="s">
        <v>8</v>
      </c>
      <c r="H1177" s="4" t="n">
        <f aca="false">ROUND(E1177*F1177,2)</f>
        <v>56740.32</v>
      </c>
    </row>
    <row r="1178" customFormat="false" ht="15" hidden="false" customHeight="false" outlineLevel="0" collapsed="false">
      <c r="A1178" s="3" t="n">
        <v>1177</v>
      </c>
      <c r="B1178" s="3" t="n">
        <v>10</v>
      </c>
      <c r="C1178" s="3" t="s">
        <v>95</v>
      </c>
      <c r="D1178" s="3" t="s">
        <v>563</v>
      </c>
      <c r="E1178" s="3" t="n">
        <v>2750</v>
      </c>
      <c r="F1178" s="4" t="n">
        <v>52.04</v>
      </c>
      <c r="G1178" s="3" t="s">
        <v>8</v>
      </c>
      <c r="H1178" s="4" t="n">
        <f aca="false">ROUND(E1178*F1178,2)</f>
        <v>143110</v>
      </c>
    </row>
    <row r="1179" customFormat="false" ht="15" hidden="false" customHeight="false" outlineLevel="0" collapsed="false">
      <c r="A1179" s="3" t="n">
        <v>1178</v>
      </c>
      <c r="B1179" s="3" t="n">
        <v>1</v>
      </c>
      <c r="C1179" s="3" t="s">
        <v>95</v>
      </c>
      <c r="D1179" s="3" t="s">
        <v>562</v>
      </c>
      <c r="E1179" s="3" t="n">
        <v>4418</v>
      </c>
      <c r="F1179" s="4" t="n">
        <v>362.33</v>
      </c>
      <c r="G1179" s="3" t="s">
        <v>8</v>
      </c>
      <c r="H1179" s="4" t="n">
        <f aca="false">ROUND(E1179*F1179,2)</f>
        <v>1600773.94</v>
      </c>
    </row>
    <row r="1180" customFormat="false" ht="15" hidden="false" customHeight="false" outlineLevel="0" collapsed="false">
      <c r="A1180" s="3" t="n">
        <v>1179</v>
      </c>
      <c r="B1180" s="3" t="n">
        <v>15</v>
      </c>
      <c r="C1180" s="3" t="s">
        <v>95</v>
      </c>
      <c r="D1180" s="3" t="s">
        <v>563</v>
      </c>
      <c r="E1180" s="3" t="n">
        <v>2452</v>
      </c>
      <c r="F1180" s="4" t="n">
        <v>270.3</v>
      </c>
      <c r="G1180" s="3" t="s">
        <v>46</v>
      </c>
      <c r="H1180" s="4" t="n">
        <f aca="false">ROUND(E1180*F1180,2)</f>
        <v>662775.6</v>
      </c>
    </row>
    <row r="1181" customFormat="false" ht="15" hidden="false" customHeight="false" outlineLevel="0" collapsed="false">
      <c r="A1181" s="3" t="n">
        <v>1180</v>
      </c>
      <c r="B1181" s="3" t="n">
        <v>15</v>
      </c>
      <c r="C1181" s="3" t="s">
        <v>95</v>
      </c>
      <c r="D1181" s="3" t="s">
        <v>562</v>
      </c>
      <c r="E1181" s="3" t="n">
        <v>3098</v>
      </c>
      <c r="F1181" s="4" t="n">
        <v>271.33</v>
      </c>
      <c r="G1181" s="3" t="s">
        <v>46</v>
      </c>
      <c r="H1181" s="4" t="n">
        <f aca="false">ROUND(E1181*F1181,2)</f>
        <v>840580.34</v>
      </c>
    </row>
    <row r="1182" customFormat="false" ht="15" hidden="false" customHeight="false" outlineLevel="0" collapsed="false">
      <c r="A1182" s="3" t="n">
        <v>1181</v>
      </c>
      <c r="B1182" s="3" t="n">
        <v>8</v>
      </c>
      <c r="C1182" s="3" t="s">
        <v>95</v>
      </c>
      <c r="D1182" s="3" t="s">
        <v>563</v>
      </c>
      <c r="E1182" s="3" t="n">
        <v>4691</v>
      </c>
      <c r="F1182" s="4" t="n">
        <v>60.07</v>
      </c>
      <c r="G1182" s="3" t="s">
        <v>8</v>
      </c>
      <c r="H1182" s="4" t="n">
        <f aca="false">ROUND(E1182*F1182,2)</f>
        <v>281788.37</v>
      </c>
    </row>
    <row r="1183" customFormat="false" ht="15" hidden="false" customHeight="false" outlineLevel="0" collapsed="false">
      <c r="A1183" s="3" t="n">
        <v>1182</v>
      </c>
      <c r="B1183" s="3" t="n">
        <v>2</v>
      </c>
      <c r="C1183" s="3" t="s">
        <v>95</v>
      </c>
      <c r="D1183" s="3" t="s">
        <v>562</v>
      </c>
      <c r="E1183" s="3" t="n">
        <v>3193</v>
      </c>
      <c r="F1183" s="4" t="n">
        <v>57.98</v>
      </c>
      <c r="G1183" s="3" t="s">
        <v>8</v>
      </c>
      <c r="H1183" s="4" t="n">
        <f aca="false">ROUND(E1183*F1183,2)</f>
        <v>185130.14</v>
      </c>
    </row>
    <row r="1184" customFormat="false" ht="15" hidden="false" customHeight="false" outlineLevel="0" collapsed="false">
      <c r="A1184" s="3" t="n">
        <v>1183</v>
      </c>
      <c r="B1184" s="3" t="n">
        <v>5</v>
      </c>
      <c r="C1184" s="3" t="s">
        <v>95</v>
      </c>
      <c r="D1184" s="3" t="s">
        <v>563</v>
      </c>
      <c r="E1184" s="3" t="n">
        <v>4156</v>
      </c>
      <c r="F1184" s="4" t="n">
        <v>359.68</v>
      </c>
      <c r="G1184" s="3" t="s">
        <v>8</v>
      </c>
      <c r="H1184" s="4" t="n">
        <f aca="false">ROUND(E1184*F1184,2)</f>
        <v>1494830.08</v>
      </c>
    </row>
    <row r="1185" customFormat="false" ht="15" hidden="false" customHeight="false" outlineLevel="0" collapsed="false">
      <c r="A1185" s="3" t="n">
        <v>1184</v>
      </c>
      <c r="B1185" s="3" t="n">
        <v>10</v>
      </c>
      <c r="C1185" s="3" t="s">
        <v>95</v>
      </c>
      <c r="D1185" s="3" t="s">
        <v>563</v>
      </c>
      <c r="E1185" s="3" t="n">
        <v>4945</v>
      </c>
      <c r="F1185" s="4" t="n">
        <v>52.23</v>
      </c>
      <c r="G1185" s="3" t="s">
        <v>8</v>
      </c>
      <c r="H1185" s="4" t="n">
        <f aca="false">ROUND(E1185*F1185,2)</f>
        <v>258277.35</v>
      </c>
    </row>
    <row r="1186" customFormat="false" ht="15" hidden="false" customHeight="false" outlineLevel="0" collapsed="false">
      <c r="A1186" s="3" t="n">
        <v>1185</v>
      </c>
      <c r="B1186" s="3" t="n">
        <v>9</v>
      </c>
      <c r="C1186" s="3" t="s">
        <v>95</v>
      </c>
      <c r="D1186" s="3" t="s">
        <v>563</v>
      </c>
      <c r="E1186" s="3" t="n">
        <v>4255</v>
      </c>
      <c r="F1186" s="4" t="n">
        <v>221.72</v>
      </c>
      <c r="G1186" s="3" t="s">
        <v>8</v>
      </c>
      <c r="H1186" s="4" t="n">
        <f aca="false">ROUND(E1186*F1186,2)</f>
        <v>943418.6</v>
      </c>
    </row>
    <row r="1187" customFormat="false" ht="15" hidden="false" customHeight="false" outlineLevel="0" collapsed="false">
      <c r="A1187" s="3" t="n">
        <v>1186</v>
      </c>
      <c r="B1187" s="3" t="n">
        <v>10</v>
      </c>
      <c r="C1187" s="3" t="s">
        <v>95</v>
      </c>
      <c r="D1187" s="3" t="s">
        <v>562</v>
      </c>
      <c r="E1187" s="3" t="n">
        <v>2443</v>
      </c>
      <c r="F1187" s="4" t="n">
        <v>51.99</v>
      </c>
      <c r="G1187" s="3" t="s">
        <v>8</v>
      </c>
      <c r="H1187" s="4" t="n">
        <f aca="false">ROUND(E1187*F1187,2)</f>
        <v>127011.57</v>
      </c>
    </row>
    <row r="1188" customFormat="false" ht="15" hidden="false" customHeight="false" outlineLevel="0" collapsed="false">
      <c r="A1188" s="3" t="n">
        <v>1187</v>
      </c>
      <c r="B1188" s="3" t="n">
        <v>12</v>
      </c>
      <c r="C1188" s="3" t="s">
        <v>95</v>
      </c>
      <c r="D1188" s="3" t="s">
        <v>562</v>
      </c>
      <c r="E1188" s="3" t="n">
        <v>2660</v>
      </c>
      <c r="F1188" s="4" t="n">
        <v>226.74</v>
      </c>
      <c r="G1188" s="3" t="s">
        <v>38</v>
      </c>
      <c r="H1188" s="4" t="n">
        <f aca="false">ROUND(E1188*F1188,2)</f>
        <v>603128.4</v>
      </c>
    </row>
    <row r="1189" customFormat="false" ht="15" hidden="false" customHeight="false" outlineLevel="0" collapsed="false">
      <c r="A1189" s="3" t="n">
        <v>1188</v>
      </c>
      <c r="B1189" s="3" t="n">
        <v>12</v>
      </c>
      <c r="C1189" s="3" t="s">
        <v>95</v>
      </c>
      <c r="D1189" s="3" t="s">
        <v>563</v>
      </c>
      <c r="E1189" s="3" t="n">
        <v>443</v>
      </c>
      <c r="F1189" s="4" t="n">
        <v>226.88</v>
      </c>
      <c r="G1189" s="3" t="s">
        <v>38</v>
      </c>
      <c r="H1189" s="4" t="n">
        <f aca="false">ROUND(E1189*F1189,2)</f>
        <v>100507.84</v>
      </c>
    </row>
    <row r="1190" customFormat="false" ht="15" hidden="false" customHeight="false" outlineLevel="0" collapsed="false">
      <c r="A1190" s="3" t="n">
        <v>1189</v>
      </c>
      <c r="B1190" s="3" t="n">
        <v>13</v>
      </c>
      <c r="C1190" s="3" t="s">
        <v>95</v>
      </c>
      <c r="D1190" s="3" t="s">
        <v>563</v>
      </c>
      <c r="E1190" s="3" t="n">
        <v>2143</v>
      </c>
      <c r="F1190" s="4" t="n">
        <v>53.47</v>
      </c>
      <c r="G1190" s="3" t="s">
        <v>41</v>
      </c>
      <c r="H1190" s="4" t="n">
        <f aca="false">ROUND(E1190*F1190,2)</f>
        <v>114586.21</v>
      </c>
    </row>
    <row r="1191" customFormat="false" ht="15" hidden="false" customHeight="false" outlineLevel="0" collapsed="false">
      <c r="A1191" s="3" t="n">
        <v>1190</v>
      </c>
      <c r="B1191" s="3" t="n">
        <v>3</v>
      </c>
      <c r="C1191" s="3" t="s">
        <v>95</v>
      </c>
      <c r="D1191" s="3" t="s">
        <v>563</v>
      </c>
      <c r="E1191" s="3" t="n">
        <v>446</v>
      </c>
      <c r="F1191" s="4" t="n">
        <v>107.82</v>
      </c>
      <c r="G1191" s="3" t="s">
        <v>8</v>
      </c>
      <c r="H1191" s="4" t="n">
        <f aca="false">ROUND(E1191*F1191,2)</f>
        <v>48087.72</v>
      </c>
    </row>
    <row r="1192" customFormat="false" ht="15" hidden="false" customHeight="false" outlineLevel="0" collapsed="false">
      <c r="A1192" s="3" t="n">
        <v>1191</v>
      </c>
      <c r="B1192" s="3" t="n">
        <v>6</v>
      </c>
      <c r="C1192" s="3" t="s">
        <v>95</v>
      </c>
      <c r="D1192" s="3" t="s">
        <v>563</v>
      </c>
      <c r="E1192" s="3" t="n">
        <v>2243</v>
      </c>
      <c r="F1192" s="4" t="n">
        <v>245.37</v>
      </c>
      <c r="G1192" s="3" t="s">
        <v>8</v>
      </c>
      <c r="H1192" s="4" t="n">
        <f aca="false">ROUND(E1192*F1192,2)</f>
        <v>550364.91</v>
      </c>
    </row>
    <row r="1193" customFormat="false" ht="15" hidden="false" customHeight="false" outlineLevel="0" collapsed="false">
      <c r="A1193" s="3" t="n">
        <v>1192</v>
      </c>
      <c r="B1193" s="3" t="n">
        <v>3</v>
      </c>
      <c r="C1193" s="3" t="s">
        <v>95</v>
      </c>
      <c r="D1193" s="3" t="s">
        <v>563</v>
      </c>
      <c r="E1193" s="3" t="n">
        <v>4603</v>
      </c>
      <c r="F1193" s="4" t="n">
        <v>107.79</v>
      </c>
      <c r="G1193" s="3" t="s">
        <v>8</v>
      </c>
      <c r="H1193" s="4" t="n">
        <f aca="false">ROUND(E1193*F1193,2)</f>
        <v>496157.37</v>
      </c>
    </row>
    <row r="1194" customFormat="false" ht="15" hidden="false" customHeight="false" outlineLevel="0" collapsed="false">
      <c r="A1194" s="3" t="n">
        <v>1193</v>
      </c>
      <c r="B1194" s="3" t="n">
        <v>1</v>
      </c>
      <c r="C1194" s="3" t="s">
        <v>95</v>
      </c>
      <c r="D1194" s="3" t="s">
        <v>563</v>
      </c>
      <c r="E1194" s="3" t="n">
        <v>2078</v>
      </c>
      <c r="F1194" s="4" t="n">
        <v>361.8</v>
      </c>
      <c r="G1194" s="3" t="s">
        <v>8</v>
      </c>
      <c r="H1194" s="4" t="n">
        <f aca="false">ROUND(E1194*F1194,2)</f>
        <v>751820.4</v>
      </c>
    </row>
    <row r="1195" customFormat="false" ht="15" hidden="false" customHeight="false" outlineLevel="0" collapsed="false">
      <c r="A1195" s="3" t="n">
        <v>1194</v>
      </c>
      <c r="B1195" s="3" t="n">
        <v>11</v>
      </c>
      <c r="C1195" s="3" t="s">
        <v>95</v>
      </c>
      <c r="D1195" s="3" t="s">
        <v>562</v>
      </c>
      <c r="E1195" s="3" t="n">
        <v>4512</v>
      </c>
      <c r="F1195" s="4" t="n">
        <v>135.54</v>
      </c>
      <c r="G1195" s="3" t="s">
        <v>34</v>
      </c>
      <c r="H1195" s="4" t="n">
        <f aca="false">ROUND(E1195*F1195,2)</f>
        <v>611556.48</v>
      </c>
    </row>
    <row r="1196" customFormat="false" ht="15" hidden="false" customHeight="false" outlineLevel="0" collapsed="false">
      <c r="A1196" s="3" t="n">
        <v>1195</v>
      </c>
      <c r="B1196" s="3" t="n">
        <v>15</v>
      </c>
      <c r="C1196" s="3" t="s">
        <v>95</v>
      </c>
      <c r="D1196" s="3" t="s">
        <v>562</v>
      </c>
      <c r="E1196" s="3" t="n">
        <v>3748</v>
      </c>
      <c r="F1196" s="4" t="n">
        <v>270.48</v>
      </c>
      <c r="G1196" s="3" t="s">
        <v>46</v>
      </c>
      <c r="H1196" s="4" t="n">
        <f aca="false">ROUND(E1196*F1196,2)</f>
        <v>1013759.04</v>
      </c>
    </row>
    <row r="1197" customFormat="false" ht="15" hidden="false" customHeight="false" outlineLevel="0" collapsed="false">
      <c r="A1197" s="3" t="n">
        <v>1196</v>
      </c>
      <c r="B1197" s="3" t="n">
        <v>2</v>
      </c>
      <c r="C1197" s="3" t="s">
        <v>95</v>
      </c>
      <c r="D1197" s="3" t="s">
        <v>562</v>
      </c>
      <c r="E1197" s="3" t="n">
        <v>1025</v>
      </c>
      <c r="F1197" s="4" t="n">
        <v>58.17</v>
      </c>
      <c r="G1197" s="3" t="s">
        <v>8</v>
      </c>
      <c r="H1197" s="4" t="n">
        <f aca="false">ROUND(E1197*F1197,2)</f>
        <v>59624.25</v>
      </c>
    </row>
    <row r="1198" customFormat="false" ht="15" hidden="false" customHeight="false" outlineLevel="0" collapsed="false">
      <c r="A1198" s="3" t="n">
        <v>1197</v>
      </c>
      <c r="B1198" s="3" t="n">
        <v>7</v>
      </c>
      <c r="C1198" s="3" t="s">
        <v>95</v>
      </c>
      <c r="D1198" s="3" t="s">
        <v>562</v>
      </c>
      <c r="E1198" s="3" t="n">
        <v>1969</v>
      </c>
      <c r="F1198" s="4" t="n">
        <v>421.22</v>
      </c>
      <c r="G1198" s="3" t="s">
        <v>8</v>
      </c>
      <c r="H1198" s="4" t="n">
        <f aca="false">ROUND(E1198*F1198,2)</f>
        <v>829382.18</v>
      </c>
    </row>
    <row r="1199" customFormat="false" ht="15" hidden="false" customHeight="false" outlineLevel="0" collapsed="false">
      <c r="A1199" s="3" t="n">
        <v>1198</v>
      </c>
      <c r="B1199" s="3" t="n">
        <v>3</v>
      </c>
      <c r="C1199" s="3" t="s">
        <v>95</v>
      </c>
      <c r="D1199" s="3" t="s">
        <v>562</v>
      </c>
      <c r="E1199" s="3" t="n">
        <v>1880</v>
      </c>
      <c r="F1199" s="4" t="n">
        <v>107.73</v>
      </c>
      <c r="G1199" s="3" t="s">
        <v>8</v>
      </c>
      <c r="H1199" s="4" t="n">
        <f aca="false">ROUND(E1199*F1199,2)</f>
        <v>202532.4</v>
      </c>
    </row>
    <row r="1200" customFormat="false" ht="15" hidden="false" customHeight="false" outlineLevel="0" collapsed="false">
      <c r="A1200" s="3" t="n">
        <v>1199</v>
      </c>
      <c r="B1200" s="3" t="n">
        <v>9</v>
      </c>
      <c r="C1200" s="3" t="s">
        <v>95</v>
      </c>
      <c r="D1200" s="3" t="s">
        <v>562</v>
      </c>
      <c r="E1200" s="3" t="n">
        <v>162</v>
      </c>
      <c r="F1200" s="4" t="n">
        <v>221.9</v>
      </c>
      <c r="G1200" s="3" t="s">
        <v>8</v>
      </c>
      <c r="H1200" s="4" t="n">
        <f aca="false">ROUND(E1200*F1200,2)</f>
        <v>35947.8</v>
      </c>
    </row>
    <row r="1201" customFormat="false" ht="15" hidden="false" customHeight="false" outlineLevel="0" collapsed="false">
      <c r="A1201" s="3" t="n">
        <v>1200</v>
      </c>
      <c r="B1201" s="3" t="n">
        <v>11</v>
      </c>
      <c r="C1201" s="3" t="s">
        <v>95</v>
      </c>
      <c r="D1201" s="3" t="s">
        <v>563</v>
      </c>
      <c r="E1201" s="3" t="n">
        <v>4392</v>
      </c>
      <c r="F1201" s="4" t="n">
        <v>135.56</v>
      </c>
      <c r="G1201" s="3" t="s">
        <v>34</v>
      </c>
      <c r="H1201" s="4" t="n">
        <f aca="false">ROUND(E1201*F1201,2)</f>
        <v>595379.52</v>
      </c>
    </row>
    <row r="1202" customFormat="false" ht="15" hidden="false" customHeight="false" outlineLevel="0" collapsed="false">
      <c r="A1202" s="3" t="n">
        <v>1201</v>
      </c>
      <c r="B1202" s="3" t="n">
        <v>8</v>
      </c>
      <c r="C1202" s="3" t="s">
        <v>95</v>
      </c>
      <c r="D1202" s="3" t="s">
        <v>562</v>
      </c>
      <c r="E1202" s="3" t="n">
        <v>3857</v>
      </c>
      <c r="F1202" s="4" t="n">
        <v>60.1</v>
      </c>
      <c r="G1202" s="3" t="s">
        <v>8</v>
      </c>
      <c r="H1202" s="4" t="n">
        <f aca="false">ROUND(E1202*F1202,2)</f>
        <v>231805.7</v>
      </c>
    </row>
    <row r="1203" customFormat="false" ht="15" hidden="false" customHeight="false" outlineLevel="0" collapsed="false">
      <c r="A1203" s="3" t="n">
        <v>1202</v>
      </c>
      <c r="B1203" s="3" t="n">
        <v>2</v>
      </c>
      <c r="C1203" s="3" t="s">
        <v>95</v>
      </c>
      <c r="D1203" s="3" t="s">
        <v>562</v>
      </c>
      <c r="E1203" s="3" t="n">
        <v>4726</v>
      </c>
      <c r="F1203" s="4" t="n">
        <v>58.07</v>
      </c>
      <c r="G1203" s="3" t="s">
        <v>8</v>
      </c>
      <c r="H1203" s="4" t="n">
        <f aca="false">ROUND(E1203*F1203,2)</f>
        <v>274438.82</v>
      </c>
    </row>
    <row r="1204" customFormat="false" ht="15" hidden="false" customHeight="false" outlineLevel="0" collapsed="false">
      <c r="A1204" s="3" t="n">
        <v>1203</v>
      </c>
      <c r="B1204" s="3" t="n">
        <v>4</v>
      </c>
      <c r="C1204" s="3" t="s">
        <v>96</v>
      </c>
      <c r="D1204" s="3" t="s">
        <v>562</v>
      </c>
      <c r="E1204" s="3" t="n">
        <v>2650</v>
      </c>
      <c r="F1204" s="4" t="n">
        <v>101.99</v>
      </c>
      <c r="G1204" s="3" t="s">
        <v>8</v>
      </c>
      <c r="H1204" s="4" t="n">
        <f aca="false">ROUND(E1204*F1204,2)</f>
        <v>270273.5</v>
      </c>
    </row>
    <row r="1205" customFormat="false" ht="15" hidden="false" customHeight="false" outlineLevel="0" collapsed="false">
      <c r="A1205" s="3" t="n">
        <v>1204</v>
      </c>
      <c r="B1205" s="3" t="n">
        <v>8</v>
      </c>
      <c r="C1205" s="3" t="s">
        <v>96</v>
      </c>
      <c r="D1205" s="3" t="s">
        <v>563</v>
      </c>
      <c r="E1205" s="3" t="n">
        <v>2504</v>
      </c>
      <c r="F1205" s="4" t="n">
        <v>61.55</v>
      </c>
      <c r="G1205" s="3" t="s">
        <v>8</v>
      </c>
      <c r="H1205" s="4" t="n">
        <f aca="false">ROUND(E1205*F1205,2)</f>
        <v>154121.2</v>
      </c>
    </row>
    <row r="1206" customFormat="false" ht="15" hidden="false" customHeight="false" outlineLevel="0" collapsed="false">
      <c r="A1206" s="3" t="n">
        <v>1205</v>
      </c>
      <c r="B1206" s="3" t="n">
        <v>13</v>
      </c>
      <c r="C1206" s="3" t="s">
        <v>96</v>
      </c>
      <c r="D1206" s="3" t="s">
        <v>563</v>
      </c>
      <c r="E1206" s="3" t="n">
        <v>2015</v>
      </c>
      <c r="F1206" s="4" t="n">
        <v>54.13</v>
      </c>
      <c r="G1206" s="3" t="s">
        <v>41</v>
      </c>
      <c r="H1206" s="4" t="n">
        <f aca="false">ROUND(E1206*F1206,2)</f>
        <v>109071.95</v>
      </c>
    </row>
    <row r="1207" customFormat="false" ht="15" hidden="false" customHeight="false" outlineLevel="0" collapsed="false">
      <c r="A1207" s="3" t="n">
        <v>1206</v>
      </c>
      <c r="B1207" s="3" t="n">
        <v>8</v>
      </c>
      <c r="C1207" s="3" t="s">
        <v>96</v>
      </c>
      <c r="D1207" s="3" t="s">
        <v>563</v>
      </c>
      <c r="E1207" s="3" t="n">
        <v>559</v>
      </c>
      <c r="F1207" s="4" t="n">
        <v>61.46</v>
      </c>
      <c r="G1207" s="3" t="s">
        <v>8</v>
      </c>
      <c r="H1207" s="4" t="n">
        <f aca="false">ROUND(E1207*F1207,2)</f>
        <v>34356.14</v>
      </c>
    </row>
    <row r="1208" customFormat="false" ht="15" hidden="false" customHeight="false" outlineLevel="0" collapsed="false">
      <c r="A1208" s="3" t="n">
        <v>1207</v>
      </c>
      <c r="B1208" s="3" t="n">
        <v>3</v>
      </c>
      <c r="C1208" s="3" t="s">
        <v>96</v>
      </c>
      <c r="D1208" s="3" t="s">
        <v>563</v>
      </c>
      <c r="E1208" s="3" t="n">
        <v>3339</v>
      </c>
      <c r="F1208" s="4" t="n">
        <v>107</v>
      </c>
      <c r="G1208" s="3" t="s">
        <v>8</v>
      </c>
      <c r="H1208" s="4" t="n">
        <f aca="false">ROUND(E1208*F1208,2)</f>
        <v>357273</v>
      </c>
    </row>
    <row r="1209" customFormat="false" ht="15" hidden="false" customHeight="false" outlineLevel="0" collapsed="false">
      <c r="A1209" s="3" t="n">
        <v>1208</v>
      </c>
      <c r="B1209" s="3" t="n">
        <v>12</v>
      </c>
      <c r="C1209" s="3" t="s">
        <v>96</v>
      </c>
      <c r="D1209" s="3" t="s">
        <v>563</v>
      </c>
      <c r="E1209" s="3" t="n">
        <v>583</v>
      </c>
      <c r="F1209" s="4" t="n">
        <v>225.87</v>
      </c>
      <c r="G1209" s="3" t="s">
        <v>38</v>
      </c>
      <c r="H1209" s="4" t="n">
        <f aca="false">ROUND(E1209*F1209,2)</f>
        <v>131682.21</v>
      </c>
    </row>
    <row r="1210" customFormat="false" ht="15" hidden="false" customHeight="false" outlineLevel="0" collapsed="false">
      <c r="A1210" s="3" t="n">
        <v>1209</v>
      </c>
      <c r="B1210" s="3" t="n">
        <v>4</v>
      </c>
      <c r="C1210" s="3" t="s">
        <v>96</v>
      </c>
      <c r="D1210" s="3" t="s">
        <v>562</v>
      </c>
      <c r="E1210" s="3" t="n">
        <v>4611</v>
      </c>
      <c r="F1210" s="4" t="n">
        <v>101.99</v>
      </c>
      <c r="G1210" s="3" t="s">
        <v>8</v>
      </c>
      <c r="H1210" s="4" t="n">
        <f aca="false">ROUND(E1210*F1210,2)</f>
        <v>470275.89</v>
      </c>
    </row>
    <row r="1211" customFormat="false" ht="15" hidden="false" customHeight="false" outlineLevel="0" collapsed="false">
      <c r="A1211" s="3" t="n">
        <v>1210</v>
      </c>
      <c r="B1211" s="3" t="n">
        <v>13</v>
      </c>
      <c r="C1211" s="3" t="s">
        <v>96</v>
      </c>
      <c r="D1211" s="3" t="s">
        <v>562</v>
      </c>
      <c r="E1211" s="3" t="n">
        <v>1990</v>
      </c>
      <c r="F1211" s="4" t="n">
        <v>54.1</v>
      </c>
      <c r="G1211" s="3" t="s">
        <v>41</v>
      </c>
      <c r="H1211" s="4" t="n">
        <f aca="false">ROUND(E1211*F1211,2)</f>
        <v>107659</v>
      </c>
    </row>
    <row r="1212" customFormat="false" ht="15" hidden="false" customHeight="false" outlineLevel="0" collapsed="false">
      <c r="A1212" s="3" t="n">
        <v>1211</v>
      </c>
      <c r="B1212" s="3" t="n">
        <v>4</v>
      </c>
      <c r="C1212" s="3" t="s">
        <v>96</v>
      </c>
      <c r="D1212" s="3" t="s">
        <v>562</v>
      </c>
      <c r="E1212" s="3" t="n">
        <v>3369</v>
      </c>
      <c r="F1212" s="4" t="n">
        <v>101.83</v>
      </c>
      <c r="G1212" s="3" t="s">
        <v>8</v>
      </c>
      <c r="H1212" s="4" t="n">
        <f aca="false">ROUND(E1212*F1212,2)</f>
        <v>343065.27</v>
      </c>
    </row>
    <row r="1213" customFormat="false" ht="15" hidden="false" customHeight="false" outlineLevel="0" collapsed="false">
      <c r="A1213" s="3" t="n">
        <v>1212</v>
      </c>
      <c r="B1213" s="3" t="n">
        <v>11</v>
      </c>
      <c r="C1213" s="3" t="s">
        <v>96</v>
      </c>
      <c r="D1213" s="3" t="s">
        <v>563</v>
      </c>
      <c r="E1213" s="3" t="n">
        <v>2493</v>
      </c>
      <c r="F1213" s="4" t="n">
        <v>133.95</v>
      </c>
      <c r="G1213" s="3" t="s">
        <v>34</v>
      </c>
      <c r="H1213" s="4" t="n">
        <f aca="false">ROUND(E1213*F1213,2)</f>
        <v>333937.35</v>
      </c>
    </row>
    <row r="1214" customFormat="false" ht="15" hidden="false" customHeight="false" outlineLevel="0" collapsed="false">
      <c r="A1214" s="3" t="n">
        <v>1213</v>
      </c>
      <c r="B1214" s="3" t="n">
        <v>5</v>
      </c>
      <c r="C1214" s="3" t="s">
        <v>96</v>
      </c>
      <c r="D1214" s="3" t="s">
        <v>563</v>
      </c>
      <c r="E1214" s="3" t="n">
        <v>3258</v>
      </c>
      <c r="F1214" s="4" t="n">
        <v>359</v>
      </c>
      <c r="G1214" s="3" t="s">
        <v>8</v>
      </c>
      <c r="H1214" s="4" t="n">
        <f aca="false">ROUND(E1214*F1214,2)</f>
        <v>1169622</v>
      </c>
    </row>
    <row r="1215" customFormat="false" ht="15" hidden="false" customHeight="false" outlineLevel="0" collapsed="false">
      <c r="A1215" s="3" t="n">
        <v>1214</v>
      </c>
      <c r="B1215" s="3" t="n">
        <v>14</v>
      </c>
      <c r="C1215" s="3" t="s">
        <v>96</v>
      </c>
      <c r="D1215" s="3" t="s">
        <v>563</v>
      </c>
      <c r="E1215" s="3" t="n">
        <v>4655</v>
      </c>
      <c r="F1215" s="4" t="n">
        <v>97.17</v>
      </c>
      <c r="G1215" s="3" t="s">
        <v>41</v>
      </c>
      <c r="H1215" s="4" t="n">
        <f aca="false">ROUND(E1215*F1215,2)</f>
        <v>452326.35</v>
      </c>
    </row>
    <row r="1216" customFormat="false" ht="15" hidden="false" customHeight="false" outlineLevel="0" collapsed="false">
      <c r="A1216" s="3" t="n">
        <v>1215</v>
      </c>
      <c r="B1216" s="3" t="n">
        <v>1</v>
      </c>
      <c r="C1216" s="3" t="s">
        <v>96</v>
      </c>
      <c r="D1216" s="3" t="s">
        <v>563</v>
      </c>
      <c r="E1216" s="3" t="n">
        <v>1853</v>
      </c>
      <c r="F1216" s="4" t="n">
        <v>363.06</v>
      </c>
      <c r="G1216" s="3" t="s">
        <v>8</v>
      </c>
      <c r="H1216" s="4" t="n">
        <f aca="false">ROUND(E1216*F1216,2)</f>
        <v>672750.18</v>
      </c>
    </row>
    <row r="1217" customFormat="false" ht="15" hidden="false" customHeight="false" outlineLevel="0" collapsed="false">
      <c r="A1217" s="3" t="n">
        <v>1216</v>
      </c>
      <c r="B1217" s="3" t="n">
        <v>5</v>
      </c>
      <c r="C1217" s="3" t="s">
        <v>96</v>
      </c>
      <c r="D1217" s="3" t="s">
        <v>562</v>
      </c>
      <c r="E1217" s="3" t="n">
        <v>2112</v>
      </c>
      <c r="F1217" s="4" t="n">
        <v>360.29</v>
      </c>
      <c r="G1217" s="3" t="s">
        <v>8</v>
      </c>
      <c r="H1217" s="4" t="n">
        <f aca="false">ROUND(E1217*F1217,2)</f>
        <v>760932.48</v>
      </c>
    </row>
    <row r="1218" customFormat="false" ht="15" hidden="false" customHeight="false" outlineLevel="0" collapsed="false">
      <c r="A1218" s="3" t="n">
        <v>1217</v>
      </c>
      <c r="B1218" s="3" t="n">
        <v>11</v>
      </c>
      <c r="C1218" s="3" t="s">
        <v>96</v>
      </c>
      <c r="D1218" s="3" t="s">
        <v>563</v>
      </c>
      <c r="E1218" s="3" t="n">
        <v>2363</v>
      </c>
      <c r="F1218" s="4" t="n">
        <v>134.01</v>
      </c>
      <c r="G1218" s="3" t="s">
        <v>34</v>
      </c>
      <c r="H1218" s="4" t="n">
        <f aca="false">ROUND(E1218*F1218,2)</f>
        <v>316665.63</v>
      </c>
    </row>
    <row r="1219" customFormat="false" ht="15" hidden="false" customHeight="false" outlineLevel="0" collapsed="false">
      <c r="A1219" s="3" t="n">
        <v>1218</v>
      </c>
      <c r="B1219" s="3" t="n">
        <v>2</v>
      </c>
      <c r="C1219" s="3" t="s">
        <v>96</v>
      </c>
      <c r="D1219" s="3" t="s">
        <v>563</v>
      </c>
      <c r="E1219" s="3" t="n">
        <v>3125</v>
      </c>
      <c r="F1219" s="4" t="n">
        <v>59.07</v>
      </c>
      <c r="G1219" s="3" t="s">
        <v>8</v>
      </c>
      <c r="H1219" s="4" t="n">
        <f aca="false">ROUND(E1219*F1219,2)</f>
        <v>184593.75</v>
      </c>
    </row>
    <row r="1220" customFormat="false" ht="15" hidden="false" customHeight="false" outlineLevel="0" collapsed="false">
      <c r="A1220" s="3" t="n">
        <v>1219</v>
      </c>
      <c r="B1220" s="3" t="n">
        <v>15</v>
      </c>
      <c r="C1220" s="3" t="s">
        <v>96</v>
      </c>
      <c r="D1220" s="3" t="s">
        <v>562</v>
      </c>
      <c r="E1220" s="3" t="n">
        <v>634</v>
      </c>
      <c r="F1220" s="4" t="n">
        <v>271.74</v>
      </c>
      <c r="G1220" s="3" t="s">
        <v>46</v>
      </c>
      <c r="H1220" s="4" t="n">
        <f aca="false">ROUND(E1220*F1220,2)</f>
        <v>172283.16</v>
      </c>
    </row>
    <row r="1221" customFormat="false" ht="15" hidden="false" customHeight="false" outlineLevel="0" collapsed="false">
      <c r="A1221" s="3" t="n">
        <v>1220</v>
      </c>
      <c r="B1221" s="3" t="n">
        <v>14</v>
      </c>
      <c r="C1221" s="3" t="s">
        <v>96</v>
      </c>
      <c r="D1221" s="3" t="s">
        <v>562</v>
      </c>
      <c r="E1221" s="3" t="n">
        <v>2096</v>
      </c>
      <c r="F1221" s="4" t="n">
        <v>97.42</v>
      </c>
      <c r="G1221" s="3" t="s">
        <v>41</v>
      </c>
      <c r="H1221" s="4" t="n">
        <f aca="false">ROUND(E1221*F1221,2)</f>
        <v>204192.32</v>
      </c>
    </row>
    <row r="1222" customFormat="false" ht="15" hidden="false" customHeight="false" outlineLevel="0" collapsed="false">
      <c r="A1222" s="3" t="n">
        <v>1221</v>
      </c>
      <c r="B1222" s="3" t="n">
        <v>3</v>
      </c>
      <c r="C1222" s="3" t="s">
        <v>96</v>
      </c>
      <c r="D1222" s="3" t="s">
        <v>562</v>
      </c>
      <c r="E1222" s="3" t="n">
        <v>203</v>
      </c>
      <c r="F1222" s="4" t="n">
        <v>107.04</v>
      </c>
      <c r="G1222" s="3" t="s">
        <v>8</v>
      </c>
      <c r="H1222" s="4" t="n">
        <f aca="false">ROUND(E1222*F1222,2)</f>
        <v>21729.12</v>
      </c>
    </row>
    <row r="1223" customFormat="false" ht="15" hidden="false" customHeight="false" outlineLevel="0" collapsed="false">
      <c r="A1223" s="3" t="n">
        <v>1222</v>
      </c>
      <c r="B1223" s="3" t="n">
        <v>10</v>
      </c>
      <c r="C1223" s="3" t="s">
        <v>96</v>
      </c>
      <c r="D1223" s="3" t="s">
        <v>562</v>
      </c>
      <c r="E1223" s="3" t="n">
        <v>163</v>
      </c>
      <c r="F1223" s="4" t="n">
        <v>52.36</v>
      </c>
      <c r="G1223" s="3" t="s">
        <v>8</v>
      </c>
      <c r="H1223" s="4" t="n">
        <f aca="false">ROUND(E1223*F1223,2)</f>
        <v>8534.68</v>
      </c>
    </row>
    <row r="1224" customFormat="false" ht="15" hidden="false" customHeight="false" outlineLevel="0" collapsed="false">
      <c r="A1224" s="3" t="n">
        <v>1223</v>
      </c>
      <c r="B1224" s="3" t="n">
        <v>14</v>
      </c>
      <c r="C1224" s="3" t="s">
        <v>96</v>
      </c>
      <c r="D1224" s="3" t="s">
        <v>563</v>
      </c>
      <c r="E1224" s="3" t="n">
        <v>2642</v>
      </c>
      <c r="F1224" s="4" t="n">
        <v>96.9</v>
      </c>
      <c r="G1224" s="3" t="s">
        <v>41</v>
      </c>
      <c r="H1224" s="4" t="n">
        <f aca="false">ROUND(E1224*F1224,2)</f>
        <v>256009.8</v>
      </c>
    </row>
    <row r="1225" customFormat="false" ht="15" hidden="false" customHeight="false" outlineLevel="0" collapsed="false">
      <c r="A1225" s="3" t="n">
        <v>1224</v>
      </c>
      <c r="B1225" s="3" t="n">
        <v>11</v>
      </c>
      <c r="C1225" s="3" t="s">
        <v>96</v>
      </c>
      <c r="D1225" s="3" t="s">
        <v>563</v>
      </c>
      <c r="E1225" s="3" t="n">
        <v>3281</v>
      </c>
      <c r="F1225" s="4" t="n">
        <v>134.35</v>
      </c>
      <c r="G1225" s="3" t="s">
        <v>34</v>
      </c>
      <c r="H1225" s="4" t="n">
        <f aca="false">ROUND(E1225*F1225,2)</f>
        <v>440802.35</v>
      </c>
    </row>
    <row r="1226" customFormat="false" ht="15" hidden="false" customHeight="false" outlineLevel="0" collapsed="false">
      <c r="A1226" s="3" t="n">
        <v>1225</v>
      </c>
      <c r="B1226" s="3" t="n">
        <v>10</v>
      </c>
      <c r="C1226" s="3" t="s">
        <v>96</v>
      </c>
      <c r="D1226" s="3" t="s">
        <v>563</v>
      </c>
      <c r="E1226" s="3" t="n">
        <v>4914</v>
      </c>
      <c r="F1226" s="4" t="n">
        <v>52.27</v>
      </c>
      <c r="G1226" s="3" t="s">
        <v>8</v>
      </c>
      <c r="H1226" s="4" t="n">
        <f aca="false">ROUND(E1226*F1226,2)</f>
        <v>256854.78</v>
      </c>
    </row>
    <row r="1227" customFormat="false" ht="15" hidden="false" customHeight="false" outlineLevel="0" collapsed="false">
      <c r="A1227" s="3" t="n">
        <v>1226</v>
      </c>
      <c r="B1227" s="3" t="n">
        <v>15</v>
      </c>
      <c r="C1227" s="3" t="s">
        <v>96</v>
      </c>
      <c r="D1227" s="3" t="s">
        <v>562</v>
      </c>
      <c r="E1227" s="3" t="n">
        <v>4934</v>
      </c>
      <c r="F1227" s="4" t="n">
        <v>270.87</v>
      </c>
      <c r="G1227" s="3" t="s">
        <v>46</v>
      </c>
      <c r="H1227" s="4" t="n">
        <f aca="false">ROUND(E1227*F1227,2)</f>
        <v>1336472.58</v>
      </c>
    </row>
    <row r="1228" customFormat="false" ht="15" hidden="false" customHeight="false" outlineLevel="0" collapsed="false">
      <c r="A1228" s="3" t="n">
        <v>1227</v>
      </c>
      <c r="B1228" s="3" t="n">
        <v>4</v>
      </c>
      <c r="C1228" s="3" t="s">
        <v>96</v>
      </c>
      <c r="D1228" s="3" t="s">
        <v>562</v>
      </c>
      <c r="E1228" s="3" t="n">
        <v>742</v>
      </c>
      <c r="F1228" s="4" t="n">
        <v>102.23</v>
      </c>
      <c r="G1228" s="3" t="s">
        <v>8</v>
      </c>
      <c r="H1228" s="4" t="n">
        <f aca="false">ROUND(E1228*F1228,2)</f>
        <v>75854.66</v>
      </c>
    </row>
    <row r="1229" customFormat="false" ht="15" hidden="false" customHeight="false" outlineLevel="0" collapsed="false">
      <c r="A1229" s="3" t="n">
        <v>1228</v>
      </c>
      <c r="B1229" s="3" t="n">
        <v>6</v>
      </c>
      <c r="C1229" s="3" t="s">
        <v>96</v>
      </c>
      <c r="D1229" s="3" t="s">
        <v>562</v>
      </c>
      <c r="E1229" s="3" t="n">
        <v>2471</v>
      </c>
      <c r="F1229" s="4" t="n">
        <v>244.85</v>
      </c>
      <c r="G1229" s="3" t="s">
        <v>8</v>
      </c>
      <c r="H1229" s="4" t="n">
        <f aca="false">ROUND(E1229*F1229,2)</f>
        <v>605024.35</v>
      </c>
    </row>
    <row r="1230" customFormat="false" ht="15" hidden="false" customHeight="false" outlineLevel="0" collapsed="false">
      <c r="A1230" s="3" t="n">
        <v>1229</v>
      </c>
      <c r="B1230" s="3" t="n">
        <v>5</v>
      </c>
      <c r="C1230" s="3" t="s">
        <v>96</v>
      </c>
      <c r="D1230" s="3" t="s">
        <v>562</v>
      </c>
      <c r="E1230" s="3" t="n">
        <v>2576</v>
      </c>
      <c r="F1230" s="4" t="n">
        <v>359.59</v>
      </c>
      <c r="G1230" s="3" t="s">
        <v>8</v>
      </c>
      <c r="H1230" s="4" t="n">
        <f aca="false">ROUND(E1230*F1230,2)</f>
        <v>926303.84</v>
      </c>
    </row>
    <row r="1231" customFormat="false" ht="15" hidden="false" customHeight="false" outlineLevel="0" collapsed="false">
      <c r="A1231" s="3" t="n">
        <v>1230</v>
      </c>
      <c r="B1231" s="3" t="n">
        <v>6</v>
      </c>
      <c r="C1231" s="3" t="s">
        <v>96</v>
      </c>
      <c r="D1231" s="3" t="s">
        <v>563</v>
      </c>
      <c r="E1231" s="3" t="n">
        <v>1201</v>
      </c>
      <c r="F1231" s="4" t="n">
        <v>245.51</v>
      </c>
      <c r="G1231" s="3" t="s">
        <v>8</v>
      </c>
      <c r="H1231" s="4" t="n">
        <f aca="false">ROUND(E1231*F1231,2)</f>
        <v>294857.51</v>
      </c>
    </row>
    <row r="1232" customFormat="false" ht="15" hidden="false" customHeight="false" outlineLevel="0" collapsed="false">
      <c r="A1232" s="3" t="n">
        <v>1231</v>
      </c>
      <c r="B1232" s="3" t="n">
        <v>9</v>
      </c>
      <c r="C1232" s="3" t="s">
        <v>96</v>
      </c>
      <c r="D1232" s="3" t="s">
        <v>563</v>
      </c>
      <c r="E1232" s="3" t="n">
        <v>773</v>
      </c>
      <c r="F1232" s="4" t="n">
        <v>218.56</v>
      </c>
      <c r="G1232" s="3" t="s">
        <v>8</v>
      </c>
      <c r="H1232" s="4" t="n">
        <f aca="false">ROUND(E1232*F1232,2)</f>
        <v>168946.88</v>
      </c>
    </row>
    <row r="1233" customFormat="false" ht="15" hidden="false" customHeight="false" outlineLevel="0" collapsed="false">
      <c r="A1233" s="3" t="n">
        <v>1232</v>
      </c>
      <c r="B1233" s="3" t="n">
        <v>3</v>
      </c>
      <c r="C1233" s="3" t="s">
        <v>96</v>
      </c>
      <c r="D1233" s="3" t="s">
        <v>563</v>
      </c>
      <c r="E1233" s="3" t="n">
        <v>3688</v>
      </c>
      <c r="F1233" s="4" t="n">
        <v>107.05</v>
      </c>
      <c r="G1233" s="3" t="s">
        <v>8</v>
      </c>
      <c r="H1233" s="4" t="n">
        <f aca="false">ROUND(E1233*F1233,2)</f>
        <v>394800.4</v>
      </c>
    </row>
    <row r="1234" customFormat="false" ht="15" hidden="false" customHeight="false" outlineLevel="0" collapsed="false">
      <c r="A1234" s="3" t="n">
        <v>1233</v>
      </c>
      <c r="B1234" s="3" t="n">
        <v>12</v>
      </c>
      <c r="C1234" s="3" t="s">
        <v>96</v>
      </c>
      <c r="D1234" s="3" t="s">
        <v>562</v>
      </c>
      <c r="E1234" s="3" t="n">
        <v>1988</v>
      </c>
      <c r="F1234" s="4" t="n">
        <v>225.63</v>
      </c>
      <c r="G1234" s="3" t="s">
        <v>38</v>
      </c>
      <c r="H1234" s="4" t="n">
        <f aca="false">ROUND(E1234*F1234,2)</f>
        <v>448552.44</v>
      </c>
    </row>
    <row r="1235" customFormat="false" ht="15" hidden="false" customHeight="false" outlineLevel="0" collapsed="false">
      <c r="A1235" s="3" t="n">
        <v>1234</v>
      </c>
      <c r="B1235" s="3" t="n">
        <v>14</v>
      </c>
      <c r="C1235" s="3" t="s">
        <v>96</v>
      </c>
      <c r="D1235" s="3" t="s">
        <v>563</v>
      </c>
      <c r="E1235" s="3" t="n">
        <v>3580</v>
      </c>
      <c r="F1235" s="4" t="n">
        <v>97.44</v>
      </c>
      <c r="G1235" s="3" t="s">
        <v>41</v>
      </c>
      <c r="H1235" s="4" t="n">
        <f aca="false">ROUND(E1235*F1235,2)</f>
        <v>348835.2</v>
      </c>
    </row>
    <row r="1236" customFormat="false" ht="15" hidden="false" customHeight="false" outlineLevel="0" collapsed="false">
      <c r="A1236" s="3" t="n">
        <v>1235</v>
      </c>
      <c r="B1236" s="3" t="n">
        <v>10</v>
      </c>
      <c r="C1236" s="3" t="s">
        <v>96</v>
      </c>
      <c r="D1236" s="3" t="s">
        <v>563</v>
      </c>
      <c r="E1236" s="3" t="n">
        <v>1277</v>
      </c>
      <c r="F1236" s="4" t="n">
        <v>52.26</v>
      </c>
      <c r="G1236" s="3" t="s">
        <v>8</v>
      </c>
      <c r="H1236" s="4" t="n">
        <f aca="false">ROUND(E1236*F1236,2)</f>
        <v>66736.02</v>
      </c>
    </row>
    <row r="1237" customFormat="false" ht="15" hidden="false" customHeight="false" outlineLevel="0" collapsed="false">
      <c r="A1237" s="3" t="n">
        <v>1236</v>
      </c>
      <c r="B1237" s="3" t="n">
        <v>9</v>
      </c>
      <c r="C1237" s="3" t="s">
        <v>96</v>
      </c>
      <c r="D1237" s="3" t="s">
        <v>563</v>
      </c>
      <c r="E1237" s="3" t="n">
        <v>2111</v>
      </c>
      <c r="F1237" s="4" t="n">
        <v>218.75</v>
      </c>
      <c r="G1237" s="3" t="s">
        <v>8</v>
      </c>
      <c r="H1237" s="4" t="n">
        <f aca="false">ROUND(E1237*F1237,2)</f>
        <v>461781.25</v>
      </c>
    </row>
    <row r="1238" customFormat="false" ht="15" hidden="false" customHeight="false" outlineLevel="0" collapsed="false">
      <c r="A1238" s="3" t="n">
        <v>1237</v>
      </c>
      <c r="B1238" s="3" t="n">
        <v>8</v>
      </c>
      <c r="C1238" s="3" t="s">
        <v>96</v>
      </c>
      <c r="D1238" s="3" t="s">
        <v>563</v>
      </c>
      <c r="E1238" s="3" t="n">
        <v>3108</v>
      </c>
      <c r="F1238" s="4" t="n">
        <v>61.3</v>
      </c>
      <c r="G1238" s="3" t="s">
        <v>8</v>
      </c>
      <c r="H1238" s="4" t="n">
        <f aca="false">ROUND(E1238*F1238,2)</f>
        <v>190520.4</v>
      </c>
    </row>
    <row r="1239" customFormat="false" ht="15" hidden="false" customHeight="false" outlineLevel="0" collapsed="false">
      <c r="A1239" s="3" t="n">
        <v>1238</v>
      </c>
      <c r="B1239" s="3" t="n">
        <v>14</v>
      </c>
      <c r="C1239" s="3" t="s">
        <v>96</v>
      </c>
      <c r="D1239" s="3" t="s">
        <v>562</v>
      </c>
      <c r="E1239" s="3" t="n">
        <v>4722</v>
      </c>
      <c r="F1239" s="4" t="n">
        <v>97.38</v>
      </c>
      <c r="G1239" s="3" t="s">
        <v>41</v>
      </c>
      <c r="H1239" s="4" t="n">
        <f aca="false">ROUND(E1239*F1239,2)</f>
        <v>459828.36</v>
      </c>
    </row>
    <row r="1240" customFormat="false" ht="15" hidden="false" customHeight="false" outlineLevel="0" collapsed="false">
      <c r="A1240" s="3" t="n">
        <v>1239</v>
      </c>
      <c r="B1240" s="3" t="n">
        <v>15</v>
      </c>
      <c r="C1240" s="3" t="s">
        <v>96</v>
      </c>
      <c r="D1240" s="3" t="s">
        <v>563</v>
      </c>
      <c r="E1240" s="3" t="n">
        <v>444</v>
      </c>
      <c r="F1240" s="4" t="n">
        <v>271.79</v>
      </c>
      <c r="G1240" s="3" t="s">
        <v>46</v>
      </c>
      <c r="H1240" s="4" t="n">
        <f aca="false">ROUND(E1240*F1240,2)</f>
        <v>120674.76</v>
      </c>
    </row>
    <row r="1241" customFormat="false" ht="15" hidden="false" customHeight="false" outlineLevel="0" collapsed="false">
      <c r="A1241" s="3" t="n">
        <v>1240</v>
      </c>
      <c r="B1241" s="3" t="n">
        <v>5</v>
      </c>
      <c r="C1241" s="3" t="s">
        <v>96</v>
      </c>
      <c r="D1241" s="3" t="s">
        <v>562</v>
      </c>
      <c r="E1241" s="3" t="n">
        <v>123</v>
      </c>
      <c r="F1241" s="4" t="n">
        <v>358.67</v>
      </c>
      <c r="G1241" s="3" t="s">
        <v>8</v>
      </c>
      <c r="H1241" s="4" t="n">
        <f aca="false">ROUND(E1241*F1241,2)</f>
        <v>44116.41</v>
      </c>
    </row>
    <row r="1242" customFormat="false" ht="15" hidden="false" customHeight="false" outlineLevel="0" collapsed="false">
      <c r="A1242" s="3" t="n">
        <v>1241</v>
      </c>
      <c r="B1242" s="3" t="n">
        <v>9</v>
      </c>
      <c r="C1242" s="3" t="s">
        <v>96</v>
      </c>
      <c r="D1242" s="3" t="s">
        <v>563</v>
      </c>
      <c r="E1242" s="3" t="n">
        <v>526</v>
      </c>
      <c r="F1242" s="4" t="n">
        <v>218.54</v>
      </c>
      <c r="G1242" s="3" t="s">
        <v>8</v>
      </c>
      <c r="H1242" s="4" t="n">
        <f aca="false">ROUND(E1242*F1242,2)</f>
        <v>114952.04</v>
      </c>
    </row>
    <row r="1243" customFormat="false" ht="15" hidden="false" customHeight="false" outlineLevel="0" collapsed="false">
      <c r="A1243" s="3" t="n">
        <v>1242</v>
      </c>
      <c r="B1243" s="3" t="n">
        <v>15</v>
      </c>
      <c r="C1243" s="3" t="s">
        <v>97</v>
      </c>
      <c r="D1243" s="3" t="s">
        <v>562</v>
      </c>
      <c r="E1243" s="3" t="n">
        <v>1489</v>
      </c>
      <c r="F1243" s="4" t="n">
        <v>275.49</v>
      </c>
      <c r="G1243" s="3" t="s">
        <v>46</v>
      </c>
      <c r="H1243" s="4" t="n">
        <f aca="false">ROUND(E1243*F1243,2)</f>
        <v>410204.61</v>
      </c>
    </row>
    <row r="1244" customFormat="false" ht="15" hidden="false" customHeight="false" outlineLevel="0" collapsed="false">
      <c r="A1244" s="3" t="n">
        <v>1243</v>
      </c>
      <c r="B1244" s="3" t="n">
        <v>6</v>
      </c>
      <c r="C1244" s="3" t="s">
        <v>97</v>
      </c>
      <c r="D1244" s="3" t="s">
        <v>562</v>
      </c>
      <c r="E1244" s="3" t="n">
        <v>1746</v>
      </c>
      <c r="F1244" s="4" t="n">
        <v>251.29</v>
      </c>
      <c r="G1244" s="3" t="s">
        <v>8</v>
      </c>
      <c r="H1244" s="4" t="n">
        <f aca="false">ROUND(E1244*F1244,2)</f>
        <v>438752.34</v>
      </c>
    </row>
    <row r="1245" customFormat="false" ht="15" hidden="false" customHeight="false" outlineLevel="0" collapsed="false">
      <c r="A1245" s="3" t="n">
        <v>1244</v>
      </c>
      <c r="B1245" s="3" t="n">
        <v>7</v>
      </c>
      <c r="C1245" s="3" t="s">
        <v>97</v>
      </c>
      <c r="D1245" s="3" t="s">
        <v>563</v>
      </c>
      <c r="E1245" s="3" t="n">
        <v>2975</v>
      </c>
      <c r="F1245" s="4" t="n">
        <v>412.35</v>
      </c>
      <c r="G1245" s="3" t="s">
        <v>8</v>
      </c>
      <c r="H1245" s="4" t="n">
        <f aca="false">ROUND(E1245*F1245,2)</f>
        <v>1226741.25</v>
      </c>
    </row>
    <row r="1246" customFormat="false" ht="15" hidden="false" customHeight="false" outlineLevel="0" collapsed="false">
      <c r="A1246" s="3" t="n">
        <v>1245</v>
      </c>
      <c r="B1246" s="3" t="n">
        <v>12</v>
      </c>
      <c r="C1246" s="3" t="s">
        <v>97</v>
      </c>
      <c r="D1246" s="3" t="s">
        <v>562</v>
      </c>
      <c r="E1246" s="3" t="n">
        <v>1054</v>
      </c>
      <c r="F1246" s="4" t="n">
        <v>227.18</v>
      </c>
      <c r="G1246" s="3" t="s">
        <v>38</v>
      </c>
      <c r="H1246" s="4" t="n">
        <f aca="false">ROUND(E1246*F1246,2)</f>
        <v>239447.72</v>
      </c>
    </row>
    <row r="1247" customFormat="false" ht="15" hidden="false" customHeight="false" outlineLevel="0" collapsed="false">
      <c r="A1247" s="3" t="n">
        <v>1246</v>
      </c>
      <c r="B1247" s="3" t="n">
        <v>13</v>
      </c>
      <c r="C1247" s="3" t="s">
        <v>97</v>
      </c>
      <c r="D1247" s="3" t="s">
        <v>562</v>
      </c>
      <c r="E1247" s="3" t="n">
        <v>1815</v>
      </c>
      <c r="F1247" s="4" t="n">
        <v>54.29</v>
      </c>
      <c r="G1247" s="3" t="s">
        <v>41</v>
      </c>
      <c r="H1247" s="4" t="n">
        <f aca="false">ROUND(E1247*F1247,2)</f>
        <v>98536.35</v>
      </c>
    </row>
    <row r="1248" customFormat="false" ht="15" hidden="false" customHeight="false" outlineLevel="0" collapsed="false">
      <c r="A1248" s="3" t="n">
        <v>1247</v>
      </c>
      <c r="B1248" s="3" t="n">
        <v>9</v>
      </c>
      <c r="C1248" s="3" t="s">
        <v>97</v>
      </c>
      <c r="D1248" s="3" t="s">
        <v>563</v>
      </c>
      <c r="E1248" s="3" t="n">
        <v>3379</v>
      </c>
      <c r="F1248" s="4" t="n">
        <v>222.98</v>
      </c>
      <c r="G1248" s="3" t="s">
        <v>8</v>
      </c>
      <c r="H1248" s="4" t="n">
        <f aca="false">ROUND(E1248*F1248,2)</f>
        <v>753449.42</v>
      </c>
    </row>
    <row r="1249" customFormat="false" ht="15" hidden="false" customHeight="false" outlineLevel="0" collapsed="false">
      <c r="A1249" s="3" t="n">
        <v>1248</v>
      </c>
      <c r="B1249" s="3" t="n">
        <v>3</v>
      </c>
      <c r="C1249" s="3" t="s">
        <v>97</v>
      </c>
      <c r="D1249" s="3" t="s">
        <v>563</v>
      </c>
      <c r="E1249" s="3" t="n">
        <v>2142</v>
      </c>
      <c r="F1249" s="4" t="n">
        <v>108.03</v>
      </c>
      <c r="G1249" s="3" t="s">
        <v>8</v>
      </c>
      <c r="H1249" s="4" t="n">
        <f aca="false">ROUND(E1249*F1249,2)</f>
        <v>231400.26</v>
      </c>
    </row>
    <row r="1250" customFormat="false" ht="15" hidden="false" customHeight="false" outlineLevel="0" collapsed="false">
      <c r="A1250" s="3" t="n">
        <v>1249</v>
      </c>
      <c r="B1250" s="3" t="n">
        <v>1</v>
      </c>
      <c r="C1250" s="3" t="s">
        <v>97</v>
      </c>
      <c r="D1250" s="3" t="s">
        <v>562</v>
      </c>
      <c r="E1250" s="3" t="n">
        <v>4941</v>
      </c>
      <c r="F1250" s="4" t="n">
        <v>354.54</v>
      </c>
      <c r="G1250" s="3" t="s">
        <v>8</v>
      </c>
      <c r="H1250" s="4" t="n">
        <f aca="false">ROUND(E1250*F1250,2)</f>
        <v>1751782.14</v>
      </c>
    </row>
    <row r="1251" customFormat="false" ht="15" hidden="false" customHeight="false" outlineLevel="0" collapsed="false">
      <c r="A1251" s="3" t="n">
        <v>1250</v>
      </c>
      <c r="B1251" s="3" t="n">
        <v>13</v>
      </c>
      <c r="C1251" s="3" t="s">
        <v>97</v>
      </c>
      <c r="D1251" s="3" t="s">
        <v>562</v>
      </c>
      <c r="E1251" s="3" t="n">
        <v>4189</v>
      </c>
      <c r="F1251" s="4" t="n">
        <v>54.34</v>
      </c>
      <c r="G1251" s="3" t="s">
        <v>41</v>
      </c>
      <c r="H1251" s="4" t="n">
        <f aca="false">ROUND(E1251*F1251,2)</f>
        <v>227630.26</v>
      </c>
    </row>
    <row r="1252" customFormat="false" ht="15" hidden="false" customHeight="false" outlineLevel="0" collapsed="false">
      <c r="A1252" s="3" t="n">
        <v>1251</v>
      </c>
      <c r="B1252" s="3" t="n">
        <v>2</v>
      </c>
      <c r="C1252" s="3" t="s">
        <v>97</v>
      </c>
      <c r="D1252" s="3" t="s">
        <v>563</v>
      </c>
      <c r="E1252" s="3" t="n">
        <v>1731</v>
      </c>
      <c r="F1252" s="4" t="n">
        <v>58.81</v>
      </c>
      <c r="G1252" s="3" t="s">
        <v>8</v>
      </c>
      <c r="H1252" s="4" t="n">
        <f aca="false">ROUND(E1252*F1252,2)</f>
        <v>101800.11</v>
      </c>
    </row>
    <row r="1253" customFormat="false" ht="15" hidden="false" customHeight="false" outlineLevel="0" collapsed="false">
      <c r="A1253" s="3" t="n">
        <v>1252</v>
      </c>
      <c r="B1253" s="3" t="n">
        <v>4</v>
      </c>
      <c r="C1253" s="3" t="s">
        <v>97</v>
      </c>
      <c r="D1253" s="3" t="s">
        <v>563</v>
      </c>
      <c r="E1253" s="3" t="n">
        <v>2157</v>
      </c>
      <c r="F1253" s="4" t="n">
        <v>100.95</v>
      </c>
      <c r="G1253" s="3" t="s">
        <v>8</v>
      </c>
      <c r="H1253" s="4" t="n">
        <f aca="false">ROUND(E1253*F1253,2)</f>
        <v>217749.15</v>
      </c>
    </row>
    <row r="1254" customFormat="false" ht="15" hidden="false" customHeight="false" outlineLevel="0" collapsed="false">
      <c r="A1254" s="3" t="n">
        <v>1253</v>
      </c>
      <c r="B1254" s="3" t="n">
        <v>6</v>
      </c>
      <c r="C1254" s="3" t="s">
        <v>97</v>
      </c>
      <c r="D1254" s="3" t="s">
        <v>563</v>
      </c>
      <c r="E1254" s="3" t="n">
        <v>1037</v>
      </c>
      <c r="F1254" s="4" t="n">
        <v>252.16</v>
      </c>
      <c r="G1254" s="3" t="s">
        <v>8</v>
      </c>
      <c r="H1254" s="4" t="n">
        <f aca="false">ROUND(E1254*F1254,2)</f>
        <v>261489.92</v>
      </c>
    </row>
    <row r="1255" customFormat="false" ht="15" hidden="false" customHeight="false" outlineLevel="0" collapsed="false">
      <c r="A1255" s="3" t="n">
        <v>1254</v>
      </c>
      <c r="B1255" s="3" t="n">
        <v>9</v>
      </c>
      <c r="C1255" s="3" t="s">
        <v>97</v>
      </c>
      <c r="D1255" s="3" t="s">
        <v>563</v>
      </c>
      <c r="E1255" s="3" t="n">
        <v>29</v>
      </c>
      <c r="F1255" s="4" t="n">
        <v>223.04</v>
      </c>
      <c r="G1255" s="3" t="s">
        <v>8</v>
      </c>
      <c r="H1255" s="4" t="n">
        <f aca="false">ROUND(E1255*F1255,2)</f>
        <v>6468.16</v>
      </c>
    </row>
    <row r="1256" customFormat="false" ht="15" hidden="false" customHeight="false" outlineLevel="0" collapsed="false">
      <c r="A1256" s="3" t="n">
        <v>1255</v>
      </c>
      <c r="B1256" s="3" t="n">
        <v>9</v>
      </c>
      <c r="C1256" s="3" t="s">
        <v>97</v>
      </c>
      <c r="D1256" s="3" t="s">
        <v>562</v>
      </c>
      <c r="E1256" s="3" t="n">
        <v>2042</v>
      </c>
      <c r="F1256" s="4" t="n">
        <v>223.42</v>
      </c>
      <c r="G1256" s="3" t="s">
        <v>8</v>
      </c>
      <c r="H1256" s="4" t="n">
        <f aca="false">ROUND(E1256*F1256,2)</f>
        <v>456223.64</v>
      </c>
    </row>
    <row r="1257" customFormat="false" ht="15" hidden="false" customHeight="false" outlineLevel="0" collapsed="false">
      <c r="A1257" s="3" t="n">
        <v>1256</v>
      </c>
      <c r="B1257" s="3" t="n">
        <v>9</v>
      </c>
      <c r="C1257" s="3" t="s">
        <v>97</v>
      </c>
      <c r="D1257" s="3" t="s">
        <v>563</v>
      </c>
      <c r="E1257" s="3" t="n">
        <v>3734</v>
      </c>
      <c r="F1257" s="4" t="n">
        <v>223.43</v>
      </c>
      <c r="G1257" s="3" t="s">
        <v>8</v>
      </c>
      <c r="H1257" s="4" t="n">
        <f aca="false">ROUND(E1257*F1257,2)</f>
        <v>834287.62</v>
      </c>
    </row>
    <row r="1258" customFormat="false" ht="15" hidden="false" customHeight="false" outlineLevel="0" collapsed="false">
      <c r="A1258" s="3" t="n">
        <v>1257</v>
      </c>
      <c r="B1258" s="3" t="n">
        <v>14</v>
      </c>
      <c r="C1258" s="3" t="s">
        <v>97</v>
      </c>
      <c r="D1258" s="3" t="s">
        <v>562</v>
      </c>
      <c r="E1258" s="3" t="n">
        <v>2015</v>
      </c>
      <c r="F1258" s="4" t="n">
        <v>98.52</v>
      </c>
      <c r="G1258" s="3" t="s">
        <v>41</v>
      </c>
      <c r="H1258" s="4" t="n">
        <f aca="false">ROUND(E1258*F1258,2)</f>
        <v>198517.8</v>
      </c>
    </row>
    <row r="1259" customFormat="false" ht="15" hidden="false" customHeight="false" outlineLevel="0" collapsed="false">
      <c r="A1259" s="3" t="n">
        <v>1258</v>
      </c>
      <c r="B1259" s="3" t="n">
        <v>5</v>
      </c>
      <c r="C1259" s="3" t="s">
        <v>97</v>
      </c>
      <c r="D1259" s="3" t="s">
        <v>562</v>
      </c>
      <c r="E1259" s="3" t="n">
        <v>3804</v>
      </c>
      <c r="F1259" s="4" t="n">
        <v>361.22</v>
      </c>
      <c r="G1259" s="3" t="s">
        <v>8</v>
      </c>
      <c r="H1259" s="4" t="n">
        <f aca="false">ROUND(E1259*F1259,2)</f>
        <v>1374080.88</v>
      </c>
    </row>
    <row r="1260" customFormat="false" ht="15" hidden="false" customHeight="false" outlineLevel="0" collapsed="false">
      <c r="A1260" s="3" t="n">
        <v>1259</v>
      </c>
      <c r="B1260" s="3" t="n">
        <v>10</v>
      </c>
      <c r="C1260" s="3" t="s">
        <v>97</v>
      </c>
      <c r="D1260" s="3" t="s">
        <v>562</v>
      </c>
      <c r="E1260" s="3" t="n">
        <v>4130</v>
      </c>
      <c r="F1260" s="4" t="n">
        <v>51.82</v>
      </c>
      <c r="G1260" s="3" t="s">
        <v>8</v>
      </c>
      <c r="H1260" s="4" t="n">
        <f aca="false">ROUND(E1260*F1260,2)</f>
        <v>214016.6</v>
      </c>
    </row>
    <row r="1261" customFormat="false" ht="15" hidden="false" customHeight="false" outlineLevel="0" collapsed="false">
      <c r="A1261" s="3" t="n">
        <v>1260</v>
      </c>
      <c r="B1261" s="3" t="n">
        <v>6</v>
      </c>
      <c r="C1261" s="3" t="s">
        <v>97</v>
      </c>
      <c r="D1261" s="3" t="s">
        <v>562</v>
      </c>
      <c r="E1261" s="3" t="n">
        <v>3076</v>
      </c>
      <c r="F1261" s="4" t="n">
        <v>251.96</v>
      </c>
      <c r="G1261" s="3" t="s">
        <v>8</v>
      </c>
      <c r="H1261" s="4" t="n">
        <f aca="false">ROUND(E1261*F1261,2)</f>
        <v>775028.96</v>
      </c>
    </row>
    <row r="1262" customFormat="false" ht="15" hidden="false" customHeight="false" outlineLevel="0" collapsed="false">
      <c r="A1262" s="3" t="n">
        <v>1261</v>
      </c>
      <c r="B1262" s="3" t="n">
        <v>9</v>
      </c>
      <c r="C1262" s="3" t="s">
        <v>97</v>
      </c>
      <c r="D1262" s="3" t="s">
        <v>562</v>
      </c>
      <c r="E1262" s="3" t="n">
        <v>2143</v>
      </c>
      <c r="F1262" s="4" t="n">
        <v>222.44</v>
      </c>
      <c r="G1262" s="3" t="s">
        <v>8</v>
      </c>
      <c r="H1262" s="4" t="n">
        <f aca="false">ROUND(E1262*F1262,2)</f>
        <v>476688.92</v>
      </c>
    </row>
    <row r="1263" customFormat="false" ht="15" hidden="false" customHeight="false" outlineLevel="0" collapsed="false">
      <c r="A1263" s="3" t="n">
        <v>1262</v>
      </c>
      <c r="B1263" s="3" t="n">
        <v>6</v>
      </c>
      <c r="C1263" s="3" t="s">
        <v>97</v>
      </c>
      <c r="D1263" s="3" t="s">
        <v>563</v>
      </c>
      <c r="E1263" s="3" t="n">
        <v>2217</v>
      </c>
      <c r="F1263" s="4" t="n">
        <v>251.54</v>
      </c>
      <c r="G1263" s="3" t="s">
        <v>8</v>
      </c>
      <c r="H1263" s="4" t="n">
        <f aca="false">ROUND(E1263*F1263,2)</f>
        <v>557664.18</v>
      </c>
    </row>
    <row r="1264" customFormat="false" ht="15" hidden="false" customHeight="false" outlineLevel="0" collapsed="false">
      <c r="A1264" s="3" t="n">
        <v>1263</v>
      </c>
      <c r="B1264" s="3" t="n">
        <v>6</v>
      </c>
      <c r="C1264" s="3" t="s">
        <v>97</v>
      </c>
      <c r="D1264" s="3" t="s">
        <v>562</v>
      </c>
      <c r="E1264" s="3" t="n">
        <v>1084</v>
      </c>
      <c r="F1264" s="4" t="n">
        <v>250.99</v>
      </c>
      <c r="G1264" s="3" t="s">
        <v>8</v>
      </c>
      <c r="H1264" s="4" t="n">
        <f aca="false">ROUND(E1264*F1264,2)</f>
        <v>272073.16</v>
      </c>
    </row>
    <row r="1265" customFormat="false" ht="15" hidden="false" customHeight="false" outlineLevel="0" collapsed="false">
      <c r="A1265" s="3" t="n">
        <v>1264</v>
      </c>
      <c r="B1265" s="3" t="n">
        <v>10</v>
      </c>
      <c r="C1265" s="3" t="s">
        <v>97</v>
      </c>
      <c r="D1265" s="3" t="s">
        <v>562</v>
      </c>
      <c r="E1265" s="3" t="n">
        <v>3538</v>
      </c>
      <c r="F1265" s="4" t="n">
        <v>51.59</v>
      </c>
      <c r="G1265" s="3" t="s">
        <v>8</v>
      </c>
      <c r="H1265" s="4" t="n">
        <f aca="false">ROUND(E1265*F1265,2)</f>
        <v>182525.42</v>
      </c>
    </row>
    <row r="1266" customFormat="false" ht="15" hidden="false" customHeight="false" outlineLevel="0" collapsed="false">
      <c r="A1266" s="3" t="n">
        <v>1265</v>
      </c>
      <c r="B1266" s="3" t="n">
        <v>10</v>
      </c>
      <c r="C1266" s="3" t="s">
        <v>97</v>
      </c>
      <c r="D1266" s="3" t="s">
        <v>563</v>
      </c>
      <c r="E1266" s="3" t="n">
        <v>4858</v>
      </c>
      <c r="F1266" s="4" t="n">
        <v>51.7</v>
      </c>
      <c r="G1266" s="3" t="s">
        <v>8</v>
      </c>
      <c r="H1266" s="4" t="n">
        <f aca="false">ROUND(E1266*F1266,2)</f>
        <v>251158.6</v>
      </c>
    </row>
    <row r="1267" customFormat="false" ht="15" hidden="false" customHeight="false" outlineLevel="0" collapsed="false">
      <c r="A1267" s="3" t="n">
        <v>1266</v>
      </c>
      <c r="B1267" s="3" t="n">
        <v>11</v>
      </c>
      <c r="C1267" s="3" t="s">
        <v>97</v>
      </c>
      <c r="D1267" s="3" t="s">
        <v>563</v>
      </c>
      <c r="E1267" s="3" t="n">
        <v>1284</v>
      </c>
      <c r="F1267" s="4" t="n">
        <v>136.33</v>
      </c>
      <c r="G1267" s="3" t="s">
        <v>34</v>
      </c>
      <c r="H1267" s="4" t="n">
        <f aca="false">ROUND(E1267*F1267,2)</f>
        <v>175047.72</v>
      </c>
    </row>
    <row r="1268" customFormat="false" ht="15" hidden="false" customHeight="false" outlineLevel="0" collapsed="false">
      <c r="A1268" s="3" t="n">
        <v>1267</v>
      </c>
      <c r="B1268" s="3" t="n">
        <v>13</v>
      </c>
      <c r="C1268" s="3" t="s">
        <v>97</v>
      </c>
      <c r="D1268" s="3" t="s">
        <v>562</v>
      </c>
      <c r="E1268" s="3" t="n">
        <v>1910</v>
      </c>
      <c r="F1268" s="4" t="n">
        <v>54.09</v>
      </c>
      <c r="G1268" s="3" t="s">
        <v>41</v>
      </c>
      <c r="H1268" s="4" t="n">
        <f aca="false">ROUND(E1268*F1268,2)</f>
        <v>103311.9</v>
      </c>
    </row>
    <row r="1269" customFormat="false" ht="15" hidden="false" customHeight="false" outlineLevel="0" collapsed="false">
      <c r="A1269" s="3" t="n">
        <v>1268</v>
      </c>
      <c r="B1269" s="3" t="n">
        <v>9</v>
      </c>
      <c r="C1269" s="3" t="s">
        <v>97</v>
      </c>
      <c r="D1269" s="3" t="s">
        <v>563</v>
      </c>
      <c r="E1269" s="3" t="n">
        <v>3111</v>
      </c>
      <c r="F1269" s="4" t="n">
        <v>222.78</v>
      </c>
      <c r="G1269" s="3" t="s">
        <v>8</v>
      </c>
      <c r="H1269" s="4" t="n">
        <f aca="false">ROUND(E1269*F1269,2)</f>
        <v>693068.58</v>
      </c>
    </row>
    <row r="1270" customFormat="false" ht="15" hidden="false" customHeight="false" outlineLevel="0" collapsed="false">
      <c r="A1270" s="3" t="n">
        <v>1269</v>
      </c>
      <c r="B1270" s="3" t="n">
        <v>13</v>
      </c>
      <c r="C1270" s="3" t="s">
        <v>97</v>
      </c>
      <c r="D1270" s="3" t="s">
        <v>563</v>
      </c>
      <c r="E1270" s="3" t="n">
        <v>2233</v>
      </c>
      <c r="F1270" s="4" t="n">
        <v>54.34</v>
      </c>
      <c r="G1270" s="3" t="s">
        <v>41</v>
      </c>
      <c r="H1270" s="4" t="n">
        <f aca="false">ROUND(E1270*F1270,2)</f>
        <v>121341.22</v>
      </c>
    </row>
    <row r="1271" customFormat="false" ht="15" hidden="false" customHeight="false" outlineLevel="0" collapsed="false">
      <c r="A1271" s="3" t="n">
        <v>1270</v>
      </c>
      <c r="B1271" s="3" t="n">
        <v>13</v>
      </c>
      <c r="C1271" s="3" t="s">
        <v>97</v>
      </c>
      <c r="D1271" s="3" t="s">
        <v>562</v>
      </c>
      <c r="E1271" s="3" t="n">
        <v>4491</v>
      </c>
      <c r="F1271" s="4" t="n">
        <v>54.05</v>
      </c>
      <c r="G1271" s="3" t="s">
        <v>41</v>
      </c>
      <c r="H1271" s="4" t="n">
        <f aca="false">ROUND(E1271*F1271,2)</f>
        <v>242738.55</v>
      </c>
    </row>
    <row r="1272" customFormat="false" ht="15" hidden="false" customHeight="false" outlineLevel="0" collapsed="false">
      <c r="A1272" s="3" t="n">
        <v>1271</v>
      </c>
      <c r="B1272" s="3" t="n">
        <v>6</v>
      </c>
      <c r="C1272" s="3" t="s">
        <v>97</v>
      </c>
      <c r="D1272" s="3" t="s">
        <v>563</v>
      </c>
      <c r="E1272" s="3" t="n">
        <v>148</v>
      </c>
      <c r="F1272" s="4" t="n">
        <v>251</v>
      </c>
      <c r="G1272" s="3" t="s">
        <v>8</v>
      </c>
      <c r="H1272" s="4" t="n">
        <f aca="false">ROUND(E1272*F1272,2)</f>
        <v>37148</v>
      </c>
    </row>
    <row r="1273" customFormat="false" ht="15" hidden="false" customHeight="false" outlineLevel="0" collapsed="false">
      <c r="A1273" s="3" t="n">
        <v>1272</v>
      </c>
      <c r="B1273" s="3" t="n">
        <v>3</v>
      </c>
      <c r="C1273" s="3" t="s">
        <v>97</v>
      </c>
      <c r="D1273" s="3" t="s">
        <v>562</v>
      </c>
      <c r="E1273" s="3" t="n">
        <v>890</v>
      </c>
      <c r="F1273" s="4" t="n">
        <v>108.21</v>
      </c>
      <c r="G1273" s="3" t="s">
        <v>8</v>
      </c>
      <c r="H1273" s="4" t="n">
        <f aca="false">ROUND(E1273*F1273,2)</f>
        <v>96306.9</v>
      </c>
    </row>
    <row r="1274" customFormat="false" ht="15" hidden="false" customHeight="false" outlineLevel="0" collapsed="false">
      <c r="A1274" s="3" t="n">
        <v>1273</v>
      </c>
      <c r="B1274" s="3" t="n">
        <v>15</v>
      </c>
      <c r="C1274" s="3" t="s">
        <v>97</v>
      </c>
      <c r="D1274" s="3" t="s">
        <v>562</v>
      </c>
      <c r="E1274" s="3" t="n">
        <v>3878</v>
      </c>
      <c r="F1274" s="4" t="n">
        <v>275.36</v>
      </c>
      <c r="G1274" s="3" t="s">
        <v>46</v>
      </c>
      <c r="H1274" s="4" t="n">
        <f aca="false">ROUND(E1274*F1274,2)</f>
        <v>1067846.08</v>
      </c>
    </row>
    <row r="1275" customFormat="false" ht="15" hidden="false" customHeight="false" outlineLevel="0" collapsed="false">
      <c r="A1275" s="3" t="n">
        <v>1274</v>
      </c>
      <c r="B1275" s="3" t="n">
        <v>4</v>
      </c>
      <c r="C1275" s="3" t="s">
        <v>97</v>
      </c>
      <c r="D1275" s="3" t="s">
        <v>562</v>
      </c>
      <c r="E1275" s="3" t="n">
        <v>2813</v>
      </c>
      <c r="F1275" s="4" t="n">
        <v>100.86</v>
      </c>
      <c r="G1275" s="3" t="s">
        <v>8</v>
      </c>
      <c r="H1275" s="4" t="n">
        <f aca="false">ROUND(E1275*F1275,2)</f>
        <v>283719.18</v>
      </c>
    </row>
    <row r="1276" customFormat="false" ht="15" hidden="false" customHeight="false" outlineLevel="0" collapsed="false">
      <c r="A1276" s="3" t="n">
        <v>1275</v>
      </c>
      <c r="B1276" s="3" t="n">
        <v>10</v>
      </c>
      <c r="C1276" s="3" t="s">
        <v>97</v>
      </c>
      <c r="D1276" s="3" t="s">
        <v>562</v>
      </c>
      <c r="E1276" s="3" t="n">
        <v>320</v>
      </c>
      <c r="F1276" s="4" t="n">
        <v>51.63</v>
      </c>
      <c r="G1276" s="3" t="s">
        <v>8</v>
      </c>
      <c r="H1276" s="4" t="n">
        <f aca="false">ROUND(E1276*F1276,2)</f>
        <v>16521.6</v>
      </c>
    </row>
    <row r="1277" customFormat="false" ht="15" hidden="false" customHeight="false" outlineLevel="0" collapsed="false">
      <c r="A1277" s="3" t="n">
        <v>1276</v>
      </c>
      <c r="B1277" s="3" t="n">
        <v>5</v>
      </c>
      <c r="C1277" s="3" t="s">
        <v>97</v>
      </c>
      <c r="D1277" s="3" t="s">
        <v>562</v>
      </c>
      <c r="E1277" s="3" t="n">
        <v>1535</v>
      </c>
      <c r="F1277" s="4" t="n">
        <v>361.38</v>
      </c>
      <c r="G1277" s="3" t="s">
        <v>8</v>
      </c>
      <c r="H1277" s="4" t="n">
        <f aca="false">ROUND(E1277*F1277,2)</f>
        <v>554718.3</v>
      </c>
    </row>
    <row r="1278" customFormat="false" ht="15" hidden="false" customHeight="false" outlineLevel="0" collapsed="false">
      <c r="A1278" s="3" t="n">
        <v>1277</v>
      </c>
      <c r="B1278" s="3" t="n">
        <v>15</v>
      </c>
      <c r="C1278" s="3" t="s">
        <v>98</v>
      </c>
      <c r="D1278" s="3" t="s">
        <v>563</v>
      </c>
      <c r="E1278" s="3" t="n">
        <v>1174</v>
      </c>
      <c r="F1278" s="4" t="n">
        <v>272.91</v>
      </c>
      <c r="G1278" s="3" t="s">
        <v>46</v>
      </c>
      <c r="H1278" s="4" t="n">
        <f aca="false">ROUND(E1278*F1278,2)</f>
        <v>320396.34</v>
      </c>
    </row>
    <row r="1279" customFormat="false" ht="15" hidden="false" customHeight="false" outlineLevel="0" collapsed="false">
      <c r="A1279" s="3" t="n">
        <v>1278</v>
      </c>
      <c r="B1279" s="3" t="n">
        <v>6</v>
      </c>
      <c r="C1279" s="3" t="s">
        <v>98</v>
      </c>
      <c r="D1279" s="3" t="s">
        <v>563</v>
      </c>
      <c r="E1279" s="3" t="n">
        <v>3022</v>
      </c>
      <c r="F1279" s="4" t="n">
        <v>251.58</v>
      </c>
      <c r="G1279" s="3" t="s">
        <v>8</v>
      </c>
      <c r="H1279" s="4" t="n">
        <f aca="false">ROUND(E1279*F1279,2)</f>
        <v>760274.76</v>
      </c>
    </row>
    <row r="1280" customFormat="false" ht="15" hidden="false" customHeight="false" outlineLevel="0" collapsed="false">
      <c r="A1280" s="3" t="n">
        <v>1279</v>
      </c>
      <c r="B1280" s="3" t="n">
        <v>15</v>
      </c>
      <c r="C1280" s="3" t="s">
        <v>98</v>
      </c>
      <c r="D1280" s="3" t="s">
        <v>563</v>
      </c>
      <c r="E1280" s="3" t="n">
        <v>1219</v>
      </c>
      <c r="F1280" s="4" t="n">
        <v>274.33</v>
      </c>
      <c r="G1280" s="3" t="s">
        <v>46</v>
      </c>
      <c r="H1280" s="4" t="n">
        <f aca="false">ROUND(E1280*F1280,2)</f>
        <v>334408.27</v>
      </c>
    </row>
    <row r="1281" customFormat="false" ht="15" hidden="false" customHeight="false" outlineLevel="0" collapsed="false">
      <c r="A1281" s="3" t="n">
        <v>1280</v>
      </c>
      <c r="B1281" s="3" t="n">
        <v>5</v>
      </c>
      <c r="C1281" s="3" t="s">
        <v>98</v>
      </c>
      <c r="D1281" s="3" t="s">
        <v>563</v>
      </c>
      <c r="E1281" s="3" t="n">
        <v>3053</v>
      </c>
      <c r="F1281" s="4" t="n">
        <v>355.07</v>
      </c>
      <c r="G1281" s="3" t="s">
        <v>8</v>
      </c>
      <c r="H1281" s="4" t="n">
        <f aca="false">ROUND(E1281*F1281,2)</f>
        <v>1084028.71</v>
      </c>
    </row>
    <row r="1282" customFormat="false" ht="15" hidden="false" customHeight="false" outlineLevel="0" collapsed="false">
      <c r="A1282" s="3" t="n">
        <v>1281</v>
      </c>
      <c r="B1282" s="3" t="n">
        <v>6</v>
      </c>
      <c r="C1282" s="3" t="s">
        <v>98</v>
      </c>
      <c r="D1282" s="3" t="s">
        <v>563</v>
      </c>
      <c r="E1282" s="3" t="n">
        <v>4485</v>
      </c>
      <c r="F1282" s="4" t="n">
        <v>251.56</v>
      </c>
      <c r="G1282" s="3" t="s">
        <v>8</v>
      </c>
      <c r="H1282" s="4" t="n">
        <f aca="false">ROUND(E1282*F1282,2)</f>
        <v>1128246.6</v>
      </c>
    </row>
    <row r="1283" customFormat="false" ht="15" hidden="false" customHeight="false" outlineLevel="0" collapsed="false">
      <c r="A1283" s="3" t="n">
        <v>1282</v>
      </c>
      <c r="B1283" s="3" t="n">
        <v>14</v>
      </c>
      <c r="C1283" s="3" t="s">
        <v>98</v>
      </c>
      <c r="D1283" s="3" t="s">
        <v>562</v>
      </c>
      <c r="E1283" s="3" t="n">
        <v>4878</v>
      </c>
      <c r="F1283" s="4" t="n">
        <v>93.13</v>
      </c>
      <c r="G1283" s="3" t="s">
        <v>41</v>
      </c>
      <c r="H1283" s="4" t="n">
        <f aca="false">ROUND(E1283*F1283,2)</f>
        <v>454288.14</v>
      </c>
    </row>
    <row r="1284" customFormat="false" ht="15" hidden="false" customHeight="false" outlineLevel="0" collapsed="false">
      <c r="A1284" s="3" t="n">
        <v>1283</v>
      </c>
      <c r="B1284" s="3" t="n">
        <v>10</v>
      </c>
      <c r="C1284" s="3" t="s">
        <v>98</v>
      </c>
      <c r="D1284" s="3" t="s">
        <v>563</v>
      </c>
      <c r="E1284" s="3" t="n">
        <v>1710</v>
      </c>
      <c r="F1284" s="4" t="n">
        <v>52.99</v>
      </c>
      <c r="G1284" s="3" t="s">
        <v>8</v>
      </c>
      <c r="H1284" s="4" t="n">
        <f aca="false">ROUND(E1284*F1284,2)</f>
        <v>90612.9</v>
      </c>
    </row>
    <row r="1285" customFormat="false" ht="15" hidden="false" customHeight="false" outlineLevel="0" collapsed="false">
      <c r="A1285" s="3" t="n">
        <v>1284</v>
      </c>
      <c r="B1285" s="3" t="n">
        <v>10</v>
      </c>
      <c r="C1285" s="3" t="s">
        <v>98</v>
      </c>
      <c r="D1285" s="3" t="s">
        <v>563</v>
      </c>
      <c r="E1285" s="3" t="n">
        <v>660</v>
      </c>
      <c r="F1285" s="4" t="n">
        <v>53.28</v>
      </c>
      <c r="G1285" s="3" t="s">
        <v>8</v>
      </c>
      <c r="H1285" s="4" t="n">
        <f aca="false">ROUND(E1285*F1285,2)</f>
        <v>35164.8</v>
      </c>
    </row>
    <row r="1286" customFormat="false" ht="15" hidden="false" customHeight="false" outlineLevel="0" collapsed="false">
      <c r="A1286" s="3" t="n">
        <v>1285</v>
      </c>
      <c r="B1286" s="3" t="n">
        <v>9</v>
      </c>
      <c r="C1286" s="3" t="s">
        <v>98</v>
      </c>
      <c r="D1286" s="3" t="s">
        <v>563</v>
      </c>
      <c r="E1286" s="3" t="n">
        <v>3654</v>
      </c>
      <c r="F1286" s="4" t="n">
        <v>230.59</v>
      </c>
      <c r="G1286" s="3" t="s">
        <v>8</v>
      </c>
      <c r="H1286" s="4" t="n">
        <f aca="false">ROUND(E1286*F1286,2)</f>
        <v>842575.86</v>
      </c>
    </row>
    <row r="1287" customFormat="false" ht="15" hidden="false" customHeight="false" outlineLevel="0" collapsed="false">
      <c r="A1287" s="3" t="n">
        <v>1286</v>
      </c>
      <c r="B1287" s="3" t="n">
        <v>9</v>
      </c>
      <c r="C1287" s="3" t="s">
        <v>98</v>
      </c>
      <c r="D1287" s="3" t="s">
        <v>562</v>
      </c>
      <c r="E1287" s="3" t="n">
        <v>4346</v>
      </c>
      <c r="F1287" s="4" t="n">
        <v>231.14</v>
      </c>
      <c r="G1287" s="3" t="s">
        <v>8</v>
      </c>
      <c r="H1287" s="4" t="n">
        <f aca="false">ROUND(E1287*F1287,2)</f>
        <v>1004534.44</v>
      </c>
    </row>
    <row r="1288" customFormat="false" ht="15" hidden="false" customHeight="false" outlineLevel="0" collapsed="false">
      <c r="A1288" s="3" t="n">
        <v>1287</v>
      </c>
      <c r="B1288" s="3" t="n">
        <v>1</v>
      </c>
      <c r="C1288" s="3" t="s">
        <v>98</v>
      </c>
      <c r="D1288" s="3" t="s">
        <v>563</v>
      </c>
      <c r="E1288" s="3" t="n">
        <v>3960</v>
      </c>
      <c r="F1288" s="4" t="n">
        <v>349.53</v>
      </c>
      <c r="G1288" s="3" t="s">
        <v>8</v>
      </c>
      <c r="H1288" s="4" t="n">
        <f aca="false">ROUND(E1288*F1288,2)</f>
        <v>1384138.8</v>
      </c>
    </row>
    <row r="1289" customFormat="false" ht="15" hidden="false" customHeight="false" outlineLevel="0" collapsed="false">
      <c r="A1289" s="3" t="n">
        <v>1288</v>
      </c>
      <c r="B1289" s="3" t="n">
        <v>14</v>
      </c>
      <c r="C1289" s="3" t="s">
        <v>98</v>
      </c>
      <c r="D1289" s="3" t="s">
        <v>562</v>
      </c>
      <c r="E1289" s="3" t="n">
        <v>4957</v>
      </c>
      <c r="F1289" s="4" t="n">
        <v>93.24</v>
      </c>
      <c r="G1289" s="3" t="s">
        <v>41</v>
      </c>
      <c r="H1289" s="4" t="n">
        <f aca="false">ROUND(E1289*F1289,2)</f>
        <v>462190.68</v>
      </c>
    </row>
    <row r="1290" customFormat="false" ht="15" hidden="false" customHeight="false" outlineLevel="0" collapsed="false">
      <c r="A1290" s="3" t="n">
        <v>1289</v>
      </c>
      <c r="B1290" s="3" t="n">
        <v>4</v>
      </c>
      <c r="C1290" s="3" t="s">
        <v>98</v>
      </c>
      <c r="D1290" s="3" t="s">
        <v>562</v>
      </c>
      <c r="E1290" s="3" t="n">
        <v>593</v>
      </c>
      <c r="F1290" s="4" t="n">
        <v>100.37</v>
      </c>
      <c r="G1290" s="3" t="s">
        <v>8</v>
      </c>
      <c r="H1290" s="4" t="n">
        <f aca="false">ROUND(E1290*F1290,2)</f>
        <v>59519.41</v>
      </c>
    </row>
    <row r="1291" customFormat="false" ht="15" hidden="false" customHeight="false" outlineLevel="0" collapsed="false">
      <c r="A1291" s="3" t="n">
        <v>1290</v>
      </c>
      <c r="B1291" s="3" t="n">
        <v>9</v>
      </c>
      <c r="C1291" s="3" t="s">
        <v>98</v>
      </c>
      <c r="D1291" s="3" t="s">
        <v>563</v>
      </c>
      <c r="E1291" s="3" t="n">
        <v>2970</v>
      </c>
      <c r="F1291" s="4" t="n">
        <v>230.71</v>
      </c>
      <c r="G1291" s="3" t="s">
        <v>8</v>
      </c>
      <c r="H1291" s="4" t="n">
        <f aca="false">ROUND(E1291*F1291,2)</f>
        <v>685208.7</v>
      </c>
    </row>
    <row r="1292" customFormat="false" ht="15" hidden="false" customHeight="false" outlineLevel="0" collapsed="false">
      <c r="A1292" s="3" t="n">
        <v>1291</v>
      </c>
      <c r="B1292" s="3" t="n">
        <v>10</v>
      </c>
      <c r="C1292" s="3" t="s">
        <v>98</v>
      </c>
      <c r="D1292" s="3" t="s">
        <v>563</v>
      </c>
      <c r="E1292" s="3" t="n">
        <v>3321</v>
      </c>
      <c r="F1292" s="4" t="n">
        <v>53.21</v>
      </c>
      <c r="G1292" s="3" t="s">
        <v>8</v>
      </c>
      <c r="H1292" s="4" t="n">
        <f aca="false">ROUND(E1292*F1292,2)</f>
        <v>176710.41</v>
      </c>
    </row>
    <row r="1293" customFormat="false" ht="15" hidden="false" customHeight="false" outlineLevel="0" collapsed="false">
      <c r="A1293" s="3" t="n">
        <v>1292</v>
      </c>
      <c r="B1293" s="3" t="n">
        <v>11</v>
      </c>
      <c r="C1293" s="3" t="s">
        <v>98</v>
      </c>
      <c r="D1293" s="3" t="s">
        <v>562</v>
      </c>
      <c r="E1293" s="3" t="n">
        <v>3703</v>
      </c>
      <c r="F1293" s="4" t="n">
        <v>138.02</v>
      </c>
      <c r="G1293" s="3" t="s">
        <v>34</v>
      </c>
      <c r="H1293" s="4" t="n">
        <f aca="false">ROUND(E1293*F1293,2)</f>
        <v>511088.06</v>
      </c>
    </row>
    <row r="1294" customFormat="false" ht="15" hidden="false" customHeight="false" outlineLevel="0" collapsed="false">
      <c r="A1294" s="3" t="n">
        <v>1293</v>
      </c>
      <c r="B1294" s="3" t="n">
        <v>6</v>
      </c>
      <c r="C1294" s="3" t="s">
        <v>98</v>
      </c>
      <c r="D1294" s="3" t="s">
        <v>563</v>
      </c>
      <c r="E1294" s="3" t="n">
        <v>1299</v>
      </c>
      <c r="F1294" s="4" t="n">
        <v>251.53</v>
      </c>
      <c r="G1294" s="3" t="s">
        <v>8</v>
      </c>
      <c r="H1294" s="4" t="n">
        <f aca="false">ROUND(E1294*F1294,2)</f>
        <v>326737.47</v>
      </c>
    </row>
    <row r="1295" customFormat="false" ht="15" hidden="false" customHeight="false" outlineLevel="0" collapsed="false">
      <c r="A1295" s="3" t="n">
        <v>1294</v>
      </c>
      <c r="B1295" s="3" t="n">
        <v>11</v>
      </c>
      <c r="C1295" s="3" t="s">
        <v>98</v>
      </c>
      <c r="D1295" s="3" t="s">
        <v>563</v>
      </c>
      <c r="E1295" s="3" t="n">
        <v>3841</v>
      </c>
      <c r="F1295" s="4" t="n">
        <v>137.4</v>
      </c>
      <c r="G1295" s="3" t="s">
        <v>34</v>
      </c>
      <c r="H1295" s="4" t="n">
        <f aca="false">ROUND(E1295*F1295,2)</f>
        <v>527753.4</v>
      </c>
    </row>
    <row r="1296" customFormat="false" ht="15" hidden="false" customHeight="false" outlineLevel="0" collapsed="false">
      <c r="A1296" s="3" t="n">
        <v>1295</v>
      </c>
      <c r="B1296" s="3" t="n">
        <v>4</v>
      </c>
      <c r="C1296" s="3" t="s">
        <v>98</v>
      </c>
      <c r="D1296" s="3" t="s">
        <v>562</v>
      </c>
      <c r="E1296" s="3" t="n">
        <v>3675</v>
      </c>
      <c r="F1296" s="4" t="n">
        <v>100.09</v>
      </c>
      <c r="G1296" s="3" t="s">
        <v>8</v>
      </c>
      <c r="H1296" s="4" t="n">
        <f aca="false">ROUND(E1296*F1296,2)</f>
        <v>367830.75</v>
      </c>
    </row>
    <row r="1297" customFormat="false" ht="15" hidden="false" customHeight="false" outlineLevel="0" collapsed="false">
      <c r="A1297" s="3" t="n">
        <v>1296</v>
      </c>
      <c r="B1297" s="3" t="n">
        <v>9</v>
      </c>
      <c r="C1297" s="3" t="s">
        <v>98</v>
      </c>
      <c r="D1297" s="3" t="s">
        <v>563</v>
      </c>
      <c r="E1297" s="3" t="n">
        <v>2931</v>
      </c>
      <c r="F1297" s="4" t="n">
        <v>230.56</v>
      </c>
      <c r="G1297" s="3" t="s">
        <v>8</v>
      </c>
      <c r="H1297" s="4" t="n">
        <f aca="false">ROUND(E1297*F1297,2)</f>
        <v>675771.36</v>
      </c>
    </row>
    <row r="1298" customFormat="false" ht="15" hidden="false" customHeight="false" outlineLevel="0" collapsed="false">
      <c r="A1298" s="3" t="n">
        <v>1297</v>
      </c>
      <c r="B1298" s="3" t="n">
        <v>14</v>
      </c>
      <c r="C1298" s="3" t="s">
        <v>98</v>
      </c>
      <c r="D1298" s="3" t="s">
        <v>563</v>
      </c>
      <c r="E1298" s="3" t="n">
        <v>447</v>
      </c>
      <c r="F1298" s="4" t="n">
        <v>93.43</v>
      </c>
      <c r="G1298" s="3" t="s">
        <v>41</v>
      </c>
      <c r="H1298" s="4" t="n">
        <f aca="false">ROUND(E1298*F1298,2)</f>
        <v>41763.21</v>
      </c>
    </row>
    <row r="1299" customFormat="false" ht="15" hidden="false" customHeight="false" outlineLevel="0" collapsed="false">
      <c r="A1299" s="3" t="n">
        <v>1298</v>
      </c>
      <c r="B1299" s="3" t="n">
        <v>9</v>
      </c>
      <c r="C1299" s="3" t="s">
        <v>98</v>
      </c>
      <c r="D1299" s="3" t="s">
        <v>562</v>
      </c>
      <c r="E1299" s="3" t="n">
        <v>1092</v>
      </c>
      <c r="F1299" s="4" t="n">
        <v>229.89</v>
      </c>
      <c r="G1299" s="3" t="s">
        <v>8</v>
      </c>
      <c r="H1299" s="4" t="n">
        <f aca="false">ROUND(E1299*F1299,2)</f>
        <v>251039.88</v>
      </c>
    </row>
    <row r="1300" customFormat="false" ht="15" hidden="false" customHeight="false" outlineLevel="0" collapsed="false">
      <c r="A1300" s="3" t="n">
        <v>1299</v>
      </c>
      <c r="B1300" s="3" t="n">
        <v>6</v>
      </c>
      <c r="C1300" s="3" t="s">
        <v>98</v>
      </c>
      <c r="D1300" s="3" t="s">
        <v>562</v>
      </c>
      <c r="E1300" s="3" t="n">
        <v>383</v>
      </c>
      <c r="F1300" s="4" t="n">
        <v>250.9</v>
      </c>
      <c r="G1300" s="3" t="s">
        <v>8</v>
      </c>
      <c r="H1300" s="4" t="n">
        <f aca="false">ROUND(E1300*F1300,2)</f>
        <v>96094.7</v>
      </c>
    </row>
    <row r="1301" customFormat="false" ht="15" hidden="false" customHeight="false" outlineLevel="0" collapsed="false">
      <c r="A1301" s="3" t="n">
        <v>1300</v>
      </c>
      <c r="B1301" s="3" t="n">
        <v>13</v>
      </c>
      <c r="C1301" s="3" t="s">
        <v>98</v>
      </c>
      <c r="D1301" s="3" t="s">
        <v>562</v>
      </c>
      <c r="E1301" s="3" t="n">
        <v>3800</v>
      </c>
      <c r="F1301" s="4" t="n">
        <v>52.44</v>
      </c>
      <c r="G1301" s="3" t="s">
        <v>41</v>
      </c>
      <c r="H1301" s="4" t="n">
        <f aca="false">ROUND(E1301*F1301,2)</f>
        <v>199272</v>
      </c>
    </row>
    <row r="1302" customFormat="false" ht="15" hidden="false" customHeight="false" outlineLevel="0" collapsed="false">
      <c r="A1302" s="3" t="n">
        <v>1301</v>
      </c>
      <c r="B1302" s="3" t="n">
        <v>4</v>
      </c>
      <c r="C1302" s="3" t="s">
        <v>98</v>
      </c>
      <c r="D1302" s="3" t="s">
        <v>562</v>
      </c>
      <c r="E1302" s="3" t="n">
        <v>3277</v>
      </c>
      <c r="F1302" s="4" t="n">
        <v>100.53</v>
      </c>
      <c r="G1302" s="3" t="s">
        <v>8</v>
      </c>
      <c r="H1302" s="4" t="n">
        <f aca="false">ROUND(E1302*F1302,2)</f>
        <v>329436.81</v>
      </c>
    </row>
    <row r="1303" customFormat="false" ht="15" hidden="false" customHeight="false" outlineLevel="0" collapsed="false">
      <c r="A1303" s="3" t="n">
        <v>1302</v>
      </c>
      <c r="B1303" s="3" t="n">
        <v>5</v>
      </c>
      <c r="C1303" s="3" t="s">
        <v>99</v>
      </c>
      <c r="D1303" s="3" t="s">
        <v>563</v>
      </c>
      <c r="E1303" s="3" t="n">
        <v>4064</v>
      </c>
      <c r="F1303" s="4" t="n">
        <v>356.07</v>
      </c>
      <c r="G1303" s="3" t="s">
        <v>8</v>
      </c>
      <c r="H1303" s="4" t="n">
        <f aca="false">ROUND(E1303*F1303,2)</f>
        <v>1447068.48</v>
      </c>
    </row>
    <row r="1304" customFormat="false" ht="15" hidden="false" customHeight="false" outlineLevel="0" collapsed="false">
      <c r="A1304" s="3" t="n">
        <v>1303</v>
      </c>
      <c r="B1304" s="3" t="n">
        <v>3</v>
      </c>
      <c r="C1304" s="3" t="s">
        <v>99</v>
      </c>
      <c r="D1304" s="3" t="s">
        <v>562</v>
      </c>
      <c r="E1304" s="3" t="n">
        <v>1230</v>
      </c>
      <c r="F1304" s="4" t="n">
        <v>106.03</v>
      </c>
      <c r="G1304" s="3" t="s">
        <v>8</v>
      </c>
      <c r="H1304" s="4" t="n">
        <f aca="false">ROUND(E1304*F1304,2)</f>
        <v>130416.9</v>
      </c>
    </row>
    <row r="1305" customFormat="false" ht="15" hidden="false" customHeight="false" outlineLevel="0" collapsed="false">
      <c r="A1305" s="3" t="n">
        <v>1304</v>
      </c>
      <c r="B1305" s="3" t="n">
        <v>13</v>
      </c>
      <c r="C1305" s="3" t="s">
        <v>99</v>
      </c>
      <c r="D1305" s="3" t="s">
        <v>563</v>
      </c>
      <c r="E1305" s="3" t="n">
        <v>2212</v>
      </c>
      <c r="F1305" s="4" t="n">
        <v>51.8</v>
      </c>
      <c r="G1305" s="3" t="s">
        <v>41</v>
      </c>
      <c r="H1305" s="4" t="n">
        <f aca="false">ROUND(E1305*F1305,2)</f>
        <v>114581.6</v>
      </c>
    </row>
    <row r="1306" customFormat="false" ht="15" hidden="false" customHeight="false" outlineLevel="0" collapsed="false">
      <c r="A1306" s="3" t="n">
        <v>1305</v>
      </c>
      <c r="B1306" s="3" t="n">
        <v>8</v>
      </c>
      <c r="C1306" s="3" t="s">
        <v>99</v>
      </c>
      <c r="D1306" s="3" t="s">
        <v>562</v>
      </c>
      <c r="E1306" s="3" t="n">
        <v>839</v>
      </c>
      <c r="F1306" s="4" t="n">
        <v>60.94</v>
      </c>
      <c r="G1306" s="3" t="s">
        <v>8</v>
      </c>
      <c r="H1306" s="4" t="n">
        <f aca="false">ROUND(E1306*F1306,2)</f>
        <v>51128.66</v>
      </c>
    </row>
    <row r="1307" customFormat="false" ht="15" hidden="false" customHeight="false" outlineLevel="0" collapsed="false">
      <c r="A1307" s="3" t="n">
        <v>1306</v>
      </c>
      <c r="B1307" s="3" t="n">
        <v>2</v>
      </c>
      <c r="C1307" s="3" t="s">
        <v>99</v>
      </c>
      <c r="D1307" s="3" t="s">
        <v>562</v>
      </c>
      <c r="E1307" s="3" t="n">
        <v>999</v>
      </c>
      <c r="F1307" s="4" t="n">
        <v>62.14</v>
      </c>
      <c r="G1307" s="3" t="s">
        <v>8</v>
      </c>
      <c r="H1307" s="4" t="n">
        <f aca="false">ROUND(E1307*F1307,2)</f>
        <v>62077.86</v>
      </c>
    </row>
    <row r="1308" customFormat="false" ht="15" hidden="false" customHeight="false" outlineLevel="0" collapsed="false">
      <c r="A1308" s="3" t="n">
        <v>1307</v>
      </c>
      <c r="B1308" s="3" t="n">
        <v>1</v>
      </c>
      <c r="C1308" s="3" t="s">
        <v>99</v>
      </c>
      <c r="D1308" s="3" t="s">
        <v>562</v>
      </c>
      <c r="E1308" s="3" t="n">
        <v>3266</v>
      </c>
      <c r="F1308" s="4" t="n">
        <v>337.93</v>
      </c>
      <c r="G1308" s="3" t="s">
        <v>8</v>
      </c>
      <c r="H1308" s="4" t="n">
        <f aca="false">ROUND(E1308*F1308,2)</f>
        <v>1103679.38</v>
      </c>
    </row>
    <row r="1309" customFormat="false" ht="15" hidden="false" customHeight="false" outlineLevel="0" collapsed="false">
      <c r="A1309" s="3" t="n">
        <v>1308</v>
      </c>
      <c r="B1309" s="3" t="n">
        <v>3</v>
      </c>
      <c r="C1309" s="3" t="s">
        <v>99</v>
      </c>
      <c r="D1309" s="3" t="s">
        <v>562</v>
      </c>
      <c r="E1309" s="3" t="n">
        <v>3244</v>
      </c>
      <c r="F1309" s="4" t="n">
        <v>106.24</v>
      </c>
      <c r="G1309" s="3" t="s">
        <v>8</v>
      </c>
      <c r="H1309" s="4" t="n">
        <f aca="false">ROUND(E1309*F1309,2)</f>
        <v>344642.56</v>
      </c>
    </row>
    <row r="1310" customFormat="false" ht="15" hidden="false" customHeight="false" outlineLevel="0" collapsed="false">
      <c r="A1310" s="3" t="n">
        <v>1309</v>
      </c>
      <c r="B1310" s="3" t="n">
        <v>11</v>
      </c>
      <c r="C1310" s="3" t="s">
        <v>99</v>
      </c>
      <c r="D1310" s="3" t="s">
        <v>563</v>
      </c>
      <c r="E1310" s="3" t="n">
        <v>1036</v>
      </c>
      <c r="F1310" s="4" t="n">
        <v>135.46</v>
      </c>
      <c r="G1310" s="3" t="s">
        <v>34</v>
      </c>
      <c r="H1310" s="4" t="n">
        <f aca="false">ROUND(E1310*F1310,2)</f>
        <v>140336.56</v>
      </c>
    </row>
    <row r="1311" customFormat="false" ht="15" hidden="false" customHeight="false" outlineLevel="0" collapsed="false">
      <c r="A1311" s="3" t="n">
        <v>1310</v>
      </c>
      <c r="B1311" s="3" t="n">
        <v>2</v>
      </c>
      <c r="C1311" s="3" t="s">
        <v>99</v>
      </c>
      <c r="D1311" s="3" t="s">
        <v>563</v>
      </c>
      <c r="E1311" s="3" t="n">
        <v>3410</v>
      </c>
      <c r="F1311" s="4" t="n">
        <v>62.36</v>
      </c>
      <c r="G1311" s="3" t="s">
        <v>8</v>
      </c>
      <c r="H1311" s="4" t="n">
        <f aca="false">ROUND(E1311*F1311,2)</f>
        <v>212647.6</v>
      </c>
    </row>
    <row r="1312" customFormat="false" ht="15" hidden="false" customHeight="false" outlineLevel="0" collapsed="false">
      <c r="A1312" s="3" t="n">
        <v>1311</v>
      </c>
      <c r="B1312" s="3" t="n">
        <v>5</v>
      </c>
      <c r="C1312" s="3" t="s">
        <v>99</v>
      </c>
      <c r="D1312" s="3" t="s">
        <v>563</v>
      </c>
      <c r="E1312" s="3" t="n">
        <v>552</v>
      </c>
      <c r="F1312" s="4" t="n">
        <v>357.78</v>
      </c>
      <c r="G1312" s="3" t="s">
        <v>8</v>
      </c>
      <c r="H1312" s="4" t="n">
        <f aca="false">ROUND(E1312*F1312,2)</f>
        <v>197494.56</v>
      </c>
    </row>
    <row r="1313" customFormat="false" ht="15" hidden="false" customHeight="false" outlineLevel="0" collapsed="false">
      <c r="A1313" s="3" t="n">
        <v>1312</v>
      </c>
      <c r="B1313" s="3" t="n">
        <v>8</v>
      </c>
      <c r="C1313" s="3" t="s">
        <v>99</v>
      </c>
      <c r="D1313" s="3" t="s">
        <v>562</v>
      </c>
      <c r="E1313" s="3" t="n">
        <v>2849</v>
      </c>
      <c r="F1313" s="4" t="n">
        <v>60.79</v>
      </c>
      <c r="G1313" s="3" t="s">
        <v>8</v>
      </c>
      <c r="H1313" s="4" t="n">
        <f aca="false">ROUND(E1313*F1313,2)</f>
        <v>173190.71</v>
      </c>
    </row>
    <row r="1314" customFormat="false" ht="15" hidden="false" customHeight="false" outlineLevel="0" collapsed="false">
      <c r="A1314" s="3" t="n">
        <v>1313</v>
      </c>
      <c r="B1314" s="3" t="n">
        <v>6</v>
      </c>
      <c r="C1314" s="3" t="s">
        <v>99</v>
      </c>
      <c r="D1314" s="3" t="s">
        <v>563</v>
      </c>
      <c r="E1314" s="3" t="n">
        <v>3013</v>
      </c>
      <c r="F1314" s="4" t="n">
        <v>251.62</v>
      </c>
      <c r="G1314" s="3" t="s">
        <v>8</v>
      </c>
      <c r="H1314" s="4" t="n">
        <f aca="false">ROUND(E1314*F1314,2)</f>
        <v>758131.06</v>
      </c>
    </row>
    <row r="1315" customFormat="false" ht="15" hidden="false" customHeight="false" outlineLevel="0" collapsed="false">
      <c r="A1315" s="3" t="n">
        <v>1314</v>
      </c>
      <c r="B1315" s="3" t="n">
        <v>12</v>
      </c>
      <c r="C1315" s="3" t="s">
        <v>99</v>
      </c>
      <c r="D1315" s="3" t="s">
        <v>562</v>
      </c>
      <c r="E1315" s="3" t="n">
        <v>4464</v>
      </c>
      <c r="F1315" s="4" t="n">
        <v>227.81</v>
      </c>
      <c r="G1315" s="3" t="s">
        <v>38</v>
      </c>
      <c r="H1315" s="4" t="n">
        <f aca="false">ROUND(E1315*F1315,2)</f>
        <v>1016943.84</v>
      </c>
    </row>
    <row r="1316" customFormat="false" ht="15" hidden="false" customHeight="false" outlineLevel="0" collapsed="false">
      <c r="A1316" s="3" t="n">
        <v>1315</v>
      </c>
      <c r="B1316" s="3" t="n">
        <v>11</v>
      </c>
      <c r="C1316" s="3" t="s">
        <v>99</v>
      </c>
      <c r="D1316" s="3" t="s">
        <v>562</v>
      </c>
      <c r="E1316" s="3" t="n">
        <v>103</v>
      </c>
      <c r="F1316" s="4" t="n">
        <v>135.26</v>
      </c>
      <c r="G1316" s="3" t="s">
        <v>34</v>
      </c>
      <c r="H1316" s="4" t="n">
        <f aca="false">ROUND(E1316*F1316,2)</f>
        <v>13931.78</v>
      </c>
    </row>
    <row r="1317" customFormat="false" ht="15" hidden="false" customHeight="false" outlineLevel="0" collapsed="false">
      <c r="A1317" s="3" t="n">
        <v>1316</v>
      </c>
      <c r="B1317" s="3" t="n">
        <v>2</v>
      </c>
      <c r="C1317" s="3" t="s">
        <v>99</v>
      </c>
      <c r="D1317" s="3" t="s">
        <v>563</v>
      </c>
      <c r="E1317" s="3" t="n">
        <v>665</v>
      </c>
      <c r="F1317" s="4" t="n">
        <v>62.35</v>
      </c>
      <c r="G1317" s="3" t="s">
        <v>8</v>
      </c>
      <c r="H1317" s="4" t="n">
        <f aca="false">ROUND(E1317*F1317,2)</f>
        <v>41462.75</v>
      </c>
    </row>
    <row r="1318" customFormat="false" ht="15" hidden="false" customHeight="false" outlineLevel="0" collapsed="false">
      <c r="A1318" s="3" t="n">
        <v>1317</v>
      </c>
      <c r="B1318" s="3" t="n">
        <v>9</v>
      </c>
      <c r="C1318" s="3" t="s">
        <v>99</v>
      </c>
      <c r="D1318" s="3" t="s">
        <v>562</v>
      </c>
      <c r="E1318" s="3" t="n">
        <v>1472</v>
      </c>
      <c r="F1318" s="4" t="n">
        <v>231.87</v>
      </c>
      <c r="G1318" s="3" t="s">
        <v>8</v>
      </c>
      <c r="H1318" s="4" t="n">
        <f aca="false">ROUND(E1318*F1318,2)</f>
        <v>341312.64</v>
      </c>
    </row>
    <row r="1319" customFormat="false" ht="15" hidden="false" customHeight="false" outlineLevel="0" collapsed="false">
      <c r="A1319" s="3" t="n">
        <v>1318</v>
      </c>
      <c r="B1319" s="3" t="n">
        <v>3</v>
      </c>
      <c r="C1319" s="3" t="s">
        <v>99</v>
      </c>
      <c r="D1319" s="3" t="s">
        <v>562</v>
      </c>
      <c r="E1319" s="3" t="n">
        <v>496</v>
      </c>
      <c r="F1319" s="4" t="n">
        <v>106.38</v>
      </c>
      <c r="G1319" s="3" t="s">
        <v>8</v>
      </c>
      <c r="H1319" s="4" t="n">
        <f aca="false">ROUND(E1319*F1319,2)</f>
        <v>52764.48</v>
      </c>
    </row>
    <row r="1320" customFormat="false" ht="15" hidden="false" customHeight="false" outlineLevel="0" collapsed="false">
      <c r="A1320" s="3" t="n">
        <v>1319</v>
      </c>
      <c r="B1320" s="3" t="n">
        <v>8</v>
      </c>
      <c r="C1320" s="3" t="s">
        <v>99</v>
      </c>
      <c r="D1320" s="3" t="s">
        <v>563</v>
      </c>
      <c r="E1320" s="3" t="n">
        <v>579</v>
      </c>
      <c r="F1320" s="4" t="n">
        <v>61.02</v>
      </c>
      <c r="G1320" s="3" t="s">
        <v>8</v>
      </c>
      <c r="H1320" s="4" t="n">
        <f aca="false">ROUND(E1320*F1320,2)</f>
        <v>35330.58</v>
      </c>
    </row>
    <row r="1321" customFormat="false" ht="15" hidden="false" customHeight="false" outlineLevel="0" collapsed="false">
      <c r="A1321" s="3" t="n">
        <v>1320</v>
      </c>
      <c r="B1321" s="3" t="n">
        <v>7</v>
      </c>
      <c r="C1321" s="3" t="s">
        <v>99</v>
      </c>
      <c r="D1321" s="3" t="s">
        <v>563</v>
      </c>
      <c r="E1321" s="3" t="n">
        <v>2203</v>
      </c>
      <c r="F1321" s="4" t="n">
        <v>392.46</v>
      </c>
      <c r="G1321" s="3" t="s">
        <v>8</v>
      </c>
      <c r="H1321" s="4" t="n">
        <f aca="false">ROUND(E1321*F1321,2)</f>
        <v>864589.38</v>
      </c>
    </row>
    <row r="1322" customFormat="false" ht="15" hidden="false" customHeight="false" outlineLevel="0" collapsed="false">
      <c r="A1322" s="3" t="n">
        <v>1321</v>
      </c>
      <c r="B1322" s="3" t="n">
        <v>1</v>
      </c>
      <c r="C1322" s="3" t="s">
        <v>99</v>
      </c>
      <c r="D1322" s="3" t="s">
        <v>563</v>
      </c>
      <c r="E1322" s="3" t="n">
        <v>208</v>
      </c>
      <c r="F1322" s="4" t="n">
        <v>338.56</v>
      </c>
      <c r="G1322" s="3" t="s">
        <v>8</v>
      </c>
      <c r="H1322" s="4" t="n">
        <f aca="false">ROUND(E1322*F1322,2)</f>
        <v>70420.48</v>
      </c>
    </row>
    <row r="1323" customFormat="false" ht="15" hidden="false" customHeight="false" outlineLevel="0" collapsed="false">
      <c r="A1323" s="3" t="n">
        <v>1322</v>
      </c>
      <c r="B1323" s="3" t="n">
        <v>3</v>
      </c>
      <c r="C1323" s="3" t="s">
        <v>99</v>
      </c>
      <c r="D1323" s="3" t="s">
        <v>562</v>
      </c>
      <c r="E1323" s="3" t="n">
        <v>799</v>
      </c>
      <c r="F1323" s="4" t="n">
        <v>106.09</v>
      </c>
      <c r="G1323" s="3" t="s">
        <v>8</v>
      </c>
      <c r="H1323" s="4" t="n">
        <f aca="false">ROUND(E1323*F1323,2)</f>
        <v>84765.91</v>
      </c>
    </row>
    <row r="1324" customFormat="false" ht="15" hidden="false" customHeight="false" outlineLevel="0" collapsed="false">
      <c r="A1324" s="3" t="n">
        <v>1323</v>
      </c>
      <c r="B1324" s="3" t="n">
        <v>3</v>
      </c>
      <c r="C1324" s="3" t="s">
        <v>99</v>
      </c>
      <c r="D1324" s="3" t="s">
        <v>562</v>
      </c>
      <c r="E1324" s="3" t="n">
        <v>1080</v>
      </c>
      <c r="F1324" s="4" t="n">
        <v>106.38</v>
      </c>
      <c r="G1324" s="3" t="s">
        <v>8</v>
      </c>
      <c r="H1324" s="4" t="n">
        <f aca="false">ROUND(E1324*F1324,2)</f>
        <v>114890.4</v>
      </c>
    </row>
    <row r="1325" customFormat="false" ht="15" hidden="false" customHeight="false" outlineLevel="0" collapsed="false">
      <c r="A1325" s="3" t="n">
        <v>1324</v>
      </c>
      <c r="B1325" s="3" t="n">
        <v>5</v>
      </c>
      <c r="C1325" s="3" t="s">
        <v>99</v>
      </c>
      <c r="D1325" s="3" t="s">
        <v>563</v>
      </c>
      <c r="E1325" s="3" t="n">
        <v>2075</v>
      </c>
      <c r="F1325" s="4" t="n">
        <v>357.77</v>
      </c>
      <c r="G1325" s="3" t="s">
        <v>8</v>
      </c>
      <c r="H1325" s="4" t="n">
        <f aca="false">ROUND(E1325*F1325,2)</f>
        <v>742372.75</v>
      </c>
    </row>
    <row r="1326" customFormat="false" ht="15" hidden="false" customHeight="false" outlineLevel="0" collapsed="false">
      <c r="A1326" s="3" t="n">
        <v>1325</v>
      </c>
      <c r="B1326" s="3" t="n">
        <v>8</v>
      </c>
      <c r="C1326" s="3" t="s">
        <v>99</v>
      </c>
      <c r="D1326" s="3" t="s">
        <v>562</v>
      </c>
      <c r="E1326" s="3" t="n">
        <v>322</v>
      </c>
      <c r="F1326" s="4" t="n">
        <v>60.87</v>
      </c>
      <c r="G1326" s="3" t="s">
        <v>8</v>
      </c>
      <c r="H1326" s="4" t="n">
        <f aca="false">ROUND(E1326*F1326,2)</f>
        <v>19600.14</v>
      </c>
    </row>
    <row r="1327" customFormat="false" ht="15" hidden="false" customHeight="false" outlineLevel="0" collapsed="false">
      <c r="A1327" s="3" t="n">
        <v>1326</v>
      </c>
      <c r="B1327" s="3" t="n">
        <v>13</v>
      </c>
      <c r="C1327" s="3" t="s">
        <v>99</v>
      </c>
      <c r="D1327" s="3" t="s">
        <v>563</v>
      </c>
      <c r="E1327" s="3" t="n">
        <v>512</v>
      </c>
      <c r="F1327" s="4" t="n">
        <v>51.93</v>
      </c>
      <c r="G1327" s="3" t="s">
        <v>41</v>
      </c>
      <c r="H1327" s="4" t="n">
        <f aca="false">ROUND(E1327*F1327,2)</f>
        <v>26588.16</v>
      </c>
    </row>
    <row r="1328" customFormat="false" ht="15" hidden="false" customHeight="false" outlineLevel="0" collapsed="false">
      <c r="A1328" s="3" t="n">
        <v>1327</v>
      </c>
      <c r="B1328" s="3" t="n">
        <v>11</v>
      </c>
      <c r="C1328" s="3" t="s">
        <v>99</v>
      </c>
      <c r="D1328" s="3" t="s">
        <v>562</v>
      </c>
      <c r="E1328" s="3" t="n">
        <v>4035</v>
      </c>
      <c r="F1328" s="4" t="n">
        <v>135.47</v>
      </c>
      <c r="G1328" s="3" t="s">
        <v>34</v>
      </c>
      <c r="H1328" s="4" t="n">
        <f aca="false">ROUND(E1328*F1328,2)</f>
        <v>546621.45</v>
      </c>
    </row>
    <row r="1329" customFormat="false" ht="15" hidden="false" customHeight="false" outlineLevel="0" collapsed="false">
      <c r="A1329" s="3" t="n">
        <v>1328</v>
      </c>
      <c r="B1329" s="3" t="n">
        <v>9</v>
      </c>
      <c r="C1329" s="3" t="s">
        <v>99</v>
      </c>
      <c r="D1329" s="3" t="s">
        <v>562</v>
      </c>
      <c r="E1329" s="3" t="n">
        <v>603</v>
      </c>
      <c r="F1329" s="4" t="n">
        <v>232.1</v>
      </c>
      <c r="G1329" s="3" t="s">
        <v>8</v>
      </c>
      <c r="H1329" s="4" t="n">
        <f aca="false">ROUND(E1329*F1329,2)</f>
        <v>139956.3</v>
      </c>
    </row>
    <row r="1330" customFormat="false" ht="15" hidden="false" customHeight="false" outlineLevel="0" collapsed="false">
      <c r="A1330" s="3" t="n">
        <v>1329</v>
      </c>
      <c r="B1330" s="3" t="n">
        <v>9</v>
      </c>
      <c r="C1330" s="3" t="s">
        <v>99</v>
      </c>
      <c r="D1330" s="3" t="s">
        <v>562</v>
      </c>
      <c r="E1330" s="3" t="n">
        <v>332</v>
      </c>
      <c r="F1330" s="4" t="n">
        <v>231.83</v>
      </c>
      <c r="G1330" s="3" t="s">
        <v>8</v>
      </c>
      <c r="H1330" s="4" t="n">
        <f aca="false">ROUND(E1330*F1330,2)</f>
        <v>76967.56</v>
      </c>
    </row>
    <row r="1331" customFormat="false" ht="15" hidden="false" customHeight="false" outlineLevel="0" collapsed="false">
      <c r="A1331" s="3" t="n">
        <v>1330</v>
      </c>
      <c r="B1331" s="3" t="n">
        <v>3</v>
      </c>
      <c r="C1331" s="3" t="s">
        <v>99</v>
      </c>
      <c r="D1331" s="3" t="s">
        <v>562</v>
      </c>
      <c r="E1331" s="3" t="n">
        <v>4136</v>
      </c>
      <c r="F1331" s="4" t="n">
        <v>106.26</v>
      </c>
      <c r="G1331" s="3" t="s">
        <v>8</v>
      </c>
      <c r="H1331" s="4" t="n">
        <f aca="false">ROUND(E1331*F1331,2)</f>
        <v>439491.36</v>
      </c>
    </row>
    <row r="1332" customFormat="false" ht="15" hidden="false" customHeight="false" outlineLevel="0" collapsed="false">
      <c r="A1332" s="3" t="n">
        <v>1331</v>
      </c>
      <c r="B1332" s="3" t="n">
        <v>8</v>
      </c>
      <c r="C1332" s="3" t="s">
        <v>99</v>
      </c>
      <c r="D1332" s="3" t="s">
        <v>562</v>
      </c>
      <c r="E1332" s="3" t="n">
        <v>867</v>
      </c>
      <c r="F1332" s="4" t="n">
        <v>60.97</v>
      </c>
      <c r="G1332" s="3" t="s">
        <v>8</v>
      </c>
      <c r="H1332" s="4" t="n">
        <f aca="false">ROUND(E1332*F1332,2)</f>
        <v>52860.99</v>
      </c>
    </row>
    <row r="1333" customFormat="false" ht="15" hidden="false" customHeight="false" outlineLevel="0" collapsed="false">
      <c r="A1333" s="3" t="n">
        <v>1332</v>
      </c>
      <c r="B1333" s="3" t="n">
        <v>8</v>
      </c>
      <c r="C1333" s="3" t="s">
        <v>99</v>
      </c>
      <c r="D1333" s="3" t="s">
        <v>562</v>
      </c>
      <c r="E1333" s="3" t="n">
        <v>2834</v>
      </c>
      <c r="F1333" s="4" t="n">
        <v>61.01</v>
      </c>
      <c r="G1333" s="3" t="s">
        <v>8</v>
      </c>
      <c r="H1333" s="4" t="n">
        <f aca="false">ROUND(E1333*F1333,2)</f>
        <v>172902.34</v>
      </c>
    </row>
    <row r="1334" customFormat="false" ht="15" hidden="false" customHeight="false" outlineLevel="0" collapsed="false">
      <c r="A1334" s="3" t="n">
        <v>1333</v>
      </c>
      <c r="B1334" s="3" t="n">
        <v>5</v>
      </c>
      <c r="C1334" s="3" t="s">
        <v>99</v>
      </c>
      <c r="D1334" s="3" t="s">
        <v>563</v>
      </c>
      <c r="E1334" s="3" t="n">
        <v>3520</v>
      </c>
      <c r="F1334" s="4" t="n">
        <v>357.24</v>
      </c>
      <c r="G1334" s="3" t="s">
        <v>8</v>
      </c>
      <c r="H1334" s="4" t="n">
        <f aca="false">ROUND(E1334*F1334,2)</f>
        <v>1257484.8</v>
      </c>
    </row>
    <row r="1335" customFormat="false" ht="15" hidden="false" customHeight="false" outlineLevel="0" collapsed="false">
      <c r="A1335" s="3" t="n">
        <v>1334</v>
      </c>
      <c r="B1335" s="3" t="n">
        <v>9</v>
      </c>
      <c r="C1335" s="3" t="s">
        <v>99</v>
      </c>
      <c r="D1335" s="3" t="s">
        <v>563</v>
      </c>
      <c r="E1335" s="3" t="n">
        <v>3733</v>
      </c>
      <c r="F1335" s="4" t="n">
        <v>232.8</v>
      </c>
      <c r="G1335" s="3" t="s">
        <v>8</v>
      </c>
      <c r="H1335" s="4" t="n">
        <f aca="false">ROUND(E1335*F1335,2)</f>
        <v>869042.4</v>
      </c>
    </row>
    <row r="1336" customFormat="false" ht="15" hidden="false" customHeight="false" outlineLevel="0" collapsed="false">
      <c r="A1336" s="3" t="n">
        <v>1335</v>
      </c>
      <c r="B1336" s="3" t="n">
        <v>8</v>
      </c>
      <c r="C1336" s="3" t="s">
        <v>99</v>
      </c>
      <c r="D1336" s="3" t="s">
        <v>562</v>
      </c>
      <c r="E1336" s="3" t="n">
        <v>1855</v>
      </c>
      <c r="F1336" s="4" t="n">
        <v>61.02</v>
      </c>
      <c r="G1336" s="3" t="s">
        <v>8</v>
      </c>
      <c r="H1336" s="4" t="n">
        <f aca="false">ROUND(E1336*F1336,2)</f>
        <v>113192.1</v>
      </c>
    </row>
    <row r="1337" customFormat="false" ht="15" hidden="false" customHeight="false" outlineLevel="0" collapsed="false">
      <c r="A1337" s="3" t="n">
        <v>1336</v>
      </c>
      <c r="B1337" s="3" t="n">
        <v>4</v>
      </c>
      <c r="C1337" s="3" t="s">
        <v>99</v>
      </c>
      <c r="D1337" s="3" t="s">
        <v>563</v>
      </c>
      <c r="E1337" s="3" t="n">
        <v>3787</v>
      </c>
      <c r="F1337" s="4" t="n">
        <v>98.79</v>
      </c>
      <c r="G1337" s="3" t="s">
        <v>8</v>
      </c>
      <c r="H1337" s="4" t="n">
        <f aca="false">ROUND(E1337*F1337,2)</f>
        <v>374117.73</v>
      </c>
    </row>
    <row r="1338" customFormat="false" ht="15" hidden="false" customHeight="false" outlineLevel="0" collapsed="false">
      <c r="A1338" s="3" t="n">
        <v>1337</v>
      </c>
      <c r="B1338" s="3" t="n">
        <v>6</v>
      </c>
      <c r="C1338" s="3" t="s">
        <v>99</v>
      </c>
      <c r="D1338" s="3" t="s">
        <v>563</v>
      </c>
      <c r="E1338" s="3" t="n">
        <v>4017</v>
      </c>
      <c r="F1338" s="4" t="n">
        <v>252.82</v>
      </c>
      <c r="G1338" s="3" t="s">
        <v>8</v>
      </c>
      <c r="H1338" s="4" t="n">
        <f aca="false">ROUND(E1338*F1338,2)</f>
        <v>1015577.94</v>
      </c>
    </row>
    <row r="1339" customFormat="false" ht="15" hidden="false" customHeight="false" outlineLevel="0" collapsed="false">
      <c r="A1339" s="3" t="n">
        <v>1338</v>
      </c>
      <c r="B1339" s="3" t="n">
        <v>2</v>
      </c>
      <c r="C1339" s="3" t="s">
        <v>99</v>
      </c>
      <c r="D1339" s="3" t="s">
        <v>562</v>
      </c>
      <c r="E1339" s="3" t="n">
        <v>4786</v>
      </c>
      <c r="F1339" s="4" t="n">
        <v>62.4</v>
      </c>
      <c r="G1339" s="3" t="s">
        <v>8</v>
      </c>
      <c r="H1339" s="4" t="n">
        <f aca="false">ROUND(E1339*F1339,2)</f>
        <v>298646.4</v>
      </c>
    </row>
    <row r="1340" customFormat="false" ht="15" hidden="false" customHeight="false" outlineLevel="0" collapsed="false">
      <c r="A1340" s="3" t="n">
        <v>1339</v>
      </c>
      <c r="B1340" s="3" t="n">
        <v>10</v>
      </c>
      <c r="C1340" s="3" t="s">
        <v>100</v>
      </c>
      <c r="D1340" s="3" t="s">
        <v>562</v>
      </c>
      <c r="E1340" s="3" t="n">
        <v>3967</v>
      </c>
      <c r="F1340" s="4" t="n">
        <v>52.23</v>
      </c>
      <c r="G1340" s="3" t="s">
        <v>8</v>
      </c>
      <c r="H1340" s="4" t="n">
        <f aca="false">ROUND(E1340*F1340,2)</f>
        <v>207196.41</v>
      </c>
    </row>
    <row r="1341" customFormat="false" ht="15" hidden="false" customHeight="false" outlineLevel="0" collapsed="false">
      <c r="A1341" s="3" t="n">
        <v>1340</v>
      </c>
      <c r="B1341" s="3" t="n">
        <v>9</v>
      </c>
      <c r="C1341" s="3" t="s">
        <v>100</v>
      </c>
      <c r="D1341" s="3" t="s">
        <v>563</v>
      </c>
      <c r="E1341" s="3" t="n">
        <v>2586</v>
      </c>
      <c r="F1341" s="4" t="n">
        <v>233.37</v>
      </c>
      <c r="G1341" s="3" t="s">
        <v>8</v>
      </c>
      <c r="H1341" s="4" t="n">
        <f aca="false">ROUND(E1341*F1341,2)</f>
        <v>603494.82</v>
      </c>
    </row>
    <row r="1342" customFormat="false" ht="15" hidden="false" customHeight="false" outlineLevel="0" collapsed="false">
      <c r="A1342" s="3" t="n">
        <v>1341</v>
      </c>
      <c r="B1342" s="3" t="n">
        <v>13</v>
      </c>
      <c r="C1342" s="3" t="s">
        <v>100</v>
      </c>
      <c r="D1342" s="3" t="s">
        <v>562</v>
      </c>
      <c r="E1342" s="3" t="n">
        <v>4417</v>
      </c>
      <c r="F1342" s="4" t="n">
        <v>51.99</v>
      </c>
      <c r="G1342" s="3" t="s">
        <v>41</v>
      </c>
      <c r="H1342" s="4" t="n">
        <f aca="false">ROUND(E1342*F1342,2)</f>
        <v>229639.83</v>
      </c>
    </row>
    <row r="1343" customFormat="false" ht="15" hidden="false" customHeight="false" outlineLevel="0" collapsed="false">
      <c r="A1343" s="3" t="n">
        <v>1342</v>
      </c>
      <c r="B1343" s="3" t="n">
        <v>6</v>
      </c>
      <c r="C1343" s="3" t="s">
        <v>100</v>
      </c>
      <c r="D1343" s="3" t="s">
        <v>562</v>
      </c>
      <c r="E1343" s="3" t="n">
        <v>1595</v>
      </c>
      <c r="F1343" s="4" t="n">
        <v>254.28</v>
      </c>
      <c r="G1343" s="3" t="s">
        <v>8</v>
      </c>
      <c r="H1343" s="4" t="n">
        <f aca="false">ROUND(E1343*F1343,2)</f>
        <v>405576.6</v>
      </c>
    </row>
    <row r="1344" customFormat="false" ht="15" hidden="false" customHeight="false" outlineLevel="0" collapsed="false">
      <c r="A1344" s="3" t="n">
        <v>1343</v>
      </c>
      <c r="B1344" s="3" t="n">
        <v>4</v>
      </c>
      <c r="C1344" s="3" t="s">
        <v>100</v>
      </c>
      <c r="D1344" s="3" t="s">
        <v>562</v>
      </c>
      <c r="E1344" s="3" t="n">
        <v>2170</v>
      </c>
      <c r="F1344" s="4" t="n">
        <v>98.25</v>
      </c>
      <c r="G1344" s="3" t="s">
        <v>8</v>
      </c>
      <c r="H1344" s="4" t="n">
        <f aca="false">ROUND(E1344*F1344,2)</f>
        <v>213202.5</v>
      </c>
    </row>
    <row r="1345" customFormat="false" ht="15" hidden="false" customHeight="false" outlineLevel="0" collapsed="false">
      <c r="A1345" s="3" t="n">
        <v>1344</v>
      </c>
      <c r="B1345" s="3" t="n">
        <v>9</v>
      </c>
      <c r="C1345" s="3" t="s">
        <v>100</v>
      </c>
      <c r="D1345" s="3" t="s">
        <v>562</v>
      </c>
      <c r="E1345" s="3" t="n">
        <v>223</v>
      </c>
      <c r="F1345" s="4" t="n">
        <v>234.24</v>
      </c>
      <c r="G1345" s="3" t="s">
        <v>8</v>
      </c>
      <c r="H1345" s="4" t="n">
        <f aca="false">ROUND(E1345*F1345,2)</f>
        <v>52235.52</v>
      </c>
    </row>
    <row r="1346" customFormat="false" ht="15" hidden="false" customHeight="false" outlineLevel="0" collapsed="false">
      <c r="A1346" s="3" t="n">
        <v>1345</v>
      </c>
      <c r="B1346" s="3" t="n">
        <v>14</v>
      </c>
      <c r="C1346" s="3" t="s">
        <v>100</v>
      </c>
      <c r="D1346" s="3" t="s">
        <v>562</v>
      </c>
      <c r="E1346" s="3" t="n">
        <v>27</v>
      </c>
      <c r="F1346" s="4" t="n">
        <v>96.18</v>
      </c>
      <c r="G1346" s="3" t="s">
        <v>41</v>
      </c>
      <c r="H1346" s="4" t="n">
        <f aca="false">ROUND(E1346*F1346,2)</f>
        <v>2596.86</v>
      </c>
    </row>
    <row r="1347" customFormat="false" ht="15" hidden="false" customHeight="false" outlineLevel="0" collapsed="false">
      <c r="A1347" s="3" t="n">
        <v>1346</v>
      </c>
      <c r="B1347" s="3" t="n">
        <v>7</v>
      </c>
      <c r="C1347" s="3" t="s">
        <v>100</v>
      </c>
      <c r="D1347" s="3" t="s">
        <v>563</v>
      </c>
      <c r="E1347" s="3" t="n">
        <v>2873</v>
      </c>
      <c r="F1347" s="4" t="n">
        <v>386.35</v>
      </c>
      <c r="G1347" s="3" t="s">
        <v>8</v>
      </c>
      <c r="H1347" s="4" t="n">
        <f aca="false">ROUND(E1347*F1347,2)</f>
        <v>1109983.55</v>
      </c>
    </row>
    <row r="1348" customFormat="false" ht="15" hidden="false" customHeight="false" outlineLevel="0" collapsed="false">
      <c r="A1348" s="3" t="n">
        <v>1347</v>
      </c>
      <c r="B1348" s="3" t="n">
        <v>8</v>
      </c>
      <c r="C1348" s="3" t="s">
        <v>100</v>
      </c>
      <c r="D1348" s="3" t="s">
        <v>563</v>
      </c>
      <c r="E1348" s="3" t="n">
        <v>1667</v>
      </c>
      <c r="F1348" s="4" t="n">
        <v>60.75</v>
      </c>
      <c r="G1348" s="3" t="s">
        <v>8</v>
      </c>
      <c r="H1348" s="4" t="n">
        <f aca="false">ROUND(E1348*F1348,2)</f>
        <v>101270.25</v>
      </c>
    </row>
    <row r="1349" customFormat="false" ht="15" hidden="false" customHeight="false" outlineLevel="0" collapsed="false">
      <c r="A1349" s="3" t="n">
        <v>1348</v>
      </c>
      <c r="B1349" s="3" t="n">
        <v>13</v>
      </c>
      <c r="C1349" s="3" t="s">
        <v>100</v>
      </c>
      <c r="D1349" s="3" t="s">
        <v>563</v>
      </c>
      <c r="E1349" s="3" t="n">
        <v>2390</v>
      </c>
      <c r="F1349" s="4" t="n">
        <v>52.24</v>
      </c>
      <c r="G1349" s="3" t="s">
        <v>41</v>
      </c>
      <c r="H1349" s="4" t="n">
        <f aca="false">ROUND(E1349*F1349,2)</f>
        <v>124853.6</v>
      </c>
    </row>
    <row r="1350" customFormat="false" ht="15" hidden="false" customHeight="false" outlineLevel="0" collapsed="false">
      <c r="A1350" s="3" t="n">
        <v>1349</v>
      </c>
      <c r="B1350" s="3" t="n">
        <v>2</v>
      </c>
      <c r="C1350" s="3" t="s">
        <v>100</v>
      </c>
      <c r="D1350" s="3" t="s">
        <v>563</v>
      </c>
      <c r="E1350" s="3" t="n">
        <v>1737</v>
      </c>
      <c r="F1350" s="4" t="n">
        <v>61.98</v>
      </c>
      <c r="G1350" s="3" t="s">
        <v>8</v>
      </c>
      <c r="H1350" s="4" t="n">
        <f aca="false">ROUND(E1350*F1350,2)</f>
        <v>107659.26</v>
      </c>
    </row>
    <row r="1351" customFormat="false" ht="15" hidden="false" customHeight="false" outlineLevel="0" collapsed="false">
      <c r="A1351" s="3" t="n">
        <v>1350</v>
      </c>
      <c r="B1351" s="3" t="n">
        <v>6</v>
      </c>
      <c r="C1351" s="3" t="s">
        <v>100</v>
      </c>
      <c r="D1351" s="3" t="s">
        <v>562</v>
      </c>
      <c r="E1351" s="3" t="n">
        <v>862</v>
      </c>
      <c r="F1351" s="4" t="n">
        <v>254.6</v>
      </c>
      <c r="G1351" s="3" t="s">
        <v>8</v>
      </c>
      <c r="H1351" s="4" t="n">
        <f aca="false">ROUND(E1351*F1351,2)</f>
        <v>219465.2</v>
      </c>
    </row>
    <row r="1352" customFormat="false" ht="15" hidden="false" customHeight="false" outlineLevel="0" collapsed="false">
      <c r="A1352" s="3" t="n">
        <v>1351</v>
      </c>
      <c r="B1352" s="3" t="n">
        <v>14</v>
      </c>
      <c r="C1352" s="3" t="s">
        <v>100</v>
      </c>
      <c r="D1352" s="3" t="s">
        <v>562</v>
      </c>
      <c r="E1352" s="3" t="n">
        <v>1667</v>
      </c>
      <c r="F1352" s="4" t="n">
        <v>96.2</v>
      </c>
      <c r="G1352" s="3" t="s">
        <v>41</v>
      </c>
      <c r="H1352" s="4" t="n">
        <f aca="false">ROUND(E1352*F1352,2)</f>
        <v>160365.4</v>
      </c>
    </row>
    <row r="1353" customFormat="false" ht="15" hidden="false" customHeight="false" outlineLevel="0" collapsed="false">
      <c r="A1353" s="3" t="n">
        <v>1352</v>
      </c>
      <c r="B1353" s="3" t="n">
        <v>14</v>
      </c>
      <c r="C1353" s="3" t="s">
        <v>100</v>
      </c>
      <c r="D1353" s="3" t="s">
        <v>563</v>
      </c>
      <c r="E1353" s="3" t="n">
        <v>4162</v>
      </c>
      <c r="F1353" s="4" t="n">
        <v>96.27</v>
      </c>
      <c r="G1353" s="3" t="s">
        <v>41</v>
      </c>
      <c r="H1353" s="4" t="n">
        <f aca="false">ROUND(E1353*F1353,2)</f>
        <v>400675.74</v>
      </c>
    </row>
    <row r="1354" customFormat="false" ht="15" hidden="false" customHeight="false" outlineLevel="0" collapsed="false">
      <c r="A1354" s="3" t="n">
        <v>1353</v>
      </c>
      <c r="B1354" s="3" t="n">
        <v>8</v>
      </c>
      <c r="C1354" s="3" t="s">
        <v>100</v>
      </c>
      <c r="D1354" s="3" t="s">
        <v>562</v>
      </c>
      <c r="E1354" s="3" t="n">
        <v>3190</v>
      </c>
      <c r="F1354" s="4" t="n">
        <v>60.81</v>
      </c>
      <c r="G1354" s="3" t="s">
        <v>8</v>
      </c>
      <c r="H1354" s="4" t="n">
        <f aca="false">ROUND(E1354*F1354,2)</f>
        <v>193983.9</v>
      </c>
    </row>
    <row r="1355" customFormat="false" ht="15" hidden="false" customHeight="false" outlineLevel="0" collapsed="false">
      <c r="A1355" s="3" t="n">
        <v>1354</v>
      </c>
      <c r="B1355" s="3" t="n">
        <v>11</v>
      </c>
      <c r="C1355" s="3" t="s">
        <v>100</v>
      </c>
      <c r="D1355" s="3" t="s">
        <v>562</v>
      </c>
      <c r="E1355" s="3" t="n">
        <v>249</v>
      </c>
      <c r="F1355" s="4" t="n">
        <v>136.87</v>
      </c>
      <c r="G1355" s="3" t="s">
        <v>34</v>
      </c>
      <c r="H1355" s="4" t="n">
        <f aca="false">ROUND(E1355*F1355,2)</f>
        <v>34080.63</v>
      </c>
    </row>
    <row r="1356" customFormat="false" ht="15" hidden="false" customHeight="false" outlineLevel="0" collapsed="false">
      <c r="A1356" s="3" t="n">
        <v>1355</v>
      </c>
      <c r="B1356" s="3" t="n">
        <v>15</v>
      </c>
      <c r="C1356" s="3" t="s">
        <v>100</v>
      </c>
      <c r="D1356" s="3" t="s">
        <v>562</v>
      </c>
      <c r="E1356" s="3" t="n">
        <v>2125</v>
      </c>
      <c r="F1356" s="4" t="n">
        <v>275.28</v>
      </c>
      <c r="G1356" s="3" t="s">
        <v>46</v>
      </c>
      <c r="H1356" s="4" t="n">
        <f aca="false">ROUND(E1356*F1356,2)</f>
        <v>584970</v>
      </c>
    </row>
    <row r="1357" customFormat="false" ht="15" hidden="false" customHeight="false" outlineLevel="0" collapsed="false">
      <c r="A1357" s="3" t="n">
        <v>1356</v>
      </c>
      <c r="B1357" s="3" t="n">
        <v>14</v>
      </c>
      <c r="C1357" s="3" t="s">
        <v>100</v>
      </c>
      <c r="D1357" s="3" t="s">
        <v>562</v>
      </c>
      <c r="E1357" s="3" t="n">
        <v>4394</v>
      </c>
      <c r="F1357" s="4" t="n">
        <v>96.69</v>
      </c>
      <c r="G1357" s="3" t="s">
        <v>41</v>
      </c>
      <c r="H1357" s="4" t="n">
        <f aca="false">ROUND(E1357*F1357,2)</f>
        <v>424855.86</v>
      </c>
    </row>
    <row r="1358" customFormat="false" ht="15" hidden="false" customHeight="false" outlineLevel="0" collapsed="false">
      <c r="A1358" s="3" t="n">
        <v>1357</v>
      </c>
      <c r="B1358" s="3" t="n">
        <v>9</v>
      </c>
      <c r="C1358" s="3" t="s">
        <v>100</v>
      </c>
      <c r="D1358" s="3" t="s">
        <v>563</v>
      </c>
      <c r="E1358" s="3" t="n">
        <v>657</v>
      </c>
      <c r="F1358" s="4" t="n">
        <v>233.29</v>
      </c>
      <c r="G1358" s="3" t="s">
        <v>8</v>
      </c>
      <c r="H1358" s="4" t="n">
        <f aca="false">ROUND(E1358*F1358,2)</f>
        <v>153271.53</v>
      </c>
    </row>
    <row r="1359" customFormat="false" ht="15" hidden="false" customHeight="false" outlineLevel="0" collapsed="false">
      <c r="A1359" s="3" t="n">
        <v>1358</v>
      </c>
      <c r="B1359" s="3" t="n">
        <v>13</v>
      </c>
      <c r="C1359" s="3" t="s">
        <v>100</v>
      </c>
      <c r="D1359" s="3" t="s">
        <v>563</v>
      </c>
      <c r="E1359" s="3" t="n">
        <v>4123</v>
      </c>
      <c r="F1359" s="4" t="n">
        <v>52</v>
      </c>
      <c r="G1359" s="3" t="s">
        <v>41</v>
      </c>
      <c r="H1359" s="4" t="n">
        <f aca="false">ROUND(E1359*F1359,2)</f>
        <v>214396</v>
      </c>
    </row>
    <row r="1360" customFormat="false" ht="15" hidden="false" customHeight="false" outlineLevel="0" collapsed="false">
      <c r="A1360" s="3" t="n">
        <v>1359</v>
      </c>
      <c r="B1360" s="3" t="n">
        <v>5</v>
      </c>
      <c r="C1360" s="3" t="s">
        <v>100</v>
      </c>
      <c r="D1360" s="3" t="s">
        <v>562</v>
      </c>
      <c r="E1360" s="3" t="n">
        <v>502</v>
      </c>
      <c r="F1360" s="4" t="n">
        <v>355.91</v>
      </c>
      <c r="G1360" s="3" t="s">
        <v>8</v>
      </c>
      <c r="H1360" s="4" t="n">
        <f aca="false">ROUND(E1360*F1360,2)</f>
        <v>178666.82</v>
      </c>
    </row>
    <row r="1361" customFormat="false" ht="15" hidden="false" customHeight="false" outlineLevel="0" collapsed="false">
      <c r="A1361" s="3" t="n">
        <v>1360</v>
      </c>
      <c r="B1361" s="3" t="n">
        <v>6</v>
      </c>
      <c r="C1361" s="3" t="s">
        <v>100</v>
      </c>
      <c r="D1361" s="3" t="s">
        <v>563</v>
      </c>
      <c r="E1361" s="3" t="n">
        <v>3972</v>
      </c>
      <c r="F1361" s="4" t="n">
        <v>254.07</v>
      </c>
      <c r="G1361" s="3" t="s">
        <v>8</v>
      </c>
      <c r="H1361" s="4" t="n">
        <f aca="false">ROUND(E1361*F1361,2)</f>
        <v>1009166.04</v>
      </c>
    </row>
    <row r="1362" customFormat="false" ht="15" hidden="false" customHeight="false" outlineLevel="0" collapsed="false">
      <c r="A1362" s="3" t="n">
        <v>1361</v>
      </c>
      <c r="B1362" s="3" t="n">
        <v>2</v>
      </c>
      <c r="C1362" s="3" t="s">
        <v>100</v>
      </c>
      <c r="D1362" s="3" t="s">
        <v>562</v>
      </c>
      <c r="E1362" s="3" t="n">
        <v>3657</v>
      </c>
      <c r="F1362" s="4" t="n">
        <v>61.82</v>
      </c>
      <c r="G1362" s="3" t="s">
        <v>8</v>
      </c>
      <c r="H1362" s="4" t="n">
        <f aca="false">ROUND(E1362*F1362,2)</f>
        <v>226075.74</v>
      </c>
    </row>
    <row r="1363" customFormat="false" ht="15" hidden="false" customHeight="false" outlineLevel="0" collapsed="false">
      <c r="A1363" s="3" t="n">
        <v>1362</v>
      </c>
      <c r="B1363" s="3" t="n">
        <v>7</v>
      </c>
      <c r="C1363" s="3" t="s">
        <v>100</v>
      </c>
      <c r="D1363" s="3" t="s">
        <v>562</v>
      </c>
      <c r="E1363" s="3" t="n">
        <v>16</v>
      </c>
      <c r="F1363" s="4" t="n">
        <v>386.88</v>
      </c>
      <c r="G1363" s="3" t="s">
        <v>8</v>
      </c>
      <c r="H1363" s="4" t="n">
        <f aca="false">ROUND(E1363*F1363,2)</f>
        <v>6190.08</v>
      </c>
    </row>
    <row r="1364" customFormat="false" ht="15" hidden="false" customHeight="false" outlineLevel="0" collapsed="false">
      <c r="A1364" s="3" t="n">
        <v>1363</v>
      </c>
      <c r="B1364" s="3" t="n">
        <v>15</v>
      </c>
      <c r="C1364" s="3" t="s">
        <v>100</v>
      </c>
      <c r="D1364" s="3" t="s">
        <v>562</v>
      </c>
      <c r="E1364" s="3" t="n">
        <v>3728</v>
      </c>
      <c r="F1364" s="4" t="n">
        <v>276.01</v>
      </c>
      <c r="G1364" s="3" t="s">
        <v>46</v>
      </c>
      <c r="H1364" s="4" t="n">
        <f aca="false">ROUND(E1364*F1364,2)</f>
        <v>1028965.28</v>
      </c>
    </row>
    <row r="1365" customFormat="false" ht="15" hidden="false" customHeight="false" outlineLevel="0" collapsed="false">
      <c r="A1365" s="3" t="n">
        <v>1364</v>
      </c>
      <c r="B1365" s="3" t="n">
        <v>15</v>
      </c>
      <c r="C1365" s="3" t="s">
        <v>100</v>
      </c>
      <c r="D1365" s="3" t="s">
        <v>563</v>
      </c>
      <c r="E1365" s="3" t="n">
        <v>1918</v>
      </c>
      <c r="F1365" s="4" t="n">
        <v>275.87</v>
      </c>
      <c r="G1365" s="3" t="s">
        <v>46</v>
      </c>
      <c r="H1365" s="4" t="n">
        <f aca="false">ROUND(E1365*F1365,2)</f>
        <v>529118.66</v>
      </c>
    </row>
    <row r="1366" customFormat="false" ht="15" hidden="false" customHeight="false" outlineLevel="0" collapsed="false">
      <c r="A1366" s="3" t="n">
        <v>1365</v>
      </c>
      <c r="B1366" s="3" t="n">
        <v>3</v>
      </c>
      <c r="C1366" s="3" t="s">
        <v>100</v>
      </c>
      <c r="D1366" s="3" t="s">
        <v>562</v>
      </c>
      <c r="E1366" s="3" t="n">
        <v>2744</v>
      </c>
      <c r="F1366" s="4" t="n">
        <v>105.95</v>
      </c>
      <c r="G1366" s="3" t="s">
        <v>8</v>
      </c>
      <c r="H1366" s="4" t="n">
        <f aca="false">ROUND(E1366*F1366,2)</f>
        <v>290726.8</v>
      </c>
    </row>
    <row r="1367" customFormat="false" ht="15" hidden="false" customHeight="false" outlineLevel="0" collapsed="false">
      <c r="A1367" s="3" t="n">
        <v>1366</v>
      </c>
      <c r="B1367" s="3" t="n">
        <v>7</v>
      </c>
      <c r="C1367" s="3" t="s">
        <v>100</v>
      </c>
      <c r="D1367" s="3" t="s">
        <v>563</v>
      </c>
      <c r="E1367" s="3" t="n">
        <v>1664</v>
      </c>
      <c r="F1367" s="4" t="n">
        <v>387.49</v>
      </c>
      <c r="G1367" s="3" t="s">
        <v>8</v>
      </c>
      <c r="H1367" s="4" t="n">
        <f aca="false">ROUND(E1367*F1367,2)</f>
        <v>644783.36</v>
      </c>
    </row>
    <row r="1368" customFormat="false" ht="15" hidden="false" customHeight="false" outlineLevel="0" collapsed="false">
      <c r="A1368" s="3" t="n">
        <v>1367</v>
      </c>
      <c r="B1368" s="3" t="n">
        <v>8</v>
      </c>
      <c r="C1368" s="3" t="s">
        <v>100</v>
      </c>
      <c r="D1368" s="3" t="s">
        <v>562</v>
      </c>
      <c r="E1368" s="3" t="n">
        <v>605</v>
      </c>
      <c r="F1368" s="4" t="n">
        <v>60.46</v>
      </c>
      <c r="G1368" s="3" t="s">
        <v>8</v>
      </c>
      <c r="H1368" s="4" t="n">
        <f aca="false">ROUND(E1368*F1368,2)</f>
        <v>36578.3</v>
      </c>
    </row>
    <row r="1369" customFormat="false" ht="15" hidden="false" customHeight="false" outlineLevel="0" collapsed="false">
      <c r="A1369" s="3" t="n">
        <v>1368</v>
      </c>
      <c r="B1369" s="3" t="n">
        <v>13</v>
      </c>
      <c r="C1369" s="3" t="s">
        <v>100</v>
      </c>
      <c r="D1369" s="3" t="s">
        <v>562</v>
      </c>
      <c r="E1369" s="3" t="n">
        <v>3245</v>
      </c>
      <c r="F1369" s="4" t="n">
        <v>52.16</v>
      </c>
      <c r="G1369" s="3" t="s">
        <v>41</v>
      </c>
      <c r="H1369" s="4" t="n">
        <f aca="false">ROUND(E1369*F1369,2)</f>
        <v>169259.2</v>
      </c>
    </row>
    <row r="1370" customFormat="false" ht="15" hidden="false" customHeight="false" outlineLevel="0" collapsed="false">
      <c r="A1370" s="3" t="n">
        <v>1369</v>
      </c>
      <c r="B1370" s="3" t="n">
        <v>9</v>
      </c>
      <c r="C1370" s="3" t="s">
        <v>100</v>
      </c>
      <c r="D1370" s="3" t="s">
        <v>563</v>
      </c>
      <c r="E1370" s="3" t="n">
        <v>2255</v>
      </c>
      <c r="F1370" s="4" t="n">
        <v>233.73</v>
      </c>
      <c r="G1370" s="3" t="s">
        <v>8</v>
      </c>
      <c r="H1370" s="4" t="n">
        <f aca="false">ROUND(E1370*F1370,2)</f>
        <v>527061.15</v>
      </c>
    </row>
    <row r="1371" customFormat="false" ht="15" hidden="false" customHeight="false" outlineLevel="0" collapsed="false">
      <c r="A1371" s="3" t="n">
        <v>1370</v>
      </c>
      <c r="B1371" s="3" t="n">
        <v>12</v>
      </c>
      <c r="C1371" s="3" t="s">
        <v>100</v>
      </c>
      <c r="D1371" s="3" t="s">
        <v>563</v>
      </c>
      <c r="E1371" s="3" t="n">
        <v>836</v>
      </c>
      <c r="F1371" s="4" t="n">
        <v>226.93</v>
      </c>
      <c r="G1371" s="3" t="s">
        <v>38</v>
      </c>
      <c r="H1371" s="4" t="n">
        <f aca="false">ROUND(E1371*F1371,2)</f>
        <v>189713.48</v>
      </c>
    </row>
    <row r="1372" customFormat="false" ht="15" hidden="false" customHeight="false" outlineLevel="0" collapsed="false">
      <c r="A1372" s="3" t="n">
        <v>1371</v>
      </c>
      <c r="B1372" s="3" t="n">
        <v>15</v>
      </c>
      <c r="C1372" s="3" t="s">
        <v>100</v>
      </c>
      <c r="D1372" s="3" t="s">
        <v>562</v>
      </c>
      <c r="E1372" s="3" t="n">
        <v>2876</v>
      </c>
      <c r="F1372" s="4" t="n">
        <v>275.81</v>
      </c>
      <c r="G1372" s="3" t="s">
        <v>46</v>
      </c>
      <c r="H1372" s="4" t="n">
        <f aca="false">ROUND(E1372*F1372,2)</f>
        <v>793229.56</v>
      </c>
    </row>
    <row r="1373" customFormat="false" ht="15" hidden="false" customHeight="false" outlineLevel="0" collapsed="false">
      <c r="A1373" s="3" t="n">
        <v>1372</v>
      </c>
      <c r="B1373" s="3" t="n">
        <v>14</v>
      </c>
      <c r="C1373" s="3" t="s">
        <v>100</v>
      </c>
      <c r="D1373" s="3" t="s">
        <v>563</v>
      </c>
      <c r="E1373" s="3" t="n">
        <v>3513</v>
      </c>
      <c r="F1373" s="4" t="n">
        <v>96.49</v>
      </c>
      <c r="G1373" s="3" t="s">
        <v>41</v>
      </c>
      <c r="H1373" s="4" t="n">
        <f aca="false">ROUND(E1373*F1373,2)</f>
        <v>338969.37</v>
      </c>
    </row>
    <row r="1374" customFormat="false" ht="15" hidden="false" customHeight="false" outlineLevel="0" collapsed="false">
      <c r="A1374" s="3" t="n">
        <v>1373</v>
      </c>
      <c r="B1374" s="3" t="n">
        <v>6</v>
      </c>
      <c r="C1374" s="3" t="s">
        <v>100</v>
      </c>
      <c r="D1374" s="3" t="s">
        <v>562</v>
      </c>
      <c r="E1374" s="3" t="n">
        <v>3832</v>
      </c>
      <c r="F1374" s="4" t="n">
        <v>254.32</v>
      </c>
      <c r="G1374" s="3" t="s">
        <v>8</v>
      </c>
      <c r="H1374" s="4" t="n">
        <f aca="false">ROUND(E1374*F1374,2)</f>
        <v>974554.24</v>
      </c>
    </row>
    <row r="1375" customFormat="false" ht="15" hidden="false" customHeight="false" outlineLevel="0" collapsed="false">
      <c r="A1375" s="3" t="n">
        <v>1374</v>
      </c>
      <c r="B1375" s="3" t="n">
        <v>3</v>
      </c>
      <c r="C1375" s="3" t="s">
        <v>100</v>
      </c>
      <c r="D1375" s="3" t="s">
        <v>563</v>
      </c>
      <c r="E1375" s="3" t="n">
        <v>1422</v>
      </c>
      <c r="F1375" s="4" t="n">
        <v>106.05</v>
      </c>
      <c r="G1375" s="3" t="s">
        <v>8</v>
      </c>
      <c r="H1375" s="4" t="n">
        <f aca="false">ROUND(E1375*F1375,2)</f>
        <v>150803.1</v>
      </c>
    </row>
    <row r="1376" customFormat="false" ht="15" hidden="false" customHeight="false" outlineLevel="0" collapsed="false">
      <c r="A1376" s="3" t="n">
        <v>1375</v>
      </c>
      <c r="B1376" s="3" t="n">
        <v>8</v>
      </c>
      <c r="C1376" s="3" t="s">
        <v>100</v>
      </c>
      <c r="D1376" s="3" t="s">
        <v>563</v>
      </c>
      <c r="E1376" s="3" t="n">
        <v>4420</v>
      </c>
      <c r="F1376" s="4" t="n">
        <v>60.67</v>
      </c>
      <c r="G1376" s="3" t="s">
        <v>8</v>
      </c>
      <c r="H1376" s="4" t="n">
        <f aca="false">ROUND(E1376*F1376,2)</f>
        <v>268161.4</v>
      </c>
    </row>
    <row r="1377" customFormat="false" ht="15" hidden="false" customHeight="false" outlineLevel="0" collapsed="false">
      <c r="A1377" s="3" t="n">
        <v>1376</v>
      </c>
      <c r="B1377" s="3" t="n">
        <v>10</v>
      </c>
      <c r="C1377" s="3" t="s">
        <v>100</v>
      </c>
      <c r="D1377" s="3" t="s">
        <v>563</v>
      </c>
      <c r="E1377" s="3" t="n">
        <v>3961</v>
      </c>
      <c r="F1377" s="4" t="n">
        <v>52.32</v>
      </c>
      <c r="G1377" s="3" t="s">
        <v>8</v>
      </c>
      <c r="H1377" s="4" t="n">
        <f aca="false">ROUND(E1377*F1377,2)</f>
        <v>207239.52</v>
      </c>
    </row>
    <row r="1378" customFormat="false" ht="15" hidden="false" customHeight="false" outlineLevel="0" collapsed="false">
      <c r="A1378" s="3" t="n">
        <v>1377</v>
      </c>
      <c r="B1378" s="3" t="n">
        <v>4</v>
      </c>
      <c r="C1378" s="3" t="s">
        <v>100</v>
      </c>
      <c r="D1378" s="3" t="s">
        <v>563</v>
      </c>
      <c r="E1378" s="3" t="n">
        <v>734</v>
      </c>
      <c r="F1378" s="4" t="n">
        <v>98.11</v>
      </c>
      <c r="G1378" s="3" t="s">
        <v>8</v>
      </c>
      <c r="H1378" s="4" t="n">
        <f aca="false">ROUND(E1378*F1378,2)</f>
        <v>72012.74</v>
      </c>
    </row>
    <row r="1379" customFormat="false" ht="15" hidden="false" customHeight="false" outlineLevel="0" collapsed="false">
      <c r="A1379" s="3" t="n">
        <v>1378</v>
      </c>
      <c r="B1379" s="3" t="n">
        <v>1</v>
      </c>
      <c r="C1379" s="3" t="s">
        <v>101</v>
      </c>
      <c r="D1379" s="3" t="s">
        <v>562</v>
      </c>
      <c r="E1379" s="3" t="n">
        <v>1329</v>
      </c>
      <c r="F1379" s="4" t="n">
        <v>342.4</v>
      </c>
      <c r="G1379" s="3" t="s">
        <v>8</v>
      </c>
      <c r="H1379" s="4" t="n">
        <f aca="false">ROUND(E1379*F1379,2)</f>
        <v>455049.6</v>
      </c>
    </row>
    <row r="1380" customFormat="false" ht="15" hidden="false" customHeight="false" outlineLevel="0" collapsed="false">
      <c r="A1380" s="3" t="n">
        <v>1379</v>
      </c>
      <c r="B1380" s="3" t="n">
        <v>11</v>
      </c>
      <c r="C1380" s="3" t="s">
        <v>101</v>
      </c>
      <c r="D1380" s="3" t="s">
        <v>562</v>
      </c>
      <c r="E1380" s="3" t="n">
        <v>3945</v>
      </c>
      <c r="F1380" s="4" t="n">
        <v>136.25</v>
      </c>
      <c r="G1380" s="3" t="s">
        <v>34</v>
      </c>
      <c r="H1380" s="4" t="n">
        <f aca="false">ROUND(E1380*F1380,2)</f>
        <v>537506.25</v>
      </c>
    </row>
    <row r="1381" customFormat="false" ht="15" hidden="false" customHeight="false" outlineLevel="0" collapsed="false">
      <c r="A1381" s="3" t="n">
        <v>1380</v>
      </c>
      <c r="B1381" s="3" t="n">
        <v>1</v>
      </c>
      <c r="C1381" s="3" t="s">
        <v>101</v>
      </c>
      <c r="D1381" s="3" t="s">
        <v>562</v>
      </c>
      <c r="E1381" s="3" t="n">
        <v>2181</v>
      </c>
      <c r="F1381" s="4" t="n">
        <v>341.79</v>
      </c>
      <c r="G1381" s="3" t="s">
        <v>8</v>
      </c>
      <c r="H1381" s="4" t="n">
        <f aca="false">ROUND(E1381*F1381,2)</f>
        <v>745443.99</v>
      </c>
    </row>
    <row r="1382" customFormat="false" ht="15" hidden="false" customHeight="false" outlineLevel="0" collapsed="false">
      <c r="A1382" s="3" t="n">
        <v>1381</v>
      </c>
      <c r="B1382" s="3" t="n">
        <v>1</v>
      </c>
      <c r="C1382" s="3" t="s">
        <v>101</v>
      </c>
      <c r="D1382" s="3" t="s">
        <v>563</v>
      </c>
      <c r="E1382" s="3" t="n">
        <v>516</v>
      </c>
      <c r="F1382" s="4" t="n">
        <v>341.8</v>
      </c>
      <c r="G1382" s="3" t="s">
        <v>8</v>
      </c>
      <c r="H1382" s="4" t="n">
        <f aca="false">ROUND(E1382*F1382,2)</f>
        <v>176368.8</v>
      </c>
    </row>
    <row r="1383" customFormat="false" ht="15" hidden="false" customHeight="false" outlineLevel="0" collapsed="false">
      <c r="A1383" s="3" t="n">
        <v>1382</v>
      </c>
      <c r="B1383" s="3" t="n">
        <v>13</v>
      </c>
      <c r="C1383" s="3" t="s">
        <v>101</v>
      </c>
      <c r="D1383" s="3" t="s">
        <v>562</v>
      </c>
      <c r="E1383" s="3" t="n">
        <v>2886</v>
      </c>
      <c r="F1383" s="4" t="n">
        <v>52.87</v>
      </c>
      <c r="G1383" s="3" t="s">
        <v>41</v>
      </c>
      <c r="H1383" s="4" t="n">
        <f aca="false">ROUND(E1383*F1383,2)</f>
        <v>152582.82</v>
      </c>
    </row>
    <row r="1384" customFormat="false" ht="15" hidden="false" customHeight="false" outlineLevel="0" collapsed="false">
      <c r="A1384" s="3" t="n">
        <v>1383</v>
      </c>
      <c r="B1384" s="3" t="n">
        <v>13</v>
      </c>
      <c r="C1384" s="3" t="s">
        <v>101</v>
      </c>
      <c r="D1384" s="3" t="s">
        <v>562</v>
      </c>
      <c r="E1384" s="3" t="n">
        <v>3122</v>
      </c>
      <c r="F1384" s="4" t="n">
        <v>52.89</v>
      </c>
      <c r="G1384" s="3" t="s">
        <v>41</v>
      </c>
      <c r="H1384" s="4" t="n">
        <f aca="false">ROUND(E1384*F1384,2)</f>
        <v>165122.58</v>
      </c>
    </row>
    <row r="1385" customFormat="false" ht="15" hidden="false" customHeight="false" outlineLevel="0" collapsed="false">
      <c r="A1385" s="3" t="n">
        <v>1384</v>
      </c>
      <c r="B1385" s="3" t="n">
        <v>11</v>
      </c>
      <c r="C1385" s="3" t="s">
        <v>101</v>
      </c>
      <c r="D1385" s="3" t="s">
        <v>562</v>
      </c>
      <c r="E1385" s="3" t="n">
        <v>1163</v>
      </c>
      <c r="F1385" s="4" t="n">
        <v>135.82</v>
      </c>
      <c r="G1385" s="3" t="s">
        <v>34</v>
      </c>
      <c r="H1385" s="4" t="n">
        <f aca="false">ROUND(E1385*F1385,2)</f>
        <v>157958.66</v>
      </c>
    </row>
    <row r="1386" customFormat="false" ht="15" hidden="false" customHeight="false" outlineLevel="0" collapsed="false">
      <c r="A1386" s="3" t="n">
        <v>1385</v>
      </c>
      <c r="B1386" s="3" t="n">
        <v>11</v>
      </c>
      <c r="C1386" s="3" t="s">
        <v>101</v>
      </c>
      <c r="D1386" s="3" t="s">
        <v>563</v>
      </c>
      <c r="E1386" s="3" t="n">
        <v>4004</v>
      </c>
      <c r="F1386" s="4" t="n">
        <v>136.39</v>
      </c>
      <c r="G1386" s="3" t="s">
        <v>34</v>
      </c>
      <c r="H1386" s="4" t="n">
        <f aca="false">ROUND(E1386*F1386,2)</f>
        <v>546105.56</v>
      </c>
    </row>
    <row r="1387" customFormat="false" ht="15" hidden="false" customHeight="false" outlineLevel="0" collapsed="false">
      <c r="A1387" s="3" t="n">
        <v>1386</v>
      </c>
      <c r="B1387" s="3" t="n">
        <v>3</v>
      </c>
      <c r="C1387" s="3" t="s">
        <v>101</v>
      </c>
      <c r="D1387" s="3" t="s">
        <v>563</v>
      </c>
      <c r="E1387" s="3" t="n">
        <v>4851</v>
      </c>
      <c r="F1387" s="4" t="n">
        <v>107.52</v>
      </c>
      <c r="G1387" s="3" t="s">
        <v>8</v>
      </c>
      <c r="H1387" s="4" t="n">
        <f aca="false">ROUND(E1387*F1387,2)</f>
        <v>521579.52</v>
      </c>
    </row>
    <row r="1388" customFormat="false" ht="15" hidden="false" customHeight="false" outlineLevel="0" collapsed="false">
      <c r="A1388" s="3" t="n">
        <v>1387</v>
      </c>
      <c r="B1388" s="3" t="n">
        <v>12</v>
      </c>
      <c r="C1388" s="3" t="s">
        <v>101</v>
      </c>
      <c r="D1388" s="3" t="s">
        <v>562</v>
      </c>
      <c r="E1388" s="3" t="n">
        <v>2970</v>
      </c>
      <c r="F1388" s="4" t="n">
        <v>226.67</v>
      </c>
      <c r="G1388" s="3" t="s">
        <v>38</v>
      </c>
      <c r="H1388" s="4" t="n">
        <f aca="false">ROUND(E1388*F1388,2)</f>
        <v>673209.9</v>
      </c>
    </row>
    <row r="1389" customFormat="false" ht="15" hidden="false" customHeight="false" outlineLevel="0" collapsed="false">
      <c r="A1389" s="3" t="n">
        <v>1388</v>
      </c>
      <c r="B1389" s="3" t="n">
        <v>11</v>
      </c>
      <c r="C1389" s="3" t="s">
        <v>101</v>
      </c>
      <c r="D1389" s="3" t="s">
        <v>563</v>
      </c>
      <c r="E1389" s="3" t="n">
        <v>1893</v>
      </c>
      <c r="F1389" s="4" t="n">
        <v>135.83</v>
      </c>
      <c r="G1389" s="3" t="s">
        <v>34</v>
      </c>
      <c r="H1389" s="4" t="n">
        <f aca="false">ROUND(E1389*F1389,2)</f>
        <v>257126.19</v>
      </c>
    </row>
    <row r="1390" customFormat="false" ht="15" hidden="false" customHeight="false" outlineLevel="0" collapsed="false">
      <c r="A1390" s="3" t="n">
        <v>1389</v>
      </c>
      <c r="B1390" s="3" t="n">
        <v>13</v>
      </c>
      <c r="C1390" s="3" t="s">
        <v>101</v>
      </c>
      <c r="D1390" s="3" t="s">
        <v>563</v>
      </c>
      <c r="E1390" s="3" t="n">
        <v>760</v>
      </c>
      <c r="F1390" s="4" t="n">
        <v>52.79</v>
      </c>
      <c r="G1390" s="3" t="s">
        <v>41</v>
      </c>
      <c r="H1390" s="4" t="n">
        <f aca="false">ROUND(E1390*F1390,2)</f>
        <v>40120.4</v>
      </c>
    </row>
    <row r="1391" customFormat="false" ht="15" hidden="false" customHeight="false" outlineLevel="0" collapsed="false">
      <c r="A1391" s="3" t="n">
        <v>1390</v>
      </c>
      <c r="B1391" s="3" t="n">
        <v>15</v>
      </c>
      <c r="C1391" s="3" t="s">
        <v>101</v>
      </c>
      <c r="D1391" s="3" t="s">
        <v>562</v>
      </c>
      <c r="E1391" s="3" t="n">
        <v>3568</v>
      </c>
      <c r="F1391" s="4" t="n">
        <v>276.37</v>
      </c>
      <c r="G1391" s="3" t="s">
        <v>46</v>
      </c>
      <c r="H1391" s="4" t="n">
        <f aca="false">ROUND(E1391*F1391,2)</f>
        <v>986088.16</v>
      </c>
    </row>
    <row r="1392" customFormat="false" ht="15" hidden="false" customHeight="false" outlineLevel="0" collapsed="false">
      <c r="A1392" s="3" t="n">
        <v>1391</v>
      </c>
      <c r="B1392" s="3" t="n">
        <v>12</v>
      </c>
      <c r="C1392" s="3" t="s">
        <v>101</v>
      </c>
      <c r="D1392" s="3" t="s">
        <v>562</v>
      </c>
      <c r="E1392" s="3" t="n">
        <v>2638</v>
      </c>
      <c r="F1392" s="4" t="n">
        <v>226.78</v>
      </c>
      <c r="G1392" s="3" t="s">
        <v>38</v>
      </c>
      <c r="H1392" s="4" t="n">
        <f aca="false">ROUND(E1392*F1392,2)</f>
        <v>598245.64</v>
      </c>
    </row>
    <row r="1393" customFormat="false" ht="15" hidden="false" customHeight="false" outlineLevel="0" collapsed="false">
      <c r="A1393" s="3" t="n">
        <v>1392</v>
      </c>
      <c r="B1393" s="3" t="n">
        <v>12</v>
      </c>
      <c r="C1393" s="3" t="s">
        <v>101</v>
      </c>
      <c r="D1393" s="3" t="s">
        <v>563</v>
      </c>
      <c r="E1393" s="3" t="n">
        <v>3267</v>
      </c>
      <c r="F1393" s="4" t="n">
        <v>225.87</v>
      </c>
      <c r="G1393" s="3" t="s">
        <v>38</v>
      </c>
      <c r="H1393" s="4" t="n">
        <f aca="false">ROUND(E1393*F1393,2)</f>
        <v>737917.29</v>
      </c>
    </row>
    <row r="1394" customFormat="false" ht="15" hidden="false" customHeight="false" outlineLevel="0" collapsed="false">
      <c r="A1394" s="3" t="n">
        <v>1393</v>
      </c>
      <c r="B1394" s="3" t="n">
        <v>14</v>
      </c>
      <c r="C1394" s="3" t="s">
        <v>101</v>
      </c>
      <c r="D1394" s="3" t="s">
        <v>562</v>
      </c>
      <c r="E1394" s="3" t="n">
        <v>228</v>
      </c>
      <c r="F1394" s="4" t="n">
        <v>97.9</v>
      </c>
      <c r="G1394" s="3" t="s">
        <v>41</v>
      </c>
      <c r="H1394" s="4" t="n">
        <f aca="false">ROUND(E1394*F1394,2)</f>
        <v>22321.2</v>
      </c>
    </row>
    <row r="1395" customFormat="false" ht="15" hidden="false" customHeight="false" outlineLevel="0" collapsed="false">
      <c r="A1395" s="3" t="n">
        <v>1394</v>
      </c>
      <c r="B1395" s="3" t="n">
        <v>10</v>
      </c>
      <c r="C1395" s="3" t="s">
        <v>101</v>
      </c>
      <c r="D1395" s="3" t="s">
        <v>562</v>
      </c>
      <c r="E1395" s="3" t="n">
        <v>2888</v>
      </c>
      <c r="F1395" s="4" t="n">
        <v>50.19</v>
      </c>
      <c r="G1395" s="3" t="s">
        <v>8</v>
      </c>
      <c r="H1395" s="4" t="n">
        <f aca="false">ROUND(E1395*F1395,2)</f>
        <v>144948.72</v>
      </c>
    </row>
    <row r="1396" customFormat="false" ht="15" hidden="false" customHeight="false" outlineLevel="0" collapsed="false">
      <c r="A1396" s="3" t="n">
        <v>1395</v>
      </c>
      <c r="B1396" s="3" t="n">
        <v>11</v>
      </c>
      <c r="C1396" s="3" t="s">
        <v>101</v>
      </c>
      <c r="D1396" s="3" t="s">
        <v>562</v>
      </c>
      <c r="E1396" s="3" t="n">
        <v>2164</v>
      </c>
      <c r="F1396" s="4" t="n">
        <v>136.4</v>
      </c>
      <c r="G1396" s="3" t="s">
        <v>34</v>
      </c>
      <c r="H1396" s="4" t="n">
        <f aca="false">ROUND(E1396*F1396,2)</f>
        <v>295169.6</v>
      </c>
    </row>
    <row r="1397" customFormat="false" ht="15" hidden="false" customHeight="false" outlineLevel="0" collapsed="false">
      <c r="A1397" s="3" t="n">
        <v>1396</v>
      </c>
      <c r="B1397" s="3" t="n">
        <v>5</v>
      </c>
      <c r="C1397" s="3" t="s">
        <v>101</v>
      </c>
      <c r="D1397" s="3" t="s">
        <v>562</v>
      </c>
      <c r="E1397" s="3" t="n">
        <v>3347</v>
      </c>
      <c r="F1397" s="4" t="n">
        <v>356.57</v>
      </c>
      <c r="G1397" s="3" t="s">
        <v>8</v>
      </c>
      <c r="H1397" s="4" t="n">
        <f aca="false">ROUND(E1397*F1397,2)</f>
        <v>1193439.79</v>
      </c>
    </row>
    <row r="1398" customFormat="false" ht="15" hidden="false" customHeight="false" outlineLevel="0" collapsed="false">
      <c r="A1398" s="3" t="n">
        <v>1397</v>
      </c>
      <c r="B1398" s="3" t="n">
        <v>7</v>
      </c>
      <c r="C1398" s="3" t="s">
        <v>101</v>
      </c>
      <c r="D1398" s="3" t="s">
        <v>562</v>
      </c>
      <c r="E1398" s="3" t="n">
        <v>4288</v>
      </c>
      <c r="F1398" s="4" t="n">
        <v>397.3</v>
      </c>
      <c r="G1398" s="3" t="s">
        <v>8</v>
      </c>
      <c r="H1398" s="4" t="n">
        <f aca="false">ROUND(E1398*F1398,2)</f>
        <v>1703622.4</v>
      </c>
    </row>
    <row r="1399" customFormat="false" ht="15" hidden="false" customHeight="false" outlineLevel="0" collapsed="false">
      <c r="A1399" s="3" t="n">
        <v>1398</v>
      </c>
      <c r="B1399" s="3" t="n">
        <v>10</v>
      </c>
      <c r="C1399" s="3" t="s">
        <v>101</v>
      </c>
      <c r="D1399" s="3" t="s">
        <v>562</v>
      </c>
      <c r="E1399" s="3" t="n">
        <v>2339</v>
      </c>
      <c r="F1399" s="4" t="n">
        <v>50.06</v>
      </c>
      <c r="G1399" s="3" t="s">
        <v>8</v>
      </c>
      <c r="H1399" s="4" t="n">
        <f aca="false">ROUND(E1399*F1399,2)</f>
        <v>117090.34</v>
      </c>
    </row>
    <row r="1400" customFormat="false" ht="15" hidden="false" customHeight="false" outlineLevel="0" collapsed="false">
      <c r="A1400" s="3" t="n">
        <v>1399</v>
      </c>
      <c r="B1400" s="3" t="n">
        <v>5</v>
      </c>
      <c r="C1400" s="3" t="s">
        <v>101</v>
      </c>
      <c r="D1400" s="3" t="s">
        <v>563</v>
      </c>
      <c r="E1400" s="3" t="n">
        <v>780</v>
      </c>
      <c r="F1400" s="4" t="n">
        <v>357.55</v>
      </c>
      <c r="G1400" s="3" t="s">
        <v>8</v>
      </c>
      <c r="H1400" s="4" t="n">
        <f aca="false">ROUND(E1400*F1400,2)</f>
        <v>278889</v>
      </c>
    </row>
    <row r="1401" customFormat="false" ht="15" hidden="false" customHeight="false" outlineLevel="0" collapsed="false">
      <c r="A1401" s="3" t="n">
        <v>1400</v>
      </c>
      <c r="B1401" s="3" t="n">
        <v>8</v>
      </c>
      <c r="C1401" s="3" t="s">
        <v>101</v>
      </c>
      <c r="D1401" s="3" t="s">
        <v>563</v>
      </c>
      <c r="E1401" s="3" t="n">
        <v>1191</v>
      </c>
      <c r="F1401" s="4" t="n">
        <v>59.39</v>
      </c>
      <c r="G1401" s="3" t="s">
        <v>8</v>
      </c>
      <c r="H1401" s="4" t="n">
        <f aca="false">ROUND(E1401*F1401,2)</f>
        <v>70733.49</v>
      </c>
    </row>
    <row r="1402" customFormat="false" ht="15" hidden="false" customHeight="false" outlineLevel="0" collapsed="false">
      <c r="A1402" s="3" t="n">
        <v>1401</v>
      </c>
      <c r="B1402" s="3" t="n">
        <v>9</v>
      </c>
      <c r="C1402" s="3" t="s">
        <v>101</v>
      </c>
      <c r="D1402" s="3" t="s">
        <v>563</v>
      </c>
      <c r="E1402" s="3" t="n">
        <v>2387</v>
      </c>
      <c r="F1402" s="4" t="n">
        <v>233.03</v>
      </c>
      <c r="G1402" s="3" t="s">
        <v>8</v>
      </c>
      <c r="H1402" s="4" t="n">
        <f aca="false">ROUND(E1402*F1402,2)</f>
        <v>556242.61</v>
      </c>
    </row>
    <row r="1403" customFormat="false" ht="15" hidden="false" customHeight="false" outlineLevel="0" collapsed="false">
      <c r="A1403" s="3" t="n">
        <v>1402</v>
      </c>
      <c r="B1403" s="3" t="n">
        <v>10</v>
      </c>
      <c r="C1403" s="3" t="s">
        <v>101</v>
      </c>
      <c r="D1403" s="3" t="s">
        <v>563</v>
      </c>
      <c r="E1403" s="3" t="n">
        <v>2353</v>
      </c>
      <c r="F1403" s="4" t="n">
        <v>50.06</v>
      </c>
      <c r="G1403" s="3" t="s">
        <v>8</v>
      </c>
      <c r="H1403" s="4" t="n">
        <f aca="false">ROUND(E1403*F1403,2)</f>
        <v>117791.18</v>
      </c>
    </row>
    <row r="1404" customFormat="false" ht="15" hidden="false" customHeight="false" outlineLevel="0" collapsed="false">
      <c r="A1404" s="3" t="n">
        <v>1403</v>
      </c>
      <c r="B1404" s="3" t="n">
        <v>3</v>
      </c>
      <c r="C1404" s="3" t="s">
        <v>101</v>
      </c>
      <c r="D1404" s="3" t="s">
        <v>562</v>
      </c>
      <c r="E1404" s="3" t="n">
        <v>1157</v>
      </c>
      <c r="F1404" s="4" t="n">
        <v>107.5</v>
      </c>
      <c r="G1404" s="3" t="s">
        <v>8</v>
      </c>
      <c r="H1404" s="4" t="n">
        <f aca="false">ROUND(E1404*F1404,2)</f>
        <v>124377.5</v>
      </c>
    </row>
    <row r="1405" customFormat="false" ht="15" hidden="false" customHeight="false" outlineLevel="0" collapsed="false">
      <c r="A1405" s="3" t="n">
        <v>1404</v>
      </c>
      <c r="B1405" s="3" t="n">
        <v>4</v>
      </c>
      <c r="C1405" s="3" t="s">
        <v>101</v>
      </c>
      <c r="D1405" s="3" t="s">
        <v>563</v>
      </c>
      <c r="E1405" s="3" t="n">
        <v>4290</v>
      </c>
      <c r="F1405" s="4" t="n">
        <v>98.73</v>
      </c>
      <c r="G1405" s="3" t="s">
        <v>8</v>
      </c>
      <c r="H1405" s="4" t="n">
        <f aca="false">ROUND(E1405*F1405,2)</f>
        <v>423551.7</v>
      </c>
    </row>
    <row r="1406" customFormat="false" ht="15" hidden="false" customHeight="false" outlineLevel="0" collapsed="false">
      <c r="A1406" s="3" t="n">
        <v>1405</v>
      </c>
      <c r="B1406" s="3" t="n">
        <v>10</v>
      </c>
      <c r="C1406" s="3" t="s">
        <v>101</v>
      </c>
      <c r="D1406" s="3" t="s">
        <v>562</v>
      </c>
      <c r="E1406" s="3" t="n">
        <v>4791</v>
      </c>
      <c r="F1406" s="4" t="n">
        <v>50.16</v>
      </c>
      <c r="G1406" s="3" t="s">
        <v>8</v>
      </c>
      <c r="H1406" s="4" t="n">
        <f aca="false">ROUND(E1406*F1406,2)</f>
        <v>240316.56</v>
      </c>
    </row>
    <row r="1407" customFormat="false" ht="15" hidden="false" customHeight="false" outlineLevel="0" collapsed="false">
      <c r="A1407" s="3" t="n">
        <v>1406</v>
      </c>
      <c r="B1407" s="3" t="n">
        <v>2</v>
      </c>
      <c r="C1407" s="3" t="s">
        <v>101</v>
      </c>
      <c r="D1407" s="3" t="s">
        <v>563</v>
      </c>
      <c r="E1407" s="3" t="n">
        <v>1392</v>
      </c>
      <c r="F1407" s="4" t="n">
        <v>61.1</v>
      </c>
      <c r="G1407" s="3" t="s">
        <v>8</v>
      </c>
      <c r="H1407" s="4" t="n">
        <f aca="false">ROUND(E1407*F1407,2)</f>
        <v>85051.2</v>
      </c>
    </row>
    <row r="1408" customFormat="false" ht="15" hidden="false" customHeight="false" outlineLevel="0" collapsed="false">
      <c r="A1408" s="3" t="n">
        <v>1407</v>
      </c>
      <c r="B1408" s="3" t="n">
        <v>10</v>
      </c>
      <c r="C1408" s="3" t="s">
        <v>101</v>
      </c>
      <c r="D1408" s="3" t="s">
        <v>562</v>
      </c>
      <c r="E1408" s="3" t="n">
        <v>4568</v>
      </c>
      <c r="F1408" s="4" t="n">
        <v>50</v>
      </c>
      <c r="G1408" s="3" t="s">
        <v>8</v>
      </c>
      <c r="H1408" s="4" t="n">
        <f aca="false">ROUND(E1408*F1408,2)</f>
        <v>228400</v>
      </c>
    </row>
    <row r="1409" customFormat="false" ht="15" hidden="false" customHeight="false" outlineLevel="0" collapsed="false">
      <c r="A1409" s="3" t="n">
        <v>1408</v>
      </c>
      <c r="B1409" s="3" t="n">
        <v>5</v>
      </c>
      <c r="C1409" s="3" t="s">
        <v>101</v>
      </c>
      <c r="D1409" s="3" t="s">
        <v>562</v>
      </c>
      <c r="E1409" s="3" t="n">
        <v>3103</v>
      </c>
      <c r="F1409" s="4" t="n">
        <v>356.34</v>
      </c>
      <c r="G1409" s="3" t="s">
        <v>8</v>
      </c>
      <c r="H1409" s="4" t="n">
        <f aca="false">ROUND(E1409*F1409,2)</f>
        <v>1105723.02</v>
      </c>
    </row>
    <row r="1410" customFormat="false" ht="15" hidden="false" customHeight="false" outlineLevel="0" collapsed="false">
      <c r="A1410" s="3" t="n">
        <v>1409</v>
      </c>
      <c r="B1410" s="3" t="n">
        <v>8</v>
      </c>
      <c r="C1410" s="3" t="s">
        <v>101</v>
      </c>
      <c r="D1410" s="3" t="s">
        <v>562</v>
      </c>
      <c r="E1410" s="3" t="n">
        <v>1838</v>
      </c>
      <c r="F1410" s="4" t="n">
        <v>59.39</v>
      </c>
      <c r="G1410" s="3" t="s">
        <v>8</v>
      </c>
      <c r="H1410" s="4" t="n">
        <f aca="false">ROUND(E1410*F1410,2)</f>
        <v>109158.82</v>
      </c>
    </row>
    <row r="1411" customFormat="false" ht="15" hidden="false" customHeight="false" outlineLevel="0" collapsed="false">
      <c r="A1411" s="3" t="n">
        <v>1410</v>
      </c>
      <c r="B1411" s="3" t="n">
        <v>6</v>
      </c>
      <c r="C1411" s="3" t="s">
        <v>102</v>
      </c>
      <c r="D1411" s="3" t="s">
        <v>562</v>
      </c>
      <c r="E1411" s="3" t="n">
        <v>1080</v>
      </c>
      <c r="F1411" s="4" t="n">
        <v>264.11</v>
      </c>
      <c r="G1411" s="3" t="s">
        <v>8</v>
      </c>
      <c r="H1411" s="4" t="n">
        <f aca="false">ROUND(E1411*F1411,2)</f>
        <v>285238.8</v>
      </c>
    </row>
    <row r="1412" customFormat="false" ht="15" hidden="false" customHeight="false" outlineLevel="0" collapsed="false">
      <c r="A1412" s="3" t="n">
        <v>1411</v>
      </c>
      <c r="B1412" s="3" t="n">
        <v>14</v>
      </c>
      <c r="C1412" s="3" t="s">
        <v>102</v>
      </c>
      <c r="D1412" s="3" t="s">
        <v>563</v>
      </c>
      <c r="E1412" s="3" t="n">
        <v>3232</v>
      </c>
      <c r="F1412" s="4" t="n">
        <v>96.06</v>
      </c>
      <c r="G1412" s="3" t="s">
        <v>41</v>
      </c>
      <c r="H1412" s="4" t="n">
        <f aca="false">ROUND(E1412*F1412,2)</f>
        <v>310465.92</v>
      </c>
    </row>
    <row r="1413" customFormat="false" ht="15" hidden="false" customHeight="false" outlineLevel="0" collapsed="false">
      <c r="A1413" s="3" t="n">
        <v>1412</v>
      </c>
      <c r="B1413" s="3" t="n">
        <v>4</v>
      </c>
      <c r="C1413" s="3" t="s">
        <v>102</v>
      </c>
      <c r="D1413" s="3" t="s">
        <v>563</v>
      </c>
      <c r="E1413" s="3" t="n">
        <v>67</v>
      </c>
      <c r="F1413" s="4" t="n">
        <v>101.27</v>
      </c>
      <c r="G1413" s="3" t="s">
        <v>8</v>
      </c>
      <c r="H1413" s="4" t="n">
        <f aca="false">ROUND(E1413*F1413,2)</f>
        <v>6785.09</v>
      </c>
    </row>
    <row r="1414" customFormat="false" ht="15" hidden="false" customHeight="false" outlineLevel="0" collapsed="false">
      <c r="A1414" s="3" t="n">
        <v>1413</v>
      </c>
      <c r="B1414" s="3" t="n">
        <v>2</v>
      </c>
      <c r="C1414" s="3" t="s">
        <v>102</v>
      </c>
      <c r="D1414" s="3" t="s">
        <v>563</v>
      </c>
      <c r="E1414" s="3" t="n">
        <v>2076</v>
      </c>
      <c r="F1414" s="4" t="n">
        <v>60.61</v>
      </c>
      <c r="G1414" s="3" t="s">
        <v>8</v>
      </c>
      <c r="H1414" s="4" t="n">
        <f aca="false">ROUND(E1414*F1414,2)</f>
        <v>125826.36</v>
      </c>
    </row>
    <row r="1415" customFormat="false" ht="15" hidden="false" customHeight="false" outlineLevel="0" collapsed="false">
      <c r="A1415" s="3" t="n">
        <v>1414</v>
      </c>
      <c r="B1415" s="3" t="n">
        <v>8</v>
      </c>
      <c r="C1415" s="3" t="s">
        <v>102</v>
      </c>
      <c r="D1415" s="3" t="s">
        <v>563</v>
      </c>
      <c r="E1415" s="3" t="n">
        <v>2804</v>
      </c>
      <c r="F1415" s="4" t="n">
        <v>58.55</v>
      </c>
      <c r="G1415" s="3" t="s">
        <v>8</v>
      </c>
      <c r="H1415" s="4" t="n">
        <f aca="false">ROUND(E1415*F1415,2)</f>
        <v>164174.2</v>
      </c>
    </row>
    <row r="1416" customFormat="false" ht="15" hidden="false" customHeight="false" outlineLevel="0" collapsed="false">
      <c r="A1416" s="3" t="n">
        <v>1415</v>
      </c>
      <c r="B1416" s="3" t="n">
        <v>14</v>
      </c>
      <c r="C1416" s="3" t="s">
        <v>102</v>
      </c>
      <c r="D1416" s="3" t="s">
        <v>562</v>
      </c>
      <c r="E1416" s="3" t="n">
        <v>2495</v>
      </c>
      <c r="F1416" s="4" t="n">
        <v>95.72</v>
      </c>
      <c r="G1416" s="3" t="s">
        <v>41</v>
      </c>
      <c r="H1416" s="4" t="n">
        <f aca="false">ROUND(E1416*F1416,2)</f>
        <v>238821.4</v>
      </c>
    </row>
    <row r="1417" customFormat="false" ht="15" hidden="false" customHeight="false" outlineLevel="0" collapsed="false">
      <c r="A1417" s="3" t="n">
        <v>1416</v>
      </c>
      <c r="B1417" s="3" t="n">
        <v>10</v>
      </c>
      <c r="C1417" s="3" t="s">
        <v>102</v>
      </c>
      <c r="D1417" s="3" t="s">
        <v>563</v>
      </c>
      <c r="E1417" s="3" t="n">
        <v>4237</v>
      </c>
      <c r="F1417" s="4" t="n">
        <v>48.69</v>
      </c>
      <c r="G1417" s="3" t="s">
        <v>8</v>
      </c>
      <c r="H1417" s="4" t="n">
        <f aca="false">ROUND(E1417*F1417,2)</f>
        <v>206299.53</v>
      </c>
    </row>
    <row r="1418" customFormat="false" ht="15" hidden="false" customHeight="false" outlineLevel="0" collapsed="false">
      <c r="A1418" s="3" t="n">
        <v>1417</v>
      </c>
      <c r="B1418" s="3" t="n">
        <v>13</v>
      </c>
      <c r="C1418" s="3" t="s">
        <v>102</v>
      </c>
      <c r="D1418" s="3" t="s">
        <v>562</v>
      </c>
      <c r="E1418" s="3" t="n">
        <v>3386</v>
      </c>
      <c r="F1418" s="4" t="n">
        <v>53.59</v>
      </c>
      <c r="G1418" s="3" t="s">
        <v>41</v>
      </c>
      <c r="H1418" s="4" t="n">
        <f aca="false">ROUND(E1418*F1418,2)</f>
        <v>181455.74</v>
      </c>
    </row>
    <row r="1419" customFormat="false" ht="15" hidden="false" customHeight="false" outlineLevel="0" collapsed="false">
      <c r="A1419" s="3" t="n">
        <v>1418</v>
      </c>
      <c r="B1419" s="3" t="n">
        <v>2</v>
      </c>
      <c r="C1419" s="3" t="s">
        <v>102</v>
      </c>
      <c r="D1419" s="3" t="s">
        <v>563</v>
      </c>
      <c r="E1419" s="3" t="n">
        <v>3046</v>
      </c>
      <c r="F1419" s="4" t="n">
        <v>60.54</v>
      </c>
      <c r="G1419" s="3" t="s">
        <v>8</v>
      </c>
      <c r="H1419" s="4" t="n">
        <f aca="false">ROUND(E1419*F1419,2)</f>
        <v>184404.84</v>
      </c>
    </row>
    <row r="1420" customFormat="false" ht="15" hidden="false" customHeight="false" outlineLevel="0" collapsed="false">
      <c r="A1420" s="3" t="n">
        <v>1419</v>
      </c>
      <c r="B1420" s="3" t="n">
        <v>2</v>
      </c>
      <c r="C1420" s="3" t="s">
        <v>102</v>
      </c>
      <c r="D1420" s="3" t="s">
        <v>562</v>
      </c>
      <c r="E1420" s="3" t="n">
        <v>3053</v>
      </c>
      <c r="F1420" s="4" t="n">
        <v>60.77</v>
      </c>
      <c r="G1420" s="3" t="s">
        <v>8</v>
      </c>
      <c r="H1420" s="4" t="n">
        <f aca="false">ROUND(E1420*F1420,2)</f>
        <v>185530.81</v>
      </c>
    </row>
    <row r="1421" customFormat="false" ht="15" hidden="false" customHeight="false" outlineLevel="0" collapsed="false">
      <c r="A1421" s="3" t="n">
        <v>1420</v>
      </c>
      <c r="B1421" s="3" t="n">
        <v>3</v>
      </c>
      <c r="C1421" s="3" t="s">
        <v>102</v>
      </c>
      <c r="D1421" s="3" t="s">
        <v>563</v>
      </c>
      <c r="E1421" s="3" t="n">
        <v>2694</v>
      </c>
      <c r="F1421" s="4" t="n">
        <v>106.57</v>
      </c>
      <c r="G1421" s="3" t="s">
        <v>8</v>
      </c>
      <c r="H1421" s="4" t="n">
        <f aca="false">ROUND(E1421*F1421,2)</f>
        <v>287099.58</v>
      </c>
    </row>
    <row r="1422" customFormat="false" ht="15" hidden="false" customHeight="false" outlineLevel="0" collapsed="false">
      <c r="A1422" s="3" t="n">
        <v>1421</v>
      </c>
      <c r="B1422" s="3" t="n">
        <v>8</v>
      </c>
      <c r="C1422" s="3" t="s">
        <v>102</v>
      </c>
      <c r="D1422" s="3" t="s">
        <v>562</v>
      </c>
      <c r="E1422" s="3" t="n">
        <v>2689</v>
      </c>
      <c r="F1422" s="4" t="n">
        <v>58.3</v>
      </c>
      <c r="G1422" s="3" t="s">
        <v>8</v>
      </c>
      <c r="H1422" s="4" t="n">
        <f aca="false">ROUND(E1422*F1422,2)</f>
        <v>156768.7</v>
      </c>
    </row>
    <row r="1423" customFormat="false" ht="15" hidden="false" customHeight="false" outlineLevel="0" collapsed="false">
      <c r="A1423" s="3" t="n">
        <v>1422</v>
      </c>
      <c r="B1423" s="3" t="n">
        <v>1</v>
      </c>
      <c r="C1423" s="3" t="s">
        <v>102</v>
      </c>
      <c r="D1423" s="3" t="s">
        <v>563</v>
      </c>
      <c r="E1423" s="3" t="n">
        <v>3611</v>
      </c>
      <c r="F1423" s="4" t="n">
        <v>338.08</v>
      </c>
      <c r="G1423" s="3" t="s">
        <v>8</v>
      </c>
      <c r="H1423" s="4" t="n">
        <f aca="false">ROUND(E1423*F1423,2)</f>
        <v>1220806.88</v>
      </c>
    </row>
    <row r="1424" customFormat="false" ht="15" hidden="false" customHeight="false" outlineLevel="0" collapsed="false">
      <c r="A1424" s="3" t="n">
        <v>1423</v>
      </c>
      <c r="B1424" s="3" t="n">
        <v>6</v>
      </c>
      <c r="C1424" s="3" t="s">
        <v>102</v>
      </c>
      <c r="D1424" s="3" t="s">
        <v>562</v>
      </c>
      <c r="E1424" s="3" t="n">
        <v>3980</v>
      </c>
      <c r="F1424" s="4" t="n">
        <v>263.71</v>
      </c>
      <c r="G1424" s="3" t="s">
        <v>8</v>
      </c>
      <c r="H1424" s="4" t="n">
        <f aca="false">ROUND(E1424*F1424,2)</f>
        <v>1049565.8</v>
      </c>
    </row>
    <row r="1425" customFormat="false" ht="15" hidden="false" customHeight="false" outlineLevel="0" collapsed="false">
      <c r="A1425" s="3" t="n">
        <v>1424</v>
      </c>
      <c r="B1425" s="3" t="n">
        <v>5</v>
      </c>
      <c r="C1425" s="3" t="s">
        <v>102</v>
      </c>
      <c r="D1425" s="3" t="s">
        <v>563</v>
      </c>
      <c r="E1425" s="3" t="n">
        <v>4250</v>
      </c>
      <c r="F1425" s="4" t="n">
        <v>355.4</v>
      </c>
      <c r="G1425" s="3" t="s">
        <v>8</v>
      </c>
      <c r="H1425" s="4" t="n">
        <f aca="false">ROUND(E1425*F1425,2)</f>
        <v>1510450</v>
      </c>
    </row>
    <row r="1426" customFormat="false" ht="15" hidden="false" customHeight="false" outlineLevel="0" collapsed="false">
      <c r="A1426" s="3" t="n">
        <v>1425</v>
      </c>
      <c r="B1426" s="3" t="n">
        <v>4</v>
      </c>
      <c r="C1426" s="3" t="s">
        <v>102</v>
      </c>
      <c r="D1426" s="3" t="s">
        <v>562</v>
      </c>
      <c r="E1426" s="3" t="n">
        <v>984</v>
      </c>
      <c r="F1426" s="4" t="n">
        <v>101.22</v>
      </c>
      <c r="G1426" s="3" t="s">
        <v>8</v>
      </c>
      <c r="H1426" s="4" t="n">
        <f aca="false">ROUND(E1426*F1426,2)</f>
        <v>99600.48</v>
      </c>
    </row>
    <row r="1427" customFormat="false" ht="15" hidden="false" customHeight="false" outlineLevel="0" collapsed="false">
      <c r="A1427" s="3" t="n">
        <v>1426</v>
      </c>
      <c r="B1427" s="3" t="n">
        <v>7</v>
      </c>
      <c r="C1427" s="3" t="s">
        <v>102</v>
      </c>
      <c r="D1427" s="3" t="s">
        <v>562</v>
      </c>
      <c r="E1427" s="3" t="n">
        <v>4068</v>
      </c>
      <c r="F1427" s="4" t="n">
        <v>396.96</v>
      </c>
      <c r="G1427" s="3" t="s">
        <v>8</v>
      </c>
      <c r="H1427" s="4" t="n">
        <f aca="false">ROUND(E1427*F1427,2)</f>
        <v>1614833.28</v>
      </c>
    </row>
    <row r="1428" customFormat="false" ht="15" hidden="false" customHeight="false" outlineLevel="0" collapsed="false">
      <c r="A1428" s="3" t="n">
        <v>1427</v>
      </c>
      <c r="B1428" s="3" t="n">
        <v>4</v>
      </c>
      <c r="C1428" s="3" t="s">
        <v>102</v>
      </c>
      <c r="D1428" s="3" t="s">
        <v>562</v>
      </c>
      <c r="E1428" s="3" t="n">
        <v>2878</v>
      </c>
      <c r="F1428" s="4" t="n">
        <v>101.48</v>
      </c>
      <c r="G1428" s="3" t="s">
        <v>8</v>
      </c>
      <c r="H1428" s="4" t="n">
        <f aca="false">ROUND(E1428*F1428,2)</f>
        <v>292059.44</v>
      </c>
    </row>
    <row r="1429" customFormat="false" ht="15" hidden="false" customHeight="false" outlineLevel="0" collapsed="false">
      <c r="A1429" s="3" t="n">
        <v>1428</v>
      </c>
      <c r="B1429" s="3" t="n">
        <v>9</v>
      </c>
      <c r="C1429" s="3" t="s">
        <v>102</v>
      </c>
      <c r="D1429" s="3" t="s">
        <v>562</v>
      </c>
      <c r="E1429" s="3" t="n">
        <v>1054</v>
      </c>
      <c r="F1429" s="4" t="n">
        <v>237.74</v>
      </c>
      <c r="G1429" s="3" t="s">
        <v>8</v>
      </c>
      <c r="H1429" s="4" t="n">
        <f aca="false">ROUND(E1429*F1429,2)</f>
        <v>250577.96</v>
      </c>
    </row>
    <row r="1430" customFormat="false" ht="15" hidden="false" customHeight="false" outlineLevel="0" collapsed="false">
      <c r="A1430" s="3" t="n">
        <v>1429</v>
      </c>
      <c r="B1430" s="3" t="n">
        <v>6</v>
      </c>
      <c r="C1430" s="3" t="s">
        <v>102</v>
      </c>
      <c r="D1430" s="3" t="s">
        <v>562</v>
      </c>
      <c r="E1430" s="3" t="n">
        <v>2360</v>
      </c>
      <c r="F1430" s="4" t="n">
        <v>264.36</v>
      </c>
      <c r="G1430" s="3" t="s">
        <v>8</v>
      </c>
      <c r="H1430" s="4" t="n">
        <f aca="false">ROUND(E1430*F1430,2)</f>
        <v>623889.6</v>
      </c>
    </row>
    <row r="1431" customFormat="false" ht="15" hidden="false" customHeight="false" outlineLevel="0" collapsed="false">
      <c r="A1431" s="3" t="n">
        <v>1430</v>
      </c>
      <c r="B1431" s="3" t="n">
        <v>13</v>
      </c>
      <c r="C1431" s="3" t="s">
        <v>102</v>
      </c>
      <c r="D1431" s="3" t="s">
        <v>562</v>
      </c>
      <c r="E1431" s="3" t="n">
        <v>3179</v>
      </c>
      <c r="F1431" s="4" t="n">
        <v>53.68</v>
      </c>
      <c r="G1431" s="3" t="s">
        <v>41</v>
      </c>
      <c r="H1431" s="4" t="n">
        <f aca="false">ROUND(E1431*F1431,2)</f>
        <v>170648.72</v>
      </c>
    </row>
    <row r="1432" customFormat="false" ht="15" hidden="false" customHeight="false" outlineLevel="0" collapsed="false">
      <c r="A1432" s="3" t="n">
        <v>1431</v>
      </c>
      <c r="B1432" s="3" t="n">
        <v>11</v>
      </c>
      <c r="C1432" s="3" t="s">
        <v>102</v>
      </c>
      <c r="D1432" s="3" t="s">
        <v>562</v>
      </c>
      <c r="E1432" s="3" t="n">
        <v>2996</v>
      </c>
      <c r="F1432" s="4" t="n">
        <v>135.78</v>
      </c>
      <c r="G1432" s="3" t="s">
        <v>34</v>
      </c>
      <c r="H1432" s="4" t="n">
        <f aca="false">ROUND(E1432*F1432,2)</f>
        <v>406796.88</v>
      </c>
    </row>
    <row r="1433" customFormat="false" ht="15" hidden="false" customHeight="false" outlineLevel="0" collapsed="false">
      <c r="A1433" s="3" t="n">
        <v>1432</v>
      </c>
      <c r="B1433" s="3" t="n">
        <v>5</v>
      </c>
      <c r="C1433" s="3" t="s">
        <v>102</v>
      </c>
      <c r="D1433" s="3" t="s">
        <v>562</v>
      </c>
      <c r="E1433" s="3" t="n">
        <v>4001</v>
      </c>
      <c r="F1433" s="4" t="n">
        <v>355.67</v>
      </c>
      <c r="G1433" s="3" t="s">
        <v>8</v>
      </c>
      <c r="H1433" s="4" t="n">
        <f aca="false">ROUND(E1433*F1433,2)</f>
        <v>1423035.67</v>
      </c>
    </row>
    <row r="1434" customFormat="false" ht="15" hidden="false" customHeight="false" outlineLevel="0" collapsed="false">
      <c r="A1434" s="3" t="n">
        <v>1433</v>
      </c>
      <c r="B1434" s="3" t="n">
        <v>14</v>
      </c>
      <c r="C1434" s="3" t="s">
        <v>102</v>
      </c>
      <c r="D1434" s="3" t="s">
        <v>563</v>
      </c>
      <c r="E1434" s="3" t="n">
        <v>2561</v>
      </c>
      <c r="F1434" s="4" t="n">
        <v>95.73</v>
      </c>
      <c r="G1434" s="3" t="s">
        <v>41</v>
      </c>
      <c r="H1434" s="4" t="n">
        <f aca="false">ROUND(E1434*F1434,2)</f>
        <v>245164.53</v>
      </c>
    </row>
    <row r="1435" customFormat="false" ht="15" hidden="false" customHeight="false" outlineLevel="0" collapsed="false">
      <c r="A1435" s="3" t="n">
        <v>1434</v>
      </c>
      <c r="B1435" s="3" t="n">
        <v>13</v>
      </c>
      <c r="C1435" s="3" t="s">
        <v>102</v>
      </c>
      <c r="D1435" s="3" t="s">
        <v>563</v>
      </c>
      <c r="E1435" s="3" t="n">
        <v>818</v>
      </c>
      <c r="F1435" s="4" t="n">
        <v>53.43</v>
      </c>
      <c r="G1435" s="3" t="s">
        <v>41</v>
      </c>
      <c r="H1435" s="4" t="n">
        <f aca="false">ROUND(E1435*F1435,2)</f>
        <v>43705.74</v>
      </c>
    </row>
    <row r="1436" customFormat="false" ht="15" hidden="false" customHeight="false" outlineLevel="0" collapsed="false">
      <c r="A1436" s="3" t="n">
        <v>1435</v>
      </c>
      <c r="B1436" s="3" t="n">
        <v>11</v>
      </c>
      <c r="C1436" s="3" t="s">
        <v>103</v>
      </c>
      <c r="D1436" s="3" t="s">
        <v>562</v>
      </c>
      <c r="E1436" s="3" t="n">
        <v>277</v>
      </c>
      <c r="F1436" s="4" t="n">
        <v>135.56</v>
      </c>
      <c r="G1436" s="3" t="s">
        <v>34</v>
      </c>
      <c r="H1436" s="4" t="n">
        <f aca="false">ROUND(E1436*F1436,2)</f>
        <v>37550.12</v>
      </c>
    </row>
    <row r="1437" customFormat="false" ht="15" hidden="false" customHeight="false" outlineLevel="0" collapsed="false">
      <c r="A1437" s="3" t="n">
        <v>1436</v>
      </c>
      <c r="B1437" s="3" t="n">
        <v>5</v>
      </c>
      <c r="C1437" s="3" t="s">
        <v>103</v>
      </c>
      <c r="D1437" s="3" t="s">
        <v>563</v>
      </c>
      <c r="E1437" s="3" t="n">
        <v>1831</v>
      </c>
      <c r="F1437" s="4" t="n">
        <v>348.93</v>
      </c>
      <c r="G1437" s="3" t="s">
        <v>8</v>
      </c>
      <c r="H1437" s="4" t="n">
        <f aca="false">ROUND(E1437*F1437,2)</f>
        <v>638890.83</v>
      </c>
    </row>
    <row r="1438" customFormat="false" ht="15" hidden="false" customHeight="false" outlineLevel="0" collapsed="false">
      <c r="A1438" s="3" t="n">
        <v>1437</v>
      </c>
      <c r="B1438" s="3" t="n">
        <v>11</v>
      </c>
      <c r="C1438" s="3" t="s">
        <v>103</v>
      </c>
      <c r="D1438" s="3" t="s">
        <v>562</v>
      </c>
      <c r="E1438" s="3" t="n">
        <v>1397</v>
      </c>
      <c r="F1438" s="4" t="n">
        <v>135.7</v>
      </c>
      <c r="G1438" s="3" t="s">
        <v>34</v>
      </c>
      <c r="H1438" s="4" t="n">
        <f aca="false">ROUND(E1438*F1438,2)</f>
        <v>189572.9</v>
      </c>
    </row>
    <row r="1439" customFormat="false" ht="15" hidden="false" customHeight="false" outlineLevel="0" collapsed="false">
      <c r="A1439" s="3" t="n">
        <v>1438</v>
      </c>
      <c r="B1439" s="3" t="n">
        <v>9</v>
      </c>
      <c r="C1439" s="3" t="s">
        <v>103</v>
      </c>
      <c r="D1439" s="3" t="s">
        <v>562</v>
      </c>
      <c r="E1439" s="3" t="n">
        <v>2577</v>
      </c>
      <c r="F1439" s="4" t="n">
        <v>233.12</v>
      </c>
      <c r="G1439" s="3" t="s">
        <v>8</v>
      </c>
      <c r="H1439" s="4" t="n">
        <f aca="false">ROUND(E1439*F1439,2)</f>
        <v>600750.24</v>
      </c>
    </row>
    <row r="1440" customFormat="false" ht="15" hidden="false" customHeight="false" outlineLevel="0" collapsed="false">
      <c r="A1440" s="3" t="n">
        <v>1439</v>
      </c>
      <c r="B1440" s="3" t="n">
        <v>5</v>
      </c>
      <c r="C1440" s="3" t="s">
        <v>103</v>
      </c>
      <c r="D1440" s="3" t="s">
        <v>562</v>
      </c>
      <c r="E1440" s="3" t="n">
        <v>821</v>
      </c>
      <c r="F1440" s="4" t="n">
        <v>348.03</v>
      </c>
      <c r="G1440" s="3" t="s">
        <v>8</v>
      </c>
      <c r="H1440" s="4" t="n">
        <f aca="false">ROUND(E1440*F1440,2)</f>
        <v>285732.63</v>
      </c>
    </row>
    <row r="1441" customFormat="false" ht="15" hidden="false" customHeight="false" outlineLevel="0" collapsed="false">
      <c r="A1441" s="3" t="n">
        <v>1440</v>
      </c>
      <c r="B1441" s="3" t="n">
        <v>8</v>
      </c>
      <c r="C1441" s="3" t="s">
        <v>103</v>
      </c>
      <c r="D1441" s="3" t="s">
        <v>562</v>
      </c>
      <c r="E1441" s="3" t="n">
        <v>1119</v>
      </c>
      <c r="F1441" s="4" t="n">
        <v>59.65</v>
      </c>
      <c r="G1441" s="3" t="s">
        <v>8</v>
      </c>
      <c r="H1441" s="4" t="n">
        <f aca="false">ROUND(E1441*F1441,2)</f>
        <v>66748.35</v>
      </c>
    </row>
    <row r="1442" customFormat="false" ht="15" hidden="false" customHeight="false" outlineLevel="0" collapsed="false">
      <c r="A1442" s="3" t="n">
        <v>1441</v>
      </c>
      <c r="B1442" s="3" t="n">
        <v>8</v>
      </c>
      <c r="C1442" s="3" t="s">
        <v>103</v>
      </c>
      <c r="D1442" s="3" t="s">
        <v>562</v>
      </c>
      <c r="E1442" s="3" t="n">
        <v>2645</v>
      </c>
      <c r="F1442" s="4" t="n">
        <v>59.47</v>
      </c>
      <c r="G1442" s="3" t="s">
        <v>8</v>
      </c>
      <c r="H1442" s="4" t="n">
        <f aca="false">ROUND(E1442*F1442,2)</f>
        <v>157298.15</v>
      </c>
    </row>
    <row r="1443" customFormat="false" ht="15" hidden="false" customHeight="false" outlineLevel="0" collapsed="false">
      <c r="A1443" s="3" t="n">
        <v>1442</v>
      </c>
      <c r="B1443" s="3" t="n">
        <v>9</v>
      </c>
      <c r="C1443" s="3" t="s">
        <v>103</v>
      </c>
      <c r="D1443" s="3" t="s">
        <v>563</v>
      </c>
      <c r="E1443" s="3" t="n">
        <v>1604</v>
      </c>
      <c r="F1443" s="4" t="n">
        <v>233.55</v>
      </c>
      <c r="G1443" s="3" t="s">
        <v>8</v>
      </c>
      <c r="H1443" s="4" t="n">
        <f aca="false">ROUND(E1443*F1443,2)</f>
        <v>374614.2</v>
      </c>
    </row>
    <row r="1444" customFormat="false" ht="15" hidden="false" customHeight="false" outlineLevel="0" collapsed="false">
      <c r="A1444" s="3" t="n">
        <v>1443</v>
      </c>
      <c r="B1444" s="3" t="n">
        <v>10</v>
      </c>
      <c r="C1444" s="3" t="s">
        <v>103</v>
      </c>
      <c r="D1444" s="3" t="s">
        <v>562</v>
      </c>
      <c r="E1444" s="3" t="n">
        <v>4848</v>
      </c>
      <c r="F1444" s="4" t="n">
        <v>48.7</v>
      </c>
      <c r="G1444" s="3" t="s">
        <v>8</v>
      </c>
      <c r="H1444" s="4" t="n">
        <f aca="false">ROUND(E1444*F1444,2)</f>
        <v>236097.6</v>
      </c>
    </row>
    <row r="1445" customFormat="false" ht="15" hidden="false" customHeight="false" outlineLevel="0" collapsed="false">
      <c r="A1445" s="3" t="n">
        <v>1444</v>
      </c>
      <c r="B1445" s="3" t="n">
        <v>8</v>
      </c>
      <c r="C1445" s="3" t="s">
        <v>103</v>
      </c>
      <c r="D1445" s="3" t="s">
        <v>563</v>
      </c>
      <c r="E1445" s="3" t="n">
        <v>2233</v>
      </c>
      <c r="F1445" s="4" t="n">
        <v>59.51</v>
      </c>
      <c r="G1445" s="3" t="s">
        <v>8</v>
      </c>
      <c r="H1445" s="4" t="n">
        <f aca="false">ROUND(E1445*F1445,2)</f>
        <v>132885.83</v>
      </c>
    </row>
    <row r="1446" customFormat="false" ht="15" hidden="false" customHeight="false" outlineLevel="0" collapsed="false">
      <c r="A1446" s="3" t="n">
        <v>1445</v>
      </c>
      <c r="B1446" s="3" t="n">
        <v>15</v>
      </c>
      <c r="C1446" s="3" t="s">
        <v>103</v>
      </c>
      <c r="D1446" s="3" t="s">
        <v>563</v>
      </c>
      <c r="E1446" s="3" t="n">
        <v>124</v>
      </c>
      <c r="F1446" s="4" t="n">
        <v>276.72</v>
      </c>
      <c r="G1446" s="3" t="s">
        <v>46</v>
      </c>
      <c r="H1446" s="4" t="n">
        <f aca="false">ROUND(E1446*F1446,2)</f>
        <v>34313.28</v>
      </c>
    </row>
    <row r="1447" customFormat="false" ht="15" hidden="false" customHeight="false" outlineLevel="0" collapsed="false">
      <c r="A1447" s="3" t="n">
        <v>1446</v>
      </c>
      <c r="B1447" s="3" t="n">
        <v>1</v>
      </c>
      <c r="C1447" s="3" t="s">
        <v>103</v>
      </c>
      <c r="D1447" s="3" t="s">
        <v>562</v>
      </c>
      <c r="E1447" s="3" t="n">
        <v>245</v>
      </c>
      <c r="F1447" s="4" t="n">
        <v>339.68</v>
      </c>
      <c r="G1447" s="3" t="s">
        <v>8</v>
      </c>
      <c r="H1447" s="4" t="n">
        <f aca="false">ROUND(E1447*F1447,2)</f>
        <v>83221.6</v>
      </c>
    </row>
    <row r="1448" customFormat="false" ht="15" hidden="false" customHeight="false" outlineLevel="0" collapsed="false">
      <c r="A1448" s="3" t="n">
        <v>1447</v>
      </c>
      <c r="B1448" s="3" t="n">
        <v>15</v>
      </c>
      <c r="C1448" s="3" t="s">
        <v>103</v>
      </c>
      <c r="D1448" s="3" t="s">
        <v>562</v>
      </c>
      <c r="E1448" s="3" t="n">
        <v>1374</v>
      </c>
      <c r="F1448" s="4" t="n">
        <v>276.15</v>
      </c>
      <c r="G1448" s="3" t="s">
        <v>46</v>
      </c>
      <c r="H1448" s="4" t="n">
        <f aca="false">ROUND(E1448*F1448,2)</f>
        <v>379430.1</v>
      </c>
    </row>
    <row r="1449" customFormat="false" ht="15" hidden="false" customHeight="false" outlineLevel="0" collapsed="false">
      <c r="A1449" s="3" t="n">
        <v>1448</v>
      </c>
      <c r="B1449" s="3" t="n">
        <v>1</v>
      </c>
      <c r="C1449" s="3" t="s">
        <v>103</v>
      </c>
      <c r="D1449" s="3" t="s">
        <v>563</v>
      </c>
      <c r="E1449" s="3" t="n">
        <v>2151</v>
      </c>
      <c r="F1449" s="4" t="n">
        <v>339.75</v>
      </c>
      <c r="G1449" s="3" t="s">
        <v>8</v>
      </c>
      <c r="H1449" s="4" t="n">
        <f aca="false">ROUND(E1449*F1449,2)</f>
        <v>730802.25</v>
      </c>
    </row>
    <row r="1450" customFormat="false" ht="15" hidden="false" customHeight="false" outlineLevel="0" collapsed="false">
      <c r="A1450" s="3" t="n">
        <v>1449</v>
      </c>
      <c r="B1450" s="3" t="n">
        <v>10</v>
      </c>
      <c r="C1450" s="3" t="s">
        <v>103</v>
      </c>
      <c r="D1450" s="3" t="s">
        <v>563</v>
      </c>
      <c r="E1450" s="3" t="n">
        <v>2678</v>
      </c>
      <c r="F1450" s="4" t="n">
        <v>48.84</v>
      </c>
      <c r="G1450" s="3" t="s">
        <v>8</v>
      </c>
      <c r="H1450" s="4" t="n">
        <f aca="false">ROUND(E1450*F1450,2)</f>
        <v>130793.52</v>
      </c>
    </row>
    <row r="1451" customFormat="false" ht="15" hidden="false" customHeight="false" outlineLevel="0" collapsed="false">
      <c r="A1451" s="3" t="n">
        <v>1450</v>
      </c>
      <c r="B1451" s="3" t="n">
        <v>5</v>
      </c>
      <c r="C1451" s="3" t="s">
        <v>103</v>
      </c>
      <c r="D1451" s="3" t="s">
        <v>562</v>
      </c>
      <c r="E1451" s="3" t="n">
        <v>1276</v>
      </c>
      <c r="F1451" s="4" t="n">
        <v>349.2</v>
      </c>
      <c r="G1451" s="3" t="s">
        <v>8</v>
      </c>
      <c r="H1451" s="4" t="n">
        <f aca="false">ROUND(E1451*F1451,2)</f>
        <v>445579.2</v>
      </c>
    </row>
    <row r="1452" customFormat="false" ht="15" hidden="false" customHeight="false" outlineLevel="0" collapsed="false">
      <c r="A1452" s="3" t="n">
        <v>1451</v>
      </c>
      <c r="B1452" s="3" t="n">
        <v>4</v>
      </c>
      <c r="C1452" s="3" t="s">
        <v>103</v>
      </c>
      <c r="D1452" s="3" t="s">
        <v>563</v>
      </c>
      <c r="E1452" s="3" t="n">
        <v>3457</v>
      </c>
      <c r="F1452" s="4" t="n">
        <v>104.39</v>
      </c>
      <c r="G1452" s="3" t="s">
        <v>8</v>
      </c>
      <c r="H1452" s="4" t="n">
        <f aca="false">ROUND(E1452*F1452,2)</f>
        <v>360876.23</v>
      </c>
    </row>
    <row r="1453" customFormat="false" ht="15" hidden="false" customHeight="false" outlineLevel="0" collapsed="false">
      <c r="A1453" s="3" t="n">
        <v>1452</v>
      </c>
      <c r="B1453" s="3" t="n">
        <v>3</v>
      </c>
      <c r="C1453" s="3" t="s">
        <v>103</v>
      </c>
      <c r="D1453" s="3" t="s">
        <v>563</v>
      </c>
      <c r="E1453" s="3" t="n">
        <v>2623</v>
      </c>
      <c r="F1453" s="4" t="n">
        <v>107.88</v>
      </c>
      <c r="G1453" s="3" t="s">
        <v>8</v>
      </c>
      <c r="H1453" s="4" t="n">
        <f aca="false">ROUND(E1453*F1453,2)</f>
        <v>282969.24</v>
      </c>
    </row>
    <row r="1454" customFormat="false" ht="15" hidden="false" customHeight="false" outlineLevel="0" collapsed="false">
      <c r="A1454" s="3" t="n">
        <v>1453</v>
      </c>
      <c r="B1454" s="3" t="n">
        <v>3</v>
      </c>
      <c r="C1454" s="3" t="s">
        <v>103</v>
      </c>
      <c r="D1454" s="3" t="s">
        <v>562</v>
      </c>
      <c r="E1454" s="3" t="n">
        <v>1391</v>
      </c>
      <c r="F1454" s="4" t="n">
        <v>107.67</v>
      </c>
      <c r="G1454" s="3" t="s">
        <v>8</v>
      </c>
      <c r="H1454" s="4" t="n">
        <f aca="false">ROUND(E1454*F1454,2)</f>
        <v>149768.97</v>
      </c>
    </row>
    <row r="1455" customFormat="false" ht="15" hidden="false" customHeight="false" outlineLevel="0" collapsed="false">
      <c r="A1455" s="3" t="n">
        <v>1454</v>
      </c>
      <c r="B1455" s="3" t="n">
        <v>15</v>
      </c>
      <c r="C1455" s="3" t="s">
        <v>103</v>
      </c>
      <c r="D1455" s="3" t="s">
        <v>563</v>
      </c>
      <c r="E1455" s="3" t="n">
        <v>2633</v>
      </c>
      <c r="F1455" s="4" t="n">
        <v>275.91</v>
      </c>
      <c r="G1455" s="3" t="s">
        <v>46</v>
      </c>
      <c r="H1455" s="4" t="n">
        <f aca="false">ROUND(E1455*F1455,2)</f>
        <v>726471.03</v>
      </c>
    </row>
    <row r="1456" customFormat="false" ht="15" hidden="false" customHeight="false" outlineLevel="0" collapsed="false">
      <c r="A1456" s="3" t="n">
        <v>1455</v>
      </c>
      <c r="B1456" s="3" t="n">
        <v>7</v>
      </c>
      <c r="C1456" s="3" t="s">
        <v>103</v>
      </c>
      <c r="D1456" s="3" t="s">
        <v>562</v>
      </c>
      <c r="E1456" s="3" t="n">
        <v>119</v>
      </c>
      <c r="F1456" s="4" t="n">
        <v>406.41</v>
      </c>
      <c r="G1456" s="3" t="s">
        <v>8</v>
      </c>
      <c r="H1456" s="4" t="n">
        <f aca="false">ROUND(E1456*F1456,2)</f>
        <v>48362.79</v>
      </c>
    </row>
    <row r="1457" customFormat="false" ht="15" hidden="false" customHeight="false" outlineLevel="0" collapsed="false">
      <c r="A1457" s="3" t="n">
        <v>1456</v>
      </c>
      <c r="B1457" s="3" t="n">
        <v>6</v>
      </c>
      <c r="C1457" s="3" t="s">
        <v>103</v>
      </c>
      <c r="D1457" s="3" t="s">
        <v>562</v>
      </c>
      <c r="E1457" s="3" t="n">
        <v>994</v>
      </c>
      <c r="F1457" s="4" t="n">
        <v>257.47</v>
      </c>
      <c r="G1457" s="3" t="s">
        <v>8</v>
      </c>
      <c r="H1457" s="4" t="n">
        <f aca="false">ROUND(E1457*F1457,2)</f>
        <v>255925.18</v>
      </c>
    </row>
    <row r="1458" customFormat="false" ht="15" hidden="false" customHeight="false" outlineLevel="0" collapsed="false">
      <c r="A1458" s="3" t="n">
        <v>1457</v>
      </c>
      <c r="B1458" s="3" t="n">
        <v>13</v>
      </c>
      <c r="C1458" s="3" t="s">
        <v>103</v>
      </c>
      <c r="D1458" s="3" t="s">
        <v>562</v>
      </c>
      <c r="E1458" s="3" t="n">
        <v>66</v>
      </c>
      <c r="F1458" s="4" t="n">
        <v>53.33</v>
      </c>
      <c r="G1458" s="3" t="s">
        <v>41</v>
      </c>
      <c r="H1458" s="4" t="n">
        <f aca="false">ROUND(E1458*F1458,2)</f>
        <v>3519.78</v>
      </c>
    </row>
    <row r="1459" customFormat="false" ht="15" hidden="false" customHeight="false" outlineLevel="0" collapsed="false">
      <c r="A1459" s="3" t="n">
        <v>1458</v>
      </c>
      <c r="B1459" s="3" t="n">
        <v>1</v>
      </c>
      <c r="C1459" s="3" t="s">
        <v>103</v>
      </c>
      <c r="D1459" s="3" t="s">
        <v>562</v>
      </c>
      <c r="E1459" s="3" t="n">
        <v>2731</v>
      </c>
      <c r="F1459" s="4" t="n">
        <v>339.95</v>
      </c>
      <c r="G1459" s="3" t="s">
        <v>8</v>
      </c>
      <c r="H1459" s="4" t="n">
        <f aca="false">ROUND(E1459*F1459,2)</f>
        <v>928403.45</v>
      </c>
    </row>
    <row r="1460" customFormat="false" ht="15" hidden="false" customHeight="false" outlineLevel="0" collapsed="false">
      <c r="A1460" s="3" t="n">
        <v>1459</v>
      </c>
      <c r="B1460" s="3" t="n">
        <v>8</v>
      </c>
      <c r="C1460" s="3" t="s">
        <v>103</v>
      </c>
      <c r="D1460" s="3" t="s">
        <v>562</v>
      </c>
      <c r="E1460" s="3" t="n">
        <v>4484</v>
      </c>
      <c r="F1460" s="4" t="n">
        <v>59.68</v>
      </c>
      <c r="G1460" s="3" t="s">
        <v>8</v>
      </c>
      <c r="H1460" s="4" t="n">
        <f aca="false">ROUND(E1460*F1460,2)</f>
        <v>267605.12</v>
      </c>
    </row>
    <row r="1461" customFormat="false" ht="15" hidden="false" customHeight="false" outlineLevel="0" collapsed="false">
      <c r="A1461" s="3" t="n">
        <v>1460</v>
      </c>
      <c r="B1461" s="3" t="n">
        <v>14</v>
      </c>
      <c r="C1461" s="3" t="s">
        <v>103</v>
      </c>
      <c r="D1461" s="3" t="s">
        <v>563</v>
      </c>
      <c r="E1461" s="3" t="n">
        <v>1322</v>
      </c>
      <c r="F1461" s="4" t="n">
        <v>95.82</v>
      </c>
      <c r="G1461" s="3" t="s">
        <v>41</v>
      </c>
      <c r="H1461" s="4" t="n">
        <f aca="false">ROUND(E1461*F1461,2)</f>
        <v>126674.04</v>
      </c>
    </row>
    <row r="1462" customFormat="false" ht="15" hidden="false" customHeight="false" outlineLevel="0" collapsed="false">
      <c r="A1462" s="3" t="n">
        <v>1461</v>
      </c>
      <c r="B1462" s="3" t="n">
        <v>11</v>
      </c>
      <c r="C1462" s="3" t="s">
        <v>103</v>
      </c>
      <c r="D1462" s="3" t="s">
        <v>562</v>
      </c>
      <c r="E1462" s="3" t="n">
        <v>428</v>
      </c>
      <c r="F1462" s="4" t="n">
        <v>135.76</v>
      </c>
      <c r="G1462" s="3" t="s">
        <v>34</v>
      </c>
      <c r="H1462" s="4" t="n">
        <f aca="false">ROUND(E1462*F1462,2)</f>
        <v>58105.28</v>
      </c>
    </row>
    <row r="1463" customFormat="false" ht="15" hidden="false" customHeight="false" outlineLevel="0" collapsed="false">
      <c r="A1463" s="3" t="n">
        <v>1462</v>
      </c>
      <c r="B1463" s="3" t="n">
        <v>4</v>
      </c>
      <c r="C1463" s="3" t="s">
        <v>103</v>
      </c>
      <c r="D1463" s="3" t="s">
        <v>562</v>
      </c>
      <c r="E1463" s="3" t="n">
        <v>3731</v>
      </c>
      <c r="F1463" s="4" t="n">
        <v>104.28</v>
      </c>
      <c r="G1463" s="3" t="s">
        <v>8</v>
      </c>
      <c r="H1463" s="4" t="n">
        <f aca="false">ROUND(E1463*F1463,2)</f>
        <v>389068.68</v>
      </c>
    </row>
    <row r="1464" customFormat="false" ht="15" hidden="false" customHeight="false" outlineLevel="0" collapsed="false">
      <c r="A1464" s="3" t="n">
        <v>1463</v>
      </c>
      <c r="B1464" s="3" t="n">
        <v>14</v>
      </c>
      <c r="C1464" s="3" t="s">
        <v>103</v>
      </c>
      <c r="D1464" s="3" t="s">
        <v>562</v>
      </c>
      <c r="E1464" s="3" t="n">
        <v>3484</v>
      </c>
      <c r="F1464" s="4" t="n">
        <v>95.7</v>
      </c>
      <c r="G1464" s="3" t="s">
        <v>41</v>
      </c>
      <c r="H1464" s="4" t="n">
        <f aca="false">ROUND(E1464*F1464,2)</f>
        <v>333418.8</v>
      </c>
    </row>
    <row r="1465" customFormat="false" ht="15" hidden="false" customHeight="false" outlineLevel="0" collapsed="false">
      <c r="A1465" s="3" t="n">
        <v>1464</v>
      </c>
      <c r="B1465" s="3" t="n">
        <v>3</v>
      </c>
      <c r="C1465" s="3" t="s">
        <v>103</v>
      </c>
      <c r="D1465" s="3" t="s">
        <v>562</v>
      </c>
      <c r="E1465" s="3" t="n">
        <v>1689</v>
      </c>
      <c r="F1465" s="4" t="n">
        <v>108.08</v>
      </c>
      <c r="G1465" s="3" t="s">
        <v>8</v>
      </c>
      <c r="H1465" s="4" t="n">
        <f aca="false">ROUND(E1465*F1465,2)</f>
        <v>182547.12</v>
      </c>
    </row>
    <row r="1466" customFormat="false" ht="15" hidden="false" customHeight="false" outlineLevel="0" collapsed="false">
      <c r="A1466" s="3" t="n">
        <v>1465</v>
      </c>
      <c r="B1466" s="3" t="n">
        <v>10</v>
      </c>
      <c r="C1466" s="3" t="s">
        <v>103</v>
      </c>
      <c r="D1466" s="3" t="s">
        <v>563</v>
      </c>
      <c r="E1466" s="3" t="n">
        <v>3110</v>
      </c>
      <c r="F1466" s="4" t="n">
        <v>48.95</v>
      </c>
      <c r="G1466" s="3" t="s">
        <v>8</v>
      </c>
      <c r="H1466" s="4" t="n">
        <f aca="false">ROUND(E1466*F1466,2)</f>
        <v>152234.5</v>
      </c>
    </row>
    <row r="1467" customFormat="false" ht="15" hidden="false" customHeight="false" outlineLevel="0" collapsed="false">
      <c r="A1467" s="3" t="n">
        <v>1466</v>
      </c>
      <c r="B1467" s="3" t="n">
        <v>7</v>
      </c>
      <c r="C1467" s="3" t="s">
        <v>103</v>
      </c>
      <c r="D1467" s="3" t="s">
        <v>562</v>
      </c>
      <c r="E1467" s="3" t="n">
        <v>934</v>
      </c>
      <c r="F1467" s="4" t="n">
        <v>405.95</v>
      </c>
      <c r="G1467" s="3" t="s">
        <v>8</v>
      </c>
      <c r="H1467" s="4" t="n">
        <f aca="false">ROUND(E1467*F1467,2)</f>
        <v>379157.3</v>
      </c>
    </row>
    <row r="1468" customFormat="false" ht="15" hidden="false" customHeight="false" outlineLevel="0" collapsed="false">
      <c r="A1468" s="3" t="n">
        <v>1467</v>
      </c>
      <c r="B1468" s="3" t="n">
        <v>2</v>
      </c>
      <c r="C1468" s="3" t="s">
        <v>103</v>
      </c>
      <c r="D1468" s="3" t="s">
        <v>563</v>
      </c>
      <c r="E1468" s="3" t="n">
        <v>565</v>
      </c>
      <c r="F1468" s="4" t="n">
        <v>60.87</v>
      </c>
      <c r="G1468" s="3" t="s">
        <v>8</v>
      </c>
      <c r="H1468" s="4" t="n">
        <f aca="false">ROUND(E1468*F1468,2)</f>
        <v>34391.55</v>
      </c>
    </row>
    <row r="1469" customFormat="false" ht="15" hidden="false" customHeight="false" outlineLevel="0" collapsed="false">
      <c r="A1469" s="3" t="n">
        <v>1468</v>
      </c>
      <c r="B1469" s="3" t="n">
        <v>9</v>
      </c>
      <c r="C1469" s="3" t="s">
        <v>103</v>
      </c>
      <c r="D1469" s="3" t="s">
        <v>562</v>
      </c>
      <c r="E1469" s="3" t="n">
        <v>3658</v>
      </c>
      <c r="F1469" s="4" t="n">
        <v>232.39</v>
      </c>
      <c r="G1469" s="3" t="s">
        <v>8</v>
      </c>
      <c r="H1469" s="4" t="n">
        <f aca="false">ROUND(E1469*F1469,2)</f>
        <v>850082.62</v>
      </c>
    </row>
    <row r="1470" customFormat="false" ht="15" hidden="false" customHeight="false" outlineLevel="0" collapsed="false">
      <c r="A1470" s="3" t="n">
        <v>1469</v>
      </c>
      <c r="B1470" s="3" t="n">
        <v>13</v>
      </c>
      <c r="C1470" s="3" t="s">
        <v>103</v>
      </c>
      <c r="D1470" s="3" t="s">
        <v>562</v>
      </c>
      <c r="E1470" s="3" t="n">
        <v>3731</v>
      </c>
      <c r="F1470" s="4" t="n">
        <v>53.34</v>
      </c>
      <c r="G1470" s="3" t="s">
        <v>41</v>
      </c>
      <c r="H1470" s="4" t="n">
        <f aca="false">ROUND(E1470*F1470,2)</f>
        <v>199011.54</v>
      </c>
    </row>
    <row r="1471" customFormat="false" ht="15" hidden="false" customHeight="false" outlineLevel="0" collapsed="false">
      <c r="A1471" s="3" t="n">
        <v>1470</v>
      </c>
      <c r="B1471" s="3" t="n">
        <v>10</v>
      </c>
      <c r="C1471" s="3" t="s">
        <v>103</v>
      </c>
      <c r="D1471" s="3" t="s">
        <v>562</v>
      </c>
      <c r="E1471" s="3" t="n">
        <v>4878</v>
      </c>
      <c r="F1471" s="4" t="n">
        <v>48.76</v>
      </c>
      <c r="G1471" s="3" t="s">
        <v>8</v>
      </c>
      <c r="H1471" s="4" t="n">
        <f aca="false">ROUND(E1471*F1471,2)</f>
        <v>237851.28</v>
      </c>
    </row>
    <row r="1472" customFormat="false" ht="15" hidden="false" customHeight="false" outlineLevel="0" collapsed="false">
      <c r="A1472" s="3" t="n">
        <v>1471</v>
      </c>
      <c r="B1472" s="3" t="n">
        <v>14</v>
      </c>
      <c r="C1472" s="3" t="s">
        <v>103</v>
      </c>
      <c r="D1472" s="3" t="s">
        <v>562</v>
      </c>
      <c r="E1472" s="3" t="n">
        <v>4586</v>
      </c>
      <c r="F1472" s="4" t="n">
        <v>95.61</v>
      </c>
      <c r="G1472" s="3" t="s">
        <v>41</v>
      </c>
      <c r="H1472" s="4" t="n">
        <f aca="false">ROUND(E1472*F1472,2)</f>
        <v>438467.46</v>
      </c>
    </row>
    <row r="1473" customFormat="false" ht="15" hidden="false" customHeight="false" outlineLevel="0" collapsed="false">
      <c r="A1473" s="3" t="n">
        <v>1472</v>
      </c>
      <c r="B1473" s="3" t="n">
        <v>6</v>
      </c>
      <c r="C1473" s="3" t="s">
        <v>103</v>
      </c>
      <c r="D1473" s="3" t="s">
        <v>562</v>
      </c>
      <c r="E1473" s="3" t="n">
        <v>2519</v>
      </c>
      <c r="F1473" s="4" t="n">
        <v>257.04</v>
      </c>
      <c r="G1473" s="3" t="s">
        <v>8</v>
      </c>
      <c r="H1473" s="4" t="n">
        <f aca="false">ROUND(E1473*F1473,2)</f>
        <v>647483.76</v>
      </c>
    </row>
    <row r="1474" customFormat="false" ht="15" hidden="false" customHeight="false" outlineLevel="0" collapsed="false">
      <c r="A1474" s="3" t="n">
        <v>1473</v>
      </c>
      <c r="B1474" s="3" t="n">
        <v>4</v>
      </c>
      <c r="C1474" s="3" t="s">
        <v>104</v>
      </c>
      <c r="D1474" s="3" t="s">
        <v>563</v>
      </c>
      <c r="E1474" s="3" t="n">
        <v>2216</v>
      </c>
      <c r="F1474" s="4" t="n">
        <v>104.7</v>
      </c>
      <c r="G1474" s="3" t="s">
        <v>8</v>
      </c>
      <c r="H1474" s="4" t="n">
        <f aca="false">ROUND(E1474*F1474,2)</f>
        <v>232015.2</v>
      </c>
    </row>
    <row r="1475" customFormat="false" ht="15" hidden="false" customHeight="false" outlineLevel="0" collapsed="false">
      <c r="A1475" s="3" t="n">
        <v>1474</v>
      </c>
      <c r="B1475" s="3" t="n">
        <v>6</v>
      </c>
      <c r="C1475" s="3" t="s">
        <v>104</v>
      </c>
      <c r="D1475" s="3" t="s">
        <v>562</v>
      </c>
      <c r="E1475" s="3" t="n">
        <v>444</v>
      </c>
      <c r="F1475" s="4" t="n">
        <v>247.12</v>
      </c>
      <c r="G1475" s="3" t="s">
        <v>8</v>
      </c>
      <c r="H1475" s="4" t="n">
        <f aca="false">ROUND(E1475*F1475,2)</f>
        <v>109721.28</v>
      </c>
    </row>
    <row r="1476" customFormat="false" ht="15" hidden="false" customHeight="false" outlineLevel="0" collapsed="false">
      <c r="A1476" s="3" t="n">
        <v>1475</v>
      </c>
      <c r="B1476" s="3" t="n">
        <v>13</v>
      </c>
      <c r="C1476" s="3" t="s">
        <v>104</v>
      </c>
      <c r="D1476" s="3" t="s">
        <v>562</v>
      </c>
      <c r="E1476" s="3" t="n">
        <v>1974</v>
      </c>
      <c r="F1476" s="4" t="n">
        <v>53.06</v>
      </c>
      <c r="G1476" s="3" t="s">
        <v>41</v>
      </c>
      <c r="H1476" s="4" t="n">
        <f aca="false">ROUND(E1476*F1476,2)</f>
        <v>104740.44</v>
      </c>
    </row>
    <row r="1477" customFormat="false" ht="15" hidden="false" customHeight="false" outlineLevel="0" collapsed="false">
      <c r="A1477" s="3" t="n">
        <v>1476</v>
      </c>
      <c r="B1477" s="3" t="n">
        <v>14</v>
      </c>
      <c r="C1477" s="3" t="s">
        <v>104</v>
      </c>
      <c r="D1477" s="3" t="s">
        <v>563</v>
      </c>
      <c r="E1477" s="3" t="n">
        <v>3741</v>
      </c>
      <c r="F1477" s="4" t="n">
        <v>93.54</v>
      </c>
      <c r="G1477" s="3" t="s">
        <v>41</v>
      </c>
      <c r="H1477" s="4" t="n">
        <f aca="false">ROUND(E1477*F1477,2)</f>
        <v>349933.14</v>
      </c>
    </row>
    <row r="1478" customFormat="false" ht="15" hidden="false" customHeight="false" outlineLevel="0" collapsed="false">
      <c r="A1478" s="3" t="n">
        <v>1477</v>
      </c>
      <c r="B1478" s="3" t="n">
        <v>3</v>
      </c>
      <c r="C1478" s="3" t="s">
        <v>104</v>
      </c>
      <c r="D1478" s="3" t="s">
        <v>562</v>
      </c>
      <c r="E1478" s="3" t="n">
        <v>2160</v>
      </c>
      <c r="F1478" s="4" t="n">
        <v>108.94</v>
      </c>
      <c r="G1478" s="3" t="s">
        <v>8</v>
      </c>
      <c r="H1478" s="4" t="n">
        <f aca="false">ROUND(E1478*F1478,2)</f>
        <v>235310.4</v>
      </c>
    </row>
    <row r="1479" customFormat="false" ht="15" hidden="false" customHeight="false" outlineLevel="0" collapsed="false">
      <c r="A1479" s="3" t="n">
        <v>1478</v>
      </c>
      <c r="B1479" s="3" t="n">
        <v>4</v>
      </c>
      <c r="C1479" s="3" t="s">
        <v>104</v>
      </c>
      <c r="D1479" s="3" t="s">
        <v>562</v>
      </c>
      <c r="E1479" s="3" t="n">
        <v>3570</v>
      </c>
      <c r="F1479" s="4" t="n">
        <v>104.37</v>
      </c>
      <c r="G1479" s="3" t="s">
        <v>8</v>
      </c>
      <c r="H1479" s="4" t="n">
        <f aca="false">ROUND(E1479*F1479,2)</f>
        <v>372600.9</v>
      </c>
    </row>
    <row r="1480" customFormat="false" ht="15" hidden="false" customHeight="false" outlineLevel="0" collapsed="false">
      <c r="A1480" s="3" t="n">
        <v>1479</v>
      </c>
      <c r="B1480" s="3" t="n">
        <v>10</v>
      </c>
      <c r="C1480" s="3" t="s">
        <v>104</v>
      </c>
      <c r="D1480" s="3" t="s">
        <v>562</v>
      </c>
      <c r="E1480" s="3" t="n">
        <v>2878</v>
      </c>
      <c r="F1480" s="4" t="n">
        <v>49.59</v>
      </c>
      <c r="G1480" s="3" t="s">
        <v>8</v>
      </c>
      <c r="H1480" s="4" t="n">
        <f aca="false">ROUND(E1480*F1480,2)</f>
        <v>142720.02</v>
      </c>
    </row>
    <row r="1481" customFormat="false" ht="15" hidden="false" customHeight="false" outlineLevel="0" collapsed="false">
      <c r="A1481" s="3" t="n">
        <v>1480</v>
      </c>
      <c r="B1481" s="3" t="n">
        <v>15</v>
      </c>
      <c r="C1481" s="3" t="s">
        <v>104</v>
      </c>
      <c r="D1481" s="3" t="s">
        <v>563</v>
      </c>
      <c r="E1481" s="3" t="n">
        <v>3005</v>
      </c>
      <c r="F1481" s="4" t="n">
        <v>275.47</v>
      </c>
      <c r="G1481" s="3" t="s">
        <v>46</v>
      </c>
      <c r="H1481" s="4" t="n">
        <f aca="false">ROUND(E1481*F1481,2)</f>
        <v>827787.35</v>
      </c>
    </row>
    <row r="1482" customFormat="false" ht="15" hidden="false" customHeight="false" outlineLevel="0" collapsed="false">
      <c r="A1482" s="3" t="n">
        <v>1481</v>
      </c>
      <c r="B1482" s="3" t="n">
        <v>12</v>
      </c>
      <c r="C1482" s="3" t="s">
        <v>104</v>
      </c>
      <c r="D1482" s="3" t="s">
        <v>562</v>
      </c>
      <c r="E1482" s="3" t="n">
        <v>4818</v>
      </c>
      <c r="F1482" s="4" t="n">
        <v>223.59</v>
      </c>
      <c r="G1482" s="3" t="s">
        <v>38</v>
      </c>
      <c r="H1482" s="4" t="n">
        <f aca="false">ROUND(E1482*F1482,2)</f>
        <v>1077256.62</v>
      </c>
    </row>
    <row r="1483" customFormat="false" ht="15" hidden="false" customHeight="false" outlineLevel="0" collapsed="false">
      <c r="A1483" s="3" t="n">
        <v>1482</v>
      </c>
      <c r="B1483" s="3" t="n">
        <v>5</v>
      </c>
      <c r="C1483" s="3" t="s">
        <v>104</v>
      </c>
      <c r="D1483" s="3" t="s">
        <v>562</v>
      </c>
      <c r="E1483" s="3" t="n">
        <v>2448</v>
      </c>
      <c r="F1483" s="4" t="n">
        <v>344.49</v>
      </c>
      <c r="G1483" s="3" t="s">
        <v>8</v>
      </c>
      <c r="H1483" s="4" t="n">
        <f aca="false">ROUND(E1483*F1483,2)</f>
        <v>843311.52</v>
      </c>
    </row>
    <row r="1484" customFormat="false" ht="15" hidden="false" customHeight="false" outlineLevel="0" collapsed="false">
      <c r="A1484" s="3" t="n">
        <v>1483</v>
      </c>
      <c r="B1484" s="3" t="n">
        <v>8</v>
      </c>
      <c r="C1484" s="3" t="s">
        <v>104</v>
      </c>
      <c r="D1484" s="3" t="s">
        <v>563</v>
      </c>
      <c r="E1484" s="3" t="n">
        <v>1294</v>
      </c>
      <c r="F1484" s="4" t="n">
        <v>59.22</v>
      </c>
      <c r="G1484" s="3" t="s">
        <v>8</v>
      </c>
      <c r="H1484" s="4" t="n">
        <f aca="false">ROUND(E1484*F1484,2)</f>
        <v>76630.68</v>
      </c>
    </row>
    <row r="1485" customFormat="false" ht="15" hidden="false" customHeight="false" outlineLevel="0" collapsed="false">
      <c r="A1485" s="3" t="n">
        <v>1484</v>
      </c>
      <c r="B1485" s="3" t="n">
        <v>3</v>
      </c>
      <c r="C1485" s="3" t="s">
        <v>104</v>
      </c>
      <c r="D1485" s="3" t="s">
        <v>563</v>
      </c>
      <c r="E1485" s="3" t="n">
        <v>4890</v>
      </c>
      <c r="F1485" s="4" t="n">
        <v>109.19</v>
      </c>
      <c r="G1485" s="3" t="s">
        <v>8</v>
      </c>
      <c r="H1485" s="4" t="n">
        <f aca="false">ROUND(E1485*F1485,2)</f>
        <v>533939.1</v>
      </c>
    </row>
    <row r="1486" customFormat="false" ht="15" hidden="false" customHeight="false" outlineLevel="0" collapsed="false">
      <c r="A1486" s="3" t="n">
        <v>1485</v>
      </c>
      <c r="B1486" s="3" t="n">
        <v>9</v>
      </c>
      <c r="C1486" s="3" t="s">
        <v>104</v>
      </c>
      <c r="D1486" s="3" t="s">
        <v>562</v>
      </c>
      <c r="E1486" s="3" t="n">
        <v>2261</v>
      </c>
      <c r="F1486" s="4" t="n">
        <v>235.02</v>
      </c>
      <c r="G1486" s="3" t="s">
        <v>8</v>
      </c>
      <c r="H1486" s="4" t="n">
        <f aca="false">ROUND(E1486*F1486,2)</f>
        <v>531380.22</v>
      </c>
    </row>
    <row r="1487" customFormat="false" ht="15" hidden="false" customHeight="false" outlineLevel="0" collapsed="false">
      <c r="A1487" s="3" t="n">
        <v>1486</v>
      </c>
      <c r="B1487" s="3" t="n">
        <v>5</v>
      </c>
      <c r="C1487" s="3" t="s">
        <v>104</v>
      </c>
      <c r="D1487" s="3" t="s">
        <v>562</v>
      </c>
      <c r="E1487" s="3" t="n">
        <v>591</v>
      </c>
      <c r="F1487" s="4" t="n">
        <v>345.52</v>
      </c>
      <c r="G1487" s="3" t="s">
        <v>8</v>
      </c>
      <c r="H1487" s="4" t="n">
        <f aca="false">ROUND(E1487*F1487,2)</f>
        <v>204202.32</v>
      </c>
    </row>
    <row r="1488" customFormat="false" ht="15" hidden="false" customHeight="false" outlineLevel="0" collapsed="false">
      <c r="A1488" s="3" t="n">
        <v>1487</v>
      </c>
      <c r="B1488" s="3" t="n">
        <v>10</v>
      </c>
      <c r="C1488" s="3" t="s">
        <v>104</v>
      </c>
      <c r="D1488" s="3" t="s">
        <v>562</v>
      </c>
      <c r="E1488" s="3" t="n">
        <v>3886</v>
      </c>
      <c r="F1488" s="4" t="n">
        <v>49.68</v>
      </c>
      <c r="G1488" s="3" t="s">
        <v>8</v>
      </c>
      <c r="H1488" s="4" t="n">
        <f aca="false">ROUND(E1488*F1488,2)</f>
        <v>193056.48</v>
      </c>
    </row>
    <row r="1489" customFormat="false" ht="15" hidden="false" customHeight="false" outlineLevel="0" collapsed="false">
      <c r="A1489" s="3" t="n">
        <v>1488</v>
      </c>
      <c r="B1489" s="3" t="n">
        <v>9</v>
      </c>
      <c r="C1489" s="3" t="s">
        <v>104</v>
      </c>
      <c r="D1489" s="3" t="s">
        <v>563</v>
      </c>
      <c r="E1489" s="3" t="n">
        <v>2772</v>
      </c>
      <c r="F1489" s="4" t="n">
        <v>235.66</v>
      </c>
      <c r="G1489" s="3" t="s">
        <v>8</v>
      </c>
      <c r="H1489" s="4" t="n">
        <f aca="false">ROUND(E1489*F1489,2)</f>
        <v>653249.52</v>
      </c>
    </row>
    <row r="1490" customFormat="false" ht="15" hidden="false" customHeight="false" outlineLevel="0" collapsed="false">
      <c r="A1490" s="3" t="n">
        <v>1489</v>
      </c>
      <c r="B1490" s="3" t="n">
        <v>5</v>
      </c>
      <c r="C1490" s="3" t="s">
        <v>104</v>
      </c>
      <c r="D1490" s="3" t="s">
        <v>563</v>
      </c>
      <c r="E1490" s="3" t="n">
        <v>2225</v>
      </c>
      <c r="F1490" s="4" t="n">
        <v>345.57</v>
      </c>
      <c r="G1490" s="3" t="s">
        <v>8</v>
      </c>
      <c r="H1490" s="4" t="n">
        <f aca="false">ROUND(E1490*F1490,2)</f>
        <v>768893.25</v>
      </c>
    </row>
    <row r="1491" customFormat="false" ht="15" hidden="false" customHeight="false" outlineLevel="0" collapsed="false">
      <c r="A1491" s="3" t="n">
        <v>1490</v>
      </c>
      <c r="B1491" s="3" t="n">
        <v>1</v>
      </c>
      <c r="C1491" s="3" t="s">
        <v>104</v>
      </c>
      <c r="D1491" s="3" t="s">
        <v>562</v>
      </c>
      <c r="E1491" s="3" t="n">
        <v>4731</v>
      </c>
      <c r="F1491" s="4" t="n">
        <v>346.03</v>
      </c>
      <c r="G1491" s="3" t="s">
        <v>8</v>
      </c>
      <c r="H1491" s="4" t="n">
        <f aca="false">ROUND(E1491*F1491,2)</f>
        <v>1637067.93</v>
      </c>
    </row>
    <row r="1492" customFormat="false" ht="15" hidden="false" customHeight="false" outlineLevel="0" collapsed="false">
      <c r="A1492" s="3" t="n">
        <v>1491</v>
      </c>
      <c r="B1492" s="3" t="n">
        <v>7</v>
      </c>
      <c r="C1492" s="3" t="s">
        <v>104</v>
      </c>
      <c r="D1492" s="3" t="s">
        <v>562</v>
      </c>
      <c r="E1492" s="3" t="n">
        <v>4537</v>
      </c>
      <c r="F1492" s="4" t="n">
        <v>412.08</v>
      </c>
      <c r="G1492" s="3" t="s">
        <v>8</v>
      </c>
      <c r="H1492" s="4" t="n">
        <f aca="false">ROUND(E1492*F1492,2)</f>
        <v>1869606.96</v>
      </c>
    </row>
    <row r="1493" customFormat="false" ht="15" hidden="false" customHeight="false" outlineLevel="0" collapsed="false">
      <c r="A1493" s="3" t="n">
        <v>1492</v>
      </c>
      <c r="B1493" s="3" t="n">
        <v>9</v>
      </c>
      <c r="C1493" s="3" t="s">
        <v>104</v>
      </c>
      <c r="D1493" s="3" t="s">
        <v>563</v>
      </c>
      <c r="E1493" s="3" t="n">
        <v>2849</v>
      </c>
      <c r="F1493" s="4" t="n">
        <v>235.59</v>
      </c>
      <c r="G1493" s="3" t="s">
        <v>8</v>
      </c>
      <c r="H1493" s="4" t="n">
        <f aca="false">ROUND(E1493*F1493,2)</f>
        <v>671195.91</v>
      </c>
    </row>
    <row r="1494" customFormat="false" ht="15" hidden="false" customHeight="false" outlineLevel="0" collapsed="false">
      <c r="A1494" s="3" t="n">
        <v>1493</v>
      </c>
      <c r="B1494" s="3" t="n">
        <v>14</v>
      </c>
      <c r="C1494" s="3" t="s">
        <v>104</v>
      </c>
      <c r="D1494" s="3" t="s">
        <v>562</v>
      </c>
      <c r="E1494" s="3" t="n">
        <v>4050</v>
      </c>
      <c r="F1494" s="4" t="n">
        <v>93.44</v>
      </c>
      <c r="G1494" s="3" t="s">
        <v>41</v>
      </c>
      <c r="H1494" s="4" t="n">
        <f aca="false">ROUND(E1494*F1494,2)</f>
        <v>378432</v>
      </c>
    </row>
    <row r="1495" customFormat="false" ht="15" hidden="false" customHeight="false" outlineLevel="0" collapsed="false">
      <c r="A1495" s="3" t="n">
        <v>1494</v>
      </c>
      <c r="B1495" s="3" t="n">
        <v>1</v>
      </c>
      <c r="C1495" s="3" t="s">
        <v>104</v>
      </c>
      <c r="D1495" s="3" t="s">
        <v>562</v>
      </c>
      <c r="E1495" s="3" t="n">
        <v>4576</v>
      </c>
      <c r="F1495" s="4" t="n">
        <v>345.56</v>
      </c>
      <c r="G1495" s="3" t="s">
        <v>8</v>
      </c>
      <c r="H1495" s="4" t="n">
        <f aca="false">ROUND(E1495*F1495,2)</f>
        <v>1581282.56</v>
      </c>
    </row>
    <row r="1496" customFormat="false" ht="15" hidden="false" customHeight="false" outlineLevel="0" collapsed="false">
      <c r="A1496" s="3" t="n">
        <v>1495</v>
      </c>
      <c r="B1496" s="3" t="n">
        <v>1</v>
      </c>
      <c r="C1496" s="3" t="s">
        <v>104</v>
      </c>
      <c r="D1496" s="3" t="s">
        <v>563</v>
      </c>
      <c r="E1496" s="3" t="n">
        <v>3752</v>
      </c>
      <c r="F1496" s="4" t="n">
        <v>345.9</v>
      </c>
      <c r="G1496" s="3" t="s">
        <v>8</v>
      </c>
      <c r="H1496" s="4" t="n">
        <f aca="false">ROUND(E1496*F1496,2)</f>
        <v>1297816.8</v>
      </c>
    </row>
    <row r="1497" customFormat="false" ht="15" hidden="false" customHeight="false" outlineLevel="0" collapsed="false">
      <c r="A1497" s="3" t="n">
        <v>1496</v>
      </c>
      <c r="B1497" s="3" t="n">
        <v>2</v>
      </c>
      <c r="C1497" s="3" t="s">
        <v>104</v>
      </c>
      <c r="D1497" s="3" t="s">
        <v>563</v>
      </c>
      <c r="E1497" s="3" t="n">
        <v>2346</v>
      </c>
      <c r="F1497" s="4" t="n">
        <v>60.94</v>
      </c>
      <c r="G1497" s="3" t="s">
        <v>8</v>
      </c>
      <c r="H1497" s="4" t="n">
        <f aca="false">ROUND(E1497*F1497,2)</f>
        <v>142965.24</v>
      </c>
    </row>
    <row r="1498" customFormat="false" ht="15" hidden="false" customHeight="false" outlineLevel="0" collapsed="false">
      <c r="A1498" s="3" t="n">
        <v>1497</v>
      </c>
      <c r="B1498" s="3" t="n">
        <v>13</v>
      </c>
      <c r="C1498" s="3" t="s">
        <v>104</v>
      </c>
      <c r="D1498" s="3" t="s">
        <v>563</v>
      </c>
      <c r="E1498" s="3" t="n">
        <v>3666</v>
      </c>
      <c r="F1498" s="4" t="n">
        <v>53.04</v>
      </c>
      <c r="G1498" s="3" t="s">
        <v>41</v>
      </c>
      <c r="H1498" s="4" t="n">
        <f aca="false">ROUND(E1498*F1498,2)</f>
        <v>194444.64</v>
      </c>
    </row>
    <row r="1499" customFormat="false" ht="15" hidden="false" customHeight="false" outlineLevel="0" collapsed="false">
      <c r="A1499" s="3" t="n">
        <v>1498</v>
      </c>
      <c r="B1499" s="3" t="n">
        <v>3</v>
      </c>
      <c r="C1499" s="3" t="s">
        <v>104</v>
      </c>
      <c r="D1499" s="3" t="s">
        <v>562</v>
      </c>
      <c r="E1499" s="3" t="n">
        <v>2714</v>
      </c>
      <c r="F1499" s="4" t="n">
        <v>108.91</v>
      </c>
      <c r="G1499" s="3" t="s">
        <v>8</v>
      </c>
      <c r="H1499" s="4" t="n">
        <f aca="false">ROUND(E1499*F1499,2)</f>
        <v>295581.74</v>
      </c>
    </row>
    <row r="1500" customFormat="false" ht="15" hidden="false" customHeight="false" outlineLevel="0" collapsed="false">
      <c r="A1500" s="3" t="n">
        <v>1499</v>
      </c>
      <c r="B1500" s="3" t="n">
        <v>14</v>
      </c>
      <c r="C1500" s="3" t="s">
        <v>104</v>
      </c>
      <c r="D1500" s="3" t="s">
        <v>563</v>
      </c>
      <c r="E1500" s="3" t="n">
        <v>3464</v>
      </c>
      <c r="F1500" s="4" t="n">
        <v>93.35</v>
      </c>
      <c r="G1500" s="3" t="s">
        <v>41</v>
      </c>
      <c r="H1500" s="4" t="n">
        <f aca="false">ROUND(E1500*F1500,2)</f>
        <v>323364.4</v>
      </c>
    </row>
    <row r="1501" customFormat="false" ht="15" hidden="false" customHeight="false" outlineLevel="0" collapsed="false">
      <c r="A1501" s="3" t="n">
        <v>1500</v>
      </c>
      <c r="B1501" s="3" t="n">
        <v>12</v>
      </c>
      <c r="C1501" s="3" t="s">
        <v>104</v>
      </c>
      <c r="D1501" s="3" t="s">
        <v>563</v>
      </c>
      <c r="E1501" s="3" t="n">
        <v>3486</v>
      </c>
      <c r="F1501" s="4" t="n">
        <v>224.14</v>
      </c>
      <c r="G1501" s="3" t="s">
        <v>38</v>
      </c>
      <c r="H1501" s="4" t="n">
        <f aca="false">ROUND(E1501*F1501,2)</f>
        <v>781352.04</v>
      </c>
    </row>
    <row r="1502" customFormat="false" ht="15" hidden="false" customHeight="false" outlineLevel="0" collapsed="false">
      <c r="A1502" s="3" t="n">
        <v>1501</v>
      </c>
      <c r="B1502" s="3" t="n">
        <v>12</v>
      </c>
      <c r="C1502" s="3" t="s">
        <v>104</v>
      </c>
      <c r="D1502" s="3" t="s">
        <v>562</v>
      </c>
      <c r="E1502" s="3" t="n">
        <v>21</v>
      </c>
      <c r="F1502" s="4" t="n">
        <v>223.18</v>
      </c>
      <c r="G1502" s="3" t="s">
        <v>38</v>
      </c>
      <c r="H1502" s="4" t="n">
        <f aca="false">ROUND(E1502*F1502,2)</f>
        <v>4686.78</v>
      </c>
    </row>
    <row r="1503" customFormat="false" ht="15" hidden="false" customHeight="false" outlineLevel="0" collapsed="false">
      <c r="A1503" s="3" t="n">
        <v>1502</v>
      </c>
      <c r="B1503" s="3" t="n">
        <v>12</v>
      </c>
      <c r="C1503" s="3" t="s">
        <v>104</v>
      </c>
      <c r="D1503" s="3" t="s">
        <v>562</v>
      </c>
      <c r="E1503" s="3" t="n">
        <v>1056</v>
      </c>
      <c r="F1503" s="4" t="n">
        <v>224.09</v>
      </c>
      <c r="G1503" s="3" t="s">
        <v>38</v>
      </c>
      <c r="H1503" s="4" t="n">
        <f aca="false">ROUND(E1503*F1503,2)</f>
        <v>236639.04</v>
      </c>
    </row>
    <row r="1504" customFormat="false" ht="15" hidden="false" customHeight="false" outlineLevel="0" collapsed="false">
      <c r="A1504" s="3" t="n">
        <v>1503</v>
      </c>
      <c r="B1504" s="3" t="n">
        <v>7</v>
      </c>
      <c r="C1504" s="3" t="s">
        <v>104</v>
      </c>
      <c r="D1504" s="3" t="s">
        <v>562</v>
      </c>
      <c r="E1504" s="3" t="n">
        <v>2248</v>
      </c>
      <c r="F1504" s="4" t="n">
        <v>411.57</v>
      </c>
      <c r="G1504" s="3" t="s">
        <v>8</v>
      </c>
      <c r="H1504" s="4" t="n">
        <f aca="false">ROUND(E1504*F1504,2)</f>
        <v>925209.36</v>
      </c>
    </row>
    <row r="1505" customFormat="false" ht="15" hidden="false" customHeight="false" outlineLevel="0" collapsed="false">
      <c r="A1505" s="3" t="n">
        <v>1504</v>
      </c>
      <c r="B1505" s="3" t="n">
        <v>5</v>
      </c>
      <c r="C1505" s="3" t="s">
        <v>104</v>
      </c>
      <c r="D1505" s="3" t="s">
        <v>563</v>
      </c>
      <c r="E1505" s="3" t="n">
        <v>3970</v>
      </c>
      <c r="F1505" s="4" t="n">
        <v>345.76</v>
      </c>
      <c r="G1505" s="3" t="s">
        <v>8</v>
      </c>
      <c r="H1505" s="4" t="n">
        <f aca="false">ROUND(E1505*F1505,2)</f>
        <v>1372667.2</v>
      </c>
    </row>
    <row r="1506" customFormat="false" ht="15" hidden="false" customHeight="false" outlineLevel="0" collapsed="false">
      <c r="A1506" s="3" t="n">
        <v>1505</v>
      </c>
      <c r="B1506" s="3" t="n">
        <v>3</v>
      </c>
      <c r="C1506" s="3" t="s">
        <v>105</v>
      </c>
      <c r="D1506" s="3" t="s">
        <v>563</v>
      </c>
      <c r="E1506" s="3" t="n">
        <v>961</v>
      </c>
      <c r="F1506" s="4" t="n">
        <v>109.35</v>
      </c>
      <c r="G1506" s="3" t="s">
        <v>8</v>
      </c>
      <c r="H1506" s="4" t="n">
        <f aca="false">ROUND(E1506*F1506,2)</f>
        <v>105085.35</v>
      </c>
    </row>
    <row r="1507" customFormat="false" ht="15" hidden="false" customHeight="false" outlineLevel="0" collapsed="false">
      <c r="A1507" s="3" t="n">
        <v>1506</v>
      </c>
      <c r="B1507" s="3" t="n">
        <v>1</v>
      </c>
      <c r="C1507" s="3" t="s">
        <v>105</v>
      </c>
      <c r="D1507" s="3" t="s">
        <v>563</v>
      </c>
      <c r="E1507" s="3" t="n">
        <v>3683</v>
      </c>
      <c r="F1507" s="4" t="n">
        <v>350.06</v>
      </c>
      <c r="G1507" s="3" t="s">
        <v>8</v>
      </c>
      <c r="H1507" s="4" t="n">
        <f aca="false">ROUND(E1507*F1507,2)</f>
        <v>1289270.98</v>
      </c>
    </row>
    <row r="1508" customFormat="false" ht="15" hidden="false" customHeight="false" outlineLevel="0" collapsed="false">
      <c r="A1508" s="3" t="n">
        <v>1507</v>
      </c>
      <c r="B1508" s="3" t="n">
        <v>5</v>
      </c>
      <c r="C1508" s="3" t="s">
        <v>105</v>
      </c>
      <c r="D1508" s="3" t="s">
        <v>563</v>
      </c>
      <c r="E1508" s="3" t="n">
        <v>3491</v>
      </c>
      <c r="F1508" s="4" t="n">
        <v>343.21</v>
      </c>
      <c r="G1508" s="3" t="s">
        <v>8</v>
      </c>
      <c r="H1508" s="4" t="n">
        <f aca="false">ROUND(E1508*F1508,2)</f>
        <v>1198146.11</v>
      </c>
    </row>
    <row r="1509" customFormat="false" ht="15" hidden="false" customHeight="false" outlineLevel="0" collapsed="false">
      <c r="A1509" s="3" t="n">
        <v>1508</v>
      </c>
      <c r="B1509" s="3" t="n">
        <v>6</v>
      </c>
      <c r="C1509" s="3" t="s">
        <v>105</v>
      </c>
      <c r="D1509" s="3" t="s">
        <v>563</v>
      </c>
      <c r="E1509" s="3" t="n">
        <v>3979</v>
      </c>
      <c r="F1509" s="4" t="n">
        <v>254.27</v>
      </c>
      <c r="G1509" s="3" t="s">
        <v>8</v>
      </c>
      <c r="H1509" s="4" t="n">
        <f aca="false">ROUND(E1509*F1509,2)</f>
        <v>1011740.33</v>
      </c>
    </row>
    <row r="1510" customFormat="false" ht="15" hidden="false" customHeight="false" outlineLevel="0" collapsed="false">
      <c r="A1510" s="3" t="n">
        <v>1509</v>
      </c>
      <c r="B1510" s="3" t="n">
        <v>14</v>
      </c>
      <c r="C1510" s="3" t="s">
        <v>105</v>
      </c>
      <c r="D1510" s="3" t="s">
        <v>563</v>
      </c>
      <c r="E1510" s="3" t="n">
        <v>4373</v>
      </c>
      <c r="F1510" s="4" t="n">
        <v>92.58</v>
      </c>
      <c r="G1510" s="3" t="s">
        <v>41</v>
      </c>
      <c r="H1510" s="4" t="n">
        <f aca="false">ROUND(E1510*F1510,2)</f>
        <v>404852.34</v>
      </c>
    </row>
    <row r="1511" customFormat="false" ht="15" hidden="false" customHeight="false" outlineLevel="0" collapsed="false">
      <c r="A1511" s="3" t="n">
        <v>1510</v>
      </c>
      <c r="B1511" s="3" t="n">
        <v>5</v>
      </c>
      <c r="C1511" s="3" t="s">
        <v>105</v>
      </c>
      <c r="D1511" s="3" t="s">
        <v>563</v>
      </c>
      <c r="E1511" s="3" t="n">
        <v>3174</v>
      </c>
      <c r="F1511" s="4" t="n">
        <v>343.61</v>
      </c>
      <c r="G1511" s="3" t="s">
        <v>8</v>
      </c>
      <c r="H1511" s="4" t="n">
        <f aca="false">ROUND(E1511*F1511,2)</f>
        <v>1090618.14</v>
      </c>
    </row>
    <row r="1512" customFormat="false" ht="15" hidden="false" customHeight="false" outlineLevel="0" collapsed="false">
      <c r="A1512" s="3" t="n">
        <v>1511</v>
      </c>
      <c r="B1512" s="3" t="n">
        <v>15</v>
      </c>
      <c r="C1512" s="3" t="s">
        <v>105</v>
      </c>
      <c r="D1512" s="3" t="s">
        <v>562</v>
      </c>
      <c r="E1512" s="3" t="n">
        <v>4363</v>
      </c>
      <c r="F1512" s="4" t="n">
        <v>274.23</v>
      </c>
      <c r="G1512" s="3" t="s">
        <v>46</v>
      </c>
      <c r="H1512" s="4" t="n">
        <f aca="false">ROUND(E1512*F1512,2)</f>
        <v>1196465.49</v>
      </c>
    </row>
    <row r="1513" customFormat="false" ht="15" hidden="false" customHeight="false" outlineLevel="0" collapsed="false">
      <c r="A1513" s="3" t="n">
        <v>1512</v>
      </c>
      <c r="B1513" s="3" t="n">
        <v>8</v>
      </c>
      <c r="C1513" s="3" t="s">
        <v>105</v>
      </c>
      <c r="D1513" s="3" t="s">
        <v>562</v>
      </c>
      <c r="E1513" s="3" t="n">
        <v>4405</v>
      </c>
      <c r="F1513" s="4" t="n">
        <v>58.81</v>
      </c>
      <c r="G1513" s="3" t="s">
        <v>8</v>
      </c>
      <c r="H1513" s="4" t="n">
        <f aca="false">ROUND(E1513*F1513,2)</f>
        <v>259058.05</v>
      </c>
    </row>
    <row r="1514" customFormat="false" ht="15" hidden="false" customHeight="false" outlineLevel="0" collapsed="false">
      <c r="A1514" s="3" t="n">
        <v>1513</v>
      </c>
      <c r="B1514" s="3" t="n">
        <v>10</v>
      </c>
      <c r="C1514" s="3" t="s">
        <v>105</v>
      </c>
      <c r="D1514" s="3" t="s">
        <v>562</v>
      </c>
      <c r="E1514" s="3" t="n">
        <v>475</v>
      </c>
      <c r="F1514" s="4" t="n">
        <v>49.56</v>
      </c>
      <c r="G1514" s="3" t="s">
        <v>8</v>
      </c>
      <c r="H1514" s="4" t="n">
        <f aca="false">ROUND(E1514*F1514,2)</f>
        <v>23541</v>
      </c>
    </row>
    <row r="1515" customFormat="false" ht="15" hidden="false" customHeight="false" outlineLevel="0" collapsed="false">
      <c r="A1515" s="3" t="n">
        <v>1514</v>
      </c>
      <c r="B1515" s="3" t="n">
        <v>12</v>
      </c>
      <c r="C1515" s="3" t="s">
        <v>105</v>
      </c>
      <c r="D1515" s="3" t="s">
        <v>563</v>
      </c>
      <c r="E1515" s="3" t="n">
        <v>2056</v>
      </c>
      <c r="F1515" s="4" t="n">
        <v>224.68</v>
      </c>
      <c r="G1515" s="3" t="s">
        <v>38</v>
      </c>
      <c r="H1515" s="4" t="n">
        <f aca="false">ROUND(E1515*F1515,2)</f>
        <v>461942.08</v>
      </c>
    </row>
    <row r="1516" customFormat="false" ht="15" hidden="false" customHeight="false" outlineLevel="0" collapsed="false">
      <c r="A1516" s="3" t="n">
        <v>1515</v>
      </c>
      <c r="B1516" s="3" t="n">
        <v>8</v>
      </c>
      <c r="C1516" s="3" t="s">
        <v>105</v>
      </c>
      <c r="D1516" s="3" t="s">
        <v>563</v>
      </c>
      <c r="E1516" s="3" t="n">
        <v>669</v>
      </c>
      <c r="F1516" s="4" t="n">
        <v>58.77</v>
      </c>
      <c r="G1516" s="3" t="s">
        <v>8</v>
      </c>
      <c r="H1516" s="4" t="n">
        <f aca="false">ROUND(E1516*F1516,2)</f>
        <v>39317.13</v>
      </c>
    </row>
    <row r="1517" customFormat="false" ht="15" hidden="false" customHeight="false" outlineLevel="0" collapsed="false">
      <c r="A1517" s="3" t="n">
        <v>1516</v>
      </c>
      <c r="B1517" s="3" t="n">
        <v>14</v>
      </c>
      <c r="C1517" s="3" t="s">
        <v>105</v>
      </c>
      <c r="D1517" s="3" t="s">
        <v>563</v>
      </c>
      <c r="E1517" s="3" t="n">
        <v>1112</v>
      </c>
      <c r="F1517" s="4" t="n">
        <v>92.34</v>
      </c>
      <c r="G1517" s="3" t="s">
        <v>41</v>
      </c>
      <c r="H1517" s="4" t="n">
        <f aca="false">ROUND(E1517*F1517,2)</f>
        <v>102682.08</v>
      </c>
    </row>
    <row r="1518" customFormat="false" ht="15" hidden="false" customHeight="false" outlineLevel="0" collapsed="false">
      <c r="A1518" s="3" t="n">
        <v>1517</v>
      </c>
      <c r="B1518" s="3" t="n">
        <v>3</v>
      </c>
      <c r="C1518" s="3" t="s">
        <v>105</v>
      </c>
      <c r="D1518" s="3" t="s">
        <v>562</v>
      </c>
      <c r="E1518" s="3" t="n">
        <v>1605</v>
      </c>
      <c r="F1518" s="4" t="n">
        <v>108.98</v>
      </c>
      <c r="G1518" s="3" t="s">
        <v>8</v>
      </c>
      <c r="H1518" s="4" t="n">
        <f aca="false">ROUND(E1518*F1518,2)</f>
        <v>174912.9</v>
      </c>
    </row>
    <row r="1519" customFormat="false" ht="15" hidden="false" customHeight="false" outlineLevel="0" collapsed="false">
      <c r="A1519" s="3" t="n">
        <v>1518</v>
      </c>
      <c r="B1519" s="3" t="n">
        <v>13</v>
      </c>
      <c r="C1519" s="3" t="s">
        <v>105</v>
      </c>
      <c r="D1519" s="3" t="s">
        <v>563</v>
      </c>
      <c r="E1519" s="3" t="n">
        <v>2830</v>
      </c>
      <c r="F1519" s="4" t="n">
        <v>52.28</v>
      </c>
      <c r="G1519" s="3" t="s">
        <v>41</v>
      </c>
      <c r="H1519" s="4" t="n">
        <f aca="false">ROUND(E1519*F1519,2)</f>
        <v>147952.4</v>
      </c>
    </row>
    <row r="1520" customFormat="false" ht="15" hidden="false" customHeight="false" outlineLevel="0" collapsed="false">
      <c r="A1520" s="3" t="n">
        <v>1519</v>
      </c>
      <c r="B1520" s="3" t="n">
        <v>4</v>
      </c>
      <c r="C1520" s="3" t="s">
        <v>105</v>
      </c>
      <c r="D1520" s="3" t="s">
        <v>563</v>
      </c>
      <c r="E1520" s="3" t="n">
        <v>4558</v>
      </c>
      <c r="F1520" s="4" t="n">
        <v>105.79</v>
      </c>
      <c r="G1520" s="3" t="s">
        <v>8</v>
      </c>
      <c r="H1520" s="4" t="n">
        <f aca="false">ROUND(E1520*F1520,2)</f>
        <v>482190.82</v>
      </c>
    </row>
    <row r="1521" customFormat="false" ht="15" hidden="false" customHeight="false" outlineLevel="0" collapsed="false">
      <c r="A1521" s="3" t="n">
        <v>1520</v>
      </c>
      <c r="B1521" s="3" t="n">
        <v>13</v>
      </c>
      <c r="C1521" s="3" t="s">
        <v>105</v>
      </c>
      <c r="D1521" s="3" t="s">
        <v>562</v>
      </c>
      <c r="E1521" s="3" t="n">
        <v>4116</v>
      </c>
      <c r="F1521" s="4" t="n">
        <v>52.4</v>
      </c>
      <c r="G1521" s="3" t="s">
        <v>41</v>
      </c>
      <c r="H1521" s="4" t="n">
        <f aca="false">ROUND(E1521*F1521,2)</f>
        <v>215678.4</v>
      </c>
    </row>
    <row r="1522" customFormat="false" ht="15" hidden="false" customHeight="false" outlineLevel="0" collapsed="false">
      <c r="A1522" s="3" t="n">
        <v>1521</v>
      </c>
      <c r="B1522" s="3" t="n">
        <v>7</v>
      </c>
      <c r="C1522" s="3" t="s">
        <v>105</v>
      </c>
      <c r="D1522" s="3" t="s">
        <v>563</v>
      </c>
      <c r="E1522" s="3" t="n">
        <v>3690</v>
      </c>
      <c r="F1522" s="4" t="n">
        <v>400.11</v>
      </c>
      <c r="G1522" s="3" t="s">
        <v>8</v>
      </c>
      <c r="H1522" s="4" t="n">
        <f aca="false">ROUND(E1522*F1522,2)</f>
        <v>1476405.9</v>
      </c>
    </row>
    <row r="1523" customFormat="false" ht="15" hidden="false" customHeight="false" outlineLevel="0" collapsed="false">
      <c r="A1523" s="3" t="n">
        <v>1522</v>
      </c>
      <c r="B1523" s="3" t="n">
        <v>6</v>
      </c>
      <c r="C1523" s="3" t="s">
        <v>105</v>
      </c>
      <c r="D1523" s="3" t="s">
        <v>563</v>
      </c>
      <c r="E1523" s="3" t="n">
        <v>1146</v>
      </c>
      <c r="F1523" s="4" t="n">
        <v>253.4</v>
      </c>
      <c r="G1523" s="3" t="s">
        <v>8</v>
      </c>
      <c r="H1523" s="4" t="n">
        <f aca="false">ROUND(E1523*F1523,2)</f>
        <v>290396.4</v>
      </c>
    </row>
    <row r="1524" customFormat="false" ht="15" hidden="false" customHeight="false" outlineLevel="0" collapsed="false">
      <c r="A1524" s="3" t="n">
        <v>1523</v>
      </c>
      <c r="B1524" s="3" t="n">
        <v>7</v>
      </c>
      <c r="C1524" s="3" t="s">
        <v>105</v>
      </c>
      <c r="D1524" s="3" t="s">
        <v>563</v>
      </c>
      <c r="E1524" s="3" t="n">
        <v>3157</v>
      </c>
      <c r="F1524" s="4" t="n">
        <v>401.36</v>
      </c>
      <c r="G1524" s="3" t="s">
        <v>8</v>
      </c>
      <c r="H1524" s="4" t="n">
        <f aca="false">ROUND(E1524*F1524,2)</f>
        <v>1267093.52</v>
      </c>
    </row>
    <row r="1525" customFormat="false" ht="15" hidden="false" customHeight="false" outlineLevel="0" collapsed="false">
      <c r="A1525" s="3" t="n">
        <v>1524</v>
      </c>
      <c r="B1525" s="3" t="n">
        <v>6</v>
      </c>
      <c r="C1525" s="3" t="s">
        <v>105</v>
      </c>
      <c r="D1525" s="3" t="s">
        <v>562</v>
      </c>
      <c r="E1525" s="3" t="n">
        <v>3501</v>
      </c>
      <c r="F1525" s="4" t="n">
        <v>254.06</v>
      </c>
      <c r="G1525" s="3" t="s">
        <v>8</v>
      </c>
      <c r="H1525" s="4" t="n">
        <f aca="false">ROUND(E1525*F1525,2)</f>
        <v>889464.06</v>
      </c>
    </row>
    <row r="1526" customFormat="false" ht="15" hidden="false" customHeight="false" outlineLevel="0" collapsed="false">
      <c r="A1526" s="3" t="n">
        <v>1525</v>
      </c>
      <c r="B1526" s="3" t="n">
        <v>9</v>
      </c>
      <c r="C1526" s="3" t="s">
        <v>106</v>
      </c>
      <c r="D1526" s="3" t="s">
        <v>563</v>
      </c>
      <c r="E1526" s="3" t="n">
        <v>4311</v>
      </c>
      <c r="F1526" s="4" t="n">
        <v>237.39</v>
      </c>
      <c r="G1526" s="3" t="s">
        <v>8</v>
      </c>
      <c r="H1526" s="4" t="n">
        <f aca="false">ROUND(E1526*F1526,2)</f>
        <v>1023388.29</v>
      </c>
    </row>
    <row r="1527" customFormat="false" ht="15" hidden="false" customHeight="false" outlineLevel="0" collapsed="false">
      <c r="A1527" s="3" t="n">
        <v>1526</v>
      </c>
      <c r="B1527" s="3" t="n">
        <v>7</v>
      </c>
      <c r="C1527" s="3" t="s">
        <v>106</v>
      </c>
      <c r="D1527" s="3" t="s">
        <v>563</v>
      </c>
      <c r="E1527" s="3" t="n">
        <v>4189</v>
      </c>
      <c r="F1527" s="4" t="n">
        <v>393.8</v>
      </c>
      <c r="G1527" s="3" t="s">
        <v>8</v>
      </c>
      <c r="H1527" s="4" t="n">
        <f aca="false">ROUND(E1527*F1527,2)</f>
        <v>1649628.2</v>
      </c>
    </row>
    <row r="1528" customFormat="false" ht="15" hidden="false" customHeight="false" outlineLevel="0" collapsed="false">
      <c r="A1528" s="3" t="n">
        <v>1527</v>
      </c>
      <c r="B1528" s="3" t="n">
        <v>4</v>
      </c>
      <c r="C1528" s="3" t="s">
        <v>106</v>
      </c>
      <c r="D1528" s="3" t="s">
        <v>562</v>
      </c>
      <c r="E1528" s="3" t="n">
        <v>430</v>
      </c>
      <c r="F1528" s="4" t="n">
        <v>107.96</v>
      </c>
      <c r="G1528" s="3" t="s">
        <v>8</v>
      </c>
      <c r="H1528" s="4" t="n">
        <f aca="false">ROUND(E1528*F1528,2)</f>
        <v>46422.8</v>
      </c>
    </row>
    <row r="1529" customFormat="false" ht="15" hidden="false" customHeight="false" outlineLevel="0" collapsed="false">
      <c r="A1529" s="3" t="n">
        <v>1528</v>
      </c>
      <c r="B1529" s="3" t="n">
        <v>6</v>
      </c>
      <c r="C1529" s="3" t="s">
        <v>106</v>
      </c>
      <c r="D1529" s="3" t="s">
        <v>563</v>
      </c>
      <c r="E1529" s="3" t="n">
        <v>2149</v>
      </c>
      <c r="F1529" s="4" t="n">
        <v>257.34</v>
      </c>
      <c r="G1529" s="3" t="s">
        <v>8</v>
      </c>
      <c r="H1529" s="4" t="n">
        <f aca="false">ROUND(E1529*F1529,2)</f>
        <v>553023.66</v>
      </c>
    </row>
    <row r="1530" customFormat="false" ht="15" hidden="false" customHeight="false" outlineLevel="0" collapsed="false">
      <c r="A1530" s="3" t="n">
        <v>1529</v>
      </c>
      <c r="B1530" s="3" t="n">
        <v>5</v>
      </c>
      <c r="C1530" s="3" t="s">
        <v>106</v>
      </c>
      <c r="D1530" s="3" t="s">
        <v>563</v>
      </c>
      <c r="E1530" s="3" t="n">
        <v>2052</v>
      </c>
      <c r="F1530" s="4" t="n">
        <v>355.44</v>
      </c>
      <c r="G1530" s="3" t="s">
        <v>8</v>
      </c>
      <c r="H1530" s="4" t="n">
        <f aca="false">ROUND(E1530*F1530,2)</f>
        <v>729362.88</v>
      </c>
    </row>
    <row r="1531" customFormat="false" ht="15" hidden="false" customHeight="false" outlineLevel="0" collapsed="false">
      <c r="A1531" s="3" t="n">
        <v>1530</v>
      </c>
      <c r="B1531" s="3" t="n">
        <v>8</v>
      </c>
      <c r="C1531" s="3" t="s">
        <v>106</v>
      </c>
      <c r="D1531" s="3" t="s">
        <v>563</v>
      </c>
      <c r="E1531" s="3" t="n">
        <v>1126</v>
      </c>
      <c r="F1531" s="4" t="n">
        <v>58.87</v>
      </c>
      <c r="G1531" s="3" t="s">
        <v>8</v>
      </c>
      <c r="H1531" s="4" t="n">
        <f aca="false">ROUND(E1531*F1531,2)</f>
        <v>66287.62</v>
      </c>
    </row>
    <row r="1532" customFormat="false" ht="15" hidden="false" customHeight="false" outlineLevel="0" collapsed="false">
      <c r="A1532" s="3" t="n">
        <v>1531</v>
      </c>
      <c r="B1532" s="3" t="n">
        <v>11</v>
      </c>
      <c r="C1532" s="3" t="s">
        <v>106</v>
      </c>
      <c r="D1532" s="3" t="s">
        <v>563</v>
      </c>
      <c r="E1532" s="3" t="n">
        <v>2367</v>
      </c>
      <c r="F1532" s="4" t="n">
        <v>131.54</v>
      </c>
      <c r="G1532" s="3" t="s">
        <v>34</v>
      </c>
      <c r="H1532" s="4" t="n">
        <f aca="false">ROUND(E1532*F1532,2)</f>
        <v>311355.18</v>
      </c>
    </row>
    <row r="1533" customFormat="false" ht="15" hidden="false" customHeight="false" outlineLevel="0" collapsed="false">
      <c r="A1533" s="3" t="n">
        <v>1532</v>
      </c>
      <c r="B1533" s="3" t="n">
        <v>5</v>
      </c>
      <c r="C1533" s="3" t="s">
        <v>106</v>
      </c>
      <c r="D1533" s="3" t="s">
        <v>562</v>
      </c>
      <c r="E1533" s="3" t="n">
        <v>2560</v>
      </c>
      <c r="F1533" s="4" t="n">
        <v>355.73</v>
      </c>
      <c r="G1533" s="3" t="s">
        <v>8</v>
      </c>
      <c r="H1533" s="4" t="n">
        <f aca="false">ROUND(E1533*F1533,2)</f>
        <v>910668.8</v>
      </c>
    </row>
    <row r="1534" customFormat="false" ht="15" hidden="false" customHeight="false" outlineLevel="0" collapsed="false">
      <c r="A1534" s="3" t="n">
        <v>1533</v>
      </c>
      <c r="B1534" s="3" t="n">
        <v>6</v>
      </c>
      <c r="C1534" s="3" t="s">
        <v>106</v>
      </c>
      <c r="D1534" s="3" t="s">
        <v>563</v>
      </c>
      <c r="E1534" s="3" t="n">
        <v>1746</v>
      </c>
      <c r="F1534" s="4" t="n">
        <v>257.9</v>
      </c>
      <c r="G1534" s="3" t="s">
        <v>8</v>
      </c>
      <c r="H1534" s="4" t="n">
        <f aca="false">ROUND(E1534*F1534,2)</f>
        <v>450293.4</v>
      </c>
    </row>
    <row r="1535" customFormat="false" ht="15" hidden="false" customHeight="false" outlineLevel="0" collapsed="false">
      <c r="A1535" s="3" t="n">
        <v>1534</v>
      </c>
      <c r="B1535" s="3" t="n">
        <v>8</v>
      </c>
      <c r="C1535" s="3" t="s">
        <v>106</v>
      </c>
      <c r="D1535" s="3" t="s">
        <v>562</v>
      </c>
      <c r="E1535" s="3" t="n">
        <v>3511</v>
      </c>
      <c r="F1535" s="4" t="n">
        <v>58.88</v>
      </c>
      <c r="G1535" s="3" t="s">
        <v>8</v>
      </c>
      <c r="H1535" s="4" t="n">
        <f aca="false">ROUND(E1535*F1535,2)</f>
        <v>206727.68</v>
      </c>
    </row>
    <row r="1536" customFormat="false" ht="15" hidden="false" customHeight="false" outlineLevel="0" collapsed="false">
      <c r="A1536" s="3" t="n">
        <v>1535</v>
      </c>
      <c r="B1536" s="3" t="n">
        <v>6</v>
      </c>
      <c r="C1536" s="3" t="s">
        <v>106</v>
      </c>
      <c r="D1536" s="3" t="s">
        <v>562</v>
      </c>
      <c r="E1536" s="3" t="n">
        <v>547</v>
      </c>
      <c r="F1536" s="4" t="n">
        <v>257.52</v>
      </c>
      <c r="G1536" s="3" t="s">
        <v>8</v>
      </c>
      <c r="H1536" s="4" t="n">
        <f aca="false">ROUND(E1536*F1536,2)</f>
        <v>140863.44</v>
      </c>
    </row>
    <row r="1537" customFormat="false" ht="15" hidden="false" customHeight="false" outlineLevel="0" collapsed="false">
      <c r="A1537" s="3" t="n">
        <v>1536</v>
      </c>
      <c r="B1537" s="3" t="n">
        <v>10</v>
      </c>
      <c r="C1537" s="3" t="s">
        <v>106</v>
      </c>
      <c r="D1537" s="3" t="s">
        <v>563</v>
      </c>
      <c r="E1537" s="3" t="n">
        <v>998</v>
      </c>
      <c r="F1537" s="4" t="n">
        <v>48.77</v>
      </c>
      <c r="G1537" s="3" t="s">
        <v>8</v>
      </c>
      <c r="H1537" s="4" t="n">
        <f aca="false">ROUND(E1537*F1537,2)</f>
        <v>48672.46</v>
      </c>
    </row>
    <row r="1538" customFormat="false" ht="15" hidden="false" customHeight="false" outlineLevel="0" collapsed="false">
      <c r="A1538" s="3" t="n">
        <v>1537</v>
      </c>
      <c r="B1538" s="3" t="n">
        <v>11</v>
      </c>
      <c r="C1538" s="3" t="s">
        <v>106</v>
      </c>
      <c r="D1538" s="3" t="s">
        <v>563</v>
      </c>
      <c r="E1538" s="3" t="n">
        <v>2991</v>
      </c>
      <c r="F1538" s="4" t="n">
        <v>131.7</v>
      </c>
      <c r="G1538" s="3" t="s">
        <v>34</v>
      </c>
      <c r="H1538" s="4" t="n">
        <f aca="false">ROUND(E1538*F1538,2)</f>
        <v>393914.7</v>
      </c>
    </row>
    <row r="1539" customFormat="false" ht="15" hidden="false" customHeight="false" outlineLevel="0" collapsed="false">
      <c r="A1539" s="3" t="n">
        <v>1538</v>
      </c>
      <c r="B1539" s="3" t="n">
        <v>6</v>
      </c>
      <c r="C1539" s="3" t="s">
        <v>106</v>
      </c>
      <c r="D1539" s="3" t="s">
        <v>563</v>
      </c>
      <c r="E1539" s="3" t="n">
        <v>4629</v>
      </c>
      <c r="F1539" s="4" t="n">
        <v>257.15</v>
      </c>
      <c r="G1539" s="3" t="s">
        <v>8</v>
      </c>
      <c r="H1539" s="4" t="n">
        <f aca="false">ROUND(E1539*F1539,2)</f>
        <v>1190347.35</v>
      </c>
    </row>
    <row r="1540" customFormat="false" ht="15" hidden="false" customHeight="false" outlineLevel="0" collapsed="false">
      <c r="A1540" s="3" t="n">
        <v>1539</v>
      </c>
      <c r="B1540" s="3" t="n">
        <v>3</v>
      </c>
      <c r="C1540" s="3" t="s">
        <v>106</v>
      </c>
      <c r="D1540" s="3" t="s">
        <v>562</v>
      </c>
      <c r="E1540" s="3" t="n">
        <v>1574</v>
      </c>
      <c r="F1540" s="4" t="n">
        <v>112.19</v>
      </c>
      <c r="G1540" s="3" t="s">
        <v>8</v>
      </c>
      <c r="H1540" s="4" t="n">
        <f aca="false">ROUND(E1540*F1540,2)</f>
        <v>176587.06</v>
      </c>
    </row>
    <row r="1541" customFormat="false" ht="15" hidden="false" customHeight="false" outlineLevel="0" collapsed="false">
      <c r="A1541" s="3" t="n">
        <v>1540</v>
      </c>
      <c r="B1541" s="3" t="n">
        <v>15</v>
      </c>
      <c r="C1541" s="3" t="s">
        <v>106</v>
      </c>
      <c r="D1541" s="3" t="s">
        <v>562</v>
      </c>
      <c r="E1541" s="3" t="n">
        <v>2375</v>
      </c>
      <c r="F1541" s="4" t="n">
        <v>274.05</v>
      </c>
      <c r="G1541" s="3" t="s">
        <v>46</v>
      </c>
      <c r="H1541" s="4" t="n">
        <f aca="false">ROUND(E1541*F1541,2)</f>
        <v>650868.75</v>
      </c>
    </row>
    <row r="1542" customFormat="false" ht="15" hidden="false" customHeight="false" outlineLevel="0" collapsed="false">
      <c r="A1542" s="3" t="n">
        <v>1541</v>
      </c>
      <c r="B1542" s="3" t="n">
        <v>11</v>
      </c>
      <c r="C1542" s="3" t="s">
        <v>106</v>
      </c>
      <c r="D1542" s="3" t="s">
        <v>563</v>
      </c>
      <c r="E1542" s="3" t="n">
        <v>3794</v>
      </c>
      <c r="F1542" s="4" t="n">
        <v>131.75</v>
      </c>
      <c r="G1542" s="3" t="s">
        <v>34</v>
      </c>
      <c r="H1542" s="4" t="n">
        <f aca="false">ROUND(E1542*F1542,2)</f>
        <v>499859.5</v>
      </c>
    </row>
    <row r="1543" customFormat="false" ht="15" hidden="false" customHeight="false" outlineLevel="0" collapsed="false">
      <c r="A1543" s="3" t="n">
        <v>1542</v>
      </c>
      <c r="B1543" s="3" t="n">
        <v>2</v>
      </c>
      <c r="C1543" s="3" t="s">
        <v>106</v>
      </c>
      <c r="D1543" s="3" t="s">
        <v>562</v>
      </c>
      <c r="E1543" s="3" t="n">
        <v>894</v>
      </c>
      <c r="F1543" s="4" t="n">
        <v>60.43</v>
      </c>
      <c r="G1543" s="3" t="s">
        <v>8</v>
      </c>
      <c r="H1543" s="4" t="n">
        <f aca="false">ROUND(E1543*F1543,2)</f>
        <v>54024.42</v>
      </c>
    </row>
    <row r="1544" customFormat="false" ht="15" hidden="false" customHeight="false" outlineLevel="0" collapsed="false">
      <c r="A1544" s="3" t="n">
        <v>1543</v>
      </c>
      <c r="B1544" s="3" t="n">
        <v>7</v>
      </c>
      <c r="C1544" s="3" t="s">
        <v>106</v>
      </c>
      <c r="D1544" s="3" t="s">
        <v>563</v>
      </c>
      <c r="E1544" s="3" t="n">
        <v>3784</v>
      </c>
      <c r="F1544" s="4" t="n">
        <v>393.37</v>
      </c>
      <c r="G1544" s="3" t="s">
        <v>8</v>
      </c>
      <c r="H1544" s="4" t="n">
        <f aca="false">ROUND(E1544*F1544,2)</f>
        <v>1488512.08</v>
      </c>
    </row>
    <row r="1545" customFormat="false" ht="15" hidden="false" customHeight="false" outlineLevel="0" collapsed="false">
      <c r="A1545" s="3" t="n">
        <v>1544</v>
      </c>
      <c r="B1545" s="3" t="n">
        <v>14</v>
      </c>
      <c r="C1545" s="3" t="s">
        <v>106</v>
      </c>
      <c r="D1545" s="3" t="s">
        <v>562</v>
      </c>
      <c r="E1545" s="3" t="n">
        <v>3114</v>
      </c>
      <c r="F1545" s="4" t="n">
        <v>90.21</v>
      </c>
      <c r="G1545" s="3" t="s">
        <v>41</v>
      </c>
      <c r="H1545" s="4" t="n">
        <f aca="false">ROUND(E1545*F1545,2)</f>
        <v>280913.94</v>
      </c>
    </row>
    <row r="1546" customFormat="false" ht="15" hidden="false" customHeight="false" outlineLevel="0" collapsed="false">
      <c r="A1546" s="3" t="n">
        <v>1545</v>
      </c>
      <c r="B1546" s="3" t="n">
        <v>5</v>
      </c>
      <c r="C1546" s="3" t="s">
        <v>106</v>
      </c>
      <c r="D1546" s="3" t="s">
        <v>562</v>
      </c>
      <c r="E1546" s="3" t="n">
        <v>4868</v>
      </c>
      <c r="F1546" s="4" t="n">
        <v>356.04</v>
      </c>
      <c r="G1546" s="3" t="s">
        <v>8</v>
      </c>
      <c r="H1546" s="4" t="n">
        <f aca="false">ROUND(E1546*F1546,2)</f>
        <v>1733202.72</v>
      </c>
    </row>
    <row r="1547" customFormat="false" ht="15" hidden="false" customHeight="false" outlineLevel="0" collapsed="false">
      <c r="A1547" s="3" t="n">
        <v>1546</v>
      </c>
      <c r="B1547" s="3" t="n">
        <v>10</v>
      </c>
      <c r="C1547" s="3" t="s">
        <v>106</v>
      </c>
      <c r="D1547" s="3" t="s">
        <v>562</v>
      </c>
      <c r="E1547" s="3" t="n">
        <v>3602</v>
      </c>
      <c r="F1547" s="4" t="n">
        <v>48.74</v>
      </c>
      <c r="G1547" s="3" t="s">
        <v>8</v>
      </c>
      <c r="H1547" s="4" t="n">
        <f aca="false">ROUND(E1547*F1547,2)</f>
        <v>175561.48</v>
      </c>
    </row>
    <row r="1548" customFormat="false" ht="15" hidden="false" customHeight="false" outlineLevel="0" collapsed="false">
      <c r="A1548" s="3" t="n">
        <v>1547</v>
      </c>
      <c r="B1548" s="3" t="n">
        <v>5</v>
      </c>
      <c r="C1548" s="3" t="s">
        <v>106</v>
      </c>
      <c r="D1548" s="3" t="s">
        <v>562</v>
      </c>
      <c r="E1548" s="3" t="n">
        <v>3414</v>
      </c>
      <c r="F1548" s="4" t="n">
        <v>356.16</v>
      </c>
      <c r="G1548" s="3" t="s">
        <v>8</v>
      </c>
      <c r="H1548" s="4" t="n">
        <f aca="false">ROUND(E1548*F1548,2)</f>
        <v>1215930.24</v>
      </c>
    </row>
    <row r="1549" customFormat="false" ht="15" hidden="false" customHeight="false" outlineLevel="0" collapsed="false">
      <c r="A1549" s="3" t="n">
        <v>1548</v>
      </c>
      <c r="B1549" s="3" t="n">
        <v>5</v>
      </c>
      <c r="C1549" s="3" t="s">
        <v>106</v>
      </c>
      <c r="D1549" s="3" t="s">
        <v>563</v>
      </c>
      <c r="E1549" s="3" t="n">
        <v>2081</v>
      </c>
      <c r="F1549" s="4" t="n">
        <v>357.07</v>
      </c>
      <c r="G1549" s="3" t="s">
        <v>8</v>
      </c>
      <c r="H1549" s="4" t="n">
        <f aca="false">ROUND(E1549*F1549,2)</f>
        <v>743062.67</v>
      </c>
    </row>
    <row r="1550" customFormat="false" ht="15" hidden="false" customHeight="false" outlineLevel="0" collapsed="false">
      <c r="A1550" s="3" t="n">
        <v>1549</v>
      </c>
      <c r="B1550" s="3" t="n">
        <v>4</v>
      </c>
      <c r="C1550" s="3" t="s">
        <v>106</v>
      </c>
      <c r="D1550" s="3" t="s">
        <v>563</v>
      </c>
      <c r="E1550" s="3" t="n">
        <v>3941</v>
      </c>
      <c r="F1550" s="4" t="n">
        <v>108.18</v>
      </c>
      <c r="G1550" s="3" t="s">
        <v>8</v>
      </c>
      <c r="H1550" s="4" t="n">
        <f aca="false">ROUND(E1550*F1550,2)</f>
        <v>426337.38</v>
      </c>
    </row>
    <row r="1551" customFormat="false" ht="15" hidden="false" customHeight="false" outlineLevel="0" collapsed="false">
      <c r="A1551" s="3" t="n">
        <v>1550</v>
      </c>
      <c r="B1551" s="3" t="n">
        <v>9</v>
      </c>
      <c r="C1551" s="3" t="s">
        <v>106</v>
      </c>
      <c r="D1551" s="3" t="s">
        <v>562</v>
      </c>
      <c r="E1551" s="3" t="n">
        <v>4152</v>
      </c>
      <c r="F1551" s="4" t="n">
        <v>237.74</v>
      </c>
      <c r="G1551" s="3" t="s">
        <v>8</v>
      </c>
      <c r="H1551" s="4" t="n">
        <f aca="false">ROUND(E1551*F1551,2)</f>
        <v>987096.48</v>
      </c>
    </row>
    <row r="1552" customFormat="false" ht="15" hidden="false" customHeight="false" outlineLevel="0" collapsed="false">
      <c r="A1552" s="3" t="n">
        <v>1551</v>
      </c>
      <c r="B1552" s="3" t="n">
        <v>7</v>
      </c>
      <c r="C1552" s="3" t="s">
        <v>106</v>
      </c>
      <c r="D1552" s="3" t="s">
        <v>562</v>
      </c>
      <c r="E1552" s="3" t="n">
        <v>4322</v>
      </c>
      <c r="F1552" s="4" t="n">
        <v>394.25</v>
      </c>
      <c r="G1552" s="3" t="s">
        <v>8</v>
      </c>
      <c r="H1552" s="4" t="n">
        <f aca="false">ROUND(E1552*F1552,2)</f>
        <v>1703948.5</v>
      </c>
    </row>
    <row r="1553" customFormat="false" ht="15" hidden="false" customHeight="false" outlineLevel="0" collapsed="false">
      <c r="A1553" s="3" t="n">
        <v>1552</v>
      </c>
      <c r="B1553" s="3" t="n">
        <v>13</v>
      </c>
      <c r="C1553" s="3" t="s">
        <v>106</v>
      </c>
      <c r="D1553" s="3" t="s">
        <v>563</v>
      </c>
      <c r="E1553" s="3" t="n">
        <v>3148</v>
      </c>
      <c r="F1553" s="4" t="n">
        <v>52.55</v>
      </c>
      <c r="G1553" s="3" t="s">
        <v>41</v>
      </c>
      <c r="H1553" s="4" t="n">
        <f aca="false">ROUND(E1553*F1553,2)</f>
        <v>165427.4</v>
      </c>
    </row>
    <row r="1554" customFormat="false" ht="15" hidden="false" customHeight="false" outlineLevel="0" collapsed="false">
      <c r="A1554" s="3" t="n">
        <v>1553</v>
      </c>
      <c r="B1554" s="3" t="n">
        <v>9</v>
      </c>
      <c r="C1554" s="3" t="s">
        <v>107</v>
      </c>
      <c r="D1554" s="3" t="s">
        <v>562</v>
      </c>
      <c r="E1554" s="3" t="n">
        <v>4430</v>
      </c>
      <c r="F1554" s="4" t="n">
        <v>241.28</v>
      </c>
      <c r="G1554" s="3" t="s">
        <v>8</v>
      </c>
      <c r="H1554" s="4" t="n">
        <f aca="false">ROUND(E1554*F1554,2)</f>
        <v>1068870.4</v>
      </c>
    </row>
    <row r="1555" customFormat="false" ht="15" hidden="false" customHeight="false" outlineLevel="0" collapsed="false">
      <c r="A1555" s="3" t="n">
        <v>1554</v>
      </c>
      <c r="B1555" s="3" t="n">
        <v>2</v>
      </c>
      <c r="C1555" s="3" t="s">
        <v>107</v>
      </c>
      <c r="D1555" s="3" t="s">
        <v>563</v>
      </c>
      <c r="E1555" s="3" t="n">
        <v>2615</v>
      </c>
      <c r="F1555" s="4" t="n">
        <v>62.25</v>
      </c>
      <c r="G1555" s="3" t="s">
        <v>8</v>
      </c>
      <c r="H1555" s="4" t="n">
        <f aca="false">ROUND(E1555*F1555,2)</f>
        <v>162783.75</v>
      </c>
    </row>
    <row r="1556" customFormat="false" ht="15" hidden="false" customHeight="false" outlineLevel="0" collapsed="false">
      <c r="A1556" s="3" t="n">
        <v>1555</v>
      </c>
      <c r="B1556" s="3" t="n">
        <v>2</v>
      </c>
      <c r="C1556" s="3" t="s">
        <v>107</v>
      </c>
      <c r="D1556" s="3" t="s">
        <v>563</v>
      </c>
      <c r="E1556" s="3" t="n">
        <v>4633</v>
      </c>
      <c r="F1556" s="4" t="n">
        <v>62.47</v>
      </c>
      <c r="G1556" s="3" t="s">
        <v>8</v>
      </c>
      <c r="H1556" s="4" t="n">
        <f aca="false">ROUND(E1556*F1556,2)</f>
        <v>289423.51</v>
      </c>
    </row>
    <row r="1557" customFormat="false" ht="15" hidden="false" customHeight="false" outlineLevel="0" collapsed="false">
      <c r="A1557" s="3" t="n">
        <v>1556</v>
      </c>
      <c r="B1557" s="3" t="n">
        <v>11</v>
      </c>
      <c r="C1557" s="3" t="s">
        <v>107</v>
      </c>
      <c r="D1557" s="3" t="s">
        <v>562</v>
      </c>
      <c r="E1557" s="3" t="n">
        <v>2641</v>
      </c>
      <c r="F1557" s="4" t="n">
        <v>132.93</v>
      </c>
      <c r="G1557" s="3" t="s">
        <v>34</v>
      </c>
      <c r="H1557" s="4" t="n">
        <f aca="false">ROUND(E1557*F1557,2)</f>
        <v>351068.13</v>
      </c>
    </row>
    <row r="1558" customFormat="false" ht="15" hidden="false" customHeight="false" outlineLevel="0" collapsed="false">
      <c r="A1558" s="3" t="n">
        <v>1557</v>
      </c>
      <c r="B1558" s="3" t="n">
        <v>2</v>
      </c>
      <c r="C1558" s="3" t="s">
        <v>107</v>
      </c>
      <c r="D1558" s="3" t="s">
        <v>562</v>
      </c>
      <c r="E1558" s="3" t="n">
        <v>3449</v>
      </c>
      <c r="F1558" s="4" t="n">
        <v>62.2</v>
      </c>
      <c r="G1558" s="3" t="s">
        <v>8</v>
      </c>
      <c r="H1558" s="4" t="n">
        <f aca="false">ROUND(E1558*F1558,2)</f>
        <v>214527.8</v>
      </c>
    </row>
    <row r="1559" customFormat="false" ht="15" hidden="false" customHeight="false" outlineLevel="0" collapsed="false">
      <c r="A1559" s="3" t="n">
        <v>1558</v>
      </c>
      <c r="B1559" s="3" t="n">
        <v>6</v>
      </c>
      <c r="C1559" s="3" t="s">
        <v>107</v>
      </c>
      <c r="D1559" s="3" t="s">
        <v>563</v>
      </c>
      <c r="E1559" s="3" t="n">
        <v>2460</v>
      </c>
      <c r="F1559" s="4" t="n">
        <v>256.15</v>
      </c>
      <c r="G1559" s="3" t="s">
        <v>8</v>
      </c>
      <c r="H1559" s="4" t="n">
        <f aca="false">ROUND(E1559*F1559,2)</f>
        <v>630129</v>
      </c>
    </row>
    <row r="1560" customFormat="false" ht="15" hidden="false" customHeight="false" outlineLevel="0" collapsed="false">
      <c r="A1560" s="3" t="n">
        <v>1559</v>
      </c>
      <c r="B1560" s="3" t="n">
        <v>15</v>
      </c>
      <c r="C1560" s="3" t="s">
        <v>107</v>
      </c>
      <c r="D1560" s="3" t="s">
        <v>563</v>
      </c>
      <c r="E1560" s="3" t="n">
        <v>2762</v>
      </c>
      <c r="F1560" s="4" t="n">
        <v>275.01</v>
      </c>
      <c r="G1560" s="3" t="s">
        <v>46</v>
      </c>
      <c r="H1560" s="4" t="n">
        <f aca="false">ROUND(E1560*F1560,2)</f>
        <v>759577.62</v>
      </c>
    </row>
    <row r="1561" customFormat="false" ht="15" hidden="false" customHeight="false" outlineLevel="0" collapsed="false">
      <c r="A1561" s="3" t="n">
        <v>1560</v>
      </c>
      <c r="B1561" s="3" t="n">
        <v>9</v>
      </c>
      <c r="C1561" s="3" t="s">
        <v>107</v>
      </c>
      <c r="D1561" s="3" t="s">
        <v>563</v>
      </c>
      <c r="E1561" s="3" t="n">
        <v>3478</v>
      </c>
      <c r="F1561" s="4" t="n">
        <v>241.69</v>
      </c>
      <c r="G1561" s="3" t="s">
        <v>8</v>
      </c>
      <c r="H1561" s="4" t="n">
        <f aca="false">ROUND(E1561*F1561,2)</f>
        <v>840597.82</v>
      </c>
    </row>
    <row r="1562" customFormat="false" ht="15" hidden="false" customHeight="false" outlineLevel="0" collapsed="false">
      <c r="A1562" s="3" t="n">
        <v>1561</v>
      </c>
      <c r="B1562" s="3" t="n">
        <v>6</v>
      </c>
      <c r="C1562" s="3" t="s">
        <v>107</v>
      </c>
      <c r="D1562" s="3" t="s">
        <v>562</v>
      </c>
      <c r="E1562" s="3" t="n">
        <v>1407</v>
      </c>
      <c r="F1562" s="4" t="n">
        <v>256.69</v>
      </c>
      <c r="G1562" s="3" t="s">
        <v>8</v>
      </c>
      <c r="H1562" s="4" t="n">
        <f aca="false">ROUND(E1562*F1562,2)</f>
        <v>361162.83</v>
      </c>
    </row>
    <row r="1563" customFormat="false" ht="15" hidden="false" customHeight="false" outlineLevel="0" collapsed="false">
      <c r="A1563" s="3" t="n">
        <v>1562</v>
      </c>
      <c r="B1563" s="3" t="n">
        <v>2</v>
      </c>
      <c r="C1563" s="3" t="s">
        <v>107</v>
      </c>
      <c r="D1563" s="3" t="s">
        <v>562</v>
      </c>
      <c r="E1563" s="3" t="n">
        <v>294</v>
      </c>
      <c r="F1563" s="4" t="n">
        <v>62.38</v>
      </c>
      <c r="G1563" s="3" t="s">
        <v>8</v>
      </c>
      <c r="H1563" s="4" t="n">
        <f aca="false">ROUND(E1563*F1563,2)</f>
        <v>18339.72</v>
      </c>
    </row>
    <row r="1564" customFormat="false" ht="15" hidden="false" customHeight="false" outlineLevel="0" collapsed="false">
      <c r="A1564" s="3" t="n">
        <v>1563</v>
      </c>
      <c r="B1564" s="3" t="n">
        <v>4</v>
      </c>
      <c r="C1564" s="3" t="s">
        <v>107</v>
      </c>
      <c r="D1564" s="3" t="s">
        <v>563</v>
      </c>
      <c r="E1564" s="3" t="n">
        <v>1727</v>
      </c>
      <c r="F1564" s="4" t="n">
        <v>106.83</v>
      </c>
      <c r="G1564" s="3" t="s">
        <v>8</v>
      </c>
      <c r="H1564" s="4" t="n">
        <f aca="false">ROUND(E1564*F1564,2)</f>
        <v>184495.41</v>
      </c>
    </row>
    <row r="1565" customFormat="false" ht="15" hidden="false" customHeight="false" outlineLevel="0" collapsed="false">
      <c r="A1565" s="3" t="n">
        <v>1564</v>
      </c>
      <c r="B1565" s="3" t="n">
        <v>9</v>
      </c>
      <c r="C1565" s="3" t="s">
        <v>107</v>
      </c>
      <c r="D1565" s="3" t="s">
        <v>562</v>
      </c>
      <c r="E1565" s="3" t="n">
        <v>2865</v>
      </c>
      <c r="F1565" s="4" t="n">
        <v>241.7</v>
      </c>
      <c r="G1565" s="3" t="s">
        <v>8</v>
      </c>
      <c r="H1565" s="4" t="n">
        <f aca="false">ROUND(E1565*F1565,2)</f>
        <v>692470.5</v>
      </c>
    </row>
    <row r="1566" customFormat="false" ht="15" hidden="false" customHeight="false" outlineLevel="0" collapsed="false">
      <c r="A1566" s="3" t="n">
        <v>1565</v>
      </c>
      <c r="B1566" s="3" t="n">
        <v>5</v>
      </c>
      <c r="C1566" s="3" t="s">
        <v>107</v>
      </c>
      <c r="D1566" s="3" t="s">
        <v>562</v>
      </c>
      <c r="E1566" s="3" t="n">
        <v>1411</v>
      </c>
      <c r="F1566" s="4" t="n">
        <v>357.26</v>
      </c>
      <c r="G1566" s="3" t="s">
        <v>8</v>
      </c>
      <c r="H1566" s="4" t="n">
        <f aca="false">ROUND(E1566*F1566,2)</f>
        <v>504093.86</v>
      </c>
    </row>
    <row r="1567" customFormat="false" ht="15" hidden="false" customHeight="false" outlineLevel="0" collapsed="false">
      <c r="A1567" s="3" t="n">
        <v>1566</v>
      </c>
      <c r="B1567" s="3" t="n">
        <v>13</v>
      </c>
      <c r="C1567" s="3" t="s">
        <v>107</v>
      </c>
      <c r="D1567" s="3" t="s">
        <v>563</v>
      </c>
      <c r="E1567" s="3" t="n">
        <v>2695</v>
      </c>
      <c r="F1567" s="4" t="n">
        <v>51.49</v>
      </c>
      <c r="G1567" s="3" t="s">
        <v>41</v>
      </c>
      <c r="H1567" s="4" t="n">
        <f aca="false">ROUND(E1567*F1567,2)</f>
        <v>138765.55</v>
      </c>
    </row>
    <row r="1568" customFormat="false" ht="15" hidden="false" customHeight="false" outlineLevel="0" collapsed="false">
      <c r="A1568" s="3" t="n">
        <v>1567</v>
      </c>
      <c r="B1568" s="3" t="n">
        <v>3</v>
      </c>
      <c r="C1568" s="3" t="s">
        <v>107</v>
      </c>
      <c r="D1568" s="3" t="s">
        <v>562</v>
      </c>
      <c r="E1568" s="3" t="n">
        <v>1455</v>
      </c>
      <c r="F1568" s="4" t="n">
        <v>109.13</v>
      </c>
      <c r="G1568" s="3" t="s">
        <v>8</v>
      </c>
      <c r="H1568" s="4" t="n">
        <f aca="false">ROUND(E1568*F1568,2)</f>
        <v>158784.15</v>
      </c>
    </row>
    <row r="1569" customFormat="false" ht="15" hidden="false" customHeight="false" outlineLevel="0" collapsed="false">
      <c r="A1569" s="3" t="n">
        <v>1568</v>
      </c>
      <c r="B1569" s="3" t="n">
        <v>12</v>
      </c>
      <c r="C1569" s="3" t="s">
        <v>107</v>
      </c>
      <c r="D1569" s="3" t="s">
        <v>562</v>
      </c>
      <c r="E1569" s="3" t="n">
        <v>1493</v>
      </c>
      <c r="F1569" s="4" t="n">
        <v>223.84</v>
      </c>
      <c r="G1569" s="3" t="s">
        <v>38</v>
      </c>
      <c r="H1569" s="4" t="n">
        <f aca="false">ROUND(E1569*F1569,2)</f>
        <v>334193.12</v>
      </c>
    </row>
    <row r="1570" customFormat="false" ht="15" hidden="false" customHeight="false" outlineLevel="0" collapsed="false">
      <c r="A1570" s="3" t="n">
        <v>1569</v>
      </c>
      <c r="B1570" s="3" t="n">
        <v>6</v>
      </c>
      <c r="C1570" s="3" t="s">
        <v>107</v>
      </c>
      <c r="D1570" s="3" t="s">
        <v>563</v>
      </c>
      <c r="E1570" s="3" t="n">
        <v>645</v>
      </c>
      <c r="F1570" s="4" t="n">
        <v>257.46</v>
      </c>
      <c r="G1570" s="3" t="s">
        <v>8</v>
      </c>
      <c r="H1570" s="4" t="n">
        <f aca="false">ROUND(E1570*F1570,2)</f>
        <v>166061.7</v>
      </c>
    </row>
    <row r="1571" customFormat="false" ht="15" hidden="false" customHeight="false" outlineLevel="0" collapsed="false">
      <c r="A1571" s="3" t="n">
        <v>1570</v>
      </c>
      <c r="B1571" s="3" t="n">
        <v>13</v>
      </c>
      <c r="C1571" s="3" t="s">
        <v>107</v>
      </c>
      <c r="D1571" s="3" t="s">
        <v>563</v>
      </c>
      <c r="E1571" s="3" t="n">
        <v>1477</v>
      </c>
      <c r="F1571" s="4" t="n">
        <v>51.56</v>
      </c>
      <c r="G1571" s="3" t="s">
        <v>41</v>
      </c>
      <c r="H1571" s="4" t="n">
        <f aca="false">ROUND(E1571*F1571,2)</f>
        <v>76154.12</v>
      </c>
    </row>
    <row r="1572" customFormat="false" ht="15" hidden="false" customHeight="false" outlineLevel="0" collapsed="false">
      <c r="A1572" s="3" t="n">
        <v>1571</v>
      </c>
      <c r="B1572" s="3" t="n">
        <v>8</v>
      </c>
      <c r="C1572" s="3" t="s">
        <v>107</v>
      </c>
      <c r="D1572" s="3" t="s">
        <v>563</v>
      </c>
      <c r="E1572" s="3" t="n">
        <v>1711</v>
      </c>
      <c r="F1572" s="4" t="n">
        <v>60.08</v>
      </c>
      <c r="G1572" s="3" t="s">
        <v>8</v>
      </c>
      <c r="H1572" s="4" t="n">
        <f aca="false">ROUND(E1572*F1572,2)</f>
        <v>102796.88</v>
      </c>
    </row>
    <row r="1573" customFormat="false" ht="15" hidden="false" customHeight="false" outlineLevel="0" collapsed="false">
      <c r="A1573" s="3" t="n">
        <v>1572</v>
      </c>
      <c r="B1573" s="3" t="n">
        <v>15</v>
      </c>
      <c r="C1573" s="3" t="s">
        <v>107</v>
      </c>
      <c r="D1573" s="3" t="s">
        <v>563</v>
      </c>
      <c r="E1573" s="3" t="n">
        <v>4900</v>
      </c>
      <c r="F1573" s="4" t="n">
        <v>274.19</v>
      </c>
      <c r="G1573" s="3" t="s">
        <v>46</v>
      </c>
      <c r="H1573" s="4" t="n">
        <f aca="false">ROUND(E1573*F1573,2)</f>
        <v>1343531</v>
      </c>
    </row>
    <row r="1574" customFormat="false" ht="15" hidden="false" customHeight="false" outlineLevel="0" collapsed="false">
      <c r="A1574" s="3" t="n">
        <v>1573</v>
      </c>
      <c r="B1574" s="3" t="n">
        <v>14</v>
      </c>
      <c r="C1574" s="3" t="s">
        <v>107</v>
      </c>
      <c r="D1574" s="3" t="s">
        <v>563</v>
      </c>
      <c r="E1574" s="3" t="n">
        <v>1657</v>
      </c>
      <c r="F1574" s="4" t="n">
        <v>93.23</v>
      </c>
      <c r="G1574" s="3" t="s">
        <v>41</v>
      </c>
      <c r="H1574" s="4" t="n">
        <f aca="false">ROUND(E1574*F1574,2)</f>
        <v>154482.11</v>
      </c>
    </row>
    <row r="1575" customFormat="false" ht="15" hidden="false" customHeight="false" outlineLevel="0" collapsed="false">
      <c r="A1575" s="3" t="n">
        <v>1574</v>
      </c>
      <c r="B1575" s="3" t="n">
        <v>12</v>
      </c>
      <c r="C1575" s="3" t="s">
        <v>107</v>
      </c>
      <c r="D1575" s="3" t="s">
        <v>562</v>
      </c>
      <c r="E1575" s="3" t="n">
        <v>1270</v>
      </c>
      <c r="F1575" s="4" t="n">
        <v>223.72</v>
      </c>
      <c r="G1575" s="3" t="s">
        <v>38</v>
      </c>
      <c r="H1575" s="4" t="n">
        <f aca="false">ROUND(E1575*F1575,2)</f>
        <v>284124.4</v>
      </c>
    </row>
    <row r="1576" customFormat="false" ht="15" hidden="false" customHeight="false" outlineLevel="0" collapsed="false">
      <c r="A1576" s="3" t="n">
        <v>1575</v>
      </c>
      <c r="B1576" s="3" t="n">
        <v>8</v>
      </c>
      <c r="C1576" s="3" t="s">
        <v>107</v>
      </c>
      <c r="D1576" s="3" t="s">
        <v>563</v>
      </c>
      <c r="E1576" s="3" t="n">
        <v>282</v>
      </c>
      <c r="F1576" s="4" t="n">
        <v>60.01</v>
      </c>
      <c r="G1576" s="3" t="s">
        <v>8</v>
      </c>
      <c r="H1576" s="4" t="n">
        <f aca="false">ROUND(E1576*F1576,2)</f>
        <v>16922.82</v>
      </c>
    </row>
    <row r="1577" customFormat="false" ht="15" hidden="false" customHeight="false" outlineLevel="0" collapsed="false">
      <c r="A1577" s="3" t="n">
        <v>1576</v>
      </c>
      <c r="B1577" s="3" t="n">
        <v>12</v>
      </c>
      <c r="C1577" s="3" t="s">
        <v>107</v>
      </c>
      <c r="D1577" s="3" t="s">
        <v>562</v>
      </c>
      <c r="E1577" s="3" t="n">
        <v>374</v>
      </c>
      <c r="F1577" s="4" t="n">
        <v>224.74</v>
      </c>
      <c r="G1577" s="3" t="s">
        <v>38</v>
      </c>
      <c r="H1577" s="4" t="n">
        <f aca="false">ROUND(E1577*F1577,2)</f>
        <v>84052.76</v>
      </c>
    </row>
    <row r="1578" customFormat="false" ht="15" hidden="false" customHeight="false" outlineLevel="0" collapsed="false">
      <c r="A1578" s="3" t="n">
        <v>1577</v>
      </c>
      <c r="B1578" s="3" t="n">
        <v>1</v>
      </c>
      <c r="C1578" s="3" t="s">
        <v>107</v>
      </c>
      <c r="D1578" s="3" t="s">
        <v>563</v>
      </c>
      <c r="E1578" s="3" t="n">
        <v>3187</v>
      </c>
      <c r="F1578" s="4" t="n">
        <v>336.51</v>
      </c>
      <c r="G1578" s="3" t="s">
        <v>8</v>
      </c>
      <c r="H1578" s="4" t="n">
        <f aca="false">ROUND(E1578*F1578,2)</f>
        <v>1072457.37</v>
      </c>
    </row>
    <row r="1579" customFormat="false" ht="15" hidden="false" customHeight="false" outlineLevel="0" collapsed="false">
      <c r="A1579" s="3" t="n">
        <v>1578</v>
      </c>
      <c r="B1579" s="3" t="n">
        <v>5</v>
      </c>
      <c r="C1579" s="3" t="s">
        <v>107</v>
      </c>
      <c r="D1579" s="3" t="s">
        <v>563</v>
      </c>
      <c r="E1579" s="3" t="n">
        <v>1712</v>
      </c>
      <c r="F1579" s="4" t="n">
        <v>356.12</v>
      </c>
      <c r="G1579" s="3" t="s">
        <v>8</v>
      </c>
      <c r="H1579" s="4" t="n">
        <f aca="false">ROUND(E1579*F1579,2)</f>
        <v>609677.44</v>
      </c>
    </row>
    <row r="1580" customFormat="false" ht="15" hidden="false" customHeight="false" outlineLevel="0" collapsed="false">
      <c r="A1580" s="3" t="n">
        <v>1579</v>
      </c>
      <c r="B1580" s="3" t="n">
        <v>11</v>
      </c>
      <c r="C1580" s="3" t="s">
        <v>107</v>
      </c>
      <c r="D1580" s="3" t="s">
        <v>563</v>
      </c>
      <c r="E1580" s="3" t="n">
        <v>26</v>
      </c>
      <c r="F1580" s="4" t="n">
        <v>132.92</v>
      </c>
      <c r="G1580" s="3" t="s">
        <v>34</v>
      </c>
      <c r="H1580" s="4" t="n">
        <f aca="false">ROUND(E1580*F1580,2)</f>
        <v>3455.92</v>
      </c>
    </row>
    <row r="1581" customFormat="false" ht="15" hidden="false" customHeight="false" outlineLevel="0" collapsed="false">
      <c r="A1581" s="3" t="n">
        <v>1580</v>
      </c>
      <c r="B1581" s="3" t="n">
        <v>15</v>
      </c>
      <c r="C1581" s="3" t="s">
        <v>107</v>
      </c>
      <c r="D1581" s="3" t="s">
        <v>563</v>
      </c>
      <c r="E1581" s="3" t="n">
        <v>1714</v>
      </c>
      <c r="F1581" s="4" t="n">
        <v>274.39</v>
      </c>
      <c r="G1581" s="3" t="s">
        <v>46</v>
      </c>
      <c r="H1581" s="4" t="n">
        <f aca="false">ROUND(E1581*F1581,2)</f>
        <v>470304.46</v>
      </c>
    </row>
    <row r="1582" customFormat="false" ht="15" hidden="false" customHeight="false" outlineLevel="0" collapsed="false">
      <c r="A1582" s="3" t="n">
        <v>1581</v>
      </c>
      <c r="B1582" s="3" t="n">
        <v>6</v>
      </c>
      <c r="C1582" s="3" t="s">
        <v>107</v>
      </c>
      <c r="D1582" s="3" t="s">
        <v>563</v>
      </c>
      <c r="E1582" s="3" t="n">
        <v>2285</v>
      </c>
      <c r="F1582" s="4" t="n">
        <v>256.16</v>
      </c>
      <c r="G1582" s="3" t="s">
        <v>8</v>
      </c>
      <c r="H1582" s="4" t="n">
        <f aca="false">ROUND(E1582*F1582,2)</f>
        <v>585325.6</v>
      </c>
    </row>
    <row r="1583" customFormat="false" ht="15" hidden="false" customHeight="false" outlineLevel="0" collapsed="false">
      <c r="A1583" s="3" t="n">
        <v>1582</v>
      </c>
      <c r="B1583" s="3" t="n">
        <v>7</v>
      </c>
      <c r="C1583" s="3" t="s">
        <v>107</v>
      </c>
      <c r="D1583" s="3" t="s">
        <v>562</v>
      </c>
      <c r="E1583" s="3" t="n">
        <v>4863</v>
      </c>
      <c r="F1583" s="4" t="n">
        <v>400.87</v>
      </c>
      <c r="G1583" s="3" t="s">
        <v>8</v>
      </c>
      <c r="H1583" s="4" t="n">
        <f aca="false">ROUND(E1583*F1583,2)</f>
        <v>1949430.81</v>
      </c>
    </row>
    <row r="1584" customFormat="false" ht="15" hidden="false" customHeight="false" outlineLevel="0" collapsed="false">
      <c r="A1584" s="3" t="n">
        <v>1583</v>
      </c>
      <c r="B1584" s="3" t="n">
        <v>1</v>
      </c>
      <c r="C1584" s="3" t="s">
        <v>108</v>
      </c>
      <c r="D1584" s="3" t="s">
        <v>562</v>
      </c>
      <c r="E1584" s="3" t="n">
        <v>2719</v>
      </c>
      <c r="F1584" s="4" t="n">
        <v>324.88</v>
      </c>
      <c r="G1584" s="3" t="s">
        <v>8</v>
      </c>
      <c r="H1584" s="4" t="n">
        <f aca="false">ROUND(E1584*F1584,2)</f>
        <v>883348.72</v>
      </c>
    </row>
    <row r="1585" customFormat="false" ht="15" hidden="false" customHeight="false" outlineLevel="0" collapsed="false">
      <c r="A1585" s="3" t="n">
        <v>1584</v>
      </c>
      <c r="B1585" s="3" t="n">
        <v>6</v>
      </c>
      <c r="C1585" s="3" t="s">
        <v>108</v>
      </c>
      <c r="D1585" s="3" t="s">
        <v>562</v>
      </c>
      <c r="E1585" s="3" t="n">
        <v>2213</v>
      </c>
      <c r="F1585" s="4" t="n">
        <v>255.64</v>
      </c>
      <c r="G1585" s="3" t="s">
        <v>8</v>
      </c>
      <c r="H1585" s="4" t="n">
        <f aca="false">ROUND(E1585*F1585,2)</f>
        <v>565731.32</v>
      </c>
    </row>
    <row r="1586" customFormat="false" ht="15" hidden="false" customHeight="false" outlineLevel="0" collapsed="false">
      <c r="A1586" s="3" t="n">
        <v>1585</v>
      </c>
      <c r="B1586" s="3" t="n">
        <v>12</v>
      </c>
      <c r="C1586" s="3" t="s">
        <v>108</v>
      </c>
      <c r="D1586" s="3" t="s">
        <v>562</v>
      </c>
      <c r="E1586" s="3" t="n">
        <v>2885</v>
      </c>
      <c r="F1586" s="4" t="n">
        <v>225.9</v>
      </c>
      <c r="G1586" s="3" t="s">
        <v>38</v>
      </c>
      <c r="H1586" s="4" t="n">
        <f aca="false">ROUND(E1586*F1586,2)</f>
        <v>651721.5</v>
      </c>
    </row>
    <row r="1587" customFormat="false" ht="15" hidden="false" customHeight="false" outlineLevel="0" collapsed="false">
      <c r="A1587" s="3" t="n">
        <v>1586</v>
      </c>
      <c r="B1587" s="3" t="n">
        <v>2</v>
      </c>
      <c r="C1587" s="3" t="s">
        <v>108</v>
      </c>
      <c r="D1587" s="3" t="s">
        <v>563</v>
      </c>
      <c r="E1587" s="3" t="n">
        <v>1080</v>
      </c>
      <c r="F1587" s="4" t="n">
        <v>61.28</v>
      </c>
      <c r="G1587" s="3" t="s">
        <v>8</v>
      </c>
      <c r="H1587" s="4" t="n">
        <f aca="false">ROUND(E1587*F1587,2)</f>
        <v>66182.4</v>
      </c>
    </row>
    <row r="1588" customFormat="false" ht="15" hidden="false" customHeight="false" outlineLevel="0" collapsed="false">
      <c r="A1588" s="3" t="n">
        <v>1587</v>
      </c>
      <c r="B1588" s="3" t="n">
        <v>11</v>
      </c>
      <c r="C1588" s="3" t="s">
        <v>108</v>
      </c>
      <c r="D1588" s="3" t="s">
        <v>563</v>
      </c>
      <c r="E1588" s="3" t="n">
        <v>4166</v>
      </c>
      <c r="F1588" s="4" t="n">
        <v>129.79</v>
      </c>
      <c r="G1588" s="3" t="s">
        <v>34</v>
      </c>
      <c r="H1588" s="4" t="n">
        <f aca="false">ROUND(E1588*F1588,2)</f>
        <v>540705.14</v>
      </c>
    </row>
    <row r="1589" customFormat="false" ht="15" hidden="false" customHeight="false" outlineLevel="0" collapsed="false">
      <c r="A1589" s="3" t="n">
        <v>1588</v>
      </c>
      <c r="B1589" s="3" t="n">
        <v>5</v>
      </c>
      <c r="C1589" s="3" t="s">
        <v>108</v>
      </c>
      <c r="D1589" s="3" t="s">
        <v>563</v>
      </c>
      <c r="E1589" s="3" t="n">
        <v>4400</v>
      </c>
      <c r="F1589" s="4" t="n">
        <v>367.04</v>
      </c>
      <c r="G1589" s="3" t="s">
        <v>8</v>
      </c>
      <c r="H1589" s="4" t="n">
        <f aca="false">ROUND(E1589*F1589,2)</f>
        <v>1614976</v>
      </c>
    </row>
    <row r="1590" customFormat="false" ht="15" hidden="false" customHeight="false" outlineLevel="0" collapsed="false">
      <c r="A1590" s="3" t="n">
        <v>1589</v>
      </c>
      <c r="B1590" s="3" t="n">
        <v>7</v>
      </c>
      <c r="C1590" s="3" t="s">
        <v>108</v>
      </c>
      <c r="D1590" s="3" t="s">
        <v>562</v>
      </c>
      <c r="E1590" s="3" t="n">
        <v>1170</v>
      </c>
      <c r="F1590" s="4" t="n">
        <v>402.54</v>
      </c>
      <c r="G1590" s="3" t="s">
        <v>8</v>
      </c>
      <c r="H1590" s="4" t="n">
        <f aca="false">ROUND(E1590*F1590,2)</f>
        <v>470971.8</v>
      </c>
    </row>
    <row r="1591" customFormat="false" ht="15" hidden="false" customHeight="false" outlineLevel="0" collapsed="false">
      <c r="A1591" s="3" t="n">
        <v>1590</v>
      </c>
      <c r="B1591" s="3" t="n">
        <v>4</v>
      </c>
      <c r="C1591" s="3" t="s">
        <v>108</v>
      </c>
      <c r="D1591" s="3" t="s">
        <v>563</v>
      </c>
      <c r="E1591" s="3" t="n">
        <v>2363</v>
      </c>
      <c r="F1591" s="4" t="n">
        <v>109.36</v>
      </c>
      <c r="G1591" s="3" t="s">
        <v>8</v>
      </c>
      <c r="H1591" s="4" t="n">
        <f aca="false">ROUND(E1591*F1591,2)</f>
        <v>258417.68</v>
      </c>
    </row>
    <row r="1592" customFormat="false" ht="15" hidden="false" customHeight="false" outlineLevel="0" collapsed="false">
      <c r="A1592" s="3" t="n">
        <v>1591</v>
      </c>
      <c r="B1592" s="3" t="n">
        <v>3</v>
      </c>
      <c r="C1592" s="3" t="s">
        <v>108</v>
      </c>
      <c r="D1592" s="3" t="s">
        <v>562</v>
      </c>
      <c r="E1592" s="3" t="n">
        <v>2111</v>
      </c>
      <c r="F1592" s="4" t="n">
        <v>111.58</v>
      </c>
      <c r="G1592" s="3" t="s">
        <v>8</v>
      </c>
      <c r="H1592" s="4" t="n">
        <f aca="false">ROUND(E1592*F1592,2)</f>
        <v>235545.38</v>
      </c>
    </row>
    <row r="1593" customFormat="false" ht="15" hidden="false" customHeight="false" outlineLevel="0" collapsed="false">
      <c r="A1593" s="3" t="n">
        <v>1592</v>
      </c>
      <c r="B1593" s="3" t="n">
        <v>6</v>
      </c>
      <c r="C1593" s="3" t="s">
        <v>108</v>
      </c>
      <c r="D1593" s="3" t="s">
        <v>563</v>
      </c>
      <c r="E1593" s="3" t="n">
        <v>1952</v>
      </c>
      <c r="F1593" s="4" t="n">
        <v>254.67</v>
      </c>
      <c r="G1593" s="3" t="s">
        <v>8</v>
      </c>
      <c r="H1593" s="4" t="n">
        <f aca="false">ROUND(E1593*F1593,2)</f>
        <v>497115.84</v>
      </c>
    </row>
    <row r="1594" customFormat="false" ht="15" hidden="false" customHeight="false" outlineLevel="0" collapsed="false">
      <c r="A1594" s="3" t="n">
        <v>1593</v>
      </c>
      <c r="B1594" s="3" t="n">
        <v>7</v>
      </c>
      <c r="C1594" s="3" t="s">
        <v>108</v>
      </c>
      <c r="D1594" s="3" t="s">
        <v>562</v>
      </c>
      <c r="E1594" s="3" t="n">
        <v>959</v>
      </c>
      <c r="F1594" s="4" t="n">
        <v>402.95</v>
      </c>
      <c r="G1594" s="3" t="s">
        <v>8</v>
      </c>
      <c r="H1594" s="4" t="n">
        <f aca="false">ROUND(E1594*F1594,2)</f>
        <v>386429.05</v>
      </c>
    </row>
    <row r="1595" customFormat="false" ht="15" hidden="false" customHeight="false" outlineLevel="0" collapsed="false">
      <c r="A1595" s="3" t="n">
        <v>1594</v>
      </c>
      <c r="B1595" s="3" t="n">
        <v>10</v>
      </c>
      <c r="C1595" s="3" t="s">
        <v>108</v>
      </c>
      <c r="D1595" s="3" t="s">
        <v>562</v>
      </c>
      <c r="E1595" s="3" t="n">
        <v>44</v>
      </c>
      <c r="F1595" s="4" t="n">
        <v>50.2</v>
      </c>
      <c r="G1595" s="3" t="s">
        <v>8</v>
      </c>
      <c r="H1595" s="4" t="n">
        <f aca="false">ROUND(E1595*F1595,2)</f>
        <v>2208.8</v>
      </c>
    </row>
    <row r="1596" customFormat="false" ht="15" hidden="false" customHeight="false" outlineLevel="0" collapsed="false">
      <c r="A1596" s="3" t="n">
        <v>1595</v>
      </c>
      <c r="B1596" s="3" t="n">
        <v>11</v>
      </c>
      <c r="C1596" s="3" t="s">
        <v>108</v>
      </c>
      <c r="D1596" s="3" t="s">
        <v>562</v>
      </c>
      <c r="E1596" s="3" t="n">
        <v>3887</v>
      </c>
      <c r="F1596" s="4" t="n">
        <v>129.78</v>
      </c>
      <c r="G1596" s="3" t="s">
        <v>34</v>
      </c>
      <c r="H1596" s="4" t="n">
        <f aca="false">ROUND(E1596*F1596,2)</f>
        <v>504454.86</v>
      </c>
    </row>
    <row r="1597" customFormat="false" ht="15" hidden="false" customHeight="false" outlineLevel="0" collapsed="false">
      <c r="A1597" s="3" t="n">
        <v>1596</v>
      </c>
      <c r="B1597" s="3" t="n">
        <v>11</v>
      </c>
      <c r="C1597" s="3" t="s">
        <v>108</v>
      </c>
      <c r="D1597" s="3" t="s">
        <v>562</v>
      </c>
      <c r="E1597" s="3" t="n">
        <v>1618</v>
      </c>
      <c r="F1597" s="4" t="n">
        <v>129.71</v>
      </c>
      <c r="G1597" s="3" t="s">
        <v>34</v>
      </c>
      <c r="H1597" s="4" t="n">
        <f aca="false">ROUND(E1597*F1597,2)</f>
        <v>209870.78</v>
      </c>
    </row>
    <row r="1598" customFormat="false" ht="15" hidden="false" customHeight="false" outlineLevel="0" collapsed="false">
      <c r="A1598" s="3" t="n">
        <v>1597</v>
      </c>
      <c r="B1598" s="3" t="n">
        <v>9</v>
      </c>
      <c r="C1598" s="3" t="s">
        <v>108</v>
      </c>
      <c r="D1598" s="3" t="s">
        <v>563</v>
      </c>
      <c r="E1598" s="3" t="n">
        <v>302</v>
      </c>
      <c r="F1598" s="4" t="n">
        <v>246.48</v>
      </c>
      <c r="G1598" s="3" t="s">
        <v>8</v>
      </c>
      <c r="H1598" s="4" t="n">
        <f aca="false">ROUND(E1598*F1598,2)</f>
        <v>74436.96</v>
      </c>
    </row>
    <row r="1599" customFormat="false" ht="15" hidden="false" customHeight="false" outlineLevel="0" collapsed="false">
      <c r="A1599" s="3" t="n">
        <v>1598</v>
      </c>
      <c r="B1599" s="3" t="n">
        <v>7</v>
      </c>
      <c r="C1599" s="3" t="s">
        <v>108</v>
      </c>
      <c r="D1599" s="3" t="s">
        <v>562</v>
      </c>
      <c r="E1599" s="3" t="n">
        <v>1803</v>
      </c>
      <c r="F1599" s="4" t="n">
        <v>401.36</v>
      </c>
      <c r="G1599" s="3" t="s">
        <v>8</v>
      </c>
      <c r="H1599" s="4" t="n">
        <f aca="false">ROUND(E1599*F1599,2)</f>
        <v>723652.08</v>
      </c>
    </row>
    <row r="1600" customFormat="false" ht="15" hidden="false" customHeight="false" outlineLevel="0" collapsed="false">
      <c r="A1600" s="3" t="n">
        <v>1599</v>
      </c>
      <c r="B1600" s="3" t="n">
        <v>6</v>
      </c>
      <c r="C1600" s="3" t="s">
        <v>108</v>
      </c>
      <c r="D1600" s="3" t="s">
        <v>563</v>
      </c>
      <c r="E1600" s="3" t="n">
        <v>1974</v>
      </c>
      <c r="F1600" s="4" t="n">
        <v>255.38</v>
      </c>
      <c r="G1600" s="3" t="s">
        <v>8</v>
      </c>
      <c r="H1600" s="4" t="n">
        <f aca="false">ROUND(E1600*F1600,2)</f>
        <v>504120.12</v>
      </c>
    </row>
    <row r="1601" customFormat="false" ht="15" hidden="false" customHeight="false" outlineLevel="0" collapsed="false">
      <c r="A1601" s="3" t="n">
        <v>1600</v>
      </c>
      <c r="B1601" s="3" t="n">
        <v>10</v>
      </c>
      <c r="C1601" s="3" t="s">
        <v>108</v>
      </c>
      <c r="D1601" s="3" t="s">
        <v>562</v>
      </c>
      <c r="E1601" s="3" t="n">
        <v>4317</v>
      </c>
      <c r="F1601" s="4" t="n">
        <v>50.35</v>
      </c>
      <c r="G1601" s="3" t="s">
        <v>8</v>
      </c>
      <c r="H1601" s="4" t="n">
        <f aca="false">ROUND(E1601*F1601,2)</f>
        <v>217360.95</v>
      </c>
    </row>
    <row r="1602" customFormat="false" ht="15" hidden="false" customHeight="false" outlineLevel="0" collapsed="false">
      <c r="A1602" s="3" t="n">
        <v>1601</v>
      </c>
      <c r="B1602" s="3" t="n">
        <v>9</v>
      </c>
      <c r="C1602" s="3" t="s">
        <v>108</v>
      </c>
      <c r="D1602" s="3" t="s">
        <v>563</v>
      </c>
      <c r="E1602" s="3" t="n">
        <v>1729</v>
      </c>
      <c r="F1602" s="4" t="n">
        <v>246.28</v>
      </c>
      <c r="G1602" s="3" t="s">
        <v>8</v>
      </c>
      <c r="H1602" s="4" t="n">
        <f aca="false">ROUND(E1602*F1602,2)</f>
        <v>425818.12</v>
      </c>
    </row>
    <row r="1603" customFormat="false" ht="15" hidden="false" customHeight="false" outlineLevel="0" collapsed="false">
      <c r="A1603" s="3" t="n">
        <v>1602</v>
      </c>
      <c r="B1603" s="3" t="n">
        <v>13</v>
      </c>
      <c r="C1603" s="3" t="s">
        <v>108</v>
      </c>
      <c r="D1603" s="3" t="s">
        <v>563</v>
      </c>
      <c r="E1603" s="3" t="n">
        <v>2443</v>
      </c>
      <c r="F1603" s="4" t="n">
        <v>51.73</v>
      </c>
      <c r="G1603" s="3" t="s">
        <v>41</v>
      </c>
      <c r="H1603" s="4" t="n">
        <f aca="false">ROUND(E1603*F1603,2)</f>
        <v>126376.39</v>
      </c>
    </row>
    <row r="1604" customFormat="false" ht="15" hidden="false" customHeight="false" outlineLevel="0" collapsed="false">
      <c r="A1604" s="3" t="n">
        <v>1603</v>
      </c>
      <c r="B1604" s="3" t="n">
        <v>7</v>
      </c>
      <c r="C1604" s="3" t="s">
        <v>108</v>
      </c>
      <c r="D1604" s="3" t="s">
        <v>562</v>
      </c>
      <c r="E1604" s="3" t="n">
        <v>368</v>
      </c>
      <c r="F1604" s="4" t="n">
        <v>402.66</v>
      </c>
      <c r="G1604" s="3" t="s">
        <v>8</v>
      </c>
      <c r="H1604" s="4" t="n">
        <f aca="false">ROUND(E1604*F1604,2)</f>
        <v>148178.88</v>
      </c>
    </row>
    <row r="1605" customFormat="false" ht="15" hidden="false" customHeight="false" outlineLevel="0" collapsed="false">
      <c r="A1605" s="3" t="n">
        <v>1604</v>
      </c>
      <c r="B1605" s="3" t="n">
        <v>12</v>
      </c>
      <c r="C1605" s="3" t="s">
        <v>108</v>
      </c>
      <c r="D1605" s="3" t="s">
        <v>563</v>
      </c>
      <c r="E1605" s="3" t="n">
        <v>4010</v>
      </c>
      <c r="F1605" s="4" t="n">
        <v>225.71</v>
      </c>
      <c r="G1605" s="3" t="s">
        <v>38</v>
      </c>
      <c r="H1605" s="4" t="n">
        <f aca="false">ROUND(E1605*F1605,2)</f>
        <v>905097.1</v>
      </c>
    </row>
    <row r="1606" customFormat="false" ht="15" hidden="false" customHeight="false" outlineLevel="0" collapsed="false">
      <c r="A1606" s="3" t="n">
        <v>1605</v>
      </c>
      <c r="B1606" s="3" t="n">
        <v>4</v>
      </c>
      <c r="C1606" s="3" t="s">
        <v>108</v>
      </c>
      <c r="D1606" s="3" t="s">
        <v>562</v>
      </c>
      <c r="E1606" s="3" t="n">
        <v>4307</v>
      </c>
      <c r="F1606" s="4" t="n">
        <v>108.93</v>
      </c>
      <c r="G1606" s="3" t="s">
        <v>8</v>
      </c>
      <c r="H1606" s="4" t="n">
        <f aca="false">ROUND(E1606*F1606,2)</f>
        <v>469161.51</v>
      </c>
    </row>
    <row r="1607" customFormat="false" ht="15" hidden="false" customHeight="false" outlineLevel="0" collapsed="false">
      <c r="A1607" s="3" t="n">
        <v>1606</v>
      </c>
      <c r="B1607" s="3" t="n">
        <v>10</v>
      </c>
      <c r="C1607" s="3" t="s">
        <v>108</v>
      </c>
      <c r="D1607" s="3" t="s">
        <v>562</v>
      </c>
      <c r="E1607" s="3" t="n">
        <v>3336</v>
      </c>
      <c r="F1607" s="4" t="n">
        <v>50.31</v>
      </c>
      <c r="G1607" s="3" t="s">
        <v>8</v>
      </c>
      <c r="H1607" s="4" t="n">
        <f aca="false">ROUND(E1607*F1607,2)</f>
        <v>167834.16</v>
      </c>
    </row>
    <row r="1608" customFormat="false" ht="15" hidden="false" customHeight="false" outlineLevel="0" collapsed="false">
      <c r="A1608" s="3" t="n">
        <v>1607</v>
      </c>
      <c r="B1608" s="3" t="n">
        <v>1</v>
      </c>
      <c r="C1608" s="3" t="s">
        <v>108</v>
      </c>
      <c r="D1608" s="3" t="s">
        <v>563</v>
      </c>
      <c r="E1608" s="3" t="n">
        <v>92</v>
      </c>
      <c r="F1608" s="4" t="n">
        <v>325.18</v>
      </c>
      <c r="G1608" s="3" t="s">
        <v>8</v>
      </c>
      <c r="H1608" s="4" t="n">
        <f aca="false">ROUND(E1608*F1608,2)</f>
        <v>29916.56</v>
      </c>
    </row>
    <row r="1609" customFormat="false" ht="15" hidden="false" customHeight="false" outlineLevel="0" collapsed="false">
      <c r="A1609" s="3" t="n">
        <v>1608</v>
      </c>
      <c r="B1609" s="3" t="n">
        <v>8</v>
      </c>
      <c r="C1609" s="3" t="s">
        <v>108</v>
      </c>
      <c r="D1609" s="3" t="s">
        <v>563</v>
      </c>
      <c r="E1609" s="3" t="n">
        <v>224</v>
      </c>
      <c r="F1609" s="4" t="n">
        <v>59.73</v>
      </c>
      <c r="G1609" s="3" t="s">
        <v>8</v>
      </c>
      <c r="H1609" s="4" t="n">
        <f aca="false">ROUND(E1609*F1609,2)</f>
        <v>13379.52</v>
      </c>
    </row>
    <row r="1610" customFormat="false" ht="15" hidden="false" customHeight="false" outlineLevel="0" collapsed="false">
      <c r="A1610" s="3" t="n">
        <v>1609</v>
      </c>
      <c r="B1610" s="3" t="n">
        <v>13</v>
      </c>
      <c r="C1610" s="3" t="s">
        <v>108</v>
      </c>
      <c r="D1610" s="3" t="s">
        <v>563</v>
      </c>
      <c r="E1610" s="3" t="n">
        <v>137</v>
      </c>
      <c r="F1610" s="4" t="n">
        <v>51.67</v>
      </c>
      <c r="G1610" s="3" t="s">
        <v>41</v>
      </c>
      <c r="H1610" s="4" t="n">
        <f aca="false">ROUND(E1610*F1610,2)</f>
        <v>7078.79</v>
      </c>
    </row>
    <row r="1611" customFormat="false" ht="15" hidden="false" customHeight="false" outlineLevel="0" collapsed="false">
      <c r="A1611" s="3" t="n">
        <v>1610</v>
      </c>
      <c r="B1611" s="3" t="n">
        <v>11</v>
      </c>
      <c r="C1611" s="3" t="s">
        <v>108</v>
      </c>
      <c r="D1611" s="3" t="s">
        <v>563</v>
      </c>
      <c r="E1611" s="3" t="n">
        <v>2852</v>
      </c>
      <c r="F1611" s="4" t="n">
        <v>130.11</v>
      </c>
      <c r="G1611" s="3" t="s">
        <v>34</v>
      </c>
      <c r="H1611" s="4" t="n">
        <f aca="false">ROUND(E1611*F1611,2)</f>
        <v>371073.72</v>
      </c>
    </row>
    <row r="1612" customFormat="false" ht="15" hidden="false" customHeight="false" outlineLevel="0" collapsed="false">
      <c r="A1612" s="3" t="n">
        <v>1611</v>
      </c>
      <c r="B1612" s="3" t="n">
        <v>9</v>
      </c>
      <c r="C1612" s="3" t="s">
        <v>108</v>
      </c>
      <c r="D1612" s="3" t="s">
        <v>562</v>
      </c>
      <c r="E1612" s="3" t="n">
        <v>3268</v>
      </c>
      <c r="F1612" s="4" t="n">
        <v>245.85</v>
      </c>
      <c r="G1612" s="3" t="s">
        <v>8</v>
      </c>
      <c r="H1612" s="4" t="n">
        <f aca="false">ROUND(E1612*F1612,2)</f>
        <v>803437.8</v>
      </c>
    </row>
    <row r="1613" customFormat="false" ht="15" hidden="false" customHeight="false" outlineLevel="0" collapsed="false">
      <c r="A1613" s="3" t="n">
        <v>1612</v>
      </c>
      <c r="B1613" s="3" t="n">
        <v>15</v>
      </c>
      <c r="C1613" s="3" t="s">
        <v>108</v>
      </c>
      <c r="D1613" s="3" t="s">
        <v>563</v>
      </c>
      <c r="E1613" s="3" t="n">
        <v>4849</v>
      </c>
      <c r="F1613" s="4" t="n">
        <v>275.02</v>
      </c>
      <c r="G1613" s="3" t="s">
        <v>46</v>
      </c>
      <c r="H1613" s="4" t="n">
        <f aca="false">ROUND(E1613*F1613,2)</f>
        <v>1333571.98</v>
      </c>
    </row>
    <row r="1614" customFormat="false" ht="15" hidden="false" customHeight="false" outlineLevel="0" collapsed="false">
      <c r="A1614" s="3" t="n">
        <v>1613</v>
      </c>
      <c r="B1614" s="3" t="n">
        <v>13</v>
      </c>
      <c r="C1614" s="3" t="s">
        <v>108</v>
      </c>
      <c r="D1614" s="3" t="s">
        <v>562</v>
      </c>
      <c r="E1614" s="3" t="n">
        <v>1351</v>
      </c>
      <c r="F1614" s="4" t="n">
        <v>51.63</v>
      </c>
      <c r="G1614" s="3" t="s">
        <v>41</v>
      </c>
      <c r="H1614" s="4" t="n">
        <f aca="false">ROUND(E1614*F1614,2)</f>
        <v>69752.13</v>
      </c>
    </row>
    <row r="1615" customFormat="false" ht="15" hidden="false" customHeight="false" outlineLevel="0" collapsed="false">
      <c r="A1615" s="3" t="n">
        <v>1614</v>
      </c>
      <c r="B1615" s="3" t="n">
        <v>5</v>
      </c>
      <c r="C1615" s="3" t="s">
        <v>108</v>
      </c>
      <c r="D1615" s="3" t="s">
        <v>562</v>
      </c>
      <c r="E1615" s="3" t="n">
        <v>355</v>
      </c>
      <c r="F1615" s="4" t="n">
        <v>366.79</v>
      </c>
      <c r="G1615" s="3" t="s">
        <v>8</v>
      </c>
      <c r="H1615" s="4" t="n">
        <f aca="false">ROUND(E1615*F1615,2)</f>
        <v>130210.45</v>
      </c>
    </row>
    <row r="1616" customFormat="false" ht="15" hidden="false" customHeight="false" outlineLevel="0" collapsed="false">
      <c r="A1616" s="3" t="n">
        <v>1615</v>
      </c>
      <c r="B1616" s="3" t="n">
        <v>1</v>
      </c>
      <c r="C1616" s="3" t="s">
        <v>108</v>
      </c>
      <c r="D1616" s="3" t="s">
        <v>562</v>
      </c>
      <c r="E1616" s="3" t="n">
        <v>3281</v>
      </c>
      <c r="F1616" s="4" t="n">
        <v>325.05</v>
      </c>
      <c r="G1616" s="3" t="s">
        <v>8</v>
      </c>
      <c r="H1616" s="4" t="n">
        <f aca="false">ROUND(E1616*F1616,2)</f>
        <v>1066489.05</v>
      </c>
    </row>
    <row r="1617" customFormat="false" ht="15" hidden="false" customHeight="false" outlineLevel="0" collapsed="false">
      <c r="A1617" s="3" t="n">
        <v>1616</v>
      </c>
      <c r="B1617" s="3" t="n">
        <v>2</v>
      </c>
      <c r="C1617" s="3" t="s">
        <v>108</v>
      </c>
      <c r="D1617" s="3" t="s">
        <v>562</v>
      </c>
      <c r="E1617" s="3" t="n">
        <v>314</v>
      </c>
      <c r="F1617" s="4" t="n">
        <v>61.35</v>
      </c>
      <c r="G1617" s="3" t="s">
        <v>8</v>
      </c>
      <c r="H1617" s="4" t="n">
        <f aca="false">ROUND(E1617*F1617,2)</f>
        <v>19263.9</v>
      </c>
    </row>
    <row r="1618" customFormat="false" ht="15" hidden="false" customHeight="false" outlineLevel="0" collapsed="false">
      <c r="A1618" s="3" t="n">
        <v>1617</v>
      </c>
      <c r="B1618" s="3" t="n">
        <v>14</v>
      </c>
      <c r="C1618" s="3" t="s">
        <v>108</v>
      </c>
      <c r="D1618" s="3" t="s">
        <v>563</v>
      </c>
      <c r="E1618" s="3" t="n">
        <v>835</v>
      </c>
      <c r="F1618" s="4" t="n">
        <v>90.33</v>
      </c>
      <c r="G1618" s="3" t="s">
        <v>41</v>
      </c>
      <c r="H1618" s="4" t="n">
        <f aca="false">ROUND(E1618*F1618,2)</f>
        <v>75425.55</v>
      </c>
    </row>
    <row r="1619" customFormat="false" ht="15" hidden="false" customHeight="false" outlineLevel="0" collapsed="false">
      <c r="A1619" s="3" t="n">
        <v>1618</v>
      </c>
      <c r="B1619" s="3" t="n">
        <v>7</v>
      </c>
      <c r="C1619" s="3" t="s">
        <v>109</v>
      </c>
      <c r="D1619" s="3" t="s">
        <v>562</v>
      </c>
      <c r="E1619" s="3" t="n">
        <v>2794</v>
      </c>
      <c r="F1619" s="4" t="n">
        <v>396.08</v>
      </c>
      <c r="G1619" s="3" t="s">
        <v>8</v>
      </c>
      <c r="H1619" s="4" t="n">
        <f aca="false">ROUND(E1619*F1619,2)</f>
        <v>1106647.52</v>
      </c>
    </row>
    <row r="1620" customFormat="false" ht="15" hidden="false" customHeight="false" outlineLevel="0" collapsed="false">
      <c r="A1620" s="3" t="n">
        <v>1619</v>
      </c>
      <c r="B1620" s="3" t="n">
        <v>13</v>
      </c>
      <c r="C1620" s="3" t="s">
        <v>109</v>
      </c>
      <c r="D1620" s="3" t="s">
        <v>562</v>
      </c>
      <c r="E1620" s="3" t="n">
        <v>2477</v>
      </c>
      <c r="F1620" s="4" t="n">
        <v>51.79</v>
      </c>
      <c r="G1620" s="3" t="s">
        <v>41</v>
      </c>
      <c r="H1620" s="4" t="n">
        <f aca="false">ROUND(E1620*F1620,2)</f>
        <v>128283.83</v>
      </c>
    </row>
    <row r="1621" customFormat="false" ht="15" hidden="false" customHeight="false" outlineLevel="0" collapsed="false">
      <c r="A1621" s="3" t="n">
        <v>1620</v>
      </c>
      <c r="B1621" s="3" t="n">
        <v>3</v>
      </c>
      <c r="C1621" s="3" t="s">
        <v>109</v>
      </c>
      <c r="D1621" s="3" t="s">
        <v>562</v>
      </c>
      <c r="E1621" s="3" t="n">
        <v>1271</v>
      </c>
      <c r="F1621" s="4" t="n">
        <v>109.78</v>
      </c>
      <c r="G1621" s="3" t="s">
        <v>8</v>
      </c>
      <c r="H1621" s="4" t="n">
        <f aca="false">ROUND(E1621*F1621,2)</f>
        <v>139530.38</v>
      </c>
    </row>
    <row r="1622" customFormat="false" ht="15" hidden="false" customHeight="false" outlineLevel="0" collapsed="false">
      <c r="A1622" s="3" t="n">
        <v>1621</v>
      </c>
      <c r="B1622" s="3" t="n">
        <v>2</v>
      </c>
      <c r="C1622" s="3" t="s">
        <v>109</v>
      </c>
      <c r="D1622" s="3" t="s">
        <v>562</v>
      </c>
      <c r="E1622" s="3" t="n">
        <v>1193</v>
      </c>
      <c r="F1622" s="4" t="n">
        <v>62.38</v>
      </c>
      <c r="G1622" s="3" t="s">
        <v>8</v>
      </c>
      <c r="H1622" s="4" t="n">
        <f aca="false">ROUND(E1622*F1622,2)</f>
        <v>74419.34</v>
      </c>
    </row>
    <row r="1623" customFormat="false" ht="15" hidden="false" customHeight="false" outlineLevel="0" collapsed="false">
      <c r="A1623" s="3" t="n">
        <v>1622</v>
      </c>
      <c r="B1623" s="3" t="n">
        <v>9</v>
      </c>
      <c r="C1623" s="3" t="s">
        <v>109</v>
      </c>
      <c r="D1623" s="3" t="s">
        <v>563</v>
      </c>
      <c r="E1623" s="3" t="n">
        <v>998</v>
      </c>
      <c r="F1623" s="4" t="n">
        <v>234.22</v>
      </c>
      <c r="G1623" s="3" t="s">
        <v>8</v>
      </c>
      <c r="H1623" s="4" t="n">
        <f aca="false">ROUND(E1623*F1623,2)</f>
        <v>233751.56</v>
      </c>
    </row>
    <row r="1624" customFormat="false" ht="15" hidden="false" customHeight="false" outlineLevel="0" collapsed="false">
      <c r="A1624" s="3" t="n">
        <v>1623</v>
      </c>
      <c r="B1624" s="3" t="n">
        <v>12</v>
      </c>
      <c r="C1624" s="3" t="s">
        <v>109</v>
      </c>
      <c r="D1624" s="3" t="s">
        <v>562</v>
      </c>
      <c r="E1624" s="3" t="n">
        <v>2365</v>
      </c>
      <c r="F1624" s="4" t="n">
        <v>226.68</v>
      </c>
      <c r="G1624" s="3" t="s">
        <v>38</v>
      </c>
      <c r="H1624" s="4" t="n">
        <f aca="false">ROUND(E1624*F1624,2)</f>
        <v>536098.2</v>
      </c>
    </row>
    <row r="1625" customFormat="false" ht="15" hidden="false" customHeight="false" outlineLevel="0" collapsed="false">
      <c r="A1625" s="3" t="n">
        <v>1624</v>
      </c>
      <c r="B1625" s="3" t="n">
        <v>5</v>
      </c>
      <c r="C1625" s="3" t="s">
        <v>109</v>
      </c>
      <c r="D1625" s="3" t="s">
        <v>562</v>
      </c>
      <c r="E1625" s="3" t="n">
        <v>1203</v>
      </c>
      <c r="F1625" s="4" t="n">
        <v>359.51</v>
      </c>
      <c r="G1625" s="3" t="s">
        <v>8</v>
      </c>
      <c r="H1625" s="4" t="n">
        <f aca="false">ROUND(E1625*F1625,2)</f>
        <v>432490.53</v>
      </c>
    </row>
    <row r="1626" customFormat="false" ht="15" hidden="false" customHeight="false" outlineLevel="0" collapsed="false">
      <c r="A1626" s="3" t="n">
        <v>1625</v>
      </c>
      <c r="B1626" s="3" t="n">
        <v>10</v>
      </c>
      <c r="C1626" s="3" t="s">
        <v>109</v>
      </c>
      <c r="D1626" s="3" t="s">
        <v>562</v>
      </c>
      <c r="E1626" s="3" t="n">
        <v>1409</v>
      </c>
      <c r="F1626" s="4" t="n">
        <v>48.67</v>
      </c>
      <c r="G1626" s="3" t="s">
        <v>8</v>
      </c>
      <c r="H1626" s="4" t="n">
        <f aca="false">ROUND(E1626*F1626,2)</f>
        <v>68576.03</v>
      </c>
    </row>
    <row r="1627" customFormat="false" ht="15" hidden="false" customHeight="false" outlineLevel="0" collapsed="false">
      <c r="A1627" s="3" t="n">
        <v>1626</v>
      </c>
      <c r="B1627" s="3" t="n">
        <v>1</v>
      </c>
      <c r="C1627" s="3" t="s">
        <v>109</v>
      </c>
      <c r="D1627" s="3" t="s">
        <v>562</v>
      </c>
      <c r="E1627" s="3" t="n">
        <v>1905</v>
      </c>
      <c r="F1627" s="4" t="n">
        <v>331.84</v>
      </c>
      <c r="G1627" s="3" t="s">
        <v>8</v>
      </c>
      <c r="H1627" s="4" t="n">
        <f aca="false">ROUND(E1627*F1627,2)</f>
        <v>632155.2</v>
      </c>
    </row>
    <row r="1628" customFormat="false" ht="15" hidden="false" customHeight="false" outlineLevel="0" collapsed="false">
      <c r="A1628" s="3" t="n">
        <v>1627</v>
      </c>
      <c r="B1628" s="3" t="n">
        <v>13</v>
      </c>
      <c r="C1628" s="3" t="s">
        <v>109</v>
      </c>
      <c r="D1628" s="3" t="s">
        <v>562</v>
      </c>
      <c r="E1628" s="3" t="n">
        <v>133</v>
      </c>
      <c r="F1628" s="4" t="n">
        <v>51.49</v>
      </c>
      <c r="G1628" s="3" t="s">
        <v>41</v>
      </c>
      <c r="H1628" s="4" t="n">
        <f aca="false">ROUND(E1628*F1628,2)</f>
        <v>6848.17</v>
      </c>
    </row>
    <row r="1629" customFormat="false" ht="15" hidden="false" customHeight="false" outlineLevel="0" collapsed="false">
      <c r="A1629" s="3" t="n">
        <v>1628</v>
      </c>
      <c r="B1629" s="3" t="n">
        <v>4</v>
      </c>
      <c r="C1629" s="3" t="s">
        <v>109</v>
      </c>
      <c r="D1629" s="3" t="s">
        <v>562</v>
      </c>
      <c r="E1629" s="3" t="n">
        <v>3676</v>
      </c>
      <c r="F1629" s="4" t="n">
        <v>107.87</v>
      </c>
      <c r="G1629" s="3" t="s">
        <v>8</v>
      </c>
      <c r="H1629" s="4" t="n">
        <f aca="false">ROUND(E1629*F1629,2)</f>
        <v>396530.12</v>
      </c>
    </row>
    <row r="1630" customFormat="false" ht="15" hidden="false" customHeight="false" outlineLevel="0" collapsed="false">
      <c r="A1630" s="3" t="n">
        <v>1629</v>
      </c>
      <c r="B1630" s="3" t="n">
        <v>10</v>
      </c>
      <c r="C1630" s="3" t="s">
        <v>109</v>
      </c>
      <c r="D1630" s="3" t="s">
        <v>562</v>
      </c>
      <c r="E1630" s="3" t="n">
        <v>4471</v>
      </c>
      <c r="F1630" s="4" t="n">
        <v>48.78</v>
      </c>
      <c r="G1630" s="3" t="s">
        <v>8</v>
      </c>
      <c r="H1630" s="4" t="n">
        <f aca="false">ROUND(E1630*F1630,2)</f>
        <v>218095.38</v>
      </c>
    </row>
    <row r="1631" customFormat="false" ht="15" hidden="false" customHeight="false" outlineLevel="0" collapsed="false">
      <c r="A1631" s="3" t="n">
        <v>1630</v>
      </c>
      <c r="B1631" s="3" t="n">
        <v>3</v>
      </c>
      <c r="C1631" s="3" t="s">
        <v>109</v>
      </c>
      <c r="D1631" s="3" t="s">
        <v>563</v>
      </c>
      <c r="E1631" s="3" t="n">
        <v>1941</v>
      </c>
      <c r="F1631" s="4" t="n">
        <v>109.64</v>
      </c>
      <c r="G1631" s="3" t="s">
        <v>8</v>
      </c>
      <c r="H1631" s="4" t="n">
        <f aca="false">ROUND(E1631*F1631,2)</f>
        <v>212811.24</v>
      </c>
    </row>
    <row r="1632" customFormat="false" ht="15" hidden="false" customHeight="false" outlineLevel="0" collapsed="false">
      <c r="A1632" s="3" t="n">
        <v>1631</v>
      </c>
      <c r="B1632" s="3" t="n">
        <v>11</v>
      </c>
      <c r="C1632" s="3" t="s">
        <v>109</v>
      </c>
      <c r="D1632" s="3" t="s">
        <v>563</v>
      </c>
      <c r="E1632" s="3" t="n">
        <v>4656</v>
      </c>
      <c r="F1632" s="4" t="n">
        <v>128.17</v>
      </c>
      <c r="G1632" s="3" t="s">
        <v>34</v>
      </c>
      <c r="H1632" s="4" t="n">
        <f aca="false">ROUND(E1632*F1632,2)</f>
        <v>596759.52</v>
      </c>
    </row>
    <row r="1633" customFormat="false" ht="15" hidden="false" customHeight="false" outlineLevel="0" collapsed="false">
      <c r="A1633" s="3" t="n">
        <v>1632</v>
      </c>
      <c r="B1633" s="3" t="n">
        <v>15</v>
      </c>
      <c r="C1633" s="3" t="s">
        <v>109</v>
      </c>
      <c r="D1633" s="3" t="s">
        <v>562</v>
      </c>
      <c r="E1633" s="3" t="n">
        <v>2759</v>
      </c>
      <c r="F1633" s="4" t="n">
        <v>273.01</v>
      </c>
      <c r="G1633" s="3" t="s">
        <v>46</v>
      </c>
      <c r="H1633" s="4" t="n">
        <f aca="false">ROUND(E1633*F1633,2)</f>
        <v>753234.59</v>
      </c>
    </row>
    <row r="1634" customFormat="false" ht="15" hidden="false" customHeight="false" outlineLevel="0" collapsed="false">
      <c r="A1634" s="3" t="n">
        <v>1633</v>
      </c>
      <c r="B1634" s="3" t="n">
        <v>3</v>
      </c>
      <c r="C1634" s="3" t="s">
        <v>109</v>
      </c>
      <c r="D1634" s="3" t="s">
        <v>563</v>
      </c>
      <c r="E1634" s="3" t="n">
        <v>3128</v>
      </c>
      <c r="F1634" s="4" t="n">
        <v>109.5</v>
      </c>
      <c r="G1634" s="3" t="s">
        <v>8</v>
      </c>
      <c r="H1634" s="4" t="n">
        <f aca="false">ROUND(E1634*F1634,2)</f>
        <v>342516</v>
      </c>
    </row>
    <row r="1635" customFormat="false" ht="15" hidden="false" customHeight="false" outlineLevel="0" collapsed="false">
      <c r="A1635" s="3" t="n">
        <v>1634</v>
      </c>
      <c r="B1635" s="3" t="n">
        <v>8</v>
      </c>
      <c r="C1635" s="3" t="s">
        <v>109</v>
      </c>
      <c r="D1635" s="3" t="s">
        <v>563</v>
      </c>
      <c r="E1635" s="3" t="n">
        <v>1515</v>
      </c>
      <c r="F1635" s="4" t="n">
        <v>59.63</v>
      </c>
      <c r="G1635" s="3" t="s">
        <v>8</v>
      </c>
      <c r="H1635" s="4" t="n">
        <f aca="false">ROUND(E1635*F1635,2)</f>
        <v>90339.45</v>
      </c>
    </row>
    <row r="1636" customFormat="false" ht="15" hidden="false" customHeight="false" outlineLevel="0" collapsed="false">
      <c r="A1636" s="3" t="n">
        <v>1635</v>
      </c>
      <c r="B1636" s="3" t="n">
        <v>15</v>
      </c>
      <c r="C1636" s="3" t="s">
        <v>109</v>
      </c>
      <c r="D1636" s="3" t="s">
        <v>563</v>
      </c>
      <c r="E1636" s="3" t="n">
        <v>3351</v>
      </c>
      <c r="F1636" s="4" t="n">
        <v>273.84</v>
      </c>
      <c r="G1636" s="3" t="s">
        <v>46</v>
      </c>
      <c r="H1636" s="4" t="n">
        <f aca="false">ROUND(E1636*F1636,2)</f>
        <v>917637.84</v>
      </c>
    </row>
    <row r="1637" customFormat="false" ht="15" hidden="false" customHeight="false" outlineLevel="0" collapsed="false">
      <c r="A1637" s="3" t="n">
        <v>1636</v>
      </c>
      <c r="B1637" s="3" t="n">
        <v>13</v>
      </c>
      <c r="C1637" s="3" t="s">
        <v>109</v>
      </c>
      <c r="D1637" s="3" t="s">
        <v>563</v>
      </c>
      <c r="E1637" s="3" t="n">
        <v>2351</v>
      </c>
      <c r="F1637" s="4" t="n">
        <v>51.5</v>
      </c>
      <c r="G1637" s="3" t="s">
        <v>41</v>
      </c>
      <c r="H1637" s="4" t="n">
        <f aca="false">ROUND(E1637*F1637,2)</f>
        <v>121076.5</v>
      </c>
    </row>
    <row r="1638" customFormat="false" ht="15" hidden="false" customHeight="false" outlineLevel="0" collapsed="false">
      <c r="A1638" s="3" t="n">
        <v>1637</v>
      </c>
      <c r="B1638" s="3" t="n">
        <v>13</v>
      </c>
      <c r="C1638" s="3" t="s">
        <v>109</v>
      </c>
      <c r="D1638" s="3" t="s">
        <v>563</v>
      </c>
      <c r="E1638" s="3" t="n">
        <v>3764</v>
      </c>
      <c r="F1638" s="4" t="n">
        <v>51.66</v>
      </c>
      <c r="G1638" s="3" t="s">
        <v>41</v>
      </c>
      <c r="H1638" s="4" t="n">
        <f aca="false">ROUND(E1638*F1638,2)</f>
        <v>194448.24</v>
      </c>
    </row>
    <row r="1639" customFormat="false" ht="15" hidden="false" customHeight="false" outlineLevel="0" collapsed="false">
      <c r="A1639" s="3" t="n">
        <v>1638</v>
      </c>
      <c r="B1639" s="3" t="n">
        <v>6</v>
      </c>
      <c r="C1639" s="3" t="s">
        <v>109</v>
      </c>
      <c r="D1639" s="3" t="s">
        <v>562</v>
      </c>
      <c r="E1639" s="3" t="n">
        <v>3089</v>
      </c>
      <c r="F1639" s="4" t="n">
        <v>257.77</v>
      </c>
      <c r="G1639" s="3" t="s">
        <v>8</v>
      </c>
      <c r="H1639" s="4" t="n">
        <f aca="false">ROUND(E1639*F1639,2)</f>
        <v>796251.53</v>
      </c>
    </row>
    <row r="1640" customFormat="false" ht="15" hidden="false" customHeight="false" outlineLevel="0" collapsed="false">
      <c r="A1640" s="3" t="n">
        <v>1639</v>
      </c>
      <c r="B1640" s="3" t="n">
        <v>5</v>
      </c>
      <c r="C1640" s="3" t="s">
        <v>109</v>
      </c>
      <c r="D1640" s="3" t="s">
        <v>562</v>
      </c>
      <c r="E1640" s="3" t="n">
        <v>4530</v>
      </c>
      <c r="F1640" s="4" t="n">
        <v>359.36</v>
      </c>
      <c r="G1640" s="3" t="s">
        <v>8</v>
      </c>
      <c r="H1640" s="4" t="n">
        <f aca="false">ROUND(E1640*F1640,2)</f>
        <v>1627900.8</v>
      </c>
    </row>
    <row r="1641" customFormat="false" ht="15" hidden="false" customHeight="false" outlineLevel="0" collapsed="false">
      <c r="A1641" s="3" t="n">
        <v>1640</v>
      </c>
      <c r="B1641" s="3" t="n">
        <v>11</v>
      </c>
      <c r="C1641" s="3" t="s">
        <v>109</v>
      </c>
      <c r="D1641" s="3" t="s">
        <v>563</v>
      </c>
      <c r="E1641" s="3" t="n">
        <v>335</v>
      </c>
      <c r="F1641" s="4" t="n">
        <v>128.56</v>
      </c>
      <c r="G1641" s="3" t="s">
        <v>34</v>
      </c>
      <c r="H1641" s="4" t="n">
        <f aca="false">ROUND(E1641*F1641,2)</f>
        <v>43067.6</v>
      </c>
    </row>
    <row r="1642" customFormat="false" ht="15" hidden="false" customHeight="false" outlineLevel="0" collapsed="false">
      <c r="A1642" s="3" t="n">
        <v>1641</v>
      </c>
      <c r="B1642" s="3" t="n">
        <v>7</v>
      </c>
      <c r="C1642" s="3" t="s">
        <v>109</v>
      </c>
      <c r="D1642" s="3" t="s">
        <v>562</v>
      </c>
      <c r="E1642" s="3" t="n">
        <v>1955</v>
      </c>
      <c r="F1642" s="4" t="n">
        <v>395.57</v>
      </c>
      <c r="G1642" s="3" t="s">
        <v>8</v>
      </c>
      <c r="H1642" s="4" t="n">
        <f aca="false">ROUND(E1642*F1642,2)</f>
        <v>773339.35</v>
      </c>
    </row>
    <row r="1643" customFormat="false" ht="15" hidden="false" customHeight="false" outlineLevel="0" collapsed="false">
      <c r="A1643" s="3" t="n">
        <v>1642</v>
      </c>
      <c r="B1643" s="3" t="n">
        <v>3</v>
      </c>
      <c r="C1643" s="3" t="s">
        <v>109</v>
      </c>
      <c r="D1643" s="3" t="s">
        <v>563</v>
      </c>
      <c r="E1643" s="3" t="n">
        <v>1547</v>
      </c>
      <c r="F1643" s="4" t="n">
        <v>110.02</v>
      </c>
      <c r="G1643" s="3" t="s">
        <v>8</v>
      </c>
      <c r="H1643" s="4" t="n">
        <f aca="false">ROUND(E1643*F1643,2)</f>
        <v>170200.94</v>
      </c>
    </row>
    <row r="1644" customFormat="false" ht="15" hidden="false" customHeight="false" outlineLevel="0" collapsed="false">
      <c r="A1644" s="3" t="n">
        <v>1643</v>
      </c>
      <c r="B1644" s="3" t="n">
        <v>12</v>
      </c>
      <c r="C1644" s="3" t="s">
        <v>109</v>
      </c>
      <c r="D1644" s="3" t="s">
        <v>563</v>
      </c>
      <c r="E1644" s="3" t="n">
        <v>3475</v>
      </c>
      <c r="F1644" s="4" t="n">
        <v>226.06</v>
      </c>
      <c r="G1644" s="3" t="s">
        <v>38</v>
      </c>
      <c r="H1644" s="4" t="n">
        <f aca="false">ROUND(E1644*F1644,2)</f>
        <v>785558.5</v>
      </c>
    </row>
    <row r="1645" customFormat="false" ht="15" hidden="false" customHeight="false" outlineLevel="0" collapsed="false">
      <c r="A1645" s="3" t="n">
        <v>1644</v>
      </c>
      <c r="B1645" s="3" t="n">
        <v>12</v>
      </c>
      <c r="C1645" s="3" t="s">
        <v>109</v>
      </c>
      <c r="D1645" s="3" t="s">
        <v>562</v>
      </c>
      <c r="E1645" s="3" t="n">
        <v>3462</v>
      </c>
      <c r="F1645" s="4" t="n">
        <v>225.52</v>
      </c>
      <c r="G1645" s="3" t="s">
        <v>38</v>
      </c>
      <c r="H1645" s="4" t="n">
        <f aca="false">ROUND(E1645*F1645,2)</f>
        <v>780750.24</v>
      </c>
    </row>
    <row r="1646" customFormat="false" ht="15" hidden="false" customHeight="false" outlineLevel="0" collapsed="false">
      <c r="A1646" s="3" t="n">
        <v>1645</v>
      </c>
      <c r="B1646" s="3" t="n">
        <v>7</v>
      </c>
      <c r="C1646" s="3" t="s">
        <v>110</v>
      </c>
      <c r="D1646" s="3" t="s">
        <v>562</v>
      </c>
      <c r="E1646" s="3" t="n">
        <v>4824</v>
      </c>
      <c r="F1646" s="4" t="n">
        <v>394.85</v>
      </c>
      <c r="G1646" s="3" t="s">
        <v>8</v>
      </c>
      <c r="H1646" s="4" t="n">
        <f aca="false">ROUND(E1646*F1646,2)</f>
        <v>1904756.4</v>
      </c>
    </row>
    <row r="1647" customFormat="false" ht="15" hidden="false" customHeight="false" outlineLevel="0" collapsed="false">
      <c r="A1647" s="3" t="n">
        <v>1646</v>
      </c>
      <c r="B1647" s="3" t="n">
        <v>6</v>
      </c>
      <c r="C1647" s="3" t="s">
        <v>110</v>
      </c>
      <c r="D1647" s="3" t="s">
        <v>563</v>
      </c>
      <c r="E1647" s="3" t="n">
        <v>3700</v>
      </c>
      <c r="F1647" s="4" t="n">
        <v>259.08</v>
      </c>
      <c r="G1647" s="3" t="s">
        <v>8</v>
      </c>
      <c r="H1647" s="4" t="n">
        <f aca="false">ROUND(E1647*F1647,2)</f>
        <v>958596</v>
      </c>
    </row>
    <row r="1648" customFormat="false" ht="15" hidden="false" customHeight="false" outlineLevel="0" collapsed="false">
      <c r="A1648" s="3" t="n">
        <v>1647</v>
      </c>
      <c r="B1648" s="3" t="n">
        <v>4</v>
      </c>
      <c r="C1648" s="3" t="s">
        <v>110</v>
      </c>
      <c r="D1648" s="3" t="s">
        <v>562</v>
      </c>
      <c r="E1648" s="3" t="n">
        <v>2473</v>
      </c>
      <c r="F1648" s="4" t="n">
        <v>108.61</v>
      </c>
      <c r="G1648" s="3" t="s">
        <v>8</v>
      </c>
      <c r="H1648" s="4" t="n">
        <f aca="false">ROUND(E1648*F1648,2)</f>
        <v>268592.53</v>
      </c>
    </row>
    <row r="1649" customFormat="false" ht="15" hidden="false" customHeight="false" outlineLevel="0" collapsed="false">
      <c r="A1649" s="3" t="n">
        <v>1648</v>
      </c>
      <c r="B1649" s="3" t="n">
        <v>9</v>
      </c>
      <c r="C1649" s="3" t="s">
        <v>110</v>
      </c>
      <c r="D1649" s="3" t="s">
        <v>562</v>
      </c>
      <c r="E1649" s="3" t="n">
        <v>534</v>
      </c>
      <c r="F1649" s="4" t="n">
        <v>236.75</v>
      </c>
      <c r="G1649" s="3" t="s">
        <v>8</v>
      </c>
      <c r="H1649" s="4" t="n">
        <f aca="false">ROUND(E1649*F1649,2)</f>
        <v>126424.5</v>
      </c>
    </row>
    <row r="1650" customFormat="false" ht="15" hidden="false" customHeight="false" outlineLevel="0" collapsed="false">
      <c r="A1650" s="3" t="n">
        <v>1649</v>
      </c>
      <c r="B1650" s="3" t="n">
        <v>3</v>
      </c>
      <c r="C1650" s="3" t="s">
        <v>110</v>
      </c>
      <c r="D1650" s="3" t="s">
        <v>562</v>
      </c>
      <c r="E1650" s="3" t="n">
        <v>1367</v>
      </c>
      <c r="F1650" s="4" t="n">
        <v>109.72</v>
      </c>
      <c r="G1650" s="3" t="s">
        <v>8</v>
      </c>
      <c r="H1650" s="4" t="n">
        <f aca="false">ROUND(E1650*F1650,2)</f>
        <v>149987.24</v>
      </c>
    </row>
    <row r="1651" customFormat="false" ht="15" hidden="false" customHeight="false" outlineLevel="0" collapsed="false">
      <c r="A1651" s="3" t="n">
        <v>1650</v>
      </c>
      <c r="B1651" s="3" t="n">
        <v>3</v>
      </c>
      <c r="C1651" s="3" t="s">
        <v>110</v>
      </c>
      <c r="D1651" s="3" t="s">
        <v>562</v>
      </c>
      <c r="E1651" s="3" t="n">
        <v>1622</v>
      </c>
      <c r="F1651" s="4" t="n">
        <v>109.94</v>
      </c>
      <c r="G1651" s="3" t="s">
        <v>8</v>
      </c>
      <c r="H1651" s="4" t="n">
        <f aca="false">ROUND(E1651*F1651,2)</f>
        <v>178322.68</v>
      </c>
    </row>
    <row r="1652" customFormat="false" ht="15" hidden="false" customHeight="false" outlineLevel="0" collapsed="false">
      <c r="A1652" s="3" t="n">
        <v>1651</v>
      </c>
      <c r="B1652" s="3" t="n">
        <v>13</v>
      </c>
      <c r="C1652" s="3" t="s">
        <v>110</v>
      </c>
      <c r="D1652" s="3" t="s">
        <v>562</v>
      </c>
      <c r="E1652" s="3" t="n">
        <v>1622</v>
      </c>
      <c r="F1652" s="4" t="n">
        <v>51.69</v>
      </c>
      <c r="G1652" s="3" t="s">
        <v>41</v>
      </c>
      <c r="H1652" s="4" t="n">
        <f aca="false">ROUND(E1652*F1652,2)</f>
        <v>83841.18</v>
      </c>
    </row>
    <row r="1653" customFormat="false" ht="15" hidden="false" customHeight="false" outlineLevel="0" collapsed="false">
      <c r="A1653" s="3" t="n">
        <v>1652</v>
      </c>
      <c r="B1653" s="3" t="n">
        <v>15</v>
      </c>
      <c r="C1653" s="3" t="s">
        <v>110</v>
      </c>
      <c r="D1653" s="3" t="s">
        <v>563</v>
      </c>
      <c r="E1653" s="3" t="n">
        <v>1456</v>
      </c>
      <c r="F1653" s="4" t="n">
        <v>270.99</v>
      </c>
      <c r="G1653" s="3" t="s">
        <v>46</v>
      </c>
      <c r="H1653" s="4" t="n">
        <f aca="false">ROUND(E1653*F1653,2)</f>
        <v>394561.44</v>
      </c>
    </row>
    <row r="1654" customFormat="false" ht="15" hidden="false" customHeight="false" outlineLevel="0" collapsed="false">
      <c r="A1654" s="3" t="n">
        <v>1653</v>
      </c>
      <c r="B1654" s="3" t="n">
        <v>4</v>
      </c>
      <c r="C1654" s="3" t="s">
        <v>110</v>
      </c>
      <c r="D1654" s="3" t="s">
        <v>563</v>
      </c>
      <c r="E1654" s="3" t="n">
        <v>4936</v>
      </c>
      <c r="F1654" s="4" t="n">
        <v>109.13</v>
      </c>
      <c r="G1654" s="3" t="s">
        <v>8</v>
      </c>
      <c r="H1654" s="4" t="n">
        <f aca="false">ROUND(E1654*F1654,2)</f>
        <v>538665.68</v>
      </c>
    </row>
    <row r="1655" customFormat="false" ht="15" hidden="false" customHeight="false" outlineLevel="0" collapsed="false">
      <c r="A1655" s="3" t="n">
        <v>1654</v>
      </c>
      <c r="B1655" s="3" t="n">
        <v>7</v>
      </c>
      <c r="C1655" s="3" t="s">
        <v>110</v>
      </c>
      <c r="D1655" s="3" t="s">
        <v>562</v>
      </c>
      <c r="E1655" s="3" t="n">
        <v>3985</v>
      </c>
      <c r="F1655" s="4" t="n">
        <v>396.12</v>
      </c>
      <c r="G1655" s="3" t="s">
        <v>8</v>
      </c>
      <c r="H1655" s="4" t="n">
        <f aca="false">ROUND(E1655*F1655,2)</f>
        <v>1578538.2</v>
      </c>
    </row>
    <row r="1656" customFormat="false" ht="15" hidden="false" customHeight="false" outlineLevel="0" collapsed="false">
      <c r="A1656" s="3" t="n">
        <v>1655</v>
      </c>
      <c r="B1656" s="3" t="n">
        <v>13</v>
      </c>
      <c r="C1656" s="3" t="s">
        <v>110</v>
      </c>
      <c r="D1656" s="3" t="s">
        <v>563</v>
      </c>
      <c r="E1656" s="3" t="n">
        <v>357</v>
      </c>
      <c r="F1656" s="4" t="n">
        <v>51.81</v>
      </c>
      <c r="G1656" s="3" t="s">
        <v>41</v>
      </c>
      <c r="H1656" s="4" t="n">
        <f aca="false">ROUND(E1656*F1656,2)</f>
        <v>18496.17</v>
      </c>
    </row>
    <row r="1657" customFormat="false" ht="15" hidden="false" customHeight="false" outlineLevel="0" collapsed="false">
      <c r="A1657" s="3" t="n">
        <v>1656</v>
      </c>
      <c r="B1657" s="3" t="n">
        <v>11</v>
      </c>
      <c r="C1657" s="3" t="s">
        <v>110</v>
      </c>
      <c r="D1657" s="3" t="s">
        <v>562</v>
      </c>
      <c r="E1657" s="3" t="n">
        <v>2286</v>
      </c>
      <c r="F1657" s="4" t="n">
        <v>127.68</v>
      </c>
      <c r="G1657" s="3" t="s">
        <v>34</v>
      </c>
      <c r="H1657" s="4" t="n">
        <f aca="false">ROUND(E1657*F1657,2)</f>
        <v>291876.48</v>
      </c>
    </row>
    <row r="1658" customFormat="false" ht="15" hidden="false" customHeight="false" outlineLevel="0" collapsed="false">
      <c r="A1658" s="3" t="n">
        <v>1657</v>
      </c>
      <c r="B1658" s="3" t="n">
        <v>3</v>
      </c>
      <c r="C1658" s="3" t="s">
        <v>110</v>
      </c>
      <c r="D1658" s="3" t="s">
        <v>563</v>
      </c>
      <c r="E1658" s="3" t="n">
        <v>2782</v>
      </c>
      <c r="F1658" s="4" t="n">
        <v>110.21</v>
      </c>
      <c r="G1658" s="3" t="s">
        <v>8</v>
      </c>
      <c r="H1658" s="4" t="n">
        <f aca="false">ROUND(E1658*F1658,2)</f>
        <v>306604.22</v>
      </c>
    </row>
    <row r="1659" customFormat="false" ht="15" hidden="false" customHeight="false" outlineLevel="0" collapsed="false">
      <c r="A1659" s="3" t="n">
        <v>1658</v>
      </c>
      <c r="B1659" s="3" t="n">
        <v>3</v>
      </c>
      <c r="C1659" s="3" t="s">
        <v>110</v>
      </c>
      <c r="D1659" s="3" t="s">
        <v>562</v>
      </c>
      <c r="E1659" s="3" t="n">
        <v>2071</v>
      </c>
      <c r="F1659" s="4" t="n">
        <v>110.14</v>
      </c>
      <c r="G1659" s="3" t="s">
        <v>8</v>
      </c>
      <c r="H1659" s="4" t="n">
        <f aca="false">ROUND(E1659*F1659,2)</f>
        <v>228099.94</v>
      </c>
    </row>
    <row r="1660" customFormat="false" ht="15" hidden="false" customHeight="false" outlineLevel="0" collapsed="false">
      <c r="A1660" s="3" t="n">
        <v>1659</v>
      </c>
      <c r="B1660" s="3" t="n">
        <v>7</v>
      </c>
      <c r="C1660" s="3" t="s">
        <v>110</v>
      </c>
      <c r="D1660" s="3" t="s">
        <v>563</v>
      </c>
      <c r="E1660" s="3" t="n">
        <v>225</v>
      </c>
      <c r="F1660" s="4" t="n">
        <v>395.74</v>
      </c>
      <c r="G1660" s="3" t="s">
        <v>8</v>
      </c>
      <c r="H1660" s="4" t="n">
        <f aca="false">ROUND(E1660*F1660,2)</f>
        <v>89041.5</v>
      </c>
    </row>
    <row r="1661" customFormat="false" ht="15" hidden="false" customHeight="false" outlineLevel="0" collapsed="false">
      <c r="A1661" s="3" t="n">
        <v>1660</v>
      </c>
      <c r="B1661" s="3" t="n">
        <v>14</v>
      </c>
      <c r="C1661" s="3" t="s">
        <v>110</v>
      </c>
      <c r="D1661" s="3" t="s">
        <v>562</v>
      </c>
      <c r="E1661" s="3" t="n">
        <v>4722</v>
      </c>
      <c r="F1661" s="4" t="n">
        <v>90.12</v>
      </c>
      <c r="G1661" s="3" t="s">
        <v>41</v>
      </c>
      <c r="H1661" s="4" t="n">
        <f aca="false">ROUND(E1661*F1661,2)</f>
        <v>425546.64</v>
      </c>
    </row>
    <row r="1662" customFormat="false" ht="15" hidden="false" customHeight="false" outlineLevel="0" collapsed="false">
      <c r="A1662" s="3" t="n">
        <v>1661</v>
      </c>
      <c r="B1662" s="3" t="n">
        <v>15</v>
      </c>
      <c r="C1662" s="3" t="s">
        <v>110</v>
      </c>
      <c r="D1662" s="3" t="s">
        <v>563</v>
      </c>
      <c r="E1662" s="3" t="n">
        <v>293</v>
      </c>
      <c r="F1662" s="4" t="n">
        <v>270.27</v>
      </c>
      <c r="G1662" s="3" t="s">
        <v>46</v>
      </c>
      <c r="H1662" s="4" t="n">
        <f aca="false">ROUND(E1662*F1662,2)</f>
        <v>79189.11</v>
      </c>
    </row>
    <row r="1663" customFormat="false" ht="15" hidden="false" customHeight="false" outlineLevel="0" collapsed="false">
      <c r="A1663" s="3" t="n">
        <v>1662</v>
      </c>
      <c r="B1663" s="3" t="n">
        <v>15</v>
      </c>
      <c r="C1663" s="3" t="s">
        <v>110</v>
      </c>
      <c r="D1663" s="3" t="s">
        <v>562</v>
      </c>
      <c r="E1663" s="3" t="n">
        <v>1559</v>
      </c>
      <c r="F1663" s="4" t="n">
        <v>270.14</v>
      </c>
      <c r="G1663" s="3" t="s">
        <v>46</v>
      </c>
      <c r="H1663" s="4" t="n">
        <f aca="false">ROUND(E1663*F1663,2)</f>
        <v>421148.26</v>
      </c>
    </row>
    <row r="1664" customFormat="false" ht="15" hidden="false" customHeight="false" outlineLevel="0" collapsed="false">
      <c r="A1664" s="3" t="n">
        <v>1663</v>
      </c>
      <c r="B1664" s="3" t="n">
        <v>8</v>
      </c>
      <c r="C1664" s="3" t="s">
        <v>110</v>
      </c>
      <c r="D1664" s="3" t="s">
        <v>563</v>
      </c>
      <c r="E1664" s="3" t="n">
        <v>935</v>
      </c>
      <c r="F1664" s="4" t="n">
        <v>58.7</v>
      </c>
      <c r="G1664" s="3" t="s">
        <v>8</v>
      </c>
      <c r="H1664" s="4" t="n">
        <f aca="false">ROUND(E1664*F1664,2)</f>
        <v>54884.5</v>
      </c>
    </row>
    <row r="1665" customFormat="false" ht="15" hidden="false" customHeight="false" outlineLevel="0" collapsed="false">
      <c r="A1665" s="3" t="n">
        <v>1664</v>
      </c>
      <c r="B1665" s="3" t="n">
        <v>4</v>
      </c>
      <c r="C1665" s="3" t="s">
        <v>110</v>
      </c>
      <c r="D1665" s="3" t="s">
        <v>563</v>
      </c>
      <c r="E1665" s="3" t="n">
        <v>4538</v>
      </c>
      <c r="F1665" s="4" t="n">
        <v>109.02</v>
      </c>
      <c r="G1665" s="3" t="s">
        <v>8</v>
      </c>
      <c r="H1665" s="4" t="n">
        <f aca="false">ROUND(E1665*F1665,2)</f>
        <v>494732.76</v>
      </c>
    </row>
    <row r="1666" customFormat="false" ht="15" hidden="false" customHeight="false" outlineLevel="0" collapsed="false">
      <c r="A1666" s="3" t="n">
        <v>1665</v>
      </c>
      <c r="B1666" s="3" t="n">
        <v>12</v>
      </c>
      <c r="C1666" s="3" t="s">
        <v>110</v>
      </c>
      <c r="D1666" s="3" t="s">
        <v>562</v>
      </c>
      <c r="E1666" s="3" t="n">
        <v>1707</v>
      </c>
      <c r="F1666" s="4" t="n">
        <v>225.54</v>
      </c>
      <c r="G1666" s="3" t="s">
        <v>38</v>
      </c>
      <c r="H1666" s="4" t="n">
        <f aca="false">ROUND(E1666*F1666,2)</f>
        <v>384996.78</v>
      </c>
    </row>
    <row r="1667" customFormat="false" ht="15" hidden="false" customHeight="false" outlineLevel="0" collapsed="false">
      <c r="A1667" s="3" t="n">
        <v>1666</v>
      </c>
      <c r="B1667" s="3" t="n">
        <v>8</v>
      </c>
      <c r="C1667" s="3" t="s">
        <v>110</v>
      </c>
      <c r="D1667" s="3" t="s">
        <v>563</v>
      </c>
      <c r="E1667" s="3" t="n">
        <v>662</v>
      </c>
      <c r="F1667" s="4" t="n">
        <v>58.83</v>
      </c>
      <c r="G1667" s="3" t="s">
        <v>8</v>
      </c>
      <c r="H1667" s="4" t="n">
        <f aca="false">ROUND(E1667*F1667,2)</f>
        <v>38945.46</v>
      </c>
    </row>
    <row r="1668" customFormat="false" ht="15" hidden="false" customHeight="false" outlineLevel="0" collapsed="false">
      <c r="A1668" s="3" t="n">
        <v>1667</v>
      </c>
      <c r="B1668" s="3" t="n">
        <v>13</v>
      </c>
      <c r="C1668" s="3" t="s">
        <v>110</v>
      </c>
      <c r="D1668" s="3" t="s">
        <v>562</v>
      </c>
      <c r="E1668" s="3" t="n">
        <v>2798</v>
      </c>
      <c r="F1668" s="4" t="n">
        <v>51.61</v>
      </c>
      <c r="G1668" s="3" t="s">
        <v>41</v>
      </c>
      <c r="H1668" s="4" t="n">
        <f aca="false">ROUND(E1668*F1668,2)</f>
        <v>144404.78</v>
      </c>
    </row>
    <row r="1669" customFormat="false" ht="15" hidden="false" customHeight="false" outlineLevel="0" collapsed="false">
      <c r="A1669" s="3" t="n">
        <v>1668</v>
      </c>
      <c r="B1669" s="3" t="n">
        <v>1</v>
      </c>
      <c r="C1669" s="3" t="s">
        <v>110</v>
      </c>
      <c r="D1669" s="3" t="s">
        <v>563</v>
      </c>
      <c r="E1669" s="3" t="n">
        <v>2797</v>
      </c>
      <c r="F1669" s="4" t="n">
        <v>336.38</v>
      </c>
      <c r="G1669" s="3" t="s">
        <v>8</v>
      </c>
      <c r="H1669" s="4" t="n">
        <f aca="false">ROUND(E1669*F1669,2)</f>
        <v>940854.86</v>
      </c>
    </row>
    <row r="1670" customFormat="false" ht="15" hidden="false" customHeight="false" outlineLevel="0" collapsed="false">
      <c r="A1670" s="3" t="n">
        <v>1669</v>
      </c>
      <c r="B1670" s="3" t="n">
        <v>6</v>
      </c>
      <c r="C1670" s="3" t="s">
        <v>110</v>
      </c>
      <c r="D1670" s="3" t="s">
        <v>563</v>
      </c>
      <c r="E1670" s="3" t="n">
        <v>494</v>
      </c>
      <c r="F1670" s="4" t="n">
        <v>258.52</v>
      </c>
      <c r="G1670" s="3" t="s">
        <v>8</v>
      </c>
      <c r="H1670" s="4" t="n">
        <f aca="false">ROUND(E1670*F1670,2)</f>
        <v>127708.88</v>
      </c>
    </row>
    <row r="1671" customFormat="false" ht="15" hidden="false" customHeight="false" outlineLevel="0" collapsed="false">
      <c r="A1671" s="3" t="n">
        <v>1670</v>
      </c>
      <c r="B1671" s="3" t="n">
        <v>3</v>
      </c>
      <c r="C1671" s="3" t="s">
        <v>110</v>
      </c>
      <c r="D1671" s="3" t="s">
        <v>563</v>
      </c>
      <c r="E1671" s="3" t="n">
        <v>3917</v>
      </c>
      <c r="F1671" s="4" t="n">
        <v>109.69</v>
      </c>
      <c r="G1671" s="3" t="s">
        <v>8</v>
      </c>
      <c r="H1671" s="4" t="n">
        <f aca="false">ROUND(E1671*F1671,2)</f>
        <v>429655.73</v>
      </c>
    </row>
    <row r="1672" customFormat="false" ht="15" hidden="false" customHeight="false" outlineLevel="0" collapsed="false">
      <c r="A1672" s="3" t="n">
        <v>1671</v>
      </c>
      <c r="B1672" s="3" t="n">
        <v>12</v>
      </c>
      <c r="C1672" s="3" t="s">
        <v>111</v>
      </c>
      <c r="D1672" s="3" t="s">
        <v>562</v>
      </c>
      <c r="E1672" s="3" t="n">
        <v>124</v>
      </c>
      <c r="F1672" s="4" t="n">
        <v>224.11</v>
      </c>
      <c r="G1672" s="3" t="s">
        <v>38</v>
      </c>
      <c r="H1672" s="4" t="n">
        <f aca="false">ROUND(E1672*F1672,2)</f>
        <v>27789.64</v>
      </c>
    </row>
    <row r="1673" customFormat="false" ht="15" hidden="false" customHeight="false" outlineLevel="0" collapsed="false">
      <c r="A1673" s="3" t="n">
        <v>1672</v>
      </c>
      <c r="B1673" s="3" t="n">
        <v>1</v>
      </c>
      <c r="C1673" s="3" t="s">
        <v>111</v>
      </c>
      <c r="D1673" s="3" t="s">
        <v>563</v>
      </c>
      <c r="E1673" s="3" t="n">
        <v>583</v>
      </c>
      <c r="F1673" s="4" t="n">
        <v>337.97</v>
      </c>
      <c r="G1673" s="3" t="s">
        <v>8</v>
      </c>
      <c r="H1673" s="4" t="n">
        <f aca="false">ROUND(E1673*F1673,2)</f>
        <v>197036.51</v>
      </c>
    </row>
    <row r="1674" customFormat="false" ht="15" hidden="false" customHeight="false" outlineLevel="0" collapsed="false">
      <c r="A1674" s="3" t="n">
        <v>1673</v>
      </c>
      <c r="B1674" s="3" t="n">
        <v>10</v>
      </c>
      <c r="C1674" s="3" t="s">
        <v>111</v>
      </c>
      <c r="D1674" s="3" t="s">
        <v>563</v>
      </c>
      <c r="E1674" s="3" t="n">
        <v>4130</v>
      </c>
      <c r="F1674" s="4" t="n">
        <v>49.52</v>
      </c>
      <c r="G1674" s="3" t="s">
        <v>8</v>
      </c>
      <c r="H1674" s="4" t="n">
        <f aca="false">ROUND(E1674*F1674,2)</f>
        <v>204517.6</v>
      </c>
    </row>
    <row r="1675" customFormat="false" ht="15" hidden="false" customHeight="false" outlineLevel="0" collapsed="false">
      <c r="A1675" s="3" t="n">
        <v>1674</v>
      </c>
      <c r="B1675" s="3" t="n">
        <v>7</v>
      </c>
      <c r="C1675" s="3" t="s">
        <v>111</v>
      </c>
      <c r="D1675" s="3" t="s">
        <v>563</v>
      </c>
      <c r="E1675" s="3" t="n">
        <v>2345</v>
      </c>
      <c r="F1675" s="4" t="n">
        <v>387.16</v>
      </c>
      <c r="G1675" s="3" t="s">
        <v>8</v>
      </c>
      <c r="H1675" s="4" t="n">
        <f aca="false">ROUND(E1675*F1675,2)</f>
        <v>907890.2</v>
      </c>
    </row>
    <row r="1676" customFormat="false" ht="15" hidden="false" customHeight="false" outlineLevel="0" collapsed="false">
      <c r="A1676" s="3" t="n">
        <v>1675</v>
      </c>
      <c r="B1676" s="3" t="n">
        <v>11</v>
      </c>
      <c r="C1676" s="3" t="s">
        <v>111</v>
      </c>
      <c r="D1676" s="3" t="s">
        <v>563</v>
      </c>
      <c r="E1676" s="3" t="n">
        <v>1387</v>
      </c>
      <c r="F1676" s="4" t="n">
        <v>127.23</v>
      </c>
      <c r="G1676" s="3" t="s">
        <v>34</v>
      </c>
      <c r="H1676" s="4" t="n">
        <f aca="false">ROUND(E1676*F1676,2)</f>
        <v>176468.01</v>
      </c>
    </row>
    <row r="1677" customFormat="false" ht="15" hidden="false" customHeight="false" outlineLevel="0" collapsed="false">
      <c r="A1677" s="3" t="n">
        <v>1676</v>
      </c>
      <c r="B1677" s="3" t="n">
        <v>2</v>
      </c>
      <c r="C1677" s="3" t="s">
        <v>111</v>
      </c>
      <c r="D1677" s="3" t="s">
        <v>563</v>
      </c>
      <c r="E1677" s="3" t="n">
        <v>4496</v>
      </c>
      <c r="F1677" s="4" t="n">
        <v>62.66</v>
      </c>
      <c r="G1677" s="3" t="s">
        <v>8</v>
      </c>
      <c r="H1677" s="4" t="n">
        <f aca="false">ROUND(E1677*F1677,2)</f>
        <v>281719.36</v>
      </c>
    </row>
    <row r="1678" customFormat="false" ht="15" hidden="false" customHeight="false" outlineLevel="0" collapsed="false">
      <c r="A1678" s="3" t="n">
        <v>1677</v>
      </c>
      <c r="B1678" s="3" t="n">
        <v>6</v>
      </c>
      <c r="C1678" s="3" t="s">
        <v>111</v>
      </c>
      <c r="D1678" s="3" t="s">
        <v>563</v>
      </c>
      <c r="E1678" s="3" t="n">
        <v>2984</v>
      </c>
      <c r="F1678" s="4" t="n">
        <v>248.21</v>
      </c>
      <c r="G1678" s="3" t="s">
        <v>8</v>
      </c>
      <c r="H1678" s="4" t="n">
        <f aca="false">ROUND(E1678*F1678,2)</f>
        <v>740658.64</v>
      </c>
    </row>
    <row r="1679" customFormat="false" ht="15" hidden="false" customHeight="false" outlineLevel="0" collapsed="false">
      <c r="A1679" s="3" t="n">
        <v>1678</v>
      </c>
      <c r="B1679" s="3" t="n">
        <v>11</v>
      </c>
      <c r="C1679" s="3" t="s">
        <v>111</v>
      </c>
      <c r="D1679" s="3" t="s">
        <v>563</v>
      </c>
      <c r="E1679" s="3" t="n">
        <v>4690</v>
      </c>
      <c r="F1679" s="4" t="n">
        <v>126.76</v>
      </c>
      <c r="G1679" s="3" t="s">
        <v>34</v>
      </c>
      <c r="H1679" s="4" t="n">
        <f aca="false">ROUND(E1679*F1679,2)</f>
        <v>594504.4</v>
      </c>
    </row>
    <row r="1680" customFormat="false" ht="15" hidden="false" customHeight="false" outlineLevel="0" collapsed="false">
      <c r="A1680" s="3" t="n">
        <v>1679</v>
      </c>
      <c r="B1680" s="3" t="n">
        <v>14</v>
      </c>
      <c r="C1680" s="3" t="s">
        <v>111</v>
      </c>
      <c r="D1680" s="3" t="s">
        <v>562</v>
      </c>
      <c r="E1680" s="3" t="n">
        <v>3762</v>
      </c>
      <c r="F1680" s="4" t="n">
        <v>91.47</v>
      </c>
      <c r="G1680" s="3" t="s">
        <v>41</v>
      </c>
      <c r="H1680" s="4" t="n">
        <f aca="false">ROUND(E1680*F1680,2)</f>
        <v>344110.14</v>
      </c>
    </row>
    <row r="1681" customFormat="false" ht="15" hidden="false" customHeight="false" outlineLevel="0" collapsed="false">
      <c r="A1681" s="3" t="n">
        <v>1680</v>
      </c>
      <c r="B1681" s="3" t="n">
        <v>14</v>
      </c>
      <c r="C1681" s="3" t="s">
        <v>111</v>
      </c>
      <c r="D1681" s="3" t="s">
        <v>562</v>
      </c>
      <c r="E1681" s="3" t="n">
        <v>1424</v>
      </c>
      <c r="F1681" s="4" t="n">
        <v>91.19</v>
      </c>
      <c r="G1681" s="3" t="s">
        <v>41</v>
      </c>
      <c r="H1681" s="4" t="n">
        <f aca="false">ROUND(E1681*F1681,2)</f>
        <v>129854.56</v>
      </c>
    </row>
    <row r="1682" customFormat="false" ht="15" hidden="false" customHeight="false" outlineLevel="0" collapsed="false">
      <c r="A1682" s="3" t="n">
        <v>1681</v>
      </c>
      <c r="B1682" s="3" t="n">
        <v>3</v>
      </c>
      <c r="C1682" s="3" t="s">
        <v>111</v>
      </c>
      <c r="D1682" s="3" t="s">
        <v>563</v>
      </c>
      <c r="E1682" s="3" t="n">
        <v>2174</v>
      </c>
      <c r="F1682" s="4" t="n">
        <v>111.21</v>
      </c>
      <c r="G1682" s="3" t="s">
        <v>8</v>
      </c>
      <c r="H1682" s="4" t="n">
        <f aca="false">ROUND(E1682*F1682,2)</f>
        <v>241770.54</v>
      </c>
    </row>
    <row r="1683" customFormat="false" ht="15" hidden="false" customHeight="false" outlineLevel="0" collapsed="false">
      <c r="A1683" s="3" t="n">
        <v>1682</v>
      </c>
      <c r="B1683" s="3" t="n">
        <v>2</v>
      </c>
      <c r="C1683" s="3" t="s">
        <v>111</v>
      </c>
      <c r="D1683" s="3" t="s">
        <v>562</v>
      </c>
      <c r="E1683" s="3" t="n">
        <v>518</v>
      </c>
      <c r="F1683" s="4" t="n">
        <v>62.9</v>
      </c>
      <c r="G1683" s="3" t="s">
        <v>8</v>
      </c>
      <c r="H1683" s="4" t="n">
        <f aca="false">ROUND(E1683*F1683,2)</f>
        <v>32582.2</v>
      </c>
    </row>
    <row r="1684" customFormat="false" ht="15" hidden="false" customHeight="false" outlineLevel="0" collapsed="false">
      <c r="A1684" s="3" t="n">
        <v>1683</v>
      </c>
      <c r="B1684" s="3" t="n">
        <v>14</v>
      </c>
      <c r="C1684" s="3" t="s">
        <v>111</v>
      </c>
      <c r="D1684" s="3" t="s">
        <v>563</v>
      </c>
      <c r="E1684" s="3" t="n">
        <v>2918</v>
      </c>
      <c r="F1684" s="4" t="n">
        <v>91.41</v>
      </c>
      <c r="G1684" s="3" t="s">
        <v>41</v>
      </c>
      <c r="H1684" s="4" t="n">
        <f aca="false">ROUND(E1684*F1684,2)</f>
        <v>266734.38</v>
      </c>
    </row>
    <row r="1685" customFormat="false" ht="15" hidden="false" customHeight="false" outlineLevel="0" collapsed="false">
      <c r="A1685" s="3" t="n">
        <v>1684</v>
      </c>
      <c r="B1685" s="3" t="n">
        <v>3</v>
      </c>
      <c r="C1685" s="3" t="s">
        <v>111</v>
      </c>
      <c r="D1685" s="3" t="s">
        <v>563</v>
      </c>
      <c r="E1685" s="3" t="n">
        <v>597</v>
      </c>
      <c r="F1685" s="4" t="n">
        <v>110.71</v>
      </c>
      <c r="G1685" s="3" t="s">
        <v>8</v>
      </c>
      <c r="H1685" s="4" t="n">
        <f aca="false">ROUND(E1685*F1685,2)</f>
        <v>66093.87</v>
      </c>
    </row>
    <row r="1686" customFormat="false" ht="15" hidden="false" customHeight="false" outlineLevel="0" collapsed="false">
      <c r="A1686" s="3" t="n">
        <v>1685</v>
      </c>
      <c r="B1686" s="3" t="n">
        <v>11</v>
      </c>
      <c r="C1686" s="3" t="s">
        <v>111</v>
      </c>
      <c r="D1686" s="3" t="s">
        <v>563</v>
      </c>
      <c r="E1686" s="3" t="n">
        <v>3661</v>
      </c>
      <c r="F1686" s="4" t="n">
        <v>126.98</v>
      </c>
      <c r="G1686" s="3" t="s">
        <v>34</v>
      </c>
      <c r="H1686" s="4" t="n">
        <f aca="false">ROUND(E1686*F1686,2)</f>
        <v>464873.78</v>
      </c>
    </row>
    <row r="1687" customFormat="false" ht="15" hidden="false" customHeight="false" outlineLevel="0" collapsed="false">
      <c r="A1687" s="3" t="n">
        <v>1686</v>
      </c>
      <c r="B1687" s="3" t="n">
        <v>11</v>
      </c>
      <c r="C1687" s="3" t="s">
        <v>111</v>
      </c>
      <c r="D1687" s="3" t="s">
        <v>562</v>
      </c>
      <c r="E1687" s="3" t="n">
        <v>4676</v>
      </c>
      <c r="F1687" s="4" t="n">
        <v>127.29</v>
      </c>
      <c r="G1687" s="3" t="s">
        <v>34</v>
      </c>
      <c r="H1687" s="4" t="n">
        <f aca="false">ROUND(E1687*F1687,2)</f>
        <v>595208.04</v>
      </c>
    </row>
    <row r="1688" customFormat="false" ht="15" hidden="false" customHeight="false" outlineLevel="0" collapsed="false">
      <c r="A1688" s="3" t="n">
        <v>1687</v>
      </c>
      <c r="B1688" s="3" t="n">
        <v>1</v>
      </c>
      <c r="C1688" s="3" t="s">
        <v>111</v>
      </c>
      <c r="D1688" s="3" t="s">
        <v>563</v>
      </c>
      <c r="E1688" s="3" t="n">
        <v>4666</v>
      </c>
      <c r="F1688" s="4" t="n">
        <v>337.65</v>
      </c>
      <c r="G1688" s="3" t="s">
        <v>8</v>
      </c>
      <c r="H1688" s="4" t="n">
        <f aca="false">ROUND(E1688*F1688,2)</f>
        <v>1575474.9</v>
      </c>
    </row>
    <row r="1689" customFormat="false" ht="15" hidden="false" customHeight="false" outlineLevel="0" collapsed="false">
      <c r="A1689" s="3" t="n">
        <v>1688</v>
      </c>
      <c r="B1689" s="3" t="n">
        <v>8</v>
      </c>
      <c r="C1689" s="3" t="s">
        <v>111</v>
      </c>
      <c r="D1689" s="3" t="s">
        <v>562</v>
      </c>
      <c r="E1689" s="3" t="n">
        <v>2044</v>
      </c>
      <c r="F1689" s="4" t="n">
        <v>58.24</v>
      </c>
      <c r="G1689" s="3" t="s">
        <v>8</v>
      </c>
      <c r="H1689" s="4" t="n">
        <f aca="false">ROUND(E1689*F1689,2)</f>
        <v>119042.56</v>
      </c>
    </row>
    <row r="1690" customFormat="false" ht="15" hidden="false" customHeight="false" outlineLevel="0" collapsed="false">
      <c r="A1690" s="3" t="n">
        <v>1689</v>
      </c>
      <c r="B1690" s="3" t="n">
        <v>14</v>
      </c>
      <c r="C1690" s="3" t="s">
        <v>111</v>
      </c>
      <c r="D1690" s="3" t="s">
        <v>563</v>
      </c>
      <c r="E1690" s="3" t="n">
        <v>1406</v>
      </c>
      <c r="F1690" s="4" t="n">
        <v>91.47</v>
      </c>
      <c r="G1690" s="3" t="s">
        <v>41</v>
      </c>
      <c r="H1690" s="4" t="n">
        <f aca="false">ROUND(E1690*F1690,2)</f>
        <v>128606.82</v>
      </c>
    </row>
    <row r="1691" customFormat="false" ht="15" hidden="false" customHeight="false" outlineLevel="0" collapsed="false">
      <c r="A1691" s="3" t="n">
        <v>1690</v>
      </c>
      <c r="B1691" s="3" t="n">
        <v>14</v>
      </c>
      <c r="C1691" s="3" t="s">
        <v>111</v>
      </c>
      <c r="D1691" s="3" t="s">
        <v>563</v>
      </c>
      <c r="E1691" s="3" t="n">
        <v>1636</v>
      </c>
      <c r="F1691" s="4" t="n">
        <v>91.54</v>
      </c>
      <c r="G1691" s="3" t="s">
        <v>41</v>
      </c>
      <c r="H1691" s="4" t="n">
        <f aca="false">ROUND(E1691*F1691,2)</f>
        <v>149759.44</v>
      </c>
    </row>
    <row r="1692" customFormat="false" ht="15" hidden="false" customHeight="false" outlineLevel="0" collapsed="false">
      <c r="A1692" s="3" t="n">
        <v>1691</v>
      </c>
      <c r="B1692" s="3" t="n">
        <v>3</v>
      </c>
      <c r="C1692" s="3" t="s">
        <v>111</v>
      </c>
      <c r="D1692" s="3" t="s">
        <v>562</v>
      </c>
      <c r="E1692" s="3" t="n">
        <v>3533</v>
      </c>
      <c r="F1692" s="4" t="n">
        <v>110.83</v>
      </c>
      <c r="G1692" s="3" t="s">
        <v>8</v>
      </c>
      <c r="H1692" s="4" t="n">
        <f aca="false">ROUND(E1692*F1692,2)</f>
        <v>391562.39</v>
      </c>
    </row>
    <row r="1693" customFormat="false" ht="15" hidden="false" customHeight="false" outlineLevel="0" collapsed="false">
      <c r="A1693" s="3" t="n">
        <v>1692</v>
      </c>
      <c r="B1693" s="3" t="n">
        <v>14</v>
      </c>
      <c r="C1693" s="3" t="s">
        <v>111</v>
      </c>
      <c r="D1693" s="3" t="s">
        <v>562</v>
      </c>
      <c r="E1693" s="3" t="n">
        <v>1158</v>
      </c>
      <c r="F1693" s="4" t="n">
        <v>91.54</v>
      </c>
      <c r="G1693" s="3" t="s">
        <v>41</v>
      </c>
      <c r="H1693" s="4" t="n">
        <f aca="false">ROUND(E1693*F1693,2)</f>
        <v>106003.32</v>
      </c>
    </row>
    <row r="1694" customFormat="false" ht="15" hidden="false" customHeight="false" outlineLevel="0" collapsed="false">
      <c r="A1694" s="3" t="n">
        <v>1693</v>
      </c>
      <c r="B1694" s="3" t="n">
        <v>11</v>
      </c>
      <c r="C1694" s="3" t="s">
        <v>111</v>
      </c>
      <c r="D1694" s="3" t="s">
        <v>562</v>
      </c>
      <c r="E1694" s="3" t="n">
        <v>2426</v>
      </c>
      <c r="F1694" s="4" t="n">
        <v>127.41</v>
      </c>
      <c r="G1694" s="3" t="s">
        <v>34</v>
      </c>
      <c r="H1694" s="4" t="n">
        <f aca="false">ROUND(E1694*F1694,2)</f>
        <v>309096.66</v>
      </c>
    </row>
    <row r="1695" customFormat="false" ht="15" hidden="false" customHeight="false" outlineLevel="0" collapsed="false">
      <c r="A1695" s="3" t="n">
        <v>1694</v>
      </c>
      <c r="B1695" s="3" t="n">
        <v>5</v>
      </c>
      <c r="C1695" s="3" t="s">
        <v>111</v>
      </c>
      <c r="D1695" s="3" t="s">
        <v>562</v>
      </c>
      <c r="E1695" s="3" t="n">
        <v>1711</v>
      </c>
      <c r="F1695" s="4" t="n">
        <v>363.12</v>
      </c>
      <c r="G1695" s="3" t="s">
        <v>8</v>
      </c>
      <c r="H1695" s="4" t="n">
        <f aca="false">ROUND(E1695*F1695,2)</f>
        <v>621298.32</v>
      </c>
    </row>
    <row r="1696" customFormat="false" ht="15" hidden="false" customHeight="false" outlineLevel="0" collapsed="false">
      <c r="A1696" s="3" t="n">
        <v>1695</v>
      </c>
      <c r="B1696" s="3" t="n">
        <v>6</v>
      </c>
      <c r="C1696" s="3" t="s">
        <v>111</v>
      </c>
      <c r="D1696" s="3" t="s">
        <v>562</v>
      </c>
      <c r="E1696" s="3" t="n">
        <v>2193</v>
      </c>
      <c r="F1696" s="4" t="n">
        <v>248.43</v>
      </c>
      <c r="G1696" s="3" t="s">
        <v>8</v>
      </c>
      <c r="H1696" s="4" t="n">
        <f aca="false">ROUND(E1696*F1696,2)</f>
        <v>544806.99</v>
      </c>
    </row>
    <row r="1697" customFormat="false" ht="15" hidden="false" customHeight="false" outlineLevel="0" collapsed="false">
      <c r="A1697" s="3" t="n">
        <v>1696</v>
      </c>
      <c r="B1697" s="3" t="n">
        <v>1</v>
      </c>
      <c r="C1697" s="3" t="s">
        <v>112</v>
      </c>
      <c r="D1697" s="3" t="s">
        <v>562</v>
      </c>
      <c r="E1697" s="3" t="n">
        <v>2755</v>
      </c>
      <c r="F1697" s="4" t="n">
        <v>336.07</v>
      </c>
      <c r="G1697" s="3" t="s">
        <v>8</v>
      </c>
      <c r="H1697" s="4" t="n">
        <f aca="false">ROUND(E1697*F1697,2)</f>
        <v>925872.85</v>
      </c>
    </row>
    <row r="1698" customFormat="false" ht="15" hidden="false" customHeight="false" outlineLevel="0" collapsed="false">
      <c r="A1698" s="3" t="n">
        <v>1697</v>
      </c>
      <c r="B1698" s="3" t="n">
        <v>15</v>
      </c>
      <c r="C1698" s="3" t="s">
        <v>112</v>
      </c>
      <c r="D1698" s="3" t="s">
        <v>563</v>
      </c>
      <c r="E1698" s="3" t="n">
        <v>4380</v>
      </c>
      <c r="F1698" s="4" t="n">
        <v>267.74</v>
      </c>
      <c r="G1698" s="3" t="s">
        <v>46</v>
      </c>
      <c r="H1698" s="4" t="n">
        <f aca="false">ROUND(E1698*F1698,2)</f>
        <v>1172701.2</v>
      </c>
    </row>
    <row r="1699" customFormat="false" ht="15" hidden="false" customHeight="false" outlineLevel="0" collapsed="false">
      <c r="A1699" s="3" t="n">
        <v>1698</v>
      </c>
      <c r="B1699" s="3" t="n">
        <v>15</v>
      </c>
      <c r="C1699" s="3" t="s">
        <v>112</v>
      </c>
      <c r="D1699" s="3" t="s">
        <v>562</v>
      </c>
      <c r="E1699" s="3" t="n">
        <v>3001</v>
      </c>
      <c r="F1699" s="4" t="n">
        <v>267.73</v>
      </c>
      <c r="G1699" s="3" t="s">
        <v>46</v>
      </c>
      <c r="H1699" s="4" t="n">
        <f aca="false">ROUND(E1699*F1699,2)</f>
        <v>803457.73</v>
      </c>
    </row>
    <row r="1700" customFormat="false" ht="15" hidden="false" customHeight="false" outlineLevel="0" collapsed="false">
      <c r="A1700" s="3" t="n">
        <v>1699</v>
      </c>
      <c r="B1700" s="3" t="n">
        <v>2</v>
      </c>
      <c r="C1700" s="3" t="s">
        <v>112</v>
      </c>
      <c r="D1700" s="3" t="s">
        <v>562</v>
      </c>
      <c r="E1700" s="3" t="n">
        <v>1349</v>
      </c>
      <c r="F1700" s="4" t="n">
        <v>63.75</v>
      </c>
      <c r="G1700" s="3" t="s">
        <v>8</v>
      </c>
      <c r="H1700" s="4" t="n">
        <f aca="false">ROUND(E1700*F1700,2)</f>
        <v>85998.75</v>
      </c>
    </row>
    <row r="1701" customFormat="false" ht="15" hidden="false" customHeight="false" outlineLevel="0" collapsed="false">
      <c r="A1701" s="3" t="n">
        <v>1700</v>
      </c>
      <c r="B1701" s="3" t="n">
        <v>3</v>
      </c>
      <c r="C1701" s="3" t="s">
        <v>112</v>
      </c>
      <c r="D1701" s="3" t="s">
        <v>563</v>
      </c>
      <c r="E1701" s="3" t="n">
        <v>2268</v>
      </c>
      <c r="F1701" s="4" t="n">
        <v>113.17</v>
      </c>
      <c r="G1701" s="3" t="s">
        <v>8</v>
      </c>
      <c r="H1701" s="4" t="n">
        <f aca="false">ROUND(E1701*F1701,2)</f>
        <v>256669.56</v>
      </c>
    </row>
    <row r="1702" customFormat="false" ht="15" hidden="false" customHeight="false" outlineLevel="0" collapsed="false">
      <c r="A1702" s="3" t="n">
        <v>1701</v>
      </c>
      <c r="B1702" s="3" t="n">
        <v>5</v>
      </c>
      <c r="C1702" s="3" t="s">
        <v>112</v>
      </c>
      <c r="D1702" s="3" t="s">
        <v>563</v>
      </c>
      <c r="E1702" s="3" t="n">
        <v>4507</v>
      </c>
      <c r="F1702" s="4" t="n">
        <v>368.79</v>
      </c>
      <c r="G1702" s="3" t="s">
        <v>8</v>
      </c>
      <c r="H1702" s="4" t="n">
        <f aca="false">ROUND(E1702*F1702,2)</f>
        <v>1662136.53</v>
      </c>
    </row>
    <row r="1703" customFormat="false" ht="15" hidden="false" customHeight="false" outlineLevel="0" collapsed="false">
      <c r="A1703" s="3" t="n">
        <v>1702</v>
      </c>
      <c r="B1703" s="3" t="n">
        <v>7</v>
      </c>
      <c r="C1703" s="3" t="s">
        <v>112</v>
      </c>
      <c r="D1703" s="3" t="s">
        <v>563</v>
      </c>
      <c r="E1703" s="3" t="n">
        <v>3133</v>
      </c>
      <c r="F1703" s="4" t="n">
        <v>389.46</v>
      </c>
      <c r="G1703" s="3" t="s">
        <v>8</v>
      </c>
      <c r="H1703" s="4" t="n">
        <f aca="false">ROUND(E1703*F1703,2)</f>
        <v>1220178.18</v>
      </c>
    </row>
    <row r="1704" customFormat="false" ht="15" hidden="false" customHeight="false" outlineLevel="0" collapsed="false">
      <c r="A1704" s="3" t="n">
        <v>1703</v>
      </c>
      <c r="B1704" s="3" t="n">
        <v>3</v>
      </c>
      <c r="C1704" s="3" t="s">
        <v>112</v>
      </c>
      <c r="D1704" s="3" t="s">
        <v>563</v>
      </c>
      <c r="E1704" s="3" t="n">
        <v>1916</v>
      </c>
      <c r="F1704" s="4" t="n">
        <v>112.8</v>
      </c>
      <c r="G1704" s="3" t="s">
        <v>8</v>
      </c>
      <c r="H1704" s="4" t="n">
        <f aca="false">ROUND(E1704*F1704,2)</f>
        <v>216124.8</v>
      </c>
    </row>
    <row r="1705" customFormat="false" ht="15" hidden="false" customHeight="false" outlineLevel="0" collapsed="false">
      <c r="A1705" s="3" t="n">
        <v>1704</v>
      </c>
      <c r="B1705" s="3" t="n">
        <v>11</v>
      </c>
      <c r="C1705" s="3" t="s">
        <v>112</v>
      </c>
      <c r="D1705" s="3" t="s">
        <v>562</v>
      </c>
      <c r="E1705" s="3" t="n">
        <v>3779</v>
      </c>
      <c r="F1705" s="4" t="n">
        <v>126.69</v>
      </c>
      <c r="G1705" s="3" t="s">
        <v>34</v>
      </c>
      <c r="H1705" s="4" t="n">
        <f aca="false">ROUND(E1705*F1705,2)</f>
        <v>478761.51</v>
      </c>
    </row>
    <row r="1706" customFormat="false" ht="15" hidden="false" customHeight="false" outlineLevel="0" collapsed="false">
      <c r="A1706" s="3" t="n">
        <v>1705</v>
      </c>
      <c r="B1706" s="3" t="n">
        <v>12</v>
      </c>
      <c r="C1706" s="3" t="s">
        <v>112</v>
      </c>
      <c r="D1706" s="3" t="s">
        <v>562</v>
      </c>
      <c r="E1706" s="3" t="n">
        <v>576</v>
      </c>
      <c r="F1706" s="4" t="n">
        <v>223.21</v>
      </c>
      <c r="G1706" s="3" t="s">
        <v>38</v>
      </c>
      <c r="H1706" s="4" t="n">
        <f aca="false">ROUND(E1706*F1706,2)</f>
        <v>128568.96</v>
      </c>
    </row>
    <row r="1707" customFormat="false" ht="15" hidden="false" customHeight="false" outlineLevel="0" collapsed="false">
      <c r="A1707" s="3" t="n">
        <v>1706</v>
      </c>
      <c r="B1707" s="3" t="n">
        <v>2</v>
      </c>
      <c r="C1707" s="3" t="s">
        <v>112</v>
      </c>
      <c r="D1707" s="3" t="s">
        <v>562</v>
      </c>
      <c r="E1707" s="3" t="n">
        <v>2421</v>
      </c>
      <c r="F1707" s="4" t="n">
        <v>63.75</v>
      </c>
      <c r="G1707" s="3" t="s">
        <v>8</v>
      </c>
      <c r="H1707" s="4" t="n">
        <f aca="false">ROUND(E1707*F1707,2)</f>
        <v>154338.75</v>
      </c>
    </row>
    <row r="1708" customFormat="false" ht="15" hidden="false" customHeight="false" outlineLevel="0" collapsed="false">
      <c r="A1708" s="3" t="n">
        <v>1707</v>
      </c>
      <c r="B1708" s="3" t="n">
        <v>5</v>
      </c>
      <c r="C1708" s="3" t="s">
        <v>112</v>
      </c>
      <c r="D1708" s="3" t="s">
        <v>562</v>
      </c>
      <c r="E1708" s="3" t="n">
        <v>3056</v>
      </c>
      <c r="F1708" s="4" t="n">
        <v>368.63</v>
      </c>
      <c r="G1708" s="3" t="s">
        <v>8</v>
      </c>
      <c r="H1708" s="4" t="n">
        <f aca="false">ROUND(E1708*F1708,2)</f>
        <v>1126533.28</v>
      </c>
    </row>
    <row r="1709" customFormat="false" ht="15" hidden="false" customHeight="false" outlineLevel="0" collapsed="false">
      <c r="A1709" s="3" t="n">
        <v>1708</v>
      </c>
      <c r="B1709" s="3" t="n">
        <v>11</v>
      </c>
      <c r="C1709" s="3" t="s">
        <v>112</v>
      </c>
      <c r="D1709" s="3" t="s">
        <v>563</v>
      </c>
      <c r="E1709" s="3" t="n">
        <v>1065</v>
      </c>
      <c r="F1709" s="4" t="n">
        <v>126.37</v>
      </c>
      <c r="G1709" s="3" t="s">
        <v>34</v>
      </c>
      <c r="H1709" s="4" t="n">
        <f aca="false">ROUND(E1709*F1709,2)</f>
        <v>134584.05</v>
      </c>
    </row>
    <row r="1710" customFormat="false" ht="15" hidden="false" customHeight="false" outlineLevel="0" collapsed="false">
      <c r="A1710" s="3" t="n">
        <v>1709</v>
      </c>
      <c r="B1710" s="3" t="n">
        <v>12</v>
      </c>
      <c r="C1710" s="3" t="s">
        <v>112</v>
      </c>
      <c r="D1710" s="3" t="s">
        <v>563</v>
      </c>
      <c r="E1710" s="3" t="n">
        <v>2528</v>
      </c>
      <c r="F1710" s="4" t="n">
        <v>223.19</v>
      </c>
      <c r="G1710" s="3" t="s">
        <v>38</v>
      </c>
      <c r="H1710" s="4" t="n">
        <f aca="false">ROUND(E1710*F1710,2)</f>
        <v>564224.32</v>
      </c>
    </row>
    <row r="1711" customFormat="false" ht="15" hidden="false" customHeight="false" outlineLevel="0" collapsed="false">
      <c r="A1711" s="3" t="n">
        <v>1710</v>
      </c>
      <c r="B1711" s="3" t="n">
        <v>11</v>
      </c>
      <c r="C1711" s="3" t="s">
        <v>112</v>
      </c>
      <c r="D1711" s="3" t="s">
        <v>562</v>
      </c>
      <c r="E1711" s="3" t="n">
        <v>219</v>
      </c>
      <c r="F1711" s="4" t="n">
        <v>126.5</v>
      </c>
      <c r="G1711" s="3" t="s">
        <v>34</v>
      </c>
      <c r="H1711" s="4" t="n">
        <f aca="false">ROUND(E1711*F1711,2)</f>
        <v>27703.5</v>
      </c>
    </row>
    <row r="1712" customFormat="false" ht="15" hidden="false" customHeight="false" outlineLevel="0" collapsed="false">
      <c r="A1712" s="3" t="n">
        <v>1711</v>
      </c>
      <c r="B1712" s="3" t="n">
        <v>10</v>
      </c>
      <c r="C1712" s="3" t="s">
        <v>112</v>
      </c>
      <c r="D1712" s="3" t="s">
        <v>562</v>
      </c>
      <c r="E1712" s="3" t="n">
        <v>457</v>
      </c>
      <c r="F1712" s="4" t="n">
        <v>49.09</v>
      </c>
      <c r="G1712" s="3" t="s">
        <v>8</v>
      </c>
      <c r="H1712" s="4" t="n">
        <f aca="false">ROUND(E1712*F1712,2)</f>
        <v>22434.13</v>
      </c>
    </row>
    <row r="1713" customFormat="false" ht="15" hidden="false" customHeight="false" outlineLevel="0" collapsed="false">
      <c r="A1713" s="3" t="n">
        <v>1712</v>
      </c>
      <c r="B1713" s="3" t="n">
        <v>13</v>
      </c>
      <c r="C1713" s="3" t="s">
        <v>112</v>
      </c>
      <c r="D1713" s="3" t="s">
        <v>562</v>
      </c>
      <c r="E1713" s="3" t="n">
        <v>3608</v>
      </c>
      <c r="F1713" s="4" t="n">
        <v>50.48</v>
      </c>
      <c r="G1713" s="3" t="s">
        <v>41</v>
      </c>
      <c r="H1713" s="4" t="n">
        <f aca="false">ROUND(E1713*F1713,2)</f>
        <v>182131.84</v>
      </c>
    </row>
    <row r="1714" customFormat="false" ht="15" hidden="false" customHeight="false" outlineLevel="0" collapsed="false">
      <c r="A1714" s="3" t="n">
        <v>1713</v>
      </c>
      <c r="B1714" s="3" t="n">
        <v>4</v>
      </c>
      <c r="C1714" s="3" t="s">
        <v>112</v>
      </c>
      <c r="D1714" s="3" t="s">
        <v>562</v>
      </c>
      <c r="E1714" s="3" t="n">
        <v>2413</v>
      </c>
      <c r="F1714" s="4" t="n">
        <v>110.72</v>
      </c>
      <c r="G1714" s="3" t="s">
        <v>8</v>
      </c>
      <c r="H1714" s="4" t="n">
        <f aca="false">ROUND(E1714*F1714,2)</f>
        <v>267167.36</v>
      </c>
    </row>
    <row r="1715" customFormat="false" ht="15" hidden="false" customHeight="false" outlineLevel="0" collapsed="false">
      <c r="A1715" s="3" t="n">
        <v>1714</v>
      </c>
      <c r="B1715" s="3" t="n">
        <v>3</v>
      </c>
      <c r="C1715" s="3" t="s">
        <v>112</v>
      </c>
      <c r="D1715" s="3" t="s">
        <v>562</v>
      </c>
      <c r="E1715" s="3" t="n">
        <v>2330</v>
      </c>
      <c r="F1715" s="4" t="n">
        <v>113.16</v>
      </c>
      <c r="G1715" s="3" t="s">
        <v>8</v>
      </c>
      <c r="H1715" s="4" t="n">
        <f aca="false">ROUND(E1715*F1715,2)</f>
        <v>263662.8</v>
      </c>
    </row>
    <row r="1716" customFormat="false" ht="15" hidden="false" customHeight="false" outlineLevel="0" collapsed="false">
      <c r="A1716" s="3" t="n">
        <v>1715</v>
      </c>
      <c r="B1716" s="3" t="n">
        <v>4</v>
      </c>
      <c r="C1716" s="3" t="s">
        <v>112</v>
      </c>
      <c r="D1716" s="3" t="s">
        <v>562</v>
      </c>
      <c r="E1716" s="3" t="n">
        <v>3403</v>
      </c>
      <c r="F1716" s="4" t="n">
        <v>110.3</v>
      </c>
      <c r="G1716" s="3" t="s">
        <v>8</v>
      </c>
      <c r="H1716" s="4" t="n">
        <f aca="false">ROUND(E1716*F1716,2)</f>
        <v>375350.9</v>
      </c>
    </row>
    <row r="1717" customFormat="false" ht="15" hidden="false" customHeight="false" outlineLevel="0" collapsed="false">
      <c r="A1717" s="3" t="n">
        <v>1716</v>
      </c>
      <c r="B1717" s="3" t="n">
        <v>15</v>
      </c>
      <c r="C1717" s="3" t="s">
        <v>112</v>
      </c>
      <c r="D1717" s="3" t="s">
        <v>563</v>
      </c>
      <c r="E1717" s="3" t="n">
        <v>711</v>
      </c>
      <c r="F1717" s="4" t="n">
        <v>267.55</v>
      </c>
      <c r="G1717" s="3" t="s">
        <v>46</v>
      </c>
      <c r="H1717" s="4" t="n">
        <f aca="false">ROUND(E1717*F1717,2)</f>
        <v>190228.05</v>
      </c>
    </row>
    <row r="1718" customFormat="false" ht="15" hidden="false" customHeight="false" outlineLevel="0" collapsed="false">
      <c r="A1718" s="3" t="n">
        <v>1717</v>
      </c>
      <c r="B1718" s="3" t="n">
        <v>1</v>
      </c>
      <c r="C1718" s="3" t="s">
        <v>112</v>
      </c>
      <c r="D1718" s="3" t="s">
        <v>563</v>
      </c>
      <c r="E1718" s="3" t="n">
        <v>338</v>
      </c>
      <c r="F1718" s="4" t="n">
        <v>336.06</v>
      </c>
      <c r="G1718" s="3" t="s">
        <v>8</v>
      </c>
      <c r="H1718" s="4" t="n">
        <f aca="false">ROUND(E1718*F1718,2)</f>
        <v>113588.28</v>
      </c>
    </row>
    <row r="1719" customFormat="false" ht="15" hidden="false" customHeight="false" outlineLevel="0" collapsed="false">
      <c r="A1719" s="3" t="n">
        <v>1718</v>
      </c>
      <c r="B1719" s="3" t="n">
        <v>5</v>
      </c>
      <c r="C1719" s="3" t="s">
        <v>112</v>
      </c>
      <c r="D1719" s="3" t="s">
        <v>562</v>
      </c>
      <c r="E1719" s="3" t="n">
        <v>624</v>
      </c>
      <c r="F1719" s="4" t="n">
        <v>367.83</v>
      </c>
      <c r="G1719" s="3" t="s">
        <v>8</v>
      </c>
      <c r="H1719" s="4" t="n">
        <f aca="false">ROUND(E1719*F1719,2)</f>
        <v>229525.92</v>
      </c>
    </row>
    <row r="1720" customFormat="false" ht="15" hidden="false" customHeight="false" outlineLevel="0" collapsed="false">
      <c r="A1720" s="3" t="n">
        <v>1719</v>
      </c>
      <c r="B1720" s="3" t="n">
        <v>6</v>
      </c>
      <c r="C1720" s="3" t="s">
        <v>113</v>
      </c>
      <c r="D1720" s="3" t="s">
        <v>562</v>
      </c>
      <c r="E1720" s="3" t="n">
        <v>1787</v>
      </c>
      <c r="F1720" s="4" t="n">
        <v>247.54</v>
      </c>
      <c r="G1720" s="3" t="s">
        <v>8</v>
      </c>
      <c r="H1720" s="4" t="n">
        <f aca="false">ROUND(E1720*F1720,2)</f>
        <v>442353.98</v>
      </c>
    </row>
    <row r="1721" customFormat="false" ht="15" hidden="false" customHeight="false" outlineLevel="0" collapsed="false">
      <c r="A1721" s="3" t="n">
        <v>1720</v>
      </c>
      <c r="B1721" s="3" t="n">
        <v>12</v>
      </c>
      <c r="C1721" s="3" t="s">
        <v>113</v>
      </c>
      <c r="D1721" s="3" t="s">
        <v>563</v>
      </c>
      <c r="E1721" s="3" t="n">
        <v>4512</v>
      </c>
      <c r="F1721" s="4" t="n">
        <v>222.22</v>
      </c>
      <c r="G1721" s="3" t="s">
        <v>38</v>
      </c>
      <c r="H1721" s="4" t="n">
        <f aca="false">ROUND(E1721*F1721,2)</f>
        <v>1002656.64</v>
      </c>
    </row>
    <row r="1722" customFormat="false" ht="15" hidden="false" customHeight="false" outlineLevel="0" collapsed="false">
      <c r="A1722" s="3" t="n">
        <v>1721</v>
      </c>
      <c r="B1722" s="3" t="n">
        <v>7</v>
      </c>
      <c r="C1722" s="3" t="s">
        <v>113</v>
      </c>
      <c r="D1722" s="3" t="s">
        <v>563</v>
      </c>
      <c r="E1722" s="3" t="n">
        <v>136</v>
      </c>
      <c r="F1722" s="4" t="n">
        <v>384.98</v>
      </c>
      <c r="G1722" s="3" t="s">
        <v>8</v>
      </c>
      <c r="H1722" s="4" t="n">
        <f aca="false">ROUND(E1722*F1722,2)</f>
        <v>52357.28</v>
      </c>
    </row>
    <row r="1723" customFormat="false" ht="15" hidden="false" customHeight="false" outlineLevel="0" collapsed="false">
      <c r="A1723" s="3" t="n">
        <v>1722</v>
      </c>
      <c r="B1723" s="3" t="n">
        <v>8</v>
      </c>
      <c r="C1723" s="3" t="s">
        <v>113</v>
      </c>
      <c r="D1723" s="3" t="s">
        <v>563</v>
      </c>
      <c r="E1723" s="3" t="n">
        <v>958</v>
      </c>
      <c r="F1723" s="4" t="n">
        <v>59.15</v>
      </c>
      <c r="G1723" s="3" t="s">
        <v>8</v>
      </c>
      <c r="H1723" s="4" t="n">
        <f aca="false">ROUND(E1723*F1723,2)</f>
        <v>56665.7</v>
      </c>
    </row>
    <row r="1724" customFormat="false" ht="15" hidden="false" customHeight="false" outlineLevel="0" collapsed="false">
      <c r="A1724" s="3" t="n">
        <v>1723</v>
      </c>
      <c r="B1724" s="3" t="n">
        <v>5</v>
      </c>
      <c r="C1724" s="3" t="s">
        <v>113</v>
      </c>
      <c r="D1724" s="3" t="s">
        <v>562</v>
      </c>
      <c r="E1724" s="3" t="n">
        <v>2840</v>
      </c>
      <c r="F1724" s="4" t="n">
        <v>373.38</v>
      </c>
      <c r="G1724" s="3" t="s">
        <v>8</v>
      </c>
      <c r="H1724" s="4" t="n">
        <f aca="false">ROUND(E1724*F1724,2)</f>
        <v>1060399.2</v>
      </c>
    </row>
    <row r="1725" customFormat="false" ht="15" hidden="false" customHeight="false" outlineLevel="0" collapsed="false">
      <c r="A1725" s="3" t="n">
        <v>1724</v>
      </c>
      <c r="B1725" s="3" t="n">
        <v>6</v>
      </c>
      <c r="C1725" s="3" t="s">
        <v>113</v>
      </c>
      <c r="D1725" s="3" t="s">
        <v>563</v>
      </c>
      <c r="E1725" s="3" t="n">
        <v>182</v>
      </c>
      <c r="F1725" s="4" t="n">
        <v>248.25</v>
      </c>
      <c r="G1725" s="3" t="s">
        <v>8</v>
      </c>
      <c r="H1725" s="4" t="n">
        <f aca="false">ROUND(E1725*F1725,2)</f>
        <v>45181.5</v>
      </c>
    </row>
    <row r="1726" customFormat="false" ht="15" hidden="false" customHeight="false" outlineLevel="0" collapsed="false">
      <c r="A1726" s="3" t="n">
        <v>1725</v>
      </c>
      <c r="B1726" s="3" t="n">
        <v>2</v>
      </c>
      <c r="C1726" s="3" t="s">
        <v>113</v>
      </c>
      <c r="D1726" s="3" t="s">
        <v>563</v>
      </c>
      <c r="E1726" s="3" t="n">
        <v>1087</v>
      </c>
      <c r="F1726" s="4" t="n">
        <v>60.82</v>
      </c>
      <c r="G1726" s="3" t="s">
        <v>8</v>
      </c>
      <c r="H1726" s="4" t="n">
        <f aca="false">ROUND(E1726*F1726,2)</f>
        <v>66111.34</v>
      </c>
    </row>
    <row r="1727" customFormat="false" ht="15" hidden="false" customHeight="false" outlineLevel="0" collapsed="false">
      <c r="A1727" s="3" t="n">
        <v>1726</v>
      </c>
      <c r="B1727" s="3" t="n">
        <v>8</v>
      </c>
      <c r="C1727" s="3" t="s">
        <v>113</v>
      </c>
      <c r="D1727" s="3" t="s">
        <v>562</v>
      </c>
      <c r="E1727" s="3" t="n">
        <v>1288</v>
      </c>
      <c r="F1727" s="4" t="n">
        <v>59.08</v>
      </c>
      <c r="G1727" s="3" t="s">
        <v>8</v>
      </c>
      <c r="H1727" s="4" t="n">
        <f aca="false">ROUND(E1727*F1727,2)</f>
        <v>76095.04</v>
      </c>
    </row>
    <row r="1728" customFormat="false" ht="15" hidden="false" customHeight="false" outlineLevel="0" collapsed="false">
      <c r="A1728" s="3" t="n">
        <v>1727</v>
      </c>
      <c r="B1728" s="3" t="n">
        <v>13</v>
      </c>
      <c r="C1728" s="3" t="s">
        <v>113</v>
      </c>
      <c r="D1728" s="3" t="s">
        <v>562</v>
      </c>
      <c r="E1728" s="3" t="n">
        <v>4432</v>
      </c>
      <c r="F1728" s="4" t="n">
        <v>50.97</v>
      </c>
      <c r="G1728" s="3" t="s">
        <v>41</v>
      </c>
      <c r="H1728" s="4" t="n">
        <f aca="false">ROUND(E1728*F1728,2)</f>
        <v>225899.04</v>
      </c>
    </row>
    <row r="1729" customFormat="false" ht="15" hidden="false" customHeight="false" outlineLevel="0" collapsed="false">
      <c r="A1729" s="3" t="n">
        <v>1728</v>
      </c>
      <c r="B1729" s="3" t="n">
        <v>2</v>
      </c>
      <c r="C1729" s="3" t="s">
        <v>113</v>
      </c>
      <c r="D1729" s="3" t="s">
        <v>563</v>
      </c>
      <c r="E1729" s="3" t="n">
        <v>1010</v>
      </c>
      <c r="F1729" s="4" t="n">
        <v>60.52</v>
      </c>
      <c r="G1729" s="3" t="s">
        <v>8</v>
      </c>
      <c r="H1729" s="4" t="n">
        <f aca="false">ROUND(E1729*F1729,2)</f>
        <v>61125.2</v>
      </c>
    </row>
    <row r="1730" customFormat="false" ht="15" hidden="false" customHeight="false" outlineLevel="0" collapsed="false">
      <c r="A1730" s="3" t="n">
        <v>1729</v>
      </c>
      <c r="B1730" s="3" t="n">
        <v>15</v>
      </c>
      <c r="C1730" s="3" t="s">
        <v>113</v>
      </c>
      <c r="D1730" s="3" t="s">
        <v>563</v>
      </c>
      <c r="E1730" s="3" t="n">
        <v>1436</v>
      </c>
      <c r="F1730" s="4" t="n">
        <v>269.97</v>
      </c>
      <c r="G1730" s="3" t="s">
        <v>46</v>
      </c>
      <c r="H1730" s="4" t="n">
        <f aca="false">ROUND(E1730*F1730,2)</f>
        <v>387676.92</v>
      </c>
    </row>
    <row r="1731" customFormat="false" ht="15" hidden="false" customHeight="false" outlineLevel="0" collapsed="false">
      <c r="A1731" s="3" t="n">
        <v>1730</v>
      </c>
      <c r="B1731" s="3" t="n">
        <v>8</v>
      </c>
      <c r="C1731" s="3" t="s">
        <v>113</v>
      </c>
      <c r="D1731" s="3" t="s">
        <v>562</v>
      </c>
      <c r="E1731" s="3" t="n">
        <v>2107</v>
      </c>
      <c r="F1731" s="4" t="n">
        <v>59.13</v>
      </c>
      <c r="G1731" s="3" t="s">
        <v>8</v>
      </c>
      <c r="H1731" s="4" t="n">
        <f aca="false">ROUND(E1731*F1731,2)</f>
        <v>124586.91</v>
      </c>
    </row>
    <row r="1732" customFormat="false" ht="15" hidden="false" customHeight="false" outlineLevel="0" collapsed="false">
      <c r="A1732" s="3" t="n">
        <v>1731</v>
      </c>
      <c r="B1732" s="3" t="n">
        <v>6</v>
      </c>
      <c r="C1732" s="3" t="s">
        <v>113</v>
      </c>
      <c r="D1732" s="3" t="s">
        <v>562</v>
      </c>
      <c r="E1732" s="3" t="n">
        <v>2166</v>
      </c>
      <c r="F1732" s="4" t="n">
        <v>247.57</v>
      </c>
      <c r="G1732" s="3" t="s">
        <v>8</v>
      </c>
      <c r="H1732" s="4" t="n">
        <f aca="false">ROUND(E1732*F1732,2)</f>
        <v>536236.62</v>
      </c>
    </row>
    <row r="1733" customFormat="false" ht="15" hidden="false" customHeight="false" outlineLevel="0" collapsed="false">
      <c r="A1733" s="3" t="n">
        <v>1732</v>
      </c>
      <c r="B1733" s="3" t="n">
        <v>7</v>
      </c>
      <c r="C1733" s="3" t="s">
        <v>113</v>
      </c>
      <c r="D1733" s="3" t="s">
        <v>562</v>
      </c>
      <c r="E1733" s="3" t="n">
        <v>3465</v>
      </c>
      <c r="F1733" s="4" t="n">
        <v>385.43</v>
      </c>
      <c r="G1733" s="3" t="s">
        <v>8</v>
      </c>
      <c r="H1733" s="4" t="n">
        <f aca="false">ROUND(E1733*F1733,2)</f>
        <v>1335514.95</v>
      </c>
    </row>
    <row r="1734" customFormat="false" ht="15" hidden="false" customHeight="false" outlineLevel="0" collapsed="false">
      <c r="A1734" s="3" t="n">
        <v>1733</v>
      </c>
      <c r="B1734" s="3" t="n">
        <v>1</v>
      </c>
      <c r="C1734" s="3" t="s">
        <v>113</v>
      </c>
      <c r="D1734" s="3" t="s">
        <v>563</v>
      </c>
      <c r="E1734" s="3" t="n">
        <v>4097</v>
      </c>
      <c r="F1734" s="4" t="n">
        <v>334.42</v>
      </c>
      <c r="G1734" s="3" t="s">
        <v>8</v>
      </c>
      <c r="H1734" s="4" t="n">
        <f aca="false">ROUND(E1734*F1734,2)</f>
        <v>1370118.74</v>
      </c>
    </row>
    <row r="1735" customFormat="false" ht="15" hidden="false" customHeight="false" outlineLevel="0" collapsed="false">
      <c r="A1735" s="3" t="n">
        <v>1734</v>
      </c>
      <c r="B1735" s="3" t="n">
        <v>6</v>
      </c>
      <c r="C1735" s="3" t="s">
        <v>113</v>
      </c>
      <c r="D1735" s="3" t="s">
        <v>563</v>
      </c>
      <c r="E1735" s="3" t="n">
        <v>1774</v>
      </c>
      <c r="F1735" s="4" t="n">
        <v>247.59</v>
      </c>
      <c r="G1735" s="3" t="s">
        <v>8</v>
      </c>
      <c r="H1735" s="4" t="n">
        <f aca="false">ROUND(E1735*F1735,2)</f>
        <v>439224.66</v>
      </c>
    </row>
    <row r="1736" customFormat="false" ht="15" hidden="false" customHeight="false" outlineLevel="0" collapsed="false">
      <c r="A1736" s="3" t="n">
        <v>1735</v>
      </c>
      <c r="B1736" s="3" t="n">
        <v>12</v>
      </c>
      <c r="C1736" s="3" t="s">
        <v>113</v>
      </c>
      <c r="D1736" s="3" t="s">
        <v>562</v>
      </c>
      <c r="E1736" s="3" t="n">
        <v>4079</v>
      </c>
      <c r="F1736" s="4" t="n">
        <v>222.06</v>
      </c>
      <c r="G1736" s="3" t="s">
        <v>38</v>
      </c>
      <c r="H1736" s="4" t="n">
        <f aca="false">ROUND(E1736*F1736,2)</f>
        <v>905782.74</v>
      </c>
    </row>
    <row r="1737" customFormat="false" ht="15" hidden="false" customHeight="false" outlineLevel="0" collapsed="false">
      <c r="A1737" s="3" t="n">
        <v>1736</v>
      </c>
      <c r="B1737" s="3" t="n">
        <v>15</v>
      </c>
      <c r="C1737" s="3" t="s">
        <v>113</v>
      </c>
      <c r="D1737" s="3" t="s">
        <v>562</v>
      </c>
      <c r="E1737" s="3" t="n">
        <v>1541</v>
      </c>
      <c r="F1737" s="4" t="n">
        <v>268.81</v>
      </c>
      <c r="G1737" s="3" t="s">
        <v>46</v>
      </c>
      <c r="H1737" s="4" t="n">
        <f aca="false">ROUND(E1737*F1737,2)</f>
        <v>414236.21</v>
      </c>
    </row>
    <row r="1738" customFormat="false" ht="15" hidden="false" customHeight="false" outlineLevel="0" collapsed="false">
      <c r="A1738" s="3" t="n">
        <v>1737</v>
      </c>
      <c r="B1738" s="3" t="n">
        <v>8</v>
      </c>
      <c r="C1738" s="3" t="s">
        <v>113</v>
      </c>
      <c r="D1738" s="3" t="s">
        <v>562</v>
      </c>
      <c r="E1738" s="3" t="n">
        <v>2647</v>
      </c>
      <c r="F1738" s="4" t="n">
        <v>59.31</v>
      </c>
      <c r="G1738" s="3" t="s">
        <v>8</v>
      </c>
      <c r="H1738" s="4" t="n">
        <f aca="false">ROUND(E1738*F1738,2)</f>
        <v>156993.57</v>
      </c>
    </row>
    <row r="1739" customFormat="false" ht="15" hidden="false" customHeight="false" outlineLevel="0" collapsed="false">
      <c r="A1739" s="3" t="n">
        <v>1738</v>
      </c>
      <c r="B1739" s="3" t="n">
        <v>9</v>
      </c>
      <c r="C1739" s="3" t="s">
        <v>113</v>
      </c>
      <c r="D1739" s="3" t="s">
        <v>563</v>
      </c>
      <c r="E1739" s="3" t="n">
        <v>2638</v>
      </c>
      <c r="F1739" s="4" t="n">
        <v>229.88</v>
      </c>
      <c r="G1739" s="3" t="s">
        <v>8</v>
      </c>
      <c r="H1739" s="4" t="n">
        <f aca="false">ROUND(E1739*F1739,2)</f>
        <v>606423.44</v>
      </c>
    </row>
    <row r="1740" customFormat="false" ht="15" hidden="false" customHeight="false" outlineLevel="0" collapsed="false">
      <c r="A1740" s="3" t="n">
        <v>1739</v>
      </c>
      <c r="B1740" s="3" t="n">
        <v>12</v>
      </c>
      <c r="C1740" s="3" t="s">
        <v>113</v>
      </c>
      <c r="D1740" s="3" t="s">
        <v>562</v>
      </c>
      <c r="E1740" s="3" t="n">
        <v>2472</v>
      </c>
      <c r="F1740" s="4" t="n">
        <v>223.03</v>
      </c>
      <c r="G1740" s="3" t="s">
        <v>38</v>
      </c>
      <c r="H1740" s="4" t="n">
        <f aca="false">ROUND(E1740*F1740,2)</f>
        <v>551330.16</v>
      </c>
    </row>
    <row r="1741" customFormat="false" ht="15" hidden="false" customHeight="false" outlineLevel="0" collapsed="false">
      <c r="A1741" s="3" t="n">
        <v>1740</v>
      </c>
      <c r="B1741" s="3" t="n">
        <v>9</v>
      </c>
      <c r="C1741" s="3" t="s">
        <v>113</v>
      </c>
      <c r="D1741" s="3" t="s">
        <v>563</v>
      </c>
      <c r="E1741" s="3" t="n">
        <v>292</v>
      </c>
      <c r="F1741" s="4" t="n">
        <v>229.78</v>
      </c>
      <c r="G1741" s="3" t="s">
        <v>8</v>
      </c>
      <c r="H1741" s="4" t="n">
        <f aca="false">ROUND(E1741*F1741,2)</f>
        <v>67095.76</v>
      </c>
    </row>
    <row r="1742" customFormat="false" ht="15" hidden="false" customHeight="false" outlineLevel="0" collapsed="false">
      <c r="A1742" s="3" t="n">
        <v>1741</v>
      </c>
      <c r="B1742" s="3" t="n">
        <v>7</v>
      </c>
      <c r="C1742" s="3" t="s">
        <v>113</v>
      </c>
      <c r="D1742" s="3" t="s">
        <v>562</v>
      </c>
      <c r="E1742" s="3" t="n">
        <v>2611</v>
      </c>
      <c r="F1742" s="4" t="n">
        <v>384.97</v>
      </c>
      <c r="G1742" s="3" t="s">
        <v>8</v>
      </c>
      <c r="H1742" s="4" t="n">
        <f aca="false">ROUND(E1742*F1742,2)</f>
        <v>1005156.67</v>
      </c>
    </row>
    <row r="1743" customFormat="false" ht="15" hidden="false" customHeight="false" outlineLevel="0" collapsed="false">
      <c r="A1743" s="3" t="n">
        <v>1742</v>
      </c>
      <c r="B1743" s="3" t="n">
        <v>4</v>
      </c>
      <c r="C1743" s="3" t="s">
        <v>113</v>
      </c>
      <c r="D1743" s="3" t="s">
        <v>562</v>
      </c>
      <c r="E1743" s="3" t="n">
        <v>3348</v>
      </c>
      <c r="F1743" s="4" t="n">
        <v>113.17</v>
      </c>
      <c r="G1743" s="3" t="s">
        <v>8</v>
      </c>
      <c r="H1743" s="4" t="n">
        <f aca="false">ROUND(E1743*F1743,2)</f>
        <v>378893.16</v>
      </c>
    </row>
    <row r="1744" customFormat="false" ht="15" hidden="false" customHeight="false" outlineLevel="0" collapsed="false">
      <c r="A1744" s="3" t="n">
        <v>1743</v>
      </c>
      <c r="B1744" s="3" t="n">
        <v>11</v>
      </c>
      <c r="C1744" s="3" t="s">
        <v>113</v>
      </c>
      <c r="D1744" s="3" t="s">
        <v>562</v>
      </c>
      <c r="E1744" s="3" t="n">
        <v>4780</v>
      </c>
      <c r="F1744" s="4" t="n">
        <v>126.56</v>
      </c>
      <c r="G1744" s="3" t="s">
        <v>34</v>
      </c>
      <c r="H1744" s="4" t="n">
        <f aca="false">ROUND(E1744*F1744,2)</f>
        <v>604956.8</v>
      </c>
    </row>
    <row r="1745" customFormat="false" ht="15" hidden="false" customHeight="false" outlineLevel="0" collapsed="false">
      <c r="A1745" s="3" t="n">
        <v>1744</v>
      </c>
      <c r="B1745" s="3" t="n">
        <v>10</v>
      </c>
      <c r="C1745" s="3" t="s">
        <v>113</v>
      </c>
      <c r="D1745" s="3" t="s">
        <v>562</v>
      </c>
      <c r="E1745" s="3" t="n">
        <v>619</v>
      </c>
      <c r="F1745" s="4" t="n">
        <v>49.48</v>
      </c>
      <c r="G1745" s="3" t="s">
        <v>8</v>
      </c>
      <c r="H1745" s="4" t="n">
        <f aca="false">ROUND(E1745*F1745,2)</f>
        <v>30628.12</v>
      </c>
    </row>
    <row r="1746" customFormat="false" ht="15" hidden="false" customHeight="false" outlineLevel="0" collapsed="false">
      <c r="A1746" s="3" t="n">
        <v>1745</v>
      </c>
      <c r="B1746" s="3" t="n">
        <v>10</v>
      </c>
      <c r="C1746" s="3" t="s">
        <v>113</v>
      </c>
      <c r="D1746" s="3" t="s">
        <v>562</v>
      </c>
      <c r="E1746" s="3" t="n">
        <v>2212</v>
      </c>
      <c r="F1746" s="4" t="n">
        <v>49.46</v>
      </c>
      <c r="G1746" s="3" t="s">
        <v>8</v>
      </c>
      <c r="H1746" s="4" t="n">
        <f aca="false">ROUND(E1746*F1746,2)</f>
        <v>109405.52</v>
      </c>
    </row>
    <row r="1747" customFormat="false" ht="15" hidden="false" customHeight="false" outlineLevel="0" collapsed="false">
      <c r="A1747" s="3" t="n">
        <v>1746</v>
      </c>
      <c r="B1747" s="3" t="n">
        <v>1</v>
      </c>
      <c r="C1747" s="3" t="s">
        <v>113</v>
      </c>
      <c r="D1747" s="3" t="s">
        <v>562</v>
      </c>
      <c r="E1747" s="3" t="n">
        <v>1359</v>
      </c>
      <c r="F1747" s="4" t="n">
        <v>335.72</v>
      </c>
      <c r="G1747" s="3" t="s">
        <v>8</v>
      </c>
      <c r="H1747" s="4" t="n">
        <f aca="false">ROUND(E1747*F1747,2)</f>
        <v>456243.48</v>
      </c>
    </row>
    <row r="1748" customFormat="false" ht="15" hidden="false" customHeight="false" outlineLevel="0" collapsed="false">
      <c r="A1748" s="3" t="n">
        <v>1747</v>
      </c>
      <c r="B1748" s="3" t="n">
        <v>14</v>
      </c>
      <c r="C1748" s="3" t="s">
        <v>113</v>
      </c>
      <c r="D1748" s="3" t="s">
        <v>563</v>
      </c>
      <c r="E1748" s="3" t="n">
        <v>916</v>
      </c>
      <c r="F1748" s="4" t="n">
        <v>95.21</v>
      </c>
      <c r="G1748" s="3" t="s">
        <v>41</v>
      </c>
      <c r="H1748" s="4" t="n">
        <f aca="false">ROUND(E1748*F1748,2)</f>
        <v>87212.36</v>
      </c>
    </row>
    <row r="1749" customFormat="false" ht="15" hidden="false" customHeight="false" outlineLevel="0" collapsed="false">
      <c r="A1749" s="3" t="n">
        <v>1748</v>
      </c>
      <c r="B1749" s="3" t="n">
        <v>10</v>
      </c>
      <c r="C1749" s="3" t="s">
        <v>113</v>
      </c>
      <c r="D1749" s="3" t="s">
        <v>562</v>
      </c>
      <c r="E1749" s="3" t="n">
        <v>1523</v>
      </c>
      <c r="F1749" s="4" t="n">
        <v>49.38</v>
      </c>
      <c r="G1749" s="3" t="s">
        <v>8</v>
      </c>
      <c r="H1749" s="4" t="n">
        <f aca="false">ROUND(E1749*F1749,2)</f>
        <v>75205.74</v>
      </c>
    </row>
    <row r="1750" customFormat="false" ht="15" hidden="false" customHeight="false" outlineLevel="0" collapsed="false">
      <c r="A1750" s="3" t="n">
        <v>1749</v>
      </c>
      <c r="B1750" s="3" t="n">
        <v>8</v>
      </c>
      <c r="C1750" s="3" t="s">
        <v>113</v>
      </c>
      <c r="D1750" s="3" t="s">
        <v>563</v>
      </c>
      <c r="E1750" s="3" t="n">
        <v>639</v>
      </c>
      <c r="F1750" s="4" t="n">
        <v>59.17</v>
      </c>
      <c r="G1750" s="3" t="s">
        <v>8</v>
      </c>
      <c r="H1750" s="4" t="n">
        <f aca="false">ROUND(E1750*F1750,2)</f>
        <v>37809.63</v>
      </c>
    </row>
    <row r="1751" customFormat="false" ht="15" hidden="false" customHeight="false" outlineLevel="0" collapsed="false">
      <c r="A1751" s="3" t="n">
        <v>1750</v>
      </c>
      <c r="B1751" s="3" t="n">
        <v>14</v>
      </c>
      <c r="C1751" s="3" t="s">
        <v>114</v>
      </c>
      <c r="D1751" s="3" t="s">
        <v>563</v>
      </c>
      <c r="E1751" s="3" t="n">
        <v>1238</v>
      </c>
      <c r="F1751" s="4" t="n">
        <v>95.15</v>
      </c>
      <c r="G1751" s="3" t="s">
        <v>41</v>
      </c>
      <c r="H1751" s="4" t="n">
        <f aca="false">ROUND(E1751*F1751,2)</f>
        <v>117795.7</v>
      </c>
    </row>
    <row r="1752" customFormat="false" ht="15" hidden="false" customHeight="false" outlineLevel="0" collapsed="false">
      <c r="A1752" s="3" t="n">
        <v>1751</v>
      </c>
      <c r="B1752" s="3" t="n">
        <v>5</v>
      </c>
      <c r="C1752" s="3" t="s">
        <v>114</v>
      </c>
      <c r="D1752" s="3" t="s">
        <v>562</v>
      </c>
      <c r="E1752" s="3" t="n">
        <v>2450</v>
      </c>
      <c r="F1752" s="4" t="n">
        <v>373.37</v>
      </c>
      <c r="G1752" s="3" t="s">
        <v>8</v>
      </c>
      <c r="H1752" s="4" t="n">
        <f aca="false">ROUND(E1752*F1752,2)</f>
        <v>914756.5</v>
      </c>
    </row>
    <row r="1753" customFormat="false" ht="15" hidden="false" customHeight="false" outlineLevel="0" collapsed="false">
      <c r="A1753" s="3" t="n">
        <v>1752</v>
      </c>
      <c r="B1753" s="3" t="n">
        <v>14</v>
      </c>
      <c r="C1753" s="3" t="s">
        <v>114</v>
      </c>
      <c r="D1753" s="3" t="s">
        <v>562</v>
      </c>
      <c r="E1753" s="3" t="n">
        <v>1227</v>
      </c>
      <c r="F1753" s="4" t="n">
        <v>94.93</v>
      </c>
      <c r="G1753" s="3" t="s">
        <v>41</v>
      </c>
      <c r="H1753" s="4" t="n">
        <f aca="false">ROUND(E1753*F1753,2)</f>
        <v>116479.11</v>
      </c>
    </row>
    <row r="1754" customFormat="false" ht="15" hidden="false" customHeight="false" outlineLevel="0" collapsed="false">
      <c r="A1754" s="3" t="n">
        <v>1753</v>
      </c>
      <c r="B1754" s="3" t="n">
        <v>5</v>
      </c>
      <c r="C1754" s="3" t="s">
        <v>114</v>
      </c>
      <c r="D1754" s="3" t="s">
        <v>562</v>
      </c>
      <c r="E1754" s="3" t="n">
        <v>3935</v>
      </c>
      <c r="F1754" s="4" t="n">
        <v>372.33</v>
      </c>
      <c r="G1754" s="3" t="s">
        <v>8</v>
      </c>
      <c r="H1754" s="4" t="n">
        <f aca="false">ROUND(E1754*F1754,2)</f>
        <v>1465118.55</v>
      </c>
    </row>
    <row r="1755" customFormat="false" ht="15" hidden="false" customHeight="false" outlineLevel="0" collapsed="false">
      <c r="A1755" s="3" t="n">
        <v>1754</v>
      </c>
      <c r="B1755" s="3" t="n">
        <v>15</v>
      </c>
      <c r="C1755" s="3" t="s">
        <v>114</v>
      </c>
      <c r="D1755" s="3" t="s">
        <v>563</v>
      </c>
      <c r="E1755" s="3" t="n">
        <v>4886</v>
      </c>
      <c r="F1755" s="4" t="n">
        <v>269.25</v>
      </c>
      <c r="G1755" s="3" t="s">
        <v>46</v>
      </c>
      <c r="H1755" s="4" t="n">
        <f aca="false">ROUND(E1755*F1755,2)</f>
        <v>1315555.5</v>
      </c>
    </row>
    <row r="1756" customFormat="false" ht="15" hidden="false" customHeight="false" outlineLevel="0" collapsed="false">
      <c r="A1756" s="3" t="n">
        <v>1755</v>
      </c>
      <c r="B1756" s="3" t="n">
        <v>14</v>
      </c>
      <c r="C1756" s="3" t="s">
        <v>114</v>
      </c>
      <c r="D1756" s="3" t="s">
        <v>563</v>
      </c>
      <c r="E1756" s="3" t="n">
        <v>2291</v>
      </c>
      <c r="F1756" s="4" t="n">
        <v>95.01</v>
      </c>
      <c r="G1756" s="3" t="s">
        <v>41</v>
      </c>
      <c r="H1756" s="4" t="n">
        <f aca="false">ROUND(E1756*F1756,2)</f>
        <v>217667.91</v>
      </c>
    </row>
    <row r="1757" customFormat="false" ht="15" hidden="false" customHeight="false" outlineLevel="0" collapsed="false">
      <c r="A1757" s="3" t="n">
        <v>1756</v>
      </c>
      <c r="B1757" s="3" t="n">
        <v>15</v>
      </c>
      <c r="C1757" s="3" t="s">
        <v>114</v>
      </c>
      <c r="D1757" s="3" t="s">
        <v>562</v>
      </c>
      <c r="E1757" s="3" t="n">
        <v>317</v>
      </c>
      <c r="F1757" s="4" t="n">
        <v>268.41</v>
      </c>
      <c r="G1757" s="3" t="s">
        <v>46</v>
      </c>
      <c r="H1757" s="4" t="n">
        <f aca="false">ROUND(E1757*F1757,2)</f>
        <v>85085.97</v>
      </c>
    </row>
    <row r="1758" customFormat="false" ht="15" hidden="false" customHeight="false" outlineLevel="0" collapsed="false">
      <c r="A1758" s="3" t="n">
        <v>1757</v>
      </c>
      <c r="B1758" s="3" t="n">
        <v>13</v>
      </c>
      <c r="C1758" s="3" t="s">
        <v>114</v>
      </c>
      <c r="D1758" s="3" t="s">
        <v>562</v>
      </c>
      <c r="E1758" s="3" t="n">
        <v>4642</v>
      </c>
      <c r="F1758" s="4" t="n">
        <v>49.36</v>
      </c>
      <c r="G1758" s="3" t="s">
        <v>41</v>
      </c>
      <c r="H1758" s="4" t="n">
        <f aca="false">ROUND(E1758*F1758,2)</f>
        <v>229129.12</v>
      </c>
    </row>
    <row r="1759" customFormat="false" ht="15" hidden="false" customHeight="false" outlineLevel="0" collapsed="false">
      <c r="A1759" s="3" t="n">
        <v>1758</v>
      </c>
      <c r="B1759" s="3" t="n">
        <v>3</v>
      </c>
      <c r="C1759" s="3" t="s">
        <v>114</v>
      </c>
      <c r="D1759" s="3" t="s">
        <v>563</v>
      </c>
      <c r="E1759" s="3" t="n">
        <v>1225</v>
      </c>
      <c r="F1759" s="4" t="n">
        <v>111.22</v>
      </c>
      <c r="G1759" s="3" t="s">
        <v>8</v>
      </c>
      <c r="H1759" s="4" t="n">
        <f aca="false">ROUND(E1759*F1759,2)</f>
        <v>136244.5</v>
      </c>
    </row>
    <row r="1760" customFormat="false" ht="15" hidden="false" customHeight="false" outlineLevel="0" collapsed="false">
      <c r="A1760" s="3" t="n">
        <v>1759</v>
      </c>
      <c r="B1760" s="3" t="n">
        <v>4</v>
      </c>
      <c r="C1760" s="3" t="s">
        <v>114</v>
      </c>
      <c r="D1760" s="3" t="s">
        <v>562</v>
      </c>
      <c r="E1760" s="3" t="n">
        <v>3500</v>
      </c>
      <c r="F1760" s="4" t="n">
        <v>113.1</v>
      </c>
      <c r="G1760" s="3" t="s">
        <v>8</v>
      </c>
      <c r="H1760" s="4" t="n">
        <f aca="false">ROUND(E1760*F1760,2)</f>
        <v>395850</v>
      </c>
    </row>
    <row r="1761" customFormat="false" ht="15" hidden="false" customHeight="false" outlineLevel="0" collapsed="false">
      <c r="A1761" s="3" t="n">
        <v>1760</v>
      </c>
      <c r="B1761" s="3" t="n">
        <v>8</v>
      </c>
      <c r="C1761" s="3" t="s">
        <v>114</v>
      </c>
      <c r="D1761" s="3" t="s">
        <v>562</v>
      </c>
      <c r="E1761" s="3" t="n">
        <v>3167</v>
      </c>
      <c r="F1761" s="4" t="n">
        <v>59.18</v>
      </c>
      <c r="G1761" s="3" t="s">
        <v>8</v>
      </c>
      <c r="H1761" s="4" t="n">
        <f aca="false">ROUND(E1761*F1761,2)</f>
        <v>187423.06</v>
      </c>
    </row>
    <row r="1762" customFormat="false" ht="15" hidden="false" customHeight="false" outlineLevel="0" collapsed="false">
      <c r="A1762" s="3" t="n">
        <v>1761</v>
      </c>
      <c r="B1762" s="3" t="n">
        <v>9</v>
      </c>
      <c r="C1762" s="3" t="s">
        <v>114</v>
      </c>
      <c r="D1762" s="3" t="s">
        <v>562</v>
      </c>
      <c r="E1762" s="3" t="n">
        <v>104</v>
      </c>
      <c r="F1762" s="4" t="n">
        <v>232</v>
      </c>
      <c r="G1762" s="3" t="s">
        <v>8</v>
      </c>
      <c r="H1762" s="4" t="n">
        <f aca="false">ROUND(E1762*F1762,2)</f>
        <v>24128</v>
      </c>
    </row>
    <row r="1763" customFormat="false" ht="15" hidden="false" customHeight="false" outlineLevel="0" collapsed="false">
      <c r="A1763" s="3" t="n">
        <v>1762</v>
      </c>
      <c r="B1763" s="3" t="n">
        <v>9</v>
      </c>
      <c r="C1763" s="3" t="s">
        <v>114</v>
      </c>
      <c r="D1763" s="3" t="s">
        <v>562</v>
      </c>
      <c r="E1763" s="3" t="n">
        <v>2069</v>
      </c>
      <c r="F1763" s="4" t="n">
        <v>232.65</v>
      </c>
      <c r="G1763" s="3" t="s">
        <v>8</v>
      </c>
      <c r="H1763" s="4" t="n">
        <f aca="false">ROUND(E1763*F1763,2)</f>
        <v>481352.85</v>
      </c>
    </row>
    <row r="1764" customFormat="false" ht="15" hidden="false" customHeight="false" outlineLevel="0" collapsed="false">
      <c r="A1764" s="3" t="n">
        <v>1763</v>
      </c>
      <c r="B1764" s="3" t="n">
        <v>9</v>
      </c>
      <c r="C1764" s="3" t="s">
        <v>114</v>
      </c>
      <c r="D1764" s="3" t="s">
        <v>562</v>
      </c>
      <c r="E1764" s="3" t="n">
        <v>2946</v>
      </c>
      <c r="F1764" s="4" t="n">
        <v>231.43</v>
      </c>
      <c r="G1764" s="3" t="s">
        <v>8</v>
      </c>
      <c r="H1764" s="4" t="n">
        <f aca="false">ROUND(E1764*F1764,2)</f>
        <v>681792.78</v>
      </c>
    </row>
    <row r="1765" customFormat="false" ht="15" hidden="false" customHeight="false" outlineLevel="0" collapsed="false">
      <c r="A1765" s="3" t="n">
        <v>1764</v>
      </c>
      <c r="B1765" s="3" t="n">
        <v>12</v>
      </c>
      <c r="C1765" s="3" t="s">
        <v>114</v>
      </c>
      <c r="D1765" s="3" t="s">
        <v>562</v>
      </c>
      <c r="E1765" s="3" t="n">
        <v>1574</v>
      </c>
      <c r="F1765" s="4" t="n">
        <v>222.16</v>
      </c>
      <c r="G1765" s="3" t="s">
        <v>38</v>
      </c>
      <c r="H1765" s="4" t="n">
        <f aca="false">ROUND(E1765*F1765,2)</f>
        <v>349679.84</v>
      </c>
    </row>
    <row r="1766" customFormat="false" ht="15" hidden="false" customHeight="false" outlineLevel="0" collapsed="false">
      <c r="A1766" s="3" t="n">
        <v>1765</v>
      </c>
      <c r="B1766" s="3" t="n">
        <v>2</v>
      </c>
      <c r="C1766" s="3" t="s">
        <v>114</v>
      </c>
      <c r="D1766" s="3" t="s">
        <v>563</v>
      </c>
      <c r="E1766" s="3" t="n">
        <v>3732</v>
      </c>
      <c r="F1766" s="4" t="n">
        <v>60.05</v>
      </c>
      <c r="G1766" s="3" t="s">
        <v>8</v>
      </c>
      <c r="H1766" s="4" t="n">
        <f aca="false">ROUND(E1766*F1766,2)</f>
        <v>224106.6</v>
      </c>
    </row>
    <row r="1767" customFormat="false" ht="15" hidden="false" customHeight="false" outlineLevel="0" collapsed="false">
      <c r="A1767" s="3" t="n">
        <v>1766</v>
      </c>
      <c r="B1767" s="3" t="n">
        <v>1</v>
      </c>
      <c r="C1767" s="3" t="s">
        <v>114</v>
      </c>
      <c r="D1767" s="3" t="s">
        <v>562</v>
      </c>
      <c r="E1767" s="3" t="n">
        <v>2049</v>
      </c>
      <c r="F1767" s="4" t="n">
        <v>336.08</v>
      </c>
      <c r="G1767" s="3" t="s">
        <v>8</v>
      </c>
      <c r="H1767" s="4" t="n">
        <f aca="false">ROUND(E1767*F1767,2)</f>
        <v>688627.92</v>
      </c>
    </row>
    <row r="1768" customFormat="false" ht="15" hidden="false" customHeight="false" outlineLevel="0" collapsed="false">
      <c r="A1768" s="3" t="n">
        <v>1767</v>
      </c>
      <c r="B1768" s="3" t="n">
        <v>7</v>
      </c>
      <c r="C1768" s="3" t="s">
        <v>114</v>
      </c>
      <c r="D1768" s="3" t="s">
        <v>562</v>
      </c>
      <c r="E1768" s="3" t="n">
        <v>3183</v>
      </c>
      <c r="F1768" s="4" t="n">
        <v>388.77</v>
      </c>
      <c r="G1768" s="3" t="s">
        <v>8</v>
      </c>
      <c r="H1768" s="4" t="n">
        <f aca="false">ROUND(E1768*F1768,2)</f>
        <v>1237454.91</v>
      </c>
    </row>
    <row r="1769" customFormat="false" ht="15" hidden="false" customHeight="false" outlineLevel="0" collapsed="false">
      <c r="A1769" s="3" t="n">
        <v>1768</v>
      </c>
      <c r="B1769" s="3" t="n">
        <v>1</v>
      </c>
      <c r="C1769" s="3" t="s">
        <v>114</v>
      </c>
      <c r="D1769" s="3" t="s">
        <v>562</v>
      </c>
      <c r="E1769" s="3" t="n">
        <v>3665</v>
      </c>
      <c r="F1769" s="4" t="n">
        <v>336.15</v>
      </c>
      <c r="G1769" s="3" t="s">
        <v>8</v>
      </c>
      <c r="H1769" s="4" t="n">
        <f aca="false">ROUND(E1769*F1769,2)</f>
        <v>1231989.75</v>
      </c>
    </row>
    <row r="1770" customFormat="false" ht="15" hidden="false" customHeight="false" outlineLevel="0" collapsed="false">
      <c r="A1770" s="3" t="n">
        <v>1769</v>
      </c>
      <c r="B1770" s="3" t="n">
        <v>15</v>
      </c>
      <c r="C1770" s="3" t="s">
        <v>114</v>
      </c>
      <c r="D1770" s="3" t="s">
        <v>562</v>
      </c>
      <c r="E1770" s="3" t="n">
        <v>4840</v>
      </c>
      <c r="F1770" s="4" t="n">
        <v>269.18</v>
      </c>
      <c r="G1770" s="3" t="s">
        <v>46</v>
      </c>
      <c r="H1770" s="4" t="n">
        <f aca="false">ROUND(E1770*F1770,2)</f>
        <v>1302831.2</v>
      </c>
    </row>
    <row r="1771" customFormat="false" ht="15" hidden="false" customHeight="false" outlineLevel="0" collapsed="false">
      <c r="A1771" s="3" t="n">
        <v>1770</v>
      </c>
      <c r="B1771" s="3" t="n">
        <v>6</v>
      </c>
      <c r="C1771" s="3" t="s">
        <v>114</v>
      </c>
      <c r="D1771" s="3" t="s">
        <v>562</v>
      </c>
      <c r="E1771" s="3" t="n">
        <v>1160</v>
      </c>
      <c r="F1771" s="4" t="n">
        <v>244.73</v>
      </c>
      <c r="G1771" s="3" t="s">
        <v>8</v>
      </c>
      <c r="H1771" s="4" t="n">
        <f aca="false">ROUND(E1771*F1771,2)</f>
        <v>283886.8</v>
      </c>
    </row>
    <row r="1772" customFormat="false" ht="15" hidden="false" customHeight="false" outlineLevel="0" collapsed="false">
      <c r="A1772" s="3" t="n">
        <v>1771</v>
      </c>
      <c r="B1772" s="3" t="n">
        <v>14</v>
      </c>
      <c r="C1772" s="3" t="s">
        <v>114</v>
      </c>
      <c r="D1772" s="3" t="s">
        <v>563</v>
      </c>
      <c r="E1772" s="3" t="n">
        <v>484</v>
      </c>
      <c r="F1772" s="4" t="n">
        <v>95.2</v>
      </c>
      <c r="G1772" s="3" t="s">
        <v>41</v>
      </c>
      <c r="H1772" s="4" t="n">
        <f aca="false">ROUND(E1772*F1772,2)</f>
        <v>46076.8</v>
      </c>
    </row>
    <row r="1773" customFormat="false" ht="15" hidden="false" customHeight="false" outlineLevel="0" collapsed="false">
      <c r="A1773" s="3" t="n">
        <v>1772</v>
      </c>
      <c r="B1773" s="3" t="n">
        <v>9</v>
      </c>
      <c r="C1773" s="3" t="s">
        <v>114</v>
      </c>
      <c r="D1773" s="3" t="s">
        <v>563</v>
      </c>
      <c r="E1773" s="3" t="n">
        <v>4814</v>
      </c>
      <c r="F1773" s="4" t="n">
        <v>231.9</v>
      </c>
      <c r="G1773" s="3" t="s">
        <v>8</v>
      </c>
      <c r="H1773" s="4" t="n">
        <f aca="false">ROUND(E1773*F1773,2)</f>
        <v>1116366.6</v>
      </c>
    </row>
    <row r="1774" customFormat="false" ht="15" hidden="false" customHeight="false" outlineLevel="0" collapsed="false">
      <c r="A1774" s="3" t="n">
        <v>1773</v>
      </c>
      <c r="B1774" s="3" t="n">
        <v>2</v>
      </c>
      <c r="C1774" s="3" t="s">
        <v>114</v>
      </c>
      <c r="D1774" s="3" t="s">
        <v>562</v>
      </c>
      <c r="E1774" s="3" t="n">
        <v>173</v>
      </c>
      <c r="F1774" s="4" t="n">
        <v>60.04</v>
      </c>
      <c r="G1774" s="3" t="s">
        <v>8</v>
      </c>
      <c r="H1774" s="4" t="n">
        <f aca="false">ROUND(E1774*F1774,2)</f>
        <v>10386.92</v>
      </c>
    </row>
    <row r="1775" customFormat="false" ht="15" hidden="false" customHeight="false" outlineLevel="0" collapsed="false">
      <c r="A1775" s="3" t="n">
        <v>1774</v>
      </c>
      <c r="B1775" s="3" t="n">
        <v>1</v>
      </c>
      <c r="C1775" s="3" t="s">
        <v>114</v>
      </c>
      <c r="D1775" s="3" t="s">
        <v>562</v>
      </c>
      <c r="E1775" s="3" t="n">
        <v>230</v>
      </c>
      <c r="F1775" s="4" t="n">
        <v>335.98</v>
      </c>
      <c r="G1775" s="3" t="s">
        <v>8</v>
      </c>
      <c r="H1775" s="4" t="n">
        <f aca="false">ROUND(E1775*F1775,2)</f>
        <v>77275.4</v>
      </c>
    </row>
    <row r="1776" customFormat="false" ht="15" hidden="false" customHeight="false" outlineLevel="0" collapsed="false">
      <c r="A1776" s="3" t="n">
        <v>1775</v>
      </c>
      <c r="B1776" s="3" t="n">
        <v>3</v>
      </c>
      <c r="C1776" s="3" t="s">
        <v>114</v>
      </c>
      <c r="D1776" s="3" t="s">
        <v>563</v>
      </c>
      <c r="E1776" s="3" t="n">
        <v>3213</v>
      </c>
      <c r="F1776" s="4" t="n">
        <v>111.28</v>
      </c>
      <c r="G1776" s="3" t="s">
        <v>8</v>
      </c>
      <c r="H1776" s="4" t="n">
        <f aca="false">ROUND(E1776*F1776,2)</f>
        <v>357542.64</v>
      </c>
    </row>
    <row r="1777" customFormat="false" ht="15" hidden="false" customHeight="false" outlineLevel="0" collapsed="false">
      <c r="A1777" s="3" t="n">
        <v>1776</v>
      </c>
      <c r="B1777" s="3" t="n">
        <v>4</v>
      </c>
      <c r="C1777" s="3" t="s">
        <v>114</v>
      </c>
      <c r="D1777" s="3" t="s">
        <v>563</v>
      </c>
      <c r="E1777" s="3" t="n">
        <v>179</v>
      </c>
      <c r="F1777" s="4" t="n">
        <v>113.29</v>
      </c>
      <c r="G1777" s="3" t="s">
        <v>8</v>
      </c>
      <c r="H1777" s="4" t="n">
        <f aca="false">ROUND(E1777*F1777,2)</f>
        <v>20278.91</v>
      </c>
    </row>
    <row r="1778" customFormat="false" ht="15" hidden="false" customHeight="false" outlineLevel="0" collapsed="false">
      <c r="A1778" s="3" t="n">
        <v>1777</v>
      </c>
      <c r="B1778" s="3" t="n">
        <v>7</v>
      </c>
      <c r="C1778" s="3" t="s">
        <v>114</v>
      </c>
      <c r="D1778" s="3" t="s">
        <v>562</v>
      </c>
      <c r="E1778" s="3" t="n">
        <v>1703</v>
      </c>
      <c r="F1778" s="4" t="n">
        <v>387.78</v>
      </c>
      <c r="G1778" s="3" t="s">
        <v>8</v>
      </c>
      <c r="H1778" s="4" t="n">
        <f aca="false">ROUND(E1778*F1778,2)</f>
        <v>660389.34</v>
      </c>
    </row>
    <row r="1779" customFormat="false" ht="15" hidden="false" customHeight="false" outlineLevel="0" collapsed="false">
      <c r="A1779" s="3" t="n">
        <v>1778</v>
      </c>
      <c r="B1779" s="3" t="n">
        <v>10</v>
      </c>
      <c r="C1779" s="3" t="s">
        <v>114</v>
      </c>
      <c r="D1779" s="3" t="s">
        <v>563</v>
      </c>
      <c r="E1779" s="3" t="n">
        <v>370</v>
      </c>
      <c r="F1779" s="4" t="n">
        <v>49.91</v>
      </c>
      <c r="G1779" s="3" t="s">
        <v>8</v>
      </c>
      <c r="H1779" s="4" t="n">
        <f aca="false">ROUND(E1779*F1779,2)</f>
        <v>18466.7</v>
      </c>
    </row>
    <row r="1780" customFormat="false" ht="15" hidden="false" customHeight="false" outlineLevel="0" collapsed="false">
      <c r="A1780" s="3" t="n">
        <v>1779</v>
      </c>
      <c r="B1780" s="3" t="n">
        <v>12</v>
      </c>
      <c r="C1780" s="3" t="s">
        <v>114</v>
      </c>
      <c r="D1780" s="3" t="s">
        <v>563</v>
      </c>
      <c r="E1780" s="3" t="n">
        <v>4050</v>
      </c>
      <c r="F1780" s="4" t="n">
        <v>221.74</v>
      </c>
      <c r="G1780" s="3" t="s">
        <v>38</v>
      </c>
      <c r="H1780" s="4" t="n">
        <f aca="false">ROUND(E1780*F1780,2)</f>
        <v>898047</v>
      </c>
    </row>
    <row r="1781" customFormat="false" ht="15" hidden="false" customHeight="false" outlineLevel="0" collapsed="false">
      <c r="A1781" s="3" t="n">
        <v>1780</v>
      </c>
      <c r="B1781" s="3" t="n">
        <v>13</v>
      </c>
      <c r="C1781" s="3" t="s">
        <v>114</v>
      </c>
      <c r="D1781" s="3" t="s">
        <v>563</v>
      </c>
      <c r="E1781" s="3" t="n">
        <v>2911</v>
      </c>
      <c r="F1781" s="4" t="n">
        <v>49.18</v>
      </c>
      <c r="G1781" s="3" t="s">
        <v>41</v>
      </c>
      <c r="H1781" s="4" t="n">
        <f aca="false">ROUND(E1781*F1781,2)</f>
        <v>143162.98</v>
      </c>
    </row>
    <row r="1782" customFormat="false" ht="15" hidden="false" customHeight="false" outlineLevel="0" collapsed="false">
      <c r="A1782" s="3" t="n">
        <v>1781</v>
      </c>
      <c r="B1782" s="3" t="n">
        <v>11</v>
      </c>
      <c r="C1782" s="3" t="s">
        <v>114</v>
      </c>
      <c r="D1782" s="3" t="s">
        <v>562</v>
      </c>
      <c r="E1782" s="3" t="n">
        <v>312</v>
      </c>
      <c r="F1782" s="4" t="n">
        <v>125.39</v>
      </c>
      <c r="G1782" s="3" t="s">
        <v>34</v>
      </c>
      <c r="H1782" s="4" t="n">
        <f aca="false">ROUND(E1782*F1782,2)</f>
        <v>39121.68</v>
      </c>
    </row>
    <row r="1783" customFormat="false" ht="15" hidden="false" customHeight="false" outlineLevel="0" collapsed="false">
      <c r="A1783" s="3" t="n">
        <v>1782</v>
      </c>
      <c r="B1783" s="3" t="n">
        <v>15</v>
      </c>
      <c r="C1783" s="3" t="s">
        <v>114</v>
      </c>
      <c r="D1783" s="3" t="s">
        <v>562</v>
      </c>
      <c r="E1783" s="3" t="n">
        <v>4994</v>
      </c>
      <c r="F1783" s="4" t="n">
        <v>267.96</v>
      </c>
      <c r="G1783" s="3" t="s">
        <v>46</v>
      </c>
      <c r="H1783" s="4" t="n">
        <f aca="false">ROUND(E1783*F1783,2)</f>
        <v>1338192.24</v>
      </c>
    </row>
    <row r="1784" customFormat="false" ht="15" hidden="false" customHeight="false" outlineLevel="0" collapsed="false">
      <c r="A1784" s="3" t="n">
        <v>1783</v>
      </c>
      <c r="B1784" s="3" t="n">
        <v>4</v>
      </c>
      <c r="C1784" s="3" t="s">
        <v>114</v>
      </c>
      <c r="D1784" s="3" t="s">
        <v>562</v>
      </c>
      <c r="E1784" s="3" t="n">
        <v>3418</v>
      </c>
      <c r="F1784" s="4" t="n">
        <v>113.19</v>
      </c>
      <c r="G1784" s="3" t="s">
        <v>8</v>
      </c>
      <c r="H1784" s="4" t="n">
        <f aca="false">ROUND(E1784*F1784,2)</f>
        <v>386883.42</v>
      </c>
    </row>
    <row r="1785" customFormat="false" ht="15" hidden="false" customHeight="false" outlineLevel="0" collapsed="false">
      <c r="A1785" s="3" t="n">
        <v>1784</v>
      </c>
      <c r="B1785" s="3" t="n">
        <v>3</v>
      </c>
      <c r="C1785" s="3" t="s">
        <v>114</v>
      </c>
      <c r="D1785" s="3" t="s">
        <v>563</v>
      </c>
      <c r="E1785" s="3" t="n">
        <v>402</v>
      </c>
      <c r="F1785" s="4" t="n">
        <v>111.14</v>
      </c>
      <c r="G1785" s="3" t="s">
        <v>8</v>
      </c>
      <c r="H1785" s="4" t="n">
        <f aca="false">ROUND(E1785*F1785,2)</f>
        <v>44678.28</v>
      </c>
    </row>
    <row r="1786" customFormat="false" ht="15" hidden="false" customHeight="false" outlineLevel="0" collapsed="false">
      <c r="A1786" s="3" t="n">
        <v>1785</v>
      </c>
      <c r="B1786" s="3" t="n">
        <v>10</v>
      </c>
      <c r="C1786" s="3" t="s">
        <v>114</v>
      </c>
      <c r="D1786" s="3" t="s">
        <v>562</v>
      </c>
      <c r="E1786" s="3" t="n">
        <v>2889</v>
      </c>
      <c r="F1786" s="4" t="n">
        <v>50.08</v>
      </c>
      <c r="G1786" s="3" t="s">
        <v>8</v>
      </c>
      <c r="H1786" s="4" t="n">
        <f aca="false">ROUND(E1786*F1786,2)</f>
        <v>144681.12</v>
      </c>
    </row>
    <row r="1787" customFormat="false" ht="15" hidden="false" customHeight="false" outlineLevel="0" collapsed="false">
      <c r="A1787" s="3" t="n">
        <v>1786</v>
      </c>
      <c r="B1787" s="3" t="n">
        <v>6</v>
      </c>
      <c r="C1787" s="3" t="s">
        <v>114</v>
      </c>
      <c r="D1787" s="3" t="s">
        <v>563</v>
      </c>
      <c r="E1787" s="3" t="n">
        <v>2426</v>
      </c>
      <c r="F1787" s="4" t="n">
        <v>244.62</v>
      </c>
      <c r="G1787" s="3" t="s">
        <v>8</v>
      </c>
      <c r="H1787" s="4" t="n">
        <f aca="false">ROUND(E1787*F1787,2)</f>
        <v>593448.12</v>
      </c>
    </row>
    <row r="1788" customFormat="false" ht="15" hidden="false" customHeight="false" outlineLevel="0" collapsed="false">
      <c r="A1788" s="3" t="n">
        <v>1787</v>
      </c>
      <c r="B1788" s="3" t="n">
        <v>2</v>
      </c>
      <c r="C1788" s="3" t="s">
        <v>114</v>
      </c>
      <c r="D1788" s="3" t="s">
        <v>563</v>
      </c>
      <c r="E1788" s="3" t="n">
        <v>563</v>
      </c>
      <c r="F1788" s="4" t="n">
        <v>60.14</v>
      </c>
      <c r="G1788" s="3" t="s">
        <v>8</v>
      </c>
      <c r="H1788" s="4" t="n">
        <f aca="false">ROUND(E1788*F1788,2)</f>
        <v>33858.82</v>
      </c>
    </row>
    <row r="1789" customFormat="false" ht="15" hidden="false" customHeight="false" outlineLevel="0" collapsed="false">
      <c r="A1789" s="3" t="n">
        <v>1788</v>
      </c>
      <c r="B1789" s="3" t="n">
        <v>4</v>
      </c>
      <c r="C1789" s="3" t="s">
        <v>115</v>
      </c>
      <c r="D1789" s="3" t="s">
        <v>563</v>
      </c>
      <c r="E1789" s="3" t="n">
        <v>549</v>
      </c>
      <c r="F1789" s="4" t="n">
        <v>111.19</v>
      </c>
      <c r="G1789" s="3" t="s">
        <v>8</v>
      </c>
      <c r="H1789" s="4" t="n">
        <f aca="false">ROUND(E1789*F1789,2)</f>
        <v>61043.31</v>
      </c>
    </row>
    <row r="1790" customFormat="false" ht="15" hidden="false" customHeight="false" outlineLevel="0" collapsed="false">
      <c r="A1790" s="3" t="n">
        <v>1789</v>
      </c>
      <c r="B1790" s="3" t="n">
        <v>6</v>
      </c>
      <c r="C1790" s="3" t="s">
        <v>115</v>
      </c>
      <c r="D1790" s="3" t="s">
        <v>562</v>
      </c>
      <c r="E1790" s="3" t="n">
        <v>1485</v>
      </c>
      <c r="F1790" s="4" t="n">
        <v>247.47</v>
      </c>
      <c r="G1790" s="3" t="s">
        <v>8</v>
      </c>
      <c r="H1790" s="4" t="n">
        <f aca="false">ROUND(E1790*F1790,2)</f>
        <v>367492.95</v>
      </c>
    </row>
    <row r="1791" customFormat="false" ht="15" hidden="false" customHeight="false" outlineLevel="0" collapsed="false">
      <c r="A1791" s="3" t="n">
        <v>1790</v>
      </c>
      <c r="B1791" s="3" t="n">
        <v>13</v>
      </c>
      <c r="C1791" s="3" t="s">
        <v>115</v>
      </c>
      <c r="D1791" s="3" t="s">
        <v>562</v>
      </c>
      <c r="E1791" s="3" t="n">
        <v>3616</v>
      </c>
      <c r="F1791" s="4" t="n">
        <v>47.11</v>
      </c>
      <c r="G1791" s="3" t="s">
        <v>41</v>
      </c>
      <c r="H1791" s="4" t="n">
        <f aca="false">ROUND(E1791*F1791,2)</f>
        <v>170349.76</v>
      </c>
    </row>
    <row r="1792" customFormat="false" ht="15" hidden="false" customHeight="false" outlineLevel="0" collapsed="false">
      <c r="A1792" s="3" t="n">
        <v>1791</v>
      </c>
      <c r="B1792" s="3" t="n">
        <v>10</v>
      </c>
      <c r="C1792" s="3" t="s">
        <v>115</v>
      </c>
      <c r="D1792" s="3" t="s">
        <v>562</v>
      </c>
      <c r="E1792" s="3" t="n">
        <v>4144</v>
      </c>
      <c r="F1792" s="4" t="n">
        <v>49.05</v>
      </c>
      <c r="G1792" s="3" t="s">
        <v>8</v>
      </c>
      <c r="H1792" s="4" t="n">
        <f aca="false">ROUND(E1792*F1792,2)</f>
        <v>203263.2</v>
      </c>
    </row>
    <row r="1793" customFormat="false" ht="15" hidden="false" customHeight="false" outlineLevel="0" collapsed="false">
      <c r="A1793" s="3" t="n">
        <v>1792</v>
      </c>
      <c r="B1793" s="3" t="n">
        <v>15</v>
      </c>
      <c r="C1793" s="3" t="s">
        <v>115</v>
      </c>
      <c r="D1793" s="3" t="s">
        <v>563</v>
      </c>
      <c r="E1793" s="3" t="n">
        <v>4405</v>
      </c>
      <c r="F1793" s="4" t="n">
        <v>268.79</v>
      </c>
      <c r="G1793" s="3" t="s">
        <v>46</v>
      </c>
      <c r="H1793" s="4" t="n">
        <f aca="false">ROUND(E1793*F1793,2)</f>
        <v>1184019.95</v>
      </c>
    </row>
    <row r="1794" customFormat="false" ht="15" hidden="false" customHeight="false" outlineLevel="0" collapsed="false">
      <c r="A1794" s="3" t="n">
        <v>1793</v>
      </c>
      <c r="B1794" s="3" t="n">
        <v>8</v>
      </c>
      <c r="C1794" s="3" t="s">
        <v>115</v>
      </c>
      <c r="D1794" s="3" t="s">
        <v>563</v>
      </c>
      <c r="E1794" s="3" t="n">
        <v>127</v>
      </c>
      <c r="F1794" s="4" t="n">
        <v>58.56</v>
      </c>
      <c r="G1794" s="3" t="s">
        <v>8</v>
      </c>
      <c r="H1794" s="4" t="n">
        <f aca="false">ROUND(E1794*F1794,2)</f>
        <v>7437.12</v>
      </c>
    </row>
    <row r="1795" customFormat="false" ht="15" hidden="false" customHeight="false" outlineLevel="0" collapsed="false">
      <c r="A1795" s="3" t="n">
        <v>1794</v>
      </c>
      <c r="B1795" s="3" t="n">
        <v>14</v>
      </c>
      <c r="C1795" s="3" t="s">
        <v>115</v>
      </c>
      <c r="D1795" s="3" t="s">
        <v>562</v>
      </c>
      <c r="E1795" s="3" t="n">
        <v>3695</v>
      </c>
      <c r="F1795" s="4" t="n">
        <v>92.44</v>
      </c>
      <c r="G1795" s="3" t="s">
        <v>41</v>
      </c>
      <c r="H1795" s="4" t="n">
        <f aca="false">ROUND(E1795*F1795,2)</f>
        <v>341565.8</v>
      </c>
    </row>
    <row r="1796" customFormat="false" ht="15" hidden="false" customHeight="false" outlineLevel="0" collapsed="false">
      <c r="A1796" s="3" t="n">
        <v>1795</v>
      </c>
      <c r="B1796" s="3" t="n">
        <v>10</v>
      </c>
      <c r="C1796" s="3" t="s">
        <v>115</v>
      </c>
      <c r="D1796" s="3" t="s">
        <v>562</v>
      </c>
      <c r="E1796" s="3" t="n">
        <v>984</v>
      </c>
      <c r="F1796" s="4" t="n">
        <v>49.25</v>
      </c>
      <c r="G1796" s="3" t="s">
        <v>8</v>
      </c>
      <c r="H1796" s="4" t="n">
        <f aca="false">ROUND(E1796*F1796,2)</f>
        <v>48462</v>
      </c>
    </row>
    <row r="1797" customFormat="false" ht="15" hidden="false" customHeight="false" outlineLevel="0" collapsed="false">
      <c r="A1797" s="3" t="n">
        <v>1796</v>
      </c>
      <c r="B1797" s="3" t="n">
        <v>7</v>
      </c>
      <c r="C1797" s="3" t="s">
        <v>115</v>
      </c>
      <c r="D1797" s="3" t="s">
        <v>563</v>
      </c>
      <c r="E1797" s="3" t="n">
        <v>2736</v>
      </c>
      <c r="F1797" s="4" t="n">
        <v>397.29</v>
      </c>
      <c r="G1797" s="3" t="s">
        <v>8</v>
      </c>
      <c r="H1797" s="4" t="n">
        <f aca="false">ROUND(E1797*F1797,2)</f>
        <v>1086985.44</v>
      </c>
    </row>
    <row r="1798" customFormat="false" ht="15" hidden="false" customHeight="false" outlineLevel="0" collapsed="false">
      <c r="A1798" s="3" t="n">
        <v>1797</v>
      </c>
      <c r="B1798" s="3" t="n">
        <v>12</v>
      </c>
      <c r="C1798" s="3" t="s">
        <v>115</v>
      </c>
      <c r="D1798" s="3" t="s">
        <v>562</v>
      </c>
      <c r="E1798" s="3" t="n">
        <v>2296</v>
      </c>
      <c r="F1798" s="4" t="n">
        <v>220.29</v>
      </c>
      <c r="G1798" s="3" t="s">
        <v>38</v>
      </c>
      <c r="H1798" s="4" t="n">
        <f aca="false">ROUND(E1798*F1798,2)</f>
        <v>505785.84</v>
      </c>
    </row>
    <row r="1799" customFormat="false" ht="15" hidden="false" customHeight="false" outlineLevel="0" collapsed="false">
      <c r="A1799" s="3" t="n">
        <v>1798</v>
      </c>
      <c r="B1799" s="3" t="n">
        <v>8</v>
      </c>
      <c r="C1799" s="3" t="s">
        <v>115</v>
      </c>
      <c r="D1799" s="3" t="s">
        <v>563</v>
      </c>
      <c r="E1799" s="3" t="n">
        <v>1640</v>
      </c>
      <c r="F1799" s="4" t="n">
        <v>58.73</v>
      </c>
      <c r="G1799" s="3" t="s">
        <v>8</v>
      </c>
      <c r="H1799" s="4" t="n">
        <f aca="false">ROUND(E1799*F1799,2)</f>
        <v>96317.2</v>
      </c>
    </row>
    <row r="1800" customFormat="false" ht="15" hidden="false" customHeight="false" outlineLevel="0" collapsed="false">
      <c r="A1800" s="3" t="n">
        <v>1799</v>
      </c>
      <c r="B1800" s="3" t="n">
        <v>2</v>
      </c>
      <c r="C1800" s="3" t="s">
        <v>115</v>
      </c>
      <c r="D1800" s="3" t="s">
        <v>563</v>
      </c>
      <c r="E1800" s="3" t="n">
        <v>3661</v>
      </c>
      <c r="F1800" s="4" t="n">
        <v>61.95</v>
      </c>
      <c r="G1800" s="3" t="s">
        <v>8</v>
      </c>
      <c r="H1800" s="4" t="n">
        <f aca="false">ROUND(E1800*F1800,2)</f>
        <v>226798.95</v>
      </c>
    </row>
    <row r="1801" customFormat="false" ht="15" hidden="false" customHeight="false" outlineLevel="0" collapsed="false">
      <c r="A1801" s="3" t="n">
        <v>1800</v>
      </c>
      <c r="B1801" s="3" t="n">
        <v>11</v>
      </c>
      <c r="C1801" s="3" t="s">
        <v>115</v>
      </c>
      <c r="D1801" s="3" t="s">
        <v>562</v>
      </c>
      <c r="E1801" s="3" t="n">
        <v>1462</v>
      </c>
      <c r="F1801" s="4" t="n">
        <v>126.23</v>
      </c>
      <c r="G1801" s="3" t="s">
        <v>34</v>
      </c>
      <c r="H1801" s="4" t="n">
        <f aca="false">ROUND(E1801*F1801,2)</f>
        <v>184548.26</v>
      </c>
    </row>
    <row r="1802" customFormat="false" ht="15" hidden="false" customHeight="false" outlineLevel="0" collapsed="false">
      <c r="A1802" s="3" t="n">
        <v>1801</v>
      </c>
      <c r="B1802" s="3" t="n">
        <v>1</v>
      </c>
      <c r="C1802" s="3" t="s">
        <v>115</v>
      </c>
      <c r="D1802" s="3" t="s">
        <v>562</v>
      </c>
      <c r="E1802" s="3" t="n">
        <v>4588</v>
      </c>
      <c r="F1802" s="4" t="n">
        <v>330.73</v>
      </c>
      <c r="G1802" s="3" t="s">
        <v>8</v>
      </c>
      <c r="H1802" s="4" t="n">
        <f aca="false">ROUND(E1802*F1802,2)</f>
        <v>1517389.24</v>
      </c>
    </row>
    <row r="1803" customFormat="false" ht="15" hidden="false" customHeight="false" outlineLevel="0" collapsed="false">
      <c r="A1803" s="3" t="n">
        <v>1802</v>
      </c>
      <c r="B1803" s="3" t="n">
        <v>15</v>
      </c>
      <c r="C1803" s="3" t="s">
        <v>115</v>
      </c>
      <c r="D1803" s="3" t="s">
        <v>562</v>
      </c>
      <c r="E1803" s="3" t="n">
        <v>4787</v>
      </c>
      <c r="F1803" s="4" t="n">
        <v>268.55</v>
      </c>
      <c r="G1803" s="3" t="s">
        <v>46</v>
      </c>
      <c r="H1803" s="4" t="n">
        <f aca="false">ROUND(E1803*F1803,2)</f>
        <v>1285548.85</v>
      </c>
    </row>
    <row r="1804" customFormat="false" ht="15" hidden="false" customHeight="false" outlineLevel="0" collapsed="false">
      <c r="A1804" s="3" t="n">
        <v>1803</v>
      </c>
      <c r="B1804" s="3" t="n">
        <v>7</v>
      </c>
      <c r="C1804" s="3" t="s">
        <v>115</v>
      </c>
      <c r="D1804" s="3" t="s">
        <v>563</v>
      </c>
      <c r="E1804" s="3" t="n">
        <v>2394</v>
      </c>
      <c r="F1804" s="4" t="n">
        <v>397.73</v>
      </c>
      <c r="G1804" s="3" t="s">
        <v>8</v>
      </c>
      <c r="H1804" s="4" t="n">
        <f aca="false">ROUND(E1804*F1804,2)</f>
        <v>952165.62</v>
      </c>
    </row>
    <row r="1805" customFormat="false" ht="15" hidden="false" customHeight="false" outlineLevel="0" collapsed="false">
      <c r="A1805" s="3" t="n">
        <v>1804</v>
      </c>
      <c r="B1805" s="3" t="n">
        <v>8</v>
      </c>
      <c r="C1805" s="3" t="s">
        <v>115</v>
      </c>
      <c r="D1805" s="3" t="s">
        <v>563</v>
      </c>
      <c r="E1805" s="3" t="n">
        <v>3251</v>
      </c>
      <c r="F1805" s="4" t="n">
        <v>58.64</v>
      </c>
      <c r="G1805" s="3" t="s">
        <v>8</v>
      </c>
      <c r="H1805" s="4" t="n">
        <f aca="false">ROUND(E1805*F1805,2)</f>
        <v>190638.64</v>
      </c>
    </row>
    <row r="1806" customFormat="false" ht="15" hidden="false" customHeight="false" outlineLevel="0" collapsed="false">
      <c r="A1806" s="3" t="n">
        <v>1805</v>
      </c>
      <c r="B1806" s="3" t="n">
        <v>6</v>
      </c>
      <c r="C1806" s="3" t="s">
        <v>115</v>
      </c>
      <c r="D1806" s="3" t="s">
        <v>562</v>
      </c>
      <c r="E1806" s="3" t="n">
        <v>2672</v>
      </c>
      <c r="F1806" s="4" t="n">
        <v>247.99</v>
      </c>
      <c r="G1806" s="3" t="s">
        <v>8</v>
      </c>
      <c r="H1806" s="4" t="n">
        <f aca="false">ROUND(E1806*F1806,2)</f>
        <v>662629.28</v>
      </c>
    </row>
    <row r="1807" customFormat="false" ht="15" hidden="false" customHeight="false" outlineLevel="0" collapsed="false">
      <c r="A1807" s="3" t="n">
        <v>1806</v>
      </c>
      <c r="B1807" s="3" t="n">
        <v>15</v>
      </c>
      <c r="C1807" s="3" t="s">
        <v>115</v>
      </c>
      <c r="D1807" s="3" t="s">
        <v>563</v>
      </c>
      <c r="E1807" s="3" t="n">
        <v>2044</v>
      </c>
      <c r="F1807" s="4" t="n">
        <v>268.87</v>
      </c>
      <c r="G1807" s="3" t="s">
        <v>46</v>
      </c>
      <c r="H1807" s="4" t="n">
        <f aca="false">ROUND(E1807*F1807,2)</f>
        <v>549570.28</v>
      </c>
    </row>
    <row r="1808" customFormat="false" ht="15" hidden="false" customHeight="false" outlineLevel="0" collapsed="false">
      <c r="A1808" s="3" t="n">
        <v>1807</v>
      </c>
      <c r="B1808" s="3" t="n">
        <v>12</v>
      </c>
      <c r="C1808" s="3" t="s">
        <v>115</v>
      </c>
      <c r="D1808" s="3" t="s">
        <v>563</v>
      </c>
      <c r="E1808" s="3" t="n">
        <v>2340</v>
      </c>
      <c r="F1808" s="4" t="n">
        <v>220.31</v>
      </c>
      <c r="G1808" s="3" t="s">
        <v>38</v>
      </c>
      <c r="H1808" s="4" t="n">
        <f aca="false">ROUND(E1808*F1808,2)</f>
        <v>515525.4</v>
      </c>
    </row>
    <row r="1809" customFormat="false" ht="15" hidden="false" customHeight="false" outlineLevel="0" collapsed="false">
      <c r="A1809" s="3" t="n">
        <v>1808</v>
      </c>
      <c r="B1809" s="3" t="n">
        <v>15</v>
      </c>
      <c r="C1809" s="3" t="s">
        <v>115</v>
      </c>
      <c r="D1809" s="3" t="s">
        <v>562</v>
      </c>
      <c r="E1809" s="3" t="n">
        <v>4077</v>
      </c>
      <c r="F1809" s="4" t="n">
        <v>268.45</v>
      </c>
      <c r="G1809" s="3" t="s">
        <v>46</v>
      </c>
      <c r="H1809" s="4" t="n">
        <f aca="false">ROUND(E1809*F1809,2)</f>
        <v>1094470.65</v>
      </c>
    </row>
    <row r="1810" customFormat="false" ht="15" hidden="false" customHeight="false" outlineLevel="0" collapsed="false">
      <c r="A1810" s="3" t="n">
        <v>1809</v>
      </c>
      <c r="B1810" s="3" t="n">
        <v>2</v>
      </c>
      <c r="C1810" s="3" t="s">
        <v>115</v>
      </c>
      <c r="D1810" s="3" t="s">
        <v>562</v>
      </c>
      <c r="E1810" s="3" t="n">
        <v>474</v>
      </c>
      <c r="F1810" s="4" t="n">
        <v>61.98</v>
      </c>
      <c r="G1810" s="3" t="s">
        <v>8</v>
      </c>
      <c r="H1810" s="4" t="n">
        <f aca="false">ROUND(E1810*F1810,2)</f>
        <v>29378.52</v>
      </c>
    </row>
    <row r="1811" customFormat="false" ht="15" hidden="false" customHeight="false" outlineLevel="0" collapsed="false">
      <c r="A1811" s="3" t="n">
        <v>1810</v>
      </c>
      <c r="B1811" s="3" t="n">
        <v>1</v>
      </c>
      <c r="C1811" s="3" t="s">
        <v>115</v>
      </c>
      <c r="D1811" s="3" t="s">
        <v>562</v>
      </c>
      <c r="E1811" s="3" t="n">
        <v>1709</v>
      </c>
      <c r="F1811" s="4" t="n">
        <v>330.93</v>
      </c>
      <c r="G1811" s="3" t="s">
        <v>8</v>
      </c>
      <c r="H1811" s="4" t="n">
        <f aca="false">ROUND(E1811*F1811,2)</f>
        <v>565559.37</v>
      </c>
    </row>
    <row r="1812" customFormat="false" ht="15" hidden="false" customHeight="false" outlineLevel="0" collapsed="false">
      <c r="A1812" s="3" t="n">
        <v>1811</v>
      </c>
      <c r="B1812" s="3" t="n">
        <v>2</v>
      </c>
      <c r="C1812" s="3" t="s">
        <v>115</v>
      </c>
      <c r="D1812" s="3" t="s">
        <v>562</v>
      </c>
      <c r="E1812" s="3" t="n">
        <v>957</v>
      </c>
      <c r="F1812" s="4" t="n">
        <v>61.82</v>
      </c>
      <c r="G1812" s="3" t="s">
        <v>8</v>
      </c>
      <c r="H1812" s="4" t="n">
        <f aca="false">ROUND(E1812*F1812,2)</f>
        <v>59161.74</v>
      </c>
    </row>
    <row r="1813" customFormat="false" ht="15" hidden="false" customHeight="false" outlineLevel="0" collapsed="false">
      <c r="A1813" s="3" t="n">
        <v>1812</v>
      </c>
      <c r="B1813" s="3" t="n">
        <v>11</v>
      </c>
      <c r="C1813" s="3" t="s">
        <v>115</v>
      </c>
      <c r="D1813" s="3" t="s">
        <v>562</v>
      </c>
      <c r="E1813" s="3" t="n">
        <v>55</v>
      </c>
      <c r="F1813" s="4" t="n">
        <v>126.14</v>
      </c>
      <c r="G1813" s="3" t="s">
        <v>34</v>
      </c>
      <c r="H1813" s="4" t="n">
        <f aca="false">ROUND(E1813*F1813,2)</f>
        <v>6937.7</v>
      </c>
    </row>
    <row r="1814" customFormat="false" ht="15" hidden="false" customHeight="false" outlineLevel="0" collapsed="false">
      <c r="A1814" s="3" t="n">
        <v>1813</v>
      </c>
      <c r="B1814" s="3" t="n">
        <v>14</v>
      </c>
      <c r="C1814" s="3" t="s">
        <v>115</v>
      </c>
      <c r="D1814" s="3" t="s">
        <v>562</v>
      </c>
      <c r="E1814" s="3" t="n">
        <v>2116</v>
      </c>
      <c r="F1814" s="4" t="n">
        <v>92.7</v>
      </c>
      <c r="G1814" s="3" t="s">
        <v>41</v>
      </c>
      <c r="H1814" s="4" t="n">
        <f aca="false">ROUND(E1814*F1814,2)</f>
        <v>196153.2</v>
      </c>
    </row>
    <row r="1815" customFormat="false" ht="15" hidden="false" customHeight="false" outlineLevel="0" collapsed="false">
      <c r="A1815" s="3" t="n">
        <v>1814</v>
      </c>
      <c r="B1815" s="3" t="n">
        <v>14</v>
      </c>
      <c r="C1815" s="3" t="s">
        <v>115</v>
      </c>
      <c r="D1815" s="3" t="s">
        <v>563</v>
      </c>
      <c r="E1815" s="3" t="n">
        <v>88</v>
      </c>
      <c r="F1815" s="4" t="n">
        <v>92.52</v>
      </c>
      <c r="G1815" s="3" t="s">
        <v>41</v>
      </c>
      <c r="H1815" s="4" t="n">
        <f aca="false">ROUND(E1815*F1815,2)</f>
        <v>8141.76</v>
      </c>
    </row>
    <row r="1816" customFormat="false" ht="15" hidden="false" customHeight="false" outlineLevel="0" collapsed="false">
      <c r="A1816" s="3" t="n">
        <v>1815</v>
      </c>
      <c r="B1816" s="3" t="n">
        <v>10</v>
      </c>
      <c r="C1816" s="3" t="s">
        <v>115</v>
      </c>
      <c r="D1816" s="3" t="s">
        <v>562</v>
      </c>
      <c r="E1816" s="3" t="n">
        <v>4735</v>
      </c>
      <c r="F1816" s="4" t="n">
        <v>49.16</v>
      </c>
      <c r="G1816" s="3" t="s">
        <v>8</v>
      </c>
      <c r="H1816" s="4" t="n">
        <f aca="false">ROUND(E1816*F1816,2)</f>
        <v>232772.6</v>
      </c>
    </row>
    <row r="1817" customFormat="false" ht="15" hidden="false" customHeight="false" outlineLevel="0" collapsed="false">
      <c r="A1817" s="3" t="n">
        <v>1816</v>
      </c>
      <c r="B1817" s="3" t="n">
        <v>12</v>
      </c>
      <c r="C1817" s="3" t="s">
        <v>116</v>
      </c>
      <c r="D1817" s="3" t="s">
        <v>563</v>
      </c>
      <c r="E1817" s="3" t="n">
        <v>942</v>
      </c>
      <c r="F1817" s="4" t="n">
        <v>221.55</v>
      </c>
      <c r="G1817" s="3" t="s">
        <v>38</v>
      </c>
      <c r="H1817" s="4" t="n">
        <f aca="false">ROUND(E1817*F1817,2)</f>
        <v>208700.1</v>
      </c>
    </row>
    <row r="1818" customFormat="false" ht="15" hidden="false" customHeight="false" outlineLevel="0" collapsed="false">
      <c r="A1818" s="3" t="n">
        <v>1817</v>
      </c>
      <c r="B1818" s="3" t="n">
        <v>7</v>
      </c>
      <c r="C1818" s="3" t="s">
        <v>116</v>
      </c>
      <c r="D1818" s="3" t="s">
        <v>562</v>
      </c>
      <c r="E1818" s="3" t="n">
        <v>4618</v>
      </c>
      <c r="F1818" s="4" t="n">
        <v>400.45</v>
      </c>
      <c r="G1818" s="3" t="s">
        <v>8</v>
      </c>
      <c r="H1818" s="4" t="n">
        <f aca="false">ROUND(E1818*F1818,2)</f>
        <v>1849278.1</v>
      </c>
    </row>
    <row r="1819" customFormat="false" ht="15" hidden="false" customHeight="false" outlineLevel="0" collapsed="false">
      <c r="A1819" s="3" t="n">
        <v>1818</v>
      </c>
      <c r="B1819" s="3" t="n">
        <v>15</v>
      </c>
      <c r="C1819" s="3" t="s">
        <v>116</v>
      </c>
      <c r="D1819" s="3" t="s">
        <v>563</v>
      </c>
      <c r="E1819" s="3" t="n">
        <v>2145</v>
      </c>
      <c r="F1819" s="4" t="n">
        <v>271.08</v>
      </c>
      <c r="G1819" s="3" t="s">
        <v>46</v>
      </c>
      <c r="H1819" s="4" t="n">
        <f aca="false">ROUND(E1819*F1819,2)</f>
        <v>581466.6</v>
      </c>
    </row>
    <row r="1820" customFormat="false" ht="15" hidden="false" customHeight="false" outlineLevel="0" collapsed="false">
      <c r="A1820" s="3" t="n">
        <v>1819</v>
      </c>
      <c r="B1820" s="3" t="n">
        <v>15</v>
      </c>
      <c r="C1820" s="3" t="s">
        <v>116</v>
      </c>
      <c r="D1820" s="3" t="s">
        <v>562</v>
      </c>
      <c r="E1820" s="3" t="n">
        <v>2309</v>
      </c>
      <c r="F1820" s="4" t="n">
        <v>270.94</v>
      </c>
      <c r="G1820" s="3" t="s">
        <v>46</v>
      </c>
      <c r="H1820" s="4" t="n">
        <f aca="false">ROUND(E1820*F1820,2)</f>
        <v>625600.46</v>
      </c>
    </row>
    <row r="1821" customFormat="false" ht="15" hidden="false" customHeight="false" outlineLevel="0" collapsed="false">
      <c r="A1821" s="3" t="n">
        <v>1820</v>
      </c>
      <c r="B1821" s="3" t="n">
        <v>10</v>
      </c>
      <c r="C1821" s="3" t="s">
        <v>116</v>
      </c>
      <c r="D1821" s="3" t="s">
        <v>563</v>
      </c>
      <c r="E1821" s="3" t="n">
        <v>3275</v>
      </c>
      <c r="F1821" s="4" t="n">
        <v>50.19</v>
      </c>
      <c r="G1821" s="3" t="s">
        <v>8</v>
      </c>
      <c r="H1821" s="4" t="n">
        <f aca="false">ROUND(E1821*F1821,2)</f>
        <v>164372.25</v>
      </c>
    </row>
    <row r="1822" customFormat="false" ht="15" hidden="false" customHeight="false" outlineLevel="0" collapsed="false">
      <c r="A1822" s="3" t="n">
        <v>1821</v>
      </c>
      <c r="B1822" s="3" t="n">
        <v>7</v>
      </c>
      <c r="C1822" s="3" t="s">
        <v>116</v>
      </c>
      <c r="D1822" s="3" t="s">
        <v>562</v>
      </c>
      <c r="E1822" s="3" t="n">
        <v>1035</v>
      </c>
      <c r="F1822" s="4" t="n">
        <v>402.07</v>
      </c>
      <c r="G1822" s="3" t="s">
        <v>8</v>
      </c>
      <c r="H1822" s="4" t="n">
        <f aca="false">ROUND(E1822*F1822,2)</f>
        <v>416142.45</v>
      </c>
    </row>
    <row r="1823" customFormat="false" ht="15" hidden="false" customHeight="false" outlineLevel="0" collapsed="false">
      <c r="A1823" s="3" t="n">
        <v>1822</v>
      </c>
      <c r="B1823" s="3" t="n">
        <v>8</v>
      </c>
      <c r="C1823" s="3" t="s">
        <v>116</v>
      </c>
      <c r="D1823" s="3" t="s">
        <v>563</v>
      </c>
      <c r="E1823" s="3" t="n">
        <v>1093</v>
      </c>
      <c r="F1823" s="4" t="n">
        <v>60.12</v>
      </c>
      <c r="G1823" s="3" t="s">
        <v>8</v>
      </c>
      <c r="H1823" s="4" t="n">
        <f aca="false">ROUND(E1823*F1823,2)</f>
        <v>65711.16</v>
      </c>
    </row>
    <row r="1824" customFormat="false" ht="15" hidden="false" customHeight="false" outlineLevel="0" collapsed="false">
      <c r="A1824" s="3" t="n">
        <v>1823</v>
      </c>
      <c r="B1824" s="3" t="n">
        <v>1</v>
      </c>
      <c r="C1824" s="3" t="s">
        <v>116</v>
      </c>
      <c r="D1824" s="3" t="s">
        <v>563</v>
      </c>
      <c r="E1824" s="3" t="n">
        <v>2210</v>
      </c>
      <c r="F1824" s="4" t="n">
        <v>343.51</v>
      </c>
      <c r="G1824" s="3" t="s">
        <v>8</v>
      </c>
      <c r="H1824" s="4" t="n">
        <f aca="false">ROUND(E1824*F1824,2)</f>
        <v>759157.1</v>
      </c>
    </row>
    <row r="1825" customFormat="false" ht="15" hidden="false" customHeight="false" outlineLevel="0" collapsed="false">
      <c r="A1825" s="3" t="n">
        <v>1824</v>
      </c>
      <c r="B1825" s="3" t="n">
        <v>13</v>
      </c>
      <c r="C1825" s="3" t="s">
        <v>116</v>
      </c>
      <c r="D1825" s="3" t="s">
        <v>562</v>
      </c>
      <c r="E1825" s="3" t="n">
        <v>1397</v>
      </c>
      <c r="F1825" s="4" t="n">
        <v>44.55</v>
      </c>
      <c r="G1825" s="3" t="s">
        <v>41</v>
      </c>
      <c r="H1825" s="4" t="n">
        <f aca="false">ROUND(E1825*F1825,2)</f>
        <v>62236.35</v>
      </c>
    </row>
    <row r="1826" customFormat="false" ht="15" hidden="false" customHeight="false" outlineLevel="0" collapsed="false">
      <c r="A1826" s="3" t="n">
        <v>1825</v>
      </c>
      <c r="B1826" s="3" t="n">
        <v>1</v>
      </c>
      <c r="C1826" s="3" t="s">
        <v>116</v>
      </c>
      <c r="D1826" s="3" t="s">
        <v>562</v>
      </c>
      <c r="E1826" s="3" t="n">
        <v>4296</v>
      </c>
      <c r="F1826" s="4" t="n">
        <v>343.24</v>
      </c>
      <c r="G1826" s="3" t="s">
        <v>8</v>
      </c>
      <c r="H1826" s="4" t="n">
        <f aca="false">ROUND(E1826*F1826,2)</f>
        <v>1474559.04</v>
      </c>
    </row>
    <row r="1827" customFormat="false" ht="15" hidden="false" customHeight="false" outlineLevel="0" collapsed="false">
      <c r="A1827" s="3" t="n">
        <v>1826</v>
      </c>
      <c r="B1827" s="3" t="n">
        <v>14</v>
      </c>
      <c r="C1827" s="3" t="s">
        <v>116</v>
      </c>
      <c r="D1827" s="3" t="s">
        <v>563</v>
      </c>
      <c r="E1827" s="3" t="n">
        <v>2923</v>
      </c>
      <c r="F1827" s="4" t="n">
        <v>93.49</v>
      </c>
      <c r="G1827" s="3" t="s">
        <v>41</v>
      </c>
      <c r="H1827" s="4" t="n">
        <f aca="false">ROUND(E1827*F1827,2)</f>
        <v>273271.27</v>
      </c>
    </row>
    <row r="1828" customFormat="false" ht="15" hidden="false" customHeight="false" outlineLevel="0" collapsed="false">
      <c r="A1828" s="3" t="n">
        <v>1827</v>
      </c>
      <c r="B1828" s="3" t="n">
        <v>10</v>
      </c>
      <c r="C1828" s="3" t="s">
        <v>116</v>
      </c>
      <c r="D1828" s="3" t="s">
        <v>562</v>
      </c>
      <c r="E1828" s="3" t="n">
        <v>755</v>
      </c>
      <c r="F1828" s="4" t="n">
        <v>50.18</v>
      </c>
      <c r="G1828" s="3" t="s">
        <v>8</v>
      </c>
      <c r="H1828" s="4" t="n">
        <f aca="false">ROUND(E1828*F1828,2)</f>
        <v>37885.9</v>
      </c>
    </row>
    <row r="1829" customFormat="false" ht="15" hidden="false" customHeight="false" outlineLevel="0" collapsed="false">
      <c r="A1829" s="3" t="n">
        <v>1828</v>
      </c>
      <c r="B1829" s="3" t="n">
        <v>10</v>
      </c>
      <c r="C1829" s="3" t="s">
        <v>116</v>
      </c>
      <c r="D1829" s="3" t="s">
        <v>563</v>
      </c>
      <c r="E1829" s="3" t="n">
        <v>3148</v>
      </c>
      <c r="F1829" s="4" t="n">
        <v>50.13</v>
      </c>
      <c r="G1829" s="3" t="s">
        <v>8</v>
      </c>
      <c r="H1829" s="4" t="n">
        <f aca="false">ROUND(E1829*F1829,2)</f>
        <v>157809.24</v>
      </c>
    </row>
    <row r="1830" customFormat="false" ht="15" hidden="false" customHeight="false" outlineLevel="0" collapsed="false">
      <c r="A1830" s="3" t="n">
        <v>1829</v>
      </c>
      <c r="B1830" s="3" t="n">
        <v>13</v>
      </c>
      <c r="C1830" s="3" t="s">
        <v>116</v>
      </c>
      <c r="D1830" s="3" t="s">
        <v>563</v>
      </c>
      <c r="E1830" s="3" t="n">
        <v>2059</v>
      </c>
      <c r="F1830" s="4" t="n">
        <v>44.59</v>
      </c>
      <c r="G1830" s="3" t="s">
        <v>41</v>
      </c>
      <c r="H1830" s="4" t="n">
        <f aca="false">ROUND(E1830*F1830,2)</f>
        <v>91810.81</v>
      </c>
    </row>
    <row r="1831" customFormat="false" ht="15" hidden="false" customHeight="false" outlineLevel="0" collapsed="false">
      <c r="A1831" s="3" t="n">
        <v>1830</v>
      </c>
      <c r="B1831" s="3" t="n">
        <v>10</v>
      </c>
      <c r="C1831" s="3" t="s">
        <v>116</v>
      </c>
      <c r="D1831" s="3" t="s">
        <v>562</v>
      </c>
      <c r="E1831" s="3" t="n">
        <v>1582</v>
      </c>
      <c r="F1831" s="4" t="n">
        <v>50.17</v>
      </c>
      <c r="G1831" s="3" t="s">
        <v>8</v>
      </c>
      <c r="H1831" s="4" t="n">
        <f aca="false">ROUND(E1831*F1831,2)</f>
        <v>79368.94</v>
      </c>
    </row>
    <row r="1832" customFormat="false" ht="15" hidden="false" customHeight="false" outlineLevel="0" collapsed="false">
      <c r="A1832" s="3" t="n">
        <v>1831</v>
      </c>
      <c r="B1832" s="3" t="n">
        <v>8</v>
      </c>
      <c r="C1832" s="3" t="s">
        <v>116</v>
      </c>
      <c r="D1832" s="3" t="s">
        <v>563</v>
      </c>
      <c r="E1832" s="3" t="n">
        <v>2895</v>
      </c>
      <c r="F1832" s="4" t="n">
        <v>60.03</v>
      </c>
      <c r="G1832" s="3" t="s">
        <v>8</v>
      </c>
      <c r="H1832" s="4" t="n">
        <f aca="false">ROUND(E1832*F1832,2)</f>
        <v>173786.85</v>
      </c>
    </row>
    <row r="1833" customFormat="false" ht="15" hidden="false" customHeight="false" outlineLevel="0" collapsed="false">
      <c r="A1833" s="3" t="n">
        <v>1832</v>
      </c>
      <c r="B1833" s="3" t="n">
        <v>10</v>
      </c>
      <c r="C1833" s="3" t="s">
        <v>116</v>
      </c>
      <c r="D1833" s="3" t="s">
        <v>562</v>
      </c>
      <c r="E1833" s="3" t="n">
        <v>4370</v>
      </c>
      <c r="F1833" s="4" t="n">
        <v>49.98</v>
      </c>
      <c r="G1833" s="3" t="s">
        <v>8</v>
      </c>
      <c r="H1833" s="4" t="n">
        <f aca="false">ROUND(E1833*F1833,2)</f>
        <v>218412.6</v>
      </c>
    </row>
    <row r="1834" customFormat="false" ht="15" hidden="false" customHeight="false" outlineLevel="0" collapsed="false">
      <c r="A1834" s="3" t="n">
        <v>1833</v>
      </c>
      <c r="B1834" s="3" t="n">
        <v>4</v>
      </c>
      <c r="C1834" s="3" t="s">
        <v>116</v>
      </c>
      <c r="D1834" s="3" t="s">
        <v>563</v>
      </c>
      <c r="E1834" s="3" t="n">
        <v>4568</v>
      </c>
      <c r="F1834" s="4" t="n">
        <v>111.41</v>
      </c>
      <c r="G1834" s="3" t="s">
        <v>8</v>
      </c>
      <c r="H1834" s="4" t="n">
        <f aca="false">ROUND(E1834*F1834,2)</f>
        <v>508920.88</v>
      </c>
    </row>
    <row r="1835" customFormat="false" ht="15" hidden="false" customHeight="false" outlineLevel="0" collapsed="false">
      <c r="A1835" s="3" t="n">
        <v>1834</v>
      </c>
      <c r="B1835" s="3" t="n">
        <v>2</v>
      </c>
      <c r="C1835" s="3" t="s">
        <v>116</v>
      </c>
      <c r="D1835" s="3" t="s">
        <v>563</v>
      </c>
      <c r="E1835" s="3" t="n">
        <v>2497</v>
      </c>
      <c r="F1835" s="4" t="n">
        <v>62.43</v>
      </c>
      <c r="G1835" s="3" t="s">
        <v>8</v>
      </c>
      <c r="H1835" s="4" t="n">
        <f aca="false">ROUND(E1835*F1835,2)</f>
        <v>155887.71</v>
      </c>
    </row>
    <row r="1836" customFormat="false" ht="15" hidden="false" customHeight="false" outlineLevel="0" collapsed="false">
      <c r="A1836" s="3" t="n">
        <v>1835</v>
      </c>
      <c r="B1836" s="3" t="n">
        <v>12</v>
      </c>
      <c r="C1836" s="3" t="s">
        <v>116</v>
      </c>
      <c r="D1836" s="3" t="s">
        <v>562</v>
      </c>
      <c r="E1836" s="3" t="n">
        <v>3624</v>
      </c>
      <c r="F1836" s="4" t="n">
        <v>221.58</v>
      </c>
      <c r="G1836" s="3" t="s">
        <v>38</v>
      </c>
      <c r="H1836" s="4" t="n">
        <f aca="false">ROUND(E1836*F1836,2)</f>
        <v>803005.92</v>
      </c>
    </row>
    <row r="1837" customFormat="false" ht="15" hidden="false" customHeight="false" outlineLevel="0" collapsed="false">
      <c r="A1837" s="3" t="n">
        <v>1836</v>
      </c>
      <c r="B1837" s="3" t="n">
        <v>7</v>
      </c>
      <c r="C1837" s="3" t="s">
        <v>116</v>
      </c>
      <c r="D1837" s="3" t="s">
        <v>562</v>
      </c>
      <c r="E1837" s="3" t="n">
        <v>517</v>
      </c>
      <c r="F1837" s="4" t="n">
        <v>401.64</v>
      </c>
      <c r="G1837" s="3" t="s">
        <v>8</v>
      </c>
      <c r="H1837" s="4" t="n">
        <f aca="false">ROUND(E1837*F1837,2)</f>
        <v>207647.88</v>
      </c>
    </row>
    <row r="1838" customFormat="false" ht="15" hidden="false" customHeight="false" outlineLevel="0" collapsed="false">
      <c r="A1838" s="3" t="n">
        <v>1837</v>
      </c>
      <c r="B1838" s="3" t="n">
        <v>8</v>
      </c>
      <c r="C1838" s="3" t="s">
        <v>116</v>
      </c>
      <c r="D1838" s="3" t="s">
        <v>563</v>
      </c>
      <c r="E1838" s="3" t="n">
        <v>1834</v>
      </c>
      <c r="F1838" s="4" t="n">
        <v>60.24</v>
      </c>
      <c r="G1838" s="3" t="s">
        <v>8</v>
      </c>
      <c r="H1838" s="4" t="n">
        <f aca="false">ROUND(E1838*F1838,2)</f>
        <v>110480.16</v>
      </c>
    </row>
    <row r="1839" customFormat="false" ht="15" hidden="false" customHeight="false" outlineLevel="0" collapsed="false">
      <c r="A1839" s="3" t="n">
        <v>1838</v>
      </c>
      <c r="B1839" s="3" t="n">
        <v>8</v>
      </c>
      <c r="C1839" s="3" t="s">
        <v>116</v>
      </c>
      <c r="D1839" s="3" t="s">
        <v>563</v>
      </c>
      <c r="E1839" s="3" t="n">
        <v>3637</v>
      </c>
      <c r="F1839" s="4" t="n">
        <v>60.1</v>
      </c>
      <c r="G1839" s="3" t="s">
        <v>8</v>
      </c>
      <c r="H1839" s="4" t="n">
        <f aca="false">ROUND(E1839*F1839,2)</f>
        <v>218583.7</v>
      </c>
    </row>
    <row r="1840" customFormat="false" ht="15" hidden="false" customHeight="false" outlineLevel="0" collapsed="false">
      <c r="A1840" s="3" t="n">
        <v>1839</v>
      </c>
      <c r="B1840" s="3" t="n">
        <v>4</v>
      </c>
      <c r="C1840" s="3" t="s">
        <v>116</v>
      </c>
      <c r="D1840" s="3" t="s">
        <v>562</v>
      </c>
      <c r="E1840" s="3" t="n">
        <v>4340</v>
      </c>
      <c r="F1840" s="4" t="n">
        <v>111.59</v>
      </c>
      <c r="G1840" s="3" t="s">
        <v>8</v>
      </c>
      <c r="H1840" s="4" t="n">
        <f aca="false">ROUND(E1840*F1840,2)</f>
        <v>484300.6</v>
      </c>
    </row>
    <row r="1841" customFormat="false" ht="15" hidden="false" customHeight="false" outlineLevel="0" collapsed="false">
      <c r="A1841" s="3" t="n">
        <v>1840</v>
      </c>
      <c r="B1841" s="3" t="n">
        <v>11</v>
      </c>
      <c r="C1841" s="3" t="s">
        <v>116</v>
      </c>
      <c r="D1841" s="3" t="s">
        <v>563</v>
      </c>
      <c r="E1841" s="3" t="n">
        <v>1482</v>
      </c>
      <c r="F1841" s="4" t="n">
        <v>124.46</v>
      </c>
      <c r="G1841" s="3" t="s">
        <v>34</v>
      </c>
      <c r="H1841" s="4" t="n">
        <f aca="false">ROUND(E1841*F1841,2)</f>
        <v>184449.72</v>
      </c>
    </row>
    <row r="1842" customFormat="false" ht="15" hidden="false" customHeight="false" outlineLevel="0" collapsed="false">
      <c r="A1842" s="3" t="n">
        <v>1841</v>
      </c>
      <c r="B1842" s="3" t="n">
        <v>1</v>
      </c>
      <c r="C1842" s="3" t="s">
        <v>116</v>
      </c>
      <c r="D1842" s="3" t="s">
        <v>562</v>
      </c>
      <c r="E1842" s="3" t="n">
        <v>1308</v>
      </c>
      <c r="F1842" s="4" t="n">
        <v>342.49</v>
      </c>
      <c r="G1842" s="3" t="s">
        <v>8</v>
      </c>
      <c r="H1842" s="4" t="n">
        <f aca="false">ROUND(E1842*F1842,2)</f>
        <v>447976.92</v>
      </c>
    </row>
    <row r="1843" customFormat="false" ht="15" hidden="false" customHeight="false" outlineLevel="0" collapsed="false">
      <c r="A1843" s="3" t="n">
        <v>1842</v>
      </c>
      <c r="B1843" s="3" t="n">
        <v>10</v>
      </c>
      <c r="C1843" s="3" t="s">
        <v>116</v>
      </c>
      <c r="D1843" s="3" t="s">
        <v>562</v>
      </c>
      <c r="E1843" s="3" t="n">
        <v>4001</v>
      </c>
      <c r="F1843" s="4" t="n">
        <v>50.13</v>
      </c>
      <c r="G1843" s="3" t="s">
        <v>8</v>
      </c>
      <c r="H1843" s="4" t="n">
        <f aca="false">ROUND(E1843*F1843,2)</f>
        <v>200570.13</v>
      </c>
    </row>
    <row r="1844" customFormat="false" ht="15" hidden="false" customHeight="false" outlineLevel="0" collapsed="false">
      <c r="A1844" s="3" t="n">
        <v>1843</v>
      </c>
      <c r="B1844" s="3" t="n">
        <v>13</v>
      </c>
      <c r="C1844" s="3" t="s">
        <v>116</v>
      </c>
      <c r="D1844" s="3" t="s">
        <v>563</v>
      </c>
      <c r="E1844" s="3" t="n">
        <v>1296</v>
      </c>
      <c r="F1844" s="4" t="n">
        <v>44.58</v>
      </c>
      <c r="G1844" s="3" t="s">
        <v>41</v>
      </c>
      <c r="H1844" s="4" t="n">
        <f aca="false">ROUND(E1844*F1844,2)</f>
        <v>57775.68</v>
      </c>
    </row>
    <row r="1845" customFormat="false" ht="15" hidden="false" customHeight="false" outlineLevel="0" collapsed="false">
      <c r="A1845" s="3" t="n">
        <v>1844</v>
      </c>
      <c r="B1845" s="3" t="n">
        <v>5</v>
      </c>
      <c r="C1845" s="3" t="s">
        <v>116</v>
      </c>
      <c r="D1845" s="3" t="s">
        <v>563</v>
      </c>
      <c r="E1845" s="3" t="n">
        <v>652</v>
      </c>
      <c r="F1845" s="4" t="n">
        <v>376.2</v>
      </c>
      <c r="G1845" s="3" t="s">
        <v>8</v>
      </c>
      <c r="H1845" s="4" t="n">
        <f aca="false">ROUND(E1845*F1845,2)</f>
        <v>245282.4</v>
      </c>
    </row>
    <row r="1846" customFormat="false" ht="15" hidden="false" customHeight="false" outlineLevel="0" collapsed="false">
      <c r="A1846" s="3" t="n">
        <v>1845</v>
      </c>
      <c r="B1846" s="3" t="n">
        <v>13</v>
      </c>
      <c r="C1846" s="3" t="s">
        <v>116</v>
      </c>
      <c r="D1846" s="3" t="s">
        <v>562</v>
      </c>
      <c r="E1846" s="3" t="n">
        <v>922</v>
      </c>
      <c r="F1846" s="4" t="n">
        <v>44.56</v>
      </c>
      <c r="G1846" s="3" t="s">
        <v>41</v>
      </c>
      <c r="H1846" s="4" t="n">
        <f aca="false">ROUND(E1846*F1846,2)</f>
        <v>41084.32</v>
      </c>
    </row>
    <row r="1847" customFormat="false" ht="15" hidden="false" customHeight="false" outlineLevel="0" collapsed="false">
      <c r="A1847" s="3" t="n">
        <v>1846</v>
      </c>
      <c r="B1847" s="3" t="n">
        <v>7</v>
      </c>
      <c r="C1847" s="3" t="s">
        <v>116</v>
      </c>
      <c r="D1847" s="3" t="s">
        <v>563</v>
      </c>
      <c r="E1847" s="3" t="n">
        <v>3313</v>
      </c>
      <c r="F1847" s="4" t="n">
        <v>402.18</v>
      </c>
      <c r="G1847" s="3" t="s">
        <v>8</v>
      </c>
      <c r="H1847" s="4" t="n">
        <f aca="false">ROUND(E1847*F1847,2)</f>
        <v>1332422.34</v>
      </c>
    </row>
    <row r="1848" customFormat="false" ht="15" hidden="false" customHeight="false" outlineLevel="0" collapsed="false">
      <c r="A1848" s="3" t="n">
        <v>1847</v>
      </c>
      <c r="B1848" s="3" t="n">
        <v>14</v>
      </c>
      <c r="C1848" s="3" t="s">
        <v>116</v>
      </c>
      <c r="D1848" s="3" t="s">
        <v>563</v>
      </c>
      <c r="E1848" s="3" t="n">
        <v>372</v>
      </c>
      <c r="F1848" s="4" t="n">
        <v>93.14</v>
      </c>
      <c r="G1848" s="3" t="s">
        <v>41</v>
      </c>
      <c r="H1848" s="4" t="n">
        <f aca="false">ROUND(E1848*F1848,2)</f>
        <v>34648.08</v>
      </c>
    </row>
    <row r="1849" customFormat="false" ht="15" hidden="false" customHeight="false" outlineLevel="0" collapsed="false">
      <c r="A1849" s="3" t="n">
        <v>1848</v>
      </c>
      <c r="B1849" s="3" t="n">
        <v>7</v>
      </c>
      <c r="C1849" s="3" t="s">
        <v>116</v>
      </c>
      <c r="D1849" s="3" t="s">
        <v>563</v>
      </c>
      <c r="E1849" s="3" t="n">
        <v>2609</v>
      </c>
      <c r="F1849" s="4" t="n">
        <v>401.62</v>
      </c>
      <c r="G1849" s="3" t="s">
        <v>8</v>
      </c>
      <c r="H1849" s="4" t="n">
        <f aca="false">ROUND(E1849*F1849,2)</f>
        <v>1047826.58</v>
      </c>
    </row>
    <row r="1850" customFormat="false" ht="15" hidden="false" customHeight="false" outlineLevel="0" collapsed="false">
      <c r="A1850" s="3" t="n">
        <v>1849</v>
      </c>
      <c r="B1850" s="3" t="n">
        <v>10</v>
      </c>
      <c r="C1850" s="3" t="s">
        <v>116</v>
      </c>
      <c r="D1850" s="3" t="s">
        <v>563</v>
      </c>
      <c r="E1850" s="3" t="n">
        <v>4122</v>
      </c>
      <c r="F1850" s="4" t="n">
        <v>50.17</v>
      </c>
      <c r="G1850" s="3" t="s">
        <v>8</v>
      </c>
      <c r="H1850" s="4" t="n">
        <f aca="false">ROUND(E1850*F1850,2)</f>
        <v>206800.74</v>
      </c>
    </row>
    <row r="1851" customFormat="false" ht="15" hidden="false" customHeight="false" outlineLevel="0" collapsed="false">
      <c r="A1851" s="3" t="n">
        <v>1850</v>
      </c>
      <c r="B1851" s="3" t="n">
        <v>12</v>
      </c>
      <c r="C1851" s="3" t="s">
        <v>116</v>
      </c>
      <c r="D1851" s="3" t="s">
        <v>563</v>
      </c>
      <c r="E1851" s="3" t="n">
        <v>1070</v>
      </c>
      <c r="F1851" s="4" t="n">
        <v>221.35</v>
      </c>
      <c r="G1851" s="3" t="s">
        <v>38</v>
      </c>
      <c r="H1851" s="4" t="n">
        <f aca="false">ROUND(E1851*F1851,2)</f>
        <v>236844.5</v>
      </c>
    </row>
    <row r="1852" customFormat="false" ht="15" hidden="false" customHeight="false" outlineLevel="0" collapsed="false">
      <c r="A1852" s="3" t="n">
        <v>1851</v>
      </c>
      <c r="B1852" s="3" t="n">
        <v>6</v>
      </c>
      <c r="C1852" s="3" t="s">
        <v>117</v>
      </c>
      <c r="D1852" s="3" t="s">
        <v>562</v>
      </c>
      <c r="E1852" s="3" t="n">
        <v>4733</v>
      </c>
      <c r="F1852" s="4" t="n">
        <v>240.36</v>
      </c>
      <c r="G1852" s="3" t="s">
        <v>8</v>
      </c>
      <c r="H1852" s="4" t="n">
        <f aca="false">ROUND(E1852*F1852,2)</f>
        <v>1137623.88</v>
      </c>
    </row>
    <row r="1853" customFormat="false" ht="15" hidden="false" customHeight="false" outlineLevel="0" collapsed="false">
      <c r="A1853" s="3" t="n">
        <v>1852</v>
      </c>
      <c r="B1853" s="3" t="n">
        <v>14</v>
      </c>
      <c r="C1853" s="3" t="s">
        <v>117</v>
      </c>
      <c r="D1853" s="3" t="s">
        <v>563</v>
      </c>
      <c r="E1853" s="3" t="n">
        <v>2062</v>
      </c>
      <c r="F1853" s="4" t="n">
        <v>91.39</v>
      </c>
      <c r="G1853" s="3" t="s">
        <v>41</v>
      </c>
      <c r="H1853" s="4" t="n">
        <f aca="false">ROUND(E1853*F1853,2)</f>
        <v>188446.18</v>
      </c>
    </row>
    <row r="1854" customFormat="false" ht="15" hidden="false" customHeight="false" outlineLevel="0" collapsed="false">
      <c r="A1854" s="3" t="n">
        <v>1853</v>
      </c>
      <c r="B1854" s="3" t="n">
        <v>15</v>
      </c>
      <c r="C1854" s="3" t="s">
        <v>117</v>
      </c>
      <c r="D1854" s="3" t="s">
        <v>562</v>
      </c>
      <c r="E1854" s="3" t="n">
        <v>2472</v>
      </c>
      <c r="F1854" s="4" t="n">
        <v>272.08</v>
      </c>
      <c r="G1854" s="3" t="s">
        <v>46</v>
      </c>
      <c r="H1854" s="4" t="n">
        <f aca="false">ROUND(E1854*F1854,2)</f>
        <v>672581.76</v>
      </c>
    </row>
    <row r="1855" customFormat="false" ht="15" hidden="false" customHeight="false" outlineLevel="0" collapsed="false">
      <c r="A1855" s="3" t="n">
        <v>1854</v>
      </c>
      <c r="B1855" s="3" t="n">
        <v>11</v>
      </c>
      <c r="C1855" s="3" t="s">
        <v>117</v>
      </c>
      <c r="D1855" s="3" t="s">
        <v>563</v>
      </c>
      <c r="E1855" s="3" t="n">
        <v>155</v>
      </c>
      <c r="F1855" s="4" t="n">
        <v>121.02</v>
      </c>
      <c r="G1855" s="3" t="s">
        <v>34</v>
      </c>
      <c r="H1855" s="4" t="n">
        <f aca="false">ROUND(E1855*F1855,2)</f>
        <v>18758.1</v>
      </c>
    </row>
    <row r="1856" customFormat="false" ht="15" hidden="false" customHeight="false" outlineLevel="0" collapsed="false">
      <c r="A1856" s="3" t="n">
        <v>1855</v>
      </c>
      <c r="B1856" s="3" t="n">
        <v>15</v>
      </c>
      <c r="C1856" s="3" t="s">
        <v>117</v>
      </c>
      <c r="D1856" s="3" t="s">
        <v>563</v>
      </c>
      <c r="E1856" s="3" t="n">
        <v>1596</v>
      </c>
      <c r="F1856" s="4" t="n">
        <v>271.76</v>
      </c>
      <c r="G1856" s="3" t="s">
        <v>46</v>
      </c>
      <c r="H1856" s="4" t="n">
        <f aca="false">ROUND(E1856*F1856,2)</f>
        <v>433728.96</v>
      </c>
    </row>
    <row r="1857" customFormat="false" ht="15" hidden="false" customHeight="false" outlineLevel="0" collapsed="false">
      <c r="A1857" s="3" t="n">
        <v>1856</v>
      </c>
      <c r="B1857" s="3" t="n">
        <v>15</v>
      </c>
      <c r="C1857" s="3" t="s">
        <v>117</v>
      </c>
      <c r="D1857" s="3" t="s">
        <v>562</v>
      </c>
      <c r="E1857" s="3" t="n">
        <v>2088</v>
      </c>
      <c r="F1857" s="4" t="n">
        <v>271.52</v>
      </c>
      <c r="G1857" s="3" t="s">
        <v>46</v>
      </c>
      <c r="H1857" s="4" t="n">
        <f aca="false">ROUND(E1857*F1857,2)</f>
        <v>566933.76</v>
      </c>
    </row>
    <row r="1858" customFormat="false" ht="15" hidden="false" customHeight="false" outlineLevel="0" collapsed="false">
      <c r="A1858" s="3" t="n">
        <v>1857</v>
      </c>
      <c r="B1858" s="3" t="n">
        <v>7</v>
      </c>
      <c r="C1858" s="3" t="s">
        <v>117</v>
      </c>
      <c r="D1858" s="3" t="s">
        <v>562</v>
      </c>
      <c r="E1858" s="3" t="n">
        <v>4295</v>
      </c>
      <c r="F1858" s="4" t="n">
        <v>399.98</v>
      </c>
      <c r="G1858" s="3" t="s">
        <v>8</v>
      </c>
      <c r="H1858" s="4" t="n">
        <f aca="false">ROUND(E1858*F1858,2)</f>
        <v>1717914.1</v>
      </c>
    </row>
    <row r="1859" customFormat="false" ht="15" hidden="false" customHeight="false" outlineLevel="0" collapsed="false">
      <c r="A1859" s="3" t="n">
        <v>1858</v>
      </c>
      <c r="B1859" s="3" t="n">
        <v>5</v>
      </c>
      <c r="C1859" s="3" t="s">
        <v>117</v>
      </c>
      <c r="D1859" s="3" t="s">
        <v>563</v>
      </c>
      <c r="E1859" s="3" t="n">
        <v>4983</v>
      </c>
      <c r="F1859" s="4" t="n">
        <v>388.45</v>
      </c>
      <c r="G1859" s="3" t="s">
        <v>8</v>
      </c>
      <c r="H1859" s="4" t="n">
        <f aca="false">ROUND(E1859*F1859,2)</f>
        <v>1935646.35</v>
      </c>
    </row>
    <row r="1860" customFormat="false" ht="15" hidden="false" customHeight="false" outlineLevel="0" collapsed="false">
      <c r="A1860" s="3" t="n">
        <v>1859</v>
      </c>
      <c r="B1860" s="3" t="n">
        <v>1</v>
      </c>
      <c r="C1860" s="3" t="s">
        <v>117</v>
      </c>
      <c r="D1860" s="3" t="s">
        <v>562</v>
      </c>
      <c r="E1860" s="3" t="n">
        <v>4966</v>
      </c>
      <c r="F1860" s="4" t="n">
        <v>336.29</v>
      </c>
      <c r="G1860" s="3" t="s">
        <v>8</v>
      </c>
      <c r="H1860" s="4" t="n">
        <f aca="false">ROUND(E1860*F1860,2)</f>
        <v>1670016.14</v>
      </c>
    </row>
    <row r="1861" customFormat="false" ht="15" hidden="false" customHeight="false" outlineLevel="0" collapsed="false">
      <c r="A1861" s="3" t="n">
        <v>1860</v>
      </c>
      <c r="B1861" s="3" t="n">
        <v>13</v>
      </c>
      <c r="C1861" s="3" t="s">
        <v>117</v>
      </c>
      <c r="D1861" s="3" t="s">
        <v>563</v>
      </c>
      <c r="E1861" s="3" t="n">
        <v>1854</v>
      </c>
      <c r="F1861" s="4" t="n">
        <v>44.02</v>
      </c>
      <c r="G1861" s="3" t="s">
        <v>41</v>
      </c>
      <c r="H1861" s="4" t="n">
        <f aca="false">ROUND(E1861*F1861,2)</f>
        <v>81613.08</v>
      </c>
    </row>
    <row r="1862" customFormat="false" ht="15" hidden="false" customHeight="false" outlineLevel="0" collapsed="false">
      <c r="A1862" s="3" t="n">
        <v>1861</v>
      </c>
      <c r="B1862" s="3" t="n">
        <v>9</v>
      </c>
      <c r="C1862" s="3" t="s">
        <v>117</v>
      </c>
      <c r="D1862" s="3" t="s">
        <v>562</v>
      </c>
      <c r="E1862" s="3" t="n">
        <v>638</v>
      </c>
      <c r="F1862" s="4" t="n">
        <v>225.58</v>
      </c>
      <c r="G1862" s="3" t="s">
        <v>8</v>
      </c>
      <c r="H1862" s="4" t="n">
        <f aca="false">ROUND(E1862*F1862,2)</f>
        <v>143920.04</v>
      </c>
    </row>
    <row r="1863" customFormat="false" ht="15" hidden="false" customHeight="false" outlineLevel="0" collapsed="false">
      <c r="A1863" s="3" t="n">
        <v>1862</v>
      </c>
      <c r="B1863" s="3" t="n">
        <v>15</v>
      </c>
      <c r="C1863" s="3" t="s">
        <v>117</v>
      </c>
      <c r="D1863" s="3" t="s">
        <v>562</v>
      </c>
      <c r="E1863" s="3" t="n">
        <v>191</v>
      </c>
      <c r="F1863" s="4" t="n">
        <v>271.69</v>
      </c>
      <c r="G1863" s="3" t="s">
        <v>46</v>
      </c>
      <c r="H1863" s="4" t="n">
        <f aca="false">ROUND(E1863*F1863,2)</f>
        <v>51892.79</v>
      </c>
    </row>
    <row r="1864" customFormat="false" ht="15" hidden="false" customHeight="false" outlineLevel="0" collapsed="false">
      <c r="A1864" s="3" t="n">
        <v>1863</v>
      </c>
      <c r="B1864" s="3" t="n">
        <v>8</v>
      </c>
      <c r="C1864" s="3" t="s">
        <v>117</v>
      </c>
      <c r="D1864" s="3" t="s">
        <v>562</v>
      </c>
      <c r="E1864" s="3" t="n">
        <v>357</v>
      </c>
      <c r="F1864" s="4" t="n">
        <v>59.52</v>
      </c>
      <c r="G1864" s="3" t="s">
        <v>8</v>
      </c>
      <c r="H1864" s="4" t="n">
        <f aca="false">ROUND(E1864*F1864,2)</f>
        <v>21248.64</v>
      </c>
    </row>
    <row r="1865" customFormat="false" ht="15" hidden="false" customHeight="false" outlineLevel="0" collapsed="false">
      <c r="A1865" s="3" t="n">
        <v>1864</v>
      </c>
      <c r="B1865" s="3" t="n">
        <v>12</v>
      </c>
      <c r="C1865" s="3" t="s">
        <v>117</v>
      </c>
      <c r="D1865" s="3" t="s">
        <v>563</v>
      </c>
      <c r="E1865" s="3" t="n">
        <v>4240</v>
      </c>
      <c r="F1865" s="4" t="n">
        <v>222.28</v>
      </c>
      <c r="G1865" s="3" t="s">
        <v>38</v>
      </c>
      <c r="H1865" s="4" t="n">
        <f aca="false">ROUND(E1865*F1865,2)</f>
        <v>942467.2</v>
      </c>
    </row>
    <row r="1866" customFormat="false" ht="15" hidden="false" customHeight="false" outlineLevel="0" collapsed="false">
      <c r="A1866" s="3" t="n">
        <v>1865</v>
      </c>
      <c r="B1866" s="3" t="n">
        <v>1</v>
      </c>
      <c r="C1866" s="3" t="s">
        <v>117</v>
      </c>
      <c r="D1866" s="3" t="s">
        <v>562</v>
      </c>
      <c r="E1866" s="3" t="n">
        <v>2950</v>
      </c>
      <c r="F1866" s="4" t="n">
        <v>334.98</v>
      </c>
      <c r="G1866" s="3" t="s">
        <v>8</v>
      </c>
      <c r="H1866" s="4" t="n">
        <f aca="false">ROUND(E1866*F1866,2)</f>
        <v>988191</v>
      </c>
    </row>
    <row r="1867" customFormat="false" ht="15" hidden="false" customHeight="false" outlineLevel="0" collapsed="false">
      <c r="A1867" s="3" t="n">
        <v>1866</v>
      </c>
      <c r="B1867" s="3" t="n">
        <v>12</v>
      </c>
      <c r="C1867" s="3" t="s">
        <v>117</v>
      </c>
      <c r="D1867" s="3" t="s">
        <v>562</v>
      </c>
      <c r="E1867" s="3" t="n">
        <v>1965</v>
      </c>
      <c r="F1867" s="4" t="n">
        <v>222.95</v>
      </c>
      <c r="G1867" s="3" t="s">
        <v>38</v>
      </c>
      <c r="H1867" s="4" t="n">
        <f aca="false">ROUND(E1867*F1867,2)</f>
        <v>438096.75</v>
      </c>
    </row>
    <row r="1868" customFormat="false" ht="15" hidden="false" customHeight="false" outlineLevel="0" collapsed="false">
      <c r="A1868" s="3" t="n">
        <v>1867</v>
      </c>
      <c r="B1868" s="3" t="n">
        <v>5</v>
      </c>
      <c r="C1868" s="3" t="s">
        <v>117</v>
      </c>
      <c r="D1868" s="3" t="s">
        <v>563</v>
      </c>
      <c r="E1868" s="3" t="n">
        <v>587</v>
      </c>
      <c r="F1868" s="4" t="n">
        <v>387.63</v>
      </c>
      <c r="G1868" s="3" t="s">
        <v>8</v>
      </c>
      <c r="H1868" s="4" t="n">
        <f aca="false">ROUND(E1868*F1868,2)</f>
        <v>227538.81</v>
      </c>
    </row>
    <row r="1869" customFormat="false" ht="15" hidden="false" customHeight="false" outlineLevel="0" collapsed="false">
      <c r="A1869" s="3" t="n">
        <v>1868</v>
      </c>
      <c r="B1869" s="3" t="n">
        <v>9</v>
      </c>
      <c r="C1869" s="3" t="s">
        <v>117</v>
      </c>
      <c r="D1869" s="3" t="s">
        <v>562</v>
      </c>
      <c r="E1869" s="3" t="n">
        <v>4948</v>
      </c>
      <c r="F1869" s="4" t="n">
        <v>226.46</v>
      </c>
      <c r="G1869" s="3" t="s">
        <v>8</v>
      </c>
      <c r="H1869" s="4" t="n">
        <f aca="false">ROUND(E1869*F1869,2)</f>
        <v>1120524.08</v>
      </c>
    </row>
    <row r="1870" customFormat="false" ht="15" hidden="false" customHeight="false" outlineLevel="0" collapsed="false">
      <c r="A1870" s="3" t="n">
        <v>1869</v>
      </c>
      <c r="B1870" s="3" t="n">
        <v>12</v>
      </c>
      <c r="C1870" s="3" t="s">
        <v>117</v>
      </c>
      <c r="D1870" s="3" t="s">
        <v>563</v>
      </c>
      <c r="E1870" s="3" t="n">
        <v>2853</v>
      </c>
      <c r="F1870" s="4" t="n">
        <v>222.08</v>
      </c>
      <c r="G1870" s="3" t="s">
        <v>38</v>
      </c>
      <c r="H1870" s="4" t="n">
        <f aca="false">ROUND(E1870*F1870,2)</f>
        <v>633594.24</v>
      </c>
    </row>
    <row r="1871" customFormat="false" ht="15" hidden="false" customHeight="false" outlineLevel="0" collapsed="false">
      <c r="A1871" s="3" t="n">
        <v>1870</v>
      </c>
      <c r="B1871" s="3" t="n">
        <v>2</v>
      </c>
      <c r="C1871" s="3" t="s">
        <v>117</v>
      </c>
      <c r="D1871" s="3" t="s">
        <v>562</v>
      </c>
      <c r="E1871" s="3" t="n">
        <v>1642</v>
      </c>
      <c r="F1871" s="4" t="n">
        <v>63.74</v>
      </c>
      <c r="G1871" s="3" t="s">
        <v>8</v>
      </c>
      <c r="H1871" s="4" t="n">
        <f aca="false">ROUND(E1871*F1871,2)</f>
        <v>104661.08</v>
      </c>
    </row>
    <row r="1872" customFormat="false" ht="15" hidden="false" customHeight="false" outlineLevel="0" collapsed="false">
      <c r="A1872" s="3" t="n">
        <v>1871</v>
      </c>
      <c r="B1872" s="3" t="n">
        <v>9</v>
      </c>
      <c r="C1872" s="3" t="s">
        <v>117</v>
      </c>
      <c r="D1872" s="3" t="s">
        <v>562</v>
      </c>
      <c r="E1872" s="3" t="n">
        <v>2502</v>
      </c>
      <c r="F1872" s="4" t="n">
        <v>225.99</v>
      </c>
      <c r="G1872" s="3" t="s">
        <v>8</v>
      </c>
      <c r="H1872" s="4" t="n">
        <f aca="false">ROUND(E1872*F1872,2)</f>
        <v>565426.98</v>
      </c>
    </row>
    <row r="1873" customFormat="false" ht="15" hidden="false" customHeight="false" outlineLevel="0" collapsed="false">
      <c r="A1873" s="3" t="n">
        <v>1872</v>
      </c>
      <c r="B1873" s="3" t="n">
        <v>13</v>
      </c>
      <c r="C1873" s="3" t="s">
        <v>117</v>
      </c>
      <c r="D1873" s="3" t="s">
        <v>563</v>
      </c>
      <c r="E1873" s="3" t="n">
        <v>1195</v>
      </c>
      <c r="F1873" s="4" t="n">
        <v>44.2</v>
      </c>
      <c r="G1873" s="3" t="s">
        <v>41</v>
      </c>
      <c r="H1873" s="4" t="n">
        <f aca="false">ROUND(E1873*F1873,2)</f>
        <v>52819</v>
      </c>
    </row>
    <row r="1874" customFormat="false" ht="15" hidden="false" customHeight="false" outlineLevel="0" collapsed="false">
      <c r="A1874" s="3" t="n">
        <v>1873</v>
      </c>
      <c r="B1874" s="3" t="n">
        <v>1</v>
      </c>
      <c r="C1874" s="3" t="s">
        <v>117</v>
      </c>
      <c r="D1874" s="3" t="s">
        <v>563</v>
      </c>
      <c r="E1874" s="3" t="n">
        <v>2537</v>
      </c>
      <c r="F1874" s="4" t="n">
        <v>335.3</v>
      </c>
      <c r="G1874" s="3" t="s">
        <v>8</v>
      </c>
      <c r="H1874" s="4" t="n">
        <f aca="false">ROUND(E1874*F1874,2)</f>
        <v>850656.1</v>
      </c>
    </row>
    <row r="1875" customFormat="false" ht="15" hidden="false" customHeight="false" outlineLevel="0" collapsed="false">
      <c r="A1875" s="3" t="n">
        <v>1874</v>
      </c>
      <c r="B1875" s="3" t="n">
        <v>14</v>
      </c>
      <c r="C1875" s="3" t="s">
        <v>117</v>
      </c>
      <c r="D1875" s="3" t="s">
        <v>562</v>
      </c>
      <c r="E1875" s="3" t="n">
        <v>385</v>
      </c>
      <c r="F1875" s="4" t="n">
        <v>91.46</v>
      </c>
      <c r="G1875" s="3" t="s">
        <v>41</v>
      </c>
      <c r="H1875" s="4" t="n">
        <f aca="false">ROUND(E1875*F1875,2)</f>
        <v>35212.1</v>
      </c>
    </row>
    <row r="1876" customFormat="false" ht="15" hidden="false" customHeight="false" outlineLevel="0" collapsed="false">
      <c r="A1876" s="3" t="n">
        <v>1875</v>
      </c>
      <c r="B1876" s="3" t="n">
        <v>10</v>
      </c>
      <c r="C1876" s="3" t="s">
        <v>117</v>
      </c>
      <c r="D1876" s="3" t="s">
        <v>563</v>
      </c>
      <c r="E1876" s="3" t="n">
        <v>497</v>
      </c>
      <c r="F1876" s="4" t="n">
        <v>49.07</v>
      </c>
      <c r="G1876" s="3" t="s">
        <v>8</v>
      </c>
      <c r="H1876" s="4" t="n">
        <f aca="false">ROUND(E1876*F1876,2)</f>
        <v>24387.79</v>
      </c>
    </row>
    <row r="1877" customFormat="false" ht="15" hidden="false" customHeight="false" outlineLevel="0" collapsed="false">
      <c r="A1877" s="3" t="n">
        <v>1876</v>
      </c>
      <c r="B1877" s="3" t="n">
        <v>13</v>
      </c>
      <c r="C1877" s="3" t="s">
        <v>117</v>
      </c>
      <c r="D1877" s="3" t="s">
        <v>562</v>
      </c>
      <c r="E1877" s="3" t="n">
        <v>3641</v>
      </c>
      <c r="F1877" s="4" t="n">
        <v>44.1</v>
      </c>
      <c r="G1877" s="3" t="s">
        <v>41</v>
      </c>
      <c r="H1877" s="4" t="n">
        <f aca="false">ROUND(E1877*F1877,2)</f>
        <v>160568.1</v>
      </c>
    </row>
    <row r="1878" customFormat="false" ht="15" hidden="false" customHeight="false" outlineLevel="0" collapsed="false">
      <c r="A1878" s="3" t="n">
        <v>1877</v>
      </c>
      <c r="B1878" s="3" t="n">
        <v>8</v>
      </c>
      <c r="C1878" s="3" t="s">
        <v>117</v>
      </c>
      <c r="D1878" s="3" t="s">
        <v>563</v>
      </c>
      <c r="E1878" s="3" t="n">
        <v>2737</v>
      </c>
      <c r="F1878" s="4" t="n">
        <v>59.35</v>
      </c>
      <c r="G1878" s="3" t="s">
        <v>8</v>
      </c>
      <c r="H1878" s="4" t="n">
        <f aca="false">ROUND(E1878*F1878,2)</f>
        <v>162440.95</v>
      </c>
    </row>
    <row r="1879" customFormat="false" ht="15" hidden="false" customHeight="false" outlineLevel="0" collapsed="false">
      <c r="A1879" s="3" t="n">
        <v>1878</v>
      </c>
      <c r="B1879" s="3" t="n">
        <v>1</v>
      </c>
      <c r="C1879" s="3" t="s">
        <v>117</v>
      </c>
      <c r="D1879" s="3" t="s">
        <v>563</v>
      </c>
      <c r="E1879" s="3" t="n">
        <v>1567</v>
      </c>
      <c r="F1879" s="4" t="n">
        <v>336.81</v>
      </c>
      <c r="G1879" s="3" t="s">
        <v>8</v>
      </c>
      <c r="H1879" s="4" t="n">
        <f aca="false">ROUND(E1879*F1879,2)</f>
        <v>527781.27</v>
      </c>
    </row>
    <row r="1880" customFormat="false" ht="15" hidden="false" customHeight="false" outlineLevel="0" collapsed="false">
      <c r="A1880" s="3" t="n">
        <v>1879</v>
      </c>
      <c r="B1880" s="3" t="n">
        <v>6</v>
      </c>
      <c r="C1880" s="3" t="s">
        <v>117</v>
      </c>
      <c r="D1880" s="3" t="s">
        <v>563</v>
      </c>
      <c r="E1880" s="3" t="n">
        <v>3153</v>
      </c>
      <c r="F1880" s="4" t="n">
        <v>241.08</v>
      </c>
      <c r="G1880" s="3" t="s">
        <v>8</v>
      </c>
      <c r="H1880" s="4" t="n">
        <f aca="false">ROUND(E1880*F1880,2)</f>
        <v>760125.24</v>
      </c>
    </row>
    <row r="1881" customFormat="false" ht="15" hidden="false" customHeight="false" outlineLevel="0" collapsed="false">
      <c r="A1881" s="3" t="n">
        <v>1880</v>
      </c>
      <c r="B1881" s="3" t="n">
        <v>11</v>
      </c>
      <c r="C1881" s="3" t="s">
        <v>117</v>
      </c>
      <c r="D1881" s="3" t="s">
        <v>562</v>
      </c>
      <c r="E1881" s="3" t="n">
        <v>3225</v>
      </c>
      <c r="F1881" s="4" t="n">
        <v>121.14</v>
      </c>
      <c r="G1881" s="3" t="s">
        <v>34</v>
      </c>
      <c r="H1881" s="4" t="n">
        <f aca="false">ROUND(E1881*F1881,2)</f>
        <v>390676.5</v>
      </c>
    </row>
    <row r="1882" customFormat="false" ht="15" hidden="false" customHeight="false" outlineLevel="0" collapsed="false">
      <c r="A1882" s="3" t="n">
        <v>1881</v>
      </c>
      <c r="B1882" s="3" t="n">
        <v>4</v>
      </c>
      <c r="C1882" s="3" t="s">
        <v>117</v>
      </c>
      <c r="D1882" s="3" t="s">
        <v>562</v>
      </c>
      <c r="E1882" s="3" t="n">
        <v>3197</v>
      </c>
      <c r="F1882" s="4" t="n">
        <v>107.98</v>
      </c>
      <c r="G1882" s="3" t="s">
        <v>8</v>
      </c>
      <c r="H1882" s="4" t="n">
        <f aca="false">ROUND(E1882*F1882,2)</f>
        <v>345212.06</v>
      </c>
    </row>
    <row r="1883" customFormat="false" ht="15" hidden="false" customHeight="false" outlineLevel="0" collapsed="false">
      <c r="A1883" s="3" t="n">
        <v>1882</v>
      </c>
      <c r="B1883" s="3" t="n">
        <v>3</v>
      </c>
      <c r="C1883" s="3" t="s">
        <v>117</v>
      </c>
      <c r="D1883" s="3" t="s">
        <v>563</v>
      </c>
      <c r="E1883" s="3" t="n">
        <v>3874</v>
      </c>
      <c r="F1883" s="4" t="n">
        <v>115.2</v>
      </c>
      <c r="G1883" s="3" t="s">
        <v>8</v>
      </c>
      <c r="H1883" s="4" t="n">
        <f aca="false">ROUND(E1883*F1883,2)</f>
        <v>446284.8</v>
      </c>
    </row>
    <row r="1884" customFormat="false" ht="15" hidden="false" customHeight="false" outlineLevel="0" collapsed="false">
      <c r="A1884" s="3" t="n">
        <v>1883</v>
      </c>
      <c r="B1884" s="3" t="n">
        <v>6</v>
      </c>
      <c r="C1884" s="3" t="s">
        <v>117</v>
      </c>
      <c r="D1884" s="3" t="s">
        <v>562</v>
      </c>
      <c r="E1884" s="3" t="n">
        <v>3569</v>
      </c>
      <c r="F1884" s="4" t="n">
        <v>241.11</v>
      </c>
      <c r="G1884" s="3" t="s">
        <v>8</v>
      </c>
      <c r="H1884" s="4" t="n">
        <f aca="false">ROUND(E1884*F1884,2)</f>
        <v>860521.59</v>
      </c>
    </row>
    <row r="1885" customFormat="false" ht="15" hidden="false" customHeight="false" outlineLevel="0" collapsed="false">
      <c r="A1885" s="3" t="n">
        <v>1884</v>
      </c>
      <c r="B1885" s="3" t="n">
        <v>10</v>
      </c>
      <c r="C1885" s="3" t="s">
        <v>118</v>
      </c>
      <c r="D1885" s="3" t="s">
        <v>563</v>
      </c>
      <c r="E1885" s="3" t="n">
        <v>3587</v>
      </c>
      <c r="F1885" s="4" t="n">
        <v>50.11</v>
      </c>
      <c r="G1885" s="3" t="s">
        <v>8</v>
      </c>
      <c r="H1885" s="4" t="n">
        <f aca="false">ROUND(E1885*F1885,2)</f>
        <v>179744.57</v>
      </c>
    </row>
    <row r="1886" customFormat="false" ht="15" hidden="false" customHeight="false" outlineLevel="0" collapsed="false">
      <c r="A1886" s="3" t="n">
        <v>1885</v>
      </c>
      <c r="B1886" s="3" t="n">
        <v>2</v>
      </c>
      <c r="C1886" s="3" t="s">
        <v>118</v>
      </c>
      <c r="D1886" s="3" t="s">
        <v>563</v>
      </c>
      <c r="E1886" s="3" t="n">
        <v>4174</v>
      </c>
      <c r="F1886" s="4" t="n">
        <v>63.99</v>
      </c>
      <c r="G1886" s="3" t="s">
        <v>8</v>
      </c>
      <c r="H1886" s="4" t="n">
        <f aca="false">ROUND(E1886*F1886,2)</f>
        <v>267094.26</v>
      </c>
    </row>
    <row r="1887" customFormat="false" ht="15" hidden="false" customHeight="false" outlineLevel="0" collapsed="false">
      <c r="A1887" s="3" t="n">
        <v>1886</v>
      </c>
      <c r="B1887" s="3" t="n">
        <v>13</v>
      </c>
      <c r="C1887" s="3" t="s">
        <v>118</v>
      </c>
      <c r="D1887" s="3" t="s">
        <v>562</v>
      </c>
      <c r="E1887" s="3" t="n">
        <v>2176</v>
      </c>
      <c r="F1887" s="4" t="n">
        <v>44.65</v>
      </c>
      <c r="G1887" s="3" t="s">
        <v>41</v>
      </c>
      <c r="H1887" s="4" t="n">
        <f aca="false">ROUND(E1887*F1887,2)</f>
        <v>97158.4</v>
      </c>
    </row>
    <row r="1888" customFormat="false" ht="15" hidden="false" customHeight="false" outlineLevel="0" collapsed="false">
      <c r="A1888" s="3" t="n">
        <v>1887</v>
      </c>
      <c r="B1888" s="3" t="n">
        <v>7</v>
      </c>
      <c r="C1888" s="3" t="s">
        <v>118</v>
      </c>
      <c r="D1888" s="3" t="s">
        <v>563</v>
      </c>
      <c r="E1888" s="3" t="n">
        <v>4480</v>
      </c>
      <c r="F1888" s="4" t="n">
        <v>396.52</v>
      </c>
      <c r="G1888" s="3" t="s">
        <v>8</v>
      </c>
      <c r="H1888" s="4" t="n">
        <f aca="false">ROUND(E1888*F1888,2)</f>
        <v>1776409.6</v>
      </c>
    </row>
    <row r="1889" customFormat="false" ht="15" hidden="false" customHeight="false" outlineLevel="0" collapsed="false">
      <c r="A1889" s="3" t="n">
        <v>1888</v>
      </c>
      <c r="B1889" s="3" t="n">
        <v>8</v>
      </c>
      <c r="C1889" s="3" t="s">
        <v>118</v>
      </c>
      <c r="D1889" s="3" t="s">
        <v>562</v>
      </c>
      <c r="E1889" s="3" t="n">
        <v>3693</v>
      </c>
      <c r="F1889" s="4" t="n">
        <v>60.16</v>
      </c>
      <c r="G1889" s="3" t="s">
        <v>8</v>
      </c>
      <c r="H1889" s="4" t="n">
        <f aca="false">ROUND(E1889*F1889,2)</f>
        <v>222170.88</v>
      </c>
    </row>
    <row r="1890" customFormat="false" ht="15" hidden="false" customHeight="false" outlineLevel="0" collapsed="false">
      <c r="A1890" s="3" t="n">
        <v>1889</v>
      </c>
      <c r="B1890" s="3" t="n">
        <v>12</v>
      </c>
      <c r="C1890" s="3" t="s">
        <v>118</v>
      </c>
      <c r="D1890" s="3" t="s">
        <v>563</v>
      </c>
      <c r="E1890" s="3" t="n">
        <v>3893</v>
      </c>
      <c r="F1890" s="4" t="n">
        <v>219.51</v>
      </c>
      <c r="G1890" s="3" t="s">
        <v>38</v>
      </c>
      <c r="H1890" s="4" t="n">
        <f aca="false">ROUND(E1890*F1890,2)</f>
        <v>854552.43</v>
      </c>
    </row>
    <row r="1891" customFormat="false" ht="15" hidden="false" customHeight="false" outlineLevel="0" collapsed="false">
      <c r="A1891" s="3" t="n">
        <v>1890</v>
      </c>
      <c r="B1891" s="3" t="n">
        <v>13</v>
      </c>
      <c r="C1891" s="3" t="s">
        <v>118</v>
      </c>
      <c r="D1891" s="3" t="s">
        <v>563</v>
      </c>
      <c r="E1891" s="3" t="n">
        <v>569</v>
      </c>
      <c r="F1891" s="4" t="n">
        <v>44.55</v>
      </c>
      <c r="G1891" s="3" t="s">
        <v>41</v>
      </c>
      <c r="H1891" s="4" t="n">
        <f aca="false">ROUND(E1891*F1891,2)</f>
        <v>25348.95</v>
      </c>
    </row>
    <row r="1892" customFormat="false" ht="15" hidden="false" customHeight="false" outlineLevel="0" collapsed="false">
      <c r="A1892" s="3" t="n">
        <v>1891</v>
      </c>
      <c r="B1892" s="3" t="n">
        <v>15</v>
      </c>
      <c r="C1892" s="3" t="s">
        <v>118</v>
      </c>
      <c r="D1892" s="3" t="s">
        <v>563</v>
      </c>
      <c r="E1892" s="3" t="n">
        <v>251</v>
      </c>
      <c r="F1892" s="4" t="n">
        <v>272.18</v>
      </c>
      <c r="G1892" s="3" t="s">
        <v>46</v>
      </c>
      <c r="H1892" s="4" t="n">
        <f aca="false">ROUND(E1892*F1892,2)</f>
        <v>68317.18</v>
      </c>
    </row>
    <row r="1893" customFormat="false" ht="15" hidden="false" customHeight="false" outlineLevel="0" collapsed="false">
      <c r="A1893" s="3" t="n">
        <v>1892</v>
      </c>
      <c r="B1893" s="3" t="n">
        <v>11</v>
      </c>
      <c r="C1893" s="3" t="s">
        <v>118</v>
      </c>
      <c r="D1893" s="3" t="s">
        <v>563</v>
      </c>
      <c r="E1893" s="3" t="n">
        <v>714</v>
      </c>
      <c r="F1893" s="4" t="n">
        <v>120.69</v>
      </c>
      <c r="G1893" s="3" t="s">
        <v>34</v>
      </c>
      <c r="H1893" s="4" t="n">
        <f aca="false">ROUND(E1893*F1893,2)</f>
        <v>86172.66</v>
      </c>
    </row>
    <row r="1894" customFormat="false" ht="15" hidden="false" customHeight="false" outlineLevel="0" collapsed="false">
      <c r="A1894" s="3" t="n">
        <v>1893</v>
      </c>
      <c r="B1894" s="3" t="n">
        <v>5</v>
      </c>
      <c r="C1894" s="3" t="s">
        <v>118</v>
      </c>
      <c r="D1894" s="3" t="s">
        <v>562</v>
      </c>
      <c r="E1894" s="3" t="n">
        <v>503</v>
      </c>
      <c r="F1894" s="4" t="n">
        <v>378.58</v>
      </c>
      <c r="G1894" s="3" t="s">
        <v>8</v>
      </c>
      <c r="H1894" s="4" t="n">
        <f aca="false">ROUND(E1894*F1894,2)</f>
        <v>190425.74</v>
      </c>
    </row>
    <row r="1895" customFormat="false" ht="15" hidden="false" customHeight="false" outlineLevel="0" collapsed="false">
      <c r="A1895" s="3" t="n">
        <v>1894</v>
      </c>
      <c r="B1895" s="3" t="n">
        <v>12</v>
      </c>
      <c r="C1895" s="3" t="s">
        <v>118</v>
      </c>
      <c r="D1895" s="3" t="s">
        <v>562</v>
      </c>
      <c r="E1895" s="3" t="n">
        <v>2692</v>
      </c>
      <c r="F1895" s="4" t="n">
        <v>219.78</v>
      </c>
      <c r="G1895" s="3" t="s">
        <v>38</v>
      </c>
      <c r="H1895" s="4" t="n">
        <f aca="false">ROUND(E1895*F1895,2)</f>
        <v>591647.76</v>
      </c>
    </row>
    <row r="1896" customFormat="false" ht="15" hidden="false" customHeight="false" outlineLevel="0" collapsed="false">
      <c r="A1896" s="3" t="n">
        <v>1895</v>
      </c>
      <c r="B1896" s="3" t="n">
        <v>9</v>
      </c>
      <c r="C1896" s="3" t="s">
        <v>118</v>
      </c>
      <c r="D1896" s="3" t="s">
        <v>562</v>
      </c>
      <c r="E1896" s="3" t="n">
        <v>2713</v>
      </c>
      <c r="F1896" s="4" t="n">
        <v>226.32</v>
      </c>
      <c r="G1896" s="3" t="s">
        <v>8</v>
      </c>
      <c r="H1896" s="4" t="n">
        <f aca="false">ROUND(E1896*F1896,2)</f>
        <v>614006.16</v>
      </c>
    </row>
    <row r="1897" customFormat="false" ht="15" hidden="false" customHeight="false" outlineLevel="0" collapsed="false">
      <c r="A1897" s="3" t="n">
        <v>1896</v>
      </c>
      <c r="B1897" s="3" t="n">
        <v>11</v>
      </c>
      <c r="C1897" s="3" t="s">
        <v>118</v>
      </c>
      <c r="D1897" s="3" t="s">
        <v>563</v>
      </c>
      <c r="E1897" s="3" t="n">
        <v>1045</v>
      </c>
      <c r="F1897" s="4" t="n">
        <v>120.58</v>
      </c>
      <c r="G1897" s="3" t="s">
        <v>34</v>
      </c>
      <c r="H1897" s="4" t="n">
        <f aca="false">ROUND(E1897*F1897,2)</f>
        <v>126006.1</v>
      </c>
    </row>
    <row r="1898" customFormat="false" ht="15" hidden="false" customHeight="false" outlineLevel="0" collapsed="false">
      <c r="A1898" s="3" t="n">
        <v>1897</v>
      </c>
      <c r="B1898" s="3" t="n">
        <v>4</v>
      </c>
      <c r="C1898" s="3" t="s">
        <v>118</v>
      </c>
      <c r="D1898" s="3" t="s">
        <v>563</v>
      </c>
      <c r="E1898" s="3" t="n">
        <v>3922</v>
      </c>
      <c r="F1898" s="4" t="n">
        <v>105.47</v>
      </c>
      <c r="G1898" s="3" t="s">
        <v>8</v>
      </c>
      <c r="H1898" s="4" t="n">
        <f aca="false">ROUND(E1898*F1898,2)</f>
        <v>413653.34</v>
      </c>
    </row>
    <row r="1899" customFormat="false" ht="15" hidden="false" customHeight="false" outlineLevel="0" collapsed="false">
      <c r="A1899" s="3" t="n">
        <v>1898</v>
      </c>
      <c r="B1899" s="3" t="n">
        <v>6</v>
      </c>
      <c r="C1899" s="3" t="s">
        <v>118</v>
      </c>
      <c r="D1899" s="3" t="s">
        <v>563</v>
      </c>
      <c r="E1899" s="3" t="n">
        <v>11</v>
      </c>
      <c r="F1899" s="4" t="n">
        <v>244.62</v>
      </c>
      <c r="G1899" s="3" t="s">
        <v>8</v>
      </c>
      <c r="H1899" s="4" t="n">
        <f aca="false">ROUND(E1899*F1899,2)</f>
        <v>2690.82</v>
      </c>
    </row>
    <row r="1900" customFormat="false" ht="15" hidden="false" customHeight="false" outlineLevel="0" collapsed="false">
      <c r="A1900" s="3" t="n">
        <v>1899</v>
      </c>
      <c r="B1900" s="3" t="n">
        <v>5</v>
      </c>
      <c r="C1900" s="3" t="s">
        <v>118</v>
      </c>
      <c r="D1900" s="3" t="s">
        <v>563</v>
      </c>
      <c r="E1900" s="3" t="n">
        <v>1004</v>
      </c>
      <c r="F1900" s="4" t="n">
        <v>379.09</v>
      </c>
      <c r="G1900" s="3" t="s">
        <v>8</v>
      </c>
      <c r="H1900" s="4" t="n">
        <f aca="false">ROUND(E1900*F1900,2)</f>
        <v>380606.36</v>
      </c>
    </row>
    <row r="1901" customFormat="false" ht="15" hidden="false" customHeight="false" outlineLevel="0" collapsed="false">
      <c r="A1901" s="3" t="n">
        <v>1900</v>
      </c>
      <c r="B1901" s="3" t="n">
        <v>2</v>
      </c>
      <c r="C1901" s="3" t="s">
        <v>118</v>
      </c>
      <c r="D1901" s="3" t="s">
        <v>562</v>
      </c>
      <c r="E1901" s="3" t="n">
        <v>3710</v>
      </c>
      <c r="F1901" s="4" t="n">
        <v>63.75</v>
      </c>
      <c r="G1901" s="3" t="s">
        <v>8</v>
      </c>
      <c r="H1901" s="4" t="n">
        <f aca="false">ROUND(E1901*F1901,2)</f>
        <v>236512.5</v>
      </c>
    </row>
    <row r="1902" customFormat="false" ht="15" hidden="false" customHeight="false" outlineLevel="0" collapsed="false">
      <c r="A1902" s="3" t="n">
        <v>1901</v>
      </c>
      <c r="B1902" s="3" t="n">
        <v>15</v>
      </c>
      <c r="C1902" s="3" t="s">
        <v>118</v>
      </c>
      <c r="D1902" s="3" t="s">
        <v>562</v>
      </c>
      <c r="E1902" s="3" t="n">
        <v>1056</v>
      </c>
      <c r="F1902" s="4" t="n">
        <v>272.92</v>
      </c>
      <c r="G1902" s="3" t="s">
        <v>46</v>
      </c>
      <c r="H1902" s="4" t="n">
        <f aca="false">ROUND(E1902*F1902,2)</f>
        <v>288203.52</v>
      </c>
    </row>
    <row r="1903" customFormat="false" ht="15" hidden="false" customHeight="false" outlineLevel="0" collapsed="false">
      <c r="A1903" s="3" t="n">
        <v>1902</v>
      </c>
      <c r="B1903" s="3" t="n">
        <v>13</v>
      </c>
      <c r="C1903" s="3" t="s">
        <v>118</v>
      </c>
      <c r="D1903" s="3" t="s">
        <v>562</v>
      </c>
      <c r="E1903" s="3" t="n">
        <v>3435</v>
      </c>
      <c r="F1903" s="4" t="n">
        <v>44.7</v>
      </c>
      <c r="G1903" s="3" t="s">
        <v>41</v>
      </c>
      <c r="H1903" s="4" t="n">
        <f aca="false">ROUND(E1903*F1903,2)</f>
        <v>153544.5</v>
      </c>
    </row>
    <row r="1904" customFormat="false" ht="15" hidden="false" customHeight="false" outlineLevel="0" collapsed="false">
      <c r="A1904" s="3" t="n">
        <v>1903</v>
      </c>
      <c r="B1904" s="3" t="n">
        <v>13</v>
      </c>
      <c r="C1904" s="3" t="s">
        <v>118</v>
      </c>
      <c r="D1904" s="3" t="s">
        <v>563</v>
      </c>
      <c r="E1904" s="3" t="n">
        <v>2810</v>
      </c>
      <c r="F1904" s="4" t="n">
        <v>44.52</v>
      </c>
      <c r="G1904" s="3" t="s">
        <v>41</v>
      </c>
      <c r="H1904" s="4" t="n">
        <f aca="false">ROUND(E1904*F1904,2)</f>
        <v>125101.2</v>
      </c>
    </row>
    <row r="1905" customFormat="false" ht="15" hidden="false" customHeight="false" outlineLevel="0" collapsed="false">
      <c r="A1905" s="3" t="n">
        <v>1904</v>
      </c>
      <c r="B1905" s="3" t="n">
        <v>4</v>
      </c>
      <c r="C1905" s="3" t="s">
        <v>118</v>
      </c>
      <c r="D1905" s="3" t="s">
        <v>563</v>
      </c>
      <c r="E1905" s="3" t="n">
        <v>3931</v>
      </c>
      <c r="F1905" s="4" t="n">
        <v>105.39</v>
      </c>
      <c r="G1905" s="3" t="s">
        <v>8</v>
      </c>
      <c r="H1905" s="4" t="n">
        <f aca="false">ROUND(E1905*F1905,2)</f>
        <v>414288.09</v>
      </c>
    </row>
    <row r="1906" customFormat="false" ht="15" hidden="false" customHeight="false" outlineLevel="0" collapsed="false">
      <c r="A1906" s="3" t="n">
        <v>1905</v>
      </c>
      <c r="B1906" s="3" t="n">
        <v>3</v>
      </c>
      <c r="C1906" s="3" t="s">
        <v>118</v>
      </c>
      <c r="D1906" s="3" t="s">
        <v>563</v>
      </c>
      <c r="E1906" s="3" t="n">
        <v>3039</v>
      </c>
      <c r="F1906" s="4" t="n">
        <v>110.26</v>
      </c>
      <c r="G1906" s="3" t="s">
        <v>8</v>
      </c>
      <c r="H1906" s="4" t="n">
        <f aca="false">ROUND(E1906*F1906,2)</f>
        <v>335080.14</v>
      </c>
    </row>
    <row r="1907" customFormat="false" ht="15" hidden="false" customHeight="false" outlineLevel="0" collapsed="false">
      <c r="A1907" s="3" t="n">
        <v>1906</v>
      </c>
      <c r="B1907" s="3" t="n">
        <v>6</v>
      </c>
      <c r="C1907" s="3" t="s">
        <v>118</v>
      </c>
      <c r="D1907" s="3" t="s">
        <v>563</v>
      </c>
      <c r="E1907" s="3" t="n">
        <v>123</v>
      </c>
      <c r="F1907" s="4" t="n">
        <v>244.77</v>
      </c>
      <c r="G1907" s="3" t="s">
        <v>8</v>
      </c>
      <c r="H1907" s="4" t="n">
        <f aca="false">ROUND(E1907*F1907,2)</f>
        <v>30106.71</v>
      </c>
    </row>
    <row r="1908" customFormat="false" ht="15" hidden="false" customHeight="false" outlineLevel="0" collapsed="false">
      <c r="A1908" s="3" t="n">
        <v>1907</v>
      </c>
      <c r="B1908" s="3" t="n">
        <v>5</v>
      </c>
      <c r="C1908" s="3" t="s">
        <v>118</v>
      </c>
      <c r="D1908" s="3" t="s">
        <v>562</v>
      </c>
      <c r="E1908" s="3" t="n">
        <v>4966</v>
      </c>
      <c r="F1908" s="4" t="n">
        <v>379.46</v>
      </c>
      <c r="G1908" s="3" t="s">
        <v>8</v>
      </c>
      <c r="H1908" s="4" t="n">
        <f aca="false">ROUND(E1908*F1908,2)</f>
        <v>1884398.36</v>
      </c>
    </row>
    <row r="1909" customFormat="false" ht="15" hidden="false" customHeight="false" outlineLevel="0" collapsed="false">
      <c r="A1909" s="3" t="n">
        <v>1908</v>
      </c>
      <c r="B1909" s="3" t="n">
        <v>6</v>
      </c>
      <c r="C1909" s="3" t="s">
        <v>119</v>
      </c>
      <c r="D1909" s="3" t="s">
        <v>563</v>
      </c>
      <c r="E1909" s="3" t="n">
        <v>1950</v>
      </c>
      <c r="F1909" s="4" t="n">
        <v>246.07</v>
      </c>
      <c r="G1909" s="3" t="s">
        <v>8</v>
      </c>
      <c r="H1909" s="4" t="n">
        <f aca="false">ROUND(E1909*F1909,2)</f>
        <v>479836.5</v>
      </c>
    </row>
    <row r="1910" customFormat="false" ht="15" hidden="false" customHeight="false" outlineLevel="0" collapsed="false">
      <c r="A1910" s="3" t="n">
        <v>1909</v>
      </c>
      <c r="B1910" s="3" t="n">
        <v>5</v>
      </c>
      <c r="C1910" s="3" t="s">
        <v>119</v>
      </c>
      <c r="D1910" s="3" t="s">
        <v>562</v>
      </c>
      <c r="E1910" s="3" t="n">
        <v>1494</v>
      </c>
      <c r="F1910" s="4" t="n">
        <v>367.85</v>
      </c>
      <c r="G1910" s="3" t="s">
        <v>8</v>
      </c>
      <c r="H1910" s="4" t="n">
        <f aca="false">ROUND(E1910*F1910,2)</f>
        <v>549567.9</v>
      </c>
    </row>
    <row r="1911" customFormat="false" ht="15" hidden="false" customHeight="false" outlineLevel="0" collapsed="false">
      <c r="A1911" s="3" t="n">
        <v>1910</v>
      </c>
      <c r="B1911" s="3" t="n">
        <v>14</v>
      </c>
      <c r="C1911" s="3" t="s">
        <v>119</v>
      </c>
      <c r="D1911" s="3" t="s">
        <v>563</v>
      </c>
      <c r="E1911" s="3" t="n">
        <v>3598</v>
      </c>
      <c r="F1911" s="4" t="n">
        <v>89.35</v>
      </c>
      <c r="G1911" s="3" t="s">
        <v>41</v>
      </c>
      <c r="H1911" s="4" t="n">
        <f aca="false">ROUND(E1911*F1911,2)</f>
        <v>321481.3</v>
      </c>
    </row>
    <row r="1912" customFormat="false" ht="15" hidden="false" customHeight="false" outlineLevel="0" collapsed="false">
      <c r="A1912" s="3" t="n">
        <v>1911</v>
      </c>
      <c r="B1912" s="3" t="n">
        <v>5</v>
      </c>
      <c r="C1912" s="3" t="s">
        <v>119</v>
      </c>
      <c r="D1912" s="3" t="s">
        <v>563</v>
      </c>
      <c r="E1912" s="3" t="n">
        <v>4064</v>
      </c>
      <c r="F1912" s="4" t="n">
        <v>368.25</v>
      </c>
      <c r="G1912" s="3" t="s">
        <v>8</v>
      </c>
      <c r="H1912" s="4" t="n">
        <f aca="false">ROUND(E1912*F1912,2)</f>
        <v>1496568</v>
      </c>
    </row>
    <row r="1913" customFormat="false" ht="15" hidden="false" customHeight="false" outlineLevel="0" collapsed="false">
      <c r="A1913" s="3" t="n">
        <v>1912</v>
      </c>
      <c r="B1913" s="3" t="n">
        <v>6</v>
      </c>
      <c r="C1913" s="3" t="s">
        <v>119</v>
      </c>
      <c r="D1913" s="3" t="s">
        <v>562</v>
      </c>
      <c r="E1913" s="3" t="n">
        <v>101</v>
      </c>
      <c r="F1913" s="4" t="n">
        <v>245.58</v>
      </c>
      <c r="G1913" s="3" t="s">
        <v>8</v>
      </c>
      <c r="H1913" s="4" t="n">
        <f aca="false">ROUND(E1913*F1913,2)</f>
        <v>24803.58</v>
      </c>
    </row>
    <row r="1914" customFormat="false" ht="15" hidden="false" customHeight="false" outlineLevel="0" collapsed="false">
      <c r="A1914" s="3" t="n">
        <v>1913</v>
      </c>
      <c r="B1914" s="3" t="n">
        <v>9</v>
      </c>
      <c r="C1914" s="3" t="s">
        <v>119</v>
      </c>
      <c r="D1914" s="3" t="s">
        <v>563</v>
      </c>
      <c r="E1914" s="3" t="n">
        <v>3164</v>
      </c>
      <c r="F1914" s="4" t="n">
        <v>230.97</v>
      </c>
      <c r="G1914" s="3" t="s">
        <v>8</v>
      </c>
      <c r="H1914" s="4" t="n">
        <f aca="false">ROUND(E1914*F1914,2)</f>
        <v>730789.08</v>
      </c>
    </row>
    <row r="1915" customFormat="false" ht="15" hidden="false" customHeight="false" outlineLevel="0" collapsed="false">
      <c r="A1915" s="3" t="n">
        <v>1914</v>
      </c>
      <c r="B1915" s="3" t="n">
        <v>14</v>
      </c>
      <c r="C1915" s="3" t="s">
        <v>119</v>
      </c>
      <c r="D1915" s="3" t="s">
        <v>562</v>
      </c>
      <c r="E1915" s="3" t="n">
        <v>3665</v>
      </c>
      <c r="F1915" s="4" t="n">
        <v>89.36</v>
      </c>
      <c r="G1915" s="3" t="s">
        <v>41</v>
      </c>
      <c r="H1915" s="4" t="n">
        <f aca="false">ROUND(E1915*F1915,2)</f>
        <v>327504.4</v>
      </c>
    </row>
    <row r="1916" customFormat="false" ht="15" hidden="false" customHeight="false" outlineLevel="0" collapsed="false">
      <c r="A1916" s="3" t="n">
        <v>1915</v>
      </c>
      <c r="B1916" s="3" t="n">
        <v>14</v>
      </c>
      <c r="C1916" s="3" t="s">
        <v>119</v>
      </c>
      <c r="D1916" s="3" t="s">
        <v>562</v>
      </c>
      <c r="E1916" s="3" t="n">
        <v>4199</v>
      </c>
      <c r="F1916" s="4" t="n">
        <v>89.62</v>
      </c>
      <c r="G1916" s="3" t="s">
        <v>41</v>
      </c>
      <c r="H1916" s="4" t="n">
        <f aca="false">ROUND(E1916*F1916,2)</f>
        <v>376314.38</v>
      </c>
    </row>
    <row r="1917" customFormat="false" ht="15" hidden="false" customHeight="false" outlineLevel="0" collapsed="false">
      <c r="A1917" s="3" t="n">
        <v>1916</v>
      </c>
      <c r="B1917" s="3" t="n">
        <v>15</v>
      </c>
      <c r="C1917" s="3" t="s">
        <v>119</v>
      </c>
      <c r="D1917" s="3" t="s">
        <v>562</v>
      </c>
      <c r="E1917" s="3" t="n">
        <v>4265</v>
      </c>
      <c r="F1917" s="4" t="n">
        <v>274.48</v>
      </c>
      <c r="G1917" s="3" t="s">
        <v>46</v>
      </c>
      <c r="H1917" s="4" t="n">
        <f aca="false">ROUND(E1917*F1917,2)</f>
        <v>1170657.2</v>
      </c>
    </row>
    <row r="1918" customFormat="false" ht="15" hidden="false" customHeight="false" outlineLevel="0" collapsed="false">
      <c r="A1918" s="3" t="n">
        <v>1917</v>
      </c>
      <c r="B1918" s="3" t="n">
        <v>14</v>
      </c>
      <c r="C1918" s="3" t="s">
        <v>119</v>
      </c>
      <c r="D1918" s="3" t="s">
        <v>563</v>
      </c>
      <c r="E1918" s="3" t="n">
        <v>4251</v>
      </c>
      <c r="F1918" s="4" t="n">
        <v>89.46</v>
      </c>
      <c r="G1918" s="3" t="s">
        <v>41</v>
      </c>
      <c r="H1918" s="4" t="n">
        <f aca="false">ROUND(E1918*F1918,2)</f>
        <v>380294.46</v>
      </c>
    </row>
    <row r="1919" customFormat="false" ht="15" hidden="false" customHeight="false" outlineLevel="0" collapsed="false">
      <c r="A1919" s="3" t="n">
        <v>1918</v>
      </c>
      <c r="B1919" s="3" t="n">
        <v>11</v>
      </c>
      <c r="C1919" s="3" t="s">
        <v>119</v>
      </c>
      <c r="D1919" s="3" t="s">
        <v>563</v>
      </c>
      <c r="E1919" s="3" t="n">
        <v>1850</v>
      </c>
      <c r="F1919" s="4" t="n">
        <v>122.77</v>
      </c>
      <c r="G1919" s="3" t="s">
        <v>34</v>
      </c>
      <c r="H1919" s="4" t="n">
        <f aca="false">ROUND(E1919*F1919,2)</f>
        <v>227124.5</v>
      </c>
    </row>
    <row r="1920" customFormat="false" ht="15" hidden="false" customHeight="false" outlineLevel="0" collapsed="false">
      <c r="A1920" s="3" t="n">
        <v>1919</v>
      </c>
      <c r="B1920" s="3" t="n">
        <v>14</v>
      </c>
      <c r="C1920" s="3" t="s">
        <v>119</v>
      </c>
      <c r="D1920" s="3" t="s">
        <v>563</v>
      </c>
      <c r="E1920" s="3" t="n">
        <v>1976</v>
      </c>
      <c r="F1920" s="4" t="n">
        <v>89.63</v>
      </c>
      <c r="G1920" s="3" t="s">
        <v>41</v>
      </c>
      <c r="H1920" s="4" t="n">
        <f aca="false">ROUND(E1920*F1920,2)</f>
        <v>177108.88</v>
      </c>
    </row>
    <row r="1921" customFormat="false" ht="15" hidden="false" customHeight="false" outlineLevel="0" collapsed="false">
      <c r="A1921" s="3" t="n">
        <v>1920</v>
      </c>
      <c r="B1921" s="3" t="n">
        <v>5</v>
      </c>
      <c r="C1921" s="3" t="s">
        <v>119</v>
      </c>
      <c r="D1921" s="3" t="s">
        <v>563</v>
      </c>
      <c r="E1921" s="3" t="n">
        <v>1457</v>
      </c>
      <c r="F1921" s="4" t="n">
        <v>368.11</v>
      </c>
      <c r="G1921" s="3" t="s">
        <v>8</v>
      </c>
      <c r="H1921" s="4" t="n">
        <f aca="false">ROUND(E1921*F1921,2)</f>
        <v>536336.27</v>
      </c>
    </row>
    <row r="1922" customFormat="false" ht="15" hidden="false" customHeight="false" outlineLevel="0" collapsed="false">
      <c r="A1922" s="3" t="n">
        <v>1921</v>
      </c>
      <c r="B1922" s="3" t="n">
        <v>1</v>
      </c>
      <c r="C1922" s="3" t="s">
        <v>119</v>
      </c>
      <c r="D1922" s="3" t="s">
        <v>562</v>
      </c>
      <c r="E1922" s="3" t="n">
        <v>2136</v>
      </c>
      <c r="F1922" s="4" t="n">
        <v>334.34</v>
      </c>
      <c r="G1922" s="3" t="s">
        <v>8</v>
      </c>
      <c r="H1922" s="4" t="n">
        <f aca="false">ROUND(E1922*F1922,2)</f>
        <v>714150.24</v>
      </c>
    </row>
    <row r="1923" customFormat="false" ht="15" hidden="false" customHeight="false" outlineLevel="0" collapsed="false">
      <c r="A1923" s="3" t="n">
        <v>1922</v>
      </c>
      <c r="B1923" s="3" t="n">
        <v>9</v>
      </c>
      <c r="C1923" s="3" t="s">
        <v>119</v>
      </c>
      <c r="D1923" s="3" t="s">
        <v>562</v>
      </c>
      <c r="E1923" s="3" t="n">
        <v>2480</v>
      </c>
      <c r="F1923" s="4" t="n">
        <v>230.87</v>
      </c>
      <c r="G1923" s="3" t="s">
        <v>8</v>
      </c>
      <c r="H1923" s="4" t="n">
        <f aca="false">ROUND(E1923*F1923,2)</f>
        <v>572557.6</v>
      </c>
    </row>
    <row r="1924" customFormat="false" ht="15" hidden="false" customHeight="false" outlineLevel="0" collapsed="false">
      <c r="A1924" s="3" t="n">
        <v>1923</v>
      </c>
      <c r="B1924" s="3" t="n">
        <v>9</v>
      </c>
      <c r="C1924" s="3" t="s">
        <v>119</v>
      </c>
      <c r="D1924" s="3" t="s">
        <v>563</v>
      </c>
      <c r="E1924" s="3" t="n">
        <v>4580</v>
      </c>
      <c r="F1924" s="4" t="n">
        <v>230.78</v>
      </c>
      <c r="G1924" s="3" t="s">
        <v>8</v>
      </c>
      <c r="H1924" s="4" t="n">
        <f aca="false">ROUND(E1924*F1924,2)</f>
        <v>1056972.4</v>
      </c>
    </row>
    <row r="1925" customFormat="false" ht="15" hidden="false" customHeight="false" outlineLevel="0" collapsed="false">
      <c r="A1925" s="3" t="n">
        <v>1924</v>
      </c>
      <c r="B1925" s="3" t="n">
        <v>1</v>
      </c>
      <c r="C1925" s="3" t="s">
        <v>119</v>
      </c>
      <c r="D1925" s="3" t="s">
        <v>563</v>
      </c>
      <c r="E1925" s="3" t="n">
        <v>3291</v>
      </c>
      <c r="F1925" s="4" t="n">
        <v>333.1</v>
      </c>
      <c r="G1925" s="3" t="s">
        <v>8</v>
      </c>
      <c r="H1925" s="4" t="n">
        <f aca="false">ROUND(E1925*F1925,2)</f>
        <v>1096232.1</v>
      </c>
    </row>
    <row r="1926" customFormat="false" ht="15" hidden="false" customHeight="false" outlineLevel="0" collapsed="false">
      <c r="A1926" s="3" t="n">
        <v>1925</v>
      </c>
      <c r="B1926" s="3" t="n">
        <v>15</v>
      </c>
      <c r="C1926" s="3" t="s">
        <v>119</v>
      </c>
      <c r="D1926" s="3" t="s">
        <v>563</v>
      </c>
      <c r="E1926" s="3" t="n">
        <v>1436</v>
      </c>
      <c r="F1926" s="4" t="n">
        <v>274.54</v>
      </c>
      <c r="G1926" s="3" t="s">
        <v>46</v>
      </c>
      <c r="H1926" s="4" t="n">
        <f aca="false">ROUND(E1926*F1926,2)</f>
        <v>394239.44</v>
      </c>
    </row>
    <row r="1927" customFormat="false" ht="15" hidden="false" customHeight="false" outlineLevel="0" collapsed="false">
      <c r="A1927" s="3" t="n">
        <v>1926</v>
      </c>
      <c r="B1927" s="3" t="n">
        <v>5</v>
      </c>
      <c r="C1927" s="3" t="s">
        <v>119</v>
      </c>
      <c r="D1927" s="3" t="s">
        <v>563</v>
      </c>
      <c r="E1927" s="3" t="n">
        <v>3822</v>
      </c>
      <c r="F1927" s="4" t="n">
        <v>366.57</v>
      </c>
      <c r="G1927" s="3" t="s">
        <v>8</v>
      </c>
      <c r="H1927" s="4" t="n">
        <f aca="false">ROUND(E1927*F1927,2)</f>
        <v>1401030.54</v>
      </c>
    </row>
    <row r="1928" customFormat="false" ht="15" hidden="false" customHeight="false" outlineLevel="0" collapsed="false">
      <c r="A1928" s="3" t="n">
        <v>1927</v>
      </c>
      <c r="B1928" s="3" t="n">
        <v>6</v>
      </c>
      <c r="C1928" s="3" t="s">
        <v>119</v>
      </c>
      <c r="D1928" s="3" t="s">
        <v>563</v>
      </c>
      <c r="E1928" s="3" t="n">
        <v>4514</v>
      </c>
      <c r="F1928" s="4" t="n">
        <v>246.16</v>
      </c>
      <c r="G1928" s="3" t="s">
        <v>8</v>
      </c>
      <c r="H1928" s="4" t="n">
        <f aca="false">ROUND(E1928*F1928,2)</f>
        <v>1111166.24</v>
      </c>
    </row>
    <row r="1929" customFormat="false" ht="15" hidden="false" customHeight="false" outlineLevel="0" collapsed="false">
      <c r="A1929" s="3" t="n">
        <v>1928</v>
      </c>
      <c r="B1929" s="3" t="n">
        <v>8</v>
      </c>
      <c r="C1929" s="3" t="s">
        <v>119</v>
      </c>
      <c r="D1929" s="3" t="s">
        <v>562</v>
      </c>
      <c r="E1929" s="3" t="n">
        <v>2806</v>
      </c>
      <c r="F1929" s="4" t="n">
        <v>61.98</v>
      </c>
      <c r="G1929" s="3" t="s">
        <v>8</v>
      </c>
      <c r="H1929" s="4" t="n">
        <f aca="false">ROUND(E1929*F1929,2)</f>
        <v>173915.88</v>
      </c>
    </row>
    <row r="1930" customFormat="false" ht="15" hidden="false" customHeight="false" outlineLevel="0" collapsed="false">
      <c r="A1930" s="3" t="n">
        <v>1929</v>
      </c>
      <c r="B1930" s="3" t="n">
        <v>2</v>
      </c>
      <c r="C1930" s="3" t="s">
        <v>119</v>
      </c>
      <c r="D1930" s="3" t="s">
        <v>563</v>
      </c>
      <c r="E1930" s="3" t="n">
        <v>1294</v>
      </c>
      <c r="F1930" s="4" t="n">
        <v>64.26</v>
      </c>
      <c r="G1930" s="3" t="s">
        <v>8</v>
      </c>
      <c r="H1930" s="4" t="n">
        <f aca="false">ROUND(E1930*F1930,2)</f>
        <v>83152.44</v>
      </c>
    </row>
    <row r="1931" customFormat="false" ht="15" hidden="false" customHeight="false" outlineLevel="0" collapsed="false">
      <c r="A1931" s="3" t="n">
        <v>1930</v>
      </c>
      <c r="B1931" s="3" t="n">
        <v>8</v>
      </c>
      <c r="C1931" s="3" t="s">
        <v>119</v>
      </c>
      <c r="D1931" s="3" t="s">
        <v>562</v>
      </c>
      <c r="E1931" s="3" t="n">
        <v>3107</v>
      </c>
      <c r="F1931" s="4" t="n">
        <v>62</v>
      </c>
      <c r="G1931" s="3" t="s">
        <v>8</v>
      </c>
      <c r="H1931" s="4" t="n">
        <f aca="false">ROUND(E1931*F1931,2)</f>
        <v>192634</v>
      </c>
    </row>
    <row r="1932" customFormat="false" ht="15" hidden="false" customHeight="false" outlineLevel="0" collapsed="false">
      <c r="A1932" s="3" t="n">
        <v>1931</v>
      </c>
      <c r="B1932" s="3" t="n">
        <v>14</v>
      </c>
      <c r="C1932" s="3" t="s">
        <v>119</v>
      </c>
      <c r="D1932" s="3" t="s">
        <v>562</v>
      </c>
      <c r="E1932" s="3" t="n">
        <v>1931</v>
      </c>
      <c r="F1932" s="4" t="n">
        <v>89.73</v>
      </c>
      <c r="G1932" s="3" t="s">
        <v>41</v>
      </c>
      <c r="H1932" s="4" t="n">
        <f aca="false">ROUND(E1932*F1932,2)</f>
        <v>173268.63</v>
      </c>
    </row>
    <row r="1933" customFormat="false" ht="15" hidden="false" customHeight="false" outlineLevel="0" collapsed="false">
      <c r="A1933" s="3" t="n">
        <v>1932</v>
      </c>
      <c r="B1933" s="3" t="n">
        <v>12</v>
      </c>
      <c r="C1933" s="3" t="s">
        <v>119</v>
      </c>
      <c r="D1933" s="3" t="s">
        <v>563</v>
      </c>
      <c r="E1933" s="3" t="n">
        <v>1627</v>
      </c>
      <c r="F1933" s="4" t="n">
        <v>218.71</v>
      </c>
      <c r="G1933" s="3" t="s">
        <v>38</v>
      </c>
      <c r="H1933" s="4" t="n">
        <f aca="false">ROUND(E1933*F1933,2)</f>
        <v>355841.17</v>
      </c>
    </row>
    <row r="1934" customFormat="false" ht="15" hidden="false" customHeight="false" outlineLevel="0" collapsed="false">
      <c r="A1934" s="3" t="n">
        <v>1933</v>
      </c>
      <c r="B1934" s="3" t="n">
        <v>1</v>
      </c>
      <c r="C1934" s="3" t="s">
        <v>119</v>
      </c>
      <c r="D1934" s="3" t="s">
        <v>562</v>
      </c>
      <c r="E1934" s="3" t="n">
        <v>627</v>
      </c>
      <c r="F1934" s="4" t="n">
        <v>333.84</v>
      </c>
      <c r="G1934" s="3" t="s">
        <v>8</v>
      </c>
      <c r="H1934" s="4" t="n">
        <f aca="false">ROUND(E1934*F1934,2)</f>
        <v>209317.68</v>
      </c>
    </row>
    <row r="1935" customFormat="false" ht="15" hidden="false" customHeight="false" outlineLevel="0" collapsed="false">
      <c r="A1935" s="3" t="n">
        <v>1934</v>
      </c>
      <c r="B1935" s="3" t="n">
        <v>14</v>
      </c>
      <c r="C1935" s="3" t="s">
        <v>119</v>
      </c>
      <c r="D1935" s="3" t="s">
        <v>562</v>
      </c>
      <c r="E1935" s="3" t="n">
        <v>3268</v>
      </c>
      <c r="F1935" s="4" t="n">
        <v>89.56</v>
      </c>
      <c r="G1935" s="3" t="s">
        <v>41</v>
      </c>
      <c r="H1935" s="4" t="n">
        <f aca="false">ROUND(E1935*F1935,2)</f>
        <v>292682.08</v>
      </c>
    </row>
    <row r="1936" customFormat="false" ht="15" hidden="false" customHeight="false" outlineLevel="0" collapsed="false">
      <c r="A1936" s="3" t="n">
        <v>1935</v>
      </c>
      <c r="B1936" s="3" t="n">
        <v>14</v>
      </c>
      <c r="C1936" s="3" t="s">
        <v>119</v>
      </c>
      <c r="D1936" s="3" t="s">
        <v>562</v>
      </c>
      <c r="E1936" s="3" t="n">
        <v>3485</v>
      </c>
      <c r="F1936" s="4" t="n">
        <v>89.42</v>
      </c>
      <c r="G1936" s="3" t="s">
        <v>41</v>
      </c>
      <c r="H1936" s="4" t="n">
        <f aca="false">ROUND(E1936*F1936,2)</f>
        <v>311628.7</v>
      </c>
    </row>
    <row r="1937" customFormat="false" ht="15" hidden="false" customHeight="false" outlineLevel="0" collapsed="false">
      <c r="A1937" s="3" t="n">
        <v>1936</v>
      </c>
      <c r="B1937" s="3" t="n">
        <v>12</v>
      </c>
      <c r="C1937" s="3" t="s">
        <v>119</v>
      </c>
      <c r="D1937" s="3" t="s">
        <v>563</v>
      </c>
      <c r="E1937" s="3" t="n">
        <v>4479</v>
      </c>
      <c r="F1937" s="4" t="n">
        <v>219.31</v>
      </c>
      <c r="G1937" s="3" t="s">
        <v>38</v>
      </c>
      <c r="H1937" s="4" t="n">
        <f aca="false">ROUND(E1937*F1937,2)</f>
        <v>982289.49</v>
      </c>
    </row>
    <row r="1938" customFormat="false" ht="15" hidden="false" customHeight="false" outlineLevel="0" collapsed="false">
      <c r="A1938" s="3" t="n">
        <v>1937</v>
      </c>
      <c r="B1938" s="3" t="n">
        <v>10</v>
      </c>
      <c r="C1938" s="3" t="s">
        <v>119</v>
      </c>
      <c r="D1938" s="3" t="s">
        <v>563</v>
      </c>
      <c r="E1938" s="3" t="n">
        <v>3938</v>
      </c>
      <c r="F1938" s="4" t="n">
        <v>52.2</v>
      </c>
      <c r="G1938" s="3" t="s">
        <v>8</v>
      </c>
      <c r="H1938" s="4" t="n">
        <f aca="false">ROUND(E1938*F1938,2)</f>
        <v>205563.6</v>
      </c>
    </row>
    <row r="1939" customFormat="false" ht="15" hidden="false" customHeight="false" outlineLevel="0" collapsed="false">
      <c r="A1939" s="3" t="n">
        <v>1938</v>
      </c>
      <c r="B1939" s="3" t="n">
        <v>7</v>
      </c>
      <c r="C1939" s="3" t="s">
        <v>119</v>
      </c>
      <c r="D1939" s="3" t="s">
        <v>562</v>
      </c>
      <c r="E1939" s="3" t="n">
        <v>632</v>
      </c>
      <c r="F1939" s="4" t="n">
        <v>407.27</v>
      </c>
      <c r="G1939" s="3" t="s">
        <v>8</v>
      </c>
      <c r="H1939" s="4" t="n">
        <f aca="false">ROUND(E1939*F1939,2)</f>
        <v>257394.64</v>
      </c>
    </row>
    <row r="1940" customFormat="false" ht="15" hidden="false" customHeight="false" outlineLevel="0" collapsed="false">
      <c r="A1940" s="3" t="n">
        <v>1939</v>
      </c>
      <c r="B1940" s="3" t="n">
        <v>3</v>
      </c>
      <c r="C1940" s="3" t="s">
        <v>119</v>
      </c>
      <c r="D1940" s="3" t="s">
        <v>563</v>
      </c>
      <c r="E1940" s="3" t="n">
        <v>3814</v>
      </c>
      <c r="F1940" s="4" t="n">
        <v>107.92</v>
      </c>
      <c r="G1940" s="3" t="s">
        <v>8</v>
      </c>
      <c r="H1940" s="4" t="n">
        <f aca="false">ROUND(E1940*F1940,2)</f>
        <v>411606.88</v>
      </c>
    </row>
    <row r="1941" customFormat="false" ht="15" hidden="false" customHeight="false" outlineLevel="0" collapsed="false">
      <c r="A1941" s="3" t="n">
        <v>1940</v>
      </c>
      <c r="B1941" s="3" t="n">
        <v>11</v>
      </c>
      <c r="C1941" s="3" t="s">
        <v>119</v>
      </c>
      <c r="D1941" s="3" t="s">
        <v>562</v>
      </c>
      <c r="E1941" s="3" t="n">
        <v>1041</v>
      </c>
      <c r="F1941" s="4" t="n">
        <v>122.94</v>
      </c>
      <c r="G1941" s="3" t="s">
        <v>34</v>
      </c>
      <c r="H1941" s="4" t="n">
        <f aca="false">ROUND(E1941*F1941,2)</f>
        <v>127980.54</v>
      </c>
    </row>
    <row r="1942" customFormat="false" ht="15" hidden="false" customHeight="false" outlineLevel="0" collapsed="false">
      <c r="A1942" s="3" t="n">
        <v>1941</v>
      </c>
      <c r="B1942" s="3" t="n">
        <v>7</v>
      </c>
      <c r="C1942" s="3" t="s">
        <v>119</v>
      </c>
      <c r="D1942" s="3" t="s">
        <v>563</v>
      </c>
      <c r="E1942" s="3" t="n">
        <v>3614</v>
      </c>
      <c r="F1942" s="4" t="n">
        <v>406.14</v>
      </c>
      <c r="G1942" s="3" t="s">
        <v>8</v>
      </c>
      <c r="H1942" s="4" t="n">
        <f aca="false">ROUND(E1942*F1942,2)</f>
        <v>1467789.96</v>
      </c>
    </row>
    <row r="1943" customFormat="false" ht="15" hidden="false" customHeight="false" outlineLevel="0" collapsed="false">
      <c r="A1943" s="3" t="n">
        <v>1942</v>
      </c>
      <c r="B1943" s="3" t="n">
        <v>11</v>
      </c>
      <c r="C1943" s="3" t="s">
        <v>119</v>
      </c>
      <c r="D1943" s="3" t="s">
        <v>563</v>
      </c>
      <c r="E1943" s="3" t="n">
        <v>849</v>
      </c>
      <c r="F1943" s="4" t="n">
        <v>123.04</v>
      </c>
      <c r="G1943" s="3" t="s">
        <v>34</v>
      </c>
      <c r="H1943" s="4" t="n">
        <f aca="false">ROUND(E1943*F1943,2)</f>
        <v>104460.96</v>
      </c>
    </row>
    <row r="1944" customFormat="false" ht="15" hidden="false" customHeight="false" outlineLevel="0" collapsed="false">
      <c r="A1944" s="3" t="n">
        <v>1943</v>
      </c>
      <c r="B1944" s="3" t="n">
        <v>8</v>
      </c>
      <c r="C1944" s="3" t="s">
        <v>119</v>
      </c>
      <c r="D1944" s="3" t="s">
        <v>562</v>
      </c>
      <c r="E1944" s="3" t="n">
        <v>2202</v>
      </c>
      <c r="F1944" s="4" t="n">
        <v>61.85</v>
      </c>
      <c r="G1944" s="3" t="s">
        <v>8</v>
      </c>
      <c r="H1944" s="4" t="n">
        <f aca="false">ROUND(E1944*F1944,2)</f>
        <v>136193.7</v>
      </c>
    </row>
    <row r="1945" customFormat="false" ht="15" hidden="false" customHeight="false" outlineLevel="0" collapsed="false">
      <c r="A1945" s="3" t="n">
        <v>1944</v>
      </c>
      <c r="B1945" s="3" t="n">
        <v>10</v>
      </c>
      <c r="C1945" s="3" t="s">
        <v>119</v>
      </c>
      <c r="D1945" s="3" t="s">
        <v>563</v>
      </c>
      <c r="E1945" s="3" t="n">
        <v>3780</v>
      </c>
      <c r="F1945" s="4" t="n">
        <v>52.11</v>
      </c>
      <c r="G1945" s="3" t="s">
        <v>8</v>
      </c>
      <c r="H1945" s="4" t="n">
        <f aca="false">ROUND(E1945*F1945,2)</f>
        <v>196975.8</v>
      </c>
    </row>
    <row r="1946" customFormat="false" ht="15" hidden="false" customHeight="false" outlineLevel="0" collapsed="false">
      <c r="A1946" s="3" t="n">
        <v>1945</v>
      </c>
      <c r="B1946" s="3" t="n">
        <v>6</v>
      </c>
      <c r="C1946" s="3" t="s">
        <v>119</v>
      </c>
      <c r="D1946" s="3" t="s">
        <v>563</v>
      </c>
      <c r="E1946" s="3" t="n">
        <v>4407</v>
      </c>
      <c r="F1946" s="4" t="n">
        <v>246.03</v>
      </c>
      <c r="G1946" s="3" t="s">
        <v>8</v>
      </c>
      <c r="H1946" s="4" t="n">
        <f aca="false">ROUND(E1946*F1946,2)</f>
        <v>1084254.21</v>
      </c>
    </row>
    <row r="1947" customFormat="false" ht="15" hidden="false" customHeight="false" outlineLevel="0" collapsed="false">
      <c r="A1947" s="3" t="n">
        <v>1946</v>
      </c>
      <c r="B1947" s="3" t="n">
        <v>3</v>
      </c>
      <c r="C1947" s="3" t="s">
        <v>119</v>
      </c>
      <c r="D1947" s="3" t="s">
        <v>562</v>
      </c>
      <c r="E1947" s="3" t="n">
        <v>2594</v>
      </c>
      <c r="F1947" s="4" t="n">
        <v>108.2</v>
      </c>
      <c r="G1947" s="3" t="s">
        <v>8</v>
      </c>
      <c r="H1947" s="4" t="n">
        <f aca="false">ROUND(E1947*F1947,2)</f>
        <v>280670.8</v>
      </c>
    </row>
    <row r="1948" customFormat="false" ht="15" hidden="false" customHeight="false" outlineLevel="0" collapsed="false">
      <c r="A1948" s="3" t="n">
        <v>1947</v>
      </c>
      <c r="B1948" s="3" t="n">
        <v>9</v>
      </c>
      <c r="C1948" s="3" t="s">
        <v>120</v>
      </c>
      <c r="D1948" s="3" t="s">
        <v>562</v>
      </c>
      <c r="E1948" s="3" t="n">
        <v>222</v>
      </c>
      <c r="F1948" s="4" t="n">
        <v>236.58</v>
      </c>
      <c r="G1948" s="3" t="s">
        <v>8</v>
      </c>
      <c r="H1948" s="4" t="n">
        <f aca="false">ROUND(E1948*F1948,2)</f>
        <v>52520.76</v>
      </c>
    </row>
    <row r="1949" customFormat="false" ht="15" hidden="false" customHeight="false" outlineLevel="0" collapsed="false">
      <c r="A1949" s="3" t="n">
        <v>1948</v>
      </c>
      <c r="B1949" s="3" t="n">
        <v>4</v>
      </c>
      <c r="C1949" s="3" t="s">
        <v>120</v>
      </c>
      <c r="D1949" s="3" t="s">
        <v>563</v>
      </c>
      <c r="E1949" s="3" t="n">
        <v>584</v>
      </c>
      <c r="F1949" s="4" t="n">
        <v>105.94</v>
      </c>
      <c r="G1949" s="3" t="s">
        <v>8</v>
      </c>
      <c r="H1949" s="4" t="n">
        <f aca="false">ROUND(E1949*F1949,2)</f>
        <v>61868.96</v>
      </c>
    </row>
    <row r="1950" customFormat="false" ht="15" hidden="false" customHeight="false" outlineLevel="0" collapsed="false">
      <c r="A1950" s="3" t="n">
        <v>1949</v>
      </c>
      <c r="B1950" s="3" t="n">
        <v>8</v>
      </c>
      <c r="C1950" s="3" t="s">
        <v>120</v>
      </c>
      <c r="D1950" s="3" t="s">
        <v>562</v>
      </c>
      <c r="E1950" s="3" t="n">
        <v>2067</v>
      </c>
      <c r="F1950" s="4" t="n">
        <v>62.24</v>
      </c>
      <c r="G1950" s="3" t="s">
        <v>8</v>
      </c>
      <c r="H1950" s="4" t="n">
        <f aca="false">ROUND(E1950*F1950,2)</f>
        <v>128650.08</v>
      </c>
    </row>
    <row r="1951" customFormat="false" ht="15" hidden="false" customHeight="false" outlineLevel="0" collapsed="false">
      <c r="A1951" s="3" t="n">
        <v>1950</v>
      </c>
      <c r="B1951" s="3" t="n">
        <v>3</v>
      </c>
      <c r="C1951" s="3" t="s">
        <v>120</v>
      </c>
      <c r="D1951" s="3" t="s">
        <v>563</v>
      </c>
      <c r="E1951" s="3" t="n">
        <v>3928</v>
      </c>
      <c r="F1951" s="4" t="n">
        <v>107.92</v>
      </c>
      <c r="G1951" s="3" t="s">
        <v>8</v>
      </c>
      <c r="H1951" s="4" t="n">
        <f aca="false">ROUND(E1951*F1951,2)</f>
        <v>423909.76</v>
      </c>
    </row>
    <row r="1952" customFormat="false" ht="15" hidden="false" customHeight="false" outlineLevel="0" collapsed="false">
      <c r="A1952" s="3" t="n">
        <v>1951</v>
      </c>
      <c r="B1952" s="3" t="n">
        <v>14</v>
      </c>
      <c r="C1952" s="3" t="s">
        <v>120</v>
      </c>
      <c r="D1952" s="3" t="s">
        <v>562</v>
      </c>
      <c r="E1952" s="3" t="n">
        <v>546</v>
      </c>
      <c r="F1952" s="4" t="n">
        <v>88.67</v>
      </c>
      <c r="G1952" s="3" t="s">
        <v>41</v>
      </c>
      <c r="H1952" s="4" t="n">
        <f aca="false">ROUND(E1952*F1952,2)</f>
        <v>48413.82</v>
      </c>
    </row>
    <row r="1953" customFormat="false" ht="15" hidden="false" customHeight="false" outlineLevel="0" collapsed="false">
      <c r="A1953" s="3" t="n">
        <v>1952</v>
      </c>
      <c r="B1953" s="3" t="n">
        <v>6</v>
      </c>
      <c r="C1953" s="3" t="s">
        <v>120</v>
      </c>
      <c r="D1953" s="3" t="s">
        <v>562</v>
      </c>
      <c r="E1953" s="3" t="n">
        <v>1490</v>
      </c>
      <c r="F1953" s="4" t="n">
        <v>257.57</v>
      </c>
      <c r="G1953" s="3" t="s">
        <v>8</v>
      </c>
      <c r="H1953" s="4" t="n">
        <f aca="false">ROUND(E1953*F1953,2)</f>
        <v>383779.3</v>
      </c>
    </row>
    <row r="1954" customFormat="false" ht="15" hidden="false" customHeight="false" outlineLevel="0" collapsed="false">
      <c r="A1954" s="3" t="n">
        <v>1953</v>
      </c>
      <c r="B1954" s="3" t="n">
        <v>9</v>
      </c>
      <c r="C1954" s="3" t="s">
        <v>120</v>
      </c>
      <c r="D1954" s="3" t="s">
        <v>562</v>
      </c>
      <c r="E1954" s="3" t="n">
        <v>4644</v>
      </c>
      <c r="F1954" s="4" t="n">
        <v>235.94</v>
      </c>
      <c r="G1954" s="3" t="s">
        <v>8</v>
      </c>
      <c r="H1954" s="4" t="n">
        <f aca="false">ROUND(E1954*F1954,2)</f>
        <v>1095705.36</v>
      </c>
    </row>
    <row r="1955" customFormat="false" ht="15" hidden="false" customHeight="false" outlineLevel="0" collapsed="false">
      <c r="A1955" s="3" t="n">
        <v>1954</v>
      </c>
      <c r="B1955" s="3" t="n">
        <v>8</v>
      </c>
      <c r="C1955" s="3" t="s">
        <v>120</v>
      </c>
      <c r="D1955" s="3" t="s">
        <v>562</v>
      </c>
      <c r="E1955" s="3" t="n">
        <v>4955</v>
      </c>
      <c r="F1955" s="4" t="n">
        <v>62.47</v>
      </c>
      <c r="G1955" s="3" t="s">
        <v>8</v>
      </c>
      <c r="H1955" s="4" t="n">
        <f aca="false">ROUND(E1955*F1955,2)</f>
        <v>309538.85</v>
      </c>
    </row>
    <row r="1956" customFormat="false" ht="15" hidden="false" customHeight="false" outlineLevel="0" collapsed="false">
      <c r="A1956" s="3" t="n">
        <v>1955</v>
      </c>
      <c r="B1956" s="3" t="n">
        <v>8</v>
      </c>
      <c r="C1956" s="3" t="s">
        <v>120</v>
      </c>
      <c r="D1956" s="3" t="s">
        <v>562</v>
      </c>
      <c r="E1956" s="3" t="n">
        <v>3571</v>
      </c>
      <c r="F1956" s="4" t="n">
        <v>62.28</v>
      </c>
      <c r="G1956" s="3" t="s">
        <v>8</v>
      </c>
      <c r="H1956" s="4" t="n">
        <f aca="false">ROUND(E1956*F1956,2)</f>
        <v>222401.88</v>
      </c>
    </row>
    <row r="1957" customFormat="false" ht="15" hidden="false" customHeight="false" outlineLevel="0" collapsed="false">
      <c r="A1957" s="3" t="n">
        <v>1956</v>
      </c>
      <c r="B1957" s="3" t="n">
        <v>11</v>
      </c>
      <c r="C1957" s="3" t="s">
        <v>120</v>
      </c>
      <c r="D1957" s="3" t="s">
        <v>563</v>
      </c>
      <c r="E1957" s="3" t="n">
        <v>4972</v>
      </c>
      <c r="F1957" s="4" t="n">
        <v>123.34</v>
      </c>
      <c r="G1957" s="3" t="s">
        <v>34</v>
      </c>
      <c r="H1957" s="4" t="n">
        <f aca="false">ROUND(E1957*F1957,2)</f>
        <v>613246.48</v>
      </c>
    </row>
    <row r="1958" customFormat="false" ht="15" hidden="false" customHeight="false" outlineLevel="0" collapsed="false">
      <c r="A1958" s="3" t="n">
        <v>1957</v>
      </c>
      <c r="B1958" s="3" t="n">
        <v>14</v>
      </c>
      <c r="C1958" s="3" t="s">
        <v>120</v>
      </c>
      <c r="D1958" s="3" t="s">
        <v>562</v>
      </c>
      <c r="E1958" s="3" t="n">
        <v>1726</v>
      </c>
      <c r="F1958" s="4" t="n">
        <v>88.54</v>
      </c>
      <c r="G1958" s="3" t="s">
        <v>41</v>
      </c>
      <c r="H1958" s="4" t="n">
        <f aca="false">ROUND(E1958*F1958,2)</f>
        <v>152820.04</v>
      </c>
    </row>
    <row r="1959" customFormat="false" ht="15" hidden="false" customHeight="false" outlineLevel="0" collapsed="false">
      <c r="A1959" s="3" t="n">
        <v>1958</v>
      </c>
      <c r="B1959" s="3" t="n">
        <v>14</v>
      </c>
      <c r="C1959" s="3" t="s">
        <v>120</v>
      </c>
      <c r="D1959" s="3" t="s">
        <v>563</v>
      </c>
      <c r="E1959" s="3" t="n">
        <v>2449</v>
      </c>
      <c r="F1959" s="4" t="n">
        <v>88.65</v>
      </c>
      <c r="G1959" s="3" t="s">
        <v>41</v>
      </c>
      <c r="H1959" s="4" t="n">
        <f aca="false">ROUND(E1959*F1959,2)</f>
        <v>217103.85</v>
      </c>
    </row>
    <row r="1960" customFormat="false" ht="15" hidden="false" customHeight="false" outlineLevel="0" collapsed="false">
      <c r="A1960" s="3" t="n">
        <v>1959</v>
      </c>
      <c r="B1960" s="3" t="n">
        <v>9</v>
      </c>
      <c r="C1960" s="3" t="s">
        <v>120</v>
      </c>
      <c r="D1960" s="3" t="s">
        <v>562</v>
      </c>
      <c r="E1960" s="3" t="n">
        <v>1592</v>
      </c>
      <c r="F1960" s="4" t="n">
        <v>236.04</v>
      </c>
      <c r="G1960" s="3" t="s">
        <v>8</v>
      </c>
      <c r="H1960" s="4" t="n">
        <f aca="false">ROUND(E1960*F1960,2)</f>
        <v>375775.68</v>
      </c>
    </row>
    <row r="1961" customFormat="false" ht="15" hidden="false" customHeight="false" outlineLevel="0" collapsed="false">
      <c r="A1961" s="3" t="n">
        <v>1960</v>
      </c>
      <c r="B1961" s="3" t="n">
        <v>5</v>
      </c>
      <c r="C1961" s="3" t="s">
        <v>120</v>
      </c>
      <c r="D1961" s="3" t="s">
        <v>562</v>
      </c>
      <c r="E1961" s="3" t="n">
        <v>2867</v>
      </c>
      <c r="F1961" s="4" t="n">
        <v>371.11</v>
      </c>
      <c r="G1961" s="3" t="s">
        <v>8</v>
      </c>
      <c r="H1961" s="4" t="n">
        <f aca="false">ROUND(E1961*F1961,2)</f>
        <v>1063972.37</v>
      </c>
    </row>
    <row r="1962" customFormat="false" ht="15" hidden="false" customHeight="false" outlineLevel="0" collapsed="false">
      <c r="A1962" s="3" t="n">
        <v>1961</v>
      </c>
      <c r="B1962" s="3" t="n">
        <v>1</v>
      </c>
      <c r="C1962" s="3" t="s">
        <v>120</v>
      </c>
      <c r="D1962" s="3" t="s">
        <v>562</v>
      </c>
      <c r="E1962" s="3" t="n">
        <v>2965</v>
      </c>
      <c r="F1962" s="4" t="n">
        <v>345.32</v>
      </c>
      <c r="G1962" s="3" t="s">
        <v>8</v>
      </c>
      <c r="H1962" s="4" t="n">
        <f aca="false">ROUND(E1962*F1962,2)</f>
        <v>1023873.8</v>
      </c>
    </row>
    <row r="1963" customFormat="false" ht="15" hidden="false" customHeight="false" outlineLevel="0" collapsed="false">
      <c r="A1963" s="3" t="n">
        <v>1962</v>
      </c>
      <c r="B1963" s="3" t="n">
        <v>12</v>
      </c>
      <c r="C1963" s="3" t="s">
        <v>120</v>
      </c>
      <c r="D1963" s="3" t="s">
        <v>562</v>
      </c>
      <c r="E1963" s="3" t="n">
        <v>735</v>
      </c>
      <c r="F1963" s="4" t="n">
        <v>218.15</v>
      </c>
      <c r="G1963" s="3" t="s">
        <v>38</v>
      </c>
      <c r="H1963" s="4" t="n">
        <f aca="false">ROUND(E1963*F1963,2)</f>
        <v>160340.25</v>
      </c>
    </row>
    <row r="1964" customFormat="false" ht="15" hidden="false" customHeight="false" outlineLevel="0" collapsed="false">
      <c r="A1964" s="3" t="n">
        <v>1963</v>
      </c>
      <c r="B1964" s="3" t="n">
        <v>3</v>
      </c>
      <c r="C1964" s="3" t="s">
        <v>120</v>
      </c>
      <c r="D1964" s="3" t="s">
        <v>563</v>
      </c>
      <c r="E1964" s="3" t="n">
        <v>2466</v>
      </c>
      <c r="F1964" s="4" t="n">
        <v>107.84</v>
      </c>
      <c r="G1964" s="3" t="s">
        <v>8</v>
      </c>
      <c r="H1964" s="4" t="n">
        <f aca="false">ROUND(E1964*F1964,2)</f>
        <v>265933.44</v>
      </c>
    </row>
    <row r="1965" customFormat="false" ht="15" hidden="false" customHeight="false" outlineLevel="0" collapsed="false">
      <c r="A1965" s="3" t="n">
        <v>1964</v>
      </c>
      <c r="B1965" s="3" t="n">
        <v>8</v>
      </c>
      <c r="C1965" s="3" t="s">
        <v>120</v>
      </c>
      <c r="D1965" s="3" t="s">
        <v>563</v>
      </c>
      <c r="E1965" s="3" t="n">
        <v>4890</v>
      </c>
      <c r="F1965" s="4" t="n">
        <v>62.14</v>
      </c>
      <c r="G1965" s="3" t="s">
        <v>8</v>
      </c>
      <c r="H1965" s="4" t="n">
        <f aca="false">ROUND(E1965*F1965,2)</f>
        <v>303864.6</v>
      </c>
    </row>
    <row r="1966" customFormat="false" ht="15" hidden="false" customHeight="false" outlineLevel="0" collapsed="false">
      <c r="A1966" s="3" t="n">
        <v>1965</v>
      </c>
      <c r="B1966" s="3" t="n">
        <v>10</v>
      </c>
      <c r="C1966" s="3" t="s">
        <v>120</v>
      </c>
      <c r="D1966" s="3" t="s">
        <v>563</v>
      </c>
      <c r="E1966" s="3" t="n">
        <v>4686</v>
      </c>
      <c r="F1966" s="4" t="n">
        <v>51.43</v>
      </c>
      <c r="G1966" s="3" t="s">
        <v>8</v>
      </c>
      <c r="H1966" s="4" t="n">
        <f aca="false">ROUND(E1966*F1966,2)</f>
        <v>241000.98</v>
      </c>
    </row>
    <row r="1967" customFormat="false" ht="15" hidden="false" customHeight="false" outlineLevel="0" collapsed="false">
      <c r="A1967" s="3" t="n">
        <v>1966</v>
      </c>
      <c r="B1967" s="3" t="n">
        <v>13</v>
      </c>
      <c r="C1967" s="3" t="s">
        <v>120</v>
      </c>
      <c r="D1967" s="3" t="s">
        <v>563</v>
      </c>
      <c r="E1967" s="3" t="n">
        <v>3870</v>
      </c>
      <c r="F1967" s="4" t="n">
        <v>43.91</v>
      </c>
      <c r="G1967" s="3" t="s">
        <v>41</v>
      </c>
      <c r="H1967" s="4" t="n">
        <f aca="false">ROUND(E1967*F1967,2)</f>
        <v>169931.7</v>
      </c>
    </row>
    <row r="1968" customFormat="false" ht="15" hidden="false" customHeight="false" outlineLevel="0" collapsed="false">
      <c r="A1968" s="3" t="n">
        <v>1967</v>
      </c>
      <c r="B1968" s="3" t="n">
        <v>2</v>
      </c>
      <c r="C1968" s="3" t="s">
        <v>120</v>
      </c>
      <c r="D1968" s="3" t="s">
        <v>563</v>
      </c>
      <c r="E1968" s="3" t="n">
        <v>25</v>
      </c>
      <c r="F1968" s="4" t="n">
        <v>64.3</v>
      </c>
      <c r="G1968" s="3" t="s">
        <v>8</v>
      </c>
      <c r="H1968" s="4" t="n">
        <f aca="false">ROUND(E1968*F1968,2)</f>
        <v>1607.5</v>
      </c>
    </row>
    <row r="1969" customFormat="false" ht="15" hidden="false" customHeight="false" outlineLevel="0" collapsed="false">
      <c r="A1969" s="3" t="n">
        <v>1968</v>
      </c>
      <c r="B1969" s="3" t="n">
        <v>9</v>
      </c>
      <c r="C1969" s="3" t="s">
        <v>120</v>
      </c>
      <c r="D1969" s="3" t="s">
        <v>562</v>
      </c>
      <c r="E1969" s="3" t="n">
        <v>3038</v>
      </c>
      <c r="F1969" s="4" t="n">
        <v>236.25</v>
      </c>
      <c r="G1969" s="3" t="s">
        <v>8</v>
      </c>
      <c r="H1969" s="4" t="n">
        <f aca="false">ROUND(E1969*F1969,2)</f>
        <v>717727.5</v>
      </c>
    </row>
    <row r="1970" customFormat="false" ht="15" hidden="false" customHeight="false" outlineLevel="0" collapsed="false">
      <c r="A1970" s="3" t="n">
        <v>1969</v>
      </c>
      <c r="B1970" s="3" t="n">
        <v>3</v>
      </c>
      <c r="C1970" s="3" t="s">
        <v>120</v>
      </c>
      <c r="D1970" s="3" t="s">
        <v>562</v>
      </c>
      <c r="E1970" s="3" t="n">
        <v>558</v>
      </c>
      <c r="F1970" s="4" t="n">
        <v>107.97</v>
      </c>
      <c r="G1970" s="3" t="s">
        <v>8</v>
      </c>
      <c r="H1970" s="4" t="n">
        <f aca="false">ROUND(E1970*F1970,2)</f>
        <v>60247.26</v>
      </c>
    </row>
    <row r="1971" customFormat="false" ht="15" hidden="false" customHeight="false" outlineLevel="0" collapsed="false">
      <c r="A1971" s="3" t="n">
        <v>1970</v>
      </c>
      <c r="B1971" s="3" t="n">
        <v>13</v>
      </c>
      <c r="C1971" s="3" t="s">
        <v>120</v>
      </c>
      <c r="D1971" s="3" t="s">
        <v>562</v>
      </c>
      <c r="E1971" s="3" t="n">
        <v>2711</v>
      </c>
      <c r="F1971" s="4" t="n">
        <v>43.98</v>
      </c>
      <c r="G1971" s="3" t="s">
        <v>41</v>
      </c>
      <c r="H1971" s="4" t="n">
        <f aca="false">ROUND(E1971*F1971,2)</f>
        <v>119229.78</v>
      </c>
    </row>
    <row r="1972" customFormat="false" ht="15" hidden="false" customHeight="false" outlineLevel="0" collapsed="false">
      <c r="A1972" s="3" t="n">
        <v>1971</v>
      </c>
      <c r="B1972" s="3" t="n">
        <v>7</v>
      </c>
      <c r="C1972" s="3" t="s">
        <v>120</v>
      </c>
      <c r="D1972" s="3" t="s">
        <v>562</v>
      </c>
      <c r="E1972" s="3" t="n">
        <v>3254</v>
      </c>
      <c r="F1972" s="4" t="n">
        <v>408.33</v>
      </c>
      <c r="G1972" s="3" t="s">
        <v>8</v>
      </c>
      <c r="H1972" s="4" t="n">
        <f aca="false">ROUND(E1972*F1972,2)</f>
        <v>1328705.82</v>
      </c>
    </row>
    <row r="1973" customFormat="false" ht="15" hidden="false" customHeight="false" outlineLevel="0" collapsed="false">
      <c r="A1973" s="3" t="n">
        <v>1972</v>
      </c>
      <c r="B1973" s="3" t="n">
        <v>10</v>
      </c>
      <c r="C1973" s="3" t="s">
        <v>120</v>
      </c>
      <c r="D1973" s="3" t="s">
        <v>562</v>
      </c>
      <c r="E1973" s="3" t="n">
        <v>3589</v>
      </c>
      <c r="F1973" s="4" t="n">
        <v>51.35</v>
      </c>
      <c r="G1973" s="3" t="s">
        <v>8</v>
      </c>
      <c r="H1973" s="4" t="n">
        <f aca="false">ROUND(E1973*F1973,2)</f>
        <v>184295.15</v>
      </c>
    </row>
    <row r="1974" customFormat="false" ht="15" hidden="false" customHeight="false" outlineLevel="0" collapsed="false">
      <c r="A1974" s="3" t="n">
        <v>1973</v>
      </c>
      <c r="B1974" s="3" t="n">
        <v>4</v>
      </c>
      <c r="C1974" s="3" t="s">
        <v>120</v>
      </c>
      <c r="D1974" s="3" t="s">
        <v>563</v>
      </c>
      <c r="E1974" s="3" t="n">
        <v>2470</v>
      </c>
      <c r="F1974" s="4" t="n">
        <v>106.43</v>
      </c>
      <c r="G1974" s="3" t="s">
        <v>8</v>
      </c>
      <c r="H1974" s="4" t="n">
        <f aca="false">ROUND(E1974*F1974,2)</f>
        <v>262882.1</v>
      </c>
    </row>
    <row r="1975" customFormat="false" ht="15" hidden="false" customHeight="false" outlineLevel="0" collapsed="false">
      <c r="A1975" s="3" t="n">
        <v>1974</v>
      </c>
      <c r="B1975" s="3" t="n">
        <v>5</v>
      </c>
      <c r="C1975" s="3" t="s">
        <v>120</v>
      </c>
      <c r="D1975" s="3" t="s">
        <v>563</v>
      </c>
      <c r="E1975" s="3" t="n">
        <v>4757</v>
      </c>
      <c r="F1975" s="4" t="n">
        <v>371.53</v>
      </c>
      <c r="G1975" s="3" t="s">
        <v>8</v>
      </c>
      <c r="H1975" s="4" t="n">
        <f aca="false">ROUND(E1975*F1975,2)</f>
        <v>1767368.21</v>
      </c>
    </row>
    <row r="1976" customFormat="false" ht="15" hidden="false" customHeight="false" outlineLevel="0" collapsed="false">
      <c r="A1976" s="3" t="n">
        <v>1975</v>
      </c>
      <c r="B1976" s="3" t="n">
        <v>2</v>
      </c>
      <c r="C1976" s="3" t="s">
        <v>120</v>
      </c>
      <c r="D1976" s="3" t="s">
        <v>562</v>
      </c>
      <c r="E1976" s="3" t="n">
        <v>3317</v>
      </c>
      <c r="F1976" s="4" t="n">
        <v>64.52</v>
      </c>
      <c r="G1976" s="3" t="s">
        <v>8</v>
      </c>
      <c r="H1976" s="4" t="n">
        <f aca="false">ROUND(E1976*F1976,2)</f>
        <v>214012.84</v>
      </c>
    </row>
    <row r="1977" customFormat="false" ht="15" hidden="false" customHeight="false" outlineLevel="0" collapsed="false">
      <c r="A1977" s="3" t="n">
        <v>1976</v>
      </c>
      <c r="B1977" s="3" t="n">
        <v>4</v>
      </c>
      <c r="C1977" s="3" t="s">
        <v>120</v>
      </c>
      <c r="D1977" s="3" t="s">
        <v>562</v>
      </c>
      <c r="E1977" s="3" t="n">
        <v>3389</v>
      </c>
      <c r="F1977" s="4" t="n">
        <v>106.35</v>
      </c>
      <c r="G1977" s="3" t="s">
        <v>8</v>
      </c>
      <c r="H1977" s="4" t="n">
        <f aca="false">ROUND(E1977*F1977,2)</f>
        <v>360420.15</v>
      </c>
    </row>
    <row r="1978" customFormat="false" ht="15" hidden="false" customHeight="false" outlineLevel="0" collapsed="false">
      <c r="A1978" s="3" t="n">
        <v>1977</v>
      </c>
      <c r="B1978" s="3" t="n">
        <v>13</v>
      </c>
      <c r="C1978" s="3" t="s">
        <v>120</v>
      </c>
      <c r="D1978" s="3" t="s">
        <v>562</v>
      </c>
      <c r="E1978" s="3" t="n">
        <v>4634</v>
      </c>
      <c r="F1978" s="4" t="n">
        <v>43.93</v>
      </c>
      <c r="G1978" s="3" t="s">
        <v>41</v>
      </c>
      <c r="H1978" s="4" t="n">
        <f aca="false">ROUND(E1978*F1978,2)</f>
        <v>203571.62</v>
      </c>
    </row>
    <row r="1979" customFormat="false" ht="15" hidden="false" customHeight="false" outlineLevel="0" collapsed="false">
      <c r="A1979" s="3" t="n">
        <v>1978</v>
      </c>
      <c r="B1979" s="3" t="n">
        <v>1</v>
      </c>
      <c r="C1979" s="3" t="s">
        <v>120</v>
      </c>
      <c r="D1979" s="3" t="s">
        <v>563</v>
      </c>
      <c r="E1979" s="3" t="n">
        <v>198</v>
      </c>
      <c r="F1979" s="4" t="n">
        <v>345.38</v>
      </c>
      <c r="G1979" s="3" t="s">
        <v>8</v>
      </c>
      <c r="H1979" s="4" t="n">
        <f aca="false">ROUND(E1979*F1979,2)</f>
        <v>68385.24</v>
      </c>
    </row>
    <row r="1980" customFormat="false" ht="15" hidden="false" customHeight="false" outlineLevel="0" collapsed="false">
      <c r="A1980" s="3" t="n">
        <v>1979</v>
      </c>
      <c r="B1980" s="3" t="n">
        <v>14</v>
      </c>
      <c r="C1980" s="3" t="s">
        <v>120</v>
      </c>
      <c r="D1980" s="3" t="s">
        <v>563</v>
      </c>
      <c r="E1980" s="3" t="n">
        <v>1212</v>
      </c>
      <c r="F1980" s="4" t="n">
        <v>88.81</v>
      </c>
      <c r="G1980" s="3" t="s">
        <v>41</v>
      </c>
      <c r="H1980" s="4" t="n">
        <f aca="false">ROUND(E1980*F1980,2)</f>
        <v>107637.72</v>
      </c>
    </row>
    <row r="1981" customFormat="false" ht="15" hidden="false" customHeight="false" outlineLevel="0" collapsed="false">
      <c r="A1981" s="3" t="n">
        <v>1980</v>
      </c>
      <c r="B1981" s="3" t="n">
        <v>14</v>
      </c>
      <c r="C1981" s="3" t="s">
        <v>120</v>
      </c>
      <c r="D1981" s="3" t="s">
        <v>562</v>
      </c>
      <c r="E1981" s="3" t="n">
        <v>635</v>
      </c>
      <c r="F1981" s="4" t="n">
        <v>88.53</v>
      </c>
      <c r="G1981" s="3" t="s">
        <v>41</v>
      </c>
      <c r="H1981" s="4" t="n">
        <f aca="false">ROUND(E1981*F1981,2)</f>
        <v>56216.55</v>
      </c>
    </row>
    <row r="1982" customFormat="false" ht="15" hidden="false" customHeight="false" outlineLevel="0" collapsed="false">
      <c r="A1982" s="3" t="n">
        <v>1981</v>
      </c>
      <c r="B1982" s="3" t="n">
        <v>14</v>
      </c>
      <c r="C1982" s="3" t="s">
        <v>120</v>
      </c>
      <c r="D1982" s="3" t="s">
        <v>562</v>
      </c>
      <c r="E1982" s="3" t="n">
        <v>2191</v>
      </c>
      <c r="F1982" s="4" t="n">
        <v>88.72</v>
      </c>
      <c r="G1982" s="3" t="s">
        <v>41</v>
      </c>
      <c r="H1982" s="4" t="n">
        <f aca="false">ROUND(E1982*F1982,2)</f>
        <v>194385.52</v>
      </c>
    </row>
    <row r="1983" customFormat="false" ht="15" hidden="false" customHeight="false" outlineLevel="0" collapsed="false">
      <c r="A1983" s="3" t="n">
        <v>1982</v>
      </c>
      <c r="B1983" s="3" t="n">
        <v>4</v>
      </c>
      <c r="C1983" s="3" t="s">
        <v>120</v>
      </c>
      <c r="D1983" s="3" t="s">
        <v>563</v>
      </c>
      <c r="E1983" s="3" t="n">
        <v>420</v>
      </c>
      <c r="F1983" s="4" t="n">
        <v>106.08</v>
      </c>
      <c r="G1983" s="3" t="s">
        <v>8</v>
      </c>
      <c r="H1983" s="4" t="n">
        <f aca="false">ROUND(E1983*F1983,2)</f>
        <v>44553.6</v>
      </c>
    </row>
    <row r="1984" customFormat="false" ht="15" hidden="false" customHeight="false" outlineLevel="0" collapsed="false">
      <c r="A1984" s="3" t="n">
        <v>1983</v>
      </c>
      <c r="B1984" s="3" t="n">
        <v>11</v>
      </c>
      <c r="C1984" s="3" t="s">
        <v>120</v>
      </c>
      <c r="D1984" s="3" t="s">
        <v>563</v>
      </c>
      <c r="E1984" s="3" t="n">
        <v>4445</v>
      </c>
      <c r="F1984" s="4" t="n">
        <v>123.86</v>
      </c>
      <c r="G1984" s="3" t="s">
        <v>34</v>
      </c>
      <c r="H1984" s="4" t="n">
        <f aca="false">ROUND(E1984*F1984,2)</f>
        <v>550557.7</v>
      </c>
    </row>
    <row r="1985" customFormat="false" ht="15" hidden="false" customHeight="false" outlineLevel="0" collapsed="false">
      <c r="A1985" s="3" t="n">
        <v>1984</v>
      </c>
      <c r="B1985" s="3" t="n">
        <v>1</v>
      </c>
      <c r="C1985" s="3" t="s">
        <v>120</v>
      </c>
      <c r="D1985" s="3" t="s">
        <v>562</v>
      </c>
      <c r="E1985" s="3" t="n">
        <v>4127</v>
      </c>
      <c r="F1985" s="4" t="n">
        <v>345.81</v>
      </c>
      <c r="G1985" s="3" t="s">
        <v>8</v>
      </c>
      <c r="H1985" s="4" t="n">
        <f aca="false">ROUND(E1985*F1985,2)</f>
        <v>1427157.87</v>
      </c>
    </row>
    <row r="1986" customFormat="false" ht="15" hidden="false" customHeight="false" outlineLevel="0" collapsed="false">
      <c r="A1986" s="3" t="n">
        <v>1985</v>
      </c>
      <c r="B1986" s="3" t="n">
        <v>14</v>
      </c>
      <c r="C1986" s="3" t="s">
        <v>120</v>
      </c>
      <c r="D1986" s="3" t="s">
        <v>562</v>
      </c>
      <c r="E1986" s="3" t="n">
        <v>783</v>
      </c>
      <c r="F1986" s="4" t="n">
        <v>88.56</v>
      </c>
      <c r="G1986" s="3" t="s">
        <v>41</v>
      </c>
      <c r="H1986" s="4" t="n">
        <f aca="false">ROUND(E1986*F1986,2)</f>
        <v>69342.48</v>
      </c>
    </row>
    <row r="1987" customFormat="false" ht="15" hidden="false" customHeight="false" outlineLevel="0" collapsed="false">
      <c r="A1987" s="3" t="n">
        <v>1986</v>
      </c>
      <c r="B1987" s="3" t="n">
        <v>4</v>
      </c>
      <c r="C1987" s="3" t="s">
        <v>121</v>
      </c>
      <c r="D1987" s="3" t="s">
        <v>562</v>
      </c>
      <c r="E1987" s="3" t="n">
        <v>4860</v>
      </c>
      <c r="F1987" s="4" t="n">
        <v>100.96</v>
      </c>
      <c r="G1987" s="3" t="s">
        <v>8</v>
      </c>
      <c r="H1987" s="4" t="n">
        <f aca="false">ROUND(E1987*F1987,2)</f>
        <v>490665.6</v>
      </c>
    </row>
    <row r="1988" customFormat="false" ht="15" hidden="false" customHeight="false" outlineLevel="0" collapsed="false">
      <c r="A1988" s="3" t="n">
        <v>1987</v>
      </c>
      <c r="B1988" s="3" t="n">
        <v>4</v>
      </c>
      <c r="C1988" s="3" t="s">
        <v>121</v>
      </c>
      <c r="D1988" s="3" t="s">
        <v>562</v>
      </c>
      <c r="E1988" s="3" t="n">
        <v>868</v>
      </c>
      <c r="F1988" s="4" t="n">
        <v>100.81</v>
      </c>
      <c r="G1988" s="3" t="s">
        <v>8</v>
      </c>
      <c r="H1988" s="4" t="n">
        <f aca="false">ROUND(E1988*F1988,2)</f>
        <v>87503.08</v>
      </c>
    </row>
    <row r="1989" customFormat="false" ht="15" hidden="false" customHeight="false" outlineLevel="0" collapsed="false">
      <c r="A1989" s="3" t="n">
        <v>1988</v>
      </c>
      <c r="B1989" s="3" t="n">
        <v>1</v>
      </c>
      <c r="C1989" s="3" t="s">
        <v>121</v>
      </c>
      <c r="D1989" s="3" t="s">
        <v>563</v>
      </c>
      <c r="E1989" s="3" t="n">
        <v>2872</v>
      </c>
      <c r="F1989" s="4" t="n">
        <v>348.83</v>
      </c>
      <c r="G1989" s="3" t="s">
        <v>8</v>
      </c>
      <c r="H1989" s="4" t="n">
        <f aca="false">ROUND(E1989*F1989,2)</f>
        <v>1001839.76</v>
      </c>
    </row>
    <row r="1990" customFormat="false" ht="15" hidden="false" customHeight="false" outlineLevel="0" collapsed="false">
      <c r="A1990" s="3" t="n">
        <v>1989</v>
      </c>
      <c r="B1990" s="3" t="n">
        <v>8</v>
      </c>
      <c r="C1990" s="3" t="s">
        <v>121</v>
      </c>
      <c r="D1990" s="3" t="s">
        <v>563</v>
      </c>
      <c r="E1990" s="3" t="n">
        <v>654</v>
      </c>
      <c r="F1990" s="4" t="n">
        <v>63.43</v>
      </c>
      <c r="G1990" s="3" t="s">
        <v>8</v>
      </c>
      <c r="H1990" s="4" t="n">
        <f aca="false">ROUND(E1990*F1990,2)</f>
        <v>41483.22</v>
      </c>
    </row>
    <row r="1991" customFormat="false" ht="15" hidden="false" customHeight="false" outlineLevel="0" collapsed="false">
      <c r="A1991" s="3" t="n">
        <v>1990</v>
      </c>
      <c r="B1991" s="3" t="n">
        <v>13</v>
      </c>
      <c r="C1991" s="3" t="s">
        <v>121</v>
      </c>
      <c r="D1991" s="3" t="s">
        <v>562</v>
      </c>
      <c r="E1991" s="3" t="n">
        <v>3190</v>
      </c>
      <c r="F1991" s="4" t="n">
        <v>43.54</v>
      </c>
      <c r="G1991" s="3" t="s">
        <v>41</v>
      </c>
      <c r="H1991" s="4" t="n">
        <f aca="false">ROUND(E1991*F1991,2)</f>
        <v>138892.6</v>
      </c>
    </row>
    <row r="1992" customFormat="false" ht="15" hidden="false" customHeight="false" outlineLevel="0" collapsed="false">
      <c r="A1992" s="3" t="n">
        <v>1991</v>
      </c>
      <c r="B1992" s="3" t="n">
        <v>4</v>
      </c>
      <c r="C1992" s="3" t="s">
        <v>121</v>
      </c>
      <c r="D1992" s="3" t="s">
        <v>562</v>
      </c>
      <c r="E1992" s="3" t="n">
        <v>2552</v>
      </c>
      <c r="F1992" s="4" t="n">
        <v>101.03</v>
      </c>
      <c r="G1992" s="3" t="s">
        <v>8</v>
      </c>
      <c r="H1992" s="4" t="n">
        <f aca="false">ROUND(E1992*F1992,2)</f>
        <v>257828.56</v>
      </c>
    </row>
    <row r="1993" customFormat="false" ht="15" hidden="false" customHeight="false" outlineLevel="0" collapsed="false">
      <c r="A1993" s="3" t="n">
        <v>1992</v>
      </c>
      <c r="B1993" s="3" t="n">
        <v>14</v>
      </c>
      <c r="C1993" s="3" t="s">
        <v>121</v>
      </c>
      <c r="D1993" s="3" t="s">
        <v>562</v>
      </c>
      <c r="E1993" s="3" t="n">
        <v>60</v>
      </c>
      <c r="F1993" s="4" t="n">
        <v>90.19</v>
      </c>
      <c r="G1993" s="3" t="s">
        <v>41</v>
      </c>
      <c r="H1993" s="4" t="n">
        <f aca="false">ROUND(E1993*F1993,2)</f>
        <v>5411.4</v>
      </c>
    </row>
    <row r="1994" customFormat="false" ht="15" hidden="false" customHeight="false" outlineLevel="0" collapsed="false">
      <c r="A1994" s="3" t="n">
        <v>1993</v>
      </c>
      <c r="B1994" s="3" t="n">
        <v>6</v>
      </c>
      <c r="C1994" s="3" t="s">
        <v>121</v>
      </c>
      <c r="D1994" s="3" t="s">
        <v>563</v>
      </c>
      <c r="E1994" s="3" t="n">
        <v>3450</v>
      </c>
      <c r="F1994" s="4" t="n">
        <v>258.74</v>
      </c>
      <c r="G1994" s="3" t="s">
        <v>8</v>
      </c>
      <c r="H1994" s="4" t="n">
        <f aca="false">ROUND(E1994*F1994,2)</f>
        <v>892653</v>
      </c>
    </row>
    <row r="1995" customFormat="false" ht="15" hidden="false" customHeight="false" outlineLevel="0" collapsed="false">
      <c r="A1995" s="3" t="n">
        <v>1994</v>
      </c>
      <c r="B1995" s="3" t="n">
        <v>2</v>
      </c>
      <c r="C1995" s="3" t="s">
        <v>121</v>
      </c>
      <c r="D1995" s="3" t="s">
        <v>562</v>
      </c>
      <c r="E1995" s="3" t="n">
        <v>980</v>
      </c>
      <c r="F1995" s="4" t="n">
        <v>66.77</v>
      </c>
      <c r="G1995" s="3" t="s">
        <v>8</v>
      </c>
      <c r="H1995" s="4" t="n">
        <f aca="false">ROUND(E1995*F1995,2)</f>
        <v>65434.6</v>
      </c>
    </row>
    <row r="1996" customFormat="false" ht="15" hidden="false" customHeight="false" outlineLevel="0" collapsed="false">
      <c r="A1996" s="3" t="n">
        <v>1995</v>
      </c>
      <c r="B1996" s="3" t="n">
        <v>15</v>
      </c>
      <c r="C1996" s="3" t="s">
        <v>121</v>
      </c>
      <c r="D1996" s="3" t="s">
        <v>563</v>
      </c>
      <c r="E1996" s="3" t="n">
        <v>1740</v>
      </c>
      <c r="F1996" s="4" t="n">
        <v>275.54</v>
      </c>
      <c r="G1996" s="3" t="s">
        <v>46</v>
      </c>
      <c r="H1996" s="4" t="n">
        <f aca="false">ROUND(E1996*F1996,2)</f>
        <v>479439.6</v>
      </c>
    </row>
    <row r="1997" customFormat="false" ht="15" hidden="false" customHeight="false" outlineLevel="0" collapsed="false">
      <c r="A1997" s="3" t="n">
        <v>1996</v>
      </c>
      <c r="B1997" s="3" t="n">
        <v>7</v>
      </c>
      <c r="C1997" s="3" t="s">
        <v>121</v>
      </c>
      <c r="D1997" s="3" t="s">
        <v>562</v>
      </c>
      <c r="E1997" s="3" t="n">
        <v>2940</v>
      </c>
      <c r="F1997" s="4" t="n">
        <v>398.37</v>
      </c>
      <c r="G1997" s="3" t="s">
        <v>8</v>
      </c>
      <c r="H1997" s="4" t="n">
        <f aca="false">ROUND(E1997*F1997,2)</f>
        <v>1171207.8</v>
      </c>
    </row>
    <row r="1998" customFormat="false" ht="15" hidden="false" customHeight="false" outlineLevel="0" collapsed="false">
      <c r="A1998" s="3" t="n">
        <v>1997</v>
      </c>
      <c r="B1998" s="3" t="n">
        <v>4</v>
      </c>
      <c r="C1998" s="3" t="s">
        <v>121</v>
      </c>
      <c r="D1998" s="3" t="s">
        <v>562</v>
      </c>
      <c r="E1998" s="3" t="n">
        <v>848</v>
      </c>
      <c r="F1998" s="4" t="n">
        <v>101.03</v>
      </c>
      <c r="G1998" s="3" t="s">
        <v>8</v>
      </c>
      <c r="H1998" s="4" t="n">
        <f aca="false">ROUND(E1998*F1998,2)</f>
        <v>85673.44</v>
      </c>
    </row>
    <row r="1999" customFormat="false" ht="15" hidden="false" customHeight="false" outlineLevel="0" collapsed="false">
      <c r="A1999" s="3" t="n">
        <v>1998</v>
      </c>
      <c r="B1999" s="3" t="n">
        <v>2</v>
      </c>
      <c r="C1999" s="3" t="s">
        <v>121</v>
      </c>
      <c r="D1999" s="3" t="s">
        <v>562</v>
      </c>
      <c r="E1999" s="3" t="n">
        <v>2828</v>
      </c>
      <c r="F1999" s="4" t="n">
        <v>66.55</v>
      </c>
      <c r="G1999" s="3" t="s">
        <v>8</v>
      </c>
      <c r="H1999" s="4" t="n">
        <f aca="false">ROUND(E1999*F1999,2)</f>
        <v>188203.4</v>
      </c>
    </row>
    <row r="2000" customFormat="false" ht="15" hidden="false" customHeight="false" outlineLevel="0" collapsed="false">
      <c r="A2000" s="3" t="n">
        <v>1999</v>
      </c>
      <c r="B2000" s="3" t="n">
        <v>6</v>
      </c>
      <c r="C2000" s="3" t="s">
        <v>121</v>
      </c>
      <c r="D2000" s="3" t="s">
        <v>562</v>
      </c>
      <c r="E2000" s="3" t="n">
        <v>4744</v>
      </c>
      <c r="F2000" s="4" t="n">
        <v>258.06</v>
      </c>
      <c r="G2000" s="3" t="s">
        <v>8</v>
      </c>
      <c r="H2000" s="4" t="n">
        <f aca="false">ROUND(E2000*F2000,2)</f>
        <v>1224236.64</v>
      </c>
    </row>
    <row r="2001" customFormat="false" ht="15" hidden="false" customHeight="false" outlineLevel="0" collapsed="false">
      <c r="A2001" s="3" t="n">
        <v>2000</v>
      </c>
      <c r="B2001" s="3" t="n">
        <v>11</v>
      </c>
      <c r="C2001" s="3" t="s">
        <v>121</v>
      </c>
      <c r="D2001" s="3" t="s">
        <v>563</v>
      </c>
      <c r="E2001" s="3" t="n">
        <v>4886</v>
      </c>
      <c r="F2001" s="4" t="n">
        <v>122.99</v>
      </c>
      <c r="G2001" s="3" t="s">
        <v>34</v>
      </c>
      <c r="H2001" s="4" t="n">
        <f aca="false">ROUND(E2001*F2001,2)</f>
        <v>600929.14</v>
      </c>
    </row>
    <row r="2002" customFormat="false" ht="15" hidden="false" customHeight="false" outlineLevel="0" collapsed="false">
      <c r="A2002" s="3" t="n">
        <v>2001</v>
      </c>
      <c r="B2002" s="3" t="n">
        <v>2</v>
      </c>
      <c r="C2002" s="3" t="s">
        <v>121</v>
      </c>
      <c r="D2002" s="3" t="s">
        <v>563</v>
      </c>
      <c r="E2002" s="3" t="n">
        <v>396</v>
      </c>
      <c r="F2002" s="4" t="n">
        <v>66.68</v>
      </c>
      <c r="G2002" s="3" t="s">
        <v>8</v>
      </c>
      <c r="H2002" s="4" t="n">
        <f aca="false">ROUND(E2002*F2002,2)</f>
        <v>26405.28</v>
      </c>
    </row>
    <row r="2003" customFormat="false" ht="15" hidden="false" customHeight="false" outlineLevel="0" collapsed="false">
      <c r="A2003" s="3" t="n">
        <v>2002</v>
      </c>
      <c r="B2003" s="3" t="n">
        <v>2</v>
      </c>
      <c r="C2003" s="3" t="s">
        <v>121</v>
      </c>
      <c r="D2003" s="3" t="s">
        <v>562</v>
      </c>
      <c r="E2003" s="3" t="n">
        <v>3117</v>
      </c>
      <c r="F2003" s="4" t="n">
        <v>66.56</v>
      </c>
      <c r="G2003" s="3" t="s">
        <v>8</v>
      </c>
      <c r="H2003" s="4" t="n">
        <f aca="false">ROUND(E2003*F2003,2)</f>
        <v>207467.52</v>
      </c>
    </row>
    <row r="2004" customFormat="false" ht="15" hidden="false" customHeight="false" outlineLevel="0" collapsed="false">
      <c r="A2004" s="3" t="n">
        <v>2003</v>
      </c>
      <c r="B2004" s="3" t="n">
        <v>8</v>
      </c>
      <c r="C2004" s="3" t="s">
        <v>121</v>
      </c>
      <c r="D2004" s="3" t="s">
        <v>563</v>
      </c>
      <c r="E2004" s="3" t="n">
        <v>2606</v>
      </c>
      <c r="F2004" s="4" t="n">
        <v>63.62</v>
      </c>
      <c r="G2004" s="3" t="s">
        <v>8</v>
      </c>
      <c r="H2004" s="4" t="n">
        <f aca="false">ROUND(E2004*F2004,2)</f>
        <v>165793.72</v>
      </c>
    </row>
    <row r="2005" customFormat="false" ht="15" hidden="false" customHeight="false" outlineLevel="0" collapsed="false">
      <c r="A2005" s="3" t="n">
        <v>2004</v>
      </c>
      <c r="B2005" s="3" t="n">
        <v>10</v>
      </c>
      <c r="C2005" s="3" t="s">
        <v>121</v>
      </c>
      <c r="D2005" s="3" t="s">
        <v>562</v>
      </c>
      <c r="E2005" s="3" t="n">
        <v>158</v>
      </c>
      <c r="F2005" s="4" t="n">
        <v>52.29</v>
      </c>
      <c r="G2005" s="3" t="s">
        <v>8</v>
      </c>
      <c r="H2005" s="4" t="n">
        <f aca="false">ROUND(E2005*F2005,2)</f>
        <v>8261.82</v>
      </c>
    </row>
    <row r="2006" customFormat="false" ht="15" hidden="false" customHeight="false" outlineLevel="0" collapsed="false">
      <c r="A2006" s="3" t="n">
        <v>2005</v>
      </c>
      <c r="B2006" s="3" t="n">
        <v>14</v>
      </c>
      <c r="C2006" s="3" t="s">
        <v>121</v>
      </c>
      <c r="D2006" s="3" t="s">
        <v>563</v>
      </c>
      <c r="E2006" s="3" t="n">
        <v>4711</v>
      </c>
      <c r="F2006" s="4" t="n">
        <v>89.88</v>
      </c>
      <c r="G2006" s="3" t="s">
        <v>41</v>
      </c>
      <c r="H2006" s="4" t="n">
        <f aca="false">ROUND(E2006*F2006,2)</f>
        <v>423424.68</v>
      </c>
    </row>
    <row r="2007" customFormat="false" ht="15" hidden="false" customHeight="false" outlineLevel="0" collapsed="false">
      <c r="A2007" s="3" t="n">
        <v>2006</v>
      </c>
      <c r="B2007" s="3" t="n">
        <v>4</v>
      </c>
      <c r="C2007" s="3" t="s">
        <v>122</v>
      </c>
      <c r="D2007" s="3" t="s">
        <v>563</v>
      </c>
      <c r="E2007" s="3" t="n">
        <v>215</v>
      </c>
      <c r="F2007" s="4" t="n">
        <v>100.46</v>
      </c>
      <c r="G2007" s="3" t="s">
        <v>8</v>
      </c>
      <c r="H2007" s="4" t="n">
        <f aca="false">ROUND(E2007*F2007,2)</f>
        <v>21598.9</v>
      </c>
    </row>
    <row r="2008" customFormat="false" ht="15" hidden="false" customHeight="false" outlineLevel="0" collapsed="false">
      <c r="A2008" s="3" t="n">
        <v>2007</v>
      </c>
      <c r="B2008" s="3" t="n">
        <v>1</v>
      </c>
      <c r="C2008" s="3" t="s">
        <v>122</v>
      </c>
      <c r="D2008" s="3" t="s">
        <v>562</v>
      </c>
      <c r="E2008" s="3" t="n">
        <v>3455</v>
      </c>
      <c r="F2008" s="4" t="n">
        <v>360.05</v>
      </c>
      <c r="G2008" s="3" t="s">
        <v>8</v>
      </c>
      <c r="H2008" s="4" t="n">
        <f aca="false">ROUND(E2008*F2008,2)</f>
        <v>1243972.75</v>
      </c>
    </row>
    <row r="2009" customFormat="false" ht="15" hidden="false" customHeight="false" outlineLevel="0" collapsed="false">
      <c r="A2009" s="3" t="n">
        <v>2008</v>
      </c>
      <c r="B2009" s="3" t="n">
        <v>1</v>
      </c>
      <c r="C2009" s="3" t="s">
        <v>122</v>
      </c>
      <c r="D2009" s="3" t="s">
        <v>562</v>
      </c>
      <c r="E2009" s="3" t="n">
        <v>682</v>
      </c>
      <c r="F2009" s="4" t="n">
        <v>359.01</v>
      </c>
      <c r="G2009" s="3" t="s">
        <v>8</v>
      </c>
      <c r="H2009" s="4" t="n">
        <f aca="false">ROUND(E2009*F2009,2)</f>
        <v>244844.82</v>
      </c>
    </row>
    <row r="2010" customFormat="false" ht="15" hidden="false" customHeight="false" outlineLevel="0" collapsed="false">
      <c r="A2010" s="3" t="n">
        <v>2009</v>
      </c>
      <c r="B2010" s="3" t="n">
        <v>14</v>
      </c>
      <c r="C2010" s="3" t="s">
        <v>122</v>
      </c>
      <c r="D2010" s="3" t="s">
        <v>562</v>
      </c>
      <c r="E2010" s="3" t="n">
        <v>3420</v>
      </c>
      <c r="F2010" s="4" t="n">
        <v>89.47</v>
      </c>
      <c r="G2010" s="3" t="s">
        <v>41</v>
      </c>
      <c r="H2010" s="4" t="n">
        <f aca="false">ROUND(E2010*F2010,2)</f>
        <v>305987.4</v>
      </c>
    </row>
    <row r="2011" customFormat="false" ht="15" hidden="false" customHeight="false" outlineLevel="0" collapsed="false">
      <c r="A2011" s="3" t="n">
        <v>2010</v>
      </c>
      <c r="B2011" s="3" t="n">
        <v>7</v>
      </c>
      <c r="C2011" s="3" t="s">
        <v>122</v>
      </c>
      <c r="D2011" s="3" t="s">
        <v>563</v>
      </c>
      <c r="E2011" s="3" t="n">
        <v>1732</v>
      </c>
      <c r="F2011" s="4" t="n">
        <v>406.11</v>
      </c>
      <c r="G2011" s="3" t="s">
        <v>8</v>
      </c>
      <c r="H2011" s="4" t="n">
        <f aca="false">ROUND(E2011*F2011,2)</f>
        <v>703382.52</v>
      </c>
    </row>
    <row r="2012" customFormat="false" ht="15" hidden="false" customHeight="false" outlineLevel="0" collapsed="false">
      <c r="A2012" s="3" t="n">
        <v>2011</v>
      </c>
      <c r="B2012" s="3" t="n">
        <v>6</v>
      </c>
      <c r="C2012" s="3" t="s">
        <v>122</v>
      </c>
      <c r="D2012" s="3" t="s">
        <v>562</v>
      </c>
      <c r="E2012" s="3" t="n">
        <v>2195</v>
      </c>
      <c r="F2012" s="4" t="n">
        <v>261.12</v>
      </c>
      <c r="G2012" s="3" t="s">
        <v>8</v>
      </c>
      <c r="H2012" s="4" t="n">
        <f aca="false">ROUND(E2012*F2012,2)</f>
        <v>573158.4</v>
      </c>
    </row>
    <row r="2013" customFormat="false" ht="15" hidden="false" customHeight="false" outlineLevel="0" collapsed="false">
      <c r="A2013" s="3" t="n">
        <v>2012</v>
      </c>
      <c r="B2013" s="3" t="n">
        <v>8</v>
      </c>
      <c r="C2013" s="3" t="s">
        <v>122</v>
      </c>
      <c r="D2013" s="3" t="s">
        <v>562</v>
      </c>
      <c r="E2013" s="3" t="n">
        <v>1043</v>
      </c>
      <c r="F2013" s="4" t="n">
        <v>64.65</v>
      </c>
      <c r="G2013" s="3" t="s">
        <v>8</v>
      </c>
      <c r="H2013" s="4" t="n">
        <f aca="false">ROUND(E2013*F2013,2)</f>
        <v>67429.95</v>
      </c>
    </row>
    <row r="2014" customFormat="false" ht="15" hidden="false" customHeight="false" outlineLevel="0" collapsed="false">
      <c r="A2014" s="3" t="n">
        <v>2013</v>
      </c>
      <c r="B2014" s="3" t="n">
        <v>14</v>
      </c>
      <c r="C2014" s="3" t="s">
        <v>122</v>
      </c>
      <c r="D2014" s="3" t="s">
        <v>563</v>
      </c>
      <c r="E2014" s="3" t="n">
        <v>283</v>
      </c>
      <c r="F2014" s="4" t="n">
        <v>89.97</v>
      </c>
      <c r="G2014" s="3" t="s">
        <v>41</v>
      </c>
      <c r="H2014" s="4" t="n">
        <f aca="false">ROUND(E2014*F2014,2)</f>
        <v>25461.51</v>
      </c>
    </row>
    <row r="2015" customFormat="false" ht="15" hidden="false" customHeight="false" outlineLevel="0" collapsed="false">
      <c r="A2015" s="3" t="n">
        <v>2014</v>
      </c>
      <c r="B2015" s="3" t="n">
        <v>6</v>
      </c>
      <c r="C2015" s="3" t="s">
        <v>122</v>
      </c>
      <c r="D2015" s="3" t="s">
        <v>562</v>
      </c>
      <c r="E2015" s="3" t="n">
        <v>2752</v>
      </c>
      <c r="F2015" s="4" t="n">
        <v>260.03</v>
      </c>
      <c r="G2015" s="3" t="s">
        <v>8</v>
      </c>
      <c r="H2015" s="4" t="n">
        <f aca="false">ROUND(E2015*F2015,2)</f>
        <v>715602.56</v>
      </c>
    </row>
    <row r="2016" customFormat="false" ht="15" hidden="false" customHeight="false" outlineLevel="0" collapsed="false">
      <c r="A2016" s="3" t="n">
        <v>2015</v>
      </c>
      <c r="B2016" s="3" t="n">
        <v>11</v>
      </c>
      <c r="C2016" s="3" t="s">
        <v>122</v>
      </c>
      <c r="D2016" s="3" t="s">
        <v>562</v>
      </c>
      <c r="E2016" s="3" t="n">
        <v>2949</v>
      </c>
      <c r="F2016" s="4" t="n">
        <v>120.71</v>
      </c>
      <c r="G2016" s="3" t="s">
        <v>34</v>
      </c>
      <c r="H2016" s="4" t="n">
        <f aca="false">ROUND(E2016*F2016,2)</f>
        <v>355973.79</v>
      </c>
    </row>
    <row r="2017" customFormat="false" ht="15" hidden="false" customHeight="false" outlineLevel="0" collapsed="false">
      <c r="A2017" s="3" t="n">
        <v>2016</v>
      </c>
      <c r="B2017" s="3" t="n">
        <v>13</v>
      </c>
      <c r="C2017" s="3" t="s">
        <v>122</v>
      </c>
      <c r="D2017" s="3" t="s">
        <v>563</v>
      </c>
      <c r="E2017" s="3" t="n">
        <v>3549</v>
      </c>
      <c r="F2017" s="4" t="n">
        <v>44</v>
      </c>
      <c r="G2017" s="3" t="s">
        <v>41</v>
      </c>
      <c r="H2017" s="4" t="n">
        <f aca="false">ROUND(E2017*F2017,2)</f>
        <v>156156</v>
      </c>
    </row>
    <row r="2018" customFormat="false" ht="15" hidden="false" customHeight="false" outlineLevel="0" collapsed="false">
      <c r="A2018" s="3" t="n">
        <v>2017</v>
      </c>
      <c r="B2018" s="3" t="n">
        <v>15</v>
      </c>
      <c r="C2018" s="3" t="s">
        <v>122</v>
      </c>
      <c r="D2018" s="3" t="s">
        <v>563</v>
      </c>
      <c r="E2018" s="3" t="n">
        <v>4602</v>
      </c>
      <c r="F2018" s="4" t="n">
        <v>275.01</v>
      </c>
      <c r="G2018" s="3" t="s">
        <v>46</v>
      </c>
      <c r="H2018" s="4" t="n">
        <f aca="false">ROUND(E2018*F2018,2)</f>
        <v>1265596.02</v>
      </c>
    </row>
    <row r="2019" customFormat="false" ht="15" hidden="false" customHeight="false" outlineLevel="0" collapsed="false">
      <c r="A2019" s="3" t="n">
        <v>2018</v>
      </c>
      <c r="B2019" s="3" t="n">
        <v>14</v>
      </c>
      <c r="C2019" s="3" t="s">
        <v>122</v>
      </c>
      <c r="D2019" s="3" t="s">
        <v>562</v>
      </c>
      <c r="E2019" s="3" t="n">
        <v>2471</v>
      </c>
      <c r="F2019" s="4" t="n">
        <v>90</v>
      </c>
      <c r="G2019" s="3" t="s">
        <v>41</v>
      </c>
      <c r="H2019" s="4" t="n">
        <f aca="false">ROUND(E2019*F2019,2)</f>
        <v>222390</v>
      </c>
    </row>
    <row r="2020" customFormat="false" ht="15" hidden="false" customHeight="false" outlineLevel="0" collapsed="false">
      <c r="A2020" s="3" t="n">
        <v>2019</v>
      </c>
      <c r="B2020" s="3" t="n">
        <v>8</v>
      </c>
      <c r="C2020" s="3" t="s">
        <v>122</v>
      </c>
      <c r="D2020" s="3" t="s">
        <v>562</v>
      </c>
      <c r="E2020" s="3" t="n">
        <v>2178</v>
      </c>
      <c r="F2020" s="4" t="n">
        <v>64.79</v>
      </c>
      <c r="G2020" s="3" t="s">
        <v>8</v>
      </c>
      <c r="H2020" s="4" t="n">
        <f aca="false">ROUND(E2020*F2020,2)</f>
        <v>141112.62</v>
      </c>
    </row>
    <row r="2021" customFormat="false" ht="15" hidden="false" customHeight="false" outlineLevel="0" collapsed="false">
      <c r="A2021" s="3" t="n">
        <v>2020</v>
      </c>
      <c r="B2021" s="3" t="n">
        <v>9</v>
      </c>
      <c r="C2021" s="3" t="s">
        <v>122</v>
      </c>
      <c r="D2021" s="3" t="s">
        <v>563</v>
      </c>
      <c r="E2021" s="3" t="n">
        <v>2653</v>
      </c>
      <c r="F2021" s="4" t="n">
        <v>229.26</v>
      </c>
      <c r="G2021" s="3" t="s">
        <v>8</v>
      </c>
      <c r="H2021" s="4" t="n">
        <f aca="false">ROUND(E2021*F2021,2)</f>
        <v>608226.78</v>
      </c>
    </row>
    <row r="2022" customFormat="false" ht="15" hidden="false" customHeight="false" outlineLevel="0" collapsed="false">
      <c r="A2022" s="3" t="n">
        <v>2021</v>
      </c>
      <c r="B2022" s="3" t="n">
        <v>2</v>
      </c>
      <c r="C2022" s="3" t="s">
        <v>122</v>
      </c>
      <c r="D2022" s="3" t="s">
        <v>563</v>
      </c>
      <c r="E2022" s="3" t="n">
        <v>4680</v>
      </c>
      <c r="F2022" s="4" t="n">
        <v>67.73</v>
      </c>
      <c r="G2022" s="3" t="s">
        <v>8</v>
      </c>
      <c r="H2022" s="4" t="n">
        <f aca="false">ROUND(E2022*F2022,2)</f>
        <v>316976.4</v>
      </c>
    </row>
    <row r="2023" customFormat="false" ht="15" hidden="false" customHeight="false" outlineLevel="0" collapsed="false">
      <c r="A2023" s="3" t="n">
        <v>2022</v>
      </c>
      <c r="B2023" s="3" t="n">
        <v>3</v>
      </c>
      <c r="C2023" s="3" t="s">
        <v>122</v>
      </c>
      <c r="D2023" s="3" t="s">
        <v>563</v>
      </c>
      <c r="E2023" s="3" t="n">
        <v>268</v>
      </c>
      <c r="F2023" s="4" t="n">
        <v>105.12</v>
      </c>
      <c r="G2023" s="3" t="s">
        <v>8</v>
      </c>
      <c r="H2023" s="4" t="n">
        <f aca="false">ROUND(E2023*F2023,2)</f>
        <v>28172.16</v>
      </c>
    </row>
    <row r="2024" customFormat="false" ht="15" hidden="false" customHeight="false" outlineLevel="0" collapsed="false">
      <c r="A2024" s="3" t="n">
        <v>2023</v>
      </c>
      <c r="B2024" s="3" t="n">
        <v>15</v>
      </c>
      <c r="C2024" s="3" t="s">
        <v>122</v>
      </c>
      <c r="D2024" s="3" t="s">
        <v>563</v>
      </c>
      <c r="E2024" s="3" t="n">
        <v>2379</v>
      </c>
      <c r="F2024" s="4" t="n">
        <v>274.27</v>
      </c>
      <c r="G2024" s="3" t="s">
        <v>46</v>
      </c>
      <c r="H2024" s="4" t="n">
        <f aca="false">ROUND(E2024*F2024,2)</f>
        <v>652488.33</v>
      </c>
    </row>
    <row r="2025" customFormat="false" ht="15" hidden="false" customHeight="false" outlineLevel="0" collapsed="false">
      <c r="A2025" s="3" t="n">
        <v>2024</v>
      </c>
      <c r="B2025" s="3" t="n">
        <v>15</v>
      </c>
      <c r="C2025" s="3" t="s">
        <v>122</v>
      </c>
      <c r="D2025" s="3" t="s">
        <v>562</v>
      </c>
      <c r="E2025" s="3" t="n">
        <v>3037</v>
      </c>
      <c r="F2025" s="4" t="n">
        <v>274.43</v>
      </c>
      <c r="G2025" s="3" t="s">
        <v>46</v>
      </c>
      <c r="H2025" s="4" t="n">
        <f aca="false">ROUND(E2025*F2025,2)</f>
        <v>833443.91</v>
      </c>
    </row>
    <row r="2026" customFormat="false" ht="15" hidden="false" customHeight="false" outlineLevel="0" collapsed="false">
      <c r="A2026" s="3" t="n">
        <v>2025</v>
      </c>
      <c r="B2026" s="3" t="n">
        <v>2</v>
      </c>
      <c r="C2026" s="3" t="s">
        <v>122</v>
      </c>
      <c r="D2026" s="3" t="s">
        <v>562</v>
      </c>
      <c r="E2026" s="3" t="n">
        <v>1930</v>
      </c>
      <c r="F2026" s="4" t="n">
        <v>67.65</v>
      </c>
      <c r="G2026" s="3" t="s">
        <v>8</v>
      </c>
      <c r="H2026" s="4" t="n">
        <f aca="false">ROUND(E2026*F2026,2)</f>
        <v>130564.5</v>
      </c>
    </row>
    <row r="2027" customFormat="false" ht="15" hidden="false" customHeight="false" outlineLevel="0" collapsed="false">
      <c r="A2027" s="3" t="n">
        <v>2026</v>
      </c>
      <c r="B2027" s="3" t="n">
        <v>13</v>
      </c>
      <c r="C2027" s="3" t="s">
        <v>122</v>
      </c>
      <c r="D2027" s="3" t="s">
        <v>562</v>
      </c>
      <c r="E2027" s="3" t="n">
        <v>3257</v>
      </c>
      <c r="F2027" s="4" t="n">
        <v>44.02</v>
      </c>
      <c r="G2027" s="3" t="s">
        <v>41</v>
      </c>
      <c r="H2027" s="4" t="n">
        <f aca="false">ROUND(E2027*F2027,2)</f>
        <v>143373.14</v>
      </c>
    </row>
    <row r="2028" customFormat="false" ht="15" hidden="false" customHeight="false" outlineLevel="0" collapsed="false">
      <c r="A2028" s="3" t="n">
        <v>2027</v>
      </c>
      <c r="B2028" s="3" t="n">
        <v>7</v>
      </c>
      <c r="C2028" s="3" t="s">
        <v>122</v>
      </c>
      <c r="D2028" s="3" t="s">
        <v>563</v>
      </c>
      <c r="E2028" s="3" t="n">
        <v>3619</v>
      </c>
      <c r="F2028" s="4" t="n">
        <v>406.31</v>
      </c>
      <c r="G2028" s="3" t="s">
        <v>8</v>
      </c>
      <c r="H2028" s="4" t="n">
        <f aca="false">ROUND(E2028*F2028,2)</f>
        <v>1470435.89</v>
      </c>
    </row>
    <row r="2029" customFormat="false" ht="15" hidden="false" customHeight="false" outlineLevel="0" collapsed="false">
      <c r="A2029" s="3" t="n">
        <v>2028</v>
      </c>
      <c r="B2029" s="3" t="n">
        <v>10</v>
      </c>
      <c r="C2029" s="3" t="s">
        <v>122</v>
      </c>
      <c r="D2029" s="3" t="s">
        <v>563</v>
      </c>
      <c r="E2029" s="3" t="n">
        <v>1281</v>
      </c>
      <c r="F2029" s="4" t="n">
        <v>51.69</v>
      </c>
      <c r="G2029" s="3" t="s">
        <v>8</v>
      </c>
      <c r="H2029" s="4" t="n">
        <f aca="false">ROUND(E2029*F2029,2)</f>
        <v>66214.89</v>
      </c>
    </row>
    <row r="2030" customFormat="false" ht="15" hidden="false" customHeight="false" outlineLevel="0" collapsed="false">
      <c r="A2030" s="3" t="n">
        <v>2029</v>
      </c>
      <c r="B2030" s="3" t="n">
        <v>9</v>
      </c>
      <c r="C2030" s="3" t="s">
        <v>122</v>
      </c>
      <c r="D2030" s="3" t="s">
        <v>563</v>
      </c>
      <c r="E2030" s="3" t="n">
        <v>4141</v>
      </c>
      <c r="F2030" s="4" t="n">
        <v>229.94</v>
      </c>
      <c r="G2030" s="3" t="s">
        <v>8</v>
      </c>
      <c r="H2030" s="4" t="n">
        <f aca="false">ROUND(E2030*F2030,2)</f>
        <v>952181.54</v>
      </c>
    </row>
    <row r="2031" customFormat="false" ht="15" hidden="false" customHeight="false" outlineLevel="0" collapsed="false">
      <c r="A2031" s="3" t="n">
        <v>2030</v>
      </c>
      <c r="B2031" s="3" t="n">
        <v>7</v>
      </c>
      <c r="C2031" s="3" t="s">
        <v>122</v>
      </c>
      <c r="D2031" s="3" t="s">
        <v>562</v>
      </c>
      <c r="E2031" s="3" t="n">
        <v>2149</v>
      </c>
      <c r="F2031" s="4" t="n">
        <v>406.32</v>
      </c>
      <c r="G2031" s="3" t="s">
        <v>8</v>
      </c>
      <c r="H2031" s="4" t="n">
        <f aca="false">ROUND(E2031*F2031,2)</f>
        <v>873181.68</v>
      </c>
    </row>
    <row r="2032" customFormat="false" ht="15" hidden="false" customHeight="false" outlineLevel="0" collapsed="false">
      <c r="A2032" s="3" t="n">
        <v>2031</v>
      </c>
      <c r="B2032" s="3" t="n">
        <v>4</v>
      </c>
      <c r="C2032" s="3" t="s">
        <v>122</v>
      </c>
      <c r="D2032" s="3" t="s">
        <v>563</v>
      </c>
      <c r="E2032" s="3" t="n">
        <v>1192</v>
      </c>
      <c r="F2032" s="4" t="n">
        <v>100.27</v>
      </c>
      <c r="G2032" s="3" t="s">
        <v>8</v>
      </c>
      <c r="H2032" s="4" t="n">
        <f aca="false">ROUND(E2032*F2032,2)</f>
        <v>119521.84</v>
      </c>
    </row>
    <row r="2033" customFormat="false" ht="15" hidden="false" customHeight="false" outlineLevel="0" collapsed="false">
      <c r="A2033" s="3" t="n">
        <v>2032</v>
      </c>
      <c r="B2033" s="3" t="n">
        <v>1</v>
      </c>
      <c r="C2033" s="3" t="s">
        <v>122</v>
      </c>
      <c r="D2033" s="3" t="s">
        <v>562</v>
      </c>
      <c r="E2033" s="3" t="n">
        <v>2685</v>
      </c>
      <c r="F2033" s="4" t="n">
        <v>359.94</v>
      </c>
      <c r="G2033" s="3" t="s">
        <v>8</v>
      </c>
      <c r="H2033" s="4" t="n">
        <f aca="false">ROUND(E2033*F2033,2)</f>
        <v>966438.9</v>
      </c>
    </row>
    <row r="2034" customFormat="false" ht="15" hidden="false" customHeight="false" outlineLevel="0" collapsed="false">
      <c r="A2034" s="3" t="n">
        <v>2033</v>
      </c>
      <c r="B2034" s="3" t="n">
        <v>13</v>
      </c>
      <c r="C2034" s="3" t="s">
        <v>122</v>
      </c>
      <c r="D2034" s="3" t="s">
        <v>563</v>
      </c>
      <c r="E2034" s="3" t="n">
        <v>3975</v>
      </c>
      <c r="F2034" s="4" t="n">
        <v>43.94</v>
      </c>
      <c r="G2034" s="3" t="s">
        <v>41</v>
      </c>
      <c r="H2034" s="4" t="n">
        <f aca="false">ROUND(E2034*F2034,2)</f>
        <v>174661.5</v>
      </c>
    </row>
    <row r="2035" customFormat="false" ht="15" hidden="false" customHeight="false" outlineLevel="0" collapsed="false">
      <c r="A2035" s="3" t="n">
        <v>2034</v>
      </c>
      <c r="B2035" s="3" t="n">
        <v>4</v>
      </c>
      <c r="C2035" s="3" t="s">
        <v>122</v>
      </c>
      <c r="D2035" s="3" t="s">
        <v>562</v>
      </c>
      <c r="E2035" s="3" t="n">
        <v>1580</v>
      </c>
      <c r="F2035" s="4" t="n">
        <v>100.21</v>
      </c>
      <c r="G2035" s="3" t="s">
        <v>8</v>
      </c>
      <c r="H2035" s="4" t="n">
        <f aca="false">ROUND(E2035*F2035,2)</f>
        <v>158331.8</v>
      </c>
    </row>
    <row r="2036" customFormat="false" ht="15" hidden="false" customHeight="false" outlineLevel="0" collapsed="false">
      <c r="A2036" s="3" t="n">
        <v>2035</v>
      </c>
      <c r="B2036" s="3" t="n">
        <v>4</v>
      </c>
      <c r="C2036" s="3" t="s">
        <v>122</v>
      </c>
      <c r="D2036" s="3" t="s">
        <v>563</v>
      </c>
      <c r="E2036" s="3" t="n">
        <v>3872</v>
      </c>
      <c r="F2036" s="4" t="n">
        <v>100.04</v>
      </c>
      <c r="G2036" s="3" t="s">
        <v>8</v>
      </c>
      <c r="H2036" s="4" t="n">
        <f aca="false">ROUND(E2036*F2036,2)</f>
        <v>387354.88</v>
      </c>
    </row>
    <row r="2037" customFormat="false" ht="15" hidden="false" customHeight="false" outlineLevel="0" collapsed="false">
      <c r="A2037" s="3" t="n">
        <v>2036</v>
      </c>
      <c r="B2037" s="3" t="n">
        <v>2</v>
      </c>
      <c r="C2037" s="3" t="s">
        <v>122</v>
      </c>
      <c r="D2037" s="3" t="s">
        <v>562</v>
      </c>
      <c r="E2037" s="3" t="n">
        <v>433</v>
      </c>
      <c r="F2037" s="4" t="n">
        <v>67.59</v>
      </c>
      <c r="G2037" s="3" t="s">
        <v>8</v>
      </c>
      <c r="H2037" s="4" t="n">
        <f aca="false">ROUND(E2037*F2037,2)</f>
        <v>29266.47</v>
      </c>
    </row>
    <row r="2038" customFormat="false" ht="15" hidden="false" customHeight="false" outlineLevel="0" collapsed="false">
      <c r="A2038" s="3" t="n">
        <v>2037</v>
      </c>
      <c r="B2038" s="3" t="n">
        <v>9</v>
      </c>
      <c r="C2038" s="3" t="s">
        <v>122</v>
      </c>
      <c r="D2038" s="3" t="s">
        <v>563</v>
      </c>
      <c r="E2038" s="3" t="n">
        <v>4653</v>
      </c>
      <c r="F2038" s="4" t="n">
        <v>229.66</v>
      </c>
      <c r="G2038" s="3" t="s">
        <v>8</v>
      </c>
      <c r="H2038" s="4" t="n">
        <f aca="false">ROUND(E2038*F2038,2)</f>
        <v>1068607.98</v>
      </c>
    </row>
    <row r="2039" customFormat="false" ht="15" hidden="false" customHeight="false" outlineLevel="0" collapsed="false">
      <c r="A2039" s="3" t="n">
        <v>2038</v>
      </c>
      <c r="B2039" s="3" t="n">
        <v>5</v>
      </c>
      <c r="C2039" s="3" t="s">
        <v>122</v>
      </c>
      <c r="D2039" s="3" t="s">
        <v>563</v>
      </c>
      <c r="E2039" s="3" t="n">
        <v>1691</v>
      </c>
      <c r="F2039" s="4" t="n">
        <v>373.83</v>
      </c>
      <c r="G2039" s="3" t="s">
        <v>8</v>
      </c>
      <c r="H2039" s="4" t="n">
        <f aca="false">ROUND(E2039*F2039,2)</f>
        <v>632146.53</v>
      </c>
    </row>
    <row r="2040" customFormat="false" ht="15" hidden="false" customHeight="false" outlineLevel="0" collapsed="false">
      <c r="A2040" s="3" t="n">
        <v>2039</v>
      </c>
      <c r="B2040" s="3" t="n">
        <v>8</v>
      </c>
      <c r="C2040" s="3" t="s">
        <v>122</v>
      </c>
      <c r="D2040" s="3" t="s">
        <v>563</v>
      </c>
      <c r="E2040" s="3" t="n">
        <v>4273</v>
      </c>
      <c r="F2040" s="4" t="n">
        <v>64.8</v>
      </c>
      <c r="G2040" s="3" t="s">
        <v>8</v>
      </c>
      <c r="H2040" s="4" t="n">
        <f aca="false">ROUND(E2040*F2040,2)</f>
        <v>276890.4</v>
      </c>
    </row>
    <row r="2041" customFormat="false" ht="15" hidden="false" customHeight="false" outlineLevel="0" collapsed="false">
      <c r="A2041" s="3" t="n">
        <v>2040</v>
      </c>
      <c r="B2041" s="3" t="n">
        <v>9</v>
      </c>
      <c r="C2041" s="3" t="s">
        <v>122</v>
      </c>
      <c r="D2041" s="3" t="s">
        <v>562</v>
      </c>
      <c r="E2041" s="3" t="n">
        <v>1557</v>
      </c>
      <c r="F2041" s="4" t="n">
        <v>229.12</v>
      </c>
      <c r="G2041" s="3" t="s">
        <v>8</v>
      </c>
      <c r="H2041" s="4" t="n">
        <f aca="false">ROUND(E2041*F2041,2)</f>
        <v>356739.84</v>
      </c>
    </row>
    <row r="2042" customFormat="false" ht="15" hidden="false" customHeight="false" outlineLevel="0" collapsed="false">
      <c r="A2042" s="3" t="n">
        <v>2041</v>
      </c>
      <c r="B2042" s="3" t="n">
        <v>1</v>
      </c>
      <c r="C2042" s="3" t="s">
        <v>122</v>
      </c>
      <c r="D2042" s="3" t="s">
        <v>563</v>
      </c>
      <c r="E2042" s="3" t="n">
        <v>973</v>
      </c>
      <c r="F2042" s="4" t="n">
        <v>360.26</v>
      </c>
      <c r="G2042" s="3" t="s">
        <v>8</v>
      </c>
      <c r="H2042" s="4" t="n">
        <f aca="false">ROUND(E2042*F2042,2)</f>
        <v>350532.98</v>
      </c>
    </row>
    <row r="2043" customFormat="false" ht="15" hidden="false" customHeight="false" outlineLevel="0" collapsed="false">
      <c r="A2043" s="3" t="n">
        <v>2042</v>
      </c>
      <c r="B2043" s="3" t="n">
        <v>1</v>
      </c>
      <c r="C2043" s="3" t="s">
        <v>122</v>
      </c>
      <c r="D2043" s="3" t="s">
        <v>563</v>
      </c>
      <c r="E2043" s="3" t="n">
        <v>479</v>
      </c>
      <c r="F2043" s="4" t="n">
        <v>359.88</v>
      </c>
      <c r="G2043" s="3" t="s">
        <v>8</v>
      </c>
      <c r="H2043" s="4" t="n">
        <f aca="false">ROUND(E2043*F2043,2)</f>
        <v>172382.52</v>
      </c>
    </row>
    <row r="2044" customFormat="false" ht="15" hidden="false" customHeight="false" outlineLevel="0" collapsed="false">
      <c r="A2044" s="3" t="n">
        <v>2043</v>
      </c>
      <c r="B2044" s="3" t="n">
        <v>9</v>
      </c>
      <c r="C2044" s="3" t="s">
        <v>122</v>
      </c>
      <c r="D2044" s="3" t="s">
        <v>562</v>
      </c>
      <c r="E2044" s="3" t="n">
        <v>1998</v>
      </c>
      <c r="F2044" s="4" t="n">
        <v>229.75</v>
      </c>
      <c r="G2044" s="3" t="s">
        <v>8</v>
      </c>
      <c r="H2044" s="4" t="n">
        <f aca="false">ROUND(E2044*F2044,2)</f>
        <v>459040.5</v>
      </c>
    </row>
    <row r="2045" customFormat="false" ht="15" hidden="false" customHeight="false" outlineLevel="0" collapsed="false">
      <c r="A2045" s="3" t="n">
        <v>2044</v>
      </c>
      <c r="B2045" s="3" t="n">
        <v>12</v>
      </c>
      <c r="C2045" s="3" t="s">
        <v>122</v>
      </c>
      <c r="D2045" s="3" t="s">
        <v>563</v>
      </c>
      <c r="E2045" s="3" t="n">
        <v>624</v>
      </c>
      <c r="F2045" s="4" t="n">
        <v>217.93</v>
      </c>
      <c r="G2045" s="3" t="s">
        <v>38</v>
      </c>
      <c r="H2045" s="4" t="n">
        <f aca="false">ROUND(E2045*F2045,2)</f>
        <v>135988.32</v>
      </c>
    </row>
    <row r="2046" customFormat="false" ht="15" hidden="false" customHeight="false" outlineLevel="0" collapsed="false">
      <c r="A2046" s="3" t="n">
        <v>2045</v>
      </c>
      <c r="B2046" s="3" t="n">
        <v>1</v>
      </c>
      <c r="C2046" s="3" t="s">
        <v>122</v>
      </c>
      <c r="D2046" s="3" t="s">
        <v>562</v>
      </c>
      <c r="E2046" s="3" t="n">
        <v>314</v>
      </c>
      <c r="F2046" s="4" t="n">
        <v>360.36</v>
      </c>
      <c r="G2046" s="3" t="s">
        <v>8</v>
      </c>
      <c r="H2046" s="4" t="n">
        <f aca="false">ROUND(E2046*F2046,2)</f>
        <v>113153.04</v>
      </c>
    </row>
    <row r="2047" customFormat="false" ht="15" hidden="false" customHeight="false" outlineLevel="0" collapsed="false">
      <c r="A2047" s="3" t="n">
        <v>2046</v>
      </c>
      <c r="B2047" s="3" t="n">
        <v>14</v>
      </c>
      <c r="C2047" s="3" t="s">
        <v>123</v>
      </c>
      <c r="D2047" s="3" t="s">
        <v>563</v>
      </c>
      <c r="E2047" s="3" t="n">
        <v>2503</v>
      </c>
      <c r="F2047" s="4" t="n">
        <v>90.84</v>
      </c>
      <c r="G2047" s="3" t="s">
        <v>41</v>
      </c>
      <c r="H2047" s="4" t="n">
        <f aca="false">ROUND(E2047*F2047,2)</f>
        <v>227372.52</v>
      </c>
    </row>
    <row r="2048" customFormat="false" ht="15" hidden="false" customHeight="false" outlineLevel="0" collapsed="false">
      <c r="A2048" s="3" t="n">
        <v>2047</v>
      </c>
      <c r="B2048" s="3" t="n">
        <v>2</v>
      </c>
      <c r="C2048" s="3" t="s">
        <v>123</v>
      </c>
      <c r="D2048" s="3" t="s">
        <v>562</v>
      </c>
      <c r="E2048" s="3" t="n">
        <v>1585</v>
      </c>
      <c r="F2048" s="4" t="n">
        <v>65.68</v>
      </c>
      <c r="G2048" s="3" t="s">
        <v>8</v>
      </c>
      <c r="H2048" s="4" t="n">
        <f aca="false">ROUND(E2048*F2048,2)</f>
        <v>104102.8</v>
      </c>
    </row>
    <row r="2049" customFormat="false" ht="15" hidden="false" customHeight="false" outlineLevel="0" collapsed="false">
      <c r="A2049" s="3" t="n">
        <v>2048</v>
      </c>
      <c r="B2049" s="3" t="n">
        <v>9</v>
      </c>
      <c r="C2049" s="3" t="s">
        <v>123</v>
      </c>
      <c r="D2049" s="3" t="s">
        <v>562</v>
      </c>
      <c r="E2049" s="3" t="n">
        <v>78</v>
      </c>
      <c r="F2049" s="4" t="n">
        <v>226.31</v>
      </c>
      <c r="G2049" s="3" t="s">
        <v>8</v>
      </c>
      <c r="H2049" s="4" t="n">
        <f aca="false">ROUND(E2049*F2049,2)</f>
        <v>17652.18</v>
      </c>
    </row>
    <row r="2050" customFormat="false" ht="15" hidden="false" customHeight="false" outlineLevel="0" collapsed="false">
      <c r="A2050" s="3" t="n">
        <v>2049</v>
      </c>
      <c r="B2050" s="3" t="n">
        <v>10</v>
      </c>
      <c r="C2050" s="3" t="s">
        <v>123</v>
      </c>
      <c r="D2050" s="3" t="s">
        <v>563</v>
      </c>
      <c r="E2050" s="3" t="n">
        <v>2675</v>
      </c>
      <c r="F2050" s="4" t="n">
        <v>52.49</v>
      </c>
      <c r="G2050" s="3" t="s">
        <v>8</v>
      </c>
      <c r="H2050" s="4" t="n">
        <f aca="false">ROUND(E2050*F2050,2)</f>
        <v>140410.75</v>
      </c>
    </row>
    <row r="2051" customFormat="false" ht="15" hidden="false" customHeight="false" outlineLevel="0" collapsed="false">
      <c r="A2051" s="3" t="n">
        <v>2050</v>
      </c>
      <c r="B2051" s="3" t="n">
        <v>6</v>
      </c>
      <c r="C2051" s="3" t="s">
        <v>123</v>
      </c>
      <c r="D2051" s="3" t="s">
        <v>562</v>
      </c>
      <c r="E2051" s="3" t="n">
        <v>4697</v>
      </c>
      <c r="F2051" s="4" t="n">
        <v>257.62</v>
      </c>
      <c r="G2051" s="3" t="s">
        <v>8</v>
      </c>
      <c r="H2051" s="4" t="n">
        <f aca="false">ROUND(E2051*F2051,2)</f>
        <v>1210041.14</v>
      </c>
    </row>
    <row r="2052" customFormat="false" ht="15" hidden="false" customHeight="false" outlineLevel="0" collapsed="false">
      <c r="A2052" s="3" t="n">
        <v>2051</v>
      </c>
      <c r="B2052" s="3" t="n">
        <v>6</v>
      </c>
      <c r="C2052" s="3" t="s">
        <v>123</v>
      </c>
      <c r="D2052" s="3" t="s">
        <v>563</v>
      </c>
      <c r="E2052" s="3" t="n">
        <v>3543</v>
      </c>
      <c r="F2052" s="4" t="n">
        <v>257.15</v>
      </c>
      <c r="G2052" s="3" t="s">
        <v>8</v>
      </c>
      <c r="H2052" s="4" t="n">
        <f aca="false">ROUND(E2052*F2052,2)</f>
        <v>911082.45</v>
      </c>
    </row>
    <row r="2053" customFormat="false" ht="15" hidden="false" customHeight="false" outlineLevel="0" collapsed="false">
      <c r="A2053" s="3" t="n">
        <v>2052</v>
      </c>
      <c r="B2053" s="3" t="n">
        <v>5</v>
      </c>
      <c r="C2053" s="3" t="s">
        <v>123</v>
      </c>
      <c r="D2053" s="3" t="s">
        <v>562</v>
      </c>
      <c r="E2053" s="3" t="n">
        <v>1282</v>
      </c>
      <c r="F2053" s="4" t="n">
        <v>372.14</v>
      </c>
      <c r="G2053" s="3" t="s">
        <v>8</v>
      </c>
      <c r="H2053" s="4" t="n">
        <f aca="false">ROUND(E2053*F2053,2)</f>
        <v>477083.48</v>
      </c>
    </row>
    <row r="2054" customFormat="false" ht="15" hidden="false" customHeight="false" outlineLevel="0" collapsed="false">
      <c r="A2054" s="3" t="n">
        <v>2053</v>
      </c>
      <c r="B2054" s="3" t="n">
        <v>12</v>
      </c>
      <c r="C2054" s="3" t="s">
        <v>123</v>
      </c>
      <c r="D2054" s="3" t="s">
        <v>563</v>
      </c>
      <c r="E2054" s="3" t="n">
        <v>511</v>
      </c>
      <c r="F2054" s="4" t="n">
        <v>216.77</v>
      </c>
      <c r="G2054" s="3" t="s">
        <v>38</v>
      </c>
      <c r="H2054" s="4" t="n">
        <f aca="false">ROUND(E2054*F2054,2)</f>
        <v>110769.47</v>
      </c>
    </row>
    <row r="2055" customFormat="false" ht="15" hidden="false" customHeight="false" outlineLevel="0" collapsed="false">
      <c r="A2055" s="3" t="n">
        <v>2054</v>
      </c>
      <c r="B2055" s="3" t="n">
        <v>14</v>
      </c>
      <c r="C2055" s="3" t="s">
        <v>123</v>
      </c>
      <c r="D2055" s="3" t="s">
        <v>562</v>
      </c>
      <c r="E2055" s="3" t="n">
        <v>1572</v>
      </c>
      <c r="F2055" s="4" t="n">
        <v>90.81</v>
      </c>
      <c r="G2055" s="3" t="s">
        <v>41</v>
      </c>
      <c r="H2055" s="4" t="n">
        <f aca="false">ROUND(E2055*F2055,2)</f>
        <v>142753.32</v>
      </c>
    </row>
    <row r="2056" customFormat="false" ht="15" hidden="false" customHeight="false" outlineLevel="0" collapsed="false">
      <c r="A2056" s="3" t="n">
        <v>2055</v>
      </c>
      <c r="B2056" s="3" t="n">
        <v>2</v>
      </c>
      <c r="C2056" s="3" t="s">
        <v>123</v>
      </c>
      <c r="D2056" s="3" t="s">
        <v>563</v>
      </c>
      <c r="E2056" s="3" t="n">
        <v>1203</v>
      </c>
      <c r="F2056" s="4" t="n">
        <v>65.64</v>
      </c>
      <c r="G2056" s="3" t="s">
        <v>8</v>
      </c>
      <c r="H2056" s="4" t="n">
        <f aca="false">ROUND(E2056*F2056,2)</f>
        <v>78964.92</v>
      </c>
    </row>
    <row r="2057" customFormat="false" ht="15" hidden="false" customHeight="false" outlineLevel="0" collapsed="false">
      <c r="A2057" s="3" t="n">
        <v>2056</v>
      </c>
      <c r="B2057" s="3" t="n">
        <v>2</v>
      </c>
      <c r="C2057" s="3" t="s">
        <v>123</v>
      </c>
      <c r="D2057" s="3" t="s">
        <v>563</v>
      </c>
      <c r="E2057" s="3" t="n">
        <v>3543</v>
      </c>
      <c r="F2057" s="4" t="n">
        <v>65.46</v>
      </c>
      <c r="G2057" s="3" t="s">
        <v>8</v>
      </c>
      <c r="H2057" s="4" t="n">
        <f aca="false">ROUND(E2057*F2057,2)</f>
        <v>231924.78</v>
      </c>
    </row>
    <row r="2058" customFormat="false" ht="15" hidden="false" customHeight="false" outlineLevel="0" collapsed="false">
      <c r="A2058" s="3" t="n">
        <v>2057</v>
      </c>
      <c r="B2058" s="3" t="n">
        <v>2</v>
      </c>
      <c r="C2058" s="3" t="s">
        <v>123</v>
      </c>
      <c r="D2058" s="3" t="s">
        <v>563</v>
      </c>
      <c r="E2058" s="3" t="n">
        <v>4229</v>
      </c>
      <c r="F2058" s="4" t="n">
        <v>65.79</v>
      </c>
      <c r="G2058" s="3" t="s">
        <v>8</v>
      </c>
      <c r="H2058" s="4" t="n">
        <f aca="false">ROUND(E2058*F2058,2)</f>
        <v>278225.91</v>
      </c>
    </row>
    <row r="2059" customFormat="false" ht="15" hidden="false" customHeight="false" outlineLevel="0" collapsed="false">
      <c r="A2059" s="3" t="n">
        <v>2058</v>
      </c>
      <c r="B2059" s="3" t="n">
        <v>3</v>
      </c>
      <c r="C2059" s="3" t="s">
        <v>123</v>
      </c>
      <c r="D2059" s="3" t="s">
        <v>563</v>
      </c>
      <c r="E2059" s="3" t="n">
        <v>319</v>
      </c>
      <c r="F2059" s="4" t="n">
        <v>106.92</v>
      </c>
      <c r="G2059" s="3" t="s">
        <v>8</v>
      </c>
      <c r="H2059" s="4" t="n">
        <f aca="false">ROUND(E2059*F2059,2)</f>
        <v>34107.48</v>
      </c>
    </row>
    <row r="2060" customFormat="false" ht="15" hidden="false" customHeight="false" outlineLevel="0" collapsed="false">
      <c r="A2060" s="3" t="n">
        <v>2059</v>
      </c>
      <c r="B2060" s="3" t="n">
        <v>12</v>
      </c>
      <c r="C2060" s="3" t="s">
        <v>123</v>
      </c>
      <c r="D2060" s="3" t="s">
        <v>563</v>
      </c>
      <c r="E2060" s="3" t="n">
        <v>1120</v>
      </c>
      <c r="F2060" s="4" t="n">
        <v>217.9</v>
      </c>
      <c r="G2060" s="3" t="s">
        <v>38</v>
      </c>
      <c r="H2060" s="4" t="n">
        <f aca="false">ROUND(E2060*F2060,2)</f>
        <v>244048</v>
      </c>
    </row>
    <row r="2061" customFormat="false" ht="15" hidden="false" customHeight="false" outlineLevel="0" collapsed="false">
      <c r="A2061" s="3" t="n">
        <v>2060</v>
      </c>
      <c r="B2061" s="3" t="n">
        <v>7</v>
      </c>
      <c r="C2061" s="3" t="s">
        <v>123</v>
      </c>
      <c r="D2061" s="3" t="s">
        <v>562</v>
      </c>
      <c r="E2061" s="3" t="n">
        <v>1089</v>
      </c>
      <c r="F2061" s="4" t="n">
        <v>408.49</v>
      </c>
      <c r="G2061" s="3" t="s">
        <v>8</v>
      </c>
      <c r="H2061" s="4" t="n">
        <f aca="false">ROUND(E2061*F2061,2)</f>
        <v>444845.61</v>
      </c>
    </row>
    <row r="2062" customFormat="false" ht="15" hidden="false" customHeight="false" outlineLevel="0" collapsed="false">
      <c r="A2062" s="3" t="n">
        <v>2061</v>
      </c>
      <c r="B2062" s="3" t="n">
        <v>14</v>
      </c>
      <c r="C2062" s="3" t="s">
        <v>123</v>
      </c>
      <c r="D2062" s="3" t="s">
        <v>563</v>
      </c>
      <c r="E2062" s="3" t="n">
        <v>4626</v>
      </c>
      <c r="F2062" s="4" t="n">
        <v>90.61</v>
      </c>
      <c r="G2062" s="3" t="s">
        <v>41</v>
      </c>
      <c r="H2062" s="4" t="n">
        <f aca="false">ROUND(E2062*F2062,2)</f>
        <v>419161.86</v>
      </c>
    </row>
    <row r="2063" customFormat="false" ht="15" hidden="false" customHeight="false" outlineLevel="0" collapsed="false">
      <c r="A2063" s="3" t="n">
        <v>2062</v>
      </c>
      <c r="B2063" s="3" t="n">
        <v>2</v>
      </c>
      <c r="C2063" s="3" t="s">
        <v>123</v>
      </c>
      <c r="D2063" s="3" t="s">
        <v>562</v>
      </c>
      <c r="E2063" s="3" t="n">
        <v>25</v>
      </c>
      <c r="F2063" s="4" t="n">
        <v>65.44</v>
      </c>
      <c r="G2063" s="3" t="s">
        <v>8</v>
      </c>
      <c r="H2063" s="4" t="n">
        <f aca="false">ROUND(E2063*F2063,2)</f>
        <v>1636</v>
      </c>
    </row>
    <row r="2064" customFormat="false" ht="15" hidden="false" customHeight="false" outlineLevel="0" collapsed="false">
      <c r="A2064" s="3" t="n">
        <v>2063</v>
      </c>
      <c r="B2064" s="3" t="n">
        <v>3</v>
      </c>
      <c r="C2064" s="3" t="s">
        <v>123</v>
      </c>
      <c r="D2064" s="3" t="s">
        <v>562</v>
      </c>
      <c r="E2064" s="3" t="n">
        <v>1806</v>
      </c>
      <c r="F2064" s="4" t="n">
        <v>107.17</v>
      </c>
      <c r="G2064" s="3" t="s">
        <v>8</v>
      </c>
      <c r="H2064" s="4" t="n">
        <f aca="false">ROUND(E2064*F2064,2)</f>
        <v>193549.02</v>
      </c>
    </row>
    <row r="2065" customFormat="false" ht="15" hidden="false" customHeight="false" outlineLevel="0" collapsed="false">
      <c r="A2065" s="3" t="n">
        <v>2064</v>
      </c>
      <c r="B2065" s="3" t="n">
        <v>1</v>
      </c>
      <c r="C2065" s="3" t="s">
        <v>123</v>
      </c>
      <c r="D2065" s="3" t="s">
        <v>562</v>
      </c>
      <c r="E2065" s="3" t="n">
        <v>3448</v>
      </c>
      <c r="F2065" s="4" t="n">
        <v>364.46</v>
      </c>
      <c r="G2065" s="3" t="s">
        <v>8</v>
      </c>
      <c r="H2065" s="4" t="n">
        <f aca="false">ROUND(E2065*F2065,2)</f>
        <v>1256658.08</v>
      </c>
    </row>
    <row r="2066" customFormat="false" ht="15" hidden="false" customHeight="false" outlineLevel="0" collapsed="false">
      <c r="A2066" s="3" t="n">
        <v>2065</v>
      </c>
      <c r="B2066" s="3" t="n">
        <v>14</v>
      </c>
      <c r="C2066" s="3" t="s">
        <v>123</v>
      </c>
      <c r="D2066" s="3" t="s">
        <v>563</v>
      </c>
      <c r="E2066" s="3" t="n">
        <v>2772</v>
      </c>
      <c r="F2066" s="4" t="n">
        <v>90.98</v>
      </c>
      <c r="G2066" s="3" t="s">
        <v>41</v>
      </c>
      <c r="H2066" s="4" t="n">
        <f aca="false">ROUND(E2066*F2066,2)</f>
        <v>252196.56</v>
      </c>
    </row>
    <row r="2067" customFormat="false" ht="15" hidden="false" customHeight="false" outlineLevel="0" collapsed="false">
      <c r="A2067" s="3" t="n">
        <v>2066</v>
      </c>
      <c r="B2067" s="3" t="n">
        <v>11</v>
      </c>
      <c r="C2067" s="3" t="s">
        <v>123</v>
      </c>
      <c r="D2067" s="3" t="s">
        <v>563</v>
      </c>
      <c r="E2067" s="3" t="n">
        <v>3816</v>
      </c>
      <c r="F2067" s="4" t="n">
        <v>119.46</v>
      </c>
      <c r="G2067" s="3" t="s">
        <v>34</v>
      </c>
      <c r="H2067" s="4" t="n">
        <f aca="false">ROUND(E2067*F2067,2)</f>
        <v>455859.36</v>
      </c>
    </row>
    <row r="2068" customFormat="false" ht="15" hidden="false" customHeight="false" outlineLevel="0" collapsed="false">
      <c r="A2068" s="3" t="n">
        <v>2067</v>
      </c>
      <c r="B2068" s="3" t="n">
        <v>3</v>
      </c>
      <c r="C2068" s="3" t="s">
        <v>123</v>
      </c>
      <c r="D2068" s="3" t="s">
        <v>562</v>
      </c>
      <c r="E2068" s="3" t="n">
        <v>4502</v>
      </c>
      <c r="F2068" s="4" t="n">
        <v>107.01</v>
      </c>
      <c r="G2068" s="3" t="s">
        <v>8</v>
      </c>
      <c r="H2068" s="4" t="n">
        <f aca="false">ROUND(E2068*F2068,2)</f>
        <v>481759.02</v>
      </c>
    </row>
    <row r="2069" customFormat="false" ht="15" hidden="false" customHeight="false" outlineLevel="0" collapsed="false">
      <c r="A2069" s="3" t="n">
        <v>2068</v>
      </c>
      <c r="B2069" s="3" t="n">
        <v>13</v>
      </c>
      <c r="C2069" s="3" t="s">
        <v>123</v>
      </c>
      <c r="D2069" s="3" t="s">
        <v>562</v>
      </c>
      <c r="E2069" s="3" t="n">
        <v>3190</v>
      </c>
      <c r="F2069" s="4" t="n">
        <v>43.18</v>
      </c>
      <c r="G2069" s="3" t="s">
        <v>41</v>
      </c>
      <c r="H2069" s="4" t="n">
        <f aca="false">ROUND(E2069*F2069,2)</f>
        <v>137744.2</v>
      </c>
    </row>
    <row r="2070" customFormat="false" ht="15" hidden="false" customHeight="false" outlineLevel="0" collapsed="false">
      <c r="A2070" s="3" t="n">
        <v>2069</v>
      </c>
      <c r="B2070" s="3" t="n">
        <v>2</v>
      </c>
      <c r="C2070" s="3" t="s">
        <v>123</v>
      </c>
      <c r="D2070" s="3" t="s">
        <v>563</v>
      </c>
      <c r="E2070" s="3" t="n">
        <v>1983</v>
      </c>
      <c r="F2070" s="4" t="n">
        <v>65.53</v>
      </c>
      <c r="G2070" s="3" t="s">
        <v>8</v>
      </c>
      <c r="H2070" s="4" t="n">
        <f aca="false">ROUND(E2070*F2070,2)</f>
        <v>129945.99</v>
      </c>
    </row>
    <row r="2071" customFormat="false" ht="15" hidden="false" customHeight="false" outlineLevel="0" collapsed="false">
      <c r="A2071" s="3" t="n">
        <v>2070</v>
      </c>
      <c r="B2071" s="3" t="n">
        <v>7</v>
      </c>
      <c r="C2071" s="3" t="s">
        <v>123</v>
      </c>
      <c r="D2071" s="3" t="s">
        <v>562</v>
      </c>
      <c r="E2071" s="3" t="n">
        <v>1445</v>
      </c>
      <c r="F2071" s="4" t="n">
        <v>410.16</v>
      </c>
      <c r="G2071" s="3" t="s">
        <v>8</v>
      </c>
      <c r="H2071" s="4" t="n">
        <f aca="false">ROUND(E2071*F2071,2)</f>
        <v>592681.2</v>
      </c>
    </row>
    <row r="2072" customFormat="false" ht="15" hidden="false" customHeight="false" outlineLevel="0" collapsed="false">
      <c r="A2072" s="3" t="n">
        <v>2071</v>
      </c>
      <c r="B2072" s="3" t="n">
        <v>1</v>
      </c>
      <c r="C2072" s="3" t="s">
        <v>123</v>
      </c>
      <c r="D2072" s="3" t="s">
        <v>563</v>
      </c>
      <c r="E2072" s="3" t="n">
        <v>2171</v>
      </c>
      <c r="F2072" s="4" t="n">
        <v>364.92</v>
      </c>
      <c r="G2072" s="3" t="s">
        <v>8</v>
      </c>
      <c r="H2072" s="4" t="n">
        <f aca="false">ROUND(E2072*F2072,2)</f>
        <v>792241.32</v>
      </c>
    </row>
    <row r="2073" customFormat="false" ht="15" hidden="false" customHeight="false" outlineLevel="0" collapsed="false">
      <c r="A2073" s="3" t="n">
        <v>2072</v>
      </c>
      <c r="B2073" s="3" t="n">
        <v>11</v>
      </c>
      <c r="C2073" s="3" t="s">
        <v>123</v>
      </c>
      <c r="D2073" s="3" t="s">
        <v>562</v>
      </c>
      <c r="E2073" s="3" t="n">
        <v>2580</v>
      </c>
      <c r="F2073" s="4" t="n">
        <v>119.51</v>
      </c>
      <c r="G2073" s="3" t="s">
        <v>34</v>
      </c>
      <c r="H2073" s="4" t="n">
        <f aca="false">ROUND(E2073*F2073,2)</f>
        <v>308335.8</v>
      </c>
    </row>
    <row r="2074" customFormat="false" ht="15" hidden="false" customHeight="false" outlineLevel="0" collapsed="false">
      <c r="A2074" s="3" t="n">
        <v>2073</v>
      </c>
      <c r="B2074" s="3" t="n">
        <v>9</v>
      </c>
      <c r="C2074" s="3" t="s">
        <v>123</v>
      </c>
      <c r="D2074" s="3" t="s">
        <v>562</v>
      </c>
      <c r="E2074" s="3" t="n">
        <v>2817</v>
      </c>
      <c r="F2074" s="4" t="n">
        <v>226.11</v>
      </c>
      <c r="G2074" s="3" t="s">
        <v>8</v>
      </c>
      <c r="H2074" s="4" t="n">
        <f aca="false">ROUND(E2074*F2074,2)</f>
        <v>636951.87</v>
      </c>
    </row>
    <row r="2075" customFormat="false" ht="15" hidden="false" customHeight="false" outlineLevel="0" collapsed="false">
      <c r="A2075" s="3" t="n">
        <v>2074</v>
      </c>
      <c r="B2075" s="3" t="n">
        <v>6</v>
      </c>
      <c r="C2075" s="3" t="s">
        <v>123</v>
      </c>
      <c r="D2075" s="3" t="s">
        <v>562</v>
      </c>
      <c r="E2075" s="3" t="n">
        <v>2224</v>
      </c>
      <c r="F2075" s="4" t="n">
        <v>257.28</v>
      </c>
      <c r="G2075" s="3" t="s">
        <v>8</v>
      </c>
      <c r="H2075" s="4" t="n">
        <f aca="false">ROUND(E2075*F2075,2)</f>
        <v>572190.72</v>
      </c>
    </row>
    <row r="2076" customFormat="false" ht="15" hidden="false" customHeight="false" outlineLevel="0" collapsed="false">
      <c r="A2076" s="3" t="n">
        <v>2075</v>
      </c>
      <c r="B2076" s="3" t="n">
        <v>11</v>
      </c>
      <c r="C2076" s="3" t="s">
        <v>123</v>
      </c>
      <c r="D2076" s="3" t="s">
        <v>562</v>
      </c>
      <c r="E2076" s="3" t="n">
        <v>3581</v>
      </c>
      <c r="F2076" s="4" t="n">
        <v>119.2</v>
      </c>
      <c r="G2076" s="3" t="s">
        <v>34</v>
      </c>
      <c r="H2076" s="4" t="n">
        <f aca="false">ROUND(E2076*F2076,2)</f>
        <v>426855.2</v>
      </c>
    </row>
    <row r="2077" customFormat="false" ht="15" hidden="false" customHeight="false" outlineLevel="0" collapsed="false">
      <c r="A2077" s="3" t="n">
        <v>2076</v>
      </c>
      <c r="B2077" s="3" t="n">
        <v>7</v>
      </c>
      <c r="C2077" s="3" t="s">
        <v>123</v>
      </c>
      <c r="D2077" s="3" t="s">
        <v>562</v>
      </c>
      <c r="E2077" s="3" t="n">
        <v>2724</v>
      </c>
      <c r="F2077" s="4" t="n">
        <v>410.53</v>
      </c>
      <c r="G2077" s="3" t="s">
        <v>8</v>
      </c>
      <c r="H2077" s="4" t="n">
        <f aca="false">ROUND(E2077*F2077,2)</f>
        <v>1118283.72</v>
      </c>
    </row>
    <row r="2078" customFormat="false" ht="15" hidden="false" customHeight="false" outlineLevel="0" collapsed="false">
      <c r="A2078" s="3" t="n">
        <v>2077</v>
      </c>
      <c r="B2078" s="3" t="n">
        <v>8</v>
      </c>
      <c r="C2078" s="3" t="s">
        <v>123</v>
      </c>
      <c r="D2078" s="3" t="s">
        <v>562</v>
      </c>
      <c r="E2078" s="3" t="n">
        <v>712</v>
      </c>
      <c r="F2078" s="4" t="n">
        <v>65.3</v>
      </c>
      <c r="G2078" s="3" t="s">
        <v>8</v>
      </c>
      <c r="H2078" s="4" t="n">
        <f aca="false">ROUND(E2078*F2078,2)</f>
        <v>46493.6</v>
      </c>
    </row>
    <row r="2079" customFormat="false" ht="15" hidden="false" customHeight="false" outlineLevel="0" collapsed="false">
      <c r="A2079" s="3" t="n">
        <v>2078</v>
      </c>
      <c r="B2079" s="3" t="n">
        <v>9</v>
      </c>
      <c r="C2079" s="3" t="s">
        <v>123</v>
      </c>
      <c r="D2079" s="3" t="s">
        <v>563</v>
      </c>
      <c r="E2079" s="3" t="n">
        <v>1525</v>
      </c>
      <c r="F2079" s="4" t="n">
        <v>225.76</v>
      </c>
      <c r="G2079" s="3" t="s">
        <v>8</v>
      </c>
      <c r="H2079" s="4" t="n">
        <f aca="false">ROUND(E2079*F2079,2)</f>
        <v>344284</v>
      </c>
    </row>
    <row r="2080" customFormat="false" ht="15" hidden="false" customHeight="false" outlineLevel="0" collapsed="false">
      <c r="A2080" s="3" t="n">
        <v>2079</v>
      </c>
      <c r="B2080" s="3" t="n">
        <v>15</v>
      </c>
      <c r="C2080" s="3" t="s">
        <v>123</v>
      </c>
      <c r="D2080" s="3" t="s">
        <v>562</v>
      </c>
      <c r="E2080" s="3" t="n">
        <v>422</v>
      </c>
      <c r="F2080" s="4" t="n">
        <v>276.1</v>
      </c>
      <c r="G2080" s="3" t="s">
        <v>46</v>
      </c>
      <c r="H2080" s="4" t="n">
        <f aca="false">ROUND(E2080*F2080,2)</f>
        <v>116514.2</v>
      </c>
    </row>
    <row r="2081" customFormat="false" ht="15" hidden="false" customHeight="false" outlineLevel="0" collapsed="false">
      <c r="A2081" s="3" t="n">
        <v>2080</v>
      </c>
      <c r="B2081" s="3" t="n">
        <v>6</v>
      </c>
      <c r="C2081" s="3" t="s">
        <v>123</v>
      </c>
      <c r="D2081" s="3" t="s">
        <v>562</v>
      </c>
      <c r="E2081" s="3" t="n">
        <v>2875</v>
      </c>
      <c r="F2081" s="4" t="n">
        <v>258.17</v>
      </c>
      <c r="G2081" s="3" t="s">
        <v>8</v>
      </c>
      <c r="H2081" s="4" t="n">
        <f aca="false">ROUND(E2081*F2081,2)</f>
        <v>742238.75</v>
      </c>
    </row>
    <row r="2082" customFormat="false" ht="15" hidden="false" customHeight="false" outlineLevel="0" collapsed="false">
      <c r="A2082" s="3" t="n">
        <v>2081</v>
      </c>
      <c r="B2082" s="3" t="n">
        <v>15</v>
      </c>
      <c r="C2082" s="3" t="s">
        <v>123</v>
      </c>
      <c r="D2082" s="3" t="s">
        <v>562</v>
      </c>
      <c r="E2082" s="3" t="n">
        <v>3066</v>
      </c>
      <c r="F2082" s="4" t="n">
        <v>275.28</v>
      </c>
      <c r="G2082" s="3" t="s">
        <v>46</v>
      </c>
      <c r="H2082" s="4" t="n">
        <f aca="false">ROUND(E2082*F2082,2)</f>
        <v>844008.48</v>
      </c>
    </row>
    <row r="2083" customFormat="false" ht="15" hidden="false" customHeight="false" outlineLevel="0" collapsed="false">
      <c r="A2083" s="3" t="n">
        <v>2082</v>
      </c>
      <c r="B2083" s="3" t="n">
        <v>9</v>
      </c>
      <c r="C2083" s="3" t="s">
        <v>124</v>
      </c>
      <c r="D2083" s="3" t="s">
        <v>563</v>
      </c>
      <c r="E2083" s="3" t="n">
        <v>4867</v>
      </c>
      <c r="F2083" s="4" t="n">
        <v>224.93</v>
      </c>
      <c r="G2083" s="3" t="s">
        <v>8</v>
      </c>
      <c r="H2083" s="4" t="n">
        <f aca="false">ROUND(E2083*F2083,2)</f>
        <v>1094734.31</v>
      </c>
    </row>
    <row r="2084" customFormat="false" ht="15" hidden="false" customHeight="false" outlineLevel="0" collapsed="false">
      <c r="A2084" s="3" t="n">
        <v>2083</v>
      </c>
      <c r="B2084" s="3" t="n">
        <v>13</v>
      </c>
      <c r="C2084" s="3" t="s">
        <v>124</v>
      </c>
      <c r="D2084" s="3" t="s">
        <v>563</v>
      </c>
      <c r="E2084" s="3" t="n">
        <v>1381</v>
      </c>
      <c r="F2084" s="4" t="n">
        <v>42.45</v>
      </c>
      <c r="G2084" s="3" t="s">
        <v>41</v>
      </c>
      <c r="H2084" s="4" t="n">
        <f aca="false">ROUND(E2084*F2084,2)</f>
        <v>58623.45</v>
      </c>
    </row>
    <row r="2085" customFormat="false" ht="15" hidden="false" customHeight="false" outlineLevel="0" collapsed="false">
      <c r="A2085" s="3" t="n">
        <v>2084</v>
      </c>
      <c r="B2085" s="3" t="n">
        <v>5</v>
      </c>
      <c r="C2085" s="3" t="s">
        <v>124</v>
      </c>
      <c r="D2085" s="3" t="s">
        <v>562</v>
      </c>
      <c r="E2085" s="3" t="n">
        <v>2610</v>
      </c>
      <c r="F2085" s="4" t="n">
        <v>377</v>
      </c>
      <c r="G2085" s="3" t="s">
        <v>8</v>
      </c>
      <c r="H2085" s="4" t="n">
        <f aca="false">ROUND(E2085*F2085,2)</f>
        <v>983970</v>
      </c>
    </row>
    <row r="2086" customFormat="false" ht="15" hidden="false" customHeight="false" outlineLevel="0" collapsed="false">
      <c r="A2086" s="3" t="n">
        <v>2085</v>
      </c>
      <c r="B2086" s="3" t="n">
        <v>2</v>
      </c>
      <c r="C2086" s="3" t="s">
        <v>124</v>
      </c>
      <c r="D2086" s="3" t="s">
        <v>563</v>
      </c>
      <c r="E2086" s="3" t="n">
        <v>1634</v>
      </c>
      <c r="F2086" s="4" t="n">
        <v>64.47</v>
      </c>
      <c r="G2086" s="3" t="s">
        <v>8</v>
      </c>
      <c r="H2086" s="4" t="n">
        <f aca="false">ROUND(E2086*F2086,2)</f>
        <v>105343.98</v>
      </c>
    </row>
    <row r="2087" customFormat="false" ht="15" hidden="false" customHeight="false" outlineLevel="0" collapsed="false">
      <c r="A2087" s="3" t="n">
        <v>2086</v>
      </c>
      <c r="B2087" s="3" t="n">
        <v>5</v>
      </c>
      <c r="C2087" s="3" t="s">
        <v>124</v>
      </c>
      <c r="D2087" s="3" t="s">
        <v>562</v>
      </c>
      <c r="E2087" s="3" t="n">
        <v>2176</v>
      </c>
      <c r="F2087" s="4" t="n">
        <v>378.44</v>
      </c>
      <c r="G2087" s="3" t="s">
        <v>8</v>
      </c>
      <c r="H2087" s="4" t="n">
        <f aca="false">ROUND(E2087*F2087,2)</f>
        <v>823485.44</v>
      </c>
    </row>
    <row r="2088" customFormat="false" ht="15" hidden="false" customHeight="false" outlineLevel="0" collapsed="false">
      <c r="A2088" s="3" t="n">
        <v>2087</v>
      </c>
      <c r="B2088" s="3" t="n">
        <v>8</v>
      </c>
      <c r="C2088" s="3" t="s">
        <v>124</v>
      </c>
      <c r="D2088" s="3" t="s">
        <v>562</v>
      </c>
      <c r="E2088" s="3" t="n">
        <v>4650</v>
      </c>
      <c r="F2088" s="4" t="n">
        <v>66.56</v>
      </c>
      <c r="G2088" s="3" t="s">
        <v>8</v>
      </c>
      <c r="H2088" s="4" t="n">
        <f aca="false">ROUND(E2088*F2088,2)</f>
        <v>309504</v>
      </c>
    </row>
    <row r="2089" customFormat="false" ht="15" hidden="false" customHeight="false" outlineLevel="0" collapsed="false">
      <c r="A2089" s="3" t="n">
        <v>2088</v>
      </c>
      <c r="B2089" s="3" t="n">
        <v>11</v>
      </c>
      <c r="C2089" s="3" t="s">
        <v>124</v>
      </c>
      <c r="D2089" s="3" t="s">
        <v>562</v>
      </c>
      <c r="E2089" s="3" t="n">
        <v>194</v>
      </c>
      <c r="F2089" s="4" t="n">
        <v>120.79</v>
      </c>
      <c r="G2089" s="3" t="s">
        <v>34</v>
      </c>
      <c r="H2089" s="4" t="n">
        <f aca="false">ROUND(E2089*F2089,2)</f>
        <v>23433.26</v>
      </c>
    </row>
    <row r="2090" customFormat="false" ht="15" hidden="false" customHeight="false" outlineLevel="0" collapsed="false">
      <c r="A2090" s="3" t="n">
        <v>2089</v>
      </c>
      <c r="B2090" s="3" t="n">
        <v>10</v>
      </c>
      <c r="C2090" s="3" t="s">
        <v>124</v>
      </c>
      <c r="D2090" s="3" t="s">
        <v>562</v>
      </c>
      <c r="E2090" s="3" t="n">
        <v>3769</v>
      </c>
      <c r="F2090" s="4" t="n">
        <v>52.88</v>
      </c>
      <c r="G2090" s="3" t="s">
        <v>8</v>
      </c>
      <c r="H2090" s="4" t="n">
        <f aca="false">ROUND(E2090*F2090,2)</f>
        <v>199304.72</v>
      </c>
    </row>
    <row r="2091" customFormat="false" ht="15" hidden="false" customHeight="false" outlineLevel="0" collapsed="false">
      <c r="A2091" s="3" t="n">
        <v>2090</v>
      </c>
      <c r="B2091" s="3" t="n">
        <v>7</v>
      </c>
      <c r="C2091" s="3" t="s">
        <v>124</v>
      </c>
      <c r="D2091" s="3" t="s">
        <v>563</v>
      </c>
      <c r="E2091" s="3" t="n">
        <v>881</v>
      </c>
      <c r="F2091" s="4" t="n">
        <v>405.24</v>
      </c>
      <c r="G2091" s="3" t="s">
        <v>8</v>
      </c>
      <c r="H2091" s="4" t="n">
        <f aca="false">ROUND(E2091*F2091,2)</f>
        <v>357016.44</v>
      </c>
    </row>
    <row r="2092" customFormat="false" ht="15" hidden="false" customHeight="false" outlineLevel="0" collapsed="false">
      <c r="A2092" s="3" t="n">
        <v>2091</v>
      </c>
      <c r="B2092" s="3" t="n">
        <v>4</v>
      </c>
      <c r="C2092" s="3" t="s">
        <v>124</v>
      </c>
      <c r="D2092" s="3" t="s">
        <v>563</v>
      </c>
      <c r="E2092" s="3" t="n">
        <v>1202</v>
      </c>
      <c r="F2092" s="4" t="n">
        <v>98.07</v>
      </c>
      <c r="G2092" s="3" t="s">
        <v>8</v>
      </c>
      <c r="H2092" s="4" t="n">
        <f aca="false">ROUND(E2092*F2092,2)</f>
        <v>117880.14</v>
      </c>
    </row>
    <row r="2093" customFormat="false" ht="15" hidden="false" customHeight="false" outlineLevel="0" collapsed="false">
      <c r="A2093" s="3" t="n">
        <v>2092</v>
      </c>
      <c r="B2093" s="3" t="n">
        <v>11</v>
      </c>
      <c r="C2093" s="3" t="s">
        <v>124</v>
      </c>
      <c r="D2093" s="3" t="s">
        <v>563</v>
      </c>
      <c r="E2093" s="3" t="n">
        <v>4029</v>
      </c>
      <c r="F2093" s="4" t="n">
        <v>120.52</v>
      </c>
      <c r="G2093" s="3" t="s">
        <v>34</v>
      </c>
      <c r="H2093" s="4" t="n">
        <f aca="false">ROUND(E2093*F2093,2)</f>
        <v>485575.08</v>
      </c>
    </row>
    <row r="2094" customFormat="false" ht="15" hidden="false" customHeight="false" outlineLevel="0" collapsed="false">
      <c r="A2094" s="3" t="n">
        <v>2093</v>
      </c>
      <c r="B2094" s="3" t="n">
        <v>2</v>
      </c>
      <c r="C2094" s="3" t="s">
        <v>124</v>
      </c>
      <c r="D2094" s="3" t="s">
        <v>562</v>
      </c>
      <c r="E2094" s="3" t="n">
        <v>884</v>
      </c>
      <c r="F2094" s="4" t="n">
        <v>64.53</v>
      </c>
      <c r="G2094" s="3" t="s">
        <v>8</v>
      </c>
      <c r="H2094" s="4" t="n">
        <f aca="false">ROUND(E2094*F2094,2)</f>
        <v>57044.52</v>
      </c>
    </row>
    <row r="2095" customFormat="false" ht="15" hidden="false" customHeight="false" outlineLevel="0" collapsed="false">
      <c r="A2095" s="3" t="n">
        <v>2094</v>
      </c>
      <c r="B2095" s="3" t="n">
        <v>13</v>
      </c>
      <c r="C2095" s="3" t="s">
        <v>124</v>
      </c>
      <c r="D2095" s="3" t="s">
        <v>563</v>
      </c>
      <c r="E2095" s="3" t="n">
        <v>1133</v>
      </c>
      <c r="F2095" s="4" t="n">
        <v>42.48</v>
      </c>
      <c r="G2095" s="3" t="s">
        <v>41</v>
      </c>
      <c r="H2095" s="4" t="n">
        <f aca="false">ROUND(E2095*F2095,2)</f>
        <v>48129.84</v>
      </c>
    </row>
    <row r="2096" customFormat="false" ht="15" hidden="false" customHeight="false" outlineLevel="0" collapsed="false">
      <c r="A2096" s="3" t="n">
        <v>2095</v>
      </c>
      <c r="B2096" s="3" t="n">
        <v>4</v>
      </c>
      <c r="C2096" s="3" t="s">
        <v>124</v>
      </c>
      <c r="D2096" s="3" t="s">
        <v>562</v>
      </c>
      <c r="E2096" s="3" t="n">
        <v>1801</v>
      </c>
      <c r="F2096" s="4" t="n">
        <v>98.09</v>
      </c>
      <c r="G2096" s="3" t="s">
        <v>8</v>
      </c>
      <c r="H2096" s="4" t="n">
        <f aca="false">ROUND(E2096*F2096,2)</f>
        <v>176660.09</v>
      </c>
    </row>
    <row r="2097" customFormat="false" ht="15" hidden="false" customHeight="false" outlineLevel="0" collapsed="false">
      <c r="A2097" s="3" t="n">
        <v>2096</v>
      </c>
      <c r="B2097" s="3" t="n">
        <v>3</v>
      </c>
      <c r="C2097" s="3" t="s">
        <v>124</v>
      </c>
      <c r="D2097" s="3" t="s">
        <v>563</v>
      </c>
      <c r="E2097" s="3" t="n">
        <v>545</v>
      </c>
      <c r="F2097" s="4" t="n">
        <v>107.81</v>
      </c>
      <c r="G2097" s="3" t="s">
        <v>8</v>
      </c>
      <c r="H2097" s="4" t="n">
        <f aca="false">ROUND(E2097*F2097,2)</f>
        <v>58756.45</v>
      </c>
    </row>
    <row r="2098" customFormat="false" ht="15" hidden="false" customHeight="false" outlineLevel="0" collapsed="false">
      <c r="A2098" s="3" t="n">
        <v>2097</v>
      </c>
      <c r="B2098" s="3" t="n">
        <v>1</v>
      </c>
      <c r="C2098" s="3" t="s">
        <v>124</v>
      </c>
      <c r="D2098" s="3" t="s">
        <v>562</v>
      </c>
      <c r="E2098" s="3" t="n">
        <v>936</v>
      </c>
      <c r="F2098" s="4" t="n">
        <v>362.91</v>
      </c>
      <c r="G2098" s="3" t="s">
        <v>8</v>
      </c>
      <c r="H2098" s="4" t="n">
        <f aca="false">ROUND(E2098*F2098,2)</f>
        <v>339683.76</v>
      </c>
    </row>
    <row r="2099" customFormat="false" ht="15" hidden="false" customHeight="false" outlineLevel="0" collapsed="false">
      <c r="A2099" s="3" t="n">
        <v>2098</v>
      </c>
      <c r="B2099" s="3" t="n">
        <v>5</v>
      </c>
      <c r="C2099" s="3" t="s">
        <v>124</v>
      </c>
      <c r="D2099" s="3" t="s">
        <v>563</v>
      </c>
      <c r="E2099" s="3" t="n">
        <v>2486</v>
      </c>
      <c r="F2099" s="4" t="n">
        <v>378.56</v>
      </c>
      <c r="G2099" s="3" t="s">
        <v>8</v>
      </c>
      <c r="H2099" s="4" t="n">
        <f aca="false">ROUND(E2099*F2099,2)</f>
        <v>941100.16</v>
      </c>
    </row>
    <row r="2100" customFormat="false" ht="15" hidden="false" customHeight="false" outlineLevel="0" collapsed="false">
      <c r="A2100" s="3" t="n">
        <v>2099</v>
      </c>
      <c r="B2100" s="3" t="n">
        <v>3</v>
      </c>
      <c r="C2100" s="3" t="s">
        <v>124</v>
      </c>
      <c r="D2100" s="3" t="s">
        <v>562</v>
      </c>
      <c r="E2100" s="3" t="n">
        <v>2320</v>
      </c>
      <c r="F2100" s="4" t="n">
        <v>107.83</v>
      </c>
      <c r="G2100" s="3" t="s">
        <v>8</v>
      </c>
      <c r="H2100" s="4" t="n">
        <f aca="false">ROUND(E2100*F2100,2)</f>
        <v>250165.6</v>
      </c>
    </row>
    <row r="2101" customFormat="false" ht="15" hidden="false" customHeight="false" outlineLevel="0" collapsed="false">
      <c r="A2101" s="3" t="n">
        <v>2100</v>
      </c>
      <c r="B2101" s="3" t="n">
        <v>11</v>
      </c>
      <c r="C2101" s="3" t="s">
        <v>124</v>
      </c>
      <c r="D2101" s="3" t="s">
        <v>563</v>
      </c>
      <c r="E2101" s="3" t="n">
        <v>4123</v>
      </c>
      <c r="F2101" s="4" t="n">
        <v>120.64</v>
      </c>
      <c r="G2101" s="3" t="s">
        <v>34</v>
      </c>
      <c r="H2101" s="4" t="n">
        <f aca="false">ROUND(E2101*F2101,2)</f>
        <v>497398.72</v>
      </c>
    </row>
    <row r="2102" customFormat="false" ht="15" hidden="false" customHeight="false" outlineLevel="0" collapsed="false">
      <c r="A2102" s="3" t="n">
        <v>2101</v>
      </c>
      <c r="B2102" s="3" t="n">
        <v>11</v>
      </c>
      <c r="C2102" s="3" t="s">
        <v>124</v>
      </c>
      <c r="D2102" s="3" t="s">
        <v>562</v>
      </c>
      <c r="E2102" s="3" t="n">
        <v>3051</v>
      </c>
      <c r="F2102" s="4" t="n">
        <v>120.39</v>
      </c>
      <c r="G2102" s="3" t="s">
        <v>34</v>
      </c>
      <c r="H2102" s="4" t="n">
        <f aca="false">ROUND(E2102*F2102,2)</f>
        <v>367309.89</v>
      </c>
    </row>
    <row r="2103" customFormat="false" ht="15" hidden="false" customHeight="false" outlineLevel="0" collapsed="false">
      <c r="A2103" s="3" t="n">
        <v>2102</v>
      </c>
      <c r="B2103" s="3" t="n">
        <v>15</v>
      </c>
      <c r="C2103" s="3" t="s">
        <v>124</v>
      </c>
      <c r="D2103" s="3" t="s">
        <v>562</v>
      </c>
      <c r="E2103" s="3" t="n">
        <v>1100</v>
      </c>
      <c r="F2103" s="4" t="n">
        <v>276.07</v>
      </c>
      <c r="G2103" s="3" t="s">
        <v>46</v>
      </c>
      <c r="H2103" s="4" t="n">
        <f aca="false">ROUND(E2103*F2103,2)</f>
        <v>303677</v>
      </c>
    </row>
    <row r="2104" customFormat="false" ht="15" hidden="false" customHeight="false" outlineLevel="0" collapsed="false">
      <c r="A2104" s="3" t="n">
        <v>2103</v>
      </c>
      <c r="B2104" s="3" t="n">
        <v>8</v>
      </c>
      <c r="C2104" s="3" t="s">
        <v>124</v>
      </c>
      <c r="D2104" s="3" t="s">
        <v>562</v>
      </c>
      <c r="E2104" s="3" t="n">
        <v>1049</v>
      </c>
      <c r="F2104" s="4" t="n">
        <v>66.52</v>
      </c>
      <c r="G2104" s="3" t="s">
        <v>8</v>
      </c>
      <c r="H2104" s="4" t="n">
        <f aca="false">ROUND(E2104*F2104,2)</f>
        <v>69779.48</v>
      </c>
    </row>
    <row r="2105" customFormat="false" ht="15" hidden="false" customHeight="false" outlineLevel="0" collapsed="false">
      <c r="A2105" s="3" t="n">
        <v>2104</v>
      </c>
      <c r="B2105" s="3" t="n">
        <v>10</v>
      </c>
      <c r="C2105" s="3" t="s">
        <v>125</v>
      </c>
      <c r="D2105" s="3" t="s">
        <v>563</v>
      </c>
      <c r="E2105" s="3" t="n">
        <v>3282</v>
      </c>
      <c r="F2105" s="4" t="n">
        <v>52.9</v>
      </c>
      <c r="G2105" s="3" t="s">
        <v>8</v>
      </c>
      <c r="H2105" s="4" t="n">
        <f aca="false">ROUND(E2105*F2105,2)</f>
        <v>173617.8</v>
      </c>
    </row>
    <row r="2106" customFormat="false" ht="15" hidden="false" customHeight="false" outlineLevel="0" collapsed="false">
      <c r="A2106" s="3" t="n">
        <v>2105</v>
      </c>
      <c r="B2106" s="3" t="n">
        <v>11</v>
      </c>
      <c r="C2106" s="3" t="s">
        <v>125</v>
      </c>
      <c r="D2106" s="3" t="s">
        <v>563</v>
      </c>
      <c r="E2106" s="3" t="n">
        <v>4791</v>
      </c>
      <c r="F2106" s="4" t="n">
        <v>117.41</v>
      </c>
      <c r="G2106" s="3" t="s">
        <v>34</v>
      </c>
      <c r="H2106" s="4" t="n">
        <f aca="false">ROUND(E2106*F2106,2)</f>
        <v>562511.31</v>
      </c>
    </row>
    <row r="2107" customFormat="false" ht="15" hidden="false" customHeight="false" outlineLevel="0" collapsed="false">
      <c r="A2107" s="3" t="n">
        <v>2106</v>
      </c>
      <c r="B2107" s="3" t="n">
        <v>9</v>
      </c>
      <c r="C2107" s="3" t="s">
        <v>125</v>
      </c>
      <c r="D2107" s="3" t="s">
        <v>563</v>
      </c>
      <c r="E2107" s="3" t="n">
        <v>1515</v>
      </c>
      <c r="F2107" s="4" t="n">
        <v>225.57</v>
      </c>
      <c r="G2107" s="3" t="s">
        <v>8</v>
      </c>
      <c r="H2107" s="4" t="n">
        <f aca="false">ROUND(E2107*F2107,2)</f>
        <v>341738.55</v>
      </c>
    </row>
    <row r="2108" customFormat="false" ht="15" hidden="false" customHeight="false" outlineLevel="0" collapsed="false">
      <c r="A2108" s="3" t="n">
        <v>2107</v>
      </c>
      <c r="B2108" s="3" t="n">
        <v>11</v>
      </c>
      <c r="C2108" s="3" t="s">
        <v>125</v>
      </c>
      <c r="D2108" s="3" t="s">
        <v>563</v>
      </c>
      <c r="E2108" s="3" t="n">
        <v>2514</v>
      </c>
      <c r="F2108" s="4" t="n">
        <v>116.94</v>
      </c>
      <c r="G2108" s="3" t="s">
        <v>34</v>
      </c>
      <c r="H2108" s="4" t="n">
        <f aca="false">ROUND(E2108*F2108,2)</f>
        <v>293987.16</v>
      </c>
    </row>
    <row r="2109" customFormat="false" ht="15" hidden="false" customHeight="false" outlineLevel="0" collapsed="false">
      <c r="A2109" s="3" t="n">
        <v>2108</v>
      </c>
      <c r="B2109" s="3" t="n">
        <v>4</v>
      </c>
      <c r="C2109" s="3" t="s">
        <v>125</v>
      </c>
      <c r="D2109" s="3" t="s">
        <v>563</v>
      </c>
      <c r="E2109" s="3" t="n">
        <v>136</v>
      </c>
      <c r="F2109" s="4" t="n">
        <v>99.59</v>
      </c>
      <c r="G2109" s="3" t="s">
        <v>8</v>
      </c>
      <c r="H2109" s="4" t="n">
        <f aca="false">ROUND(E2109*F2109,2)</f>
        <v>13544.24</v>
      </c>
    </row>
    <row r="2110" customFormat="false" ht="15" hidden="false" customHeight="false" outlineLevel="0" collapsed="false">
      <c r="A2110" s="3" t="n">
        <v>2109</v>
      </c>
      <c r="B2110" s="3" t="n">
        <v>12</v>
      </c>
      <c r="C2110" s="3" t="s">
        <v>125</v>
      </c>
      <c r="D2110" s="3" t="s">
        <v>563</v>
      </c>
      <c r="E2110" s="3" t="n">
        <v>2385</v>
      </c>
      <c r="F2110" s="4" t="n">
        <v>218.59</v>
      </c>
      <c r="G2110" s="3" t="s">
        <v>38</v>
      </c>
      <c r="H2110" s="4" t="n">
        <f aca="false">ROUND(E2110*F2110,2)</f>
        <v>521337.15</v>
      </c>
    </row>
    <row r="2111" customFormat="false" ht="15" hidden="false" customHeight="false" outlineLevel="0" collapsed="false">
      <c r="A2111" s="3" t="n">
        <v>2110</v>
      </c>
      <c r="B2111" s="3" t="n">
        <v>7</v>
      </c>
      <c r="C2111" s="3" t="s">
        <v>125</v>
      </c>
      <c r="D2111" s="3" t="s">
        <v>563</v>
      </c>
      <c r="E2111" s="3" t="n">
        <v>1385</v>
      </c>
      <c r="F2111" s="4" t="n">
        <v>405.84</v>
      </c>
      <c r="G2111" s="3" t="s">
        <v>8</v>
      </c>
      <c r="H2111" s="4" t="n">
        <f aca="false">ROUND(E2111*F2111,2)</f>
        <v>562088.4</v>
      </c>
    </row>
    <row r="2112" customFormat="false" ht="15" hidden="false" customHeight="false" outlineLevel="0" collapsed="false">
      <c r="A2112" s="3" t="n">
        <v>2111</v>
      </c>
      <c r="B2112" s="3" t="n">
        <v>12</v>
      </c>
      <c r="C2112" s="3" t="s">
        <v>125</v>
      </c>
      <c r="D2112" s="3" t="s">
        <v>563</v>
      </c>
      <c r="E2112" s="3" t="n">
        <v>1566</v>
      </c>
      <c r="F2112" s="4" t="n">
        <v>218.07</v>
      </c>
      <c r="G2112" s="3" t="s">
        <v>38</v>
      </c>
      <c r="H2112" s="4" t="n">
        <f aca="false">ROUND(E2112*F2112,2)</f>
        <v>341497.62</v>
      </c>
    </row>
    <row r="2113" customFormat="false" ht="15" hidden="false" customHeight="false" outlineLevel="0" collapsed="false">
      <c r="A2113" s="3" t="n">
        <v>2112</v>
      </c>
      <c r="B2113" s="3" t="n">
        <v>7</v>
      </c>
      <c r="C2113" s="3" t="s">
        <v>125</v>
      </c>
      <c r="D2113" s="3" t="s">
        <v>562</v>
      </c>
      <c r="E2113" s="3" t="n">
        <v>338</v>
      </c>
      <c r="F2113" s="4" t="n">
        <v>405.21</v>
      </c>
      <c r="G2113" s="3" t="s">
        <v>8</v>
      </c>
      <c r="H2113" s="4" t="n">
        <f aca="false">ROUND(E2113*F2113,2)</f>
        <v>136960.98</v>
      </c>
    </row>
    <row r="2114" customFormat="false" ht="15" hidden="false" customHeight="false" outlineLevel="0" collapsed="false">
      <c r="A2114" s="3" t="n">
        <v>2113</v>
      </c>
      <c r="B2114" s="3" t="n">
        <v>15</v>
      </c>
      <c r="C2114" s="3" t="s">
        <v>125</v>
      </c>
      <c r="D2114" s="3" t="s">
        <v>562</v>
      </c>
      <c r="E2114" s="3" t="n">
        <v>2325</v>
      </c>
      <c r="F2114" s="4" t="n">
        <v>274.55</v>
      </c>
      <c r="G2114" s="3" t="s">
        <v>46</v>
      </c>
      <c r="H2114" s="4" t="n">
        <f aca="false">ROUND(E2114*F2114,2)</f>
        <v>638328.75</v>
      </c>
    </row>
    <row r="2115" customFormat="false" ht="15" hidden="false" customHeight="false" outlineLevel="0" collapsed="false">
      <c r="A2115" s="3" t="n">
        <v>2114</v>
      </c>
      <c r="B2115" s="3" t="n">
        <v>1</v>
      </c>
      <c r="C2115" s="3" t="s">
        <v>125</v>
      </c>
      <c r="D2115" s="3" t="s">
        <v>563</v>
      </c>
      <c r="E2115" s="3" t="n">
        <v>1517</v>
      </c>
      <c r="F2115" s="4" t="n">
        <v>367.81</v>
      </c>
      <c r="G2115" s="3" t="s">
        <v>8</v>
      </c>
      <c r="H2115" s="4" t="n">
        <f aca="false">ROUND(E2115*F2115,2)</f>
        <v>557967.77</v>
      </c>
    </row>
    <row r="2116" customFormat="false" ht="15" hidden="false" customHeight="false" outlineLevel="0" collapsed="false">
      <c r="A2116" s="3" t="n">
        <v>2115</v>
      </c>
      <c r="B2116" s="3" t="n">
        <v>2</v>
      </c>
      <c r="C2116" s="3" t="s">
        <v>125</v>
      </c>
      <c r="D2116" s="3" t="s">
        <v>562</v>
      </c>
      <c r="E2116" s="3" t="n">
        <v>1189</v>
      </c>
      <c r="F2116" s="4" t="n">
        <v>66.33</v>
      </c>
      <c r="G2116" s="3" t="s">
        <v>8</v>
      </c>
      <c r="H2116" s="4" t="n">
        <f aca="false">ROUND(E2116*F2116,2)</f>
        <v>78866.37</v>
      </c>
    </row>
    <row r="2117" customFormat="false" ht="15" hidden="false" customHeight="false" outlineLevel="0" collapsed="false">
      <c r="A2117" s="3" t="n">
        <v>2116</v>
      </c>
      <c r="B2117" s="3" t="n">
        <v>13</v>
      </c>
      <c r="C2117" s="3" t="s">
        <v>125</v>
      </c>
      <c r="D2117" s="3" t="s">
        <v>563</v>
      </c>
      <c r="E2117" s="3" t="n">
        <v>77</v>
      </c>
      <c r="F2117" s="4" t="n">
        <v>41.11</v>
      </c>
      <c r="G2117" s="3" t="s">
        <v>41</v>
      </c>
      <c r="H2117" s="4" t="n">
        <f aca="false">ROUND(E2117*F2117,2)</f>
        <v>3165.47</v>
      </c>
    </row>
    <row r="2118" customFormat="false" ht="15" hidden="false" customHeight="false" outlineLevel="0" collapsed="false">
      <c r="A2118" s="3" t="n">
        <v>2117</v>
      </c>
      <c r="B2118" s="3" t="n">
        <v>3</v>
      </c>
      <c r="C2118" s="3" t="s">
        <v>125</v>
      </c>
      <c r="D2118" s="3" t="s">
        <v>562</v>
      </c>
      <c r="E2118" s="3" t="n">
        <v>3035</v>
      </c>
      <c r="F2118" s="4" t="n">
        <v>107.35</v>
      </c>
      <c r="G2118" s="3" t="s">
        <v>8</v>
      </c>
      <c r="H2118" s="4" t="n">
        <f aca="false">ROUND(E2118*F2118,2)</f>
        <v>325807.25</v>
      </c>
    </row>
    <row r="2119" customFormat="false" ht="15" hidden="false" customHeight="false" outlineLevel="0" collapsed="false">
      <c r="A2119" s="3" t="n">
        <v>2118</v>
      </c>
      <c r="B2119" s="3" t="n">
        <v>12</v>
      </c>
      <c r="C2119" s="3" t="s">
        <v>125</v>
      </c>
      <c r="D2119" s="3" t="s">
        <v>562</v>
      </c>
      <c r="E2119" s="3" t="n">
        <v>1938</v>
      </c>
      <c r="F2119" s="4" t="n">
        <v>218.64</v>
      </c>
      <c r="G2119" s="3" t="s">
        <v>38</v>
      </c>
      <c r="H2119" s="4" t="n">
        <f aca="false">ROUND(E2119*F2119,2)</f>
        <v>423724.32</v>
      </c>
    </row>
    <row r="2120" customFormat="false" ht="15" hidden="false" customHeight="false" outlineLevel="0" collapsed="false">
      <c r="A2120" s="3" t="n">
        <v>2119</v>
      </c>
      <c r="B2120" s="3" t="n">
        <v>15</v>
      </c>
      <c r="C2120" s="3" t="s">
        <v>125</v>
      </c>
      <c r="D2120" s="3" t="s">
        <v>562</v>
      </c>
      <c r="E2120" s="3" t="n">
        <v>1732</v>
      </c>
      <c r="F2120" s="4" t="n">
        <v>274.98</v>
      </c>
      <c r="G2120" s="3" t="s">
        <v>46</v>
      </c>
      <c r="H2120" s="4" t="n">
        <f aca="false">ROUND(E2120*F2120,2)</f>
        <v>476265.36</v>
      </c>
    </row>
    <row r="2121" customFormat="false" ht="15" hidden="false" customHeight="false" outlineLevel="0" collapsed="false">
      <c r="A2121" s="3" t="n">
        <v>2120</v>
      </c>
      <c r="B2121" s="3" t="n">
        <v>2</v>
      </c>
      <c r="C2121" s="3" t="s">
        <v>125</v>
      </c>
      <c r="D2121" s="3" t="s">
        <v>563</v>
      </c>
      <c r="E2121" s="3" t="n">
        <v>1912</v>
      </c>
      <c r="F2121" s="4" t="n">
        <v>66.07</v>
      </c>
      <c r="G2121" s="3" t="s">
        <v>8</v>
      </c>
      <c r="H2121" s="4" t="n">
        <f aca="false">ROUND(E2121*F2121,2)</f>
        <v>126325.84</v>
      </c>
    </row>
    <row r="2122" customFormat="false" ht="15" hidden="false" customHeight="false" outlineLevel="0" collapsed="false">
      <c r="A2122" s="3" t="n">
        <v>2121</v>
      </c>
      <c r="B2122" s="3" t="n">
        <v>7</v>
      </c>
      <c r="C2122" s="3" t="s">
        <v>125</v>
      </c>
      <c r="D2122" s="3" t="s">
        <v>562</v>
      </c>
      <c r="E2122" s="3" t="n">
        <v>3543</v>
      </c>
      <c r="F2122" s="4" t="n">
        <v>406.53</v>
      </c>
      <c r="G2122" s="3" t="s">
        <v>8</v>
      </c>
      <c r="H2122" s="4" t="n">
        <f aca="false">ROUND(E2122*F2122,2)</f>
        <v>1440335.79</v>
      </c>
    </row>
    <row r="2123" customFormat="false" ht="15" hidden="false" customHeight="false" outlineLevel="0" collapsed="false">
      <c r="A2123" s="3" t="n">
        <v>2122</v>
      </c>
      <c r="B2123" s="3" t="n">
        <v>12</v>
      </c>
      <c r="C2123" s="3" t="s">
        <v>125</v>
      </c>
      <c r="D2123" s="3" t="s">
        <v>563</v>
      </c>
      <c r="E2123" s="3" t="n">
        <v>2528</v>
      </c>
      <c r="F2123" s="4" t="n">
        <v>218.67</v>
      </c>
      <c r="G2123" s="3" t="s">
        <v>38</v>
      </c>
      <c r="H2123" s="4" t="n">
        <f aca="false">ROUND(E2123*F2123,2)</f>
        <v>552797.76</v>
      </c>
    </row>
    <row r="2124" customFormat="false" ht="15" hidden="false" customHeight="false" outlineLevel="0" collapsed="false">
      <c r="A2124" s="3" t="n">
        <v>2123</v>
      </c>
      <c r="B2124" s="3" t="n">
        <v>15</v>
      </c>
      <c r="C2124" s="3" t="s">
        <v>125</v>
      </c>
      <c r="D2124" s="3" t="s">
        <v>563</v>
      </c>
      <c r="E2124" s="3" t="n">
        <v>4779</v>
      </c>
      <c r="F2124" s="4" t="n">
        <v>274.53</v>
      </c>
      <c r="G2124" s="3" t="s">
        <v>46</v>
      </c>
      <c r="H2124" s="4" t="n">
        <f aca="false">ROUND(E2124*F2124,2)</f>
        <v>1311978.87</v>
      </c>
    </row>
    <row r="2125" customFormat="false" ht="15" hidden="false" customHeight="false" outlineLevel="0" collapsed="false">
      <c r="A2125" s="3" t="n">
        <v>2124</v>
      </c>
      <c r="B2125" s="3" t="n">
        <v>8</v>
      </c>
      <c r="C2125" s="3" t="s">
        <v>125</v>
      </c>
      <c r="D2125" s="3" t="s">
        <v>562</v>
      </c>
      <c r="E2125" s="3" t="n">
        <v>927</v>
      </c>
      <c r="F2125" s="4" t="n">
        <v>65.64</v>
      </c>
      <c r="G2125" s="3" t="s">
        <v>8</v>
      </c>
      <c r="H2125" s="4" t="n">
        <f aca="false">ROUND(E2125*F2125,2)</f>
        <v>60848.28</v>
      </c>
    </row>
    <row r="2126" customFormat="false" ht="15" hidden="false" customHeight="false" outlineLevel="0" collapsed="false">
      <c r="A2126" s="3" t="n">
        <v>2125</v>
      </c>
      <c r="B2126" s="3" t="n">
        <v>9</v>
      </c>
      <c r="C2126" s="3" t="s">
        <v>125</v>
      </c>
      <c r="D2126" s="3" t="s">
        <v>563</v>
      </c>
      <c r="E2126" s="3" t="n">
        <v>566</v>
      </c>
      <c r="F2126" s="4" t="n">
        <v>226.17</v>
      </c>
      <c r="G2126" s="3" t="s">
        <v>8</v>
      </c>
      <c r="H2126" s="4" t="n">
        <f aca="false">ROUND(E2126*F2126,2)</f>
        <v>128012.22</v>
      </c>
    </row>
    <row r="2127" customFormat="false" ht="15" hidden="false" customHeight="false" outlineLevel="0" collapsed="false">
      <c r="A2127" s="3" t="n">
        <v>2126</v>
      </c>
      <c r="B2127" s="3" t="n">
        <v>2</v>
      </c>
      <c r="C2127" s="3" t="s">
        <v>125</v>
      </c>
      <c r="D2127" s="3" t="s">
        <v>563</v>
      </c>
      <c r="E2127" s="3" t="n">
        <v>4057</v>
      </c>
      <c r="F2127" s="4" t="n">
        <v>66.2</v>
      </c>
      <c r="G2127" s="3" t="s">
        <v>8</v>
      </c>
      <c r="H2127" s="4" t="n">
        <f aca="false">ROUND(E2127*F2127,2)</f>
        <v>268573.4</v>
      </c>
    </row>
    <row r="2128" customFormat="false" ht="15" hidden="false" customHeight="false" outlineLevel="0" collapsed="false">
      <c r="A2128" s="3" t="n">
        <v>2127</v>
      </c>
      <c r="B2128" s="3" t="n">
        <v>8</v>
      </c>
      <c r="C2128" s="3" t="s">
        <v>125</v>
      </c>
      <c r="D2128" s="3" t="s">
        <v>562</v>
      </c>
      <c r="E2128" s="3" t="n">
        <v>1975</v>
      </c>
      <c r="F2128" s="4" t="n">
        <v>65.63</v>
      </c>
      <c r="G2128" s="3" t="s">
        <v>8</v>
      </c>
      <c r="H2128" s="4" t="n">
        <f aca="false">ROUND(E2128*F2128,2)</f>
        <v>129619.25</v>
      </c>
    </row>
    <row r="2129" customFormat="false" ht="15" hidden="false" customHeight="false" outlineLevel="0" collapsed="false">
      <c r="A2129" s="3" t="n">
        <v>2128</v>
      </c>
      <c r="B2129" s="3" t="n">
        <v>15</v>
      </c>
      <c r="C2129" s="3" t="s">
        <v>125</v>
      </c>
      <c r="D2129" s="3" t="s">
        <v>562</v>
      </c>
      <c r="E2129" s="3" t="n">
        <v>4062</v>
      </c>
      <c r="F2129" s="4" t="n">
        <v>273.92</v>
      </c>
      <c r="G2129" s="3" t="s">
        <v>46</v>
      </c>
      <c r="H2129" s="4" t="n">
        <f aca="false">ROUND(E2129*F2129,2)</f>
        <v>1112663.04</v>
      </c>
    </row>
    <row r="2130" customFormat="false" ht="15" hidden="false" customHeight="false" outlineLevel="0" collapsed="false">
      <c r="A2130" s="3" t="n">
        <v>2129</v>
      </c>
      <c r="B2130" s="3" t="n">
        <v>11</v>
      </c>
      <c r="C2130" s="3" t="s">
        <v>125</v>
      </c>
      <c r="D2130" s="3" t="s">
        <v>563</v>
      </c>
      <c r="E2130" s="3" t="n">
        <v>4235</v>
      </c>
      <c r="F2130" s="4" t="n">
        <v>117.17</v>
      </c>
      <c r="G2130" s="3" t="s">
        <v>34</v>
      </c>
      <c r="H2130" s="4" t="n">
        <f aca="false">ROUND(E2130*F2130,2)</f>
        <v>496214.95</v>
      </c>
    </row>
    <row r="2131" customFormat="false" ht="15" hidden="false" customHeight="false" outlineLevel="0" collapsed="false">
      <c r="A2131" s="3" t="n">
        <v>2130</v>
      </c>
      <c r="B2131" s="3" t="n">
        <v>3</v>
      </c>
      <c r="C2131" s="3" t="s">
        <v>125</v>
      </c>
      <c r="D2131" s="3" t="s">
        <v>563</v>
      </c>
      <c r="E2131" s="3" t="n">
        <v>2479</v>
      </c>
      <c r="F2131" s="4" t="n">
        <v>106.83</v>
      </c>
      <c r="G2131" s="3" t="s">
        <v>8</v>
      </c>
      <c r="H2131" s="4" t="n">
        <f aca="false">ROUND(E2131*F2131,2)</f>
        <v>264831.57</v>
      </c>
    </row>
    <row r="2132" customFormat="false" ht="15" hidden="false" customHeight="false" outlineLevel="0" collapsed="false">
      <c r="A2132" s="3" t="n">
        <v>2131</v>
      </c>
      <c r="B2132" s="3" t="n">
        <v>7</v>
      </c>
      <c r="C2132" s="3" t="s">
        <v>125</v>
      </c>
      <c r="D2132" s="3" t="s">
        <v>562</v>
      </c>
      <c r="E2132" s="3" t="n">
        <v>2486</v>
      </c>
      <c r="F2132" s="4" t="n">
        <v>404.96</v>
      </c>
      <c r="G2132" s="3" t="s">
        <v>8</v>
      </c>
      <c r="H2132" s="4" t="n">
        <f aca="false">ROUND(E2132*F2132,2)</f>
        <v>1006730.56</v>
      </c>
    </row>
    <row r="2133" customFormat="false" ht="15" hidden="false" customHeight="false" outlineLevel="0" collapsed="false">
      <c r="A2133" s="3" t="n">
        <v>2132</v>
      </c>
      <c r="B2133" s="3" t="n">
        <v>9</v>
      </c>
      <c r="C2133" s="3" t="s">
        <v>125</v>
      </c>
      <c r="D2133" s="3" t="s">
        <v>563</v>
      </c>
      <c r="E2133" s="3" t="n">
        <v>3092</v>
      </c>
      <c r="F2133" s="4" t="n">
        <v>226.1</v>
      </c>
      <c r="G2133" s="3" t="s">
        <v>8</v>
      </c>
      <c r="H2133" s="4" t="n">
        <f aca="false">ROUND(E2133*F2133,2)</f>
        <v>699101.2</v>
      </c>
    </row>
    <row r="2134" customFormat="false" ht="15" hidden="false" customHeight="false" outlineLevel="0" collapsed="false">
      <c r="A2134" s="3" t="n">
        <v>2133</v>
      </c>
      <c r="B2134" s="3" t="n">
        <v>8</v>
      </c>
      <c r="C2134" s="3" t="s">
        <v>126</v>
      </c>
      <c r="D2134" s="3" t="s">
        <v>562</v>
      </c>
      <c r="E2134" s="3" t="n">
        <v>2313</v>
      </c>
      <c r="F2134" s="4" t="n">
        <v>65.16</v>
      </c>
      <c r="G2134" s="3" t="s">
        <v>8</v>
      </c>
      <c r="H2134" s="4" t="n">
        <f aca="false">ROUND(E2134*F2134,2)</f>
        <v>150715.08</v>
      </c>
    </row>
    <row r="2135" customFormat="false" ht="15" hidden="false" customHeight="false" outlineLevel="0" collapsed="false">
      <c r="A2135" s="3" t="n">
        <v>2134</v>
      </c>
      <c r="B2135" s="3" t="n">
        <v>9</v>
      </c>
      <c r="C2135" s="3" t="s">
        <v>126</v>
      </c>
      <c r="D2135" s="3" t="s">
        <v>563</v>
      </c>
      <c r="E2135" s="3" t="n">
        <v>2847</v>
      </c>
      <c r="F2135" s="4" t="n">
        <v>217.99</v>
      </c>
      <c r="G2135" s="3" t="s">
        <v>8</v>
      </c>
      <c r="H2135" s="4" t="n">
        <f aca="false">ROUND(E2135*F2135,2)</f>
        <v>620617.53</v>
      </c>
    </row>
    <row r="2136" customFormat="false" ht="15" hidden="false" customHeight="false" outlineLevel="0" collapsed="false">
      <c r="A2136" s="3" t="n">
        <v>2135</v>
      </c>
      <c r="B2136" s="3" t="n">
        <v>9</v>
      </c>
      <c r="C2136" s="3" t="s">
        <v>126</v>
      </c>
      <c r="D2136" s="3" t="s">
        <v>562</v>
      </c>
      <c r="E2136" s="3" t="n">
        <v>2934</v>
      </c>
      <c r="F2136" s="4" t="n">
        <v>217.7</v>
      </c>
      <c r="G2136" s="3" t="s">
        <v>8</v>
      </c>
      <c r="H2136" s="4" t="n">
        <f aca="false">ROUND(E2136*F2136,2)</f>
        <v>638731.8</v>
      </c>
    </row>
    <row r="2137" customFormat="false" ht="15" hidden="false" customHeight="false" outlineLevel="0" collapsed="false">
      <c r="A2137" s="3" t="n">
        <v>2136</v>
      </c>
      <c r="B2137" s="3" t="n">
        <v>8</v>
      </c>
      <c r="C2137" s="3" t="s">
        <v>126</v>
      </c>
      <c r="D2137" s="3" t="s">
        <v>562</v>
      </c>
      <c r="E2137" s="3" t="n">
        <v>562</v>
      </c>
      <c r="F2137" s="4" t="n">
        <v>65.32</v>
      </c>
      <c r="G2137" s="3" t="s">
        <v>8</v>
      </c>
      <c r="H2137" s="4" t="n">
        <f aca="false">ROUND(E2137*F2137,2)</f>
        <v>36709.84</v>
      </c>
    </row>
    <row r="2138" customFormat="false" ht="15" hidden="false" customHeight="false" outlineLevel="0" collapsed="false">
      <c r="A2138" s="3" t="n">
        <v>2137</v>
      </c>
      <c r="B2138" s="3" t="n">
        <v>14</v>
      </c>
      <c r="C2138" s="3" t="s">
        <v>126</v>
      </c>
      <c r="D2138" s="3" t="s">
        <v>563</v>
      </c>
      <c r="E2138" s="3" t="n">
        <v>4340</v>
      </c>
      <c r="F2138" s="4" t="n">
        <v>85.16</v>
      </c>
      <c r="G2138" s="3" t="s">
        <v>41</v>
      </c>
      <c r="H2138" s="4" t="n">
        <f aca="false">ROUND(E2138*F2138,2)</f>
        <v>369594.4</v>
      </c>
    </row>
    <row r="2139" customFormat="false" ht="15" hidden="false" customHeight="false" outlineLevel="0" collapsed="false">
      <c r="A2139" s="3" t="n">
        <v>2138</v>
      </c>
      <c r="B2139" s="3" t="n">
        <v>5</v>
      </c>
      <c r="C2139" s="3" t="s">
        <v>126</v>
      </c>
      <c r="D2139" s="3" t="s">
        <v>563</v>
      </c>
      <c r="E2139" s="3" t="n">
        <v>412</v>
      </c>
      <c r="F2139" s="4" t="n">
        <v>394.86</v>
      </c>
      <c r="G2139" s="3" t="s">
        <v>8</v>
      </c>
      <c r="H2139" s="4" t="n">
        <f aca="false">ROUND(E2139*F2139,2)</f>
        <v>162682.32</v>
      </c>
    </row>
    <row r="2140" customFormat="false" ht="15" hidden="false" customHeight="false" outlineLevel="0" collapsed="false">
      <c r="A2140" s="3" t="n">
        <v>2139</v>
      </c>
      <c r="B2140" s="3" t="n">
        <v>12</v>
      </c>
      <c r="C2140" s="3" t="s">
        <v>126</v>
      </c>
      <c r="D2140" s="3" t="s">
        <v>563</v>
      </c>
      <c r="E2140" s="3" t="n">
        <v>2143</v>
      </c>
      <c r="F2140" s="4" t="n">
        <v>217.88</v>
      </c>
      <c r="G2140" s="3" t="s">
        <v>38</v>
      </c>
      <c r="H2140" s="4" t="n">
        <f aca="false">ROUND(E2140*F2140,2)</f>
        <v>466916.84</v>
      </c>
    </row>
    <row r="2141" customFormat="false" ht="15" hidden="false" customHeight="false" outlineLevel="0" collapsed="false">
      <c r="A2141" s="3" t="n">
        <v>2140</v>
      </c>
      <c r="B2141" s="3" t="n">
        <v>10</v>
      </c>
      <c r="C2141" s="3" t="s">
        <v>126</v>
      </c>
      <c r="D2141" s="3" t="s">
        <v>563</v>
      </c>
      <c r="E2141" s="3" t="n">
        <v>1402</v>
      </c>
      <c r="F2141" s="4" t="n">
        <v>51.19</v>
      </c>
      <c r="G2141" s="3" t="s">
        <v>8</v>
      </c>
      <c r="H2141" s="4" t="n">
        <f aca="false">ROUND(E2141*F2141,2)</f>
        <v>71768.38</v>
      </c>
    </row>
    <row r="2142" customFormat="false" ht="15" hidden="false" customHeight="false" outlineLevel="0" collapsed="false">
      <c r="A2142" s="3" t="n">
        <v>2141</v>
      </c>
      <c r="B2142" s="3" t="n">
        <v>15</v>
      </c>
      <c r="C2142" s="3" t="s">
        <v>126</v>
      </c>
      <c r="D2142" s="3" t="s">
        <v>562</v>
      </c>
      <c r="E2142" s="3" t="n">
        <v>3627</v>
      </c>
      <c r="F2142" s="4" t="n">
        <v>275.89</v>
      </c>
      <c r="G2142" s="3" t="s">
        <v>46</v>
      </c>
      <c r="H2142" s="4" t="n">
        <f aca="false">ROUND(E2142*F2142,2)</f>
        <v>1000653.03</v>
      </c>
    </row>
    <row r="2143" customFormat="false" ht="15" hidden="false" customHeight="false" outlineLevel="0" collapsed="false">
      <c r="A2143" s="3" t="n">
        <v>2142</v>
      </c>
      <c r="B2143" s="3" t="n">
        <v>4</v>
      </c>
      <c r="C2143" s="3" t="s">
        <v>126</v>
      </c>
      <c r="D2143" s="3" t="s">
        <v>563</v>
      </c>
      <c r="E2143" s="3" t="n">
        <v>3202</v>
      </c>
      <c r="F2143" s="4" t="n">
        <v>99.83</v>
      </c>
      <c r="G2143" s="3" t="s">
        <v>8</v>
      </c>
      <c r="H2143" s="4" t="n">
        <f aca="false">ROUND(E2143*F2143,2)</f>
        <v>319655.66</v>
      </c>
    </row>
    <row r="2144" customFormat="false" ht="15" hidden="false" customHeight="false" outlineLevel="0" collapsed="false">
      <c r="A2144" s="3" t="n">
        <v>2143</v>
      </c>
      <c r="B2144" s="3" t="n">
        <v>1</v>
      </c>
      <c r="C2144" s="3" t="s">
        <v>126</v>
      </c>
      <c r="D2144" s="3" t="s">
        <v>563</v>
      </c>
      <c r="E2144" s="3" t="n">
        <v>2545</v>
      </c>
      <c r="F2144" s="4" t="n">
        <v>367.59</v>
      </c>
      <c r="G2144" s="3" t="s">
        <v>8</v>
      </c>
      <c r="H2144" s="4" t="n">
        <f aca="false">ROUND(E2144*F2144,2)</f>
        <v>935516.55</v>
      </c>
    </row>
    <row r="2145" customFormat="false" ht="15" hidden="false" customHeight="false" outlineLevel="0" collapsed="false">
      <c r="A2145" s="3" t="n">
        <v>2144</v>
      </c>
      <c r="B2145" s="3" t="n">
        <v>7</v>
      </c>
      <c r="C2145" s="3" t="s">
        <v>126</v>
      </c>
      <c r="D2145" s="3" t="s">
        <v>563</v>
      </c>
      <c r="E2145" s="3" t="n">
        <v>966</v>
      </c>
      <c r="F2145" s="4" t="n">
        <v>422.44</v>
      </c>
      <c r="G2145" s="3" t="s">
        <v>8</v>
      </c>
      <c r="H2145" s="4" t="n">
        <f aca="false">ROUND(E2145*F2145,2)</f>
        <v>408077.04</v>
      </c>
    </row>
    <row r="2146" customFormat="false" ht="15" hidden="false" customHeight="false" outlineLevel="0" collapsed="false">
      <c r="A2146" s="3" t="n">
        <v>2145</v>
      </c>
      <c r="B2146" s="3" t="n">
        <v>9</v>
      </c>
      <c r="C2146" s="3" t="s">
        <v>126</v>
      </c>
      <c r="D2146" s="3" t="s">
        <v>562</v>
      </c>
      <c r="E2146" s="3" t="n">
        <v>3345</v>
      </c>
      <c r="F2146" s="4" t="n">
        <v>216.95</v>
      </c>
      <c r="G2146" s="3" t="s">
        <v>8</v>
      </c>
      <c r="H2146" s="4" t="n">
        <f aca="false">ROUND(E2146*F2146,2)</f>
        <v>725697.75</v>
      </c>
    </row>
    <row r="2147" customFormat="false" ht="15" hidden="false" customHeight="false" outlineLevel="0" collapsed="false">
      <c r="A2147" s="3" t="n">
        <v>2146</v>
      </c>
      <c r="B2147" s="3" t="n">
        <v>3</v>
      </c>
      <c r="C2147" s="3" t="s">
        <v>126</v>
      </c>
      <c r="D2147" s="3" t="s">
        <v>563</v>
      </c>
      <c r="E2147" s="3" t="n">
        <v>3618</v>
      </c>
      <c r="F2147" s="4" t="n">
        <v>106.56</v>
      </c>
      <c r="G2147" s="3" t="s">
        <v>8</v>
      </c>
      <c r="H2147" s="4" t="n">
        <f aca="false">ROUND(E2147*F2147,2)</f>
        <v>385534.08</v>
      </c>
    </row>
    <row r="2148" customFormat="false" ht="15" hidden="false" customHeight="false" outlineLevel="0" collapsed="false">
      <c r="A2148" s="3" t="n">
        <v>2147</v>
      </c>
      <c r="B2148" s="3" t="n">
        <v>5</v>
      </c>
      <c r="C2148" s="3" t="s">
        <v>126</v>
      </c>
      <c r="D2148" s="3" t="s">
        <v>563</v>
      </c>
      <c r="E2148" s="3" t="n">
        <v>3808</v>
      </c>
      <c r="F2148" s="4" t="n">
        <v>395.4</v>
      </c>
      <c r="G2148" s="3" t="s">
        <v>8</v>
      </c>
      <c r="H2148" s="4" t="n">
        <f aca="false">ROUND(E2148*F2148,2)</f>
        <v>1505683.2</v>
      </c>
    </row>
    <row r="2149" customFormat="false" ht="15" hidden="false" customHeight="false" outlineLevel="0" collapsed="false">
      <c r="A2149" s="3" t="n">
        <v>2148</v>
      </c>
      <c r="B2149" s="3" t="n">
        <v>7</v>
      </c>
      <c r="C2149" s="3" t="s">
        <v>126</v>
      </c>
      <c r="D2149" s="3" t="s">
        <v>563</v>
      </c>
      <c r="E2149" s="3" t="n">
        <v>4252</v>
      </c>
      <c r="F2149" s="4" t="n">
        <v>424.02</v>
      </c>
      <c r="G2149" s="3" t="s">
        <v>8</v>
      </c>
      <c r="H2149" s="4" t="n">
        <f aca="false">ROUND(E2149*F2149,2)</f>
        <v>1802933.04</v>
      </c>
    </row>
    <row r="2150" customFormat="false" ht="15" hidden="false" customHeight="false" outlineLevel="0" collapsed="false">
      <c r="A2150" s="3" t="n">
        <v>2149</v>
      </c>
      <c r="B2150" s="3" t="n">
        <v>6</v>
      </c>
      <c r="C2150" s="3" t="s">
        <v>126</v>
      </c>
      <c r="D2150" s="3" t="s">
        <v>562</v>
      </c>
      <c r="E2150" s="3" t="n">
        <v>3801</v>
      </c>
      <c r="F2150" s="4" t="n">
        <v>254.6</v>
      </c>
      <c r="G2150" s="3" t="s">
        <v>8</v>
      </c>
      <c r="H2150" s="4" t="n">
        <f aca="false">ROUND(E2150*F2150,2)</f>
        <v>967734.6</v>
      </c>
    </row>
    <row r="2151" customFormat="false" ht="15" hidden="false" customHeight="false" outlineLevel="0" collapsed="false">
      <c r="A2151" s="3" t="n">
        <v>2150</v>
      </c>
      <c r="B2151" s="3" t="n">
        <v>12</v>
      </c>
      <c r="C2151" s="3" t="s">
        <v>126</v>
      </c>
      <c r="D2151" s="3" t="s">
        <v>562</v>
      </c>
      <c r="E2151" s="3" t="n">
        <v>848</v>
      </c>
      <c r="F2151" s="4" t="n">
        <v>217.7</v>
      </c>
      <c r="G2151" s="3" t="s">
        <v>38</v>
      </c>
      <c r="H2151" s="4" t="n">
        <f aca="false">ROUND(E2151*F2151,2)</f>
        <v>184609.6</v>
      </c>
    </row>
    <row r="2152" customFormat="false" ht="15" hidden="false" customHeight="false" outlineLevel="0" collapsed="false">
      <c r="A2152" s="3" t="n">
        <v>2151</v>
      </c>
      <c r="B2152" s="3" t="n">
        <v>14</v>
      </c>
      <c r="C2152" s="3" t="s">
        <v>126</v>
      </c>
      <c r="D2152" s="3" t="s">
        <v>562</v>
      </c>
      <c r="E2152" s="3" t="n">
        <v>2612</v>
      </c>
      <c r="F2152" s="4" t="n">
        <v>85.24</v>
      </c>
      <c r="G2152" s="3" t="s">
        <v>41</v>
      </c>
      <c r="H2152" s="4" t="n">
        <f aca="false">ROUND(E2152*F2152,2)</f>
        <v>222646.88</v>
      </c>
    </row>
    <row r="2153" customFormat="false" ht="15" hidden="false" customHeight="false" outlineLevel="0" collapsed="false">
      <c r="A2153" s="3" t="n">
        <v>2152</v>
      </c>
      <c r="B2153" s="3" t="n">
        <v>6</v>
      </c>
      <c r="C2153" s="3" t="s">
        <v>126</v>
      </c>
      <c r="D2153" s="3" t="s">
        <v>563</v>
      </c>
      <c r="E2153" s="3" t="n">
        <v>1000</v>
      </c>
      <c r="F2153" s="4" t="n">
        <v>254.49</v>
      </c>
      <c r="G2153" s="3" t="s">
        <v>8</v>
      </c>
      <c r="H2153" s="4" t="n">
        <f aca="false">ROUND(E2153*F2153,2)</f>
        <v>254490</v>
      </c>
    </row>
    <row r="2154" customFormat="false" ht="15" hidden="false" customHeight="false" outlineLevel="0" collapsed="false">
      <c r="A2154" s="3" t="n">
        <v>2153</v>
      </c>
      <c r="B2154" s="3" t="n">
        <v>13</v>
      </c>
      <c r="C2154" s="3" t="s">
        <v>126</v>
      </c>
      <c r="D2154" s="3" t="s">
        <v>563</v>
      </c>
      <c r="E2154" s="3" t="n">
        <v>2281</v>
      </c>
      <c r="F2154" s="4" t="n">
        <v>42.45</v>
      </c>
      <c r="G2154" s="3" t="s">
        <v>41</v>
      </c>
      <c r="H2154" s="4" t="n">
        <f aca="false">ROUND(E2154*F2154,2)</f>
        <v>96828.45</v>
      </c>
    </row>
    <row r="2155" customFormat="false" ht="15" hidden="false" customHeight="false" outlineLevel="0" collapsed="false">
      <c r="A2155" s="3" t="n">
        <v>2154</v>
      </c>
      <c r="B2155" s="3" t="n">
        <v>14</v>
      </c>
      <c r="C2155" s="3" t="s">
        <v>126</v>
      </c>
      <c r="D2155" s="3" t="s">
        <v>563</v>
      </c>
      <c r="E2155" s="3" t="n">
        <v>2824</v>
      </c>
      <c r="F2155" s="4" t="n">
        <v>85.36</v>
      </c>
      <c r="G2155" s="3" t="s">
        <v>41</v>
      </c>
      <c r="H2155" s="4" t="n">
        <f aca="false">ROUND(E2155*F2155,2)</f>
        <v>241056.64</v>
      </c>
    </row>
    <row r="2156" customFormat="false" ht="15" hidden="false" customHeight="false" outlineLevel="0" collapsed="false">
      <c r="A2156" s="3" t="n">
        <v>2155</v>
      </c>
      <c r="B2156" s="3" t="n">
        <v>10</v>
      </c>
      <c r="C2156" s="3" t="s">
        <v>126</v>
      </c>
      <c r="D2156" s="3" t="s">
        <v>563</v>
      </c>
      <c r="E2156" s="3" t="n">
        <v>254</v>
      </c>
      <c r="F2156" s="4" t="n">
        <v>51.33</v>
      </c>
      <c r="G2156" s="3" t="s">
        <v>8</v>
      </c>
      <c r="H2156" s="4" t="n">
        <f aca="false">ROUND(E2156*F2156,2)</f>
        <v>13037.82</v>
      </c>
    </row>
    <row r="2157" customFormat="false" ht="15" hidden="false" customHeight="false" outlineLevel="0" collapsed="false">
      <c r="A2157" s="3" t="n">
        <v>2156</v>
      </c>
      <c r="B2157" s="3" t="n">
        <v>10</v>
      </c>
      <c r="C2157" s="3" t="s">
        <v>126</v>
      </c>
      <c r="D2157" s="3" t="s">
        <v>562</v>
      </c>
      <c r="E2157" s="3" t="n">
        <v>3910</v>
      </c>
      <c r="F2157" s="4" t="n">
        <v>51.38</v>
      </c>
      <c r="G2157" s="3" t="s">
        <v>8</v>
      </c>
      <c r="H2157" s="4" t="n">
        <f aca="false">ROUND(E2157*F2157,2)</f>
        <v>200895.8</v>
      </c>
    </row>
    <row r="2158" customFormat="false" ht="15" hidden="false" customHeight="false" outlineLevel="0" collapsed="false">
      <c r="A2158" s="3" t="n">
        <v>2157</v>
      </c>
      <c r="B2158" s="3" t="n">
        <v>11</v>
      </c>
      <c r="C2158" s="3" t="s">
        <v>126</v>
      </c>
      <c r="D2158" s="3" t="s">
        <v>562</v>
      </c>
      <c r="E2158" s="3" t="n">
        <v>2539</v>
      </c>
      <c r="F2158" s="4" t="n">
        <v>116.69</v>
      </c>
      <c r="G2158" s="3" t="s">
        <v>34</v>
      </c>
      <c r="H2158" s="4" t="n">
        <f aca="false">ROUND(E2158*F2158,2)</f>
        <v>296275.91</v>
      </c>
    </row>
    <row r="2159" customFormat="false" ht="15" hidden="false" customHeight="false" outlineLevel="0" collapsed="false">
      <c r="A2159" s="3" t="n">
        <v>2158</v>
      </c>
      <c r="B2159" s="3" t="n">
        <v>6</v>
      </c>
      <c r="C2159" s="3" t="s">
        <v>126</v>
      </c>
      <c r="D2159" s="3" t="s">
        <v>563</v>
      </c>
      <c r="E2159" s="3" t="n">
        <v>1734</v>
      </c>
      <c r="F2159" s="4" t="n">
        <v>253.28</v>
      </c>
      <c r="G2159" s="3" t="s">
        <v>8</v>
      </c>
      <c r="H2159" s="4" t="n">
        <f aca="false">ROUND(E2159*F2159,2)</f>
        <v>439187.52</v>
      </c>
    </row>
    <row r="2160" customFormat="false" ht="15" hidden="false" customHeight="false" outlineLevel="0" collapsed="false">
      <c r="A2160" s="3" t="n">
        <v>2159</v>
      </c>
      <c r="B2160" s="3" t="n">
        <v>2</v>
      </c>
      <c r="C2160" s="3" t="s">
        <v>127</v>
      </c>
      <c r="D2160" s="3" t="s">
        <v>563</v>
      </c>
      <c r="E2160" s="3" t="n">
        <v>1614</v>
      </c>
      <c r="F2160" s="4" t="n">
        <v>67.45</v>
      </c>
      <c r="G2160" s="3" t="s">
        <v>8</v>
      </c>
      <c r="H2160" s="4" t="n">
        <f aca="false">ROUND(E2160*F2160,2)</f>
        <v>108864.3</v>
      </c>
    </row>
    <row r="2161" customFormat="false" ht="15" hidden="false" customHeight="false" outlineLevel="0" collapsed="false">
      <c r="A2161" s="3" t="n">
        <v>2160</v>
      </c>
      <c r="B2161" s="3" t="n">
        <v>15</v>
      </c>
      <c r="C2161" s="3" t="s">
        <v>127</v>
      </c>
      <c r="D2161" s="3" t="s">
        <v>563</v>
      </c>
      <c r="E2161" s="3" t="n">
        <v>864</v>
      </c>
      <c r="F2161" s="4" t="n">
        <v>276.42</v>
      </c>
      <c r="G2161" s="3" t="s">
        <v>46</v>
      </c>
      <c r="H2161" s="4" t="n">
        <f aca="false">ROUND(E2161*F2161,2)</f>
        <v>238826.88</v>
      </c>
    </row>
    <row r="2162" customFormat="false" ht="15" hidden="false" customHeight="false" outlineLevel="0" collapsed="false">
      <c r="A2162" s="3" t="n">
        <v>2161</v>
      </c>
      <c r="B2162" s="3" t="n">
        <v>3</v>
      </c>
      <c r="C2162" s="3" t="s">
        <v>127</v>
      </c>
      <c r="D2162" s="3" t="s">
        <v>563</v>
      </c>
      <c r="E2162" s="3" t="n">
        <v>4824</v>
      </c>
      <c r="F2162" s="4" t="n">
        <v>107.2</v>
      </c>
      <c r="G2162" s="3" t="s">
        <v>8</v>
      </c>
      <c r="H2162" s="4" t="n">
        <f aca="false">ROUND(E2162*F2162,2)</f>
        <v>517132.8</v>
      </c>
    </row>
    <row r="2163" customFormat="false" ht="15" hidden="false" customHeight="false" outlineLevel="0" collapsed="false">
      <c r="A2163" s="3" t="n">
        <v>2162</v>
      </c>
      <c r="B2163" s="3" t="n">
        <v>11</v>
      </c>
      <c r="C2163" s="3" t="s">
        <v>127</v>
      </c>
      <c r="D2163" s="3" t="s">
        <v>562</v>
      </c>
      <c r="E2163" s="3" t="n">
        <v>4717</v>
      </c>
      <c r="F2163" s="4" t="n">
        <v>113.96</v>
      </c>
      <c r="G2163" s="3" t="s">
        <v>34</v>
      </c>
      <c r="H2163" s="4" t="n">
        <f aca="false">ROUND(E2163*F2163,2)</f>
        <v>537549.32</v>
      </c>
    </row>
    <row r="2164" customFormat="false" ht="15" hidden="false" customHeight="false" outlineLevel="0" collapsed="false">
      <c r="A2164" s="3" t="n">
        <v>2163</v>
      </c>
      <c r="B2164" s="3" t="n">
        <v>6</v>
      </c>
      <c r="C2164" s="3" t="s">
        <v>127</v>
      </c>
      <c r="D2164" s="3" t="s">
        <v>563</v>
      </c>
      <c r="E2164" s="3" t="n">
        <v>3678</v>
      </c>
      <c r="F2164" s="4" t="n">
        <v>256.62</v>
      </c>
      <c r="G2164" s="3" t="s">
        <v>8</v>
      </c>
      <c r="H2164" s="4" t="n">
        <f aca="false">ROUND(E2164*F2164,2)</f>
        <v>943848.36</v>
      </c>
    </row>
    <row r="2165" customFormat="false" ht="15" hidden="false" customHeight="false" outlineLevel="0" collapsed="false">
      <c r="A2165" s="3" t="n">
        <v>2164</v>
      </c>
      <c r="B2165" s="3" t="n">
        <v>5</v>
      </c>
      <c r="C2165" s="3" t="s">
        <v>127</v>
      </c>
      <c r="D2165" s="3" t="s">
        <v>562</v>
      </c>
      <c r="E2165" s="3" t="n">
        <v>3014</v>
      </c>
      <c r="F2165" s="4" t="n">
        <v>399.96</v>
      </c>
      <c r="G2165" s="3" t="s">
        <v>8</v>
      </c>
      <c r="H2165" s="4" t="n">
        <f aca="false">ROUND(E2165*F2165,2)</f>
        <v>1205479.44</v>
      </c>
    </row>
    <row r="2166" customFormat="false" ht="15" hidden="false" customHeight="false" outlineLevel="0" collapsed="false">
      <c r="A2166" s="3" t="n">
        <v>2165</v>
      </c>
      <c r="B2166" s="3" t="n">
        <v>13</v>
      </c>
      <c r="C2166" s="3" t="s">
        <v>127</v>
      </c>
      <c r="D2166" s="3" t="s">
        <v>562</v>
      </c>
      <c r="E2166" s="3" t="n">
        <v>2684</v>
      </c>
      <c r="F2166" s="4" t="n">
        <v>42.22</v>
      </c>
      <c r="G2166" s="3" t="s">
        <v>41</v>
      </c>
      <c r="H2166" s="4" t="n">
        <f aca="false">ROUND(E2166*F2166,2)</f>
        <v>113318.48</v>
      </c>
    </row>
    <row r="2167" customFormat="false" ht="15" hidden="false" customHeight="false" outlineLevel="0" collapsed="false">
      <c r="A2167" s="3" t="n">
        <v>2166</v>
      </c>
      <c r="B2167" s="3" t="n">
        <v>2</v>
      </c>
      <c r="C2167" s="3" t="s">
        <v>127</v>
      </c>
      <c r="D2167" s="3" t="s">
        <v>563</v>
      </c>
      <c r="E2167" s="3" t="n">
        <v>3853</v>
      </c>
      <c r="F2167" s="4" t="n">
        <v>67.52</v>
      </c>
      <c r="G2167" s="3" t="s">
        <v>8</v>
      </c>
      <c r="H2167" s="4" t="n">
        <f aca="false">ROUND(E2167*F2167,2)</f>
        <v>260154.56</v>
      </c>
    </row>
    <row r="2168" customFormat="false" ht="15" hidden="false" customHeight="false" outlineLevel="0" collapsed="false">
      <c r="A2168" s="3" t="n">
        <v>2167</v>
      </c>
      <c r="B2168" s="3" t="n">
        <v>9</v>
      </c>
      <c r="C2168" s="3" t="s">
        <v>127</v>
      </c>
      <c r="D2168" s="3" t="s">
        <v>563</v>
      </c>
      <c r="E2168" s="3" t="n">
        <v>3541</v>
      </c>
      <c r="F2168" s="4" t="n">
        <v>211.66</v>
      </c>
      <c r="G2168" s="3" t="s">
        <v>8</v>
      </c>
      <c r="H2168" s="4" t="n">
        <f aca="false">ROUND(E2168*F2168,2)</f>
        <v>749488.06</v>
      </c>
    </row>
    <row r="2169" customFormat="false" ht="15" hidden="false" customHeight="false" outlineLevel="0" collapsed="false">
      <c r="A2169" s="3" t="n">
        <v>2168</v>
      </c>
      <c r="B2169" s="3" t="n">
        <v>15</v>
      </c>
      <c r="C2169" s="3" t="s">
        <v>127</v>
      </c>
      <c r="D2169" s="3" t="s">
        <v>563</v>
      </c>
      <c r="E2169" s="3" t="n">
        <v>2533</v>
      </c>
      <c r="F2169" s="4" t="n">
        <v>277.69</v>
      </c>
      <c r="G2169" s="3" t="s">
        <v>46</v>
      </c>
      <c r="H2169" s="4" t="n">
        <f aca="false">ROUND(E2169*F2169,2)</f>
        <v>703388.77</v>
      </c>
    </row>
    <row r="2170" customFormat="false" ht="15" hidden="false" customHeight="false" outlineLevel="0" collapsed="false">
      <c r="A2170" s="3" t="n">
        <v>2169</v>
      </c>
      <c r="B2170" s="3" t="n">
        <v>13</v>
      </c>
      <c r="C2170" s="3" t="s">
        <v>127</v>
      </c>
      <c r="D2170" s="3" t="s">
        <v>563</v>
      </c>
      <c r="E2170" s="3" t="n">
        <v>1779</v>
      </c>
      <c r="F2170" s="4" t="n">
        <v>42.11</v>
      </c>
      <c r="G2170" s="3" t="s">
        <v>41</v>
      </c>
      <c r="H2170" s="4" t="n">
        <f aca="false">ROUND(E2170*F2170,2)</f>
        <v>74913.69</v>
      </c>
    </row>
    <row r="2171" customFormat="false" ht="15" hidden="false" customHeight="false" outlineLevel="0" collapsed="false">
      <c r="A2171" s="3" t="n">
        <v>2170</v>
      </c>
      <c r="B2171" s="3" t="n">
        <v>3</v>
      </c>
      <c r="C2171" s="3" t="s">
        <v>127</v>
      </c>
      <c r="D2171" s="3" t="s">
        <v>562</v>
      </c>
      <c r="E2171" s="3" t="n">
        <v>1270</v>
      </c>
      <c r="F2171" s="4" t="n">
        <v>107.1</v>
      </c>
      <c r="G2171" s="3" t="s">
        <v>8</v>
      </c>
      <c r="H2171" s="4" t="n">
        <f aca="false">ROUND(E2171*F2171,2)</f>
        <v>136017</v>
      </c>
    </row>
    <row r="2172" customFormat="false" ht="15" hidden="false" customHeight="false" outlineLevel="0" collapsed="false">
      <c r="A2172" s="3" t="n">
        <v>2171</v>
      </c>
      <c r="B2172" s="3" t="n">
        <v>3</v>
      </c>
      <c r="C2172" s="3" t="s">
        <v>127</v>
      </c>
      <c r="D2172" s="3" t="s">
        <v>562</v>
      </c>
      <c r="E2172" s="3" t="n">
        <v>2264</v>
      </c>
      <c r="F2172" s="4" t="n">
        <v>107.13</v>
      </c>
      <c r="G2172" s="3" t="s">
        <v>8</v>
      </c>
      <c r="H2172" s="4" t="n">
        <f aca="false">ROUND(E2172*F2172,2)</f>
        <v>242542.32</v>
      </c>
    </row>
    <row r="2173" customFormat="false" ht="15" hidden="false" customHeight="false" outlineLevel="0" collapsed="false">
      <c r="A2173" s="3" t="n">
        <v>2172</v>
      </c>
      <c r="B2173" s="3" t="n">
        <v>7</v>
      </c>
      <c r="C2173" s="3" t="s">
        <v>127</v>
      </c>
      <c r="D2173" s="3" t="s">
        <v>563</v>
      </c>
      <c r="E2173" s="3" t="n">
        <v>4686</v>
      </c>
      <c r="F2173" s="4" t="n">
        <v>431.37</v>
      </c>
      <c r="G2173" s="3" t="s">
        <v>8</v>
      </c>
      <c r="H2173" s="4" t="n">
        <f aca="false">ROUND(E2173*F2173,2)</f>
        <v>2021399.82</v>
      </c>
    </row>
    <row r="2174" customFormat="false" ht="15" hidden="false" customHeight="false" outlineLevel="0" collapsed="false">
      <c r="A2174" s="3" t="n">
        <v>2173</v>
      </c>
      <c r="B2174" s="3" t="n">
        <v>8</v>
      </c>
      <c r="C2174" s="3" t="s">
        <v>127</v>
      </c>
      <c r="D2174" s="3" t="s">
        <v>562</v>
      </c>
      <c r="E2174" s="3" t="n">
        <v>3090</v>
      </c>
      <c r="F2174" s="4" t="n">
        <v>66.86</v>
      </c>
      <c r="G2174" s="3" t="s">
        <v>8</v>
      </c>
      <c r="H2174" s="4" t="n">
        <f aca="false">ROUND(E2174*F2174,2)</f>
        <v>206597.4</v>
      </c>
    </row>
    <row r="2175" customFormat="false" ht="15" hidden="false" customHeight="false" outlineLevel="0" collapsed="false">
      <c r="A2175" s="3" t="n">
        <v>2174</v>
      </c>
      <c r="B2175" s="3" t="n">
        <v>12</v>
      </c>
      <c r="C2175" s="3" t="s">
        <v>127</v>
      </c>
      <c r="D2175" s="3" t="s">
        <v>562</v>
      </c>
      <c r="E2175" s="3" t="n">
        <v>885</v>
      </c>
      <c r="F2175" s="4" t="n">
        <v>217.19</v>
      </c>
      <c r="G2175" s="3" t="s">
        <v>38</v>
      </c>
      <c r="H2175" s="4" t="n">
        <f aca="false">ROUND(E2175*F2175,2)</f>
        <v>192213.15</v>
      </c>
    </row>
    <row r="2176" customFormat="false" ht="15" hidden="false" customHeight="false" outlineLevel="0" collapsed="false">
      <c r="A2176" s="3" t="n">
        <v>2175</v>
      </c>
      <c r="B2176" s="3" t="n">
        <v>9</v>
      </c>
      <c r="C2176" s="3" t="s">
        <v>127</v>
      </c>
      <c r="D2176" s="3" t="s">
        <v>563</v>
      </c>
      <c r="E2176" s="3" t="n">
        <v>3445</v>
      </c>
      <c r="F2176" s="4" t="n">
        <v>211.31</v>
      </c>
      <c r="G2176" s="3" t="s">
        <v>8</v>
      </c>
      <c r="H2176" s="4" t="n">
        <f aca="false">ROUND(E2176*F2176,2)</f>
        <v>727962.95</v>
      </c>
    </row>
    <row r="2177" customFormat="false" ht="15" hidden="false" customHeight="false" outlineLevel="0" collapsed="false">
      <c r="A2177" s="3" t="n">
        <v>2176</v>
      </c>
      <c r="B2177" s="3" t="n">
        <v>7</v>
      </c>
      <c r="C2177" s="3" t="s">
        <v>127</v>
      </c>
      <c r="D2177" s="3" t="s">
        <v>563</v>
      </c>
      <c r="E2177" s="3" t="n">
        <v>1909</v>
      </c>
      <c r="F2177" s="4" t="n">
        <v>431.45</v>
      </c>
      <c r="G2177" s="3" t="s">
        <v>8</v>
      </c>
      <c r="H2177" s="4" t="n">
        <f aca="false">ROUND(E2177*F2177,2)</f>
        <v>823638.05</v>
      </c>
    </row>
    <row r="2178" customFormat="false" ht="15" hidden="false" customHeight="false" outlineLevel="0" collapsed="false">
      <c r="A2178" s="3" t="n">
        <v>2177</v>
      </c>
      <c r="B2178" s="3" t="n">
        <v>6</v>
      </c>
      <c r="C2178" s="3" t="s">
        <v>127</v>
      </c>
      <c r="D2178" s="3" t="s">
        <v>562</v>
      </c>
      <c r="E2178" s="3" t="n">
        <v>460</v>
      </c>
      <c r="F2178" s="4" t="n">
        <v>256.44</v>
      </c>
      <c r="G2178" s="3" t="s">
        <v>8</v>
      </c>
      <c r="H2178" s="4" t="n">
        <f aca="false">ROUND(E2178*F2178,2)</f>
        <v>117962.4</v>
      </c>
    </row>
    <row r="2179" customFormat="false" ht="15" hidden="false" customHeight="false" outlineLevel="0" collapsed="false">
      <c r="A2179" s="3" t="n">
        <v>2178</v>
      </c>
      <c r="B2179" s="3" t="n">
        <v>3</v>
      </c>
      <c r="C2179" s="3" t="s">
        <v>127</v>
      </c>
      <c r="D2179" s="3" t="s">
        <v>562</v>
      </c>
      <c r="E2179" s="3" t="n">
        <v>4703</v>
      </c>
      <c r="F2179" s="4" t="n">
        <v>107.31</v>
      </c>
      <c r="G2179" s="3" t="s">
        <v>8</v>
      </c>
      <c r="H2179" s="4" t="n">
        <f aca="false">ROUND(E2179*F2179,2)</f>
        <v>504678.93</v>
      </c>
    </row>
    <row r="2180" customFormat="false" ht="15" hidden="false" customHeight="false" outlineLevel="0" collapsed="false">
      <c r="A2180" s="3" t="n">
        <v>2179</v>
      </c>
      <c r="B2180" s="3" t="n">
        <v>4</v>
      </c>
      <c r="C2180" s="3" t="s">
        <v>128</v>
      </c>
      <c r="D2180" s="3" t="s">
        <v>562</v>
      </c>
      <c r="E2180" s="3" t="n">
        <v>495</v>
      </c>
      <c r="F2180" s="4" t="n">
        <v>103.72</v>
      </c>
      <c r="G2180" s="3" t="s">
        <v>8</v>
      </c>
      <c r="H2180" s="4" t="n">
        <f aca="false">ROUND(E2180*F2180,2)</f>
        <v>51341.4</v>
      </c>
    </row>
    <row r="2181" customFormat="false" ht="15" hidden="false" customHeight="false" outlineLevel="0" collapsed="false">
      <c r="A2181" s="3" t="n">
        <v>2180</v>
      </c>
      <c r="B2181" s="3" t="n">
        <v>1</v>
      </c>
      <c r="C2181" s="3" t="s">
        <v>128</v>
      </c>
      <c r="D2181" s="3" t="s">
        <v>563</v>
      </c>
      <c r="E2181" s="3" t="n">
        <v>2855</v>
      </c>
      <c r="F2181" s="4" t="n">
        <v>376.71</v>
      </c>
      <c r="G2181" s="3" t="s">
        <v>8</v>
      </c>
      <c r="H2181" s="4" t="n">
        <f aca="false">ROUND(E2181*F2181,2)</f>
        <v>1075507.05</v>
      </c>
    </row>
    <row r="2182" customFormat="false" ht="15" hidden="false" customHeight="false" outlineLevel="0" collapsed="false">
      <c r="A2182" s="3" t="n">
        <v>2181</v>
      </c>
      <c r="B2182" s="3" t="n">
        <v>15</v>
      </c>
      <c r="C2182" s="3" t="s">
        <v>128</v>
      </c>
      <c r="D2182" s="3" t="s">
        <v>563</v>
      </c>
      <c r="E2182" s="3" t="n">
        <v>939</v>
      </c>
      <c r="F2182" s="4" t="n">
        <v>276.42</v>
      </c>
      <c r="G2182" s="3" t="s">
        <v>46</v>
      </c>
      <c r="H2182" s="4" t="n">
        <f aca="false">ROUND(E2182*F2182,2)</f>
        <v>259558.38</v>
      </c>
    </row>
    <row r="2183" customFormat="false" ht="15" hidden="false" customHeight="false" outlineLevel="0" collapsed="false">
      <c r="A2183" s="3" t="n">
        <v>2182</v>
      </c>
      <c r="B2183" s="3" t="n">
        <v>13</v>
      </c>
      <c r="C2183" s="3" t="s">
        <v>128</v>
      </c>
      <c r="D2183" s="3" t="s">
        <v>563</v>
      </c>
      <c r="E2183" s="3" t="n">
        <v>4441</v>
      </c>
      <c r="F2183" s="4" t="n">
        <v>41.42</v>
      </c>
      <c r="G2183" s="3" t="s">
        <v>41</v>
      </c>
      <c r="H2183" s="4" t="n">
        <f aca="false">ROUND(E2183*F2183,2)</f>
        <v>183946.22</v>
      </c>
    </row>
    <row r="2184" customFormat="false" ht="15" hidden="false" customHeight="false" outlineLevel="0" collapsed="false">
      <c r="A2184" s="3" t="n">
        <v>2183</v>
      </c>
      <c r="B2184" s="3" t="n">
        <v>5</v>
      </c>
      <c r="C2184" s="3" t="s">
        <v>128</v>
      </c>
      <c r="D2184" s="3" t="s">
        <v>563</v>
      </c>
      <c r="E2184" s="3" t="n">
        <v>1047</v>
      </c>
      <c r="F2184" s="4" t="n">
        <v>403.69</v>
      </c>
      <c r="G2184" s="3" t="s">
        <v>8</v>
      </c>
      <c r="H2184" s="4" t="n">
        <f aca="false">ROUND(E2184*F2184,2)</f>
        <v>422663.43</v>
      </c>
    </row>
    <row r="2185" customFormat="false" ht="15" hidden="false" customHeight="false" outlineLevel="0" collapsed="false">
      <c r="A2185" s="3" t="n">
        <v>2184</v>
      </c>
      <c r="B2185" s="3" t="n">
        <v>5</v>
      </c>
      <c r="C2185" s="3" t="s">
        <v>128</v>
      </c>
      <c r="D2185" s="3" t="s">
        <v>563</v>
      </c>
      <c r="E2185" s="3" t="n">
        <v>601</v>
      </c>
      <c r="F2185" s="4" t="n">
        <v>403.42</v>
      </c>
      <c r="G2185" s="3" t="s">
        <v>8</v>
      </c>
      <c r="H2185" s="4" t="n">
        <f aca="false">ROUND(E2185*F2185,2)</f>
        <v>242455.42</v>
      </c>
    </row>
    <row r="2186" customFormat="false" ht="15" hidden="false" customHeight="false" outlineLevel="0" collapsed="false">
      <c r="A2186" s="3" t="n">
        <v>2185</v>
      </c>
      <c r="B2186" s="3" t="n">
        <v>12</v>
      </c>
      <c r="C2186" s="3" t="s">
        <v>128</v>
      </c>
      <c r="D2186" s="3" t="s">
        <v>562</v>
      </c>
      <c r="E2186" s="3" t="n">
        <v>282</v>
      </c>
      <c r="F2186" s="4" t="n">
        <v>217.24</v>
      </c>
      <c r="G2186" s="3" t="s">
        <v>38</v>
      </c>
      <c r="H2186" s="4" t="n">
        <f aca="false">ROUND(E2186*F2186,2)</f>
        <v>61261.68</v>
      </c>
    </row>
    <row r="2187" customFormat="false" ht="15" hidden="false" customHeight="false" outlineLevel="0" collapsed="false">
      <c r="A2187" s="3" t="n">
        <v>2186</v>
      </c>
      <c r="B2187" s="3" t="n">
        <v>11</v>
      </c>
      <c r="C2187" s="3" t="s">
        <v>128</v>
      </c>
      <c r="D2187" s="3" t="s">
        <v>562</v>
      </c>
      <c r="E2187" s="3" t="n">
        <v>281</v>
      </c>
      <c r="F2187" s="4" t="n">
        <v>116.09</v>
      </c>
      <c r="G2187" s="3" t="s">
        <v>34</v>
      </c>
      <c r="H2187" s="4" t="n">
        <f aca="false">ROUND(E2187*F2187,2)</f>
        <v>32621.29</v>
      </c>
    </row>
    <row r="2188" customFormat="false" ht="15" hidden="false" customHeight="false" outlineLevel="0" collapsed="false">
      <c r="A2188" s="3" t="n">
        <v>2187</v>
      </c>
      <c r="B2188" s="3" t="n">
        <v>7</v>
      </c>
      <c r="C2188" s="3" t="s">
        <v>128</v>
      </c>
      <c r="D2188" s="3" t="s">
        <v>563</v>
      </c>
      <c r="E2188" s="3" t="n">
        <v>3318</v>
      </c>
      <c r="F2188" s="4" t="n">
        <v>426.47</v>
      </c>
      <c r="G2188" s="3" t="s">
        <v>8</v>
      </c>
      <c r="H2188" s="4" t="n">
        <f aca="false">ROUND(E2188*F2188,2)</f>
        <v>1415027.46</v>
      </c>
    </row>
    <row r="2189" customFormat="false" ht="15" hidden="false" customHeight="false" outlineLevel="0" collapsed="false">
      <c r="A2189" s="3" t="n">
        <v>2188</v>
      </c>
      <c r="B2189" s="3" t="n">
        <v>5</v>
      </c>
      <c r="C2189" s="3" t="s">
        <v>128</v>
      </c>
      <c r="D2189" s="3" t="s">
        <v>562</v>
      </c>
      <c r="E2189" s="3" t="n">
        <v>3384</v>
      </c>
      <c r="F2189" s="4" t="n">
        <v>403.52</v>
      </c>
      <c r="G2189" s="3" t="s">
        <v>8</v>
      </c>
      <c r="H2189" s="4" t="n">
        <f aca="false">ROUND(E2189*F2189,2)</f>
        <v>1365511.68</v>
      </c>
    </row>
    <row r="2190" customFormat="false" ht="15" hidden="false" customHeight="false" outlineLevel="0" collapsed="false">
      <c r="A2190" s="3" t="n">
        <v>2189</v>
      </c>
      <c r="B2190" s="3" t="n">
        <v>3</v>
      </c>
      <c r="C2190" s="3" t="s">
        <v>128</v>
      </c>
      <c r="D2190" s="3" t="s">
        <v>562</v>
      </c>
      <c r="E2190" s="3" t="n">
        <v>2980</v>
      </c>
      <c r="F2190" s="4" t="n">
        <v>107.71</v>
      </c>
      <c r="G2190" s="3" t="s">
        <v>8</v>
      </c>
      <c r="H2190" s="4" t="n">
        <f aca="false">ROUND(E2190*F2190,2)</f>
        <v>320975.8</v>
      </c>
    </row>
    <row r="2191" customFormat="false" ht="15" hidden="false" customHeight="false" outlineLevel="0" collapsed="false">
      <c r="A2191" s="3" t="n">
        <v>2190</v>
      </c>
      <c r="B2191" s="3" t="n">
        <v>14</v>
      </c>
      <c r="C2191" s="3" t="s">
        <v>128</v>
      </c>
      <c r="D2191" s="3" t="s">
        <v>563</v>
      </c>
      <c r="E2191" s="3" t="n">
        <v>2590</v>
      </c>
      <c r="F2191" s="4" t="n">
        <v>83.55</v>
      </c>
      <c r="G2191" s="3" t="s">
        <v>41</v>
      </c>
      <c r="H2191" s="4" t="n">
        <f aca="false">ROUND(E2191*F2191,2)</f>
        <v>216394.5</v>
      </c>
    </row>
    <row r="2192" customFormat="false" ht="15" hidden="false" customHeight="false" outlineLevel="0" collapsed="false">
      <c r="A2192" s="3" t="n">
        <v>2191</v>
      </c>
      <c r="B2192" s="3" t="n">
        <v>7</v>
      </c>
      <c r="C2192" s="3" t="s">
        <v>128</v>
      </c>
      <c r="D2192" s="3" t="s">
        <v>563</v>
      </c>
      <c r="E2192" s="3" t="n">
        <v>4845</v>
      </c>
      <c r="F2192" s="4" t="n">
        <v>426.59</v>
      </c>
      <c r="G2192" s="3" t="s">
        <v>8</v>
      </c>
      <c r="H2192" s="4" t="n">
        <f aca="false">ROUND(E2192*F2192,2)</f>
        <v>2066828.55</v>
      </c>
    </row>
    <row r="2193" customFormat="false" ht="15" hidden="false" customHeight="false" outlineLevel="0" collapsed="false">
      <c r="A2193" s="3" t="n">
        <v>2192</v>
      </c>
      <c r="B2193" s="3" t="n">
        <v>15</v>
      </c>
      <c r="C2193" s="3" t="s">
        <v>128</v>
      </c>
      <c r="D2193" s="3" t="s">
        <v>563</v>
      </c>
      <c r="E2193" s="3" t="n">
        <v>234</v>
      </c>
      <c r="F2193" s="4" t="n">
        <v>275.86</v>
      </c>
      <c r="G2193" s="3" t="s">
        <v>46</v>
      </c>
      <c r="H2193" s="4" t="n">
        <f aca="false">ROUND(E2193*F2193,2)</f>
        <v>64551.24</v>
      </c>
    </row>
    <row r="2194" customFormat="false" ht="15" hidden="false" customHeight="false" outlineLevel="0" collapsed="false">
      <c r="A2194" s="3" t="n">
        <v>2193</v>
      </c>
      <c r="B2194" s="3" t="n">
        <v>7</v>
      </c>
      <c r="C2194" s="3" t="s">
        <v>128</v>
      </c>
      <c r="D2194" s="3" t="s">
        <v>563</v>
      </c>
      <c r="E2194" s="3" t="n">
        <v>1929</v>
      </c>
      <c r="F2194" s="4" t="n">
        <v>424.77</v>
      </c>
      <c r="G2194" s="3" t="s">
        <v>8</v>
      </c>
      <c r="H2194" s="4" t="n">
        <f aca="false">ROUND(E2194*F2194,2)</f>
        <v>819381.33</v>
      </c>
    </row>
    <row r="2195" customFormat="false" ht="15" hidden="false" customHeight="false" outlineLevel="0" collapsed="false">
      <c r="A2195" s="3" t="n">
        <v>2194</v>
      </c>
      <c r="B2195" s="3" t="n">
        <v>5</v>
      </c>
      <c r="C2195" s="3" t="s">
        <v>128</v>
      </c>
      <c r="D2195" s="3" t="s">
        <v>562</v>
      </c>
      <c r="E2195" s="3" t="n">
        <v>2225</v>
      </c>
      <c r="F2195" s="4" t="n">
        <v>405.35</v>
      </c>
      <c r="G2195" s="3" t="s">
        <v>8</v>
      </c>
      <c r="H2195" s="4" t="n">
        <f aca="false">ROUND(E2195*F2195,2)</f>
        <v>901903.75</v>
      </c>
    </row>
    <row r="2196" customFormat="false" ht="15" hidden="false" customHeight="false" outlineLevel="0" collapsed="false">
      <c r="A2196" s="3" t="n">
        <v>2195</v>
      </c>
      <c r="B2196" s="3" t="n">
        <v>3</v>
      </c>
      <c r="C2196" s="3" t="s">
        <v>128</v>
      </c>
      <c r="D2196" s="3" t="s">
        <v>562</v>
      </c>
      <c r="E2196" s="3" t="n">
        <v>4067</v>
      </c>
      <c r="F2196" s="4" t="n">
        <v>108.17</v>
      </c>
      <c r="G2196" s="3" t="s">
        <v>8</v>
      </c>
      <c r="H2196" s="4" t="n">
        <f aca="false">ROUND(E2196*F2196,2)</f>
        <v>439927.39</v>
      </c>
    </row>
    <row r="2197" customFormat="false" ht="15" hidden="false" customHeight="false" outlineLevel="0" collapsed="false">
      <c r="A2197" s="3" t="n">
        <v>2196</v>
      </c>
      <c r="B2197" s="3" t="n">
        <v>15</v>
      </c>
      <c r="C2197" s="3" t="s">
        <v>128</v>
      </c>
      <c r="D2197" s="3" t="s">
        <v>563</v>
      </c>
      <c r="E2197" s="3" t="n">
        <v>1787</v>
      </c>
      <c r="F2197" s="4" t="n">
        <v>275.43</v>
      </c>
      <c r="G2197" s="3" t="s">
        <v>46</v>
      </c>
      <c r="H2197" s="4" t="n">
        <f aca="false">ROUND(E2197*F2197,2)</f>
        <v>492193.41</v>
      </c>
    </row>
    <row r="2198" customFormat="false" ht="15" hidden="false" customHeight="false" outlineLevel="0" collapsed="false">
      <c r="A2198" s="3" t="n">
        <v>2197</v>
      </c>
      <c r="B2198" s="3" t="n">
        <v>11</v>
      </c>
      <c r="C2198" s="3" t="s">
        <v>128</v>
      </c>
      <c r="D2198" s="3" t="s">
        <v>562</v>
      </c>
      <c r="E2198" s="3" t="n">
        <v>3740</v>
      </c>
      <c r="F2198" s="4" t="n">
        <v>116.03</v>
      </c>
      <c r="G2198" s="3" t="s">
        <v>34</v>
      </c>
      <c r="H2198" s="4" t="n">
        <f aca="false">ROUND(E2198*F2198,2)</f>
        <v>433952.2</v>
      </c>
    </row>
    <row r="2199" customFormat="false" ht="15" hidden="false" customHeight="false" outlineLevel="0" collapsed="false">
      <c r="A2199" s="3" t="n">
        <v>2198</v>
      </c>
      <c r="B2199" s="3" t="n">
        <v>3</v>
      </c>
      <c r="C2199" s="3" t="s">
        <v>128</v>
      </c>
      <c r="D2199" s="3" t="s">
        <v>562</v>
      </c>
      <c r="E2199" s="3" t="n">
        <v>4608</v>
      </c>
      <c r="F2199" s="4" t="n">
        <v>107.94</v>
      </c>
      <c r="G2199" s="3" t="s">
        <v>8</v>
      </c>
      <c r="H2199" s="4" t="n">
        <f aca="false">ROUND(E2199*F2199,2)</f>
        <v>497387.52</v>
      </c>
    </row>
    <row r="2200" customFormat="false" ht="15" hidden="false" customHeight="false" outlineLevel="0" collapsed="false">
      <c r="A2200" s="3" t="n">
        <v>2199</v>
      </c>
      <c r="B2200" s="3" t="n">
        <v>10</v>
      </c>
      <c r="C2200" s="3" t="s">
        <v>128</v>
      </c>
      <c r="D2200" s="3" t="s">
        <v>563</v>
      </c>
      <c r="E2200" s="3" t="n">
        <v>4160</v>
      </c>
      <c r="F2200" s="4" t="n">
        <v>51.76</v>
      </c>
      <c r="G2200" s="3" t="s">
        <v>8</v>
      </c>
      <c r="H2200" s="4" t="n">
        <f aca="false">ROUND(E2200*F2200,2)</f>
        <v>215321.6</v>
      </c>
    </row>
    <row r="2201" customFormat="false" ht="15" hidden="false" customHeight="false" outlineLevel="0" collapsed="false">
      <c r="A2201" s="3" t="n">
        <v>2200</v>
      </c>
      <c r="B2201" s="3" t="n">
        <v>12</v>
      </c>
      <c r="C2201" s="3" t="s">
        <v>128</v>
      </c>
      <c r="D2201" s="3" t="s">
        <v>563</v>
      </c>
      <c r="E2201" s="3" t="n">
        <v>3996</v>
      </c>
      <c r="F2201" s="4" t="n">
        <v>217.42</v>
      </c>
      <c r="G2201" s="3" t="s">
        <v>38</v>
      </c>
      <c r="H2201" s="4" t="n">
        <f aca="false">ROUND(E2201*F2201,2)</f>
        <v>868810.32</v>
      </c>
    </row>
    <row r="2202" customFormat="false" ht="15" hidden="false" customHeight="false" outlineLevel="0" collapsed="false">
      <c r="A2202" s="3" t="n">
        <v>2201</v>
      </c>
      <c r="B2202" s="3" t="n">
        <v>3</v>
      </c>
      <c r="C2202" s="3" t="s">
        <v>128</v>
      </c>
      <c r="D2202" s="3" t="s">
        <v>563</v>
      </c>
      <c r="E2202" s="3" t="n">
        <v>280</v>
      </c>
      <c r="F2202" s="4" t="n">
        <v>107.69</v>
      </c>
      <c r="G2202" s="3" t="s">
        <v>8</v>
      </c>
      <c r="H2202" s="4" t="n">
        <f aca="false">ROUND(E2202*F2202,2)</f>
        <v>30153.2</v>
      </c>
    </row>
    <row r="2203" customFormat="false" ht="15" hidden="false" customHeight="false" outlineLevel="0" collapsed="false">
      <c r="A2203" s="3" t="n">
        <v>2202</v>
      </c>
      <c r="B2203" s="3" t="n">
        <v>13</v>
      </c>
      <c r="C2203" s="3" t="s">
        <v>128</v>
      </c>
      <c r="D2203" s="3" t="s">
        <v>563</v>
      </c>
      <c r="E2203" s="3" t="n">
        <v>3869</v>
      </c>
      <c r="F2203" s="4" t="n">
        <v>41.46</v>
      </c>
      <c r="G2203" s="3" t="s">
        <v>41</v>
      </c>
      <c r="H2203" s="4" t="n">
        <f aca="false">ROUND(E2203*F2203,2)</f>
        <v>160408.74</v>
      </c>
    </row>
    <row r="2204" customFormat="false" ht="15" hidden="false" customHeight="false" outlineLevel="0" collapsed="false">
      <c r="A2204" s="3" t="n">
        <v>2203</v>
      </c>
      <c r="B2204" s="3" t="n">
        <v>9</v>
      </c>
      <c r="C2204" s="3" t="s">
        <v>128</v>
      </c>
      <c r="D2204" s="3" t="s">
        <v>563</v>
      </c>
      <c r="E2204" s="3" t="n">
        <v>1758</v>
      </c>
      <c r="F2204" s="4" t="n">
        <v>208.76</v>
      </c>
      <c r="G2204" s="3" t="s">
        <v>8</v>
      </c>
      <c r="H2204" s="4" t="n">
        <f aca="false">ROUND(E2204*F2204,2)</f>
        <v>367000.08</v>
      </c>
    </row>
    <row r="2205" customFormat="false" ht="15" hidden="false" customHeight="false" outlineLevel="0" collapsed="false">
      <c r="A2205" s="3" t="n">
        <v>2204</v>
      </c>
      <c r="B2205" s="3" t="n">
        <v>13</v>
      </c>
      <c r="C2205" s="3" t="s">
        <v>128</v>
      </c>
      <c r="D2205" s="3" t="s">
        <v>562</v>
      </c>
      <c r="E2205" s="3" t="n">
        <v>977</v>
      </c>
      <c r="F2205" s="4" t="n">
        <v>41.32</v>
      </c>
      <c r="G2205" s="3" t="s">
        <v>41</v>
      </c>
      <c r="H2205" s="4" t="n">
        <f aca="false">ROUND(E2205*F2205,2)</f>
        <v>40369.64</v>
      </c>
    </row>
    <row r="2206" customFormat="false" ht="15" hidden="false" customHeight="false" outlineLevel="0" collapsed="false">
      <c r="A2206" s="3" t="n">
        <v>2205</v>
      </c>
      <c r="B2206" s="3" t="n">
        <v>13</v>
      </c>
      <c r="C2206" s="3" t="s">
        <v>128</v>
      </c>
      <c r="D2206" s="3" t="s">
        <v>562</v>
      </c>
      <c r="E2206" s="3" t="n">
        <v>281</v>
      </c>
      <c r="F2206" s="4" t="n">
        <v>41.46</v>
      </c>
      <c r="G2206" s="3" t="s">
        <v>41</v>
      </c>
      <c r="H2206" s="4" t="n">
        <f aca="false">ROUND(E2206*F2206,2)</f>
        <v>11650.26</v>
      </c>
    </row>
    <row r="2207" customFormat="false" ht="15" hidden="false" customHeight="false" outlineLevel="0" collapsed="false">
      <c r="A2207" s="3" t="n">
        <v>2206</v>
      </c>
      <c r="B2207" s="3" t="n">
        <v>3</v>
      </c>
      <c r="C2207" s="3" t="s">
        <v>128</v>
      </c>
      <c r="D2207" s="3" t="s">
        <v>562</v>
      </c>
      <c r="E2207" s="3" t="n">
        <v>1712</v>
      </c>
      <c r="F2207" s="4" t="n">
        <v>107.98</v>
      </c>
      <c r="G2207" s="3" t="s">
        <v>8</v>
      </c>
      <c r="H2207" s="4" t="n">
        <f aca="false">ROUND(E2207*F2207,2)</f>
        <v>184861.76</v>
      </c>
    </row>
    <row r="2208" customFormat="false" ht="15" hidden="false" customHeight="false" outlineLevel="0" collapsed="false">
      <c r="A2208" s="3" t="n">
        <v>2207</v>
      </c>
      <c r="B2208" s="3" t="n">
        <v>6</v>
      </c>
      <c r="C2208" s="3" t="s">
        <v>128</v>
      </c>
      <c r="D2208" s="3" t="s">
        <v>562</v>
      </c>
      <c r="E2208" s="3" t="n">
        <v>1221</v>
      </c>
      <c r="F2208" s="4" t="n">
        <v>251.13</v>
      </c>
      <c r="G2208" s="3" t="s">
        <v>8</v>
      </c>
      <c r="H2208" s="4" t="n">
        <f aca="false">ROUND(E2208*F2208,2)</f>
        <v>306629.73</v>
      </c>
    </row>
    <row r="2209" customFormat="false" ht="15" hidden="false" customHeight="false" outlineLevel="0" collapsed="false">
      <c r="A2209" s="3" t="n">
        <v>2208</v>
      </c>
      <c r="B2209" s="3" t="n">
        <v>8</v>
      </c>
      <c r="C2209" s="3" t="s">
        <v>128</v>
      </c>
      <c r="D2209" s="3" t="s">
        <v>563</v>
      </c>
      <c r="E2209" s="3" t="n">
        <v>372</v>
      </c>
      <c r="F2209" s="4" t="n">
        <v>65.94</v>
      </c>
      <c r="G2209" s="3" t="s">
        <v>8</v>
      </c>
      <c r="H2209" s="4" t="n">
        <f aca="false">ROUND(E2209*F2209,2)</f>
        <v>24529.68</v>
      </c>
    </row>
    <row r="2210" customFormat="false" ht="15" hidden="false" customHeight="false" outlineLevel="0" collapsed="false">
      <c r="A2210" s="3" t="n">
        <v>2209</v>
      </c>
      <c r="B2210" s="3" t="n">
        <v>13</v>
      </c>
      <c r="C2210" s="3" t="s">
        <v>128</v>
      </c>
      <c r="D2210" s="3" t="s">
        <v>562</v>
      </c>
      <c r="E2210" s="3" t="n">
        <v>3266</v>
      </c>
      <c r="F2210" s="4" t="n">
        <v>41.46</v>
      </c>
      <c r="G2210" s="3" t="s">
        <v>41</v>
      </c>
      <c r="H2210" s="4" t="n">
        <f aca="false">ROUND(E2210*F2210,2)</f>
        <v>135408.36</v>
      </c>
    </row>
    <row r="2211" customFormat="false" ht="15" hidden="false" customHeight="false" outlineLevel="0" collapsed="false">
      <c r="A2211" s="3" t="n">
        <v>2210</v>
      </c>
      <c r="B2211" s="3" t="n">
        <v>11</v>
      </c>
      <c r="C2211" s="3" t="s">
        <v>128</v>
      </c>
      <c r="D2211" s="3" t="s">
        <v>562</v>
      </c>
      <c r="E2211" s="3" t="n">
        <v>2172</v>
      </c>
      <c r="F2211" s="4" t="n">
        <v>115.91</v>
      </c>
      <c r="G2211" s="3" t="s">
        <v>34</v>
      </c>
      <c r="H2211" s="4" t="n">
        <f aca="false">ROUND(E2211*F2211,2)</f>
        <v>251756.52</v>
      </c>
    </row>
    <row r="2212" customFormat="false" ht="15" hidden="false" customHeight="false" outlineLevel="0" collapsed="false">
      <c r="A2212" s="3" t="n">
        <v>2211</v>
      </c>
      <c r="B2212" s="3" t="n">
        <v>11</v>
      </c>
      <c r="C2212" s="3" t="s">
        <v>128</v>
      </c>
      <c r="D2212" s="3" t="s">
        <v>563</v>
      </c>
      <c r="E2212" s="3" t="n">
        <v>4506</v>
      </c>
      <c r="F2212" s="4" t="n">
        <v>115.89</v>
      </c>
      <c r="G2212" s="3" t="s">
        <v>34</v>
      </c>
      <c r="H2212" s="4" t="n">
        <f aca="false">ROUND(E2212*F2212,2)</f>
        <v>522200.34</v>
      </c>
    </row>
    <row r="2213" customFormat="false" ht="15" hidden="false" customHeight="false" outlineLevel="0" collapsed="false">
      <c r="A2213" s="3" t="n">
        <v>2212</v>
      </c>
      <c r="B2213" s="3" t="n">
        <v>1</v>
      </c>
      <c r="C2213" s="3" t="s">
        <v>128</v>
      </c>
      <c r="D2213" s="3" t="s">
        <v>563</v>
      </c>
      <c r="E2213" s="3" t="n">
        <v>908</v>
      </c>
      <c r="F2213" s="4" t="n">
        <v>378.72</v>
      </c>
      <c r="G2213" s="3" t="s">
        <v>8</v>
      </c>
      <c r="H2213" s="4" t="n">
        <f aca="false">ROUND(E2213*F2213,2)</f>
        <v>343877.76</v>
      </c>
    </row>
    <row r="2214" customFormat="false" ht="15" hidden="false" customHeight="false" outlineLevel="0" collapsed="false">
      <c r="A2214" s="3" t="n">
        <v>2213</v>
      </c>
      <c r="B2214" s="3" t="n">
        <v>12</v>
      </c>
      <c r="C2214" s="3" t="s">
        <v>128</v>
      </c>
      <c r="D2214" s="3" t="s">
        <v>562</v>
      </c>
      <c r="E2214" s="3" t="n">
        <v>3435</v>
      </c>
      <c r="F2214" s="4" t="n">
        <v>216.35</v>
      </c>
      <c r="G2214" s="3" t="s">
        <v>38</v>
      </c>
      <c r="H2214" s="4" t="n">
        <f aca="false">ROUND(E2214*F2214,2)</f>
        <v>743162.25</v>
      </c>
    </row>
    <row r="2215" customFormat="false" ht="15" hidden="false" customHeight="false" outlineLevel="0" collapsed="false">
      <c r="A2215" s="3" t="n">
        <v>2214</v>
      </c>
      <c r="B2215" s="3" t="n">
        <v>12</v>
      </c>
      <c r="C2215" s="3" t="s">
        <v>128</v>
      </c>
      <c r="D2215" s="3" t="s">
        <v>563</v>
      </c>
      <c r="E2215" s="3" t="n">
        <v>2671</v>
      </c>
      <c r="F2215" s="4" t="n">
        <v>217.03</v>
      </c>
      <c r="G2215" s="3" t="s">
        <v>38</v>
      </c>
      <c r="H2215" s="4" t="n">
        <f aca="false">ROUND(E2215*F2215,2)</f>
        <v>579687.13</v>
      </c>
    </row>
    <row r="2216" customFormat="false" ht="15" hidden="false" customHeight="false" outlineLevel="0" collapsed="false">
      <c r="A2216" s="3" t="n">
        <v>2215</v>
      </c>
      <c r="B2216" s="3" t="n">
        <v>3</v>
      </c>
      <c r="C2216" s="3" t="s">
        <v>128</v>
      </c>
      <c r="D2216" s="3" t="s">
        <v>563</v>
      </c>
      <c r="E2216" s="3" t="n">
        <v>4806</v>
      </c>
      <c r="F2216" s="4" t="n">
        <v>107.8</v>
      </c>
      <c r="G2216" s="3" t="s">
        <v>8</v>
      </c>
      <c r="H2216" s="4" t="n">
        <f aca="false">ROUND(E2216*F2216,2)</f>
        <v>518086.8</v>
      </c>
    </row>
    <row r="2217" customFormat="false" ht="15" hidden="false" customHeight="false" outlineLevel="0" collapsed="false">
      <c r="A2217" s="3" t="n">
        <v>2216</v>
      </c>
      <c r="B2217" s="3" t="n">
        <v>11</v>
      </c>
      <c r="C2217" s="3" t="s">
        <v>128</v>
      </c>
      <c r="D2217" s="3" t="s">
        <v>563</v>
      </c>
      <c r="E2217" s="3" t="n">
        <v>466</v>
      </c>
      <c r="F2217" s="4" t="n">
        <v>115.8</v>
      </c>
      <c r="G2217" s="3" t="s">
        <v>34</v>
      </c>
      <c r="H2217" s="4" t="n">
        <f aca="false">ROUND(E2217*F2217,2)</f>
        <v>53962.8</v>
      </c>
    </row>
    <row r="2218" customFormat="false" ht="15" hidden="false" customHeight="false" outlineLevel="0" collapsed="false">
      <c r="A2218" s="3" t="n">
        <v>2217</v>
      </c>
      <c r="B2218" s="3" t="n">
        <v>15</v>
      </c>
      <c r="C2218" s="3" t="s">
        <v>128</v>
      </c>
      <c r="D2218" s="3" t="s">
        <v>563</v>
      </c>
      <c r="E2218" s="3" t="n">
        <v>3130</v>
      </c>
      <c r="F2218" s="4" t="n">
        <v>275.43</v>
      </c>
      <c r="G2218" s="3" t="s">
        <v>46</v>
      </c>
      <c r="H2218" s="4" t="n">
        <f aca="false">ROUND(E2218*F2218,2)</f>
        <v>862095.9</v>
      </c>
    </row>
    <row r="2219" customFormat="false" ht="15" hidden="false" customHeight="false" outlineLevel="0" collapsed="false">
      <c r="A2219" s="3" t="n">
        <v>2218</v>
      </c>
      <c r="B2219" s="3" t="n">
        <v>10</v>
      </c>
      <c r="C2219" s="3" t="s">
        <v>129</v>
      </c>
      <c r="D2219" s="3" t="s">
        <v>562</v>
      </c>
      <c r="E2219" s="3" t="n">
        <v>2564</v>
      </c>
      <c r="F2219" s="4" t="n">
        <v>51.69</v>
      </c>
      <c r="G2219" s="3" t="s">
        <v>8</v>
      </c>
      <c r="H2219" s="4" t="n">
        <f aca="false">ROUND(E2219*F2219,2)</f>
        <v>132533.16</v>
      </c>
    </row>
    <row r="2220" customFormat="false" ht="15" hidden="false" customHeight="false" outlineLevel="0" collapsed="false">
      <c r="A2220" s="3" t="n">
        <v>2219</v>
      </c>
      <c r="B2220" s="3" t="n">
        <v>7</v>
      </c>
      <c r="C2220" s="3" t="s">
        <v>129</v>
      </c>
      <c r="D2220" s="3" t="s">
        <v>562</v>
      </c>
      <c r="E2220" s="3" t="n">
        <v>423</v>
      </c>
      <c r="F2220" s="4" t="n">
        <v>429.41</v>
      </c>
      <c r="G2220" s="3" t="s">
        <v>8</v>
      </c>
      <c r="H2220" s="4" t="n">
        <f aca="false">ROUND(E2220*F2220,2)</f>
        <v>181640.43</v>
      </c>
    </row>
    <row r="2221" customFormat="false" ht="15" hidden="false" customHeight="false" outlineLevel="0" collapsed="false">
      <c r="A2221" s="3" t="n">
        <v>2220</v>
      </c>
      <c r="B2221" s="3" t="n">
        <v>10</v>
      </c>
      <c r="C2221" s="3" t="s">
        <v>129</v>
      </c>
      <c r="D2221" s="3" t="s">
        <v>563</v>
      </c>
      <c r="E2221" s="3" t="n">
        <v>3014</v>
      </c>
      <c r="F2221" s="4" t="n">
        <v>51.63</v>
      </c>
      <c r="G2221" s="3" t="s">
        <v>8</v>
      </c>
      <c r="H2221" s="4" t="n">
        <f aca="false">ROUND(E2221*F2221,2)</f>
        <v>155612.82</v>
      </c>
    </row>
    <row r="2222" customFormat="false" ht="15" hidden="false" customHeight="false" outlineLevel="0" collapsed="false">
      <c r="A2222" s="3" t="n">
        <v>2221</v>
      </c>
      <c r="B2222" s="3" t="n">
        <v>2</v>
      </c>
      <c r="C2222" s="3" t="s">
        <v>129</v>
      </c>
      <c r="D2222" s="3" t="s">
        <v>562</v>
      </c>
      <c r="E2222" s="3" t="n">
        <v>2182</v>
      </c>
      <c r="F2222" s="4" t="n">
        <v>67.68</v>
      </c>
      <c r="G2222" s="3" t="s">
        <v>8</v>
      </c>
      <c r="H2222" s="4" t="n">
        <f aca="false">ROUND(E2222*F2222,2)</f>
        <v>147677.76</v>
      </c>
    </row>
    <row r="2223" customFormat="false" ht="15" hidden="false" customHeight="false" outlineLevel="0" collapsed="false">
      <c r="A2223" s="3" t="n">
        <v>2222</v>
      </c>
      <c r="B2223" s="3" t="n">
        <v>8</v>
      </c>
      <c r="C2223" s="3" t="s">
        <v>129</v>
      </c>
      <c r="D2223" s="3" t="s">
        <v>562</v>
      </c>
      <c r="E2223" s="3" t="n">
        <v>1377</v>
      </c>
      <c r="F2223" s="4" t="n">
        <v>66.13</v>
      </c>
      <c r="G2223" s="3" t="s">
        <v>8</v>
      </c>
      <c r="H2223" s="4" t="n">
        <f aca="false">ROUND(E2223*F2223,2)</f>
        <v>91061.01</v>
      </c>
    </row>
    <row r="2224" customFormat="false" ht="15" hidden="false" customHeight="false" outlineLevel="0" collapsed="false">
      <c r="A2224" s="3" t="n">
        <v>2223</v>
      </c>
      <c r="B2224" s="3" t="n">
        <v>7</v>
      </c>
      <c r="C2224" s="3" t="s">
        <v>129</v>
      </c>
      <c r="D2224" s="3" t="s">
        <v>563</v>
      </c>
      <c r="E2224" s="3" t="n">
        <v>279</v>
      </c>
      <c r="F2224" s="4" t="n">
        <v>429.88</v>
      </c>
      <c r="G2224" s="3" t="s">
        <v>8</v>
      </c>
      <c r="H2224" s="4" t="n">
        <f aca="false">ROUND(E2224*F2224,2)</f>
        <v>119936.52</v>
      </c>
    </row>
    <row r="2225" customFormat="false" ht="15" hidden="false" customHeight="false" outlineLevel="0" collapsed="false">
      <c r="A2225" s="3" t="n">
        <v>2224</v>
      </c>
      <c r="B2225" s="3" t="n">
        <v>4</v>
      </c>
      <c r="C2225" s="3" t="s">
        <v>129</v>
      </c>
      <c r="D2225" s="3" t="s">
        <v>563</v>
      </c>
      <c r="E2225" s="3" t="n">
        <v>3397</v>
      </c>
      <c r="F2225" s="4" t="n">
        <v>103.51</v>
      </c>
      <c r="G2225" s="3" t="s">
        <v>8</v>
      </c>
      <c r="H2225" s="4" t="n">
        <f aca="false">ROUND(E2225*F2225,2)</f>
        <v>351623.47</v>
      </c>
    </row>
    <row r="2226" customFormat="false" ht="15" hidden="false" customHeight="false" outlineLevel="0" collapsed="false">
      <c r="A2226" s="3" t="n">
        <v>2225</v>
      </c>
      <c r="B2226" s="3" t="n">
        <v>14</v>
      </c>
      <c r="C2226" s="3" t="s">
        <v>129</v>
      </c>
      <c r="D2226" s="3" t="s">
        <v>562</v>
      </c>
      <c r="E2226" s="3" t="n">
        <v>1956</v>
      </c>
      <c r="F2226" s="4" t="n">
        <v>84.64</v>
      </c>
      <c r="G2226" s="3" t="s">
        <v>41</v>
      </c>
      <c r="H2226" s="4" t="n">
        <f aca="false">ROUND(E2226*F2226,2)</f>
        <v>165555.84</v>
      </c>
    </row>
    <row r="2227" customFormat="false" ht="15" hidden="false" customHeight="false" outlineLevel="0" collapsed="false">
      <c r="A2227" s="3" t="n">
        <v>2226</v>
      </c>
      <c r="B2227" s="3" t="n">
        <v>14</v>
      </c>
      <c r="C2227" s="3" t="s">
        <v>129</v>
      </c>
      <c r="D2227" s="3" t="s">
        <v>562</v>
      </c>
      <c r="E2227" s="3" t="n">
        <v>2256</v>
      </c>
      <c r="F2227" s="4" t="n">
        <v>84.36</v>
      </c>
      <c r="G2227" s="3" t="s">
        <v>41</v>
      </c>
      <c r="H2227" s="4" t="n">
        <f aca="false">ROUND(E2227*F2227,2)</f>
        <v>190316.16</v>
      </c>
    </row>
    <row r="2228" customFormat="false" ht="15" hidden="false" customHeight="false" outlineLevel="0" collapsed="false">
      <c r="A2228" s="3" t="n">
        <v>2227</v>
      </c>
      <c r="B2228" s="3" t="n">
        <v>5</v>
      </c>
      <c r="C2228" s="3" t="s">
        <v>129</v>
      </c>
      <c r="D2228" s="3" t="s">
        <v>563</v>
      </c>
      <c r="E2228" s="3" t="n">
        <v>3264</v>
      </c>
      <c r="F2228" s="4" t="n">
        <v>406.51</v>
      </c>
      <c r="G2228" s="3" t="s">
        <v>8</v>
      </c>
      <c r="H2228" s="4" t="n">
        <f aca="false">ROUND(E2228*F2228,2)</f>
        <v>1326848.64</v>
      </c>
    </row>
    <row r="2229" customFormat="false" ht="15" hidden="false" customHeight="false" outlineLevel="0" collapsed="false">
      <c r="A2229" s="3" t="n">
        <v>2228</v>
      </c>
      <c r="B2229" s="3" t="n">
        <v>9</v>
      </c>
      <c r="C2229" s="3" t="s">
        <v>129</v>
      </c>
      <c r="D2229" s="3" t="s">
        <v>563</v>
      </c>
      <c r="E2229" s="3" t="n">
        <v>717</v>
      </c>
      <c r="F2229" s="4" t="n">
        <v>209.5</v>
      </c>
      <c r="G2229" s="3" t="s">
        <v>8</v>
      </c>
      <c r="H2229" s="4" t="n">
        <f aca="false">ROUND(E2229*F2229,2)</f>
        <v>150211.5</v>
      </c>
    </row>
    <row r="2230" customFormat="false" ht="15" hidden="false" customHeight="false" outlineLevel="0" collapsed="false">
      <c r="A2230" s="3" t="n">
        <v>2229</v>
      </c>
      <c r="B2230" s="3" t="n">
        <v>10</v>
      </c>
      <c r="C2230" s="3" t="s">
        <v>129</v>
      </c>
      <c r="D2230" s="3" t="s">
        <v>562</v>
      </c>
      <c r="E2230" s="3" t="n">
        <v>3324</v>
      </c>
      <c r="F2230" s="4" t="n">
        <v>51.64</v>
      </c>
      <c r="G2230" s="3" t="s">
        <v>8</v>
      </c>
      <c r="H2230" s="4" t="n">
        <f aca="false">ROUND(E2230*F2230,2)</f>
        <v>171651.36</v>
      </c>
    </row>
    <row r="2231" customFormat="false" ht="15" hidden="false" customHeight="false" outlineLevel="0" collapsed="false">
      <c r="A2231" s="3" t="n">
        <v>2230</v>
      </c>
      <c r="B2231" s="3" t="n">
        <v>7</v>
      </c>
      <c r="C2231" s="3" t="s">
        <v>129</v>
      </c>
      <c r="D2231" s="3" t="s">
        <v>562</v>
      </c>
      <c r="E2231" s="3" t="n">
        <v>1451</v>
      </c>
      <c r="F2231" s="4" t="n">
        <v>431.25</v>
      </c>
      <c r="G2231" s="3" t="s">
        <v>8</v>
      </c>
      <c r="H2231" s="4" t="n">
        <f aca="false">ROUND(E2231*F2231,2)</f>
        <v>625743.75</v>
      </c>
    </row>
    <row r="2232" customFormat="false" ht="15" hidden="false" customHeight="false" outlineLevel="0" collapsed="false">
      <c r="A2232" s="3" t="n">
        <v>2231</v>
      </c>
      <c r="B2232" s="3" t="n">
        <v>11</v>
      </c>
      <c r="C2232" s="3" t="s">
        <v>129</v>
      </c>
      <c r="D2232" s="3" t="s">
        <v>563</v>
      </c>
      <c r="E2232" s="3" t="n">
        <v>3984</v>
      </c>
      <c r="F2232" s="4" t="n">
        <v>116.58</v>
      </c>
      <c r="G2232" s="3" t="s">
        <v>34</v>
      </c>
      <c r="H2232" s="4" t="n">
        <f aca="false">ROUND(E2232*F2232,2)</f>
        <v>464454.72</v>
      </c>
    </row>
    <row r="2233" customFormat="false" ht="15" hidden="false" customHeight="false" outlineLevel="0" collapsed="false">
      <c r="A2233" s="3" t="n">
        <v>2232</v>
      </c>
      <c r="B2233" s="3" t="n">
        <v>13</v>
      </c>
      <c r="C2233" s="3" t="s">
        <v>129</v>
      </c>
      <c r="D2233" s="3" t="s">
        <v>562</v>
      </c>
      <c r="E2233" s="3" t="n">
        <v>640</v>
      </c>
      <c r="F2233" s="4" t="n">
        <v>40.99</v>
      </c>
      <c r="G2233" s="3" t="s">
        <v>41</v>
      </c>
      <c r="H2233" s="4" t="n">
        <f aca="false">ROUND(E2233*F2233,2)</f>
        <v>26233.6</v>
      </c>
    </row>
    <row r="2234" customFormat="false" ht="15" hidden="false" customHeight="false" outlineLevel="0" collapsed="false">
      <c r="A2234" s="3" t="n">
        <v>2233</v>
      </c>
      <c r="B2234" s="3" t="n">
        <v>9</v>
      </c>
      <c r="C2234" s="3" t="s">
        <v>129</v>
      </c>
      <c r="D2234" s="3" t="s">
        <v>563</v>
      </c>
      <c r="E2234" s="3" t="n">
        <v>944</v>
      </c>
      <c r="F2234" s="4" t="n">
        <v>209.62</v>
      </c>
      <c r="G2234" s="3" t="s">
        <v>8</v>
      </c>
      <c r="H2234" s="4" t="n">
        <f aca="false">ROUND(E2234*F2234,2)</f>
        <v>197881.28</v>
      </c>
    </row>
    <row r="2235" customFormat="false" ht="15" hidden="false" customHeight="false" outlineLevel="0" collapsed="false">
      <c r="A2235" s="3" t="n">
        <v>2234</v>
      </c>
      <c r="B2235" s="3" t="n">
        <v>10</v>
      </c>
      <c r="C2235" s="3" t="s">
        <v>129</v>
      </c>
      <c r="D2235" s="3" t="s">
        <v>562</v>
      </c>
      <c r="E2235" s="3" t="n">
        <v>3730</v>
      </c>
      <c r="F2235" s="4" t="n">
        <v>51.6</v>
      </c>
      <c r="G2235" s="3" t="s">
        <v>8</v>
      </c>
      <c r="H2235" s="4" t="n">
        <f aca="false">ROUND(E2235*F2235,2)</f>
        <v>192468</v>
      </c>
    </row>
    <row r="2236" customFormat="false" ht="15" hidden="false" customHeight="false" outlineLevel="0" collapsed="false">
      <c r="A2236" s="3" t="n">
        <v>2235</v>
      </c>
      <c r="B2236" s="3" t="n">
        <v>10</v>
      </c>
      <c r="C2236" s="3" t="s">
        <v>129</v>
      </c>
      <c r="D2236" s="3" t="s">
        <v>562</v>
      </c>
      <c r="E2236" s="3" t="n">
        <v>3331</v>
      </c>
      <c r="F2236" s="4" t="n">
        <v>51.73</v>
      </c>
      <c r="G2236" s="3" t="s">
        <v>8</v>
      </c>
      <c r="H2236" s="4" t="n">
        <f aca="false">ROUND(E2236*F2236,2)</f>
        <v>172312.63</v>
      </c>
    </row>
    <row r="2237" customFormat="false" ht="15" hidden="false" customHeight="false" outlineLevel="0" collapsed="false">
      <c r="A2237" s="3" t="n">
        <v>2236</v>
      </c>
      <c r="B2237" s="3" t="n">
        <v>3</v>
      </c>
      <c r="C2237" s="3" t="s">
        <v>129</v>
      </c>
      <c r="D2237" s="3" t="s">
        <v>562</v>
      </c>
      <c r="E2237" s="3" t="n">
        <v>1081</v>
      </c>
      <c r="F2237" s="4" t="n">
        <v>108.99</v>
      </c>
      <c r="G2237" s="3" t="s">
        <v>8</v>
      </c>
      <c r="H2237" s="4" t="n">
        <f aca="false">ROUND(E2237*F2237,2)</f>
        <v>117818.19</v>
      </c>
    </row>
    <row r="2238" customFormat="false" ht="15" hidden="false" customHeight="false" outlineLevel="0" collapsed="false">
      <c r="A2238" s="3" t="n">
        <v>2237</v>
      </c>
      <c r="B2238" s="3" t="n">
        <v>10</v>
      </c>
      <c r="C2238" s="3" t="s">
        <v>129</v>
      </c>
      <c r="D2238" s="3" t="s">
        <v>562</v>
      </c>
      <c r="E2238" s="3" t="n">
        <v>2862</v>
      </c>
      <c r="F2238" s="4" t="n">
        <v>51.62</v>
      </c>
      <c r="G2238" s="3" t="s">
        <v>8</v>
      </c>
      <c r="H2238" s="4" t="n">
        <f aca="false">ROUND(E2238*F2238,2)</f>
        <v>147736.44</v>
      </c>
    </row>
    <row r="2239" customFormat="false" ht="15" hidden="false" customHeight="false" outlineLevel="0" collapsed="false">
      <c r="A2239" s="3" t="n">
        <v>2238</v>
      </c>
      <c r="B2239" s="3" t="n">
        <v>5</v>
      </c>
      <c r="C2239" s="3" t="s">
        <v>129</v>
      </c>
      <c r="D2239" s="3" t="s">
        <v>562</v>
      </c>
      <c r="E2239" s="3" t="n">
        <v>4531</v>
      </c>
      <c r="F2239" s="4" t="n">
        <v>407.57</v>
      </c>
      <c r="G2239" s="3" t="s">
        <v>8</v>
      </c>
      <c r="H2239" s="4" t="n">
        <f aca="false">ROUND(E2239*F2239,2)</f>
        <v>1846699.67</v>
      </c>
    </row>
    <row r="2240" customFormat="false" ht="15" hidden="false" customHeight="false" outlineLevel="0" collapsed="false">
      <c r="A2240" s="3" t="n">
        <v>2239</v>
      </c>
      <c r="B2240" s="3" t="n">
        <v>13</v>
      </c>
      <c r="C2240" s="3" t="s">
        <v>129</v>
      </c>
      <c r="D2240" s="3" t="s">
        <v>563</v>
      </c>
      <c r="E2240" s="3" t="n">
        <v>3207</v>
      </c>
      <c r="F2240" s="4" t="n">
        <v>40.81</v>
      </c>
      <c r="G2240" s="3" t="s">
        <v>41</v>
      </c>
      <c r="H2240" s="4" t="n">
        <f aca="false">ROUND(E2240*F2240,2)</f>
        <v>130877.67</v>
      </c>
    </row>
    <row r="2241" customFormat="false" ht="15" hidden="false" customHeight="false" outlineLevel="0" collapsed="false">
      <c r="A2241" s="3" t="n">
        <v>2240</v>
      </c>
      <c r="B2241" s="3" t="n">
        <v>7</v>
      </c>
      <c r="C2241" s="3" t="s">
        <v>129</v>
      </c>
      <c r="D2241" s="3" t="s">
        <v>563</v>
      </c>
      <c r="E2241" s="3" t="n">
        <v>3979</v>
      </c>
      <c r="F2241" s="4" t="n">
        <v>429.45</v>
      </c>
      <c r="G2241" s="3" t="s">
        <v>8</v>
      </c>
      <c r="H2241" s="4" t="n">
        <f aca="false">ROUND(E2241*F2241,2)</f>
        <v>1708781.55</v>
      </c>
    </row>
    <row r="2242" customFormat="false" ht="15" hidden="false" customHeight="false" outlineLevel="0" collapsed="false">
      <c r="A2242" s="3" t="n">
        <v>2241</v>
      </c>
      <c r="B2242" s="3" t="n">
        <v>11</v>
      </c>
      <c r="C2242" s="3" t="s">
        <v>129</v>
      </c>
      <c r="D2242" s="3" t="s">
        <v>563</v>
      </c>
      <c r="E2242" s="3" t="n">
        <v>2992</v>
      </c>
      <c r="F2242" s="4" t="n">
        <v>116.75</v>
      </c>
      <c r="G2242" s="3" t="s">
        <v>34</v>
      </c>
      <c r="H2242" s="4" t="n">
        <f aca="false">ROUND(E2242*F2242,2)</f>
        <v>349316</v>
      </c>
    </row>
    <row r="2243" customFormat="false" ht="15" hidden="false" customHeight="false" outlineLevel="0" collapsed="false">
      <c r="A2243" s="3" t="n">
        <v>2242</v>
      </c>
      <c r="B2243" s="3" t="n">
        <v>15</v>
      </c>
      <c r="C2243" s="3" t="s">
        <v>129</v>
      </c>
      <c r="D2243" s="3" t="s">
        <v>562</v>
      </c>
      <c r="E2243" s="3" t="n">
        <v>3581</v>
      </c>
      <c r="F2243" s="4" t="n">
        <v>276.05</v>
      </c>
      <c r="G2243" s="3" t="s">
        <v>46</v>
      </c>
      <c r="H2243" s="4" t="n">
        <f aca="false">ROUND(E2243*F2243,2)</f>
        <v>988535.05</v>
      </c>
    </row>
    <row r="2244" customFormat="false" ht="15" hidden="false" customHeight="false" outlineLevel="0" collapsed="false">
      <c r="A2244" s="3" t="n">
        <v>2243</v>
      </c>
      <c r="B2244" s="3" t="n">
        <v>8</v>
      </c>
      <c r="C2244" s="3" t="s">
        <v>129</v>
      </c>
      <c r="D2244" s="3" t="s">
        <v>562</v>
      </c>
      <c r="E2244" s="3" t="n">
        <v>1934</v>
      </c>
      <c r="F2244" s="4" t="n">
        <v>66.28</v>
      </c>
      <c r="G2244" s="3" t="s">
        <v>8</v>
      </c>
      <c r="H2244" s="4" t="n">
        <f aca="false">ROUND(E2244*F2244,2)</f>
        <v>128185.52</v>
      </c>
    </row>
    <row r="2245" customFormat="false" ht="15" hidden="false" customHeight="false" outlineLevel="0" collapsed="false">
      <c r="A2245" s="3" t="n">
        <v>2244</v>
      </c>
      <c r="B2245" s="3" t="n">
        <v>5</v>
      </c>
      <c r="C2245" s="3" t="s">
        <v>129</v>
      </c>
      <c r="D2245" s="3" t="s">
        <v>562</v>
      </c>
      <c r="E2245" s="3" t="n">
        <v>4218</v>
      </c>
      <c r="F2245" s="4" t="n">
        <v>406.98</v>
      </c>
      <c r="G2245" s="3" t="s">
        <v>8</v>
      </c>
      <c r="H2245" s="4" t="n">
        <f aca="false">ROUND(E2245*F2245,2)</f>
        <v>1716641.64</v>
      </c>
    </row>
    <row r="2246" customFormat="false" ht="15" hidden="false" customHeight="false" outlineLevel="0" collapsed="false">
      <c r="A2246" s="3" t="n">
        <v>2245</v>
      </c>
      <c r="B2246" s="3" t="n">
        <v>14</v>
      </c>
      <c r="C2246" s="3" t="s">
        <v>129</v>
      </c>
      <c r="D2246" s="3" t="s">
        <v>562</v>
      </c>
      <c r="E2246" s="3" t="n">
        <v>3875</v>
      </c>
      <c r="F2246" s="4" t="n">
        <v>84.42</v>
      </c>
      <c r="G2246" s="3" t="s">
        <v>41</v>
      </c>
      <c r="H2246" s="4" t="n">
        <f aca="false">ROUND(E2246*F2246,2)</f>
        <v>327127.5</v>
      </c>
    </row>
    <row r="2247" customFormat="false" ht="15" hidden="false" customHeight="false" outlineLevel="0" collapsed="false">
      <c r="A2247" s="3" t="n">
        <v>2246</v>
      </c>
      <c r="B2247" s="3" t="n">
        <v>7</v>
      </c>
      <c r="C2247" s="3" t="s">
        <v>129</v>
      </c>
      <c r="D2247" s="3" t="s">
        <v>562</v>
      </c>
      <c r="E2247" s="3" t="n">
        <v>2890</v>
      </c>
      <c r="F2247" s="4" t="n">
        <v>431.18</v>
      </c>
      <c r="G2247" s="3" t="s">
        <v>8</v>
      </c>
      <c r="H2247" s="4" t="n">
        <f aca="false">ROUND(E2247*F2247,2)</f>
        <v>1246110.2</v>
      </c>
    </row>
    <row r="2248" customFormat="false" ht="15" hidden="false" customHeight="false" outlineLevel="0" collapsed="false">
      <c r="A2248" s="3" t="n">
        <v>2247</v>
      </c>
      <c r="B2248" s="3" t="n">
        <v>10</v>
      </c>
      <c r="C2248" s="3" t="s">
        <v>129</v>
      </c>
      <c r="D2248" s="3" t="s">
        <v>562</v>
      </c>
      <c r="E2248" s="3" t="n">
        <v>3197</v>
      </c>
      <c r="F2248" s="4" t="n">
        <v>51.67</v>
      </c>
      <c r="G2248" s="3" t="s">
        <v>8</v>
      </c>
      <c r="H2248" s="4" t="n">
        <f aca="false">ROUND(E2248*F2248,2)</f>
        <v>165188.99</v>
      </c>
    </row>
    <row r="2249" customFormat="false" ht="15" hidden="false" customHeight="false" outlineLevel="0" collapsed="false">
      <c r="A2249" s="3" t="n">
        <v>2248</v>
      </c>
      <c r="B2249" s="3" t="n">
        <v>7</v>
      </c>
      <c r="C2249" s="3" t="s">
        <v>129</v>
      </c>
      <c r="D2249" s="3" t="s">
        <v>563</v>
      </c>
      <c r="E2249" s="3" t="n">
        <v>4250</v>
      </c>
      <c r="F2249" s="4" t="n">
        <v>429.09</v>
      </c>
      <c r="G2249" s="3" t="s">
        <v>8</v>
      </c>
      <c r="H2249" s="4" t="n">
        <f aca="false">ROUND(E2249*F2249,2)</f>
        <v>1823632.5</v>
      </c>
    </row>
    <row r="2250" customFormat="false" ht="15" hidden="false" customHeight="false" outlineLevel="0" collapsed="false">
      <c r="A2250" s="3" t="n">
        <v>2249</v>
      </c>
      <c r="B2250" s="3" t="n">
        <v>1</v>
      </c>
      <c r="C2250" s="3" t="s">
        <v>129</v>
      </c>
      <c r="D2250" s="3" t="s">
        <v>563</v>
      </c>
      <c r="E2250" s="3" t="n">
        <v>4833</v>
      </c>
      <c r="F2250" s="4" t="n">
        <v>374.42</v>
      </c>
      <c r="G2250" s="3" t="s">
        <v>8</v>
      </c>
      <c r="H2250" s="4" t="n">
        <f aca="false">ROUND(E2250*F2250,2)</f>
        <v>1809571.86</v>
      </c>
    </row>
    <row r="2251" customFormat="false" ht="15" hidden="false" customHeight="false" outlineLevel="0" collapsed="false">
      <c r="A2251" s="3" t="n">
        <v>2250</v>
      </c>
      <c r="B2251" s="3" t="n">
        <v>4</v>
      </c>
      <c r="C2251" s="3" t="s">
        <v>130</v>
      </c>
      <c r="D2251" s="3" t="s">
        <v>562</v>
      </c>
      <c r="E2251" s="3" t="n">
        <v>216</v>
      </c>
      <c r="F2251" s="4" t="n">
        <v>106.26</v>
      </c>
      <c r="G2251" s="3" t="s">
        <v>8</v>
      </c>
      <c r="H2251" s="4" t="n">
        <f aca="false">ROUND(E2251*F2251,2)</f>
        <v>22952.16</v>
      </c>
    </row>
    <row r="2252" customFormat="false" ht="15" hidden="false" customHeight="false" outlineLevel="0" collapsed="false">
      <c r="A2252" s="3" t="n">
        <v>2251</v>
      </c>
      <c r="B2252" s="3" t="n">
        <v>13</v>
      </c>
      <c r="C2252" s="3" t="s">
        <v>130</v>
      </c>
      <c r="D2252" s="3" t="s">
        <v>562</v>
      </c>
      <c r="E2252" s="3" t="n">
        <v>3979</v>
      </c>
      <c r="F2252" s="4" t="n">
        <v>41.28</v>
      </c>
      <c r="G2252" s="3" t="s">
        <v>41</v>
      </c>
      <c r="H2252" s="4" t="n">
        <f aca="false">ROUND(E2252*F2252,2)</f>
        <v>164253.12</v>
      </c>
    </row>
    <row r="2253" customFormat="false" ht="15" hidden="false" customHeight="false" outlineLevel="0" collapsed="false">
      <c r="A2253" s="3" t="n">
        <v>2252</v>
      </c>
      <c r="B2253" s="3" t="n">
        <v>1</v>
      </c>
      <c r="C2253" s="3" t="s">
        <v>130</v>
      </c>
      <c r="D2253" s="3" t="s">
        <v>562</v>
      </c>
      <c r="E2253" s="3" t="n">
        <v>3361</v>
      </c>
      <c r="F2253" s="4" t="n">
        <v>369.97</v>
      </c>
      <c r="G2253" s="3" t="s">
        <v>8</v>
      </c>
      <c r="H2253" s="4" t="n">
        <f aca="false">ROUND(E2253*F2253,2)</f>
        <v>1243469.17</v>
      </c>
    </row>
    <row r="2254" customFormat="false" ht="15" hidden="false" customHeight="false" outlineLevel="0" collapsed="false">
      <c r="A2254" s="3" t="n">
        <v>2253</v>
      </c>
      <c r="B2254" s="3" t="n">
        <v>1</v>
      </c>
      <c r="C2254" s="3" t="s">
        <v>130</v>
      </c>
      <c r="D2254" s="3" t="s">
        <v>563</v>
      </c>
      <c r="E2254" s="3" t="n">
        <v>3863</v>
      </c>
      <c r="F2254" s="4" t="n">
        <v>370.45</v>
      </c>
      <c r="G2254" s="3" t="s">
        <v>8</v>
      </c>
      <c r="H2254" s="4" t="n">
        <f aca="false">ROUND(E2254*F2254,2)</f>
        <v>1431048.35</v>
      </c>
    </row>
    <row r="2255" customFormat="false" ht="15" hidden="false" customHeight="false" outlineLevel="0" collapsed="false">
      <c r="A2255" s="3" t="n">
        <v>2254</v>
      </c>
      <c r="B2255" s="3" t="n">
        <v>10</v>
      </c>
      <c r="C2255" s="3" t="s">
        <v>130</v>
      </c>
      <c r="D2255" s="3" t="s">
        <v>562</v>
      </c>
      <c r="E2255" s="3" t="n">
        <v>4600</v>
      </c>
      <c r="F2255" s="4" t="n">
        <v>51.36</v>
      </c>
      <c r="G2255" s="3" t="s">
        <v>8</v>
      </c>
      <c r="H2255" s="4" t="n">
        <f aca="false">ROUND(E2255*F2255,2)</f>
        <v>236256</v>
      </c>
    </row>
    <row r="2256" customFormat="false" ht="15" hidden="false" customHeight="false" outlineLevel="0" collapsed="false">
      <c r="A2256" s="3" t="n">
        <v>2255</v>
      </c>
      <c r="B2256" s="3" t="n">
        <v>15</v>
      </c>
      <c r="C2256" s="3" t="s">
        <v>130</v>
      </c>
      <c r="D2256" s="3" t="s">
        <v>562</v>
      </c>
      <c r="E2256" s="3" t="n">
        <v>3717</v>
      </c>
      <c r="F2256" s="4" t="n">
        <v>274.01</v>
      </c>
      <c r="G2256" s="3" t="s">
        <v>46</v>
      </c>
      <c r="H2256" s="4" t="n">
        <f aca="false">ROUND(E2256*F2256,2)</f>
        <v>1018495.17</v>
      </c>
    </row>
    <row r="2257" customFormat="false" ht="15" hidden="false" customHeight="false" outlineLevel="0" collapsed="false">
      <c r="A2257" s="3" t="n">
        <v>2256</v>
      </c>
      <c r="B2257" s="3" t="n">
        <v>5</v>
      </c>
      <c r="C2257" s="3" t="s">
        <v>130</v>
      </c>
      <c r="D2257" s="3" t="s">
        <v>562</v>
      </c>
      <c r="E2257" s="3" t="n">
        <v>923</v>
      </c>
      <c r="F2257" s="4" t="n">
        <v>411.08</v>
      </c>
      <c r="G2257" s="3" t="s">
        <v>8</v>
      </c>
      <c r="H2257" s="4" t="n">
        <f aca="false">ROUND(E2257*F2257,2)</f>
        <v>379426.84</v>
      </c>
    </row>
    <row r="2258" customFormat="false" ht="15" hidden="false" customHeight="false" outlineLevel="0" collapsed="false">
      <c r="A2258" s="3" t="n">
        <v>2257</v>
      </c>
      <c r="B2258" s="3" t="n">
        <v>8</v>
      </c>
      <c r="C2258" s="3" t="s">
        <v>130</v>
      </c>
      <c r="D2258" s="3" t="s">
        <v>563</v>
      </c>
      <c r="E2258" s="3" t="n">
        <v>3692</v>
      </c>
      <c r="F2258" s="4" t="n">
        <v>65.35</v>
      </c>
      <c r="G2258" s="3" t="s">
        <v>8</v>
      </c>
      <c r="H2258" s="4" t="n">
        <f aca="false">ROUND(E2258*F2258,2)</f>
        <v>241272.2</v>
      </c>
    </row>
    <row r="2259" customFormat="false" ht="15" hidden="false" customHeight="false" outlineLevel="0" collapsed="false">
      <c r="A2259" s="3" t="n">
        <v>2258</v>
      </c>
      <c r="B2259" s="3" t="n">
        <v>8</v>
      </c>
      <c r="C2259" s="3" t="s">
        <v>130</v>
      </c>
      <c r="D2259" s="3" t="s">
        <v>562</v>
      </c>
      <c r="E2259" s="3" t="n">
        <v>4751</v>
      </c>
      <c r="F2259" s="4" t="n">
        <v>65.09</v>
      </c>
      <c r="G2259" s="3" t="s">
        <v>8</v>
      </c>
      <c r="H2259" s="4" t="n">
        <f aca="false">ROUND(E2259*F2259,2)</f>
        <v>309242.59</v>
      </c>
    </row>
    <row r="2260" customFormat="false" ht="15" hidden="false" customHeight="false" outlineLevel="0" collapsed="false">
      <c r="A2260" s="3" t="n">
        <v>2259</v>
      </c>
      <c r="B2260" s="3" t="n">
        <v>3</v>
      </c>
      <c r="C2260" s="3" t="s">
        <v>130</v>
      </c>
      <c r="D2260" s="3" t="s">
        <v>563</v>
      </c>
      <c r="E2260" s="3" t="n">
        <v>4133</v>
      </c>
      <c r="F2260" s="4" t="n">
        <v>111.92</v>
      </c>
      <c r="G2260" s="3" t="s">
        <v>8</v>
      </c>
      <c r="H2260" s="4" t="n">
        <f aca="false">ROUND(E2260*F2260,2)</f>
        <v>462565.36</v>
      </c>
    </row>
    <row r="2261" customFormat="false" ht="15" hidden="false" customHeight="false" outlineLevel="0" collapsed="false">
      <c r="A2261" s="3" t="n">
        <v>2260</v>
      </c>
      <c r="B2261" s="3" t="n">
        <v>14</v>
      </c>
      <c r="C2261" s="3" t="s">
        <v>130</v>
      </c>
      <c r="D2261" s="3" t="s">
        <v>563</v>
      </c>
      <c r="E2261" s="3" t="n">
        <v>2140</v>
      </c>
      <c r="F2261" s="4" t="n">
        <v>82.55</v>
      </c>
      <c r="G2261" s="3" t="s">
        <v>41</v>
      </c>
      <c r="H2261" s="4" t="n">
        <f aca="false">ROUND(E2261*F2261,2)</f>
        <v>176657</v>
      </c>
    </row>
    <row r="2262" customFormat="false" ht="15" hidden="false" customHeight="false" outlineLevel="0" collapsed="false">
      <c r="A2262" s="3" t="n">
        <v>2261</v>
      </c>
      <c r="B2262" s="3" t="n">
        <v>14</v>
      </c>
      <c r="C2262" s="3" t="s">
        <v>130</v>
      </c>
      <c r="D2262" s="3" t="s">
        <v>563</v>
      </c>
      <c r="E2262" s="3" t="n">
        <v>1041</v>
      </c>
      <c r="F2262" s="4" t="n">
        <v>82.77</v>
      </c>
      <c r="G2262" s="3" t="s">
        <v>41</v>
      </c>
      <c r="H2262" s="4" t="n">
        <f aca="false">ROUND(E2262*F2262,2)</f>
        <v>86163.57</v>
      </c>
    </row>
    <row r="2263" customFormat="false" ht="15" hidden="false" customHeight="false" outlineLevel="0" collapsed="false">
      <c r="A2263" s="3" t="n">
        <v>2262</v>
      </c>
      <c r="B2263" s="3" t="n">
        <v>12</v>
      </c>
      <c r="C2263" s="3" t="s">
        <v>130</v>
      </c>
      <c r="D2263" s="3" t="s">
        <v>562</v>
      </c>
      <c r="E2263" s="3" t="n">
        <v>3247</v>
      </c>
      <c r="F2263" s="4" t="n">
        <v>216.04</v>
      </c>
      <c r="G2263" s="3" t="s">
        <v>38</v>
      </c>
      <c r="H2263" s="4" t="n">
        <f aca="false">ROUND(E2263*F2263,2)</f>
        <v>701481.88</v>
      </c>
    </row>
    <row r="2264" customFormat="false" ht="15" hidden="false" customHeight="false" outlineLevel="0" collapsed="false">
      <c r="A2264" s="3" t="n">
        <v>2263</v>
      </c>
      <c r="B2264" s="3" t="n">
        <v>14</v>
      </c>
      <c r="C2264" s="3" t="s">
        <v>130</v>
      </c>
      <c r="D2264" s="3" t="s">
        <v>562</v>
      </c>
      <c r="E2264" s="3" t="n">
        <v>1167</v>
      </c>
      <c r="F2264" s="4" t="n">
        <v>82.85</v>
      </c>
      <c r="G2264" s="3" t="s">
        <v>41</v>
      </c>
      <c r="H2264" s="4" t="n">
        <f aca="false">ROUND(E2264*F2264,2)</f>
        <v>96685.95</v>
      </c>
    </row>
    <row r="2265" customFormat="false" ht="15" hidden="false" customHeight="false" outlineLevel="0" collapsed="false">
      <c r="A2265" s="3" t="n">
        <v>2264</v>
      </c>
      <c r="B2265" s="3" t="n">
        <v>1</v>
      </c>
      <c r="C2265" s="3" t="s">
        <v>130</v>
      </c>
      <c r="D2265" s="3" t="s">
        <v>563</v>
      </c>
      <c r="E2265" s="3" t="n">
        <v>1434</v>
      </c>
      <c r="F2265" s="4" t="n">
        <v>370.28</v>
      </c>
      <c r="G2265" s="3" t="s">
        <v>8</v>
      </c>
      <c r="H2265" s="4" t="n">
        <f aca="false">ROUND(E2265*F2265,2)</f>
        <v>530981.52</v>
      </c>
    </row>
    <row r="2266" customFormat="false" ht="15" hidden="false" customHeight="false" outlineLevel="0" collapsed="false">
      <c r="A2266" s="3" t="n">
        <v>2265</v>
      </c>
      <c r="B2266" s="3" t="n">
        <v>9</v>
      </c>
      <c r="C2266" s="3" t="s">
        <v>130</v>
      </c>
      <c r="D2266" s="3" t="s">
        <v>562</v>
      </c>
      <c r="E2266" s="3" t="n">
        <v>2841</v>
      </c>
      <c r="F2266" s="4" t="n">
        <v>207.23</v>
      </c>
      <c r="G2266" s="3" t="s">
        <v>8</v>
      </c>
      <c r="H2266" s="4" t="n">
        <f aca="false">ROUND(E2266*F2266,2)</f>
        <v>588740.43</v>
      </c>
    </row>
    <row r="2267" customFormat="false" ht="15" hidden="false" customHeight="false" outlineLevel="0" collapsed="false">
      <c r="A2267" s="3" t="n">
        <v>2266</v>
      </c>
      <c r="B2267" s="3" t="n">
        <v>2</v>
      </c>
      <c r="C2267" s="3" t="s">
        <v>130</v>
      </c>
      <c r="D2267" s="3" t="s">
        <v>563</v>
      </c>
      <c r="E2267" s="3" t="n">
        <v>626</v>
      </c>
      <c r="F2267" s="4" t="n">
        <v>67.11</v>
      </c>
      <c r="G2267" s="3" t="s">
        <v>8</v>
      </c>
      <c r="H2267" s="4" t="n">
        <f aca="false">ROUND(E2267*F2267,2)</f>
        <v>42010.86</v>
      </c>
    </row>
    <row r="2268" customFormat="false" ht="15" hidden="false" customHeight="false" outlineLevel="0" collapsed="false">
      <c r="A2268" s="3" t="n">
        <v>2267</v>
      </c>
      <c r="B2268" s="3" t="n">
        <v>1</v>
      </c>
      <c r="C2268" s="3" t="s">
        <v>130</v>
      </c>
      <c r="D2268" s="3" t="s">
        <v>562</v>
      </c>
      <c r="E2268" s="3" t="n">
        <v>4923</v>
      </c>
      <c r="F2268" s="4" t="n">
        <v>369.7</v>
      </c>
      <c r="G2268" s="3" t="s">
        <v>8</v>
      </c>
      <c r="H2268" s="4" t="n">
        <f aca="false">ROUND(E2268*F2268,2)</f>
        <v>1820033.1</v>
      </c>
    </row>
    <row r="2269" customFormat="false" ht="15" hidden="false" customHeight="false" outlineLevel="0" collapsed="false">
      <c r="A2269" s="3" t="n">
        <v>2268</v>
      </c>
      <c r="B2269" s="3" t="n">
        <v>12</v>
      </c>
      <c r="C2269" s="3" t="s">
        <v>130</v>
      </c>
      <c r="D2269" s="3" t="s">
        <v>562</v>
      </c>
      <c r="E2269" s="3" t="n">
        <v>2162</v>
      </c>
      <c r="F2269" s="4" t="n">
        <v>215.12</v>
      </c>
      <c r="G2269" s="3" t="s">
        <v>38</v>
      </c>
      <c r="H2269" s="4" t="n">
        <f aca="false">ROUND(E2269*F2269,2)</f>
        <v>465089.44</v>
      </c>
    </row>
    <row r="2270" customFormat="false" ht="15" hidden="false" customHeight="false" outlineLevel="0" collapsed="false">
      <c r="A2270" s="3" t="n">
        <v>2269</v>
      </c>
      <c r="B2270" s="3" t="n">
        <v>4</v>
      </c>
      <c r="C2270" s="3" t="s">
        <v>130</v>
      </c>
      <c r="D2270" s="3" t="s">
        <v>562</v>
      </c>
      <c r="E2270" s="3" t="n">
        <v>3237</v>
      </c>
      <c r="F2270" s="4" t="n">
        <v>106.69</v>
      </c>
      <c r="G2270" s="3" t="s">
        <v>8</v>
      </c>
      <c r="H2270" s="4" t="n">
        <f aca="false">ROUND(E2270*F2270,2)</f>
        <v>345355.53</v>
      </c>
    </row>
    <row r="2271" customFormat="false" ht="15" hidden="false" customHeight="false" outlineLevel="0" collapsed="false">
      <c r="A2271" s="3" t="n">
        <v>2270</v>
      </c>
      <c r="B2271" s="3" t="n">
        <v>8</v>
      </c>
      <c r="C2271" s="3" t="s">
        <v>130</v>
      </c>
      <c r="D2271" s="3" t="s">
        <v>562</v>
      </c>
      <c r="E2271" s="3" t="n">
        <v>2211</v>
      </c>
      <c r="F2271" s="4" t="n">
        <v>65.33</v>
      </c>
      <c r="G2271" s="3" t="s">
        <v>8</v>
      </c>
      <c r="H2271" s="4" t="n">
        <f aca="false">ROUND(E2271*F2271,2)</f>
        <v>144444.63</v>
      </c>
    </row>
    <row r="2272" customFormat="false" ht="15" hidden="false" customHeight="false" outlineLevel="0" collapsed="false">
      <c r="A2272" s="3" t="n">
        <v>2271</v>
      </c>
      <c r="B2272" s="3" t="n">
        <v>6</v>
      </c>
      <c r="C2272" s="3" t="s">
        <v>130</v>
      </c>
      <c r="D2272" s="3" t="s">
        <v>562</v>
      </c>
      <c r="E2272" s="3" t="n">
        <v>1531</v>
      </c>
      <c r="F2272" s="4" t="n">
        <v>238.54</v>
      </c>
      <c r="G2272" s="3" t="s">
        <v>8</v>
      </c>
      <c r="H2272" s="4" t="n">
        <f aca="false">ROUND(E2272*F2272,2)</f>
        <v>365204.74</v>
      </c>
    </row>
    <row r="2273" customFormat="false" ht="15" hidden="false" customHeight="false" outlineLevel="0" collapsed="false">
      <c r="A2273" s="3" t="n">
        <v>2272</v>
      </c>
      <c r="B2273" s="3" t="n">
        <v>10</v>
      </c>
      <c r="C2273" s="3" t="s">
        <v>130</v>
      </c>
      <c r="D2273" s="3" t="s">
        <v>563</v>
      </c>
      <c r="E2273" s="3" t="n">
        <v>1124</v>
      </c>
      <c r="F2273" s="4" t="n">
        <v>51.47</v>
      </c>
      <c r="G2273" s="3" t="s">
        <v>8</v>
      </c>
      <c r="H2273" s="4" t="n">
        <f aca="false">ROUND(E2273*F2273,2)</f>
        <v>57852.28</v>
      </c>
    </row>
    <row r="2274" customFormat="false" ht="15" hidden="false" customHeight="false" outlineLevel="0" collapsed="false">
      <c r="A2274" s="3" t="n">
        <v>2273</v>
      </c>
      <c r="B2274" s="3" t="n">
        <v>4</v>
      </c>
      <c r="C2274" s="3" t="s">
        <v>130</v>
      </c>
      <c r="D2274" s="3" t="s">
        <v>562</v>
      </c>
      <c r="E2274" s="3" t="n">
        <v>3977</v>
      </c>
      <c r="F2274" s="4" t="n">
        <v>106.35</v>
      </c>
      <c r="G2274" s="3" t="s">
        <v>8</v>
      </c>
      <c r="H2274" s="4" t="n">
        <f aca="false">ROUND(E2274*F2274,2)</f>
        <v>422953.95</v>
      </c>
    </row>
    <row r="2275" customFormat="false" ht="15" hidden="false" customHeight="false" outlineLevel="0" collapsed="false">
      <c r="A2275" s="3" t="n">
        <v>2274</v>
      </c>
      <c r="B2275" s="3" t="n">
        <v>15</v>
      </c>
      <c r="C2275" s="3" t="s">
        <v>130</v>
      </c>
      <c r="D2275" s="3" t="s">
        <v>562</v>
      </c>
      <c r="E2275" s="3" t="n">
        <v>844</v>
      </c>
      <c r="F2275" s="4" t="n">
        <v>274</v>
      </c>
      <c r="G2275" s="3" t="s">
        <v>46</v>
      </c>
      <c r="H2275" s="4" t="n">
        <f aca="false">ROUND(E2275*F2275,2)</f>
        <v>231256</v>
      </c>
    </row>
    <row r="2276" customFormat="false" ht="15" hidden="false" customHeight="false" outlineLevel="0" collapsed="false">
      <c r="A2276" s="3" t="n">
        <v>2275</v>
      </c>
      <c r="B2276" s="3" t="n">
        <v>6</v>
      </c>
      <c r="C2276" s="3" t="s">
        <v>130</v>
      </c>
      <c r="D2276" s="3" t="s">
        <v>562</v>
      </c>
      <c r="E2276" s="3" t="n">
        <v>1206</v>
      </c>
      <c r="F2276" s="4" t="n">
        <v>238.3</v>
      </c>
      <c r="G2276" s="3" t="s">
        <v>8</v>
      </c>
      <c r="H2276" s="4" t="n">
        <f aca="false">ROUND(E2276*F2276,2)</f>
        <v>287389.8</v>
      </c>
    </row>
    <row r="2277" customFormat="false" ht="15" hidden="false" customHeight="false" outlineLevel="0" collapsed="false">
      <c r="A2277" s="3" t="n">
        <v>2276</v>
      </c>
      <c r="B2277" s="3" t="n">
        <v>13</v>
      </c>
      <c r="C2277" s="3" t="s">
        <v>130</v>
      </c>
      <c r="D2277" s="3" t="s">
        <v>562</v>
      </c>
      <c r="E2277" s="3" t="n">
        <v>3224</v>
      </c>
      <c r="F2277" s="4" t="n">
        <v>41.19</v>
      </c>
      <c r="G2277" s="3" t="s">
        <v>41</v>
      </c>
      <c r="H2277" s="4" t="n">
        <f aca="false">ROUND(E2277*F2277,2)</f>
        <v>132796.56</v>
      </c>
    </row>
    <row r="2278" customFormat="false" ht="15" hidden="false" customHeight="false" outlineLevel="0" collapsed="false">
      <c r="A2278" s="3" t="n">
        <v>2277</v>
      </c>
      <c r="B2278" s="3" t="n">
        <v>10</v>
      </c>
      <c r="C2278" s="3" t="s">
        <v>130</v>
      </c>
      <c r="D2278" s="3" t="s">
        <v>562</v>
      </c>
      <c r="E2278" s="3" t="n">
        <v>1532</v>
      </c>
      <c r="F2278" s="4" t="n">
        <v>51.52</v>
      </c>
      <c r="G2278" s="3" t="s">
        <v>8</v>
      </c>
      <c r="H2278" s="4" t="n">
        <f aca="false">ROUND(E2278*F2278,2)</f>
        <v>78928.64</v>
      </c>
    </row>
    <row r="2279" customFormat="false" ht="15" hidden="false" customHeight="false" outlineLevel="0" collapsed="false">
      <c r="A2279" s="3" t="n">
        <v>2278</v>
      </c>
      <c r="B2279" s="3" t="n">
        <v>15</v>
      </c>
      <c r="C2279" s="3" t="s">
        <v>130</v>
      </c>
      <c r="D2279" s="3" t="s">
        <v>563</v>
      </c>
      <c r="E2279" s="3" t="n">
        <v>2087</v>
      </c>
      <c r="F2279" s="4" t="n">
        <v>273.28</v>
      </c>
      <c r="G2279" s="3" t="s">
        <v>46</v>
      </c>
      <c r="H2279" s="4" t="n">
        <f aca="false">ROUND(E2279*F2279,2)</f>
        <v>570335.36</v>
      </c>
    </row>
    <row r="2280" customFormat="false" ht="15" hidden="false" customHeight="false" outlineLevel="0" collapsed="false">
      <c r="A2280" s="3" t="n">
        <v>2279</v>
      </c>
      <c r="B2280" s="3" t="n">
        <v>2</v>
      </c>
      <c r="C2280" s="3" t="s">
        <v>130</v>
      </c>
      <c r="D2280" s="3" t="s">
        <v>563</v>
      </c>
      <c r="E2280" s="3" t="n">
        <v>2780</v>
      </c>
      <c r="F2280" s="4" t="n">
        <v>67.17</v>
      </c>
      <c r="G2280" s="3" t="s">
        <v>8</v>
      </c>
      <c r="H2280" s="4" t="n">
        <f aca="false">ROUND(E2280*F2280,2)</f>
        <v>186732.6</v>
      </c>
    </row>
    <row r="2281" customFormat="false" ht="15" hidden="false" customHeight="false" outlineLevel="0" collapsed="false">
      <c r="A2281" s="3" t="n">
        <v>2280</v>
      </c>
      <c r="B2281" s="3" t="n">
        <v>7</v>
      </c>
      <c r="C2281" s="3" t="s">
        <v>131</v>
      </c>
      <c r="D2281" s="3" t="s">
        <v>562</v>
      </c>
      <c r="E2281" s="3" t="n">
        <v>4488</v>
      </c>
      <c r="F2281" s="4" t="n">
        <v>419.14</v>
      </c>
      <c r="G2281" s="3" t="s">
        <v>8</v>
      </c>
      <c r="H2281" s="4" t="n">
        <f aca="false">ROUND(E2281*F2281,2)</f>
        <v>1881100.32</v>
      </c>
    </row>
    <row r="2282" customFormat="false" ht="15" hidden="false" customHeight="false" outlineLevel="0" collapsed="false">
      <c r="A2282" s="3" t="n">
        <v>2281</v>
      </c>
      <c r="B2282" s="3" t="n">
        <v>13</v>
      </c>
      <c r="C2282" s="3" t="s">
        <v>131</v>
      </c>
      <c r="D2282" s="3" t="s">
        <v>563</v>
      </c>
      <c r="E2282" s="3" t="n">
        <v>4866</v>
      </c>
      <c r="F2282" s="4" t="n">
        <v>42.39</v>
      </c>
      <c r="G2282" s="3" t="s">
        <v>41</v>
      </c>
      <c r="H2282" s="4" t="n">
        <f aca="false">ROUND(E2282*F2282,2)</f>
        <v>206269.74</v>
      </c>
    </row>
    <row r="2283" customFormat="false" ht="15" hidden="false" customHeight="false" outlineLevel="0" collapsed="false">
      <c r="A2283" s="3" t="n">
        <v>2282</v>
      </c>
      <c r="B2283" s="3" t="n">
        <v>15</v>
      </c>
      <c r="C2283" s="3" t="s">
        <v>131</v>
      </c>
      <c r="D2283" s="3" t="s">
        <v>562</v>
      </c>
      <c r="E2283" s="3" t="n">
        <v>1851</v>
      </c>
      <c r="F2283" s="4" t="n">
        <v>272.51</v>
      </c>
      <c r="G2283" s="3" t="s">
        <v>46</v>
      </c>
      <c r="H2283" s="4" t="n">
        <f aca="false">ROUND(E2283*F2283,2)</f>
        <v>504416.01</v>
      </c>
    </row>
    <row r="2284" customFormat="false" ht="15" hidden="false" customHeight="false" outlineLevel="0" collapsed="false">
      <c r="A2284" s="3" t="n">
        <v>2283</v>
      </c>
      <c r="B2284" s="3" t="n">
        <v>7</v>
      </c>
      <c r="C2284" s="3" t="s">
        <v>131</v>
      </c>
      <c r="D2284" s="3" t="s">
        <v>563</v>
      </c>
      <c r="E2284" s="3" t="n">
        <v>48</v>
      </c>
      <c r="F2284" s="4" t="n">
        <v>420.52</v>
      </c>
      <c r="G2284" s="3" t="s">
        <v>8</v>
      </c>
      <c r="H2284" s="4" t="n">
        <f aca="false">ROUND(E2284*F2284,2)</f>
        <v>20184.96</v>
      </c>
    </row>
    <row r="2285" customFormat="false" ht="15" hidden="false" customHeight="false" outlineLevel="0" collapsed="false">
      <c r="A2285" s="3" t="n">
        <v>2284</v>
      </c>
      <c r="B2285" s="3" t="n">
        <v>6</v>
      </c>
      <c r="C2285" s="3" t="s">
        <v>131</v>
      </c>
      <c r="D2285" s="3" t="s">
        <v>563</v>
      </c>
      <c r="E2285" s="3" t="n">
        <v>2661</v>
      </c>
      <c r="F2285" s="4" t="n">
        <v>242.15</v>
      </c>
      <c r="G2285" s="3" t="s">
        <v>8</v>
      </c>
      <c r="H2285" s="4" t="n">
        <f aca="false">ROUND(E2285*F2285,2)</f>
        <v>644361.15</v>
      </c>
    </row>
    <row r="2286" customFormat="false" ht="15" hidden="false" customHeight="false" outlineLevel="0" collapsed="false">
      <c r="A2286" s="3" t="n">
        <v>2285</v>
      </c>
      <c r="B2286" s="3" t="n">
        <v>11</v>
      </c>
      <c r="C2286" s="3" t="s">
        <v>131</v>
      </c>
      <c r="D2286" s="3" t="s">
        <v>563</v>
      </c>
      <c r="E2286" s="3" t="n">
        <v>3246</v>
      </c>
      <c r="F2286" s="4" t="n">
        <v>117.98</v>
      </c>
      <c r="G2286" s="3" t="s">
        <v>34</v>
      </c>
      <c r="H2286" s="4" t="n">
        <f aca="false">ROUND(E2286*F2286,2)</f>
        <v>382963.08</v>
      </c>
    </row>
    <row r="2287" customFormat="false" ht="15" hidden="false" customHeight="false" outlineLevel="0" collapsed="false">
      <c r="A2287" s="3" t="n">
        <v>2286</v>
      </c>
      <c r="B2287" s="3" t="n">
        <v>15</v>
      </c>
      <c r="C2287" s="3" t="s">
        <v>131</v>
      </c>
      <c r="D2287" s="3" t="s">
        <v>563</v>
      </c>
      <c r="E2287" s="3" t="n">
        <v>548</v>
      </c>
      <c r="F2287" s="4" t="n">
        <v>273.78</v>
      </c>
      <c r="G2287" s="3" t="s">
        <v>46</v>
      </c>
      <c r="H2287" s="4" t="n">
        <f aca="false">ROUND(E2287*F2287,2)</f>
        <v>150031.44</v>
      </c>
    </row>
    <row r="2288" customFormat="false" ht="15" hidden="false" customHeight="false" outlineLevel="0" collapsed="false">
      <c r="A2288" s="3" t="n">
        <v>2287</v>
      </c>
      <c r="B2288" s="3" t="n">
        <v>2</v>
      </c>
      <c r="C2288" s="3" t="s">
        <v>131</v>
      </c>
      <c r="D2288" s="3" t="s">
        <v>562</v>
      </c>
      <c r="E2288" s="3" t="n">
        <v>1748</v>
      </c>
      <c r="F2288" s="4" t="n">
        <v>65.16</v>
      </c>
      <c r="G2288" s="3" t="s">
        <v>8</v>
      </c>
      <c r="H2288" s="4" t="n">
        <f aca="false">ROUND(E2288*F2288,2)</f>
        <v>113899.68</v>
      </c>
    </row>
    <row r="2289" customFormat="false" ht="15" hidden="false" customHeight="false" outlineLevel="0" collapsed="false">
      <c r="A2289" s="3" t="n">
        <v>2288</v>
      </c>
      <c r="B2289" s="3" t="n">
        <v>3</v>
      </c>
      <c r="C2289" s="3" t="s">
        <v>131</v>
      </c>
      <c r="D2289" s="3" t="s">
        <v>562</v>
      </c>
      <c r="E2289" s="3" t="n">
        <v>3724</v>
      </c>
      <c r="F2289" s="4" t="n">
        <v>111.65</v>
      </c>
      <c r="G2289" s="3" t="s">
        <v>8</v>
      </c>
      <c r="H2289" s="4" t="n">
        <f aca="false">ROUND(E2289*F2289,2)</f>
        <v>415784.6</v>
      </c>
    </row>
    <row r="2290" customFormat="false" ht="15" hidden="false" customHeight="false" outlineLevel="0" collapsed="false">
      <c r="A2290" s="3" t="n">
        <v>2289</v>
      </c>
      <c r="B2290" s="3" t="n">
        <v>12</v>
      </c>
      <c r="C2290" s="3" t="s">
        <v>131</v>
      </c>
      <c r="D2290" s="3" t="s">
        <v>562</v>
      </c>
      <c r="E2290" s="3" t="n">
        <v>4785</v>
      </c>
      <c r="F2290" s="4" t="n">
        <v>215.65</v>
      </c>
      <c r="G2290" s="3" t="s">
        <v>38</v>
      </c>
      <c r="H2290" s="4" t="n">
        <f aca="false">ROUND(E2290*F2290,2)</f>
        <v>1031885.25</v>
      </c>
    </row>
    <row r="2291" customFormat="false" ht="15" hidden="false" customHeight="false" outlineLevel="0" collapsed="false">
      <c r="A2291" s="3" t="n">
        <v>2290</v>
      </c>
      <c r="B2291" s="3" t="n">
        <v>9</v>
      </c>
      <c r="C2291" s="3" t="s">
        <v>131</v>
      </c>
      <c r="D2291" s="3" t="s">
        <v>563</v>
      </c>
      <c r="E2291" s="3" t="n">
        <v>3283</v>
      </c>
      <c r="F2291" s="4" t="n">
        <v>207.15</v>
      </c>
      <c r="G2291" s="3" t="s">
        <v>8</v>
      </c>
      <c r="H2291" s="4" t="n">
        <f aca="false">ROUND(E2291*F2291,2)</f>
        <v>680073.45</v>
      </c>
    </row>
    <row r="2292" customFormat="false" ht="15" hidden="false" customHeight="false" outlineLevel="0" collapsed="false">
      <c r="A2292" s="3" t="n">
        <v>2291</v>
      </c>
      <c r="B2292" s="3" t="n">
        <v>6</v>
      </c>
      <c r="C2292" s="3" t="s">
        <v>131</v>
      </c>
      <c r="D2292" s="3" t="s">
        <v>562</v>
      </c>
      <c r="E2292" s="3" t="n">
        <v>3375</v>
      </c>
      <c r="F2292" s="4" t="n">
        <v>242.28</v>
      </c>
      <c r="G2292" s="3" t="s">
        <v>8</v>
      </c>
      <c r="H2292" s="4" t="n">
        <f aca="false">ROUND(E2292*F2292,2)</f>
        <v>817695</v>
      </c>
    </row>
    <row r="2293" customFormat="false" ht="15" hidden="false" customHeight="false" outlineLevel="0" collapsed="false">
      <c r="A2293" s="3" t="n">
        <v>2292</v>
      </c>
      <c r="B2293" s="3" t="n">
        <v>7</v>
      </c>
      <c r="C2293" s="3" t="s">
        <v>131</v>
      </c>
      <c r="D2293" s="3" t="s">
        <v>563</v>
      </c>
      <c r="E2293" s="3" t="n">
        <v>528</v>
      </c>
      <c r="F2293" s="4" t="n">
        <v>420.57</v>
      </c>
      <c r="G2293" s="3" t="s">
        <v>8</v>
      </c>
      <c r="H2293" s="4" t="n">
        <f aca="false">ROUND(E2293*F2293,2)</f>
        <v>222060.96</v>
      </c>
    </row>
    <row r="2294" customFormat="false" ht="15" hidden="false" customHeight="false" outlineLevel="0" collapsed="false">
      <c r="A2294" s="3" t="n">
        <v>2293</v>
      </c>
      <c r="B2294" s="3" t="n">
        <v>8</v>
      </c>
      <c r="C2294" s="3" t="s">
        <v>131</v>
      </c>
      <c r="D2294" s="3" t="s">
        <v>563</v>
      </c>
      <c r="E2294" s="3" t="n">
        <v>2964</v>
      </c>
      <c r="F2294" s="4" t="n">
        <v>63.45</v>
      </c>
      <c r="G2294" s="3" t="s">
        <v>8</v>
      </c>
      <c r="H2294" s="4" t="n">
        <f aca="false">ROUND(E2294*F2294,2)</f>
        <v>188065.8</v>
      </c>
    </row>
    <row r="2295" customFormat="false" ht="15" hidden="false" customHeight="false" outlineLevel="0" collapsed="false">
      <c r="A2295" s="3" t="n">
        <v>2294</v>
      </c>
      <c r="B2295" s="3" t="n">
        <v>10</v>
      </c>
      <c r="C2295" s="3" t="s">
        <v>131</v>
      </c>
      <c r="D2295" s="3" t="s">
        <v>562</v>
      </c>
      <c r="E2295" s="3" t="n">
        <v>4900</v>
      </c>
      <c r="F2295" s="4" t="n">
        <v>51.33</v>
      </c>
      <c r="G2295" s="3" t="s">
        <v>8</v>
      </c>
      <c r="H2295" s="4" t="n">
        <f aca="false">ROUND(E2295*F2295,2)</f>
        <v>251517</v>
      </c>
    </row>
    <row r="2296" customFormat="false" ht="15" hidden="false" customHeight="false" outlineLevel="0" collapsed="false">
      <c r="A2296" s="3" t="n">
        <v>2295</v>
      </c>
      <c r="B2296" s="3" t="n">
        <v>14</v>
      </c>
      <c r="C2296" s="3" t="s">
        <v>131</v>
      </c>
      <c r="D2296" s="3" t="s">
        <v>563</v>
      </c>
      <c r="E2296" s="3" t="n">
        <v>4804</v>
      </c>
      <c r="F2296" s="4" t="n">
        <v>83.59</v>
      </c>
      <c r="G2296" s="3" t="s">
        <v>41</v>
      </c>
      <c r="H2296" s="4" t="n">
        <f aca="false">ROUND(E2296*F2296,2)</f>
        <v>401566.36</v>
      </c>
    </row>
    <row r="2297" customFormat="false" ht="15" hidden="false" customHeight="false" outlineLevel="0" collapsed="false">
      <c r="A2297" s="3" t="n">
        <v>2296</v>
      </c>
      <c r="B2297" s="3" t="n">
        <v>1</v>
      </c>
      <c r="C2297" s="3" t="s">
        <v>131</v>
      </c>
      <c r="D2297" s="3" t="s">
        <v>562</v>
      </c>
      <c r="E2297" s="3" t="n">
        <v>1139</v>
      </c>
      <c r="F2297" s="4" t="n">
        <v>373.87</v>
      </c>
      <c r="G2297" s="3" t="s">
        <v>8</v>
      </c>
      <c r="H2297" s="4" t="n">
        <f aca="false">ROUND(E2297*F2297,2)</f>
        <v>425837.93</v>
      </c>
    </row>
    <row r="2298" customFormat="false" ht="15" hidden="false" customHeight="false" outlineLevel="0" collapsed="false">
      <c r="A2298" s="3" t="n">
        <v>2297</v>
      </c>
      <c r="B2298" s="3" t="n">
        <v>5</v>
      </c>
      <c r="C2298" s="3" t="s">
        <v>131</v>
      </c>
      <c r="D2298" s="3" t="s">
        <v>563</v>
      </c>
      <c r="E2298" s="3" t="n">
        <v>4696</v>
      </c>
      <c r="F2298" s="4" t="n">
        <v>413.33</v>
      </c>
      <c r="G2298" s="3" t="s">
        <v>8</v>
      </c>
      <c r="H2298" s="4" t="n">
        <f aca="false">ROUND(E2298*F2298,2)</f>
        <v>1940997.68</v>
      </c>
    </row>
    <row r="2299" customFormat="false" ht="15" hidden="false" customHeight="false" outlineLevel="0" collapsed="false">
      <c r="A2299" s="3" t="n">
        <v>2298</v>
      </c>
      <c r="B2299" s="3" t="n">
        <v>13</v>
      </c>
      <c r="C2299" s="3" t="s">
        <v>131</v>
      </c>
      <c r="D2299" s="3" t="s">
        <v>563</v>
      </c>
      <c r="E2299" s="3" t="n">
        <v>863</v>
      </c>
      <c r="F2299" s="4" t="n">
        <v>42.41</v>
      </c>
      <c r="G2299" s="3" t="s">
        <v>41</v>
      </c>
      <c r="H2299" s="4" t="n">
        <f aca="false">ROUND(E2299*F2299,2)</f>
        <v>36599.83</v>
      </c>
    </row>
    <row r="2300" customFormat="false" ht="15" hidden="false" customHeight="false" outlineLevel="0" collapsed="false">
      <c r="A2300" s="3" t="n">
        <v>2299</v>
      </c>
      <c r="B2300" s="3" t="n">
        <v>4</v>
      </c>
      <c r="C2300" s="3" t="s">
        <v>131</v>
      </c>
      <c r="D2300" s="3" t="s">
        <v>563</v>
      </c>
      <c r="E2300" s="3" t="n">
        <v>47</v>
      </c>
      <c r="F2300" s="4" t="n">
        <v>108.13</v>
      </c>
      <c r="G2300" s="3" t="s">
        <v>8</v>
      </c>
      <c r="H2300" s="4" t="n">
        <f aca="false">ROUND(E2300*F2300,2)</f>
        <v>5082.11</v>
      </c>
    </row>
    <row r="2301" customFormat="false" ht="15" hidden="false" customHeight="false" outlineLevel="0" collapsed="false">
      <c r="A2301" s="3" t="n">
        <v>2300</v>
      </c>
      <c r="B2301" s="3" t="n">
        <v>4</v>
      </c>
      <c r="C2301" s="3" t="s">
        <v>131</v>
      </c>
      <c r="D2301" s="3" t="s">
        <v>563</v>
      </c>
      <c r="E2301" s="3" t="n">
        <v>1280</v>
      </c>
      <c r="F2301" s="4" t="n">
        <v>107.85</v>
      </c>
      <c r="G2301" s="3" t="s">
        <v>8</v>
      </c>
      <c r="H2301" s="4" t="n">
        <f aca="false">ROUND(E2301*F2301,2)</f>
        <v>138048</v>
      </c>
    </row>
    <row r="2302" customFormat="false" ht="15" hidden="false" customHeight="false" outlineLevel="0" collapsed="false">
      <c r="A2302" s="3" t="n">
        <v>2301</v>
      </c>
      <c r="B2302" s="3" t="n">
        <v>2</v>
      </c>
      <c r="C2302" s="3" t="s">
        <v>131</v>
      </c>
      <c r="D2302" s="3" t="s">
        <v>563</v>
      </c>
      <c r="E2302" s="3" t="n">
        <v>1282</v>
      </c>
      <c r="F2302" s="4" t="n">
        <v>64.97</v>
      </c>
      <c r="G2302" s="3" t="s">
        <v>8</v>
      </c>
      <c r="H2302" s="4" t="n">
        <f aca="false">ROUND(E2302*F2302,2)</f>
        <v>83291.54</v>
      </c>
    </row>
    <row r="2303" customFormat="false" ht="15" hidden="false" customHeight="false" outlineLevel="0" collapsed="false">
      <c r="A2303" s="3" t="n">
        <v>2302</v>
      </c>
      <c r="B2303" s="3" t="n">
        <v>8</v>
      </c>
      <c r="C2303" s="3" t="s">
        <v>132</v>
      </c>
      <c r="D2303" s="3" t="s">
        <v>563</v>
      </c>
      <c r="E2303" s="3" t="n">
        <v>3855</v>
      </c>
      <c r="F2303" s="4" t="n">
        <v>63.36</v>
      </c>
      <c r="G2303" s="3" t="s">
        <v>8</v>
      </c>
      <c r="H2303" s="4" t="n">
        <f aca="false">ROUND(E2303*F2303,2)</f>
        <v>244252.8</v>
      </c>
    </row>
    <row r="2304" customFormat="false" ht="15" hidden="false" customHeight="false" outlineLevel="0" collapsed="false">
      <c r="A2304" s="3" t="n">
        <v>2303</v>
      </c>
      <c r="B2304" s="3" t="n">
        <v>12</v>
      </c>
      <c r="C2304" s="3" t="s">
        <v>132</v>
      </c>
      <c r="D2304" s="3" t="s">
        <v>563</v>
      </c>
      <c r="E2304" s="3" t="n">
        <v>1221</v>
      </c>
      <c r="F2304" s="4" t="n">
        <v>214.17</v>
      </c>
      <c r="G2304" s="3" t="s">
        <v>38</v>
      </c>
      <c r="H2304" s="4" t="n">
        <f aca="false">ROUND(E2304*F2304,2)</f>
        <v>261501.57</v>
      </c>
    </row>
    <row r="2305" customFormat="false" ht="15" hidden="false" customHeight="false" outlineLevel="0" collapsed="false">
      <c r="A2305" s="3" t="n">
        <v>2304</v>
      </c>
      <c r="B2305" s="3" t="n">
        <v>2</v>
      </c>
      <c r="C2305" s="3" t="s">
        <v>132</v>
      </c>
      <c r="D2305" s="3" t="s">
        <v>562</v>
      </c>
      <c r="E2305" s="3" t="n">
        <v>2480</v>
      </c>
      <c r="F2305" s="4" t="n">
        <v>64.48</v>
      </c>
      <c r="G2305" s="3" t="s">
        <v>8</v>
      </c>
      <c r="H2305" s="4" t="n">
        <f aca="false">ROUND(E2305*F2305,2)</f>
        <v>159910.4</v>
      </c>
    </row>
    <row r="2306" customFormat="false" ht="15" hidden="false" customHeight="false" outlineLevel="0" collapsed="false">
      <c r="A2306" s="3" t="n">
        <v>2305</v>
      </c>
      <c r="B2306" s="3" t="n">
        <v>11</v>
      </c>
      <c r="C2306" s="3" t="s">
        <v>132</v>
      </c>
      <c r="D2306" s="3" t="s">
        <v>562</v>
      </c>
      <c r="E2306" s="3" t="n">
        <v>4846</v>
      </c>
      <c r="F2306" s="4" t="n">
        <v>118.28</v>
      </c>
      <c r="G2306" s="3" t="s">
        <v>34</v>
      </c>
      <c r="H2306" s="4" t="n">
        <f aca="false">ROUND(E2306*F2306,2)</f>
        <v>573184.88</v>
      </c>
    </row>
    <row r="2307" customFormat="false" ht="15" hidden="false" customHeight="false" outlineLevel="0" collapsed="false">
      <c r="A2307" s="3" t="n">
        <v>2306</v>
      </c>
      <c r="B2307" s="3" t="n">
        <v>4</v>
      </c>
      <c r="C2307" s="3" t="s">
        <v>132</v>
      </c>
      <c r="D2307" s="3" t="s">
        <v>562</v>
      </c>
      <c r="E2307" s="3" t="n">
        <v>4731</v>
      </c>
      <c r="F2307" s="4" t="n">
        <v>104.54</v>
      </c>
      <c r="G2307" s="3" t="s">
        <v>8</v>
      </c>
      <c r="H2307" s="4" t="n">
        <f aca="false">ROUND(E2307*F2307,2)</f>
        <v>494578.74</v>
      </c>
    </row>
    <row r="2308" customFormat="false" ht="15" hidden="false" customHeight="false" outlineLevel="0" collapsed="false">
      <c r="A2308" s="3" t="n">
        <v>2307</v>
      </c>
      <c r="B2308" s="3" t="n">
        <v>4</v>
      </c>
      <c r="C2308" s="3" t="s">
        <v>132</v>
      </c>
      <c r="D2308" s="3" t="s">
        <v>563</v>
      </c>
      <c r="E2308" s="3" t="n">
        <v>3645</v>
      </c>
      <c r="F2308" s="4" t="n">
        <v>104.65</v>
      </c>
      <c r="G2308" s="3" t="s">
        <v>8</v>
      </c>
      <c r="H2308" s="4" t="n">
        <f aca="false">ROUND(E2308*F2308,2)</f>
        <v>381449.25</v>
      </c>
    </row>
    <row r="2309" customFormat="false" ht="15" hidden="false" customHeight="false" outlineLevel="0" collapsed="false">
      <c r="A2309" s="3" t="n">
        <v>2308</v>
      </c>
      <c r="B2309" s="3" t="n">
        <v>8</v>
      </c>
      <c r="C2309" s="3" t="s">
        <v>132</v>
      </c>
      <c r="D2309" s="3" t="s">
        <v>563</v>
      </c>
      <c r="E2309" s="3" t="n">
        <v>836</v>
      </c>
      <c r="F2309" s="4" t="n">
        <v>63.08</v>
      </c>
      <c r="G2309" s="3" t="s">
        <v>8</v>
      </c>
      <c r="H2309" s="4" t="n">
        <f aca="false">ROUND(E2309*F2309,2)</f>
        <v>52734.88</v>
      </c>
    </row>
    <row r="2310" customFormat="false" ht="15" hidden="false" customHeight="false" outlineLevel="0" collapsed="false">
      <c r="A2310" s="3" t="n">
        <v>2309</v>
      </c>
      <c r="B2310" s="3" t="n">
        <v>3</v>
      </c>
      <c r="C2310" s="3" t="s">
        <v>132</v>
      </c>
      <c r="D2310" s="3" t="s">
        <v>563</v>
      </c>
      <c r="E2310" s="3" t="n">
        <v>4437</v>
      </c>
      <c r="F2310" s="4" t="n">
        <v>109.24</v>
      </c>
      <c r="G2310" s="3" t="s">
        <v>8</v>
      </c>
      <c r="H2310" s="4" t="n">
        <f aca="false">ROUND(E2310*F2310,2)</f>
        <v>484697.88</v>
      </c>
    </row>
    <row r="2311" customFormat="false" ht="15" hidden="false" customHeight="false" outlineLevel="0" collapsed="false">
      <c r="A2311" s="3" t="n">
        <v>2310</v>
      </c>
      <c r="B2311" s="3" t="n">
        <v>9</v>
      </c>
      <c r="C2311" s="3" t="s">
        <v>132</v>
      </c>
      <c r="D2311" s="3" t="s">
        <v>563</v>
      </c>
      <c r="E2311" s="3" t="n">
        <v>130</v>
      </c>
      <c r="F2311" s="4" t="n">
        <v>208.93</v>
      </c>
      <c r="G2311" s="3" t="s">
        <v>8</v>
      </c>
      <c r="H2311" s="4" t="n">
        <f aca="false">ROUND(E2311*F2311,2)</f>
        <v>27160.9</v>
      </c>
    </row>
    <row r="2312" customFormat="false" ht="15" hidden="false" customHeight="false" outlineLevel="0" collapsed="false">
      <c r="A2312" s="3" t="n">
        <v>2311</v>
      </c>
      <c r="B2312" s="3" t="n">
        <v>4</v>
      </c>
      <c r="C2312" s="3" t="s">
        <v>132</v>
      </c>
      <c r="D2312" s="3" t="s">
        <v>562</v>
      </c>
      <c r="E2312" s="3" t="n">
        <v>1388</v>
      </c>
      <c r="F2312" s="4" t="n">
        <v>104.82</v>
      </c>
      <c r="G2312" s="3" t="s">
        <v>8</v>
      </c>
      <c r="H2312" s="4" t="n">
        <f aca="false">ROUND(E2312*F2312,2)</f>
        <v>145490.16</v>
      </c>
    </row>
    <row r="2313" customFormat="false" ht="15" hidden="false" customHeight="false" outlineLevel="0" collapsed="false">
      <c r="A2313" s="3" t="n">
        <v>2312</v>
      </c>
      <c r="B2313" s="3" t="n">
        <v>1</v>
      </c>
      <c r="C2313" s="3" t="s">
        <v>132</v>
      </c>
      <c r="D2313" s="3" t="s">
        <v>563</v>
      </c>
      <c r="E2313" s="3" t="n">
        <v>2582</v>
      </c>
      <c r="F2313" s="4" t="n">
        <v>379.01</v>
      </c>
      <c r="G2313" s="3" t="s">
        <v>8</v>
      </c>
      <c r="H2313" s="4" t="n">
        <f aca="false">ROUND(E2313*F2313,2)</f>
        <v>978603.82</v>
      </c>
    </row>
    <row r="2314" customFormat="false" ht="15" hidden="false" customHeight="false" outlineLevel="0" collapsed="false">
      <c r="A2314" s="3" t="n">
        <v>2313</v>
      </c>
      <c r="B2314" s="3" t="n">
        <v>6</v>
      </c>
      <c r="C2314" s="3" t="s">
        <v>132</v>
      </c>
      <c r="D2314" s="3" t="s">
        <v>562</v>
      </c>
      <c r="E2314" s="3" t="n">
        <v>1792</v>
      </c>
      <c r="F2314" s="4" t="n">
        <v>242.65</v>
      </c>
      <c r="G2314" s="3" t="s">
        <v>8</v>
      </c>
      <c r="H2314" s="4" t="n">
        <f aca="false">ROUND(E2314*F2314,2)</f>
        <v>434828.8</v>
      </c>
    </row>
    <row r="2315" customFormat="false" ht="15" hidden="false" customHeight="false" outlineLevel="0" collapsed="false">
      <c r="A2315" s="3" t="n">
        <v>2314</v>
      </c>
      <c r="B2315" s="3" t="n">
        <v>7</v>
      </c>
      <c r="C2315" s="3" t="s">
        <v>132</v>
      </c>
      <c r="D2315" s="3" t="s">
        <v>562</v>
      </c>
      <c r="E2315" s="3" t="n">
        <v>2424</v>
      </c>
      <c r="F2315" s="4" t="n">
        <v>413.51</v>
      </c>
      <c r="G2315" s="3" t="s">
        <v>8</v>
      </c>
      <c r="H2315" s="4" t="n">
        <f aca="false">ROUND(E2315*F2315,2)</f>
        <v>1002348.24</v>
      </c>
    </row>
    <row r="2316" customFormat="false" ht="15" hidden="false" customHeight="false" outlineLevel="0" collapsed="false">
      <c r="A2316" s="3" t="n">
        <v>2315</v>
      </c>
      <c r="B2316" s="3" t="n">
        <v>2</v>
      </c>
      <c r="C2316" s="3" t="s">
        <v>132</v>
      </c>
      <c r="D2316" s="3" t="s">
        <v>563</v>
      </c>
      <c r="E2316" s="3" t="n">
        <v>647</v>
      </c>
      <c r="F2316" s="4" t="n">
        <v>64.66</v>
      </c>
      <c r="G2316" s="3" t="s">
        <v>8</v>
      </c>
      <c r="H2316" s="4" t="n">
        <f aca="false">ROUND(E2316*F2316,2)</f>
        <v>41835.02</v>
      </c>
    </row>
    <row r="2317" customFormat="false" ht="15" hidden="false" customHeight="false" outlineLevel="0" collapsed="false">
      <c r="A2317" s="3" t="n">
        <v>2316</v>
      </c>
      <c r="B2317" s="3" t="n">
        <v>11</v>
      </c>
      <c r="C2317" s="3" t="s">
        <v>132</v>
      </c>
      <c r="D2317" s="3" t="s">
        <v>562</v>
      </c>
      <c r="E2317" s="3" t="n">
        <v>3128</v>
      </c>
      <c r="F2317" s="4" t="n">
        <v>117.85</v>
      </c>
      <c r="G2317" s="3" t="s">
        <v>34</v>
      </c>
      <c r="H2317" s="4" t="n">
        <f aca="false">ROUND(E2317*F2317,2)</f>
        <v>368634.8</v>
      </c>
    </row>
    <row r="2318" customFormat="false" ht="15" hidden="false" customHeight="false" outlineLevel="0" collapsed="false">
      <c r="A2318" s="3" t="n">
        <v>2317</v>
      </c>
      <c r="B2318" s="3" t="n">
        <v>13</v>
      </c>
      <c r="C2318" s="3" t="s">
        <v>132</v>
      </c>
      <c r="D2318" s="3" t="s">
        <v>562</v>
      </c>
      <c r="E2318" s="3" t="n">
        <v>2862</v>
      </c>
      <c r="F2318" s="4" t="n">
        <v>41.95</v>
      </c>
      <c r="G2318" s="3" t="s">
        <v>41</v>
      </c>
      <c r="H2318" s="4" t="n">
        <f aca="false">ROUND(E2318*F2318,2)</f>
        <v>120060.9</v>
      </c>
    </row>
    <row r="2319" customFormat="false" ht="15" hidden="false" customHeight="false" outlineLevel="0" collapsed="false">
      <c r="A2319" s="3" t="n">
        <v>2318</v>
      </c>
      <c r="B2319" s="3" t="n">
        <v>11</v>
      </c>
      <c r="C2319" s="3" t="s">
        <v>132</v>
      </c>
      <c r="D2319" s="3" t="s">
        <v>562</v>
      </c>
      <c r="E2319" s="3" t="n">
        <v>2946</v>
      </c>
      <c r="F2319" s="4" t="n">
        <v>118.3</v>
      </c>
      <c r="G2319" s="3" t="s">
        <v>34</v>
      </c>
      <c r="H2319" s="4" t="n">
        <f aca="false">ROUND(E2319*F2319,2)</f>
        <v>348511.8</v>
      </c>
    </row>
    <row r="2320" customFormat="false" ht="15" hidden="false" customHeight="false" outlineLevel="0" collapsed="false">
      <c r="A2320" s="3" t="n">
        <v>2319</v>
      </c>
      <c r="B2320" s="3" t="n">
        <v>14</v>
      </c>
      <c r="C2320" s="3" t="s">
        <v>132</v>
      </c>
      <c r="D2320" s="3" t="s">
        <v>562</v>
      </c>
      <c r="E2320" s="3" t="n">
        <v>2001</v>
      </c>
      <c r="F2320" s="4" t="n">
        <v>83.11</v>
      </c>
      <c r="G2320" s="3" t="s">
        <v>41</v>
      </c>
      <c r="H2320" s="4" t="n">
        <f aca="false">ROUND(E2320*F2320,2)</f>
        <v>166303.11</v>
      </c>
    </row>
    <row r="2321" customFormat="false" ht="15" hidden="false" customHeight="false" outlineLevel="0" collapsed="false">
      <c r="A2321" s="3" t="n">
        <v>2320</v>
      </c>
      <c r="B2321" s="3" t="n">
        <v>11</v>
      </c>
      <c r="C2321" s="3" t="s">
        <v>132</v>
      </c>
      <c r="D2321" s="3" t="s">
        <v>562</v>
      </c>
      <c r="E2321" s="3" t="n">
        <v>2661</v>
      </c>
      <c r="F2321" s="4" t="n">
        <v>117.9</v>
      </c>
      <c r="G2321" s="3" t="s">
        <v>34</v>
      </c>
      <c r="H2321" s="4" t="n">
        <f aca="false">ROUND(E2321*F2321,2)</f>
        <v>313731.9</v>
      </c>
    </row>
    <row r="2322" customFormat="false" ht="15" hidden="false" customHeight="false" outlineLevel="0" collapsed="false">
      <c r="A2322" s="3" t="n">
        <v>2321</v>
      </c>
      <c r="B2322" s="3" t="n">
        <v>8</v>
      </c>
      <c r="C2322" s="3" t="s">
        <v>132</v>
      </c>
      <c r="D2322" s="3" t="s">
        <v>563</v>
      </c>
      <c r="E2322" s="3" t="n">
        <v>4470</v>
      </c>
      <c r="F2322" s="4" t="n">
        <v>63.29</v>
      </c>
      <c r="G2322" s="3" t="s">
        <v>8</v>
      </c>
      <c r="H2322" s="4" t="n">
        <f aca="false">ROUND(E2322*F2322,2)</f>
        <v>282906.3</v>
      </c>
    </row>
    <row r="2323" customFormat="false" ht="15" hidden="false" customHeight="false" outlineLevel="0" collapsed="false">
      <c r="A2323" s="3" t="n">
        <v>2322</v>
      </c>
      <c r="B2323" s="3" t="n">
        <v>3</v>
      </c>
      <c r="C2323" s="3" t="s">
        <v>132</v>
      </c>
      <c r="D2323" s="3" t="s">
        <v>562</v>
      </c>
      <c r="E2323" s="3" t="n">
        <v>277</v>
      </c>
      <c r="F2323" s="4" t="n">
        <v>109.34</v>
      </c>
      <c r="G2323" s="3" t="s">
        <v>8</v>
      </c>
      <c r="H2323" s="4" t="n">
        <f aca="false">ROUND(E2323*F2323,2)</f>
        <v>30287.18</v>
      </c>
    </row>
    <row r="2324" customFormat="false" ht="15" hidden="false" customHeight="false" outlineLevel="0" collapsed="false">
      <c r="A2324" s="3" t="n">
        <v>2323</v>
      </c>
      <c r="B2324" s="3" t="n">
        <v>9</v>
      </c>
      <c r="C2324" s="3" t="s">
        <v>132</v>
      </c>
      <c r="D2324" s="3" t="s">
        <v>562</v>
      </c>
      <c r="E2324" s="3" t="n">
        <v>4676</v>
      </c>
      <c r="F2324" s="4" t="n">
        <v>209.48</v>
      </c>
      <c r="G2324" s="3" t="s">
        <v>8</v>
      </c>
      <c r="H2324" s="4" t="n">
        <f aca="false">ROUND(E2324*F2324,2)</f>
        <v>979528.48</v>
      </c>
    </row>
    <row r="2325" customFormat="false" ht="15" hidden="false" customHeight="false" outlineLevel="0" collapsed="false">
      <c r="A2325" s="3" t="n">
        <v>2324</v>
      </c>
      <c r="B2325" s="3" t="n">
        <v>10</v>
      </c>
      <c r="C2325" s="3" t="s">
        <v>132</v>
      </c>
      <c r="D2325" s="3" t="s">
        <v>563</v>
      </c>
      <c r="E2325" s="3" t="n">
        <v>2803</v>
      </c>
      <c r="F2325" s="4" t="n">
        <v>50.77</v>
      </c>
      <c r="G2325" s="3" t="s">
        <v>8</v>
      </c>
      <c r="H2325" s="4" t="n">
        <f aca="false">ROUND(E2325*F2325,2)</f>
        <v>142308.31</v>
      </c>
    </row>
    <row r="2326" customFormat="false" ht="15" hidden="false" customHeight="false" outlineLevel="0" collapsed="false">
      <c r="A2326" s="3" t="n">
        <v>2325</v>
      </c>
      <c r="B2326" s="3" t="n">
        <v>3</v>
      </c>
      <c r="C2326" s="3" t="s">
        <v>133</v>
      </c>
      <c r="D2326" s="3" t="s">
        <v>563</v>
      </c>
      <c r="E2326" s="3" t="n">
        <v>2849</v>
      </c>
      <c r="F2326" s="4" t="n">
        <v>107.2</v>
      </c>
      <c r="G2326" s="3" t="s">
        <v>8</v>
      </c>
      <c r="H2326" s="4" t="n">
        <f aca="false">ROUND(E2326*F2326,2)</f>
        <v>305412.8</v>
      </c>
    </row>
    <row r="2327" customFormat="false" ht="15" hidden="false" customHeight="false" outlineLevel="0" collapsed="false">
      <c r="A2327" s="3" t="n">
        <v>2326</v>
      </c>
      <c r="B2327" s="3" t="n">
        <v>11</v>
      </c>
      <c r="C2327" s="3" t="s">
        <v>133</v>
      </c>
      <c r="D2327" s="3" t="s">
        <v>563</v>
      </c>
      <c r="E2327" s="3" t="n">
        <v>4703</v>
      </c>
      <c r="F2327" s="4" t="n">
        <v>115.1</v>
      </c>
      <c r="G2327" s="3" t="s">
        <v>34</v>
      </c>
      <c r="H2327" s="4" t="n">
        <f aca="false">ROUND(E2327*F2327,2)</f>
        <v>541315.3</v>
      </c>
    </row>
    <row r="2328" customFormat="false" ht="15" hidden="false" customHeight="false" outlineLevel="0" collapsed="false">
      <c r="A2328" s="3" t="n">
        <v>2327</v>
      </c>
      <c r="B2328" s="3" t="n">
        <v>2</v>
      </c>
      <c r="C2328" s="3" t="s">
        <v>133</v>
      </c>
      <c r="D2328" s="3" t="s">
        <v>562</v>
      </c>
      <c r="E2328" s="3" t="n">
        <v>3509</v>
      </c>
      <c r="F2328" s="4" t="n">
        <v>65.53</v>
      </c>
      <c r="G2328" s="3" t="s">
        <v>8</v>
      </c>
      <c r="H2328" s="4" t="n">
        <f aca="false">ROUND(E2328*F2328,2)</f>
        <v>229944.77</v>
      </c>
    </row>
    <row r="2329" customFormat="false" ht="15" hidden="false" customHeight="false" outlineLevel="0" collapsed="false">
      <c r="A2329" s="3" t="n">
        <v>2328</v>
      </c>
      <c r="B2329" s="3" t="n">
        <v>6</v>
      </c>
      <c r="C2329" s="3" t="s">
        <v>133</v>
      </c>
      <c r="D2329" s="3" t="s">
        <v>563</v>
      </c>
      <c r="E2329" s="3" t="n">
        <v>4899</v>
      </c>
      <c r="F2329" s="4" t="n">
        <v>238.86</v>
      </c>
      <c r="G2329" s="3" t="s">
        <v>8</v>
      </c>
      <c r="H2329" s="4" t="n">
        <f aca="false">ROUND(E2329*F2329,2)</f>
        <v>1170175.14</v>
      </c>
    </row>
    <row r="2330" customFormat="false" ht="15" hidden="false" customHeight="false" outlineLevel="0" collapsed="false">
      <c r="A2330" s="3" t="n">
        <v>2329</v>
      </c>
      <c r="B2330" s="3" t="n">
        <v>2</v>
      </c>
      <c r="C2330" s="3" t="s">
        <v>133</v>
      </c>
      <c r="D2330" s="3" t="s">
        <v>563</v>
      </c>
      <c r="E2330" s="3" t="n">
        <v>2649</v>
      </c>
      <c r="F2330" s="4" t="n">
        <v>65.33</v>
      </c>
      <c r="G2330" s="3" t="s">
        <v>8</v>
      </c>
      <c r="H2330" s="4" t="n">
        <f aca="false">ROUND(E2330*F2330,2)</f>
        <v>173059.17</v>
      </c>
    </row>
    <row r="2331" customFormat="false" ht="15" hidden="false" customHeight="false" outlineLevel="0" collapsed="false">
      <c r="A2331" s="3" t="n">
        <v>2330</v>
      </c>
      <c r="B2331" s="3" t="n">
        <v>7</v>
      </c>
      <c r="C2331" s="3" t="s">
        <v>133</v>
      </c>
      <c r="D2331" s="3" t="s">
        <v>563</v>
      </c>
      <c r="E2331" s="3" t="n">
        <v>827</v>
      </c>
      <c r="F2331" s="4" t="n">
        <v>393.24</v>
      </c>
      <c r="G2331" s="3" t="s">
        <v>8</v>
      </c>
      <c r="H2331" s="4" t="n">
        <f aca="false">ROUND(E2331*F2331,2)</f>
        <v>325209.48</v>
      </c>
    </row>
    <row r="2332" customFormat="false" ht="15" hidden="false" customHeight="false" outlineLevel="0" collapsed="false">
      <c r="A2332" s="3" t="n">
        <v>2331</v>
      </c>
      <c r="B2332" s="3" t="n">
        <v>15</v>
      </c>
      <c r="C2332" s="3" t="s">
        <v>133</v>
      </c>
      <c r="D2332" s="3" t="s">
        <v>563</v>
      </c>
      <c r="E2332" s="3" t="n">
        <v>919</v>
      </c>
      <c r="F2332" s="4" t="n">
        <v>274.29</v>
      </c>
      <c r="G2332" s="3" t="s">
        <v>46</v>
      </c>
      <c r="H2332" s="4" t="n">
        <f aca="false">ROUND(E2332*F2332,2)</f>
        <v>252072.51</v>
      </c>
    </row>
    <row r="2333" customFormat="false" ht="15" hidden="false" customHeight="false" outlineLevel="0" collapsed="false">
      <c r="A2333" s="3" t="n">
        <v>2332</v>
      </c>
      <c r="B2333" s="3" t="n">
        <v>7</v>
      </c>
      <c r="C2333" s="3" t="s">
        <v>133</v>
      </c>
      <c r="D2333" s="3" t="s">
        <v>563</v>
      </c>
      <c r="E2333" s="3" t="n">
        <v>2392</v>
      </c>
      <c r="F2333" s="4" t="n">
        <v>394.77</v>
      </c>
      <c r="G2333" s="3" t="s">
        <v>8</v>
      </c>
      <c r="H2333" s="4" t="n">
        <f aca="false">ROUND(E2333*F2333,2)</f>
        <v>944289.84</v>
      </c>
    </row>
    <row r="2334" customFormat="false" ht="15" hidden="false" customHeight="false" outlineLevel="0" collapsed="false">
      <c r="A2334" s="3" t="n">
        <v>2333</v>
      </c>
      <c r="B2334" s="3" t="n">
        <v>2</v>
      </c>
      <c r="C2334" s="3" t="s">
        <v>133</v>
      </c>
      <c r="D2334" s="3" t="s">
        <v>563</v>
      </c>
      <c r="E2334" s="3" t="n">
        <v>833</v>
      </c>
      <c r="F2334" s="4" t="n">
        <v>65.4</v>
      </c>
      <c r="G2334" s="3" t="s">
        <v>8</v>
      </c>
      <c r="H2334" s="4" t="n">
        <f aca="false">ROUND(E2334*F2334,2)</f>
        <v>54478.2</v>
      </c>
    </row>
    <row r="2335" customFormat="false" ht="15" hidden="false" customHeight="false" outlineLevel="0" collapsed="false">
      <c r="A2335" s="3" t="n">
        <v>2334</v>
      </c>
      <c r="B2335" s="3" t="n">
        <v>1</v>
      </c>
      <c r="C2335" s="3" t="s">
        <v>133</v>
      </c>
      <c r="D2335" s="3" t="s">
        <v>563</v>
      </c>
      <c r="E2335" s="3" t="n">
        <v>2243</v>
      </c>
      <c r="F2335" s="4" t="n">
        <v>371.05</v>
      </c>
      <c r="G2335" s="3" t="s">
        <v>8</v>
      </c>
      <c r="H2335" s="4" t="n">
        <f aca="false">ROUND(E2335*F2335,2)</f>
        <v>832265.15</v>
      </c>
    </row>
    <row r="2336" customFormat="false" ht="15" hidden="false" customHeight="false" outlineLevel="0" collapsed="false">
      <c r="A2336" s="3" t="n">
        <v>2335</v>
      </c>
      <c r="B2336" s="3" t="n">
        <v>8</v>
      </c>
      <c r="C2336" s="3" t="s">
        <v>133</v>
      </c>
      <c r="D2336" s="3" t="s">
        <v>562</v>
      </c>
      <c r="E2336" s="3" t="n">
        <v>3975</v>
      </c>
      <c r="F2336" s="4" t="n">
        <v>66.51</v>
      </c>
      <c r="G2336" s="3" t="s">
        <v>8</v>
      </c>
      <c r="H2336" s="4" t="n">
        <f aca="false">ROUND(E2336*F2336,2)</f>
        <v>264377.25</v>
      </c>
    </row>
    <row r="2337" customFormat="false" ht="15" hidden="false" customHeight="false" outlineLevel="0" collapsed="false">
      <c r="A2337" s="3" t="n">
        <v>2336</v>
      </c>
      <c r="B2337" s="3" t="n">
        <v>13</v>
      </c>
      <c r="C2337" s="3" t="s">
        <v>133</v>
      </c>
      <c r="D2337" s="3" t="s">
        <v>562</v>
      </c>
      <c r="E2337" s="3" t="n">
        <v>3143</v>
      </c>
      <c r="F2337" s="4" t="n">
        <v>42.24</v>
      </c>
      <c r="G2337" s="3" t="s">
        <v>41</v>
      </c>
      <c r="H2337" s="4" t="n">
        <f aca="false">ROUND(E2337*F2337,2)</f>
        <v>132760.32</v>
      </c>
    </row>
    <row r="2338" customFormat="false" ht="15" hidden="false" customHeight="false" outlineLevel="0" collapsed="false">
      <c r="A2338" s="3" t="n">
        <v>2337</v>
      </c>
      <c r="B2338" s="3" t="n">
        <v>3</v>
      </c>
      <c r="C2338" s="3" t="s">
        <v>133</v>
      </c>
      <c r="D2338" s="3" t="s">
        <v>563</v>
      </c>
      <c r="E2338" s="3" t="n">
        <v>2137</v>
      </c>
      <c r="F2338" s="4" t="n">
        <v>107.22</v>
      </c>
      <c r="G2338" s="3" t="s">
        <v>8</v>
      </c>
      <c r="H2338" s="4" t="n">
        <f aca="false">ROUND(E2338*F2338,2)</f>
        <v>229129.14</v>
      </c>
    </row>
    <row r="2339" customFormat="false" ht="15" hidden="false" customHeight="false" outlineLevel="0" collapsed="false">
      <c r="A2339" s="3" t="n">
        <v>2338</v>
      </c>
      <c r="B2339" s="3" t="n">
        <v>7</v>
      </c>
      <c r="C2339" s="3" t="s">
        <v>133</v>
      </c>
      <c r="D2339" s="3" t="s">
        <v>563</v>
      </c>
      <c r="E2339" s="3" t="n">
        <v>1970</v>
      </c>
      <c r="F2339" s="4" t="n">
        <v>394.67</v>
      </c>
      <c r="G2339" s="3" t="s">
        <v>8</v>
      </c>
      <c r="H2339" s="4" t="n">
        <f aca="false">ROUND(E2339*F2339,2)</f>
        <v>777499.9</v>
      </c>
    </row>
    <row r="2340" customFormat="false" ht="15" hidden="false" customHeight="false" outlineLevel="0" collapsed="false">
      <c r="A2340" s="3" t="n">
        <v>2339</v>
      </c>
      <c r="B2340" s="3" t="n">
        <v>3</v>
      </c>
      <c r="C2340" s="3" t="s">
        <v>133</v>
      </c>
      <c r="D2340" s="3" t="s">
        <v>562</v>
      </c>
      <c r="E2340" s="3" t="n">
        <v>3724</v>
      </c>
      <c r="F2340" s="4" t="n">
        <v>107.42</v>
      </c>
      <c r="G2340" s="3" t="s">
        <v>8</v>
      </c>
      <c r="H2340" s="4" t="n">
        <f aca="false">ROUND(E2340*F2340,2)</f>
        <v>400032.08</v>
      </c>
    </row>
    <row r="2341" customFormat="false" ht="15" hidden="false" customHeight="false" outlineLevel="0" collapsed="false">
      <c r="A2341" s="3" t="n">
        <v>2340</v>
      </c>
      <c r="B2341" s="3" t="n">
        <v>14</v>
      </c>
      <c r="C2341" s="3" t="s">
        <v>133</v>
      </c>
      <c r="D2341" s="3" t="s">
        <v>563</v>
      </c>
      <c r="E2341" s="3" t="n">
        <v>13</v>
      </c>
      <c r="F2341" s="4" t="n">
        <v>81.99</v>
      </c>
      <c r="G2341" s="3" t="s">
        <v>41</v>
      </c>
      <c r="H2341" s="4" t="n">
        <f aca="false">ROUND(E2341*F2341,2)</f>
        <v>1065.87</v>
      </c>
    </row>
    <row r="2342" customFormat="false" ht="15" hidden="false" customHeight="false" outlineLevel="0" collapsed="false">
      <c r="A2342" s="3" t="n">
        <v>2341</v>
      </c>
      <c r="B2342" s="3" t="n">
        <v>7</v>
      </c>
      <c r="C2342" s="3" t="s">
        <v>133</v>
      </c>
      <c r="D2342" s="3" t="s">
        <v>563</v>
      </c>
      <c r="E2342" s="3" t="n">
        <v>1160</v>
      </c>
      <c r="F2342" s="4" t="n">
        <v>395.1</v>
      </c>
      <c r="G2342" s="3" t="s">
        <v>8</v>
      </c>
      <c r="H2342" s="4" t="n">
        <f aca="false">ROUND(E2342*F2342,2)</f>
        <v>458316</v>
      </c>
    </row>
    <row r="2343" customFormat="false" ht="15" hidden="false" customHeight="false" outlineLevel="0" collapsed="false">
      <c r="A2343" s="3" t="n">
        <v>2342</v>
      </c>
      <c r="B2343" s="3" t="n">
        <v>7</v>
      </c>
      <c r="C2343" s="3" t="s">
        <v>133</v>
      </c>
      <c r="D2343" s="3" t="s">
        <v>563</v>
      </c>
      <c r="E2343" s="3" t="n">
        <v>1163</v>
      </c>
      <c r="F2343" s="4" t="n">
        <v>394.79</v>
      </c>
      <c r="G2343" s="3" t="s">
        <v>8</v>
      </c>
      <c r="H2343" s="4" t="n">
        <f aca="false">ROUND(E2343*F2343,2)</f>
        <v>459140.77</v>
      </c>
    </row>
    <row r="2344" customFormat="false" ht="15" hidden="false" customHeight="false" outlineLevel="0" collapsed="false">
      <c r="A2344" s="3" t="n">
        <v>2343</v>
      </c>
      <c r="B2344" s="3" t="n">
        <v>5</v>
      </c>
      <c r="C2344" s="3" t="s">
        <v>133</v>
      </c>
      <c r="D2344" s="3" t="s">
        <v>562</v>
      </c>
      <c r="E2344" s="3" t="n">
        <v>4553</v>
      </c>
      <c r="F2344" s="4" t="n">
        <v>407.69</v>
      </c>
      <c r="G2344" s="3" t="s">
        <v>8</v>
      </c>
      <c r="H2344" s="4" t="n">
        <f aca="false">ROUND(E2344*F2344,2)</f>
        <v>1856212.57</v>
      </c>
    </row>
    <row r="2345" customFormat="false" ht="15" hidden="false" customHeight="false" outlineLevel="0" collapsed="false">
      <c r="A2345" s="3" t="n">
        <v>2344</v>
      </c>
      <c r="B2345" s="3" t="n">
        <v>10</v>
      </c>
      <c r="C2345" s="3" t="s">
        <v>133</v>
      </c>
      <c r="D2345" s="3" t="s">
        <v>562</v>
      </c>
      <c r="E2345" s="3" t="n">
        <v>543</v>
      </c>
      <c r="F2345" s="4" t="n">
        <v>52.11</v>
      </c>
      <c r="G2345" s="3" t="s">
        <v>8</v>
      </c>
      <c r="H2345" s="4" t="n">
        <f aca="false">ROUND(E2345*F2345,2)</f>
        <v>28295.73</v>
      </c>
    </row>
    <row r="2346" customFormat="false" ht="15" hidden="false" customHeight="false" outlineLevel="0" collapsed="false">
      <c r="A2346" s="3" t="n">
        <v>2345</v>
      </c>
      <c r="B2346" s="3" t="n">
        <v>2</v>
      </c>
      <c r="C2346" s="3" t="s">
        <v>133</v>
      </c>
      <c r="D2346" s="3" t="s">
        <v>563</v>
      </c>
      <c r="E2346" s="3" t="n">
        <v>3645</v>
      </c>
      <c r="F2346" s="4" t="n">
        <v>65.45</v>
      </c>
      <c r="G2346" s="3" t="s">
        <v>8</v>
      </c>
      <c r="H2346" s="4" t="n">
        <f aca="false">ROUND(E2346*F2346,2)</f>
        <v>238565.25</v>
      </c>
    </row>
    <row r="2347" customFormat="false" ht="15" hidden="false" customHeight="false" outlineLevel="0" collapsed="false">
      <c r="A2347" s="3" t="n">
        <v>2346</v>
      </c>
      <c r="B2347" s="3" t="n">
        <v>8</v>
      </c>
      <c r="C2347" s="3" t="s">
        <v>134</v>
      </c>
      <c r="D2347" s="3" t="s">
        <v>563</v>
      </c>
      <c r="E2347" s="3" t="n">
        <v>4582</v>
      </c>
      <c r="F2347" s="4" t="n">
        <v>64.99</v>
      </c>
      <c r="G2347" s="3" t="s">
        <v>8</v>
      </c>
      <c r="H2347" s="4" t="n">
        <f aca="false">ROUND(E2347*F2347,2)</f>
        <v>297784.18</v>
      </c>
    </row>
    <row r="2348" customFormat="false" ht="15" hidden="false" customHeight="false" outlineLevel="0" collapsed="false">
      <c r="A2348" s="3" t="n">
        <v>2347</v>
      </c>
      <c r="B2348" s="3" t="n">
        <v>5</v>
      </c>
      <c r="C2348" s="3" t="s">
        <v>134</v>
      </c>
      <c r="D2348" s="3" t="s">
        <v>563</v>
      </c>
      <c r="E2348" s="3" t="n">
        <v>2127</v>
      </c>
      <c r="F2348" s="4" t="n">
        <v>393.27</v>
      </c>
      <c r="G2348" s="3" t="s">
        <v>8</v>
      </c>
      <c r="H2348" s="4" t="n">
        <f aca="false">ROUND(E2348*F2348,2)</f>
        <v>836485.29</v>
      </c>
    </row>
    <row r="2349" customFormat="false" ht="15" hidden="false" customHeight="false" outlineLevel="0" collapsed="false">
      <c r="A2349" s="3" t="n">
        <v>2348</v>
      </c>
      <c r="B2349" s="3" t="n">
        <v>13</v>
      </c>
      <c r="C2349" s="3" t="s">
        <v>134</v>
      </c>
      <c r="D2349" s="3" t="s">
        <v>562</v>
      </c>
      <c r="E2349" s="3" t="n">
        <v>4986</v>
      </c>
      <c r="F2349" s="4" t="n">
        <v>41.99</v>
      </c>
      <c r="G2349" s="3" t="s">
        <v>41</v>
      </c>
      <c r="H2349" s="4" t="n">
        <f aca="false">ROUND(E2349*F2349,2)</f>
        <v>209362.14</v>
      </c>
    </row>
    <row r="2350" customFormat="false" ht="15" hidden="false" customHeight="false" outlineLevel="0" collapsed="false">
      <c r="A2350" s="3" t="n">
        <v>2349</v>
      </c>
      <c r="B2350" s="3" t="n">
        <v>11</v>
      </c>
      <c r="C2350" s="3" t="s">
        <v>134</v>
      </c>
      <c r="D2350" s="3" t="s">
        <v>563</v>
      </c>
      <c r="E2350" s="3" t="n">
        <v>2832</v>
      </c>
      <c r="F2350" s="4" t="n">
        <v>113.35</v>
      </c>
      <c r="G2350" s="3" t="s">
        <v>34</v>
      </c>
      <c r="H2350" s="4" t="n">
        <f aca="false">ROUND(E2350*F2350,2)</f>
        <v>321007.2</v>
      </c>
    </row>
    <row r="2351" customFormat="false" ht="15" hidden="false" customHeight="false" outlineLevel="0" collapsed="false">
      <c r="A2351" s="3" t="n">
        <v>2350</v>
      </c>
      <c r="B2351" s="3" t="n">
        <v>2</v>
      </c>
      <c r="C2351" s="3" t="s">
        <v>134</v>
      </c>
      <c r="D2351" s="3" t="s">
        <v>563</v>
      </c>
      <c r="E2351" s="3" t="n">
        <v>2753</v>
      </c>
      <c r="F2351" s="4" t="n">
        <v>65.32</v>
      </c>
      <c r="G2351" s="3" t="s">
        <v>8</v>
      </c>
      <c r="H2351" s="4" t="n">
        <f aca="false">ROUND(E2351*F2351,2)</f>
        <v>179825.96</v>
      </c>
    </row>
    <row r="2352" customFormat="false" ht="15" hidden="false" customHeight="false" outlineLevel="0" collapsed="false">
      <c r="A2352" s="3" t="n">
        <v>2351</v>
      </c>
      <c r="B2352" s="3" t="n">
        <v>1</v>
      </c>
      <c r="C2352" s="3" t="s">
        <v>134</v>
      </c>
      <c r="D2352" s="3" t="s">
        <v>563</v>
      </c>
      <c r="E2352" s="3" t="n">
        <v>3213</v>
      </c>
      <c r="F2352" s="4" t="n">
        <v>376.24</v>
      </c>
      <c r="G2352" s="3" t="s">
        <v>8</v>
      </c>
      <c r="H2352" s="4" t="n">
        <f aca="false">ROUND(E2352*F2352,2)</f>
        <v>1208859.12</v>
      </c>
    </row>
    <row r="2353" customFormat="false" ht="15" hidden="false" customHeight="false" outlineLevel="0" collapsed="false">
      <c r="A2353" s="3" t="n">
        <v>2352</v>
      </c>
      <c r="B2353" s="3" t="n">
        <v>7</v>
      </c>
      <c r="C2353" s="3" t="s">
        <v>134</v>
      </c>
      <c r="D2353" s="3" t="s">
        <v>562</v>
      </c>
      <c r="E2353" s="3" t="n">
        <v>2426</v>
      </c>
      <c r="F2353" s="4" t="n">
        <v>392.42</v>
      </c>
      <c r="G2353" s="3" t="s">
        <v>8</v>
      </c>
      <c r="H2353" s="4" t="n">
        <f aca="false">ROUND(E2353*F2353,2)</f>
        <v>952010.92</v>
      </c>
    </row>
    <row r="2354" customFormat="false" ht="15" hidden="false" customHeight="false" outlineLevel="0" collapsed="false">
      <c r="A2354" s="3" t="n">
        <v>2353</v>
      </c>
      <c r="B2354" s="3" t="n">
        <v>9</v>
      </c>
      <c r="C2354" s="3" t="s">
        <v>134</v>
      </c>
      <c r="D2354" s="3" t="s">
        <v>563</v>
      </c>
      <c r="E2354" s="3" t="n">
        <v>410</v>
      </c>
      <c r="F2354" s="4" t="n">
        <v>207.57</v>
      </c>
      <c r="G2354" s="3" t="s">
        <v>8</v>
      </c>
      <c r="H2354" s="4" t="n">
        <f aca="false">ROUND(E2354*F2354,2)</f>
        <v>85103.7</v>
      </c>
    </row>
    <row r="2355" customFormat="false" ht="15" hidden="false" customHeight="false" outlineLevel="0" collapsed="false">
      <c r="A2355" s="3" t="n">
        <v>2354</v>
      </c>
      <c r="B2355" s="3" t="n">
        <v>14</v>
      </c>
      <c r="C2355" s="3" t="s">
        <v>134</v>
      </c>
      <c r="D2355" s="3" t="s">
        <v>563</v>
      </c>
      <c r="E2355" s="3" t="n">
        <v>1039</v>
      </c>
      <c r="F2355" s="4" t="n">
        <v>80.33</v>
      </c>
      <c r="G2355" s="3" t="s">
        <v>41</v>
      </c>
      <c r="H2355" s="4" t="n">
        <f aca="false">ROUND(E2355*F2355,2)</f>
        <v>83462.87</v>
      </c>
    </row>
    <row r="2356" customFormat="false" ht="15" hidden="false" customHeight="false" outlineLevel="0" collapsed="false">
      <c r="A2356" s="3" t="n">
        <v>2355</v>
      </c>
      <c r="B2356" s="3" t="n">
        <v>8</v>
      </c>
      <c r="C2356" s="3" t="s">
        <v>134</v>
      </c>
      <c r="D2356" s="3" t="s">
        <v>563</v>
      </c>
      <c r="E2356" s="3" t="n">
        <v>2314</v>
      </c>
      <c r="F2356" s="4" t="n">
        <v>64.97</v>
      </c>
      <c r="G2356" s="3" t="s">
        <v>8</v>
      </c>
      <c r="H2356" s="4" t="n">
        <f aca="false">ROUND(E2356*F2356,2)</f>
        <v>150340.58</v>
      </c>
    </row>
    <row r="2357" customFormat="false" ht="15" hidden="false" customHeight="false" outlineLevel="0" collapsed="false">
      <c r="A2357" s="3" t="n">
        <v>2356</v>
      </c>
      <c r="B2357" s="3" t="n">
        <v>7</v>
      </c>
      <c r="C2357" s="3" t="s">
        <v>134</v>
      </c>
      <c r="D2357" s="3" t="s">
        <v>562</v>
      </c>
      <c r="E2357" s="3" t="n">
        <v>4776</v>
      </c>
      <c r="F2357" s="4" t="n">
        <v>391.46</v>
      </c>
      <c r="G2357" s="3" t="s">
        <v>8</v>
      </c>
      <c r="H2357" s="4" t="n">
        <f aca="false">ROUND(E2357*F2357,2)</f>
        <v>1869612.96</v>
      </c>
    </row>
    <row r="2358" customFormat="false" ht="15" hidden="false" customHeight="false" outlineLevel="0" collapsed="false">
      <c r="A2358" s="3" t="n">
        <v>2357</v>
      </c>
      <c r="B2358" s="3" t="n">
        <v>5</v>
      </c>
      <c r="C2358" s="3" t="s">
        <v>134</v>
      </c>
      <c r="D2358" s="3" t="s">
        <v>562</v>
      </c>
      <c r="E2358" s="3" t="n">
        <v>2924</v>
      </c>
      <c r="F2358" s="4" t="n">
        <v>395.45</v>
      </c>
      <c r="G2358" s="3" t="s">
        <v>8</v>
      </c>
      <c r="H2358" s="4" t="n">
        <f aca="false">ROUND(E2358*F2358,2)</f>
        <v>1156295.8</v>
      </c>
    </row>
    <row r="2359" customFormat="false" ht="15" hidden="false" customHeight="false" outlineLevel="0" collapsed="false">
      <c r="A2359" s="3" t="n">
        <v>2358</v>
      </c>
      <c r="B2359" s="3" t="n">
        <v>13</v>
      </c>
      <c r="C2359" s="3" t="s">
        <v>134</v>
      </c>
      <c r="D2359" s="3" t="s">
        <v>562</v>
      </c>
      <c r="E2359" s="3" t="n">
        <v>2898</v>
      </c>
      <c r="F2359" s="4" t="n">
        <v>41.88</v>
      </c>
      <c r="G2359" s="3" t="s">
        <v>41</v>
      </c>
      <c r="H2359" s="4" t="n">
        <f aca="false">ROUND(E2359*F2359,2)</f>
        <v>121368.24</v>
      </c>
    </row>
    <row r="2360" customFormat="false" ht="15" hidden="false" customHeight="false" outlineLevel="0" collapsed="false">
      <c r="A2360" s="3" t="n">
        <v>2359</v>
      </c>
      <c r="B2360" s="3" t="n">
        <v>7</v>
      </c>
      <c r="C2360" s="3" t="s">
        <v>134</v>
      </c>
      <c r="D2360" s="3" t="s">
        <v>562</v>
      </c>
      <c r="E2360" s="3" t="n">
        <v>1796</v>
      </c>
      <c r="F2360" s="4" t="n">
        <v>391.96</v>
      </c>
      <c r="G2360" s="3" t="s">
        <v>8</v>
      </c>
      <c r="H2360" s="4" t="n">
        <f aca="false">ROUND(E2360*F2360,2)</f>
        <v>703960.16</v>
      </c>
    </row>
    <row r="2361" customFormat="false" ht="15" hidden="false" customHeight="false" outlineLevel="0" collapsed="false">
      <c r="A2361" s="3" t="n">
        <v>2360</v>
      </c>
      <c r="B2361" s="3" t="n">
        <v>11</v>
      </c>
      <c r="C2361" s="3" t="s">
        <v>134</v>
      </c>
      <c r="D2361" s="3" t="s">
        <v>563</v>
      </c>
      <c r="E2361" s="3" t="n">
        <v>1324</v>
      </c>
      <c r="F2361" s="4" t="n">
        <v>113.52</v>
      </c>
      <c r="G2361" s="3" t="s">
        <v>34</v>
      </c>
      <c r="H2361" s="4" t="n">
        <f aca="false">ROUND(E2361*F2361,2)</f>
        <v>150300.48</v>
      </c>
    </row>
    <row r="2362" customFormat="false" ht="15" hidden="false" customHeight="false" outlineLevel="0" collapsed="false">
      <c r="A2362" s="3" t="n">
        <v>2361</v>
      </c>
      <c r="B2362" s="3" t="n">
        <v>9</v>
      </c>
      <c r="C2362" s="3" t="s">
        <v>134</v>
      </c>
      <c r="D2362" s="3" t="s">
        <v>562</v>
      </c>
      <c r="E2362" s="3" t="n">
        <v>1565</v>
      </c>
      <c r="F2362" s="4" t="n">
        <v>207.43</v>
      </c>
      <c r="G2362" s="3" t="s">
        <v>8</v>
      </c>
      <c r="H2362" s="4" t="n">
        <f aca="false">ROUND(E2362*F2362,2)</f>
        <v>324627.95</v>
      </c>
    </row>
    <row r="2363" customFormat="false" ht="15" hidden="false" customHeight="false" outlineLevel="0" collapsed="false">
      <c r="A2363" s="3" t="n">
        <v>2362</v>
      </c>
      <c r="B2363" s="3" t="n">
        <v>4</v>
      </c>
      <c r="C2363" s="3" t="s">
        <v>134</v>
      </c>
      <c r="D2363" s="3" t="s">
        <v>562</v>
      </c>
      <c r="E2363" s="3" t="n">
        <v>3512</v>
      </c>
      <c r="F2363" s="4" t="n">
        <v>106.82</v>
      </c>
      <c r="G2363" s="3" t="s">
        <v>8</v>
      </c>
      <c r="H2363" s="4" t="n">
        <f aca="false">ROUND(E2363*F2363,2)</f>
        <v>375151.84</v>
      </c>
    </row>
    <row r="2364" customFormat="false" ht="15" hidden="false" customHeight="false" outlineLevel="0" collapsed="false">
      <c r="A2364" s="3" t="n">
        <v>2363</v>
      </c>
      <c r="B2364" s="3" t="n">
        <v>4</v>
      </c>
      <c r="C2364" s="3" t="s">
        <v>134</v>
      </c>
      <c r="D2364" s="3" t="s">
        <v>563</v>
      </c>
      <c r="E2364" s="3" t="n">
        <v>1670</v>
      </c>
      <c r="F2364" s="4" t="n">
        <v>107.11</v>
      </c>
      <c r="G2364" s="3" t="s">
        <v>8</v>
      </c>
      <c r="H2364" s="4" t="n">
        <f aca="false">ROUND(E2364*F2364,2)</f>
        <v>178873.7</v>
      </c>
    </row>
    <row r="2365" customFormat="false" ht="15" hidden="false" customHeight="false" outlineLevel="0" collapsed="false">
      <c r="A2365" s="3" t="n">
        <v>2364</v>
      </c>
      <c r="B2365" s="3" t="n">
        <v>9</v>
      </c>
      <c r="C2365" s="3" t="s">
        <v>134</v>
      </c>
      <c r="D2365" s="3" t="s">
        <v>563</v>
      </c>
      <c r="E2365" s="3" t="n">
        <v>4752</v>
      </c>
      <c r="F2365" s="4" t="n">
        <v>207.42</v>
      </c>
      <c r="G2365" s="3" t="s">
        <v>8</v>
      </c>
      <c r="H2365" s="4" t="n">
        <f aca="false">ROUND(E2365*F2365,2)</f>
        <v>985659.84</v>
      </c>
    </row>
    <row r="2366" customFormat="false" ht="15" hidden="false" customHeight="false" outlineLevel="0" collapsed="false">
      <c r="A2366" s="3" t="n">
        <v>2365</v>
      </c>
      <c r="B2366" s="3" t="n">
        <v>10</v>
      </c>
      <c r="C2366" s="3" t="s">
        <v>134</v>
      </c>
      <c r="D2366" s="3" t="s">
        <v>563</v>
      </c>
      <c r="E2366" s="3" t="n">
        <v>3828</v>
      </c>
      <c r="F2366" s="4" t="n">
        <v>51.21</v>
      </c>
      <c r="G2366" s="3" t="s">
        <v>8</v>
      </c>
      <c r="H2366" s="4" t="n">
        <f aca="false">ROUND(E2366*F2366,2)</f>
        <v>196031.88</v>
      </c>
    </row>
    <row r="2367" customFormat="false" ht="15" hidden="false" customHeight="false" outlineLevel="0" collapsed="false">
      <c r="A2367" s="3" t="n">
        <v>2366</v>
      </c>
      <c r="B2367" s="3" t="n">
        <v>9</v>
      </c>
      <c r="C2367" s="3" t="s">
        <v>134</v>
      </c>
      <c r="D2367" s="3" t="s">
        <v>563</v>
      </c>
      <c r="E2367" s="3" t="n">
        <v>4202</v>
      </c>
      <c r="F2367" s="4" t="n">
        <v>208.45</v>
      </c>
      <c r="G2367" s="3" t="s">
        <v>8</v>
      </c>
      <c r="H2367" s="4" t="n">
        <f aca="false">ROUND(E2367*F2367,2)</f>
        <v>875906.9</v>
      </c>
    </row>
    <row r="2368" customFormat="false" ht="15" hidden="false" customHeight="false" outlineLevel="0" collapsed="false">
      <c r="A2368" s="3" t="n">
        <v>2367</v>
      </c>
      <c r="B2368" s="3" t="n">
        <v>12</v>
      </c>
      <c r="C2368" s="3" t="s">
        <v>134</v>
      </c>
      <c r="D2368" s="3" t="s">
        <v>562</v>
      </c>
      <c r="E2368" s="3" t="n">
        <v>1171</v>
      </c>
      <c r="F2368" s="4" t="n">
        <v>213.95</v>
      </c>
      <c r="G2368" s="3" t="s">
        <v>38</v>
      </c>
      <c r="H2368" s="4" t="n">
        <f aca="false">ROUND(E2368*F2368,2)</f>
        <v>250535.45</v>
      </c>
    </row>
    <row r="2369" customFormat="false" ht="15" hidden="false" customHeight="false" outlineLevel="0" collapsed="false">
      <c r="A2369" s="3" t="n">
        <v>2368</v>
      </c>
      <c r="B2369" s="3" t="n">
        <v>11</v>
      </c>
      <c r="C2369" s="3" t="s">
        <v>134</v>
      </c>
      <c r="D2369" s="3" t="s">
        <v>563</v>
      </c>
      <c r="E2369" s="3" t="n">
        <v>1866</v>
      </c>
      <c r="F2369" s="4" t="n">
        <v>113.51</v>
      </c>
      <c r="G2369" s="3" t="s">
        <v>34</v>
      </c>
      <c r="H2369" s="4" t="n">
        <f aca="false">ROUND(E2369*F2369,2)</f>
        <v>211809.66</v>
      </c>
    </row>
    <row r="2370" customFormat="false" ht="15" hidden="false" customHeight="false" outlineLevel="0" collapsed="false">
      <c r="A2370" s="3" t="n">
        <v>2369</v>
      </c>
      <c r="B2370" s="3" t="n">
        <v>7</v>
      </c>
      <c r="C2370" s="3" t="s">
        <v>134</v>
      </c>
      <c r="D2370" s="3" t="s">
        <v>562</v>
      </c>
      <c r="E2370" s="3" t="n">
        <v>3458</v>
      </c>
      <c r="F2370" s="4" t="n">
        <v>391.72</v>
      </c>
      <c r="G2370" s="3" t="s">
        <v>8</v>
      </c>
      <c r="H2370" s="4" t="n">
        <f aca="false">ROUND(E2370*F2370,2)</f>
        <v>1354567.76</v>
      </c>
    </row>
    <row r="2371" customFormat="false" ht="15" hidden="false" customHeight="false" outlineLevel="0" collapsed="false">
      <c r="A2371" s="3" t="n">
        <v>2370</v>
      </c>
      <c r="B2371" s="3" t="n">
        <v>9</v>
      </c>
      <c r="C2371" s="3" t="s">
        <v>134</v>
      </c>
      <c r="D2371" s="3" t="s">
        <v>563</v>
      </c>
      <c r="E2371" s="3" t="n">
        <v>804</v>
      </c>
      <c r="F2371" s="4" t="n">
        <v>207.38</v>
      </c>
      <c r="G2371" s="3" t="s">
        <v>8</v>
      </c>
      <c r="H2371" s="4" t="n">
        <f aca="false">ROUND(E2371*F2371,2)</f>
        <v>166733.52</v>
      </c>
    </row>
    <row r="2372" customFormat="false" ht="15" hidden="false" customHeight="false" outlineLevel="0" collapsed="false">
      <c r="A2372" s="3" t="n">
        <v>2371</v>
      </c>
      <c r="B2372" s="3" t="n">
        <v>13</v>
      </c>
      <c r="C2372" s="3" t="s">
        <v>134</v>
      </c>
      <c r="D2372" s="3" t="s">
        <v>562</v>
      </c>
      <c r="E2372" s="3" t="n">
        <v>3591</v>
      </c>
      <c r="F2372" s="4" t="n">
        <v>41.88</v>
      </c>
      <c r="G2372" s="3" t="s">
        <v>41</v>
      </c>
      <c r="H2372" s="4" t="n">
        <f aca="false">ROUND(E2372*F2372,2)</f>
        <v>150391.08</v>
      </c>
    </row>
    <row r="2373" customFormat="false" ht="15" hidden="false" customHeight="false" outlineLevel="0" collapsed="false">
      <c r="A2373" s="3" t="n">
        <v>2372</v>
      </c>
      <c r="B2373" s="3" t="n">
        <v>4</v>
      </c>
      <c r="C2373" s="3" t="s">
        <v>134</v>
      </c>
      <c r="D2373" s="3" t="s">
        <v>563</v>
      </c>
      <c r="E2373" s="3" t="n">
        <v>4900</v>
      </c>
      <c r="F2373" s="4" t="n">
        <v>106.99</v>
      </c>
      <c r="G2373" s="3" t="s">
        <v>8</v>
      </c>
      <c r="H2373" s="4" t="n">
        <f aca="false">ROUND(E2373*F2373,2)</f>
        <v>524251</v>
      </c>
    </row>
    <row r="2374" customFormat="false" ht="15" hidden="false" customHeight="false" outlineLevel="0" collapsed="false">
      <c r="A2374" s="3" t="n">
        <v>2373</v>
      </c>
      <c r="B2374" s="3" t="n">
        <v>6</v>
      </c>
      <c r="C2374" s="3" t="s">
        <v>134</v>
      </c>
      <c r="D2374" s="3" t="s">
        <v>562</v>
      </c>
      <c r="E2374" s="3" t="n">
        <v>4970</v>
      </c>
      <c r="F2374" s="4" t="n">
        <v>235.2</v>
      </c>
      <c r="G2374" s="3" t="s">
        <v>8</v>
      </c>
      <c r="H2374" s="4" t="n">
        <f aca="false">ROUND(E2374*F2374,2)</f>
        <v>1168944</v>
      </c>
    </row>
    <row r="2375" customFormat="false" ht="15" hidden="false" customHeight="false" outlineLevel="0" collapsed="false">
      <c r="A2375" s="3" t="n">
        <v>2374</v>
      </c>
      <c r="B2375" s="3" t="n">
        <v>6</v>
      </c>
      <c r="C2375" s="3" t="s">
        <v>134</v>
      </c>
      <c r="D2375" s="3" t="s">
        <v>562</v>
      </c>
      <c r="E2375" s="3" t="n">
        <v>3491</v>
      </c>
      <c r="F2375" s="4" t="n">
        <v>235.76</v>
      </c>
      <c r="G2375" s="3" t="s">
        <v>8</v>
      </c>
      <c r="H2375" s="4" t="n">
        <f aca="false">ROUND(E2375*F2375,2)</f>
        <v>823038.16</v>
      </c>
    </row>
    <row r="2376" customFormat="false" ht="15" hidden="false" customHeight="false" outlineLevel="0" collapsed="false">
      <c r="A2376" s="3" t="n">
        <v>2375</v>
      </c>
      <c r="B2376" s="3" t="n">
        <v>9</v>
      </c>
      <c r="C2376" s="3" t="s">
        <v>134</v>
      </c>
      <c r="D2376" s="3" t="s">
        <v>563</v>
      </c>
      <c r="E2376" s="3" t="n">
        <v>4126</v>
      </c>
      <c r="F2376" s="4" t="n">
        <v>208.26</v>
      </c>
      <c r="G2376" s="3" t="s">
        <v>8</v>
      </c>
      <c r="H2376" s="4" t="n">
        <f aca="false">ROUND(E2376*F2376,2)</f>
        <v>859280.76</v>
      </c>
    </row>
    <row r="2377" customFormat="false" ht="15" hidden="false" customHeight="false" outlineLevel="0" collapsed="false">
      <c r="A2377" s="3" t="n">
        <v>2376</v>
      </c>
      <c r="B2377" s="3" t="n">
        <v>3</v>
      </c>
      <c r="C2377" s="3" t="s">
        <v>134</v>
      </c>
      <c r="D2377" s="3" t="s">
        <v>563</v>
      </c>
      <c r="E2377" s="3" t="n">
        <v>4418</v>
      </c>
      <c r="F2377" s="4" t="n">
        <v>102.74</v>
      </c>
      <c r="G2377" s="3" t="s">
        <v>8</v>
      </c>
      <c r="H2377" s="4" t="n">
        <f aca="false">ROUND(E2377*F2377,2)</f>
        <v>453905.32</v>
      </c>
    </row>
    <row r="2378" customFormat="false" ht="15" hidden="false" customHeight="false" outlineLevel="0" collapsed="false">
      <c r="A2378" s="3" t="n">
        <v>2377</v>
      </c>
      <c r="B2378" s="3" t="n">
        <v>13</v>
      </c>
      <c r="C2378" s="3" t="s">
        <v>134</v>
      </c>
      <c r="D2378" s="3" t="s">
        <v>562</v>
      </c>
      <c r="E2378" s="3" t="n">
        <v>4980</v>
      </c>
      <c r="F2378" s="4" t="n">
        <v>41.93</v>
      </c>
      <c r="G2378" s="3" t="s">
        <v>41</v>
      </c>
      <c r="H2378" s="4" t="n">
        <f aca="false">ROUND(E2378*F2378,2)</f>
        <v>208811.4</v>
      </c>
    </row>
    <row r="2379" customFormat="false" ht="15" hidden="false" customHeight="false" outlineLevel="0" collapsed="false">
      <c r="A2379" s="3" t="n">
        <v>2378</v>
      </c>
      <c r="B2379" s="3" t="n">
        <v>8</v>
      </c>
      <c r="C2379" s="3" t="s">
        <v>134</v>
      </c>
      <c r="D2379" s="3" t="s">
        <v>562</v>
      </c>
      <c r="E2379" s="3" t="n">
        <v>4274</v>
      </c>
      <c r="F2379" s="4" t="n">
        <v>64.97</v>
      </c>
      <c r="G2379" s="3" t="s">
        <v>8</v>
      </c>
      <c r="H2379" s="4" t="n">
        <f aca="false">ROUND(E2379*F2379,2)</f>
        <v>277681.78</v>
      </c>
    </row>
    <row r="2380" customFormat="false" ht="15" hidden="false" customHeight="false" outlineLevel="0" collapsed="false">
      <c r="A2380" s="3" t="n">
        <v>2379</v>
      </c>
      <c r="B2380" s="3" t="n">
        <v>12</v>
      </c>
      <c r="C2380" s="3" t="s">
        <v>134</v>
      </c>
      <c r="D2380" s="3" t="s">
        <v>563</v>
      </c>
      <c r="E2380" s="3" t="n">
        <v>1004</v>
      </c>
      <c r="F2380" s="4" t="n">
        <v>214.09</v>
      </c>
      <c r="G2380" s="3" t="s">
        <v>38</v>
      </c>
      <c r="H2380" s="4" t="n">
        <f aca="false">ROUND(E2380*F2380,2)</f>
        <v>214946.36</v>
      </c>
    </row>
    <row r="2381" customFormat="false" ht="15" hidden="false" customHeight="false" outlineLevel="0" collapsed="false">
      <c r="A2381" s="3" t="n">
        <v>2380</v>
      </c>
      <c r="B2381" s="3" t="n">
        <v>4</v>
      </c>
      <c r="C2381" s="3" t="s">
        <v>134</v>
      </c>
      <c r="D2381" s="3" t="s">
        <v>563</v>
      </c>
      <c r="E2381" s="3" t="n">
        <v>1806</v>
      </c>
      <c r="F2381" s="4" t="n">
        <v>106.56</v>
      </c>
      <c r="G2381" s="3" t="s">
        <v>8</v>
      </c>
      <c r="H2381" s="4" t="n">
        <f aca="false">ROUND(E2381*F2381,2)</f>
        <v>192447.36</v>
      </c>
    </row>
    <row r="2382" customFormat="false" ht="15" hidden="false" customHeight="false" outlineLevel="0" collapsed="false">
      <c r="A2382" s="3" t="n">
        <v>2381</v>
      </c>
      <c r="B2382" s="3" t="n">
        <v>15</v>
      </c>
      <c r="C2382" s="3" t="s">
        <v>134</v>
      </c>
      <c r="D2382" s="3" t="s">
        <v>562</v>
      </c>
      <c r="E2382" s="3" t="n">
        <v>2167</v>
      </c>
      <c r="F2382" s="4" t="n">
        <v>273.57</v>
      </c>
      <c r="G2382" s="3" t="s">
        <v>46</v>
      </c>
      <c r="H2382" s="4" t="n">
        <f aca="false">ROUND(E2382*F2382,2)</f>
        <v>592826.19</v>
      </c>
    </row>
    <row r="2383" customFormat="false" ht="15" hidden="false" customHeight="false" outlineLevel="0" collapsed="false">
      <c r="A2383" s="3" t="n">
        <v>2382</v>
      </c>
      <c r="B2383" s="3" t="n">
        <v>2</v>
      </c>
      <c r="C2383" s="3" t="s">
        <v>134</v>
      </c>
      <c r="D2383" s="3" t="s">
        <v>563</v>
      </c>
      <c r="E2383" s="3" t="n">
        <v>2077</v>
      </c>
      <c r="F2383" s="4" t="n">
        <v>65.32</v>
      </c>
      <c r="G2383" s="3" t="s">
        <v>8</v>
      </c>
      <c r="H2383" s="4" t="n">
        <f aca="false">ROUND(E2383*F2383,2)</f>
        <v>135669.64</v>
      </c>
    </row>
    <row r="2384" customFormat="false" ht="15" hidden="false" customHeight="false" outlineLevel="0" collapsed="false">
      <c r="A2384" s="3" t="n">
        <v>2383</v>
      </c>
      <c r="B2384" s="3" t="n">
        <v>14</v>
      </c>
      <c r="C2384" s="3" t="s">
        <v>134</v>
      </c>
      <c r="D2384" s="3" t="s">
        <v>562</v>
      </c>
      <c r="E2384" s="3" t="n">
        <v>4759</v>
      </c>
      <c r="F2384" s="4" t="n">
        <v>80.11</v>
      </c>
      <c r="G2384" s="3" t="s">
        <v>41</v>
      </c>
      <c r="H2384" s="4" t="n">
        <f aca="false">ROUND(E2384*F2384,2)</f>
        <v>381243.49</v>
      </c>
    </row>
    <row r="2385" customFormat="false" ht="15" hidden="false" customHeight="false" outlineLevel="0" collapsed="false">
      <c r="A2385" s="3" t="n">
        <v>2384</v>
      </c>
      <c r="B2385" s="3" t="n">
        <v>14</v>
      </c>
      <c r="C2385" s="3" t="s">
        <v>134</v>
      </c>
      <c r="D2385" s="3" t="s">
        <v>563</v>
      </c>
      <c r="E2385" s="3" t="n">
        <v>1214</v>
      </c>
      <c r="F2385" s="4" t="n">
        <v>80.07</v>
      </c>
      <c r="G2385" s="3" t="s">
        <v>41</v>
      </c>
      <c r="H2385" s="4" t="n">
        <f aca="false">ROUND(E2385*F2385,2)</f>
        <v>97204.98</v>
      </c>
    </row>
    <row r="2386" customFormat="false" ht="15" hidden="false" customHeight="false" outlineLevel="0" collapsed="false">
      <c r="A2386" s="3" t="n">
        <v>2385</v>
      </c>
      <c r="B2386" s="3" t="n">
        <v>3</v>
      </c>
      <c r="C2386" s="3" t="s">
        <v>134</v>
      </c>
      <c r="D2386" s="3" t="s">
        <v>563</v>
      </c>
      <c r="E2386" s="3" t="n">
        <v>4061</v>
      </c>
      <c r="F2386" s="4" t="n">
        <v>102.64</v>
      </c>
      <c r="G2386" s="3" t="s">
        <v>8</v>
      </c>
      <c r="H2386" s="4" t="n">
        <f aca="false">ROUND(E2386*F2386,2)</f>
        <v>416821.04</v>
      </c>
    </row>
    <row r="2387" customFormat="false" ht="15" hidden="false" customHeight="false" outlineLevel="0" collapsed="false">
      <c r="A2387" s="3" t="n">
        <v>2386</v>
      </c>
      <c r="B2387" s="3" t="n">
        <v>1</v>
      </c>
      <c r="C2387" s="3" t="s">
        <v>135</v>
      </c>
      <c r="D2387" s="3" t="s">
        <v>563</v>
      </c>
      <c r="E2387" s="3" t="n">
        <v>1311</v>
      </c>
      <c r="F2387" s="4" t="n">
        <v>383.13</v>
      </c>
      <c r="G2387" s="3" t="s">
        <v>8</v>
      </c>
      <c r="H2387" s="4" t="n">
        <f aca="false">ROUND(E2387*F2387,2)</f>
        <v>502283.43</v>
      </c>
    </row>
    <row r="2388" customFormat="false" ht="15" hidden="false" customHeight="false" outlineLevel="0" collapsed="false">
      <c r="A2388" s="3" t="n">
        <v>2387</v>
      </c>
      <c r="B2388" s="3" t="n">
        <v>12</v>
      </c>
      <c r="C2388" s="3" t="s">
        <v>135</v>
      </c>
      <c r="D2388" s="3" t="s">
        <v>563</v>
      </c>
      <c r="E2388" s="3" t="n">
        <v>3821</v>
      </c>
      <c r="F2388" s="4" t="n">
        <v>214.81</v>
      </c>
      <c r="G2388" s="3" t="s">
        <v>38</v>
      </c>
      <c r="H2388" s="4" t="n">
        <f aca="false">ROUND(E2388*F2388,2)</f>
        <v>820789.01</v>
      </c>
    </row>
    <row r="2389" customFormat="false" ht="15" hidden="false" customHeight="false" outlineLevel="0" collapsed="false">
      <c r="A2389" s="3" t="n">
        <v>2388</v>
      </c>
      <c r="B2389" s="3" t="n">
        <v>13</v>
      </c>
      <c r="C2389" s="3" t="s">
        <v>135</v>
      </c>
      <c r="D2389" s="3" t="s">
        <v>562</v>
      </c>
      <c r="E2389" s="3" t="n">
        <v>1657</v>
      </c>
      <c r="F2389" s="4" t="n">
        <v>42.1</v>
      </c>
      <c r="G2389" s="3" t="s">
        <v>41</v>
      </c>
      <c r="H2389" s="4" t="n">
        <f aca="false">ROUND(E2389*F2389,2)</f>
        <v>69759.7</v>
      </c>
    </row>
    <row r="2390" customFormat="false" ht="15" hidden="false" customHeight="false" outlineLevel="0" collapsed="false">
      <c r="A2390" s="3" t="n">
        <v>2389</v>
      </c>
      <c r="B2390" s="3" t="n">
        <v>15</v>
      </c>
      <c r="C2390" s="3" t="s">
        <v>135</v>
      </c>
      <c r="D2390" s="3" t="s">
        <v>563</v>
      </c>
      <c r="E2390" s="3" t="n">
        <v>3540</v>
      </c>
      <c r="F2390" s="4" t="n">
        <v>272.05</v>
      </c>
      <c r="G2390" s="3" t="s">
        <v>46</v>
      </c>
      <c r="H2390" s="4" t="n">
        <f aca="false">ROUND(E2390*F2390,2)</f>
        <v>963057</v>
      </c>
    </row>
    <row r="2391" customFormat="false" ht="15" hidden="false" customHeight="false" outlineLevel="0" collapsed="false">
      <c r="A2391" s="3" t="n">
        <v>2390</v>
      </c>
      <c r="B2391" s="3" t="n">
        <v>14</v>
      </c>
      <c r="C2391" s="3" t="s">
        <v>135</v>
      </c>
      <c r="D2391" s="3" t="s">
        <v>562</v>
      </c>
      <c r="E2391" s="3" t="n">
        <v>419</v>
      </c>
      <c r="F2391" s="4" t="n">
        <v>78.25</v>
      </c>
      <c r="G2391" s="3" t="s">
        <v>41</v>
      </c>
      <c r="H2391" s="4" t="n">
        <f aca="false">ROUND(E2391*F2391,2)</f>
        <v>32786.75</v>
      </c>
    </row>
    <row r="2392" customFormat="false" ht="15" hidden="false" customHeight="false" outlineLevel="0" collapsed="false">
      <c r="A2392" s="3" t="n">
        <v>2391</v>
      </c>
      <c r="B2392" s="3" t="n">
        <v>13</v>
      </c>
      <c r="C2392" s="3" t="s">
        <v>135</v>
      </c>
      <c r="D2392" s="3" t="s">
        <v>563</v>
      </c>
      <c r="E2392" s="3" t="n">
        <v>4682</v>
      </c>
      <c r="F2392" s="4" t="n">
        <v>42.21</v>
      </c>
      <c r="G2392" s="3" t="s">
        <v>41</v>
      </c>
      <c r="H2392" s="4" t="n">
        <f aca="false">ROUND(E2392*F2392,2)</f>
        <v>197627.22</v>
      </c>
    </row>
    <row r="2393" customFormat="false" ht="15" hidden="false" customHeight="false" outlineLevel="0" collapsed="false">
      <c r="A2393" s="3" t="n">
        <v>2392</v>
      </c>
      <c r="B2393" s="3" t="n">
        <v>8</v>
      </c>
      <c r="C2393" s="3" t="s">
        <v>135</v>
      </c>
      <c r="D2393" s="3" t="s">
        <v>563</v>
      </c>
      <c r="E2393" s="3" t="n">
        <v>640</v>
      </c>
      <c r="F2393" s="4" t="n">
        <v>67.61</v>
      </c>
      <c r="G2393" s="3" t="s">
        <v>8</v>
      </c>
      <c r="H2393" s="4" t="n">
        <f aca="false">ROUND(E2393*F2393,2)</f>
        <v>43270.4</v>
      </c>
    </row>
    <row r="2394" customFormat="false" ht="15" hidden="false" customHeight="false" outlineLevel="0" collapsed="false">
      <c r="A2394" s="3" t="n">
        <v>2393</v>
      </c>
      <c r="B2394" s="3" t="n">
        <v>1</v>
      </c>
      <c r="C2394" s="3" t="s">
        <v>135</v>
      </c>
      <c r="D2394" s="3" t="s">
        <v>562</v>
      </c>
      <c r="E2394" s="3" t="n">
        <v>3247</v>
      </c>
      <c r="F2394" s="4" t="n">
        <v>383.04</v>
      </c>
      <c r="G2394" s="3" t="s">
        <v>8</v>
      </c>
      <c r="H2394" s="4" t="n">
        <f aca="false">ROUND(E2394*F2394,2)</f>
        <v>1243730.88</v>
      </c>
    </row>
    <row r="2395" customFormat="false" ht="15" hidden="false" customHeight="false" outlineLevel="0" collapsed="false">
      <c r="A2395" s="3" t="n">
        <v>2394</v>
      </c>
      <c r="B2395" s="3" t="n">
        <v>6</v>
      </c>
      <c r="C2395" s="3" t="s">
        <v>135</v>
      </c>
      <c r="D2395" s="3" t="s">
        <v>562</v>
      </c>
      <c r="E2395" s="3" t="n">
        <v>2327</v>
      </c>
      <c r="F2395" s="4" t="n">
        <v>235.97</v>
      </c>
      <c r="G2395" s="3" t="s">
        <v>8</v>
      </c>
      <c r="H2395" s="4" t="n">
        <f aca="false">ROUND(E2395*F2395,2)</f>
        <v>549102.19</v>
      </c>
    </row>
    <row r="2396" customFormat="false" ht="15" hidden="false" customHeight="false" outlineLevel="0" collapsed="false">
      <c r="A2396" s="3" t="n">
        <v>2395</v>
      </c>
      <c r="B2396" s="3" t="n">
        <v>3</v>
      </c>
      <c r="C2396" s="3" t="s">
        <v>135</v>
      </c>
      <c r="D2396" s="3" t="s">
        <v>562</v>
      </c>
      <c r="E2396" s="3" t="n">
        <v>2307</v>
      </c>
      <c r="F2396" s="4" t="n">
        <v>102.34</v>
      </c>
      <c r="G2396" s="3" t="s">
        <v>8</v>
      </c>
      <c r="H2396" s="4" t="n">
        <f aca="false">ROUND(E2396*F2396,2)</f>
        <v>236098.38</v>
      </c>
    </row>
    <row r="2397" customFormat="false" ht="15" hidden="false" customHeight="false" outlineLevel="0" collapsed="false">
      <c r="A2397" s="3" t="n">
        <v>2396</v>
      </c>
      <c r="B2397" s="3" t="n">
        <v>7</v>
      </c>
      <c r="C2397" s="3" t="s">
        <v>135</v>
      </c>
      <c r="D2397" s="3" t="s">
        <v>562</v>
      </c>
      <c r="E2397" s="3" t="n">
        <v>2980</v>
      </c>
      <c r="F2397" s="4" t="n">
        <v>395.99</v>
      </c>
      <c r="G2397" s="3" t="s">
        <v>8</v>
      </c>
      <c r="H2397" s="4" t="n">
        <f aca="false">ROUND(E2397*F2397,2)</f>
        <v>1180050.2</v>
      </c>
    </row>
    <row r="2398" customFormat="false" ht="15" hidden="false" customHeight="false" outlineLevel="0" collapsed="false">
      <c r="A2398" s="3" t="n">
        <v>2397</v>
      </c>
      <c r="B2398" s="3" t="n">
        <v>5</v>
      </c>
      <c r="C2398" s="3" t="s">
        <v>135</v>
      </c>
      <c r="D2398" s="3" t="s">
        <v>562</v>
      </c>
      <c r="E2398" s="3" t="n">
        <v>522</v>
      </c>
      <c r="F2398" s="4" t="n">
        <v>405.69</v>
      </c>
      <c r="G2398" s="3" t="s">
        <v>8</v>
      </c>
      <c r="H2398" s="4" t="n">
        <f aca="false">ROUND(E2398*F2398,2)</f>
        <v>211770.18</v>
      </c>
    </row>
    <row r="2399" customFormat="false" ht="15" hidden="false" customHeight="false" outlineLevel="0" collapsed="false">
      <c r="A2399" s="3" t="n">
        <v>2398</v>
      </c>
      <c r="B2399" s="3" t="n">
        <v>9</v>
      </c>
      <c r="C2399" s="3" t="s">
        <v>135</v>
      </c>
      <c r="D2399" s="3" t="s">
        <v>562</v>
      </c>
      <c r="E2399" s="3" t="n">
        <v>4626</v>
      </c>
      <c r="F2399" s="4" t="n">
        <v>211.25</v>
      </c>
      <c r="G2399" s="3" t="s">
        <v>8</v>
      </c>
      <c r="H2399" s="4" t="n">
        <f aca="false">ROUND(E2399*F2399,2)</f>
        <v>977242.5</v>
      </c>
    </row>
    <row r="2400" customFormat="false" ht="15" hidden="false" customHeight="false" outlineLevel="0" collapsed="false">
      <c r="A2400" s="3" t="n">
        <v>2399</v>
      </c>
      <c r="B2400" s="3" t="n">
        <v>1</v>
      </c>
      <c r="C2400" s="3" t="s">
        <v>135</v>
      </c>
      <c r="D2400" s="3" t="s">
        <v>562</v>
      </c>
      <c r="E2400" s="3" t="n">
        <v>2612</v>
      </c>
      <c r="F2400" s="4" t="n">
        <v>381.62</v>
      </c>
      <c r="G2400" s="3" t="s">
        <v>8</v>
      </c>
      <c r="H2400" s="4" t="n">
        <f aca="false">ROUND(E2400*F2400,2)</f>
        <v>996791.44</v>
      </c>
    </row>
    <row r="2401" customFormat="false" ht="15" hidden="false" customHeight="false" outlineLevel="0" collapsed="false">
      <c r="A2401" s="3" t="n">
        <v>2400</v>
      </c>
      <c r="B2401" s="3" t="n">
        <v>12</v>
      </c>
      <c r="C2401" s="3" t="s">
        <v>135</v>
      </c>
      <c r="D2401" s="3" t="s">
        <v>562</v>
      </c>
      <c r="E2401" s="3" t="n">
        <v>242</v>
      </c>
      <c r="F2401" s="4" t="n">
        <v>213.54</v>
      </c>
      <c r="G2401" s="3" t="s">
        <v>38</v>
      </c>
      <c r="H2401" s="4" t="n">
        <f aca="false">ROUND(E2401*F2401,2)</f>
        <v>51676.68</v>
      </c>
    </row>
    <row r="2402" customFormat="false" ht="15" hidden="false" customHeight="false" outlineLevel="0" collapsed="false">
      <c r="A2402" s="3" t="n">
        <v>2401</v>
      </c>
      <c r="B2402" s="3" t="n">
        <v>10</v>
      </c>
      <c r="C2402" s="3" t="s">
        <v>135</v>
      </c>
      <c r="D2402" s="3" t="s">
        <v>563</v>
      </c>
      <c r="E2402" s="3" t="n">
        <v>376</v>
      </c>
      <c r="F2402" s="4" t="n">
        <v>50.34</v>
      </c>
      <c r="G2402" s="3" t="s">
        <v>8</v>
      </c>
      <c r="H2402" s="4" t="n">
        <f aca="false">ROUND(E2402*F2402,2)</f>
        <v>18927.84</v>
      </c>
    </row>
    <row r="2403" customFormat="false" ht="15" hidden="false" customHeight="false" outlineLevel="0" collapsed="false">
      <c r="A2403" s="3" t="n">
        <v>2402</v>
      </c>
      <c r="B2403" s="3" t="n">
        <v>12</v>
      </c>
      <c r="C2403" s="3" t="s">
        <v>135</v>
      </c>
      <c r="D2403" s="3" t="s">
        <v>562</v>
      </c>
      <c r="E2403" s="3" t="n">
        <v>2499</v>
      </c>
      <c r="F2403" s="4" t="n">
        <v>214.1</v>
      </c>
      <c r="G2403" s="3" t="s">
        <v>38</v>
      </c>
      <c r="H2403" s="4" t="n">
        <f aca="false">ROUND(E2403*F2403,2)</f>
        <v>535035.9</v>
      </c>
    </row>
    <row r="2404" customFormat="false" ht="15" hidden="false" customHeight="false" outlineLevel="0" collapsed="false">
      <c r="A2404" s="3" t="n">
        <v>2403</v>
      </c>
      <c r="B2404" s="3" t="n">
        <v>15</v>
      </c>
      <c r="C2404" s="3" t="s">
        <v>135</v>
      </c>
      <c r="D2404" s="3" t="s">
        <v>563</v>
      </c>
      <c r="E2404" s="3" t="n">
        <v>1455</v>
      </c>
      <c r="F2404" s="4" t="n">
        <v>272.44</v>
      </c>
      <c r="G2404" s="3" t="s">
        <v>46</v>
      </c>
      <c r="H2404" s="4" t="n">
        <f aca="false">ROUND(E2404*F2404,2)</f>
        <v>396400.2</v>
      </c>
    </row>
    <row r="2405" customFormat="false" ht="15" hidden="false" customHeight="false" outlineLevel="0" collapsed="false">
      <c r="A2405" s="3" t="n">
        <v>2404</v>
      </c>
      <c r="B2405" s="3" t="n">
        <v>1</v>
      </c>
      <c r="C2405" s="3" t="s">
        <v>135</v>
      </c>
      <c r="D2405" s="3" t="s">
        <v>563</v>
      </c>
      <c r="E2405" s="3" t="n">
        <v>3042</v>
      </c>
      <c r="F2405" s="4" t="n">
        <v>382.16</v>
      </c>
      <c r="G2405" s="3" t="s">
        <v>8</v>
      </c>
      <c r="H2405" s="4" t="n">
        <f aca="false">ROUND(E2405*F2405,2)</f>
        <v>1162530.72</v>
      </c>
    </row>
    <row r="2406" customFormat="false" ht="15" hidden="false" customHeight="false" outlineLevel="0" collapsed="false">
      <c r="A2406" s="3" t="n">
        <v>2405</v>
      </c>
      <c r="B2406" s="3" t="n">
        <v>4</v>
      </c>
      <c r="C2406" s="3" t="s">
        <v>135</v>
      </c>
      <c r="D2406" s="3" t="s">
        <v>563</v>
      </c>
      <c r="E2406" s="3" t="n">
        <v>4138</v>
      </c>
      <c r="F2406" s="4" t="n">
        <v>108.88</v>
      </c>
      <c r="G2406" s="3" t="s">
        <v>8</v>
      </c>
      <c r="H2406" s="4" t="n">
        <f aca="false">ROUND(E2406*F2406,2)</f>
        <v>450545.44</v>
      </c>
    </row>
    <row r="2407" customFormat="false" ht="15" hidden="false" customHeight="false" outlineLevel="0" collapsed="false">
      <c r="A2407" s="3" t="n">
        <v>2406</v>
      </c>
      <c r="B2407" s="3" t="n">
        <v>10</v>
      </c>
      <c r="C2407" s="3" t="s">
        <v>135</v>
      </c>
      <c r="D2407" s="3" t="s">
        <v>562</v>
      </c>
      <c r="E2407" s="3" t="n">
        <v>2078</v>
      </c>
      <c r="F2407" s="4" t="n">
        <v>50.5</v>
      </c>
      <c r="G2407" s="3" t="s">
        <v>8</v>
      </c>
      <c r="H2407" s="4" t="n">
        <f aca="false">ROUND(E2407*F2407,2)</f>
        <v>104939</v>
      </c>
    </row>
    <row r="2408" customFormat="false" ht="15" hidden="false" customHeight="false" outlineLevel="0" collapsed="false">
      <c r="A2408" s="3" t="n">
        <v>2407</v>
      </c>
      <c r="B2408" s="3" t="n">
        <v>15</v>
      </c>
      <c r="C2408" s="3" t="s">
        <v>135</v>
      </c>
      <c r="D2408" s="3" t="s">
        <v>563</v>
      </c>
      <c r="E2408" s="3" t="n">
        <v>2835</v>
      </c>
      <c r="F2408" s="4" t="n">
        <v>272.22</v>
      </c>
      <c r="G2408" s="3" t="s">
        <v>46</v>
      </c>
      <c r="H2408" s="4" t="n">
        <f aca="false">ROUND(E2408*F2408,2)</f>
        <v>771743.7</v>
      </c>
    </row>
    <row r="2409" customFormat="false" ht="15" hidden="false" customHeight="false" outlineLevel="0" collapsed="false">
      <c r="A2409" s="3" t="n">
        <v>2408</v>
      </c>
      <c r="B2409" s="3" t="n">
        <v>13</v>
      </c>
      <c r="C2409" s="3" t="s">
        <v>135</v>
      </c>
      <c r="D2409" s="3" t="s">
        <v>563</v>
      </c>
      <c r="E2409" s="3" t="n">
        <v>2576</v>
      </c>
      <c r="F2409" s="4" t="n">
        <v>42.1</v>
      </c>
      <c r="G2409" s="3" t="s">
        <v>41</v>
      </c>
      <c r="H2409" s="4" t="n">
        <f aca="false">ROUND(E2409*F2409,2)</f>
        <v>108449.6</v>
      </c>
    </row>
    <row r="2410" customFormat="false" ht="15" hidden="false" customHeight="false" outlineLevel="0" collapsed="false">
      <c r="A2410" s="3" t="n">
        <v>2409</v>
      </c>
      <c r="B2410" s="3" t="n">
        <v>9</v>
      </c>
      <c r="C2410" s="3" t="s">
        <v>135</v>
      </c>
      <c r="D2410" s="3" t="s">
        <v>563</v>
      </c>
      <c r="E2410" s="3" t="n">
        <v>2332</v>
      </c>
      <c r="F2410" s="4" t="n">
        <v>211.23</v>
      </c>
      <c r="G2410" s="3" t="s">
        <v>8</v>
      </c>
      <c r="H2410" s="4" t="n">
        <f aca="false">ROUND(E2410*F2410,2)</f>
        <v>492588.36</v>
      </c>
    </row>
    <row r="2411" customFormat="false" ht="15" hidden="false" customHeight="false" outlineLevel="0" collapsed="false">
      <c r="A2411" s="3" t="n">
        <v>2410</v>
      </c>
      <c r="B2411" s="3" t="n">
        <v>7</v>
      </c>
      <c r="C2411" s="3" t="s">
        <v>135</v>
      </c>
      <c r="D2411" s="3" t="s">
        <v>562</v>
      </c>
      <c r="E2411" s="3" t="n">
        <v>1612</v>
      </c>
      <c r="F2411" s="4" t="n">
        <v>394.76</v>
      </c>
      <c r="G2411" s="3" t="s">
        <v>8</v>
      </c>
      <c r="H2411" s="4" t="n">
        <f aca="false">ROUND(E2411*F2411,2)</f>
        <v>636353.12</v>
      </c>
    </row>
    <row r="2412" customFormat="false" ht="15" hidden="false" customHeight="false" outlineLevel="0" collapsed="false">
      <c r="A2412" s="3" t="n">
        <v>2411</v>
      </c>
      <c r="B2412" s="3" t="n">
        <v>4</v>
      </c>
      <c r="C2412" s="3" t="s">
        <v>135</v>
      </c>
      <c r="D2412" s="3" t="s">
        <v>563</v>
      </c>
      <c r="E2412" s="3" t="n">
        <v>3404</v>
      </c>
      <c r="F2412" s="4" t="n">
        <v>108.98</v>
      </c>
      <c r="G2412" s="3" t="s">
        <v>8</v>
      </c>
      <c r="H2412" s="4" t="n">
        <f aca="false">ROUND(E2412*F2412,2)</f>
        <v>370967.92</v>
      </c>
    </row>
    <row r="2413" customFormat="false" ht="15" hidden="false" customHeight="false" outlineLevel="0" collapsed="false">
      <c r="A2413" s="3" t="n">
        <v>2412</v>
      </c>
      <c r="B2413" s="3" t="n">
        <v>10</v>
      </c>
      <c r="C2413" s="3" t="s">
        <v>135</v>
      </c>
      <c r="D2413" s="3" t="s">
        <v>562</v>
      </c>
      <c r="E2413" s="3" t="n">
        <v>1707</v>
      </c>
      <c r="F2413" s="4" t="n">
        <v>50.53</v>
      </c>
      <c r="G2413" s="3" t="s">
        <v>8</v>
      </c>
      <c r="H2413" s="4" t="n">
        <f aca="false">ROUND(E2413*F2413,2)</f>
        <v>86254.71</v>
      </c>
    </row>
    <row r="2414" customFormat="false" ht="15" hidden="false" customHeight="false" outlineLevel="0" collapsed="false">
      <c r="A2414" s="3" t="n">
        <v>2413</v>
      </c>
      <c r="B2414" s="3" t="n">
        <v>9</v>
      </c>
      <c r="C2414" s="3" t="s">
        <v>135</v>
      </c>
      <c r="D2414" s="3" t="s">
        <v>562</v>
      </c>
      <c r="E2414" s="3" t="n">
        <v>444</v>
      </c>
      <c r="F2414" s="4" t="n">
        <v>211.77</v>
      </c>
      <c r="G2414" s="3" t="s">
        <v>8</v>
      </c>
      <c r="H2414" s="4" t="n">
        <f aca="false">ROUND(E2414*F2414,2)</f>
        <v>94025.88</v>
      </c>
    </row>
    <row r="2415" customFormat="false" ht="15" hidden="false" customHeight="false" outlineLevel="0" collapsed="false">
      <c r="A2415" s="3" t="n">
        <v>2414</v>
      </c>
      <c r="B2415" s="3" t="n">
        <v>5</v>
      </c>
      <c r="C2415" s="3" t="s">
        <v>135</v>
      </c>
      <c r="D2415" s="3" t="s">
        <v>562</v>
      </c>
      <c r="E2415" s="3" t="n">
        <v>1717</v>
      </c>
      <c r="F2415" s="4" t="n">
        <v>404.57</v>
      </c>
      <c r="G2415" s="3" t="s">
        <v>8</v>
      </c>
      <c r="H2415" s="4" t="n">
        <f aca="false">ROUND(E2415*F2415,2)</f>
        <v>694646.69</v>
      </c>
    </row>
    <row r="2416" customFormat="false" ht="15" hidden="false" customHeight="false" outlineLevel="0" collapsed="false">
      <c r="A2416" s="3" t="n">
        <v>2415</v>
      </c>
      <c r="B2416" s="3" t="n">
        <v>13</v>
      </c>
      <c r="C2416" s="3" t="s">
        <v>136</v>
      </c>
      <c r="D2416" s="3" t="s">
        <v>562</v>
      </c>
      <c r="E2416" s="3" t="n">
        <v>3332</v>
      </c>
      <c r="F2416" s="4" t="n">
        <v>42.68</v>
      </c>
      <c r="G2416" s="3" t="s">
        <v>41</v>
      </c>
      <c r="H2416" s="4" t="n">
        <f aca="false">ROUND(E2416*F2416,2)</f>
        <v>142209.76</v>
      </c>
    </row>
    <row r="2417" customFormat="false" ht="15" hidden="false" customHeight="false" outlineLevel="0" collapsed="false">
      <c r="A2417" s="3" t="n">
        <v>2416</v>
      </c>
      <c r="B2417" s="3" t="n">
        <v>13</v>
      </c>
      <c r="C2417" s="3" t="s">
        <v>136</v>
      </c>
      <c r="D2417" s="3" t="s">
        <v>563</v>
      </c>
      <c r="E2417" s="3" t="n">
        <v>2164</v>
      </c>
      <c r="F2417" s="4" t="n">
        <v>42.72</v>
      </c>
      <c r="G2417" s="3" t="s">
        <v>41</v>
      </c>
      <c r="H2417" s="4" t="n">
        <f aca="false">ROUND(E2417*F2417,2)</f>
        <v>92446.08</v>
      </c>
    </row>
    <row r="2418" customFormat="false" ht="15" hidden="false" customHeight="false" outlineLevel="0" collapsed="false">
      <c r="A2418" s="3" t="n">
        <v>2417</v>
      </c>
      <c r="B2418" s="3" t="n">
        <v>1</v>
      </c>
      <c r="C2418" s="3" t="s">
        <v>136</v>
      </c>
      <c r="D2418" s="3" t="s">
        <v>562</v>
      </c>
      <c r="E2418" s="3" t="n">
        <v>3009</v>
      </c>
      <c r="F2418" s="4" t="n">
        <v>387.19</v>
      </c>
      <c r="G2418" s="3" t="s">
        <v>8</v>
      </c>
      <c r="H2418" s="4" t="n">
        <f aca="false">ROUND(E2418*F2418,2)</f>
        <v>1165054.71</v>
      </c>
    </row>
    <row r="2419" customFormat="false" ht="15" hidden="false" customHeight="false" outlineLevel="0" collapsed="false">
      <c r="A2419" s="3" t="n">
        <v>2418</v>
      </c>
      <c r="B2419" s="3" t="n">
        <v>10</v>
      </c>
      <c r="C2419" s="3" t="s">
        <v>136</v>
      </c>
      <c r="D2419" s="3" t="s">
        <v>562</v>
      </c>
      <c r="E2419" s="3" t="n">
        <v>2391</v>
      </c>
      <c r="F2419" s="4" t="n">
        <v>50.03</v>
      </c>
      <c r="G2419" s="3" t="s">
        <v>8</v>
      </c>
      <c r="H2419" s="4" t="n">
        <f aca="false">ROUND(E2419*F2419,2)</f>
        <v>119621.73</v>
      </c>
    </row>
    <row r="2420" customFormat="false" ht="15" hidden="false" customHeight="false" outlineLevel="0" collapsed="false">
      <c r="A2420" s="3" t="n">
        <v>2419</v>
      </c>
      <c r="B2420" s="3" t="n">
        <v>2</v>
      </c>
      <c r="C2420" s="3" t="s">
        <v>136</v>
      </c>
      <c r="D2420" s="3" t="s">
        <v>563</v>
      </c>
      <c r="E2420" s="3" t="n">
        <v>3975</v>
      </c>
      <c r="F2420" s="4" t="n">
        <v>62.18</v>
      </c>
      <c r="G2420" s="3" t="s">
        <v>8</v>
      </c>
      <c r="H2420" s="4" t="n">
        <f aca="false">ROUND(E2420*F2420,2)</f>
        <v>247165.5</v>
      </c>
    </row>
    <row r="2421" customFormat="false" ht="15" hidden="false" customHeight="false" outlineLevel="0" collapsed="false">
      <c r="A2421" s="3" t="n">
        <v>2420</v>
      </c>
      <c r="B2421" s="3" t="n">
        <v>11</v>
      </c>
      <c r="C2421" s="3" t="s">
        <v>136</v>
      </c>
      <c r="D2421" s="3" t="s">
        <v>562</v>
      </c>
      <c r="E2421" s="3" t="n">
        <v>1680</v>
      </c>
      <c r="F2421" s="4" t="n">
        <v>114.94</v>
      </c>
      <c r="G2421" s="3" t="s">
        <v>34</v>
      </c>
      <c r="H2421" s="4" t="n">
        <f aca="false">ROUND(E2421*F2421,2)</f>
        <v>193099.2</v>
      </c>
    </row>
    <row r="2422" customFormat="false" ht="15" hidden="false" customHeight="false" outlineLevel="0" collapsed="false">
      <c r="A2422" s="3" t="n">
        <v>2421</v>
      </c>
      <c r="B2422" s="3" t="n">
        <v>11</v>
      </c>
      <c r="C2422" s="3" t="s">
        <v>136</v>
      </c>
      <c r="D2422" s="3" t="s">
        <v>562</v>
      </c>
      <c r="E2422" s="3" t="n">
        <v>357</v>
      </c>
      <c r="F2422" s="4" t="n">
        <v>115.41</v>
      </c>
      <c r="G2422" s="3" t="s">
        <v>34</v>
      </c>
      <c r="H2422" s="4" t="n">
        <f aca="false">ROUND(E2422*F2422,2)</f>
        <v>41201.37</v>
      </c>
    </row>
    <row r="2423" customFormat="false" ht="15" hidden="false" customHeight="false" outlineLevel="0" collapsed="false">
      <c r="A2423" s="3" t="n">
        <v>2422</v>
      </c>
      <c r="B2423" s="3" t="n">
        <v>12</v>
      </c>
      <c r="C2423" s="3" t="s">
        <v>136</v>
      </c>
      <c r="D2423" s="3" t="s">
        <v>563</v>
      </c>
      <c r="E2423" s="3" t="n">
        <v>919</v>
      </c>
      <c r="F2423" s="4" t="n">
        <v>215.03</v>
      </c>
      <c r="G2423" s="3" t="s">
        <v>38</v>
      </c>
      <c r="H2423" s="4" t="n">
        <f aca="false">ROUND(E2423*F2423,2)</f>
        <v>197612.57</v>
      </c>
    </row>
    <row r="2424" customFormat="false" ht="15" hidden="false" customHeight="false" outlineLevel="0" collapsed="false">
      <c r="A2424" s="3" t="n">
        <v>2423</v>
      </c>
      <c r="B2424" s="3" t="n">
        <v>14</v>
      </c>
      <c r="C2424" s="3" t="s">
        <v>136</v>
      </c>
      <c r="D2424" s="3" t="s">
        <v>562</v>
      </c>
      <c r="E2424" s="3" t="n">
        <v>828</v>
      </c>
      <c r="F2424" s="4" t="n">
        <v>78.32</v>
      </c>
      <c r="G2424" s="3" t="s">
        <v>41</v>
      </c>
      <c r="H2424" s="4" t="n">
        <f aca="false">ROUND(E2424*F2424,2)</f>
        <v>64848.96</v>
      </c>
    </row>
    <row r="2425" customFormat="false" ht="15" hidden="false" customHeight="false" outlineLevel="0" collapsed="false">
      <c r="A2425" s="3" t="n">
        <v>2424</v>
      </c>
      <c r="B2425" s="3" t="n">
        <v>9</v>
      </c>
      <c r="C2425" s="3" t="s">
        <v>136</v>
      </c>
      <c r="D2425" s="3" t="s">
        <v>562</v>
      </c>
      <c r="E2425" s="3" t="n">
        <v>763</v>
      </c>
      <c r="F2425" s="4" t="n">
        <v>213.06</v>
      </c>
      <c r="G2425" s="3" t="s">
        <v>8</v>
      </c>
      <c r="H2425" s="4" t="n">
        <f aca="false">ROUND(E2425*F2425,2)</f>
        <v>162564.78</v>
      </c>
    </row>
    <row r="2426" customFormat="false" ht="15" hidden="false" customHeight="false" outlineLevel="0" collapsed="false">
      <c r="A2426" s="3" t="n">
        <v>2425</v>
      </c>
      <c r="B2426" s="3" t="n">
        <v>11</v>
      </c>
      <c r="C2426" s="3" t="s">
        <v>136</v>
      </c>
      <c r="D2426" s="3" t="s">
        <v>562</v>
      </c>
      <c r="E2426" s="3" t="n">
        <v>3563</v>
      </c>
      <c r="F2426" s="4" t="n">
        <v>115.2</v>
      </c>
      <c r="G2426" s="3" t="s">
        <v>34</v>
      </c>
      <c r="H2426" s="4" t="n">
        <f aca="false">ROUND(E2426*F2426,2)</f>
        <v>410457.6</v>
      </c>
    </row>
    <row r="2427" customFormat="false" ht="15" hidden="false" customHeight="false" outlineLevel="0" collapsed="false">
      <c r="A2427" s="3" t="n">
        <v>2426</v>
      </c>
      <c r="B2427" s="3" t="n">
        <v>10</v>
      </c>
      <c r="C2427" s="3" t="s">
        <v>136</v>
      </c>
      <c r="D2427" s="3" t="s">
        <v>562</v>
      </c>
      <c r="E2427" s="3" t="n">
        <v>1810</v>
      </c>
      <c r="F2427" s="4" t="n">
        <v>49.77</v>
      </c>
      <c r="G2427" s="3" t="s">
        <v>8</v>
      </c>
      <c r="H2427" s="4" t="n">
        <f aca="false">ROUND(E2427*F2427,2)</f>
        <v>90083.7</v>
      </c>
    </row>
    <row r="2428" customFormat="false" ht="15" hidden="false" customHeight="false" outlineLevel="0" collapsed="false">
      <c r="A2428" s="3" t="n">
        <v>2427</v>
      </c>
      <c r="B2428" s="3" t="n">
        <v>15</v>
      </c>
      <c r="C2428" s="3" t="s">
        <v>136</v>
      </c>
      <c r="D2428" s="3" t="s">
        <v>563</v>
      </c>
      <c r="E2428" s="3" t="n">
        <v>3789</v>
      </c>
      <c r="F2428" s="4" t="n">
        <v>275.84</v>
      </c>
      <c r="G2428" s="3" t="s">
        <v>46</v>
      </c>
      <c r="H2428" s="4" t="n">
        <f aca="false">ROUND(E2428*F2428,2)</f>
        <v>1045157.76</v>
      </c>
    </row>
    <row r="2429" customFormat="false" ht="15" hidden="false" customHeight="false" outlineLevel="0" collapsed="false">
      <c r="A2429" s="3" t="n">
        <v>2428</v>
      </c>
      <c r="B2429" s="3" t="n">
        <v>11</v>
      </c>
      <c r="C2429" s="3" t="s">
        <v>136</v>
      </c>
      <c r="D2429" s="3" t="s">
        <v>562</v>
      </c>
      <c r="E2429" s="3" t="n">
        <v>705</v>
      </c>
      <c r="F2429" s="4" t="n">
        <v>115.2</v>
      </c>
      <c r="G2429" s="3" t="s">
        <v>34</v>
      </c>
      <c r="H2429" s="4" t="n">
        <f aca="false">ROUND(E2429*F2429,2)</f>
        <v>81216</v>
      </c>
    </row>
    <row r="2430" customFormat="false" ht="15" hidden="false" customHeight="false" outlineLevel="0" collapsed="false">
      <c r="A2430" s="3" t="n">
        <v>2429</v>
      </c>
      <c r="B2430" s="3" t="n">
        <v>14</v>
      </c>
      <c r="C2430" s="3" t="s">
        <v>136</v>
      </c>
      <c r="D2430" s="3" t="s">
        <v>562</v>
      </c>
      <c r="E2430" s="3" t="n">
        <v>4466</v>
      </c>
      <c r="F2430" s="4" t="n">
        <v>78.4</v>
      </c>
      <c r="G2430" s="3" t="s">
        <v>41</v>
      </c>
      <c r="H2430" s="4" t="n">
        <f aca="false">ROUND(E2430*F2430,2)</f>
        <v>350134.4</v>
      </c>
    </row>
    <row r="2431" customFormat="false" ht="15" hidden="false" customHeight="false" outlineLevel="0" collapsed="false">
      <c r="A2431" s="3" t="n">
        <v>2430</v>
      </c>
      <c r="B2431" s="3" t="n">
        <v>15</v>
      </c>
      <c r="C2431" s="3" t="s">
        <v>136</v>
      </c>
      <c r="D2431" s="3" t="s">
        <v>562</v>
      </c>
      <c r="E2431" s="3" t="n">
        <v>1273</v>
      </c>
      <c r="F2431" s="4" t="n">
        <v>275.73</v>
      </c>
      <c r="G2431" s="3" t="s">
        <v>46</v>
      </c>
      <c r="H2431" s="4" t="n">
        <f aca="false">ROUND(E2431*F2431,2)</f>
        <v>351004.29</v>
      </c>
    </row>
    <row r="2432" customFormat="false" ht="15" hidden="false" customHeight="false" outlineLevel="0" collapsed="false">
      <c r="A2432" s="3" t="n">
        <v>2431</v>
      </c>
      <c r="B2432" s="3" t="n">
        <v>4</v>
      </c>
      <c r="C2432" s="3" t="s">
        <v>136</v>
      </c>
      <c r="D2432" s="3" t="s">
        <v>562</v>
      </c>
      <c r="E2432" s="3" t="n">
        <v>3279</v>
      </c>
      <c r="F2432" s="4" t="n">
        <v>109.58</v>
      </c>
      <c r="G2432" s="3" t="s">
        <v>8</v>
      </c>
      <c r="H2432" s="4" t="n">
        <f aca="false">ROUND(E2432*F2432,2)</f>
        <v>359312.82</v>
      </c>
    </row>
    <row r="2433" customFormat="false" ht="15" hidden="false" customHeight="false" outlineLevel="0" collapsed="false">
      <c r="A2433" s="3" t="n">
        <v>2432</v>
      </c>
      <c r="B2433" s="3" t="n">
        <v>11</v>
      </c>
      <c r="C2433" s="3" t="s">
        <v>136</v>
      </c>
      <c r="D2433" s="3" t="s">
        <v>563</v>
      </c>
      <c r="E2433" s="3" t="n">
        <v>61</v>
      </c>
      <c r="F2433" s="4" t="n">
        <v>115.28</v>
      </c>
      <c r="G2433" s="3" t="s">
        <v>34</v>
      </c>
      <c r="H2433" s="4" t="n">
        <f aca="false">ROUND(E2433*F2433,2)</f>
        <v>7032.08</v>
      </c>
    </row>
    <row r="2434" customFormat="false" ht="15" hidden="false" customHeight="false" outlineLevel="0" collapsed="false">
      <c r="A2434" s="3" t="n">
        <v>2433</v>
      </c>
      <c r="B2434" s="3" t="n">
        <v>3</v>
      </c>
      <c r="C2434" s="3" t="s">
        <v>136</v>
      </c>
      <c r="D2434" s="3" t="s">
        <v>563</v>
      </c>
      <c r="E2434" s="3" t="n">
        <v>3694</v>
      </c>
      <c r="F2434" s="4" t="n">
        <v>103.38</v>
      </c>
      <c r="G2434" s="3" t="s">
        <v>8</v>
      </c>
      <c r="H2434" s="4" t="n">
        <f aca="false">ROUND(E2434*F2434,2)</f>
        <v>381885.72</v>
      </c>
    </row>
    <row r="2435" customFormat="false" ht="15" hidden="false" customHeight="false" outlineLevel="0" collapsed="false">
      <c r="A2435" s="3" t="n">
        <v>2434</v>
      </c>
      <c r="B2435" s="3" t="n">
        <v>6</v>
      </c>
      <c r="C2435" s="3" t="s">
        <v>136</v>
      </c>
      <c r="D2435" s="3" t="s">
        <v>562</v>
      </c>
      <c r="E2435" s="3" t="n">
        <v>2940</v>
      </c>
      <c r="F2435" s="4" t="n">
        <v>233.31</v>
      </c>
      <c r="G2435" s="3" t="s">
        <v>8</v>
      </c>
      <c r="H2435" s="4" t="n">
        <f aca="false">ROUND(E2435*F2435,2)</f>
        <v>685931.4</v>
      </c>
    </row>
    <row r="2436" customFormat="false" ht="15" hidden="false" customHeight="false" outlineLevel="0" collapsed="false">
      <c r="A2436" s="3" t="n">
        <v>2435</v>
      </c>
      <c r="B2436" s="3" t="n">
        <v>5</v>
      </c>
      <c r="C2436" s="3" t="s">
        <v>136</v>
      </c>
      <c r="D2436" s="3" t="s">
        <v>562</v>
      </c>
      <c r="E2436" s="3" t="n">
        <v>579</v>
      </c>
      <c r="F2436" s="4" t="n">
        <v>412.32</v>
      </c>
      <c r="G2436" s="3" t="s">
        <v>8</v>
      </c>
      <c r="H2436" s="4" t="n">
        <f aca="false">ROUND(E2436*F2436,2)</f>
        <v>238733.28</v>
      </c>
    </row>
    <row r="2437" customFormat="false" ht="15" hidden="false" customHeight="false" outlineLevel="0" collapsed="false">
      <c r="A2437" s="3" t="n">
        <v>2436</v>
      </c>
      <c r="B2437" s="3" t="n">
        <v>11</v>
      </c>
      <c r="C2437" s="3" t="s">
        <v>136</v>
      </c>
      <c r="D2437" s="3" t="s">
        <v>562</v>
      </c>
      <c r="E2437" s="3" t="n">
        <v>2866</v>
      </c>
      <c r="F2437" s="4" t="n">
        <v>114.95</v>
      </c>
      <c r="G2437" s="3" t="s">
        <v>34</v>
      </c>
      <c r="H2437" s="4" t="n">
        <f aca="false">ROUND(E2437*F2437,2)</f>
        <v>329446.7</v>
      </c>
    </row>
    <row r="2438" customFormat="false" ht="15" hidden="false" customHeight="false" outlineLevel="0" collapsed="false">
      <c r="A2438" s="3" t="n">
        <v>2437</v>
      </c>
      <c r="B2438" s="3" t="n">
        <v>13</v>
      </c>
      <c r="C2438" s="3" t="s">
        <v>136</v>
      </c>
      <c r="D2438" s="3" t="s">
        <v>563</v>
      </c>
      <c r="E2438" s="3" t="n">
        <v>1524</v>
      </c>
      <c r="F2438" s="4" t="n">
        <v>42.65</v>
      </c>
      <c r="G2438" s="3" t="s">
        <v>41</v>
      </c>
      <c r="H2438" s="4" t="n">
        <f aca="false">ROUND(E2438*F2438,2)</f>
        <v>64998.6</v>
      </c>
    </row>
    <row r="2439" customFormat="false" ht="15" hidden="false" customHeight="false" outlineLevel="0" collapsed="false">
      <c r="A2439" s="3" t="n">
        <v>2438</v>
      </c>
      <c r="B2439" s="3" t="n">
        <v>4</v>
      </c>
      <c r="C2439" s="3" t="s">
        <v>136</v>
      </c>
      <c r="D2439" s="3" t="s">
        <v>563</v>
      </c>
      <c r="E2439" s="3" t="n">
        <v>1341</v>
      </c>
      <c r="F2439" s="4" t="n">
        <v>109.12</v>
      </c>
      <c r="G2439" s="3" t="s">
        <v>8</v>
      </c>
      <c r="H2439" s="4" t="n">
        <f aca="false">ROUND(E2439*F2439,2)</f>
        <v>146329.92</v>
      </c>
    </row>
    <row r="2440" customFormat="false" ht="15" hidden="false" customHeight="false" outlineLevel="0" collapsed="false">
      <c r="A2440" s="3" t="n">
        <v>2439</v>
      </c>
      <c r="B2440" s="3" t="n">
        <v>1</v>
      </c>
      <c r="C2440" s="3" t="s">
        <v>136</v>
      </c>
      <c r="D2440" s="3" t="s">
        <v>562</v>
      </c>
      <c r="E2440" s="3" t="n">
        <v>1906</v>
      </c>
      <c r="F2440" s="4" t="n">
        <v>386.88</v>
      </c>
      <c r="G2440" s="3" t="s">
        <v>8</v>
      </c>
      <c r="H2440" s="4" t="n">
        <f aca="false">ROUND(E2440*F2440,2)</f>
        <v>737393.28</v>
      </c>
    </row>
    <row r="2441" customFormat="false" ht="15" hidden="false" customHeight="false" outlineLevel="0" collapsed="false">
      <c r="A2441" s="3" t="n">
        <v>2440</v>
      </c>
      <c r="B2441" s="3" t="n">
        <v>5</v>
      </c>
      <c r="C2441" s="3" t="s">
        <v>136</v>
      </c>
      <c r="D2441" s="3" t="s">
        <v>562</v>
      </c>
      <c r="E2441" s="3" t="n">
        <v>481</v>
      </c>
      <c r="F2441" s="4" t="n">
        <v>411.38</v>
      </c>
      <c r="G2441" s="3" t="s">
        <v>8</v>
      </c>
      <c r="H2441" s="4" t="n">
        <f aca="false">ROUND(E2441*F2441,2)</f>
        <v>197873.78</v>
      </c>
    </row>
    <row r="2442" customFormat="false" ht="15" hidden="false" customHeight="false" outlineLevel="0" collapsed="false">
      <c r="A2442" s="3" t="n">
        <v>2441</v>
      </c>
      <c r="B2442" s="3" t="n">
        <v>8</v>
      </c>
      <c r="C2442" s="3" t="s">
        <v>136</v>
      </c>
      <c r="D2442" s="3" t="s">
        <v>563</v>
      </c>
      <c r="E2442" s="3" t="n">
        <v>626</v>
      </c>
      <c r="F2442" s="4" t="n">
        <v>67.6</v>
      </c>
      <c r="G2442" s="3" t="s">
        <v>8</v>
      </c>
      <c r="H2442" s="4" t="n">
        <f aca="false">ROUND(E2442*F2442,2)</f>
        <v>42317.6</v>
      </c>
    </row>
    <row r="2443" customFormat="false" ht="15" hidden="false" customHeight="false" outlineLevel="0" collapsed="false">
      <c r="A2443" s="3" t="n">
        <v>2442</v>
      </c>
      <c r="B2443" s="3" t="n">
        <v>1</v>
      </c>
      <c r="C2443" s="3" t="s">
        <v>136</v>
      </c>
      <c r="D2443" s="3" t="s">
        <v>562</v>
      </c>
      <c r="E2443" s="3" t="n">
        <v>4937</v>
      </c>
      <c r="F2443" s="4" t="n">
        <v>387.2</v>
      </c>
      <c r="G2443" s="3" t="s">
        <v>8</v>
      </c>
      <c r="H2443" s="4" t="n">
        <f aca="false">ROUND(E2443*F2443,2)</f>
        <v>1911606.4</v>
      </c>
    </row>
    <row r="2444" customFormat="false" ht="15" hidden="false" customHeight="false" outlineLevel="0" collapsed="false">
      <c r="A2444" s="3" t="n">
        <v>2443</v>
      </c>
      <c r="B2444" s="3" t="n">
        <v>11</v>
      </c>
      <c r="C2444" s="3" t="s">
        <v>136</v>
      </c>
      <c r="D2444" s="3" t="s">
        <v>562</v>
      </c>
      <c r="E2444" s="3" t="n">
        <v>3001</v>
      </c>
      <c r="F2444" s="4" t="n">
        <v>115.27</v>
      </c>
      <c r="G2444" s="3" t="s">
        <v>34</v>
      </c>
      <c r="H2444" s="4" t="n">
        <f aca="false">ROUND(E2444*F2444,2)</f>
        <v>345925.27</v>
      </c>
    </row>
    <row r="2445" customFormat="false" ht="15" hidden="false" customHeight="false" outlineLevel="0" collapsed="false">
      <c r="A2445" s="3" t="n">
        <v>2444</v>
      </c>
      <c r="B2445" s="3" t="n">
        <v>3</v>
      </c>
      <c r="C2445" s="3" t="s">
        <v>136</v>
      </c>
      <c r="D2445" s="3" t="s">
        <v>563</v>
      </c>
      <c r="E2445" s="3" t="n">
        <v>1988</v>
      </c>
      <c r="F2445" s="4" t="n">
        <v>103.38</v>
      </c>
      <c r="G2445" s="3" t="s">
        <v>8</v>
      </c>
      <c r="H2445" s="4" t="n">
        <f aca="false">ROUND(E2445*F2445,2)</f>
        <v>205519.44</v>
      </c>
    </row>
    <row r="2446" customFormat="false" ht="15" hidden="false" customHeight="false" outlineLevel="0" collapsed="false">
      <c r="A2446" s="3" t="n">
        <v>2445</v>
      </c>
      <c r="B2446" s="3" t="n">
        <v>4</v>
      </c>
      <c r="C2446" s="3" t="s">
        <v>136</v>
      </c>
      <c r="D2446" s="3" t="s">
        <v>562</v>
      </c>
      <c r="E2446" s="3" t="n">
        <v>211</v>
      </c>
      <c r="F2446" s="4" t="n">
        <v>109.17</v>
      </c>
      <c r="G2446" s="3" t="s">
        <v>8</v>
      </c>
      <c r="H2446" s="4" t="n">
        <f aca="false">ROUND(E2446*F2446,2)</f>
        <v>23034.87</v>
      </c>
    </row>
    <row r="2447" customFormat="false" ht="15" hidden="false" customHeight="false" outlineLevel="0" collapsed="false">
      <c r="A2447" s="3" t="n">
        <v>2446</v>
      </c>
      <c r="B2447" s="3" t="n">
        <v>12</v>
      </c>
      <c r="C2447" s="3" t="s">
        <v>136</v>
      </c>
      <c r="D2447" s="3" t="s">
        <v>563</v>
      </c>
      <c r="E2447" s="3" t="n">
        <v>1865</v>
      </c>
      <c r="F2447" s="4" t="n">
        <v>214.61</v>
      </c>
      <c r="G2447" s="3" t="s">
        <v>38</v>
      </c>
      <c r="H2447" s="4" t="n">
        <f aca="false">ROUND(E2447*F2447,2)</f>
        <v>400247.65</v>
      </c>
    </row>
    <row r="2448" customFormat="false" ht="15" hidden="false" customHeight="false" outlineLevel="0" collapsed="false">
      <c r="A2448" s="3" t="n">
        <v>2447</v>
      </c>
      <c r="B2448" s="3" t="n">
        <v>15</v>
      </c>
      <c r="C2448" s="3" t="s">
        <v>136</v>
      </c>
      <c r="D2448" s="3" t="s">
        <v>562</v>
      </c>
      <c r="E2448" s="3" t="n">
        <v>3652</v>
      </c>
      <c r="F2448" s="4" t="n">
        <v>274.84</v>
      </c>
      <c r="G2448" s="3" t="s">
        <v>46</v>
      </c>
      <c r="H2448" s="4" t="n">
        <f aca="false">ROUND(E2448*F2448,2)</f>
        <v>1003715.68</v>
      </c>
    </row>
    <row r="2449" customFormat="false" ht="15" hidden="false" customHeight="false" outlineLevel="0" collapsed="false">
      <c r="A2449" s="3" t="n">
        <v>2448</v>
      </c>
      <c r="B2449" s="3" t="n">
        <v>14</v>
      </c>
      <c r="C2449" s="3" t="s">
        <v>137</v>
      </c>
      <c r="D2449" s="3" t="s">
        <v>562</v>
      </c>
      <c r="E2449" s="3" t="n">
        <v>2430</v>
      </c>
      <c r="F2449" s="4" t="n">
        <v>78.98</v>
      </c>
      <c r="G2449" s="3" t="s">
        <v>41</v>
      </c>
      <c r="H2449" s="4" t="n">
        <f aca="false">ROUND(E2449*F2449,2)</f>
        <v>191921.4</v>
      </c>
    </row>
    <row r="2450" customFormat="false" ht="15" hidden="false" customHeight="false" outlineLevel="0" collapsed="false">
      <c r="A2450" s="3" t="n">
        <v>2449</v>
      </c>
      <c r="B2450" s="3" t="n">
        <v>1</v>
      </c>
      <c r="C2450" s="3" t="s">
        <v>137</v>
      </c>
      <c r="D2450" s="3" t="s">
        <v>562</v>
      </c>
      <c r="E2450" s="3" t="n">
        <v>2467</v>
      </c>
      <c r="F2450" s="4" t="n">
        <v>387.4</v>
      </c>
      <c r="G2450" s="3" t="s">
        <v>8</v>
      </c>
      <c r="H2450" s="4" t="n">
        <f aca="false">ROUND(E2450*F2450,2)</f>
        <v>955715.8</v>
      </c>
    </row>
    <row r="2451" customFormat="false" ht="15" hidden="false" customHeight="false" outlineLevel="0" collapsed="false">
      <c r="A2451" s="3" t="n">
        <v>2450</v>
      </c>
      <c r="B2451" s="3" t="n">
        <v>7</v>
      </c>
      <c r="C2451" s="3" t="s">
        <v>137</v>
      </c>
      <c r="D2451" s="3" t="s">
        <v>562</v>
      </c>
      <c r="E2451" s="3" t="n">
        <v>1938</v>
      </c>
      <c r="F2451" s="4" t="n">
        <v>414.68</v>
      </c>
      <c r="G2451" s="3" t="s">
        <v>8</v>
      </c>
      <c r="H2451" s="4" t="n">
        <f aca="false">ROUND(E2451*F2451,2)</f>
        <v>803649.84</v>
      </c>
    </row>
    <row r="2452" customFormat="false" ht="15" hidden="false" customHeight="false" outlineLevel="0" collapsed="false">
      <c r="A2452" s="3" t="n">
        <v>2451</v>
      </c>
      <c r="B2452" s="3" t="n">
        <v>6</v>
      </c>
      <c r="C2452" s="3" t="s">
        <v>137</v>
      </c>
      <c r="D2452" s="3" t="s">
        <v>563</v>
      </c>
      <c r="E2452" s="3" t="n">
        <v>2723</v>
      </c>
      <c r="F2452" s="4" t="n">
        <v>233.97</v>
      </c>
      <c r="G2452" s="3" t="s">
        <v>8</v>
      </c>
      <c r="H2452" s="4" t="n">
        <f aca="false">ROUND(E2452*F2452,2)</f>
        <v>637100.31</v>
      </c>
    </row>
    <row r="2453" customFormat="false" ht="15" hidden="false" customHeight="false" outlineLevel="0" collapsed="false">
      <c r="A2453" s="3" t="n">
        <v>2452</v>
      </c>
      <c r="B2453" s="3" t="n">
        <v>1</v>
      </c>
      <c r="C2453" s="3" t="s">
        <v>137</v>
      </c>
      <c r="D2453" s="3" t="s">
        <v>562</v>
      </c>
      <c r="E2453" s="3" t="n">
        <v>23</v>
      </c>
      <c r="F2453" s="4" t="n">
        <v>387.64</v>
      </c>
      <c r="G2453" s="3" t="s">
        <v>8</v>
      </c>
      <c r="H2453" s="4" t="n">
        <f aca="false">ROUND(E2453*F2453,2)</f>
        <v>8915.72</v>
      </c>
    </row>
    <row r="2454" customFormat="false" ht="15" hidden="false" customHeight="false" outlineLevel="0" collapsed="false">
      <c r="A2454" s="3" t="n">
        <v>2453</v>
      </c>
      <c r="B2454" s="3" t="n">
        <v>2</v>
      </c>
      <c r="C2454" s="3" t="s">
        <v>137</v>
      </c>
      <c r="D2454" s="3" t="s">
        <v>563</v>
      </c>
      <c r="E2454" s="3" t="n">
        <v>2550</v>
      </c>
      <c r="F2454" s="4" t="n">
        <v>61.05</v>
      </c>
      <c r="G2454" s="3" t="s">
        <v>8</v>
      </c>
      <c r="H2454" s="4" t="n">
        <f aca="false">ROUND(E2454*F2454,2)</f>
        <v>155677.5</v>
      </c>
    </row>
    <row r="2455" customFormat="false" ht="15" hidden="false" customHeight="false" outlineLevel="0" collapsed="false">
      <c r="A2455" s="3" t="n">
        <v>2454</v>
      </c>
      <c r="B2455" s="3" t="n">
        <v>5</v>
      </c>
      <c r="C2455" s="3" t="s">
        <v>137</v>
      </c>
      <c r="D2455" s="3" t="s">
        <v>563</v>
      </c>
      <c r="E2455" s="3" t="n">
        <v>4034</v>
      </c>
      <c r="F2455" s="4" t="n">
        <v>405.81</v>
      </c>
      <c r="G2455" s="3" t="s">
        <v>8</v>
      </c>
      <c r="H2455" s="4" t="n">
        <f aca="false">ROUND(E2455*F2455,2)</f>
        <v>1637037.54</v>
      </c>
    </row>
    <row r="2456" customFormat="false" ht="15" hidden="false" customHeight="false" outlineLevel="0" collapsed="false">
      <c r="A2456" s="3" t="n">
        <v>2455</v>
      </c>
      <c r="B2456" s="3" t="n">
        <v>1</v>
      </c>
      <c r="C2456" s="3" t="s">
        <v>137</v>
      </c>
      <c r="D2456" s="3" t="s">
        <v>563</v>
      </c>
      <c r="E2456" s="3" t="n">
        <v>2230</v>
      </c>
      <c r="F2456" s="4" t="n">
        <v>386.19</v>
      </c>
      <c r="G2456" s="3" t="s">
        <v>8</v>
      </c>
      <c r="H2456" s="4" t="n">
        <f aca="false">ROUND(E2456*F2456,2)</f>
        <v>861203.7</v>
      </c>
    </row>
    <row r="2457" customFormat="false" ht="15" hidden="false" customHeight="false" outlineLevel="0" collapsed="false">
      <c r="A2457" s="3" t="n">
        <v>2456</v>
      </c>
      <c r="B2457" s="3" t="n">
        <v>2</v>
      </c>
      <c r="C2457" s="3" t="s">
        <v>137</v>
      </c>
      <c r="D2457" s="3" t="s">
        <v>563</v>
      </c>
      <c r="E2457" s="3" t="n">
        <v>124</v>
      </c>
      <c r="F2457" s="4" t="n">
        <v>61.29</v>
      </c>
      <c r="G2457" s="3" t="s">
        <v>8</v>
      </c>
      <c r="H2457" s="4" t="n">
        <f aca="false">ROUND(E2457*F2457,2)</f>
        <v>7599.96</v>
      </c>
    </row>
    <row r="2458" customFormat="false" ht="15" hidden="false" customHeight="false" outlineLevel="0" collapsed="false">
      <c r="A2458" s="3" t="n">
        <v>2457</v>
      </c>
      <c r="B2458" s="3" t="n">
        <v>11</v>
      </c>
      <c r="C2458" s="3" t="s">
        <v>137</v>
      </c>
      <c r="D2458" s="3" t="s">
        <v>562</v>
      </c>
      <c r="E2458" s="3" t="n">
        <v>1403</v>
      </c>
      <c r="F2458" s="4" t="n">
        <v>114.7</v>
      </c>
      <c r="G2458" s="3" t="s">
        <v>34</v>
      </c>
      <c r="H2458" s="4" t="n">
        <f aca="false">ROUND(E2458*F2458,2)</f>
        <v>160924.1</v>
      </c>
    </row>
    <row r="2459" customFormat="false" ht="15" hidden="false" customHeight="false" outlineLevel="0" collapsed="false">
      <c r="A2459" s="3" t="n">
        <v>2458</v>
      </c>
      <c r="B2459" s="3" t="n">
        <v>11</v>
      </c>
      <c r="C2459" s="3" t="s">
        <v>137</v>
      </c>
      <c r="D2459" s="3" t="s">
        <v>563</v>
      </c>
      <c r="E2459" s="3" t="n">
        <v>3747</v>
      </c>
      <c r="F2459" s="4" t="n">
        <v>114.85</v>
      </c>
      <c r="G2459" s="3" t="s">
        <v>34</v>
      </c>
      <c r="H2459" s="4" t="n">
        <f aca="false">ROUND(E2459*F2459,2)</f>
        <v>430342.95</v>
      </c>
    </row>
    <row r="2460" customFormat="false" ht="15" hidden="false" customHeight="false" outlineLevel="0" collapsed="false">
      <c r="A2460" s="3" t="n">
        <v>2459</v>
      </c>
      <c r="B2460" s="3" t="n">
        <v>10</v>
      </c>
      <c r="C2460" s="3" t="s">
        <v>137</v>
      </c>
      <c r="D2460" s="3" t="s">
        <v>562</v>
      </c>
      <c r="E2460" s="3" t="n">
        <v>1107</v>
      </c>
      <c r="F2460" s="4" t="n">
        <v>50.62</v>
      </c>
      <c r="G2460" s="3" t="s">
        <v>8</v>
      </c>
      <c r="H2460" s="4" t="n">
        <f aca="false">ROUND(E2460*F2460,2)</f>
        <v>56036.34</v>
      </c>
    </row>
    <row r="2461" customFormat="false" ht="15" hidden="false" customHeight="false" outlineLevel="0" collapsed="false">
      <c r="A2461" s="3" t="n">
        <v>2460</v>
      </c>
      <c r="B2461" s="3" t="n">
        <v>5</v>
      </c>
      <c r="C2461" s="3" t="s">
        <v>137</v>
      </c>
      <c r="D2461" s="3" t="s">
        <v>562</v>
      </c>
      <c r="E2461" s="3" t="n">
        <v>4713</v>
      </c>
      <c r="F2461" s="4" t="n">
        <v>404.54</v>
      </c>
      <c r="G2461" s="3" t="s">
        <v>8</v>
      </c>
      <c r="H2461" s="4" t="n">
        <f aca="false">ROUND(E2461*F2461,2)</f>
        <v>1906597.02</v>
      </c>
    </row>
    <row r="2462" customFormat="false" ht="15" hidden="false" customHeight="false" outlineLevel="0" collapsed="false">
      <c r="A2462" s="3" t="n">
        <v>2461</v>
      </c>
      <c r="B2462" s="3" t="n">
        <v>4</v>
      </c>
      <c r="C2462" s="3" t="s">
        <v>137</v>
      </c>
      <c r="D2462" s="3" t="s">
        <v>562</v>
      </c>
      <c r="E2462" s="3" t="n">
        <v>61</v>
      </c>
      <c r="F2462" s="4" t="n">
        <v>107.65</v>
      </c>
      <c r="G2462" s="3" t="s">
        <v>8</v>
      </c>
      <c r="H2462" s="4" t="n">
        <f aca="false">ROUND(E2462*F2462,2)</f>
        <v>6566.65</v>
      </c>
    </row>
    <row r="2463" customFormat="false" ht="15" hidden="false" customHeight="false" outlineLevel="0" collapsed="false">
      <c r="A2463" s="3" t="n">
        <v>2462</v>
      </c>
      <c r="B2463" s="3" t="n">
        <v>2</v>
      </c>
      <c r="C2463" s="3" t="s">
        <v>137</v>
      </c>
      <c r="D2463" s="3" t="s">
        <v>562</v>
      </c>
      <c r="E2463" s="3" t="n">
        <v>1890</v>
      </c>
      <c r="F2463" s="4" t="n">
        <v>61.17</v>
      </c>
      <c r="G2463" s="3" t="s">
        <v>8</v>
      </c>
      <c r="H2463" s="4" t="n">
        <f aca="false">ROUND(E2463*F2463,2)</f>
        <v>115611.3</v>
      </c>
    </row>
    <row r="2464" customFormat="false" ht="15" hidden="false" customHeight="false" outlineLevel="0" collapsed="false">
      <c r="A2464" s="3" t="n">
        <v>2463</v>
      </c>
      <c r="B2464" s="3" t="n">
        <v>3</v>
      </c>
      <c r="C2464" s="3" t="s">
        <v>137</v>
      </c>
      <c r="D2464" s="3" t="s">
        <v>562</v>
      </c>
      <c r="E2464" s="3" t="n">
        <v>458</v>
      </c>
      <c r="F2464" s="4" t="n">
        <v>102.13</v>
      </c>
      <c r="G2464" s="3" t="s">
        <v>8</v>
      </c>
      <c r="H2464" s="4" t="n">
        <f aca="false">ROUND(E2464*F2464,2)</f>
        <v>46775.54</v>
      </c>
    </row>
    <row r="2465" customFormat="false" ht="15" hidden="false" customHeight="false" outlineLevel="0" collapsed="false">
      <c r="A2465" s="3" t="n">
        <v>2464</v>
      </c>
      <c r="B2465" s="3" t="n">
        <v>15</v>
      </c>
      <c r="C2465" s="3" t="s">
        <v>137</v>
      </c>
      <c r="D2465" s="3" t="s">
        <v>563</v>
      </c>
      <c r="E2465" s="3" t="n">
        <v>1421</v>
      </c>
      <c r="F2465" s="4" t="n">
        <v>275.91</v>
      </c>
      <c r="G2465" s="3" t="s">
        <v>46</v>
      </c>
      <c r="H2465" s="4" t="n">
        <f aca="false">ROUND(E2465*F2465,2)</f>
        <v>392068.11</v>
      </c>
    </row>
    <row r="2466" customFormat="false" ht="15" hidden="false" customHeight="false" outlineLevel="0" collapsed="false">
      <c r="A2466" s="3" t="n">
        <v>2465</v>
      </c>
      <c r="B2466" s="3" t="n">
        <v>14</v>
      </c>
      <c r="C2466" s="3" t="s">
        <v>137</v>
      </c>
      <c r="D2466" s="3" t="s">
        <v>563</v>
      </c>
      <c r="E2466" s="3" t="n">
        <v>2686</v>
      </c>
      <c r="F2466" s="4" t="n">
        <v>79.19</v>
      </c>
      <c r="G2466" s="3" t="s">
        <v>41</v>
      </c>
      <c r="H2466" s="4" t="n">
        <f aca="false">ROUND(E2466*F2466,2)</f>
        <v>212704.34</v>
      </c>
    </row>
    <row r="2467" customFormat="false" ht="15" hidden="false" customHeight="false" outlineLevel="0" collapsed="false">
      <c r="A2467" s="3" t="n">
        <v>2466</v>
      </c>
      <c r="B2467" s="3" t="n">
        <v>15</v>
      </c>
      <c r="C2467" s="3" t="s">
        <v>137</v>
      </c>
      <c r="D2467" s="3" t="s">
        <v>562</v>
      </c>
      <c r="E2467" s="3" t="n">
        <v>1285</v>
      </c>
      <c r="F2467" s="4" t="n">
        <v>275.64</v>
      </c>
      <c r="G2467" s="3" t="s">
        <v>46</v>
      </c>
      <c r="H2467" s="4" t="n">
        <f aca="false">ROUND(E2467*F2467,2)</f>
        <v>354197.4</v>
      </c>
    </row>
    <row r="2468" customFormat="false" ht="15" hidden="false" customHeight="false" outlineLevel="0" collapsed="false">
      <c r="A2468" s="3" t="n">
        <v>2467</v>
      </c>
      <c r="B2468" s="3" t="n">
        <v>8</v>
      </c>
      <c r="C2468" s="3" t="s">
        <v>137</v>
      </c>
      <c r="D2468" s="3" t="s">
        <v>562</v>
      </c>
      <c r="E2468" s="3" t="n">
        <v>466</v>
      </c>
      <c r="F2468" s="4" t="n">
        <v>66.94</v>
      </c>
      <c r="G2468" s="3" t="s">
        <v>8</v>
      </c>
      <c r="H2468" s="4" t="n">
        <f aca="false">ROUND(E2468*F2468,2)</f>
        <v>31194.04</v>
      </c>
    </row>
    <row r="2469" customFormat="false" ht="15" hidden="false" customHeight="false" outlineLevel="0" collapsed="false">
      <c r="A2469" s="3" t="n">
        <v>2468</v>
      </c>
      <c r="B2469" s="3" t="n">
        <v>10</v>
      </c>
      <c r="C2469" s="3" t="s">
        <v>137</v>
      </c>
      <c r="D2469" s="3" t="s">
        <v>563</v>
      </c>
      <c r="E2469" s="3" t="n">
        <v>1743</v>
      </c>
      <c r="F2469" s="4" t="n">
        <v>50.58</v>
      </c>
      <c r="G2469" s="3" t="s">
        <v>8</v>
      </c>
      <c r="H2469" s="4" t="n">
        <f aca="false">ROUND(E2469*F2469,2)</f>
        <v>88160.94</v>
      </c>
    </row>
    <row r="2470" customFormat="false" ht="15" hidden="false" customHeight="false" outlineLevel="0" collapsed="false">
      <c r="A2470" s="3" t="n">
        <v>2469</v>
      </c>
      <c r="B2470" s="3" t="n">
        <v>1</v>
      </c>
      <c r="C2470" s="3" t="s">
        <v>137</v>
      </c>
      <c r="D2470" s="3" t="s">
        <v>562</v>
      </c>
      <c r="E2470" s="3" t="n">
        <v>1307</v>
      </c>
      <c r="F2470" s="4" t="n">
        <v>386.87</v>
      </c>
      <c r="G2470" s="3" t="s">
        <v>8</v>
      </c>
      <c r="H2470" s="4" t="n">
        <f aca="false">ROUND(E2470*F2470,2)</f>
        <v>505639.09</v>
      </c>
    </row>
    <row r="2471" customFormat="false" ht="15" hidden="false" customHeight="false" outlineLevel="0" collapsed="false">
      <c r="A2471" s="3" t="n">
        <v>2470</v>
      </c>
      <c r="B2471" s="3" t="n">
        <v>8</v>
      </c>
      <c r="C2471" s="3" t="s">
        <v>137</v>
      </c>
      <c r="D2471" s="3" t="s">
        <v>563</v>
      </c>
      <c r="E2471" s="3" t="n">
        <v>3527</v>
      </c>
      <c r="F2471" s="4" t="n">
        <v>66.91</v>
      </c>
      <c r="G2471" s="3" t="s">
        <v>8</v>
      </c>
      <c r="H2471" s="4" t="n">
        <f aca="false">ROUND(E2471*F2471,2)</f>
        <v>235991.57</v>
      </c>
    </row>
    <row r="2472" customFormat="false" ht="15" hidden="false" customHeight="false" outlineLevel="0" collapsed="false">
      <c r="A2472" s="3" t="n">
        <v>2471</v>
      </c>
      <c r="B2472" s="3" t="n">
        <v>9</v>
      </c>
      <c r="C2472" s="3" t="s">
        <v>137</v>
      </c>
      <c r="D2472" s="3" t="s">
        <v>562</v>
      </c>
      <c r="E2472" s="3" t="n">
        <v>977</v>
      </c>
      <c r="F2472" s="4" t="n">
        <v>214.22</v>
      </c>
      <c r="G2472" s="3" t="s">
        <v>8</v>
      </c>
      <c r="H2472" s="4" t="n">
        <f aca="false">ROUND(E2472*F2472,2)</f>
        <v>209292.94</v>
      </c>
    </row>
    <row r="2473" customFormat="false" ht="15" hidden="false" customHeight="false" outlineLevel="0" collapsed="false">
      <c r="A2473" s="3" t="n">
        <v>2472</v>
      </c>
      <c r="B2473" s="3" t="n">
        <v>8</v>
      </c>
      <c r="C2473" s="3" t="s">
        <v>137</v>
      </c>
      <c r="D2473" s="3" t="s">
        <v>563</v>
      </c>
      <c r="E2473" s="3" t="n">
        <v>3433</v>
      </c>
      <c r="F2473" s="4" t="n">
        <v>66.8</v>
      </c>
      <c r="G2473" s="3" t="s">
        <v>8</v>
      </c>
      <c r="H2473" s="4" t="n">
        <f aca="false">ROUND(E2473*F2473,2)</f>
        <v>229324.4</v>
      </c>
    </row>
    <row r="2474" customFormat="false" ht="15" hidden="false" customHeight="false" outlineLevel="0" collapsed="false">
      <c r="A2474" s="3" t="n">
        <v>2473</v>
      </c>
      <c r="B2474" s="3" t="n">
        <v>14</v>
      </c>
      <c r="C2474" s="3" t="s">
        <v>137</v>
      </c>
      <c r="D2474" s="3" t="s">
        <v>562</v>
      </c>
      <c r="E2474" s="3" t="n">
        <v>1763</v>
      </c>
      <c r="F2474" s="4" t="n">
        <v>78.87</v>
      </c>
      <c r="G2474" s="3" t="s">
        <v>41</v>
      </c>
      <c r="H2474" s="4" t="n">
        <f aca="false">ROUND(E2474*F2474,2)</f>
        <v>139047.81</v>
      </c>
    </row>
    <row r="2475" customFormat="false" ht="15" hidden="false" customHeight="false" outlineLevel="0" collapsed="false">
      <c r="A2475" s="3" t="n">
        <v>2474</v>
      </c>
      <c r="B2475" s="3" t="n">
        <v>10</v>
      </c>
      <c r="C2475" s="3" t="s">
        <v>137</v>
      </c>
      <c r="D2475" s="3" t="s">
        <v>563</v>
      </c>
      <c r="E2475" s="3" t="n">
        <v>4611</v>
      </c>
      <c r="F2475" s="4" t="n">
        <v>50.57</v>
      </c>
      <c r="G2475" s="3" t="s">
        <v>8</v>
      </c>
      <c r="H2475" s="4" t="n">
        <f aca="false">ROUND(E2475*F2475,2)</f>
        <v>233178.27</v>
      </c>
    </row>
    <row r="2476" customFormat="false" ht="15" hidden="false" customHeight="false" outlineLevel="0" collapsed="false">
      <c r="A2476" s="3" t="n">
        <v>2475</v>
      </c>
      <c r="B2476" s="3" t="n">
        <v>10</v>
      </c>
      <c r="C2476" s="3" t="s">
        <v>137</v>
      </c>
      <c r="D2476" s="3" t="s">
        <v>563</v>
      </c>
      <c r="E2476" s="3" t="n">
        <v>3269</v>
      </c>
      <c r="F2476" s="4" t="n">
        <v>50.8</v>
      </c>
      <c r="G2476" s="3" t="s">
        <v>8</v>
      </c>
      <c r="H2476" s="4" t="n">
        <f aca="false">ROUND(E2476*F2476,2)</f>
        <v>166065.2</v>
      </c>
    </row>
    <row r="2477" customFormat="false" ht="15" hidden="false" customHeight="false" outlineLevel="0" collapsed="false">
      <c r="A2477" s="3" t="n">
        <v>2476</v>
      </c>
      <c r="B2477" s="3" t="n">
        <v>7</v>
      </c>
      <c r="C2477" s="3" t="s">
        <v>137</v>
      </c>
      <c r="D2477" s="3" t="s">
        <v>562</v>
      </c>
      <c r="E2477" s="3" t="n">
        <v>533</v>
      </c>
      <c r="F2477" s="4" t="n">
        <v>413.73</v>
      </c>
      <c r="G2477" s="3" t="s">
        <v>8</v>
      </c>
      <c r="H2477" s="4" t="n">
        <f aca="false">ROUND(E2477*F2477,2)</f>
        <v>220518.09</v>
      </c>
    </row>
    <row r="2478" customFormat="false" ht="15" hidden="false" customHeight="false" outlineLevel="0" collapsed="false">
      <c r="A2478" s="3" t="n">
        <v>2477</v>
      </c>
      <c r="B2478" s="3" t="n">
        <v>3</v>
      </c>
      <c r="C2478" s="3" t="s">
        <v>137</v>
      </c>
      <c r="D2478" s="3" t="s">
        <v>563</v>
      </c>
      <c r="E2478" s="3" t="n">
        <v>4910</v>
      </c>
      <c r="F2478" s="4" t="n">
        <v>101.54</v>
      </c>
      <c r="G2478" s="3" t="s">
        <v>8</v>
      </c>
      <c r="H2478" s="4" t="n">
        <f aca="false">ROUND(E2478*F2478,2)</f>
        <v>498561.4</v>
      </c>
    </row>
    <row r="2479" customFormat="false" ht="15" hidden="false" customHeight="false" outlineLevel="0" collapsed="false">
      <c r="A2479" s="3" t="n">
        <v>2478</v>
      </c>
      <c r="B2479" s="3" t="n">
        <v>5</v>
      </c>
      <c r="C2479" s="3" t="s">
        <v>138</v>
      </c>
      <c r="D2479" s="3" t="s">
        <v>563</v>
      </c>
      <c r="E2479" s="3" t="n">
        <v>625</v>
      </c>
      <c r="F2479" s="4" t="n">
        <v>421.65</v>
      </c>
      <c r="G2479" s="3" t="s">
        <v>8</v>
      </c>
      <c r="H2479" s="4" t="n">
        <f aca="false">ROUND(E2479*F2479,2)</f>
        <v>263531.25</v>
      </c>
    </row>
    <row r="2480" customFormat="false" ht="15" hidden="false" customHeight="false" outlineLevel="0" collapsed="false">
      <c r="A2480" s="3" t="n">
        <v>2479</v>
      </c>
      <c r="B2480" s="3" t="n">
        <v>8</v>
      </c>
      <c r="C2480" s="3" t="s">
        <v>138</v>
      </c>
      <c r="D2480" s="3" t="s">
        <v>563</v>
      </c>
      <c r="E2480" s="3" t="n">
        <v>1714</v>
      </c>
      <c r="F2480" s="4" t="n">
        <v>66.97</v>
      </c>
      <c r="G2480" s="3" t="s">
        <v>8</v>
      </c>
      <c r="H2480" s="4" t="n">
        <f aca="false">ROUND(E2480*F2480,2)</f>
        <v>114786.58</v>
      </c>
    </row>
    <row r="2481" customFormat="false" ht="15" hidden="false" customHeight="false" outlineLevel="0" collapsed="false">
      <c r="A2481" s="3" t="n">
        <v>2480</v>
      </c>
      <c r="B2481" s="3" t="n">
        <v>7</v>
      </c>
      <c r="C2481" s="3" t="s">
        <v>138</v>
      </c>
      <c r="D2481" s="3" t="s">
        <v>562</v>
      </c>
      <c r="E2481" s="3" t="n">
        <v>3711</v>
      </c>
      <c r="F2481" s="4" t="n">
        <v>416.91</v>
      </c>
      <c r="G2481" s="3" t="s">
        <v>8</v>
      </c>
      <c r="H2481" s="4" t="n">
        <f aca="false">ROUND(E2481*F2481,2)</f>
        <v>1547153.01</v>
      </c>
    </row>
    <row r="2482" customFormat="false" ht="15" hidden="false" customHeight="false" outlineLevel="0" collapsed="false">
      <c r="A2482" s="3" t="n">
        <v>2481</v>
      </c>
      <c r="B2482" s="3" t="n">
        <v>15</v>
      </c>
      <c r="C2482" s="3" t="s">
        <v>138</v>
      </c>
      <c r="D2482" s="3" t="s">
        <v>562</v>
      </c>
      <c r="E2482" s="3" t="n">
        <v>2867</v>
      </c>
      <c r="F2482" s="4" t="n">
        <v>276.64</v>
      </c>
      <c r="G2482" s="3" t="s">
        <v>46</v>
      </c>
      <c r="H2482" s="4" t="n">
        <f aca="false">ROUND(E2482*F2482,2)</f>
        <v>793126.88</v>
      </c>
    </row>
    <row r="2483" customFormat="false" ht="15" hidden="false" customHeight="false" outlineLevel="0" collapsed="false">
      <c r="A2483" s="3" t="n">
        <v>2482</v>
      </c>
      <c r="B2483" s="3" t="n">
        <v>15</v>
      </c>
      <c r="C2483" s="3" t="s">
        <v>138</v>
      </c>
      <c r="D2483" s="3" t="s">
        <v>563</v>
      </c>
      <c r="E2483" s="3" t="n">
        <v>4171</v>
      </c>
      <c r="F2483" s="4" t="n">
        <v>275.64</v>
      </c>
      <c r="G2483" s="3" t="s">
        <v>46</v>
      </c>
      <c r="H2483" s="4" t="n">
        <f aca="false">ROUND(E2483*F2483,2)</f>
        <v>1149694.44</v>
      </c>
    </row>
    <row r="2484" customFormat="false" ht="15" hidden="false" customHeight="false" outlineLevel="0" collapsed="false">
      <c r="A2484" s="3" t="n">
        <v>2483</v>
      </c>
      <c r="B2484" s="3" t="n">
        <v>7</v>
      </c>
      <c r="C2484" s="3" t="s">
        <v>138</v>
      </c>
      <c r="D2484" s="3" t="s">
        <v>563</v>
      </c>
      <c r="E2484" s="3" t="n">
        <v>4087</v>
      </c>
      <c r="F2484" s="4" t="n">
        <v>416.1</v>
      </c>
      <c r="G2484" s="3" t="s">
        <v>8</v>
      </c>
      <c r="H2484" s="4" t="n">
        <f aca="false">ROUND(E2484*F2484,2)</f>
        <v>1700600.7</v>
      </c>
    </row>
    <row r="2485" customFormat="false" ht="15" hidden="false" customHeight="false" outlineLevel="0" collapsed="false">
      <c r="A2485" s="3" t="n">
        <v>2484</v>
      </c>
      <c r="B2485" s="3" t="n">
        <v>10</v>
      </c>
      <c r="C2485" s="3" t="s">
        <v>138</v>
      </c>
      <c r="D2485" s="3" t="s">
        <v>563</v>
      </c>
      <c r="E2485" s="3" t="n">
        <v>2658</v>
      </c>
      <c r="F2485" s="4" t="n">
        <v>50.98</v>
      </c>
      <c r="G2485" s="3" t="s">
        <v>8</v>
      </c>
      <c r="H2485" s="4" t="n">
        <f aca="false">ROUND(E2485*F2485,2)</f>
        <v>135504.84</v>
      </c>
    </row>
    <row r="2486" customFormat="false" ht="15" hidden="false" customHeight="false" outlineLevel="0" collapsed="false">
      <c r="A2486" s="3" t="n">
        <v>2485</v>
      </c>
      <c r="B2486" s="3" t="n">
        <v>8</v>
      </c>
      <c r="C2486" s="3" t="s">
        <v>138</v>
      </c>
      <c r="D2486" s="3" t="s">
        <v>562</v>
      </c>
      <c r="E2486" s="3" t="n">
        <v>2644</v>
      </c>
      <c r="F2486" s="4" t="n">
        <v>66.72</v>
      </c>
      <c r="G2486" s="3" t="s">
        <v>8</v>
      </c>
      <c r="H2486" s="4" t="n">
        <f aca="false">ROUND(E2486*F2486,2)</f>
        <v>176407.68</v>
      </c>
    </row>
    <row r="2487" customFormat="false" ht="15" hidden="false" customHeight="false" outlineLevel="0" collapsed="false">
      <c r="A2487" s="3" t="n">
        <v>2486</v>
      </c>
      <c r="B2487" s="3" t="n">
        <v>7</v>
      </c>
      <c r="C2487" s="3" t="s">
        <v>138</v>
      </c>
      <c r="D2487" s="3" t="s">
        <v>563</v>
      </c>
      <c r="E2487" s="3" t="n">
        <v>438</v>
      </c>
      <c r="F2487" s="4" t="n">
        <v>416</v>
      </c>
      <c r="G2487" s="3" t="s">
        <v>8</v>
      </c>
      <c r="H2487" s="4" t="n">
        <f aca="false">ROUND(E2487*F2487,2)</f>
        <v>182208</v>
      </c>
    </row>
    <row r="2488" customFormat="false" ht="15" hidden="false" customHeight="false" outlineLevel="0" collapsed="false">
      <c r="A2488" s="3" t="n">
        <v>2487</v>
      </c>
      <c r="B2488" s="3" t="n">
        <v>10</v>
      </c>
      <c r="C2488" s="3" t="s">
        <v>138</v>
      </c>
      <c r="D2488" s="3" t="s">
        <v>563</v>
      </c>
      <c r="E2488" s="3" t="n">
        <v>2304</v>
      </c>
      <c r="F2488" s="4" t="n">
        <v>51.04</v>
      </c>
      <c r="G2488" s="3" t="s">
        <v>8</v>
      </c>
      <c r="H2488" s="4" t="n">
        <f aca="false">ROUND(E2488*F2488,2)</f>
        <v>117596.16</v>
      </c>
    </row>
    <row r="2489" customFormat="false" ht="15" hidden="false" customHeight="false" outlineLevel="0" collapsed="false">
      <c r="A2489" s="3" t="n">
        <v>2488</v>
      </c>
      <c r="B2489" s="3" t="n">
        <v>2</v>
      </c>
      <c r="C2489" s="3" t="s">
        <v>138</v>
      </c>
      <c r="D2489" s="3" t="s">
        <v>562</v>
      </c>
      <c r="E2489" s="3" t="n">
        <v>3074</v>
      </c>
      <c r="F2489" s="4" t="n">
        <v>61.18</v>
      </c>
      <c r="G2489" s="3" t="s">
        <v>8</v>
      </c>
      <c r="H2489" s="4" t="n">
        <f aca="false">ROUND(E2489*F2489,2)</f>
        <v>188067.32</v>
      </c>
    </row>
    <row r="2490" customFormat="false" ht="15" hidden="false" customHeight="false" outlineLevel="0" collapsed="false">
      <c r="A2490" s="3" t="n">
        <v>2489</v>
      </c>
      <c r="B2490" s="3" t="n">
        <v>1</v>
      </c>
      <c r="C2490" s="3" t="s">
        <v>138</v>
      </c>
      <c r="D2490" s="3" t="s">
        <v>563</v>
      </c>
      <c r="E2490" s="3" t="n">
        <v>1135</v>
      </c>
      <c r="F2490" s="4" t="n">
        <v>396.11</v>
      </c>
      <c r="G2490" s="3" t="s">
        <v>8</v>
      </c>
      <c r="H2490" s="4" t="n">
        <f aca="false">ROUND(E2490*F2490,2)</f>
        <v>449584.85</v>
      </c>
    </row>
    <row r="2491" customFormat="false" ht="15" hidden="false" customHeight="false" outlineLevel="0" collapsed="false">
      <c r="A2491" s="3" t="n">
        <v>2490</v>
      </c>
      <c r="B2491" s="3" t="n">
        <v>14</v>
      </c>
      <c r="C2491" s="3" t="s">
        <v>138</v>
      </c>
      <c r="D2491" s="3" t="s">
        <v>563</v>
      </c>
      <c r="E2491" s="3" t="n">
        <v>3391</v>
      </c>
      <c r="F2491" s="4" t="n">
        <v>78.45</v>
      </c>
      <c r="G2491" s="3" t="s">
        <v>41</v>
      </c>
      <c r="H2491" s="4" t="n">
        <f aca="false">ROUND(E2491*F2491,2)</f>
        <v>266023.95</v>
      </c>
    </row>
    <row r="2492" customFormat="false" ht="15" hidden="false" customHeight="false" outlineLevel="0" collapsed="false">
      <c r="A2492" s="3" t="n">
        <v>2491</v>
      </c>
      <c r="B2492" s="3" t="n">
        <v>1</v>
      </c>
      <c r="C2492" s="3" t="s">
        <v>138</v>
      </c>
      <c r="D2492" s="3" t="s">
        <v>563</v>
      </c>
      <c r="E2492" s="3" t="n">
        <v>1367</v>
      </c>
      <c r="F2492" s="4" t="n">
        <v>395.04</v>
      </c>
      <c r="G2492" s="3" t="s">
        <v>8</v>
      </c>
      <c r="H2492" s="4" t="n">
        <f aca="false">ROUND(E2492*F2492,2)</f>
        <v>540019.68</v>
      </c>
    </row>
    <row r="2493" customFormat="false" ht="15" hidden="false" customHeight="false" outlineLevel="0" collapsed="false">
      <c r="A2493" s="3" t="n">
        <v>2492</v>
      </c>
      <c r="B2493" s="3" t="n">
        <v>7</v>
      </c>
      <c r="C2493" s="3" t="s">
        <v>138</v>
      </c>
      <c r="D2493" s="3" t="s">
        <v>563</v>
      </c>
      <c r="E2493" s="3" t="n">
        <v>2935</v>
      </c>
      <c r="F2493" s="4" t="n">
        <v>415.13</v>
      </c>
      <c r="G2493" s="3" t="s">
        <v>8</v>
      </c>
      <c r="H2493" s="4" t="n">
        <f aca="false">ROUND(E2493*F2493,2)</f>
        <v>1218406.55</v>
      </c>
    </row>
    <row r="2494" customFormat="false" ht="15" hidden="false" customHeight="false" outlineLevel="0" collapsed="false">
      <c r="A2494" s="3" t="n">
        <v>2493</v>
      </c>
      <c r="B2494" s="3" t="n">
        <v>12</v>
      </c>
      <c r="C2494" s="3" t="s">
        <v>138</v>
      </c>
      <c r="D2494" s="3" t="s">
        <v>562</v>
      </c>
      <c r="E2494" s="3" t="n">
        <v>2462</v>
      </c>
      <c r="F2494" s="4" t="n">
        <v>216.39</v>
      </c>
      <c r="G2494" s="3" t="s">
        <v>38</v>
      </c>
      <c r="H2494" s="4" t="n">
        <f aca="false">ROUND(E2494*F2494,2)</f>
        <v>532752.18</v>
      </c>
    </row>
    <row r="2495" customFormat="false" ht="15" hidden="false" customHeight="false" outlineLevel="0" collapsed="false">
      <c r="A2495" s="3" t="n">
        <v>2494</v>
      </c>
      <c r="B2495" s="3" t="n">
        <v>7</v>
      </c>
      <c r="C2495" s="3" t="s">
        <v>138</v>
      </c>
      <c r="D2495" s="3" t="s">
        <v>562</v>
      </c>
      <c r="E2495" s="3" t="n">
        <v>3202</v>
      </c>
      <c r="F2495" s="4" t="n">
        <v>415.56</v>
      </c>
      <c r="G2495" s="3" t="s">
        <v>8</v>
      </c>
      <c r="H2495" s="4" t="n">
        <f aca="false">ROUND(E2495*F2495,2)</f>
        <v>1330623.12</v>
      </c>
    </row>
    <row r="2496" customFormat="false" ht="15" hidden="false" customHeight="false" outlineLevel="0" collapsed="false">
      <c r="A2496" s="3" t="n">
        <v>2495</v>
      </c>
      <c r="B2496" s="3" t="n">
        <v>12</v>
      </c>
      <c r="C2496" s="3" t="s">
        <v>138</v>
      </c>
      <c r="D2496" s="3" t="s">
        <v>562</v>
      </c>
      <c r="E2496" s="3" t="n">
        <v>4143</v>
      </c>
      <c r="F2496" s="4" t="n">
        <v>215.98</v>
      </c>
      <c r="G2496" s="3" t="s">
        <v>38</v>
      </c>
      <c r="H2496" s="4" t="n">
        <f aca="false">ROUND(E2496*F2496,2)</f>
        <v>894805.14</v>
      </c>
    </row>
    <row r="2497" customFormat="false" ht="15" hidden="false" customHeight="false" outlineLevel="0" collapsed="false">
      <c r="A2497" s="3" t="n">
        <v>2496</v>
      </c>
      <c r="B2497" s="3" t="n">
        <v>12</v>
      </c>
      <c r="C2497" s="3" t="s">
        <v>138</v>
      </c>
      <c r="D2497" s="3" t="s">
        <v>563</v>
      </c>
      <c r="E2497" s="3" t="n">
        <v>847</v>
      </c>
      <c r="F2497" s="4" t="n">
        <v>216.04</v>
      </c>
      <c r="G2497" s="3" t="s">
        <v>38</v>
      </c>
      <c r="H2497" s="4" t="n">
        <f aca="false">ROUND(E2497*F2497,2)</f>
        <v>182985.88</v>
      </c>
    </row>
    <row r="2498" customFormat="false" ht="15" hidden="false" customHeight="false" outlineLevel="0" collapsed="false">
      <c r="A2498" s="3" t="n">
        <v>2497</v>
      </c>
      <c r="B2498" s="3" t="n">
        <v>13</v>
      </c>
      <c r="C2498" s="3" t="s">
        <v>138</v>
      </c>
      <c r="D2498" s="3" t="s">
        <v>563</v>
      </c>
      <c r="E2498" s="3" t="n">
        <v>2715</v>
      </c>
      <c r="F2498" s="4" t="n">
        <v>41.54</v>
      </c>
      <c r="G2498" s="3" t="s">
        <v>41</v>
      </c>
      <c r="H2498" s="4" t="n">
        <f aca="false">ROUND(E2498*F2498,2)</f>
        <v>112781.1</v>
      </c>
    </row>
    <row r="2499" customFormat="false" ht="15" hidden="false" customHeight="false" outlineLevel="0" collapsed="false">
      <c r="A2499" s="3" t="n">
        <v>2498</v>
      </c>
      <c r="B2499" s="3" t="n">
        <v>13</v>
      </c>
      <c r="C2499" s="3" t="s">
        <v>138</v>
      </c>
      <c r="D2499" s="3" t="s">
        <v>562</v>
      </c>
      <c r="E2499" s="3" t="n">
        <v>236</v>
      </c>
      <c r="F2499" s="4" t="n">
        <v>41.69</v>
      </c>
      <c r="G2499" s="3" t="s">
        <v>41</v>
      </c>
      <c r="H2499" s="4" t="n">
        <f aca="false">ROUND(E2499*F2499,2)</f>
        <v>9838.84</v>
      </c>
    </row>
    <row r="2500" customFormat="false" ht="15" hidden="false" customHeight="false" outlineLevel="0" collapsed="false">
      <c r="A2500" s="3" t="n">
        <v>2499</v>
      </c>
      <c r="B2500" s="3" t="n">
        <v>3</v>
      </c>
      <c r="C2500" s="3" t="s">
        <v>138</v>
      </c>
      <c r="D2500" s="3" t="s">
        <v>562</v>
      </c>
      <c r="E2500" s="3" t="n">
        <v>2751</v>
      </c>
      <c r="F2500" s="4" t="n">
        <v>104.03</v>
      </c>
      <c r="G2500" s="3" t="s">
        <v>8</v>
      </c>
      <c r="H2500" s="4" t="n">
        <f aca="false">ROUND(E2500*F2500,2)</f>
        <v>286186.53</v>
      </c>
    </row>
    <row r="2501" customFormat="false" ht="15" hidden="false" customHeight="false" outlineLevel="0" collapsed="false">
      <c r="A2501" s="3" t="n">
        <v>2500</v>
      </c>
      <c r="B2501" s="3" t="n">
        <v>3</v>
      </c>
      <c r="C2501" s="3" t="s">
        <v>138</v>
      </c>
      <c r="D2501" s="3" t="s">
        <v>562</v>
      </c>
      <c r="E2501" s="3" t="n">
        <v>4606</v>
      </c>
      <c r="F2501" s="4" t="n">
        <v>103.93</v>
      </c>
      <c r="G2501" s="3" t="s">
        <v>8</v>
      </c>
      <c r="H2501" s="4" t="n">
        <f aca="false">ROUND(E2501*F2501,2)</f>
        <v>478701.58</v>
      </c>
    </row>
    <row r="2502" customFormat="false" ht="15" hidden="false" customHeight="false" outlineLevel="0" collapsed="false">
      <c r="A2502" s="3" t="n">
        <v>2501</v>
      </c>
      <c r="B2502" s="3" t="n">
        <v>10</v>
      </c>
      <c r="C2502" s="3" t="s">
        <v>138</v>
      </c>
      <c r="D2502" s="3" t="s">
        <v>563</v>
      </c>
      <c r="E2502" s="3" t="n">
        <v>2184</v>
      </c>
      <c r="F2502" s="4" t="n">
        <v>50.99</v>
      </c>
      <c r="G2502" s="3" t="s">
        <v>8</v>
      </c>
      <c r="H2502" s="4" t="n">
        <f aca="false">ROUND(E2502*F2502,2)</f>
        <v>111362.16</v>
      </c>
    </row>
    <row r="2503" customFormat="false" ht="15" hidden="false" customHeight="false" outlineLevel="0" collapsed="false">
      <c r="A2503" s="3" t="n">
        <v>2502</v>
      </c>
      <c r="B2503" s="3" t="n">
        <v>7</v>
      </c>
      <c r="C2503" s="3" t="s">
        <v>138</v>
      </c>
      <c r="D2503" s="3" t="s">
        <v>562</v>
      </c>
      <c r="E2503" s="3" t="n">
        <v>4045</v>
      </c>
      <c r="F2503" s="4" t="n">
        <v>415.96</v>
      </c>
      <c r="G2503" s="3" t="s">
        <v>8</v>
      </c>
      <c r="H2503" s="4" t="n">
        <f aca="false">ROUND(E2503*F2503,2)</f>
        <v>1682558.2</v>
      </c>
    </row>
    <row r="2504" customFormat="false" ht="15" hidden="false" customHeight="false" outlineLevel="0" collapsed="false">
      <c r="A2504" s="3" t="n">
        <v>2503</v>
      </c>
      <c r="B2504" s="3" t="n">
        <v>6</v>
      </c>
      <c r="C2504" s="3" t="s">
        <v>138</v>
      </c>
      <c r="D2504" s="3" t="s">
        <v>562</v>
      </c>
      <c r="E2504" s="3" t="n">
        <v>2415</v>
      </c>
      <c r="F2504" s="4" t="n">
        <v>232.02</v>
      </c>
      <c r="G2504" s="3" t="s">
        <v>8</v>
      </c>
      <c r="H2504" s="4" t="n">
        <f aca="false">ROUND(E2504*F2504,2)</f>
        <v>560328.3</v>
      </c>
    </row>
    <row r="2505" customFormat="false" ht="15" hidden="false" customHeight="false" outlineLevel="0" collapsed="false">
      <c r="A2505" s="3" t="n">
        <v>2504</v>
      </c>
      <c r="B2505" s="3" t="n">
        <v>5</v>
      </c>
      <c r="C2505" s="3" t="s">
        <v>138</v>
      </c>
      <c r="D2505" s="3" t="s">
        <v>563</v>
      </c>
      <c r="E2505" s="3" t="n">
        <v>760</v>
      </c>
      <c r="F2505" s="4" t="n">
        <v>420.55</v>
      </c>
      <c r="G2505" s="3" t="s">
        <v>8</v>
      </c>
      <c r="H2505" s="4" t="n">
        <f aca="false">ROUND(E2505*F2505,2)</f>
        <v>319618</v>
      </c>
    </row>
    <row r="2506" customFormat="false" ht="15" hidden="false" customHeight="false" outlineLevel="0" collapsed="false">
      <c r="A2506" s="3" t="n">
        <v>2505</v>
      </c>
      <c r="B2506" s="3" t="n">
        <v>2</v>
      </c>
      <c r="C2506" s="3" t="s">
        <v>138</v>
      </c>
      <c r="D2506" s="3" t="s">
        <v>562</v>
      </c>
      <c r="E2506" s="3" t="n">
        <v>4903</v>
      </c>
      <c r="F2506" s="4" t="n">
        <v>61.31</v>
      </c>
      <c r="G2506" s="3" t="s">
        <v>8</v>
      </c>
      <c r="H2506" s="4" t="n">
        <f aca="false">ROUND(E2506*F2506,2)</f>
        <v>300602.93</v>
      </c>
    </row>
    <row r="2507" customFormat="false" ht="15" hidden="false" customHeight="false" outlineLevel="0" collapsed="false">
      <c r="A2507" s="3" t="n">
        <v>2506</v>
      </c>
      <c r="B2507" s="3" t="n">
        <v>5</v>
      </c>
      <c r="C2507" s="3" t="s">
        <v>138</v>
      </c>
      <c r="D2507" s="3" t="s">
        <v>563</v>
      </c>
      <c r="E2507" s="3" t="n">
        <v>4600</v>
      </c>
      <c r="F2507" s="4" t="n">
        <v>421.27</v>
      </c>
      <c r="G2507" s="3" t="s">
        <v>8</v>
      </c>
      <c r="H2507" s="4" t="n">
        <f aca="false">ROUND(E2507*F2507,2)</f>
        <v>1937842</v>
      </c>
    </row>
    <row r="2508" customFormat="false" ht="15" hidden="false" customHeight="false" outlineLevel="0" collapsed="false">
      <c r="A2508" s="3" t="n">
        <v>2507</v>
      </c>
      <c r="B2508" s="3" t="n">
        <v>12</v>
      </c>
      <c r="C2508" s="3" t="s">
        <v>138</v>
      </c>
      <c r="D2508" s="3" t="s">
        <v>563</v>
      </c>
      <c r="E2508" s="3" t="n">
        <v>1841</v>
      </c>
      <c r="F2508" s="4" t="n">
        <v>216.67</v>
      </c>
      <c r="G2508" s="3" t="s">
        <v>38</v>
      </c>
      <c r="H2508" s="4" t="n">
        <f aca="false">ROUND(E2508*F2508,2)</f>
        <v>398889.47</v>
      </c>
    </row>
    <row r="2509" customFormat="false" ht="15" hidden="false" customHeight="false" outlineLevel="0" collapsed="false">
      <c r="A2509" s="3" t="n">
        <v>2508</v>
      </c>
      <c r="B2509" s="3" t="n">
        <v>14</v>
      </c>
      <c r="C2509" s="3" t="s">
        <v>138</v>
      </c>
      <c r="D2509" s="3" t="s">
        <v>562</v>
      </c>
      <c r="E2509" s="3" t="n">
        <v>2725</v>
      </c>
      <c r="F2509" s="4" t="n">
        <v>78.45</v>
      </c>
      <c r="G2509" s="3" t="s">
        <v>41</v>
      </c>
      <c r="H2509" s="4" t="n">
        <f aca="false">ROUND(E2509*F2509,2)</f>
        <v>213776.25</v>
      </c>
    </row>
    <row r="2510" customFormat="false" ht="15" hidden="false" customHeight="false" outlineLevel="0" collapsed="false">
      <c r="A2510" s="3" t="n">
        <v>2509</v>
      </c>
      <c r="B2510" s="3" t="n">
        <v>11</v>
      </c>
      <c r="C2510" s="3" t="s">
        <v>138</v>
      </c>
      <c r="D2510" s="3" t="s">
        <v>563</v>
      </c>
      <c r="E2510" s="3" t="n">
        <v>4683</v>
      </c>
      <c r="F2510" s="4" t="n">
        <v>114.31</v>
      </c>
      <c r="G2510" s="3" t="s">
        <v>34</v>
      </c>
      <c r="H2510" s="4" t="n">
        <f aca="false">ROUND(E2510*F2510,2)</f>
        <v>535313.73</v>
      </c>
    </row>
    <row r="2511" customFormat="false" ht="15" hidden="false" customHeight="false" outlineLevel="0" collapsed="false">
      <c r="A2511" s="3" t="n">
        <v>2510</v>
      </c>
      <c r="B2511" s="3" t="n">
        <v>14</v>
      </c>
      <c r="C2511" s="3" t="s">
        <v>138</v>
      </c>
      <c r="D2511" s="3" t="s">
        <v>562</v>
      </c>
      <c r="E2511" s="3" t="n">
        <v>3559</v>
      </c>
      <c r="F2511" s="4" t="n">
        <v>78.49</v>
      </c>
      <c r="G2511" s="3" t="s">
        <v>41</v>
      </c>
      <c r="H2511" s="4" t="n">
        <f aca="false">ROUND(E2511*F2511,2)</f>
        <v>279345.91</v>
      </c>
    </row>
    <row r="2512" customFormat="false" ht="15" hidden="false" customHeight="false" outlineLevel="0" collapsed="false">
      <c r="A2512" s="3" t="n">
        <v>2511</v>
      </c>
      <c r="B2512" s="3" t="n">
        <v>4</v>
      </c>
      <c r="C2512" s="3" t="s">
        <v>138</v>
      </c>
      <c r="D2512" s="3" t="s">
        <v>563</v>
      </c>
      <c r="E2512" s="3" t="n">
        <v>4925</v>
      </c>
      <c r="F2512" s="4" t="n">
        <v>106.61</v>
      </c>
      <c r="G2512" s="3" t="s">
        <v>8</v>
      </c>
      <c r="H2512" s="4" t="n">
        <f aca="false">ROUND(E2512*F2512,2)</f>
        <v>525054.25</v>
      </c>
    </row>
    <row r="2513" customFormat="false" ht="15" hidden="false" customHeight="false" outlineLevel="0" collapsed="false">
      <c r="A2513" s="3" t="n">
        <v>2512</v>
      </c>
      <c r="B2513" s="3" t="n">
        <v>3</v>
      </c>
      <c r="C2513" s="3" t="s">
        <v>138</v>
      </c>
      <c r="D2513" s="3" t="s">
        <v>562</v>
      </c>
      <c r="E2513" s="3" t="n">
        <v>4516</v>
      </c>
      <c r="F2513" s="4" t="n">
        <v>104.36</v>
      </c>
      <c r="G2513" s="3" t="s">
        <v>8</v>
      </c>
      <c r="H2513" s="4" t="n">
        <f aca="false">ROUND(E2513*F2513,2)</f>
        <v>471289.76</v>
      </c>
    </row>
    <row r="2514" customFormat="false" ht="15" hidden="false" customHeight="false" outlineLevel="0" collapsed="false">
      <c r="A2514" s="3" t="n">
        <v>2513</v>
      </c>
      <c r="B2514" s="3" t="n">
        <v>11</v>
      </c>
      <c r="C2514" s="3" t="s">
        <v>138</v>
      </c>
      <c r="D2514" s="3" t="s">
        <v>563</v>
      </c>
      <c r="E2514" s="3" t="n">
        <v>658</v>
      </c>
      <c r="F2514" s="4" t="n">
        <v>113.99</v>
      </c>
      <c r="G2514" s="3" t="s">
        <v>34</v>
      </c>
      <c r="H2514" s="4" t="n">
        <f aca="false">ROUND(E2514*F2514,2)</f>
        <v>75005.42</v>
      </c>
    </row>
    <row r="2515" customFormat="false" ht="15" hidden="false" customHeight="false" outlineLevel="0" collapsed="false">
      <c r="A2515" s="3" t="n">
        <v>2514</v>
      </c>
      <c r="B2515" s="3" t="n">
        <v>1</v>
      </c>
      <c r="C2515" s="3" t="s">
        <v>138</v>
      </c>
      <c r="D2515" s="3" t="s">
        <v>562</v>
      </c>
      <c r="E2515" s="3" t="n">
        <v>548</v>
      </c>
      <c r="F2515" s="4" t="n">
        <v>395.33</v>
      </c>
      <c r="G2515" s="3" t="s">
        <v>8</v>
      </c>
      <c r="H2515" s="4" t="n">
        <f aca="false">ROUND(E2515*F2515,2)</f>
        <v>216640.84</v>
      </c>
    </row>
    <row r="2516" customFormat="false" ht="15" hidden="false" customHeight="false" outlineLevel="0" collapsed="false">
      <c r="A2516" s="3" t="n">
        <v>2515</v>
      </c>
      <c r="B2516" s="3" t="n">
        <v>8</v>
      </c>
      <c r="C2516" s="3" t="s">
        <v>138</v>
      </c>
      <c r="D2516" s="3" t="s">
        <v>563</v>
      </c>
      <c r="E2516" s="3" t="n">
        <v>4721</v>
      </c>
      <c r="F2516" s="4" t="n">
        <v>66.85</v>
      </c>
      <c r="G2516" s="3" t="s">
        <v>8</v>
      </c>
      <c r="H2516" s="4" t="n">
        <f aca="false">ROUND(E2516*F2516,2)</f>
        <v>315598.85</v>
      </c>
    </row>
    <row r="2517" customFormat="false" ht="15" hidden="false" customHeight="false" outlineLevel="0" collapsed="false">
      <c r="A2517" s="3" t="n">
        <v>2516</v>
      </c>
      <c r="B2517" s="3" t="n">
        <v>2</v>
      </c>
      <c r="C2517" s="3" t="s">
        <v>139</v>
      </c>
      <c r="D2517" s="3" t="s">
        <v>562</v>
      </c>
      <c r="E2517" s="3" t="n">
        <v>2362</v>
      </c>
      <c r="F2517" s="4" t="n">
        <v>62.48</v>
      </c>
      <c r="G2517" s="3" t="s">
        <v>8</v>
      </c>
      <c r="H2517" s="4" t="n">
        <f aca="false">ROUND(E2517*F2517,2)</f>
        <v>147577.76</v>
      </c>
    </row>
    <row r="2518" customFormat="false" ht="15" hidden="false" customHeight="false" outlineLevel="0" collapsed="false">
      <c r="A2518" s="3" t="n">
        <v>2517</v>
      </c>
      <c r="B2518" s="3" t="n">
        <v>7</v>
      </c>
      <c r="C2518" s="3" t="s">
        <v>139</v>
      </c>
      <c r="D2518" s="3" t="s">
        <v>562</v>
      </c>
      <c r="E2518" s="3" t="n">
        <v>1729</v>
      </c>
      <c r="F2518" s="4" t="n">
        <v>409.79</v>
      </c>
      <c r="G2518" s="3" t="s">
        <v>8</v>
      </c>
      <c r="H2518" s="4" t="n">
        <f aca="false">ROUND(E2518*F2518,2)</f>
        <v>708526.91</v>
      </c>
    </row>
    <row r="2519" customFormat="false" ht="15" hidden="false" customHeight="false" outlineLevel="0" collapsed="false">
      <c r="A2519" s="3" t="n">
        <v>2518</v>
      </c>
      <c r="B2519" s="3" t="n">
        <v>1</v>
      </c>
      <c r="C2519" s="3" t="s">
        <v>139</v>
      </c>
      <c r="D2519" s="3" t="s">
        <v>562</v>
      </c>
      <c r="E2519" s="3" t="n">
        <v>450</v>
      </c>
      <c r="F2519" s="4" t="n">
        <v>394.46</v>
      </c>
      <c r="G2519" s="3" t="s">
        <v>8</v>
      </c>
      <c r="H2519" s="4" t="n">
        <f aca="false">ROUND(E2519*F2519,2)</f>
        <v>177507</v>
      </c>
    </row>
    <row r="2520" customFormat="false" ht="15" hidden="false" customHeight="false" outlineLevel="0" collapsed="false">
      <c r="A2520" s="3" t="n">
        <v>2519</v>
      </c>
      <c r="B2520" s="3" t="n">
        <v>1</v>
      </c>
      <c r="C2520" s="3" t="s">
        <v>139</v>
      </c>
      <c r="D2520" s="3" t="s">
        <v>563</v>
      </c>
      <c r="E2520" s="3" t="n">
        <v>2649</v>
      </c>
      <c r="F2520" s="4" t="n">
        <v>395.15</v>
      </c>
      <c r="G2520" s="3" t="s">
        <v>8</v>
      </c>
      <c r="H2520" s="4" t="n">
        <f aca="false">ROUND(E2520*F2520,2)</f>
        <v>1046752.35</v>
      </c>
    </row>
    <row r="2521" customFormat="false" ht="15" hidden="false" customHeight="false" outlineLevel="0" collapsed="false">
      <c r="A2521" s="3" t="n">
        <v>2520</v>
      </c>
      <c r="B2521" s="3" t="n">
        <v>7</v>
      </c>
      <c r="C2521" s="3" t="s">
        <v>139</v>
      </c>
      <c r="D2521" s="3" t="s">
        <v>562</v>
      </c>
      <c r="E2521" s="3" t="n">
        <v>3715</v>
      </c>
      <c r="F2521" s="4" t="n">
        <v>410.96</v>
      </c>
      <c r="G2521" s="3" t="s">
        <v>8</v>
      </c>
      <c r="H2521" s="4" t="n">
        <f aca="false">ROUND(E2521*F2521,2)</f>
        <v>1526716.4</v>
      </c>
    </row>
    <row r="2522" customFormat="false" ht="15" hidden="false" customHeight="false" outlineLevel="0" collapsed="false">
      <c r="A2522" s="3" t="n">
        <v>2521</v>
      </c>
      <c r="B2522" s="3" t="n">
        <v>5</v>
      </c>
      <c r="C2522" s="3" t="s">
        <v>139</v>
      </c>
      <c r="D2522" s="3" t="s">
        <v>562</v>
      </c>
      <c r="E2522" s="3" t="n">
        <v>239</v>
      </c>
      <c r="F2522" s="4" t="n">
        <v>421.47</v>
      </c>
      <c r="G2522" s="3" t="s">
        <v>8</v>
      </c>
      <c r="H2522" s="4" t="n">
        <f aca="false">ROUND(E2522*F2522,2)</f>
        <v>100731.33</v>
      </c>
    </row>
    <row r="2523" customFormat="false" ht="15" hidden="false" customHeight="false" outlineLevel="0" collapsed="false">
      <c r="A2523" s="3" t="n">
        <v>2522</v>
      </c>
      <c r="B2523" s="3" t="n">
        <v>6</v>
      </c>
      <c r="C2523" s="3" t="s">
        <v>139</v>
      </c>
      <c r="D2523" s="3" t="s">
        <v>563</v>
      </c>
      <c r="E2523" s="3" t="n">
        <v>3016</v>
      </c>
      <c r="F2523" s="4" t="n">
        <v>231.97</v>
      </c>
      <c r="G2523" s="3" t="s">
        <v>8</v>
      </c>
      <c r="H2523" s="4" t="n">
        <f aca="false">ROUND(E2523*F2523,2)</f>
        <v>699621.52</v>
      </c>
    </row>
    <row r="2524" customFormat="false" ht="15" hidden="false" customHeight="false" outlineLevel="0" collapsed="false">
      <c r="A2524" s="3" t="n">
        <v>2523</v>
      </c>
      <c r="B2524" s="3" t="n">
        <v>4</v>
      </c>
      <c r="C2524" s="3" t="s">
        <v>139</v>
      </c>
      <c r="D2524" s="3" t="s">
        <v>563</v>
      </c>
      <c r="E2524" s="3" t="n">
        <v>2392</v>
      </c>
      <c r="F2524" s="4" t="n">
        <v>105.98</v>
      </c>
      <c r="G2524" s="3" t="s">
        <v>8</v>
      </c>
      <c r="H2524" s="4" t="n">
        <f aca="false">ROUND(E2524*F2524,2)</f>
        <v>253504.16</v>
      </c>
    </row>
    <row r="2525" customFormat="false" ht="15" hidden="false" customHeight="false" outlineLevel="0" collapsed="false">
      <c r="A2525" s="3" t="n">
        <v>2524</v>
      </c>
      <c r="B2525" s="3" t="n">
        <v>12</v>
      </c>
      <c r="C2525" s="3" t="s">
        <v>139</v>
      </c>
      <c r="D2525" s="3" t="s">
        <v>563</v>
      </c>
      <c r="E2525" s="3" t="n">
        <v>1386</v>
      </c>
      <c r="F2525" s="4" t="n">
        <v>214.98</v>
      </c>
      <c r="G2525" s="3" t="s">
        <v>38</v>
      </c>
      <c r="H2525" s="4" t="n">
        <f aca="false">ROUND(E2525*F2525,2)</f>
        <v>297962.28</v>
      </c>
    </row>
    <row r="2526" customFormat="false" ht="15" hidden="false" customHeight="false" outlineLevel="0" collapsed="false">
      <c r="A2526" s="3" t="n">
        <v>2525</v>
      </c>
      <c r="B2526" s="3" t="n">
        <v>12</v>
      </c>
      <c r="C2526" s="3" t="s">
        <v>139</v>
      </c>
      <c r="D2526" s="3" t="s">
        <v>563</v>
      </c>
      <c r="E2526" s="3" t="n">
        <v>1344</v>
      </c>
      <c r="F2526" s="4" t="n">
        <v>214.89</v>
      </c>
      <c r="G2526" s="3" t="s">
        <v>38</v>
      </c>
      <c r="H2526" s="4" t="n">
        <f aca="false">ROUND(E2526*F2526,2)</f>
        <v>288812.16</v>
      </c>
    </row>
    <row r="2527" customFormat="false" ht="15" hidden="false" customHeight="false" outlineLevel="0" collapsed="false">
      <c r="A2527" s="3" t="n">
        <v>2526</v>
      </c>
      <c r="B2527" s="3" t="n">
        <v>9</v>
      </c>
      <c r="C2527" s="3" t="s">
        <v>139</v>
      </c>
      <c r="D2527" s="3" t="s">
        <v>563</v>
      </c>
      <c r="E2527" s="3" t="n">
        <v>745</v>
      </c>
      <c r="F2527" s="4" t="n">
        <v>214.8</v>
      </c>
      <c r="G2527" s="3" t="s">
        <v>8</v>
      </c>
      <c r="H2527" s="4" t="n">
        <f aca="false">ROUND(E2527*F2527,2)</f>
        <v>160026</v>
      </c>
    </row>
    <row r="2528" customFormat="false" ht="15" hidden="false" customHeight="false" outlineLevel="0" collapsed="false">
      <c r="A2528" s="3" t="n">
        <v>2527</v>
      </c>
      <c r="B2528" s="3" t="n">
        <v>3</v>
      </c>
      <c r="C2528" s="3" t="s">
        <v>139</v>
      </c>
      <c r="D2528" s="3" t="s">
        <v>563</v>
      </c>
      <c r="E2528" s="3" t="n">
        <v>2635</v>
      </c>
      <c r="F2528" s="4" t="n">
        <v>104.39</v>
      </c>
      <c r="G2528" s="3" t="s">
        <v>8</v>
      </c>
      <c r="H2528" s="4" t="n">
        <f aca="false">ROUND(E2528*F2528,2)</f>
        <v>275067.65</v>
      </c>
    </row>
    <row r="2529" customFormat="false" ht="15" hidden="false" customHeight="false" outlineLevel="0" collapsed="false">
      <c r="A2529" s="3" t="n">
        <v>2528</v>
      </c>
      <c r="B2529" s="3" t="n">
        <v>1</v>
      </c>
      <c r="C2529" s="3" t="s">
        <v>139</v>
      </c>
      <c r="D2529" s="3" t="s">
        <v>563</v>
      </c>
      <c r="E2529" s="3" t="n">
        <v>4492</v>
      </c>
      <c r="F2529" s="4" t="n">
        <v>394.76</v>
      </c>
      <c r="G2529" s="3" t="s">
        <v>8</v>
      </c>
      <c r="H2529" s="4" t="n">
        <f aca="false">ROUND(E2529*F2529,2)</f>
        <v>1773261.92</v>
      </c>
    </row>
    <row r="2530" customFormat="false" ht="15" hidden="false" customHeight="false" outlineLevel="0" collapsed="false">
      <c r="A2530" s="3" t="n">
        <v>2529</v>
      </c>
      <c r="B2530" s="3" t="n">
        <v>6</v>
      </c>
      <c r="C2530" s="3" t="s">
        <v>139</v>
      </c>
      <c r="D2530" s="3" t="s">
        <v>563</v>
      </c>
      <c r="E2530" s="3" t="n">
        <v>295</v>
      </c>
      <c r="F2530" s="4" t="n">
        <v>231.88</v>
      </c>
      <c r="G2530" s="3" t="s">
        <v>8</v>
      </c>
      <c r="H2530" s="4" t="n">
        <f aca="false">ROUND(E2530*F2530,2)</f>
        <v>68404.6</v>
      </c>
    </row>
    <row r="2531" customFormat="false" ht="15" hidden="false" customHeight="false" outlineLevel="0" collapsed="false">
      <c r="A2531" s="3" t="n">
        <v>2530</v>
      </c>
      <c r="B2531" s="3" t="n">
        <v>5</v>
      </c>
      <c r="C2531" s="3" t="s">
        <v>139</v>
      </c>
      <c r="D2531" s="3" t="s">
        <v>562</v>
      </c>
      <c r="E2531" s="3" t="n">
        <v>2750</v>
      </c>
      <c r="F2531" s="4" t="n">
        <v>421.83</v>
      </c>
      <c r="G2531" s="3" t="s">
        <v>8</v>
      </c>
      <c r="H2531" s="4" t="n">
        <f aca="false">ROUND(E2531*F2531,2)</f>
        <v>1160032.5</v>
      </c>
    </row>
    <row r="2532" customFormat="false" ht="15" hidden="false" customHeight="false" outlineLevel="0" collapsed="false">
      <c r="A2532" s="3" t="n">
        <v>2531</v>
      </c>
      <c r="B2532" s="3" t="n">
        <v>2</v>
      </c>
      <c r="C2532" s="3" t="s">
        <v>139</v>
      </c>
      <c r="D2532" s="3" t="s">
        <v>562</v>
      </c>
      <c r="E2532" s="3" t="n">
        <v>4710</v>
      </c>
      <c r="F2532" s="4" t="n">
        <v>62.22</v>
      </c>
      <c r="G2532" s="3" t="s">
        <v>8</v>
      </c>
      <c r="H2532" s="4" t="n">
        <f aca="false">ROUND(E2532*F2532,2)</f>
        <v>293056.2</v>
      </c>
    </row>
    <row r="2533" customFormat="false" ht="15" hidden="false" customHeight="false" outlineLevel="0" collapsed="false">
      <c r="A2533" s="3" t="n">
        <v>2532</v>
      </c>
      <c r="B2533" s="3" t="n">
        <v>6</v>
      </c>
      <c r="C2533" s="3" t="s">
        <v>139</v>
      </c>
      <c r="D2533" s="3" t="s">
        <v>563</v>
      </c>
      <c r="E2533" s="3" t="n">
        <v>3826</v>
      </c>
      <c r="F2533" s="4" t="n">
        <v>232.26</v>
      </c>
      <c r="G2533" s="3" t="s">
        <v>8</v>
      </c>
      <c r="H2533" s="4" t="n">
        <f aca="false">ROUND(E2533*F2533,2)</f>
        <v>888626.76</v>
      </c>
    </row>
    <row r="2534" customFormat="false" ht="15" hidden="false" customHeight="false" outlineLevel="0" collapsed="false">
      <c r="A2534" s="3" t="n">
        <v>2533</v>
      </c>
      <c r="B2534" s="3" t="n">
        <v>14</v>
      </c>
      <c r="C2534" s="3" t="s">
        <v>139</v>
      </c>
      <c r="D2534" s="3" t="s">
        <v>563</v>
      </c>
      <c r="E2534" s="3" t="n">
        <v>4755</v>
      </c>
      <c r="F2534" s="4" t="n">
        <v>81.34</v>
      </c>
      <c r="G2534" s="3" t="s">
        <v>41</v>
      </c>
      <c r="H2534" s="4" t="n">
        <f aca="false">ROUND(E2534*F2534,2)</f>
        <v>386771.7</v>
      </c>
    </row>
    <row r="2535" customFormat="false" ht="15" hidden="false" customHeight="false" outlineLevel="0" collapsed="false">
      <c r="A2535" s="3" t="n">
        <v>2534</v>
      </c>
      <c r="B2535" s="3" t="n">
        <v>11</v>
      </c>
      <c r="C2535" s="3" t="s">
        <v>139</v>
      </c>
      <c r="D2535" s="3" t="s">
        <v>562</v>
      </c>
      <c r="E2535" s="3" t="n">
        <v>3302</v>
      </c>
      <c r="F2535" s="4" t="n">
        <v>114.27</v>
      </c>
      <c r="G2535" s="3" t="s">
        <v>34</v>
      </c>
      <c r="H2535" s="4" t="n">
        <f aca="false">ROUND(E2535*F2535,2)</f>
        <v>377319.54</v>
      </c>
    </row>
    <row r="2536" customFormat="false" ht="15" hidden="false" customHeight="false" outlineLevel="0" collapsed="false">
      <c r="A2536" s="3" t="n">
        <v>2535</v>
      </c>
      <c r="B2536" s="3" t="n">
        <v>11</v>
      </c>
      <c r="C2536" s="3" t="s">
        <v>139</v>
      </c>
      <c r="D2536" s="3" t="s">
        <v>563</v>
      </c>
      <c r="E2536" s="3" t="n">
        <v>4818</v>
      </c>
      <c r="F2536" s="4" t="n">
        <v>114.4</v>
      </c>
      <c r="G2536" s="3" t="s">
        <v>34</v>
      </c>
      <c r="H2536" s="4" t="n">
        <f aca="false">ROUND(E2536*F2536,2)</f>
        <v>551179.2</v>
      </c>
    </row>
    <row r="2537" customFormat="false" ht="15" hidden="false" customHeight="false" outlineLevel="0" collapsed="false">
      <c r="A2537" s="3" t="n">
        <v>2536</v>
      </c>
      <c r="B2537" s="3" t="n">
        <v>4</v>
      </c>
      <c r="C2537" s="3" t="s">
        <v>139</v>
      </c>
      <c r="D2537" s="3" t="s">
        <v>563</v>
      </c>
      <c r="E2537" s="3" t="n">
        <v>833</v>
      </c>
      <c r="F2537" s="4" t="n">
        <v>105.86</v>
      </c>
      <c r="G2537" s="3" t="s">
        <v>8</v>
      </c>
      <c r="H2537" s="4" t="n">
        <f aca="false">ROUND(E2537*F2537,2)</f>
        <v>88181.38</v>
      </c>
    </row>
    <row r="2538" customFormat="false" ht="15" hidden="false" customHeight="false" outlineLevel="0" collapsed="false">
      <c r="A2538" s="3" t="n">
        <v>2537</v>
      </c>
      <c r="B2538" s="3" t="n">
        <v>9</v>
      </c>
      <c r="C2538" s="3" t="s">
        <v>139</v>
      </c>
      <c r="D2538" s="3" t="s">
        <v>563</v>
      </c>
      <c r="E2538" s="3" t="n">
        <v>4569</v>
      </c>
      <c r="F2538" s="4" t="n">
        <v>213.94</v>
      </c>
      <c r="G2538" s="3" t="s">
        <v>8</v>
      </c>
      <c r="H2538" s="4" t="n">
        <f aca="false">ROUND(E2538*F2538,2)</f>
        <v>977491.86</v>
      </c>
    </row>
    <row r="2539" customFormat="false" ht="15" hidden="false" customHeight="false" outlineLevel="0" collapsed="false">
      <c r="A2539" s="3" t="n">
        <v>2538</v>
      </c>
      <c r="B2539" s="3" t="n">
        <v>6</v>
      </c>
      <c r="C2539" s="3" t="s">
        <v>140</v>
      </c>
      <c r="D2539" s="3" t="s">
        <v>563</v>
      </c>
      <c r="E2539" s="3" t="n">
        <v>4826</v>
      </c>
      <c r="F2539" s="4" t="n">
        <v>235.43</v>
      </c>
      <c r="G2539" s="3" t="s">
        <v>8</v>
      </c>
      <c r="H2539" s="4" t="n">
        <f aca="false">ROUND(E2539*F2539,2)</f>
        <v>1136185.18</v>
      </c>
    </row>
    <row r="2540" customFormat="false" ht="15" hidden="false" customHeight="false" outlineLevel="0" collapsed="false">
      <c r="A2540" s="3" t="n">
        <v>2539</v>
      </c>
      <c r="B2540" s="3" t="n">
        <v>9</v>
      </c>
      <c r="C2540" s="3" t="s">
        <v>140</v>
      </c>
      <c r="D2540" s="3" t="s">
        <v>562</v>
      </c>
      <c r="E2540" s="3" t="n">
        <v>3978</v>
      </c>
      <c r="F2540" s="4" t="n">
        <v>207.96</v>
      </c>
      <c r="G2540" s="3" t="s">
        <v>8</v>
      </c>
      <c r="H2540" s="4" t="n">
        <f aca="false">ROUND(E2540*F2540,2)</f>
        <v>827264.88</v>
      </c>
    </row>
    <row r="2541" customFormat="false" ht="15" hidden="false" customHeight="false" outlineLevel="0" collapsed="false">
      <c r="A2541" s="3" t="n">
        <v>2540</v>
      </c>
      <c r="B2541" s="3" t="n">
        <v>1</v>
      </c>
      <c r="C2541" s="3" t="s">
        <v>140</v>
      </c>
      <c r="D2541" s="3" t="s">
        <v>563</v>
      </c>
      <c r="E2541" s="3" t="n">
        <v>4786</v>
      </c>
      <c r="F2541" s="4" t="n">
        <v>394.65</v>
      </c>
      <c r="G2541" s="3" t="s">
        <v>8</v>
      </c>
      <c r="H2541" s="4" t="n">
        <f aca="false">ROUND(E2541*F2541,2)</f>
        <v>1888794.9</v>
      </c>
    </row>
    <row r="2542" customFormat="false" ht="15" hidden="false" customHeight="false" outlineLevel="0" collapsed="false">
      <c r="A2542" s="3" t="n">
        <v>2541</v>
      </c>
      <c r="B2542" s="3" t="n">
        <v>3</v>
      </c>
      <c r="C2542" s="3" t="s">
        <v>140</v>
      </c>
      <c r="D2542" s="3" t="s">
        <v>562</v>
      </c>
      <c r="E2542" s="3" t="n">
        <v>3416</v>
      </c>
      <c r="F2542" s="4" t="n">
        <v>106.11</v>
      </c>
      <c r="G2542" s="3" t="s">
        <v>8</v>
      </c>
      <c r="H2542" s="4" t="n">
        <f aca="false">ROUND(E2542*F2542,2)</f>
        <v>362471.76</v>
      </c>
    </row>
    <row r="2543" customFormat="false" ht="15" hidden="false" customHeight="false" outlineLevel="0" collapsed="false">
      <c r="A2543" s="3" t="n">
        <v>2542</v>
      </c>
      <c r="B2543" s="3" t="n">
        <v>11</v>
      </c>
      <c r="C2543" s="3" t="s">
        <v>140</v>
      </c>
      <c r="D2543" s="3" t="s">
        <v>562</v>
      </c>
      <c r="E2543" s="3" t="n">
        <v>3078</v>
      </c>
      <c r="F2543" s="4" t="n">
        <v>111.87</v>
      </c>
      <c r="G2543" s="3" t="s">
        <v>34</v>
      </c>
      <c r="H2543" s="4" t="n">
        <f aca="false">ROUND(E2543*F2543,2)</f>
        <v>344335.86</v>
      </c>
    </row>
    <row r="2544" customFormat="false" ht="15" hidden="false" customHeight="false" outlineLevel="0" collapsed="false">
      <c r="A2544" s="3" t="n">
        <v>2543</v>
      </c>
      <c r="B2544" s="3" t="n">
        <v>11</v>
      </c>
      <c r="C2544" s="3" t="s">
        <v>140</v>
      </c>
      <c r="D2544" s="3" t="s">
        <v>563</v>
      </c>
      <c r="E2544" s="3" t="n">
        <v>4909</v>
      </c>
      <c r="F2544" s="4" t="n">
        <v>111.62</v>
      </c>
      <c r="G2544" s="3" t="s">
        <v>34</v>
      </c>
      <c r="H2544" s="4" t="n">
        <f aca="false">ROUND(E2544*F2544,2)</f>
        <v>547942.58</v>
      </c>
    </row>
    <row r="2545" customFormat="false" ht="15" hidden="false" customHeight="false" outlineLevel="0" collapsed="false">
      <c r="A2545" s="3" t="n">
        <v>2544</v>
      </c>
      <c r="B2545" s="3" t="n">
        <v>15</v>
      </c>
      <c r="C2545" s="3" t="s">
        <v>140</v>
      </c>
      <c r="D2545" s="3" t="s">
        <v>562</v>
      </c>
      <c r="E2545" s="3" t="n">
        <v>4300</v>
      </c>
      <c r="F2545" s="4" t="n">
        <v>278.02</v>
      </c>
      <c r="G2545" s="3" t="s">
        <v>46</v>
      </c>
      <c r="H2545" s="4" t="n">
        <f aca="false">ROUND(E2545*F2545,2)</f>
        <v>1195486</v>
      </c>
    </row>
    <row r="2546" customFormat="false" ht="15" hidden="false" customHeight="false" outlineLevel="0" collapsed="false">
      <c r="A2546" s="3" t="n">
        <v>2545</v>
      </c>
      <c r="B2546" s="3" t="n">
        <v>8</v>
      </c>
      <c r="C2546" s="3" t="s">
        <v>140</v>
      </c>
      <c r="D2546" s="3" t="s">
        <v>563</v>
      </c>
      <c r="E2546" s="3" t="n">
        <v>1029</v>
      </c>
      <c r="F2546" s="4" t="n">
        <v>67.94</v>
      </c>
      <c r="G2546" s="3" t="s">
        <v>8</v>
      </c>
      <c r="H2546" s="4" t="n">
        <f aca="false">ROUND(E2546*F2546,2)</f>
        <v>69910.26</v>
      </c>
    </row>
    <row r="2547" customFormat="false" ht="15" hidden="false" customHeight="false" outlineLevel="0" collapsed="false">
      <c r="A2547" s="3" t="n">
        <v>2546</v>
      </c>
      <c r="B2547" s="3" t="n">
        <v>3</v>
      </c>
      <c r="C2547" s="3" t="s">
        <v>140</v>
      </c>
      <c r="D2547" s="3" t="s">
        <v>562</v>
      </c>
      <c r="E2547" s="3" t="n">
        <v>2910</v>
      </c>
      <c r="F2547" s="4" t="n">
        <v>106.25</v>
      </c>
      <c r="G2547" s="3" t="s">
        <v>8</v>
      </c>
      <c r="H2547" s="4" t="n">
        <f aca="false">ROUND(E2547*F2547,2)</f>
        <v>309187.5</v>
      </c>
    </row>
    <row r="2548" customFormat="false" ht="15" hidden="false" customHeight="false" outlineLevel="0" collapsed="false">
      <c r="A2548" s="3" t="n">
        <v>2547</v>
      </c>
      <c r="B2548" s="3" t="n">
        <v>11</v>
      </c>
      <c r="C2548" s="3" t="s">
        <v>140</v>
      </c>
      <c r="D2548" s="3" t="s">
        <v>562</v>
      </c>
      <c r="E2548" s="3" t="n">
        <v>232</v>
      </c>
      <c r="F2548" s="4" t="n">
        <v>112.22</v>
      </c>
      <c r="G2548" s="3" t="s">
        <v>34</v>
      </c>
      <c r="H2548" s="4" t="n">
        <f aca="false">ROUND(E2548*F2548,2)</f>
        <v>26035.04</v>
      </c>
    </row>
    <row r="2549" customFormat="false" ht="15" hidden="false" customHeight="false" outlineLevel="0" collapsed="false">
      <c r="A2549" s="3" t="n">
        <v>2548</v>
      </c>
      <c r="B2549" s="3" t="n">
        <v>13</v>
      </c>
      <c r="C2549" s="3" t="s">
        <v>140</v>
      </c>
      <c r="D2549" s="3" t="s">
        <v>563</v>
      </c>
      <c r="E2549" s="3" t="n">
        <v>3003</v>
      </c>
      <c r="F2549" s="4" t="n">
        <v>42.85</v>
      </c>
      <c r="G2549" s="3" t="s">
        <v>41</v>
      </c>
      <c r="H2549" s="4" t="n">
        <f aca="false">ROUND(E2549*F2549,2)</f>
        <v>128678.55</v>
      </c>
    </row>
    <row r="2550" customFormat="false" ht="15" hidden="false" customHeight="false" outlineLevel="0" collapsed="false">
      <c r="A2550" s="3" t="n">
        <v>2549</v>
      </c>
      <c r="B2550" s="3" t="n">
        <v>12</v>
      </c>
      <c r="C2550" s="3" t="s">
        <v>140</v>
      </c>
      <c r="D2550" s="3" t="s">
        <v>563</v>
      </c>
      <c r="E2550" s="3" t="n">
        <v>4790</v>
      </c>
      <c r="F2550" s="4" t="n">
        <v>214.79</v>
      </c>
      <c r="G2550" s="3" t="s">
        <v>38</v>
      </c>
      <c r="H2550" s="4" t="n">
        <f aca="false">ROUND(E2550*F2550,2)</f>
        <v>1028844.1</v>
      </c>
    </row>
    <row r="2551" customFormat="false" ht="15" hidden="false" customHeight="false" outlineLevel="0" collapsed="false">
      <c r="A2551" s="3" t="n">
        <v>2550</v>
      </c>
      <c r="B2551" s="3" t="n">
        <v>13</v>
      </c>
      <c r="C2551" s="3" t="s">
        <v>140</v>
      </c>
      <c r="D2551" s="3" t="s">
        <v>563</v>
      </c>
      <c r="E2551" s="3" t="n">
        <v>1693</v>
      </c>
      <c r="F2551" s="4" t="n">
        <v>42.77</v>
      </c>
      <c r="G2551" s="3" t="s">
        <v>41</v>
      </c>
      <c r="H2551" s="4" t="n">
        <f aca="false">ROUND(E2551*F2551,2)</f>
        <v>72409.61</v>
      </c>
    </row>
    <row r="2552" customFormat="false" ht="15" hidden="false" customHeight="false" outlineLevel="0" collapsed="false">
      <c r="A2552" s="3" t="n">
        <v>2551</v>
      </c>
      <c r="B2552" s="3" t="n">
        <v>10</v>
      </c>
      <c r="C2552" s="3" t="s">
        <v>140</v>
      </c>
      <c r="D2552" s="3" t="s">
        <v>563</v>
      </c>
      <c r="E2552" s="3" t="n">
        <v>1604</v>
      </c>
      <c r="F2552" s="4" t="n">
        <v>51.87</v>
      </c>
      <c r="G2552" s="3" t="s">
        <v>8</v>
      </c>
      <c r="H2552" s="4" t="n">
        <f aca="false">ROUND(E2552*F2552,2)</f>
        <v>83199.48</v>
      </c>
    </row>
    <row r="2553" customFormat="false" ht="15" hidden="false" customHeight="false" outlineLevel="0" collapsed="false">
      <c r="A2553" s="3" t="n">
        <v>2552</v>
      </c>
      <c r="B2553" s="3" t="n">
        <v>15</v>
      </c>
      <c r="C2553" s="3" t="s">
        <v>140</v>
      </c>
      <c r="D2553" s="3" t="s">
        <v>563</v>
      </c>
      <c r="E2553" s="3" t="n">
        <v>1651</v>
      </c>
      <c r="F2553" s="4" t="n">
        <v>277.29</v>
      </c>
      <c r="G2553" s="3" t="s">
        <v>46</v>
      </c>
      <c r="H2553" s="4" t="n">
        <f aca="false">ROUND(E2553*F2553,2)</f>
        <v>457805.79</v>
      </c>
    </row>
    <row r="2554" customFormat="false" ht="15" hidden="false" customHeight="false" outlineLevel="0" collapsed="false">
      <c r="A2554" s="3" t="n">
        <v>2553</v>
      </c>
      <c r="B2554" s="3" t="n">
        <v>6</v>
      </c>
      <c r="C2554" s="3" t="s">
        <v>140</v>
      </c>
      <c r="D2554" s="3" t="s">
        <v>563</v>
      </c>
      <c r="E2554" s="3" t="n">
        <v>4861</v>
      </c>
      <c r="F2554" s="4" t="n">
        <v>235.24</v>
      </c>
      <c r="G2554" s="3" t="s">
        <v>8</v>
      </c>
      <c r="H2554" s="4" t="n">
        <f aca="false">ROUND(E2554*F2554,2)</f>
        <v>1143501.64</v>
      </c>
    </row>
    <row r="2555" customFormat="false" ht="15" hidden="false" customHeight="false" outlineLevel="0" collapsed="false">
      <c r="A2555" s="3" t="n">
        <v>2554</v>
      </c>
      <c r="B2555" s="3" t="n">
        <v>4</v>
      </c>
      <c r="C2555" s="3" t="s">
        <v>140</v>
      </c>
      <c r="D2555" s="3" t="s">
        <v>563</v>
      </c>
      <c r="E2555" s="3" t="n">
        <v>4341</v>
      </c>
      <c r="F2555" s="4" t="n">
        <v>103.81</v>
      </c>
      <c r="G2555" s="3" t="s">
        <v>8</v>
      </c>
      <c r="H2555" s="4" t="n">
        <f aca="false">ROUND(E2555*F2555,2)</f>
        <v>450639.21</v>
      </c>
    </row>
    <row r="2556" customFormat="false" ht="15" hidden="false" customHeight="false" outlineLevel="0" collapsed="false">
      <c r="A2556" s="3" t="n">
        <v>2555</v>
      </c>
      <c r="B2556" s="3" t="n">
        <v>1</v>
      </c>
      <c r="C2556" s="3" t="s">
        <v>140</v>
      </c>
      <c r="D2556" s="3" t="s">
        <v>562</v>
      </c>
      <c r="E2556" s="3" t="n">
        <v>4607</v>
      </c>
      <c r="F2556" s="4" t="n">
        <v>394.41</v>
      </c>
      <c r="G2556" s="3" t="s">
        <v>8</v>
      </c>
      <c r="H2556" s="4" t="n">
        <f aca="false">ROUND(E2556*F2556,2)</f>
        <v>1817046.87</v>
      </c>
    </row>
    <row r="2557" customFormat="false" ht="15" hidden="false" customHeight="false" outlineLevel="0" collapsed="false">
      <c r="A2557" s="3" t="n">
        <v>2556</v>
      </c>
      <c r="B2557" s="3" t="n">
        <v>11</v>
      </c>
      <c r="C2557" s="3" t="s">
        <v>140</v>
      </c>
      <c r="D2557" s="3" t="s">
        <v>562</v>
      </c>
      <c r="E2557" s="3" t="n">
        <v>992</v>
      </c>
      <c r="F2557" s="4" t="n">
        <v>112.09</v>
      </c>
      <c r="G2557" s="3" t="s">
        <v>34</v>
      </c>
      <c r="H2557" s="4" t="n">
        <f aca="false">ROUND(E2557*F2557,2)</f>
        <v>111193.28</v>
      </c>
    </row>
    <row r="2558" customFormat="false" ht="15" hidden="false" customHeight="false" outlineLevel="0" collapsed="false">
      <c r="A2558" s="3" t="n">
        <v>2557</v>
      </c>
      <c r="B2558" s="3" t="n">
        <v>4</v>
      </c>
      <c r="C2558" s="3" t="s">
        <v>140</v>
      </c>
      <c r="D2558" s="3" t="s">
        <v>563</v>
      </c>
      <c r="E2558" s="3" t="n">
        <v>2678</v>
      </c>
      <c r="F2558" s="4" t="n">
        <v>104.05</v>
      </c>
      <c r="G2558" s="3" t="s">
        <v>8</v>
      </c>
      <c r="H2558" s="4" t="n">
        <f aca="false">ROUND(E2558*F2558,2)</f>
        <v>278645.9</v>
      </c>
    </row>
    <row r="2559" customFormat="false" ht="15" hidden="false" customHeight="false" outlineLevel="0" collapsed="false">
      <c r="A2559" s="3" t="n">
        <v>2558</v>
      </c>
      <c r="B2559" s="3" t="n">
        <v>15</v>
      </c>
      <c r="C2559" s="3" t="s">
        <v>140</v>
      </c>
      <c r="D2559" s="3" t="s">
        <v>562</v>
      </c>
      <c r="E2559" s="3" t="n">
        <v>1717</v>
      </c>
      <c r="F2559" s="4" t="n">
        <v>277.28</v>
      </c>
      <c r="G2559" s="3" t="s">
        <v>46</v>
      </c>
      <c r="H2559" s="4" t="n">
        <f aca="false">ROUND(E2559*F2559,2)</f>
        <v>476089.76</v>
      </c>
    </row>
    <row r="2560" customFormat="false" ht="15" hidden="false" customHeight="false" outlineLevel="0" collapsed="false">
      <c r="A2560" s="3" t="n">
        <v>2559</v>
      </c>
      <c r="B2560" s="3" t="n">
        <v>5</v>
      </c>
      <c r="C2560" s="3" t="s">
        <v>140</v>
      </c>
      <c r="D2560" s="3" t="s">
        <v>562</v>
      </c>
      <c r="E2560" s="3" t="n">
        <v>1373</v>
      </c>
      <c r="F2560" s="4" t="n">
        <v>419.5</v>
      </c>
      <c r="G2560" s="3" t="s">
        <v>8</v>
      </c>
      <c r="H2560" s="4" t="n">
        <f aca="false">ROUND(E2560*F2560,2)</f>
        <v>575973.5</v>
      </c>
    </row>
    <row r="2561" customFormat="false" ht="15" hidden="false" customHeight="false" outlineLevel="0" collapsed="false">
      <c r="A2561" s="3" t="n">
        <v>2560</v>
      </c>
      <c r="B2561" s="3" t="n">
        <v>11</v>
      </c>
      <c r="C2561" s="3" t="s">
        <v>140</v>
      </c>
      <c r="D2561" s="3" t="s">
        <v>563</v>
      </c>
      <c r="E2561" s="3" t="n">
        <v>112</v>
      </c>
      <c r="F2561" s="4" t="n">
        <v>112.05</v>
      </c>
      <c r="G2561" s="3" t="s">
        <v>34</v>
      </c>
      <c r="H2561" s="4" t="n">
        <f aca="false">ROUND(E2561*F2561,2)</f>
        <v>12549.6</v>
      </c>
    </row>
    <row r="2562" customFormat="false" ht="15" hidden="false" customHeight="false" outlineLevel="0" collapsed="false">
      <c r="A2562" s="3" t="n">
        <v>2561</v>
      </c>
      <c r="B2562" s="3" t="n">
        <v>15</v>
      </c>
      <c r="C2562" s="3" t="s">
        <v>140</v>
      </c>
      <c r="D2562" s="3" t="s">
        <v>562</v>
      </c>
      <c r="E2562" s="3" t="n">
        <v>1194</v>
      </c>
      <c r="F2562" s="4" t="n">
        <v>277.76</v>
      </c>
      <c r="G2562" s="3" t="s">
        <v>46</v>
      </c>
      <c r="H2562" s="4" t="n">
        <f aca="false">ROUND(E2562*F2562,2)</f>
        <v>331645.44</v>
      </c>
    </row>
    <row r="2563" customFormat="false" ht="15" hidden="false" customHeight="false" outlineLevel="0" collapsed="false">
      <c r="A2563" s="3" t="n">
        <v>2562</v>
      </c>
      <c r="B2563" s="3" t="n">
        <v>8</v>
      </c>
      <c r="C2563" s="3" t="s">
        <v>140</v>
      </c>
      <c r="D2563" s="3" t="s">
        <v>563</v>
      </c>
      <c r="E2563" s="3" t="n">
        <v>1975</v>
      </c>
      <c r="F2563" s="4" t="n">
        <v>68.04</v>
      </c>
      <c r="G2563" s="3" t="s">
        <v>8</v>
      </c>
      <c r="H2563" s="4" t="n">
        <f aca="false">ROUND(E2563*F2563,2)</f>
        <v>134379</v>
      </c>
    </row>
    <row r="2564" customFormat="false" ht="15" hidden="false" customHeight="false" outlineLevel="0" collapsed="false">
      <c r="A2564" s="3" t="n">
        <v>2563</v>
      </c>
      <c r="B2564" s="3" t="n">
        <v>9</v>
      </c>
      <c r="C2564" s="3" t="s">
        <v>140</v>
      </c>
      <c r="D2564" s="3" t="s">
        <v>563</v>
      </c>
      <c r="E2564" s="3" t="n">
        <v>345</v>
      </c>
      <c r="F2564" s="4" t="n">
        <v>208.44</v>
      </c>
      <c r="G2564" s="3" t="s">
        <v>8</v>
      </c>
      <c r="H2564" s="4" t="n">
        <f aca="false">ROUND(E2564*F2564,2)</f>
        <v>71911.8</v>
      </c>
    </row>
    <row r="2565" customFormat="false" ht="15" hidden="false" customHeight="false" outlineLevel="0" collapsed="false">
      <c r="A2565" s="3" t="n">
        <v>2564</v>
      </c>
      <c r="B2565" s="3" t="n">
        <v>12</v>
      </c>
      <c r="C2565" s="3" t="s">
        <v>140</v>
      </c>
      <c r="D2565" s="3" t="s">
        <v>562</v>
      </c>
      <c r="E2565" s="3" t="n">
        <v>1582</v>
      </c>
      <c r="F2565" s="4" t="n">
        <v>215.52</v>
      </c>
      <c r="G2565" s="3" t="s">
        <v>38</v>
      </c>
      <c r="H2565" s="4" t="n">
        <f aca="false">ROUND(E2565*F2565,2)</f>
        <v>340952.64</v>
      </c>
    </row>
    <row r="2566" customFormat="false" ht="15" hidden="false" customHeight="false" outlineLevel="0" collapsed="false">
      <c r="A2566" s="3" t="n">
        <v>2565</v>
      </c>
      <c r="B2566" s="3" t="n">
        <v>3</v>
      </c>
      <c r="C2566" s="3" t="s">
        <v>140</v>
      </c>
      <c r="D2566" s="3" t="s">
        <v>562</v>
      </c>
      <c r="E2566" s="3" t="n">
        <v>423</v>
      </c>
      <c r="F2566" s="4" t="n">
        <v>106.26</v>
      </c>
      <c r="G2566" s="3" t="s">
        <v>8</v>
      </c>
      <c r="H2566" s="4" t="n">
        <f aca="false">ROUND(E2566*F2566,2)</f>
        <v>44947.98</v>
      </c>
    </row>
    <row r="2567" customFormat="false" ht="15" hidden="false" customHeight="false" outlineLevel="0" collapsed="false">
      <c r="A2567" s="3" t="n">
        <v>2566</v>
      </c>
      <c r="B2567" s="3" t="n">
        <v>3</v>
      </c>
      <c r="C2567" s="3" t="s">
        <v>140</v>
      </c>
      <c r="D2567" s="3" t="s">
        <v>562</v>
      </c>
      <c r="E2567" s="3" t="n">
        <v>453</v>
      </c>
      <c r="F2567" s="4" t="n">
        <v>105.93</v>
      </c>
      <c r="G2567" s="3" t="s">
        <v>8</v>
      </c>
      <c r="H2567" s="4" t="n">
        <f aca="false">ROUND(E2567*F2567,2)</f>
        <v>47986.29</v>
      </c>
    </row>
    <row r="2568" customFormat="false" ht="15" hidden="false" customHeight="false" outlineLevel="0" collapsed="false">
      <c r="A2568" s="3" t="n">
        <v>2567</v>
      </c>
      <c r="B2568" s="3" t="n">
        <v>9</v>
      </c>
      <c r="C2568" s="3" t="s">
        <v>140</v>
      </c>
      <c r="D2568" s="3" t="s">
        <v>563</v>
      </c>
      <c r="E2568" s="3" t="n">
        <v>1969</v>
      </c>
      <c r="F2568" s="4" t="n">
        <v>208.46</v>
      </c>
      <c r="G2568" s="3" t="s">
        <v>8</v>
      </c>
      <c r="H2568" s="4" t="n">
        <f aca="false">ROUND(E2568*F2568,2)</f>
        <v>410457.74</v>
      </c>
    </row>
    <row r="2569" customFormat="false" ht="15" hidden="false" customHeight="false" outlineLevel="0" collapsed="false">
      <c r="A2569" s="3" t="n">
        <v>2568</v>
      </c>
      <c r="B2569" s="3" t="n">
        <v>2</v>
      </c>
      <c r="C2569" s="3" t="s">
        <v>140</v>
      </c>
      <c r="D2569" s="3" t="s">
        <v>563</v>
      </c>
      <c r="E2569" s="3" t="n">
        <v>4228</v>
      </c>
      <c r="F2569" s="4" t="n">
        <v>63.73</v>
      </c>
      <c r="G2569" s="3" t="s">
        <v>8</v>
      </c>
      <c r="H2569" s="4" t="n">
        <f aca="false">ROUND(E2569*F2569,2)</f>
        <v>269450.44</v>
      </c>
    </row>
    <row r="2570" customFormat="false" ht="15" hidden="false" customHeight="false" outlineLevel="0" collapsed="false">
      <c r="A2570" s="3" t="n">
        <v>2569</v>
      </c>
      <c r="B2570" s="3" t="n">
        <v>13</v>
      </c>
      <c r="C2570" s="3" t="s">
        <v>140</v>
      </c>
      <c r="D2570" s="3" t="s">
        <v>562</v>
      </c>
      <c r="E2570" s="3" t="n">
        <v>3412</v>
      </c>
      <c r="F2570" s="4" t="n">
        <v>42.82</v>
      </c>
      <c r="G2570" s="3" t="s">
        <v>41</v>
      </c>
      <c r="H2570" s="4" t="n">
        <f aca="false">ROUND(E2570*F2570,2)</f>
        <v>146101.84</v>
      </c>
    </row>
    <row r="2571" customFormat="false" ht="15" hidden="false" customHeight="false" outlineLevel="0" collapsed="false">
      <c r="A2571" s="3" t="n">
        <v>2570</v>
      </c>
      <c r="B2571" s="3" t="n">
        <v>10</v>
      </c>
      <c r="C2571" s="3" t="s">
        <v>140</v>
      </c>
      <c r="D2571" s="3" t="s">
        <v>563</v>
      </c>
      <c r="E2571" s="3" t="n">
        <v>3907</v>
      </c>
      <c r="F2571" s="4" t="n">
        <v>51.73</v>
      </c>
      <c r="G2571" s="3" t="s">
        <v>8</v>
      </c>
      <c r="H2571" s="4" t="n">
        <f aca="false">ROUND(E2571*F2571,2)</f>
        <v>202109.11</v>
      </c>
    </row>
    <row r="2572" customFormat="false" ht="15" hidden="false" customHeight="false" outlineLevel="0" collapsed="false">
      <c r="A2572" s="3" t="n">
        <v>2571</v>
      </c>
      <c r="B2572" s="3" t="n">
        <v>13</v>
      </c>
      <c r="C2572" s="3" t="s">
        <v>140</v>
      </c>
      <c r="D2572" s="3" t="s">
        <v>562</v>
      </c>
      <c r="E2572" s="3" t="n">
        <v>2393</v>
      </c>
      <c r="F2572" s="4" t="n">
        <v>42.84</v>
      </c>
      <c r="G2572" s="3" t="s">
        <v>41</v>
      </c>
      <c r="H2572" s="4" t="n">
        <f aca="false">ROUND(E2572*F2572,2)</f>
        <v>102516.12</v>
      </c>
    </row>
    <row r="2573" customFormat="false" ht="15" hidden="false" customHeight="false" outlineLevel="0" collapsed="false">
      <c r="A2573" s="3" t="n">
        <v>2572</v>
      </c>
      <c r="B2573" s="3" t="n">
        <v>11</v>
      </c>
      <c r="C2573" s="3" t="s">
        <v>140</v>
      </c>
      <c r="D2573" s="3" t="s">
        <v>563</v>
      </c>
      <c r="E2573" s="3" t="n">
        <v>4853</v>
      </c>
      <c r="F2573" s="4" t="n">
        <v>111.62</v>
      </c>
      <c r="G2573" s="3" t="s">
        <v>34</v>
      </c>
      <c r="H2573" s="4" t="n">
        <f aca="false">ROUND(E2573*F2573,2)</f>
        <v>541691.86</v>
      </c>
    </row>
    <row r="2574" customFormat="false" ht="15" hidden="false" customHeight="false" outlineLevel="0" collapsed="false">
      <c r="A2574" s="3" t="n">
        <v>2573</v>
      </c>
      <c r="B2574" s="3" t="n">
        <v>12</v>
      </c>
      <c r="C2574" s="3" t="s">
        <v>140</v>
      </c>
      <c r="D2574" s="3" t="s">
        <v>562</v>
      </c>
      <c r="E2574" s="3" t="n">
        <v>4197</v>
      </c>
      <c r="F2574" s="4" t="n">
        <v>215.02</v>
      </c>
      <c r="G2574" s="3" t="s">
        <v>38</v>
      </c>
      <c r="H2574" s="4" t="n">
        <f aca="false">ROUND(E2574*F2574,2)</f>
        <v>902438.94</v>
      </c>
    </row>
    <row r="2575" customFormat="false" ht="15" hidden="false" customHeight="false" outlineLevel="0" collapsed="false">
      <c r="A2575" s="3" t="n">
        <v>2574</v>
      </c>
      <c r="B2575" s="3" t="n">
        <v>3</v>
      </c>
      <c r="C2575" s="3" t="s">
        <v>140</v>
      </c>
      <c r="D2575" s="3" t="s">
        <v>563</v>
      </c>
      <c r="E2575" s="3" t="n">
        <v>808</v>
      </c>
      <c r="F2575" s="4" t="n">
        <v>106.05</v>
      </c>
      <c r="G2575" s="3" t="s">
        <v>8</v>
      </c>
      <c r="H2575" s="4" t="n">
        <f aca="false">ROUND(E2575*F2575,2)</f>
        <v>85688.4</v>
      </c>
    </row>
    <row r="2576" customFormat="false" ht="15" hidden="false" customHeight="false" outlineLevel="0" collapsed="false">
      <c r="A2576" s="3" t="n">
        <v>2575</v>
      </c>
      <c r="B2576" s="3" t="n">
        <v>12</v>
      </c>
      <c r="C2576" s="3" t="s">
        <v>140</v>
      </c>
      <c r="D2576" s="3" t="s">
        <v>562</v>
      </c>
      <c r="E2576" s="3" t="n">
        <v>4426</v>
      </c>
      <c r="F2576" s="4" t="n">
        <v>215.68</v>
      </c>
      <c r="G2576" s="3" t="s">
        <v>38</v>
      </c>
      <c r="H2576" s="4" t="n">
        <f aca="false">ROUND(E2576*F2576,2)</f>
        <v>954599.68</v>
      </c>
    </row>
    <row r="2577" customFormat="false" ht="15" hidden="false" customHeight="false" outlineLevel="0" collapsed="false">
      <c r="A2577" s="3" t="n">
        <v>2576</v>
      </c>
      <c r="B2577" s="3" t="n">
        <v>11</v>
      </c>
      <c r="C2577" s="3" t="s">
        <v>140</v>
      </c>
      <c r="D2577" s="3" t="s">
        <v>562</v>
      </c>
      <c r="E2577" s="3" t="n">
        <v>793</v>
      </c>
      <c r="F2577" s="4" t="n">
        <v>111.76</v>
      </c>
      <c r="G2577" s="3" t="s">
        <v>34</v>
      </c>
      <c r="H2577" s="4" t="n">
        <f aca="false">ROUND(E2577*F2577,2)</f>
        <v>88625.68</v>
      </c>
    </row>
    <row r="2578" customFormat="false" ht="15" hidden="false" customHeight="false" outlineLevel="0" collapsed="false">
      <c r="A2578" s="3" t="n">
        <v>2577</v>
      </c>
      <c r="B2578" s="3" t="n">
        <v>11</v>
      </c>
      <c r="C2578" s="3" t="s">
        <v>141</v>
      </c>
      <c r="D2578" s="3" t="s">
        <v>563</v>
      </c>
      <c r="E2578" s="3" t="n">
        <v>1727</v>
      </c>
      <c r="F2578" s="4" t="n">
        <v>112.31</v>
      </c>
      <c r="G2578" s="3" t="s">
        <v>34</v>
      </c>
      <c r="H2578" s="4" t="n">
        <f aca="false">ROUND(E2578*F2578,2)</f>
        <v>193959.37</v>
      </c>
    </row>
    <row r="2579" customFormat="false" ht="15" hidden="false" customHeight="false" outlineLevel="0" collapsed="false">
      <c r="A2579" s="3" t="n">
        <v>2578</v>
      </c>
      <c r="B2579" s="3" t="n">
        <v>4</v>
      </c>
      <c r="C2579" s="3" t="s">
        <v>141</v>
      </c>
      <c r="D2579" s="3" t="s">
        <v>562</v>
      </c>
      <c r="E2579" s="3" t="n">
        <v>2806</v>
      </c>
      <c r="F2579" s="4" t="n">
        <v>104.97</v>
      </c>
      <c r="G2579" s="3" t="s">
        <v>8</v>
      </c>
      <c r="H2579" s="4" t="n">
        <f aca="false">ROUND(E2579*F2579,2)</f>
        <v>294545.82</v>
      </c>
    </row>
    <row r="2580" customFormat="false" ht="15" hidden="false" customHeight="false" outlineLevel="0" collapsed="false">
      <c r="A2580" s="3" t="n">
        <v>2579</v>
      </c>
      <c r="B2580" s="3" t="n">
        <v>8</v>
      </c>
      <c r="C2580" s="3" t="s">
        <v>141</v>
      </c>
      <c r="D2580" s="3" t="s">
        <v>562</v>
      </c>
      <c r="E2580" s="3" t="n">
        <v>2730</v>
      </c>
      <c r="F2580" s="4" t="n">
        <v>68.15</v>
      </c>
      <c r="G2580" s="3" t="s">
        <v>8</v>
      </c>
      <c r="H2580" s="4" t="n">
        <f aca="false">ROUND(E2580*F2580,2)</f>
        <v>186049.5</v>
      </c>
    </row>
    <row r="2581" customFormat="false" ht="15" hidden="false" customHeight="false" outlineLevel="0" collapsed="false">
      <c r="A2581" s="3" t="n">
        <v>2580</v>
      </c>
      <c r="B2581" s="3" t="n">
        <v>11</v>
      </c>
      <c r="C2581" s="3" t="s">
        <v>141</v>
      </c>
      <c r="D2581" s="3" t="s">
        <v>562</v>
      </c>
      <c r="E2581" s="3" t="n">
        <v>4089</v>
      </c>
      <c r="F2581" s="4" t="n">
        <v>112.28</v>
      </c>
      <c r="G2581" s="3" t="s">
        <v>34</v>
      </c>
      <c r="H2581" s="4" t="n">
        <f aca="false">ROUND(E2581*F2581,2)</f>
        <v>459112.92</v>
      </c>
    </row>
    <row r="2582" customFormat="false" ht="15" hidden="false" customHeight="false" outlineLevel="0" collapsed="false">
      <c r="A2582" s="3" t="n">
        <v>2581</v>
      </c>
      <c r="B2582" s="3" t="n">
        <v>4</v>
      </c>
      <c r="C2582" s="3" t="s">
        <v>141</v>
      </c>
      <c r="D2582" s="3" t="s">
        <v>563</v>
      </c>
      <c r="E2582" s="3" t="n">
        <v>4274</v>
      </c>
      <c r="F2582" s="4" t="n">
        <v>104.58</v>
      </c>
      <c r="G2582" s="3" t="s">
        <v>8</v>
      </c>
      <c r="H2582" s="4" t="n">
        <f aca="false">ROUND(E2582*F2582,2)</f>
        <v>446974.92</v>
      </c>
    </row>
    <row r="2583" customFormat="false" ht="15" hidden="false" customHeight="false" outlineLevel="0" collapsed="false">
      <c r="A2583" s="3" t="n">
        <v>2582</v>
      </c>
      <c r="B2583" s="3" t="n">
        <v>7</v>
      </c>
      <c r="C2583" s="3" t="s">
        <v>141</v>
      </c>
      <c r="D2583" s="3" t="s">
        <v>562</v>
      </c>
      <c r="E2583" s="3" t="n">
        <v>1339</v>
      </c>
      <c r="F2583" s="4" t="n">
        <v>405.55</v>
      </c>
      <c r="G2583" s="3" t="s">
        <v>8</v>
      </c>
      <c r="H2583" s="4" t="n">
        <f aca="false">ROUND(E2583*F2583,2)</f>
        <v>543031.45</v>
      </c>
    </row>
    <row r="2584" customFormat="false" ht="15" hidden="false" customHeight="false" outlineLevel="0" collapsed="false">
      <c r="A2584" s="3" t="n">
        <v>2583</v>
      </c>
      <c r="B2584" s="3" t="n">
        <v>11</v>
      </c>
      <c r="C2584" s="3" t="s">
        <v>141</v>
      </c>
      <c r="D2584" s="3" t="s">
        <v>563</v>
      </c>
      <c r="E2584" s="3" t="n">
        <v>1287</v>
      </c>
      <c r="F2584" s="4" t="n">
        <v>112.55</v>
      </c>
      <c r="G2584" s="3" t="s">
        <v>34</v>
      </c>
      <c r="H2584" s="4" t="n">
        <f aca="false">ROUND(E2584*F2584,2)</f>
        <v>144851.85</v>
      </c>
    </row>
    <row r="2585" customFormat="false" ht="15" hidden="false" customHeight="false" outlineLevel="0" collapsed="false">
      <c r="A2585" s="3" t="n">
        <v>2584</v>
      </c>
      <c r="B2585" s="3" t="n">
        <v>15</v>
      </c>
      <c r="C2585" s="3" t="s">
        <v>141</v>
      </c>
      <c r="D2585" s="3" t="s">
        <v>563</v>
      </c>
      <c r="E2585" s="3" t="n">
        <v>3437</v>
      </c>
      <c r="F2585" s="4" t="n">
        <v>278.26</v>
      </c>
      <c r="G2585" s="3" t="s">
        <v>46</v>
      </c>
      <c r="H2585" s="4" t="n">
        <f aca="false">ROUND(E2585*F2585,2)</f>
        <v>956379.62</v>
      </c>
    </row>
    <row r="2586" customFormat="false" ht="15" hidden="false" customHeight="false" outlineLevel="0" collapsed="false">
      <c r="A2586" s="3" t="n">
        <v>2585</v>
      </c>
      <c r="B2586" s="3" t="n">
        <v>5</v>
      </c>
      <c r="C2586" s="3" t="s">
        <v>141</v>
      </c>
      <c r="D2586" s="3" t="s">
        <v>563</v>
      </c>
      <c r="E2586" s="3" t="n">
        <v>1449</v>
      </c>
      <c r="F2586" s="4" t="n">
        <v>418.2</v>
      </c>
      <c r="G2586" s="3" t="s">
        <v>8</v>
      </c>
      <c r="H2586" s="4" t="n">
        <f aca="false">ROUND(E2586*F2586,2)</f>
        <v>605971.8</v>
      </c>
    </row>
    <row r="2587" customFormat="false" ht="15" hidden="false" customHeight="false" outlineLevel="0" collapsed="false">
      <c r="A2587" s="3" t="n">
        <v>2586</v>
      </c>
      <c r="B2587" s="3" t="n">
        <v>7</v>
      </c>
      <c r="C2587" s="3" t="s">
        <v>141</v>
      </c>
      <c r="D2587" s="3" t="s">
        <v>563</v>
      </c>
      <c r="E2587" s="3" t="n">
        <v>81</v>
      </c>
      <c r="F2587" s="4" t="n">
        <v>406.99</v>
      </c>
      <c r="G2587" s="3" t="s">
        <v>8</v>
      </c>
      <c r="H2587" s="4" t="n">
        <f aca="false">ROUND(E2587*F2587,2)</f>
        <v>32966.19</v>
      </c>
    </row>
    <row r="2588" customFormat="false" ht="15" hidden="false" customHeight="false" outlineLevel="0" collapsed="false">
      <c r="A2588" s="3" t="n">
        <v>2587</v>
      </c>
      <c r="B2588" s="3" t="n">
        <v>7</v>
      </c>
      <c r="C2588" s="3" t="s">
        <v>141</v>
      </c>
      <c r="D2588" s="3" t="s">
        <v>562</v>
      </c>
      <c r="E2588" s="3" t="n">
        <v>366</v>
      </c>
      <c r="F2588" s="4" t="n">
        <v>406.69</v>
      </c>
      <c r="G2588" s="3" t="s">
        <v>8</v>
      </c>
      <c r="H2588" s="4" t="n">
        <f aca="false">ROUND(E2588*F2588,2)</f>
        <v>148848.54</v>
      </c>
    </row>
    <row r="2589" customFormat="false" ht="15" hidden="false" customHeight="false" outlineLevel="0" collapsed="false">
      <c r="A2589" s="3" t="n">
        <v>2588</v>
      </c>
      <c r="B2589" s="3" t="n">
        <v>2</v>
      </c>
      <c r="C2589" s="3" t="s">
        <v>141</v>
      </c>
      <c r="D2589" s="3" t="s">
        <v>562</v>
      </c>
      <c r="E2589" s="3" t="n">
        <v>2204</v>
      </c>
      <c r="F2589" s="4" t="n">
        <v>65.29</v>
      </c>
      <c r="G2589" s="3" t="s">
        <v>8</v>
      </c>
      <c r="H2589" s="4" t="n">
        <f aca="false">ROUND(E2589*F2589,2)</f>
        <v>143899.16</v>
      </c>
    </row>
    <row r="2590" customFormat="false" ht="15" hidden="false" customHeight="false" outlineLevel="0" collapsed="false">
      <c r="A2590" s="3" t="n">
        <v>2589</v>
      </c>
      <c r="B2590" s="3" t="n">
        <v>14</v>
      </c>
      <c r="C2590" s="3" t="s">
        <v>141</v>
      </c>
      <c r="D2590" s="3" t="s">
        <v>563</v>
      </c>
      <c r="E2590" s="3" t="n">
        <v>3554</v>
      </c>
      <c r="F2590" s="4" t="n">
        <v>80.69</v>
      </c>
      <c r="G2590" s="3" t="s">
        <v>41</v>
      </c>
      <c r="H2590" s="4" t="n">
        <f aca="false">ROUND(E2590*F2590,2)</f>
        <v>286772.26</v>
      </c>
    </row>
    <row r="2591" customFormat="false" ht="15" hidden="false" customHeight="false" outlineLevel="0" collapsed="false">
      <c r="A2591" s="3" t="n">
        <v>2590</v>
      </c>
      <c r="B2591" s="3" t="n">
        <v>11</v>
      </c>
      <c r="C2591" s="3" t="s">
        <v>141</v>
      </c>
      <c r="D2591" s="3" t="s">
        <v>563</v>
      </c>
      <c r="E2591" s="3" t="n">
        <v>1755</v>
      </c>
      <c r="F2591" s="4" t="n">
        <v>112.4</v>
      </c>
      <c r="G2591" s="3" t="s">
        <v>34</v>
      </c>
      <c r="H2591" s="4" t="n">
        <f aca="false">ROUND(E2591*F2591,2)</f>
        <v>197262</v>
      </c>
    </row>
    <row r="2592" customFormat="false" ht="15" hidden="false" customHeight="false" outlineLevel="0" collapsed="false">
      <c r="A2592" s="3" t="n">
        <v>2591</v>
      </c>
      <c r="B2592" s="3" t="n">
        <v>14</v>
      </c>
      <c r="C2592" s="3" t="s">
        <v>141</v>
      </c>
      <c r="D2592" s="3" t="s">
        <v>562</v>
      </c>
      <c r="E2592" s="3" t="n">
        <v>962</v>
      </c>
      <c r="F2592" s="4" t="n">
        <v>80.91</v>
      </c>
      <c r="G2592" s="3" t="s">
        <v>41</v>
      </c>
      <c r="H2592" s="4" t="n">
        <f aca="false">ROUND(E2592*F2592,2)</f>
        <v>77835.42</v>
      </c>
    </row>
    <row r="2593" customFormat="false" ht="15" hidden="false" customHeight="false" outlineLevel="0" collapsed="false">
      <c r="A2593" s="3" t="n">
        <v>2592</v>
      </c>
      <c r="B2593" s="3" t="n">
        <v>4</v>
      </c>
      <c r="C2593" s="3" t="s">
        <v>141</v>
      </c>
      <c r="D2593" s="3" t="s">
        <v>563</v>
      </c>
      <c r="E2593" s="3" t="n">
        <v>369</v>
      </c>
      <c r="F2593" s="4" t="n">
        <v>104.9</v>
      </c>
      <c r="G2593" s="3" t="s">
        <v>8</v>
      </c>
      <c r="H2593" s="4" t="n">
        <f aca="false">ROUND(E2593*F2593,2)</f>
        <v>38708.1</v>
      </c>
    </row>
    <row r="2594" customFormat="false" ht="15" hidden="false" customHeight="false" outlineLevel="0" collapsed="false">
      <c r="A2594" s="3" t="n">
        <v>2593</v>
      </c>
      <c r="B2594" s="3" t="n">
        <v>2</v>
      </c>
      <c r="C2594" s="3" t="s">
        <v>141</v>
      </c>
      <c r="D2594" s="3" t="s">
        <v>562</v>
      </c>
      <c r="E2594" s="3" t="n">
        <v>1974</v>
      </c>
      <c r="F2594" s="4" t="n">
        <v>65.39</v>
      </c>
      <c r="G2594" s="3" t="s">
        <v>8</v>
      </c>
      <c r="H2594" s="4" t="n">
        <f aca="false">ROUND(E2594*F2594,2)</f>
        <v>129079.86</v>
      </c>
    </row>
    <row r="2595" customFormat="false" ht="15" hidden="false" customHeight="false" outlineLevel="0" collapsed="false">
      <c r="A2595" s="3" t="n">
        <v>2594</v>
      </c>
      <c r="B2595" s="3" t="n">
        <v>15</v>
      </c>
      <c r="C2595" s="3" t="s">
        <v>141</v>
      </c>
      <c r="D2595" s="3" t="s">
        <v>563</v>
      </c>
      <c r="E2595" s="3" t="n">
        <v>4448</v>
      </c>
      <c r="F2595" s="4" t="n">
        <v>278.87</v>
      </c>
      <c r="G2595" s="3" t="s">
        <v>46</v>
      </c>
      <c r="H2595" s="4" t="n">
        <f aca="false">ROUND(E2595*F2595,2)</f>
        <v>1240413.76</v>
      </c>
    </row>
    <row r="2596" customFormat="false" ht="15" hidden="false" customHeight="false" outlineLevel="0" collapsed="false">
      <c r="A2596" s="3" t="n">
        <v>2595</v>
      </c>
      <c r="B2596" s="3" t="n">
        <v>15</v>
      </c>
      <c r="C2596" s="3" t="s">
        <v>141</v>
      </c>
      <c r="D2596" s="3" t="s">
        <v>563</v>
      </c>
      <c r="E2596" s="3" t="n">
        <v>231</v>
      </c>
      <c r="F2596" s="4" t="n">
        <v>278.32</v>
      </c>
      <c r="G2596" s="3" t="s">
        <v>46</v>
      </c>
      <c r="H2596" s="4" t="n">
        <f aca="false">ROUND(E2596*F2596,2)</f>
        <v>64291.92</v>
      </c>
    </row>
    <row r="2597" customFormat="false" ht="15" hidden="false" customHeight="false" outlineLevel="0" collapsed="false">
      <c r="A2597" s="3" t="n">
        <v>2596</v>
      </c>
      <c r="B2597" s="3" t="n">
        <v>14</v>
      </c>
      <c r="C2597" s="3" t="s">
        <v>141</v>
      </c>
      <c r="D2597" s="3" t="s">
        <v>562</v>
      </c>
      <c r="E2597" s="3" t="n">
        <v>4324</v>
      </c>
      <c r="F2597" s="4" t="n">
        <v>80.69</v>
      </c>
      <c r="G2597" s="3" t="s">
        <v>41</v>
      </c>
      <c r="H2597" s="4" t="n">
        <f aca="false">ROUND(E2597*F2597,2)</f>
        <v>348903.56</v>
      </c>
    </row>
    <row r="2598" customFormat="false" ht="15" hidden="false" customHeight="false" outlineLevel="0" collapsed="false">
      <c r="A2598" s="3" t="n">
        <v>2597</v>
      </c>
      <c r="B2598" s="3" t="n">
        <v>10</v>
      </c>
      <c r="C2598" s="3" t="s">
        <v>141</v>
      </c>
      <c r="D2598" s="3" t="s">
        <v>563</v>
      </c>
      <c r="E2598" s="3" t="n">
        <v>2926</v>
      </c>
      <c r="F2598" s="4" t="n">
        <v>50.85</v>
      </c>
      <c r="G2598" s="3" t="s">
        <v>8</v>
      </c>
      <c r="H2598" s="4" t="n">
        <f aca="false">ROUND(E2598*F2598,2)</f>
        <v>148787.1</v>
      </c>
    </row>
    <row r="2599" customFormat="false" ht="15" hidden="false" customHeight="false" outlineLevel="0" collapsed="false">
      <c r="A2599" s="3" t="n">
        <v>2598</v>
      </c>
      <c r="B2599" s="3" t="n">
        <v>15</v>
      </c>
      <c r="C2599" s="3" t="s">
        <v>141</v>
      </c>
      <c r="D2599" s="3" t="s">
        <v>563</v>
      </c>
      <c r="E2599" s="3" t="n">
        <v>4874</v>
      </c>
      <c r="F2599" s="4" t="n">
        <v>278.07</v>
      </c>
      <c r="G2599" s="3" t="s">
        <v>46</v>
      </c>
      <c r="H2599" s="4" t="n">
        <f aca="false">ROUND(E2599*F2599,2)</f>
        <v>1355313.18</v>
      </c>
    </row>
    <row r="2600" customFormat="false" ht="15" hidden="false" customHeight="false" outlineLevel="0" collapsed="false">
      <c r="A2600" s="3" t="n">
        <v>2599</v>
      </c>
      <c r="B2600" s="3" t="n">
        <v>6</v>
      </c>
      <c r="C2600" s="3" t="s">
        <v>141</v>
      </c>
      <c r="D2600" s="3" t="s">
        <v>563</v>
      </c>
      <c r="E2600" s="3" t="n">
        <v>3829</v>
      </c>
      <c r="F2600" s="4" t="n">
        <v>233.03</v>
      </c>
      <c r="G2600" s="3" t="s">
        <v>8</v>
      </c>
      <c r="H2600" s="4" t="n">
        <f aca="false">ROUND(E2600*F2600,2)</f>
        <v>892271.87</v>
      </c>
    </row>
    <row r="2601" customFormat="false" ht="15" hidden="false" customHeight="false" outlineLevel="0" collapsed="false">
      <c r="A2601" s="3" t="n">
        <v>2600</v>
      </c>
      <c r="B2601" s="3" t="n">
        <v>11</v>
      </c>
      <c r="C2601" s="3" t="s">
        <v>141</v>
      </c>
      <c r="D2601" s="3" t="s">
        <v>562</v>
      </c>
      <c r="E2601" s="3" t="n">
        <v>2376</v>
      </c>
      <c r="F2601" s="4" t="n">
        <v>112.46</v>
      </c>
      <c r="G2601" s="3" t="s">
        <v>34</v>
      </c>
      <c r="H2601" s="4" t="n">
        <f aca="false">ROUND(E2601*F2601,2)</f>
        <v>267204.96</v>
      </c>
    </row>
    <row r="2602" customFormat="false" ht="15" hidden="false" customHeight="false" outlineLevel="0" collapsed="false">
      <c r="A2602" s="3" t="n">
        <v>2601</v>
      </c>
      <c r="B2602" s="3" t="n">
        <v>13</v>
      </c>
      <c r="C2602" s="3" t="s">
        <v>141</v>
      </c>
      <c r="D2602" s="3" t="s">
        <v>563</v>
      </c>
      <c r="E2602" s="3" t="n">
        <v>1038</v>
      </c>
      <c r="F2602" s="4" t="n">
        <v>41.9</v>
      </c>
      <c r="G2602" s="3" t="s">
        <v>41</v>
      </c>
      <c r="H2602" s="4" t="n">
        <f aca="false">ROUND(E2602*F2602,2)</f>
        <v>43492.2</v>
      </c>
    </row>
    <row r="2603" customFormat="false" ht="15" hidden="false" customHeight="false" outlineLevel="0" collapsed="false">
      <c r="A2603" s="3" t="n">
        <v>2602</v>
      </c>
      <c r="B2603" s="3" t="n">
        <v>8</v>
      </c>
      <c r="C2603" s="3" t="s">
        <v>141</v>
      </c>
      <c r="D2603" s="3" t="s">
        <v>563</v>
      </c>
      <c r="E2603" s="3" t="n">
        <v>3384</v>
      </c>
      <c r="F2603" s="4" t="n">
        <v>67.96</v>
      </c>
      <c r="G2603" s="3" t="s">
        <v>8</v>
      </c>
      <c r="H2603" s="4" t="n">
        <f aca="false">ROUND(E2603*F2603,2)</f>
        <v>229976.64</v>
      </c>
    </row>
    <row r="2604" customFormat="false" ht="15" hidden="false" customHeight="false" outlineLevel="0" collapsed="false">
      <c r="A2604" s="3" t="n">
        <v>2603</v>
      </c>
      <c r="B2604" s="3" t="n">
        <v>5</v>
      </c>
      <c r="C2604" s="3" t="s">
        <v>141</v>
      </c>
      <c r="D2604" s="3" t="s">
        <v>562</v>
      </c>
      <c r="E2604" s="3" t="n">
        <v>2163</v>
      </c>
      <c r="F2604" s="4" t="n">
        <v>420.04</v>
      </c>
      <c r="G2604" s="3" t="s">
        <v>8</v>
      </c>
      <c r="H2604" s="4" t="n">
        <f aca="false">ROUND(E2604*F2604,2)</f>
        <v>908546.52</v>
      </c>
    </row>
    <row r="2605" customFormat="false" ht="15" hidden="false" customHeight="false" outlineLevel="0" collapsed="false">
      <c r="A2605" s="3" t="n">
        <v>2604</v>
      </c>
      <c r="B2605" s="3" t="n">
        <v>6</v>
      </c>
      <c r="C2605" s="3" t="s">
        <v>141</v>
      </c>
      <c r="D2605" s="3" t="s">
        <v>562</v>
      </c>
      <c r="E2605" s="3" t="n">
        <v>2332</v>
      </c>
      <c r="F2605" s="4" t="n">
        <v>232.27</v>
      </c>
      <c r="G2605" s="3" t="s">
        <v>8</v>
      </c>
      <c r="H2605" s="4" t="n">
        <f aca="false">ROUND(E2605*F2605,2)</f>
        <v>541653.64</v>
      </c>
    </row>
    <row r="2606" customFormat="false" ht="15" hidden="false" customHeight="false" outlineLevel="0" collapsed="false">
      <c r="A2606" s="3" t="n">
        <v>2605</v>
      </c>
      <c r="B2606" s="3" t="n">
        <v>5</v>
      </c>
      <c r="C2606" s="3" t="s">
        <v>141</v>
      </c>
      <c r="D2606" s="3" t="s">
        <v>563</v>
      </c>
      <c r="E2606" s="3" t="n">
        <v>2984</v>
      </c>
      <c r="F2606" s="4" t="n">
        <v>419.21</v>
      </c>
      <c r="G2606" s="3" t="s">
        <v>8</v>
      </c>
      <c r="H2606" s="4" t="n">
        <f aca="false">ROUND(E2606*F2606,2)</f>
        <v>1250922.64</v>
      </c>
    </row>
    <row r="2607" customFormat="false" ht="15" hidden="false" customHeight="false" outlineLevel="0" collapsed="false">
      <c r="A2607" s="3" t="n">
        <v>2606</v>
      </c>
      <c r="B2607" s="3" t="n">
        <v>9</v>
      </c>
      <c r="C2607" s="3" t="s">
        <v>141</v>
      </c>
      <c r="D2607" s="3" t="s">
        <v>562</v>
      </c>
      <c r="E2607" s="3" t="n">
        <v>2405</v>
      </c>
      <c r="F2607" s="4" t="n">
        <v>208.07</v>
      </c>
      <c r="G2607" s="3" t="s">
        <v>8</v>
      </c>
      <c r="H2607" s="4" t="n">
        <f aca="false">ROUND(E2607*F2607,2)</f>
        <v>500408.35</v>
      </c>
    </row>
    <row r="2608" customFormat="false" ht="15" hidden="false" customHeight="false" outlineLevel="0" collapsed="false">
      <c r="A2608" s="3" t="n">
        <v>2607</v>
      </c>
      <c r="B2608" s="3" t="n">
        <v>3</v>
      </c>
      <c r="C2608" s="3" t="s">
        <v>141</v>
      </c>
      <c r="D2608" s="3" t="s">
        <v>563</v>
      </c>
      <c r="E2608" s="3" t="n">
        <v>1112</v>
      </c>
      <c r="F2608" s="4" t="n">
        <v>105.93</v>
      </c>
      <c r="G2608" s="3" t="s">
        <v>8</v>
      </c>
      <c r="H2608" s="4" t="n">
        <f aca="false">ROUND(E2608*F2608,2)</f>
        <v>117794.16</v>
      </c>
    </row>
    <row r="2609" customFormat="false" ht="15" hidden="false" customHeight="false" outlineLevel="0" collapsed="false">
      <c r="A2609" s="3" t="n">
        <v>2608</v>
      </c>
      <c r="B2609" s="3" t="n">
        <v>9</v>
      </c>
      <c r="C2609" s="3" t="s">
        <v>141</v>
      </c>
      <c r="D2609" s="3" t="s">
        <v>563</v>
      </c>
      <c r="E2609" s="3" t="n">
        <v>2451</v>
      </c>
      <c r="F2609" s="4" t="n">
        <v>207.62</v>
      </c>
      <c r="G2609" s="3" t="s">
        <v>8</v>
      </c>
      <c r="H2609" s="4" t="n">
        <f aca="false">ROUND(E2609*F2609,2)</f>
        <v>508876.62</v>
      </c>
    </row>
    <row r="2610" customFormat="false" ht="15" hidden="false" customHeight="false" outlineLevel="0" collapsed="false">
      <c r="A2610" s="3" t="n">
        <v>2609</v>
      </c>
      <c r="B2610" s="3" t="n">
        <v>14</v>
      </c>
      <c r="C2610" s="3" t="s">
        <v>141</v>
      </c>
      <c r="D2610" s="3" t="s">
        <v>562</v>
      </c>
      <c r="E2610" s="3" t="n">
        <v>4599</v>
      </c>
      <c r="F2610" s="4" t="n">
        <v>80.84</v>
      </c>
      <c r="G2610" s="3" t="s">
        <v>41</v>
      </c>
      <c r="H2610" s="4" t="n">
        <f aca="false">ROUND(E2610*F2610,2)</f>
        <v>371783.16</v>
      </c>
    </row>
    <row r="2611" customFormat="false" ht="15" hidden="false" customHeight="false" outlineLevel="0" collapsed="false">
      <c r="A2611" s="3" t="n">
        <v>2610</v>
      </c>
      <c r="B2611" s="3" t="n">
        <v>15</v>
      </c>
      <c r="C2611" s="3" t="s">
        <v>141</v>
      </c>
      <c r="D2611" s="3" t="s">
        <v>562</v>
      </c>
      <c r="E2611" s="3" t="n">
        <v>2058</v>
      </c>
      <c r="F2611" s="4" t="n">
        <v>277.73</v>
      </c>
      <c r="G2611" s="3" t="s">
        <v>46</v>
      </c>
      <c r="H2611" s="4" t="n">
        <f aca="false">ROUND(E2611*F2611,2)</f>
        <v>571568.34</v>
      </c>
    </row>
    <row r="2612" customFormat="false" ht="15" hidden="false" customHeight="false" outlineLevel="0" collapsed="false">
      <c r="A2612" s="3" t="n">
        <v>2611</v>
      </c>
      <c r="B2612" s="3" t="n">
        <v>2</v>
      </c>
      <c r="C2612" s="3" t="s">
        <v>141</v>
      </c>
      <c r="D2612" s="3" t="s">
        <v>563</v>
      </c>
      <c r="E2612" s="3" t="n">
        <v>4581</v>
      </c>
      <c r="F2612" s="4" t="n">
        <v>65.4</v>
      </c>
      <c r="G2612" s="3" t="s">
        <v>8</v>
      </c>
      <c r="H2612" s="4" t="n">
        <f aca="false">ROUND(E2612*F2612,2)</f>
        <v>299597.4</v>
      </c>
    </row>
    <row r="2613" customFormat="false" ht="15" hidden="false" customHeight="false" outlineLevel="0" collapsed="false">
      <c r="A2613" s="3" t="n">
        <v>2612</v>
      </c>
      <c r="B2613" s="3" t="n">
        <v>4</v>
      </c>
      <c r="C2613" s="3" t="s">
        <v>142</v>
      </c>
      <c r="D2613" s="3" t="s">
        <v>562</v>
      </c>
      <c r="E2613" s="3" t="n">
        <v>1843</v>
      </c>
      <c r="F2613" s="4" t="n">
        <v>102.52</v>
      </c>
      <c r="G2613" s="3" t="s">
        <v>8</v>
      </c>
      <c r="H2613" s="4" t="n">
        <f aca="false">ROUND(E2613*F2613,2)</f>
        <v>188944.36</v>
      </c>
    </row>
    <row r="2614" customFormat="false" ht="15" hidden="false" customHeight="false" outlineLevel="0" collapsed="false">
      <c r="A2614" s="3" t="n">
        <v>2613</v>
      </c>
      <c r="B2614" s="3" t="n">
        <v>12</v>
      </c>
      <c r="C2614" s="3" t="s">
        <v>142</v>
      </c>
      <c r="D2614" s="3" t="s">
        <v>563</v>
      </c>
      <c r="E2614" s="3" t="n">
        <v>2797</v>
      </c>
      <c r="F2614" s="4" t="n">
        <v>214.48</v>
      </c>
      <c r="G2614" s="3" t="s">
        <v>38</v>
      </c>
      <c r="H2614" s="4" t="n">
        <f aca="false">ROUND(E2614*F2614,2)</f>
        <v>599900.56</v>
      </c>
    </row>
    <row r="2615" customFormat="false" ht="15" hidden="false" customHeight="false" outlineLevel="0" collapsed="false">
      <c r="A2615" s="3" t="n">
        <v>2614</v>
      </c>
      <c r="B2615" s="3" t="n">
        <v>4</v>
      </c>
      <c r="C2615" s="3" t="s">
        <v>142</v>
      </c>
      <c r="D2615" s="3" t="s">
        <v>562</v>
      </c>
      <c r="E2615" s="3" t="n">
        <v>4005</v>
      </c>
      <c r="F2615" s="4" t="n">
        <v>102.34</v>
      </c>
      <c r="G2615" s="3" t="s">
        <v>8</v>
      </c>
      <c r="H2615" s="4" t="n">
        <f aca="false">ROUND(E2615*F2615,2)</f>
        <v>409871.7</v>
      </c>
    </row>
    <row r="2616" customFormat="false" ht="15" hidden="false" customHeight="false" outlineLevel="0" collapsed="false">
      <c r="A2616" s="3" t="n">
        <v>2615</v>
      </c>
      <c r="B2616" s="3" t="n">
        <v>15</v>
      </c>
      <c r="C2616" s="3" t="s">
        <v>142</v>
      </c>
      <c r="D2616" s="3" t="s">
        <v>562</v>
      </c>
      <c r="E2616" s="3" t="n">
        <v>3625</v>
      </c>
      <c r="F2616" s="4" t="n">
        <v>276.7</v>
      </c>
      <c r="G2616" s="3" t="s">
        <v>46</v>
      </c>
      <c r="H2616" s="4" t="n">
        <f aca="false">ROUND(E2616*F2616,2)</f>
        <v>1003037.5</v>
      </c>
    </row>
    <row r="2617" customFormat="false" ht="15" hidden="false" customHeight="false" outlineLevel="0" collapsed="false">
      <c r="A2617" s="3" t="n">
        <v>2616</v>
      </c>
      <c r="B2617" s="3" t="n">
        <v>6</v>
      </c>
      <c r="C2617" s="3" t="s">
        <v>142</v>
      </c>
      <c r="D2617" s="3" t="s">
        <v>563</v>
      </c>
      <c r="E2617" s="3" t="n">
        <v>1251</v>
      </c>
      <c r="F2617" s="4" t="n">
        <v>234.82</v>
      </c>
      <c r="G2617" s="3" t="s">
        <v>8</v>
      </c>
      <c r="H2617" s="4" t="n">
        <f aca="false">ROUND(E2617*F2617,2)</f>
        <v>293759.82</v>
      </c>
    </row>
    <row r="2618" customFormat="false" ht="15" hidden="false" customHeight="false" outlineLevel="0" collapsed="false">
      <c r="A2618" s="3" t="n">
        <v>2617</v>
      </c>
      <c r="B2618" s="3" t="n">
        <v>2</v>
      </c>
      <c r="C2618" s="3" t="s">
        <v>142</v>
      </c>
      <c r="D2618" s="3" t="s">
        <v>562</v>
      </c>
      <c r="E2618" s="3" t="n">
        <v>2609</v>
      </c>
      <c r="F2618" s="4" t="n">
        <v>63.34</v>
      </c>
      <c r="G2618" s="3" t="s">
        <v>8</v>
      </c>
      <c r="H2618" s="4" t="n">
        <f aca="false">ROUND(E2618*F2618,2)</f>
        <v>165254.06</v>
      </c>
    </row>
    <row r="2619" customFormat="false" ht="15" hidden="false" customHeight="false" outlineLevel="0" collapsed="false">
      <c r="A2619" s="3" t="n">
        <v>2618</v>
      </c>
      <c r="B2619" s="3" t="n">
        <v>13</v>
      </c>
      <c r="C2619" s="3" t="s">
        <v>142</v>
      </c>
      <c r="D2619" s="3" t="s">
        <v>562</v>
      </c>
      <c r="E2619" s="3" t="n">
        <v>1677</v>
      </c>
      <c r="F2619" s="4" t="n">
        <v>41.54</v>
      </c>
      <c r="G2619" s="3" t="s">
        <v>41</v>
      </c>
      <c r="H2619" s="4" t="n">
        <f aca="false">ROUND(E2619*F2619,2)</f>
        <v>69662.58</v>
      </c>
    </row>
    <row r="2620" customFormat="false" ht="15" hidden="false" customHeight="false" outlineLevel="0" collapsed="false">
      <c r="A2620" s="3" t="n">
        <v>2619</v>
      </c>
      <c r="B2620" s="3" t="n">
        <v>11</v>
      </c>
      <c r="C2620" s="3" t="s">
        <v>142</v>
      </c>
      <c r="D2620" s="3" t="s">
        <v>562</v>
      </c>
      <c r="E2620" s="3" t="n">
        <v>2263</v>
      </c>
      <c r="F2620" s="4" t="n">
        <v>112.05</v>
      </c>
      <c r="G2620" s="3" t="s">
        <v>34</v>
      </c>
      <c r="H2620" s="4" t="n">
        <f aca="false">ROUND(E2620*F2620,2)</f>
        <v>253569.15</v>
      </c>
    </row>
    <row r="2621" customFormat="false" ht="15" hidden="false" customHeight="false" outlineLevel="0" collapsed="false">
      <c r="A2621" s="3" t="n">
        <v>2620</v>
      </c>
      <c r="B2621" s="3" t="n">
        <v>3</v>
      </c>
      <c r="C2621" s="3" t="s">
        <v>142</v>
      </c>
      <c r="D2621" s="3" t="s">
        <v>563</v>
      </c>
      <c r="E2621" s="3" t="n">
        <v>3899</v>
      </c>
      <c r="F2621" s="4" t="n">
        <v>104.65</v>
      </c>
      <c r="G2621" s="3" t="s">
        <v>8</v>
      </c>
      <c r="H2621" s="4" t="n">
        <f aca="false">ROUND(E2621*F2621,2)</f>
        <v>408030.35</v>
      </c>
    </row>
    <row r="2622" customFormat="false" ht="15" hidden="false" customHeight="false" outlineLevel="0" collapsed="false">
      <c r="A2622" s="3" t="n">
        <v>2621</v>
      </c>
      <c r="B2622" s="3" t="n">
        <v>4</v>
      </c>
      <c r="C2622" s="3" t="s">
        <v>142</v>
      </c>
      <c r="D2622" s="3" t="s">
        <v>563</v>
      </c>
      <c r="E2622" s="3" t="n">
        <v>1207</v>
      </c>
      <c r="F2622" s="4" t="n">
        <v>102.07</v>
      </c>
      <c r="G2622" s="3" t="s">
        <v>8</v>
      </c>
      <c r="H2622" s="4" t="n">
        <f aca="false">ROUND(E2622*F2622,2)</f>
        <v>123198.49</v>
      </c>
    </row>
    <row r="2623" customFormat="false" ht="15" hidden="false" customHeight="false" outlineLevel="0" collapsed="false">
      <c r="A2623" s="3" t="n">
        <v>2622</v>
      </c>
      <c r="B2623" s="3" t="n">
        <v>5</v>
      </c>
      <c r="C2623" s="3" t="s">
        <v>142</v>
      </c>
      <c r="D2623" s="3" t="s">
        <v>562</v>
      </c>
      <c r="E2623" s="3" t="n">
        <v>4918</v>
      </c>
      <c r="F2623" s="4" t="n">
        <v>424.33</v>
      </c>
      <c r="G2623" s="3" t="s">
        <v>8</v>
      </c>
      <c r="H2623" s="4" t="n">
        <f aca="false">ROUND(E2623*F2623,2)</f>
        <v>2086854.94</v>
      </c>
    </row>
    <row r="2624" customFormat="false" ht="15" hidden="false" customHeight="false" outlineLevel="0" collapsed="false">
      <c r="A2624" s="3" t="n">
        <v>2623</v>
      </c>
      <c r="B2624" s="3" t="n">
        <v>4</v>
      </c>
      <c r="C2624" s="3" t="s">
        <v>142</v>
      </c>
      <c r="D2624" s="3" t="s">
        <v>563</v>
      </c>
      <c r="E2624" s="3" t="n">
        <v>413</v>
      </c>
      <c r="F2624" s="4" t="n">
        <v>102.62</v>
      </c>
      <c r="G2624" s="3" t="s">
        <v>8</v>
      </c>
      <c r="H2624" s="4" t="n">
        <f aca="false">ROUND(E2624*F2624,2)</f>
        <v>42382.06</v>
      </c>
    </row>
    <row r="2625" customFormat="false" ht="15" hidden="false" customHeight="false" outlineLevel="0" collapsed="false">
      <c r="A2625" s="3" t="n">
        <v>2624</v>
      </c>
      <c r="B2625" s="3" t="n">
        <v>1</v>
      </c>
      <c r="C2625" s="3" t="s">
        <v>142</v>
      </c>
      <c r="D2625" s="3" t="s">
        <v>563</v>
      </c>
      <c r="E2625" s="3" t="n">
        <v>1945</v>
      </c>
      <c r="F2625" s="4" t="n">
        <v>407.59</v>
      </c>
      <c r="G2625" s="3" t="s">
        <v>8</v>
      </c>
      <c r="H2625" s="4" t="n">
        <f aca="false">ROUND(E2625*F2625,2)</f>
        <v>792762.55</v>
      </c>
    </row>
    <row r="2626" customFormat="false" ht="15" hidden="false" customHeight="false" outlineLevel="0" collapsed="false">
      <c r="A2626" s="3" t="n">
        <v>2625</v>
      </c>
      <c r="B2626" s="3" t="n">
        <v>10</v>
      </c>
      <c r="C2626" s="3" t="s">
        <v>142</v>
      </c>
      <c r="D2626" s="3" t="s">
        <v>563</v>
      </c>
      <c r="E2626" s="3" t="n">
        <v>3745</v>
      </c>
      <c r="F2626" s="4" t="n">
        <v>50.96</v>
      </c>
      <c r="G2626" s="3" t="s">
        <v>8</v>
      </c>
      <c r="H2626" s="4" t="n">
        <f aca="false">ROUND(E2626*F2626,2)</f>
        <v>190845.2</v>
      </c>
    </row>
    <row r="2627" customFormat="false" ht="15" hidden="false" customHeight="false" outlineLevel="0" collapsed="false">
      <c r="A2627" s="3" t="n">
        <v>2626</v>
      </c>
      <c r="B2627" s="3" t="n">
        <v>6</v>
      </c>
      <c r="C2627" s="3" t="s">
        <v>142</v>
      </c>
      <c r="D2627" s="3" t="s">
        <v>562</v>
      </c>
      <c r="E2627" s="3" t="n">
        <v>804</v>
      </c>
      <c r="F2627" s="4" t="n">
        <v>235.99</v>
      </c>
      <c r="G2627" s="3" t="s">
        <v>8</v>
      </c>
      <c r="H2627" s="4" t="n">
        <f aca="false">ROUND(E2627*F2627,2)</f>
        <v>189735.96</v>
      </c>
    </row>
    <row r="2628" customFormat="false" ht="15" hidden="false" customHeight="false" outlineLevel="0" collapsed="false">
      <c r="A2628" s="3" t="n">
        <v>2627</v>
      </c>
      <c r="B2628" s="3" t="n">
        <v>9</v>
      </c>
      <c r="C2628" s="3" t="s">
        <v>142</v>
      </c>
      <c r="D2628" s="3" t="s">
        <v>563</v>
      </c>
      <c r="E2628" s="3" t="n">
        <v>4347</v>
      </c>
      <c r="F2628" s="4" t="n">
        <v>209.09</v>
      </c>
      <c r="G2628" s="3" t="s">
        <v>8</v>
      </c>
      <c r="H2628" s="4" t="n">
        <f aca="false">ROUND(E2628*F2628,2)</f>
        <v>908914.23</v>
      </c>
    </row>
    <row r="2629" customFormat="false" ht="15" hidden="false" customHeight="false" outlineLevel="0" collapsed="false">
      <c r="A2629" s="3" t="n">
        <v>2628</v>
      </c>
      <c r="B2629" s="3" t="n">
        <v>11</v>
      </c>
      <c r="C2629" s="3" t="s">
        <v>142</v>
      </c>
      <c r="D2629" s="3" t="s">
        <v>563</v>
      </c>
      <c r="E2629" s="3" t="n">
        <v>3005</v>
      </c>
      <c r="F2629" s="4" t="n">
        <v>111.78</v>
      </c>
      <c r="G2629" s="3" t="s">
        <v>34</v>
      </c>
      <c r="H2629" s="4" t="n">
        <f aca="false">ROUND(E2629*F2629,2)</f>
        <v>335898.9</v>
      </c>
    </row>
    <row r="2630" customFormat="false" ht="15" hidden="false" customHeight="false" outlineLevel="0" collapsed="false">
      <c r="A2630" s="3" t="n">
        <v>2629</v>
      </c>
      <c r="B2630" s="3" t="n">
        <v>15</v>
      </c>
      <c r="C2630" s="3" t="s">
        <v>142</v>
      </c>
      <c r="D2630" s="3" t="s">
        <v>562</v>
      </c>
      <c r="E2630" s="3" t="n">
        <v>3410</v>
      </c>
      <c r="F2630" s="4" t="n">
        <v>277.05</v>
      </c>
      <c r="G2630" s="3" t="s">
        <v>46</v>
      </c>
      <c r="H2630" s="4" t="n">
        <f aca="false">ROUND(E2630*F2630,2)</f>
        <v>944740.5</v>
      </c>
    </row>
    <row r="2631" customFormat="false" ht="15" hidden="false" customHeight="false" outlineLevel="0" collapsed="false">
      <c r="A2631" s="3" t="n">
        <v>2630</v>
      </c>
      <c r="B2631" s="3" t="n">
        <v>3</v>
      </c>
      <c r="C2631" s="3" t="s">
        <v>142</v>
      </c>
      <c r="D2631" s="3" t="s">
        <v>562</v>
      </c>
      <c r="E2631" s="3" t="n">
        <v>4330</v>
      </c>
      <c r="F2631" s="4" t="n">
        <v>104.95</v>
      </c>
      <c r="G2631" s="3" t="s">
        <v>8</v>
      </c>
      <c r="H2631" s="4" t="n">
        <f aca="false">ROUND(E2631*F2631,2)</f>
        <v>454433.5</v>
      </c>
    </row>
    <row r="2632" customFormat="false" ht="15" hidden="false" customHeight="false" outlineLevel="0" collapsed="false">
      <c r="A2632" s="3" t="n">
        <v>2631</v>
      </c>
      <c r="B2632" s="3" t="n">
        <v>13</v>
      </c>
      <c r="C2632" s="3" t="s">
        <v>142</v>
      </c>
      <c r="D2632" s="3" t="s">
        <v>563</v>
      </c>
      <c r="E2632" s="3" t="n">
        <v>829</v>
      </c>
      <c r="F2632" s="4" t="n">
        <v>41.51</v>
      </c>
      <c r="G2632" s="3" t="s">
        <v>41</v>
      </c>
      <c r="H2632" s="4" t="n">
        <f aca="false">ROUND(E2632*F2632,2)</f>
        <v>34411.79</v>
      </c>
    </row>
    <row r="2633" customFormat="false" ht="15" hidden="false" customHeight="false" outlineLevel="0" collapsed="false">
      <c r="A2633" s="3" t="n">
        <v>2632</v>
      </c>
      <c r="B2633" s="3" t="n">
        <v>9</v>
      </c>
      <c r="C2633" s="3" t="s">
        <v>142</v>
      </c>
      <c r="D2633" s="3" t="s">
        <v>563</v>
      </c>
      <c r="E2633" s="3" t="n">
        <v>4166</v>
      </c>
      <c r="F2633" s="4" t="n">
        <v>209.56</v>
      </c>
      <c r="G2633" s="3" t="s">
        <v>8</v>
      </c>
      <c r="H2633" s="4" t="n">
        <f aca="false">ROUND(E2633*F2633,2)</f>
        <v>873026.96</v>
      </c>
    </row>
    <row r="2634" customFormat="false" ht="15" hidden="false" customHeight="false" outlineLevel="0" collapsed="false">
      <c r="A2634" s="3" t="n">
        <v>2633</v>
      </c>
      <c r="B2634" s="3" t="n">
        <v>12</v>
      </c>
      <c r="C2634" s="3" t="s">
        <v>142</v>
      </c>
      <c r="D2634" s="3" t="s">
        <v>562</v>
      </c>
      <c r="E2634" s="3" t="n">
        <v>4333</v>
      </c>
      <c r="F2634" s="4" t="n">
        <v>214.3</v>
      </c>
      <c r="G2634" s="3" t="s">
        <v>38</v>
      </c>
      <c r="H2634" s="4" t="n">
        <f aca="false">ROUND(E2634*F2634,2)</f>
        <v>928561.9</v>
      </c>
    </row>
    <row r="2635" customFormat="false" ht="15" hidden="false" customHeight="false" outlineLevel="0" collapsed="false">
      <c r="A2635" s="3" t="n">
        <v>2634</v>
      </c>
      <c r="B2635" s="3" t="n">
        <v>13</v>
      </c>
      <c r="C2635" s="3" t="s">
        <v>143</v>
      </c>
      <c r="D2635" s="3" t="s">
        <v>563</v>
      </c>
      <c r="E2635" s="3" t="n">
        <v>1495</v>
      </c>
      <c r="F2635" s="4" t="n">
        <v>41.76</v>
      </c>
      <c r="G2635" s="3" t="s">
        <v>41</v>
      </c>
      <c r="H2635" s="4" t="n">
        <f aca="false">ROUND(E2635*F2635,2)</f>
        <v>62431.2</v>
      </c>
    </row>
    <row r="2636" customFormat="false" ht="15" hidden="false" customHeight="false" outlineLevel="0" collapsed="false">
      <c r="A2636" s="3" t="n">
        <v>2635</v>
      </c>
      <c r="B2636" s="3" t="n">
        <v>8</v>
      </c>
      <c r="C2636" s="3" t="s">
        <v>143</v>
      </c>
      <c r="D2636" s="3" t="s">
        <v>562</v>
      </c>
      <c r="E2636" s="3" t="n">
        <v>2347</v>
      </c>
      <c r="F2636" s="4" t="n">
        <v>67.42</v>
      </c>
      <c r="G2636" s="3" t="s">
        <v>8</v>
      </c>
      <c r="H2636" s="4" t="n">
        <f aca="false">ROUND(E2636*F2636,2)</f>
        <v>158234.74</v>
      </c>
    </row>
    <row r="2637" customFormat="false" ht="15" hidden="false" customHeight="false" outlineLevel="0" collapsed="false">
      <c r="A2637" s="3" t="n">
        <v>2636</v>
      </c>
      <c r="B2637" s="3" t="n">
        <v>11</v>
      </c>
      <c r="C2637" s="3" t="s">
        <v>143</v>
      </c>
      <c r="D2637" s="3" t="s">
        <v>562</v>
      </c>
      <c r="E2637" s="3" t="n">
        <v>3382</v>
      </c>
      <c r="F2637" s="4" t="n">
        <v>110.22</v>
      </c>
      <c r="G2637" s="3" t="s">
        <v>34</v>
      </c>
      <c r="H2637" s="4" t="n">
        <f aca="false">ROUND(E2637*F2637,2)</f>
        <v>372764.04</v>
      </c>
    </row>
    <row r="2638" customFormat="false" ht="15" hidden="false" customHeight="false" outlineLevel="0" collapsed="false">
      <c r="A2638" s="3" t="n">
        <v>2637</v>
      </c>
      <c r="B2638" s="3" t="n">
        <v>4</v>
      </c>
      <c r="C2638" s="3" t="s">
        <v>143</v>
      </c>
      <c r="D2638" s="3" t="s">
        <v>563</v>
      </c>
      <c r="E2638" s="3" t="n">
        <v>2790</v>
      </c>
      <c r="F2638" s="4" t="n">
        <v>105.52</v>
      </c>
      <c r="G2638" s="3" t="s">
        <v>8</v>
      </c>
      <c r="H2638" s="4" t="n">
        <f aca="false">ROUND(E2638*F2638,2)</f>
        <v>294400.8</v>
      </c>
    </row>
    <row r="2639" customFormat="false" ht="15" hidden="false" customHeight="false" outlineLevel="0" collapsed="false">
      <c r="A2639" s="3" t="n">
        <v>2638</v>
      </c>
      <c r="B2639" s="3" t="n">
        <v>5</v>
      </c>
      <c r="C2639" s="3" t="s">
        <v>143</v>
      </c>
      <c r="D2639" s="3" t="s">
        <v>562</v>
      </c>
      <c r="E2639" s="3" t="n">
        <v>1546</v>
      </c>
      <c r="F2639" s="4" t="n">
        <v>427.48</v>
      </c>
      <c r="G2639" s="3" t="s">
        <v>8</v>
      </c>
      <c r="H2639" s="4" t="n">
        <f aca="false">ROUND(E2639*F2639,2)</f>
        <v>660884.08</v>
      </c>
    </row>
    <row r="2640" customFormat="false" ht="15" hidden="false" customHeight="false" outlineLevel="0" collapsed="false">
      <c r="A2640" s="3" t="n">
        <v>2639</v>
      </c>
      <c r="B2640" s="3" t="n">
        <v>11</v>
      </c>
      <c r="C2640" s="3" t="s">
        <v>143</v>
      </c>
      <c r="D2640" s="3" t="s">
        <v>563</v>
      </c>
      <c r="E2640" s="3" t="n">
        <v>819</v>
      </c>
      <c r="F2640" s="4" t="n">
        <v>110.56</v>
      </c>
      <c r="G2640" s="3" t="s">
        <v>34</v>
      </c>
      <c r="H2640" s="4" t="n">
        <f aca="false">ROUND(E2640*F2640,2)</f>
        <v>90548.64</v>
      </c>
    </row>
    <row r="2641" customFormat="false" ht="15" hidden="false" customHeight="false" outlineLevel="0" collapsed="false">
      <c r="A2641" s="3" t="n">
        <v>2640</v>
      </c>
      <c r="B2641" s="3" t="n">
        <v>8</v>
      </c>
      <c r="C2641" s="3" t="s">
        <v>143</v>
      </c>
      <c r="D2641" s="3" t="s">
        <v>562</v>
      </c>
      <c r="E2641" s="3" t="n">
        <v>113</v>
      </c>
      <c r="F2641" s="4" t="n">
        <v>67.48</v>
      </c>
      <c r="G2641" s="3" t="s">
        <v>8</v>
      </c>
      <c r="H2641" s="4" t="n">
        <f aca="false">ROUND(E2641*F2641,2)</f>
        <v>7625.24</v>
      </c>
    </row>
    <row r="2642" customFormat="false" ht="15" hidden="false" customHeight="false" outlineLevel="0" collapsed="false">
      <c r="A2642" s="3" t="n">
        <v>2641</v>
      </c>
      <c r="B2642" s="3" t="n">
        <v>14</v>
      </c>
      <c r="C2642" s="3" t="s">
        <v>143</v>
      </c>
      <c r="D2642" s="3" t="s">
        <v>562</v>
      </c>
      <c r="E2642" s="3" t="n">
        <v>1527</v>
      </c>
      <c r="F2642" s="4" t="n">
        <v>78.79</v>
      </c>
      <c r="G2642" s="3" t="s">
        <v>41</v>
      </c>
      <c r="H2642" s="4" t="n">
        <f aca="false">ROUND(E2642*F2642,2)</f>
        <v>120312.33</v>
      </c>
    </row>
    <row r="2643" customFormat="false" ht="15" hidden="false" customHeight="false" outlineLevel="0" collapsed="false">
      <c r="A2643" s="3" t="n">
        <v>2642</v>
      </c>
      <c r="B2643" s="3" t="n">
        <v>5</v>
      </c>
      <c r="C2643" s="3" t="s">
        <v>143</v>
      </c>
      <c r="D2643" s="3" t="s">
        <v>562</v>
      </c>
      <c r="E2643" s="3" t="n">
        <v>271</v>
      </c>
      <c r="F2643" s="4" t="n">
        <v>428.98</v>
      </c>
      <c r="G2643" s="3" t="s">
        <v>8</v>
      </c>
      <c r="H2643" s="4" t="n">
        <f aca="false">ROUND(E2643*F2643,2)</f>
        <v>116253.58</v>
      </c>
    </row>
    <row r="2644" customFormat="false" ht="15" hidden="false" customHeight="false" outlineLevel="0" collapsed="false">
      <c r="A2644" s="3" t="n">
        <v>2643</v>
      </c>
      <c r="B2644" s="3" t="n">
        <v>10</v>
      </c>
      <c r="C2644" s="3" t="s">
        <v>143</v>
      </c>
      <c r="D2644" s="3" t="s">
        <v>562</v>
      </c>
      <c r="E2644" s="3" t="n">
        <v>3774</v>
      </c>
      <c r="F2644" s="4" t="n">
        <v>50.14</v>
      </c>
      <c r="G2644" s="3" t="s">
        <v>8</v>
      </c>
      <c r="H2644" s="4" t="n">
        <f aca="false">ROUND(E2644*F2644,2)</f>
        <v>189228.36</v>
      </c>
    </row>
    <row r="2645" customFormat="false" ht="15" hidden="false" customHeight="false" outlineLevel="0" collapsed="false">
      <c r="A2645" s="3" t="n">
        <v>2644</v>
      </c>
      <c r="B2645" s="3" t="n">
        <v>7</v>
      </c>
      <c r="C2645" s="3" t="s">
        <v>143</v>
      </c>
      <c r="D2645" s="3" t="s">
        <v>562</v>
      </c>
      <c r="E2645" s="3" t="n">
        <v>1824</v>
      </c>
      <c r="F2645" s="4" t="n">
        <v>418.98</v>
      </c>
      <c r="G2645" s="3" t="s">
        <v>8</v>
      </c>
      <c r="H2645" s="4" t="n">
        <f aca="false">ROUND(E2645*F2645,2)</f>
        <v>764219.52</v>
      </c>
    </row>
    <row r="2646" customFormat="false" ht="15" hidden="false" customHeight="false" outlineLevel="0" collapsed="false">
      <c r="A2646" s="3" t="n">
        <v>2645</v>
      </c>
      <c r="B2646" s="3" t="n">
        <v>11</v>
      </c>
      <c r="C2646" s="3" t="s">
        <v>143</v>
      </c>
      <c r="D2646" s="3" t="s">
        <v>562</v>
      </c>
      <c r="E2646" s="3" t="n">
        <v>41</v>
      </c>
      <c r="F2646" s="4" t="n">
        <v>110.48</v>
      </c>
      <c r="G2646" s="3" t="s">
        <v>34</v>
      </c>
      <c r="H2646" s="4" t="n">
        <f aca="false">ROUND(E2646*F2646,2)</f>
        <v>4529.68</v>
      </c>
    </row>
    <row r="2647" customFormat="false" ht="15" hidden="false" customHeight="false" outlineLevel="0" collapsed="false">
      <c r="A2647" s="3" t="n">
        <v>2646</v>
      </c>
      <c r="B2647" s="3" t="n">
        <v>11</v>
      </c>
      <c r="C2647" s="3" t="s">
        <v>143</v>
      </c>
      <c r="D2647" s="3" t="s">
        <v>563</v>
      </c>
      <c r="E2647" s="3" t="n">
        <v>1408</v>
      </c>
      <c r="F2647" s="4" t="n">
        <v>110.25</v>
      </c>
      <c r="G2647" s="3" t="s">
        <v>34</v>
      </c>
      <c r="H2647" s="4" t="n">
        <f aca="false">ROUND(E2647*F2647,2)</f>
        <v>155232</v>
      </c>
    </row>
    <row r="2648" customFormat="false" ht="15" hidden="false" customHeight="false" outlineLevel="0" collapsed="false">
      <c r="A2648" s="3" t="n">
        <v>2647</v>
      </c>
      <c r="B2648" s="3" t="n">
        <v>8</v>
      </c>
      <c r="C2648" s="3" t="s">
        <v>143</v>
      </c>
      <c r="D2648" s="3" t="s">
        <v>562</v>
      </c>
      <c r="E2648" s="3" t="n">
        <v>4702</v>
      </c>
      <c r="F2648" s="4" t="n">
        <v>67.67</v>
      </c>
      <c r="G2648" s="3" t="s">
        <v>8</v>
      </c>
      <c r="H2648" s="4" t="n">
        <f aca="false">ROUND(E2648*F2648,2)</f>
        <v>318184.34</v>
      </c>
    </row>
    <row r="2649" customFormat="false" ht="15" hidden="false" customHeight="false" outlineLevel="0" collapsed="false">
      <c r="A2649" s="3" t="n">
        <v>2648</v>
      </c>
      <c r="B2649" s="3" t="n">
        <v>15</v>
      </c>
      <c r="C2649" s="3" t="s">
        <v>143</v>
      </c>
      <c r="D2649" s="3" t="s">
        <v>563</v>
      </c>
      <c r="E2649" s="3" t="n">
        <v>983</v>
      </c>
      <c r="F2649" s="4" t="n">
        <v>276.09</v>
      </c>
      <c r="G2649" s="3" t="s">
        <v>46</v>
      </c>
      <c r="H2649" s="4" t="n">
        <f aca="false">ROUND(E2649*F2649,2)</f>
        <v>271396.47</v>
      </c>
    </row>
    <row r="2650" customFormat="false" ht="15" hidden="false" customHeight="false" outlineLevel="0" collapsed="false">
      <c r="A2650" s="3" t="n">
        <v>2649</v>
      </c>
      <c r="B2650" s="3" t="n">
        <v>2</v>
      </c>
      <c r="C2650" s="3" t="s">
        <v>143</v>
      </c>
      <c r="D2650" s="3" t="s">
        <v>562</v>
      </c>
      <c r="E2650" s="3" t="n">
        <v>3006</v>
      </c>
      <c r="F2650" s="4" t="n">
        <v>63.9</v>
      </c>
      <c r="G2650" s="3" t="s">
        <v>8</v>
      </c>
      <c r="H2650" s="4" t="n">
        <f aca="false">ROUND(E2650*F2650,2)</f>
        <v>192083.4</v>
      </c>
    </row>
    <row r="2651" customFormat="false" ht="15" hidden="false" customHeight="false" outlineLevel="0" collapsed="false">
      <c r="A2651" s="3" t="n">
        <v>2650</v>
      </c>
      <c r="B2651" s="3" t="n">
        <v>13</v>
      </c>
      <c r="C2651" s="3" t="s">
        <v>143</v>
      </c>
      <c r="D2651" s="3" t="s">
        <v>563</v>
      </c>
      <c r="E2651" s="3" t="n">
        <v>4926</v>
      </c>
      <c r="F2651" s="4" t="n">
        <v>41.86</v>
      </c>
      <c r="G2651" s="3" t="s">
        <v>41</v>
      </c>
      <c r="H2651" s="4" t="n">
        <f aca="false">ROUND(E2651*F2651,2)</f>
        <v>206202.36</v>
      </c>
    </row>
    <row r="2652" customFormat="false" ht="15" hidden="false" customHeight="false" outlineLevel="0" collapsed="false">
      <c r="A2652" s="3" t="n">
        <v>2651</v>
      </c>
      <c r="B2652" s="3" t="n">
        <v>1</v>
      </c>
      <c r="C2652" s="3" t="s">
        <v>143</v>
      </c>
      <c r="D2652" s="3" t="s">
        <v>562</v>
      </c>
      <c r="E2652" s="3" t="n">
        <v>2494</v>
      </c>
      <c r="F2652" s="4" t="n">
        <v>407.7</v>
      </c>
      <c r="G2652" s="3" t="s">
        <v>8</v>
      </c>
      <c r="H2652" s="4" t="n">
        <f aca="false">ROUND(E2652*F2652,2)</f>
        <v>1016803.8</v>
      </c>
    </row>
    <row r="2653" customFormat="false" ht="15" hidden="false" customHeight="false" outlineLevel="0" collapsed="false">
      <c r="A2653" s="3" t="n">
        <v>2652</v>
      </c>
      <c r="B2653" s="3" t="n">
        <v>10</v>
      </c>
      <c r="C2653" s="3" t="s">
        <v>143</v>
      </c>
      <c r="D2653" s="3" t="s">
        <v>562</v>
      </c>
      <c r="E2653" s="3" t="n">
        <v>3866</v>
      </c>
      <c r="F2653" s="4" t="n">
        <v>50.3</v>
      </c>
      <c r="G2653" s="3" t="s">
        <v>8</v>
      </c>
      <c r="H2653" s="4" t="n">
        <f aca="false">ROUND(E2653*F2653,2)</f>
        <v>194459.8</v>
      </c>
    </row>
    <row r="2654" customFormat="false" ht="15" hidden="false" customHeight="false" outlineLevel="0" collapsed="false">
      <c r="A2654" s="3" t="n">
        <v>2653</v>
      </c>
      <c r="B2654" s="3" t="n">
        <v>5</v>
      </c>
      <c r="C2654" s="3" t="s">
        <v>143</v>
      </c>
      <c r="D2654" s="3" t="s">
        <v>563</v>
      </c>
      <c r="E2654" s="3" t="n">
        <v>2958</v>
      </c>
      <c r="F2654" s="4" t="n">
        <v>427.21</v>
      </c>
      <c r="G2654" s="3" t="s">
        <v>8</v>
      </c>
      <c r="H2654" s="4" t="n">
        <f aca="false">ROUND(E2654*F2654,2)</f>
        <v>1263687.18</v>
      </c>
    </row>
    <row r="2655" customFormat="false" ht="15" hidden="false" customHeight="false" outlineLevel="0" collapsed="false">
      <c r="A2655" s="3" t="n">
        <v>2654</v>
      </c>
      <c r="B2655" s="3" t="n">
        <v>1</v>
      </c>
      <c r="C2655" s="3" t="s">
        <v>143</v>
      </c>
      <c r="D2655" s="3" t="s">
        <v>563</v>
      </c>
      <c r="E2655" s="3" t="n">
        <v>3154</v>
      </c>
      <c r="F2655" s="4" t="n">
        <v>407.01</v>
      </c>
      <c r="G2655" s="3" t="s">
        <v>8</v>
      </c>
      <c r="H2655" s="4" t="n">
        <f aca="false">ROUND(E2655*F2655,2)</f>
        <v>1283709.54</v>
      </c>
    </row>
    <row r="2656" customFormat="false" ht="15" hidden="false" customHeight="false" outlineLevel="0" collapsed="false">
      <c r="A2656" s="3" t="n">
        <v>2655</v>
      </c>
      <c r="B2656" s="3" t="n">
        <v>11</v>
      </c>
      <c r="C2656" s="3" t="s">
        <v>143</v>
      </c>
      <c r="D2656" s="3" t="s">
        <v>562</v>
      </c>
      <c r="E2656" s="3" t="n">
        <v>2923</v>
      </c>
      <c r="F2656" s="4" t="n">
        <v>110.14</v>
      </c>
      <c r="G2656" s="3" t="s">
        <v>34</v>
      </c>
      <c r="H2656" s="4" t="n">
        <f aca="false">ROUND(E2656*F2656,2)</f>
        <v>321939.22</v>
      </c>
    </row>
    <row r="2657" customFormat="false" ht="15" hidden="false" customHeight="false" outlineLevel="0" collapsed="false">
      <c r="A2657" s="3" t="n">
        <v>2656</v>
      </c>
      <c r="B2657" s="3" t="n">
        <v>15</v>
      </c>
      <c r="C2657" s="3" t="s">
        <v>143</v>
      </c>
      <c r="D2657" s="3" t="s">
        <v>562</v>
      </c>
      <c r="E2657" s="3" t="n">
        <v>708</v>
      </c>
      <c r="F2657" s="4" t="n">
        <v>274.76</v>
      </c>
      <c r="G2657" s="3" t="s">
        <v>46</v>
      </c>
      <c r="H2657" s="4" t="n">
        <f aca="false">ROUND(E2657*F2657,2)</f>
        <v>194530.08</v>
      </c>
    </row>
    <row r="2658" customFormat="false" ht="15" hidden="false" customHeight="false" outlineLevel="0" collapsed="false">
      <c r="A2658" s="3" t="n">
        <v>2657</v>
      </c>
      <c r="B2658" s="3" t="n">
        <v>8</v>
      </c>
      <c r="C2658" s="3" t="s">
        <v>144</v>
      </c>
      <c r="D2658" s="3" t="s">
        <v>563</v>
      </c>
      <c r="E2658" s="3" t="n">
        <v>4161</v>
      </c>
      <c r="F2658" s="4" t="n">
        <v>69.13</v>
      </c>
      <c r="G2658" s="3" t="s">
        <v>8</v>
      </c>
      <c r="H2658" s="4" t="n">
        <f aca="false">ROUND(E2658*F2658,2)</f>
        <v>287649.93</v>
      </c>
    </row>
    <row r="2659" customFormat="false" ht="15" hidden="false" customHeight="false" outlineLevel="0" collapsed="false">
      <c r="A2659" s="3" t="n">
        <v>2658</v>
      </c>
      <c r="B2659" s="3" t="n">
        <v>2</v>
      </c>
      <c r="C2659" s="3" t="s">
        <v>144</v>
      </c>
      <c r="D2659" s="3" t="s">
        <v>563</v>
      </c>
      <c r="E2659" s="3" t="n">
        <v>3333</v>
      </c>
      <c r="F2659" s="4" t="n">
        <v>61.01</v>
      </c>
      <c r="G2659" s="3" t="s">
        <v>8</v>
      </c>
      <c r="H2659" s="4" t="n">
        <f aca="false">ROUND(E2659*F2659,2)</f>
        <v>203346.33</v>
      </c>
    </row>
    <row r="2660" customFormat="false" ht="15" hidden="false" customHeight="false" outlineLevel="0" collapsed="false">
      <c r="A2660" s="3" t="n">
        <v>2659</v>
      </c>
      <c r="B2660" s="3" t="n">
        <v>15</v>
      </c>
      <c r="C2660" s="3" t="s">
        <v>144</v>
      </c>
      <c r="D2660" s="3" t="s">
        <v>562</v>
      </c>
      <c r="E2660" s="3" t="n">
        <v>883</v>
      </c>
      <c r="F2660" s="4" t="n">
        <v>275.82</v>
      </c>
      <c r="G2660" s="3" t="s">
        <v>46</v>
      </c>
      <c r="H2660" s="4" t="n">
        <f aca="false">ROUND(E2660*F2660,2)</f>
        <v>243549.06</v>
      </c>
    </row>
    <row r="2661" customFormat="false" ht="15" hidden="false" customHeight="false" outlineLevel="0" collapsed="false">
      <c r="A2661" s="3" t="n">
        <v>2660</v>
      </c>
      <c r="B2661" s="3" t="n">
        <v>1</v>
      </c>
      <c r="C2661" s="3" t="s">
        <v>144</v>
      </c>
      <c r="D2661" s="3" t="s">
        <v>562</v>
      </c>
      <c r="E2661" s="3" t="n">
        <v>3060</v>
      </c>
      <c r="F2661" s="4" t="n">
        <v>397.88</v>
      </c>
      <c r="G2661" s="3" t="s">
        <v>8</v>
      </c>
      <c r="H2661" s="4" t="n">
        <f aca="false">ROUND(E2661*F2661,2)</f>
        <v>1217512.8</v>
      </c>
    </row>
    <row r="2662" customFormat="false" ht="15" hidden="false" customHeight="false" outlineLevel="0" collapsed="false">
      <c r="A2662" s="3" t="n">
        <v>2661</v>
      </c>
      <c r="B2662" s="3" t="n">
        <v>1</v>
      </c>
      <c r="C2662" s="3" t="s">
        <v>144</v>
      </c>
      <c r="D2662" s="3" t="s">
        <v>562</v>
      </c>
      <c r="E2662" s="3" t="n">
        <v>3833</v>
      </c>
      <c r="F2662" s="4" t="n">
        <v>398.27</v>
      </c>
      <c r="G2662" s="3" t="s">
        <v>8</v>
      </c>
      <c r="H2662" s="4" t="n">
        <f aca="false">ROUND(E2662*F2662,2)</f>
        <v>1526568.91</v>
      </c>
    </row>
    <row r="2663" customFormat="false" ht="15" hidden="false" customHeight="false" outlineLevel="0" collapsed="false">
      <c r="A2663" s="3" t="n">
        <v>2662</v>
      </c>
      <c r="B2663" s="3" t="n">
        <v>1</v>
      </c>
      <c r="C2663" s="3" t="s">
        <v>144</v>
      </c>
      <c r="D2663" s="3" t="s">
        <v>562</v>
      </c>
      <c r="E2663" s="3" t="n">
        <v>1045</v>
      </c>
      <c r="F2663" s="4" t="n">
        <v>397.76</v>
      </c>
      <c r="G2663" s="3" t="s">
        <v>8</v>
      </c>
      <c r="H2663" s="4" t="n">
        <f aca="false">ROUND(E2663*F2663,2)</f>
        <v>415659.2</v>
      </c>
    </row>
    <row r="2664" customFormat="false" ht="15" hidden="false" customHeight="false" outlineLevel="0" collapsed="false">
      <c r="A2664" s="3" t="n">
        <v>2663</v>
      </c>
      <c r="B2664" s="3" t="n">
        <v>7</v>
      </c>
      <c r="C2664" s="3" t="s">
        <v>144</v>
      </c>
      <c r="D2664" s="3" t="s">
        <v>562</v>
      </c>
      <c r="E2664" s="3" t="n">
        <v>2791</v>
      </c>
      <c r="F2664" s="4" t="n">
        <v>432.63</v>
      </c>
      <c r="G2664" s="3" t="s">
        <v>8</v>
      </c>
      <c r="H2664" s="4" t="n">
        <f aca="false">ROUND(E2664*F2664,2)</f>
        <v>1207470.33</v>
      </c>
    </row>
    <row r="2665" customFormat="false" ht="15" hidden="false" customHeight="false" outlineLevel="0" collapsed="false">
      <c r="A2665" s="3" t="n">
        <v>2664</v>
      </c>
      <c r="B2665" s="3" t="n">
        <v>6</v>
      </c>
      <c r="C2665" s="3" t="s">
        <v>144</v>
      </c>
      <c r="D2665" s="3" t="s">
        <v>562</v>
      </c>
      <c r="E2665" s="3" t="n">
        <v>210</v>
      </c>
      <c r="F2665" s="4" t="n">
        <v>240.35</v>
      </c>
      <c r="G2665" s="3" t="s">
        <v>8</v>
      </c>
      <c r="H2665" s="4" t="n">
        <f aca="false">ROUND(E2665*F2665,2)</f>
        <v>50473.5</v>
      </c>
    </row>
    <row r="2666" customFormat="false" ht="15" hidden="false" customHeight="false" outlineLevel="0" collapsed="false">
      <c r="A2666" s="3" t="n">
        <v>2665</v>
      </c>
      <c r="B2666" s="3" t="n">
        <v>1</v>
      </c>
      <c r="C2666" s="3" t="s">
        <v>144</v>
      </c>
      <c r="D2666" s="3" t="s">
        <v>562</v>
      </c>
      <c r="E2666" s="3" t="n">
        <v>3171</v>
      </c>
      <c r="F2666" s="4" t="n">
        <v>399.28</v>
      </c>
      <c r="G2666" s="3" t="s">
        <v>8</v>
      </c>
      <c r="H2666" s="4" t="n">
        <f aca="false">ROUND(E2666*F2666,2)</f>
        <v>1266116.88</v>
      </c>
    </row>
    <row r="2667" customFormat="false" ht="15" hidden="false" customHeight="false" outlineLevel="0" collapsed="false">
      <c r="A2667" s="3" t="n">
        <v>2666</v>
      </c>
      <c r="B2667" s="3" t="n">
        <v>13</v>
      </c>
      <c r="C2667" s="3" t="s">
        <v>144</v>
      </c>
      <c r="D2667" s="3" t="s">
        <v>563</v>
      </c>
      <c r="E2667" s="3" t="n">
        <v>3872</v>
      </c>
      <c r="F2667" s="4" t="n">
        <v>42.48</v>
      </c>
      <c r="G2667" s="3" t="s">
        <v>41</v>
      </c>
      <c r="H2667" s="4" t="n">
        <f aca="false">ROUND(E2667*F2667,2)</f>
        <v>164482.56</v>
      </c>
    </row>
    <row r="2668" customFormat="false" ht="15" hidden="false" customHeight="false" outlineLevel="0" collapsed="false">
      <c r="A2668" s="3" t="n">
        <v>2667</v>
      </c>
      <c r="B2668" s="3" t="n">
        <v>4</v>
      </c>
      <c r="C2668" s="3" t="s">
        <v>144</v>
      </c>
      <c r="D2668" s="3" t="s">
        <v>563</v>
      </c>
      <c r="E2668" s="3" t="n">
        <v>1949</v>
      </c>
      <c r="F2668" s="4" t="n">
        <v>104.65</v>
      </c>
      <c r="G2668" s="3" t="s">
        <v>8</v>
      </c>
      <c r="H2668" s="4" t="n">
        <f aca="false">ROUND(E2668*F2668,2)</f>
        <v>203962.85</v>
      </c>
    </row>
    <row r="2669" customFormat="false" ht="15" hidden="false" customHeight="false" outlineLevel="0" collapsed="false">
      <c r="A2669" s="3" t="n">
        <v>2668</v>
      </c>
      <c r="B2669" s="3" t="n">
        <v>14</v>
      </c>
      <c r="C2669" s="3" t="s">
        <v>144</v>
      </c>
      <c r="D2669" s="3" t="s">
        <v>563</v>
      </c>
      <c r="E2669" s="3" t="n">
        <v>756</v>
      </c>
      <c r="F2669" s="4" t="n">
        <v>79.13</v>
      </c>
      <c r="G2669" s="3" t="s">
        <v>41</v>
      </c>
      <c r="H2669" s="4" t="n">
        <f aca="false">ROUND(E2669*F2669,2)</f>
        <v>59822.28</v>
      </c>
    </row>
    <row r="2670" customFormat="false" ht="15" hidden="false" customHeight="false" outlineLevel="0" collapsed="false">
      <c r="A2670" s="3" t="n">
        <v>2669</v>
      </c>
      <c r="B2670" s="3" t="n">
        <v>9</v>
      </c>
      <c r="C2670" s="3" t="s">
        <v>144</v>
      </c>
      <c r="D2670" s="3" t="s">
        <v>563</v>
      </c>
      <c r="E2670" s="3" t="n">
        <v>3009</v>
      </c>
      <c r="F2670" s="4" t="n">
        <v>212.7</v>
      </c>
      <c r="G2670" s="3" t="s">
        <v>8</v>
      </c>
      <c r="H2670" s="4" t="n">
        <f aca="false">ROUND(E2670*F2670,2)</f>
        <v>640014.3</v>
      </c>
    </row>
    <row r="2671" customFormat="false" ht="15" hidden="false" customHeight="false" outlineLevel="0" collapsed="false">
      <c r="A2671" s="3" t="n">
        <v>2670</v>
      </c>
      <c r="B2671" s="3" t="n">
        <v>14</v>
      </c>
      <c r="C2671" s="3" t="s">
        <v>144</v>
      </c>
      <c r="D2671" s="3" t="s">
        <v>563</v>
      </c>
      <c r="E2671" s="3" t="n">
        <v>1868</v>
      </c>
      <c r="F2671" s="4" t="n">
        <v>79.18</v>
      </c>
      <c r="G2671" s="3" t="s">
        <v>41</v>
      </c>
      <c r="H2671" s="4" t="n">
        <f aca="false">ROUND(E2671*F2671,2)</f>
        <v>147908.24</v>
      </c>
    </row>
    <row r="2672" customFormat="false" ht="15" hidden="false" customHeight="false" outlineLevel="0" collapsed="false">
      <c r="A2672" s="3" t="n">
        <v>2671</v>
      </c>
      <c r="B2672" s="3" t="n">
        <v>15</v>
      </c>
      <c r="C2672" s="3" t="s">
        <v>144</v>
      </c>
      <c r="D2672" s="3" t="s">
        <v>562</v>
      </c>
      <c r="E2672" s="3" t="n">
        <v>887</v>
      </c>
      <c r="F2672" s="4" t="n">
        <v>274.65</v>
      </c>
      <c r="G2672" s="3" t="s">
        <v>46</v>
      </c>
      <c r="H2672" s="4" t="n">
        <f aca="false">ROUND(E2672*F2672,2)</f>
        <v>243614.55</v>
      </c>
    </row>
    <row r="2673" customFormat="false" ht="15" hidden="false" customHeight="false" outlineLevel="0" collapsed="false">
      <c r="A2673" s="3" t="n">
        <v>2672</v>
      </c>
      <c r="B2673" s="3" t="n">
        <v>13</v>
      </c>
      <c r="C2673" s="3" t="s">
        <v>144</v>
      </c>
      <c r="D2673" s="3" t="s">
        <v>562</v>
      </c>
      <c r="E2673" s="3" t="n">
        <v>4400</v>
      </c>
      <c r="F2673" s="4" t="n">
        <v>42.3</v>
      </c>
      <c r="G2673" s="3" t="s">
        <v>41</v>
      </c>
      <c r="H2673" s="4" t="n">
        <f aca="false">ROUND(E2673*F2673,2)</f>
        <v>186120</v>
      </c>
    </row>
    <row r="2674" customFormat="false" ht="15" hidden="false" customHeight="false" outlineLevel="0" collapsed="false">
      <c r="A2674" s="3" t="n">
        <v>2673</v>
      </c>
      <c r="B2674" s="3" t="n">
        <v>7</v>
      </c>
      <c r="C2674" s="3" t="s">
        <v>144</v>
      </c>
      <c r="D2674" s="3" t="s">
        <v>562</v>
      </c>
      <c r="E2674" s="3" t="n">
        <v>3897</v>
      </c>
      <c r="F2674" s="4" t="n">
        <v>432.96</v>
      </c>
      <c r="G2674" s="3" t="s">
        <v>8</v>
      </c>
      <c r="H2674" s="4" t="n">
        <f aca="false">ROUND(E2674*F2674,2)</f>
        <v>1687245.12</v>
      </c>
    </row>
    <row r="2675" customFormat="false" ht="15" hidden="false" customHeight="false" outlineLevel="0" collapsed="false">
      <c r="A2675" s="3" t="n">
        <v>2674</v>
      </c>
      <c r="B2675" s="3" t="n">
        <v>6</v>
      </c>
      <c r="C2675" s="3" t="s">
        <v>144</v>
      </c>
      <c r="D2675" s="3" t="s">
        <v>562</v>
      </c>
      <c r="E2675" s="3" t="n">
        <v>774</v>
      </c>
      <c r="F2675" s="4" t="n">
        <v>239.14</v>
      </c>
      <c r="G2675" s="3" t="s">
        <v>8</v>
      </c>
      <c r="H2675" s="4" t="n">
        <f aca="false">ROUND(E2675*F2675,2)</f>
        <v>185094.36</v>
      </c>
    </row>
    <row r="2676" customFormat="false" ht="15" hidden="false" customHeight="false" outlineLevel="0" collapsed="false">
      <c r="A2676" s="3" t="n">
        <v>2675</v>
      </c>
      <c r="B2676" s="3" t="n">
        <v>11</v>
      </c>
      <c r="C2676" s="3" t="s">
        <v>144</v>
      </c>
      <c r="D2676" s="3" t="s">
        <v>562</v>
      </c>
      <c r="E2676" s="3" t="n">
        <v>1694</v>
      </c>
      <c r="F2676" s="4" t="n">
        <v>111.27</v>
      </c>
      <c r="G2676" s="3" t="s">
        <v>34</v>
      </c>
      <c r="H2676" s="4" t="n">
        <f aca="false">ROUND(E2676*F2676,2)</f>
        <v>188491.38</v>
      </c>
    </row>
    <row r="2677" customFormat="false" ht="15" hidden="false" customHeight="false" outlineLevel="0" collapsed="false">
      <c r="A2677" s="3" t="n">
        <v>2676</v>
      </c>
      <c r="B2677" s="3" t="n">
        <v>12</v>
      </c>
      <c r="C2677" s="3" t="s">
        <v>144</v>
      </c>
      <c r="D2677" s="3" t="s">
        <v>562</v>
      </c>
      <c r="E2677" s="3" t="n">
        <v>441</v>
      </c>
      <c r="F2677" s="4" t="n">
        <v>214.91</v>
      </c>
      <c r="G2677" s="3" t="s">
        <v>38</v>
      </c>
      <c r="H2677" s="4" t="n">
        <f aca="false">ROUND(E2677*F2677,2)</f>
        <v>94775.31</v>
      </c>
    </row>
    <row r="2678" customFormat="false" ht="15" hidden="false" customHeight="false" outlineLevel="0" collapsed="false">
      <c r="A2678" s="3" t="n">
        <v>2677</v>
      </c>
      <c r="B2678" s="3" t="n">
        <v>3</v>
      </c>
      <c r="C2678" s="3" t="s">
        <v>144</v>
      </c>
      <c r="D2678" s="3" t="s">
        <v>562</v>
      </c>
      <c r="E2678" s="3" t="n">
        <v>3619</v>
      </c>
      <c r="F2678" s="4" t="n">
        <v>106.66</v>
      </c>
      <c r="G2678" s="3" t="s">
        <v>8</v>
      </c>
      <c r="H2678" s="4" t="n">
        <f aca="false">ROUND(E2678*F2678,2)</f>
        <v>386002.54</v>
      </c>
    </row>
    <row r="2679" customFormat="false" ht="15" hidden="false" customHeight="false" outlineLevel="0" collapsed="false">
      <c r="A2679" s="3" t="n">
        <v>2678</v>
      </c>
      <c r="B2679" s="3" t="n">
        <v>1</v>
      </c>
      <c r="C2679" s="3" t="s">
        <v>144</v>
      </c>
      <c r="D2679" s="3" t="s">
        <v>563</v>
      </c>
      <c r="E2679" s="3" t="n">
        <v>3732</v>
      </c>
      <c r="F2679" s="4" t="n">
        <v>398.83</v>
      </c>
      <c r="G2679" s="3" t="s">
        <v>8</v>
      </c>
      <c r="H2679" s="4" t="n">
        <f aca="false">ROUND(E2679*F2679,2)</f>
        <v>1488433.56</v>
      </c>
    </row>
    <row r="2680" customFormat="false" ht="15" hidden="false" customHeight="false" outlineLevel="0" collapsed="false">
      <c r="A2680" s="3" t="n">
        <v>2679</v>
      </c>
      <c r="B2680" s="3" t="n">
        <v>9</v>
      </c>
      <c r="C2680" s="3" t="s">
        <v>144</v>
      </c>
      <c r="D2680" s="3" t="s">
        <v>562</v>
      </c>
      <c r="E2680" s="3" t="n">
        <v>2880</v>
      </c>
      <c r="F2680" s="4" t="n">
        <v>212.27</v>
      </c>
      <c r="G2680" s="3" t="s">
        <v>8</v>
      </c>
      <c r="H2680" s="4" t="n">
        <f aca="false">ROUND(E2680*F2680,2)</f>
        <v>611337.6</v>
      </c>
    </row>
    <row r="2681" customFormat="false" ht="15" hidden="false" customHeight="false" outlineLevel="0" collapsed="false">
      <c r="A2681" s="3" t="n">
        <v>2680</v>
      </c>
      <c r="B2681" s="3" t="n">
        <v>3</v>
      </c>
      <c r="C2681" s="3" t="s">
        <v>144</v>
      </c>
      <c r="D2681" s="3" t="s">
        <v>562</v>
      </c>
      <c r="E2681" s="3" t="n">
        <v>2680</v>
      </c>
      <c r="F2681" s="4" t="n">
        <v>106.83</v>
      </c>
      <c r="G2681" s="3" t="s">
        <v>8</v>
      </c>
      <c r="H2681" s="4" t="n">
        <f aca="false">ROUND(E2681*F2681,2)</f>
        <v>286304.4</v>
      </c>
    </row>
    <row r="2682" customFormat="false" ht="15" hidden="false" customHeight="false" outlineLevel="0" collapsed="false">
      <c r="A2682" s="3" t="n">
        <v>2681</v>
      </c>
      <c r="B2682" s="3" t="n">
        <v>15</v>
      </c>
      <c r="C2682" s="3" t="s">
        <v>144</v>
      </c>
      <c r="D2682" s="3" t="s">
        <v>563</v>
      </c>
      <c r="E2682" s="3" t="n">
        <v>2767</v>
      </c>
      <c r="F2682" s="4" t="n">
        <v>275.94</v>
      </c>
      <c r="G2682" s="3" t="s">
        <v>46</v>
      </c>
      <c r="H2682" s="4" t="n">
        <f aca="false">ROUND(E2682*F2682,2)</f>
        <v>763525.98</v>
      </c>
    </row>
    <row r="2683" customFormat="false" ht="15" hidden="false" customHeight="false" outlineLevel="0" collapsed="false">
      <c r="A2683" s="3" t="n">
        <v>2682</v>
      </c>
      <c r="B2683" s="3" t="n">
        <v>13</v>
      </c>
      <c r="C2683" s="3" t="s">
        <v>144</v>
      </c>
      <c r="D2683" s="3" t="s">
        <v>563</v>
      </c>
      <c r="E2683" s="3" t="n">
        <v>4059</v>
      </c>
      <c r="F2683" s="4" t="n">
        <v>42.36</v>
      </c>
      <c r="G2683" s="3" t="s">
        <v>41</v>
      </c>
      <c r="H2683" s="4" t="n">
        <f aca="false">ROUND(E2683*F2683,2)</f>
        <v>171939.24</v>
      </c>
    </row>
    <row r="2684" customFormat="false" ht="15" hidden="false" customHeight="false" outlineLevel="0" collapsed="false">
      <c r="A2684" s="3" t="n">
        <v>2683</v>
      </c>
      <c r="B2684" s="3" t="n">
        <v>13</v>
      </c>
      <c r="C2684" s="3" t="s">
        <v>144</v>
      </c>
      <c r="D2684" s="3" t="s">
        <v>562</v>
      </c>
      <c r="E2684" s="3" t="n">
        <v>3553</v>
      </c>
      <c r="F2684" s="4" t="n">
        <v>42.42</v>
      </c>
      <c r="G2684" s="3" t="s">
        <v>41</v>
      </c>
      <c r="H2684" s="4" t="n">
        <f aca="false">ROUND(E2684*F2684,2)</f>
        <v>150718.26</v>
      </c>
    </row>
    <row r="2685" customFormat="false" ht="15" hidden="false" customHeight="false" outlineLevel="0" collapsed="false">
      <c r="A2685" s="3" t="n">
        <v>2684</v>
      </c>
      <c r="B2685" s="3" t="n">
        <v>5</v>
      </c>
      <c r="C2685" s="3" t="s">
        <v>144</v>
      </c>
      <c r="D2685" s="3" t="s">
        <v>563</v>
      </c>
      <c r="E2685" s="3" t="n">
        <v>2909</v>
      </c>
      <c r="F2685" s="4" t="n">
        <v>436.5</v>
      </c>
      <c r="G2685" s="3" t="s">
        <v>8</v>
      </c>
      <c r="H2685" s="4" t="n">
        <f aca="false">ROUND(E2685*F2685,2)</f>
        <v>1269778.5</v>
      </c>
    </row>
    <row r="2686" customFormat="false" ht="15" hidden="false" customHeight="false" outlineLevel="0" collapsed="false">
      <c r="A2686" s="3" t="n">
        <v>2685</v>
      </c>
      <c r="B2686" s="3" t="n">
        <v>14</v>
      </c>
      <c r="C2686" s="3" t="s">
        <v>144</v>
      </c>
      <c r="D2686" s="3" t="s">
        <v>562</v>
      </c>
      <c r="E2686" s="3" t="n">
        <v>1700</v>
      </c>
      <c r="F2686" s="4" t="n">
        <v>78.96</v>
      </c>
      <c r="G2686" s="3" t="s">
        <v>41</v>
      </c>
      <c r="H2686" s="4" t="n">
        <f aca="false">ROUND(E2686*F2686,2)</f>
        <v>134232</v>
      </c>
    </row>
    <row r="2687" customFormat="false" ht="15" hidden="false" customHeight="false" outlineLevel="0" collapsed="false">
      <c r="A2687" s="3" t="n">
        <v>2686</v>
      </c>
      <c r="B2687" s="3" t="n">
        <v>4</v>
      </c>
      <c r="C2687" s="3" t="s">
        <v>144</v>
      </c>
      <c r="D2687" s="3" t="s">
        <v>563</v>
      </c>
      <c r="E2687" s="3" t="n">
        <v>2321</v>
      </c>
      <c r="F2687" s="4" t="n">
        <v>104.41</v>
      </c>
      <c r="G2687" s="3" t="s">
        <v>8</v>
      </c>
      <c r="H2687" s="4" t="n">
        <f aca="false">ROUND(E2687*F2687,2)</f>
        <v>242335.61</v>
      </c>
    </row>
    <row r="2688" customFormat="false" ht="15" hidden="false" customHeight="false" outlineLevel="0" collapsed="false">
      <c r="A2688" s="3" t="n">
        <v>2687</v>
      </c>
      <c r="B2688" s="3" t="n">
        <v>15</v>
      </c>
      <c r="C2688" s="3" t="s">
        <v>144</v>
      </c>
      <c r="D2688" s="3" t="s">
        <v>562</v>
      </c>
      <c r="E2688" s="3" t="n">
        <v>3622</v>
      </c>
      <c r="F2688" s="4" t="n">
        <v>274.63</v>
      </c>
      <c r="G2688" s="3" t="s">
        <v>46</v>
      </c>
      <c r="H2688" s="4" t="n">
        <f aca="false">ROUND(E2688*F2688,2)</f>
        <v>994709.86</v>
      </c>
    </row>
    <row r="2689" customFormat="false" ht="15" hidden="false" customHeight="false" outlineLevel="0" collapsed="false">
      <c r="A2689" s="3" t="n">
        <v>2688</v>
      </c>
      <c r="B2689" s="3" t="n">
        <v>5</v>
      </c>
      <c r="C2689" s="3" t="s">
        <v>144</v>
      </c>
      <c r="D2689" s="3" t="s">
        <v>563</v>
      </c>
      <c r="E2689" s="3" t="n">
        <v>3484</v>
      </c>
      <c r="F2689" s="4" t="n">
        <v>435.33</v>
      </c>
      <c r="G2689" s="3" t="s">
        <v>8</v>
      </c>
      <c r="H2689" s="4" t="n">
        <f aca="false">ROUND(E2689*F2689,2)</f>
        <v>1516689.72</v>
      </c>
    </row>
    <row r="2690" customFormat="false" ht="15" hidden="false" customHeight="false" outlineLevel="0" collapsed="false">
      <c r="A2690" s="3" t="n">
        <v>2689</v>
      </c>
      <c r="B2690" s="3" t="n">
        <v>7</v>
      </c>
      <c r="C2690" s="3" t="s">
        <v>144</v>
      </c>
      <c r="D2690" s="3" t="s">
        <v>562</v>
      </c>
      <c r="E2690" s="3" t="n">
        <v>1381</v>
      </c>
      <c r="F2690" s="4" t="n">
        <v>431.51</v>
      </c>
      <c r="G2690" s="3" t="s">
        <v>8</v>
      </c>
      <c r="H2690" s="4" t="n">
        <f aca="false">ROUND(E2690*F2690,2)</f>
        <v>595915.31</v>
      </c>
    </row>
    <row r="2691" customFormat="false" ht="15" hidden="false" customHeight="false" outlineLevel="0" collapsed="false">
      <c r="A2691" s="3" t="n">
        <v>2690</v>
      </c>
      <c r="B2691" s="3" t="n">
        <v>12</v>
      </c>
      <c r="C2691" s="3" t="s">
        <v>144</v>
      </c>
      <c r="D2691" s="3" t="s">
        <v>563</v>
      </c>
      <c r="E2691" s="3" t="n">
        <v>3203</v>
      </c>
      <c r="F2691" s="4" t="n">
        <v>214.81</v>
      </c>
      <c r="G2691" s="3" t="s">
        <v>38</v>
      </c>
      <c r="H2691" s="4" t="n">
        <f aca="false">ROUND(E2691*F2691,2)</f>
        <v>688036.43</v>
      </c>
    </row>
    <row r="2692" customFormat="false" ht="15" hidden="false" customHeight="false" outlineLevel="0" collapsed="false">
      <c r="A2692" s="3" t="n">
        <v>2691</v>
      </c>
      <c r="B2692" s="3" t="n">
        <v>5</v>
      </c>
      <c r="C2692" s="3" t="s">
        <v>144</v>
      </c>
      <c r="D2692" s="3" t="s">
        <v>563</v>
      </c>
      <c r="E2692" s="3" t="n">
        <v>4827</v>
      </c>
      <c r="F2692" s="4" t="n">
        <v>434.18</v>
      </c>
      <c r="G2692" s="3" t="s">
        <v>8</v>
      </c>
      <c r="H2692" s="4" t="n">
        <f aca="false">ROUND(E2692*F2692,2)</f>
        <v>2095786.86</v>
      </c>
    </row>
    <row r="2693" customFormat="false" ht="15" hidden="false" customHeight="false" outlineLevel="0" collapsed="false">
      <c r="A2693" s="3" t="n">
        <v>2692</v>
      </c>
      <c r="B2693" s="3" t="n">
        <v>13</v>
      </c>
      <c r="C2693" s="3" t="s">
        <v>144</v>
      </c>
      <c r="D2693" s="3" t="s">
        <v>563</v>
      </c>
      <c r="E2693" s="3" t="n">
        <v>2757</v>
      </c>
      <c r="F2693" s="4" t="n">
        <v>42.5</v>
      </c>
      <c r="G2693" s="3" t="s">
        <v>41</v>
      </c>
      <c r="H2693" s="4" t="n">
        <f aca="false">ROUND(E2693*F2693,2)</f>
        <v>117172.5</v>
      </c>
    </row>
    <row r="2694" customFormat="false" ht="15" hidden="false" customHeight="false" outlineLevel="0" collapsed="false">
      <c r="A2694" s="3" t="n">
        <v>2693</v>
      </c>
      <c r="B2694" s="3" t="n">
        <v>13</v>
      </c>
      <c r="C2694" s="3" t="s">
        <v>144</v>
      </c>
      <c r="D2694" s="3" t="s">
        <v>562</v>
      </c>
      <c r="E2694" s="3" t="n">
        <v>2420</v>
      </c>
      <c r="F2694" s="4" t="n">
        <v>42.45</v>
      </c>
      <c r="G2694" s="3" t="s">
        <v>41</v>
      </c>
      <c r="H2694" s="4" t="n">
        <f aca="false">ROUND(E2694*F2694,2)</f>
        <v>102729</v>
      </c>
    </row>
    <row r="2695" customFormat="false" ht="15" hidden="false" customHeight="false" outlineLevel="0" collapsed="false">
      <c r="A2695" s="3" t="n">
        <v>2694</v>
      </c>
      <c r="B2695" s="3" t="n">
        <v>3</v>
      </c>
      <c r="C2695" s="3" t="s">
        <v>144</v>
      </c>
      <c r="D2695" s="3" t="s">
        <v>562</v>
      </c>
      <c r="E2695" s="3" t="n">
        <v>2959</v>
      </c>
      <c r="F2695" s="4" t="n">
        <v>107.03</v>
      </c>
      <c r="G2695" s="3" t="s">
        <v>8</v>
      </c>
      <c r="H2695" s="4" t="n">
        <f aca="false">ROUND(E2695*F2695,2)</f>
        <v>316701.77</v>
      </c>
    </row>
    <row r="2696" customFormat="false" ht="15" hidden="false" customHeight="false" outlineLevel="0" collapsed="false">
      <c r="A2696" s="3" t="n">
        <v>2695</v>
      </c>
      <c r="B2696" s="3" t="n">
        <v>5</v>
      </c>
      <c r="C2696" s="3" t="s">
        <v>145</v>
      </c>
      <c r="D2696" s="3" t="s">
        <v>562</v>
      </c>
      <c r="E2696" s="3" t="n">
        <v>3010</v>
      </c>
      <c r="F2696" s="4" t="n">
        <v>435.86</v>
      </c>
      <c r="G2696" s="3" t="s">
        <v>8</v>
      </c>
      <c r="H2696" s="4" t="n">
        <f aca="false">ROUND(E2696*F2696,2)</f>
        <v>1311938.6</v>
      </c>
    </row>
    <row r="2697" customFormat="false" ht="15" hidden="false" customHeight="false" outlineLevel="0" collapsed="false">
      <c r="A2697" s="3" t="n">
        <v>2696</v>
      </c>
      <c r="B2697" s="3" t="n">
        <v>8</v>
      </c>
      <c r="C2697" s="3" t="s">
        <v>145</v>
      </c>
      <c r="D2697" s="3" t="s">
        <v>562</v>
      </c>
      <c r="E2697" s="3" t="n">
        <v>3085</v>
      </c>
      <c r="F2697" s="4" t="n">
        <v>69.94</v>
      </c>
      <c r="G2697" s="3" t="s">
        <v>8</v>
      </c>
      <c r="H2697" s="4" t="n">
        <f aca="false">ROUND(E2697*F2697,2)</f>
        <v>215764.9</v>
      </c>
    </row>
    <row r="2698" customFormat="false" ht="15" hidden="false" customHeight="false" outlineLevel="0" collapsed="false">
      <c r="A2698" s="3" t="n">
        <v>2697</v>
      </c>
      <c r="B2698" s="3" t="n">
        <v>8</v>
      </c>
      <c r="C2698" s="3" t="s">
        <v>145</v>
      </c>
      <c r="D2698" s="3" t="s">
        <v>562</v>
      </c>
      <c r="E2698" s="3" t="n">
        <v>3271</v>
      </c>
      <c r="F2698" s="4" t="n">
        <v>69.85</v>
      </c>
      <c r="G2698" s="3" t="s">
        <v>8</v>
      </c>
      <c r="H2698" s="4" t="n">
        <f aca="false">ROUND(E2698*F2698,2)</f>
        <v>228479.35</v>
      </c>
    </row>
    <row r="2699" customFormat="false" ht="15" hidden="false" customHeight="false" outlineLevel="0" collapsed="false">
      <c r="A2699" s="3" t="n">
        <v>2698</v>
      </c>
      <c r="B2699" s="3" t="n">
        <v>11</v>
      </c>
      <c r="C2699" s="3" t="s">
        <v>145</v>
      </c>
      <c r="D2699" s="3" t="s">
        <v>562</v>
      </c>
      <c r="E2699" s="3" t="n">
        <v>2386</v>
      </c>
      <c r="F2699" s="4" t="n">
        <v>110.15</v>
      </c>
      <c r="G2699" s="3" t="s">
        <v>34</v>
      </c>
      <c r="H2699" s="4" t="n">
        <f aca="false">ROUND(E2699*F2699,2)</f>
        <v>262817.9</v>
      </c>
    </row>
    <row r="2700" customFormat="false" ht="15" hidden="false" customHeight="false" outlineLevel="0" collapsed="false">
      <c r="A2700" s="3" t="n">
        <v>2699</v>
      </c>
      <c r="B2700" s="3" t="n">
        <v>13</v>
      </c>
      <c r="C2700" s="3" t="s">
        <v>145</v>
      </c>
      <c r="D2700" s="3" t="s">
        <v>563</v>
      </c>
      <c r="E2700" s="3" t="n">
        <v>1829</v>
      </c>
      <c r="F2700" s="4" t="n">
        <v>41.58</v>
      </c>
      <c r="G2700" s="3" t="s">
        <v>41</v>
      </c>
      <c r="H2700" s="4" t="n">
        <f aca="false">ROUND(E2700*F2700,2)</f>
        <v>76049.82</v>
      </c>
    </row>
    <row r="2701" customFormat="false" ht="15" hidden="false" customHeight="false" outlineLevel="0" collapsed="false">
      <c r="A2701" s="3" t="n">
        <v>2700</v>
      </c>
      <c r="B2701" s="3" t="n">
        <v>7</v>
      </c>
      <c r="C2701" s="3" t="s">
        <v>145</v>
      </c>
      <c r="D2701" s="3" t="s">
        <v>562</v>
      </c>
      <c r="E2701" s="3" t="n">
        <v>1016</v>
      </c>
      <c r="F2701" s="4" t="n">
        <v>428.76</v>
      </c>
      <c r="G2701" s="3" t="s">
        <v>8</v>
      </c>
      <c r="H2701" s="4" t="n">
        <f aca="false">ROUND(E2701*F2701,2)</f>
        <v>435620.16</v>
      </c>
    </row>
    <row r="2702" customFormat="false" ht="15" hidden="false" customHeight="false" outlineLevel="0" collapsed="false">
      <c r="A2702" s="3" t="n">
        <v>2701</v>
      </c>
      <c r="B2702" s="3" t="n">
        <v>14</v>
      </c>
      <c r="C2702" s="3" t="s">
        <v>145</v>
      </c>
      <c r="D2702" s="3" t="s">
        <v>563</v>
      </c>
      <c r="E2702" s="3" t="n">
        <v>1931</v>
      </c>
      <c r="F2702" s="4" t="n">
        <v>82.95</v>
      </c>
      <c r="G2702" s="3" t="s">
        <v>41</v>
      </c>
      <c r="H2702" s="4" t="n">
        <f aca="false">ROUND(E2702*F2702,2)</f>
        <v>160176.45</v>
      </c>
    </row>
    <row r="2703" customFormat="false" ht="15" hidden="false" customHeight="false" outlineLevel="0" collapsed="false">
      <c r="A2703" s="3" t="n">
        <v>2702</v>
      </c>
      <c r="B2703" s="3" t="n">
        <v>10</v>
      </c>
      <c r="C2703" s="3" t="s">
        <v>145</v>
      </c>
      <c r="D2703" s="3" t="s">
        <v>563</v>
      </c>
      <c r="E2703" s="3" t="n">
        <v>1526</v>
      </c>
      <c r="F2703" s="4" t="n">
        <v>52.4</v>
      </c>
      <c r="G2703" s="3" t="s">
        <v>8</v>
      </c>
      <c r="H2703" s="4" t="n">
        <f aca="false">ROUND(E2703*F2703,2)</f>
        <v>79962.4</v>
      </c>
    </row>
    <row r="2704" customFormat="false" ht="15" hidden="false" customHeight="false" outlineLevel="0" collapsed="false">
      <c r="A2704" s="3" t="n">
        <v>2703</v>
      </c>
      <c r="B2704" s="3" t="n">
        <v>2</v>
      </c>
      <c r="C2704" s="3" t="s">
        <v>145</v>
      </c>
      <c r="D2704" s="3" t="s">
        <v>563</v>
      </c>
      <c r="E2704" s="3" t="n">
        <v>2303</v>
      </c>
      <c r="F2704" s="4" t="n">
        <v>61.6</v>
      </c>
      <c r="G2704" s="3" t="s">
        <v>8</v>
      </c>
      <c r="H2704" s="4" t="n">
        <f aca="false">ROUND(E2704*F2704,2)</f>
        <v>141864.8</v>
      </c>
    </row>
    <row r="2705" customFormat="false" ht="15" hidden="false" customHeight="false" outlineLevel="0" collapsed="false">
      <c r="A2705" s="3" t="n">
        <v>2704</v>
      </c>
      <c r="B2705" s="3" t="n">
        <v>5</v>
      </c>
      <c r="C2705" s="3" t="s">
        <v>145</v>
      </c>
      <c r="D2705" s="3" t="s">
        <v>562</v>
      </c>
      <c r="E2705" s="3" t="n">
        <v>775</v>
      </c>
      <c r="F2705" s="4" t="n">
        <v>436.01</v>
      </c>
      <c r="G2705" s="3" t="s">
        <v>8</v>
      </c>
      <c r="H2705" s="4" t="n">
        <f aca="false">ROUND(E2705*F2705,2)</f>
        <v>337907.75</v>
      </c>
    </row>
    <row r="2706" customFormat="false" ht="15" hidden="false" customHeight="false" outlineLevel="0" collapsed="false">
      <c r="A2706" s="3" t="n">
        <v>2705</v>
      </c>
      <c r="B2706" s="3" t="n">
        <v>11</v>
      </c>
      <c r="C2706" s="3" t="s">
        <v>145</v>
      </c>
      <c r="D2706" s="3" t="s">
        <v>563</v>
      </c>
      <c r="E2706" s="3" t="n">
        <v>1760</v>
      </c>
      <c r="F2706" s="4" t="n">
        <v>110.14</v>
      </c>
      <c r="G2706" s="3" t="s">
        <v>34</v>
      </c>
      <c r="H2706" s="4" t="n">
        <f aca="false">ROUND(E2706*F2706,2)</f>
        <v>193846.4</v>
      </c>
    </row>
    <row r="2707" customFormat="false" ht="15" hidden="false" customHeight="false" outlineLevel="0" collapsed="false">
      <c r="A2707" s="3" t="n">
        <v>2706</v>
      </c>
      <c r="B2707" s="3" t="n">
        <v>8</v>
      </c>
      <c r="C2707" s="3" t="s">
        <v>145</v>
      </c>
      <c r="D2707" s="3" t="s">
        <v>562</v>
      </c>
      <c r="E2707" s="3" t="n">
        <v>4308</v>
      </c>
      <c r="F2707" s="4" t="n">
        <v>70</v>
      </c>
      <c r="G2707" s="3" t="s">
        <v>8</v>
      </c>
      <c r="H2707" s="4" t="n">
        <f aca="false">ROUND(E2707*F2707,2)</f>
        <v>301560</v>
      </c>
    </row>
    <row r="2708" customFormat="false" ht="15" hidden="false" customHeight="false" outlineLevel="0" collapsed="false">
      <c r="A2708" s="3" t="n">
        <v>2707</v>
      </c>
      <c r="B2708" s="3" t="n">
        <v>9</v>
      </c>
      <c r="C2708" s="3" t="s">
        <v>145</v>
      </c>
      <c r="D2708" s="3" t="s">
        <v>562</v>
      </c>
      <c r="E2708" s="3" t="n">
        <v>4361</v>
      </c>
      <c r="F2708" s="4" t="n">
        <v>213.94</v>
      </c>
      <c r="G2708" s="3" t="s">
        <v>8</v>
      </c>
      <c r="H2708" s="4" t="n">
        <f aca="false">ROUND(E2708*F2708,2)</f>
        <v>932992.34</v>
      </c>
    </row>
    <row r="2709" customFormat="false" ht="15" hidden="false" customHeight="false" outlineLevel="0" collapsed="false">
      <c r="A2709" s="3" t="n">
        <v>2708</v>
      </c>
      <c r="B2709" s="3" t="n">
        <v>4</v>
      </c>
      <c r="C2709" s="3" t="s">
        <v>145</v>
      </c>
      <c r="D2709" s="3" t="s">
        <v>563</v>
      </c>
      <c r="E2709" s="3" t="n">
        <v>4329</v>
      </c>
      <c r="F2709" s="4" t="n">
        <v>105.49</v>
      </c>
      <c r="G2709" s="3" t="s">
        <v>8</v>
      </c>
      <c r="H2709" s="4" t="n">
        <f aca="false">ROUND(E2709*F2709,2)</f>
        <v>456666.21</v>
      </c>
    </row>
    <row r="2710" customFormat="false" ht="15" hidden="false" customHeight="false" outlineLevel="0" collapsed="false">
      <c r="A2710" s="3" t="n">
        <v>2709</v>
      </c>
      <c r="B2710" s="3" t="n">
        <v>6</v>
      </c>
      <c r="C2710" s="3" t="s">
        <v>145</v>
      </c>
      <c r="D2710" s="3" t="s">
        <v>563</v>
      </c>
      <c r="E2710" s="3" t="n">
        <v>4127</v>
      </c>
      <c r="F2710" s="4" t="n">
        <v>229.81</v>
      </c>
      <c r="G2710" s="3" t="s">
        <v>8</v>
      </c>
      <c r="H2710" s="4" t="n">
        <f aca="false">ROUND(E2710*F2710,2)</f>
        <v>948425.87</v>
      </c>
    </row>
    <row r="2711" customFormat="false" ht="15" hidden="false" customHeight="false" outlineLevel="0" collapsed="false">
      <c r="A2711" s="3" t="n">
        <v>2710</v>
      </c>
      <c r="B2711" s="3" t="n">
        <v>4</v>
      </c>
      <c r="C2711" s="3" t="s">
        <v>145</v>
      </c>
      <c r="D2711" s="3" t="s">
        <v>563</v>
      </c>
      <c r="E2711" s="3" t="n">
        <v>2146</v>
      </c>
      <c r="F2711" s="4" t="n">
        <v>105.24</v>
      </c>
      <c r="G2711" s="3" t="s">
        <v>8</v>
      </c>
      <c r="H2711" s="4" t="n">
        <f aca="false">ROUND(E2711*F2711,2)</f>
        <v>225845.04</v>
      </c>
    </row>
    <row r="2712" customFormat="false" ht="15" hidden="false" customHeight="false" outlineLevel="0" collapsed="false">
      <c r="A2712" s="3" t="n">
        <v>2711</v>
      </c>
      <c r="B2712" s="3" t="n">
        <v>11</v>
      </c>
      <c r="C2712" s="3" t="s">
        <v>145</v>
      </c>
      <c r="D2712" s="3" t="s">
        <v>563</v>
      </c>
      <c r="E2712" s="3" t="n">
        <v>3066</v>
      </c>
      <c r="F2712" s="4" t="n">
        <v>110.1</v>
      </c>
      <c r="G2712" s="3" t="s">
        <v>34</v>
      </c>
      <c r="H2712" s="4" t="n">
        <f aca="false">ROUND(E2712*F2712,2)</f>
        <v>337566.6</v>
      </c>
    </row>
    <row r="2713" customFormat="false" ht="15" hidden="false" customHeight="false" outlineLevel="0" collapsed="false">
      <c r="A2713" s="3" t="n">
        <v>2712</v>
      </c>
      <c r="B2713" s="3" t="n">
        <v>8</v>
      </c>
      <c r="C2713" s="3" t="s">
        <v>145</v>
      </c>
      <c r="D2713" s="3" t="s">
        <v>563</v>
      </c>
      <c r="E2713" s="3" t="n">
        <v>2139</v>
      </c>
      <c r="F2713" s="4" t="n">
        <v>69.89</v>
      </c>
      <c r="G2713" s="3" t="s">
        <v>8</v>
      </c>
      <c r="H2713" s="4" t="n">
        <f aca="false">ROUND(E2713*F2713,2)</f>
        <v>149494.71</v>
      </c>
    </row>
    <row r="2714" customFormat="false" ht="15" hidden="false" customHeight="false" outlineLevel="0" collapsed="false">
      <c r="A2714" s="3" t="n">
        <v>2713</v>
      </c>
      <c r="B2714" s="3" t="n">
        <v>12</v>
      </c>
      <c r="C2714" s="3" t="s">
        <v>145</v>
      </c>
      <c r="D2714" s="3" t="s">
        <v>563</v>
      </c>
      <c r="E2714" s="3" t="n">
        <v>1337</v>
      </c>
      <c r="F2714" s="4" t="n">
        <v>216.14</v>
      </c>
      <c r="G2714" s="3" t="s">
        <v>38</v>
      </c>
      <c r="H2714" s="4" t="n">
        <f aca="false">ROUND(E2714*F2714,2)</f>
        <v>288979.18</v>
      </c>
    </row>
    <row r="2715" customFormat="false" ht="15" hidden="false" customHeight="false" outlineLevel="0" collapsed="false">
      <c r="A2715" s="3" t="n">
        <v>2714</v>
      </c>
      <c r="B2715" s="3" t="n">
        <v>11</v>
      </c>
      <c r="C2715" s="3" t="s">
        <v>145</v>
      </c>
      <c r="D2715" s="3" t="s">
        <v>562</v>
      </c>
      <c r="E2715" s="3" t="n">
        <v>2494</v>
      </c>
      <c r="F2715" s="4" t="n">
        <v>109.73</v>
      </c>
      <c r="G2715" s="3" t="s">
        <v>34</v>
      </c>
      <c r="H2715" s="4" t="n">
        <f aca="false">ROUND(E2715*F2715,2)</f>
        <v>273666.62</v>
      </c>
    </row>
    <row r="2716" customFormat="false" ht="15" hidden="false" customHeight="false" outlineLevel="0" collapsed="false">
      <c r="A2716" s="3" t="n">
        <v>2715</v>
      </c>
      <c r="B2716" s="3" t="n">
        <v>9</v>
      </c>
      <c r="C2716" s="3" t="s">
        <v>145</v>
      </c>
      <c r="D2716" s="3" t="s">
        <v>562</v>
      </c>
      <c r="E2716" s="3" t="n">
        <v>3921</v>
      </c>
      <c r="F2716" s="4" t="n">
        <v>213.33</v>
      </c>
      <c r="G2716" s="3" t="s">
        <v>8</v>
      </c>
      <c r="H2716" s="4" t="n">
        <f aca="false">ROUND(E2716*F2716,2)</f>
        <v>836466.93</v>
      </c>
    </row>
    <row r="2717" customFormat="false" ht="15" hidden="false" customHeight="false" outlineLevel="0" collapsed="false">
      <c r="A2717" s="3" t="n">
        <v>2716</v>
      </c>
      <c r="B2717" s="3" t="n">
        <v>9</v>
      </c>
      <c r="C2717" s="3" t="s">
        <v>145</v>
      </c>
      <c r="D2717" s="3" t="s">
        <v>563</v>
      </c>
      <c r="E2717" s="3" t="n">
        <v>4803</v>
      </c>
      <c r="F2717" s="4" t="n">
        <v>214.16</v>
      </c>
      <c r="G2717" s="3" t="s">
        <v>8</v>
      </c>
      <c r="H2717" s="4" t="n">
        <f aca="false">ROUND(E2717*F2717,2)</f>
        <v>1028610.48</v>
      </c>
    </row>
    <row r="2718" customFormat="false" ht="15" hidden="false" customHeight="false" outlineLevel="0" collapsed="false">
      <c r="A2718" s="3" t="n">
        <v>2717</v>
      </c>
      <c r="B2718" s="3" t="n">
        <v>15</v>
      </c>
      <c r="C2718" s="3" t="s">
        <v>145</v>
      </c>
      <c r="D2718" s="3" t="s">
        <v>563</v>
      </c>
      <c r="E2718" s="3" t="n">
        <v>515</v>
      </c>
      <c r="F2718" s="4" t="n">
        <v>276</v>
      </c>
      <c r="G2718" s="3" t="s">
        <v>46</v>
      </c>
      <c r="H2718" s="4" t="n">
        <f aca="false">ROUND(E2718*F2718,2)</f>
        <v>142140</v>
      </c>
    </row>
    <row r="2719" customFormat="false" ht="15" hidden="false" customHeight="false" outlineLevel="0" collapsed="false">
      <c r="A2719" s="3" t="n">
        <v>2718</v>
      </c>
      <c r="B2719" s="3" t="n">
        <v>15</v>
      </c>
      <c r="C2719" s="3" t="s">
        <v>145</v>
      </c>
      <c r="D2719" s="3" t="s">
        <v>563</v>
      </c>
      <c r="E2719" s="3" t="n">
        <v>4290</v>
      </c>
      <c r="F2719" s="4" t="n">
        <v>276.09</v>
      </c>
      <c r="G2719" s="3" t="s">
        <v>46</v>
      </c>
      <c r="H2719" s="4" t="n">
        <f aca="false">ROUND(E2719*F2719,2)</f>
        <v>1184426.1</v>
      </c>
    </row>
    <row r="2720" customFormat="false" ht="15" hidden="false" customHeight="false" outlineLevel="0" collapsed="false">
      <c r="A2720" s="3" t="n">
        <v>2719</v>
      </c>
      <c r="B2720" s="3" t="n">
        <v>14</v>
      </c>
      <c r="C2720" s="3" t="s">
        <v>145</v>
      </c>
      <c r="D2720" s="3" t="s">
        <v>563</v>
      </c>
      <c r="E2720" s="3" t="n">
        <v>3952</v>
      </c>
      <c r="F2720" s="4" t="n">
        <v>82.97</v>
      </c>
      <c r="G2720" s="3" t="s">
        <v>41</v>
      </c>
      <c r="H2720" s="4" t="n">
        <f aca="false">ROUND(E2720*F2720,2)</f>
        <v>327897.44</v>
      </c>
    </row>
    <row r="2721" customFormat="false" ht="15" hidden="false" customHeight="false" outlineLevel="0" collapsed="false">
      <c r="A2721" s="3" t="n">
        <v>2720</v>
      </c>
      <c r="B2721" s="3" t="n">
        <v>13</v>
      </c>
      <c r="C2721" s="3" t="s">
        <v>145</v>
      </c>
      <c r="D2721" s="3" t="s">
        <v>563</v>
      </c>
      <c r="E2721" s="3" t="n">
        <v>1915</v>
      </c>
      <c r="F2721" s="4" t="n">
        <v>41.58</v>
      </c>
      <c r="G2721" s="3" t="s">
        <v>41</v>
      </c>
      <c r="H2721" s="4" t="n">
        <f aca="false">ROUND(E2721*F2721,2)</f>
        <v>79625.7</v>
      </c>
    </row>
    <row r="2722" customFormat="false" ht="15" hidden="false" customHeight="false" outlineLevel="0" collapsed="false">
      <c r="A2722" s="3" t="n">
        <v>2721</v>
      </c>
      <c r="B2722" s="3" t="n">
        <v>9</v>
      </c>
      <c r="C2722" s="3" t="s">
        <v>145</v>
      </c>
      <c r="D2722" s="3" t="s">
        <v>562</v>
      </c>
      <c r="E2722" s="3" t="n">
        <v>2742</v>
      </c>
      <c r="F2722" s="4" t="n">
        <v>213.59</v>
      </c>
      <c r="G2722" s="3" t="s">
        <v>8</v>
      </c>
      <c r="H2722" s="4" t="n">
        <f aca="false">ROUND(E2722*F2722,2)</f>
        <v>585663.78</v>
      </c>
    </row>
    <row r="2723" customFormat="false" ht="15" hidden="false" customHeight="false" outlineLevel="0" collapsed="false">
      <c r="A2723" s="3" t="n">
        <v>2722</v>
      </c>
      <c r="B2723" s="3" t="n">
        <v>9</v>
      </c>
      <c r="C2723" s="3" t="s">
        <v>145</v>
      </c>
      <c r="D2723" s="3" t="s">
        <v>563</v>
      </c>
      <c r="E2723" s="3" t="n">
        <v>3606</v>
      </c>
      <c r="F2723" s="4" t="n">
        <v>213.58</v>
      </c>
      <c r="G2723" s="3" t="s">
        <v>8</v>
      </c>
      <c r="H2723" s="4" t="n">
        <f aca="false">ROUND(E2723*F2723,2)</f>
        <v>770169.48</v>
      </c>
    </row>
    <row r="2724" customFormat="false" ht="15" hidden="false" customHeight="false" outlineLevel="0" collapsed="false">
      <c r="A2724" s="3" t="n">
        <v>2723</v>
      </c>
      <c r="B2724" s="3" t="n">
        <v>13</v>
      </c>
      <c r="C2724" s="3" t="s">
        <v>145</v>
      </c>
      <c r="D2724" s="3" t="s">
        <v>563</v>
      </c>
      <c r="E2724" s="3" t="n">
        <v>3066</v>
      </c>
      <c r="F2724" s="4" t="n">
        <v>41.59</v>
      </c>
      <c r="G2724" s="3" t="s">
        <v>41</v>
      </c>
      <c r="H2724" s="4" t="n">
        <f aca="false">ROUND(E2724*F2724,2)</f>
        <v>127514.94</v>
      </c>
    </row>
    <row r="2725" customFormat="false" ht="15" hidden="false" customHeight="false" outlineLevel="0" collapsed="false">
      <c r="A2725" s="3" t="n">
        <v>2724</v>
      </c>
      <c r="B2725" s="3" t="n">
        <v>14</v>
      </c>
      <c r="C2725" s="3" t="s">
        <v>145</v>
      </c>
      <c r="D2725" s="3" t="s">
        <v>562</v>
      </c>
      <c r="E2725" s="3" t="n">
        <v>1310</v>
      </c>
      <c r="F2725" s="4" t="n">
        <v>82.91</v>
      </c>
      <c r="G2725" s="3" t="s">
        <v>41</v>
      </c>
      <c r="H2725" s="4" t="n">
        <f aca="false">ROUND(E2725*F2725,2)</f>
        <v>108612.1</v>
      </c>
    </row>
    <row r="2726" customFormat="false" ht="15" hidden="false" customHeight="false" outlineLevel="0" collapsed="false">
      <c r="A2726" s="3" t="n">
        <v>2725</v>
      </c>
      <c r="B2726" s="3" t="n">
        <v>7</v>
      </c>
      <c r="C2726" s="3" t="s">
        <v>145</v>
      </c>
      <c r="D2726" s="3" t="s">
        <v>563</v>
      </c>
      <c r="E2726" s="3" t="n">
        <v>591</v>
      </c>
      <c r="F2726" s="4" t="n">
        <v>429.53</v>
      </c>
      <c r="G2726" s="3" t="s">
        <v>8</v>
      </c>
      <c r="H2726" s="4" t="n">
        <f aca="false">ROUND(E2726*F2726,2)</f>
        <v>253852.23</v>
      </c>
    </row>
    <row r="2727" customFormat="false" ht="15" hidden="false" customHeight="false" outlineLevel="0" collapsed="false">
      <c r="A2727" s="3" t="n">
        <v>2726</v>
      </c>
      <c r="B2727" s="3" t="n">
        <v>11</v>
      </c>
      <c r="C2727" s="3" t="s">
        <v>145</v>
      </c>
      <c r="D2727" s="3" t="s">
        <v>562</v>
      </c>
      <c r="E2727" s="3" t="n">
        <v>3812</v>
      </c>
      <c r="F2727" s="4" t="n">
        <v>109.81</v>
      </c>
      <c r="G2727" s="3" t="s">
        <v>34</v>
      </c>
      <c r="H2727" s="4" t="n">
        <f aca="false">ROUND(E2727*F2727,2)</f>
        <v>418595.72</v>
      </c>
    </row>
    <row r="2728" customFormat="false" ht="15" hidden="false" customHeight="false" outlineLevel="0" collapsed="false">
      <c r="A2728" s="3" t="n">
        <v>2727</v>
      </c>
      <c r="B2728" s="3" t="n">
        <v>4</v>
      </c>
      <c r="C2728" s="3" t="s">
        <v>145</v>
      </c>
      <c r="D2728" s="3" t="s">
        <v>563</v>
      </c>
      <c r="E2728" s="3" t="n">
        <v>874</v>
      </c>
      <c r="F2728" s="4" t="n">
        <v>105.05</v>
      </c>
      <c r="G2728" s="3" t="s">
        <v>8</v>
      </c>
      <c r="H2728" s="4" t="n">
        <f aca="false">ROUND(E2728*F2728,2)</f>
        <v>91813.7</v>
      </c>
    </row>
    <row r="2729" customFormat="false" ht="15" hidden="false" customHeight="false" outlineLevel="0" collapsed="false">
      <c r="A2729" s="3" t="n">
        <v>2728</v>
      </c>
      <c r="B2729" s="3" t="n">
        <v>12</v>
      </c>
      <c r="C2729" s="3" t="s">
        <v>146</v>
      </c>
      <c r="D2729" s="3" t="s">
        <v>562</v>
      </c>
      <c r="E2729" s="3" t="n">
        <v>3025</v>
      </c>
      <c r="F2729" s="4" t="n">
        <v>217.06</v>
      </c>
      <c r="G2729" s="3" t="s">
        <v>38</v>
      </c>
      <c r="H2729" s="4" t="n">
        <f aca="false">ROUND(E2729*F2729,2)</f>
        <v>656606.5</v>
      </c>
    </row>
    <row r="2730" customFormat="false" ht="15" hidden="false" customHeight="false" outlineLevel="0" collapsed="false">
      <c r="A2730" s="3" t="n">
        <v>2729</v>
      </c>
      <c r="B2730" s="3" t="n">
        <v>11</v>
      </c>
      <c r="C2730" s="3" t="s">
        <v>146</v>
      </c>
      <c r="D2730" s="3" t="s">
        <v>563</v>
      </c>
      <c r="E2730" s="3" t="n">
        <v>1570</v>
      </c>
      <c r="F2730" s="4" t="n">
        <v>108.92</v>
      </c>
      <c r="G2730" s="3" t="s">
        <v>34</v>
      </c>
      <c r="H2730" s="4" t="n">
        <f aca="false">ROUND(E2730*F2730,2)</f>
        <v>171004.4</v>
      </c>
    </row>
    <row r="2731" customFormat="false" ht="15" hidden="false" customHeight="false" outlineLevel="0" collapsed="false">
      <c r="A2731" s="3" t="n">
        <v>2730</v>
      </c>
      <c r="B2731" s="3" t="n">
        <v>13</v>
      </c>
      <c r="C2731" s="3" t="s">
        <v>146</v>
      </c>
      <c r="D2731" s="3" t="s">
        <v>563</v>
      </c>
      <c r="E2731" s="3" t="n">
        <v>2884</v>
      </c>
      <c r="F2731" s="4" t="n">
        <v>41.03</v>
      </c>
      <c r="G2731" s="3" t="s">
        <v>41</v>
      </c>
      <c r="H2731" s="4" t="n">
        <f aca="false">ROUND(E2731*F2731,2)</f>
        <v>118330.52</v>
      </c>
    </row>
    <row r="2732" customFormat="false" ht="15" hidden="false" customHeight="false" outlineLevel="0" collapsed="false">
      <c r="A2732" s="3" t="n">
        <v>2731</v>
      </c>
      <c r="B2732" s="3" t="n">
        <v>6</v>
      </c>
      <c r="C2732" s="3" t="s">
        <v>146</v>
      </c>
      <c r="D2732" s="3" t="s">
        <v>562</v>
      </c>
      <c r="E2732" s="3" t="n">
        <v>1493</v>
      </c>
      <c r="F2732" s="4" t="n">
        <v>227.65</v>
      </c>
      <c r="G2732" s="3" t="s">
        <v>8</v>
      </c>
      <c r="H2732" s="4" t="n">
        <f aca="false">ROUND(E2732*F2732,2)</f>
        <v>339881.45</v>
      </c>
    </row>
    <row r="2733" customFormat="false" ht="15" hidden="false" customHeight="false" outlineLevel="0" collapsed="false">
      <c r="A2733" s="3" t="n">
        <v>2732</v>
      </c>
      <c r="B2733" s="3" t="n">
        <v>12</v>
      </c>
      <c r="C2733" s="3" t="s">
        <v>146</v>
      </c>
      <c r="D2733" s="3" t="s">
        <v>562</v>
      </c>
      <c r="E2733" s="3" t="n">
        <v>3092</v>
      </c>
      <c r="F2733" s="4" t="n">
        <v>216.03</v>
      </c>
      <c r="G2733" s="3" t="s">
        <v>38</v>
      </c>
      <c r="H2733" s="4" t="n">
        <f aca="false">ROUND(E2733*F2733,2)</f>
        <v>667964.76</v>
      </c>
    </row>
    <row r="2734" customFormat="false" ht="15" hidden="false" customHeight="false" outlineLevel="0" collapsed="false">
      <c r="A2734" s="3" t="n">
        <v>2733</v>
      </c>
      <c r="B2734" s="3" t="n">
        <v>11</v>
      </c>
      <c r="C2734" s="3" t="s">
        <v>146</v>
      </c>
      <c r="D2734" s="3" t="s">
        <v>562</v>
      </c>
      <c r="E2734" s="3" t="n">
        <v>543</v>
      </c>
      <c r="F2734" s="4" t="n">
        <v>108.9</v>
      </c>
      <c r="G2734" s="3" t="s">
        <v>34</v>
      </c>
      <c r="H2734" s="4" t="n">
        <f aca="false">ROUND(E2734*F2734,2)</f>
        <v>59132.7</v>
      </c>
    </row>
    <row r="2735" customFormat="false" ht="15" hidden="false" customHeight="false" outlineLevel="0" collapsed="false">
      <c r="A2735" s="3" t="n">
        <v>2734</v>
      </c>
      <c r="B2735" s="3" t="n">
        <v>13</v>
      </c>
      <c r="C2735" s="3" t="s">
        <v>146</v>
      </c>
      <c r="D2735" s="3" t="s">
        <v>563</v>
      </c>
      <c r="E2735" s="3" t="n">
        <v>2251</v>
      </c>
      <c r="F2735" s="4" t="n">
        <v>41.11</v>
      </c>
      <c r="G2735" s="3" t="s">
        <v>41</v>
      </c>
      <c r="H2735" s="4" t="n">
        <f aca="false">ROUND(E2735*F2735,2)</f>
        <v>92538.61</v>
      </c>
    </row>
    <row r="2736" customFormat="false" ht="15" hidden="false" customHeight="false" outlineLevel="0" collapsed="false">
      <c r="A2736" s="3" t="n">
        <v>2735</v>
      </c>
      <c r="B2736" s="3" t="n">
        <v>2</v>
      </c>
      <c r="C2736" s="3" t="s">
        <v>146</v>
      </c>
      <c r="D2736" s="3" t="s">
        <v>563</v>
      </c>
      <c r="E2736" s="3" t="n">
        <v>1301</v>
      </c>
      <c r="F2736" s="4" t="n">
        <v>62.39</v>
      </c>
      <c r="G2736" s="3" t="s">
        <v>8</v>
      </c>
      <c r="H2736" s="4" t="n">
        <f aca="false">ROUND(E2736*F2736,2)</f>
        <v>81169.39</v>
      </c>
    </row>
    <row r="2737" customFormat="false" ht="15" hidden="false" customHeight="false" outlineLevel="0" collapsed="false">
      <c r="A2737" s="3" t="n">
        <v>2736</v>
      </c>
      <c r="B2737" s="3" t="n">
        <v>14</v>
      </c>
      <c r="C2737" s="3" t="s">
        <v>146</v>
      </c>
      <c r="D2737" s="3" t="s">
        <v>563</v>
      </c>
      <c r="E2737" s="3" t="n">
        <v>591</v>
      </c>
      <c r="F2737" s="4" t="n">
        <v>84.01</v>
      </c>
      <c r="G2737" s="3" t="s">
        <v>41</v>
      </c>
      <c r="H2737" s="4" t="n">
        <f aca="false">ROUND(E2737*F2737,2)</f>
        <v>49649.91</v>
      </c>
    </row>
    <row r="2738" customFormat="false" ht="15" hidden="false" customHeight="false" outlineLevel="0" collapsed="false">
      <c r="A2738" s="3" t="n">
        <v>2737</v>
      </c>
      <c r="B2738" s="3" t="n">
        <v>4</v>
      </c>
      <c r="C2738" s="3" t="s">
        <v>146</v>
      </c>
      <c r="D2738" s="3" t="s">
        <v>563</v>
      </c>
      <c r="E2738" s="3" t="n">
        <v>4049</v>
      </c>
      <c r="F2738" s="4" t="n">
        <v>107.08</v>
      </c>
      <c r="G2738" s="3" t="s">
        <v>8</v>
      </c>
      <c r="H2738" s="4" t="n">
        <f aca="false">ROUND(E2738*F2738,2)</f>
        <v>433566.92</v>
      </c>
    </row>
    <row r="2739" customFormat="false" ht="15" hidden="false" customHeight="false" outlineLevel="0" collapsed="false">
      <c r="A2739" s="3" t="n">
        <v>2738</v>
      </c>
      <c r="B2739" s="3" t="n">
        <v>1</v>
      </c>
      <c r="C2739" s="3" t="s">
        <v>146</v>
      </c>
      <c r="D2739" s="3" t="s">
        <v>563</v>
      </c>
      <c r="E2739" s="3" t="n">
        <v>4665</v>
      </c>
      <c r="F2739" s="4" t="n">
        <v>391.45</v>
      </c>
      <c r="G2739" s="3" t="s">
        <v>8</v>
      </c>
      <c r="H2739" s="4" t="n">
        <f aca="false">ROUND(E2739*F2739,2)</f>
        <v>1826114.25</v>
      </c>
    </row>
    <row r="2740" customFormat="false" ht="15" hidden="false" customHeight="false" outlineLevel="0" collapsed="false">
      <c r="A2740" s="3" t="n">
        <v>2739</v>
      </c>
      <c r="B2740" s="3" t="n">
        <v>4</v>
      </c>
      <c r="C2740" s="3" t="s">
        <v>146</v>
      </c>
      <c r="D2740" s="3" t="s">
        <v>562</v>
      </c>
      <c r="E2740" s="3" t="n">
        <v>4305</v>
      </c>
      <c r="F2740" s="4" t="n">
        <v>107.44</v>
      </c>
      <c r="G2740" s="3" t="s">
        <v>8</v>
      </c>
      <c r="H2740" s="4" t="n">
        <f aca="false">ROUND(E2740*F2740,2)</f>
        <v>462529.2</v>
      </c>
    </row>
    <row r="2741" customFormat="false" ht="15" hidden="false" customHeight="false" outlineLevel="0" collapsed="false">
      <c r="A2741" s="3" t="n">
        <v>2740</v>
      </c>
      <c r="B2741" s="3" t="n">
        <v>5</v>
      </c>
      <c r="C2741" s="3" t="s">
        <v>146</v>
      </c>
      <c r="D2741" s="3" t="s">
        <v>562</v>
      </c>
      <c r="E2741" s="3" t="n">
        <v>590</v>
      </c>
      <c r="F2741" s="4" t="n">
        <v>444.33</v>
      </c>
      <c r="G2741" s="3" t="s">
        <v>8</v>
      </c>
      <c r="H2741" s="4" t="n">
        <f aca="false">ROUND(E2741*F2741,2)</f>
        <v>262154.7</v>
      </c>
    </row>
    <row r="2742" customFormat="false" ht="15" hidden="false" customHeight="false" outlineLevel="0" collapsed="false">
      <c r="A2742" s="3" t="n">
        <v>2741</v>
      </c>
      <c r="B2742" s="3" t="n">
        <v>8</v>
      </c>
      <c r="C2742" s="3" t="s">
        <v>146</v>
      </c>
      <c r="D2742" s="3" t="s">
        <v>562</v>
      </c>
      <c r="E2742" s="3" t="n">
        <v>1563</v>
      </c>
      <c r="F2742" s="4" t="n">
        <v>69.9</v>
      </c>
      <c r="G2742" s="3" t="s">
        <v>8</v>
      </c>
      <c r="H2742" s="4" t="n">
        <f aca="false">ROUND(E2742*F2742,2)</f>
        <v>109253.7</v>
      </c>
    </row>
    <row r="2743" customFormat="false" ht="15" hidden="false" customHeight="false" outlineLevel="0" collapsed="false">
      <c r="A2743" s="3" t="n">
        <v>2742</v>
      </c>
      <c r="B2743" s="3" t="n">
        <v>13</v>
      </c>
      <c r="C2743" s="3" t="s">
        <v>146</v>
      </c>
      <c r="D2743" s="3" t="s">
        <v>562</v>
      </c>
      <c r="E2743" s="3" t="n">
        <v>3979</v>
      </c>
      <c r="F2743" s="4" t="n">
        <v>40.92</v>
      </c>
      <c r="G2743" s="3" t="s">
        <v>41</v>
      </c>
      <c r="H2743" s="4" t="n">
        <f aca="false">ROUND(E2743*F2743,2)</f>
        <v>162820.68</v>
      </c>
    </row>
    <row r="2744" customFormat="false" ht="15" hidden="false" customHeight="false" outlineLevel="0" collapsed="false">
      <c r="A2744" s="3" t="n">
        <v>2743</v>
      </c>
      <c r="B2744" s="3" t="n">
        <v>8</v>
      </c>
      <c r="C2744" s="3" t="s">
        <v>146</v>
      </c>
      <c r="D2744" s="3" t="s">
        <v>562</v>
      </c>
      <c r="E2744" s="3" t="n">
        <v>4343</v>
      </c>
      <c r="F2744" s="4" t="n">
        <v>69.64</v>
      </c>
      <c r="G2744" s="3" t="s">
        <v>8</v>
      </c>
      <c r="H2744" s="4" t="n">
        <f aca="false">ROUND(E2744*F2744,2)</f>
        <v>302446.52</v>
      </c>
    </row>
    <row r="2745" customFormat="false" ht="15" hidden="false" customHeight="false" outlineLevel="0" collapsed="false">
      <c r="A2745" s="3" t="n">
        <v>2744</v>
      </c>
      <c r="B2745" s="3" t="n">
        <v>14</v>
      </c>
      <c r="C2745" s="3" t="s">
        <v>146</v>
      </c>
      <c r="D2745" s="3" t="s">
        <v>563</v>
      </c>
      <c r="E2745" s="3" t="n">
        <v>4851</v>
      </c>
      <c r="F2745" s="4" t="n">
        <v>83.71</v>
      </c>
      <c r="G2745" s="3" t="s">
        <v>41</v>
      </c>
      <c r="H2745" s="4" t="n">
        <f aca="false">ROUND(E2745*F2745,2)</f>
        <v>406077.21</v>
      </c>
    </row>
    <row r="2746" customFormat="false" ht="15" hidden="false" customHeight="false" outlineLevel="0" collapsed="false">
      <c r="A2746" s="3" t="n">
        <v>2745</v>
      </c>
      <c r="B2746" s="3" t="n">
        <v>8</v>
      </c>
      <c r="C2746" s="3" t="s">
        <v>146</v>
      </c>
      <c r="D2746" s="3" t="s">
        <v>563</v>
      </c>
      <c r="E2746" s="3" t="n">
        <v>1927</v>
      </c>
      <c r="F2746" s="4" t="n">
        <v>69.73</v>
      </c>
      <c r="G2746" s="3" t="s">
        <v>8</v>
      </c>
      <c r="H2746" s="4" t="n">
        <f aca="false">ROUND(E2746*F2746,2)</f>
        <v>134369.71</v>
      </c>
    </row>
    <row r="2747" customFormat="false" ht="15" hidden="false" customHeight="false" outlineLevel="0" collapsed="false">
      <c r="A2747" s="3" t="n">
        <v>2746</v>
      </c>
      <c r="B2747" s="3" t="n">
        <v>11</v>
      </c>
      <c r="C2747" s="3" t="s">
        <v>146</v>
      </c>
      <c r="D2747" s="3" t="s">
        <v>562</v>
      </c>
      <c r="E2747" s="3" t="n">
        <v>3419</v>
      </c>
      <c r="F2747" s="4" t="n">
        <v>109.24</v>
      </c>
      <c r="G2747" s="3" t="s">
        <v>34</v>
      </c>
      <c r="H2747" s="4" t="n">
        <f aca="false">ROUND(E2747*F2747,2)</f>
        <v>373491.56</v>
      </c>
    </row>
    <row r="2748" customFormat="false" ht="15" hidden="false" customHeight="false" outlineLevel="0" collapsed="false">
      <c r="A2748" s="3" t="n">
        <v>2747</v>
      </c>
      <c r="B2748" s="3" t="n">
        <v>13</v>
      </c>
      <c r="C2748" s="3" t="s">
        <v>146</v>
      </c>
      <c r="D2748" s="3" t="s">
        <v>562</v>
      </c>
      <c r="E2748" s="3" t="n">
        <v>3675</v>
      </c>
      <c r="F2748" s="4" t="n">
        <v>41</v>
      </c>
      <c r="G2748" s="3" t="s">
        <v>41</v>
      </c>
      <c r="H2748" s="4" t="n">
        <f aca="false">ROUND(E2748*F2748,2)</f>
        <v>150675</v>
      </c>
    </row>
    <row r="2749" customFormat="false" ht="15" hidden="false" customHeight="false" outlineLevel="0" collapsed="false">
      <c r="A2749" s="3" t="n">
        <v>2748</v>
      </c>
      <c r="B2749" s="3" t="n">
        <v>8</v>
      </c>
      <c r="C2749" s="3" t="s">
        <v>147</v>
      </c>
      <c r="D2749" s="3" t="s">
        <v>563</v>
      </c>
      <c r="E2749" s="3" t="n">
        <v>3399</v>
      </c>
      <c r="F2749" s="4" t="n">
        <v>68.14</v>
      </c>
      <c r="G2749" s="3" t="s">
        <v>8</v>
      </c>
      <c r="H2749" s="4" t="n">
        <f aca="false">ROUND(E2749*F2749,2)</f>
        <v>231607.86</v>
      </c>
    </row>
    <row r="2750" customFormat="false" ht="15" hidden="false" customHeight="false" outlineLevel="0" collapsed="false">
      <c r="A2750" s="3" t="n">
        <v>2749</v>
      </c>
      <c r="B2750" s="3" t="n">
        <v>2</v>
      </c>
      <c r="C2750" s="3" t="s">
        <v>147</v>
      </c>
      <c r="D2750" s="3" t="s">
        <v>562</v>
      </c>
      <c r="E2750" s="3" t="n">
        <v>142</v>
      </c>
      <c r="F2750" s="4" t="n">
        <v>63.97</v>
      </c>
      <c r="G2750" s="3" t="s">
        <v>8</v>
      </c>
      <c r="H2750" s="4" t="n">
        <f aca="false">ROUND(E2750*F2750,2)</f>
        <v>9083.74</v>
      </c>
    </row>
    <row r="2751" customFormat="false" ht="15" hidden="false" customHeight="false" outlineLevel="0" collapsed="false">
      <c r="A2751" s="3" t="n">
        <v>2750</v>
      </c>
      <c r="B2751" s="3" t="n">
        <v>11</v>
      </c>
      <c r="C2751" s="3" t="s">
        <v>147</v>
      </c>
      <c r="D2751" s="3" t="s">
        <v>563</v>
      </c>
      <c r="E2751" s="3" t="n">
        <v>3865</v>
      </c>
      <c r="F2751" s="4" t="n">
        <v>109.96</v>
      </c>
      <c r="G2751" s="3" t="s">
        <v>34</v>
      </c>
      <c r="H2751" s="4" t="n">
        <f aca="false">ROUND(E2751*F2751,2)</f>
        <v>424995.4</v>
      </c>
    </row>
    <row r="2752" customFormat="false" ht="15" hidden="false" customHeight="false" outlineLevel="0" collapsed="false">
      <c r="A2752" s="3" t="n">
        <v>2751</v>
      </c>
      <c r="B2752" s="3" t="n">
        <v>1</v>
      </c>
      <c r="C2752" s="3" t="s">
        <v>147</v>
      </c>
      <c r="D2752" s="3" t="s">
        <v>563</v>
      </c>
      <c r="E2752" s="3" t="n">
        <v>460</v>
      </c>
      <c r="F2752" s="4" t="n">
        <v>391.12</v>
      </c>
      <c r="G2752" s="3" t="s">
        <v>8</v>
      </c>
      <c r="H2752" s="4" t="n">
        <f aca="false">ROUND(E2752*F2752,2)</f>
        <v>179915.2</v>
      </c>
    </row>
    <row r="2753" customFormat="false" ht="15" hidden="false" customHeight="false" outlineLevel="0" collapsed="false">
      <c r="A2753" s="3" t="n">
        <v>2752</v>
      </c>
      <c r="B2753" s="3" t="n">
        <v>4</v>
      </c>
      <c r="C2753" s="3" t="s">
        <v>147</v>
      </c>
      <c r="D2753" s="3" t="s">
        <v>562</v>
      </c>
      <c r="E2753" s="3" t="n">
        <v>3044</v>
      </c>
      <c r="F2753" s="4" t="n">
        <v>109.49</v>
      </c>
      <c r="G2753" s="3" t="s">
        <v>8</v>
      </c>
      <c r="H2753" s="4" t="n">
        <f aca="false">ROUND(E2753*F2753,2)</f>
        <v>333287.56</v>
      </c>
    </row>
    <row r="2754" customFormat="false" ht="15" hidden="false" customHeight="false" outlineLevel="0" collapsed="false">
      <c r="A2754" s="3" t="n">
        <v>2753</v>
      </c>
      <c r="B2754" s="3" t="n">
        <v>12</v>
      </c>
      <c r="C2754" s="3" t="s">
        <v>147</v>
      </c>
      <c r="D2754" s="3" t="s">
        <v>563</v>
      </c>
      <c r="E2754" s="3" t="n">
        <v>3133</v>
      </c>
      <c r="F2754" s="4" t="n">
        <v>216.94</v>
      </c>
      <c r="G2754" s="3" t="s">
        <v>38</v>
      </c>
      <c r="H2754" s="4" t="n">
        <f aca="false">ROUND(E2754*F2754,2)</f>
        <v>679673.02</v>
      </c>
    </row>
    <row r="2755" customFormat="false" ht="15" hidden="false" customHeight="false" outlineLevel="0" collapsed="false">
      <c r="A2755" s="3" t="n">
        <v>2754</v>
      </c>
      <c r="B2755" s="3" t="n">
        <v>2</v>
      </c>
      <c r="C2755" s="3" t="s">
        <v>147</v>
      </c>
      <c r="D2755" s="3" t="s">
        <v>562</v>
      </c>
      <c r="E2755" s="3" t="n">
        <v>3105</v>
      </c>
      <c r="F2755" s="4" t="n">
        <v>63.63</v>
      </c>
      <c r="G2755" s="3" t="s">
        <v>8</v>
      </c>
      <c r="H2755" s="4" t="n">
        <f aca="false">ROUND(E2755*F2755,2)</f>
        <v>197571.15</v>
      </c>
    </row>
    <row r="2756" customFormat="false" ht="15" hidden="false" customHeight="false" outlineLevel="0" collapsed="false">
      <c r="A2756" s="3" t="n">
        <v>2755</v>
      </c>
      <c r="B2756" s="3" t="n">
        <v>9</v>
      </c>
      <c r="C2756" s="3" t="s">
        <v>147</v>
      </c>
      <c r="D2756" s="3" t="s">
        <v>563</v>
      </c>
      <c r="E2756" s="3" t="n">
        <v>2006</v>
      </c>
      <c r="F2756" s="4" t="n">
        <v>212.79</v>
      </c>
      <c r="G2756" s="3" t="s">
        <v>8</v>
      </c>
      <c r="H2756" s="4" t="n">
        <f aca="false">ROUND(E2756*F2756,2)</f>
        <v>426856.74</v>
      </c>
    </row>
    <row r="2757" customFormat="false" ht="15" hidden="false" customHeight="false" outlineLevel="0" collapsed="false">
      <c r="A2757" s="3" t="n">
        <v>2756</v>
      </c>
      <c r="B2757" s="3" t="n">
        <v>1</v>
      </c>
      <c r="C2757" s="3" t="s">
        <v>147</v>
      </c>
      <c r="D2757" s="3" t="s">
        <v>562</v>
      </c>
      <c r="E2757" s="3" t="n">
        <v>4102</v>
      </c>
      <c r="F2757" s="4" t="n">
        <v>391.12</v>
      </c>
      <c r="G2757" s="3" t="s">
        <v>8</v>
      </c>
      <c r="H2757" s="4" t="n">
        <f aca="false">ROUND(E2757*F2757,2)</f>
        <v>1604374.24</v>
      </c>
    </row>
    <row r="2758" customFormat="false" ht="15" hidden="false" customHeight="false" outlineLevel="0" collapsed="false">
      <c r="A2758" s="3" t="n">
        <v>2757</v>
      </c>
      <c r="B2758" s="3" t="n">
        <v>1</v>
      </c>
      <c r="C2758" s="3" t="s">
        <v>147</v>
      </c>
      <c r="D2758" s="3" t="s">
        <v>562</v>
      </c>
      <c r="E2758" s="3" t="n">
        <v>60</v>
      </c>
      <c r="F2758" s="4" t="n">
        <v>393.14</v>
      </c>
      <c r="G2758" s="3" t="s">
        <v>8</v>
      </c>
      <c r="H2758" s="4" t="n">
        <f aca="false">ROUND(E2758*F2758,2)</f>
        <v>23588.4</v>
      </c>
    </row>
    <row r="2759" customFormat="false" ht="15" hidden="false" customHeight="false" outlineLevel="0" collapsed="false">
      <c r="A2759" s="3" t="n">
        <v>2758</v>
      </c>
      <c r="B2759" s="3" t="n">
        <v>13</v>
      </c>
      <c r="C2759" s="3" t="s">
        <v>147</v>
      </c>
      <c r="D2759" s="3" t="s">
        <v>562</v>
      </c>
      <c r="E2759" s="3" t="n">
        <v>1094</v>
      </c>
      <c r="F2759" s="4" t="n">
        <v>41.51</v>
      </c>
      <c r="G2759" s="3" t="s">
        <v>41</v>
      </c>
      <c r="H2759" s="4" t="n">
        <f aca="false">ROUND(E2759*F2759,2)</f>
        <v>45411.94</v>
      </c>
    </row>
    <row r="2760" customFormat="false" ht="15" hidden="false" customHeight="false" outlineLevel="0" collapsed="false">
      <c r="A2760" s="3" t="n">
        <v>2759</v>
      </c>
      <c r="B2760" s="3" t="n">
        <v>3</v>
      </c>
      <c r="C2760" s="3" t="s">
        <v>147</v>
      </c>
      <c r="D2760" s="3" t="s">
        <v>563</v>
      </c>
      <c r="E2760" s="3" t="n">
        <v>4594</v>
      </c>
      <c r="F2760" s="4" t="n">
        <v>110.65</v>
      </c>
      <c r="G2760" s="3" t="s">
        <v>8</v>
      </c>
      <c r="H2760" s="4" t="n">
        <f aca="false">ROUND(E2760*F2760,2)</f>
        <v>508326.1</v>
      </c>
    </row>
    <row r="2761" customFormat="false" ht="15" hidden="false" customHeight="false" outlineLevel="0" collapsed="false">
      <c r="A2761" s="3" t="n">
        <v>2760</v>
      </c>
      <c r="B2761" s="3" t="n">
        <v>14</v>
      </c>
      <c r="C2761" s="3" t="s">
        <v>147</v>
      </c>
      <c r="D2761" s="3" t="s">
        <v>562</v>
      </c>
      <c r="E2761" s="3" t="n">
        <v>2620</v>
      </c>
      <c r="F2761" s="4" t="n">
        <v>85.14</v>
      </c>
      <c r="G2761" s="3" t="s">
        <v>41</v>
      </c>
      <c r="H2761" s="4" t="n">
        <f aca="false">ROUND(E2761*F2761,2)</f>
        <v>223066.8</v>
      </c>
    </row>
    <row r="2762" customFormat="false" ht="15" hidden="false" customHeight="false" outlineLevel="0" collapsed="false">
      <c r="A2762" s="3" t="n">
        <v>2761</v>
      </c>
      <c r="B2762" s="3" t="n">
        <v>12</v>
      </c>
      <c r="C2762" s="3" t="s">
        <v>147</v>
      </c>
      <c r="D2762" s="3" t="s">
        <v>562</v>
      </c>
      <c r="E2762" s="3" t="n">
        <v>1008</v>
      </c>
      <c r="F2762" s="4" t="n">
        <v>217.17</v>
      </c>
      <c r="G2762" s="3" t="s">
        <v>38</v>
      </c>
      <c r="H2762" s="4" t="n">
        <f aca="false">ROUND(E2762*F2762,2)</f>
        <v>218907.36</v>
      </c>
    </row>
    <row r="2763" customFormat="false" ht="15" hidden="false" customHeight="false" outlineLevel="0" collapsed="false">
      <c r="A2763" s="3" t="n">
        <v>2762</v>
      </c>
      <c r="B2763" s="3" t="n">
        <v>14</v>
      </c>
      <c r="C2763" s="3" t="s">
        <v>147</v>
      </c>
      <c r="D2763" s="3" t="s">
        <v>562</v>
      </c>
      <c r="E2763" s="3" t="n">
        <v>4483</v>
      </c>
      <c r="F2763" s="4" t="n">
        <v>85.56</v>
      </c>
      <c r="G2763" s="3" t="s">
        <v>41</v>
      </c>
      <c r="H2763" s="4" t="n">
        <f aca="false">ROUND(E2763*F2763,2)</f>
        <v>383565.48</v>
      </c>
    </row>
    <row r="2764" customFormat="false" ht="15" hidden="false" customHeight="false" outlineLevel="0" collapsed="false">
      <c r="A2764" s="3" t="n">
        <v>2763</v>
      </c>
      <c r="B2764" s="3" t="n">
        <v>12</v>
      </c>
      <c r="C2764" s="3" t="s">
        <v>147</v>
      </c>
      <c r="D2764" s="3" t="s">
        <v>563</v>
      </c>
      <c r="E2764" s="3" t="n">
        <v>4649</v>
      </c>
      <c r="F2764" s="4" t="n">
        <v>216.22</v>
      </c>
      <c r="G2764" s="3" t="s">
        <v>38</v>
      </c>
      <c r="H2764" s="4" t="n">
        <f aca="false">ROUND(E2764*F2764,2)</f>
        <v>1005206.78</v>
      </c>
    </row>
    <row r="2765" customFormat="false" ht="15" hidden="false" customHeight="false" outlineLevel="0" collapsed="false">
      <c r="A2765" s="3" t="n">
        <v>2764</v>
      </c>
      <c r="B2765" s="3" t="n">
        <v>5</v>
      </c>
      <c r="C2765" s="3" t="s">
        <v>147</v>
      </c>
      <c r="D2765" s="3" t="s">
        <v>562</v>
      </c>
      <c r="E2765" s="3" t="n">
        <v>52</v>
      </c>
      <c r="F2765" s="4" t="n">
        <v>444.27</v>
      </c>
      <c r="G2765" s="3" t="s">
        <v>8</v>
      </c>
      <c r="H2765" s="4" t="n">
        <f aca="false">ROUND(E2765*F2765,2)</f>
        <v>23102.04</v>
      </c>
    </row>
    <row r="2766" customFormat="false" ht="15" hidden="false" customHeight="false" outlineLevel="0" collapsed="false">
      <c r="A2766" s="3" t="n">
        <v>2765</v>
      </c>
      <c r="B2766" s="3" t="n">
        <v>15</v>
      </c>
      <c r="C2766" s="3" t="s">
        <v>147</v>
      </c>
      <c r="D2766" s="3" t="s">
        <v>563</v>
      </c>
      <c r="E2766" s="3" t="n">
        <v>3584</v>
      </c>
      <c r="F2766" s="4" t="n">
        <v>275.49</v>
      </c>
      <c r="G2766" s="3" t="s">
        <v>46</v>
      </c>
      <c r="H2766" s="4" t="n">
        <f aca="false">ROUND(E2766*F2766,2)</f>
        <v>987356.16</v>
      </c>
    </row>
    <row r="2767" customFormat="false" ht="15" hidden="false" customHeight="false" outlineLevel="0" collapsed="false">
      <c r="A2767" s="3" t="n">
        <v>2766</v>
      </c>
      <c r="B2767" s="3" t="n">
        <v>15</v>
      </c>
      <c r="C2767" s="3" t="s">
        <v>147</v>
      </c>
      <c r="D2767" s="3" t="s">
        <v>563</v>
      </c>
      <c r="E2767" s="3" t="n">
        <v>540</v>
      </c>
      <c r="F2767" s="4" t="n">
        <v>274.54</v>
      </c>
      <c r="G2767" s="3" t="s">
        <v>46</v>
      </c>
      <c r="H2767" s="4" t="n">
        <f aca="false">ROUND(E2767*F2767,2)</f>
        <v>148251.6</v>
      </c>
    </row>
    <row r="2768" customFormat="false" ht="15" hidden="false" customHeight="false" outlineLevel="0" collapsed="false">
      <c r="A2768" s="3" t="n">
        <v>2767</v>
      </c>
      <c r="B2768" s="3" t="n">
        <v>2</v>
      </c>
      <c r="C2768" s="3" t="s">
        <v>147</v>
      </c>
      <c r="D2768" s="3" t="s">
        <v>563</v>
      </c>
      <c r="E2768" s="3" t="n">
        <v>2507</v>
      </c>
      <c r="F2768" s="4" t="n">
        <v>63.63</v>
      </c>
      <c r="G2768" s="3" t="s">
        <v>8</v>
      </c>
      <c r="H2768" s="4" t="n">
        <f aca="false">ROUND(E2768*F2768,2)</f>
        <v>159520.41</v>
      </c>
    </row>
    <row r="2769" customFormat="false" ht="15" hidden="false" customHeight="false" outlineLevel="0" collapsed="false">
      <c r="A2769" s="3" t="n">
        <v>2768</v>
      </c>
      <c r="B2769" s="3" t="n">
        <v>13</v>
      </c>
      <c r="C2769" s="3" t="s">
        <v>147</v>
      </c>
      <c r="D2769" s="3" t="s">
        <v>563</v>
      </c>
      <c r="E2769" s="3" t="n">
        <v>1889</v>
      </c>
      <c r="F2769" s="4" t="n">
        <v>41.53</v>
      </c>
      <c r="G2769" s="3" t="s">
        <v>41</v>
      </c>
      <c r="H2769" s="4" t="n">
        <f aca="false">ROUND(E2769*F2769,2)</f>
        <v>78450.17</v>
      </c>
    </row>
    <row r="2770" customFormat="false" ht="15" hidden="false" customHeight="false" outlineLevel="0" collapsed="false">
      <c r="A2770" s="3" t="n">
        <v>2769</v>
      </c>
      <c r="B2770" s="3" t="n">
        <v>9</v>
      </c>
      <c r="C2770" s="3" t="s">
        <v>147</v>
      </c>
      <c r="D2770" s="3" t="s">
        <v>562</v>
      </c>
      <c r="E2770" s="3" t="n">
        <v>1253</v>
      </c>
      <c r="F2770" s="4" t="n">
        <v>212.22</v>
      </c>
      <c r="G2770" s="3" t="s">
        <v>8</v>
      </c>
      <c r="H2770" s="4" t="n">
        <f aca="false">ROUND(E2770*F2770,2)</f>
        <v>265911.66</v>
      </c>
    </row>
    <row r="2771" customFormat="false" ht="15" hidden="false" customHeight="false" outlineLevel="0" collapsed="false">
      <c r="A2771" s="3" t="n">
        <v>2770</v>
      </c>
      <c r="B2771" s="3" t="n">
        <v>10</v>
      </c>
      <c r="C2771" s="3" t="s">
        <v>147</v>
      </c>
      <c r="D2771" s="3" t="s">
        <v>563</v>
      </c>
      <c r="E2771" s="3" t="n">
        <v>2117</v>
      </c>
      <c r="F2771" s="4" t="n">
        <v>52.14</v>
      </c>
      <c r="G2771" s="3" t="s">
        <v>8</v>
      </c>
      <c r="H2771" s="4" t="n">
        <f aca="false">ROUND(E2771*F2771,2)</f>
        <v>110380.38</v>
      </c>
    </row>
    <row r="2772" customFormat="false" ht="15" hidden="false" customHeight="false" outlineLevel="0" collapsed="false">
      <c r="A2772" s="3" t="n">
        <v>2771</v>
      </c>
      <c r="B2772" s="3" t="n">
        <v>15</v>
      </c>
      <c r="C2772" s="3" t="s">
        <v>147</v>
      </c>
      <c r="D2772" s="3" t="s">
        <v>563</v>
      </c>
      <c r="E2772" s="3" t="n">
        <v>4162</v>
      </c>
      <c r="F2772" s="4" t="n">
        <v>275.52</v>
      </c>
      <c r="G2772" s="3" t="s">
        <v>46</v>
      </c>
      <c r="H2772" s="4" t="n">
        <f aca="false">ROUND(E2772*F2772,2)</f>
        <v>1146714.24</v>
      </c>
    </row>
    <row r="2773" customFormat="false" ht="15" hidden="false" customHeight="false" outlineLevel="0" collapsed="false">
      <c r="A2773" s="3" t="n">
        <v>2772</v>
      </c>
      <c r="B2773" s="3" t="n">
        <v>2</v>
      </c>
      <c r="C2773" s="3" t="s">
        <v>147</v>
      </c>
      <c r="D2773" s="3" t="s">
        <v>563</v>
      </c>
      <c r="E2773" s="3" t="n">
        <v>3664</v>
      </c>
      <c r="F2773" s="4" t="n">
        <v>63.65</v>
      </c>
      <c r="G2773" s="3" t="s">
        <v>8</v>
      </c>
      <c r="H2773" s="4" t="n">
        <f aca="false">ROUND(E2773*F2773,2)</f>
        <v>233213.6</v>
      </c>
    </row>
    <row r="2774" customFormat="false" ht="15" hidden="false" customHeight="false" outlineLevel="0" collapsed="false">
      <c r="A2774" s="3" t="n">
        <v>2773</v>
      </c>
      <c r="B2774" s="3" t="n">
        <v>15</v>
      </c>
      <c r="C2774" s="3" t="s">
        <v>148</v>
      </c>
      <c r="D2774" s="3" t="s">
        <v>563</v>
      </c>
      <c r="E2774" s="3" t="n">
        <v>171</v>
      </c>
      <c r="F2774" s="4" t="n">
        <v>274.4</v>
      </c>
      <c r="G2774" s="3" t="s">
        <v>46</v>
      </c>
      <c r="H2774" s="4" t="n">
        <f aca="false">ROUND(E2774*F2774,2)</f>
        <v>46922.4</v>
      </c>
    </row>
    <row r="2775" customFormat="false" ht="15" hidden="false" customHeight="false" outlineLevel="0" collapsed="false">
      <c r="A2775" s="3" t="n">
        <v>2774</v>
      </c>
      <c r="B2775" s="3" t="n">
        <v>3</v>
      </c>
      <c r="C2775" s="3" t="s">
        <v>148</v>
      </c>
      <c r="D2775" s="3" t="s">
        <v>563</v>
      </c>
      <c r="E2775" s="3" t="n">
        <v>2084</v>
      </c>
      <c r="F2775" s="4" t="n">
        <v>109.49</v>
      </c>
      <c r="G2775" s="3" t="s">
        <v>8</v>
      </c>
      <c r="H2775" s="4" t="n">
        <f aca="false">ROUND(E2775*F2775,2)</f>
        <v>228177.16</v>
      </c>
    </row>
    <row r="2776" customFormat="false" ht="15" hidden="false" customHeight="false" outlineLevel="0" collapsed="false">
      <c r="A2776" s="3" t="n">
        <v>2775</v>
      </c>
      <c r="B2776" s="3" t="n">
        <v>13</v>
      </c>
      <c r="C2776" s="3" t="s">
        <v>148</v>
      </c>
      <c r="D2776" s="3" t="s">
        <v>563</v>
      </c>
      <c r="E2776" s="3" t="n">
        <v>2599</v>
      </c>
      <c r="F2776" s="4" t="n">
        <v>41.42</v>
      </c>
      <c r="G2776" s="3" t="s">
        <v>41</v>
      </c>
      <c r="H2776" s="4" t="n">
        <f aca="false">ROUND(E2776*F2776,2)</f>
        <v>107650.58</v>
      </c>
    </row>
    <row r="2777" customFormat="false" ht="15" hidden="false" customHeight="false" outlineLevel="0" collapsed="false">
      <c r="A2777" s="3" t="n">
        <v>2776</v>
      </c>
      <c r="B2777" s="3" t="n">
        <v>3</v>
      </c>
      <c r="C2777" s="3" t="s">
        <v>148</v>
      </c>
      <c r="D2777" s="3" t="s">
        <v>563</v>
      </c>
      <c r="E2777" s="3" t="n">
        <v>1293</v>
      </c>
      <c r="F2777" s="4" t="n">
        <v>109.52</v>
      </c>
      <c r="G2777" s="3" t="s">
        <v>8</v>
      </c>
      <c r="H2777" s="4" t="n">
        <f aca="false">ROUND(E2777*F2777,2)</f>
        <v>141609.36</v>
      </c>
    </row>
    <row r="2778" customFormat="false" ht="15" hidden="false" customHeight="false" outlineLevel="0" collapsed="false">
      <c r="A2778" s="3" t="n">
        <v>2777</v>
      </c>
      <c r="B2778" s="3" t="n">
        <v>2</v>
      </c>
      <c r="C2778" s="3" t="s">
        <v>148</v>
      </c>
      <c r="D2778" s="3" t="s">
        <v>562</v>
      </c>
      <c r="E2778" s="3" t="n">
        <v>2677</v>
      </c>
      <c r="F2778" s="4" t="n">
        <v>64.22</v>
      </c>
      <c r="G2778" s="3" t="s">
        <v>8</v>
      </c>
      <c r="H2778" s="4" t="n">
        <f aca="false">ROUND(E2778*F2778,2)</f>
        <v>171916.94</v>
      </c>
    </row>
    <row r="2779" customFormat="false" ht="15" hidden="false" customHeight="false" outlineLevel="0" collapsed="false">
      <c r="A2779" s="3" t="n">
        <v>2778</v>
      </c>
      <c r="B2779" s="3" t="n">
        <v>5</v>
      </c>
      <c r="C2779" s="3" t="s">
        <v>148</v>
      </c>
      <c r="D2779" s="3" t="s">
        <v>562</v>
      </c>
      <c r="E2779" s="3" t="n">
        <v>2724</v>
      </c>
      <c r="F2779" s="4" t="n">
        <v>437.68</v>
      </c>
      <c r="G2779" s="3" t="s">
        <v>8</v>
      </c>
      <c r="H2779" s="4" t="n">
        <f aca="false">ROUND(E2779*F2779,2)</f>
        <v>1192240.32</v>
      </c>
    </row>
    <row r="2780" customFormat="false" ht="15" hidden="false" customHeight="false" outlineLevel="0" collapsed="false">
      <c r="A2780" s="3" t="n">
        <v>2779</v>
      </c>
      <c r="B2780" s="3" t="n">
        <v>6</v>
      </c>
      <c r="C2780" s="3" t="s">
        <v>148</v>
      </c>
      <c r="D2780" s="3" t="s">
        <v>563</v>
      </c>
      <c r="E2780" s="3" t="n">
        <v>26</v>
      </c>
      <c r="F2780" s="4" t="n">
        <v>222.37</v>
      </c>
      <c r="G2780" s="3" t="s">
        <v>8</v>
      </c>
      <c r="H2780" s="4" t="n">
        <f aca="false">ROUND(E2780*F2780,2)</f>
        <v>5781.62</v>
      </c>
    </row>
    <row r="2781" customFormat="false" ht="15" hidden="false" customHeight="false" outlineLevel="0" collapsed="false">
      <c r="A2781" s="3" t="n">
        <v>2780</v>
      </c>
      <c r="B2781" s="3" t="n">
        <v>3</v>
      </c>
      <c r="C2781" s="3" t="s">
        <v>148</v>
      </c>
      <c r="D2781" s="3" t="s">
        <v>563</v>
      </c>
      <c r="E2781" s="3" t="n">
        <v>1170</v>
      </c>
      <c r="F2781" s="4" t="n">
        <v>109.57</v>
      </c>
      <c r="G2781" s="3" t="s">
        <v>8</v>
      </c>
      <c r="H2781" s="4" t="n">
        <f aca="false">ROUND(E2781*F2781,2)</f>
        <v>128196.9</v>
      </c>
    </row>
    <row r="2782" customFormat="false" ht="15" hidden="false" customHeight="false" outlineLevel="0" collapsed="false">
      <c r="A2782" s="3" t="n">
        <v>2781</v>
      </c>
      <c r="B2782" s="3" t="n">
        <v>11</v>
      </c>
      <c r="C2782" s="3" t="s">
        <v>148</v>
      </c>
      <c r="D2782" s="3" t="s">
        <v>562</v>
      </c>
      <c r="E2782" s="3" t="n">
        <v>3441</v>
      </c>
      <c r="F2782" s="4" t="n">
        <v>110.49</v>
      </c>
      <c r="G2782" s="3" t="s">
        <v>34</v>
      </c>
      <c r="H2782" s="4" t="n">
        <f aca="false">ROUND(E2782*F2782,2)</f>
        <v>380196.09</v>
      </c>
    </row>
    <row r="2783" customFormat="false" ht="15" hidden="false" customHeight="false" outlineLevel="0" collapsed="false">
      <c r="A2783" s="3" t="n">
        <v>2782</v>
      </c>
      <c r="B2783" s="3" t="n">
        <v>6</v>
      </c>
      <c r="C2783" s="3" t="s">
        <v>148</v>
      </c>
      <c r="D2783" s="3" t="s">
        <v>562</v>
      </c>
      <c r="E2783" s="3" t="n">
        <v>1870</v>
      </c>
      <c r="F2783" s="4" t="n">
        <v>221.22</v>
      </c>
      <c r="G2783" s="3" t="s">
        <v>8</v>
      </c>
      <c r="H2783" s="4" t="n">
        <f aca="false">ROUND(E2783*F2783,2)</f>
        <v>413681.4</v>
      </c>
    </row>
    <row r="2784" customFormat="false" ht="15" hidden="false" customHeight="false" outlineLevel="0" collapsed="false">
      <c r="A2784" s="3" t="n">
        <v>2783</v>
      </c>
      <c r="B2784" s="3" t="n">
        <v>8</v>
      </c>
      <c r="C2784" s="3" t="s">
        <v>148</v>
      </c>
      <c r="D2784" s="3" t="s">
        <v>563</v>
      </c>
      <c r="E2784" s="3" t="n">
        <v>2365</v>
      </c>
      <c r="F2784" s="4" t="n">
        <v>69.85</v>
      </c>
      <c r="G2784" s="3" t="s">
        <v>8</v>
      </c>
      <c r="H2784" s="4" t="n">
        <f aca="false">ROUND(E2784*F2784,2)</f>
        <v>165195.25</v>
      </c>
    </row>
    <row r="2785" customFormat="false" ht="15" hidden="false" customHeight="false" outlineLevel="0" collapsed="false">
      <c r="A2785" s="3" t="n">
        <v>2784</v>
      </c>
      <c r="B2785" s="3" t="n">
        <v>8</v>
      </c>
      <c r="C2785" s="3" t="s">
        <v>148</v>
      </c>
      <c r="D2785" s="3" t="s">
        <v>562</v>
      </c>
      <c r="E2785" s="3" t="n">
        <v>1601</v>
      </c>
      <c r="F2785" s="4" t="n">
        <v>69.7</v>
      </c>
      <c r="G2785" s="3" t="s">
        <v>8</v>
      </c>
      <c r="H2785" s="4" t="n">
        <f aca="false">ROUND(E2785*F2785,2)</f>
        <v>111589.7</v>
      </c>
    </row>
    <row r="2786" customFormat="false" ht="15" hidden="false" customHeight="false" outlineLevel="0" collapsed="false">
      <c r="A2786" s="3" t="n">
        <v>2785</v>
      </c>
      <c r="B2786" s="3" t="n">
        <v>3</v>
      </c>
      <c r="C2786" s="3" t="s">
        <v>148</v>
      </c>
      <c r="D2786" s="3" t="s">
        <v>562</v>
      </c>
      <c r="E2786" s="3" t="n">
        <v>3291</v>
      </c>
      <c r="F2786" s="4" t="n">
        <v>108.99</v>
      </c>
      <c r="G2786" s="3" t="s">
        <v>8</v>
      </c>
      <c r="H2786" s="4" t="n">
        <f aca="false">ROUND(E2786*F2786,2)</f>
        <v>358686.09</v>
      </c>
    </row>
    <row r="2787" customFormat="false" ht="15" hidden="false" customHeight="false" outlineLevel="0" collapsed="false">
      <c r="A2787" s="3" t="n">
        <v>2786</v>
      </c>
      <c r="B2787" s="3" t="n">
        <v>4</v>
      </c>
      <c r="C2787" s="3" t="s">
        <v>148</v>
      </c>
      <c r="D2787" s="3" t="s">
        <v>562</v>
      </c>
      <c r="E2787" s="3" t="n">
        <v>127</v>
      </c>
      <c r="F2787" s="4" t="n">
        <v>106.99</v>
      </c>
      <c r="G2787" s="3" t="s">
        <v>8</v>
      </c>
      <c r="H2787" s="4" t="n">
        <f aca="false">ROUND(E2787*F2787,2)</f>
        <v>13587.73</v>
      </c>
    </row>
    <row r="2788" customFormat="false" ht="15" hidden="false" customHeight="false" outlineLevel="0" collapsed="false">
      <c r="A2788" s="3" t="n">
        <v>2787</v>
      </c>
      <c r="B2788" s="3" t="n">
        <v>13</v>
      </c>
      <c r="C2788" s="3" t="s">
        <v>148</v>
      </c>
      <c r="D2788" s="3" t="s">
        <v>563</v>
      </c>
      <c r="E2788" s="3" t="n">
        <v>3693</v>
      </c>
      <c r="F2788" s="4" t="n">
        <v>41.44</v>
      </c>
      <c r="G2788" s="3" t="s">
        <v>41</v>
      </c>
      <c r="H2788" s="4" t="n">
        <f aca="false">ROUND(E2788*F2788,2)</f>
        <v>153037.92</v>
      </c>
    </row>
    <row r="2789" customFormat="false" ht="15" hidden="false" customHeight="false" outlineLevel="0" collapsed="false">
      <c r="A2789" s="3" t="n">
        <v>2788</v>
      </c>
      <c r="B2789" s="3" t="n">
        <v>12</v>
      </c>
      <c r="C2789" s="3" t="s">
        <v>148</v>
      </c>
      <c r="D2789" s="3" t="s">
        <v>563</v>
      </c>
      <c r="E2789" s="3" t="n">
        <v>2304</v>
      </c>
      <c r="F2789" s="4" t="n">
        <v>216.83</v>
      </c>
      <c r="G2789" s="3" t="s">
        <v>38</v>
      </c>
      <c r="H2789" s="4" t="n">
        <f aca="false">ROUND(E2789*F2789,2)</f>
        <v>499576.32</v>
      </c>
    </row>
    <row r="2790" customFormat="false" ht="15" hidden="false" customHeight="false" outlineLevel="0" collapsed="false">
      <c r="A2790" s="3" t="n">
        <v>2789</v>
      </c>
      <c r="B2790" s="3" t="n">
        <v>15</v>
      </c>
      <c r="C2790" s="3" t="s">
        <v>148</v>
      </c>
      <c r="D2790" s="3" t="s">
        <v>562</v>
      </c>
      <c r="E2790" s="3" t="n">
        <v>1467</v>
      </c>
      <c r="F2790" s="4" t="n">
        <v>273.82</v>
      </c>
      <c r="G2790" s="3" t="s">
        <v>46</v>
      </c>
      <c r="H2790" s="4" t="n">
        <f aca="false">ROUND(E2790*F2790,2)</f>
        <v>401693.94</v>
      </c>
    </row>
    <row r="2791" customFormat="false" ht="15" hidden="false" customHeight="false" outlineLevel="0" collapsed="false">
      <c r="A2791" s="3" t="n">
        <v>2790</v>
      </c>
      <c r="B2791" s="3" t="n">
        <v>8</v>
      </c>
      <c r="C2791" s="3" t="s">
        <v>148</v>
      </c>
      <c r="D2791" s="3" t="s">
        <v>562</v>
      </c>
      <c r="E2791" s="3" t="n">
        <v>4097</v>
      </c>
      <c r="F2791" s="4" t="n">
        <v>70.02</v>
      </c>
      <c r="G2791" s="3" t="s">
        <v>8</v>
      </c>
      <c r="H2791" s="4" t="n">
        <f aca="false">ROUND(E2791*F2791,2)</f>
        <v>286871.94</v>
      </c>
    </row>
    <row r="2792" customFormat="false" ht="15" hidden="false" customHeight="false" outlineLevel="0" collapsed="false">
      <c r="A2792" s="3" t="n">
        <v>2791</v>
      </c>
      <c r="B2792" s="3" t="n">
        <v>10</v>
      </c>
      <c r="C2792" s="3" t="s">
        <v>148</v>
      </c>
      <c r="D2792" s="3" t="s">
        <v>562</v>
      </c>
      <c r="E2792" s="3" t="n">
        <v>369</v>
      </c>
      <c r="F2792" s="4" t="n">
        <v>52.89</v>
      </c>
      <c r="G2792" s="3" t="s">
        <v>8</v>
      </c>
      <c r="H2792" s="4" t="n">
        <f aca="false">ROUND(E2792*F2792,2)</f>
        <v>19516.41</v>
      </c>
    </row>
    <row r="2793" customFormat="false" ht="15" hidden="false" customHeight="false" outlineLevel="0" collapsed="false">
      <c r="A2793" s="3" t="n">
        <v>2792</v>
      </c>
      <c r="B2793" s="3" t="n">
        <v>15</v>
      </c>
      <c r="C2793" s="3" t="s">
        <v>148</v>
      </c>
      <c r="D2793" s="3" t="s">
        <v>563</v>
      </c>
      <c r="E2793" s="3" t="n">
        <v>3552</v>
      </c>
      <c r="F2793" s="4" t="n">
        <v>273.36</v>
      </c>
      <c r="G2793" s="3" t="s">
        <v>46</v>
      </c>
      <c r="H2793" s="4" t="n">
        <f aca="false">ROUND(E2793*F2793,2)</f>
        <v>970974.72</v>
      </c>
    </row>
    <row r="2794" customFormat="false" ht="15" hidden="false" customHeight="false" outlineLevel="0" collapsed="false">
      <c r="A2794" s="3" t="n">
        <v>2793</v>
      </c>
      <c r="B2794" s="3" t="n">
        <v>12</v>
      </c>
      <c r="C2794" s="3" t="s">
        <v>148</v>
      </c>
      <c r="D2794" s="3" t="s">
        <v>563</v>
      </c>
      <c r="E2794" s="3" t="n">
        <v>3429</v>
      </c>
      <c r="F2794" s="4" t="n">
        <v>216.94</v>
      </c>
      <c r="G2794" s="3" t="s">
        <v>38</v>
      </c>
      <c r="H2794" s="4" t="n">
        <f aca="false">ROUND(E2794*F2794,2)</f>
        <v>743887.26</v>
      </c>
    </row>
    <row r="2795" customFormat="false" ht="15" hidden="false" customHeight="false" outlineLevel="0" collapsed="false">
      <c r="A2795" s="3" t="n">
        <v>2794</v>
      </c>
      <c r="B2795" s="3" t="n">
        <v>8</v>
      </c>
      <c r="C2795" s="3" t="s">
        <v>148</v>
      </c>
      <c r="D2795" s="3" t="s">
        <v>563</v>
      </c>
      <c r="E2795" s="3" t="n">
        <v>1440</v>
      </c>
      <c r="F2795" s="4" t="n">
        <v>69.88</v>
      </c>
      <c r="G2795" s="3" t="s">
        <v>8</v>
      </c>
      <c r="H2795" s="4" t="n">
        <f aca="false">ROUND(E2795*F2795,2)</f>
        <v>100627.2</v>
      </c>
    </row>
    <row r="2796" customFormat="false" ht="15" hidden="false" customHeight="false" outlineLevel="0" collapsed="false">
      <c r="A2796" s="3" t="n">
        <v>2795</v>
      </c>
      <c r="B2796" s="3" t="n">
        <v>11</v>
      </c>
      <c r="C2796" s="3" t="s">
        <v>149</v>
      </c>
      <c r="D2796" s="3" t="s">
        <v>562</v>
      </c>
      <c r="E2796" s="3" t="n">
        <v>4996</v>
      </c>
      <c r="F2796" s="4" t="n">
        <v>110.41</v>
      </c>
      <c r="G2796" s="3" t="s">
        <v>34</v>
      </c>
      <c r="H2796" s="4" t="n">
        <f aca="false">ROUND(E2796*F2796,2)</f>
        <v>551608.36</v>
      </c>
    </row>
    <row r="2797" customFormat="false" ht="15" hidden="false" customHeight="false" outlineLevel="0" collapsed="false">
      <c r="A2797" s="3" t="n">
        <v>2796</v>
      </c>
      <c r="B2797" s="3" t="n">
        <v>11</v>
      </c>
      <c r="C2797" s="3" t="s">
        <v>149</v>
      </c>
      <c r="D2797" s="3" t="s">
        <v>563</v>
      </c>
      <c r="E2797" s="3" t="n">
        <v>4910</v>
      </c>
      <c r="F2797" s="4" t="n">
        <v>109.9</v>
      </c>
      <c r="G2797" s="3" t="s">
        <v>34</v>
      </c>
      <c r="H2797" s="4" t="n">
        <f aca="false">ROUND(E2797*F2797,2)</f>
        <v>539609</v>
      </c>
    </row>
    <row r="2798" customFormat="false" ht="15" hidden="false" customHeight="false" outlineLevel="0" collapsed="false">
      <c r="A2798" s="3" t="n">
        <v>2797</v>
      </c>
      <c r="B2798" s="3" t="n">
        <v>11</v>
      </c>
      <c r="C2798" s="3" t="s">
        <v>149</v>
      </c>
      <c r="D2798" s="3" t="s">
        <v>562</v>
      </c>
      <c r="E2798" s="3" t="n">
        <v>2115</v>
      </c>
      <c r="F2798" s="4" t="n">
        <v>110.37</v>
      </c>
      <c r="G2798" s="3" t="s">
        <v>34</v>
      </c>
      <c r="H2798" s="4" t="n">
        <f aca="false">ROUND(E2798*F2798,2)</f>
        <v>233432.55</v>
      </c>
    </row>
    <row r="2799" customFormat="false" ht="15" hidden="false" customHeight="false" outlineLevel="0" collapsed="false">
      <c r="A2799" s="3" t="n">
        <v>2798</v>
      </c>
      <c r="B2799" s="3" t="n">
        <v>8</v>
      </c>
      <c r="C2799" s="3" t="s">
        <v>149</v>
      </c>
      <c r="D2799" s="3" t="s">
        <v>562</v>
      </c>
      <c r="E2799" s="3" t="n">
        <v>3409</v>
      </c>
      <c r="F2799" s="4" t="n">
        <v>69.03</v>
      </c>
      <c r="G2799" s="3" t="s">
        <v>8</v>
      </c>
      <c r="H2799" s="4" t="n">
        <f aca="false">ROUND(E2799*F2799,2)</f>
        <v>235323.27</v>
      </c>
    </row>
    <row r="2800" customFormat="false" ht="15" hidden="false" customHeight="false" outlineLevel="0" collapsed="false">
      <c r="A2800" s="3" t="n">
        <v>2799</v>
      </c>
      <c r="B2800" s="3" t="n">
        <v>10</v>
      </c>
      <c r="C2800" s="3" t="s">
        <v>149</v>
      </c>
      <c r="D2800" s="3" t="s">
        <v>563</v>
      </c>
      <c r="E2800" s="3" t="n">
        <v>2115</v>
      </c>
      <c r="F2800" s="4" t="n">
        <v>52.25</v>
      </c>
      <c r="G2800" s="3" t="s">
        <v>8</v>
      </c>
      <c r="H2800" s="4" t="n">
        <f aca="false">ROUND(E2800*F2800,2)</f>
        <v>110508.75</v>
      </c>
    </row>
    <row r="2801" customFormat="false" ht="15" hidden="false" customHeight="false" outlineLevel="0" collapsed="false">
      <c r="A2801" s="3" t="n">
        <v>2800</v>
      </c>
      <c r="B2801" s="3" t="n">
        <v>6</v>
      </c>
      <c r="C2801" s="3" t="s">
        <v>149</v>
      </c>
      <c r="D2801" s="3" t="s">
        <v>563</v>
      </c>
      <c r="E2801" s="3" t="n">
        <v>2505</v>
      </c>
      <c r="F2801" s="4" t="n">
        <v>222.74</v>
      </c>
      <c r="G2801" s="3" t="s">
        <v>8</v>
      </c>
      <c r="H2801" s="4" t="n">
        <f aca="false">ROUND(E2801*F2801,2)</f>
        <v>557963.7</v>
      </c>
    </row>
    <row r="2802" customFormat="false" ht="15" hidden="false" customHeight="false" outlineLevel="0" collapsed="false">
      <c r="A2802" s="3" t="n">
        <v>2801</v>
      </c>
      <c r="B2802" s="3" t="n">
        <v>6</v>
      </c>
      <c r="C2802" s="3" t="s">
        <v>149</v>
      </c>
      <c r="D2802" s="3" t="s">
        <v>563</v>
      </c>
      <c r="E2802" s="3" t="n">
        <v>3793</v>
      </c>
      <c r="F2802" s="4" t="n">
        <v>222.48</v>
      </c>
      <c r="G2802" s="3" t="s">
        <v>8</v>
      </c>
      <c r="H2802" s="4" t="n">
        <f aca="false">ROUND(E2802*F2802,2)</f>
        <v>843866.64</v>
      </c>
    </row>
    <row r="2803" customFormat="false" ht="15" hidden="false" customHeight="false" outlineLevel="0" collapsed="false">
      <c r="A2803" s="3" t="n">
        <v>2802</v>
      </c>
      <c r="B2803" s="3" t="n">
        <v>2</v>
      </c>
      <c r="C2803" s="3" t="s">
        <v>149</v>
      </c>
      <c r="D2803" s="3" t="s">
        <v>562</v>
      </c>
      <c r="E2803" s="3" t="n">
        <v>3698</v>
      </c>
      <c r="F2803" s="4" t="n">
        <v>64.62</v>
      </c>
      <c r="G2803" s="3" t="s">
        <v>8</v>
      </c>
      <c r="H2803" s="4" t="n">
        <f aca="false">ROUND(E2803*F2803,2)</f>
        <v>238964.76</v>
      </c>
    </row>
    <row r="2804" customFormat="false" ht="15" hidden="false" customHeight="false" outlineLevel="0" collapsed="false">
      <c r="A2804" s="3" t="n">
        <v>2803</v>
      </c>
      <c r="B2804" s="3" t="n">
        <v>4</v>
      </c>
      <c r="C2804" s="3" t="s">
        <v>149</v>
      </c>
      <c r="D2804" s="3" t="s">
        <v>563</v>
      </c>
      <c r="E2804" s="3" t="n">
        <v>1380</v>
      </c>
      <c r="F2804" s="4" t="n">
        <v>105.1</v>
      </c>
      <c r="G2804" s="3" t="s">
        <v>8</v>
      </c>
      <c r="H2804" s="4" t="n">
        <f aca="false">ROUND(E2804*F2804,2)</f>
        <v>145038</v>
      </c>
    </row>
    <row r="2805" customFormat="false" ht="15" hidden="false" customHeight="false" outlineLevel="0" collapsed="false">
      <c r="A2805" s="3" t="n">
        <v>2804</v>
      </c>
      <c r="B2805" s="3" t="n">
        <v>12</v>
      </c>
      <c r="C2805" s="3" t="s">
        <v>149</v>
      </c>
      <c r="D2805" s="3" t="s">
        <v>562</v>
      </c>
      <c r="E2805" s="3" t="n">
        <v>1439</v>
      </c>
      <c r="F2805" s="4" t="n">
        <v>216.54</v>
      </c>
      <c r="G2805" s="3" t="s">
        <v>38</v>
      </c>
      <c r="H2805" s="4" t="n">
        <f aca="false">ROUND(E2805*F2805,2)</f>
        <v>311601.06</v>
      </c>
    </row>
    <row r="2806" customFormat="false" ht="15" hidden="false" customHeight="false" outlineLevel="0" collapsed="false">
      <c r="A2806" s="3" t="n">
        <v>2805</v>
      </c>
      <c r="B2806" s="3" t="n">
        <v>14</v>
      </c>
      <c r="C2806" s="3" t="s">
        <v>149</v>
      </c>
      <c r="D2806" s="3" t="s">
        <v>563</v>
      </c>
      <c r="E2806" s="3" t="n">
        <v>1771</v>
      </c>
      <c r="F2806" s="4" t="n">
        <v>86.78</v>
      </c>
      <c r="G2806" s="3" t="s">
        <v>41</v>
      </c>
      <c r="H2806" s="4" t="n">
        <f aca="false">ROUND(E2806*F2806,2)</f>
        <v>153687.38</v>
      </c>
    </row>
    <row r="2807" customFormat="false" ht="15" hidden="false" customHeight="false" outlineLevel="0" collapsed="false">
      <c r="A2807" s="3" t="n">
        <v>2806</v>
      </c>
      <c r="B2807" s="3" t="n">
        <v>13</v>
      </c>
      <c r="C2807" s="3" t="s">
        <v>149</v>
      </c>
      <c r="D2807" s="3" t="s">
        <v>562</v>
      </c>
      <c r="E2807" s="3" t="n">
        <v>3847</v>
      </c>
      <c r="F2807" s="4" t="n">
        <v>41.57</v>
      </c>
      <c r="G2807" s="3" t="s">
        <v>41</v>
      </c>
      <c r="H2807" s="4" t="n">
        <f aca="false">ROUND(E2807*F2807,2)</f>
        <v>159919.79</v>
      </c>
    </row>
    <row r="2808" customFormat="false" ht="15" hidden="false" customHeight="false" outlineLevel="0" collapsed="false">
      <c r="A2808" s="3" t="n">
        <v>2807</v>
      </c>
      <c r="B2808" s="3" t="n">
        <v>7</v>
      </c>
      <c r="C2808" s="3" t="s">
        <v>149</v>
      </c>
      <c r="D2808" s="3" t="s">
        <v>563</v>
      </c>
      <c r="E2808" s="3" t="n">
        <v>2115</v>
      </c>
      <c r="F2808" s="4" t="n">
        <v>418.01</v>
      </c>
      <c r="G2808" s="3" t="s">
        <v>8</v>
      </c>
      <c r="H2808" s="4" t="n">
        <f aca="false">ROUND(E2808*F2808,2)</f>
        <v>884091.15</v>
      </c>
    </row>
    <row r="2809" customFormat="false" ht="15" hidden="false" customHeight="false" outlineLevel="0" collapsed="false">
      <c r="A2809" s="3" t="n">
        <v>2808</v>
      </c>
      <c r="B2809" s="3" t="n">
        <v>9</v>
      </c>
      <c r="C2809" s="3" t="s">
        <v>149</v>
      </c>
      <c r="D2809" s="3" t="s">
        <v>563</v>
      </c>
      <c r="E2809" s="3" t="n">
        <v>1059</v>
      </c>
      <c r="F2809" s="4" t="n">
        <v>211.66</v>
      </c>
      <c r="G2809" s="3" t="s">
        <v>8</v>
      </c>
      <c r="H2809" s="4" t="n">
        <f aca="false">ROUND(E2809*F2809,2)</f>
        <v>224147.94</v>
      </c>
    </row>
    <row r="2810" customFormat="false" ht="15" hidden="false" customHeight="false" outlineLevel="0" collapsed="false">
      <c r="A2810" s="3" t="n">
        <v>2809</v>
      </c>
      <c r="B2810" s="3" t="n">
        <v>5</v>
      </c>
      <c r="C2810" s="3" t="s">
        <v>149</v>
      </c>
      <c r="D2810" s="3" t="s">
        <v>563</v>
      </c>
      <c r="E2810" s="3" t="n">
        <v>3519</v>
      </c>
      <c r="F2810" s="4" t="n">
        <v>434.07</v>
      </c>
      <c r="G2810" s="3" t="s">
        <v>8</v>
      </c>
      <c r="H2810" s="4" t="n">
        <f aca="false">ROUND(E2810*F2810,2)</f>
        <v>1527492.33</v>
      </c>
    </row>
    <row r="2811" customFormat="false" ht="15" hidden="false" customHeight="false" outlineLevel="0" collapsed="false">
      <c r="A2811" s="3" t="n">
        <v>2810</v>
      </c>
      <c r="B2811" s="3" t="n">
        <v>6</v>
      </c>
      <c r="C2811" s="3" t="s">
        <v>149</v>
      </c>
      <c r="D2811" s="3" t="s">
        <v>563</v>
      </c>
      <c r="E2811" s="3" t="n">
        <v>490</v>
      </c>
      <c r="F2811" s="4" t="n">
        <v>221.78</v>
      </c>
      <c r="G2811" s="3" t="s">
        <v>8</v>
      </c>
      <c r="H2811" s="4" t="n">
        <f aca="false">ROUND(E2811*F2811,2)</f>
        <v>108672.2</v>
      </c>
    </row>
    <row r="2812" customFormat="false" ht="15" hidden="false" customHeight="false" outlineLevel="0" collapsed="false">
      <c r="A2812" s="3" t="n">
        <v>2811</v>
      </c>
      <c r="B2812" s="3" t="n">
        <v>12</v>
      </c>
      <c r="C2812" s="3" t="s">
        <v>149</v>
      </c>
      <c r="D2812" s="3" t="s">
        <v>562</v>
      </c>
      <c r="E2812" s="3" t="n">
        <v>238</v>
      </c>
      <c r="F2812" s="4" t="n">
        <v>216.06</v>
      </c>
      <c r="G2812" s="3" t="s">
        <v>38</v>
      </c>
      <c r="H2812" s="4" t="n">
        <f aca="false">ROUND(E2812*F2812,2)</f>
        <v>51422.28</v>
      </c>
    </row>
    <row r="2813" customFormat="false" ht="15" hidden="false" customHeight="false" outlineLevel="0" collapsed="false">
      <c r="A2813" s="3" t="n">
        <v>2812</v>
      </c>
      <c r="B2813" s="3" t="n">
        <v>2</v>
      </c>
      <c r="C2813" s="3" t="s">
        <v>149</v>
      </c>
      <c r="D2813" s="3" t="s">
        <v>563</v>
      </c>
      <c r="E2813" s="3" t="n">
        <v>1924</v>
      </c>
      <c r="F2813" s="4" t="n">
        <v>64.73</v>
      </c>
      <c r="G2813" s="3" t="s">
        <v>8</v>
      </c>
      <c r="H2813" s="4" t="n">
        <f aca="false">ROUND(E2813*F2813,2)</f>
        <v>124540.52</v>
      </c>
    </row>
    <row r="2814" customFormat="false" ht="15" hidden="false" customHeight="false" outlineLevel="0" collapsed="false">
      <c r="A2814" s="3" t="n">
        <v>2813</v>
      </c>
      <c r="B2814" s="3" t="n">
        <v>6</v>
      </c>
      <c r="C2814" s="3" t="s">
        <v>149</v>
      </c>
      <c r="D2814" s="3" t="s">
        <v>563</v>
      </c>
      <c r="E2814" s="3" t="n">
        <v>2951</v>
      </c>
      <c r="F2814" s="4" t="n">
        <v>222.72</v>
      </c>
      <c r="G2814" s="3" t="s">
        <v>8</v>
      </c>
      <c r="H2814" s="4" t="n">
        <f aca="false">ROUND(E2814*F2814,2)</f>
        <v>657246.72</v>
      </c>
    </row>
    <row r="2815" customFormat="false" ht="15" hidden="false" customHeight="false" outlineLevel="0" collapsed="false">
      <c r="A2815" s="3" t="n">
        <v>2814</v>
      </c>
      <c r="B2815" s="3" t="n">
        <v>4</v>
      </c>
      <c r="C2815" s="3" t="s">
        <v>149</v>
      </c>
      <c r="D2815" s="3" t="s">
        <v>562</v>
      </c>
      <c r="E2815" s="3" t="n">
        <v>1771</v>
      </c>
      <c r="F2815" s="4" t="n">
        <v>104.89</v>
      </c>
      <c r="G2815" s="3" t="s">
        <v>8</v>
      </c>
      <c r="H2815" s="4" t="n">
        <f aca="false">ROUND(E2815*F2815,2)</f>
        <v>185760.19</v>
      </c>
    </row>
    <row r="2816" customFormat="false" ht="15" hidden="false" customHeight="false" outlineLevel="0" collapsed="false">
      <c r="A2816" s="3" t="n">
        <v>2815</v>
      </c>
      <c r="B2816" s="3" t="n">
        <v>4</v>
      </c>
      <c r="C2816" s="3" t="s">
        <v>149</v>
      </c>
      <c r="D2816" s="3" t="s">
        <v>563</v>
      </c>
      <c r="E2816" s="3" t="n">
        <v>2737</v>
      </c>
      <c r="F2816" s="4" t="n">
        <v>105.26</v>
      </c>
      <c r="G2816" s="3" t="s">
        <v>8</v>
      </c>
      <c r="H2816" s="4" t="n">
        <f aca="false">ROUND(E2816*F2816,2)</f>
        <v>288096.62</v>
      </c>
    </row>
    <row r="2817" customFormat="false" ht="15" hidden="false" customHeight="false" outlineLevel="0" collapsed="false">
      <c r="A2817" s="3" t="n">
        <v>2816</v>
      </c>
      <c r="B2817" s="3" t="n">
        <v>6</v>
      </c>
      <c r="C2817" s="3" t="s">
        <v>150</v>
      </c>
      <c r="D2817" s="3" t="s">
        <v>563</v>
      </c>
      <c r="E2817" s="3" t="n">
        <v>3427</v>
      </c>
      <c r="F2817" s="4" t="n">
        <v>228.02</v>
      </c>
      <c r="G2817" s="3" t="s">
        <v>8</v>
      </c>
      <c r="H2817" s="4" t="n">
        <f aca="false">ROUND(E2817*F2817,2)</f>
        <v>781424.54</v>
      </c>
    </row>
    <row r="2818" customFormat="false" ht="15" hidden="false" customHeight="false" outlineLevel="0" collapsed="false">
      <c r="A2818" s="3" t="n">
        <v>2817</v>
      </c>
      <c r="B2818" s="3" t="n">
        <v>3</v>
      </c>
      <c r="C2818" s="3" t="s">
        <v>150</v>
      </c>
      <c r="D2818" s="3" t="s">
        <v>562</v>
      </c>
      <c r="E2818" s="3" t="n">
        <v>4301</v>
      </c>
      <c r="F2818" s="4" t="n">
        <v>110.42</v>
      </c>
      <c r="G2818" s="3" t="s">
        <v>8</v>
      </c>
      <c r="H2818" s="4" t="n">
        <f aca="false">ROUND(E2818*F2818,2)</f>
        <v>474916.42</v>
      </c>
    </row>
    <row r="2819" customFormat="false" ht="15" hidden="false" customHeight="false" outlineLevel="0" collapsed="false">
      <c r="A2819" s="3" t="n">
        <v>2818</v>
      </c>
      <c r="B2819" s="3" t="n">
        <v>12</v>
      </c>
      <c r="C2819" s="3" t="s">
        <v>150</v>
      </c>
      <c r="D2819" s="3" t="s">
        <v>563</v>
      </c>
      <c r="E2819" s="3" t="n">
        <v>2998</v>
      </c>
      <c r="F2819" s="4" t="n">
        <v>215.33</v>
      </c>
      <c r="G2819" s="3" t="s">
        <v>38</v>
      </c>
      <c r="H2819" s="4" t="n">
        <f aca="false">ROUND(E2819*F2819,2)</f>
        <v>645559.34</v>
      </c>
    </row>
    <row r="2820" customFormat="false" ht="15" hidden="false" customHeight="false" outlineLevel="0" collapsed="false">
      <c r="A2820" s="3" t="n">
        <v>2819</v>
      </c>
      <c r="B2820" s="3" t="n">
        <v>11</v>
      </c>
      <c r="C2820" s="3" t="s">
        <v>150</v>
      </c>
      <c r="D2820" s="3" t="s">
        <v>563</v>
      </c>
      <c r="E2820" s="3" t="n">
        <v>2494</v>
      </c>
      <c r="F2820" s="4" t="n">
        <v>108.77</v>
      </c>
      <c r="G2820" s="3" t="s">
        <v>34</v>
      </c>
      <c r="H2820" s="4" t="n">
        <f aca="false">ROUND(E2820*F2820,2)</f>
        <v>271272.38</v>
      </c>
    </row>
    <row r="2821" customFormat="false" ht="15" hidden="false" customHeight="false" outlineLevel="0" collapsed="false">
      <c r="A2821" s="3" t="n">
        <v>2820</v>
      </c>
      <c r="B2821" s="3" t="n">
        <v>11</v>
      </c>
      <c r="C2821" s="3" t="s">
        <v>150</v>
      </c>
      <c r="D2821" s="3" t="s">
        <v>562</v>
      </c>
      <c r="E2821" s="3" t="n">
        <v>53</v>
      </c>
      <c r="F2821" s="4" t="n">
        <v>109.01</v>
      </c>
      <c r="G2821" s="3" t="s">
        <v>34</v>
      </c>
      <c r="H2821" s="4" t="n">
        <f aca="false">ROUND(E2821*F2821,2)</f>
        <v>5777.53</v>
      </c>
    </row>
    <row r="2822" customFormat="false" ht="15" hidden="false" customHeight="false" outlineLevel="0" collapsed="false">
      <c r="A2822" s="3" t="n">
        <v>2821</v>
      </c>
      <c r="B2822" s="3" t="n">
        <v>4</v>
      </c>
      <c r="C2822" s="3" t="s">
        <v>150</v>
      </c>
      <c r="D2822" s="3" t="s">
        <v>562</v>
      </c>
      <c r="E2822" s="3" t="n">
        <v>936</v>
      </c>
      <c r="F2822" s="4" t="n">
        <v>110.12</v>
      </c>
      <c r="G2822" s="3" t="s">
        <v>8</v>
      </c>
      <c r="H2822" s="4" t="n">
        <f aca="false">ROUND(E2822*F2822,2)</f>
        <v>103072.32</v>
      </c>
    </row>
    <row r="2823" customFormat="false" ht="15" hidden="false" customHeight="false" outlineLevel="0" collapsed="false">
      <c r="A2823" s="3" t="n">
        <v>2822</v>
      </c>
      <c r="B2823" s="3" t="n">
        <v>13</v>
      </c>
      <c r="C2823" s="3" t="s">
        <v>150</v>
      </c>
      <c r="D2823" s="3" t="s">
        <v>563</v>
      </c>
      <c r="E2823" s="3" t="n">
        <v>3259</v>
      </c>
      <c r="F2823" s="4" t="n">
        <v>41.33</v>
      </c>
      <c r="G2823" s="3" t="s">
        <v>41</v>
      </c>
      <c r="H2823" s="4" t="n">
        <f aca="false">ROUND(E2823*F2823,2)</f>
        <v>134694.47</v>
      </c>
    </row>
    <row r="2824" customFormat="false" ht="15" hidden="false" customHeight="false" outlineLevel="0" collapsed="false">
      <c r="A2824" s="3" t="n">
        <v>2823</v>
      </c>
      <c r="B2824" s="3" t="n">
        <v>10</v>
      </c>
      <c r="C2824" s="3" t="s">
        <v>150</v>
      </c>
      <c r="D2824" s="3" t="s">
        <v>562</v>
      </c>
      <c r="E2824" s="3" t="n">
        <v>3003</v>
      </c>
      <c r="F2824" s="4" t="n">
        <v>52.36</v>
      </c>
      <c r="G2824" s="3" t="s">
        <v>8</v>
      </c>
      <c r="H2824" s="4" t="n">
        <f aca="false">ROUND(E2824*F2824,2)</f>
        <v>157237.08</v>
      </c>
    </row>
    <row r="2825" customFormat="false" ht="15" hidden="false" customHeight="false" outlineLevel="0" collapsed="false">
      <c r="A2825" s="3" t="n">
        <v>2824</v>
      </c>
      <c r="B2825" s="3" t="n">
        <v>8</v>
      </c>
      <c r="C2825" s="3" t="s">
        <v>150</v>
      </c>
      <c r="D2825" s="3" t="s">
        <v>562</v>
      </c>
      <c r="E2825" s="3" t="n">
        <v>823</v>
      </c>
      <c r="F2825" s="4" t="n">
        <v>69.52</v>
      </c>
      <c r="G2825" s="3" t="s">
        <v>8</v>
      </c>
      <c r="H2825" s="4" t="n">
        <f aca="false">ROUND(E2825*F2825,2)</f>
        <v>57214.96</v>
      </c>
    </row>
    <row r="2826" customFormat="false" ht="15" hidden="false" customHeight="false" outlineLevel="0" collapsed="false">
      <c r="A2826" s="3" t="n">
        <v>2825</v>
      </c>
      <c r="B2826" s="3" t="n">
        <v>15</v>
      </c>
      <c r="C2826" s="3" t="s">
        <v>150</v>
      </c>
      <c r="D2826" s="3" t="s">
        <v>562</v>
      </c>
      <c r="E2826" s="3" t="n">
        <v>953</v>
      </c>
      <c r="F2826" s="4" t="n">
        <v>272.41</v>
      </c>
      <c r="G2826" s="3" t="s">
        <v>46</v>
      </c>
      <c r="H2826" s="4" t="n">
        <f aca="false">ROUND(E2826*F2826,2)</f>
        <v>259606.73</v>
      </c>
    </row>
    <row r="2827" customFormat="false" ht="15" hidden="false" customHeight="false" outlineLevel="0" collapsed="false">
      <c r="A2827" s="3" t="n">
        <v>2826</v>
      </c>
      <c r="B2827" s="3" t="n">
        <v>6</v>
      </c>
      <c r="C2827" s="3" t="s">
        <v>150</v>
      </c>
      <c r="D2827" s="3" t="s">
        <v>562</v>
      </c>
      <c r="E2827" s="3" t="n">
        <v>3126</v>
      </c>
      <c r="F2827" s="4" t="n">
        <v>228.46</v>
      </c>
      <c r="G2827" s="3" t="s">
        <v>8</v>
      </c>
      <c r="H2827" s="4" t="n">
        <f aca="false">ROUND(E2827*F2827,2)</f>
        <v>714165.96</v>
      </c>
    </row>
    <row r="2828" customFormat="false" ht="15" hidden="false" customHeight="false" outlineLevel="0" collapsed="false">
      <c r="A2828" s="3" t="n">
        <v>2827</v>
      </c>
      <c r="B2828" s="3" t="n">
        <v>4</v>
      </c>
      <c r="C2828" s="3" t="s">
        <v>150</v>
      </c>
      <c r="D2828" s="3" t="s">
        <v>562</v>
      </c>
      <c r="E2828" s="3" t="n">
        <v>2907</v>
      </c>
      <c r="F2828" s="4" t="n">
        <v>110.15</v>
      </c>
      <c r="G2828" s="3" t="s">
        <v>8</v>
      </c>
      <c r="H2828" s="4" t="n">
        <f aca="false">ROUND(E2828*F2828,2)</f>
        <v>320206.05</v>
      </c>
    </row>
    <row r="2829" customFormat="false" ht="15" hidden="false" customHeight="false" outlineLevel="0" collapsed="false">
      <c r="A2829" s="3" t="n">
        <v>2828</v>
      </c>
      <c r="B2829" s="3" t="n">
        <v>5</v>
      </c>
      <c r="C2829" s="3" t="s">
        <v>150</v>
      </c>
      <c r="D2829" s="3" t="s">
        <v>562</v>
      </c>
      <c r="E2829" s="3" t="n">
        <v>4505</v>
      </c>
      <c r="F2829" s="4" t="n">
        <v>419.79</v>
      </c>
      <c r="G2829" s="3" t="s">
        <v>8</v>
      </c>
      <c r="H2829" s="4" t="n">
        <f aca="false">ROUND(E2829*F2829,2)</f>
        <v>1891153.95</v>
      </c>
    </row>
    <row r="2830" customFormat="false" ht="15" hidden="false" customHeight="false" outlineLevel="0" collapsed="false">
      <c r="A2830" s="3" t="n">
        <v>2829</v>
      </c>
      <c r="B2830" s="3" t="n">
        <v>6</v>
      </c>
      <c r="C2830" s="3" t="s">
        <v>150</v>
      </c>
      <c r="D2830" s="3" t="s">
        <v>563</v>
      </c>
      <c r="E2830" s="3" t="n">
        <v>3327</v>
      </c>
      <c r="F2830" s="4" t="n">
        <v>227.78</v>
      </c>
      <c r="G2830" s="3" t="s">
        <v>8</v>
      </c>
      <c r="H2830" s="4" t="n">
        <f aca="false">ROUND(E2830*F2830,2)</f>
        <v>757824.06</v>
      </c>
    </row>
    <row r="2831" customFormat="false" ht="15" hidden="false" customHeight="false" outlineLevel="0" collapsed="false">
      <c r="A2831" s="3" t="n">
        <v>2830</v>
      </c>
      <c r="B2831" s="3" t="n">
        <v>10</v>
      </c>
      <c r="C2831" s="3" t="s">
        <v>150</v>
      </c>
      <c r="D2831" s="3" t="s">
        <v>562</v>
      </c>
      <c r="E2831" s="3" t="n">
        <v>3093</v>
      </c>
      <c r="F2831" s="4" t="n">
        <v>52.22</v>
      </c>
      <c r="G2831" s="3" t="s">
        <v>8</v>
      </c>
      <c r="H2831" s="4" t="n">
        <f aca="false">ROUND(E2831*F2831,2)</f>
        <v>161516.46</v>
      </c>
    </row>
    <row r="2832" customFormat="false" ht="15" hidden="false" customHeight="false" outlineLevel="0" collapsed="false">
      <c r="A2832" s="3" t="n">
        <v>2831</v>
      </c>
      <c r="B2832" s="3" t="n">
        <v>10</v>
      </c>
      <c r="C2832" s="3" t="s">
        <v>150</v>
      </c>
      <c r="D2832" s="3" t="s">
        <v>563</v>
      </c>
      <c r="E2832" s="3" t="n">
        <v>2994</v>
      </c>
      <c r="F2832" s="4" t="n">
        <v>52.16</v>
      </c>
      <c r="G2832" s="3" t="s">
        <v>8</v>
      </c>
      <c r="H2832" s="4" t="n">
        <f aca="false">ROUND(E2832*F2832,2)</f>
        <v>156167.04</v>
      </c>
    </row>
    <row r="2833" customFormat="false" ht="15" hidden="false" customHeight="false" outlineLevel="0" collapsed="false">
      <c r="A2833" s="3" t="n">
        <v>2832</v>
      </c>
      <c r="B2833" s="3" t="n">
        <v>15</v>
      </c>
      <c r="C2833" s="3" t="s">
        <v>150</v>
      </c>
      <c r="D2833" s="3" t="s">
        <v>563</v>
      </c>
      <c r="E2833" s="3" t="n">
        <v>4970</v>
      </c>
      <c r="F2833" s="4" t="n">
        <v>272.13</v>
      </c>
      <c r="G2833" s="3" t="s">
        <v>46</v>
      </c>
      <c r="H2833" s="4" t="n">
        <f aca="false">ROUND(E2833*F2833,2)</f>
        <v>1352486.1</v>
      </c>
    </row>
    <row r="2834" customFormat="false" ht="15" hidden="false" customHeight="false" outlineLevel="0" collapsed="false">
      <c r="A2834" s="3" t="n">
        <v>2833</v>
      </c>
      <c r="B2834" s="3" t="n">
        <v>13</v>
      </c>
      <c r="C2834" s="3" t="s">
        <v>150</v>
      </c>
      <c r="D2834" s="3" t="s">
        <v>562</v>
      </c>
      <c r="E2834" s="3" t="n">
        <v>999</v>
      </c>
      <c r="F2834" s="4" t="n">
        <v>41.53</v>
      </c>
      <c r="G2834" s="3" t="s">
        <v>41</v>
      </c>
      <c r="H2834" s="4" t="n">
        <f aca="false">ROUND(E2834*F2834,2)</f>
        <v>41488.47</v>
      </c>
    </row>
    <row r="2835" customFormat="false" ht="15" hidden="false" customHeight="false" outlineLevel="0" collapsed="false">
      <c r="A2835" s="3" t="n">
        <v>2834</v>
      </c>
      <c r="B2835" s="3" t="n">
        <v>6</v>
      </c>
      <c r="C2835" s="3" t="s">
        <v>150</v>
      </c>
      <c r="D2835" s="3" t="s">
        <v>562</v>
      </c>
      <c r="E2835" s="3" t="n">
        <v>325</v>
      </c>
      <c r="F2835" s="4" t="n">
        <v>228.21</v>
      </c>
      <c r="G2835" s="3" t="s">
        <v>8</v>
      </c>
      <c r="H2835" s="4" t="n">
        <f aca="false">ROUND(E2835*F2835,2)</f>
        <v>74168.25</v>
      </c>
    </row>
    <row r="2836" customFormat="false" ht="15" hidden="false" customHeight="false" outlineLevel="0" collapsed="false">
      <c r="A2836" s="3" t="n">
        <v>2835</v>
      </c>
      <c r="B2836" s="3" t="n">
        <v>10</v>
      </c>
      <c r="C2836" s="3" t="s">
        <v>150</v>
      </c>
      <c r="D2836" s="3" t="s">
        <v>562</v>
      </c>
      <c r="E2836" s="3" t="n">
        <v>518</v>
      </c>
      <c r="F2836" s="4" t="n">
        <v>52.16</v>
      </c>
      <c r="G2836" s="3" t="s">
        <v>8</v>
      </c>
      <c r="H2836" s="4" t="n">
        <f aca="false">ROUND(E2836*F2836,2)</f>
        <v>27018.88</v>
      </c>
    </row>
    <row r="2837" customFormat="false" ht="15" hidden="false" customHeight="false" outlineLevel="0" collapsed="false">
      <c r="A2837" s="3" t="n">
        <v>2836</v>
      </c>
      <c r="B2837" s="3" t="n">
        <v>10</v>
      </c>
      <c r="C2837" s="3" t="s">
        <v>150</v>
      </c>
      <c r="D2837" s="3" t="s">
        <v>563</v>
      </c>
      <c r="E2837" s="3" t="n">
        <v>2425</v>
      </c>
      <c r="F2837" s="4" t="n">
        <v>52.22</v>
      </c>
      <c r="G2837" s="3" t="s">
        <v>8</v>
      </c>
      <c r="H2837" s="4" t="n">
        <f aca="false">ROUND(E2837*F2837,2)</f>
        <v>126633.5</v>
      </c>
    </row>
    <row r="2838" customFormat="false" ht="15" hidden="false" customHeight="false" outlineLevel="0" collapsed="false">
      <c r="A2838" s="3" t="n">
        <v>2837</v>
      </c>
      <c r="B2838" s="3" t="n">
        <v>1</v>
      </c>
      <c r="C2838" s="3" t="s">
        <v>150</v>
      </c>
      <c r="D2838" s="3" t="s">
        <v>562</v>
      </c>
      <c r="E2838" s="3" t="n">
        <v>3773</v>
      </c>
      <c r="F2838" s="4" t="n">
        <v>388.02</v>
      </c>
      <c r="G2838" s="3" t="s">
        <v>8</v>
      </c>
      <c r="H2838" s="4" t="n">
        <f aca="false">ROUND(E2838*F2838,2)</f>
        <v>1463999.46</v>
      </c>
    </row>
    <row r="2839" customFormat="false" ht="15" hidden="false" customHeight="false" outlineLevel="0" collapsed="false">
      <c r="A2839" s="3" t="n">
        <v>2838</v>
      </c>
      <c r="B2839" s="3" t="n">
        <v>3</v>
      </c>
      <c r="C2839" s="3" t="s">
        <v>150</v>
      </c>
      <c r="D2839" s="3" t="s">
        <v>562</v>
      </c>
      <c r="E2839" s="3" t="n">
        <v>3082</v>
      </c>
      <c r="F2839" s="4" t="n">
        <v>110.24</v>
      </c>
      <c r="G2839" s="3" t="s">
        <v>8</v>
      </c>
      <c r="H2839" s="4" t="n">
        <f aca="false">ROUND(E2839*F2839,2)</f>
        <v>339759.68</v>
      </c>
    </row>
    <row r="2840" customFormat="false" ht="15" hidden="false" customHeight="false" outlineLevel="0" collapsed="false">
      <c r="A2840" s="3" t="n">
        <v>2839</v>
      </c>
      <c r="B2840" s="3" t="n">
        <v>10</v>
      </c>
      <c r="C2840" s="3" t="s">
        <v>150</v>
      </c>
      <c r="D2840" s="3" t="s">
        <v>563</v>
      </c>
      <c r="E2840" s="3" t="n">
        <v>1206</v>
      </c>
      <c r="F2840" s="4" t="n">
        <v>52.29</v>
      </c>
      <c r="G2840" s="3" t="s">
        <v>8</v>
      </c>
      <c r="H2840" s="4" t="n">
        <f aca="false">ROUND(E2840*F2840,2)</f>
        <v>63061.74</v>
      </c>
    </row>
    <row r="2841" customFormat="false" ht="15" hidden="false" customHeight="false" outlineLevel="0" collapsed="false">
      <c r="A2841" s="3" t="n">
        <v>2840</v>
      </c>
      <c r="B2841" s="3" t="n">
        <v>7</v>
      </c>
      <c r="C2841" s="3" t="s">
        <v>150</v>
      </c>
      <c r="D2841" s="3" t="s">
        <v>562</v>
      </c>
      <c r="E2841" s="3" t="n">
        <v>4545</v>
      </c>
      <c r="F2841" s="4" t="n">
        <v>415.7</v>
      </c>
      <c r="G2841" s="3" t="s">
        <v>8</v>
      </c>
      <c r="H2841" s="4" t="n">
        <f aca="false">ROUND(E2841*F2841,2)</f>
        <v>1889356.5</v>
      </c>
    </row>
    <row r="2842" customFormat="false" ht="15" hidden="false" customHeight="false" outlineLevel="0" collapsed="false">
      <c r="A2842" s="3" t="n">
        <v>2841</v>
      </c>
      <c r="B2842" s="3" t="n">
        <v>11</v>
      </c>
      <c r="C2842" s="3" t="s">
        <v>150</v>
      </c>
      <c r="D2842" s="3" t="s">
        <v>562</v>
      </c>
      <c r="E2842" s="3" t="n">
        <v>3144</v>
      </c>
      <c r="F2842" s="4" t="n">
        <v>108.94</v>
      </c>
      <c r="G2842" s="3" t="s">
        <v>34</v>
      </c>
      <c r="H2842" s="4" t="n">
        <f aca="false">ROUND(E2842*F2842,2)</f>
        <v>342507.36</v>
      </c>
    </row>
    <row r="2843" customFormat="false" ht="15" hidden="false" customHeight="false" outlineLevel="0" collapsed="false">
      <c r="A2843" s="3" t="n">
        <v>2842</v>
      </c>
      <c r="B2843" s="3" t="n">
        <v>14</v>
      </c>
      <c r="C2843" s="3" t="s">
        <v>151</v>
      </c>
      <c r="D2843" s="3" t="s">
        <v>563</v>
      </c>
      <c r="E2843" s="3" t="n">
        <v>3657</v>
      </c>
      <c r="F2843" s="4" t="n">
        <v>86.84</v>
      </c>
      <c r="G2843" s="3" t="s">
        <v>41</v>
      </c>
      <c r="H2843" s="4" t="n">
        <f aca="false">ROUND(E2843*F2843,2)</f>
        <v>317573.88</v>
      </c>
    </row>
    <row r="2844" customFormat="false" ht="15" hidden="false" customHeight="false" outlineLevel="0" collapsed="false">
      <c r="A2844" s="3" t="n">
        <v>2843</v>
      </c>
      <c r="B2844" s="3" t="n">
        <v>4</v>
      </c>
      <c r="C2844" s="3" t="s">
        <v>151</v>
      </c>
      <c r="D2844" s="3" t="s">
        <v>562</v>
      </c>
      <c r="E2844" s="3" t="n">
        <v>728</v>
      </c>
      <c r="F2844" s="4" t="n">
        <v>108</v>
      </c>
      <c r="G2844" s="3" t="s">
        <v>8</v>
      </c>
      <c r="H2844" s="4" t="n">
        <f aca="false">ROUND(E2844*F2844,2)</f>
        <v>78624</v>
      </c>
    </row>
    <row r="2845" customFormat="false" ht="15" hidden="false" customHeight="false" outlineLevel="0" collapsed="false">
      <c r="A2845" s="3" t="n">
        <v>2844</v>
      </c>
      <c r="B2845" s="3" t="n">
        <v>2</v>
      </c>
      <c r="C2845" s="3" t="s">
        <v>151</v>
      </c>
      <c r="D2845" s="3" t="s">
        <v>562</v>
      </c>
      <c r="E2845" s="3" t="n">
        <v>3768</v>
      </c>
      <c r="F2845" s="4" t="n">
        <v>65.43</v>
      </c>
      <c r="G2845" s="3" t="s">
        <v>8</v>
      </c>
      <c r="H2845" s="4" t="n">
        <f aca="false">ROUND(E2845*F2845,2)</f>
        <v>246540.24</v>
      </c>
    </row>
    <row r="2846" customFormat="false" ht="15" hidden="false" customHeight="false" outlineLevel="0" collapsed="false">
      <c r="A2846" s="3" t="n">
        <v>2845</v>
      </c>
      <c r="B2846" s="3" t="n">
        <v>14</v>
      </c>
      <c r="C2846" s="3" t="s">
        <v>151</v>
      </c>
      <c r="D2846" s="3" t="s">
        <v>563</v>
      </c>
      <c r="E2846" s="3" t="n">
        <v>652</v>
      </c>
      <c r="F2846" s="4" t="n">
        <v>86.76</v>
      </c>
      <c r="G2846" s="3" t="s">
        <v>41</v>
      </c>
      <c r="H2846" s="4" t="n">
        <f aca="false">ROUND(E2846*F2846,2)</f>
        <v>56567.52</v>
      </c>
    </row>
    <row r="2847" customFormat="false" ht="15" hidden="false" customHeight="false" outlineLevel="0" collapsed="false">
      <c r="A2847" s="3" t="n">
        <v>2846</v>
      </c>
      <c r="B2847" s="3" t="n">
        <v>5</v>
      </c>
      <c r="C2847" s="3" t="s">
        <v>151</v>
      </c>
      <c r="D2847" s="3" t="s">
        <v>562</v>
      </c>
      <c r="E2847" s="3" t="n">
        <v>3547</v>
      </c>
      <c r="F2847" s="4" t="n">
        <v>422.18</v>
      </c>
      <c r="G2847" s="3" t="s">
        <v>8</v>
      </c>
      <c r="H2847" s="4" t="n">
        <f aca="false">ROUND(E2847*F2847,2)</f>
        <v>1497472.46</v>
      </c>
    </row>
    <row r="2848" customFormat="false" ht="15" hidden="false" customHeight="false" outlineLevel="0" collapsed="false">
      <c r="A2848" s="3" t="n">
        <v>2847</v>
      </c>
      <c r="B2848" s="3" t="n">
        <v>5</v>
      </c>
      <c r="C2848" s="3" t="s">
        <v>151</v>
      </c>
      <c r="D2848" s="3" t="s">
        <v>562</v>
      </c>
      <c r="E2848" s="3" t="n">
        <v>4859</v>
      </c>
      <c r="F2848" s="4" t="n">
        <v>420.91</v>
      </c>
      <c r="G2848" s="3" t="s">
        <v>8</v>
      </c>
      <c r="H2848" s="4" t="n">
        <f aca="false">ROUND(E2848*F2848,2)</f>
        <v>2045201.69</v>
      </c>
    </row>
    <row r="2849" customFormat="false" ht="15" hidden="false" customHeight="false" outlineLevel="0" collapsed="false">
      <c r="A2849" s="3" t="n">
        <v>2848</v>
      </c>
      <c r="B2849" s="3" t="n">
        <v>13</v>
      </c>
      <c r="C2849" s="3" t="s">
        <v>151</v>
      </c>
      <c r="D2849" s="3" t="s">
        <v>563</v>
      </c>
      <c r="E2849" s="3" t="n">
        <v>2117</v>
      </c>
      <c r="F2849" s="4" t="n">
        <v>43.25</v>
      </c>
      <c r="G2849" s="3" t="s">
        <v>41</v>
      </c>
      <c r="H2849" s="4" t="n">
        <f aca="false">ROUND(E2849*F2849,2)</f>
        <v>91560.25</v>
      </c>
    </row>
    <row r="2850" customFormat="false" ht="15" hidden="false" customHeight="false" outlineLevel="0" collapsed="false">
      <c r="A2850" s="3" t="n">
        <v>2849</v>
      </c>
      <c r="B2850" s="3" t="n">
        <v>15</v>
      </c>
      <c r="C2850" s="3" t="s">
        <v>151</v>
      </c>
      <c r="D2850" s="3" t="s">
        <v>562</v>
      </c>
      <c r="E2850" s="3" t="n">
        <v>2314</v>
      </c>
      <c r="F2850" s="4" t="n">
        <v>273.12</v>
      </c>
      <c r="G2850" s="3" t="s">
        <v>46</v>
      </c>
      <c r="H2850" s="4" t="n">
        <f aca="false">ROUND(E2850*F2850,2)</f>
        <v>631999.68</v>
      </c>
    </row>
    <row r="2851" customFormat="false" ht="15" hidden="false" customHeight="false" outlineLevel="0" collapsed="false">
      <c r="A2851" s="3" t="n">
        <v>2850</v>
      </c>
      <c r="B2851" s="3" t="n">
        <v>9</v>
      </c>
      <c r="C2851" s="3" t="s">
        <v>151</v>
      </c>
      <c r="D2851" s="3" t="s">
        <v>562</v>
      </c>
      <c r="E2851" s="3" t="n">
        <v>4157</v>
      </c>
      <c r="F2851" s="4" t="n">
        <v>211.11</v>
      </c>
      <c r="G2851" s="3" t="s">
        <v>8</v>
      </c>
      <c r="H2851" s="4" t="n">
        <f aca="false">ROUND(E2851*F2851,2)</f>
        <v>877584.27</v>
      </c>
    </row>
    <row r="2852" customFormat="false" ht="15" hidden="false" customHeight="false" outlineLevel="0" collapsed="false">
      <c r="A2852" s="3" t="n">
        <v>2851</v>
      </c>
      <c r="B2852" s="3" t="n">
        <v>2</v>
      </c>
      <c r="C2852" s="3" t="s">
        <v>151</v>
      </c>
      <c r="D2852" s="3" t="s">
        <v>563</v>
      </c>
      <c r="E2852" s="3" t="n">
        <v>4083</v>
      </c>
      <c r="F2852" s="4" t="n">
        <v>65.41</v>
      </c>
      <c r="G2852" s="3" t="s">
        <v>8</v>
      </c>
      <c r="H2852" s="4" t="n">
        <f aca="false">ROUND(E2852*F2852,2)</f>
        <v>267069.03</v>
      </c>
    </row>
    <row r="2853" customFormat="false" ht="15" hidden="false" customHeight="false" outlineLevel="0" collapsed="false">
      <c r="A2853" s="3" t="n">
        <v>2852</v>
      </c>
      <c r="B2853" s="3" t="n">
        <v>12</v>
      </c>
      <c r="C2853" s="3" t="s">
        <v>151</v>
      </c>
      <c r="D2853" s="3" t="s">
        <v>562</v>
      </c>
      <c r="E2853" s="3" t="n">
        <v>4435</v>
      </c>
      <c r="F2853" s="4" t="n">
        <v>215.78</v>
      </c>
      <c r="G2853" s="3" t="s">
        <v>38</v>
      </c>
      <c r="H2853" s="4" t="n">
        <f aca="false">ROUND(E2853*F2853,2)</f>
        <v>956984.3</v>
      </c>
    </row>
    <row r="2854" customFormat="false" ht="15" hidden="false" customHeight="false" outlineLevel="0" collapsed="false">
      <c r="A2854" s="3" t="n">
        <v>2853</v>
      </c>
      <c r="B2854" s="3" t="n">
        <v>14</v>
      </c>
      <c r="C2854" s="3" t="s">
        <v>151</v>
      </c>
      <c r="D2854" s="3" t="s">
        <v>563</v>
      </c>
      <c r="E2854" s="3" t="n">
        <v>2554</v>
      </c>
      <c r="F2854" s="4" t="n">
        <v>87.07</v>
      </c>
      <c r="G2854" s="3" t="s">
        <v>41</v>
      </c>
      <c r="H2854" s="4" t="n">
        <f aca="false">ROUND(E2854*F2854,2)</f>
        <v>222376.78</v>
      </c>
    </row>
    <row r="2855" customFormat="false" ht="15" hidden="false" customHeight="false" outlineLevel="0" collapsed="false">
      <c r="A2855" s="3" t="n">
        <v>2854</v>
      </c>
      <c r="B2855" s="3" t="n">
        <v>6</v>
      </c>
      <c r="C2855" s="3" t="s">
        <v>151</v>
      </c>
      <c r="D2855" s="3" t="s">
        <v>563</v>
      </c>
      <c r="E2855" s="3" t="n">
        <v>3897</v>
      </c>
      <c r="F2855" s="4" t="n">
        <v>231.07</v>
      </c>
      <c r="G2855" s="3" t="s">
        <v>8</v>
      </c>
      <c r="H2855" s="4" t="n">
        <f aca="false">ROUND(E2855*F2855,2)</f>
        <v>900479.79</v>
      </c>
    </row>
    <row r="2856" customFormat="false" ht="15" hidden="false" customHeight="false" outlineLevel="0" collapsed="false">
      <c r="A2856" s="3" t="n">
        <v>2855</v>
      </c>
      <c r="B2856" s="3" t="n">
        <v>9</v>
      </c>
      <c r="C2856" s="3" t="s">
        <v>151</v>
      </c>
      <c r="D2856" s="3" t="s">
        <v>563</v>
      </c>
      <c r="E2856" s="3" t="n">
        <v>4012</v>
      </c>
      <c r="F2856" s="4" t="n">
        <v>211.12</v>
      </c>
      <c r="G2856" s="3" t="s">
        <v>8</v>
      </c>
      <c r="H2856" s="4" t="n">
        <f aca="false">ROUND(E2856*F2856,2)</f>
        <v>847013.44</v>
      </c>
    </row>
    <row r="2857" customFormat="false" ht="15" hidden="false" customHeight="false" outlineLevel="0" collapsed="false">
      <c r="A2857" s="3" t="n">
        <v>2856</v>
      </c>
      <c r="B2857" s="3" t="n">
        <v>3</v>
      </c>
      <c r="C2857" s="3" t="s">
        <v>151</v>
      </c>
      <c r="D2857" s="3" t="s">
        <v>563</v>
      </c>
      <c r="E2857" s="3" t="n">
        <v>1336</v>
      </c>
      <c r="F2857" s="4" t="n">
        <v>110.14</v>
      </c>
      <c r="G2857" s="3" t="s">
        <v>8</v>
      </c>
      <c r="H2857" s="4" t="n">
        <f aca="false">ROUND(E2857*F2857,2)</f>
        <v>147147.04</v>
      </c>
    </row>
    <row r="2858" customFormat="false" ht="15" hidden="false" customHeight="false" outlineLevel="0" collapsed="false">
      <c r="A2858" s="3" t="n">
        <v>2857</v>
      </c>
      <c r="B2858" s="3" t="n">
        <v>6</v>
      </c>
      <c r="C2858" s="3" t="s">
        <v>151</v>
      </c>
      <c r="D2858" s="3" t="s">
        <v>563</v>
      </c>
      <c r="E2858" s="3" t="n">
        <v>4629</v>
      </c>
      <c r="F2858" s="4" t="n">
        <v>231.48</v>
      </c>
      <c r="G2858" s="3" t="s">
        <v>8</v>
      </c>
      <c r="H2858" s="4" t="n">
        <f aca="false">ROUND(E2858*F2858,2)</f>
        <v>1071520.92</v>
      </c>
    </row>
    <row r="2859" customFormat="false" ht="15" hidden="false" customHeight="false" outlineLevel="0" collapsed="false">
      <c r="A2859" s="3" t="n">
        <v>2858</v>
      </c>
      <c r="B2859" s="3" t="n">
        <v>10</v>
      </c>
      <c r="C2859" s="3" t="s">
        <v>151</v>
      </c>
      <c r="D2859" s="3" t="s">
        <v>562</v>
      </c>
      <c r="E2859" s="3" t="n">
        <v>1543</v>
      </c>
      <c r="F2859" s="4" t="n">
        <v>53.63</v>
      </c>
      <c r="G2859" s="3" t="s">
        <v>8</v>
      </c>
      <c r="H2859" s="4" t="n">
        <f aca="false">ROUND(E2859*F2859,2)</f>
        <v>82751.09</v>
      </c>
    </row>
    <row r="2860" customFormat="false" ht="15" hidden="false" customHeight="false" outlineLevel="0" collapsed="false">
      <c r="A2860" s="3" t="n">
        <v>2859</v>
      </c>
      <c r="B2860" s="3" t="n">
        <v>5</v>
      </c>
      <c r="C2860" s="3" t="s">
        <v>151</v>
      </c>
      <c r="D2860" s="3" t="s">
        <v>563</v>
      </c>
      <c r="E2860" s="3" t="n">
        <v>2834</v>
      </c>
      <c r="F2860" s="4" t="n">
        <v>422.11</v>
      </c>
      <c r="G2860" s="3" t="s">
        <v>8</v>
      </c>
      <c r="H2860" s="4" t="n">
        <f aca="false">ROUND(E2860*F2860,2)</f>
        <v>1196259.74</v>
      </c>
    </row>
    <row r="2861" customFormat="false" ht="15" hidden="false" customHeight="false" outlineLevel="0" collapsed="false">
      <c r="A2861" s="3" t="n">
        <v>2860</v>
      </c>
      <c r="B2861" s="3" t="n">
        <v>1</v>
      </c>
      <c r="C2861" s="3" t="s">
        <v>151</v>
      </c>
      <c r="D2861" s="3" t="s">
        <v>563</v>
      </c>
      <c r="E2861" s="3" t="n">
        <v>1250</v>
      </c>
      <c r="F2861" s="4" t="n">
        <v>377.16</v>
      </c>
      <c r="G2861" s="3" t="s">
        <v>8</v>
      </c>
      <c r="H2861" s="4" t="n">
        <f aca="false">ROUND(E2861*F2861,2)</f>
        <v>471450</v>
      </c>
    </row>
    <row r="2862" customFormat="false" ht="15" hidden="false" customHeight="false" outlineLevel="0" collapsed="false">
      <c r="A2862" s="3" t="n">
        <v>2861</v>
      </c>
      <c r="B2862" s="3" t="n">
        <v>1</v>
      </c>
      <c r="C2862" s="3" t="s">
        <v>151</v>
      </c>
      <c r="D2862" s="3" t="s">
        <v>562</v>
      </c>
      <c r="E2862" s="3" t="n">
        <v>2469</v>
      </c>
      <c r="F2862" s="4" t="n">
        <v>378.33</v>
      </c>
      <c r="G2862" s="3" t="s">
        <v>8</v>
      </c>
      <c r="H2862" s="4" t="n">
        <f aca="false">ROUND(E2862*F2862,2)</f>
        <v>934096.77</v>
      </c>
    </row>
    <row r="2863" customFormat="false" ht="15" hidden="false" customHeight="false" outlineLevel="0" collapsed="false">
      <c r="A2863" s="3" t="n">
        <v>2862</v>
      </c>
      <c r="B2863" s="3" t="n">
        <v>10</v>
      </c>
      <c r="C2863" s="3" t="s">
        <v>151</v>
      </c>
      <c r="D2863" s="3" t="s">
        <v>563</v>
      </c>
      <c r="E2863" s="3" t="n">
        <v>980</v>
      </c>
      <c r="F2863" s="4" t="n">
        <v>53.36</v>
      </c>
      <c r="G2863" s="3" t="s">
        <v>8</v>
      </c>
      <c r="H2863" s="4" t="n">
        <f aca="false">ROUND(E2863*F2863,2)</f>
        <v>52292.8</v>
      </c>
    </row>
    <row r="2864" customFormat="false" ht="15" hidden="false" customHeight="false" outlineLevel="0" collapsed="false">
      <c r="A2864" s="3" t="n">
        <v>2863</v>
      </c>
      <c r="B2864" s="3" t="n">
        <v>14</v>
      </c>
      <c r="C2864" s="3" t="s">
        <v>151</v>
      </c>
      <c r="D2864" s="3" t="s">
        <v>563</v>
      </c>
      <c r="E2864" s="3" t="n">
        <v>3659</v>
      </c>
      <c r="F2864" s="4" t="n">
        <v>86.89</v>
      </c>
      <c r="G2864" s="3" t="s">
        <v>41</v>
      </c>
      <c r="H2864" s="4" t="n">
        <f aca="false">ROUND(E2864*F2864,2)</f>
        <v>317930.51</v>
      </c>
    </row>
    <row r="2865" customFormat="false" ht="15" hidden="false" customHeight="false" outlineLevel="0" collapsed="false">
      <c r="A2865" s="3" t="n">
        <v>2864</v>
      </c>
      <c r="B2865" s="3" t="n">
        <v>13</v>
      </c>
      <c r="C2865" s="3" t="s">
        <v>151</v>
      </c>
      <c r="D2865" s="3" t="s">
        <v>563</v>
      </c>
      <c r="E2865" s="3" t="n">
        <v>3055</v>
      </c>
      <c r="F2865" s="4" t="n">
        <v>43.11</v>
      </c>
      <c r="G2865" s="3" t="s">
        <v>41</v>
      </c>
      <c r="H2865" s="4" t="n">
        <f aca="false">ROUND(E2865*F2865,2)</f>
        <v>131701.05</v>
      </c>
    </row>
    <row r="2866" customFormat="false" ht="15" hidden="false" customHeight="false" outlineLevel="0" collapsed="false">
      <c r="A2866" s="3" t="n">
        <v>2865</v>
      </c>
      <c r="B2866" s="3" t="n">
        <v>12</v>
      </c>
      <c r="C2866" s="3" t="s">
        <v>151</v>
      </c>
      <c r="D2866" s="3" t="s">
        <v>562</v>
      </c>
      <c r="E2866" s="3" t="n">
        <v>2847</v>
      </c>
      <c r="F2866" s="4" t="n">
        <v>215.41</v>
      </c>
      <c r="G2866" s="3" t="s">
        <v>38</v>
      </c>
      <c r="H2866" s="4" t="n">
        <f aca="false">ROUND(E2866*F2866,2)</f>
        <v>613272.27</v>
      </c>
    </row>
    <row r="2867" customFormat="false" ht="15" hidden="false" customHeight="false" outlineLevel="0" collapsed="false">
      <c r="A2867" s="3" t="n">
        <v>2866</v>
      </c>
      <c r="B2867" s="3" t="n">
        <v>10</v>
      </c>
      <c r="C2867" s="3" t="s">
        <v>151</v>
      </c>
      <c r="D2867" s="3" t="s">
        <v>563</v>
      </c>
      <c r="E2867" s="3" t="n">
        <v>3158</v>
      </c>
      <c r="F2867" s="4" t="n">
        <v>53.63</v>
      </c>
      <c r="G2867" s="3" t="s">
        <v>8</v>
      </c>
      <c r="H2867" s="4" t="n">
        <f aca="false">ROUND(E2867*F2867,2)</f>
        <v>169363.54</v>
      </c>
    </row>
    <row r="2868" customFormat="false" ht="15" hidden="false" customHeight="false" outlineLevel="0" collapsed="false">
      <c r="A2868" s="3" t="n">
        <v>2867</v>
      </c>
      <c r="B2868" s="3" t="n">
        <v>10</v>
      </c>
      <c r="C2868" s="3" t="s">
        <v>152</v>
      </c>
      <c r="D2868" s="3" t="s">
        <v>562</v>
      </c>
      <c r="E2868" s="3" t="n">
        <v>1770</v>
      </c>
      <c r="F2868" s="4" t="n">
        <v>54.09</v>
      </c>
      <c r="G2868" s="3" t="s">
        <v>8</v>
      </c>
      <c r="H2868" s="4" t="n">
        <f aca="false">ROUND(E2868*F2868,2)</f>
        <v>95739.3</v>
      </c>
    </row>
    <row r="2869" customFormat="false" ht="15" hidden="false" customHeight="false" outlineLevel="0" collapsed="false">
      <c r="A2869" s="3" t="n">
        <v>2868</v>
      </c>
      <c r="B2869" s="3" t="n">
        <v>6</v>
      </c>
      <c r="C2869" s="3" t="s">
        <v>152</v>
      </c>
      <c r="D2869" s="3" t="s">
        <v>562</v>
      </c>
      <c r="E2869" s="3" t="n">
        <v>78</v>
      </c>
      <c r="F2869" s="4" t="n">
        <v>227.27</v>
      </c>
      <c r="G2869" s="3" t="s">
        <v>8</v>
      </c>
      <c r="H2869" s="4" t="n">
        <f aca="false">ROUND(E2869*F2869,2)</f>
        <v>17727.06</v>
      </c>
    </row>
    <row r="2870" customFormat="false" ht="15" hidden="false" customHeight="false" outlineLevel="0" collapsed="false">
      <c r="A2870" s="3" t="n">
        <v>2869</v>
      </c>
      <c r="B2870" s="3" t="n">
        <v>11</v>
      </c>
      <c r="C2870" s="3" t="s">
        <v>152</v>
      </c>
      <c r="D2870" s="3" t="s">
        <v>562</v>
      </c>
      <c r="E2870" s="3" t="n">
        <v>2847</v>
      </c>
      <c r="F2870" s="4" t="n">
        <v>109.11</v>
      </c>
      <c r="G2870" s="3" t="s">
        <v>34</v>
      </c>
      <c r="H2870" s="4" t="n">
        <f aca="false">ROUND(E2870*F2870,2)</f>
        <v>310636.17</v>
      </c>
    </row>
    <row r="2871" customFormat="false" ht="15" hidden="false" customHeight="false" outlineLevel="0" collapsed="false">
      <c r="A2871" s="3" t="n">
        <v>2870</v>
      </c>
      <c r="B2871" s="3" t="n">
        <v>4</v>
      </c>
      <c r="C2871" s="3" t="s">
        <v>152</v>
      </c>
      <c r="D2871" s="3" t="s">
        <v>563</v>
      </c>
      <c r="E2871" s="3" t="n">
        <v>1511</v>
      </c>
      <c r="F2871" s="4" t="n">
        <v>110.51</v>
      </c>
      <c r="G2871" s="3" t="s">
        <v>8</v>
      </c>
      <c r="H2871" s="4" t="n">
        <f aca="false">ROUND(E2871*F2871,2)</f>
        <v>166980.61</v>
      </c>
    </row>
    <row r="2872" customFormat="false" ht="15" hidden="false" customHeight="false" outlineLevel="0" collapsed="false">
      <c r="A2872" s="3" t="n">
        <v>2871</v>
      </c>
      <c r="B2872" s="3" t="n">
        <v>6</v>
      </c>
      <c r="C2872" s="3" t="s">
        <v>152</v>
      </c>
      <c r="D2872" s="3" t="s">
        <v>563</v>
      </c>
      <c r="E2872" s="3" t="n">
        <v>1698</v>
      </c>
      <c r="F2872" s="4" t="n">
        <v>227.85</v>
      </c>
      <c r="G2872" s="3" t="s">
        <v>8</v>
      </c>
      <c r="H2872" s="4" t="n">
        <f aca="false">ROUND(E2872*F2872,2)</f>
        <v>386889.3</v>
      </c>
    </row>
    <row r="2873" customFormat="false" ht="15" hidden="false" customHeight="false" outlineLevel="0" collapsed="false">
      <c r="A2873" s="3" t="n">
        <v>2872</v>
      </c>
      <c r="B2873" s="3" t="n">
        <v>14</v>
      </c>
      <c r="C2873" s="3" t="s">
        <v>152</v>
      </c>
      <c r="D2873" s="3" t="s">
        <v>563</v>
      </c>
      <c r="E2873" s="3" t="n">
        <v>1797</v>
      </c>
      <c r="F2873" s="4" t="n">
        <v>86.36</v>
      </c>
      <c r="G2873" s="3" t="s">
        <v>41</v>
      </c>
      <c r="H2873" s="4" t="n">
        <f aca="false">ROUND(E2873*F2873,2)</f>
        <v>155188.92</v>
      </c>
    </row>
    <row r="2874" customFormat="false" ht="15" hidden="false" customHeight="false" outlineLevel="0" collapsed="false">
      <c r="A2874" s="3" t="n">
        <v>2873</v>
      </c>
      <c r="B2874" s="3" t="n">
        <v>14</v>
      </c>
      <c r="C2874" s="3" t="s">
        <v>152</v>
      </c>
      <c r="D2874" s="3" t="s">
        <v>563</v>
      </c>
      <c r="E2874" s="3" t="n">
        <v>1305</v>
      </c>
      <c r="F2874" s="4" t="n">
        <v>86.46</v>
      </c>
      <c r="G2874" s="3" t="s">
        <v>41</v>
      </c>
      <c r="H2874" s="4" t="n">
        <f aca="false">ROUND(E2874*F2874,2)</f>
        <v>112830.3</v>
      </c>
    </row>
    <row r="2875" customFormat="false" ht="15" hidden="false" customHeight="false" outlineLevel="0" collapsed="false">
      <c r="A2875" s="3" t="n">
        <v>2874</v>
      </c>
      <c r="B2875" s="3" t="n">
        <v>9</v>
      </c>
      <c r="C2875" s="3" t="s">
        <v>152</v>
      </c>
      <c r="D2875" s="3" t="s">
        <v>563</v>
      </c>
      <c r="E2875" s="3" t="n">
        <v>271</v>
      </c>
      <c r="F2875" s="4" t="n">
        <v>210.24</v>
      </c>
      <c r="G2875" s="3" t="s">
        <v>8</v>
      </c>
      <c r="H2875" s="4" t="n">
        <f aca="false">ROUND(E2875*F2875,2)</f>
        <v>56975.04</v>
      </c>
    </row>
    <row r="2876" customFormat="false" ht="15" hidden="false" customHeight="false" outlineLevel="0" collapsed="false">
      <c r="A2876" s="3" t="n">
        <v>2875</v>
      </c>
      <c r="B2876" s="3" t="n">
        <v>2</v>
      </c>
      <c r="C2876" s="3" t="s">
        <v>152</v>
      </c>
      <c r="D2876" s="3" t="s">
        <v>562</v>
      </c>
      <c r="E2876" s="3" t="n">
        <v>522</v>
      </c>
      <c r="F2876" s="4" t="n">
        <v>65.83</v>
      </c>
      <c r="G2876" s="3" t="s">
        <v>8</v>
      </c>
      <c r="H2876" s="4" t="n">
        <f aca="false">ROUND(E2876*F2876,2)</f>
        <v>34363.26</v>
      </c>
    </row>
    <row r="2877" customFormat="false" ht="15" hidden="false" customHeight="false" outlineLevel="0" collapsed="false">
      <c r="A2877" s="3" t="n">
        <v>2876</v>
      </c>
      <c r="B2877" s="3" t="n">
        <v>2</v>
      </c>
      <c r="C2877" s="3" t="s">
        <v>152</v>
      </c>
      <c r="D2877" s="3" t="s">
        <v>563</v>
      </c>
      <c r="E2877" s="3" t="n">
        <v>1956</v>
      </c>
      <c r="F2877" s="4" t="n">
        <v>65.92</v>
      </c>
      <c r="G2877" s="3" t="s">
        <v>8</v>
      </c>
      <c r="H2877" s="4" t="n">
        <f aca="false">ROUND(E2877*F2877,2)</f>
        <v>128939.52</v>
      </c>
    </row>
    <row r="2878" customFormat="false" ht="15" hidden="false" customHeight="false" outlineLevel="0" collapsed="false">
      <c r="A2878" s="3" t="n">
        <v>2877</v>
      </c>
      <c r="B2878" s="3" t="n">
        <v>6</v>
      </c>
      <c r="C2878" s="3" t="s">
        <v>152</v>
      </c>
      <c r="D2878" s="3" t="s">
        <v>562</v>
      </c>
      <c r="E2878" s="3" t="n">
        <v>3379</v>
      </c>
      <c r="F2878" s="4" t="n">
        <v>227.42</v>
      </c>
      <c r="G2878" s="3" t="s">
        <v>8</v>
      </c>
      <c r="H2878" s="4" t="n">
        <f aca="false">ROUND(E2878*F2878,2)</f>
        <v>768452.18</v>
      </c>
    </row>
    <row r="2879" customFormat="false" ht="15" hidden="false" customHeight="false" outlineLevel="0" collapsed="false">
      <c r="A2879" s="3" t="n">
        <v>2878</v>
      </c>
      <c r="B2879" s="3" t="n">
        <v>5</v>
      </c>
      <c r="C2879" s="3" t="s">
        <v>152</v>
      </c>
      <c r="D2879" s="3" t="s">
        <v>562</v>
      </c>
      <c r="E2879" s="3" t="n">
        <v>1028</v>
      </c>
      <c r="F2879" s="4" t="n">
        <v>418.78</v>
      </c>
      <c r="G2879" s="3" t="s">
        <v>8</v>
      </c>
      <c r="H2879" s="4" t="n">
        <f aca="false">ROUND(E2879*F2879,2)</f>
        <v>430505.84</v>
      </c>
    </row>
    <row r="2880" customFormat="false" ht="15" hidden="false" customHeight="false" outlineLevel="0" collapsed="false">
      <c r="A2880" s="3" t="n">
        <v>2879</v>
      </c>
      <c r="B2880" s="3" t="n">
        <v>6</v>
      </c>
      <c r="C2880" s="3" t="s">
        <v>152</v>
      </c>
      <c r="D2880" s="3" t="s">
        <v>563</v>
      </c>
      <c r="E2880" s="3" t="n">
        <v>4754</v>
      </c>
      <c r="F2880" s="4" t="n">
        <v>227.65</v>
      </c>
      <c r="G2880" s="3" t="s">
        <v>8</v>
      </c>
      <c r="H2880" s="4" t="n">
        <f aca="false">ROUND(E2880*F2880,2)</f>
        <v>1082248.1</v>
      </c>
    </row>
    <row r="2881" customFormat="false" ht="15" hidden="false" customHeight="false" outlineLevel="0" collapsed="false">
      <c r="A2881" s="3" t="n">
        <v>2880</v>
      </c>
      <c r="B2881" s="3" t="n">
        <v>4</v>
      </c>
      <c r="C2881" s="3" t="s">
        <v>152</v>
      </c>
      <c r="D2881" s="3" t="s">
        <v>563</v>
      </c>
      <c r="E2881" s="3" t="n">
        <v>4496</v>
      </c>
      <c r="F2881" s="4" t="n">
        <v>110.25</v>
      </c>
      <c r="G2881" s="3" t="s">
        <v>8</v>
      </c>
      <c r="H2881" s="4" t="n">
        <f aca="false">ROUND(E2881*F2881,2)</f>
        <v>495684</v>
      </c>
    </row>
    <row r="2882" customFormat="false" ht="15" hidden="false" customHeight="false" outlineLevel="0" collapsed="false">
      <c r="A2882" s="3" t="n">
        <v>2881</v>
      </c>
      <c r="B2882" s="3" t="n">
        <v>8</v>
      </c>
      <c r="C2882" s="3" t="s">
        <v>152</v>
      </c>
      <c r="D2882" s="3" t="s">
        <v>562</v>
      </c>
      <c r="E2882" s="3" t="n">
        <v>1902</v>
      </c>
      <c r="F2882" s="4" t="n">
        <v>68.54</v>
      </c>
      <c r="G2882" s="3" t="s">
        <v>8</v>
      </c>
      <c r="H2882" s="4" t="n">
        <f aca="false">ROUND(E2882*F2882,2)</f>
        <v>130363.08</v>
      </c>
    </row>
    <row r="2883" customFormat="false" ht="15" hidden="false" customHeight="false" outlineLevel="0" collapsed="false">
      <c r="A2883" s="3" t="n">
        <v>2882</v>
      </c>
      <c r="B2883" s="3" t="n">
        <v>11</v>
      </c>
      <c r="C2883" s="3" t="s">
        <v>152</v>
      </c>
      <c r="D2883" s="3" t="s">
        <v>562</v>
      </c>
      <c r="E2883" s="3" t="n">
        <v>2865</v>
      </c>
      <c r="F2883" s="4" t="n">
        <v>109.21</v>
      </c>
      <c r="G2883" s="3" t="s">
        <v>34</v>
      </c>
      <c r="H2883" s="4" t="n">
        <f aca="false">ROUND(E2883*F2883,2)</f>
        <v>312886.65</v>
      </c>
    </row>
    <row r="2884" customFormat="false" ht="15" hidden="false" customHeight="false" outlineLevel="0" collapsed="false">
      <c r="A2884" s="3" t="n">
        <v>2883</v>
      </c>
      <c r="B2884" s="3" t="n">
        <v>11</v>
      </c>
      <c r="C2884" s="3" t="s">
        <v>152</v>
      </c>
      <c r="D2884" s="3" t="s">
        <v>562</v>
      </c>
      <c r="E2884" s="3" t="n">
        <v>472</v>
      </c>
      <c r="F2884" s="4" t="n">
        <v>109.22</v>
      </c>
      <c r="G2884" s="3" t="s">
        <v>34</v>
      </c>
      <c r="H2884" s="4" t="n">
        <f aca="false">ROUND(E2884*F2884,2)</f>
        <v>51551.84</v>
      </c>
    </row>
    <row r="2885" customFormat="false" ht="15" hidden="false" customHeight="false" outlineLevel="0" collapsed="false">
      <c r="A2885" s="3" t="n">
        <v>2884</v>
      </c>
      <c r="B2885" s="3" t="n">
        <v>13</v>
      </c>
      <c r="C2885" s="3" t="s">
        <v>152</v>
      </c>
      <c r="D2885" s="3" t="s">
        <v>563</v>
      </c>
      <c r="E2885" s="3" t="n">
        <v>4421</v>
      </c>
      <c r="F2885" s="4" t="n">
        <v>44.05</v>
      </c>
      <c r="G2885" s="3" t="s">
        <v>41</v>
      </c>
      <c r="H2885" s="4" t="n">
        <f aca="false">ROUND(E2885*F2885,2)</f>
        <v>194745.05</v>
      </c>
    </row>
    <row r="2886" customFormat="false" ht="15" hidden="false" customHeight="false" outlineLevel="0" collapsed="false">
      <c r="A2886" s="3" t="n">
        <v>2885</v>
      </c>
      <c r="B2886" s="3" t="n">
        <v>13</v>
      </c>
      <c r="C2886" s="3" t="s">
        <v>152</v>
      </c>
      <c r="D2886" s="3" t="s">
        <v>562</v>
      </c>
      <c r="E2886" s="3" t="n">
        <v>2719</v>
      </c>
      <c r="F2886" s="4" t="n">
        <v>43.93</v>
      </c>
      <c r="G2886" s="3" t="s">
        <v>41</v>
      </c>
      <c r="H2886" s="4" t="n">
        <f aca="false">ROUND(E2886*F2886,2)</f>
        <v>119445.67</v>
      </c>
    </row>
    <row r="2887" customFormat="false" ht="15" hidden="false" customHeight="false" outlineLevel="0" collapsed="false">
      <c r="A2887" s="3" t="n">
        <v>2886</v>
      </c>
      <c r="B2887" s="3" t="n">
        <v>12</v>
      </c>
      <c r="C2887" s="3" t="s">
        <v>152</v>
      </c>
      <c r="D2887" s="3" t="s">
        <v>563</v>
      </c>
      <c r="E2887" s="3" t="n">
        <v>1754</v>
      </c>
      <c r="F2887" s="4" t="n">
        <v>216.82</v>
      </c>
      <c r="G2887" s="3" t="s">
        <v>38</v>
      </c>
      <c r="H2887" s="4" t="n">
        <f aca="false">ROUND(E2887*F2887,2)</f>
        <v>380302.28</v>
      </c>
    </row>
    <row r="2888" customFormat="false" ht="15" hidden="false" customHeight="false" outlineLevel="0" collapsed="false">
      <c r="A2888" s="3" t="n">
        <v>2887</v>
      </c>
      <c r="B2888" s="3" t="n">
        <v>13</v>
      </c>
      <c r="C2888" s="3" t="s">
        <v>152</v>
      </c>
      <c r="D2888" s="3" t="s">
        <v>563</v>
      </c>
      <c r="E2888" s="3" t="n">
        <v>1641</v>
      </c>
      <c r="F2888" s="4" t="n">
        <v>44</v>
      </c>
      <c r="G2888" s="3" t="s">
        <v>41</v>
      </c>
      <c r="H2888" s="4" t="n">
        <f aca="false">ROUND(E2888*F2888,2)</f>
        <v>72204</v>
      </c>
    </row>
    <row r="2889" customFormat="false" ht="15" hidden="false" customHeight="false" outlineLevel="0" collapsed="false">
      <c r="A2889" s="3" t="n">
        <v>2888</v>
      </c>
      <c r="B2889" s="3" t="n">
        <v>4</v>
      </c>
      <c r="C2889" s="3" t="s">
        <v>152</v>
      </c>
      <c r="D2889" s="3" t="s">
        <v>562</v>
      </c>
      <c r="E2889" s="3" t="n">
        <v>3536</v>
      </c>
      <c r="F2889" s="4" t="n">
        <v>109.99</v>
      </c>
      <c r="G2889" s="3" t="s">
        <v>8</v>
      </c>
      <c r="H2889" s="4" t="n">
        <f aca="false">ROUND(E2889*F2889,2)</f>
        <v>388924.64</v>
      </c>
    </row>
    <row r="2890" customFormat="false" ht="15" hidden="false" customHeight="false" outlineLevel="0" collapsed="false">
      <c r="A2890" s="3" t="n">
        <v>2889</v>
      </c>
      <c r="B2890" s="3" t="n">
        <v>3</v>
      </c>
      <c r="C2890" s="3" t="s">
        <v>152</v>
      </c>
      <c r="D2890" s="3" t="s">
        <v>562</v>
      </c>
      <c r="E2890" s="3" t="n">
        <v>4920</v>
      </c>
      <c r="F2890" s="4" t="n">
        <v>113.18</v>
      </c>
      <c r="G2890" s="3" t="s">
        <v>8</v>
      </c>
      <c r="H2890" s="4" t="n">
        <f aca="false">ROUND(E2890*F2890,2)</f>
        <v>556845.6</v>
      </c>
    </row>
    <row r="2891" customFormat="false" ht="15" hidden="false" customHeight="false" outlineLevel="0" collapsed="false">
      <c r="A2891" s="3" t="n">
        <v>2890</v>
      </c>
      <c r="B2891" s="3" t="n">
        <v>15</v>
      </c>
      <c r="C2891" s="3" t="s">
        <v>152</v>
      </c>
      <c r="D2891" s="3" t="s">
        <v>563</v>
      </c>
      <c r="E2891" s="3" t="n">
        <v>4380</v>
      </c>
      <c r="F2891" s="4" t="n">
        <v>273.81</v>
      </c>
      <c r="G2891" s="3" t="s">
        <v>46</v>
      </c>
      <c r="H2891" s="4" t="n">
        <f aca="false">ROUND(E2891*F2891,2)</f>
        <v>1199287.8</v>
      </c>
    </row>
    <row r="2892" customFormat="false" ht="15" hidden="false" customHeight="false" outlineLevel="0" collapsed="false">
      <c r="A2892" s="3" t="n">
        <v>2891</v>
      </c>
      <c r="B2892" s="3" t="n">
        <v>12</v>
      </c>
      <c r="C2892" s="3" t="s">
        <v>152</v>
      </c>
      <c r="D2892" s="3" t="s">
        <v>563</v>
      </c>
      <c r="E2892" s="3" t="n">
        <v>4584</v>
      </c>
      <c r="F2892" s="4" t="n">
        <v>216.41</v>
      </c>
      <c r="G2892" s="3" t="s">
        <v>38</v>
      </c>
      <c r="H2892" s="4" t="n">
        <f aca="false">ROUND(E2892*F2892,2)</f>
        <v>992023.44</v>
      </c>
    </row>
    <row r="2893" customFormat="false" ht="15" hidden="false" customHeight="false" outlineLevel="0" collapsed="false">
      <c r="A2893" s="3" t="n">
        <v>2892</v>
      </c>
      <c r="B2893" s="3" t="n">
        <v>11</v>
      </c>
      <c r="C2893" s="3" t="s">
        <v>152</v>
      </c>
      <c r="D2893" s="3" t="s">
        <v>563</v>
      </c>
      <c r="E2893" s="3" t="n">
        <v>3953</v>
      </c>
      <c r="F2893" s="4" t="n">
        <v>108.84</v>
      </c>
      <c r="G2893" s="3" t="s">
        <v>34</v>
      </c>
      <c r="H2893" s="4" t="n">
        <f aca="false">ROUND(E2893*F2893,2)</f>
        <v>430244.52</v>
      </c>
    </row>
    <row r="2894" customFormat="false" ht="15" hidden="false" customHeight="false" outlineLevel="0" collapsed="false">
      <c r="A2894" s="3" t="n">
        <v>2893</v>
      </c>
      <c r="B2894" s="3" t="n">
        <v>6</v>
      </c>
      <c r="C2894" s="3" t="s">
        <v>152</v>
      </c>
      <c r="D2894" s="3" t="s">
        <v>562</v>
      </c>
      <c r="E2894" s="3" t="n">
        <v>3262</v>
      </c>
      <c r="F2894" s="4" t="n">
        <v>228.13</v>
      </c>
      <c r="G2894" s="3" t="s">
        <v>8</v>
      </c>
      <c r="H2894" s="4" t="n">
        <f aca="false">ROUND(E2894*F2894,2)</f>
        <v>744160.06</v>
      </c>
    </row>
    <row r="2895" customFormat="false" ht="15" hidden="false" customHeight="false" outlineLevel="0" collapsed="false">
      <c r="A2895" s="3" t="n">
        <v>2894</v>
      </c>
      <c r="B2895" s="3" t="n">
        <v>13</v>
      </c>
      <c r="C2895" s="3" t="s">
        <v>152</v>
      </c>
      <c r="D2895" s="3" t="s">
        <v>562</v>
      </c>
      <c r="E2895" s="3" t="n">
        <v>396</v>
      </c>
      <c r="F2895" s="4" t="n">
        <v>44</v>
      </c>
      <c r="G2895" s="3" t="s">
        <v>41</v>
      </c>
      <c r="H2895" s="4" t="n">
        <f aca="false">ROUND(E2895*F2895,2)</f>
        <v>17424</v>
      </c>
    </row>
    <row r="2896" customFormat="false" ht="15" hidden="false" customHeight="false" outlineLevel="0" collapsed="false">
      <c r="A2896" s="3" t="n">
        <v>2895</v>
      </c>
      <c r="B2896" s="3" t="n">
        <v>8</v>
      </c>
      <c r="C2896" s="3" t="s">
        <v>152</v>
      </c>
      <c r="D2896" s="3" t="s">
        <v>563</v>
      </c>
      <c r="E2896" s="3" t="n">
        <v>305</v>
      </c>
      <c r="F2896" s="4" t="n">
        <v>68.74</v>
      </c>
      <c r="G2896" s="3" t="s">
        <v>8</v>
      </c>
      <c r="H2896" s="4" t="n">
        <f aca="false">ROUND(E2896*F2896,2)</f>
        <v>20965.7</v>
      </c>
    </row>
    <row r="2897" customFormat="false" ht="15" hidden="false" customHeight="false" outlineLevel="0" collapsed="false">
      <c r="A2897" s="3" t="n">
        <v>2896</v>
      </c>
      <c r="B2897" s="3" t="n">
        <v>7</v>
      </c>
      <c r="C2897" s="3" t="s">
        <v>152</v>
      </c>
      <c r="D2897" s="3" t="s">
        <v>562</v>
      </c>
      <c r="E2897" s="3" t="n">
        <v>1062</v>
      </c>
      <c r="F2897" s="4" t="n">
        <v>405.7</v>
      </c>
      <c r="G2897" s="3" t="s">
        <v>8</v>
      </c>
      <c r="H2897" s="4" t="n">
        <f aca="false">ROUND(E2897*F2897,2)</f>
        <v>430853.4</v>
      </c>
    </row>
    <row r="2898" customFormat="false" ht="15" hidden="false" customHeight="false" outlineLevel="0" collapsed="false">
      <c r="A2898" s="3" t="n">
        <v>2897</v>
      </c>
      <c r="B2898" s="3" t="n">
        <v>9</v>
      </c>
      <c r="C2898" s="3" t="s">
        <v>152</v>
      </c>
      <c r="D2898" s="3" t="s">
        <v>563</v>
      </c>
      <c r="E2898" s="3" t="n">
        <v>3252</v>
      </c>
      <c r="F2898" s="4" t="n">
        <v>210.74</v>
      </c>
      <c r="G2898" s="3" t="s">
        <v>8</v>
      </c>
      <c r="H2898" s="4" t="n">
        <f aca="false">ROUND(E2898*F2898,2)</f>
        <v>685326.48</v>
      </c>
    </row>
    <row r="2899" customFormat="false" ht="15" hidden="false" customHeight="false" outlineLevel="0" collapsed="false">
      <c r="A2899" s="3" t="n">
        <v>2898</v>
      </c>
      <c r="B2899" s="3" t="n">
        <v>10</v>
      </c>
      <c r="C2899" s="3" t="s">
        <v>152</v>
      </c>
      <c r="D2899" s="3" t="s">
        <v>563</v>
      </c>
      <c r="E2899" s="3" t="n">
        <v>2396</v>
      </c>
      <c r="F2899" s="4" t="n">
        <v>54.04</v>
      </c>
      <c r="G2899" s="3" t="s">
        <v>8</v>
      </c>
      <c r="H2899" s="4" t="n">
        <f aca="false">ROUND(E2899*F2899,2)</f>
        <v>129479.84</v>
      </c>
    </row>
    <row r="2900" customFormat="false" ht="15" hidden="false" customHeight="false" outlineLevel="0" collapsed="false">
      <c r="A2900" s="3" t="n">
        <v>2899</v>
      </c>
      <c r="B2900" s="3" t="n">
        <v>5</v>
      </c>
      <c r="C2900" s="3" t="s">
        <v>152</v>
      </c>
      <c r="D2900" s="3" t="s">
        <v>562</v>
      </c>
      <c r="E2900" s="3" t="n">
        <v>1693</v>
      </c>
      <c r="F2900" s="4" t="n">
        <v>418.18</v>
      </c>
      <c r="G2900" s="3" t="s">
        <v>8</v>
      </c>
      <c r="H2900" s="4" t="n">
        <f aca="false">ROUND(E2900*F2900,2)</f>
        <v>707978.74</v>
      </c>
    </row>
    <row r="2901" customFormat="false" ht="15" hidden="false" customHeight="false" outlineLevel="0" collapsed="false">
      <c r="A2901" s="3" t="n">
        <v>2900</v>
      </c>
      <c r="B2901" s="3" t="n">
        <v>2</v>
      </c>
      <c r="C2901" s="3" t="s">
        <v>153</v>
      </c>
      <c r="D2901" s="3" t="s">
        <v>563</v>
      </c>
      <c r="E2901" s="3" t="n">
        <v>3135</v>
      </c>
      <c r="F2901" s="4" t="n">
        <v>65.41</v>
      </c>
      <c r="G2901" s="3" t="s">
        <v>8</v>
      </c>
      <c r="H2901" s="4" t="n">
        <f aca="false">ROUND(E2901*F2901,2)</f>
        <v>205060.35</v>
      </c>
    </row>
    <row r="2902" customFormat="false" ht="15" hidden="false" customHeight="false" outlineLevel="0" collapsed="false">
      <c r="A2902" s="3" t="n">
        <v>2901</v>
      </c>
      <c r="B2902" s="3" t="n">
        <v>12</v>
      </c>
      <c r="C2902" s="3" t="s">
        <v>153</v>
      </c>
      <c r="D2902" s="3" t="s">
        <v>563</v>
      </c>
      <c r="E2902" s="3" t="n">
        <v>2567</v>
      </c>
      <c r="F2902" s="4" t="n">
        <v>216.07</v>
      </c>
      <c r="G2902" s="3" t="s">
        <v>38</v>
      </c>
      <c r="H2902" s="4" t="n">
        <f aca="false">ROUND(E2902*F2902,2)</f>
        <v>554651.69</v>
      </c>
    </row>
    <row r="2903" customFormat="false" ht="15" hidden="false" customHeight="false" outlineLevel="0" collapsed="false">
      <c r="A2903" s="3" t="n">
        <v>2902</v>
      </c>
      <c r="B2903" s="3" t="n">
        <v>3</v>
      </c>
      <c r="C2903" s="3" t="s">
        <v>153</v>
      </c>
      <c r="D2903" s="3" t="s">
        <v>563</v>
      </c>
      <c r="E2903" s="3" t="n">
        <v>1035</v>
      </c>
      <c r="F2903" s="4" t="n">
        <v>113.4</v>
      </c>
      <c r="G2903" s="3" t="s">
        <v>8</v>
      </c>
      <c r="H2903" s="4" t="n">
        <f aca="false">ROUND(E2903*F2903,2)</f>
        <v>117369</v>
      </c>
    </row>
    <row r="2904" customFormat="false" ht="15" hidden="false" customHeight="false" outlineLevel="0" collapsed="false">
      <c r="A2904" s="3" t="n">
        <v>2903</v>
      </c>
      <c r="B2904" s="3" t="n">
        <v>1</v>
      </c>
      <c r="C2904" s="3" t="s">
        <v>153</v>
      </c>
      <c r="D2904" s="3" t="s">
        <v>563</v>
      </c>
      <c r="E2904" s="3" t="n">
        <v>90</v>
      </c>
      <c r="F2904" s="4" t="n">
        <v>380.77</v>
      </c>
      <c r="G2904" s="3" t="s">
        <v>8</v>
      </c>
      <c r="H2904" s="4" t="n">
        <f aca="false">ROUND(E2904*F2904,2)</f>
        <v>34269.3</v>
      </c>
    </row>
    <row r="2905" customFormat="false" ht="15" hidden="false" customHeight="false" outlineLevel="0" collapsed="false">
      <c r="A2905" s="3" t="n">
        <v>2904</v>
      </c>
      <c r="B2905" s="3" t="n">
        <v>13</v>
      </c>
      <c r="C2905" s="3" t="s">
        <v>153</v>
      </c>
      <c r="D2905" s="3" t="s">
        <v>563</v>
      </c>
      <c r="E2905" s="3" t="n">
        <v>2056</v>
      </c>
      <c r="F2905" s="4" t="n">
        <v>44.88</v>
      </c>
      <c r="G2905" s="3" t="s">
        <v>41</v>
      </c>
      <c r="H2905" s="4" t="n">
        <f aca="false">ROUND(E2905*F2905,2)</f>
        <v>92273.28</v>
      </c>
    </row>
    <row r="2906" customFormat="false" ht="15" hidden="false" customHeight="false" outlineLevel="0" collapsed="false">
      <c r="A2906" s="3" t="n">
        <v>2905</v>
      </c>
      <c r="B2906" s="3" t="n">
        <v>11</v>
      </c>
      <c r="C2906" s="3" t="s">
        <v>153</v>
      </c>
      <c r="D2906" s="3" t="s">
        <v>563</v>
      </c>
      <c r="E2906" s="3" t="n">
        <v>1012</v>
      </c>
      <c r="F2906" s="4" t="n">
        <v>109.25</v>
      </c>
      <c r="G2906" s="3" t="s">
        <v>34</v>
      </c>
      <c r="H2906" s="4" t="n">
        <f aca="false">ROUND(E2906*F2906,2)</f>
        <v>110561</v>
      </c>
    </row>
    <row r="2907" customFormat="false" ht="15" hidden="false" customHeight="false" outlineLevel="0" collapsed="false">
      <c r="A2907" s="3" t="n">
        <v>2906</v>
      </c>
      <c r="B2907" s="3" t="n">
        <v>14</v>
      </c>
      <c r="C2907" s="3" t="s">
        <v>153</v>
      </c>
      <c r="D2907" s="3" t="s">
        <v>562</v>
      </c>
      <c r="E2907" s="3" t="n">
        <v>1194</v>
      </c>
      <c r="F2907" s="4" t="n">
        <v>85.19</v>
      </c>
      <c r="G2907" s="3" t="s">
        <v>41</v>
      </c>
      <c r="H2907" s="4" t="n">
        <f aca="false">ROUND(E2907*F2907,2)</f>
        <v>101716.86</v>
      </c>
    </row>
    <row r="2908" customFormat="false" ht="15" hidden="false" customHeight="false" outlineLevel="0" collapsed="false">
      <c r="A2908" s="3" t="n">
        <v>2907</v>
      </c>
      <c r="B2908" s="3" t="n">
        <v>2</v>
      </c>
      <c r="C2908" s="3" t="s">
        <v>153</v>
      </c>
      <c r="D2908" s="3" t="s">
        <v>563</v>
      </c>
      <c r="E2908" s="3" t="n">
        <v>2910</v>
      </c>
      <c r="F2908" s="4" t="n">
        <v>65.27</v>
      </c>
      <c r="G2908" s="3" t="s">
        <v>8</v>
      </c>
      <c r="H2908" s="4" t="n">
        <f aca="false">ROUND(E2908*F2908,2)</f>
        <v>189935.7</v>
      </c>
    </row>
    <row r="2909" customFormat="false" ht="15" hidden="false" customHeight="false" outlineLevel="0" collapsed="false">
      <c r="A2909" s="3" t="n">
        <v>2908</v>
      </c>
      <c r="B2909" s="3" t="n">
        <v>4</v>
      </c>
      <c r="C2909" s="3" t="s">
        <v>153</v>
      </c>
      <c r="D2909" s="3" t="s">
        <v>562</v>
      </c>
      <c r="E2909" s="3" t="n">
        <v>3616</v>
      </c>
      <c r="F2909" s="4" t="n">
        <v>110.5</v>
      </c>
      <c r="G2909" s="3" t="s">
        <v>8</v>
      </c>
      <c r="H2909" s="4" t="n">
        <f aca="false">ROUND(E2909*F2909,2)</f>
        <v>399568</v>
      </c>
    </row>
    <row r="2910" customFormat="false" ht="15" hidden="false" customHeight="false" outlineLevel="0" collapsed="false">
      <c r="A2910" s="3" t="n">
        <v>2909</v>
      </c>
      <c r="B2910" s="3" t="n">
        <v>4</v>
      </c>
      <c r="C2910" s="3" t="s">
        <v>153</v>
      </c>
      <c r="D2910" s="3" t="s">
        <v>563</v>
      </c>
      <c r="E2910" s="3" t="n">
        <v>653</v>
      </c>
      <c r="F2910" s="4" t="n">
        <v>110.44</v>
      </c>
      <c r="G2910" s="3" t="s">
        <v>8</v>
      </c>
      <c r="H2910" s="4" t="n">
        <f aca="false">ROUND(E2910*F2910,2)</f>
        <v>72117.32</v>
      </c>
    </row>
    <row r="2911" customFormat="false" ht="15" hidden="false" customHeight="false" outlineLevel="0" collapsed="false">
      <c r="A2911" s="3" t="n">
        <v>2910</v>
      </c>
      <c r="B2911" s="3" t="n">
        <v>5</v>
      </c>
      <c r="C2911" s="3" t="s">
        <v>153</v>
      </c>
      <c r="D2911" s="3" t="s">
        <v>563</v>
      </c>
      <c r="E2911" s="3" t="n">
        <v>2642</v>
      </c>
      <c r="F2911" s="4" t="n">
        <v>419.6</v>
      </c>
      <c r="G2911" s="3" t="s">
        <v>8</v>
      </c>
      <c r="H2911" s="4" t="n">
        <f aca="false">ROUND(E2911*F2911,2)</f>
        <v>1108583.2</v>
      </c>
    </row>
    <row r="2912" customFormat="false" ht="15" hidden="false" customHeight="false" outlineLevel="0" collapsed="false">
      <c r="A2912" s="3" t="n">
        <v>2911</v>
      </c>
      <c r="B2912" s="3" t="n">
        <v>5</v>
      </c>
      <c r="C2912" s="3" t="s">
        <v>153</v>
      </c>
      <c r="D2912" s="3" t="s">
        <v>562</v>
      </c>
      <c r="E2912" s="3" t="n">
        <v>252</v>
      </c>
      <c r="F2912" s="4" t="n">
        <v>417.21</v>
      </c>
      <c r="G2912" s="3" t="s">
        <v>8</v>
      </c>
      <c r="H2912" s="4" t="n">
        <f aca="false">ROUND(E2912*F2912,2)</f>
        <v>105136.92</v>
      </c>
    </row>
    <row r="2913" customFormat="false" ht="15" hidden="false" customHeight="false" outlineLevel="0" collapsed="false">
      <c r="A2913" s="3" t="n">
        <v>2912</v>
      </c>
      <c r="B2913" s="3" t="n">
        <v>11</v>
      </c>
      <c r="C2913" s="3" t="s">
        <v>153</v>
      </c>
      <c r="D2913" s="3" t="s">
        <v>563</v>
      </c>
      <c r="E2913" s="3" t="n">
        <v>2770</v>
      </c>
      <c r="F2913" s="4" t="n">
        <v>109.43</v>
      </c>
      <c r="G2913" s="3" t="s">
        <v>34</v>
      </c>
      <c r="H2913" s="4" t="n">
        <f aca="false">ROUND(E2913*F2913,2)</f>
        <v>303121.1</v>
      </c>
    </row>
    <row r="2914" customFormat="false" ht="15" hidden="false" customHeight="false" outlineLevel="0" collapsed="false">
      <c r="A2914" s="3" t="n">
        <v>2913</v>
      </c>
      <c r="B2914" s="3" t="n">
        <v>13</v>
      </c>
      <c r="C2914" s="3" t="s">
        <v>153</v>
      </c>
      <c r="D2914" s="3" t="s">
        <v>563</v>
      </c>
      <c r="E2914" s="3" t="n">
        <v>4013</v>
      </c>
      <c r="F2914" s="4" t="n">
        <v>44.96</v>
      </c>
      <c r="G2914" s="3" t="s">
        <v>41</v>
      </c>
      <c r="H2914" s="4" t="n">
        <f aca="false">ROUND(E2914*F2914,2)</f>
        <v>180424.48</v>
      </c>
    </row>
    <row r="2915" customFormat="false" ht="15" hidden="false" customHeight="false" outlineLevel="0" collapsed="false">
      <c r="A2915" s="3" t="n">
        <v>2914</v>
      </c>
      <c r="B2915" s="3" t="n">
        <v>5</v>
      </c>
      <c r="C2915" s="3" t="s">
        <v>153</v>
      </c>
      <c r="D2915" s="3" t="s">
        <v>562</v>
      </c>
      <c r="E2915" s="3" t="n">
        <v>2414</v>
      </c>
      <c r="F2915" s="4" t="n">
        <v>419.46</v>
      </c>
      <c r="G2915" s="3" t="s">
        <v>8</v>
      </c>
      <c r="H2915" s="4" t="n">
        <f aca="false">ROUND(E2915*F2915,2)</f>
        <v>1012576.44</v>
      </c>
    </row>
    <row r="2916" customFormat="false" ht="15" hidden="false" customHeight="false" outlineLevel="0" collapsed="false">
      <c r="A2916" s="3" t="n">
        <v>2915</v>
      </c>
      <c r="B2916" s="3" t="n">
        <v>14</v>
      </c>
      <c r="C2916" s="3" t="s">
        <v>153</v>
      </c>
      <c r="D2916" s="3" t="s">
        <v>563</v>
      </c>
      <c r="E2916" s="3" t="n">
        <v>831</v>
      </c>
      <c r="F2916" s="4" t="n">
        <v>85.14</v>
      </c>
      <c r="G2916" s="3" t="s">
        <v>41</v>
      </c>
      <c r="H2916" s="4" t="n">
        <f aca="false">ROUND(E2916*F2916,2)</f>
        <v>70751.34</v>
      </c>
    </row>
    <row r="2917" customFormat="false" ht="15" hidden="false" customHeight="false" outlineLevel="0" collapsed="false">
      <c r="A2917" s="3" t="n">
        <v>2916</v>
      </c>
      <c r="B2917" s="3" t="n">
        <v>2</v>
      </c>
      <c r="C2917" s="3" t="s">
        <v>153</v>
      </c>
      <c r="D2917" s="3" t="s">
        <v>563</v>
      </c>
      <c r="E2917" s="3" t="n">
        <v>2012</v>
      </c>
      <c r="F2917" s="4" t="n">
        <v>65.19</v>
      </c>
      <c r="G2917" s="3" t="s">
        <v>8</v>
      </c>
      <c r="H2917" s="4" t="n">
        <f aca="false">ROUND(E2917*F2917,2)</f>
        <v>131162.28</v>
      </c>
    </row>
    <row r="2918" customFormat="false" ht="15" hidden="false" customHeight="false" outlineLevel="0" collapsed="false">
      <c r="A2918" s="3" t="n">
        <v>2917</v>
      </c>
      <c r="B2918" s="3" t="n">
        <v>3</v>
      </c>
      <c r="C2918" s="3" t="s">
        <v>153</v>
      </c>
      <c r="D2918" s="3" t="s">
        <v>563</v>
      </c>
      <c r="E2918" s="3" t="n">
        <v>1826</v>
      </c>
      <c r="F2918" s="4" t="n">
        <v>113.92</v>
      </c>
      <c r="G2918" s="3" t="s">
        <v>8</v>
      </c>
      <c r="H2918" s="4" t="n">
        <f aca="false">ROUND(E2918*F2918,2)</f>
        <v>208017.92</v>
      </c>
    </row>
    <row r="2919" customFormat="false" ht="15" hidden="false" customHeight="false" outlineLevel="0" collapsed="false">
      <c r="A2919" s="3" t="n">
        <v>2918</v>
      </c>
      <c r="B2919" s="3" t="n">
        <v>15</v>
      </c>
      <c r="C2919" s="3" t="s">
        <v>153</v>
      </c>
      <c r="D2919" s="3" t="s">
        <v>562</v>
      </c>
      <c r="E2919" s="3" t="n">
        <v>3561</v>
      </c>
      <c r="F2919" s="4" t="n">
        <v>277.23</v>
      </c>
      <c r="G2919" s="3" t="s">
        <v>46</v>
      </c>
      <c r="H2919" s="4" t="n">
        <f aca="false">ROUND(E2919*F2919,2)</f>
        <v>987216.03</v>
      </c>
    </row>
    <row r="2920" customFormat="false" ht="15" hidden="false" customHeight="false" outlineLevel="0" collapsed="false">
      <c r="A2920" s="3" t="n">
        <v>2919</v>
      </c>
      <c r="B2920" s="3" t="n">
        <v>6</v>
      </c>
      <c r="C2920" s="3" t="s">
        <v>153</v>
      </c>
      <c r="D2920" s="3" t="s">
        <v>563</v>
      </c>
      <c r="E2920" s="3" t="n">
        <v>2903</v>
      </c>
      <c r="F2920" s="4" t="n">
        <v>226.81</v>
      </c>
      <c r="G2920" s="3" t="s">
        <v>8</v>
      </c>
      <c r="H2920" s="4" t="n">
        <f aca="false">ROUND(E2920*F2920,2)</f>
        <v>658429.43</v>
      </c>
    </row>
    <row r="2921" customFormat="false" ht="15" hidden="false" customHeight="false" outlineLevel="0" collapsed="false">
      <c r="A2921" s="3" t="n">
        <v>2920</v>
      </c>
      <c r="B2921" s="3" t="n">
        <v>9</v>
      </c>
      <c r="C2921" s="3" t="s">
        <v>153</v>
      </c>
      <c r="D2921" s="3" t="s">
        <v>563</v>
      </c>
      <c r="E2921" s="3" t="n">
        <v>3318</v>
      </c>
      <c r="F2921" s="4" t="n">
        <v>212.42</v>
      </c>
      <c r="G2921" s="3" t="s">
        <v>8</v>
      </c>
      <c r="H2921" s="4" t="n">
        <f aca="false">ROUND(E2921*F2921,2)</f>
        <v>704809.56</v>
      </c>
    </row>
    <row r="2922" customFormat="false" ht="15" hidden="false" customHeight="false" outlineLevel="0" collapsed="false">
      <c r="A2922" s="3" t="n">
        <v>2921</v>
      </c>
      <c r="B2922" s="3" t="n">
        <v>8</v>
      </c>
      <c r="C2922" s="3" t="s">
        <v>153</v>
      </c>
      <c r="D2922" s="3" t="s">
        <v>562</v>
      </c>
      <c r="E2922" s="3" t="n">
        <v>1540</v>
      </c>
      <c r="F2922" s="4" t="n">
        <v>67.86</v>
      </c>
      <c r="G2922" s="3" t="s">
        <v>8</v>
      </c>
      <c r="H2922" s="4" t="n">
        <f aca="false">ROUND(E2922*F2922,2)</f>
        <v>104504.4</v>
      </c>
    </row>
    <row r="2923" customFormat="false" ht="15" hidden="false" customHeight="false" outlineLevel="0" collapsed="false">
      <c r="A2923" s="3" t="n">
        <v>2922</v>
      </c>
      <c r="B2923" s="3" t="n">
        <v>1</v>
      </c>
      <c r="C2923" s="3" t="s">
        <v>154</v>
      </c>
      <c r="D2923" s="3" t="s">
        <v>563</v>
      </c>
      <c r="E2923" s="3" t="n">
        <v>3137</v>
      </c>
      <c r="F2923" s="4" t="n">
        <v>382.52</v>
      </c>
      <c r="G2923" s="3" t="s">
        <v>8</v>
      </c>
      <c r="H2923" s="4" t="n">
        <f aca="false">ROUND(E2923*F2923,2)</f>
        <v>1199965.24</v>
      </c>
    </row>
    <row r="2924" customFormat="false" ht="15" hidden="false" customHeight="false" outlineLevel="0" collapsed="false">
      <c r="A2924" s="3" t="n">
        <v>2923</v>
      </c>
      <c r="B2924" s="3" t="n">
        <v>1</v>
      </c>
      <c r="C2924" s="3" t="s">
        <v>154</v>
      </c>
      <c r="D2924" s="3" t="s">
        <v>563</v>
      </c>
      <c r="E2924" s="3" t="n">
        <v>4725</v>
      </c>
      <c r="F2924" s="4" t="n">
        <v>383.01</v>
      </c>
      <c r="G2924" s="3" t="s">
        <v>8</v>
      </c>
      <c r="H2924" s="4" t="n">
        <f aca="false">ROUND(E2924*F2924,2)</f>
        <v>1809722.25</v>
      </c>
    </row>
    <row r="2925" customFormat="false" ht="15" hidden="false" customHeight="false" outlineLevel="0" collapsed="false">
      <c r="A2925" s="3" t="n">
        <v>2924</v>
      </c>
      <c r="B2925" s="3" t="n">
        <v>6</v>
      </c>
      <c r="C2925" s="3" t="s">
        <v>154</v>
      </c>
      <c r="D2925" s="3" t="s">
        <v>562</v>
      </c>
      <c r="E2925" s="3" t="n">
        <v>4233</v>
      </c>
      <c r="F2925" s="4" t="n">
        <v>227.17</v>
      </c>
      <c r="G2925" s="3" t="s">
        <v>8</v>
      </c>
      <c r="H2925" s="4" t="n">
        <f aca="false">ROUND(E2925*F2925,2)</f>
        <v>961610.61</v>
      </c>
    </row>
    <row r="2926" customFormat="false" ht="15" hidden="false" customHeight="false" outlineLevel="0" collapsed="false">
      <c r="A2926" s="3" t="n">
        <v>2925</v>
      </c>
      <c r="B2926" s="3" t="n">
        <v>12</v>
      </c>
      <c r="C2926" s="3" t="s">
        <v>154</v>
      </c>
      <c r="D2926" s="3" t="s">
        <v>562</v>
      </c>
      <c r="E2926" s="3" t="n">
        <v>3504</v>
      </c>
      <c r="F2926" s="4" t="n">
        <v>213.41</v>
      </c>
      <c r="G2926" s="3" t="s">
        <v>38</v>
      </c>
      <c r="H2926" s="4" t="n">
        <f aca="false">ROUND(E2926*F2926,2)</f>
        <v>747788.64</v>
      </c>
    </row>
    <row r="2927" customFormat="false" ht="15" hidden="false" customHeight="false" outlineLevel="0" collapsed="false">
      <c r="A2927" s="3" t="n">
        <v>2926</v>
      </c>
      <c r="B2927" s="3" t="n">
        <v>1</v>
      </c>
      <c r="C2927" s="3" t="s">
        <v>154</v>
      </c>
      <c r="D2927" s="3" t="s">
        <v>563</v>
      </c>
      <c r="E2927" s="3" t="n">
        <v>4211</v>
      </c>
      <c r="F2927" s="4" t="n">
        <v>382.96</v>
      </c>
      <c r="G2927" s="3" t="s">
        <v>8</v>
      </c>
      <c r="H2927" s="4" t="n">
        <f aca="false">ROUND(E2927*F2927,2)</f>
        <v>1612644.56</v>
      </c>
    </row>
    <row r="2928" customFormat="false" ht="15" hidden="false" customHeight="false" outlineLevel="0" collapsed="false">
      <c r="A2928" s="3" t="n">
        <v>2927</v>
      </c>
      <c r="B2928" s="3" t="n">
        <v>6</v>
      </c>
      <c r="C2928" s="3" t="s">
        <v>154</v>
      </c>
      <c r="D2928" s="3" t="s">
        <v>563</v>
      </c>
      <c r="E2928" s="3" t="n">
        <v>1723</v>
      </c>
      <c r="F2928" s="4" t="n">
        <v>226.09</v>
      </c>
      <c r="G2928" s="3" t="s">
        <v>8</v>
      </c>
      <c r="H2928" s="4" t="n">
        <f aca="false">ROUND(E2928*F2928,2)</f>
        <v>389553.07</v>
      </c>
    </row>
    <row r="2929" customFormat="false" ht="15" hidden="false" customHeight="false" outlineLevel="0" collapsed="false">
      <c r="A2929" s="3" t="n">
        <v>2928</v>
      </c>
      <c r="B2929" s="3" t="n">
        <v>13</v>
      </c>
      <c r="C2929" s="3" t="s">
        <v>154</v>
      </c>
      <c r="D2929" s="3" t="s">
        <v>563</v>
      </c>
      <c r="E2929" s="3" t="n">
        <v>4076</v>
      </c>
      <c r="F2929" s="4" t="n">
        <v>44.33</v>
      </c>
      <c r="G2929" s="3" t="s">
        <v>41</v>
      </c>
      <c r="H2929" s="4" t="n">
        <f aca="false">ROUND(E2929*F2929,2)</f>
        <v>180689.08</v>
      </c>
    </row>
    <row r="2930" customFormat="false" ht="15" hidden="false" customHeight="false" outlineLevel="0" collapsed="false">
      <c r="A2930" s="3" t="n">
        <v>2929</v>
      </c>
      <c r="B2930" s="3" t="n">
        <v>2</v>
      </c>
      <c r="C2930" s="3" t="s">
        <v>154</v>
      </c>
      <c r="D2930" s="3" t="s">
        <v>563</v>
      </c>
      <c r="E2930" s="3" t="n">
        <v>535</v>
      </c>
      <c r="F2930" s="4" t="n">
        <v>65.02</v>
      </c>
      <c r="G2930" s="3" t="s">
        <v>8</v>
      </c>
      <c r="H2930" s="4" t="n">
        <f aca="false">ROUND(E2930*F2930,2)</f>
        <v>34785.7</v>
      </c>
    </row>
    <row r="2931" customFormat="false" ht="15" hidden="false" customHeight="false" outlineLevel="0" collapsed="false">
      <c r="A2931" s="3" t="n">
        <v>2930</v>
      </c>
      <c r="B2931" s="3" t="n">
        <v>5</v>
      </c>
      <c r="C2931" s="3" t="s">
        <v>154</v>
      </c>
      <c r="D2931" s="3" t="s">
        <v>562</v>
      </c>
      <c r="E2931" s="3" t="n">
        <v>2139</v>
      </c>
      <c r="F2931" s="4" t="n">
        <v>411.11</v>
      </c>
      <c r="G2931" s="3" t="s">
        <v>8</v>
      </c>
      <c r="H2931" s="4" t="n">
        <f aca="false">ROUND(E2931*F2931,2)</f>
        <v>879364.29</v>
      </c>
    </row>
    <row r="2932" customFormat="false" ht="15" hidden="false" customHeight="false" outlineLevel="0" collapsed="false">
      <c r="A2932" s="3" t="n">
        <v>2931</v>
      </c>
      <c r="B2932" s="3" t="n">
        <v>7</v>
      </c>
      <c r="C2932" s="3" t="s">
        <v>154</v>
      </c>
      <c r="D2932" s="3" t="s">
        <v>563</v>
      </c>
      <c r="E2932" s="3" t="n">
        <v>4227</v>
      </c>
      <c r="F2932" s="4" t="n">
        <v>431.93</v>
      </c>
      <c r="G2932" s="3" t="s">
        <v>8</v>
      </c>
      <c r="H2932" s="4" t="n">
        <f aca="false">ROUND(E2932*F2932,2)</f>
        <v>1825768.11</v>
      </c>
    </row>
    <row r="2933" customFormat="false" ht="15" hidden="false" customHeight="false" outlineLevel="0" collapsed="false">
      <c r="A2933" s="3" t="n">
        <v>2932</v>
      </c>
      <c r="B2933" s="3" t="n">
        <v>6</v>
      </c>
      <c r="C2933" s="3" t="s">
        <v>154</v>
      </c>
      <c r="D2933" s="3" t="s">
        <v>563</v>
      </c>
      <c r="E2933" s="3" t="n">
        <v>420</v>
      </c>
      <c r="F2933" s="4" t="n">
        <v>225.91</v>
      </c>
      <c r="G2933" s="3" t="s">
        <v>8</v>
      </c>
      <c r="H2933" s="4" t="n">
        <f aca="false">ROUND(E2933*F2933,2)</f>
        <v>94882.2</v>
      </c>
    </row>
    <row r="2934" customFormat="false" ht="15" hidden="false" customHeight="false" outlineLevel="0" collapsed="false">
      <c r="A2934" s="3" t="n">
        <v>2933</v>
      </c>
      <c r="B2934" s="3" t="n">
        <v>15</v>
      </c>
      <c r="C2934" s="3" t="s">
        <v>154</v>
      </c>
      <c r="D2934" s="3" t="s">
        <v>562</v>
      </c>
      <c r="E2934" s="3" t="n">
        <v>4533</v>
      </c>
      <c r="F2934" s="4" t="n">
        <v>276.69</v>
      </c>
      <c r="G2934" s="3" t="s">
        <v>46</v>
      </c>
      <c r="H2934" s="4" t="n">
        <f aca="false">ROUND(E2934*F2934,2)</f>
        <v>1254235.77</v>
      </c>
    </row>
    <row r="2935" customFormat="false" ht="15" hidden="false" customHeight="false" outlineLevel="0" collapsed="false">
      <c r="A2935" s="3" t="n">
        <v>2934</v>
      </c>
      <c r="B2935" s="3" t="n">
        <v>3</v>
      </c>
      <c r="C2935" s="3" t="s">
        <v>154</v>
      </c>
      <c r="D2935" s="3" t="s">
        <v>562</v>
      </c>
      <c r="E2935" s="3" t="n">
        <v>4217</v>
      </c>
      <c r="F2935" s="4" t="n">
        <v>111.18</v>
      </c>
      <c r="G2935" s="3" t="s">
        <v>8</v>
      </c>
      <c r="H2935" s="4" t="n">
        <f aca="false">ROUND(E2935*F2935,2)</f>
        <v>468846.06</v>
      </c>
    </row>
    <row r="2936" customFormat="false" ht="15" hidden="false" customHeight="false" outlineLevel="0" collapsed="false">
      <c r="A2936" s="3" t="n">
        <v>2935</v>
      </c>
      <c r="B2936" s="3" t="n">
        <v>7</v>
      </c>
      <c r="C2936" s="3" t="s">
        <v>154</v>
      </c>
      <c r="D2936" s="3" t="s">
        <v>562</v>
      </c>
      <c r="E2936" s="3" t="n">
        <v>4361</v>
      </c>
      <c r="F2936" s="4" t="n">
        <v>432.04</v>
      </c>
      <c r="G2936" s="3" t="s">
        <v>8</v>
      </c>
      <c r="H2936" s="4" t="n">
        <f aca="false">ROUND(E2936*F2936,2)</f>
        <v>1884126.44</v>
      </c>
    </row>
    <row r="2937" customFormat="false" ht="15" hidden="false" customHeight="false" outlineLevel="0" collapsed="false">
      <c r="A2937" s="3" t="n">
        <v>2936</v>
      </c>
      <c r="B2937" s="3" t="n">
        <v>2</v>
      </c>
      <c r="C2937" s="3" t="s">
        <v>154</v>
      </c>
      <c r="D2937" s="3" t="s">
        <v>562</v>
      </c>
      <c r="E2937" s="3" t="n">
        <v>4775</v>
      </c>
      <c r="F2937" s="4" t="n">
        <v>65.19</v>
      </c>
      <c r="G2937" s="3" t="s">
        <v>8</v>
      </c>
      <c r="H2937" s="4" t="n">
        <f aca="false">ROUND(E2937*F2937,2)</f>
        <v>311282.25</v>
      </c>
    </row>
    <row r="2938" customFormat="false" ht="15" hidden="false" customHeight="false" outlineLevel="0" collapsed="false">
      <c r="A2938" s="3" t="n">
        <v>2937</v>
      </c>
      <c r="B2938" s="3" t="n">
        <v>3</v>
      </c>
      <c r="C2938" s="3" t="s">
        <v>154</v>
      </c>
      <c r="D2938" s="3" t="s">
        <v>563</v>
      </c>
      <c r="E2938" s="3" t="n">
        <v>675</v>
      </c>
      <c r="F2938" s="4" t="n">
        <v>111.23</v>
      </c>
      <c r="G2938" s="3" t="s">
        <v>8</v>
      </c>
      <c r="H2938" s="4" t="n">
        <f aca="false">ROUND(E2938*F2938,2)</f>
        <v>75080.25</v>
      </c>
    </row>
    <row r="2939" customFormat="false" ht="15" hidden="false" customHeight="false" outlineLevel="0" collapsed="false">
      <c r="A2939" s="3" t="n">
        <v>2938</v>
      </c>
      <c r="B2939" s="3" t="n">
        <v>9</v>
      </c>
      <c r="C2939" s="3" t="s">
        <v>154</v>
      </c>
      <c r="D2939" s="3" t="s">
        <v>562</v>
      </c>
      <c r="E2939" s="3" t="n">
        <v>4589</v>
      </c>
      <c r="F2939" s="4" t="n">
        <v>210.74</v>
      </c>
      <c r="G2939" s="3" t="s">
        <v>8</v>
      </c>
      <c r="H2939" s="4" t="n">
        <f aca="false">ROUND(E2939*F2939,2)</f>
        <v>967085.86</v>
      </c>
    </row>
    <row r="2940" customFormat="false" ht="15" hidden="false" customHeight="false" outlineLevel="0" collapsed="false">
      <c r="A2940" s="3" t="n">
        <v>2939</v>
      </c>
      <c r="B2940" s="3" t="n">
        <v>2</v>
      </c>
      <c r="C2940" s="3" t="s">
        <v>154</v>
      </c>
      <c r="D2940" s="3" t="s">
        <v>563</v>
      </c>
      <c r="E2940" s="3" t="n">
        <v>4957</v>
      </c>
      <c r="F2940" s="4" t="n">
        <v>64.99</v>
      </c>
      <c r="G2940" s="3" t="s">
        <v>8</v>
      </c>
      <c r="H2940" s="4" t="n">
        <f aca="false">ROUND(E2940*F2940,2)</f>
        <v>322155.43</v>
      </c>
    </row>
    <row r="2941" customFormat="false" ht="15" hidden="false" customHeight="false" outlineLevel="0" collapsed="false">
      <c r="A2941" s="3" t="n">
        <v>2940</v>
      </c>
      <c r="B2941" s="3" t="n">
        <v>7</v>
      </c>
      <c r="C2941" s="3" t="s">
        <v>154</v>
      </c>
      <c r="D2941" s="3" t="s">
        <v>563</v>
      </c>
      <c r="E2941" s="3" t="n">
        <v>32</v>
      </c>
      <c r="F2941" s="4" t="n">
        <v>430</v>
      </c>
      <c r="G2941" s="3" t="s">
        <v>8</v>
      </c>
      <c r="H2941" s="4" t="n">
        <f aca="false">ROUND(E2941*F2941,2)</f>
        <v>13760</v>
      </c>
    </row>
    <row r="2942" customFormat="false" ht="15" hidden="false" customHeight="false" outlineLevel="0" collapsed="false">
      <c r="A2942" s="3" t="n">
        <v>2941</v>
      </c>
      <c r="B2942" s="3" t="n">
        <v>9</v>
      </c>
      <c r="C2942" s="3" t="s">
        <v>154</v>
      </c>
      <c r="D2942" s="3" t="s">
        <v>562</v>
      </c>
      <c r="E2942" s="3" t="n">
        <v>3822</v>
      </c>
      <c r="F2942" s="4" t="n">
        <v>210.61</v>
      </c>
      <c r="G2942" s="3" t="s">
        <v>8</v>
      </c>
      <c r="H2942" s="4" t="n">
        <f aca="false">ROUND(E2942*F2942,2)</f>
        <v>804951.42</v>
      </c>
    </row>
    <row r="2943" customFormat="false" ht="15" hidden="false" customHeight="false" outlineLevel="0" collapsed="false">
      <c r="A2943" s="3" t="n">
        <v>2942</v>
      </c>
      <c r="B2943" s="3" t="n">
        <v>8</v>
      </c>
      <c r="C2943" s="3" t="s">
        <v>154</v>
      </c>
      <c r="D2943" s="3" t="s">
        <v>563</v>
      </c>
      <c r="E2943" s="3" t="n">
        <v>75</v>
      </c>
      <c r="F2943" s="4" t="n">
        <v>67.18</v>
      </c>
      <c r="G2943" s="3" t="s">
        <v>8</v>
      </c>
      <c r="H2943" s="4" t="n">
        <f aca="false">ROUND(E2943*F2943,2)</f>
        <v>5038.5</v>
      </c>
    </row>
    <row r="2944" customFormat="false" ht="15" hidden="false" customHeight="false" outlineLevel="0" collapsed="false">
      <c r="A2944" s="3" t="n">
        <v>2943</v>
      </c>
      <c r="B2944" s="3" t="n">
        <v>1</v>
      </c>
      <c r="C2944" s="3" t="s">
        <v>154</v>
      </c>
      <c r="D2944" s="3" t="s">
        <v>563</v>
      </c>
      <c r="E2944" s="3" t="n">
        <v>3610</v>
      </c>
      <c r="F2944" s="4" t="n">
        <v>383.11</v>
      </c>
      <c r="G2944" s="3" t="s">
        <v>8</v>
      </c>
      <c r="H2944" s="4" t="n">
        <f aca="false">ROUND(E2944*F2944,2)</f>
        <v>1383027.1</v>
      </c>
    </row>
    <row r="2945" customFormat="false" ht="15" hidden="false" customHeight="false" outlineLevel="0" collapsed="false">
      <c r="A2945" s="3" t="n">
        <v>2944</v>
      </c>
      <c r="B2945" s="3" t="n">
        <v>6</v>
      </c>
      <c r="C2945" s="3" t="s">
        <v>154</v>
      </c>
      <c r="D2945" s="3" t="s">
        <v>562</v>
      </c>
      <c r="E2945" s="3" t="n">
        <v>1043</v>
      </c>
      <c r="F2945" s="4" t="n">
        <v>226.46</v>
      </c>
      <c r="G2945" s="3" t="s">
        <v>8</v>
      </c>
      <c r="H2945" s="4" t="n">
        <f aca="false">ROUND(E2945*F2945,2)</f>
        <v>236197.78</v>
      </c>
    </row>
    <row r="2946" customFormat="false" ht="15" hidden="false" customHeight="false" outlineLevel="0" collapsed="false">
      <c r="A2946" s="3" t="n">
        <v>2945</v>
      </c>
      <c r="B2946" s="3" t="n">
        <v>5</v>
      </c>
      <c r="C2946" s="3" t="s">
        <v>154</v>
      </c>
      <c r="D2946" s="3" t="s">
        <v>562</v>
      </c>
      <c r="E2946" s="3" t="n">
        <v>2744</v>
      </c>
      <c r="F2946" s="4" t="n">
        <v>410.94</v>
      </c>
      <c r="G2946" s="3" t="s">
        <v>8</v>
      </c>
      <c r="H2946" s="4" t="n">
        <f aca="false">ROUND(E2946*F2946,2)</f>
        <v>1127619.36</v>
      </c>
    </row>
    <row r="2947" customFormat="false" ht="15" hidden="false" customHeight="false" outlineLevel="0" collapsed="false">
      <c r="A2947" s="3" t="n">
        <v>2946</v>
      </c>
      <c r="B2947" s="3" t="n">
        <v>9</v>
      </c>
      <c r="C2947" s="3" t="s">
        <v>154</v>
      </c>
      <c r="D2947" s="3" t="s">
        <v>562</v>
      </c>
      <c r="E2947" s="3" t="n">
        <v>1386</v>
      </c>
      <c r="F2947" s="4" t="n">
        <v>210.32</v>
      </c>
      <c r="G2947" s="3" t="s">
        <v>8</v>
      </c>
      <c r="H2947" s="4" t="n">
        <f aca="false">ROUND(E2947*F2947,2)</f>
        <v>291503.52</v>
      </c>
    </row>
    <row r="2948" customFormat="false" ht="15" hidden="false" customHeight="false" outlineLevel="0" collapsed="false">
      <c r="A2948" s="3" t="n">
        <v>2947</v>
      </c>
      <c r="B2948" s="3" t="n">
        <v>15</v>
      </c>
      <c r="C2948" s="3" t="s">
        <v>154</v>
      </c>
      <c r="D2948" s="3" t="s">
        <v>563</v>
      </c>
      <c r="E2948" s="3" t="n">
        <v>3585</v>
      </c>
      <c r="F2948" s="4" t="n">
        <v>276.15</v>
      </c>
      <c r="G2948" s="3" t="s">
        <v>46</v>
      </c>
      <c r="H2948" s="4" t="n">
        <f aca="false">ROUND(E2948*F2948,2)</f>
        <v>989997.75</v>
      </c>
    </row>
    <row r="2949" customFormat="false" ht="15" hidden="false" customHeight="false" outlineLevel="0" collapsed="false">
      <c r="A2949" s="3" t="n">
        <v>2948</v>
      </c>
      <c r="B2949" s="3" t="n">
        <v>12</v>
      </c>
      <c r="C2949" s="3" t="s">
        <v>154</v>
      </c>
      <c r="D2949" s="3" t="s">
        <v>562</v>
      </c>
      <c r="E2949" s="3" t="n">
        <v>4003</v>
      </c>
      <c r="F2949" s="4" t="n">
        <v>214.53</v>
      </c>
      <c r="G2949" s="3" t="s">
        <v>38</v>
      </c>
      <c r="H2949" s="4" t="n">
        <f aca="false">ROUND(E2949*F2949,2)</f>
        <v>858763.59</v>
      </c>
    </row>
    <row r="2950" customFormat="false" ht="15" hidden="false" customHeight="false" outlineLevel="0" collapsed="false">
      <c r="A2950" s="3" t="n">
        <v>2949</v>
      </c>
      <c r="B2950" s="3" t="n">
        <v>4</v>
      </c>
      <c r="C2950" s="3" t="s">
        <v>154</v>
      </c>
      <c r="D2950" s="3" t="s">
        <v>562</v>
      </c>
      <c r="E2950" s="3" t="n">
        <v>1699</v>
      </c>
      <c r="F2950" s="4" t="n">
        <v>108.53</v>
      </c>
      <c r="G2950" s="3" t="s">
        <v>8</v>
      </c>
      <c r="H2950" s="4" t="n">
        <f aca="false">ROUND(E2950*F2950,2)</f>
        <v>184392.47</v>
      </c>
    </row>
    <row r="2951" customFormat="false" ht="15" hidden="false" customHeight="false" outlineLevel="0" collapsed="false">
      <c r="A2951" s="3" t="n">
        <v>2950</v>
      </c>
      <c r="B2951" s="3" t="n">
        <v>10</v>
      </c>
      <c r="C2951" s="3" t="s">
        <v>154</v>
      </c>
      <c r="D2951" s="3" t="s">
        <v>563</v>
      </c>
      <c r="E2951" s="3" t="n">
        <v>2382</v>
      </c>
      <c r="F2951" s="4" t="n">
        <v>54.59</v>
      </c>
      <c r="G2951" s="3" t="s">
        <v>8</v>
      </c>
      <c r="H2951" s="4" t="n">
        <f aca="false">ROUND(E2951*F2951,2)</f>
        <v>130033.38</v>
      </c>
    </row>
    <row r="2952" customFormat="false" ht="15" hidden="false" customHeight="false" outlineLevel="0" collapsed="false">
      <c r="A2952" s="3" t="n">
        <v>2951</v>
      </c>
      <c r="B2952" s="3" t="n">
        <v>2</v>
      </c>
      <c r="C2952" s="3" t="s">
        <v>154</v>
      </c>
      <c r="D2952" s="3" t="s">
        <v>562</v>
      </c>
      <c r="E2952" s="3" t="n">
        <v>2681</v>
      </c>
      <c r="F2952" s="4" t="n">
        <v>65</v>
      </c>
      <c r="G2952" s="3" t="s">
        <v>8</v>
      </c>
      <c r="H2952" s="4" t="n">
        <f aca="false">ROUND(E2952*F2952,2)</f>
        <v>174265</v>
      </c>
    </row>
    <row r="2953" customFormat="false" ht="15" hidden="false" customHeight="false" outlineLevel="0" collapsed="false">
      <c r="A2953" s="3" t="n">
        <v>2952</v>
      </c>
      <c r="B2953" s="3" t="n">
        <v>11</v>
      </c>
      <c r="C2953" s="3" t="s">
        <v>155</v>
      </c>
      <c r="D2953" s="3" t="s">
        <v>563</v>
      </c>
      <c r="E2953" s="3" t="n">
        <v>1503</v>
      </c>
      <c r="F2953" s="4" t="n">
        <v>110.35</v>
      </c>
      <c r="G2953" s="3" t="s">
        <v>34</v>
      </c>
      <c r="H2953" s="4" t="n">
        <f aca="false">ROUND(E2953*F2953,2)</f>
        <v>165856.05</v>
      </c>
    </row>
    <row r="2954" customFormat="false" ht="15" hidden="false" customHeight="false" outlineLevel="0" collapsed="false">
      <c r="A2954" s="3" t="n">
        <v>2953</v>
      </c>
      <c r="B2954" s="3" t="n">
        <v>6</v>
      </c>
      <c r="C2954" s="3" t="s">
        <v>155</v>
      </c>
      <c r="D2954" s="3" t="s">
        <v>563</v>
      </c>
      <c r="E2954" s="3" t="n">
        <v>2033</v>
      </c>
      <c r="F2954" s="4" t="n">
        <v>228.72</v>
      </c>
      <c r="G2954" s="3" t="s">
        <v>8</v>
      </c>
      <c r="H2954" s="4" t="n">
        <f aca="false">ROUND(E2954*F2954,2)</f>
        <v>464987.76</v>
      </c>
    </row>
    <row r="2955" customFormat="false" ht="15" hidden="false" customHeight="false" outlineLevel="0" collapsed="false">
      <c r="A2955" s="3" t="n">
        <v>2954</v>
      </c>
      <c r="B2955" s="3" t="n">
        <v>7</v>
      </c>
      <c r="C2955" s="3" t="s">
        <v>155</v>
      </c>
      <c r="D2955" s="3" t="s">
        <v>563</v>
      </c>
      <c r="E2955" s="3" t="n">
        <v>522</v>
      </c>
      <c r="F2955" s="4" t="n">
        <v>443.51</v>
      </c>
      <c r="G2955" s="3" t="s">
        <v>8</v>
      </c>
      <c r="H2955" s="4" t="n">
        <f aca="false">ROUND(E2955*F2955,2)</f>
        <v>231512.22</v>
      </c>
    </row>
    <row r="2956" customFormat="false" ht="15" hidden="false" customHeight="false" outlineLevel="0" collapsed="false">
      <c r="A2956" s="3" t="n">
        <v>2955</v>
      </c>
      <c r="B2956" s="3" t="n">
        <v>9</v>
      </c>
      <c r="C2956" s="3" t="s">
        <v>155</v>
      </c>
      <c r="D2956" s="3" t="s">
        <v>562</v>
      </c>
      <c r="E2956" s="3" t="n">
        <v>2635</v>
      </c>
      <c r="F2956" s="4" t="n">
        <v>210.63</v>
      </c>
      <c r="G2956" s="3" t="s">
        <v>8</v>
      </c>
      <c r="H2956" s="4" t="n">
        <f aca="false">ROUND(E2956*F2956,2)</f>
        <v>555010.05</v>
      </c>
    </row>
    <row r="2957" customFormat="false" ht="15" hidden="false" customHeight="false" outlineLevel="0" collapsed="false">
      <c r="A2957" s="3" t="n">
        <v>2956</v>
      </c>
      <c r="B2957" s="3" t="n">
        <v>15</v>
      </c>
      <c r="C2957" s="3" t="s">
        <v>155</v>
      </c>
      <c r="D2957" s="3" t="s">
        <v>563</v>
      </c>
      <c r="E2957" s="3" t="n">
        <v>2775</v>
      </c>
      <c r="F2957" s="4" t="n">
        <v>275.97</v>
      </c>
      <c r="G2957" s="3" t="s">
        <v>46</v>
      </c>
      <c r="H2957" s="4" t="n">
        <f aca="false">ROUND(E2957*F2957,2)</f>
        <v>765816.75</v>
      </c>
    </row>
    <row r="2958" customFormat="false" ht="15" hidden="false" customHeight="false" outlineLevel="0" collapsed="false">
      <c r="A2958" s="3" t="n">
        <v>2957</v>
      </c>
      <c r="B2958" s="3" t="n">
        <v>4</v>
      </c>
      <c r="C2958" s="3" t="s">
        <v>155</v>
      </c>
      <c r="D2958" s="3" t="s">
        <v>562</v>
      </c>
      <c r="E2958" s="3" t="n">
        <v>3743</v>
      </c>
      <c r="F2958" s="4" t="n">
        <v>108.27</v>
      </c>
      <c r="G2958" s="3" t="s">
        <v>8</v>
      </c>
      <c r="H2958" s="4" t="n">
        <f aca="false">ROUND(E2958*F2958,2)</f>
        <v>405254.61</v>
      </c>
    </row>
    <row r="2959" customFormat="false" ht="15" hidden="false" customHeight="false" outlineLevel="0" collapsed="false">
      <c r="A2959" s="3" t="n">
        <v>2958</v>
      </c>
      <c r="B2959" s="3" t="n">
        <v>2</v>
      </c>
      <c r="C2959" s="3" t="s">
        <v>155</v>
      </c>
      <c r="D2959" s="3" t="s">
        <v>563</v>
      </c>
      <c r="E2959" s="3" t="n">
        <v>2073</v>
      </c>
      <c r="F2959" s="4" t="n">
        <v>63.93</v>
      </c>
      <c r="G2959" s="3" t="s">
        <v>8</v>
      </c>
      <c r="H2959" s="4" t="n">
        <f aca="false">ROUND(E2959*F2959,2)</f>
        <v>132526.89</v>
      </c>
    </row>
    <row r="2960" customFormat="false" ht="15" hidden="false" customHeight="false" outlineLevel="0" collapsed="false">
      <c r="A2960" s="3" t="n">
        <v>2959</v>
      </c>
      <c r="B2960" s="3" t="n">
        <v>4</v>
      </c>
      <c r="C2960" s="3" t="s">
        <v>155</v>
      </c>
      <c r="D2960" s="3" t="s">
        <v>563</v>
      </c>
      <c r="E2960" s="3" t="n">
        <v>1420</v>
      </c>
      <c r="F2960" s="4" t="n">
        <v>108.51</v>
      </c>
      <c r="G2960" s="3" t="s">
        <v>8</v>
      </c>
      <c r="H2960" s="4" t="n">
        <f aca="false">ROUND(E2960*F2960,2)</f>
        <v>154084.2</v>
      </c>
    </row>
    <row r="2961" customFormat="false" ht="15" hidden="false" customHeight="false" outlineLevel="0" collapsed="false">
      <c r="A2961" s="3" t="n">
        <v>2960</v>
      </c>
      <c r="B2961" s="3" t="n">
        <v>14</v>
      </c>
      <c r="C2961" s="3" t="s">
        <v>155</v>
      </c>
      <c r="D2961" s="3" t="s">
        <v>562</v>
      </c>
      <c r="E2961" s="3" t="n">
        <v>2363</v>
      </c>
      <c r="F2961" s="4" t="n">
        <v>89.15</v>
      </c>
      <c r="G2961" s="3" t="s">
        <v>41</v>
      </c>
      <c r="H2961" s="4" t="n">
        <f aca="false">ROUND(E2961*F2961,2)</f>
        <v>210661.45</v>
      </c>
    </row>
    <row r="2962" customFormat="false" ht="15" hidden="false" customHeight="false" outlineLevel="0" collapsed="false">
      <c r="A2962" s="3" t="n">
        <v>2961</v>
      </c>
      <c r="B2962" s="3" t="n">
        <v>13</v>
      </c>
      <c r="C2962" s="3" t="s">
        <v>155</v>
      </c>
      <c r="D2962" s="3" t="s">
        <v>563</v>
      </c>
      <c r="E2962" s="3" t="n">
        <v>202</v>
      </c>
      <c r="F2962" s="4" t="n">
        <v>44.63</v>
      </c>
      <c r="G2962" s="3" t="s">
        <v>41</v>
      </c>
      <c r="H2962" s="4" t="n">
        <f aca="false">ROUND(E2962*F2962,2)</f>
        <v>9015.26</v>
      </c>
    </row>
    <row r="2963" customFormat="false" ht="15" hidden="false" customHeight="false" outlineLevel="0" collapsed="false">
      <c r="A2963" s="3" t="n">
        <v>2962</v>
      </c>
      <c r="B2963" s="3" t="n">
        <v>5</v>
      </c>
      <c r="C2963" s="3" t="s">
        <v>155</v>
      </c>
      <c r="D2963" s="3" t="s">
        <v>563</v>
      </c>
      <c r="E2963" s="3" t="n">
        <v>111</v>
      </c>
      <c r="F2963" s="4" t="n">
        <v>407.55</v>
      </c>
      <c r="G2963" s="3" t="s">
        <v>8</v>
      </c>
      <c r="H2963" s="4" t="n">
        <f aca="false">ROUND(E2963*F2963,2)</f>
        <v>45238.05</v>
      </c>
    </row>
    <row r="2964" customFormat="false" ht="15" hidden="false" customHeight="false" outlineLevel="0" collapsed="false">
      <c r="A2964" s="3" t="n">
        <v>2963</v>
      </c>
      <c r="B2964" s="3" t="n">
        <v>5</v>
      </c>
      <c r="C2964" s="3" t="s">
        <v>155</v>
      </c>
      <c r="D2964" s="3" t="s">
        <v>563</v>
      </c>
      <c r="E2964" s="3" t="n">
        <v>4147</v>
      </c>
      <c r="F2964" s="4" t="n">
        <v>406.89</v>
      </c>
      <c r="G2964" s="3" t="s">
        <v>8</v>
      </c>
      <c r="H2964" s="4" t="n">
        <f aca="false">ROUND(E2964*F2964,2)</f>
        <v>1687372.83</v>
      </c>
    </row>
    <row r="2965" customFormat="false" ht="15" hidden="false" customHeight="false" outlineLevel="0" collapsed="false">
      <c r="A2965" s="3" t="n">
        <v>2964</v>
      </c>
      <c r="B2965" s="3" t="n">
        <v>8</v>
      </c>
      <c r="C2965" s="3" t="s">
        <v>155</v>
      </c>
      <c r="D2965" s="3" t="s">
        <v>563</v>
      </c>
      <c r="E2965" s="3" t="n">
        <v>2432</v>
      </c>
      <c r="F2965" s="4" t="n">
        <v>68.22</v>
      </c>
      <c r="G2965" s="3" t="s">
        <v>8</v>
      </c>
      <c r="H2965" s="4" t="n">
        <f aca="false">ROUND(E2965*F2965,2)</f>
        <v>165911.04</v>
      </c>
    </row>
    <row r="2966" customFormat="false" ht="15" hidden="false" customHeight="false" outlineLevel="0" collapsed="false">
      <c r="A2966" s="3" t="n">
        <v>2965</v>
      </c>
      <c r="B2966" s="3" t="n">
        <v>6</v>
      </c>
      <c r="C2966" s="3" t="s">
        <v>155</v>
      </c>
      <c r="D2966" s="3" t="s">
        <v>563</v>
      </c>
      <c r="E2966" s="3" t="n">
        <v>2082</v>
      </c>
      <c r="F2966" s="4" t="n">
        <v>228.15</v>
      </c>
      <c r="G2966" s="3" t="s">
        <v>8</v>
      </c>
      <c r="H2966" s="4" t="n">
        <f aca="false">ROUND(E2966*F2966,2)</f>
        <v>475008.3</v>
      </c>
    </row>
    <row r="2967" customFormat="false" ht="15" hidden="false" customHeight="false" outlineLevel="0" collapsed="false">
      <c r="A2967" s="3" t="n">
        <v>2966</v>
      </c>
      <c r="B2967" s="3" t="n">
        <v>2</v>
      </c>
      <c r="C2967" s="3" t="s">
        <v>155</v>
      </c>
      <c r="D2967" s="3" t="s">
        <v>563</v>
      </c>
      <c r="E2967" s="3" t="n">
        <v>1793</v>
      </c>
      <c r="F2967" s="4" t="n">
        <v>63.96</v>
      </c>
      <c r="G2967" s="3" t="s">
        <v>8</v>
      </c>
      <c r="H2967" s="4" t="n">
        <f aca="false">ROUND(E2967*F2967,2)</f>
        <v>114680.28</v>
      </c>
    </row>
    <row r="2968" customFormat="false" ht="15" hidden="false" customHeight="false" outlineLevel="0" collapsed="false">
      <c r="A2968" s="3" t="n">
        <v>2967</v>
      </c>
      <c r="B2968" s="3" t="n">
        <v>9</v>
      </c>
      <c r="C2968" s="3" t="s">
        <v>155</v>
      </c>
      <c r="D2968" s="3" t="s">
        <v>562</v>
      </c>
      <c r="E2968" s="3" t="n">
        <v>876</v>
      </c>
      <c r="F2968" s="4" t="n">
        <v>211.04</v>
      </c>
      <c r="G2968" s="3" t="s">
        <v>8</v>
      </c>
      <c r="H2968" s="4" t="n">
        <f aca="false">ROUND(E2968*F2968,2)</f>
        <v>184871.04</v>
      </c>
    </row>
    <row r="2969" customFormat="false" ht="15" hidden="false" customHeight="false" outlineLevel="0" collapsed="false">
      <c r="A2969" s="3" t="n">
        <v>2968</v>
      </c>
      <c r="B2969" s="3" t="n">
        <v>15</v>
      </c>
      <c r="C2969" s="3" t="s">
        <v>155</v>
      </c>
      <c r="D2969" s="3" t="s">
        <v>563</v>
      </c>
      <c r="E2969" s="3" t="n">
        <v>2680</v>
      </c>
      <c r="F2969" s="4" t="n">
        <v>276.64</v>
      </c>
      <c r="G2969" s="3" t="s">
        <v>46</v>
      </c>
      <c r="H2969" s="4" t="n">
        <f aca="false">ROUND(E2969*F2969,2)</f>
        <v>741395.2</v>
      </c>
    </row>
    <row r="2970" customFormat="false" ht="15" hidden="false" customHeight="false" outlineLevel="0" collapsed="false">
      <c r="A2970" s="3" t="n">
        <v>2969</v>
      </c>
      <c r="B2970" s="3" t="n">
        <v>8</v>
      </c>
      <c r="C2970" s="3" t="s">
        <v>155</v>
      </c>
      <c r="D2970" s="3" t="s">
        <v>563</v>
      </c>
      <c r="E2970" s="3" t="n">
        <v>2299</v>
      </c>
      <c r="F2970" s="4" t="n">
        <v>68.38</v>
      </c>
      <c r="G2970" s="3" t="s">
        <v>8</v>
      </c>
      <c r="H2970" s="4" t="n">
        <f aca="false">ROUND(E2970*F2970,2)</f>
        <v>157205.62</v>
      </c>
    </row>
    <row r="2971" customFormat="false" ht="15" hidden="false" customHeight="false" outlineLevel="0" collapsed="false">
      <c r="A2971" s="3" t="n">
        <v>2970</v>
      </c>
      <c r="B2971" s="3" t="n">
        <v>15</v>
      </c>
      <c r="C2971" s="3" t="s">
        <v>155</v>
      </c>
      <c r="D2971" s="3" t="s">
        <v>563</v>
      </c>
      <c r="E2971" s="3" t="n">
        <v>485</v>
      </c>
      <c r="F2971" s="4" t="n">
        <v>276.15</v>
      </c>
      <c r="G2971" s="3" t="s">
        <v>46</v>
      </c>
      <c r="H2971" s="4" t="n">
        <f aca="false">ROUND(E2971*F2971,2)</f>
        <v>133932.75</v>
      </c>
    </row>
    <row r="2972" customFormat="false" ht="15" hidden="false" customHeight="false" outlineLevel="0" collapsed="false">
      <c r="A2972" s="3" t="n">
        <v>2971</v>
      </c>
      <c r="B2972" s="3" t="n">
        <v>2</v>
      </c>
      <c r="C2972" s="3" t="s">
        <v>155</v>
      </c>
      <c r="D2972" s="3" t="s">
        <v>563</v>
      </c>
      <c r="E2972" s="3" t="n">
        <v>553</v>
      </c>
      <c r="F2972" s="4" t="n">
        <v>63.81</v>
      </c>
      <c r="G2972" s="3" t="s">
        <v>8</v>
      </c>
      <c r="H2972" s="4" t="n">
        <f aca="false">ROUND(E2972*F2972,2)</f>
        <v>35286.93</v>
      </c>
    </row>
    <row r="2973" customFormat="false" ht="15" hidden="false" customHeight="false" outlineLevel="0" collapsed="false">
      <c r="A2973" s="3" t="n">
        <v>2972</v>
      </c>
      <c r="B2973" s="3" t="n">
        <v>13</v>
      </c>
      <c r="C2973" s="3" t="s">
        <v>155</v>
      </c>
      <c r="D2973" s="3" t="s">
        <v>563</v>
      </c>
      <c r="E2973" s="3" t="n">
        <v>3069</v>
      </c>
      <c r="F2973" s="4" t="n">
        <v>44.59</v>
      </c>
      <c r="G2973" s="3" t="s">
        <v>41</v>
      </c>
      <c r="H2973" s="4" t="n">
        <f aca="false">ROUND(E2973*F2973,2)</f>
        <v>136846.71</v>
      </c>
    </row>
    <row r="2974" customFormat="false" ht="15" hidden="false" customHeight="false" outlineLevel="0" collapsed="false">
      <c r="A2974" s="3" t="n">
        <v>2973</v>
      </c>
      <c r="B2974" s="3" t="n">
        <v>12</v>
      </c>
      <c r="C2974" s="3" t="s">
        <v>155</v>
      </c>
      <c r="D2974" s="3" t="s">
        <v>563</v>
      </c>
      <c r="E2974" s="3" t="n">
        <v>2657</v>
      </c>
      <c r="F2974" s="4" t="n">
        <v>214.1</v>
      </c>
      <c r="G2974" s="3" t="s">
        <v>38</v>
      </c>
      <c r="H2974" s="4" t="n">
        <f aca="false">ROUND(E2974*F2974,2)</f>
        <v>568863.7</v>
      </c>
    </row>
    <row r="2975" customFormat="false" ht="15" hidden="false" customHeight="false" outlineLevel="0" collapsed="false">
      <c r="A2975" s="3" t="n">
        <v>2974</v>
      </c>
      <c r="B2975" s="3" t="n">
        <v>10</v>
      </c>
      <c r="C2975" s="3" t="s">
        <v>155</v>
      </c>
      <c r="D2975" s="3" t="s">
        <v>563</v>
      </c>
      <c r="E2975" s="3" t="n">
        <v>1805</v>
      </c>
      <c r="F2975" s="4" t="n">
        <v>53.56</v>
      </c>
      <c r="G2975" s="3" t="s">
        <v>8</v>
      </c>
      <c r="H2975" s="4" t="n">
        <f aca="false">ROUND(E2975*F2975,2)</f>
        <v>96675.8</v>
      </c>
    </row>
    <row r="2976" customFormat="false" ht="15" hidden="false" customHeight="false" outlineLevel="0" collapsed="false">
      <c r="A2976" s="3" t="n">
        <v>2975</v>
      </c>
      <c r="B2976" s="3" t="n">
        <v>13</v>
      </c>
      <c r="C2976" s="3" t="s">
        <v>155</v>
      </c>
      <c r="D2976" s="3" t="s">
        <v>563</v>
      </c>
      <c r="E2976" s="3" t="n">
        <v>2411</v>
      </c>
      <c r="F2976" s="4" t="n">
        <v>44.7</v>
      </c>
      <c r="G2976" s="3" t="s">
        <v>41</v>
      </c>
      <c r="H2976" s="4" t="n">
        <f aca="false">ROUND(E2976*F2976,2)</f>
        <v>107771.7</v>
      </c>
    </row>
    <row r="2977" customFormat="false" ht="15" hidden="false" customHeight="false" outlineLevel="0" collapsed="false">
      <c r="A2977" s="3" t="n">
        <v>2976</v>
      </c>
      <c r="B2977" s="3" t="n">
        <v>8</v>
      </c>
      <c r="C2977" s="3" t="s">
        <v>155</v>
      </c>
      <c r="D2977" s="3" t="s">
        <v>562</v>
      </c>
      <c r="E2977" s="3" t="n">
        <v>1881</v>
      </c>
      <c r="F2977" s="4" t="n">
        <v>68.17</v>
      </c>
      <c r="G2977" s="3" t="s">
        <v>8</v>
      </c>
      <c r="H2977" s="4" t="n">
        <f aca="false">ROUND(E2977*F2977,2)</f>
        <v>128227.77</v>
      </c>
    </row>
    <row r="2978" customFormat="false" ht="15" hidden="false" customHeight="false" outlineLevel="0" collapsed="false">
      <c r="A2978" s="3" t="n">
        <v>2977</v>
      </c>
      <c r="B2978" s="3" t="n">
        <v>3</v>
      </c>
      <c r="C2978" s="3" t="s">
        <v>155</v>
      </c>
      <c r="D2978" s="3" t="s">
        <v>563</v>
      </c>
      <c r="E2978" s="3" t="n">
        <v>1962</v>
      </c>
      <c r="F2978" s="4" t="n">
        <v>108.99</v>
      </c>
      <c r="G2978" s="3" t="s">
        <v>8</v>
      </c>
      <c r="H2978" s="4" t="n">
        <f aca="false">ROUND(E2978*F2978,2)</f>
        <v>213838.38</v>
      </c>
    </row>
    <row r="2979" customFormat="false" ht="15" hidden="false" customHeight="false" outlineLevel="0" collapsed="false">
      <c r="A2979" s="3" t="n">
        <v>2978</v>
      </c>
      <c r="B2979" s="3" t="n">
        <v>9</v>
      </c>
      <c r="C2979" s="3" t="s">
        <v>155</v>
      </c>
      <c r="D2979" s="3" t="s">
        <v>562</v>
      </c>
      <c r="E2979" s="3" t="n">
        <v>2169</v>
      </c>
      <c r="F2979" s="4" t="n">
        <v>211.17</v>
      </c>
      <c r="G2979" s="3" t="s">
        <v>8</v>
      </c>
      <c r="H2979" s="4" t="n">
        <f aca="false">ROUND(E2979*F2979,2)</f>
        <v>458027.73</v>
      </c>
    </row>
    <row r="2980" customFormat="false" ht="15" hidden="false" customHeight="false" outlineLevel="0" collapsed="false">
      <c r="A2980" s="3" t="n">
        <v>2979</v>
      </c>
      <c r="B2980" s="3" t="n">
        <v>2</v>
      </c>
      <c r="C2980" s="3" t="s">
        <v>155</v>
      </c>
      <c r="D2980" s="3" t="s">
        <v>562</v>
      </c>
      <c r="E2980" s="3" t="n">
        <v>3482</v>
      </c>
      <c r="F2980" s="4" t="n">
        <v>63.87</v>
      </c>
      <c r="G2980" s="3" t="s">
        <v>8</v>
      </c>
      <c r="H2980" s="4" t="n">
        <f aca="false">ROUND(E2980*F2980,2)</f>
        <v>222395.34</v>
      </c>
    </row>
    <row r="2981" customFormat="false" ht="15" hidden="false" customHeight="false" outlineLevel="0" collapsed="false">
      <c r="A2981" s="3" t="n">
        <v>2980</v>
      </c>
      <c r="B2981" s="3" t="n">
        <v>8</v>
      </c>
      <c r="C2981" s="3" t="s">
        <v>155</v>
      </c>
      <c r="D2981" s="3" t="s">
        <v>562</v>
      </c>
      <c r="E2981" s="3" t="n">
        <v>3659</v>
      </c>
      <c r="F2981" s="4" t="n">
        <v>68.22</v>
      </c>
      <c r="G2981" s="3" t="s">
        <v>8</v>
      </c>
      <c r="H2981" s="4" t="n">
        <f aca="false">ROUND(E2981*F2981,2)</f>
        <v>249616.98</v>
      </c>
    </row>
    <row r="2982" customFormat="false" ht="15" hidden="false" customHeight="false" outlineLevel="0" collapsed="false">
      <c r="A2982" s="3" t="n">
        <v>2981</v>
      </c>
      <c r="B2982" s="3" t="n">
        <v>7</v>
      </c>
      <c r="C2982" s="3" t="s">
        <v>155</v>
      </c>
      <c r="D2982" s="3" t="s">
        <v>563</v>
      </c>
      <c r="E2982" s="3" t="n">
        <v>3465</v>
      </c>
      <c r="F2982" s="4" t="n">
        <v>445.31</v>
      </c>
      <c r="G2982" s="3" t="s">
        <v>8</v>
      </c>
      <c r="H2982" s="4" t="n">
        <f aca="false">ROUND(E2982*F2982,2)</f>
        <v>1542999.15</v>
      </c>
    </row>
    <row r="2983" customFormat="false" ht="15" hidden="false" customHeight="false" outlineLevel="0" collapsed="false">
      <c r="A2983" s="3" t="n">
        <v>2982</v>
      </c>
      <c r="B2983" s="3" t="n">
        <v>12</v>
      </c>
      <c r="C2983" s="3" t="s">
        <v>155</v>
      </c>
      <c r="D2983" s="3" t="s">
        <v>562</v>
      </c>
      <c r="E2983" s="3" t="n">
        <v>3458</v>
      </c>
      <c r="F2983" s="4" t="n">
        <v>214.26</v>
      </c>
      <c r="G2983" s="3" t="s">
        <v>38</v>
      </c>
      <c r="H2983" s="4" t="n">
        <f aca="false">ROUND(E2983*F2983,2)</f>
        <v>740911.08</v>
      </c>
    </row>
    <row r="2984" customFormat="false" ht="15" hidden="false" customHeight="false" outlineLevel="0" collapsed="false">
      <c r="A2984" s="3" t="n">
        <v>2983</v>
      </c>
      <c r="B2984" s="3" t="n">
        <v>11</v>
      </c>
      <c r="C2984" s="3" t="s">
        <v>155</v>
      </c>
      <c r="D2984" s="3" t="s">
        <v>562</v>
      </c>
      <c r="E2984" s="3" t="n">
        <v>1945</v>
      </c>
      <c r="F2984" s="4" t="n">
        <v>110.42</v>
      </c>
      <c r="G2984" s="3" t="s">
        <v>34</v>
      </c>
      <c r="H2984" s="4" t="n">
        <f aca="false">ROUND(E2984*F2984,2)</f>
        <v>214766.9</v>
      </c>
    </row>
    <row r="2985" customFormat="false" ht="15" hidden="false" customHeight="false" outlineLevel="0" collapsed="false">
      <c r="A2985" s="3" t="n">
        <v>2984</v>
      </c>
      <c r="B2985" s="3" t="n">
        <v>4</v>
      </c>
      <c r="C2985" s="3" t="s">
        <v>155</v>
      </c>
      <c r="D2985" s="3" t="s">
        <v>562</v>
      </c>
      <c r="E2985" s="3" t="n">
        <v>3089</v>
      </c>
      <c r="F2985" s="4" t="n">
        <v>108.45</v>
      </c>
      <c r="G2985" s="3" t="s">
        <v>8</v>
      </c>
      <c r="H2985" s="4" t="n">
        <f aca="false">ROUND(E2985*F2985,2)</f>
        <v>335002.05</v>
      </c>
    </row>
    <row r="2986" customFormat="false" ht="15" hidden="false" customHeight="false" outlineLevel="0" collapsed="false">
      <c r="A2986" s="3" t="n">
        <v>2985</v>
      </c>
      <c r="B2986" s="3" t="n">
        <v>11</v>
      </c>
      <c r="C2986" s="3" t="s">
        <v>155</v>
      </c>
      <c r="D2986" s="3" t="s">
        <v>563</v>
      </c>
      <c r="E2986" s="3" t="n">
        <v>3730</v>
      </c>
      <c r="F2986" s="4" t="n">
        <v>110</v>
      </c>
      <c r="G2986" s="3" t="s">
        <v>34</v>
      </c>
      <c r="H2986" s="4" t="n">
        <f aca="false">ROUND(E2986*F2986,2)</f>
        <v>410300</v>
      </c>
    </row>
    <row r="2987" customFormat="false" ht="15" hidden="false" customHeight="false" outlineLevel="0" collapsed="false">
      <c r="A2987" s="3" t="n">
        <v>2986</v>
      </c>
      <c r="B2987" s="3" t="n">
        <v>14</v>
      </c>
      <c r="C2987" s="3" t="s">
        <v>155</v>
      </c>
      <c r="D2987" s="3" t="s">
        <v>562</v>
      </c>
      <c r="E2987" s="3" t="n">
        <v>284</v>
      </c>
      <c r="F2987" s="4" t="n">
        <v>89.54</v>
      </c>
      <c r="G2987" s="3" t="s">
        <v>41</v>
      </c>
      <c r="H2987" s="4" t="n">
        <f aca="false">ROUND(E2987*F2987,2)</f>
        <v>25429.36</v>
      </c>
    </row>
    <row r="2988" customFormat="false" ht="15" hidden="false" customHeight="false" outlineLevel="0" collapsed="false">
      <c r="A2988" s="3" t="n">
        <v>2987</v>
      </c>
      <c r="B2988" s="3" t="n">
        <v>5</v>
      </c>
      <c r="C2988" s="3" t="s">
        <v>156</v>
      </c>
      <c r="D2988" s="3" t="s">
        <v>562</v>
      </c>
      <c r="E2988" s="3" t="n">
        <v>4805</v>
      </c>
      <c r="F2988" s="4" t="n">
        <v>402.88</v>
      </c>
      <c r="G2988" s="3" t="s">
        <v>8</v>
      </c>
      <c r="H2988" s="4" t="n">
        <f aca="false">ROUND(E2988*F2988,2)</f>
        <v>1935838.4</v>
      </c>
    </row>
    <row r="2989" customFormat="false" ht="15" hidden="false" customHeight="false" outlineLevel="0" collapsed="false">
      <c r="A2989" s="3" t="n">
        <v>2988</v>
      </c>
      <c r="B2989" s="3" t="n">
        <v>2</v>
      </c>
      <c r="C2989" s="3" t="s">
        <v>156</v>
      </c>
      <c r="D2989" s="3" t="s">
        <v>562</v>
      </c>
      <c r="E2989" s="3" t="n">
        <v>4267</v>
      </c>
      <c r="F2989" s="4" t="n">
        <v>66.35</v>
      </c>
      <c r="G2989" s="3" t="s">
        <v>8</v>
      </c>
      <c r="H2989" s="4" t="n">
        <f aca="false">ROUND(E2989*F2989,2)</f>
        <v>283115.45</v>
      </c>
    </row>
    <row r="2990" customFormat="false" ht="15" hidden="false" customHeight="false" outlineLevel="0" collapsed="false">
      <c r="A2990" s="3" t="n">
        <v>2989</v>
      </c>
      <c r="B2990" s="3" t="n">
        <v>12</v>
      </c>
      <c r="C2990" s="3" t="s">
        <v>156</v>
      </c>
      <c r="D2990" s="3" t="s">
        <v>562</v>
      </c>
      <c r="E2990" s="3" t="n">
        <v>110</v>
      </c>
      <c r="F2990" s="4" t="n">
        <v>213.69</v>
      </c>
      <c r="G2990" s="3" t="s">
        <v>38</v>
      </c>
      <c r="H2990" s="4" t="n">
        <f aca="false">ROUND(E2990*F2990,2)</f>
        <v>23505.9</v>
      </c>
    </row>
    <row r="2991" customFormat="false" ht="15" hidden="false" customHeight="false" outlineLevel="0" collapsed="false">
      <c r="A2991" s="3" t="n">
        <v>2990</v>
      </c>
      <c r="B2991" s="3" t="n">
        <v>15</v>
      </c>
      <c r="C2991" s="3" t="s">
        <v>156</v>
      </c>
      <c r="D2991" s="3" t="s">
        <v>563</v>
      </c>
      <c r="E2991" s="3" t="n">
        <v>298</v>
      </c>
      <c r="F2991" s="4" t="n">
        <v>274.18</v>
      </c>
      <c r="G2991" s="3" t="s">
        <v>46</v>
      </c>
      <c r="H2991" s="4" t="n">
        <f aca="false">ROUND(E2991*F2991,2)</f>
        <v>81705.64</v>
      </c>
    </row>
    <row r="2992" customFormat="false" ht="15" hidden="false" customHeight="false" outlineLevel="0" collapsed="false">
      <c r="A2992" s="3" t="n">
        <v>2991</v>
      </c>
      <c r="B2992" s="3" t="n">
        <v>4</v>
      </c>
      <c r="C2992" s="3" t="s">
        <v>156</v>
      </c>
      <c r="D2992" s="3" t="s">
        <v>563</v>
      </c>
      <c r="E2992" s="3" t="n">
        <v>4197</v>
      </c>
      <c r="F2992" s="4" t="n">
        <v>110.03</v>
      </c>
      <c r="G2992" s="3" t="s">
        <v>8</v>
      </c>
      <c r="H2992" s="4" t="n">
        <f aca="false">ROUND(E2992*F2992,2)</f>
        <v>461795.91</v>
      </c>
    </row>
    <row r="2993" customFormat="false" ht="15" hidden="false" customHeight="false" outlineLevel="0" collapsed="false">
      <c r="A2993" s="3" t="n">
        <v>2992</v>
      </c>
      <c r="B2993" s="3" t="n">
        <v>12</v>
      </c>
      <c r="C2993" s="3" t="s">
        <v>156</v>
      </c>
      <c r="D2993" s="3" t="s">
        <v>562</v>
      </c>
      <c r="E2993" s="3" t="n">
        <v>3988</v>
      </c>
      <c r="F2993" s="4" t="n">
        <v>213.66</v>
      </c>
      <c r="G2993" s="3" t="s">
        <v>38</v>
      </c>
      <c r="H2993" s="4" t="n">
        <f aca="false">ROUND(E2993*F2993,2)</f>
        <v>852076.08</v>
      </c>
    </row>
    <row r="2994" customFormat="false" ht="15" hidden="false" customHeight="false" outlineLevel="0" collapsed="false">
      <c r="A2994" s="3" t="n">
        <v>2993</v>
      </c>
      <c r="B2994" s="3" t="n">
        <v>12</v>
      </c>
      <c r="C2994" s="3" t="s">
        <v>156</v>
      </c>
      <c r="D2994" s="3" t="s">
        <v>562</v>
      </c>
      <c r="E2994" s="3" t="n">
        <v>444</v>
      </c>
      <c r="F2994" s="4" t="n">
        <v>213.68</v>
      </c>
      <c r="G2994" s="3" t="s">
        <v>38</v>
      </c>
      <c r="H2994" s="4" t="n">
        <f aca="false">ROUND(E2994*F2994,2)</f>
        <v>94873.92</v>
      </c>
    </row>
    <row r="2995" customFormat="false" ht="15" hidden="false" customHeight="false" outlineLevel="0" collapsed="false">
      <c r="A2995" s="3" t="n">
        <v>2994</v>
      </c>
      <c r="B2995" s="3" t="n">
        <v>11</v>
      </c>
      <c r="C2995" s="3" t="s">
        <v>156</v>
      </c>
      <c r="D2995" s="3" t="s">
        <v>562</v>
      </c>
      <c r="E2995" s="3" t="n">
        <v>3591</v>
      </c>
      <c r="F2995" s="4" t="n">
        <v>109.51</v>
      </c>
      <c r="G2995" s="3" t="s">
        <v>34</v>
      </c>
      <c r="H2995" s="4" t="n">
        <f aca="false">ROUND(E2995*F2995,2)</f>
        <v>393250.41</v>
      </c>
    </row>
    <row r="2996" customFormat="false" ht="15" hidden="false" customHeight="false" outlineLevel="0" collapsed="false">
      <c r="A2996" s="3" t="n">
        <v>2995</v>
      </c>
      <c r="B2996" s="3" t="n">
        <v>5</v>
      </c>
      <c r="C2996" s="3" t="s">
        <v>156</v>
      </c>
      <c r="D2996" s="3" t="s">
        <v>563</v>
      </c>
      <c r="E2996" s="3" t="n">
        <v>2956</v>
      </c>
      <c r="F2996" s="4" t="n">
        <v>401.97</v>
      </c>
      <c r="G2996" s="3" t="s">
        <v>8</v>
      </c>
      <c r="H2996" s="4" t="n">
        <f aca="false">ROUND(E2996*F2996,2)</f>
        <v>1188223.32</v>
      </c>
    </row>
    <row r="2997" customFormat="false" ht="15" hidden="false" customHeight="false" outlineLevel="0" collapsed="false">
      <c r="A2997" s="3" t="n">
        <v>2996</v>
      </c>
      <c r="B2997" s="3" t="n">
        <v>9</v>
      </c>
      <c r="C2997" s="3" t="s">
        <v>156</v>
      </c>
      <c r="D2997" s="3" t="s">
        <v>563</v>
      </c>
      <c r="E2997" s="3" t="n">
        <v>3900</v>
      </c>
      <c r="F2997" s="4" t="n">
        <v>210.78</v>
      </c>
      <c r="G2997" s="3" t="s">
        <v>8</v>
      </c>
      <c r="H2997" s="4" t="n">
        <f aca="false">ROUND(E2997*F2997,2)</f>
        <v>822042</v>
      </c>
    </row>
    <row r="2998" customFormat="false" ht="15" hidden="false" customHeight="false" outlineLevel="0" collapsed="false">
      <c r="A2998" s="3" t="n">
        <v>2997</v>
      </c>
      <c r="B2998" s="3" t="n">
        <v>9</v>
      </c>
      <c r="C2998" s="3" t="s">
        <v>156</v>
      </c>
      <c r="D2998" s="3" t="s">
        <v>563</v>
      </c>
      <c r="E2998" s="3" t="n">
        <v>3835</v>
      </c>
      <c r="F2998" s="4" t="n">
        <v>210.8</v>
      </c>
      <c r="G2998" s="3" t="s">
        <v>8</v>
      </c>
      <c r="H2998" s="4" t="n">
        <f aca="false">ROUND(E2998*F2998,2)</f>
        <v>808418</v>
      </c>
    </row>
    <row r="2999" customFormat="false" ht="15" hidden="false" customHeight="false" outlineLevel="0" collapsed="false">
      <c r="A2999" s="3" t="n">
        <v>2998</v>
      </c>
      <c r="B2999" s="3" t="n">
        <v>9</v>
      </c>
      <c r="C2999" s="3" t="s">
        <v>156</v>
      </c>
      <c r="D2999" s="3" t="s">
        <v>563</v>
      </c>
      <c r="E2999" s="3" t="n">
        <v>2874</v>
      </c>
      <c r="F2999" s="4" t="n">
        <v>211.22</v>
      </c>
      <c r="G2999" s="3" t="s">
        <v>8</v>
      </c>
      <c r="H2999" s="4" t="n">
        <f aca="false">ROUND(E2999*F2999,2)</f>
        <v>607046.28</v>
      </c>
    </row>
    <row r="3000" customFormat="false" ht="15" hidden="false" customHeight="false" outlineLevel="0" collapsed="false">
      <c r="A3000" s="3" t="n">
        <v>2999</v>
      </c>
      <c r="B3000" s="3" t="n">
        <v>11</v>
      </c>
      <c r="C3000" s="3" t="s">
        <v>156</v>
      </c>
      <c r="D3000" s="3" t="s">
        <v>563</v>
      </c>
      <c r="E3000" s="3" t="n">
        <v>2922</v>
      </c>
      <c r="F3000" s="4" t="n">
        <v>109.56</v>
      </c>
      <c r="G3000" s="3" t="s">
        <v>34</v>
      </c>
      <c r="H3000" s="4" t="n">
        <f aca="false">ROUND(E3000*F3000,2)</f>
        <v>320134.32</v>
      </c>
    </row>
    <row r="3001" customFormat="false" ht="15" hidden="false" customHeight="false" outlineLevel="0" collapsed="false">
      <c r="A3001" s="3" t="n">
        <v>3000</v>
      </c>
      <c r="B3001" s="3" t="n">
        <v>10</v>
      </c>
      <c r="C3001" s="3" t="s">
        <v>156</v>
      </c>
      <c r="D3001" s="3" t="s">
        <v>563</v>
      </c>
      <c r="E3001" s="3" t="n">
        <v>708</v>
      </c>
      <c r="F3001" s="4" t="n">
        <v>54.09</v>
      </c>
      <c r="G3001" s="3" t="s">
        <v>8</v>
      </c>
      <c r="H3001" s="4" t="n">
        <f aca="false">ROUND(E3001*F3001,2)</f>
        <v>38295.72</v>
      </c>
    </row>
    <row r="3002" customFormat="false" ht="15" hidden="false" customHeight="false" outlineLevel="0" collapsed="false">
      <c r="A3002" s="3" t="n">
        <v>3001</v>
      </c>
      <c r="B3002" s="3" t="n">
        <v>14</v>
      </c>
      <c r="C3002" s="3" t="s">
        <v>156</v>
      </c>
      <c r="D3002" s="3" t="s">
        <v>562</v>
      </c>
      <c r="E3002" s="3" t="n">
        <v>3762</v>
      </c>
      <c r="F3002" s="4" t="n">
        <v>87.47</v>
      </c>
      <c r="G3002" s="3" t="s">
        <v>41</v>
      </c>
      <c r="H3002" s="4" t="n">
        <f aca="false">ROUND(E3002*F3002,2)</f>
        <v>329062.14</v>
      </c>
    </row>
    <row r="3003" customFormat="false" ht="15" hidden="false" customHeight="false" outlineLevel="0" collapsed="false">
      <c r="A3003" s="3" t="n">
        <v>3002</v>
      </c>
      <c r="B3003" s="3" t="n">
        <v>10</v>
      </c>
      <c r="C3003" s="3" t="s">
        <v>156</v>
      </c>
      <c r="D3003" s="3" t="s">
        <v>563</v>
      </c>
      <c r="E3003" s="3" t="n">
        <v>3423</v>
      </c>
      <c r="F3003" s="4" t="n">
        <v>54.08</v>
      </c>
      <c r="G3003" s="3" t="s">
        <v>8</v>
      </c>
      <c r="H3003" s="4" t="n">
        <f aca="false">ROUND(E3003*F3003,2)</f>
        <v>185115.84</v>
      </c>
    </row>
    <row r="3004" customFormat="false" ht="15" hidden="false" customHeight="false" outlineLevel="0" collapsed="false">
      <c r="A3004" s="3" t="n">
        <v>3003</v>
      </c>
      <c r="B3004" s="3" t="n">
        <v>14</v>
      </c>
      <c r="C3004" s="3" t="s">
        <v>156</v>
      </c>
      <c r="D3004" s="3" t="s">
        <v>562</v>
      </c>
      <c r="E3004" s="3" t="n">
        <v>3086</v>
      </c>
      <c r="F3004" s="4" t="n">
        <v>87.3</v>
      </c>
      <c r="G3004" s="3" t="s">
        <v>41</v>
      </c>
      <c r="H3004" s="4" t="n">
        <f aca="false">ROUND(E3004*F3004,2)</f>
        <v>269407.8</v>
      </c>
    </row>
    <row r="3005" customFormat="false" ht="15" hidden="false" customHeight="false" outlineLevel="0" collapsed="false">
      <c r="A3005" s="3" t="n">
        <v>3004</v>
      </c>
      <c r="B3005" s="3" t="n">
        <v>15</v>
      </c>
      <c r="C3005" s="3" t="s">
        <v>156</v>
      </c>
      <c r="D3005" s="3" t="s">
        <v>562</v>
      </c>
      <c r="E3005" s="3" t="n">
        <v>1855</v>
      </c>
      <c r="F3005" s="4" t="n">
        <v>274.21</v>
      </c>
      <c r="G3005" s="3" t="s">
        <v>46</v>
      </c>
      <c r="H3005" s="4" t="n">
        <f aca="false">ROUND(E3005*F3005,2)</f>
        <v>508659.55</v>
      </c>
    </row>
    <row r="3006" customFormat="false" ht="15" hidden="false" customHeight="false" outlineLevel="0" collapsed="false">
      <c r="A3006" s="3" t="n">
        <v>3005</v>
      </c>
      <c r="B3006" s="3" t="n">
        <v>10</v>
      </c>
      <c r="C3006" s="3" t="s">
        <v>156</v>
      </c>
      <c r="D3006" s="3" t="s">
        <v>563</v>
      </c>
      <c r="E3006" s="3" t="n">
        <v>799</v>
      </c>
      <c r="F3006" s="4" t="n">
        <v>54.06</v>
      </c>
      <c r="G3006" s="3" t="s">
        <v>8</v>
      </c>
      <c r="H3006" s="4" t="n">
        <f aca="false">ROUND(E3006*F3006,2)</f>
        <v>43193.94</v>
      </c>
    </row>
    <row r="3007" customFormat="false" ht="15" hidden="false" customHeight="false" outlineLevel="0" collapsed="false">
      <c r="A3007" s="3" t="n">
        <v>3006</v>
      </c>
      <c r="B3007" s="3" t="n">
        <v>14</v>
      </c>
      <c r="C3007" s="3" t="s">
        <v>156</v>
      </c>
      <c r="D3007" s="3" t="s">
        <v>562</v>
      </c>
      <c r="E3007" s="3" t="n">
        <v>1098</v>
      </c>
      <c r="F3007" s="4" t="n">
        <v>87.39</v>
      </c>
      <c r="G3007" s="3" t="s">
        <v>41</v>
      </c>
      <c r="H3007" s="4" t="n">
        <f aca="false">ROUND(E3007*F3007,2)</f>
        <v>95954.22</v>
      </c>
    </row>
    <row r="3008" customFormat="false" ht="15" hidden="false" customHeight="false" outlineLevel="0" collapsed="false">
      <c r="A3008" s="3" t="n">
        <v>3007</v>
      </c>
      <c r="B3008" s="3" t="n">
        <v>11</v>
      </c>
      <c r="C3008" s="3" t="s">
        <v>156</v>
      </c>
      <c r="D3008" s="3" t="s">
        <v>563</v>
      </c>
      <c r="E3008" s="3" t="n">
        <v>3225</v>
      </c>
      <c r="F3008" s="4" t="n">
        <v>109.59</v>
      </c>
      <c r="G3008" s="3" t="s">
        <v>34</v>
      </c>
      <c r="H3008" s="4" t="n">
        <f aca="false">ROUND(E3008*F3008,2)</f>
        <v>353427.75</v>
      </c>
    </row>
    <row r="3009" customFormat="false" ht="15" hidden="false" customHeight="false" outlineLevel="0" collapsed="false">
      <c r="A3009" s="3" t="n">
        <v>3008</v>
      </c>
      <c r="B3009" s="3" t="n">
        <v>7</v>
      </c>
      <c r="C3009" s="3" t="s">
        <v>156</v>
      </c>
      <c r="D3009" s="3" t="s">
        <v>563</v>
      </c>
      <c r="E3009" s="3" t="n">
        <v>1206</v>
      </c>
      <c r="F3009" s="4" t="n">
        <v>447.24</v>
      </c>
      <c r="G3009" s="3" t="s">
        <v>8</v>
      </c>
      <c r="H3009" s="4" t="n">
        <f aca="false">ROUND(E3009*F3009,2)</f>
        <v>539371.44</v>
      </c>
    </row>
    <row r="3010" customFormat="false" ht="15" hidden="false" customHeight="false" outlineLevel="0" collapsed="false">
      <c r="A3010" s="3" t="n">
        <v>3009</v>
      </c>
      <c r="B3010" s="3" t="n">
        <v>4</v>
      </c>
      <c r="C3010" s="3" t="s">
        <v>156</v>
      </c>
      <c r="D3010" s="3" t="s">
        <v>562</v>
      </c>
      <c r="E3010" s="3" t="n">
        <v>3166</v>
      </c>
      <c r="F3010" s="4" t="n">
        <v>110.53</v>
      </c>
      <c r="G3010" s="3" t="s">
        <v>8</v>
      </c>
      <c r="H3010" s="4" t="n">
        <f aca="false">ROUND(E3010*F3010,2)</f>
        <v>349937.98</v>
      </c>
    </row>
    <row r="3011" customFormat="false" ht="15" hidden="false" customHeight="false" outlineLevel="0" collapsed="false">
      <c r="A3011" s="3" t="n">
        <v>3010</v>
      </c>
      <c r="B3011" s="3" t="n">
        <v>6</v>
      </c>
      <c r="C3011" s="3" t="s">
        <v>156</v>
      </c>
      <c r="D3011" s="3" t="s">
        <v>562</v>
      </c>
      <c r="E3011" s="3" t="n">
        <v>1880</v>
      </c>
      <c r="F3011" s="4" t="n">
        <v>231.3</v>
      </c>
      <c r="G3011" s="3" t="s">
        <v>8</v>
      </c>
      <c r="H3011" s="4" t="n">
        <f aca="false">ROUND(E3011*F3011,2)</f>
        <v>434844</v>
      </c>
    </row>
    <row r="3012" customFormat="false" ht="15" hidden="false" customHeight="false" outlineLevel="0" collapsed="false">
      <c r="A3012" s="3" t="n">
        <v>3011</v>
      </c>
      <c r="B3012" s="3" t="n">
        <v>15</v>
      </c>
      <c r="C3012" s="3" t="s">
        <v>156</v>
      </c>
      <c r="D3012" s="3" t="s">
        <v>563</v>
      </c>
      <c r="E3012" s="3" t="n">
        <v>1155</v>
      </c>
      <c r="F3012" s="4" t="n">
        <v>273.59</v>
      </c>
      <c r="G3012" s="3" t="s">
        <v>46</v>
      </c>
      <c r="H3012" s="4" t="n">
        <f aca="false">ROUND(E3012*F3012,2)</f>
        <v>315996.45</v>
      </c>
    </row>
    <row r="3013" customFormat="false" ht="15" hidden="false" customHeight="false" outlineLevel="0" collapsed="false">
      <c r="A3013" s="3" t="n">
        <v>3012</v>
      </c>
      <c r="B3013" s="3" t="n">
        <v>2</v>
      </c>
      <c r="C3013" s="3" t="s">
        <v>156</v>
      </c>
      <c r="D3013" s="3" t="s">
        <v>563</v>
      </c>
      <c r="E3013" s="3" t="n">
        <v>1389</v>
      </c>
      <c r="F3013" s="4" t="n">
        <v>66.3</v>
      </c>
      <c r="G3013" s="3" t="s">
        <v>8</v>
      </c>
      <c r="H3013" s="4" t="n">
        <f aca="false">ROUND(E3013*F3013,2)</f>
        <v>92090.7</v>
      </c>
    </row>
    <row r="3014" customFormat="false" ht="15" hidden="false" customHeight="false" outlineLevel="0" collapsed="false">
      <c r="A3014" s="3" t="n">
        <v>3013</v>
      </c>
      <c r="B3014" s="3" t="n">
        <v>8</v>
      </c>
      <c r="C3014" s="3" t="s">
        <v>156</v>
      </c>
      <c r="D3014" s="3" t="s">
        <v>563</v>
      </c>
      <c r="E3014" s="3" t="n">
        <v>3073</v>
      </c>
      <c r="F3014" s="4" t="n">
        <v>68.8</v>
      </c>
      <c r="G3014" s="3" t="s">
        <v>8</v>
      </c>
      <c r="H3014" s="4" t="n">
        <f aca="false">ROUND(E3014*F3014,2)</f>
        <v>211422.4</v>
      </c>
    </row>
    <row r="3015" customFormat="false" ht="15" hidden="false" customHeight="false" outlineLevel="0" collapsed="false">
      <c r="A3015" s="3" t="n">
        <v>3014</v>
      </c>
      <c r="B3015" s="3" t="n">
        <v>13</v>
      </c>
      <c r="C3015" s="3" t="s">
        <v>156</v>
      </c>
      <c r="D3015" s="3" t="s">
        <v>562</v>
      </c>
      <c r="E3015" s="3" t="n">
        <v>1779</v>
      </c>
      <c r="F3015" s="4" t="n">
        <v>45.65</v>
      </c>
      <c r="G3015" s="3" t="s">
        <v>41</v>
      </c>
      <c r="H3015" s="4" t="n">
        <f aca="false">ROUND(E3015*F3015,2)</f>
        <v>81211.35</v>
      </c>
    </row>
    <row r="3016" customFormat="false" ht="15" hidden="false" customHeight="false" outlineLevel="0" collapsed="false">
      <c r="A3016" s="3" t="n">
        <v>3015</v>
      </c>
      <c r="B3016" s="3" t="n">
        <v>14</v>
      </c>
      <c r="C3016" s="3" t="s">
        <v>156</v>
      </c>
      <c r="D3016" s="3" t="s">
        <v>563</v>
      </c>
      <c r="E3016" s="3" t="n">
        <v>4926</v>
      </c>
      <c r="F3016" s="4" t="n">
        <v>87.18</v>
      </c>
      <c r="G3016" s="3" t="s">
        <v>41</v>
      </c>
      <c r="H3016" s="4" t="n">
        <f aca="false">ROUND(E3016*F3016,2)</f>
        <v>429448.68</v>
      </c>
    </row>
    <row r="3017" customFormat="false" ht="15" hidden="false" customHeight="false" outlineLevel="0" collapsed="false">
      <c r="A3017" s="3" t="n">
        <v>3016</v>
      </c>
      <c r="B3017" s="3" t="n">
        <v>7</v>
      </c>
      <c r="C3017" s="3" t="s">
        <v>156</v>
      </c>
      <c r="D3017" s="3" t="s">
        <v>562</v>
      </c>
      <c r="E3017" s="3" t="n">
        <v>2047</v>
      </c>
      <c r="F3017" s="4" t="n">
        <v>449.11</v>
      </c>
      <c r="G3017" s="3" t="s">
        <v>8</v>
      </c>
      <c r="H3017" s="4" t="n">
        <f aca="false">ROUND(E3017*F3017,2)</f>
        <v>919328.17</v>
      </c>
    </row>
    <row r="3018" customFormat="false" ht="15" hidden="false" customHeight="false" outlineLevel="0" collapsed="false">
      <c r="A3018" s="3" t="n">
        <v>3017</v>
      </c>
      <c r="B3018" s="3" t="n">
        <v>11</v>
      </c>
      <c r="C3018" s="3" t="s">
        <v>156</v>
      </c>
      <c r="D3018" s="3" t="s">
        <v>563</v>
      </c>
      <c r="E3018" s="3" t="n">
        <v>588</v>
      </c>
      <c r="F3018" s="4" t="n">
        <v>109.9</v>
      </c>
      <c r="G3018" s="3" t="s">
        <v>34</v>
      </c>
      <c r="H3018" s="4" t="n">
        <f aca="false">ROUND(E3018*F3018,2)</f>
        <v>64621.2</v>
      </c>
    </row>
    <row r="3019" customFormat="false" ht="15" hidden="false" customHeight="false" outlineLevel="0" collapsed="false">
      <c r="A3019" s="3" t="n">
        <v>3018</v>
      </c>
      <c r="B3019" s="3" t="n">
        <v>9</v>
      </c>
      <c r="C3019" s="3" t="s">
        <v>156</v>
      </c>
      <c r="D3019" s="3" t="s">
        <v>563</v>
      </c>
      <c r="E3019" s="3" t="n">
        <v>4656</v>
      </c>
      <c r="F3019" s="4" t="n">
        <v>210.35</v>
      </c>
      <c r="G3019" s="3" t="s">
        <v>8</v>
      </c>
      <c r="H3019" s="4" t="n">
        <f aca="false">ROUND(E3019*F3019,2)</f>
        <v>979389.6</v>
      </c>
    </row>
    <row r="3020" customFormat="false" ht="15" hidden="false" customHeight="false" outlineLevel="0" collapsed="false">
      <c r="A3020" s="3" t="n">
        <v>3019</v>
      </c>
      <c r="B3020" s="3" t="n">
        <v>12</v>
      </c>
      <c r="C3020" s="3" t="s">
        <v>156</v>
      </c>
      <c r="D3020" s="3" t="s">
        <v>563</v>
      </c>
      <c r="E3020" s="3" t="n">
        <v>450</v>
      </c>
      <c r="F3020" s="4" t="n">
        <v>213.79</v>
      </c>
      <c r="G3020" s="3" t="s">
        <v>38</v>
      </c>
      <c r="H3020" s="4" t="n">
        <f aca="false">ROUND(E3020*F3020,2)</f>
        <v>96205.5</v>
      </c>
    </row>
    <row r="3021" customFormat="false" ht="15" hidden="false" customHeight="false" outlineLevel="0" collapsed="false">
      <c r="A3021" s="3" t="n">
        <v>3020</v>
      </c>
      <c r="B3021" s="3" t="n">
        <v>6</v>
      </c>
      <c r="C3021" s="3" t="s">
        <v>156</v>
      </c>
      <c r="D3021" s="3" t="s">
        <v>562</v>
      </c>
      <c r="E3021" s="3" t="n">
        <v>4282</v>
      </c>
      <c r="F3021" s="4" t="n">
        <v>231.24</v>
      </c>
      <c r="G3021" s="3" t="s">
        <v>8</v>
      </c>
      <c r="H3021" s="4" t="n">
        <f aca="false">ROUND(E3021*F3021,2)</f>
        <v>990169.68</v>
      </c>
    </row>
    <row r="3022" customFormat="false" ht="15" hidden="false" customHeight="false" outlineLevel="0" collapsed="false">
      <c r="A3022" s="3" t="n">
        <v>3021</v>
      </c>
      <c r="B3022" s="3" t="n">
        <v>9</v>
      </c>
      <c r="C3022" s="3" t="s">
        <v>156</v>
      </c>
      <c r="D3022" s="3" t="s">
        <v>563</v>
      </c>
      <c r="E3022" s="3" t="n">
        <v>3273</v>
      </c>
      <c r="F3022" s="4" t="n">
        <v>210.23</v>
      </c>
      <c r="G3022" s="3" t="s">
        <v>8</v>
      </c>
      <c r="H3022" s="4" t="n">
        <f aca="false">ROUND(E3022*F3022,2)</f>
        <v>688082.79</v>
      </c>
    </row>
    <row r="3023" customFormat="false" ht="15" hidden="false" customHeight="false" outlineLevel="0" collapsed="false">
      <c r="A3023" s="3" t="n">
        <v>3022</v>
      </c>
      <c r="B3023" s="3" t="n">
        <v>12</v>
      </c>
      <c r="C3023" s="3" t="s">
        <v>156</v>
      </c>
      <c r="D3023" s="3" t="s">
        <v>563</v>
      </c>
      <c r="E3023" s="3" t="n">
        <v>3378</v>
      </c>
      <c r="F3023" s="4" t="n">
        <v>214.04</v>
      </c>
      <c r="G3023" s="3" t="s">
        <v>38</v>
      </c>
      <c r="H3023" s="4" t="n">
        <f aca="false">ROUND(E3023*F3023,2)</f>
        <v>723027.12</v>
      </c>
    </row>
    <row r="3024" customFormat="false" ht="15" hidden="false" customHeight="false" outlineLevel="0" collapsed="false">
      <c r="A3024" s="3" t="n">
        <v>3023</v>
      </c>
      <c r="B3024" s="3" t="n">
        <v>3</v>
      </c>
      <c r="C3024" s="3" t="s">
        <v>156</v>
      </c>
      <c r="D3024" s="3" t="s">
        <v>562</v>
      </c>
      <c r="E3024" s="3" t="n">
        <v>1616</v>
      </c>
      <c r="F3024" s="4" t="n">
        <v>110.42</v>
      </c>
      <c r="G3024" s="3" t="s">
        <v>8</v>
      </c>
      <c r="H3024" s="4" t="n">
        <f aca="false">ROUND(E3024*F3024,2)</f>
        <v>178438.72</v>
      </c>
    </row>
    <row r="3025" customFormat="false" ht="15" hidden="false" customHeight="false" outlineLevel="0" collapsed="false">
      <c r="A3025" s="3" t="n">
        <v>3024</v>
      </c>
      <c r="B3025" s="3" t="n">
        <v>6</v>
      </c>
      <c r="C3025" s="3" t="s">
        <v>157</v>
      </c>
      <c r="D3025" s="3" t="s">
        <v>563</v>
      </c>
      <c r="E3025" s="3" t="n">
        <v>569</v>
      </c>
      <c r="F3025" s="4" t="n">
        <v>228.43</v>
      </c>
      <c r="G3025" s="3" t="s">
        <v>8</v>
      </c>
      <c r="H3025" s="4" t="n">
        <f aca="false">ROUND(E3025*F3025,2)</f>
        <v>129976.67</v>
      </c>
    </row>
    <row r="3026" customFormat="false" ht="15" hidden="false" customHeight="false" outlineLevel="0" collapsed="false">
      <c r="A3026" s="3" t="n">
        <v>3025</v>
      </c>
      <c r="B3026" s="3" t="n">
        <v>12</v>
      </c>
      <c r="C3026" s="3" t="s">
        <v>157</v>
      </c>
      <c r="D3026" s="3" t="s">
        <v>562</v>
      </c>
      <c r="E3026" s="3" t="n">
        <v>997</v>
      </c>
      <c r="F3026" s="4" t="n">
        <v>213.88</v>
      </c>
      <c r="G3026" s="3" t="s">
        <v>38</v>
      </c>
      <c r="H3026" s="4" t="n">
        <f aca="false">ROUND(E3026*F3026,2)</f>
        <v>213238.36</v>
      </c>
    </row>
    <row r="3027" customFormat="false" ht="15" hidden="false" customHeight="false" outlineLevel="0" collapsed="false">
      <c r="A3027" s="3" t="n">
        <v>3026</v>
      </c>
      <c r="B3027" s="3" t="n">
        <v>4</v>
      </c>
      <c r="C3027" s="3" t="s">
        <v>157</v>
      </c>
      <c r="D3027" s="3" t="s">
        <v>562</v>
      </c>
      <c r="E3027" s="3" t="n">
        <v>2501</v>
      </c>
      <c r="F3027" s="4" t="n">
        <v>111.16</v>
      </c>
      <c r="G3027" s="3" t="s">
        <v>8</v>
      </c>
      <c r="H3027" s="4" t="n">
        <f aca="false">ROUND(E3027*F3027,2)</f>
        <v>278011.16</v>
      </c>
    </row>
    <row r="3028" customFormat="false" ht="15" hidden="false" customHeight="false" outlineLevel="0" collapsed="false">
      <c r="A3028" s="3" t="n">
        <v>3027</v>
      </c>
      <c r="B3028" s="3" t="n">
        <v>14</v>
      </c>
      <c r="C3028" s="3" t="s">
        <v>157</v>
      </c>
      <c r="D3028" s="3" t="s">
        <v>563</v>
      </c>
      <c r="E3028" s="3" t="n">
        <v>2017</v>
      </c>
      <c r="F3028" s="4" t="n">
        <v>86.07</v>
      </c>
      <c r="G3028" s="3" t="s">
        <v>41</v>
      </c>
      <c r="H3028" s="4" t="n">
        <f aca="false">ROUND(E3028*F3028,2)</f>
        <v>173603.19</v>
      </c>
    </row>
    <row r="3029" customFormat="false" ht="15" hidden="false" customHeight="false" outlineLevel="0" collapsed="false">
      <c r="A3029" s="3" t="n">
        <v>3028</v>
      </c>
      <c r="B3029" s="3" t="n">
        <v>2</v>
      </c>
      <c r="C3029" s="3" t="s">
        <v>157</v>
      </c>
      <c r="D3029" s="3" t="s">
        <v>562</v>
      </c>
      <c r="E3029" s="3" t="n">
        <v>423</v>
      </c>
      <c r="F3029" s="4" t="n">
        <v>65.25</v>
      </c>
      <c r="G3029" s="3" t="s">
        <v>8</v>
      </c>
      <c r="H3029" s="4" t="n">
        <f aca="false">ROUND(E3029*F3029,2)</f>
        <v>27600.75</v>
      </c>
    </row>
    <row r="3030" customFormat="false" ht="15" hidden="false" customHeight="false" outlineLevel="0" collapsed="false">
      <c r="A3030" s="3" t="n">
        <v>3029</v>
      </c>
      <c r="B3030" s="3" t="n">
        <v>13</v>
      </c>
      <c r="C3030" s="3" t="s">
        <v>157</v>
      </c>
      <c r="D3030" s="3" t="s">
        <v>563</v>
      </c>
      <c r="E3030" s="3" t="n">
        <v>4736</v>
      </c>
      <c r="F3030" s="4" t="n">
        <v>45.29</v>
      </c>
      <c r="G3030" s="3" t="s">
        <v>41</v>
      </c>
      <c r="H3030" s="4" t="n">
        <f aca="false">ROUND(E3030*F3030,2)</f>
        <v>214493.44</v>
      </c>
    </row>
    <row r="3031" customFormat="false" ht="15" hidden="false" customHeight="false" outlineLevel="0" collapsed="false">
      <c r="A3031" s="3" t="n">
        <v>3030</v>
      </c>
      <c r="B3031" s="3" t="n">
        <v>5</v>
      </c>
      <c r="C3031" s="3" t="s">
        <v>157</v>
      </c>
      <c r="D3031" s="3" t="s">
        <v>562</v>
      </c>
      <c r="E3031" s="3" t="n">
        <v>251</v>
      </c>
      <c r="F3031" s="4" t="n">
        <v>394.01</v>
      </c>
      <c r="G3031" s="3" t="s">
        <v>8</v>
      </c>
      <c r="H3031" s="4" t="n">
        <f aca="false">ROUND(E3031*F3031,2)</f>
        <v>98896.51</v>
      </c>
    </row>
    <row r="3032" customFormat="false" ht="15" hidden="false" customHeight="false" outlineLevel="0" collapsed="false">
      <c r="A3032" s="3" t="n">
        <v>3031</v>
      </c>
      <c r="B3032" s="3" t="n">
        <v>5</v>
      </c>
      <c r="C3032" s="3" t="s">
        <v>157</v>
      </c>
      <c r="D3032" s="3" t="s">
        <v>562</v>
      </c>
      <c r="E3032" s="3" t="n">
        <v>3705</v>
      </c>
      <c r="F3032" s="4" t="n">
        <v>392.04</v>
      </c>
      <c r="G3032" s="3" t="s">
        <v>8</v>
      </c>
      <c r="H3032" s="4" t="n">
        <f aca="false">ROUND(E3032*F3032,2)</f>
        <v>1452508.2</v>
      </c>
    </row>
    <row r="3033" customFormat="false" ht="15" hidden="false" customHeight="false" outlineLevel="0" collapsed="false">
      <c r="A3033" s="3" t="n">
        <v>3032</v>
      </c>
      <c r="B3033" s="3" t="n">
        <v>7</v>
      </c>
      <c r="C3033" s="3" t="s">
        <v>157</v>
      </c>
      <c r="D3033" s="3" t="s">
        <v>563</v>
      </c>
      <c r="E3033" s="3" t="n">
        <v>1511</v>
      </c>
      <c r="F3033" s="4" t="n">
        <v>456.44</v>
      </c>
      <c r="G3033" s="3" t="s">
        <v>8</v>
      </c>
      <c r="H3033" s="4" t="n">
        <f aca="false">ROUND(E3033*F3033,2)</f>
        <v>689680.84</v>
      </c>
    </row>
    <row r="3034" customFormat="false" ht="15" hidden="false" customHeight="false" outlineLevel="0" collapsed="false">
      <c r="A3034" s="3" t="n">
        <v>3033</v>
      </c>
      <c r="B3034" s="3" t="n">
        <v>13</v>
      </c>
      <c r="C3034" s="3" t="s">
        <v>157</v>
      </c>
      <c r="D3034" s="3" t="s">
        <v>563</v>
      </c>
      <c r="E3034" s="3" t="n">
        <v>2043</v>
      </c>
      <c r="F3034" s="4" t="n">
        <v>45.1</v>
      </c>
      <c r="G3034" s="3" t="s">
        <v>41</v>
      </c>
      <c r="H3034" s="4" t="n">
        <f aca="false">ROUND(E3034*F3034,2)</f>
        <v>92139.3</v>
      </c>
    </row>
    <row r="3035" customFormat="false" ht="15" hidden="false" customHeight="false" outlineLevel="0" collapsed="false">
      <c r="A3035" s="3" t="n">
        <v>3034</v>
      </c>
      <c r="B3035" s="3" t="n">
        <v>4</v>
      </c>
      <c r="C3035" s="3" t="s">
        <v>157</v>
      </c>
      <c r="D3035" s="3" t="s">
        <v>563</v>
      </c>
      <c r="E3035" s="3" t="n">
        <v>1231</v>
      </c>
      <c r="F3035" s="4" t="n">
        <v>110.99</v>
      </c>
      <c r="G3035" s="3" t="s">
        <v>8</v>
      </c>
      <c r="H3035" s="4" t="n">
        <f aca="false">ROUND(E3035*F3035,2)</f>
        <v>136628.69</v>
      </c>
    </row>
    <row r="3036" customFormat="false" ht="15" hidden="false" customHeight="false" outlineLevel="0" collapsed="false">
      <c r="A3036" s="3" t="n">
        <v>3035</v>
      </c>
      <c r="B3036" s="3" t="n">
        <v>5</v>
      </c>
      <c r="C3036" s="3" t="s">
        <v>157</v>
      </c>
      <c r="D3036" s="3" t="s">
        <v>563</v>
      </c>
      <c r="E3036" s="3" t="n">
        <v>1025</v>
      </c>
      <c r="F3036" s="4" t="n">
        <v>393.85</v>
      </c>
      <c r="G3036" s="3" t="s">
        <v>8</v>
      </c>
      <c r="H3036" s="4" t="n">
        <f aca="false">ROUND(E3036*F3036,2)</f>
        <v>403696.25</v>
      </c>
    </row>
    <row r="3037" customFormat="false" ht="15" hidden="false" customHeight="false" outlineLevel="0" collapsed="false">
      <c r="A3037" s="3" t="n">
        <v>3036</v>
      </c>
      <c r="B3037" s="3" t="n">
        <v>10</v>
      </c>
      <c r="C3037" s="3" t="s">
        <v>157</v>
      </c>
      <c r="D3037" s="3" t="s">
        <v>563</v>
      </c>
      <c r="E3037" s="3" t="n">
        <v>3233</v>
      </c>
      <c r="F3037" s="4" t="n">
        <v>54.21</v>
      </c>
      <c r="G3037" s="3" t="s">
        <v>8</v>
      </c>
      <c r="H3037" s="4" t="n">
        <f aca="false">ROUND(E3037*F3037,2)</f>
        <v>175260.93</v>
      </c>
    </row>
    <row r="3038" customFormat="false" ht="15" hidden="false" customHeight="false" outlineLevel="0" collapsed="false">
      <c r="A3038" s="3" t="n">
        <v>3037</v>
      </c>
      <c r="B3038" s="3" t="n">
        <v>2</v>
      </c>
      <c r="C3038" s="3" t="s">
        <v>157</v>
      </c>
      <c r="D3038" s="3" t="s">
        <v>563</v>
      </c>
      <c r="E3038" s="3" t="n">
        <v>3852</v>
      </c>
      <c r="F3038" s="4" t="n">
        <v>65.47</v>
      </c>
      <c r="G3038" s="3" t="s">
        <v>8</v>
      </c>
      <c r="H3038" s="4" t="n">
        <f aca="false">ROUND(E3038*F3038,2)</f>
        <v>252190.44</v>
      </c>
    </row>
    <row r="3039" customFormat="false" ht="15" hidden="false" customHeight="false" outlineLevel="0" collapsed="false">
      <c r="A3039" s="3" t="n">
        <v>3038</v>
      </c>
      <c r="B3039" s="3" t="n">
        <v>15</v>
      </c>
      <c r="C3039" s="3" t="s">
        <v>157</v>
      </c>
      <c r="D3039" s="3" t="s">
        <v>563</v>
      </c>
      <c r="E3039" s="3" t="n">
        <v>1165</v>
      </c>
      <c r="F3039" s="4" t="n">
        <v>275.86</v>
      </c>
      <c r="G3039" s="3" t="s">
        <v>46</v>
      </c>
      <c r="H3039" s="4" t="n">
        <f aca="false">ROUND(E3039*F3039,2)</f>
        <v>321376.9</v>
      </c>
    </row>
    <row r="3040" customFormat="false" ht="15" hidden="false" customHeight="false" outlineLevel="0" collapsed="false">
      <c r="A3040" s="3" t="n">
        <v>3039</v>
      </c>
      <c r="B3040" s="3" t="n">
        <v>11</v>
      </c>
      <c r="C3040" s="3" t="s">
        <v>157</v>
      </c>
      <c r="D3040" s="3" t="s">
        <v>562</v>
      </c>
      <c r="E3040" s="3" t="n">
        <v>817</v>
      </c>
      <c r="F3040" s="4" t="n">
        <v>108.57</v>
      </c>
      <c r="G3040" s="3" t="s">
        <v>34</v>
      </c>
      <c r="H3040" s="4" t="n">
        <f aca="false">ROUND(E3040*F3040,2)</f>
        <v>88701.69</v>
      </c>
    </row>
    <row r="3041" customFormat="false" ht="15" hidden="false" customHeight="false" outlineLevel="0" collapsed="false">
      <c r="A3041" s="3" t="n">
        <v>3040</v>
      </c>
      <c r="B3041" s="3" t="n">
        <v>2</v>
      </c>
      <c r="C3041" s="3" t="s">
        <v>157</v>
      </c>
      <c r="D3041" s="3" t="s">
        <v>563</v>
      </c>
      <c r="E3041" s="3" t="n">
        <v>1122</v>
      </c>
      <c r="F3041" s="4" t="n">
        <v>65.43</v>
      </c>
      <c r="G3041" s="3" t="s">
        <v>8</v>
      </c>
      <c r="H3041" s="4" t="n">
        <f aca="false">ROUND(E3041*F3041,2)</f>
        <v>73412.46</v>
      </c>
    </row>
    <row r="3042" customFormat="false" ht="15" hidden="false" customHeight="false" outlineLevel="0" collapsed="false">
      <c r="A3042" s="3" t="n">
        <v>3041</v>
      </c>
      <c r="B3042" s="3" t="n">
        <v>5</v>
      </c>
      <c r="C3042" s="3" t="s">
        <v>157</v>
      </c>
      <c r="D3042" s="3" t="s">
        <v>562</v>
      </c>
      <c r="E3042" s="3" t="n">
        <v>672</v>
      </c>
      <c r="F3042" s="4" t="n">
        <v>393.63</v>
      </c>
      <c r="G3042" s="3" t="s">
        <v>8</v>
      </c>
      <c r="H3042" s="4" t="n">
        <f aca="false">ROUND(E3042*F3042,2)</f>
        <v>264519.36</v>
      </c>
    </row>
    <row r="3043" customFormat="false" ht="15" hidden="false" customHeight="false" outlineLevel="0" collapsed="false">
      <c r="A3043" s="3" t="n">
        <v>3042</v>
      </c>
      <c r="B3043" s="3" t="n">
        <v>15</v>
      </c>
      <c r="C3043" s="3" t="s">
        <v>157</v>
      </c>
      <c r="D3043" s="3" t="s">
        <v>562</v>
      </c>
      <c r="E3043" s="3" t="n">
        <v>3943</v>
      </c>
      <c r="F3043" s="4" t="n">
        <v>275.54</v>
      </c>
      <c r="G3043" s="3" t="s">
        <v>46</v>
      </c>
      <c r="H3043" s="4" t="n">
        <f aca="false">ROUND(E3043*F3043,2)</f>
        <v>1086454.22</v>
      </c>
    </row>
    <row r="3044" customFormat="false" ht="15" hidden="false" customHeight="false" outlineLevel="0" collapsed="false">
      <c r="A3044" s="3" t="n">
        <v>3043</v>
      </c>
      <c r="B3044" s="3" t="n">
        <v>1</v>
      </c>
      <c r="C3044" s="3" t="s">
        <v>157</v>
      </c>
      <c r="D3044" s="3" t="s">
        <v>563</v>
      </c>
      <c r="E3044" s="3" t="n">
        <v>4658</v>
      </c>
      <c r="F3044" s="4" t="n">
        <v>393.64</v>
      </c>
      <c r="G3044" s="3" t="s">
        <v>8</v>
      </c>
      <c r="H3044" s="4" t="n">
        <f aca="false">ROUND(E3044*F3044,2)</f>
        <v>1833575.12</v>
      </c>
    </row>
    <row r="3045" customFormat="false" ht="15" hidden="false" customHeight="false" outlineLevel="0" collapsed="false">
      <c r="A3045" s="3" t="n">
        <v>3044</v>
      </c>
      <c r="B3045" s="3" t="n">
        <v>2</v>
      </c>
      <c r="C3045" s="3" t="s">
        <v>157</v>
      </c>
      <c r="D3045" s="3" t="s">
        <v>562</v>
      </c>
      <c r="E3045" s="3" t="n">
        <v>1187</v>
      </c>
      <c r="F3045" s="4" t="n">
        <v>65.34</v>
      </c>
      <c r="G3045" s="3" t="s">
        <v>8</v>
      </c>
      <c r="H3045" s="4" t="n">
        <f aca="false">ROUND(E3045*F3045,2)</f>
        <v>77558.58</v>
      </c>
    </row>
    <row r="3046" customFormat="false" ht="15" hidden="false" customHeight="false" outlineLevel="0" collapsed="false">
      <c r="A3046" s="3" t="n">
        <v>3045</v>
      </c>
      <c r="B3046" s="3" t="n">
        <v>1</v>
      </c>
      <c r="C3046" s="3" t="s">
        <v>157</v>
      </c>
      <c r="D3046" s="3" t="s">
        <v>563</v>
      </c>
      <c r="E3046" s="3" t="n">
        <v>4816</v>
      </c>
      <c r="F3046" s="4" t="n">
        <v>393.56</v>
      </c>
      <c r="G3046" s="3" t="s">
        <v>8</v>
      </c>
      <c r="H3046" s="4" t="n">
        <f aca="false">ROUND(E3046*F3046,2)</f>
        <v>1895384.96</v>
      </c>
    </row>
    <row r="3047" customFormat="false" ht="15" hidden="false" customHeight="false" outlineLevel="0" collapsed="false">
      <c r="A3047" s="3" t="n">
        <v>3046</v>
      </c>
      <c r="B3047" s="3" t="n">
        <v>2</v>
      </c>
      <c r="C3047" s="3" t="s">
        <v>157</v>
      </c>
      <c r="D3047" s="3" t="s">
        <v>563</v>
      </c>
      <c r="E3047" s="3" t="n">
        <v>2623</v>
      </c>
      <c r="F3047" s="4" t="n">
        <v>65.27</v>
      </c>
      <c r="G3047" s="3" t="s">
        <v>8</v>
      </c>
      <c r="H3047" s="4" t="n">
        <f aca="false">ROUND(E3047*F3047,2)</f>
        <v>171203.21</v>
      </c>
    </row>
    <row r="3048" customFormat="false" ht="15" hidden="false" customHeight="false" outlineLevel="0" collapsed="false">
      <c r="A3048" s="3" t="n">
        <v>3047</v>
      </c>
      <c r="B3048" s="3" t="n">
        <v>7</v>
      </c>
      <c r="C3048" s="3" t="s">
        <v>157</v>
      </c>
      <c r="D3048" s="3" t="s">
        <v>563</v>
      </c>
      <c r="E3048" s="3" t="n">
        <v>1416</v>
      </c>
      <c r="F3048" s="4" t="n">
        <v>455.34</v>
      </c>
      <c r="G3048" s="3" t="s">
        <v>8</v>
      </c>
      <c r="H3048" s="4" t="n">
        <f aca="false">ROUND(E3048*F3048,2)</f>
        <v>644761.44</v>
      </c>
    </row>
    <row r="3049" customFormat="false" ht="15" hidden="false" customHeight="false" outlineLevel="0" collapsed="false">
      <c r="A3049" s="3" t="n">
        <v>3048</v>
      </c>
      <c r="B3049" s="3" t="n">
        <v>5</v>
      </c>
      <c r="C3049" s="3" t="s">
        <v>157</v>
      </c>
      <c r="D3049" s="3" t="s">
        <v>563</v>
      </c>
      <c r="E3049" s="3" t="n">
        <v>3976</v>
      </c>
      <c r="F3049" s="4" t="n">
        <v>392.08</v>
      </c>
      <c r="G3049" s="3" t="s">
        <v>8</v>
      </c>
      <c r="H3049" s="4" t="n">
        <f aca="false">ROUND(E3049*F3049,2)</f>
        <v>1558910.08</v>
      </c>
    </row>
    <row r="3050" customFormat="false" ht="15" hidden="false" customHeight="false" outlineLevel="0" collapsed="false">
      <c r="A3050" s="3" t="n">
        <v>3049</v>
      </c>
      <c r="B3050" s="3" t="n">
        <v>7</v>
      </c>
      <c r="C3050" s="3" t="s">
        <v>157</v>
      </c>
      <c r="D3050" s="3" t="s">
        <v>563</v>
      </c>
      <c r="E3050" s="3" t="n">
        <v>4362</v>
      </c>
      <c r="F3050" s="4" t="n">
        <v>456.49</v>
      </c>
      <c r="G3050" s="3" t="s">
        <v>8</v>
      </c>
      <c r="H3050" s="4" t="n">
        <f aca="false">ROUND(E3050*F3050,2)</f>
        <v>1991209.38</v>
      </c>
    </row>
    <row r="3051" customFormat="false" ht="15" hidden="false" customHeight="false" outlineLevel="0" collapsed="false">
      <c r="A3051" s="3" t="n">
        <v>3050</v>
      </c>
      <c r="B3051" s="3" t="n">
        <v>7</v>
      </c>
      <c r="C3051" s="3" t="s">
        <v>157</v>
      </c>
      <c r="D3051" s="3" t="s">
        <v>563</v>
      </c>
      <c r="E3051" s="3" t="n">
        <v>1344</v>
      </c>
      <c r="F3051" s="4" t="n">
        <v>456.31</v>
      </c>
      <c r="G3051" s="3" t="s">
        <v>8</v>
      </c>
      <c r="H3051" s="4" t="n">
        <f aca="false">ROUND(E3051*F3051,2)</f>
        <v>613280.64</v>
      </c>
    </row>
    <row r="3052" customFormat="false" ht="15" hidden="false" customHeight="false" outlineLevel="0" collapsed="false">
      <c r="A3052" s="3" t="n">
        <v>3051</v>
      </c>
      <c r="B3052" s="3" t="n">
        <v>15</v>
      </c>
      <c r="C3052" s="3" t="s">
        <v>157</v>
      </c>
      <c r="D3052" s="3" t="s">
        <v>562</v>
      </c>
      <c r="E3052" s="3" t="n">
        <v>3628</v>
      </c>
      <c r="F3052" s="4" t="n">
        <v>275.12</v>
      </c>
      <c r="G3052" s="3" t="s">
        <v>46</v>
      </c>
      <c r="H3052" s="4" t="n">
        <f aca="false">ROUND(E3052*F3052,2)</f>
        <v>998135.36</v>
      </c>
    </row>
    <row r="3053" customFormat="false" ht="15" hidden="false" customHeight="false" outlineLevel="0" collapsed="false">
      <c r="A3053" s="3" t="n">
        <v>3052</v>
      </c>
      <c r="B3053" s="3" t="n">
        <v>12</v>
      </c>
      <c r="C3053" s="3" t="s">
        <v>157</v>
      </c>
      <c r="D3053" s="3" t="s">
        <v>563</v>
      </c>
      <c r="E3053" s="3" t="n">
        <v>3798</v>
      </c>
      <c r="F3053" s="4" t="n">
        <v>213.56</v>
      </c>
      <c r="G3053" s="3" t="s">
        <v>38</v>
      </c>
      <c r="H3053" s="4" t="n">
        <f aca="false">ROUND(E3053*F3053,2)</f>
        <v>811100.88</v>
      </c>
    </row>
    <row r="3054" customFormat="false" ht="15" hidden="false" customHeight="false" outlineLevel="0" collapsed="false">
      <c r="A3054" s="3" t="n">
        <v>3053</v>
      </c>
      <c r="B3054" s="3" t="n">
        <v>15</v>
      </c>
      <c r="C3054" s="3" t="s">
        <v>157</v>
      </c>
      <c r="D3054" s="3" t="s">
        <v>563</v>
      </c>
      <c r="E3054" s="3" t="n">
        <v>1017</v>
      </c>
      <c r="F3054" s="4" t="n">
        <v>274.57</v>
      </c>
      <c r="G3054" s="3" t="s">
        <v>46</v>
      </c>
      <c r="H3054" s="4" t="n">
        <f aca="false">ROUND(E3054*F3054,2)</f>
        <v>279237.69</v>
      </c>
    </row>
    <row r="3055" customFormat="false" ht="15" hidden="false" customHeight="false" outlineLevel="0" collapsed="false">
      <c r="A3055" s="3" t="n">
        <v>3054</v>
      </c>
      <c r="B3055" s="3" t="n">
        <v>10</v>
      </c>
      <c r="C3055" s="3" t="s">
        <v>157</v>
      </c>
      <c r="D3055" s="3" t="s">
        <v>562</v>
      </c>
      <c r="E3055" s="3" t="n">
        <v>4966</v>
      </c>
      <c r="F3055" s="4" t="n">
        <v>54.41</v>
      </c>
      <c r="G3055" s="3" t="s">
        <v>8</v>
      </c>
      <c r="H3055" s="4" t="n">
        <f aca="false">ROUND(E3055*F3055,2)</f>
        <v>270200.06</v>
      </c>
    </row>
    <row r="3056" customFormat="false" ht="15" hidden="false" customHeight="false" outlineLevel="0" collapsed="false">
      <c r="A3056" s="3" t="n">
        <v>3055</v>
      </c>
      <c r="B3056" s="3" t="n">
        <v>8</v>
      </c>
      <c r="C3056" s="3" t="s">
        <v>157</v>
      </c>
      <c r="D3056" s="3" t="s">
        <v>563</v>
      </c>
      <c r="E3056" s="3" t="n">
        <v>3928</v>
      </c>
      <c r="F3056" s="4" t="n">
        <v>69.65</v>
      </c>
      <c r="G3056" s="3" t="s">
        <v>8</v>
      </c>
      <c r="H3056" s="4" t="n">
        <f aca="false">ROUND(E3056*F3056,2)</f>
        <v>273585.2</v>
      </c>
    </row>
    <row r="3057" customFormat="false" ht="15" hidden="false" customHeight="false" outlineLevel="0" collapsed="false">
      <c r="A3057" s="3" t="n">
        <v>3056</v>
      </c>
      <c r="B3057" s="3" t="n">
        <v>14</v>
      </c>
      <c r="C3057" s="3" t="s">
        <v>157</v>
      </c>
      <c r="D3057" s="3" t="s">
        <v>563</v>
      </c>
      <c r="E3057" s="3" t="n">
        <v>102</v>
      </c>
      <c r="F3057" s="4" t="n">
        <v>85.56</v>
      </c>
      <c r="G3057" s="3" t="s">
        <v>41</v>
      </c>
      <c r="H3057" s="4" t="n">
        <f aca="false">ROUND(E3057*F3057,2)</f>
        <v>8727.12</v>
      </c>
    </row>
    <row r="3058" customFormat="false" ht="15" hidden="false" customHeight="false" outlineLevel="0" collapsed="false">
      <c r="A3058" s="3" t="n">
        <v>3057</v>
      </c>
      <c r="B3058" s="3" t="n">
        <v>3</v>
      </c>
      <c r="C3058" s="3" t="s">
        <v>157</v>
      </c>
      <c r="D3058" s="3" t="s">
        <v>563</v>
      </c>
      <c r="E3058" s="3" t="n">
        <v>4740</v>
      </c>
      <c r="F3058" s="4" t="n">
        <v>111.03</v>
      </c>
      <c r="G3058" s="3" t="s">
        <v>8</v>
      </c>
      <c r="H3058" s="4" t="n">
        <f aca="false">ROUND(E3058*F3058,2)</f>
        <v>526282.2</v>
      </c>
    </row>
    <row r="3059" customFormat="false" ht="15" hidden="false" customHeight="false" outlineLevel="0" collapsed="false">
      <c r="A3059" s="3" t="n">
        <v>3058</v>
      </c>
      <c r="B3059" s="3" t="n">
        <v>13</v>
      </c>
      <c r="C3059" s="3" t="s">
        <v>157</v>
      </c>
      <c r="D3059" s="3" t="s">
        <v>562</v>
      </c>
      <c r="E3059" s="3" t="n">
        <v>2276</v>
      </c>
      <c r="F3059" s="4" t="n">
        <v>45.13</v>
      </c>
      <c r="G3059" s="3" t="s">
        <v>41</v>
      </c>
      <c r="H3059" s="4" t="n">
        <f aca="false">ROUND(E3059*F3059,2)</f>
        <v>102715.88</v>
      </c>
    </row>
    <row r="3060" customFormat="false" ht="15" hidden="false" customHeight="false" outlineLevel="0" collapsed="false">
      <c r="A3060" s="3" t="n">
        <v>3059</v>
      </c>
      <c r="B3060" s="3" t="n">
        <v>3</v>
      </c>
      <c r="C3060" s="3" t="s">
        <v>157</v>
      </c>
      <c r="D3060" s="3" t="s">
        <v>563</v>
      </c>
      <c r="E3060" s="3" t="n">
        <v>4153</v>
      </c>
      <c r="F3060" s="4" t="n">
        <v>111.12</v>
      </c>
      <c r="G3060" s="3" t="s">
        <v>8</v>
      </c>
      <c r="H3060" s="4" t="n">
        <f aca="false">ROUND(E3060*F3060,2)</f>
        <v>461481.36</v>
      </c>
    </row>
    <row r="3061" customFormat="false" ht="15" hidden="false" customHeight="false" outlineLevel="0" collapsed="false">
      <c r="A3061" s="3" t="n">
        <v>3060</v>
      </c>
      <c r="B3061" s="3" t="n">
        <v>5</v>
      </c>
      <c r="C3061" s="3" t="s">
        <v>157</v>
      </c>
      <c r="D3061" s="3" t="s">
        <v>562</v>
      </c>
      <c r="E3061" s="3" t="n">
        <v>10</v>
      </c>
      <c r="F3061" s="4" t="n">
        <v>393.61</v>
      </c>
      <c r="G3061" s="3" t="s">
        <v>8</v>
      </c>
      <c r="H3061" s="4" t="n">
        <f aca="false">ROUND(E3061*F3061,2)</f>
        <v>3936.1</v>
      </c>
    </row>
    <row r="3062" customFormat="false" ht="15" hidden="false" customHeight="false" outlineLevel="0" collapsed="false">
      <c r="A3062" s="3" t="n">
        <v>3061</v>
      </c>
      <c r="B3062" s="3" t="n">
        <v>1</v>
      </c>
      <c r="C3062" s="3" t="s">
        <v>157</v>
      </c>
      <c r="D3062" s="3" t="s">
        <v>562</v>
      </c>
      <c r="E3062" s="3" t="n">
        <v>4977</v>
      </c>
      <c r="F3062" s="4" t="n">
        <v>393.93</v>
      </c>
      <c r="G3062" s="3" t="s">
        <v>8</v>
      </c>
      <c r="H3062" s="4" t="n">
        <f aca="false">ROUND(E3062*F3062,2)</f>
        <v>1960589.61</v>
      </c>
    </row>
    <row r="3063" customFormat="false" ht="15" hidden="false" customHeight="false" outlineLevel="0" collapsed="false">
      <c r="A3063" s="3" t="n">
        <v>3062</v>
      </c>
      <c r="B3063" s="3" t="n">
        <v>9</v>
      </c>
      <c r="C3063" s="3" t="s">
        <v>157</v>
      </c>
      <c r="D3063" s="3" t="s">
        <v>562</v>
      </c>
      <c r="E3063" s="3" t="n">
        <v>3451</v>
      </c>
      <c r="F3063" s="4" t="n">
        <v>210.89</v>
      </c>
      <c r="G3063" s="3" t="s">
        <v>8</v>
      </c>
      <c r="H3063" s="4" t="n">
        <f aca="false">ROUND(E3063*F3063,2)</f>
        <v>727781.39</v>
      </c>
    </row>
    <row r="3064" customFormat="false" ht="15" hidden="false" customHeight="false" outlineLevel="0" collapsed="false">
      <c r="A3064" s="3" t="n">
        <v>3063</v>
      </c>
      <c r="B3064" s="3" t="n">
        <v>5</v>
      </c>
      <c r="C3064" s="3" t="s">
        <v>157</v>
      </c>
      <c r="D3064" s="3" t="s">
        <v>563</v>
      </c>
      <c r="E3064" s="3" t="n">
        <v>2799</v>
      </c>
      <c r="F3064" s="4" t="n">
        <v>393.93</v>
      </c>
      <c r="G3064" s="3" t="s">
        <v>8</v>
      </c>
      <c r="H3064" s="4" t="n">
        <f aca="false">ROUND(E3064*F3064,2)</f>
        <v>1102610.07</v>
      </c>
    </row>
    <row r="3065" customFormat="false" ht="15" hidden="false" customHeight="false" outlineLevel="0" collapsed="false">
      <c r="A3065" s="3" t="n">
        <v>3064</v>
      </c>
      <c r="B3065" s="3" t="n">
        <v>12</v>
      </c>
      <c r="C3065" s="3" t="s">
        <v>158</v>
      </c>
      <c r="D3065" s="3" t="s">
        <v>562</v>
      </c>
      <c r="E3065" s="3" t="n">
        <v>4437</v>
      </c>
      <c r="F3065" s="4" t="n">
        <v>212.38</v>
      </c>
      <c r="G3065" s="3" t="s">
        <v>38</v>
      </c>
      <c r="H3065" s="4" t="n">
        <f aca="false">ROUND(E3065*F3065,2)</f>
        <v>942330.06</v>
      </c>
    </row>
    <row r="3066" customFormat="false" ht="15" hidden="false" customHeight="false" outlineLevel="0" collapsed="false">
      <c r="A3066" s="3" t="n">
        <v>3065</v>
      </c>
      <c r="B3066" s="3" t="n">
        <v>11</v>
      </c>
      <c r="C3066" s="3" t="s">
        <v>158</v>
      </c>
      <c r="D3066" s="3" t="s">
        <v>563</v>
      </c>
      <c r="E3066" s="3" t="n">
        <v>4933</v>
      </c>
      <c r="F3066" s="4" t="n">
        <v>109.47</v>
      </c>
      <c r="G3066" s="3" t="s">
        <v>34</v>
      </c>
      <c r="H3066" s="4" t="n">
        <f aca="false">ROUND(E3066*F3066,2)</f>
        <v>540015.51</v>
      </c>
    </row>
    <row r="3067" customFormat="false" ht="15" hidden="false" customHeight="false" outlineLevel="0" collapsed="false">
      <c r="A3067" s="3" t="n">
        <v>3066</v>
      </c>
      <c r="B3067" s="3" t="n">
        <v>8</v>
      </c>
      <c r="C3067" s="3" t="s">
        <v>158</v>
      </c>
      <c r="D3067" s="3" t="s">
        <v>563</v>
      </c>
      <c r="E3067" s="3" t="n">
        <v>4943</v>
      </c>
      <c r="F3067" s="4" t="n">
        <v>71.96</v>
      </c>
      <c r="G3067" s="3" t="s">
        <v>8</v>
      </c>
      <c r="H3067" s="4" t="n">
        <f aca="false">ROUND(E3067*F3067,2)</f>
        <v>355698.28</v>
      </c>
    </row>
    <row r="3068" customFormat="false" ht="15" hidden="false" customHeight="false" outlineLevel="0" collapsed="false">
      <c r="A3068" s="3" t="n">
        <v>3067</v>
      </c>
      <c r="B3068" s="3" t="n">
        <v>12</v>
      </c>
      <c r="C3068" s="3" t="s">
        <v>158</v>
      </c>
      <c r="D3068" s="3" t="s">
        <v>562</v>
      </c>
      <c r="E3068" s="3" t="n">
        <v>73</v>
      </c>
      <c r="F3068" s="4" t="n">
        <v>212.12</v>
      </c>
      <c r="G3068" s="3" t="s">
        <v>38</v>
      </c>
      <c r="H3068" s="4" t="n">
        <f aca="false">ROUND(E3068*F3068,2)</f>
        <v>15484.76</v>
      </c>
    </row>
    <row r="3069" customFormat="false" ht="15" hidden="false" customHeight="false" outlineLevel="0" collapsed="false">
      <c r="A3069" s="3" t="n">
        <v>3068</v>
      </c>
      <c r="B3069" s="3" t="n">
        <v>10</v>
      </c>
      <c r="C3069" s="3" t="s">
        <v>158</v>
      </c>
      <c r="D3069" s="3" t="s">
        <v>562</v>
      </c>
      <c r="E3069" s="3" t="n">
        <v>1376</v>
      </c>
      <c r="F3069" s="4" t="n">
        <v>54.28</v>
      </c>
      <c r="G3069" s="3" t="s">
        <v>8</v>
      </c>
      <c r="H3069" s="4" t="n">
        <f aca="false">ROUND(E3069*F3069,2)</f>
        <v>74689.28</v>
      </c>
    </row>
    <row r="3070" customFormat="false" ht="15" hidden="false" customHeight="false" outlineLevel="0" collapsed="false">
      <c r="A3070" s="3" t="n">
        <v>3069</v>
      </c>
      <c r="B3070" s="3" t="n">
        <v>14</v>
      </c>
      <c r="C3070" s="3" t="s">
        <v>158</v>
      </c>
      <c r="D3070" s="3" t="s">
        <v>563</v>
      </c>
      <c r="E3070" s="3" t="n">
        <v>4115</v>
      </c>
      <c r="F3070" s="4" t="n">
        <v>85.59</v>
      </c>
      <c r="G3070" s="3" t="s">
        <v>41</v>
      </c>
      <c r="H3070" s="4" t="n">
        <f aca="false">ROUND(E3070*F3070,2)</f>
        <v>352202.85</v>
      </c>
    </row>
    <row r="3071" customFormat="false" ht="15" hidden="false" customHeight="false" outlineLevel="0" collapsed="false">
      <c r="A3071" s="3" t="n">
        <v>3070</v>
      </c>
      <c r="B3071" s="3" t="n">
        <v>11</v>
      </c>
      <c r="C3071" s="3" t="s">
        <v>158</v>
      </c>
      <c r="D3071" s="3" t="s">
        <v>562</v>
      </c>
      <c r="E3071" s="3" t="n">
        <v>3863</v>
      </c>
      <c r="F3071" s="4" t="n">
        <v>109.28</v>
      </c>
      <c r="G3071" s="3" t="s">
        <v>34</v>
      </c>
      <c r="H3071" s="4" t="n">
        <f aca="false">ROUND(E3071*F3071,2)</f>
        <v>422148.64</v>
      </c>
    </row>
    <row r="3072" customFormat="false" ht="15" hidden="false" customHeight="false" outlineLevel="0" collapsed="false">
      <c r="A3072" s="3" t="n">
        <v>3071</v>
      </c>
      <c r="B3072" s="3" t="n">
        <v>12</v>
      </c>
      <c r="C3072" s="3" t="s">
        <v>158</v>
      </c>
      <c r="D3072" s="3" t="s">
        <v>563</v>
      </c>
      <c r="E3072" s="3" t="n">
        <v>4362</v>
      </c>
      <c r="F3072" s="4" t="n">
        <v>212.32</v>
      </c>
      <c r="G3072" s="3" t="s">
        <v>38</v>
      </c>
      <c r="H3072" s="4" t="n">
        <f aca="false">ROUND(E3072*F3072,2)</f>
        <v>926139.84</v>
      </c>
    </row>
    <row r="3073" customFormat="false" ht="15" hidden="false" customHeight="false" outlineLevel="0" collapsed="false">
      <c r="A3073" s="3" t="n">
        <v>3072</v>
      </c>
      <c r="B3073" s="3" t="n">
        <v>14</v>
      </c>
      <c r="C3073" s="3" t="s">
        <v>158</v>
      </c>
      <c r="D3073" s="3" t="s">
        <v>563</v>
      </c>
      <c r="E3073" s="3" t="n">
        <v>2694</v>
      </c>
      <c r="F3073" s="4" t="n">
        <v>85.59</v>
      </c>
      <c r="G3073" s="3" t="s">
        <v>41</v>
      </c>
      <c r="H3073" s="4" t="n">
        <f aca="false">ROUND(E3073*F3073,2)</f>
        <v>230579.46</v>
      </c>
    </row>
    <row r="3074" customFormat="false" ht="15" hidden="false" customHeight="false" outlineLevel="0" collapsed="false">
      <c r="A3074" s="3" t="n">
        <v>3073</v>
      </c>
      <c r="B3074" s="3" t="n">
        <v>12</v>
      </c>
      <c r="C3074" s="3" t="s">
        <v>158</v>
      </c>
      <c r="D3074" s="3" t="s">
        <v>563</v>
      </c>
      <c r="E3074" s="3" t="n">
        <v>2666</v>
      </c>
      <c r="F3074" s="4" t="n">
        <v>212.13</v>
      </c>
      <c r="G3074" s="3" t="s">
        <v>38</v>
      </c>
      <c r="H3074" s="4" t="n">
        <f aca="false">ROUND(E3074*F3074,2)</f>
        <v>565538.58</v>
      </c>
    </row>
    <row r="3075" customFormat="false" ht="15" hidden="false" customHeight="false" outlineLevel="0" collapsed="false">
      <c r="A3075" s="3" t="n">
        <v>3074</v>
      </c>
      <c r="B3075" s="3" t="n">
        <v>10</v>
      </c>
      <c r="C3075" s="3" t="s">
        <v>158</v>
      </c>
      <c r="D3075" s="3" t="s">
        <v>562</v>
      </c>
      <c r="E3075" s="3" t="n">
        <v>2145</v>
      </c>
      <c r="F3075" s="4" t="n">
        <v>54.4</v>
      </c>
      <c r="G3075" s="3" t="s">
        <v>8</v>
      </c>
      <c r="H3075" s="4" t="n">
        <f aca="false">ROUND(E3075*F3075,2)</f>
        <v>116688</v>
      </c>
    </row>
    <row r="3076" customFormat="false" ht="15" hidden="false" customHeight="false" outlineLevel="0" collapsed="false">
      <c r="A3076" s="3" t="n">
        <v>3075</v>
      </c>
      <c r="B3076" s="3" t="n">
        <v>7</v>
      </c>
      <c r="C3076" s="3" t="s">
        <v>158</v>
      </c>
      <c r="D3076" s="3" t="s">
        <v>563</v>
      </c>
      <c r="E3076" s="3" t="n">
        <v>1690</v>
      </c>
      <c r="F3076" s="4" t="n">
        <v>441.22</v>
      </c>
      <c r="G3076" s="3" t="s">
        <v>8</v>
      </c>
      <c r="H3076" s="4" t="n">
        <f aca="false">ROUND(E3076*F3076,2)</f>
        <v>745661.8</v>
      </c>
    </row>
    <row r="3077" customFormat="false" ht="15" hidden="false" customHeight="false" outlineLevel="0" collapsed="false">
      <c r="A3077" s="3" t="n">
        <v>3076</v>
      </c>
      <c r="B3077" s="3" t="n">
        <v>9</v>
      </c>
      <c r="C3077" s="3" t="s">
        <v>158</v>
      </c>
      <c r="D3077" s="3" t="s">
        <v>562</v>
      </c>
      <c r="E3077" s="3" t="n">
        <v>1832</v>
      </c>
      <c r="F3077" s="4" t="n">
        <v>213.17</v>
      </c>
      <c r="G3077" s="3" t="s">
        <v>8</v>
      </c>
      <c r="H3077" s="4" t="n">
        <f aca="false">ROUND(E3077*F3077,2)</f>
        <v>390527.44</v>
      </c>
    </row>
    <row r="3078" customFormat="false" ht="15" hidden="false" customHeight="false" outlineLevel="0" collapsed="false">
      <c r="A3078" s="3" t="n">
        <v>3077</v>
      </c>
      <c r="B3078" s="3" t="n">
        <v>3</v>
      </c>
      <c r="C3078" s="3" t="s">
        <v>158</v>
      </c>
      <c r="D3078" s="3" t="s">
        <v>563</v>
      </c>
      <c r="E3078" s="3" t="n">
        <v>3782</v>
      </c>
      <c r="F3078" s="4" t="n">
        <v>111.21</v>
      </c>
      <c r="G3078" s="3" t="s">
        <v>8</v>
      </c>
      <c r="H3078" s="4" t="n">
        <f aca="false">ROUND(E3078*F3078,2)</f>
        <v>420596.22</v>
      </c>
    </row>
    <row r="3079" customFormat="false" ht="15" hidden="false" customHeight="false" outlineLevel="0" collapsed="false">
      <c r="A3079" s="3" t="n">
        <v>3078</v>
      </c>
      <c r="B3079" s="3" t="n">
        <v>5</v>
      </c>
      <c r="C3079" s="3" t="s">
        <v>158</v>
      </c>
      <c r="D3079" s="3" t="s">
        <v>562</v>
      </c>
      <c r="E3079" s="3" t="n">
        <v>1141</v>
      </c>
      <c r="F3079" s="4" t="n">
        <v>389.17</v>
      </c>
      <c r="G3079" s="3" t="s">
        <v>8</v>
      </c>
      <c r="H3079" s="4" t="n">
        <f aca="false">ROUND(E3079*F3079,2)</f>
        <v>444042.97</v>
      </c>
    </row>
    <row r="3080" customFormat="false" ht="15" hidden="false" customHeight="false" outlineLevel="0" collapsed="false">
      <c r="A3080" s="3" t="n">
        <v>3079</v>
      </c>
      <c r="B3080" s="3" t="n">
        <v>7</v>
      </c>
      <c r="C3080" s="3" t="s">
        <v>158</v>
      </c>
      <c r="D3080" s="3" t="s">
        <v>563</v>
      </c>
      <c r="E3080" s="3" t="n">
        <v>1964</v>
      </c>
      <c r="F3080" s="4" t="n">
        <v>443.01</v>
      </c>
      <c r="G3080" s="3" t="s">
        <v>8</v>
      </c>
      <c r="H3080" s="4" t="n">
        <f aca="false">ROUND(E3080*F3080,2)</f>
        <v>870071.64</v>
      </c>
    </row>
    <row r="3081" customFormat="false" ht="15" hidden="false" customHeight="false" outlineLevel="0" collapsed="false">
      <c r="A3081" s="3" t="n">
        <v>3080</v>
      </c>
      <c r="B3081" s="3" t="n">
        <v>6</v>
      </c>
      <c r="C3081" s="3" t="s">
        <v>158</v>
      </c>
      <c r="D3081" s="3" t="s">
        <v>562</v>
      </c>
      <c r="E3081" s="3" t="n">
        <v>4695</v>
      </c>
      <c r="F3081" s="4" t="n">
        <v>225.22</v>
      </c>
      <c r="G3081" s="3" t="s">
        <v>8</v>
      </c>
      <c r="H3081" s="4" t="n">
        <f aca="false">ROUND(E3081*F3081,2)</f>
        <v>1057407.9</v>
      </c>
    </row>
    <row r="3082" customFormat="false" ht="15" hidden="false" customHeight="false" outlineLevel="0" collapsed="false">
      <c r="A3082" s="3" t="n">
        <v>3081</v>
      </c>
      <c r="B3082" s="3" t="n">
        <v>15</v>
      </c>
      <c r="C3082" s="3" t="s">
        <v>158</v>
      </c>
      <c r="D3082" s="3" t="s">
        <v>563</v>
      </c>
      <c r="E3082" s="3" t="n">
        <v>3039</v>
      </c>
      <c r="F3082" s="4" t="n">
        <v>274.01</v>
      </c>
      <c r="G3082" s="3" t="s">
        <v>46</v>
      </c>
      <c r="H3082" s="4" t="n">
        <f aca="false">ROUND(E3082*F3082,2)</f>
        <v>832716.39</v>
      </c>
    </row>
    <row r="3083" customFormat="false" ht="15" hidden="false" customHeight="false" outlineLevel="0" collapsed="false">
      <c r="A3083" s="3" t="n">
        <v>3082</v>
      </c>
      <c r="B3083" s="3" t="n">
        <v>11</v>
      </c>
      <c r="C3083" s="3" t="s">
        <v>158</v>
      </c>
      <c r="D3083" s="3" t="s">
        <v>563</v>
      </c>
      <c r="E3083" s="3" t="n">
        <v>1913</v>
      </c>
      <c r="F3083" s="4" t="n">
        <v>109.11</v>
      </c>
      <c r="G3083" s="3" t="s">
        <v>34</v>
      </c>
      <c r="H3083" s="4" t="n">
        <f aca="false">ROUND(E3083*F3083,2)</f>
        <v>208727.43</v>
      </c>
    </row>
    <row r="3084" customFormat="false" ht="15" hidden="false" customHeight="false" outlineLevel="0" collapsed="false">
      <c r="A3084" s="3" t="n">
        <v>3083</v>
      </c>
      <c r="B3084" s="3" t="n">
        <v>13</v>
      </c>
      <c r="C3084" s="3" t="s">
        <v>158</v>
      </c>
      <c r="D3084" s="3" t="s">
        <v>562</v>
      </c>
      <c r="E3084" s="3" t="n">
        <v>3482</v>
      </c>
      <c r="F3084" s="4" t="n">
        <v>46</v>
      </c>
      <c r="G3084" s="3" t="s">
        <v>41</v>
      </c>
      <c r="H3084" s="4" t="n">
        <f aca="false">ROUND(E3084*F3084,2)</f>
        <v>160172</v>
      </c>
    </row>
    <row r="3085" customFormat="false" ht="15" hidden="false" customHeight="false" outlineLevel="0" collapsed="false">
      <c r="A3085" s="3" t="n">
        <v>3084</v>
      </c>
      <c r="B3085" s="3" t="n">
        <v>3</v>
      </c>
      <c r="C3085" s="3" t="s">
        <v>158</v>
      </c>
      <c r="D3085" s="3" t="s">
        <v>563</v>
      </c>
      <c r="E3085" s="3" t="n">
        <v>4034</v>
      </c>
      <c r="F3085" s="4" t="n">
        <v>111.26</v>
      </c>
      <c r="G3085" s="3" t="s">
        <v>8</v>
      </c>
      <c r="H3085" s="4" t="n">
        <f aca="false">ROUND(E3085*F3085,2)</f>
        <v>448822.84</v>
      </c>
    </row>
    <row r="3086" customFormat="false" ht="15" hidden="false" customHeight="false" outlineLevel="0" collapsed="false">
      <c r="A3086" s="3" t="n">
        <v>3085</v>
      </c>
      <c r="B3086" s="3" t="n">
        <v>1</v>
      </c>
      <c r="C3086" s="3" t="s">
        <v>158</v>
      </c>
      <c r="D3086" s="3" t="s">
        <v>562</v>
      </c>
      <c r="E3086" s="3" t="n">
        <v>4560</v>
      </c>
      <c r="F3086" s="4" t="n">
        <v>396.02</v>
      </c>
      <c r="G3086" s="3" t="s">
        <v>8</v>
      </c>
      <c r="H3086" s="4" t="n">
        <f aca="false">ROUND(E3086*F3086,2)</f>
        <v>1805851.2</v>
      </c>
    </row>
    <row r="3087" customFormat="false" ht="15" hidden="false" customHeight="false" outlineLevel="0" collapsed="false">
      <c r="A3087" s="3" t="n">
        <v>3086</v>
      </c>
      <c r="B3087" s="3" t="n">
        <v>11</v>
      </c>
      <c r="C3087" s="3" t="s">
        <v>158</v>
      </c>
      <c r="D3087" s="3" t="s">
        <v>562</v>
      </c>
      <c r="E3087" s="3" t="n">
        <v>3952</v>
      </c>
      <c r="F3087" s="4" t="n">
        <v>109.67</v>
      </c>
      <c r="G3087" s="3" t="s">
        <v>34</v>
      </c>
      <c r="H3087" s="4" t="n">
        <f aca="false">ROUND(E3087*F3087,2)</f>
        <v>433415.84</v>
      </c>
    </row>
    <row r="3088" customFormat="false" ht="15" hidden="false" customHeight="false" outlineLevel="0" collapsed="false">
      <c r="A3088" s="3" t="n">
        <v>3087</v>
      </c>
      <c r="B3088" s="3" t="n">
        <v>1</v>
      </c>
      <c r="C3088" s="3" t="s">
        <v>158</v>
      </c>
      <c r="D3088" s="3" t="s">
        <v>562</v>
      </c>
      <c r="E3088" s="3" t="n">
        <v>1193</v>
      </c>
      <c r="F3088" s="4" t="n">
        <v>396.27</v>
      </c>
      <c r="G3088" s="3" t="s">
        <v>8</v>
      </c>
      <c r="H3088" s="4" t="n">
        <f aca="false">ROUND(E3088*F3088,2)</f>
        <v>472750.11</v>
      </c>
    </row>
    <row r="3089" customFormat="false" ht="15" hidden="false" customHeight="false" outlineLevel="0" collapsed="false">
      <c r="A3089" s="3" t="n">
        <v>3088</v>
      </c>
      <c r="B3089" s="3" t="n">
        <v>9</v>
      </c>
      <c r="C3089" s="3" t="s">
        <v>158</v>
      </c>
      <c r="D3089" s="3" t="s">
        <v>563</v>
      </c>
      <c r="E3089" s="3" t="n">
        <v>2245</v>
      </c>
      <c r="F3089" s="4" t="n">
        <v>213.15</v>
      </c>
      <c r="G3089" s="3" t="s">
        <v>8</v>
      </c>
      <c r="H3089" s="4" t="n">
        <f aca="false">ROUND(E3089*F3089,2)</f>
        <v>478521.75</v>
      </c>
    </row>
    <row r="3090" customFormat="false" ht="15" hidden="false" customHeight="false" outlineLevel="0" collapsed="false">
      <c r="A3090" s="3" t="n">
        <v>3089</v>
      </c>
      <c r="B3090" s="3" t="n">
        <v>8</v>
      </c>
      <c r="C3090" s="3" t="s">
        <v>158</v>
      </c>
      <c r="D3090" s="3" t="s">
        <v>562</v>
      </c>
      <c r="E3090" s="3" t="n">
        <v>4907</v>
      </c>
      <c r="F3090" s="4" t="n">
        <v>71.91</v>
      </c>
      <c r="G3090" s="3" t="s">
        <v>8</v>
      </c>
      <c r="H3090" s="4" t="n">
        <f aca="false">ROUND(E3090*F3090,2)</f>
        <v>352862.37</v>
      </c>
    </row>
    <row r="3091" customFormat="false" ht="15" hidden="false" customHeight="false" outlineLevel="0" collapsed="false">
      <c r="A3091" s="3" t="n">
        <v>3090</v>
      </c>
      <c r="B3091" s="3" t="n">
        <v>7</v>
      </c>
      <c r="C3091" s="3" t="s">
        <v>158</v>
      </c>
      <c r="D3091" s="3" t="s">
        <v>563</v>
      </c>
      <c r="E3091" s="3" t="n">
        <v>4950</v>
      </c>
      <c r="F3091" s="4" t="n">
        <v>441.82</v>
      </c>
      <c r="G3091" s="3" t="s">
        <v>8</v>
      </c>
      <c r="H3091" s="4" t="n">
        <f aca="false">ROUND(E3091*F3091,2)</f>
        <v>2187009</v>
      </c>
    </row>
    <row r="3092" customFormat="false" ht="15" hidden="false" customHeight="false" outlineLevel="0" collapsed="false">
      <c r="A3092" s="3" t="n">
        <v>3091</v>
      </c>
      <c r="B3092" s="3" t="n">
        <v>14</v>
      </c>
      <c r="C3092" s="3" t="s">
        <v>158</v>
      </c>
      <c r="D3092" s="3" t="s">
        <v>562</v>
      </c>
      <c r="E3092" s="3" t="n">
        <v>1673</v>
      </c>
      <c r="F3092" s="4" t="n">
        <v>85.47</v>
      </c>
      <c r="G3092" s="3" t="s">
        <v>41</v>
      </c>
      <c r="H3092" s="4" t="n">
        <f aca="false">ROUND(E3092*F3092,2)</f>
        <v>142991.31</v>
      </c>
    </row>
    <row r="3093" customFormat="false" ht="15" hidden="false" customHeight="false" outlineLevel="0" collapsed="false">
      <c r="A3093" s="3" t="n">
        <v>3092</v>
      </c>
      <c r="B3093" s="3" t="n">
        <v>4</v>
      </c>
      <c r="C3093" s="3" t="s">
        <v>158</v>
      </c>
      <c r="D3093" s="3" t="s">
        <v>562</v>
      </c>
      <c r="E3093" s="3" t="n">
        <v>4327</v>
      </c>
      <c r="F3093" s="4" t="n">
        <v>111</v>
      </c>
      <c r="G3093" s="3" t="s">
        <v>8</v>
      </c>
      <c r="H3093" s="4" t="n">
        <f aca="false">ROUND(E3093*F3093,2)</f>
        <v>480297</v>
      </c>
    </row>
    <row r="3094" customFormat="false" ht="15" hidden="false" customHeight="false" outlineLevel="0" collapsed="false">
      <c r="A3094" s="3" t="n">
        <v>3093</v>
      </c>
      <c r="B3094" s="3" t="n">
        <v>9</v>
      </c>
      <c r="C3094" s="3" t="s">
        <v>159</v>
      </c>
      <c r="D3094" s="3" t="s">
        <v>562</v>
      </c>
      <c r="E3094" s="3" t="n">
        <v>4529</v>
      </c>
      <c r="F3094" s="4" t="n">
        <v>211.52</v>
      </c>
      <c r="G3094" s="3" t="s">
        <v>8</v>
      </c>
      <c r="H3094" s="4" t="n">
        <f aca="false">ROUND(E3094*F3094,2)</f>
        <v>957974.08</v>
      </c>
    </row>
    <row r="3095" customFormat="false" ht="15" hidden="false" customHeight="false" outlineLevel="0" collapsed="false">
      <c r="A3095" s="3" t="n">
        <v>3094</v>
      </c>
      <c r="B3095" s="3" t="n">
        <v>7</v>
      </c>
      <c r="C3095" s="3" t="s">
        <v>159</v>
      </c>
      <c r="D3095" s="3" t="s">
        <v>562</v>
      </c>
      <c r="E3095" s="3" t="n">
        <v>2840</v>
      </c>
      <c r="F3095" s="4" t="n">
        <v>444.16</v>
      </c>
      <c r="G3095" s="3" t="s">
        <v>8</v>
      </c>
      <c r="H3095" s="4" t="n">
        <f aca="false">ROUND(E3095*F3095,2)</f>
        <v>1261414.4</v>
      </c>
    </row>
    <row r="3096" customFormat="false" ht="15" hidden="false" customHeight="false" outlineLevel="0" collapsed="false">
      <c r="A3096" s="3" t="n">
        <v>3095</v>
      </c>
      <c r="B3096" s="3" t="n">
        <v>8</v>
      </c>
      <c r="C3096" s="3" t="s">
        <v>159</v>
      </c>
      <c r="D3096" s="3" t="s">
        <v>562</v>
      </c>
      <c r="E3096" s="3" t="n">
        <v>4575</v>
      </c>
      <c r="F3096" s="4" t="n">
        <v>72.28</v>
      </c>
      <c r="G3096" s="3" t="s">
        <v>8</v>
      </c>
      <c r="H3096" s="4" t="n">
        <f aca="false">ROUND(E3096*F3096,2)</f>
        <v>330681</v>
      </c>
    </row>
    <row r="3097" customFormat="false" ht="15" hidden="false" customHeight="false" outlineLevel="0" collapsed="false">
      <c r="A3097" s="3" t="n">
        <v>3096</v>
      </c>
      <c r="B3097" s="3" t="n">
        <v>7</v>
      </c>
      <c r="C3097" s="3" t="s">
        <v>159</v>
      </c>
      <c r="D3097" s="3" t="s">
        <v>562</v>
      </c>
      <c r="E3097" s="3" t="n">
        <v>3113</v>
      </c>
      <c r="F3097" s="4" t="n">
        <v>443.73</v>
      </c>
      <c r="G3097" s="3" t="s">
        <v>8</v>
      </c>
      <c r="H3097" s="4" t="n">
        <f aca="false">ROUND(E3097*F3097,2)</f>
        <v>1381331.49</v>
      </c>
    </row>
    <row r="3098" customFormat="false" ht="15" hidden="false" customHeight="false" outlineLevel="0" collapsed="false">
      <c r="A3098" s="3" t="n">
        <v>3097</v>
      </c>
      <c r="B3098" s="3" t="n">
        <v>12</v>
      </c>
      <c r="C3098" s="3" t="s">
        <v>159</v>
      </c>
      <c r="D3098" s="3" t="s">
        <v>562</v>
      </c>
      <c r="E3098" s="3" t="n">
        <v>2053</v>
      </c>
      <c r="F3098" s="4" t="n">
        <v>213.53</v>
      </c>
      <c r="G3098" s="3" t="s">
        <v>38</v>
      </c>
      <c r="H3098" s="4" t="n">
        <f aca="false">ROUND(E3098*F3098,2)</f>
        <v>438377.09</v>
      </c>
    </row>
    <row r="3099" customFormat="false" ht="15" hidden="false" customHeight="false" outlineLevel="0" collapsed="false">
      <c r="A3099" s="3" t="n">
        <v>3098</v>
      </c>
      <c r="B3099" s="3" t="n">
        <v>8</v>
      </c>
      <c r="C3099" s="3" t="s">
        <v>159</v>
      </c>
      <c r="D3099" s="3" t="s">
        <v>562</v>
      </c>
      <c r="E3099" s="3" t="n">
        <v>3941</v>
      </c>
      <c r="F3099" s="4" t="n">
        <v>72.14</v>
      </c>
      <c r="G3099" s="3" t="s">
        <v>8</v>
      </c>
      <c r="H3099" s="4" t="n">
        <f aca="false">ROUND(E3099*F3099,2)</f>
        <v>284303.74</v>
      </c>
    </row>
    <row r="3100" customFormat="false" ht="15" hidden="false" customHeight="false" outlineLevel="0" collapsed="false">
      <c r="A3100" s="3" t="n">
        <v>3099</v>
      </c>
      <c r="B3100" s="3" t="n">
        <v>8</v>
      </c>
      <c r="C3100" s="3" t="s">
        <v>159</v>
      </c>
      <c r="D3100" s="3" t="s">
        <v>562</v>
      </c>
      <c r="E3100" s="3" t="n">
        <v>2958</v>
      </c>
      <c r="F3100" s="4" t="n">
        <v>71.96</v>
      </c>
      <c r="G3100" s="3" t="s">
        <v>8</v>
      </c>
      <c r="H3100" s="4" t="n">
        <f aca="false">ROUND(E3100*F3100,2)</f>
        <v>212857.68</v>
      </c>
    </row>
    <row r="3101" customFormat="false" ht="15" hidden="false" customHeight="false" outlineLevel="0" collapsed="false">
      <c r="A3101" s="3" t="n">
        <v>3100</v>
      </c>
      <c r="B3101" s="3" t="n">
        <v>10</v>
      </c>
      <c r="C3101" s="3" t="s">
        <v>159</v>
      </c>
      <c r="D3101" s="3" t="s">
        <v>562</v>
      </c>
      <c r="E3101" s="3" t="n">
        <v>3097</v>
      </c>
      <c r="F3101" s="4" t="n">
        <v>53.93</v>
      </c>
      <c r="G3101" s="3" t="s">
        <v>8</v>
      </c>
      <c r="H3101" s="4" t="n">
        <f aca="false">ROUND(E3101*F3101,2)</f>
        <v>167021.21</v>
      </c>
    </row>
    <row r="3102" customFormat="false" ht="15" hidden="false" customHeight="false" outlineLevel="0" collapsed="false">
      <c r="A3102" s="3" t="n">
        <v>3101</v>
      </c>
      <c r="B3102" s="3" t="n">
        <v>5</v>
      </c>
      <c r="C3102" s="3" t="s">
        <v>159</v>
      </c>
      <c r="D3102" s="3" t="s">
        <v>563</v>
      </c>
      <c r="E3102" s="3" t="n">
        <v>259</v>
      </c>
      <c r="F3102" s="4" t="n">
        <v>395.88</v>
      </c>
      <c r="G3102" s="3" t="s">
        <v>8</v>
      </c>
      <c r="H3102" s="4" t="n">
        <f aca="false">ROUND(E3102*F3102,2)</f>
        <v>102532.92</v>
      </c>
    </row>
    <row r="3103" customFormat="false" ht="15" hidden="false" customHeight="false" outlineLevel="0" collapsed="false">
      <c r="A3103" s="3" t="n">
        <v>3102</v>
      </c>
      <c r="B3103" s="3" t="n">
        <v>15</v>
      </c>
      <c r="C3103" s="3" t="s">
        <v>159</v>
      </c>
      <c r="D3103" s="3" t="s">
        <v>562</v>
      </c>
      <c r="E3103" s="3" t="n">
        <v>2380</v>
      </c>
      <c r="F3103" s="4" t="n">
        <v>271.99</v>
      </c>
      <c r="G3103" s="3" t="s">
        <v>46</v>
      </c>
      <c r="H3103" s="4" t="n">
        <f aca="false">ROUND(E3103*F3103,2)</f>
        <v>647336.2</v>
      </c>
    </row>
    <row r="3104" customFormat="false" ht="15" hidden="false" customHeight="false" outlineLevel="0" collapsed="false">
      <c r="A3104" s="3" t="n">
        <v>3103</v>
      </c>
      <c r="B3104" s="3" t="n">
        <v>15</v>
      </c>
      <c r="C3104" s="3" t="s">
        <v>159</v>
      </c>
      <c r="D3104" s="3" t="s">
        <v>563</v>
      </c>
      <c r="E3104" s="3" t="n">
        <v>481</v>
      </c>
      <c r="F3104" s="4" t="n">
        <v>272.59</v>
      </c>
      <c r="G3104" s="3" t="s">
        <v>46</v>
      </c>
      <c r="H3104" s="4" t="n">
        <f aca="false">ROUND(E3104*F3104,2)</f>
        <v>131115.79</v>
      </c>
    </row>
    <row r="3105" customFormat="false" ht="15" hidden="false" customHeight="false" outlineLevel="0" collapsed="false">
      <c r="A3105" s="3" t="n">
        <v>3104</v>
      </c>
      <c r="B3105" s="3" t="n">
        <v>8</v>
      </c>
      <c r="C3105" s="3" t="s">
        <v>159</v>
      </c>
      <c r="D3105" s="3" t="s">
        <v>562</v>
      </c>
      <c r="E3105" s="3" t="n">
        <v>1273</v>
      </c>
      <c r="F3105" s="4" t="n">
        <v>72.08</v>
      </c>
      <c r="G3105" s="3" t="s">
        <v>8</v>
      </c>
      <c r="H3105" s="4" t="n">
        <f aca="false">ROUND(E3105*F3105,2)</f>
        <v>91757.84</v>
      </c>
    </row>
    <row r="3106" customFormat="false" ht="15" hidden="false" customHeight="false" outlineLevel="0" collapsed="false">
      <c r="A3106" s="3" t="n">
        <v>3105</v>
      </c>
      <c r="B3106" s="3" t="n">
        <v>11</v>
      </c>
      <c r="C3106" s="3" t="s">
        <v>159</v>
      </c>
      <c r="D3106" s="3" t="s">
        <v>563</v>
      </c>
      <c r="E3106" s="3" t="n">
        <v>1526</v>
      </c>
      <c r="F3106" s="4" t="n">
        <v>109.06</v>
      </c>
      <c r="G3106" s="3" t="s">
        <v>34</v>
      </c>
      <c r="H3106" s="4" t="n">
        <f aca="false">ROUND(E3106*F3106,2)</f>
        <v>166425.56</v>
      </c>
    </row>
    <row r="3107" customFormat="false" ht="15" hidden="false" customHeight="false" outlineLevel="0" collapsed="false">
      <c r="A3107" s="3" t="n">
        <v>3106</v>
      </c>
      <c r="B3107" s="3" t="n">
        <v>15</v>
      </c>
      <c r="C3107" s="3" t="s">
        <v>159</v>
      </c>
      <c r="D3107" s="3" t="s">
        <v>562</v>
      </c>
      <c r="E3107" s="3" t="n">
        <v>3692</v>
      </c>
      <c r="F3107" s="4" t="n">
        <v>272.36</v>
      </c>
      <c r="G3107" s="3" t="s">
        <v>46</v>
      </c>
      <c r="H3107" s="4" t="n">
        <f aca="false">ROUND(E3107*F3107,2)</f>
        <v>1005553.12</v>
      </c>
    </row>
    <row r="3108" customFormat="false" ht="15" hidden="false" customHeight="false" outlineLevel="0" collapsed="false">
      <c r="A3108" s="3" t="n">
        <v>3107</v>
      </c>
      <c r="B3108" s="3" t="n">
        <v>8</v>
      </c>
      <c r="C3108" s="3" t="s">
        <v>159</v>
      </c>
      <c r="D3108" s="3" t="s">
        <v>563</v>
      </c>
      <c r="E3108" s="3" t="n">
        <v>4419</v>
      </c>
      <c r="F3108" s="4" t="n">
        <v>72.27</v>
      </c>
      <c r="G3108" s="3" t="s">
        <v>8</v>
      </c>
      <c r="H3108" s="4" t="n">
        <f aca="false">ROUND(E3108*F3108,2)</f>
        <v>319361.13</v>
      </c>
    </row>
    <row r="3109" customFormat="false" ht="15" hidden="false" customHeight="false" outlineLevel="0" collapsed="false">
      <c r="A3109" s="3" t="n">
        <v>3108</v>
      </c>
      <c r="B3109" s="3" t="n">
        <v>8</v>
      </c>
      <c r="C3109" s="3" t="s">
        <v>159</v>
      </c>
      <c r="D3109" s="3" t="s">
        <v>562</v>
      </c>
      <c r="E3109" s="3" t="n">
        <v>4939</v>
      </c>
      <c r="F3109" s="4" t="n">
        <v>72.11</v>
      </c>
      <c r="G3109" s="3" t="s">
        <v>8</v>
      </c>
      <c r="H3109" s="4" t="n">
        <f aca="false">ROUND(E3109*F3109,2)</f>
        <v>356151.29</v>
      </c>
    </row>
    <row r="3110" customFormat="false" ht="15" hidden="false" customHeight="false" outlineLevel="0" collapsed="false">
      <c r="A3110" s="3" t="n">
        <v>3109</v>
      </c>
      <c r="B3110" s="3" t="n">
        <v>9</v>
      </c>
      <c r="C3110" s="3" t="s">
        <v>159</v>
      </c>
      <c r="D3110" s="3" t="s">
        <v>562</v>
      </c>
      <c r="E3110" s="3" t="n">
        <v>4997</v>
      </c>
      <c r="F3110" s="4" t="n">
        <v>210.66</v>
      </c>
      <c r="G3110" s="3" t="s">
        <v>8</v>
      </c>
      <c r="H3110" s="4" t="n">
        <f aca="false">ROUND(E3110*F3110,2)</f>
        <v>1052668.02</v>
      </c>
    </row>
    <row r="3111" customFormat="false" ht="15" hidden="false" customHeight="false" outlineLevel="0" collapsed="false">
      <c r="A3111" s="3" t="n">
        <v>3110</v>
      </c>
      <c r="B3111" s="3" t="n">
        <v>11</v>
      </c>
      <c r="C3111" s="3" t="s">
        <v>159</v>
      </c>
      <c r="D3111" s="3" t="s">
        <v>563</v>
      </c>
      <c r="E3111" s="3" t="n">
        <v>2178</v>
      </c>
      <c r="F3111" s="4" t="n">
        <v>109.31</v>
      </c>
      <c r="G3111" s="3" t="s">
        <v>34</v>
      </c>
      <c r="H3111" s="4" t="n">
        <f aca="false">ROUND(E3111*F3111,2)</f>
        <v>238077.18</v>
      </c>
    </row>
    <row r="3112" customFormat="false" ht="15" hidden="false" customHeight="false" outlineLevel="0" collapsed="false">
      <c r="A3112" s="3" t="n">
        <v>3111</v>
      </c>
      <c r="B3112" s="3" t="n">
        <v>9</v>
      </c>
      <c r="C3112" s="3" t="s">
        <v>159</v>
      </c>
      <c r="D3112" s="3" t="s">
        <v>562</v>
      </c>
      <c r="E3112" s="3" t="n">
        <v>1789</v>
      </c>
      <c r="F3112" s="4" t="n">
        <v>210.65</v>
      </c>
      <c r="G3112" s="3" t="s">
        <v>8</v>
      </c>
      <c r="H3112" s="4" t="n">
        <f aca="false">ROUND(E3112*F3112,2)</f>
        <v>376852.85</v>
      </c>
    </row>
    <row r="3113" customFormat="false" ht="15" hidden="false" customHeight="false" outlineLevel="0" collapsed="false">
      <c r="A3113" s="3" t="n">
        <v>3112</v>
      </c>
      <c r="B3113" s="3" t="n">
        <v>4</v>
      </c>
      <c r="C3113" s="3" t="s">
        <v>159</v>
      </c>
      <c r="D3113" s="3" t="s">
        <v>563</v>
      </c>
      <c r="E3113" s="3" t="n">
        <v>2308</v>
      </c>
      <c r="F3113" s="4" t="n">
        <v>108.99</v>
      </c>
      <c r="G3113" s="3" t="s">
        <v>8</v>
      </c>
      <c r="H3113" s="4" t="n">
        <f aca="false">ROUND(E3113*F3113,2)</f>
        <v>251548.92</v>
      </c>
    </row>
    <row r="3114" customFormat="false" ht="15" hidden="false" customHeight="false" outlineLevel="0" collapsed="false">
      <c r="A3114" s="3" t="n">
        <v>3113</v>
      </c>
      <c r="B3114" s="3" t="n">
        <v>7</v>
      </c>
      <c r="C3114" s="3" t="s">
        <v>159</v>
      </c>
      <c r="D3114" s="3" t="s">
        <v>562</v>
      </c>
      <c r="E3114" s="3" t="n">
        <v>2109</v>
      </c>
      <c r="F3114" s="4" t="n">
        <v>443.17</v>
      </c>
      <c r="G3114" s="3" t="s">
        <v>8</v>
      </c>
      <c r="H3114" s="4" t="n">
        <f aca="false">ROUND(E3114*F3114,2)</f>
        <v>934645.53</v>
      </c>
    </row>
    <row r="3115" customFormat="false" ht="15" hidden="false" customHeight="false" outlineLevel="0" collapsed="false">
      <c r="A3115" s="3" t="n">
        <v>3114</v>
      </c>
      <c r="B3115" s="3" t="n">
        <v>2</v>
      </c>
      <c r="C3115" s="3" t="s">
        <v>159</v>
      </c>
      <c r="D3115" s="3" t="s">
        <v>562</v>
      </c>
      <c r="E3115" s="3" t="n">
        <v>1938</v>
      </c>
      <c r="F3115" s="4" t="n">
        <v>63.81</v>
      </c>
      <c r="G3115" s="3" t="s">
        <v>8</v>
      </c>
      <c r="H3115" s="4" t="n">
        <f aca="false">ROUND(E3115*F3115,2)</f>
        <v>123663.78</v>
      </c>
    </row>
    <row r="3116" customFormat="false" ht="15" hidden="false" customHeight="false" outlineLevel="0" collapsed="false">
      <c r="A3116" s="3" t="n">
        <v>3115</v>
      </c>
      <c r="B3116" s="3" t="n">
        <v>5</v>
      </c>
      <c r="C3116" s="3" t="s">
        <v>159</v>
      </c>
      <c r="D3116" s="3" t="s">
        <v>563</v>
      </c>
      <c r="E3116" s="3" t="n">
        <v>4090</v>
      </c>
      <c r="F3116" s="4" t="n">
        <v>394.74</v>
      </c>
      <c r="G3116" s="3" t="s">
        <v>8</v>
      </c>
      <c r="H3116" s="4" t="n">
        <f aca="false">ROUND(E3116*F3116,2)</f>
        <v>1614486.6</v>
      </c>
    </row>
    <row r="3117" customFormat="false" ht="15" hidden="false" customHeight="false" outlineLevel="0" collapsed="false">
      <c r="A3117" s="3" t="n">
        <v>3116</v>
      </c>
      <c r="B3117" s="3" t="n">
        <v>6</v>
      </c>
      <c r="C3117" s="3" t="s">
        <v>159</v>
      </c>
      <c r="D3117" s="3" t="s">
        <v>562</v>
      </c>
      <c r="E3117" s="3" t="n">
        <v>4336</v>
      </c>
      <c r="F3117" s="4" t="n">
        <v>223.49</v>
      </c>
      <c r="G3117" s="3" t="s">
        <v>8</v>
      </c>
      <c r="H3117" s="4" t="n">
        <f aca="false">ROUND(E3117*F3117,2)</f>
        <v>969052.64</v>
      </c>
    </row>
    <row r="3118" customFormat="false" ht="15" hidden="false" customHeight="false" outlineLevel="0" collapsed="false">
      <c r="A3118" s="3" t="n">
        <v>3117</v>
      </c>
      <c r="B3118" s="3" t="n">
        <v>13</v>
      </c>
      <c r="C3118" s="3" t="s">
        <v>159</v>
      </c>
      <c r="D3118" s="3" t="s">
        <v>562</v>
      </c>
      <c r="E3118" s="3" t="n">
        <v>4405</v>
      </c>
      <c r="F3118" s="4" t="n">
        <v>45.07</v>
      </c>
      <c r="G3118" s="3" t="s">
        <v>41</v>
      </c>
      <c r="H3118" s="4" t="n">
        <f aca="false">ROUND(E3118*F3118,2)</f>
        <v>198533.35</v>
      </c>
    </row>
    <row r="3119" customFormat="false" ht="15" hidden="false" customHeight="false" outlineLevel="0" collapsed="false">
      <c r="A3119" s="3" t="n">
        <v>3118</v>
      </c>
      <c r="B3119" s="3" t="n">
        <v>13</v>
      </c>
      <c r="C3119" s="3" t="s">
        <v>159</v>
      </c>
      <c r="D3119" s="3" t="s">
        <v>563</v>
      </c>
      <c r="E3119" s="3" t="n">
        <v>674</v>
      </c>
      <c r="F3119" s="4" t="n">
        <v>44.9</v>
      </c>
      <c r="G3119" s="3" t="s">
        <v>41</v>
      </c>
      <c r="H3119" s="4" t="n">
        <f aca="false">ROUND(E3119*F3119,2)</f>
        <v>30262.6</v>
      </c>
    </row>
    <row r="3120" customFormat="false" ht="15" hidden="false" customHeight="false" outlineLevel="0" collapsed="false">
      <c r="A3120" s="3" t="n">
        <v>3119</v>
      </c>
      <c r="B3120" s="3" t="n">
        <v>10</v>
      </c>
      <c r="C3120" s="3" t="s">
        <v>159</v>
      </c>
      <c r="D3120" s="3" t="s">
        <v>563</v>
      </c>
      <c r="E3120" s="3" t="n">
        <v>185</v>
      </c>
      <c r="F3120" s="4" t="n">
        <v>53.76</v>
      </c>
      <c r="G3120" s="3" t="s">
        <v>8</v>
      </c>
      <c r="H3120" s="4" t="n">
        <f aca="false">ROUND(E3120*F3120,2)</f>
        <v>9945.6</v>
      </c>
    </row>
    <row r="3121" customFormat="false" ht="15" hidden="false" customHeight="false" outlineLevel="0" collapsed="false">
      <c r="A3121" s="3" t="n">
        <v>3120</v>
      </c>
      <c r="B3121" s="3" t="n">
        <v>6</v>
      </c>
      <c r="C3121" s="3" t="s">
        <v>159</v>
      </c>
      <c r="D3121" s="3" t="s">
        <v>563</v>
      </c>
      <c r="E3121" s="3" t="n">
        <v>1504</v>
      </c>
      <c r="F3121" s="4" t="n">
        <v>223.12</v>
      </c>
      <c r="G3121" s="3" t="s">
        <v>8</v>
      </c>
      <c r="H3121" s="4" t="n">
        <f aca="false">ROUND(E3121*F3121,2)</f>
        <v>335572.48</v>
      </c>
    </row>
    <row r="3122" customFormat="false" ht="15" hidden="false" customHeight="false" outlineLevel="0" collapsed="false">
      <c r="A3122" s="3" t="n">
        <v>3121</v>
      </c>
      <c r="B3122" s="3" t="n">
        <v>7</v>
      </c>
      <c r="C3122" s="3" t="s">
        <v>159</v>
      </c>
      <c r="D3122" s="3" t="s">
        <v>562</v>
      </c>
      <c r="E3122" s="3" t="n">
        <v>4920</v>
      </c>
      <c r="F3122" s="4" t="n">
        <v>444.27</v>
      </c>
      <c r="G3122" s="3" t="s">
        <v>8</v>
      </c>
      <c r="H3122" s="4" t="n">
        <f aca="false">ROUND(E3122*F3122,2)</f>
        <v>2185808.4</v>
      </c>
    </row>
    <row r="3123" customFormat="false" ht="15" hidden="false" customHeight="false" outlineLevel="0" collapsed="false">
      <c r="A3123" s="3" t="n">
        <v>3122</v>
      </c>
      <c r="B3123" s="3" t="n">
        <v>8</v>
      </c>
      <c r="C3123" s="3" t="s">
        <v>159</v>
      </c>
      <c r="D3123" s="3" t="s">
        <v>562</v>
      </c>
      <c r="E3123" s="3" t="n">
        <v>3260</v>
      </c>
      <c r="F3123" s="4" t="n">
        <v>72.19</v>
      </c>
      <c r="G3123" s="3" t="s">
        <v>8</v>
      </c>
      <c r="H3123" s="4" t="n">
        <f aca="false">ROUND(E3123*F3123,2)</f>
        <v>235339.4</v>
      </c>
    </row>
    <row r="3124" customFormat="false" ht="15" hidden="false" customHeight="false" outlineLevel="0" collapsed="false">
      <c r="A3124" s="3" t="n">
        <v>3123</v>
      </c>
      <c r="B3124" s="3" t="n">
        <v>9</v>
      </c>
      <c r="C3124" s="3" t="s">
        <v>159</v>
      </c>
      <c r="D3124" s="3" t="s">
        <v>563</v>
      </c>
      <c r="E3124" s="3" t="n">
        <v>292</v>
      </c>
      <c r="F3124" s="4" t="n">
        <v>210.62</v>
      </c>
      <c r="G3124" s="3" t="s">
        <v>8</v>
      </c>
      <c r="H3124" s="4" t="n">
        <f aca="false">ROUND(E3124*F3124,2)</f>
        <v>61501.04</v>
      </c>
    </row>
    <row r="3125" customFormat="false" ht="15" hidden="false" customHeight="false" outlineLevel="0" collapsed="false">
      <c r="A3125" s="3" t="n">
        <v>3124</v>
      </c>
      <c r="B3125" s="3" t="n">
        <v>3</v>
      </c>
      <c r="C3125" s="3" t="s">
        <v>159</v>
      </c>
      <c r="D3125" s="3" t="s">
        <v>563</v>
      </c>
      <c r="E3125" s="3" t="n">
        <v>1866</v>
      </c>
      <c r="F3125" s="4" t="n">
        <v>111.22</v>
      </c>
      <c r="G3125" s="3" t="s">
        <v>8</v>
      </c>
      <c r="H3125" s="4" t="n">
        <f aca="false">ROUND(E3125*F3125,2)</f>
        <v>207536.52</v>
      </c>
    </row>
    <row r="3126" customFormat="false" ht="15" hidden="false" customHeight="false" outlineLevel="0" collapsed="false">
      <c r="A3126" s="3" t="n">
        <v>3125</v>
      </c>
      <c r="B3126" s="3" t="n">
        <v>12</v>
      </c>
      <c r="C3126" s="3" t="s">
        <v>159</v>
      </c>
      <c r="D3126" s="3" t="s">
        <v>563</v>
      </c>
      <c r="E3126" s="3" t="n">
        <v>4308</v>
      </c>
      <c r="F3126" s="4" t="n">
        <v>214.09</v>
      </c>
      <c r="G3126" s="3" t="s">
        <v>38</v>
      </c>
      <c r="H3126" s="4" t="n">
        <f aca="false">ROUND(E3126*F3126,2)</f>
        <v>922299.72</v>
      </c>
    </row>
    <row r="3127" customFormat="false" ht="15" hidden="false" customHeight="false" outlineLevel="0" collapsed="false">
      <c r="A3127" s="3" t="n">
        <v>3126</v>
      </c>
      <c r="B3127" s="3" t="n">
        <v>1</v>
      </c>
      <c r="C3127" s="3" t="s">
        <v>160</v>
      </c>
      <c r="D3127" s="3" t="s">
        <v>563</v>
      </c>
      <c r="E3127" s="3" t="n">
        <v>3562</v>
      </c>
      <c r="F3127" s="4" t="n">
        <v>401.02</v>
      </c>
      <c r="G3127" s="3" t="s">
        <v>8</v>
      </c>
      <c r="H3127" s="4" t="n">
        <f aca="false">ROUND(E3127*F3127,2)</f>
        <v>1428433.24</v>
      </c>
    </row>
    <row r="3128" customFormat="false" ht="15" hidden="false" customHeight="false" outlineLevel="0" collapsed="false">
      <c r="A3128" s="3" t="n">
        <v>3127</v>
      </c>
      <c r="B3128" s="3" t="n">
        <v>15</v>
      </c>
      <c r="C3128" s="3" t="s">
        <v>160</v>
      </c>
      <c r="D3128" s="3" t="s">
        <v>562</v>
      </c>
      <c r="E3128" s="3" t="n">
        <v>2203</v>
      </c>
      <c r="F3128" s="4" t="n">
        <v>271.59</v>
      </c>
      <c r="G3128" s="3" t="s">
        <v>46</v>
      </c>
      <c r="H3128" s="4" t="n">
        <f aca="false">ROUND(E3128*F3128,2)</f>
        <v>598312.77</v>
      </c>
    </row>
    <row r="3129" customFormat="false" ht="15" hidden="false" customHeight="false" outlineLevel="0" collapsed="false">
      <c r="A3129" s="3" t="n">
        <v>3128</v>
      </c>
      <c r="B3129" s="3" t="n">
        <v>15</v>
      </c>
      <c r="C3129" s="3" t="s">
        <v>160</v>
      </c>
      <c r="D3129" s="3" t="s">
        <v>563</v>
      </c>
      <c r="E3129" s="3" t="n">
        <v>144</v>
      </c>
      <c r="F3129" s="4" t="n">
        <v>272.05</v>
      </c>
      <c r="G3129" s="3" t="s">
        <v>46</v>
      </c>
      <c r="H3129" s="4" t="n">
        <f aca="false">ROUND(E3129*F3129,2)</f>
        <v>39175.2</v>
      </c>
    </row>
    <row r="3130" customFormat="false" ht="15" hidden="false" customHeight="false" outlineLevel="0" collapsed="false">
      <c r="A3130" s="3" t="n">
        <v>3129</v>
      </c>
      <c r="B3130" s="3" t="n">
        <v>2</v>
      </c>
      <c r="C3130" s="3" t="s">
        <v>160</v>
      </c>
      <c r="D3130" s="3" t="s">
        <v>563</v>
      </c>
      <c r="E3130" s="3" t="n">
        <v>245</v>
      </c>
      <c r="F3130" s="4" t="n">
        <v>62.09</v>
      </c>
      <c r="G3130" s="3" t="s">
        <v>8</v>
      </c>
      <c r="H3130" s="4" t="n">
        <f aca="false">ROUND(E3130*F3130,2)</f>
        <v>15212.05</v>
      </c>
    </row>
    <row r="3131" customFormat="false" ht="15" hidden="false" customHeight="false" outlineLevel="0" collapsed="false">
      <c r="A3131" s="3" t="n">
        <v>3130</v>
      </c>
      <c r="B3131" s="3" t="n">
        <v>13</v>
      </c>
      <c r="C3131" s="3" t="s">
        <v>160</v>
      </c>
      <c r="D3131" s="3" t="s">
        <v>563</v>
      </c>
      <c r="E3131" s="3" t="n">
        <v>1840</v>
      </c>
      <c r="F3131" s="4" t="n">
        <v>43.87</v>
      </c>
      <c r="G3131" s="3" t="s">
        <v>41</v>
      </c>
      <c r="H3131" s="4" t="n">
        <f aca="false">ROUND(E3131*F3131,2)</f>
        <v>80720.8</v>
      </c>
    </row>
    <row r="3132" customFormat="false" ht="15" hidden="false" customHeight="false" outlineLevel="0" collapsed="false">
      <c r="A3132" s="3" t="n">
        <v>3131</v>
      </c>
      <c r="B3132" s="3" t="n">
        <v>10</v>
      </c>
      <c r="C3132" s="3" t="s">
        <v>160</v>
      </c>
      <c r="D3132" s="3" t="s">
        <v>563</v>
      </c>
      <c r="E3132" s="3" t="n">
        <v>3079</v>
      </c>
      <c r="F3132" s="4" t="n">
        <v>55.31</v>
      </c>
      <c r="G3132" s="3" t="s">
        <v>8</v>
      </c>
      <c r="H3132" s="4" t="n">
        <f aca="false">ROUND(E3132*F3132,2)</f>
        <v>170299.49</v>
      </c>
    </row>
    <row r="3133" customFormat="false" ht="15" hidden="false" customHeight="false" outlineLevel="0" collapsed="false">
      <c r="A3133" s="3" t="n">
        <v>3132</v>
      </c>
      <c r="B3133" s="3" t="n">
        <v>14</v>
      </c>
      <c r="C3133" s="3" t="s">
        <v>160</v>
      </c>
      <c r="D3133" s="3" t="s">
        <v>563</v>
      </c>
      <c r="E3133" s="3" t="n">
        <v>2644</v>
      </c>
      <c r="F3133" s="4" t="n">
        <v>82.81</v>
      </c>
      <c r="G3133" s="3" t="s">
        <v>41</v>
      </c>
      <c r="H3133" s="4" t="n">
        <f aca="false">ROUND(E3133*F3133,2)</f>
        <v>218949.64</v>
      </c>
    </row>
    <row r="3134" customFormat="false" ht="15" hidden="false" customHeight="false" outlineLevel="0" collapsed="false">
      <c r="A3134" s="3" t="n">
        <v>3133</v>
      </c>
      <c r="B3134" s="3" t="n">
        <v>7</v>
      </c>
      <c r="C3134" s="3" t="s">
        <v>160</v>
      </c>
      <c r="D3134" s="3" t="s">
        <v>563</v>
      </c>
      <c r="E3134" s="3" t="n">
        <v>4641</v>
      </c>
      <c r="F3134" s="4" t="n">
        <v>447.3</v>
      </c>
      <c r="G3134" s="3" t="s">
        <v>8</v>
      </c>
      <c r="H3134" s="4" t="n">
        <f aca="false">ROUND(E3134*F3134,2)</f>
        <v>2075919.3</v>
      </c>
    </row>
    <row r="3135" customFormat="false" ht="15" hidden="false" customHeight="false" outlineLevel="0" collapsed="false">
      <c r="A3135" s="3" t="n">
        <v>3134</v>
      </c>
      <c r="B3135" s="3" t="n">
        <v>12</v>
      </c>
      <c r="C3135" s="3" t="s">
        <v>160</v>
      </c>
      <c r="D3135" s="3" t="s">
        <v>562</v>
      </c>
      <c r="E3135" s="3" t="n">
        <v>4002</v>
      </c>
      <c r="F3135" s="4" t="n">
        <v>214.8</v>
      </c>
      <c r="G3135" s="3" t="s">
        <v>38</v>
      </c>
      <c r="H3135" s="4" t="n">
        <f aca="false">ROUND(E3135*F3135,2)</f>
        <v>859629.6</v>
      </c>
    </row>
    <row r="3136" customFormat="false" ht="15" hidden="false" customHeight="false" outlineLevel="0" collapsed="false">
      <c r="A3136" s="3" t="n">
        <v>3135</v>
      </c>
      <c r="B3136" s="3" t="n">
        <v>15</v>
      </c>
      <c r="C3136" s="3" t="s">
        <v>160</v>
      </c>
      <c r="D3136" s="3" t="s">
        <v>563</v>
      </c>
      <c r="E3136" s="3" t="n">
        <v>3749</v>
      </c>
      <c r="F3136" s="4" t="n">
        <v>270.77</v>
      </c>
      <c r="G3136" s="3" t="s">
        <v>46</v>
      </c>
      <c r="H3136" s="4" t="n">
        <f aca="false">ROUND(E3136*F3136,2)</f>
        <v>1015116.73</v>
      </c>
    </row>
    <row r="3137" customFormat="false" ht="15" hidden="false" customHeight="false" outlineLevel="0" collapsed="false">
      <c r="A3137" s="3" t="n">
        <v>3136</v>
      </c>
      <c r="B3137" s="3" t="n">
        <v>3</v>
      </c>
      <c r="C3137" s="3" t="s">
        <v>160</v>
      </c>
      <c r="D3137" s="3" t="s">
        <v>562</v>
      </c>
      <c r="E3137" s="3" t="n">
        <v>3526</v>
      </c>
      <c r="F3137" s="4" t="n">
        <v>109.99</v>
      </c>
      <c r="G3137" s="3" t="s">
        <v>8</v>
      </c>
      <c r="H3137" s="4" t="n">
        <f aca="false">ROUND(E3137*F3137,2)</f>
        <v>387824.74</v>
      </c>
    </row>
    <row r="3138" customFormat="false" ht="15" hidden="false" customHeight="false" outlineLevel="0" collapsed="false">
      <c r="A3138" s="3" t="n">
        <v>3137</v>
      </c>
      <c r="B3138" s="3" t="n">
        <v>15</v>
      </c>
      <c r="C3138" s="3" t="s">
        <v>160</v>
      </c>
      <c r="D3138" s="3" t="s">
        <v>563</v>
      </c>
      <c r="E3138" s="3" t="n">
        <v>702</v>
      </c>
      <c r="F3138" s="4" t="n">
        <v>271.77</v>
      </c>
      <c r="G3138" s="3" t="s">
        <v>46</v>
      </c>
      <c r="H3138" s="4" t="n">
        <f aca="false">ROUND(E3138*F3138,2)</f>
        <v>190782.54</v>
      </c>
    </row>
    <row r="3139" customFormat="false" ht="15" hidden="false" customHeight="false" outlineLevel="0" collapsed="false">
      <c r="A3139" s="3" t="n">
        <v>3138</v>
      </c>
      <c r="B3139" s="3" t="n">
        <v>6</v>
      </c>
      <c r="C3139" s="3" t="s">
        <v>160</v>
      </c>
      <c r="D3139" s="3" t="s">
        <v>562</v>
      </c>
      <c r="E3139" s="3" t="n">
        <v>1951</v>
      </c>
      <c r="F3139" s="4" t="n">
        <v>225.56</v>
      </c>
      <c r="G3139" s="3" t="s">
        <v>8</v>
      </c>
      <c r="H3139" s="4" t="n">
        <f aca="false">ROUND(E3139*F3139,2)</f>
        <v>440067.56</v>
      </c>
    </row>
    <row r="3140" customFormat="false" ht="15" hidden="false" customHeight="false" outlineLevel="0" collapsed="false">
      <c r="A3140" s="3" t="n">
        <v>3139</v>
      </c>
      <c r="B3140" s="3" t="n">
        <v>1</v>
      </c>
      <c r="C3140" s="3" t="s">
        <v>160</v>
      </c>
      <c r="D3140" s="3" t="s">
        <v>562</v>
      </c>
      <c r="E3140" s="3" t="n">
        <v>4079</v>
      </c>
      <c r="F3140" s="4" t="n">
        <v>398.89</v>
      </c>
      <c r="G3140" s="3" t="s">
        <v>8</v>
      </c>
      <c r="H3140" s="4" t="n">
        <f aca="false">ROUND(E3140*F3140,2)</f>
        <v>1627072.31</v>
      </c>
    </row>
    <row r="3141" customFormat="false" ht="15" hidden="false" customHeight="false" outlineLevel="0" collapsed="false">
      <c r="A3141" s="3" t="n">
        <v>3140</v>
      </c>
      <c r="B3141" s="3" t="n">
        <v>8</v>
      </c>
      <c r="C3141" s="3" t="s">
        <v>160</v>
      </c>
      <c r="D3141" s="3" t="s">
        <v>563</v>
      </c>
      <c r="E3141" s="3" t="n">
        <v>500</v>
      </c>
      <c r="F3141" s="4" t="n">
        <v>72.97</v>
      </c>
      <c r="G3141" s="3" t="s">
        <v>8</v>
      </c>
      <c r="H3141" s="4" t="n">
        <f aca="false">ROUND(E3141*F3141,2)</f>
        <v>36485</v>
      </c>
    </row>
    <row r="3142" customFormat="false" ht="15" hidden="false" customHeight="false" outlineLevel="0" collapsed="false">
      <c r="A3142" s="3" t="n">
        <v>3141</v>
      </c>
      <c r="B3142" s="3" t="n">
        <v>8</v>
      </c>
      <c r="C3142" s="3" t="s">
        <v>160</v>
      </c>
      <c r="D3142" s="3" t="s">
        <v>563</v>
      </c>
      <c r="E3142" s="3" t="n">
        <v>3863</v>
      </c>
      <c r="F3142" s="4" t="n">
        <v>72.93</v>
      </c>
      <c r="G3142" s="3" t="s">
        <v>8</v>
      </c>
      <c r="H3142" s="4" t="n">
        <f aca="false">ROUND(E3142*F3142,2)</f>
        <v>281728.59</v>
      </c>
    </row>
    <row r="3143" customFormat="false" ht="15" hidden="false" customHeight="false" outlineLevel="0" collapsed="false">
      <c r="A3143" s="3" t="n">
        <v>3142</v>
      </c>
      <c r="B3143" s="3" t="n">
        <v>12</v>
      </c>
      <c r="C3143" s="3" t="s">
        <v>160</v>
      </c>
      <c r="D3143" s="3" t="s">
        <v>563</v>
      </c>
      <c r="E3143" s="3" t="n">
        <v>4622</v>
      </c>
      <c r="F3143" s="4" t="n">
        <v>214.47</v>
      </c>
      <c r="G3143" s="3" t="s">
        <v>38</v>
      </c>
      <c r="H3143" s="4" t="n">
        <f aca="false">ROUND(E3143*F3143,2)</f>
        <v>991280.34</v>
      </c>
    </row>
    <row r="3144" customFormat="false" ht="15" hidden="false" customHeight="false" outlineLevel="0" collapsed="false">
      <c r="A3144" s="3" t="n">
        <v>3143</v>
      </c>
      <c r="B3144" s="3" t="n">
        <v>9</v>
      </c>
      <c r="C3144" s="3" t="s">
        <v>160</v>
      </c>
      <c r="D3144" s="3" t="s">
        <v>562</v>
      </c>
      <c r="E3144" s="3" t="n">
        <v>2624</v>
      </c>
      <c r="F3144" s="4" t="n">
        <v>217.76</v>
      </c>
      <c r="G3144" s="3" t="s">
        <v>8</v>
      </c>
      <c r="H3144" s="4" t="n">
        <f aca="false">ROUND(E3144*F3144,2)</f>
        <v>571402.24</v>
      </c>
    </row>
    <row r="3145" customFormat="false" ht="15" hidden="false" customHeight="false" outlineLevel="0" collapsed="false">
      <c r="A3145" s="3" t="n">
        <v>3144</v>
      </c>
      <c r="B3145" s="3" t="n">
        <v>6</v>
      </c>
      <c r="C3145" s="3" t="s">
        <v>160</v>
      </c>
      <c r="D3145" s="3" t="s">
        <v>562</v>
      </c>
      <c r="E3145" s="3" t="n">
        <v>4549</v>
      </c>
      <c r="F3145" s="4" t="n">
        <v>224.78</v>
      </c>
      <c r="G3145" s="3" t="s">
        <v>8</v>
      </c>
      <c r="H3145" s="4" t="n">
        <f aca="false">ROUND(E3145*F3145,2)</f>
        <v>1022524.22</v>
      </c>
    </row>
    <row r="3146" customFormat="false" ht="15" hidden="false" customHeight="false" outlineLevel="0" collapsed="false">
      <c r="A3146" s="3" t="n">
        <v>3145</v>
      </c>
      <c r="B3146" s="3" t="n">
        <v>10</v>
      </c>
      <c r="C3146" s="3" t="s">
        <v>160</v>
      </c>
      <c r="D3146" s="3" t="s">
        <v>562</v>
      </c>
      <c r="E3146" s="3" t="n">
        <v>968</v>
      </c>
      <c r="F3146" s="4" t="n">
        <v>55.53</v>
      </c>
      <c r="G3146" s="3" t="s">
        <v>8</v>
      </c>
      <c r="H3146" s="4" t="n">
        <f aca="false">ROUND(E3146*F3146,2)</f>
        <v>53753.04</v>
      </c>
    </row>
    <row r="3147" customFormat="false" ht="15" hidden="false" customHeight="false" outlineLevel="0" collapsed="false">
      <c r="A3147" s="3" t="n">
        <v>3146</v>
      </c>
      <c r="B3147" s="3" t="n">
        <v>15</v>
      </c>
      <c r="C3147" s="3" t="s">
        <v>161</v>
      </c>
      <c r="D3147" s="3" t="s">
        <v>562</v>
      </c>
      <c r="E3147" s="3" t="n">
        <v>1279</v>
      </c>
      <c r="F3147" s="4" t="n">
        <v>271.82</v>
      </c>
      <c r="G3147" s="3" t="s">
        <v>46</v>
      </c>
      <c r="H3147" s="4" t="n">
        <f aca="false">ROUND(E3147*F3147,2)</f>
        <v>347657.78</v>
      </c>
    </row>
    <row r="3148" customFormat="false" ht="15" hidden="false" customHeight="false" outlineLevel="0" collapsed="false">
      <c r="A3148" s="3" t="n">
        <v>3147</v>
      </c>
      <c r="B3148" s="3" t="n">
        <v>15</v>
      </c>
      <c r="C3148" s="3" t="s">
        <v>161</v>
      </c>
      <c r="D3148" s="3" t="s">
        <v>562</v>
      </c>
      <c r="E3148" s="3" t="n">
        <v>4089</v>
      </c>
      <c r="F3148" s="4" t="n">
        <v>271.13</v>
      </c>
      <c r="G3148" s="3" t="s">
        <v>46</v>
      </c>
      <c r="H3148" s="4" t="n">
        <f aca="false">ROUND(E3148*F3148,2)</f>
        <v>1108650.57</v>
      </c>
    </row>
    <row r="3149" customFormat="false" ht="15" hidden="false" customHeight="false" outlineLevel="0" collapsed="false">
      <c r="A3149" s="3" t="n">
        <v>3148</v>
      </c>
      <c r="B3149" s="3" t="n">
        <v>1</v>
      </c>
      <c r="C3149" s="3" t="s">
        <v>161</v>
      </c>
      <c r="D3149" s="3" t="s">
        <v>562</v>
      </c>
      <c r="E3149" s="3" t="n">
        <v>217</v>
      </c>
      <c r="F3149" s="4" t="n">
        <v>404.78</v>
      </c>
      <c r="G3149" s="3" t="s">
        <v>8</v>
      </c>
      <c r="H3149" s="4" t="n">
        <f aca="false">ROUND(E3149*F3149,2)</f>
        <v>87837.26</v>
      </c>
    </row>
    <row r="3150" customFormat="false" ht="15" hidden="false" customHeight="false" outlineLevel="0" collapsed="false">
      <c r="A3150" s="3" t="n">
        <v>3149</v>
      </c>
      <c r="B3150" s="3" t="n">
        <v>14</v>
      </c>
      <c r="C3150" s="3" t="s">
        <v>161</v>
      </c>
      <c r="D3150" s="3" t="s">
        <v>562</v>
      </c>
      <c r="E3150" s="3" t="n">
        <v>2860</v>
      </c>
      <c r="F3150" s="4" t="n">
        <v>83.52</v>
      </c>
      <c r="G3150" s="3" t="s">
        <v>41</v>
      </c>
      <c r="H3150" s="4" t="n">
        <f aca="false">ROUND(E3150*F3150,2)</f>
        <v>238867.2</v>
      </c>
    </row>
    <row r="3151" customFormat="false" ht="15" hidden="false" customHeight="false" outlineLevel="0" collapsed="false">
      <c r="A3151" s="3" t="n">
        <v>3150</v>
      </c>
      <c r="B3151" s="3" t="n">
        <v>15</v>
      </c>
      <c r="C3151" s="3" t="s">
        <v>161</v>
      </c>
      <c r="D3151" s="3" t="s">
        <v>563</v>
      </c>
      <c r="E3151" s="3" t="n">
        <v>4666</v>
      </c>
      <c r="F3151" s="4" t="n">
        <v>270.93</v>
      </c>
      <c r="G3151" s="3" t="s">
        <v>46</v>
      </c>
      <c r="H3151" s="4" t="n">
        <f aca="false">ROUND(E3151*F3151,2)</f>
        <v>1264159.38</v>
      </c>
    </row>
    <row r="3152" customFormat="false" ht="15" hidden="false" customHeight="false" outlineLevel="0" collapsed="false">
      <c r="A3152" s="3" t="n">
        <v>3151</v>
      </c>
      <c r="B3152" s="3" t="n">
        <v>10</v>
      </c>
      <c r="C3152" s="3" t="s">
        <v>161</v>
      </c>
      <c r="D3152" s="3" t="s">
        <v>562</v>
      </c>
      <c r="E3152" s="3" t="n">
        <v>1186</v>
      </c>
      <c r="F3152" s="4" t="n">
        <v>55.85</v>
      </c>
      <c r="G3152" s="3" t="s">
        <v>8</v>
      </c>
      <c r="H3152" s="4" t="n">
        <f aca="false">ROUND(E3152*F3152,2)</f>
        <v>66238.1</v>
      </c>
    </row>
    <row r="3153" customFormat="false" ht="15" hidden="false" customHeight="false" outlineLevel="0" collapsed="false">
      <c r="A3153" s="3" t="n">
        <v>3152</v>
      </c>
      <c r="B3153" s="3" t="n">
        <v>5</v>
      </c>
      <c r="C3153" s="3" t="s">
        <v>161</v>
      </c>
      <c r="D3153" s="3" t="s">
        <v>563</v>
      </c>
      <c r="E3153" s="3" t="n">
        <v>2925</v>
      </c>
      <c r="F3153" s="4" t="n">
        <v>389.38</v>
      </c>
      <c r="G3153" s="3" t="s">
        <v>8</v>
      </c>
      <c r="H3153" s="4" t="n">
        <f aca="false">ROUND(E3153*F3153,2)</f>
        <v>1138936.5</v>
      </c>
    </row>
    <row r="3154" customFormat="false" ht="15" hidden="false" customHeight="false" outlineLevel="0" collapsed="false">
      <c r="A3154" s="3" t="n">
        <v>3153</v>
      </c>
      <c r="B3154" s="3" t="n">
        <v>6</v>
      </c>
      <c r="C3154" s="3" t="s">
        <v>161</v>
      </c>
      <c r="D3154" s="3" t="s">
        <v>562</v>
      </c>
      <c r="E3154" s="3" t="n">
        <v>1747</v>
      </c>
      <c r="F3154" s="4" t="n">
        <v>220.73</v>
      </c>
      <c r="G3154" s="3" t="s">
        <v>8</v>
      </c>
      <c r="H3154" s="4" t="n">
        <f aca="false">ROUND(E3154*F3154,2)</f>
        <v>385615.31</v>
      </c>
    </row>
    <row r="3155" customFormat="false" ht="15" hidden="false" customHeight="false" outlineLevel="0" collapsed="false">
      <c r="A3155" s="3" t="n">
        <v>3154</v>
      </c>
      <c r="B3155" s="3" t="n">
        <v>2</v>
      </c>
      <c r="C3155" s="3" t="s">
        <v>161</v>
      </c>
      <c r="D3155" s="3" t="s">
        <v>563</v>
      </c>
      <c r="E3155" s="3" t="n">
        <v>4401</v>
      </c>
      <c r="F3155" s="4" t="n">
        <v>61.57</v>
      </c>
      <c r="G3155" s="3" t="s">
        <v>8</v>
      </c>
      <c r="H3155" s="4" t="n">
        <f aca="false">ROUND(E3155*F3155,2)</f>
        <v>270969.57</v>
      </c>
    </row>
    <row r="3156" customFormat="false" ht="15" hidden="false" customHeight="false" outlineLevel="0" collapsed="false">
      <c r="A3156" s="3" t="n">
        <v>3155</v>
      </c>
      <c r="B3156" s="3" t="n">
        <v>5</v>
      </c>
      <c r="C3156" s="3" t="s">
        <v>161</v>
      </c>
      <c r="D3156" s="3" t="s">
        <v>563</v>
      </c>
      <c r="E3156" s="3" t="n">
        <v>697</v>
      </c>
      <c r="F3156" s="4" t="n">
        <v>387.63</v>
      </c>
      <c r="G3156" s="3" t="s">
        <v>8</v>
      </c>
      <c r="H3156" s="4" t="n">
        <f aca="false">ROUND(E3156*F3156,2)</f>
        <v>270178.11</v>
      </c>
    </row>
    <row r="3157" customFormat="false" ht="15" hidden="false" customHeight="false" outlineLevel="0" collapsed="false">
      <c r="A3157" s="3" t="n">
        <v>3156</v>
      </c>
      <c r="B3157" s="3" t="n">
        <v>13</v>
      </c>
      <c r="C3157" s="3" t="s">
        <v>161</v>
      </c>
      <c r="D3157" s="3" t="s">
        <v>563</v>
      </c>
      <c r="E3157" s="3" t="n">
        <v>709</v>
      </c>
      <c r="F3157" s="4" t="n">
        <v>44.07</v>
      </c>
      <c r="G3157" s="3" t="s">
        <v>41</v>
      </c>
      <c r="H3157" s="4" t="n">
        <f aca="false">ROUND(E3157*F3157,2)</f>
        <v>31245.63</v>
      </c>
    </row>
    <row r="3158" customFormat="false" ht="15" hidden="false" customHeight="false" outlineLevel="0" collapsed="false">
      <c r="A3158" s="3" t="n">
        <v>3157</v>
      </c>
      <c r="B3158" s="3" t="n">
        <v>7</v>
      </c>
      <c r="C3158" s="3" t="s">
        <v>161</v>
      </c>
      <c r="D3158" s="3" t="s">
        <v>562</v>
      </c>
      <c r="E3158" s="3" t="n">
        <v>1718</v>
      </c>
      <c r="F3158" s="4" t="n">
        <v>463.4</v>
      </c>
      <c r="G3158" s="3" t="s">
        <v>8</v>
      </c>
      <c r="H3158" s="4" t="n">
        <f aca="false">ROUND(E3158*F3158,2)</f>
        <v>796121.2</v>
      </c>
    </row>
    <row r="3159" customFormat="false" ht="15" hidden="false" customHeight="false" outlineLevel="0" collapsed="false">
      <c r="A3159" s="3" t="n">
        <v>3158</v>
      </c>
      <c r="B3159" s="3" t="n">
        <v>4</v>
      </c>
      <c r="C3159" s="3" t="s">
        <v>161</v>
      </c>
      <c r="D3159" s="3" t="s">
        <v>562</v>
      </c>
      <c r="E3159" s="3" t="n">
        <v>2605</v>
      </c>
      <c r="F3159" s="4" t="n">
        <v>109.6</v>
      </c>
      <c r="G3159" s="3" t="s">
        <v>8</v>
      </c>
      <c r="H3159" s="4" t="n">
        <f aca="false">ROUND(E3159*F3159,2)</f>
        <v>285508</v>
      </c>
    </row>
    <row r="3160" customFormat="false" ht="15" hidden="false" customHeight="false" outlineLevel="0" collapsed="false">
      <c r="A3160" s="3" t="n">
        <v>3159</v>
      </c>
      <c r="B3160" s="3" t="n">
        <v>6</v>
      </c>
      <c r="C3160" s="3" t="s">
        <v>161</v>
      </c>
      <c r="D3160" s="3" t="s">
        <v>562</v>
      </c>
      <c r="E3160" s="3" t="n">
        <v>3955</v>
      </c>
      <c r="F3160" s="4" t="n">
        <v>220.5</v>
      </c>
      <c r="G3160" s="3" t="s">
        <v>8</v>
      </c>
      <c r="H3160" s="4" t="n">
        <f aca="false">ROUND(E3160*F3160,2)</f>
        <v>872077.5</v>
      </c>
    </row>
    <row r="3161" customFormat="false" ht="15" hidden="false" customHeight="false" outlineLevel="0" collapsed="false">
      <c r="A3161" s="3" t="n">
        <v>3160</v>
      </c>
      <c r="B3161" s="3" t="n">
        <v>12</v>
      </c>
      <c r="C3161" s="3" t="s">
        <v>161</v>
      </c>
      <c r="D3161" s="3" t="s">
        <v>563</v>
      </c>
      <c r="E3161" s="3" t="n">
        <v>4906</v>
      </c>
      <c r="F3161" s="4" t="n">
        <v>213.37</v>
      </c>
      <c r="G3161" s="3" t="s">
        <v>38</v>
      </c>
      <c r="H3161" s="4" t="n">
        <f aca="false">ROUND(E3161*F3161,2)</f>
        <v>1046793.22</v>
      </c>
    </row>
    <row r="3162" customFormat="false" ht="15" hidden="false" customHeight="false" outlineLevel="0" collapsed="false">
      <c r="A3162" s="3" t="n">
        <v>3161</v>
      </c>
      <c r="B3162" s="3" t="n">
        <v>2</v>
      </c>
      <c r="C3162" s="3" t="s">
        <v>161</v>
      </c>
      <c r="D3162" s="3" t="s">
        <v>562</v>
      </c>
      <c r="E3162" s="3" t="n">
        <v>3543</v>
      </c>
      <c r="F3162" s="4" t="n">
        <v>61.51</v>
      </c>
      <c r="G3162" s="3" t="s">
        <v>8</v>
      </c>
      <c r="H3162" s="4" t="n">
        <f aca="false">ROUND(E3162*F3162,2)</f>
        <v>217929.93</v>
      </c>
    </row>
    <row r="3163" customFormat="false" ht="15" hidden="false" customHeight="false" outlineLevel="0" collapsed="false">
      <c r="A3163" s="3" t="n">
        <v>3162</v>
      </c>
      <c r="B3163" s="3" t="n">
        <v>4</v>
      </c>
      <c r="C3163" s="3" t="s">
        <v>161</v>
      </c>
      <c r="D3163" s="3" t="s">
        <v>563</v>
      </c>
      <c r="E3163" s="3" t="n">
        <v>927</v>
      </c>
      <c r="F3163" s="4" t="n">
        <v>109.74</v>
      </c>
      <c r="G3163" s="3" t="s">
        <v>8</v>
      </c>
      <c r="H3163" s="4" t="n">
        <f aca="false">ROUND(E3163*F3163,2)</f>
        <v>101728.98</v>
      </c>
    </row>
    <row r="3164" customFormat="false" ht="15" hidden="false" customHeight="false" outlineLevel="0" collapsed="false">
      <c r="A3164" s="3" t="n">
        <v>3163</v>
      </c>
      <c r="B3164" s="3" t="n">
        <v>2</v>
      </c>
      <c r="C3164" s="3" t="s">
        <v>161</v>
      </c>
      <c r="D3164" s="3" t="s">
        <v>562</v>
      </c>
      <c r="E3164" s="3" t="n">
        <v>4260</v>
      </c>
      <c r="F3164" s="4" t="n">
        <v>61.52</v>
      </c>
      <c r="G3164" s="3" t="s">
        <v>8</v>
      </c>
      <c r="H3164" s="4" t="n">
        <f aca="false">ROUND(E3164*F3164,2)</f>
        <v>262075.2</v>
      </c>
    </row>
    <row r="3165" customFormat="false" ht="15" hidden="false" customHeight="false" outlineLevel="0" collapsed="false">
      <c r="A3165" s="3" t="n">
        <v>3164</v>
      </c>
      <c r="B3165" s="3" t="n">
        <v>5</v>
      </c>
      <c r="C3165" s="3" t="s">
        <v>161</v>
      </c>
      <c r="D3165" s="3" t="s">
        <v>562</v>
      </c>
      <c r="E3165" s="3" t="n">
        <v>4126</v>
      </c>
      <c r="F3165" s="4" t="n">
        <v>388.7</v>
      </c>
      <c r="G3165" s="3" t="s">
        <v>8</v>
      </c>
      <c r="H3165" s="4" t="n">
        <f aca="false">ROUND(E3165*F3165,2)</f>
        <v>1603776.2</v>
      </c>
    </row>
    <row r="3166" customFormat="false" ht="15" hidden="false" customHeight="false" outlineLevel="0" collapsed="false">
      <c r="A3166" s="3" t="n">
        <v>3165</v>
      </c>
      <c r="B3166" s="3" t="n">
        <v>2</v>
      </c>
      <c r="C3166" s="3" t="s">
        <v>161</v>
      </c>
      <c r="D3166" s="3" t="s">
        <v>563</v>
      </c>
      <c r="E3166" s="3" t="n">
        <v>1572</v>
      </c>
      <c r="F3166" s="4" t="n">
        <v>61.57</v>
      </c>
      <c r="G3166" s="3" t="s">
        <v>8</v>
      </c>
      <c r="H3166" s="4" t="n">
        <f aca="false">ROUND(E3166*F3166,2)</f>
        <v>96788.04</v>
      </c>
    </row>
    <row r="3167" customFormat="false" ht="15" hidden="false" customHeight="false" outlineLevel="0" collapsed="false">
      <c r="A3167" s="3" t="n">
        <v>3166</v>
      </c>
      <c r="B3167" s="3" t="n">
        <v>11</v>
      </c>
      <c r="C3167" s="3" t="s">
        <v>161</v>
      </c>
      <c r="D3167" s="3" t="s">
        <v>563</v>
      </c>
      <c r="E3167" s="3" t="n">
        <v>4744</v>
      </c>
      <c r="F3167" s="4" t="n">
        <v>110.75</v>
      </c>
      <c r="G3167" s="3" t="s">
        <v>34</v>
      </c>
      <c r="H3167" s="4" t="n">
        <f aca="false">ROUND(E3167*F3167,2)</f>
        <v>525398</v>
      </c>
    </row>
    <row r="3168" customFormat="false" ht="15" hidden="false" customHeight="false" outlineLevel="0" collapsed="false">
      <c r="A3168" s="3" t="n">
        <v>3167</v>
      </c>
      <c r="B3168" s="3" t="n">
        <v>4</v>
      </c>
      <c r="C3168" s="3" t="s">
        <v>161</v>
      </c>
      <c r="D3168" s="3" t="s">
        <v>562</v>
      </c>
      <c r="E3168" s="3" t="n">
        <v>577</v>
      </c>
      <c r="F3168" s="4" t="n">
        <v>109.49</v>
      </c>
      <c r="G3168" s="3" t="s">
        <v>8</v>
      </c>
      <c r="H3168" s="4" t="n">
        <f aca="false">ROUND(E3168*F3168,2)</f>
        <v>63175.73</v>
      </c>
    </row>
    <row r="3169" customFormat="false" ht="15" hidden="false" customHeight="false" outlineLevel="0" collapsed="false">
      <c r="A3169" s="3" t="n">
        <v>3168</v>
      </c>
      <c r="B3169" s="3" t="n">
        <v>3</v>
      </c>
      <c r="C3169" s="3" t="s">
        <v>161</v>
      </c>
      <c r="D3169" s="3" t="s">
        <v>563</v>
      </c>
      <c r="E3169" s="3" t="n">
        <v>4265</v>
      </c>
      <c r="F3169" s="4" t="n">
        <v>111.28</v>
      </c>
      <c r="G3169" s="3" t="s">
        <v>8</v>
      </c>
      <c r="H3169" s="4" t="n">
        <f aca="false">ROUND(E3169*F3169,2)</f>
        <v>474609.2</v>
      </c>
    </row>
    <row r="3170" customFormat="false" ht="15" hidden="false" customHeight="false" outlineLevel="0" collapsed="false">
      <c r="A3170" s="3" t="n">
        <v>3169</v>
      </c>
      <c r="B3170" s="3" t="n">
        <v>13</v>
      </c>
      <c r="C3170" s="3" t="s">
        <v>161</v>
      </c>
      <c r="D3170" s="3" t="s">
        <v>563</v>
      </c>
      <c r="E3170" s="3" t="n">
        <v>1115</v>
      </c>
      <c r="F3170" s="4" t="n">
        <v>43.96</v>
      </c>
      <c r="G3170" s="3" t="s">
        <v>41</v>
      </c>
      <c r="H3170" s="4" t="n">
        <f aca="false">ROUND(E3170*F3170,2)</f>
        <v>49015.4</v>
      </c>
    </row>
    <row r="3171" customFormat="false" ht="15" hidden="false" customHeight="false" outlineLevel="0" collapsed="false">
      <c r="A3171" s="3" t="n">
        <v>3170</v>
      </c>
      <c r="B3171" s="3" t="n">
        <v>4</v>
      </c>
      <c r="C3171" s="3" t="s">
        <v>161</v>
      </c>
      <c r="D3171" s="3" t="s">
        <v>562</v>
      </c>
      <c r="E3171" s="3" t="n">
        <v>1542</v>
      </c>
      <c r="F3171" s="4" t="n">
        <v>109.67</v>
      </c>
      <c r="G3171" s="3" t="s">
        <v>8</v>
      </c>
      <c r="H3171" s="4" t="n">
        <f aca="false">ROUND(E3171*F3171,2)</f>
        <v>169111.14</v>
      </c>
    </row>
    <row r="3172" customFormat="false" ht="15" hidden="false" customHeight="false" outlineLevel="0" collapsed="false">
      <c r="A3172" s="3" t="n">
        <v>3171</v>
      </c>
      <c r="B3172" s="3" t="n">
        <v>1</v>
      </c>
      <c r="C3172" s="3" t="s">
        <v>161</v>
      </c>
      <c r="D3172" s="3" t="s">
        <v>563</v>
      </c>
      <c r="E3172" s="3" t="n">
        <v>1193</v>
      </c>
      <c r="F3172" s="4" t="n">
        <v>403.99</v>
      </c>
      <c r="G3172" s="3" t="s">
        <v>8</v>
      </c>
      <c r="H3172" s="4" t="n">
        <f aca="false">ROUND(E3172*F3172,2)</f>
        <v>481960.07</v>
      </c>
    </row>
    <row r="3173" customFormat="false" ht="15" hidden="false" customHeight="false" outlineLevel="0" collapsed="false">
      <c r="A3173" s="3" t="n">
        <v>3172</v>
      </c>
      <c r="B3173" s="3" t="n">
        <v>6</v>
      </c>
      <c r="C3173" s="3" t="s">
        <v>161</v>
      </c>
      <c r="D3173" s="3" t="s">
        <v>562</v>
      </c>
      <c r="E3173" s="3" t="n">
        <v>2634</v>
      </c>
      <c r="F3173" s="4" t="n">
        <v>221</v>
      </c>
      <c r="G3173" s="3" t="s">
        <v>8</v>
      </c>
      <c r="H3173" s="4" t="n">
        <f aca="false">ROUND(E3173*F3173,2)</f>
        <v>582114</v>
      </c>
    </row>
    <row r="3174" customFormat="false" ht="15" hidden="false" customHeight="false" outlineLevel="0" collapsed="false">
      <c r="A3174" s="3" t="n">
        <v>3173</v>
      </c>
      <c r="B3174" s="3" t="n">
        <v>1</v>
      </c>
      <c r="C3174" s="3" t="s">
        <v>161</v>
      </c>
      <c r="D3174" s="3" t="s">
        <v>562</v>
      </c>
      <c r="E3174" s="3" t="n">
        <v>885</v>
      </c>
      <c r="F3174" s="4" t="n">
        <v>405.19</v>
      </c>
      <c r="G3174" s="3" t="s">
        <v>8</v>
      </c>
      <c r="H3174" s="4" t="n">
        <f aca="false">ROUND(E3174*F3174,2)</f>
        <v>358593.15</v>
      </c>
    </row>
    <row r="3175" customFormat="false" ht="15" hidden="false" customHeight="false" outlineLevel="0" collapsed="false">
      <c r="A3175" s="3" t="n">
        <v>3174</v>
      </c>
      <c r="B3175" s="3" t="n">
        <v>3</v>
      </c>
      <c r="C3175" s="3" t="s">
        <v>161</v>
      </c>
      <c r="D3175" s="3" t="s">
        <v>563</v>
      </c>
      <c r="E3175" s="3" t="n">
        <v>447</v>
      </c>
      <c r="F3175" s="4" t="n">
        <v>111.06</v>
      </c>
      <c r="G3175" s="3" t="s">
        <v>8</v>
      </c>
      <c r="H3175" s="4" t="n">
        <f aca="false">ROUND(E3175*F3175,2)</f>
        <v>49643.82</v>
      </c>
    </row>
    <row r="3176" customFormat="false" ht="15" hidden="false" customHeight="false" outlineLevel="0" collapsed="false">
      <c r="A3176" s="3" t="n">
        <v>3175</v>
      </c>
      <c r="B3176" s="3" t="n">
        <v>12</v>
      </c>
      <c r="C3176" s="3" t="s">
        <v>161</v>
      </c>
      <c r="D3176" s="3" t="s">
        <v>563</v>
      </c>
      <c r="E3176" s="3" t="n">
        <v>4337</v>
      </c>
      <c r="F3176" s="4" t="n">
        <v>213.63</v>
      </c>
      <c r="G3176" s="3" t="s">
        <v>38</v>
      </c>
      <c r="H3176" s="4" t="n">
        <f aca="false">ROUND(E3176*F3176,2)</f>
        <v>926513.31</v>
      </c>
    </row>
    <row r="3177" customFormat="false" ht="15" hidden="false" customHeight="false" outlineLevel="0" collapsed="false">
      <c r="A3177" s="3" t="n">
        <v>3176</v>
      </c>
      <c r="B3177" s="3" t="n">
        <v>6</v>
      </c>
      <c r="C3177" s="3" t="s">
        <v>161</v>
      </c>
      <c r="D3177" s="3" t="s">
        <v>563</v>
      </c>
      <c r="E3177" s="3" t="n">
        <v>4528</v>
      </c>
      <c r="F3177" s="4" t="n">
        <v>220.58</v>
      </c>
      <c r="G3177" s="3" t="s">
        <v>8</v>
      </c>
      <c r="H3177" s="4" t="n">
        <f aca="false">ROUND(E3177*F3177,2)</f>
        <v>998786.24</v>
      </c>
    </row>
    <row r="3178" customFormat="false" ht="15" hidden="false" customHeight="false" outlineLevel="0" collapsed="false">
      <c r="A3178" s="3" t="n">
        <v>3177</v>
      </c>
      <c r="B3178" s="3" t="n">
        <v>5</v>
      </c>
      <c r="C3178" s="3" t="s">
        <v>161</v>
      </c>
      <c r="D3178" s="3" t="s">
        <v>563</v>
      </c>
      <c r="E3178" s="3" t="n">
        <v>136</v>
      </c>
      <c r="F3178" s="4" t="n">
        <v>388.57</v>
      </c>
      <c r="G3178" s="3" t="s">
        <v>8</v>
      </c>
      <c r="H3178" s="4" t="n">
        <f aca="false">ROUND(E3178*F3178,2)</f>
        <v>52845.52</v>
      </c>
    </row>
    <row r="3179" customFormat="false" ht="15" hidden="false" customHeight="false" outlineLevel="0" collapsed="false">
      <c r="A3179" s="3" t="n">
        <v>3178</v>
      </c>
      <c r="B3179" s="3" t="n">
        <v>4</v>
      </c>
      <c r="C3179" s="3" t="s">
        <v>161</v>
      </c>
      <c r="D3179" s="3" t="s">
        <v>563</v>
      </c>
      <c r="E3179" s="3" t="n">
        <v>2903</v>
      </c>
      <c r="F3179" s="4" t="n">
        <v>109.96</v>
      </c>
      <c r="G3179" s="3" t="s">
        <v>8</v>
      </c>
      <c r="H3179" s="4" t="n">
        <f aca="false">ROUND(E3179*F3179,2)</f>
        <v>319213.88</v>
      </c>
    </row>
    <row r="3180" customFormat="false" ht="15" hidden="false" customHeight="false" outlineLevel="0" collapsed="false">
      <c r="A3180" s="3" t="n">
        <v>3179</v>
      </c>
      <c r="B3180" s="3" t="n">
        <v>8</v>
      </c>
      <c r="C3180" s="3" t="s">
        <v>161</v>
      </c>
      <c r="D3180" s="3" t="s">
        <v>562</v>
      </c>
      <c r="E3180" s="3" t="n">
        <v>1539</v>
      </c>
      <c r="F3180" s="4" t="n">
        <v>73.71</v>
      </c>
      <c r="G3180" s="3" t="s">
        <v>8</v>
      </c>
      <c r="H3180" s="4" t="n">
        <f aca="false">ROUND(E3180*F3180,2)</f>
        <v>113439.69</v>
      </c>
    </row>
    <row r="3181" customFormat="false" ht="15" hidden="false" customHeight="false" outlineLevel="0" collapsed="false">
      <c r="A3181" s="3" t="n">
        <v>3180</v>
      </c>
      <c r="B3181" s="3" t="n">
        <v>11</v>
      </c>
      <c r="C3181" s="3" t="s">
        <v>161</v>
      </c>
      <c r="D3181" s="3" t="s">
        <v>562</v>
      </c>
      <c r="E3181" s="3" t="n">
        <v>3063</v>
      </c>
      <c r="F3181" s="4" t="n">
        <v>110.39</v>
      </c>
      <c r="G3181" s="3" t="s">
        <v>34</v>
      </c>
      <c r="H3181" s="4" t="n">
        <f aca="false">ROUND(E3181*F3181,2)</f>
        <v>338124.57</v>
      </c>
    </row>
    <row r="3182" customFormat="false" ht="15" hidden="false" customHeight="false" outlineLevel="0" collapsed="false">
      <c r="A3182" s="3" t="n">
        <v>3181</v>
      </c>
      <c r="B3182" s="3" t="n">
        <v>8</v>
      </c>
      <c r="C3182" s="3" t="s">
        <v>161</v>
      </c>
      <c r="D3182" s="3" t="s">
        <v>563</v>
      </c>
      <c r="E3182" s="3" t="n">
        <v>4347</v>
      </c>
      <c r="F3182" s="4" t="n">
        <v>73.52</v>
      </c>
      <c r="G3182" s="3" t="s">
        <v>8</v>
      </c>
      <c r="H3182" s="4" t="n">
        <f aca="false">ROUND(E3182*F3182,2)</f>
        <v>319591.44</v>
      </c>
    </row>
    <row r="3183" customFormat="false" ht="15" hidden="false" customHeight="false" outlineLevel="0" collapsed="false">
      <c r="A3183" s="3" t="n">
        <v>3182</v>
      </c>
      <c r="B3183" s="3" t="n">
        <v>7</v>
      </c>
      <c r="C3183" s="3" t="s">
        <v>162</v>
      </c>
      <c r="D3183" s="3" t="s">
        <v>563</v>
      </c>
      <c r="E3183" s="3" t="n">
        <v>1264</v>
      </c>
      <c r="F3183" s="4" t="n">
        <v>441.08</v>
      </c>
      <c r="G3183" s="3" t="s">
        <v>8</v>
      </c>
      <c r="H3183" s="4" t="n">
        <f aca="false">ROUND(E3183*F3183,2)</f>
        <v>557525.12</v>
      </c>
    </row>
    <row r="3184" customFormat="false" ht="15" hidden="false" customHeight="false" outlineLevel="0" collapsed="false">
      <c r="A3184" s="3" t="n">
        <v>3183</v>
      </c>
      <c r="B3184" s="3" t="n">
        <v>14</v>
      </c>
      <c r="C3184" s="3" t="s">
        <v>162</v>
      </c>
      <c r="D3184" s="3" t="s">
        <v>562</v>
      </c>
      <c r="E3184" s="3" t="n">
        <v>3053</v>
      </c>
      <c r="F3184" s="4" t="n">
        <v>86.83</v>
      </c>
      <c r="G3184" s="3" t="s">
        <v>41</v>
      </c>
      <c r="H3184" s="4" t="n">
        <f aca="false">ROUND(E3184*F3184,2)</f>
        <v>265091.99</v>
      </c>
    </row>
    <row r="3185" customFormat="false" ht="15" hidden="false" customHeight="false" outlineLevel="0" collapsed="false">
      <c r="A3185" s="3" t="n">
        <v>3184</v>
      </c>
      <c r="B3185" s="3" t="n">
        <v>1</v>
      </c>
      <c r="C3185" s="3" t="s">
        <v>162</v>
      </c>
      <c r="D3185" s="3" t="s">
        <v>563</v>
      </c>
      <c r="E3185" s="3" t="n">
        <v>2239</v>
      </c>
      <c r="F3185" s="4" t="n">
        <v>414.09</v>
      </c>
      <c r="G3185" s="3" t="s">
        <v>8</v>
      </c>
      <c r="H3185" s="4" t="n">
        <f aca="false">ROUND(E3185*F3185,2)</f>
        <v>927147.51</v>
      </c>
    </row>
    <row r="3186" customFormat="false" ht="15" hidden="false" customHeight="false" outlineLevel="0" collapsed="false">
      <c r="A3186" s="3" t="n">
        <v>3185</v>
      </c>
      <c r="B3186" s="3" t="n">
        <v>14</v>
      </c>
      <c r="C3186" s="3" t="s">
        <v>162</v>
      </c>
      <c r="D3186" s="3" t="s">
        <v>562</v>
      </c>
      <c r="E3186" s="3" t="n">
        <v>2964</v>
      </c>
      <c r="F3186" s="4" t="n">
        <v>86.63</v>
      </c>
      <c r="G3186" s="3" t="s">
        <v>41</v>
      </c>
      <c r="H3186" s="4" t="n">
        <f aca="false">ROUND(E3186*F3186,2)</f>
        <v>256771.32</v>
      </c>
    </row>
    <row r="3187" customFormat="false" ht="15" hidden="false" customHeight="false" outlineLevel="0" collapsed="false">
      <c r="A3187" s="3" t="n">
        <v>3186</v>
      </c>
      <c r="B3187" s="3" t="n">
        <v>2</v>
      </c>
      <c r="C3187" s="3" t="s">
        <v>162</v>
      </c>
      <c r="D3187" s="3" t="s">
        <v>562</v>
      </c>
      <c r="E3187" s="3" t="n">
        <v>1821</v>
      </c>
      <c r="F3187" s="4" t="n">
        <v>62.43</v>
      </c>
      <c r="G3187" s="3" t="s">
        <v>8</v>
      </c>
      <c r="H3187" s="4" t="n">
        <f aca="false">ROUND(E3187*F3187,2)</f>
        <v>113685.03</v>
      </c>
    </row>
    <row r="3188" customFormat="false" ht="15" hidden="false" customHeight="false" outlineLevel="0" collapsed="false">
      <c r="A3188" s="3" t="n">
        <v>3187</v>
      </c>
      <c r="B3188" s="3" t="n">
        <v>1</v>
      </c>
      <c r="C3188" s="3" t="s">
        <v>162</v>
      </c>
      <c r="D3188" s="3" t="s">
        <v>563</v>
      </c>
      <c r="E3188" s="3" t="n">
        <v>3243</v>
      </c>
      <c r="F3188" s="4" t="n">
        <v>414.1</v>
      </c>
      <c r="G3188" s="3" t="s">
        <v>8</v>
      </c>
      <c r="H3188" s="4" t="n">
        <f aca="false">ROUND(E3188*F3188,2)</f>
        <v>1342926.3</v>
      </c>
    </row>
    <row r="3189" customFormat="false" ht="15" hidden="false" customHeight="false" outlineLevel="0" collapsed="false">
      <c r="A3189" s="3" t="n">
        <v>3188</v>
      </c>
      <c r="B3189" s="3" t="n">
        <v>14</v>
      </c>
      <c r="C3189" s="3" t="s">
        <v>162</v>
      </c>
      <c r="D3189" s="3" t="s">
        <v>563</v>
      </c>
      <c r="E3189" s="3" t="n">
        <v>3555</v>
      </c>
      <c r="F3189" s="4" t="n">
        <v>87.07</v>
      </c>
      <c r="G3189" s="3" t="s">
        <v>41</v>
      </c>
      <c r="H3189" s="4" t="n">
        <f aca="false">ROUND(E3189*F3189,2)</f>
        <v>309533.85</v>
      </c>
    </row>
    <row r="3190" customFormat="false" ht="15" hidden="false" customHeight="false" outlineLevel="0" collapsed="false">
      <c r="A3190" s="3" t="n">
        <v>3189</v>
      </c>
      <c r="B3190" s="3" t="n">
        <v>14</v>
      </c>
      <c r="C3190" s="3" t="s">
        <v>162</v>
      </c>
      <c r="D3190" s="3" t="s">
        <v>563</v>
      </c>
      <c r="E3190" s="3" t="n">
        <v>248</v>
      </c>
      <c r="F3190" s="4" t="n">
        <v>87.14</v>
      </c>
      <c r="G3190" s="3" t="s">
        <v>41</v>
      </c>
      <c r="H3190" s="4" t="n">
        <f aca="false">ROUND(E3190*F3190,2)</f>
        <v>21610.72</v>
      </c>
    </row>
    <row r="3191" customFormat="false" ht="15" hidden="false" customHeight="false" outlineLevel="0" collapsed="false">
      <c r="A3191" s="3" t="n">
        <v>3190</v>
      </c>
      <c r="B3191" s="3" t="n">
        <v>10</v>
      </c>
      <c r="C3191" s="3" t="s">
        <v>162</v>
      </c>
      <c r="D3191" s="3" t="s">
        <v>562</v>
      </c>
      <c r="E3191" s="3" t="n">
        <v>4198</v>
      </c>
      <c r="F3191" s="4" t="n">
        <v>57.21</v>
      </c>
      <c r="G3191" s="3" t="s">
        <v>8</v>
      </c>
      <c r="H3191" s="4" t="n">
        <f aca="false">ROUND(E3191*F3191,2)</f>
        <v>240167.58</v>
      </c>
    </row>
    <row r="3192" customFormat="false" ht="15" hidden="false" customHeight="false" outlineLevel="0" collapsed="false">
      <c r="A3192" s="3" t="n">
        <v>3191</v>
      </c>
      <c r="B3192" s="3" t="n">
        <v>11</v>
      </c>
      <c r="C3192" s="3" t="s">
        <v>162</v>
      </c>
      <c r="D3192" s="3" t="s">
        <v>563</v>
      </c>
      <c r="E3192" s="3" t="n">
        <v>3760</v>
      </c>
      <c r="F3192" s="4" t="n">
        <v>112.41</v>
      </c>
      <c r="G3192" s="3" t="s">
        <v>34</v>
      </c>
      <c r="H3192" s="4" t="n">
        <f aca="false">ROUND(E3192*F3192,2)</f>
        <v>422661.6</v>
      </c>
    </row>
    <row r="3193" customFormat="false" ht="15" hidden="false" customHeight="false" outlineLevel="0" collapsed="false">
      <c r="A3193" s="3" t="n">
        <v>3192</v>
      </c>
      <c r="B3193" s="3" t="n">
        <v>8</v>
      </c>
      <c r="C3193" s="3" t="s">
        <v>162</v>
      </c>
      <c r="D3193" s="3" t="s">
        <v>562</v>
      </c>
      <c r="E3193" s="3" t="n">
        <v>3911</v>
      </c>
      <c r="F3193" s="4" t="n">
        <v>72.93</v>
      </c>
      <c r="G3193" s="3" t="s">
        <v>8</v>
      </c>
      <c r="H3193" s="4" t="n">
        <f aca="false">ROUND(E3193*F3193,2)</f>
        <v>285229.23</v>
      </c>
    </row>
    <row r="3194" customFormat="false" ht="15" hidden="false" customHeight="false" outlineLevel="0" collapsed="false">
      <c r="A3194" s="3" t="n">
        <v>3193</v>
      </c>
      <c r="B3194" s="3" t="n">
        <v>4</v>
      </c>
      <c r="C3194" s="3" t="s">
        <v>162</v>
      </c>
      <c r="D3194" s="3" t="s">
        <v>562</v>
      </c>
      <c r="E3194" s="3" t="n">
        <v>4940</v>
      </c>
      <c r="F3194" s="4" t="n">
        <v>110.3</v>
      </c>
      <c r="G3194" s="3" t="s">
        <v>8</v>
      </c>
      <c r="H3194" s="4" t="n">
        <f aca="false">ROUND(E3194*F3194,2)</f>
        <v>544882</v>
      </c>
    </row>
    <row r="3195" customFormat="false" ht="15" hidden="false" customHeight="false" outlineLevel="0" collapsed="false">
      <c r="A3195" s="3" t="n">
        <v>3194</v>
      </c>
      <c r="B3195" s="3" t="n">
        <v>5</v>
      </c>
      <c r="C3195" s="3" t="s">
        <v>162</v>
      </c>
      <c r="D3195" s="3" t="s">
        <v>562</v>
      </c>
      <c r="E3195" s="3" t="n">
        <v>3791</v>
      </c>
      <c r="F3195" s="4" t="n">
        <v>388.11</v>
      </c>
      <c r="G3195" s="3" t="s">
        <v>8</v>
      </c>
      <c r="H3195" s="4" t="n">
        <f aca="false">ROUND(E3195*F3195,2)</f>
        <v>1471325.01</v>
      </c>
    </row>
    <row r="3196" customFormat="false" ht="15" hidden="false" customHeight="false" outlineLevel="0" collapsed="false">
      <c r="A3196" s="3" t="n">
        <v>3195</v>
      </c>
      <c r="B3196" s="3" t="n">
        <v>10</v>
      </c>
      <c r="C3196" s="3" t="s">
        <v>162</v>
      </c>
      <c r="D3196" s="3" t="s">
        <v>562</v>
      </c>
      <c r="E3196" s="3" t="n">
        <v>1572</v>
      </c>
      <c r="F3196" s="4" t="n">
        <v>57.03</v>
      </c>
      <c r="G3196" s="3" t="s">
        <v>8</v>
      </c>
      <c r="H3196" s="4" t="n">
        <f aca="false">ROUND(E3196*F3196,2)</f>
        <v>89651.16</v>
      </c>
    </row>
    <row r="3197" customFormat="false" ht="15" hidden="false" customHeight="false" outlineLevel="0" collapsed="false">
      <c r="A3197" s="3" t="n">
        <v>3196</v>
      </c>
      <c r="B3197" s="3" t="n">
        <v>3</v>
      </c>
      <c r="C3197" s="3" t="s">
        <v>162</v>
      </c>
      <c r="D3197" s="3" t="s">
        <v>562</v>
      </c>
      <c r="E3197" s="3" t="n">
        <v>4650</v>
      </c>
      <c r="F3197" s="4" t="n">
        <v>109.49</v>
      </c>
      <c r="G3197" s="3" t="s">
        <v>8</v>
      </c>
      <c r="H3197" s="4" t="n">
        <f aca="false">ROUND(E3197*F3197,2)</f>
        <v>509128.5</v>
      </c>
    </row>
    <row r="3198" customFormat="false" ht="15" hidden="false" customHeight="false" outlineLevel="0" collapsed="false">
      <c r="A3198" s="3" t="n">
        <v>3197</v>
      </c>
      <c r="B3198" s="3" t="n">
        <v>15</v>
      </c>
      <c r="C3198" s="3" t="s">
        <v>162</v>
      </c>
      <c r="D3198" s="3" t="s">
        <v>563</v>
      </c>
      <c r="E3198" s="3" t="n">
        <v>159</v>
      </c>
      <c r="F3198" s="4" t="n">
        <v>272.87</v>
      </c>
      <c r="G3198" s="3" t="s">
        <v>46</v>
      </c>
      <c r="H3198" s="4" t="n">
        <f aca="false">ROUND(E3198*F3198,2)</f>
        <v>43386.33</v>
      </c>
    </row>
    <row r="3199" customFormat="false" ht="15" hidden="false" customHeight="false" outlineLevel="0" collapsed="false">
      <c r="A3199" s="3" t="n">
        <v>3198</v>
      </c>
      <c r="B3199" s="3" t="n">
        <v>1</v>
      </c>
      <c r="C3199" s="3" t="s">
        <v>162</v>
      </c>
      <c r="D3199" s="3" t="s">
        <v>562</v>
      </c>
      <c r="E3199" s="3" t="n">
        <v>3742</v>
      </c>
      <c r="F3199" s="4" t="n">
        <v>413.59</v>
      </c>
      <c r="G3199" s="3" t="s">
        <v>8</v>
      </c>
      <c r="H3199" s="4" t="n">
        <f aca="false">ROUND(E3199*F3199,2)</f>
        <v>1547653.78</v>
      </c>
    </row>
    <row r="3200" customFormat="false" ht="15" hidden="false" customHeight="false" outlineLevel="0" collapsed="false">
      <c r="A3200" s="3" t="n">
        <v>3199</v>
      </c>
      <c r="B3200" s="3" t="n">
        <v>13</v>
      </c>
      <c r="C3200" s="3" t="s">
        <v>162</v>
      </c>
      <c r="D3200" s="3" t="s">
        <v>563</v>
      </c>
      <c r="E3200" s="3" t="n">
        <v>4082</v>
      </c>
      <c r="F3200" s="4" t="n">
        <v>44.87</v>
      </c>
      <c r="G3200" s="3" t="s">
        <v>41</v>
      </c>
      <c r="H3200" s="4" t="n">
        <f aca="false">ROUND(E3200*F3200,2)</f>
        <v>183159.34</v>
      </c>
    </row>
    <row r="3201" customFormat="false" ht="15" hidden="false" customHeight="false" outlineLevel="0" collapsed="false">
      <c r="A3201" s="3" t="n">
        <v>3200</v>
      </c>
      <c r="B3201" s="3" t="n">
        <v>13</v>
      </c>
      <c r="C3201" s="3" t="s">
        <v>162</v>
      </c>
      <c r="D3201" s="3" t="s">
        <v>563</v>
      </c>
      <c r="E3201" s="3" t="n">
        <v>1544</v>
      </c>
      <c r="F3201" s="4" t="n">
        <v>44.92</v>
      </c>
      <c r="G3201" s="3" t="s">
        <v>41</v>
      </c>
      <c r="H3201" s="4" t="n">
        <f aca="false">ROUND(E3201*F3201,2)</f>
        <v>69356.48</v>
      </c>
    </row>
    <row r="3202" customFormat="false" ht="15" hidden="false" customHeight="false" outlineLevel="0" collapsed="false">
      <c r="A3202" s="3" t="n">
        <v>3201</v>
      </c>
      <c r="B3202" s="3" t="n">
        <v>11</v>
      </c>
      <c r="C3202" s="3" t="s">
        <v>162</v>
      </c>
      <c r="D3202" s="3" t="s">
        <v>562</v>
      </c>
      <c r="E3202" s="3" t="n">
        <v>1389</v>
      </c>
      <c r="F3202" s="4" t="n">
        <v>112.18</v>
      </c>
      <c r="G3202" s="3" t="s">
        <v>34</v>
      </c>
      <c r="H3202" s="4" t="n">
        <f aca="false">ROUND(E3202*F3202,2)</f>
        <v>155818.02</v>
      </c>
    </row>
    <row r="3203" customFormat="false" ht="15" hidden="false" customHeight="false" outlineLevel="0" collapsed="false">
      <c r="A3203" s="3" t="n">
        <v>3202</v>
      </c>
      <c r="B3203" s="3" t="n">
        <v>2</v>
      </c>
      <c r="C3203" s="3" t="s">
        <v>162</v>
      </c>
      <c r="D3203" s="3" t="s">
        <v>562</v>
      </c>
      <c r="E3203" s="3" t="n">
        <v>1081</v>
      </c>
      <c r="F3203" s="4" t="n">
        <v>62.25</v>
      </c>
      <c r="G3203" s="3" t="s">
        <v>8</v>
      </c>
      <c r="H3203" s="4" t="n">
        <f aca="false">ROUND(E3203*F3203,2)</f>
        <v>67292.25</v>
      </c>
    </row>
    <row r="3204" customFormat="false" ht="15" hidden="false" customHeight="false" outlineLevel="0" collapsed="false">
      <c r="A3204" s="3" t="n">
        <v>3203</v>
      </c>
      <c r="B3204" s="3" t="n">
        <v>7</v>
      </c>
      <c r="C3204" s="3" t="s">
        <v>162</v>
      </c>
      <c r="D3204" s="3" t="s">
        <v>562</v>
      </c>
      <c r="E3204" s="3" t="n">
        <v>1931</v>
      </c>
      <c r="F3204" s="4" t="n">
        <v>441.77</v>
      </c>
      <c r="G3204" s="3" t="s">
        <v>8</v>
      </c>
      <c r="H3204" s="4" t="n">
        <f aca="false">ROUND(E3204*F3204,2)</f>
        <v>853057.87</v>
      </c>
    </row>
    <row r="3205" customFormat="false" ht="15" hidden="false" customHeight="false" outlineLevel="0" collapsed="false">
      <c r="A3205" s="3" t="n">
        <v>3204</v>
      </c>
      <c r="B3205" s="3" t="n">
        <v>4</v>
      </c>
      <c r="C3205" s="3" t="s">
        <v>162</v>
      </c>
      <c r="D3205" s="3" t="s">
        <v>562</v>
      </c>
      <c r="E3205" s="3" t="n">
        <v>1805</v>
      </c>
      <c r="F3205" s="4" t="n">
        <v>110.73</v>
      </c>
      <c r="G3205" s="3" t="s">
        <v>8</v>
      </c>
      <c r="H3205" s="4" t="n">
        <f aca="false">ROUND(E3205*F3205,2)</f>
        <v>199867.65</v>
      </c>
    </row>
    <row r="3206" customFormat="false" ht="15" hidden="false" customHeight="false" outlineLevel="0" collapsed="false">
      <c r="A3206" s="3" t="n">
        <v>3205</v>
      </c>
      <c r="B3206" s="3" t="n">
        <v>13</v>
      </c>
      <c r="C3206" s="3" t="s">
        <v>162</v>
      </c>
      <c r="D3206" s="3" t="s">
        <v>562</v>
      </c>
      <c r="E3206" s="3" t="n">
        <v>70</v>
      </c>
      <c r="F3206" s="4" t="n">
        <v>45.02</v>
      </c>
      <c r="G3206" s="3" t="s">
        <v>41</v>
      </c>
      <c r="H3206" s="4" t="n">
        <f aca="false">ROUND(E3206*F3206,2)</f>
        <v>3151.4</v>
      </c>
    </row>
    <row r="3207" customFormat="false" ht="15" hidden="false" customHeight="false" outlineLevel="0" collapsed="false">
      <c r="A3207" s="3" t="n">
        <v>3206</v>
      </c>
      <c r="B3207" s="3" t="n">
        <v>9</v>
      </c>
      <c r="C3207" s="3" t="s">
        <v>162</v>
      </c>
      <c r="D3207" s="3" t="s">
        <v>562</v>
      </c>
      <c r="E3207" s="3" t="n">
        <v>810</v>
      </c>
      <c r="F3207" s="4" t="n">
        <v>218.38</v>
      </c>
      <c r="G3207" s="3" t="s">
        <v>8</v>
      </c>
      <c r="H3207" s="4" t="n">
        <f aca="false">ROUND(E3207*F3207,2)</f>
        <v>176887.8</v>
      </c>
    </row>
    <row r="3208" customFormat="false" ht="15" hidden="false" customHeight="false" outlineLevel="0" collapsed="false">
      <c r="A3208" s="3" t="n">
        <v>3207</v>
      </c>
      <c r="B3208" s="3" t="n">
        <v>6</v>
      </c>
      <c r="C3208" s="3" t="s">
        <v>162</v>
      </c>
      <c r="D3208" s="3" t="s">
        <v>562</v>
      </c>
      <c r="E3208" s="3" t="n">
        <v>2057</v>
      </c>
      <c r="F3208" s="4" t="n">
        <v>213.83</v>
      </c>
      <c r="G3208" s="3" t="s">
        <v>8</v>
      </c>
      <c r="H3208" s="4" t="n">
        <f aca="false">ROUND(E3208*F3208,2)</f>
        <v>439848.31</v>
      </c>
    </row>
    <row r="3209" customFormat="false" ht="15" hidden="false" customHeight="false" outlineLevel="0" collapsed="false">
      <c r="A3209" s="3" t="n">
        <v>3208</v>
      </c>
      <c r="B3209" s="3" t="n">
        <v>15</v>
      </c>
      <c r="C3209" s="3" t="s">
        <v>162</v>
      </c>
      <c r="D3209" s="3" t="s">
        <v>562</v>
      </c>
      <c r="E3209" s="3" t="n">
        <v>1708</v>
      </c>
      <c r="F3209" s="4" t="n">
        <v>272.41</v>
      </c>
      <c r="G3209" s="3" t="s">
        <v>46</v>
      </c>
      <c r="H3209" s="4" t="n">
        <f aca="false">ROUND(E3209*F3209,2)</f>
        <v>465276.28</v>
      </c>
    </row>
    <row r="3210" customFormat="false" ht="15" hidden="false" customHeight="false" outlineLevel="0" collapsed="false">
      <c r="A3210" s="3" t="n">
        <v>3209</v>
      </c>
      <c r="B3210" s="3" t="n">
        <v>4</v>
      </c>
      <c r="C3210" s="3" t="s">
        <v>162</v>
      </c>
      <c r="D3210" s="3" t="s">
        <v>562</v>
      </c>
      <c r="E3210" s="3" t="n">
        <v>1490</v>
      </c>
      <c r="F3210" s="4" t="n">
        <v>110.44</v>
      </c>
      <c r="G3210" s="3" t="s">
        <v>8</v>
      </c>
      <c r="H3210" s="4" t="n">
        <f aca="false">ROUND(E3210*F3210,2)</f>
        <v>164555.6</v>
      </c>
    </row>
    <row r="3211" customFormat="false" ht="15" hidden="false" customHeight="false" outlineLevel="0" collapsed="false">
      <c r="A3211" s="3" t="n">
        <v>3210</v>
      </c>
      <c r="B3211" s="3" t="n">
        <v>5</v>
      </c>
      <c r="C3211" s="3" t="s">
        <v>162</v>
      </c>
      <c r="D3211" s="3" t="s">
        <v>562</v>
      </c>
      <c r="E3211" s="3" t="n">
        <v>2995</v>
      </c>
      <c r="F3211" s="4" t="n">
        <v>388.73</v>
      </c>
      <c r="G3211" s="3" t="s">
        <v>8</v>
      </c>
      <c r="H3211" s="4" t="n">
        <f aca="false">ROUND(E3211*F3211,2)</f>
        <v>1164246.35</v>
      </c>
    </row>
    <row r="3212" customFormat="false" ht="15" hidden="false" customHeight="false" outlineLevel="0" collapsed="false">
      <c r="A3212" s="3" t="n">
        <v>3211</v>
      </c>
      <c r="B3212" s="3" t="n">
        <v>7</v>
      </c>
      <c r="C3212" s="3" t="s">
        <v>162</v>
      </c>
      <c r="D3212" s="3" t="s">
        <v>563</v>
      </c>
      <c r="E3212" s="3" t="n">
        <v>3400</v>
      </c>
      <c r="F3212" s="4" t="n">
        <v>442.5</v>
      </c>
      <c r="G3212" s="3" t="s">
        <v>8</v>
      </c>
      <c r="H3212" s="4" t="n">
        <f aca="false">ROUND(E3212*F3212,2)</f>
        <v>1504500</v>
      </c>
    </row>
    <row r="3213" customFormat="false" ht="15" hidden="false" customHeight="false" outlineLevel="0" collapsed="false">
      <c r="A3213" s="3" t="n">
        <v>3212</v>
      </c>
      <c r="B3213" s="3" t="n">
        <v>12</v>
      </c>
      <c r="C3213" s="3" t="s">
        <v>163</v>
      </c>
      <c r="D3213" s="3" t="s">
        <v>563</v>
      </c>
      <c r="E3213" s="3" t="n">
        <v>4546</v>
      </c>
      <c r="F3213" s="4" t="n">
        <v>214</v>
      </c>
      <c r="G3213" s="3" t="s">
        <v>38</v>
      </c>
      <c r="H3213" s="4" t="n">
        <f aca="false">ROUND(E3213*F3213,2)</f>
        <v>972844</v>
      </c>
    </row>
    <row r="3214" customFormat="false" ht="15" hidden="false" customHeight="false" outlineLevel="0" collapsed="false">
      <c r="A3214" s="3" t="n">
        <v>3213</v>
      </c>
      <c r="B3214" s="3" t="n">
        <v>1</v>
      </c>
      <c r="C3214" s="3" t="s">
        <v>163</v>
      </c>
      <c r="D3214" s="3" t="s">
        <v>563</v>
      </c>
      <c r="E3214" s="3" t="n">
        <v>4566</v>
      </c>
      <c r="F3214" s="4" t="n">
        <v>421.3</v>
      </c>
      <c r="G3214" s="3" t="s">
        <v>8</v>
      </c>
      <c r="H3214" s="4" t="n">
        <f aca="false">ROUND(E3214*F3214,2)</f>
        <v>1923655.8</v>
      </c>
    </row>
    <row r="3215" customFormat="false" ht="15" hidden="false" customHeight="false" outlineLevel="0" collapsed="false">
      <c r="A3215" s="3" t="n">
        <v>3214</v>
      </c>
      <c r="B3215" s="3" t="n">
        <v>6</v>
      </c>
      <c r="C3215" s="3" t="s">
        <v>163</v>
      </c>
      <c r="D3215" s="3" t="s">
        <v>562</v>
      </c>
      <c r="E3215" s="3" t="n">
        <v>4470</v>
      </c>
      <c r="F3215" s="4" t="n">
        <v>212.44</v>
      </c>
      <c r="G3215" s="3" t="s">
        <v>8</v>
      </c>
      <c r="H3215" s="4" t="n">
        <f aca="false">ROUND(E3215*F3215,2)</f>
        <v>949606.8</v>
      </c>
    </row>
    <row r="3216" customFormat="false" ht="15" hidden="false" customHeight="false" outlineLevel="0" collapsed="false">
      <c r="A3216" s="3" t="n">
        <v>3215</v>
      </c>
      <c r="B3216" s="3" t="n">
        <v>8</v>
      </c>
      <c r="C3216" s="3" t="s">
        <v>163</v>
      </c>
      <c r="D3216" s="3" t="s">
        <v>563</v>
      </c>
      <c r="E3216" s="3" t="n">
        <v>445</v>
      </c>
      <c r="F3216" s="4" t="n">
        <v>73.29</v>
      </c>
      <c r="G3216" s="3" t="s">
        <v>8</v>
      </c>
      <c r="H3216" s="4" t="n">
        <f aca="false">ROUND(E3216*F3216,2)</f>
        <v>32614.05</v>
      </c>
    </row>
    <row r="3217" customFormat="false" ht="15" hidden="false" customHeight="false" outlineLevel="0" collapsed="false">
      <c r="A3217" s="3" t="n">
        <v>3216</v>
      </c>
      <c r="B3217" s="3" t="n">
        <v>14</v>
      </c>
      <c r="C3217" s="3" t="s">
        <v>163</v>
      </c>
      <c r="D3217" s="3" t="s">
        <v>563</v>
      </c>
      <c r="E3217" s="3" t="n">
        <v>2218</v>
      </c>
      <c r="F3217" s="4" t="n">
        <v>87.26</v>
      </c>
      <c r="G3217" s="3" t="s">
        <v>41</v>
      </c>
      <c r="H3217" s="4" t="n">
        <f aca="false">ROUND(E3217*F3217,2)</f>
        <v>193542.68</v>
      </c>
    </row>
    <row r="3218" customFormat="false" ht="15" hidden="false" customHeight="false" outlineLevel="0" collapsed="false">
      <c r="A3218" s="3" t="n">
        <v>3217</v>
      </c>
      <c r="B3218" s="3" t="n">
        <v>9</v>
      </c>
      <c r="C3218" s="3" t="s">
        <v>163</v>
      </c>
      <c r="D3218" s="3" t="s">
        <v>563</v>
      </c>
      <c r="E3218" s="3" t="n">
        <v>3729</v>
      </c>
      <c r="F3218" s="4" t="n">
        <v>216.21</v>
      </c>
      <c r="G3218" s="3" t="s">
        <v>8</v>
      </c>
      <c r="H3218" s="4" t="n">
        <f aca="false">ROUND(E3218*F3218,2)</f>
        <v>806247.09</v>
      </c>
    </row>
    <row r="3219" customFormat="false" ht="15" hidden="false" customHeight="false" outlineLevel="0" collapsed="false">
      <c r="A3219" s="3" t="n">
        <v>3218</v>
      </c>
      <c r="B3219" s="3" t="n">
        <v>9</v>
      </c>
      <c r="C3219" s="3" t="s">
        <v>163</v>
      </c>
      <c r="D3219" s="3" t="s">
        <v>562</v>
      </c>
      <c r="E3219" s="3" t="n">
        <v>3949</v>
      </c>
      <c r="F3219" s="4" t="n">
        <v>216.1</v>
      </c>
      <c r="G3219" s="3" t="s">
        <v>8</v>
      </c>
      <c r="H3219" s="4" t="n">
        <f aca="false">ROUND(E3219*F3219,2)</f>
        <v>853378.9</v>
      </c>
    </row>
    <row r="3220" customFormat="false" ht="15" hidden="false" customHeight="false" outlineLevel="0" collapsed="false">
      <c r="A3220" s="3" t="n">
        <v>3219</v>
      </c>
      <c r="B3220" s="3" t="n">
        <v>15</v>
      </c>
      <c r="C3220" s="3" t="s">
        <v>163</v>
      </c>
      <c r="D3220" s="3" t="s">
        <v>563</v>
      </c>
      <c r="E3220" s="3" t="n">
        <v>883</v>
      </c>
      <c r="F3220" s="4" t="n">
        <v>273.67</v>
      </c>
      <c r="G3220" s="3" t="s">
        <v>46</v>
      </c>
      <c r="H3220" s="4" t="n">
        <f aca="false">ROUND(E3220*F3220,2)</f>
        <v>241650.61</v>
      </c>
    </row>
    <row r="3221" customFormat="false" ht="15" hidden="false" customHeight="false" outlineLevel="0" collapsed="false">
      <c r="A3221" s="3" t="n">
        <v>3220</v>
      </c>
      <c r="B3221" s="3" t="n">
        <v>15</v>
      </c>
      <c r="C3221" s="3" t="s">
        <v>163</v>
      </c>
      <c r="D3221" s="3" t="s">
        <v>562</v>
      </c>
      <c r="E3221" s="3" t="n">
        <v>2857</v>
      </c>
      <c r="F3221" s="4" t="n">
        <v>273.46</v>
      </c>
      <c r="G3221" s="3" t="s">
        <v>46</v>
      </c>
      <c r="H3221" s="4" t="n">
        <f aca="false">ROUND(E3221*F3221,2)</f>
        <v>781275.22</v>
      </c>
    </row>
    <row r="3222" customFormat="false" ht="15" hidden="false" customHeight="false" outlineLevel="0" collapsed="false">
      <c r="A3222" s="3" t="n">
        <v>3221</v>
      </c>
      <c r="B3222" s="3" t="n">
        <v>14</v>
      </c>
      <c r="C3222" s="3" t="s">
        <v>163</v>
      </c>
      <c r="D3222" s="3" t="s">
        <v>562</v>
      </c>
      <c r="E3222" s="3" t="n">
        <v>2426</v>
      </c>
      <c r="F3222" s="4" t="n">
        <v>87.29</v>
      </c>
      <c r="G3222" s="3" t="s">
        <v>41</v>
      </c>
      <c r="H3222" s="4" t="n">
        <f aca="false">ROUND(E3222*F3222,2)</f>
        <v>211765.54</v>
      </c>
    </row>
    <row r="3223" customFormat="false" ht="15" hidden="false" customHeight="false" outlineLevel="0" collapsed="false">
      <c r="A3223" s="3" t="n">
        <v>3222</v>
      </c>
      <c r="B3223" s="3" t="n">
        <v>7</v>
      </c>
      <c r="C3223" s="3" t="s">
        <v>163</v>
      </c>
      <c r="D3223" s="3" t="s">
        <v>562</v>
      </c>
      <c r="E3223" s="3" t="n">
        <v>4897</v>
      </c>
      <c r="F3223" s="4" t="n">
        <v>435.94</v>
      </c>
      <c r="G3223" s="3" t="s">
        <v>8</v>
      </c>
      <c r="H3223" s="4" t="n">
        <f aca="false">ROUND(E3223*F3223,2)</f>
        <v>2134798.18</v>
      </c>
    </row>
    <row r="3224" customFormat="false" ht="15" hidden="false" customHeight="false" outlineLevel="0" collapsed="false">
      <c r="A3224" s="3" t="n">
        <v>3223</v>
      </c>
      <c r="B3224" s="3" t="n">
        <v>6</v>
      </c>
      <c r="C3224" s="3" t="s">
        <v>163</v>
      </c>
      <c r="D3224" s="3" t="s">
        <v>563</v>
      </c>
      <c r="E3224" s="3" t="n">
        <v>915</v>
      </c>
      <c r="F3224" s="4" t="n">
        <v>212.87</v>
      </c>
      <c r="G3224" s="3" t="s">
        <v>8</v>
      </c>
      <c r="H3224" s="4" t="n">
        <f aca="false">ROUND(E3224*F3224,2)</f>
        <v>194776.05</v>
      </c>
    </row>
    <row r="3225" customFormat="false" ht="15" hidden="false" customHeight="false" outlineLevel="0" collapsed="false">
      <c r="A3225" s="3" t="n">
        <v>3224</v>
      </c>
      <c r="B3225" s="3" t="n">
        <v>1</v>
      </c>
      <c r="C3225" s="3" t="s">
        <v>163</v>
      </c>
      <c r="D3225" s="3" t="s">
        <v>562</v>
      </c>
      <c r="E3225" s="3" t="n">
        <v>3341</v>
      </c>
      <c r="F3225" s="4" t="n">
        <v>422.17</v>
      </c>
      <c r="G3225" s="3" t="s">
        <v>8</v>
      </c>
      <c r="H3225" s="4" t="n">
        <f aca="false">ROUND(E3225*F3225,2)</f>
        <v>1410469.97</v>
      </c>
    </row>
    <row r="3226" customFormat="false" ht="15" hidden="false" customHeight="false" outlineLevel="0" collapsed="false">
      <c r="A3226" s="3" t="n">
        <v>3225</v>
      </c>
      <c r="B3226" s="3" t="n">
        <v>7</v>
      </c>
      <c r="C3226" s="3" t="s">
        <v>163</v>
      </c>
      <c r="D3226" s="3" t="s">
        <v>562</v>
      </c>
      <c r="E3226" s="3" t="n">
        <v>3250</v>
      </c>
      <c r="F3226" s="4" t="n">
        <v>435.24</v>
      </c>
      <c r="G3226" s="3" t="s">
        <v>8</v>
      </c>
      <c r="H3226" s="4" t="n">
        <f aca="false">ROUND(E3226*F3226,2)</f>
        <v>1414530</v>
      </c>
    </row>
    <row r="3227" customFormat="false" ht="15" hidden="false" customHeight="false" outlineLevel="0" collapsed="false">
      <c r="A3227" s="3" t="n">
        <v>3226</v>
      </c>
      <c r="B3227" s="3" t="n">
        <v>9</v>
      </c>
      <c r="C3227" s="3" t="s">
        <v>163</v>
      </c>
      <c r="D3227" s="3" t="s">
        <v>563</v>
      </c>
      <c r="E3227" s="3" t="n">
        <v>2389</v>
      </c>
      <c r="F3227" s="4" t="n">
        <v>216.62</v>
      </c>
      <c r="G3227" s="3" t="s">
        <v>8</v>
      </c>
      <c r="H3227" s="4" t="n">
        <f aca="false">ROUND(E3227*F3227,2)</f>
        <v>517505.18</v>
      </c>
    </row>
    <row r="3228" customFormat="false" ht="15" hidden="false" customHeight="false" outlineLevel="0" collapsed="false">
      <c r="A3228" s="3" t="n">
        <v>3227</v>
      </c>
      <c r="B3228" s="3" t="n">
        <v>6</v>
      </c>
      <c r="C3228" s="3" t="s">
        <v>163</v>
      </c>
      <c r="D3228" s="3" t="s">
        <v>563</v>
      </c>
      <c r="E3228" s="3" t="n">
        <v>1934</v>
      </c>
      <c r="F3228" s="4" t="n">
        <v>213.28</v>
      </c>
      <c r="G3228" s="3" t="s">
        <v>8</v>
      </c>
      <c r="H3228" s="4" t="n">
        <f aca="false">ROUND(E3228*F3228,2)</f>
        <v>412483.52</v>
      </c>
    </row>
    <row r="3229" customFormat="false" ht="15" hidden="false" customHeight="false" outlineLevel="0" collapsed="false">
      <c r="A3229" s="3" t="n">
        <v>3228</v>
      </c>
      <c r="B3229" s="3" t="n">
        <v>11</v>
      </c>
      <c r="C3229" s="3" t="s">
        <v>163</v>
      </c>
      <c r="D3229" s="3" t="s">
        <v>563</v>
      </c>
      <c r="E3229" s="3" t="n">
        <v>1810</v>
      </c>
      <c r="F3229" s="4" t="n">
        <v>111.95</v>
      </c>
      <c r="G3229" s="3" t="s">
        <v>34</v>
      </c>
      <c r="H3229" s="4" t="n">
        <f aca="false">ROUND(E3229*F3229,2)</f>
        <v>202629.5</v>
      </c>
    </row>
    <row r="3230" customFormat="false" ht="15" hidden="false" customHeight="false" outlineLevel="0" collapsed="false">
      <c r="A3230" s="3" t="n">
        <v>3229</v>
      </c>
      <c r="B3230" s="3" t="n">
        <v>13</v>
      </c>
      <c r="C3230" s="3" t="s">
        <v>163</v>
      </c>
      <c r="D3230" s="3" t="s">
        <v>563</v>
      </c>
      <c r="E3230" s="3" t="n">
        <v>3496</v>
      </c>
      <c r="F3230" s="4" t="n">
        <v>44.39</v>
      </c>
      <c r="G3230" s="3" t="s">
        <v>41</v>
      </c>
      <c r="H3230" s="4" t="n">
        <f aca="false">ROUND(E3230*F3230,2)</f>
        <v>155187.44</v>
      </c>
    </row>
    <row r="3231" customFormat="false" ht="15" hidden="false" customHeight="false" outlineLevel="0" collapsed="false">
      <c r="A3231" s="3" t="n">
        <v>3230</v>
      </c>
      <c r="B3231" s="3" t="n">
        <v>10</v>
      </c>
      <c r="C3231" s="3" t="s">
        <v>163</v>
      </c>
      <c r="D3231" s="3" t="s">
        <v>563</v>
      </c>
      <c r="E3231" s="3" t="n">
        <v>4921</v>
      </c>
      <c r="F3231" s="4" t="n">
        <v>57.4</v>
      </c>
      <c r="G3231" s="3" t="s">
        <v>8</v>
      </c>
      <c r="H3231" s="4" t="n">
        <f aca="false">ROUND(E3231*F3231,2)</f>
        <v>282465.4</v>
      </c>
    </row>
    <row r="3232" customFormat="false" ht="15" hidden="false" customHeight="false" outlineLevel="0" collapsed="false">
      <c r="A3232" s="3" t="n">
        <v>3231</v>
      </c>
      <c r="B3232" s="3" t="n">
        <v>11</v>
      </c>
      <c r="C3232" s="3" t="s">
        <v>163</v>
      </c>
      <c r="D3232" s="3" t="s">
        <v>562</v>
      </c>
      <c r="E3232" s="3" t="n">
        <v>2267</v>
      </c>
      <c r="F3232" s="4" t="n">
        <v>111.8</v>
      </c>
      <c r="G3232" s="3" t="s">
        <v>34</v>
      </c>
      <c r="H3232" s="4" t="n">
        <f aca="false">ROUND(E3232*F3232,2)</f>
        <v>253450.6</v>
      </c>
    </row>
    <row r="3233" customFormat="false" ht="15" hidden="false" customHeight="false" outlineLevel="0" collapsed="false">
      <c r="A3233" s="3" t="n">
        <v>3232</v>
      </c>
      <c r="B3233" s="3" t="n">
        <v>13</v>
      </c>
      <c r="C3233" s="3" t="s">
        <v>163</v>
      </c>
      <c r="D3233" s="3" t="s">
        <v>562</v>
      </c>
      <c r="E3233" s="3" t="n">
        <v>1918</v>
      </c>
      <c r="F3233" s="4" t="n">
        <v>44.52</v>
      </c>
      <c r="G3233" s="3" t="s">
        <v>41</v>
      </c>
      <c r="H3233" s="4" t="n">
        <f aca="false">ROUND(E3233*F3233,2)</f>
        <v>85389.36</v>
      </c>
    </row>
    <row r="3234" customFormat="false" ht="15" hidden="false" customHeight="false" outlineLevel="0" collapsed="false">
      <c r="A3234" s="3" t="n">
        <v>3233</v>
      </c>
      <c r="B3234" s="3" t="n">
        <v>2</v>
      </c>
      <c r="C3234" s="3" t="s">
        <v>164</v>
      </c>
      <c r="D3234" s="3" t="s">
        <v>563</v>
      </c>
      <c r="E3234" s="3" t="n">
        <v>1492</v>
      </c>
      <c r="F3234" s="4" t="n">
        <v>61.86</v>
      </c>
      <c r="G3234" s="3" t="s">
        <v>8</v>
      </c>
      <c r="H3234" s="4" t="n">
        <f aca="false">ROUND(E3234*F3234,2)</f>
        <v>92295.12</v>
      </c>
    </row>
    <row r="3235" customFormat="false" ht="15" hidden="false" customHeight="false" outlineLevel="0" collapsed="false">
      <c r="A3235" s="3" t="n">
        <v>3234</v>
      </c>
      <c r="B3235" s="3" t="n">
        <v>7</v>
      </c>
      <c r="C3235" s="3" t="s">
        <v>164</v>
      </c>
      <c r="D3235" s="3" t="s">
        <v>563</v>
      </c>
      <c r="E3235" s="3" t="n">
        <v>4190</v>
      </c>
      <c r="F3235" s="4" t="n">
        <v>443.59</v>
      </c>
      <c r="G3235" s="3" t="s">
        <v>8</v>
      </c>
      <c r="H3235" s="4" t="n">
        <f aca="false">ROUND(E3235*F3235,2)</f>
        <v>1858642.1</v>
      </c>
    </row>
    <row r="3236" customFormat="false" ht="15" hidden="false" customHeight="false" outlineLevel="0" collapsed="false">
      <c r="A3236" s="3" t="n">
        <v>3235</v>
      </c>
      <c r="B3236" s="3" t="n">
        <v>10</v>
      </c>
      <c r="C3236" s="3" t="s">
        <v>164</v>
      </c>
      <c r="D3236" s="3" t="s">
        <v>562</v>
      </c>
      <c r="E3236" s="3" t="n">
        <v>4323</v>
      </c>
      <c r="F3236" s="4" t="n">
        <v>57.96</v>
      </c>
      <c r="G3236" s="3" t="s">
        <v>8</v>
      </c>
      <c r="H3236" s="4" t="n">
        <f aca="false">ROUND(E3236*F3236,2)</f>
        <v>250561.08</v>
      </c>
    </row>
    <row r="3237" customFormat="false" ht="15" hidden="false" customHeight="false" outlineLevel="0" collapsed="false">
      <c r="A3237" s="3" t="n">
        <v>3236</v>
      </c>
      <c r="B3237" s="3" t="n">
        <v>2</v>
      </c>
      <c r="C3237" s="3" t="s">
        <v>164</v>
      </c>
      <c r="D3237" s="3" t="s">
        <v>563</v>
      </c>
      <c r="E3237" s="3" t="n">
        <v>3163</v>
      </c>
      <c r="F3237" s="4" t="n">
        <v>62.12</v>
      </c>
      <c r="G3237" s="3" t="s">
        <v>8</v>
      </c>
      <c r="H3237" s="4" t="n">
        <f aca="false">ROUND(E3237*F3237,2)</f>
        <v>196485.56</v>
      </c>
    </row>
    <row r="3238" customFormat="false" ht="15" hidden="false" customHeight="false" outlineLevel="0" collapsed="false">
      <c r="A3238" s="3" t="n">
        <v>3237</v>
      </c>
      <c r="B3238" s="3" t="n">
        <v>9</v>
      </c>
      <c r="C3238" s="3" t="s">
        <v>164</v>
      </c>
      <c r="D3238" s="3" t="s">
        <v>562</v>
      </c>
      <c r="E3238" s="3" t="n">
        <v>3318</v>
      </c>
      <c r="F3238" s="4" t="n">
        <v>212.42</v>
      </c>
      <c r="G3238" s="3" t="s">
        <v>8</v>
      </c>
      <c r="H3238" s="4" t="n">
        <f aca="false">ROUND(E3238*F3238,2)</f>
        <v>704809.56</v>
      </c>
    </row>
    <row r="3239" customFormat="false" ht="15" hidden="false" customHeight="false" outlineLevel="0" collapsed="false">
      <c r="A3239" s="3" t="n">
        <v>3238</v>
      </c>
      <c r="B3239" s="3" t="n">
        <v>6</v>
      </c>
      <c r="C3239" s="3" t="s">
        <v>164</v>
      </c>
      <c r="D3239" s="3" t="s">
        <v>562</v>
      </c>
      <c r="E3239" s="3" t="n">
        <v>3074</v>
      </c>
      <c r="F3239" s="4" t="n">
        <v>215.82</v>
      </c>
      <c r="G3239" s="3" t="s">
        <v>8</v>
      </c>
      <c r="H3239" s="4" t="n">
        <f aca="false">ROUND(E3239*F3239,2)</f>
        <v>663430.68</v>
      </c>
    </row>
    <row r="3240" customFormat="false" ht="15" hidden="false" customHeight="false" outlineLevel="0" collapsed="false">
      <c r="A3240" s="3" t="n">
        <v>3239</v>
      </c>
      <c r="B3240" s="3" t="n">
        <v>4</v>
      </c>
      <c r="C3240" s="3" t="s">
        <v>164</v>
      </c>
      <c r="D3240" s="3" t="s">
        <v>562</v>
      </c>
      <c r="E3240" s="3" t="n">
        <v>2965</v>
      </c>
      <c r="F3240" s="4" t="n">
        <v>105.56</v>
      </c>
      <c r="G3240" s="3" t="s">
        <v>8</v>
      </c>
      <c r="H3240" s="4" t="n">
        <f aca="false">ROUND(E3240*F3240,2)</f>
        <v>312985.4</v>
      </c>
    </row>
    <row r="3241" customFormat="false" ht="15" hidden="false" customHeight="false" outlineLevel="0" collapsed="false">
      <c r="A3241" s="3" t="n">
        <v>3240</v>
      </c>
      <c r="B3241" s="3" t="n">
        <v>4</v>
      </c>
      <c r="C3241" s="3" t="s">
        <v>164</v>
      </c>
      <c r="D3241" s="3" t="s">
        <v>562</v>
      </c>
      <c r="E3241" s="3" t="n">
        <v>1623</v>
      </c>
      <c r="F3241" s="4" t="n">
        <v>105.73</v>
      </c>
      <c r="G3241" s="3" t="s">
        <v>8</v>
      </c>
      <c r="H3241" s="4" t="n">
        <f aca="false">ROUND(E3241*F3241,2)</f>
        <v>171599.79</v>
      </c>
    </row>
    <row r="3242" customFormat="false" ht="15" hidden="false" customHeight="false" outlineLevel="0" collapsed="false">
      <c r="A3242" s="3" t="n">
        <v>3241</v>
      </c>
      <c r="B3242" s="3" t="n">
        <v>2</v>
      </c>
      <c r="C3242" s="3" t="s">
        <v>164</v>
      </c>
      <c r="D3242" s="3" t="s">
        <v>562</v>
      </c>
      <c r="E3242" s="3" t="n">
        <v>3649</v>
      </c>
      <c r="F3242" s="4" t="n">
        <v>62.13</v>
      </c>
      <c r="G3242" s="3" t="s">
        <v>8</v>
      </c>
      <c r="H3242" s="4" t="n">
        <f aca="false">ROUND(E3242*F3242,2)</f>
        <v>226712.37</v>
      </c>
    </row>
    <row r="3243" customFormat="false" ht="15" hidden="false" customHeight="false" outlineLevel="0" collapsed="false">
      <c r="A3243" s="3" t="n">
        <v>3242</v>
      </c>
      <c r="B3243" s="3" t="n">
        <v>3</v>
      </c>
      <c r="C3243" s="3" t="s">
        <v>164</v>
      </c>
      <c r="D3243" s="3" t="s">
        <v>563</v>
      </c>
      <c r="E3243" s="3" t="n">
        <v>4161</v>
      </c>
      <c r="F3243" s="4" t="n">
        <v>107.1</v>
      </c>
      <c r="G3243" s="3" t="s">
        <v>8</v>
      </c>
      <c r="H3243" s="4" t="n">
        <f aca="false">ROUND(E3243*F3243,2)</f>
        <v>445643.1</v>
      </c>
    </row>
    <row r="3244" customFormat="false" ht="15" hidden="false" customHeight="false" outlineLevel="0" collapsed="false">
      <c r="A3244" s="3" t="n">
        <v>3243</v>
      </c>
      <c r="B3244" s="3" t="n">
        <v>4</v>
      </c>
      <c r="C3244" s="3" t="s">
        <v>164</v>
      </c>
      <c r="D3244" s="3" t="s">
        <v>563</v>
      </c>
      <c r="E3244" s="3" t="n">
        <v>2522</v>
      </c>
      <c r="F3244" s="4" t="n">
        <v>105.8</v>
      </c>
      <c r="G3244" s="3" t="s">
        <v>8</v>
      </c>
      <c r="H3244" s="4" t="n">
        <f aca="false">ROUND(E3244*F3244,2)</f>
        <v>266827.6</v>
      </c>
    </row>
    <row r="3245" customFormat="false" ht="15" hidden="false" customHeight="false" outlineLevel="0" collapsed="false">
      <c r="A3245" s="3" t="n">
        <v>3244</v>
      </c>
      <c r="B3245" s="3" t="n">
        <v>14</v>
      </c>
      <c r="C3245" s="3" t="s">
        <v>164</v>
      </c>
      <c r="D3245" s="3" t="s">
        <v>562</v>
      </c>
      <c r="E3245" s="3" t="n">
        <v>3660</v>
      </c>
      <c r="F3245" s="4" t="n">
        <v>86.16</v>
      </c>
      <c r="G3245" s="3" t="s">
        <v>41</v>
      </c>
      <c r="H3245" s="4" t="n">
        <f aca="false">ROUND(E3245*F3245,2)</f>
        <v>315345.6</v>
      </c>
    </row>
    <row r="3246" customFormat="false" ht="15" hidden="false" customHeight="false" outlineLevel="0" collapsed="false">
      <c r="A3246" s="3" t="n">
        <v>3245</v>
      </c>
      <c r="B3246" s="3" t="n">
        <v>3</v>
      </c>
      <c r="C3246" s="3" t="s">
        <v>164</v>
      </c>
      <c r="D3246" s="3" t="s">
        <v>562</v>
      </c>
      <c r="E3246" s="3" t="n">
        <v>913</v>
      </c>
      <c r="F3246" s="4" t="n">
        <v>107.23</v>
      </c>
      <c r="G3246" s="3" t="s">
        <v>8</v>
      </c>
      <c r="H3246" s="4" t="n">
        <f aca="false">ROUND(E3246*F3246,2)</f>
        <v>97900.99</v>
      </c>
    </row>
    <row r="3247" customFormat="false" ht="15" hidden="false" customHeight="false" outlineLevel="0" collapsed="false">
      <c r="A3247" s="3" t="n">
        <v>3246</v>
      </c>
      <c r="B3247" s="3" t="n">
        <v>7</v>
      </c>
      <c r="C3247" s="3" t="s">
        <v>164</v>
      </c>
      <c r="D3247" s="3" t="s">
        <v>562</v>
      </c>
      <c r="E3247" s="3" t="n">
        <v>3346</v>
      </c>
      <c r="F3247" s="4" t="n">
        <v>442.82</v>
      </c>
      <c r="G3247" s="3" t="s">
        <v>8</v>
      </c>
      <c r="H3247" s="4" t="n">
        <f aca="false">ROUND(E3247*F3247,2)</f>
        <v>1481675.72</v>
      </c>
    </row>
    <row r="3248" customFormat="false" ht="15" hidden="false" customHeight="false" outlineLevel="0" collapsed="false">
      <c r="A3248" s="3" t="n">
        <v>3247</v>
      </c>
      <c r="B3248" s="3" t="n">
        <v>15</v>
      </c>
      <c r="C3248" s="3" t="s">
        <v>164</v>
      </c>
      <c r="D3248" s="3" t="s">
        <v>562</v>
      </c>
      <c r="E3248" s="3" t="n">
        <v>2846</v>
      </c>
      <c r="F3248" s="4" t="n">
        <v>274.49</v>
      </c>
      <c r="G3248" s="3" t="s">
        <v>46</v>
      </c>
      <c r="H3248" s="4" t="n">
        <f aca="false">ROUND(E3248*F3248,2)</f>
        <v>781198.54</v>
      </c>
    </row>
    <row r="3249" customFormat="false" ht="15" hidden="false" customHeight="false" outlineLevel="0" collapsed="false">
      <c r="A3249" s="3" t="n">
        <v>3248</v>
      </c>
      <c r="B3249" s="3" t="n">
        <v>6</v>
      </c>
      <c r="C3249" s="3" t="s">
        <v>164</v>
      </c>
      <c r="D3249" s="3" t="s">
        <v>563</v>
      </c>
      <c r="E3249" s="3" t="n">
        <v>1624</v>
      </c>
      <c r="F3249" s="4" t="n">
        <v>215</v>
      </c>
      <c r="G3249" s="3" t="s">
        <v>8</v>
      </c>
      <c r="H3249" s="4" t="n">
        <f aca="false">ROUND(E3249*F3249,2)</f>
        <v>349160</v>
      </c>
    </row>
    <row r="3250" customFormat="false" ht="15" hidden="false" customHeight="false" outlineLevel="0" collapsed="false">
      <c r="A3250" s="3" t="n">
        <v>3249</v>
      </c>
      <c r="B3250" s="3" t="n">
        <v>11</v>
      </c>
      <c r="C3250" s="3" t="s">
        <v>164</v>
      </c>
      <c r="D3250" s="3" t="s">
        <v>563</v>
      </c>
      <c r="E3250" s="3" t="n">
        <v>4069</v>
      </c>
      <c r="F3250" s="4" t="n">
        <v>111.63</v>
      </c>
      <c r="G3250" s="3" t="s">
        <v>34</v>
      </c>
      <c r="H3250" s="4" t="n">
        <f aca="false">ROUND(E3250*F3250,2)</f>
        <v>454222.47</v>
      </c>
    </row>
    <row r="3251" customFormat="false" ht="15" hidden="false" customHeight="false" outlineLevel="0" collapsed="false">
      <c r="A3251" s="3" t="n">
        <v>3250</v>
      </c>
      <c r="B3251" s="3" t="n">
        <v>9</v>
      </c>
      <c r="C3251" s="3" t="s">
        <v>164</v>
      </c>
      <c r="D3251" s="3" t="s">
        <v>563</v>
      </c>
      <c r="E3251" s="3" t="n">
        <v>2528</v>
      </c>
      <c r="F3251" s="4" t="n">
        <v>212.71</v>
      </c>
      <c r="G3251" s="3" t="s">
        <v>8</v>
      </c>
      <c r="H3251" s="4" t="n">
        <f aca="false">ROUND(E3251*F3251,2)</f>
        <v>537730.88</v>
      </c>
    </row>
    <row r="3252" customFormat="false" ht="15" hidden="false" customHeight="false" outlineLevel="0" collapsed="false">
      <c r="A3252" s="3" t="n">
        <v>3251</v>
      </c>
      <c r="B3252" s="3" t="n">
        <v>1</v>
      </c>
      <c r="C3252" s="3" t="s">
        <v>164</v>
      </c>
      <c r="D3252" s="3" t="s">
        <v>563</v>
      </c>
      <c r="E3252" s="3" t="n">
        <v>1609</v>
      </c>
      <c r="F3252" s="4" t="n">
        <v>419.51</v>
      </c>
      <c r="G3252" s="3" t="s">
        <v>8</v>
      </c>
      <c r="H3252" s="4" t="n">
        <f aca="false">ROUND(E3252*F3252,2)</f>
        <v>674991.59</v>
      </c>
    </row>
    <row r="3253" customFormat="false" ht="15" hidden="false" customHeight="false" outlineLevel="0" collapsed="false">
      <c r="A3253" s="3" t="n">
        <v>3252</v>
      </c>
      <c r="B3253" s="3" t="n">
        <v>3</v>
      </c>
      <c r="C3253" s="3" t="s">
        <v>164</v>
      </c>
      <c r="D3253" s="3" t="s">
        <v>563</v>
      </c>
      <c r="E3253" s="3" t="n">
        <v>864</v>
      </c>
      <c r="F3253" s="4" t="n">
        <v>107.4</v>
      </c>
      <c r="G3253" s="3" t="s">
        <v>8</v>
      </c>
      <c r="H3253" s="4" t="n">
        <f aca="false">ROUND(E3253*F3253,2)</f>
        <v>92793.6</v>
      </c>
    </row>
    <row r="3254" customFormat="false" ht="15" hidden="false" customHeight="false" outlineLevel="0" collapsed="false">
      <c r="A3254" s="3" t="n">
        <v>3253</v>
      </c>
      <c r="B3254" s="3" t="n">
        <v>6</v>
      </c>
      <c r="C3254" s="3" t="s">
        <v>164</v>
      </c>
      <c r="D3254" s="3" t="s">
        <v>563</v>
      </c>
      <c r="E3254" s="3" t="n">
        <v>2807</v>
      </c>
      <c r="F3254" s="4" t="n">
        <v>215.41</v>
      </c>
      <c r="G3254" s="3" t="s">
        <v>8</v>
      </c>
      <c r="H3254" s="4" t="n">
        <f aca="false">ROUND(E3254*F3254,2)</f>
        <v>604655.87</v>
      </c>
    </row>
    <row r="3255" customFormat="false" ht="15" hidden="false" customHeight="false" outlineLevel="0" collapsed="false">
      <c r="A3255" s="3" t="n">
        <v>3254</v>
      </c>
      <c r="B3255" s="3" t="n">
        <v>10</v>
      </c>
      <c r="C3255" s="3" t="s">
        <v>164</v>
      </c>
      <c r="D3255" s="3" t="s">
        <v>562</v>
      </c>
      <c r="E3255" s="3" t="n">
        <v>3162</v>
      </c>
      <c r="F3255" s="4" t="n">
        <v>57.78</v>
      </c>
      <c r="G3255" s="3" t="s">
        <v>8</v>
      </c>
      <c r="H3255" s="4" t="n">
        <f aca="false">ROUND(E3255*F3255,2)</f>
        <v>182700.36</v>
      </c>
    </row>
    <row r="3256" customFormat="false" ht="15" hidden="false" customHeight="false" outlineLevel="0" collapsed="false">
      <c r="A3256" s="3" t="n">
        <v>3255</v>
      </c>
      <c r="B3256" s="3" t="n">
        <v>15</v>
      </c>
      <c r="C3256" s="3" t="s">
        <v>164</v>
      </c>
      <c r="D3256" s="3" t="s">
        <v>562</v>
      </c>
      <c r="E3256" s="3" t="n">
        <v>2378</v>
      </c>
      <c r="F3256" s="4" t="n">
        <v>274.06</v>
      </c>
      <c r="G3256" s="3" t="s">
        <v>46</v>
      </c>
      <c r="H3256" s="4" t="n">
        <f aca="false">ROUND(E3256*F3256,2)</f>
        <v>651714.68</v>
      </c>
    </row>
    <row r="3257" customFormat="false" ht="15" hidden="false" customHeight="false" outlineLevel="0" collapsed="false">
      <c r="A3257" s="3" t="n">
        <v>3256</v>
      </c>
      <c r="B3257" s="3" t="n">
        <v>6</v>
      </c>
      <c r="C3257" s="3" t="s">
        <v>164</v>
      </c>
      <c r="D3257" s="3" t="s">
        <v>562</v>
      </c>
      <c r="E3257" s="3" t="n">
        <v>717</v>
      </c>
      <c r="F3257" s="4" t="n">
        <v>215.5</v>
      </c>
      <c r="G3257" s="3" t="s">
        <v>8</v>
      </c>
      <c r="H3257" s="4" t="n">
        <f aca="false">ROUND(E3257*F3257,2)</f>
        <v>154513.5</v>
      </c>
    </row>
    <row r="3258" customFormat="false" ht="15" hidden="false" customHeight="false" outlineLevel="0" collapsed="false">
      <c r="A3258" s="3" t="n">
        <v>3257</v>
      </c>
      <c r="B3258" s="3" t="n">
        <v>10</v>
      </c>
      <c r="C3258" s="3" t="s">
        <v>164</v>
      </c>
      <c r="D3258" s="3" t="s">
        <v>563</v>
      </c>
      <c r="E3258" s="3" t="n">
        <v>2145</v>
      </c>
      <c r="F3258" s="4" t="n">
        <v>57.85</v>
      </c>
      <c r="G3258" s="3" t="s">
        <v>8</v>
      </c>
      <c r="H3258" s="4" t="n">
        <f aca="false">ROUND(E3258*F3258,2)</f>
        <v>124088.25</v>
      </c>
    </row>
    <row r="3259" customFormat="false" ht="15" hidden="false" customHeight="false" outlineLevel="0" collapsed="false">
      <c r="A3259" s="3" t="n">
        <v>3258</v>
      </c>
      <c r="B3259" s="3" t="n">
        <v>2</v>
      </c>
      <c r="C3259" s="3" t="s">
        <v>164</v>
      </c>
      <c r="D3259" s="3" t="s">
        <v>562</v>
      </c>
      <c r="E3259" s="3" t="n">
        <v>2380</v>
      </c>
      <c r="F3259" s="4" t="n">
        <v>61.83</v>
      </c>
      <c r="G3259" s="3" t="s">
        <v>8</v>
      </c>
      <c r="H3259" s="4" t="n">
        <f aca="false">ROUND(E3259*F3259,2)</f>
        <v>147155.4</v>
      </c>
    </row>
    <row r="3260" customFormat="false" ht="15" hidden="false" customHeight="false" outlineLevel="0" collapsed="false">
      <c r="A3260" s="3" t="n">
        <v>3259</v>
      </c>
      <c r="B3260" s="3" t="n">
        <v>15</v>
      </c>
      <c r="C3260" s="3" t="s">
        <v>164</v>
      </c>
      <c r="D3260" s="3" t="s">
        <v>562</v>
      </c>
      <c r="E3260" s="3" t="n">
        <v>4219</v>
      </c>
      <c r="F3260" s="4" t="n">
        <v>275.2</v>
      </c>
      <c r="G3260" s="3" t="s">
        <v>46</v>
      </c>
      <c r="H3260" s="4" t="n">
        <f aca="false">ROUND(E3260*F3260,2)</f>
        <v>1161068.8</v>
      </c>
    </row>
    <row r="3261" customFormat="false" ht="15" hidden="false" customHeight="false" outlineLevel="0" collapsed="false">
      <c r="A3261" s="3" t="n">
        <v>3260</v>
      </c>
      <c r="B3261" s="3" t="n">
        <v>4</v>
      </c>
      <c r="C3261" s="3" t="s">
        <v>164</v>
      </c>
      <c r="D3261" s="3" t="s">
        <v>563</v>
      </c>
      <c r="E3261" s="3" t="n">
        <v>4492</v>
      </c>
      <c r="F3261" s="4" t="n">
        <v>105.67</v>
      </c>
      <c r="G3261" s="3" t="s">
        <v>8</v>
      </c>
      <c r="H3261" s="4" t="n">
        <f aca="false">ROUND(E3261*F3261,2)</f>
        <v>474669.64</v>
      </c>
    </row>
    <row r="3262" customFormat="false" ht="15" hidden="false" customHeight="false" outlineLevel="0" collapsed="false">
      <c r="A3262" s="3" t="n">
        <v>3261</v>
      </c>
      <c r="B3262" s="3" t="n">
        <v>2</v>
      </c>
      <c r="C3262" s="3" t="s">
        <v>164</v>
      </c>
      <c r="D3262" s="3" t="s">
        <v>563</v>
      </c>
      <c r="E3262" s="3" t="n">
        <v>723</v>
      </c>
      <c r="F3262" s="4" t="n">
        <v>62.04</v>
      </c>
      <c r="G3262" s="3" t="s">
        <v>8</v>
      </c>
      <c r="H3262" s="4" t="n">
        <f aca="false">ROUND(E3262*F3262,2)</f>
        <v>44854.92</v>
      </c>
    </row>
    <row r="3263" customFormat="false" ht="15" hidden="false" customHeight="false" outlineLevel="0" collapsed="false">
      <c r="A3263" s="3" t="n">
        <v>3262</v>
      </c>
      <c r="B3263" s="3" t="n">
        <v>1</v>
      </c>
      <c r="C3263" s="3" t="s">
        <v>164</v>
      </c>
      <c r="D3263" s="3" t="s">
        <v>563</v>
      </c>
      <c r="E3263" s="3" t="n">
        <v>2073</v>
      </c>
      <c r="F3263" s="4" t="n">
        <v>419.5</v>
      </c>
      <c r="G3263" s="3" t="s">
        <v>8</v>
      </c>
      <c r="H3263" s="4" t="n">
        <f aca="false">ROUND(E3263*F3263,2)</f>
        <v>869623.5</v>
      </c>
    </row>
    <row r="3264" customFormat="false" ht="15" hidden="false" customHeight="false" outlineLevel="0" collapsed="false">
      <c r="A3264" s="3" t="n">
        <v>3263</v>
      </c>
      <c r="B3264" s="3" t="n">
        <v>2</v>
      </c>
      <c r="C3264" s="3" t="s">
        <v>164</v>
      </c>
      <c r="D3264" s="3" t="s">
        <v>563</v>
      </c>
      <c r="E3264" s="3" t="n">
        <v>2516</v>
      </c>
      <c r="F3264" s="4" t="n">
        <v>61.92</v>
      </c>
      <c r="G3264" s="3" t="s">
        <v>8</v>
      </c>
      <c r="H3264" s="4" t="n">
        <f aca="false">ROUND(E3264*F3264,2)</f>
        <v>155790.72</v>
      </c>
    </row>
    <row r="3265" customFormat="false" ht="15" hidden="false" customHeight="false" outlineLevel="0" collapsed="false">
      <c r="A3265" s="3" t="n">
        <v>3264</v>
      </c>
      <c r="B3265" s="3" t="n">
        <v>4</v>
      </c>
      <c r="C3265" s="3" t="s">
        <v>164</v>
      </c>
      <c r="D3265" s="3" t="s">
        <v>563</v>
      </c>
      <c r="E3265" s="3" t="n">
        <v>2873</v>
      </c>
      <c r="F3265" s="4" t="n">
        <v>106.05</v>
      </c>
      <c r="G3265" s="3" t="s">
        <v>8</v>
      </c>
      <c r="H3265" s="4" t="n">
        <f aca="false">ROUND(E3265*F3265,2)</f>
        <v>304681.65</v>
      </c>
    </row>
    <row r="3266" customFormat="false" ht="15" hidden="false" customHeight="false" outlineLevel="0" collapsed="false">
      <c r="A3266" s="3" t="n">
        <v>3265</v>
      </c>
      <c r="B3266" s="3" t="n">
        <v>1</v>
      </c>
      <c r="C3266" s="3" t="s">
        <v>164</v>
      </c>
      <c r="D3266" s="3" t="s">
        <v>562</v>
      </c>
      <c r="E3266" s="3" t="n">
        <v>2954</v>
      </c>
      <c r="F3266" s="4" t="n">
        <v>418.93</v>
      </c>
      <c r="G3266" s="3" t="s">
        <v>8</v>
      </c>
      <c r="H3266" s="4" t="n">
        <f aca="false">ROUND(E3266*F3266,2)</f>
        <v>1237519.22</v>
      </c>
    </row>
    <row r="3267" customFormat="false" ht="15" hidden="false" customHeight="false" outlineLevel="0" collapsed="false">
      <c r="A3267" s="3" t="n">
        <v>3266</v>
      </c>
      <c r="B3267" s="3" t="n">
        <v>2</v>
      </c>
      <c r="C3267" s="3" t="s">
        <v>164</v>
      </c>
      <c r="D3267" s="3" t="s">
        <v>563</v>
      </c>
      <c r="E3267" s="3" t="n">
        <v>3576</v>
      </c>
      <c r="F3267" s="4" t="n">
        <v>62.14</v>
      </c>
      <c r="G3267" s="3" t="s">
        <v>8</v>
      </c>
      <c r="H3267" s="4" t="n">
        <f aca="false">ROUND(E3267*F3267,2)</f>
        <v>222212.64</v>
      </c>
    </row>
    <row r="3268" customFormat="false" ht="15" hidden="false" customHeight="false" outlineLevel="0" collapsed="false">
      <c r="A3268" s="3" t="n">
        <v>3267</v>
      </c>
      <c r="B3268" s="3" t="n">
        <v>2</v>
      </c>
      <c r="C3268" s="3" t="s">
        <v>164</v>
      </c>
      <c r="D3268" s="3" t="s">
        <v>563</v>
      </c>
      <c r="E3268" s="3" t="n">
        <v>2457</v>
      </c>
      <c r="F3268" s="4" t="n">
        <v>62.16</v>
      </c>
      <c r="G3268" s="3" t="s">
        <v>8</v>
      </c>
      <c r="H3268" s="4" t="n">
        <f aca="false">ROUND(E3268*F3268,2)</f>
        <v>152727.12</v>
      </c>
    </row>
    <row r="3269" customFormat="false" ht="15" hidden="false" customHeight="false" outlineLevel="0" collapsed="false">
      <c r="A3269" s="3" t="n">
        <v>3268</v>
      </c>
      <c r="B3269" s="3" t="n">
        <v>6</v>
      </c>
      <c r="C3269" s="3" t="s">
        <v>164</v>
      </c>
      <c r="D3269" s="3" t="s">
        <v>563</v>
      </c>
      <c r="E3269" s="3" t="n">
        <v>1876</v>
      </c>
      <c r="F3269" s="4" t="n">
        <v>215.09</v>
      </c>
      <c r="G3269" s="3" t="s">
        <v>8</v>
      </c>
      <c r="H3269" s="4" t="n">
        <f aca="false">ROUND(E3269*F3269,2)</f>
        <v>403508.84</v>
      </c>
    </row>
    <row r="3270" customFormat="false" ht="15" hidden="false" customHeight="false" outlineLevel="0" collapsed="false">
      <c r="A3270" s="3" t="n">
        <v>3269</v>
      </c>
      <c r="B3270" s="3" t="n">
        <v>7</v>
      </c>
      <c r="C3270" s="3" t="s">
        <v>164</v>
      </c>
      <c r="D3270" s="3" t="s">
        <v>563</v>
      </c>
      <c r="E3270" s="3" t="n">
        <v>69</v>
      </c>
      <c r="F3270" s="4" t="n">
        <v>443.26</v>
      </c>
      <c r="G3270" s="3" t="s">
        <v>8</v>
      </c>
      <c r="H3270" s="4" t="n">
        <f aca="false">ROUND(E3270*F3270,2)</f>
        <v>30584.94</v>
      </c>
    </row>
    <row r="3271" customFormat="false" ht="15" hidden="false" customHeight="false" outlineLevel="0" collapsed="false">
      <c r="A3271" s="3" t="n">
        <v>3270</v>
      </c>
      <c r="B3271" s="3" t="n">
        <v>4</v>
      </c>
      <c r="C3271" s="3" t="s">
        <v>165</v>
      </c>
      <c r="D3271" s="3" t="s">
        <v>563</v>
      </c>
      <c r="E3271" s="3" t="n">
        <v>597</v>
      </c>
      <c r="F3271" s="4" t="n">
        <v>106.04</v>
      </c>
      <c r="G3271" s="3" t="s">
        <v>8</v>
      </c>
      <c r="H3271" s="4" t="n">
        <f aca="false">ROUND(E3271*F3271,2)</f>
        <v>63305.88</v>
      </c>
    </row>
    <row r="3272" customFormat="false" ht="15" hidden="false" customHeight="false" outlineLevel="0" collapsed="false">
      <c r="A3272" s="3" t="n">
        <v>3271</v>
      </c>
      <c r="B3272" s="3" t="n">
        <v>9</v>
      </c>
      <c r="C3272" s="3" t="s">
        <v>165</v>
      </c>
      <c r="D3272" s="3" t="s">
        <v>562</v>
      </c>
      <c r="E3272" s="3" t="n">
        <v>137</v>
      </c>
      <c r="F3272" s="4" t="n">
        <v>209.81</v>
      </c>
      <c r="G3272" s="3" t="s">
        <v>8</v>
      </c>
      <c r="H3272" s="4" t="n">
        <f aca="false">ROUND(E3272*F3272,2)</f>
        <v>28743.97</v>
      </c>
    </row>
    <row r="3273" customFormat="false" ht="15" hidden="false" customHeight="false" outlineLevel="0" collapsed="false">
      <c r="A3273" s="3" t="n">
        <v>3272</v>
      </c>
      <c r="B3273" s="3" t="n">
        <v>8</v>
      </c>
      <c r="C3273" s="3" t="s">
        <v>165</v>
      </c>
      <c r="D3273" s="3" t="s">
        <v>562</v>
      </c>
      <c r="E3273" s="3" t="n">
        <v>4710</v>
      </c>
      <c r="F3273" s="4" t="n">
        <v>72.82</v>
      </c>
      <c r="G3273" s="3" t="s">
        <v>8</v>
      </c>
      <c r="H3273" s="4" t="n">
        <f aca="false">ROUND(E3273*F3273,2)</f>
        <v>342982.2</v>
      </c>
    </row>
    <row r="3274" customFormat="false" ht="15" hidden="false" customHeight="false" outlineLevel="0" collapsed="false">
      <c r="A3274" s="3" t="n">
        <v>3273</v>
      </c>
      <c r="B3274" s="3" t="n">
        <v>11</v>
      </c>
      <c r="C3274" s="3" t="s">
        <v>165</v>
      </c>
      <c r="D3274" s="3" t="s">
        <v>562</v>
      </c>
      <c r="E3274" s="3" t="n">
        <v>2460</v>
      </c>
      <c r="F3274" s="4" t="n">
        <v>112.98</v>
      </c>
      <c r="G3274" s="3" t="s">
        <v>34</v>
      </c>
      <c r="H3274" s="4" t="n">
        <f aca="false">ROUND(E3274*F3274,2)</f>
        <v>277930.8</v>
      </c>
    </row>
    <row r="3275" customFormat="false" ht="15" hidden="false" customHeight="false" outlineLevel="0" collapsed="false">
      <c r="A3275" s="3" t="n">
        <v>3274</v>
      </c>
      <c r="B3275" s="3" t="n">
        <v>2</v>
      </c>
      <c r="C3275" s="3" t="s">
        <v>165</v>
      </c>
      <c r="D3275" s="3" t="s">
        <v>563</v>
      </c>
      <c r="E3275" s="3" t="n">
        <v>4784</v>
      </c>
      <c r="F3275" s="4" t="n">
        <v>61.09</v>
      </c>
      <c r="G3275" s="3" t="s">
        <v>8</v>
      </c>
      <c r="H3275" s="4" t="n">
        <f aca="false">ROUND(E3275*F3275,2)</f>
        <v>292254.56</v>
      </c>
    </row>
    <row r="3276" customFormat="false" ht="15" hidden="false" customHeight="false" outlineLevel="0" collapsed="false">
      <c r="A3276" s="3" t="n">
        <v>3275</v>
      </c>
      <c r="B3276" s="3" t="n">
        <v>5</v>
      </c>
      <c r="C3276" s="3" t="s">
        <v>165</v>
      </c>
      <c r="D3276" s="3" t="s">
        <v>563</v>
      </c>
      <c r="E3276" s="3" t="n">
        <v>2687</v>
      </c>
      <c r="F3276" s="4" t="n">
        <v>402.69</v>
      </c>
      <c r="G3276" s="3" t="s">
        <v>8</v>
      </c>
      <c r="H3276" s="4" t="n">
        <f aca="false">ROUND(E3276*F3276,2)</f>
        <v>1082028.03</v>
      </c>
    </row>
    <row r="3277" customFormat="false" ht="15" hidden="false" customHeight="false" outlineLevel="0" collapsed="false">
      <c r="A3277" s="3" t="n">
        <v>3276</v>
      </c>
      <c r="B3277" s="3" t="n">
        <v>4</v>
      </c>
      <c r="C3277" s="3" t="s">
        <v>165</v>
      </c>
      <c r="D3277" s="3" t="s">
        <v>563</v>
      </c>
      <c r="E3277" s="3" t="n">
        <v>1752</v>
      </c>
      <c r="F3277" s="4" t="n">
        <v>105.89</v>
      </c>
      <c r="G3277" s="3" t="s">
        <v>8</v>
      </c>
      <c r="H3277" s="4" t="n">
        <f aca="false">ROUND(E3277*F3277,2)</f>
        <v>185519.28</v>
      </c>
    </row>
    <row r="3278" customFormat="false" ht="15" hidden="false" customHeight="false" outlineLevel="0" collapsed="false">
      <c r="A3278" s="3" t="n">
        <v>3277</v>
      </c>
      <c r="B3278" s="3" t="n">
        <v>1</v>
      </c>
      <c r="C3278" s="3" t="s">
        <v>165</v>
      </c>
      <c r="D3278" s="3" t="s">
        <v>563</v>
      </c>
      <c r="E3278" s="3" t="n">
        <v>1442</v>
      </c>
      <c r="F3278" s="4" t="n">
        <v>435.28</v>
      </c>
      <c r="G3278" s="3" t="s">
        <v>8</v>
      </c>
      <c r="H3278" s="4" t="n">
        <f aca="false">ROUND(E3278*F3278,2)</f>
        <v>627673.76</v>
      </c>
    </row>
    <row r="3279" customFormat="false" ht="15" hidden="false" customHeight="false" outlineLevel="0" collapsed="false">
      <c r="A3279" s="3" t="n">
        <v>3278</v>
      </c>
      <c r="B3279" s="3" t="n">
        <v>7</v>
      </c>
      <c r="C3279" s="3" t="s">
        <v>165</v>
      </c>
      <c r="D3279" s="3" t="s">
        <v>562</v>
      </c>
      <c r="E3279" s="3" t="n">
        <v>4249</v>
      </c>
      <c r="F3279" s="4" t="n">
        <v>427.49</v>
      </c>
      <c r="G3279" s="3" t="s">
        <v>8</v>
      </c>
      <c r="H3279" s="4" t="n">
        <f aca="false">ROUND(E3279*F3279,2)</f>
        <v>1816405.01</v>
      </c>
    </row>
    <row r="3280" customFormat="false" ht="15" hidden="false" customHeight="false" outlineLevel="0" collapsed="false">
      <c r="A3280" s="3" t="n">
        <v>3279</v>
      </c>
      <c r="B3280" s="3" t="n">
        <v>5</v>
      </c>
      <c r="C3280" s="3" t="s">
        <v>165</v>
      </c>
      <c r="D3280" s="3" t="s">
        <v>562</v>
      </c>
      <c r="E3280" s="3" t="n">
        <v>4273</v>
      </c>
      <c r="F3280" s="4" t="n">
        <v>402.65</v>
      </c>
      <c r="G3280" s="3" t="s">
        <v>8</v>
      </c>
      <c r="H3280" s="4" t="n">
        <f aca="false">ROUND(E3280*F3280,2)</f>
        <v>1720523.45</v>
      </c>
    </row>
    <row r="3281" customFormat="false" ht="15" hidden="false" customHeight="false" outlineLevel="0" collapsed="false">
      <c r="A3281" s="3" t="n">
        <v>3280</v>
      </c>
      <c r="B3281" s="3" t="n">
        <v>2</v>
      </c>
      <c r="C3281" s="3" t="s">
        <v>165</v>
      </c>
      <c r="D3281" s="3" t="s">
        <v>563</v>
      </c>
      <c r="E3281" s="3" t="n">
        <v>4440</v>
      </c>
      <c r="F3281" s="4" t="n">
        <v>61.07</v>
      </c>
      <c r="G3281" s="3" t="s">
        <v>8</v>
      </c>
      <c r="H3281" s="4" t="n">
        <f aca="false">ROUND(E3281*F3281,2)</f>
        <v>271150.8</v>
      </c>
    </row>
    <row r="3282" customFormat="false" ht="15" hidden="false" customHeight="false" outlineLevel="0" collapsed="false">
      <c r="A3282" s="3" t="n">
        <v>3281</v>
      </c>
      <c r="B3282" s="3" t="n">
        <v>3</v>
      </c>
      <c r="C3282" s="3" t="s">
        <v>165</v>
      </c>
      <c r="D3282" s="3" t="s">
        <v>563</v>
      </c>
      <c r="E3282" s="3" t="n">
        <v>1401</v>
      </c>
      <c r="F3282" s="4" t="n">
        <v>108.07</v>
      </c>
      <c r="G3282" s="3" t="s">
        <v>8</v>
      </c>
      <c r="H3282" s="4" t="n">
        <f aca="false">ROUND(E3282*F3282,2)</f>
        <v>151406.07</v>
      </c>
    </row>
    <row r="3283" customFormat="false" ht="15" hidden="false" customHeight="false" outlineLevel="0" collapsed="false">
      <c r="A3283" s="3" t="n">
        <v>3282</v>
      </c>
      <c r="B3283" s="3" t="n">
        <v>11</v>
      </c>
      <c r="C3283" s="3" t="s">
        <v>165</v>
      </c>
      <c r="D3283" s="3" t="s">
        <v>562</v>
      </c>
      <c r="E3283" s="3" t="n">
        <v>4880</v>
      </c>
      <c r="F3283" s="4" t="n">
        <v>112.78</v>
      </c>
      <c r="G3283" s="3" t="s">
        <v>34</v>
      </c>
      <c r="H3283" s="4" t="n">
        <f aca="false">ROUND(E3283*F3283,2)</f>
        <v>550366.4</v>
      </c>
    </row>
    <row r="3284" customFormat="false" ht="15" hidden="false" customHeight="false" outlineLevel="0" collapsed="false">
      <c r="A3284" s="3" t="n">
        <v>3283</v>
      </c>
      <c r="B3284" s="3" t="n">
        <v>8</v>
      </c>
      <c r="C3284" s="3" t="s">
        <v>165</v>
      </c>
      <c r="D3284" s="3" t="s">
        <v>562</v>
      </c>
      <c r="E3284" s="3" t="n">
        <v>2563</v>
      </c>
      <c r="F3284" s="4" t="n">
        <v>72.97</v>
      </c>
      <c r="G3284" s="3" t="s">
        <v>8</v>
      </c>
      <c r="H3284" s="4" t="n">
        <f aca="false">ROUND(E3284*F3284,2)</f>
        <v>187022.11</v>
      </c>
    </row>
    <row r="3285" customFormat="false" ht="15" hidden="false" customHeight="false" outlineLevel="0" collapsed="false">
      <c r="A3285" s="3" t="n">
        <v>3284</v>
      </c>
      <c r="B3285" s="3" t="n">
        <v>7</v>
      </c>
      <c r="C3285" s="3" t="s">
        <v>165</v>
      </c>
      <c r="D3285" s="3" t="s">
        <v>563</v>
      </c>
      <c r="E3285" s="3" t="n">
        <v>2064</v>
      </c>
      <c r="F3285" s="4" t="n">
        <v>428.24</v>
      </c>
      <c r="G3285" s="3" t="s">
        <v>8</v>
      </c>
      <c r="H3285" s="4" t="n">
        <f aca="false">ROUND(E3285*F3285,2)</f>
        <v>883887.36</v>
      </c>
    </row>
    <row r="3286" customFormat="false" ht="15" hidden="false" customHeight="false" outlineLevel="0" collapsed="false">
      <c r="A3286" s="3" t="n">
        <v>3285</v>
      </c>
      <c r="B3286" s="3" t="n">
        <v>4</v>
      </c>
      <c r="C3286" s="3" t="s">
        <v>165</v>
      </c>
      <c r="D3286" s="3" t="s">
        <v>562</v>
      </c>
      <c r="E3286" s="3" t="n">
        <v>66</v>
      </c>
      <c r="F3286" s="4" t="n">
        <v>105.88</v>
      </c>
      <c r="G3286" s="3" t="s">
        <v>8</v>
      </c>
      <c r="H3286" s="4" t="n">
        <f aca="false">ROUND(E3286*F3286,2)</f>
        <v>6988.08</v>
      </c>
    </row>
    <row r="3287" customFormat="false" ht="15" hidden="false" customHeight="false" outlineLevel="0" collapsed="false">
      <c r="A3287" s="3" t="n">
        <v>3286</v>
      </c>
      <c r="B3287" s="3" t="n">
        <v>1</v>
      </c>
      <c r="C3287" s="3" t="s">
        <v>165</v>
      </c>
      <c r="D3287" s="3" t="s">
        <v>563</v>
      </c>
      <c r="E3287" s="3" t="n">
        <v>2939</v>
      </c>
      <c r="F3287" s="4" t="n">
        <v>435.59</v>
      </c>
      <c r="G3287" s="3" t="s">
        <v>8</v>
      </c>
      <c r="H3287" s="4" t="n">
        <f aca="false">ROUND(E3287*F3287,2)</f>
        <v>1280199.01</v>
      </c>
    </row>
    <row r="3288" customFormat="false" ht="15" hidden="false" customHeight="false" outlineLevel="0" collapsed="false">
      <c r="A3288" s="3" t="n">
        <v>3287</v>
      </c>
      <c r="B3288" s="3" t="n">
        <v>2</v>
      </c>
      <c r="C3288" s="3" t="s">
        <v>165</v>
      </c>
      <c r="D3288" s="3" t="s">
        <v>562</v>
      </c>
      <c r="E3288" s="3" t="n">
        <v>4201</v>
      </c>
      <c r="F3288" s="4" t="n">
        <v>60.99</v>
      </c>
      <c r="G3288" s="3" t="s">
        <v>8</v>
      </c>
      <c r="H3288" s="4" t="n">
        <f aca="false">ROUND(E3288*F3288,2)</f>
        <v>256218.99</v>
      </c>
    </row>
    <row r="3289" customFormat="false" ht="15" hidden="false" customHeight="false" outlineLevel="0" collapsed="false">
      <c r="A3289" s="3" t="n">
        <v>3288</v>
      </c>
      <c r="B3289" s="3" t="n">
        <v>9</v>
      </c>
      <c r="C3289" s="3" t="s">
        <v>165</v>
      </c>
      <c r="D3289" s="3" t="s">
        <v>563</v>
      </c>
      <c r="E3289" s="3" t="n">
        <v>1900</v>
      </c>
      <c r="F3289" s="4" t="n">
        <v>209.3</v>
      </c>
      <c r="G3289" s="3" t="s">
        <v>8</v>
      </c>
      <c r="H3289" s="4" t="n">
        <f aca="false">ROUND(E3289*F3289,2)</f>
        <v>397670</v>
      </c>
    </row>
    <row r="3290" customFormat="false" ht="15" hidden="false" customHeight="false" outlineLevel="0" collapsed="false">
      <c r="A3290" s="3" t="n">
        <v>3289</v>
      </c>
      <c r="B3290" s="3" t="n">
        <v>1</v>
      </c>
      <c r="C3290" s="3" t="s">
        <v>165</v>
      </c>
      <c r="D3290" s="3" t="s">
        <v>562</v>
      </c>
      <c r="E3290" s="3" t="n">
        <v>4048</v>
      </c>
      <c r="F3290" s="4" t="n">
        <v>435.39</v>
      </c>
      <c r="G3290" s="3" t="s">
        <v>8</v>
      </c>
      <c r="H3290" s="4" t="n">
        <f aca="false">ROUND(E3290*F3290,2)</f>
        <v>1762458.72</v>
      </c>
    </row>
    <row r="3291" customFormat="false" ht="15" hidden="false" customHeight="false" outlineLevel="0" collapsed="false">
      <c r="A3291" s="3" t="n">
        <v>3290</v>
      </c>
      <c r="B3291" s="3" t="n">
        <v>7</v>
      </c>
      <c r="C3291" s="3" t="s">
        <v>165</v>
      </c>
      <c r="D3291" s="3" t="s">
        <v>562</v>
      </c>
      <c r="E3291" s="3" t="n">
        <v>1146</v>
      </c>
      <c r="F3291" s="4" t="n">
        <v>429.44</v>
      </c>
      <c r="G3291" s="3" t="s">
        <v>8</v>
      </c>
      <c r="H3291" s="4" t="n">
        <f aca="false">ROUND(E3291*F3291,2)</f>
        <v>492138.24</v>
      </c>
    </row>
    <row r="3292" customFormat="false" ht="15" hidden="false" customHeight="false" outlineLevel="0" collapsed="false">
      <c r="A3292" s="3" t="n">
        <v>3291</v>
      </c>
      <c r="B3292" s="3" t="n">
        <v>8</v>
      </c>
      <c r="C3292" s="3" t="s">
        <v>165</v>
      </c>
      <c r="D3292" s="3" t="s">
        <v>562</v>
      </c>
      <c r="E3292" s="3" t="n">
        <v>1372</v>
      </c>
      <c r="F3292" s="4" t="n">
        <v>72.74</v>
      </c>
      <c r="G3292" s="3" t="s">
        <v>8</v>
      </c>
      <c r="H3292" s="4" t="n">
        <f aca="false">ROUND(E3292*F3292,2)</f>
        <v>99799.28</v>
      </c>
    </row>
    <row r="3293" customFormat="false" ht="15" hidden="false" customHeight="false" outlineLevel="0" collapsed="false">
      <c r="A3293" s="3" t="n">
        <v>3292</v>
      </c>
      <c r="B3293" s="3" t="n">
        <v>4</v>
      </c>
      <c r="C3293" s="3" t="s">
        <v>166</v>
      </c>
      <c r="D3293" s="3" t="s">
        <v>563</v>
      </c>
      <c r="E3293" s="3" t="n">
        <v>2664</v>
      </c>
      <c r="F3293" s="4" t="n">
        <v>105.34</v>
      </c>
      <c r="G3293" s="3" t="s">
        <v>8</v>
      </c>
      <c r="H3293" s="4" t="n">
        <f aca="false">ROUND(E3293*F3293,2)</f>
        <v>280625.76</v>
      </c>
    </row>
    <row r="3294" customFormat="false" ht="15" hidden="false" customHeight="false" outlineLevel="0" collapsed="false">
      <c r="A3294" s="3" t="n">
        <v>3293</v>
      </c>
      <c r="B3294" s="3" t="n">
        <v>14</v>
      </c>
      <c r="C3294" s="3" t="s">
        <v>166</v>
      </c>
      <c r="D3294" s="3" t="s">
        <v>562</v>
      </c>
      <c r="E3294" s="3" t="n">
        <v>1207</v>
      </c>
      <c r="F3294" s="4" t="n">
        <v>87.36</v>
      </c>
      <c r="G3294" s="3" t="s">
        <v>41</v>
      </c>
      <c r="H3294" s="4" t="n">
        <f aca="false">ROUND(E3294*F3294,2)</f>
        <v>105443.52</v>
      </c>
    </row>
    <row r="3295" customFormat="false" ht="15" hidden="false" customHeight="false" outlineLevel="0" collapsed="false">
      <c r="A3295" s="3" t="n">
        <v>3294</v>
      </c>
      <c r="B3295" s="3" t="n">
        <v>7</v>
      </c>
      <c r="C3295" s="3" t="s">
        <v>166</v>
      </c>
      <c r="D3295" s="3" t="s">
        <v>562</v>
      </c>
      <c r="E3295" s="3" t="n">
        <v>2729</v>
      </c>
      <c r="F3295" s="4" t="n">
        <v>425.16</v>
      </c>
      <c r="G3295" s="3" t="s">
        <v>8</v>
      </c>
      <c r="H3295" s="4" t="n">
        <f aca="false">ROUND(E3295*F3295,2)</f>
        <v>1160261.64</v>
      </c>
    </row>
    <row r="3296" customFormat="false" ht="15" hidden="false" customHeight="false" outlineLevel="0" collapsed="false">
      <c r="A3296" s="3" t="n">
        <v>3295</v>
      </c>
      <c r="B3296" s="3" t="n">
        <v>5</v>
      </c>
      <c r="C3296" s="3" t="s">
        <v>166</v>
      </c>
      <c r="D3296" s="3" t="s">
        <v>563</v>
      </c>
      <c r="E3296" s="3" t="n">
        <v>1925</v>
      </c>
      <c r="F3296" s="4" t="n">
        <v>399.91</v>
      </c>
      <c r="G3296" s="3" t="s">
        <v>8</v>
      </c>
      <c r="H3296" s="4" t="n">
        <f aca="false">ROUND(E3296*F3296,2)</f>
        <v>769826.75</v>
      </c>
    </row>
    <row r="3297" customFormat="false" ht="15" hidden="false" customHeight="false" outlineLevel="0" collapsed="false">
      <c r="A3297" s="3" t="n">
        <v>3296</v>
      </c>
      <c r="B3297" s="3" t="n">
        <v>6</v>
      </c>
      <c r="C3297" s="3" t="s">
        <v>166</v>
      </c>
      <c r="D3297" s="3" t="s">
        <v>562</v>
      </c>
      <c r="E3297" s="3" t="n">
        <v>1355</v>
      </c>
      <c r="F3297" s="4" t="n">
        <v>217.26</v>
      </c>
      <c r="G3297" s="3" t="s">
        <v>8</v>
      </c>
      <c r="H3297" s="4" t="n">
        <f aca="false">ROUND(E3297*F3297,2)</f>
        <v>294387.3</v>
      </c>
    </row>
    <row r="3298" customFormat="false" ht="15" hidden="false" customHeight="false" outlineLevel="0" collapsed="false">
      <c r="A3298" s="3" t="n">
        <v>3297</v>
      </c>
      <c r="B3298" s="3" t="n">
        <v>14</v>
      </c>
      <c r="C3298" s="3" t="s">
        <v>166</v>
      </c>
      <c r="D3298" s="3" t="s">
        <v>563</v>
      </c>
      <c r="E3298" s="3" t="n">
        <v>2141</v>
      </c>
      <c r="F3298" s="4" t="n">
        <v>87.19</v>
      </c>
      <c r="G3298" s="3" t="s">
        <v>41</v>
      </c>
      <c r="H3298" s="4" t="n">
        <f aca="false">ROUND(E3298*F3298,2)</f>
        <v>186673.79</v>
      </c>
    </row>
    <row r="3299" customFormat="false" ht="15" hidden="false" customHeight="false" outlineLevel="0" collapsed="false">
      <c r="A3299" s="3" t="n">
        <v>3298</v>
      </c>
      <c r="B3299" s="3" t="n">
        <v>1</v>
      </c>
      <c r="C3299" s="3" t="s">
        <v>166</v>
      </c>
      <c r="D3299" s="3" t="s">
        <v>563</v>
      </c>
      <c r="E3299" s="3" t="n">
        <v>1723</v>
      </c>
      <c r="F3299" s="4" t="n">
        <v>451.89</v>
      </c>
      <c r="G3299" s="3" t="s">
        <v>8</v>
      </c>
      <c r="H3299" s="4" t="n">
        <f aca="false">ROUND(E3299*F3299,2)</f>
        <v>778606.47</v>
      </c>
    </row>
    <row r="3300" customFormat="false" ht="15" hidden="false" customHeight="false" outlineLevel="0" collapsed="false">
      <c r="A3300" s="3" t="n">
        <v>3299</v>
      </c>
      <c r="B3300" s="3" t="n">
        <v>10</v>
      </c>
      <c r="C3300" s="3" t="s">
        <v>166</v>
      </c>
      <c r="D3300" s="3" t="s">
        <v>563</v>
      </c>
      <c r="E3300" s="3" t="n">
        <v>1565</v>
      </c>
      <c r="F3300" s="4" t="n">
        <v>58.96</v>
      </c>
      <c r="G3300" s="3" t="s">
        <v>8</v>
      </c>
      <c r="H3300" s="4" t="n">
        <f aca="false">ROUND(E3300*F3300,2)</f>
        <v>92272.4</v>
      </c>
    </row>
    <row r="3301" customFormat="false" ht="15" hidden="false" customHeight="false" outlineLevel="0" collapsed="false">
      <c r="A3301" s="3" t="n">
        <v>3300</v>
      </c>
      <c r="B3301" s="3" t="n">
        <v>14</v>
      </c>
      <c r="C3301" s="3" t="s">
        <v>166</v>
      </c>
      <c r="D3301" s="3" t="s">
        <v>563</v>
      </c>
      <c r="E3301" s="3" t="n">
        <v>800</v>
      </c>
      <c r="F3301" s="4" t="n">
        <v>86.98</v>
      </c>
      <c r="G3301" s="3" t="s">
        <v>41</v>
      </c>
      <c r="H3301" s="4" t="n">
        <f aca="false">ROUND(E3301*F3301,2)</f>
        <v>69584</v>
      </c>
    </row>
    <row r="3302" customFormat="false" ht="15" hidden="false" customHeight="false" outlineLevel="0" collapsed="false">
      <c r="A3302" s="3" t="n">
        <v>3301</v>
      </c>
      <c r="B3302" s="3" t="n">
        <v>11</v>
      </c>
      <c r="C3302" s="3" t="s">
        <v>166</v>
      </c>
      <c r="D3302" s="3" t="s">
        <v>563</v>
      </c>
      <c r="E3302" s="3" t="n">
        <v>4822</v>
      </c>
      <c r="F3302" s="4" t="n">
        <v>113.41</v>
      </c>
      <c r="G3302" s="3" t="s">
        <v>34</v>
      </c>
      <c r="H3302" s="4" t="n">
        <f aca="false">ROUND(E3302*F3302,2)</f>
        <v>546863.02</v>
      </c>
    </row>
    <row r="3303" customFormat="false" ht="15" hidden="false" customHeight="false" outlineLevel="0" collapsed="false">
      <c r="A3303" s="3" t="n">
        <v>3302</v>
      </c>
      <c r="B3303" s="3" t="n">
        <v>3</v>
      </c>
      <c r="C3303" s="3" t="s">
        <v>166</v>
      </c>
      <c r="D3303" s="3" t="s">
        <v>563</v>
      </c>
      <c r="E3303" s="3" t="n">
        <v>495</v>
      </c>
      <c r="F3303" s="4" t="n">
        <v>107.56</v>
      </c>
      <c r="G3303" s="3" t="s">
        <v>8</v>
      </c>
      <c r="H3303" s="4" t="n">
        <f aca="false">ROUND(E3303*F3303,2)</f>
        <v>53242.2</v>
      </c>
    </row>
    <row r="3304" customFormat="false" ht="15" hidden="false" customHeight="false" outlineLevel="0" collapsed="false">
      <c r="A3304" s="3" t="n">
        <v>3303</v>
      </c>
      <c r="B3304" s="3" t="n">
        <v>14</v>
      </c>
      <c r="C3304" s="3" t="s">
        <v>166</v>
      </c>
      <c r="D3304" s="3" t="s">
        <v>562</v>
      </c>
      <c r="E3304" s="3" t="n">
        <v>218</v>
      </c>
      <c r="F3304" s="4" t="n">
        <v>87.2</v>
      </c>
      <c r="G3304" s="3" t="s">
        <v>41</v>
      </c>
      <c r="H3304" s="4" t="n">
        <f aca="false">ROUND(E3304*F3304,2)</f>
        <v>19009.6</v>
      </c>
    </row>
    <row r="3305" customFormat="false" ht="15" hidden="false" customHeight="false" outlineLevel="0" collapsed="false">
      <c r="A3305" s="3" t="n">
        <v>3304</v>
      </c>
      <c r="B3305" s="3" t="n">
        <v>10</v>
      </c>
      <c r="C3305" s="3" t="s">
        <v>166</v>
      </c>
      <c r="D3305" s="3" t="s">
        <v>563</v>
      </c>
      <c r="E3305" s="3" t="n">
        <v>1290</v>
      </c>
      <c r="F3305" s="4" t="n">
        <v>58.86</v>
      </c>
      <c r="G3305" s="3" t="s">
        <v>8</v>
      </c>
      <c r="H3305" s="4" t="n">
        <f aca="false">ROUND(E3305*F3305,2)</f>
        <v>75929.4</v>
      </c>
    </row>
    <row r="3306" customFormat="false" ht="15" hidden="false" customHeight="false" outlineLevel="0" collapsed="false">
      <c r="A3306" s="3" t="n">
        <v>3305</v>
      </c>
      <c r="B3306" s="3" t="n">
        <v>15</v>
      </c>
      <c r="C3306" s="3" t="s">
        <v>166</v>
      </c>
      <c r="D3306" s="3" t="s">
        <v>562</v>
      </c>
      <c r="E3306" s="3" t="n">
        <v>2584</v>
      </c>
      <c r="F3306" s="4" t="n">
        <v>275.6</v>
      </c>
      <c r="G3306" s="3" t="s">
        <v>46</v>
      </c>
      <c r="H3306" s="4" t="n">
        <f aca="false">ROUND(E3306*F3306,2)</f>
        <v>712150.4</v>
      </c>
    </row>
    <row r="3307" customFormat="false" ht="15" hidden="false" customHeight="false" outlineLevel="0" collapsed="false">
      <c r="A3307" s="3" t="n">
        <v>3306</v>
      </c>
      <c r="B3307" s="3" t="n">
        <v>11</v>
      </c>
      <c r="C3307" s="3" t="s">
        <v>166</v>
      </c>
      <c r="D3307" s="3" t="s">
        <v>562</v>
      </c>
      <c r="E3307" s="3" t="n">
        <v>947</v>
      </c>
      <c r="F3307" s="4" t="n">
        <v>113.73</v>
      </c>
      <c r="G3307" s="3" t="s">
        <v>34</v>
      </c>
      <c r="H3307" s="4" t="n">
        <f aca="false">ROUND(E3307*F3307,2)</f>
        <v>107702.31</v>
      </c>
    </row>
    <row r="3308" customFormat="false" ht="15" hidden="false" customHeight="false" outlineLevel="0" collapsed="false">
      <c r="A3308" s="3" t="n">
        <v>3307</v>
      </c>
      <c r="B3308" s="3" t="n">
        <v>7</v>
      </c>
      <c r="C3308" s="3" t="s">
        <v>166</v>
      </c>
      <c r="D3308" s="3" t="s">
        <v>563</v>
      </c>
      <c r="E3308" s="3" t="n">
        <v>756</v>
      </c>
      <c r="F3308" s="4" t="n">
        <v>425.68</v>
      </c>
      <c r="G3308" s="3" t="s">
        <v>8</v>
      </c>
      <c r="H3308" s="4" t="n">
        <f aca="false">ROUND(E3308*F3308,2)</f>
        <v>321814.08</v>
      </c>
    </row>
    <row r="3309" customFormat="false" ht="15" hidden="false" customHeight="false" outlineLevel="0" collapsed="false">
      <c r="A3309" s="3" t="n">
        <v>3308</v>
      </c>
      <c r="B3309" s="3" t="n">
        <v>10</v>
      </c>
      <c r="C3309" s="3" t="s">
        <v>166</v>
      </c>
      <c r="D3309" s="3" t="s">
        <v>562</v>
      </c>
      <c r="E3309" s="3" t="n">
        <v>1649</v>
      </c>
      <c r="F3309" s="4" t="n">
        <v>58.85</v>
      </c>
      <c r="G3309" s="3" t="s">
        <v>8</v>
      </c>
      <c r="H3309" s="4" t="n">
        <f aca="false">ROUND(E3309*F3309,2)</f>
        <v>97043.65</v>
      </c>
    </row>
    <row r="3310" customFormat="false" ht="15" hidden="false" customHeight="false" outlineLevel="0" collapsed="false">
      <c r="A3310" s="3" t="n">
        <v>3309</v>
      </c>
      <c r="B3310" s="3" t="n">
        <v>7</v>
      </c>
      <c r="C3310" s="3" t="s">
        <v>166</v>
      </c>
      <c r="D3310" s="3" t="s">
        <v>563</v>
      </c>
      <c r="E3310" s="3" t="n">
        <v>414</v>
      </c>
      <c r="F3310" s="4" t="n">
        <v>426.15</v>
      </c>
      <c r="G3310" s="3" t="s">
        <v>8</v>
      </c>
      <c r="H3310" s="4" t="n">
        <f aca="false">ROUND(E3310*F3310,2)</f>
        <v>176426.1</v>
      </c>
    </row>
    <row r="3311" customFormat="false" ht="15" hidden="false" customHeight="false" outlineLevel="0" collapsed="false">
      <c r="A3311" s="3" t="n">
        <v>3310</v>
      </c>
      <c r="B3311" s="3" t="n">
        <v>13</v>
      </c>
      <c r="C3311" s="3" t="s">
        <v>166</v>
      </c>
      <c r="D3311" s="3" t="s">
        <v>562</v>
      </c>
      <c r="E3311" s="3" t="n">
        <v>2964</v>
      </c>
      <c r="F3311" s="4" t="n">
        <v>43.94</v>
      </c>
      <c r="G3311" s="3" t="s">
        <v>41</v>
      </c>
      <c r="H3311" s="4" t="n">
        <f aca="false">ROUND(E3311*F3311,2)</f>
        <v>130238.16</v>
      </c>
    </row>
    <row r="3312" customFormat="false" ht="15" hidden="false" customHeight="false" outlineLevel="0" collapsed="false">
      <c r="A3312" s="3" t="n">
        <v>3311</v>
      </c>
      <c r="B3312" s="3" t="n">
        <v>15</v>
      </c>
      <c r="C3312" s="3" t="s">
        <v>166</v>
      </c>
      <c r="D3312" s="3" t="s">
        <v>562</v>
      </c>
      <c r="E3312" s="3" t="n">
        <v>3516</v>
      </c>
      <c r="F3312" s="4" t="n">
        <v>275.52</v>
      </c>
      <c r="G3312" s="3" t="s">
        <v>46</v>
      </c>
      <c r="H3312" s="4" t="n">
        <f aca="false">ROUND(E3312*F3312,2)</f>
        <v>968728.32</v>
      </c>
    </row>
    <row r="3313" customFormat="false" ht="15" hidden="false" customHeight="false" outlineLevel="0" collapsed="false">
      <c r="A3313" s="3" t="n">
        <v>3312</v>
      </c>
      <c r="B3313" s="3" t="n">
        <v>7</v>
      </c>
      <c r="C3313" s="3" t="s">
        <v>166</v>
      </c>
      <c r="D3313" s="3" t="s">
        <v>562</v>
      </c>
      <c r="E3313" s="3" t="n">
        <v>4433</v>
      </c>
      <c r="F3313" s="4" t="n">
        <v>425.58</v>
      </c>
      <c r="G3313" s="3" t="s">
        <v>8</v>
      </c>
      <c r="H3313" s="4" t="n">
        <f aca="false">ROUND(E3313*F3313,2)</f>
        <v>1886596.14</v>
      </c>
    </row>
    <row r="3314" customFormat="false" ht="15" hidden="false" customHeight="false" outlineLevel="0" collapsed="false">
      <c r="A3314" s="3" t="n">
        <v>3313</v>
      </c>
      <c r="B3314" s="3" t="n">
        <v>10</v>
      </c>
      <c r="C3314" s="3" t="s">
        <v>166</v>
      </c>
      <c r="D3314" s="3" t="s">
        <v>562</v>
      </c>
      <c r="E3314" s="3" t="n">
        <v>1380</v>
      </c>
      <c r="F3314" s="4" t="n">
        <v>58.76</v>
      </c>
      <c r="G3314" s="3" t="s">
        <v>8</v>
      </c>
      <c r="H3314" s="4" t="n">
        <f aca="false">ROUND(E3314*F3314,2)</f>
        <v>81088.8</v>
      </c>
    </row>
    <row r="3315" customFormat="false" ht="15" hidden="false" customHeight="false" outlineLevel="0" collapsed="false">
      <c r="A3315" s="3" t="n">
        <v>3314</v>
      </c>
      <c r="B3315" s="3" t="n">
        <v>5</v>
      </c>
      <c r="C3315" s="3" t="s">
        <v>166</v>
      </c>
      <c r="D3315" s="3" t="s">
        <v>562</v>
      </c>
      <c r="E3315" s="3" t="n">
        <v>2959</v>
      </c>
      <c r="F3315" s="4" t="n">
        <v>401.09</v>
      </c>
      <c r="G3315" s="3" t="s">
        <v>8</v>
      </c>
      <c r="H3315" s="4" t="n">
        <f aca="false">ROUND(E3315*F3315,2)</f>
        <v>1186825.31</v>
      </c>
    </row>
    <row r="3316" customFormat="false" ht="15" hidden="false" customHeight="false" outlineLevel="0" collapsed="false">
      <c r="A3316" s="3" t="n">
        <v>3315</v>
      </c>
      <c r="B3316" s="3" t="n">
        <v>10</v>
      </c>
      <c r="C3316" s="3" t="s">
        <v>166</v>
      </c>
      <c r="D3316" s="3" t="s">
        <v>562</v>
      </c>
      <c r="E3316" s="3" t="n">
        <v>4415</v>
      </c>
      <c r="F3316" s="4" t="n">
        <v>58.92</v>
      </c>
      <c r="G3316" s="3" t="s">
        <v>8</v>
      </c>
      <c r="H3316" s="4" t="n">
        <f aca="false">ROUND(E3316*F3316,2)</f>
        <v>260131.8</v>
      </c>
    </row>
    <row r="3317" customFormat="false" ht="15" hidden="false" customHeight="false" outlineLevel="0" collapsed="false">
      <c r="A3317" s="3" t="n">
        <v>3316</v>
      </c>
      <c r="B3317" s="3" t="n">
        <v>6</v>
      </c>
      <c r="C3317" s="3" t="s">
        <v>166</v>
      </c>
      <c r="D3317" s="3" t="s">
        <v>563</v>
      </c>
      <c r="E3317" s="3" t="n">
        <v>3018</v>
      </c>
      <c r="F3317" s="4" t="n">
        <v>217.86</v>
      </c>
      <c r="G3317" s="3" t="s">
        <v>8</v>
      </c>
      <c r="H3317" s="4" t="n">
        <f aca="false">ROUND(E3317*F3317,2)</f>
        <v>657501.48</v>
      </c>
    </row>
    <row r="3318" customFormat="false" ht="15" hidden="false" customHeight="false" outlineLevel="0" collapsed="false">
      <c r="A3318" s="3" t="n">
        <v>3317</v>
      </c>
      <c r="B3318" s="3" t="n">
        <v>9</v>
      </c>
      <c r="C3318" s="3" t="s">
        <v>166</v>
      </c>
      <c r="D3318" s="3" t="s">
        <v>562</v>
      </c>
      <c r="E3318" s="3" t="n">
        <v>1284</v>
      </c>
      <c r="F3318" s="4" t="n">
        <v>212.8</v>
      </c>
      <c r="G3318" s="3" t="s">
        <v>8</v>
      </c>
      <c r="H3318" s="4" t="n">
        <f aca="false">ROUND(E3318*F3318,2)</f>
        <v>273235.2</v>
      </c>
    </row>
    <row r="3319" customFormat="false" ht="15" hidden="false" customHeight="false" outlineLevel="0" collapsed="false">
      <c r="A3319" s="3" t="n">
        <v>3318</v>
      </c>
      <c r="B3319" s="3" t="n">
        <v>11</v>
      </c>
      <c r="C3319" s="3" t="s">
        <v>166</v>
      </c>
      <c r="D3319" s="3" t="s">
        <v>563</v>
      </c>
      <c r="E3319" s="3" t="n">
        <v>2293</v>
      </c>
      <c r="F3319" s="4" t="n">
        <v>113.7</v>
      </c>
      <c r="G3319" s="3" t="s">
        <v>34</v>
      </c>
      <c r="H3319" s="4" t="n">
        <f aca="false">ROUND(E3319*F3319,2)</f>
        <v>260714.1</v>
      </c>
    </row>
    <row r="3320" customFormat="false" ht="15" hidden="false" customHeight="false" outlineLevel="0" collapsed="false">
      <c r="A3320" s="3" t="n">
        <v>3319</v>
      </c>
      <c r="B3320" s="3" t="n">
        <v>6</v>
      </c>
      <c r="C3320" s="3" t="s">
        <v>166</v>
      </c>
      <c r="D3320" s="3" t="s">
        <v>562</v>
      </c>
      <c r="E3320" s="3" t="n">
        <v>4896</v>
      </c>
      <c r="F3320" s="4" t="n">
        <v>217.07</v>
      </c>
      <c r="G3320" s="3" t="s">
        <v>8</v>
      </c>
      <c r="H3320" s="4" t="n">
        <f aca="false">ROUND(E3320*F3320,2)</f>
        <v>1062774.72</v>
      </c>
    </row>
    <row r="3321" customFormat="false" ht="15" hidden="false" customHeight="false" outlineLevel="0" collapsed="false">
      <c r="A3321" s="3" t="n">
        <v>3320</v>
      </c>
      <c r="B3321" s="3" t="n">
        <v>8</v>
      </c>
      <c r="C3321" s="3" t="s">
        <v>166</v>
      </c>
      <c r="D3321" s="3" t="s">
        <v>563</v>
      </c>
      <c r="E3321" s="3" t="n">
        <v>2921</v>
      </c>
      <c r="F3321" s="4" t="n">
        <v>74.1</v>
      </c>
      <c r="G3321" s="3" t="s">
        <v>8</v>
      </c>
      <c r="H3321" s="4" t="n">
        <f aca="false">ROUND(E3321*F3321,2)</f>
        <v>216446.1</v>
      </c>
    </row>
    <row r="3322" customFormat="false" ht="15" hidden="false" customHeight="false" outlineLevel="0" collapsed="false">
      <c r="A3322" s="3" t="n">
        <v>3321</v>
      </c>
      <c r="B3322" s="3" t="n">
        <v>6</v>
      </c>
      <c r="C3322" s="3" t="s">
        <v>166</v>
      </c>
      <c r="D3322" s="3" t="s">
        <v>562</v>
      </c>
      <c r="E3322" s="3" t="n">
        <v>1340</v>
      </c>
      <c r="F3322" s="4" t="n">
        <v>217.39</v>
      </c>
      <c r="G3322" s="3" t="s">
        <v>8</v>
      </c>
      <c r="H3322" s="4" t="n">
        <f aca="false">ROUND(E3322*F3322,2)</f>
        <v>291302.6</v>
      </c>
    </row>
    <row r="3323" customFormat="false" ht="15" hidden="false" customHeight="false" outlineLevel="0" collapsed="false">
      <c r="A3323" s="3" t="n">
        <v>3322</v>
      </c>
      <c r="B3323" s="3" t="n">
        <v>13</v>
      </c>
      <c r="C3323" s="3" t="s">
        <v>166</v>
      </c>
      <c r="D3323" s="3" t="s">
        <v>563</v>
      </c>
      <c r="E3323" s="3" t="n">
        <v>3578</v>
      </c>
      <c r="F3323" s="4" t="n">
        <v>43.75</v>
      </c>
      <c r="G3323" s="3" t="s">
        <v>41</v>
      </c>
      <c r="H3323" s="4" t="n">
        <f aca="false">ROUND(E3323*F3323,2)</f>
        <v>156537.5</v>
      </c>
    </row>
    <row r="3324" customFormat="false" ht="15" hidden="false" customHeight="false" outlineLevel="0" collapsed="false">
      <c r="A3324" s="3" t="n">
        <v>3323</v>
      </c>
      <c r="B3324" s="3" t="n">
        <v>4</v>
      </c>
      <c r="C3324" s="3" t="s">
        <v>166</v>
      </c>
      <c r="D3324" s="3" t="s">
        <v>563</v>
      </c>
      <c r="E3324" s="3" t="n">
        <v>4027</v>
      </c>
      <c r="F3324" s="4" t="n">
        <v>105.56</v>
      </c>
      <c r="G3324" s="3" t="s">
        <v>8</v>
      </c>
      <c r="H3324" s="4" t="n">
        <f aca="false">ROUND(E3324*F3324,2)</f>
        <v>425090.12</v>
      </c>
    </row>
    <row r="3325" customFormat="false" ht="15" hidden="false" customHeight="false" outlineLevel="0" collapsed="false">
      <c r="A3325" s="3" t="n">
        <v>3324</v>
      </c>
      <c r="B3325" s="3" t="n">
        <v>6</v>
      </c>
      <c r="C3325" s="3" t="s">
        <v>166</v>
      </c>
      <c r="D3325" s="3" t="s">
        <v>563</v>
      </c>
      <c r="E3325" s="3" t="n">
        <v>487</v>
      </c>
      <c r="F3325" s="4" t="n">
        <v>216.99</v>
      </c>
      <c r="G3325" s="3" t="s">
        <v>8</v>
      </c>
      <c r="H3325" s="4" t="n">
        <f aca="false">ROUND(E3325*F3325,2)</f>
        <v>105674.13</v>
      </c>
    </row>
    <row r="3326" customFormat="false" ht="15" hidden="false" customHeight="false" outlineLevel="0" collapsed="false">
      <c r="A3326" s="3" t="n">
        <v>3325</v>
      </c>
      <c r="B3326" s="3" t="n">
        <v>12</v>
      </c>
      <c r="C3326" s="3" t="s">
        <v>166</v>
      </c>
      <c r="D3326" s="3" t="s">
        <v>562</v>
      </c>
      <c r="E3326" s="3" t="n">
        <v>651</v>
      </c>
      <c r="F3326" s="4" t="n">
        <v>213.54</v>
      </c>
      <c r="G3326" s="3" t="s">
        <v>38</v>
      </c>
      <c r="H3326" s="4" t="n">
        <f aca="false">ROUND(E3326*F3326,2)</f>
        <v>139014.54</v>
      </c>
    </row>
    <row r="3327" customFormat="false" ht="15" hidden="false" customHeight="false" outlineLevel="0" collapsed="false">
      <c r="A3327" s="3" t="n">
        <v>3326</v>
      </c>
      <c r="B3327" s="3" t="n">
        <v>11</v>
      </c>
      <c r="C3327" s="3" t="s">
        <v>166</v>
      </c>
      <c r="D3327" s="3" t="s">
        <v>562</v>
      </c>
      <c r="E3327" s="3" t="n">
        <v>2020</v>
      </c>
      <c r="F3327" s="4" t="n">
        <v>113.26</v>
      </c>
      <c r="G3327" s="3" t="s">
        <v>34</v>
      </c>
      <c r="H3327" s="4" t="n">
        <f aca="false">ROUND(E3327*F3327,2)</f>
        <v>228785.2</v>
      </c>
    </row>
    <row r="3328" customFormat="false" ht="15" hidden="false" customHeight="false" outlineLevel="0" collapsed="false">
      <c r="A3328" s="3" t="n">
        <v>3327</v>
      </c>
      <c r="B3328" s="3" t="n">
        <v>8</v>
      </c>
      <c r="C3328" s="3" t="s">
        <v>167</v>
      </c>
      <c r="D3328" s="3" t="s">
        <v>563</v>
      </c>
      <c r="E3328" s="3" t="n">
        <v>1732</v>
      </c>
      <c r="F3328" s="4" t="n">
        <v>75.29</v>
      </c>
      <c r="G3328" s="3" t="s">
        <v>8</v>
      </c>
      <c r="H3328" s="4" t="n">
        <f aca="false">ROUND(E3328*F3328,2)</f>
        <v>130402.28</v>
      </c>
    </row>
    <row r="3329" customFormat="false" ht="15" hidden="false" customHeight="false" outlineLevel="0" collapsed="false">
      <c r="A3329" s="3" t="n">
        <v>3328</v>
      </c>
      <c r="B3329" s="3" t="n">
        <v>11</v>
      </c>
      <c r="C3329" s="3" t="s">
        <v>167</v>
      </c>
      <c r="D3329" s="3" t="s">
        <v>563</v>
      </c>
      <c r="E3329" s="3" t="n">
        <v>1472</v>
      </c>
      <c r="F3329" s="4" t="n">
        <v>115.08</v>
      </c>
      <c r="G3329" s="3" t="s">
        <v>34</v>
      </c>
      <c r="H3329" s="4" t="n">
        <f aca="false">ROUND(E3329*F3329,2)</f>
        <v>169397.76</v>
      </c>
    </row>
    <row r="3330" customFormat="false" ht="15" hidden="false" customHeight="false" outlineLevel="0" collapsed="false">
      <c r="A3330" s="3" t="n">
        <v>3329</v>
      </c>
      <c r="B3330" s="3" t="n">
        <v>5</v>
      </c>
      <c r="C3330" s="3" t="s">
        <v>167</v>
      </c>
      <c r="D3330" s="3" t="s">
        <v>562</v>
      </c>
      <c r="E3330" s="3" t="n">
        <v>2760</v>
      </c>
      <c r="F3330" s="4" t="n">
        <v>399.2</v>
      </c>
      <c r="G3330" s="3" t="s">
        <v>8</v>
      </c>
      <c r="H3330" s="4" t="n">
        <f aca="false">ROUND(E3330*F3330,2)</f>
        <v>1101792</v>
      </c>
    </row>
    <row r="3331" customFormat="false" ht="15" hidden="false" customHeight="false" outlineLevel="0" collapsed="false">
      <c r="A3331" s="3" t="n">
        <v>3330</v>
      </c>
      <c r="B3331" s="3" t="n">
        <v>13</v>
      </c>
      <c r="C3331" s="3" t="s">
        <v>167</v>
      </c>
      <c r="D3331" s="3" t="s">
        <v>563</v>
      </c>
      <c r="E3331" s="3" t="n">
        <v>3729</v>
      </c>
      <c r="F3331" s="4" t="n">
        <v>43.29</v>
      </c>
      <c r="G3331" s="3" t="s">
        <v>41</v>
      </c>
      <c r="H3331" s="4" t="n">
        <f aca="false">ROUND(E3331*F3331,2)</f>
        <v>161428.41</v>
      </c>
    </row>
    <row r="3332" customFormat="false" ht="15" hidden="false" customHeight="false" outlineLevel="0" collapsed="false">
      <c r="A3332" s="3" t="n">
        <v>3331</v>
      </c>
      <c r="B3332" s="3" t="n">
        <v>9</v>
      </c>
      <c r="C3332" s="3" t="s">
        <v>167</v>
      </c>
      <c r="D3332" s="3" t="s">
        <v>562</v>
      </c>
      <c r="E3332" s="3" t="n">
        <v>3491</v>
      </c>
      <c r="F3332" s="4" t="n">
        <v>210.17</v>
      </c>
      <c r="G3332" s="3" t="s">
        <v>8</v>
      </c>
      <c r="H3332" s="4" t="n">
        <f aca="false">ROUND(E3332*F3332,2)</f>
        <v>733703.47</v>
      </c>
    </row>
    <row r="3333" customFormat="false" ht="15" hidden="false" customHeight="false" outlineLevel="0" collapsed="false">
      <c r="A3333" s="3" t="n">
        <v>3332</v>
      </c>
      <c r="B3333" s="3" t="n">
        <v>4</v>
      </c>
      <c r="C3333" s="3" t="s">
        <v>167</v>
      </c>
      <c r="D3333" s="3" t="s">
        <v>562</v>
      </c>
      <c r="E3333" s="3" t="n">
        <v>2975</v>
      </c>
      <c r="F3333" s="4" t="n">
        <v>107.14</v>
      </c>
      <c r="G3333" s="3" t="s">
        <v>8</v>
      </c>
      <c r="H3333" s="4" t="n">
        <f aca="false">ROUND(E3333*F3333,2)</f>
        <v>318741.5</v>
      </c>
    </row>
    <row r="3334" customFormat="false" ht="15" hidden="false" customHeight="false" outlineLevel="0" collapsed="false">
      <c r="A3334" s="3" t="n">
        <v>3333</v>
      </c>
      <c r="B3334" s="3" t="n">
        <v>14</v>
      </c>
      <c r="C3334" s="3" t="s">
        <v>167</v>
      </c>
      <c r="D3334" s="3" t="s">
        <v>563</v>
      </c>
      <c r="E3334" s="3" t="n">
        <v>1772</v>
      </c>
      <c r="F3334" s="4" t="n">
        <v>84.87</v>
      </c>
      <c r="G3334" s="3" t="s">
        <v>41</v>
      </c>
      <c r="H3334" s="4" t="n">
        <f aca="false">ROUND(E3334*F3334,2)</f>
        <v>150389.64</v>
      </c>
    </row>
    <row r="3335" customFormat="false" ht="15" hidden="false" customHeight="false" outlineLevel="0" collapsed="false">
      <c r="A3335" s="3" t="n">
        <v>3334</v>
      </c>
      <c r="B3335" s="3" t="n">
        <v>14</v>
      </c>
      <c r="C3335" s="3" t="s">
        <v>167</v>
      </c>
      <c r="D3335" s="3" t="s">
        <v>562</v>
      </c>
      <c r="E3335" s="3" t="n">
        <v>2808</v>
      </c>
      <c r="F3335" s="4" t="n">
        <v>85.21</v>
      </c>
      <c r="G3335" s="3" t="s">
        <v>41</v>
      </c>
      <c r="H3335" s="4" t="n">
        <f aca="false">ROUND(E3335*F3335,2)</f>
        <v>239269.68</v>
      </c>
    </row>
    <row r="3336" customFormat="false" ht="15" hidden="false" customHeight="false" outlineLevel="0" collapsed="false">
      <c r="A3336" s="3" t="n">
        <v>3335</v>
      </c>
      <c r="B3336" s="3" t="n">
        <v>15</v>
      </c>
      <c r="C3336" s="3" t="s">
        <v>167</v>
      </c>
      <c r="D3336" s="3" t="s">
        <v>563</v>
      </c>
      <c r="E3336" s="3" t="n">
        <v>1426</v>
      </c>
      <c r="F3336" s="4" t="n">
        <v>278.88</v>
      </c>
      <c r="G3336" s="3" t="s">
        <v>46</v>
      </c>
      <c r="H3336" s="4" t="n">
        <f aca="false">ROUND(E3336*F3336,2)</f>
        <v>397682.88</v>
      </c>
    </row>
    <row r="3337" customFormat="false" ht="15" hidden="false" customHeight="false" outlineLevel="0" collapsed="false">
      <c r="A3337" s="3" t="n">
        <v>3336</v>
      </c>
      <c r="B3337" s="3" t="n">
        <v>6</v>
      </c>
      <c r="C3337" s="3" t="s">
        <v>167</v>
      </c>
      <c r="D3337" s="3" t="s">
        <v>562</v>
      </c>
      <c r="E3337" s="3" t="n">
        <v>4025</v>
      </c>
      <c r="F3337" s="4" t="n">
        <v>217.6</v>
      </c>
      <c r="G3337" s="3" t="s">
        <v>8</v>
      </c>
      <c r="H3337" s="4" t="n">
        <f aca="false">ROUND(E3337*F3337,2)</f>
        <v>875840</v>
      </c>
    </row>
    <row r="3338" customFormat="false" ht="15" hidden="false" customHeight="false" outlineLevel="0" collapsed="false">
      <c r="A3338" s="3" t="n">
        <v>3337</v>
      </c>
      <c r="B3338" s="3" t="n">
        <v>5</v>
      </c>
      <c r="C3338" s="3" t="s">
        <v>167</v>
      </c>
      <c r="D3338" s="3" t="s">
        <v>563</v>
      </c>
      <c r="E3338" s="3" t="n">
        <v>3450</v>
      </c>
      <c r="F3338" s="4" t="n">
        <v>400.78</v>
      </c>
      <c r="G3338" s="3" t="s">
        <v>8</v>
      </c>
      <c r="H3338" s="4" t="n">
        <f aca="false">ROUND(E3338*F3338,2)</f>
        <v>1382691</v>
      </c>
    </row>
    <row r="3339" customFormat="false" ht="15" hidden="false" customHeight="false" outlineLevel="0" collapsed="false">
      <c r="A3339" s="3" t="n">
        <v>3338</v>
      </c>
      <c r="B3339" s="3" t="n">
        <v>1</v>
      </c>
      <c r="C3339" s="3" t="s">
        <v>167</v>
      </c>
      <c r="D3339" s="3" t="s">
        <v>563</v>
      </c>
      <c r="E3339" s="3" t="n">
        <v>4372</v>
      </c>
      <c r="F3339" s="4" t="n">
        <v>467.64</v>
      </c>
      <c r="G3339" s="3" t="s">
        <v>8</v>
      </c>
      <c r="H3339" s="4" t="n">
        <f aca="false">ROUND(E3339*F3339,2)</f>
        <v>2044522.08</v>
      </c>
    </row>
    <row r="3340" customFormat="false" ht="15" hidden="false" customHeight="false" outlineLevel="0" collapsed="false">
      <c r="A3340" s="3" t="n">
        <v>3339</v>
      </c>
      <c r="B3340" s="3" t="n">
        <v>11</v>
      </c>
      <c r="C3340" s="3" t="s">
        <v>167</v>
      </c>
      <c r="D3340" s="3" t="s">
        <v>562</v>
      </c>
      <c r="E3340" s="3" t="n">
        <v>2105</v>
      </c>
      <c r="F3340" s="4" t="n">
        <v>115.36</v>
      </c>
      <c r="G3340" s="3" t="s">
        <v>34</v>
      </c>
      <c r="H3340" s="4" t="n">
        <f aca="false">ROUND(E3340*F3340,2)</f>
        <v>242832.8</v>
      </c>
    </row>
    <row r="3341" customFormat="false" ht="15" hidden="false" customHeight="false" outlineLevel="0" collapsed="false">
      <c r="A3341" s="3" t="n">
        <v>3340</v>
      </c>
      <c r="B3341" s="3" t="n">
        <v>6</v>
      </c>
      <c r="C3341" s="3" t="s">
        <v>167</v>
      </c>
      <c r="D3341" s="3" t="s">
        <v>563</v>
      </c>
      <c r="E3341" s="3" t="n">
        <v>2638</v>
      </c>
      <c r="F3341" s="4" t="n">
        <v>217.89</v>
      </c>
      <c r="G3341" s="3" t="s">
        <v>8</v>
      </c>
      <c r="H3341" s="4" t="n">
        <f aca="false">ROUND(E3341*F3341,2)</f>
        <v>574793.82</v>
      </c>
    </row>
    <row r="3342" customFormat="false" ht="15" hidden="false" customHeight="false" outlineLevel="0" collapsed="false">
      <c r="A3342" s="3" t="n">
        <v>3341</v>
      </c>
      <c r="B3342" s="3" t="n">
        <v>2</v>
      </c>
      <c r="C3342" s="3" t="s">
        <v>167</v>
      </c>
      <c r="D3342" s="3" t="s">
        <v>562</v>
      </c>
      <c r="E3342" s="3" t="n">
        <v>4479</v>
      </c>
      <c r="F3342" s="4" t="n">
        <v>58.41</v>
      </c>
      <c r="G3342" s="3" t="s">
        <v>8</v>
      </c>
      <c r="H3342" s="4" t="n">
        <f aca="false">ROUND(E3342*F3342,2)</f>
        <v>261618.39</v>
      </c>
    </row>
    <row r="3343" customFormat="false" ht="15" hidden="false" customHeight="false" outlineLevel="0" collapsed="false">
      <c r="A3343" s="3" t="n">
        <v>3342</v>
      </c>
      <c r="B3343" s="3" t="n">
        <v>15</v>
      </c>
      <c r="C3343" s="3" t="s">
        <v>167</v>
      </c>
      <c r="D3343" s="3" t="s">
        <v>562</v>
      </c>
      <c r="E3343" s="3" t="n">
        <v>328</v>
      </c>
      <c r="F3343" s="4" t="n">
        <v>278.6</v>
      </c>
      <c r="G3343" s="3" t="s">
        <v>46</v>
      </c>
      <c r="H3343" s="4" t="n">
        <f aca="false">ROUND(E3343*F3343,2)</f>
        <v>91380.8</v>
      </c>
    </row>
    <row r="3344" customFormat="false" ht="15" hidden="false" customHeight="false" outlineLevel="0" collapsed="false">
      <c r="A3344" s="3" t="n">
        <v>3343</v>
      </c>
      <c r="B3344" s="3" t="n">
        <v>14</v>
      </c>
      <c r="C3344" s="3" t="s">
        <v>167</v>
      </c>
      <c r="D3344" s="3" t="s">
        <v>562</v>
      </c>
      <c r="E3344" s="3" t="n">
        <v>1339</v>
      </c>
      <c r="F3344" s="4" t="n">
        <v>84.95</v>
      </c>
      <c r="G3344" s="3" t="s">
        <v>41</v>
      </c>
      <c r="H3344" s="4" t="n">
        <f aca="false">ROUND(E3344*F3344,2)</f>
        <v>113748.05</v>
      </c>
    </row>
    <row r="3345" customFormat="false" ht="15" hidden="false" customHeight="false" outlineLevel="0" collapsed="false">
      <c r="A3345" s="3" t="n">
        <v>3344</v>
      </c>
      <c r="B3345" s="3" t="n">
        <v>2</v>
      </c>
      <c r="C3345" s="3" t="s">
        <v>167</v>
      </c>
      <c r="D3345" s="3" t="s">
        <v>562</v>
      </c>
      <c r="E3345" s="3" t="n">
        <v>1727</v>
      </c>
      <c r="F3345" s="4" t="n">
        <v>58.6</v>
      </c>
      <c r="G3345" s="3" t="s">
        <v>8</v>
      </c>
      <c r="H3345" s="4" t="n">
        <f aca="false">ROUND(E3345*F3345,2)</f>
        <v>101202.2</v>
      </c>
    </row>
    <row r="3346" customFormat="false" ht="15" hidden="false" customHeight="false" outlineLevel="0" collapsed="false">
      <c r="A3346" s="3" t="n">
        <v>3345</v>
      </c>
      <c r="B3346" s="3" t="n">
        <v>6</v>
      </c>
      <c r="C3346" s="3" t="s">
        <v>167</v>
      </c>
      <c r="D3346" s="3" t="s">
        <v>562</v>
      </c>
      <c r="E3346" s="3" t="n">
        <v>1475</v>
      </c>
      <c r="F3346" s="4" t="n">
        <v>217.47</v>
      </c>
      <c r="G3346" s="3" t="s">
        <v>8</v>
      </c>
      <c r="H3346" s="4" t="n">
        <f aca="false">ROUND(E3346*F3346,2)</f>
        <v>320768.25</v>
      </c>
    </row>
    <row r="3347" customFormat="false" ht="15" hidden="false" customHeight="false" outlineLevel="0" collapsed="false">
      <c r="A3347" s="3" t="n">
        <v>3346</v>
      </c>
      <c r="B3347" s="3" t="n">
        <v>14</v>
      </c>
      <c r="C3347" s="3" t="s">
        <v>167</v>
      </c>
      <c r="D3347" s="3" t="s">
        <v>563</v>
      </c>
      <c r="E3347" s="3" t="n">
        <v>4894</v>
      </c>
      <c r="F3347" s="4" t="n">
        <v>85.12</v>
      </c>
      <c r="G3347" s="3" t="s">
        <v>41</v>
      </c>
      <c r="H3347" s="4" t="n">
        <f aca="false">ROUND(E3347*F3347,2)</f>
        <v>416577.28</v>
      </c>
    </row>
    <row r="3348" customFormat="false" ht="15" hidden="false" customHeight="false" outlineLevel="0" collapsed="false">
      <c r="A3348" s="3" t="n">
        <v>3347</v>
      </c>
      <c r="B3348" s="3" t="n">
        <v>3</v>
      </c>
      <c r="C3348" s="3" t="s">
        <v>167</v>
      </c>
      <c r="D3348" s="3" t="s">
        <v>562</v>
      </c>
      <c r="E3348" s="3" t="n">
        <v>1265</v>
      </c>
      <c r="F3348" s="4" t="n">
        <v>104.51</v>
      </c>
      <c r="G3348" s="3" t="s">
        <v>8</v>
      </c>
      <c r="H3348" s="4" t="n">
        <f aca="false">ROUND(E3348*F3348,2)</f>
        <v>132205.15</v>
      </c>
    </row>
    <row r="3349" customFormat="false" ht="15" hidden="false" customHeight="false" outlineLevel="0" collapsed="false">
      <c r="A3349" s="3" t="n">
        <v>3348</v>
      </c>
      <c r="B3349" s="3" t="n">
        <v>15</v>
      </c>
      <c r="C3349" s="3" t="s">
        <v>167</v>
      </c>
      <c r="D3349" s="3" t="s">
        <v>563</v>
      </c>
      <c r="E3349" s="3" t="n">
        <v>818</v>
      </c>
      <c r="F3349" s="4" t="n">
        <v>277.7</v>
      </c>
      <c r="G3349" s="3" t="s">
        <v>46</v>
      </c>
      <c r="H3349" s="4" t="n">
        <f aca="false">ROUND(E3349*F3349,2)</f>
        <v>227158.6</v>
      </c>
    </row>
    <row r="3350" customFormat="false" ht="15" hidden="false" customHeight="false" outlineLevel="0" collapsed="false">
      <c r="A3350" s="3" t="n">
        <v>3349</v>
      </c>
      <c r="B3350" s="3" t="n">
        <v>3</v>
      </c>
      <c r="C3350" s="3" t="s">
        <v>167</v>
      </c>
      <c r="D3350" s="3" t="s">
        <v>562</v>
      </c>
      <c r="E3350" s="3" t="n">
        <v>3362</v>
      </c>
      <c r="F3350" s="4" t="n">
        <v>104.68</v>
      </c>
      <c r="G3350" s="3" t="s">
        <v>8</v>
      </c>
      <c r="H3350" s="4" t="n">
        <f aca="false">ROUND(E3350*F3350,2)</f>
        <v>351934.16</v>
      </c>
    </row>
    <row r="3351" customFormat="false" ht="15" hidden="false" customHeight="false" outlineLevel="0" collapsed="false">
      <c r="A3351" s="3" t="n">
        <v>3350</v>
      </c>
      <c r="B3351" s="3" t="n">
        <v>11</v>
      </c>
      <c r="C3351" s="3" t="s">
        <v>167</v>
      </c>
      <c r="D3351" s="3" t="s">
        <v>562</v>
      </c>
      <c r="E3351" s="3" t="n">
        <v>3388</v>
      </c>
      <c r="F3351" s="4" t="n">
        <v>115.55</v>
      </c>
      <c r="G3351" s="3" t="s">
        <v>34</v>
      </c>
      <c r="H3351" s="4" t="n">
        <f aca="false">ROUND(E3351*F3351,2)</f>
        <v>391483.4</v>
      </c>
    </row>
    <row r="3352" customFormat="false" ht="15" hidden="false" customHeight="false" outlineLevel="0" collapsed="false">
      <c r="A3352" s="3" t="n">
        <v>3351</v>
      </c>
      <c r="B3352" s="3" t="n">
        <v>12</v>
      </c>
      <c r="C3352" s="3" t="s">
        <v>167</v>
      </c>
      <c r="D3352" s="3" t="s">
        <v>562</v>
      </c>
      <c r="E3352" s="3" t="n">
        <v>942</v>
      </c>
      <c r="F3352" s="4" t="n">
        <v>213.07</v>
      </c>
      <c r="G3352" s="3" t="s">
        <v>38</v>
      </c>
      <c r="H3352" s="4" t="n">
        <f aca="false">ROUND(E3352*F3352,2)</f>
        <v>200711.94</v>
      </c>
    </row>
    <row r="3353" customFormat="false" ht="15" hidden="false" customHeight="false" outlineLevel="0" collapsed="false">
      <c r="A3353" s="3" t="n">
        <v>3352</v>
      </c>
      <c r="B3353" s="3" t="n">
        <v>6</v>
      </c>
      <c r="C3353" s="3" t="s">
        <v>167</v>
      </c>
      <c r="D3353" s="3" t="s">
        <v>562</v>
      </c>
      <c r="E3353" s="3" t="n">
        <v>3899</v>
      </c>
      <c r="F3353" s="4" t="n">
        <v>217.49</v>
      </c>
      <c r="G3353" s="3" t="s">
        <v>8</v>
      </c>
      <c r="H3353" s="4" t="n">
        <f aca="false">ROUND(E3353*F3353,2)</f>
        <v>847993.51</v>
      </c>
    </row>
    <row r="3354" customFormat="false" ht="15" hidden="false" customHeight="false" outlineLevel="0" collapsed="false">
      <c r="A3354" s="3" t="n">
        <v>3353</v>
      </c>
      <c r="B3354" s="3" t="n">
        <v>11</v>
      </c>
      <c r="C3354" s="3" t="s">
        <v>167</v>
      </c>
      <c r="D3354" s="3" t="s">
        <v>562</v>
      </c>
      <c r="E3354" s="3" t="n">
        <v>2194</v>
      </c>
      <c r="F3354" s="4" t="n">
        <v>115.26</v>
      </c>
      <c r="G3354" s="3" t="s">
        <v>34</v>
      </c>
      <c r="H3354" s="4" t="n">
        <f aca="false">ROUND(E3354*F3354,2)</f>
        <v>252880.44</v>
      </c>
    </row>
    <row r="3355" customFormat="false" ht="15" hidden="false" customHeight="false" outlineLevel="0" collapsed="false">
      <c r="A3355" s="3" t="n">
        <v>3354</v>
      </c>
      <c r="B3355" s="3" t="n">
        <v>14</v>
      </c>
      <c r="C3355" s="3" t="s">
        <v>167</v>
      </c>
      <c r="D3355" s="3" t="s">
        <v>563</v>
      </c>
      <c r="E3355" s="3" t="n">
        <v>4011</v>
      </c>
      <c r="F3355" s="4" t="n">
        <v>85.13</v>
      </c>
      <c r="G3355" s="3" t="s">
        <v>41</v>
      </c>
      <c r="H3355" s="4" t="n">
        <f aca="false">ROUND(E3355*F3355,2)</f>
        <v>341456.43</v>
      </c>
    </row>
    <row r="3356" customFormat="false" ht="15" hidden="false" customHeight="false" outlineLevel="0" collapsed="false">
      <c r="A3356" s="3" t="n">
        <v>3355</v>
      </c>
      <c r="B3356" s="3" t="n">
        <v>8</v>
      </c>
      <c r="C3356" s="3" t="s">
        <v>167</v>
      </c>
      <c r="D3356" s="3" t="s">
        <v>563</v>
      </c>
      <c r="E3356" s="3" t="n">
        <v>4519</v>
      </c>
      <c r="F3356" s="4" t="n">
        <v>75.23</v>
      </c>
      <c r="G3356" s="3" t="s">
        <v>8</v>
      </c>
      <c r="H3356" s="4" t="n">
        <f aca="false">ROUND(E3356*F3356,2)</f>
        <v>339964.37</v>
      </c>
    </row>
    <row r="3357" customFormat="false" ht="15" hidden="false" customHeight="false" outlineLevel="0" collapsed="false">
      <c r="A3357" s="3" t="n">
        <v>3356</v>
      </c>
      <c r="B3357" s="3" t="n">
        <v>1</v>
      </c>
      <c r="C3357" s="3" t="s">
        <v>167</v>
      </c>
      <c r="D3357" s="3" t="s">
        <v>562</v>
      </c>
      <c r="E3357" s="3" t="n">
        <v>1031</v>
      </c>
      <c r="F3357" s="4" t="n">
        <v>467.4</v>
      </c>
      <c r="G3357" s="3" t="s">
        <v>8</v>
      </c>
      <c r="H3357" s="4" t="n">
        <f aca="false">ROUND(E3357*F3357,2)</f>
        <v>481889.4</v>
      </c>
    </row>
    <row r="3358" customFormat="false" ht="15" hidden="false" customHeight="false" outlineLevel="0" collapsed="false">
      <c r="A3358" s="3" t="n">
        <v>3357</v>
      </c>
      <c r="B3358" s="3" t="n">
        <v>13</v>
      </c>
      <c r="C3358" s="3" t="s">
        <v>167</v>
      </c>
      <c r="D3358" s="3" t="s">
        <v>562</v>
      </c>
      <c r="E3358" s="3" t="n">
        <v>1714</v>
      </c>
      <c r="F3358" s="4" t="n">
        <v>43.27</v>
      </c>
      <c r="G3358" s="3" t="s">
        <v>41</v>
      </c>
      <c r="H3358" s="4" t="n">
        <f aca="false">ROUND(E3358*F3358,2)</f>
        <v>74164.78</v>
      </c>
    </row>
    <row r="3359" customFormat="false" ht="15" hidden="false" customHeight="false" outlineLevel="0" collapsed="false">
      <c r="A3359" s="3" t="n">
        <v>3358</v>
      </c>
      <c r="B3359" s="3" t="n">
        <v>9</v>
      </c>
      <c r="C3359" s="3" t="s">
        <v>167</v>
      </c>
      <c r="D3359" s="3" t="s">
        <v>563</v>
      </c>
      <c r="E3359" s="3" t="n">
        <v>1535</v>
      </c>
      <c r="F3359" s="4" t="n">
        <v>209.3</v>
      </c>
      <c r="G3359" s="3" t="s">
        <v>8</v>
      </c>
      <c r="H3359" s="4" t="n">
        <f aca="false">ROUND(E3359*F3359,2)</f>
        <v>321275.5</v>
      </c>
    </row>
    <row r="3360" customFormat="false" ht="15" hidden="false" customHeight="false" outlineLevel="0" collapsed="false">
      <c r="A3360" s="3" t="n">
        <v>3359</v>
      </c>
      <c r="B3360" s="3" t="n">
        <v>3</v>
      </c>
      <c r="C3360" s="3" t="s">
        <v>167</v>
      </c>
      <c r="D3360" s="3" t="s">
        <v>563</v>
      </c>
      <c r="E3360" s="3" t="n">
        <v>1567</v>
      </c>
      <c r="F3360" s="4" t="n">
        <v>104.38</v>
      </c>
      <c r="G3360" s="3" t="s">
        <v>8</v>
      </c>
      <c r="H3360" s="4" t="n">
        <f aca="false">ROUND(E3360*F3360,2)</f>
        <v>163563.46</v>
      </c>
    </row>
    <row r="3361" customFormat="false" ht="15" hidden="false" customHeight="false" outlineLevel="0" collapsed="false">
      <c r="A3361" s="3" t="n">
        <v>3360</v>
      </c>
      <c r="B3361" s="3" t="n">
        <v>13</v>
      </c>
      <c r="C3361" s="3" t="s">
        <v>167</v>
      </c>
      <c r="D3361" s="3" t="s">
        <v>563</v>
      </c>
      <c r="E3361" s="3" t="n">
        <v>3405</v>
      </c>
      <c r="F3361" s="4" t="n">
        <v>43.38</v>
      </c>
      <c r="G3361" s="3" t="s">
        <v>41</v>
      </c>
      <c r="H3361" s="4" t="n">
        <f aca="false">ROUND(E3361*F3361,2)</f>
        <v>147708.9</v>
      </c>
    </row>
    <row r="3362" customFormat="false" ht="15" hidden="false" customHeight="false" outlineLevel="0" collapsed="false">
      <c r="A3362" s="3" t="n">
        <v>3361</v>
      </c>
      <c r="B3362" s="3" t="n">
        <v>1</v>
      </c>
      <c r="C3362" s="3" t="s">
        <v>167</v>
      </c>
      <c r="D3362" s="3" t="s">
        <v>562</v>
      </c>
      <c r="E3362" s="3" t="n">
        <v>1584</v>
      </c>
      <c r="F3362" s="4" t="n">
        <v>467.62</v>
      </c>
      <c r="G3362" s="3" t="s">
        <v>8</v>
      </c>
      <c r="H3362" s="4" t="n">
        <f aca="false">ROUND(E3362*F3362,2)</f>
        <v>740710.08</v>
      </c>
    </row>
    <row r="3363" customFormat="false" ht="15" hidden="false" customHeight="false" outlineLevel="0" collapsed="false">
      <c r="A3363" s="3" t="n">
        <v>3362</v>
      </c>
      <c r="B3363" s="3" t="n">
        <v>14</v>
      </c>
      <c r="C3363" s="3" t="s">
        <v>167</v>
      </c>
      <c r="D3363" s="3" t="s">
        <v>562</v>
      </c>
      <c r="E3363" s="3" t="n">
        <v>719</v>
      </c>
      <c r="F3363" s="4" t="n">
        <v>84.87</v>
      </c>
      <c r="G3363" s="3" t="s">
        <v>41</v>
      </c>
      <c r="H3363" s="4" t="n">
        <f aca="false">ROUND(E3363*F3363,2)</f>
        <v>61021.53</v>
      </c>
    </row>
    <row r="3364" customFormat="false" ht="15" hidden="false" customHeight="false" outlineLevel="0" collapsed="false">
      <c r="A3364" s="3" t="n">
        <v>3363</v>
      </c>
      <c r="B3364" s="3" t="n">
        <v>8</v>
      </c>
      <c r="C3364" s="3" t="s">
        <v>168</v>
      </c>
      <c r="D3364" s="3" t="s">
        <v>562</v>
      </c>
      <c r="E3364" s="3" t="n">
        <v>4659</v>
      </c>
      <c r="F3364" s="4" t="n">
        <v>75.44</v>
      </c>
      <c r="G3364" s="3" t="s">
        <v>8</v>
      </c>
      <c r="H3364" s="4" t="n">
        <f aca="false">ROUND(E3364*F3364,2)</f>
        <v>351474.96</v>
      </c>
    </row>
    <row r="3365" customFormat="false" ht="15" hidden="false" customHeight="false" outlineLevel="0" collapsed="false">
      <c r="A3365" s="3" t="n">
        <v>3364</v>
      </c>
      <c r="B3365" s="3" t="n">
        <v>3</v>
      </c>
      <c r="C3365" s="3" t="s">
        <v>168</v>
      </c>
      <c r="D3365" s="3" t="s">
        <v>562</v>
      </c>
      <c r="E3365" s="3" t="n">
        <v>4500</v>
      </c>
      <c r="F3365" s="4" t="n">
        <v>102.36</v>
      </c>
      <c r="G3365" s="3" t="s">
        <v>8</v>
      </c>
      <c r="H3365" s="4" t="n">
        <f aca="false">ROUND(E3365*F3365,2)</f>
        <v>460620</v>
      </c>
    </row>
    <row r="3366" customFormat="false" ht="15" hidden="false" customHeight="false" outlineLevel="0" collapsed="false">
      <c r="A3366" s="3" t="n">
        <v>3365</v>
      </c>
      <c r="B3366" s="3" t="n">
        <v>5</v>
      </c>
      <c r="C3366" s="3" t="s">
        <v>168</v>
      </c>
      <c r="D3366" s="3" t="s">
        <v>563</v>
      </c>
      <c r="E3366" s="3" t="n">
        <v>2783</v>
      </c>
      <c r="F3366" s="4" t="n">
        <v>403.81</v>
      </c>
      <c r="G3366" s="3" t="s">
        <v>8</v>
      </c>
      <c r="H3366" s="4" t="n">
        <f aca="false">ROUND(E3366*F3366,2)</f>
        <v>1123803.23</v>
      </c>
    </row>
    <row r="3367" customFormat="false" ht="15" hidden="false" customHeight="false" outlineLevel="0" collapsed="false">
      <c r="A3367" s="3" t="n">
        <v>3366</v>
      </c>
      <c r="B3367" s="3" t="n">
        <v>9</v>
      </c>
      <c r="C3367" s="3" t="s">
        <v>168</v>
      </c>
      <c r="D3367" s="3" t="s">
        <v>563</v>
      </c>
      <c r="E3367" s="3" t="n">
        <v>3590</v>
      </c>
      <c r="F3367" s="4" t="n">
        <v>209.59</v>
      </c>
      <c r="G3367" s="3" t="s">
        <v>8</v>
      </c>
      <c r="H3367" s="4" t="n">
        <f aca="false">ROUND(E3367*F3367,2)</f>
        <v>752428.1</v>
      </c>
    </row>
    <row r="3368" customFormat="false" ht="15" hidden="false" customHeight="false" outlineLevel="0" collapsed="false">
      <c r="A3368" s="3" t="n">
        <v>3367</v>
      </c>
      <c r="B3368" s="3" t="n">
        <v>3</v>
      </c>
      <c r="C3368" s="3" t="s">
        <v>168</v>
      </c>
      <c r="D3368" s="3" t="s">
        <v>563</v>
      </c>
      <c r="E3368" s="3" t="n">
        <v>64</v>
      </c>
      <c r="F3368" s="4" t="n">
        <v>102.84</v>
      </c>
      <c r="G3368" s="3" t="s">
        <v>8</v>
      </c>
      <c r="H3368" s="4" t="n">
        <f aca="false">ROUND(E3368*F3368,2)</f>
        <v>6581.76</v>
      </c>
    </row>
    <row r="3369" customFormat="false" ht="15" hidden="false" customHeight="false" outlineLevel="0" collapsed="false">
      <c r="A3369" s="3" t="n">
        <v>3368</v>
      </c>
      <c r="B3369" s="3" t="n">
        <v>15</v>
      </c>
      <c r="C3369" s="3" t="s">
        <v>168</v>
      </c>
      <c r="D3369" s="3" t="s">
        <v>562</v>
      </c>
      <c r="E3369" s="3" t="n">
        <v>2711</v>
      </c>
      <c r="F3369" s="4" t="n">
        <v>275.67</v>
      </c>
      <c r="G3369" s="3" t="s">
        <v>46</v>
      </c>
      <c r="H3369" s="4" t="n">
        <f aca="false">ROUND(E3369*F3369,2)</f>
        <v>747341.37</v>
      </c>
    </row>
    <row r="3370" customFormat="false" ht="15" hidden="false" customHeight="false" outlineLevel="0" collapsed="false">
      <c r="A3370" s="3" t="n">
        <v>3369</v>
      </c>
      <c r="B3370" s="3" t="n">
        <v>1</v>
      </c>
      <c r="C3370" s="3" t="s">
        <v>168</v>
      </c>
      <c r="D3370" s="3" t="s">
        <v>562</v>
      </c>
      <c r="E3370" s="3" t="n">
        <v>129</v>
      </c>
      <c r="F3370" s="4" t="n">
        <v>480.64</v>
      </c>
      <c r="G3370" s="3" t="s">
        <v>8</v>
      </c>
      <c r="H3370" s="4" t="n">
        <f aca="false">ROUND(E3370*F3370,2)</f>
        <v>62002.56</v>
      </c>
    </row>
    <row r="3371" customFormat="false" ht="15" hidden="false" customHeight="false" outlineLevel="0" collapsed="false">
      <c r="A3371" s="3" t="n">
        <v>3370</v>
      </c>
      <c r="B3371" s="3" t="n">
        <v>13</v>
      </c>
      <c r="C3371" s="3" t="s">
        <v>168</v>
      </c>
      <c r="D3371" s="3" t="s">
        <v>563</v>
      </c>
      <c r="E3371" s="3" t="n">
        <v>4178</v>
      </c>
      <c r="F3371" s="4" t="n">
        <v>44.73</v>
      </c>
      <c r="G3371" s="3" t="s">
        <v>41</v>
      </c>
      <c r="H3371" s="4" t="n">
        <f aca="false">ROUND(E3371*F3371,2)</f>
        <v>186881.94</v>
      </c>
    </row>
    <row r="3372" customFormat="false" ht="15" hidden="false" customHeight="false" outlineLevel="0" collapsed="false">
      <c r="A3372" s="3" t="n">
        <v>3371</v>
      </c>
      <c r="B3372" s="3" t="n">
        <v>2</v>
      </c>
      <c r="C3372" s="3" t="s">
        <v>168</v>
      </c>
      <c r="D3372" s="3" t="s">
        <v>563</v>
      </c>
      <c r="E3372" s="3" t="n">
        <v>111</v>
      </c>
      <c r="F3372" s="4" t="n">
        <v>57.82</v>
      </c>
      <c r="G3372" s="3" t="s">
        <v>8</v>
      </c>
      <c r="H3372" s="4" t="n">
        <f aca="false">ROUND(E3372*F3372,2)</f>
        <v>6418.02</v>
      </c>
    </row>
    <row r="3373" customFormat="false" ht="15" hidden="false" customHeight="false" outlineLevel="0" collapsed="false">
      <c r="A3373" s="3" t="n">
        <v>3372</v>
      </c>
      <c r="B3373" s="3" t="n">
        <v>9</v>
      </c>
      <c r="C3373" s="3" t="s">
        <v>168</v>
      </c>
      <c r="D3373" s="3" t="s">
        <v>563</v>
      </c>
      <c r="E3373" s="3" t="n">
        <v>4068</v>
      </c>
      <c r="F3373" s="4" t="n">
        <v>209.97</v>
      </c>
      <c r="G3373" s="3" t="s">
        <v>8</v>
      </c>
      <c r="H3373" s="4" t="n">
        <f aca="false">ROUND(E3373*F3373,2)</f>
        <v>854157.96</v>
      </c>
    </row>
    <row r="3374" customFormat="false" ht="15" hidden="false" customHeight="false" outlineLevel="0" collapsed="false">
      <c r="A3374" s="3" t="n">
        <v>3373</v>
      </c>
      <c r="B3374" s="3" t="n">
        <v>7</v>
      </c>
      <c r="C3374" s="3" t="s">
        <v>168</v>
      </c>
      <c r="D3374" s="3" t="s">
        <v>562</v>
      </c>
      <c r="E3374" s="3" t="n">
        <v>4307</v>
      </c>
      <c r="F3374" s="4" t="n">
        <v>436.71</v>
      </c>
      <c r="G3374" s="3" t="s">
        <v>8</v>
      </c>
      <c r="H3374" s="4" t="n">
        <f aca="false">ROUND(E3374*F3374,2)</f>
        <v>1880909.97</v>
      </c>
    </row>
    <row r="3375" customFormat="false" ht="15" hidden="false" customHeight="false" outlineLevel="0" collapsed="false">
      <c r="A3375" s="3" t="n">
        <v>3374</v>
      </c>
      <c r="B3375" s="3" t="n">
        <v>10</v>
      </c>
      <c r="C3375" s="3" t="s">
        <v>168</v>
      </c>
      <c r="D3375" s="3" t="s">
        <v>562</v>
      </c>
      <c r="E3375" s="3" t="n">
        <v>4664</v>
      </c>
      <c r="F3375" s="4" t="n">
        <v>59.9</v>
      </c>
      <c r="G3375" s="3" t="s">
        <v>8</v>
      </c>
      <c r="H3375" s="4" t="n">
        <f aca="false">ROUND(E3375*F3375,2)</f>
        <v>279373.6</v>
      </c>
    </row>
    <row r="3376" customFormat="false" ht="15" hidden="false" customHeight="false" outlineLevel="0" collapsed="false">
      <c r="A3376" s="3" t="n">
        <v>3375</v>
      </c>
      <c r="B3376" s="3" t="n">
        <v>14</v>
      </c>
      <c r="C3376" s="3" t="s">
        <v>168</v>
      </c>
      <c r="D3376" s="3" t="s">
        <v>563</v>
      </c>
      <c r="E3376" s="3" t="n">
        <v>2245</v>
      </c>
      <c r="F3376" s="4" t="n">
        <v>86.17</v>
      </c>
      <c r="G3376" s="3" t="s">
        <v>41</v>
      </c>
      <c r="H3376" s="4" t="n">
        <f aca="false">ROUND(E3376*F3376,2)</f>
        <v>193451.65</v>
      </c>
    </row>
    <row r="3377" customFormat="false" ht="15" hidden="false" customHeight="false" outlineLevel="0" collapsed="false">
      <c r="A3377" s="3" t="n">
        <v>3376</v>
      </c>
      <c r="B3377" s="3" t="n">
        <v>3</v>
      </c>
      <c r="C3377" s="3" t="s">
        <v>168</v>
      </c>
      <c r="D3377" s="3" t="s">
        <v>562</v>
      </c>
      <c r="E3377" s="3" t="n">
        <v>693</v>
      </c>
      <c r="F3377" s="4" t="n">
        <v>102.67</v>
      </c>
      <c r="G3377" s="3" t="s">
        <v>8</v>
      </c>
      <c r="H3377" s="4" t="n">
        <f aca="false">ROUND(E3377*F3377,2)</f>
        <v>71150.31</v>
      </c>
    </row>
    <row r="3378" customFormat="false" ht="15" hidden="false" customHeight="false" outlineLevel="0" collapsed="false">
      <c r="A3378" s="3" t="n">
        <v>3377</v>
      </c>
      <c r="B3378" s="3" t="n">
        <v>11</v>
      </c>
      <c r="C3378" s="3" t="s">
        <v>168</v>
      </c>
      <c r="D3378" s="3" t="s">
        <v>562</v>
      </c>
      <c r="E3378" s="3" t="n">
        <v>305</v>
      </c>
      <c r="F3378" s="4" t="n">
        <v>112.59</v>
      </c>
      <c r="G3378" s="3" t="s">
        <v>34</v>
      </c>
      <c r="H3378" s="4" t="n">
        <f aca="false">ROUND(E3378*F3378,2)</f>
        <v>34339.95</v>
      </c>
    </row>
    <row r="3379" customFormat="false" ht="15" hidden="false" customHeight="false" outlineLevel="0" collapsed="false">
      <c r="A3379" s="3" t="n">
        <v>3378</v>
      </c>
      <c r="B3379" s="3" t="n">
        <v>2</v>
      </c>
      <c r="C3379" s="3" t="s">
        <v>168</v>
      </c>
      <c r="D3379" s="3" t="s">
        <v>563</v>
      </c>
      <c r="E3379" s="3" t="n">
        <v>2769</v>
      </c>
      <c r="F3379" s="4" t="n">
        <v>57.7</v>
      </c>
      <c r="G3379" s="3" t="s">
        <v>8</v>
      </c>
      <c r="H3379" s="4" t="n">
        <f aca="false">ROUND(E3379*F3379,2)</f>
        <v>159771.3</v>
      </c>
    </row>
    <row r="3380" customFormat="false" ht="15" hidden="false" customHeight="false" outlineLevel="0" collapsed="false">
      <c r="A3380" s="3" t="n">
        <v>3379</v>
      </c>
      <c r="B3380" s="3" t="n">
        <v>14</v>
      </c>
      <c r="C3380" s="3" t="s">
        <v>168</v>
      </c>
      <c r="D3380" s="3" t="s">
        <v>563</v>
      </c>
      <c r="E3380" s="3" t="n">
        <v>4267</v>
      </c>
      <c r="F3380" s="4" t="n">
        <v>86.36</v>
      </c>
      <c r="G3380" s="3" t="s">
        <v>41</v>
      </c>
      <c r="H3380" s="4" t="n">
        <f aca="false">ROUND(E3380*F3380,2)</f>
        <v>368498.12</v>
      </c>
    </row>
    <row r="3381" customFormat="false" ht="15" hidden="false" customHeight="false" outlineLevel="0" collapsed="false">
      <c r="A3381" s="3" t="n">
        <v>3380</v>
      </c>
      <c r="B3381" s="3" t="n">
        <v>15</v>
      </c>
      <c r="C3381" s="3" t="s">
        <v>168</v>
      </c>
      <c r="D3381" s="3" t="s">
        <v>562</v>
      </c>
      <c r="E3381" s="3" t="n">
        <v>3721</v>
      </c>
      <c r="F3381" s="4" t="n">
        <v>275.31</v>
      </c>
      <c r="G3381" s="3" t="s">
        <v>46</v>
      </c>
      <c r="H3381" s="4" t="n">
        <f aca="false">ROUND(E3381*F3381,2)</f>
        <v>1024428.51</v>
      </c>
    </row>
    <row r="3382" customFormat="false" ht="15" hidden="false" customHeight="false" outlineLevel="0" collapsed="false">
      <c r="A3382" s="3" t="n">
        <v>3381</v>
      </c>
      <c r="B3382" s="3" t="n">
        <v>4</v>
      </c>
      <c r="C3382" s="3" t="s">
        <v>168</v>
      </c>
      <c r="D3382" s="3" t="s">
        <v>562</v>
      </c>
      <c r="E3382" s="3" t="n">
        <v>1368</v>
      </c>
      <c r="F3382" s="4" t="n">
        <v>108.61</v>
      </c>
      <c r="G3382" s="3" t="s">
        <v>8</v>
      </c>
      <c r="H3382" s="4" t="n">
        <f aca="false">ROUND(E3382*F3382,2)</f>
        <v>148578.48</v>
      </c>
    </row>
    <row r="3383" customFormat="false" ht="15" hidden="false" customHeight="false" outlineLevel="0" collapsed="false">
      <c r="A3383" s="3" t="n">
        <v>3382</v>
      </c>
      <c r="B3383" s="3" t="n">
        <v>1</v>
      </c>
      <c r="C3383" s="3" t="s">
        <v>168</v>
      </c>
      <c r="D3383" s="3" t="s">
        <v>562</v>
      </c>
      <c r="E3383" s="3" t="n">
        <v>4144</v>
      </c>
      <c r="F3383" s="4" t="n">
        <v>481.08</v>
      </c>
      <c r="G3383" s="3" t="s">
        <v>8</v>
      </c>
      <c r="H3383" s="4" t="n">
        <f aca="false">ROUND(E3383*F3383,2)</f>
        <v>1993595.52</v>
      </c>
    </row>
    <row r="3384" customFormat="false" ht="15" hidden="false" customHeight="false" outlineLevel="0" collapsed="false">
      <c r="A3384" s="3" t="n">
        <v>3383</v>
      </c>
      <c r="B3384" s="3" t="n">
        <v>10</v>
      </c>
      <c r="C3384" s="3" t="s">
        <v>168</v>
      </c>
      <c r="D3384" s="3" t="s">
        <v>563</v>
      </c>
      <c r="E3384" s="3" t="n">
        <v>3355</v>
      </c>
      <c r="F3384" s="4" t="n">
        <v>60.15</v>
      </c>
      <c r="G3384" s="3" t="s">
        <v>8</v>
      </c>
      <c r="H3384" s="4" t="n">
        <f aca="false">ROUND(E3384*F3384,2)</f>
        <v>201803.25</v>
      </c>
    </row>
    <row r="3385" customFormat="false" ht="15" hidden="false" customHeight="false" outlineLevel="0" collapsed="false">
      <c r="A3385" s="3" t="n">
        <v>3384</v>
      </c>
      <c r="B3385" s="3" t="n">
        <v>9</v>
      </c>
      <c r="C3385" s="3" t="s">
        <v>168</v>
      </c>
      <c r="D3385" s="3" t="s">
        <v>563</v>
      </c>
      <c r="E3385" s="3" t="n">
        <v>4376</v>
      </c>
      <c r="F3385" s="4" t="n">
        <v>209.26</v>
      </c>
      <c r="G3385" s="3" t="s">
        <v>8</v>
      </c>
      <c r="H3385" s="4" t="n">
        <f aca="false">ROUND(E3385*F3385,2)</f>
        <v>915721.76</v>
      </c>
    </row>
    <row r="3386" customFormat="false" ht="15" hidden="false" customHeight="false" outlineLevel="0" collapsed="false">
      <c r="A3386" s="3" t="n">
        <v>3385</v>
      </c>
      <c r="B3386" s="3" t="n">
        <v>9</v>
      </c>
      <c r="C3386" s="3" t="s">
        <v>168</v>
      </c>
      <c r="D3386" s="3" t="s">
        <v>563</v>
      </c>
      <c r="E3386" s="3" t="n">
        <v>1751</v>
      </c>
      <c r="F3386" s="4" t="n">
        <v>208.88</v>
      </c>
      <c r="G3386" s="3" t="s">
        <v>8</v>
      </c>
      <c r="H3386" s="4" t="n">
        <f aca="false">ROUND(E3386*F3386,2)</f>
        <v>365748.88</v>
      </c>
    </row>
    <row r="3387" customFormat="false" ht="15" hidden="false" customHeight="false" outlineLevel="0" collapsed="false">
      <c r="A3387" s="3" t="n">
        <v>3386</v>
      </c>
      <c r="B3387" s="3" t="n">
        <v>7</v>
      </c>
      <c r="C3387" s="3" t="s">
        <v>168</v>
      </c>
      <c r="D3387" s="3" t="s">
        <v>562</v>
      </c>
      <c r="E3387" s="3" t="n">
        <v>559</v>
      </c>
      <c r="F3387" s="4" t="n">
        <v>434.38</v>
      </c>
      <c r="G3387" s="3" t="s">
        <v>8</v>
      </c>
      <c r="H3387" s="4" t="n">
        <f aca="false">ROUND(E3387*F3387,2)</f>
        <v>242818.42</v>
      </c>
    </row>
    <row r="3388" customFormat="false" ht="15" hidden="false" customHeight="false" outlineLevel="0" collapsed="false">
      <c r="A3388" s="3" t="n">
        <v>3387</v>
      </c>
      <c r="B3388" s="3" t="n">
        <v>11</v>
      </c>
      <c r="C3388" s="3" t="s">
        <v>168</v>
      </c>
      <c r="D3388" s="3" t="s">
        <v>563</v>
      </c>
      <c r="E3388" s="3" t="n">
        <v>2914</v>
      </c>
      <c r="F3388" s="4" t="n">
        <v>113.08</v>
      </c>
      <c r="G3388" s="3" t="s">
        <v>34</v>
      </c>
      <c r="H3388" s="4" t="n">
        <f aca="false">ROUND(E3388*F3388,2)</f>
        <v>329515.12</v>
      </c>
    </row>
    <row r="3389" customFormat="false" ht="15" hidden="false" customHeight="false" outlineLevel="0" collapsed="false">
      <c r="A3389" s="3" t="n">
        <v>3388</v>
      </c>
      <c r="B3389" s="3" t="n">
        <v>13</v>
      </c>
      <c r="C3389" s="3" t="s">
        <v>168</v>
      </c>
      <c r="D3389" s="3" t="s">
        <v>562</v>
      </c>
      <c r="E3389" s="3" t="n">
        <v>2506</v>
      </c>
      <c r="F3389" s="4" t="n">
        <v>44.75</v>
      </c>
      <c r="G3389" s="3" t="s">
        <v>41</v>
      </c>
      <c r="H3389" s="4" t="n">
        <f aca="false">ROUND(E3389*F3389,2)</f>
        <v>112143.5</v>
      </c>
    </row>
    <row r="3390" customFormat="false" ht="15" hidden="false" customHeight="false" outlineLevel="0" collapsed="false">
      <c r="A3390" s="3" t="n">
        <v>3389</v>
      </c>
      <c r="B3390" s="3" t="n">
        <v>5</v>
      </c>
      <c r="C3390" s="3" t="s">
        <v>168</v>
      </c>
      <c r="D3390" s="3" t="s">
        <v>563</v>
      </c>
      <c r="E3390" s="3" t="n">
        <v>1703</v>
      </c>
      <c r="F3390" s="4" t="n">
        <v>405.39</v>
      </c>
      <c r="G3390" s="3" t="s">
        <v>8</v>
      </c>
      <c r="H3390" s="4" t="n">
        <f aca="false">ROUND(E3390*F3390,2)</f>
        <v>690379.17</v>
      </c>
    </row>
    <row r="3391" customFormat="false" ht="15" hidden="false" customHeight="false" outlineLevel="0" collapsed="false">
      <c r="A3391" s="3" t="n">
        <v>3390</v>
      </c>
      <c r="B3391" s="3" t="n">
        <v>15</v>
      </c>
      <c r="C3391" s="3" t="s">
        <v>168</v>
      </c>
      <c r="D3391" s="3" t="s">
        <v>563</v>
      </c>
      <c r="E3391" s="3" t="n">
        <v>2989</v>
      </c>
      <c r="F3391" s="4" t="n">
        <v>276.1</v>
      </c>
      <c r="G3391" s="3" t="s">
        <v>46</v>
      </c>
      <c r="H3391" s="4" t="n">
        <f aca="false">ROUND(E3391*F3391,2)</f>
        <v>825262.9</v>
      </c>
    </row>
    <row r="3392" customFormat="false" ht="15" hidden="false" customHeight="false" outlineLevel="0" collapsed="false">
      <c r="A3392" s="3" t="n">
        <v>3391</v>
      </c>
      <c r="B3392" s="3" t="n">
        <v>5</v>
      </c>
      <c r="C3392" s="3" t="s">
        <v>168</v>
      </c>
      <c r="D3392" s="3" t="s">
        <v>562</v>
      </c>
      <c r="E3392" s="3" t="n">
        <v>650</v>
      </c>
      <c r="F3392" s="4" t="n">
        <v>403.52</v>
      </c>
      <c r="G3392" s="3" t="s">
        <v>8</v>
      </c>
      <c r="H3392" s="4" t="n">
        <f aca="false">ROUND(E3392*F3392,2)</f>
        <v>262288</v>
      </c>
    </row>
    <row r="3393" customFormat="false" ht="15" hidden="false" customHeight="false" outlineLevel="0" collapsed="false">
      <c r="A3393" s="3" t="n">
        <v>3392</v>
      </c>
      <c r="B3393" s="3" t="n">
        <v>6</v>
      </c>
      <c r="C3393" s="3" t="s">
        <v>168</v>
      </c>
      <c r="D3393" s="3" t="s">
        <v>563</v>
      </c>
      <c r="E3393" s="3" t="n">
        <v>4067</v>
      </c>
      <c r="F3393" s="4" t="n">
        <v>217.68</v>
      </c>
      <c r="G3393" s="3" t="s">
        <v>8</v>
      </c>
      <c r="H3393" s="4" t="n">
        <f aca="false">ROUND(E3393*F3393,2)</f>
        <v>885304.56</v>
      </c>
    </row>
    <row r="3394" customFormat="false" ht="15" hidden="false" customHeight="false" outlineLevel="0" collapsed="false">
      <c r="A3394" s="3" t="n">
        <v>3393</v>
      </c>
      <c r="B3394" s="3" t="n">
        <v>15</v>
      </c>
      <c r="C3394" s="3" t="s">
        <v>169</v>
      </c>
      <c r="D3394" s="3" t="s">
        <v>562</v>
      </c>
      <c r="E3394" s="3" t="n">
        <v>460</v>
      </c>
      <c r="F3394" s="4" t="n">
        <v>274.67</v>
      </c>
      <c r="G3394" s="3" t="s">
        <v>46</v>
      </c>
      <c r="H3394" s="4" t="n">
        <f aca="false">ROUND(E3394*F3394,2)</f>
        <v>126348.2</v>
      </c>
    </row>
    <row r="3395" customFormat="false" ht="15" hidden="false" customHeight="false" outlineLevel="0" collapsed="false">
      <c r="A3395" s="3" t="n">
        <v>3394</v>
      </c>
      <c r="B3395" s="3" t="n">
        <v>13</v>
      </c>
      <c r="C3395" s="3" t="s">
        <v>169</v>
      </c>
      <c r="D3395" s="3" t="s">
        <v>562</v>
      </c>
      <c r="E3395" s="3" t="n">
        <v>3786</v>
      </c>
      <c r="F3395" s="4" t="n">
        <v>44.68</v>
      </c>
      <c r="G3395" s="3" t="s">
        <v>41</v>
      </c>
      <c r="H3395" s="4" t="n">
        <f aca="false">ROUND(E3395*F3395,2)</f>
        <v>169158.48</v>
      </c>
    </row>
    <row r="3396" customFormat="false" ht="15" hidden="false" customHeight="false" outlineLevel="0" collapsed="false">
      <c r="A3396" s="3" t="n">
        <v>3395</v>
      </c>
      <c r="B3396" s="3" t="n">
        <v>7</v>
      </c>
      <c r="C3396" s="3" t="s">
        <v>169</v>
      </c>
      <c r="D3396" s="3" t="s">
        <v>562</v>
      </c>
      <c r="E3396" s="3" t="n">
        <v>4574</v>
      </c>
      <c r="F3396" s="4" t="n">
        <v>441.25</v>
      </c>
      <c r="G3396" s="3" t="s">
        <v>8</v>
      </c>
      <c r="H3396" s="4" t="n">
        <f aca="false">ROUND(E3396*F3396,2)</f>
        <v>2018277.5</v>
      </c>
    </row>
    <row r="3397" customFormat="false" ht="15" hidden="false" customHeight="false" outlineLevel="0" collapsed="false">
      <c r="A3397" s="3" t="n">
        <v>3396</v>
      </c>
      <c r="B3397" s="3" t="n">
        <v>9</v>
      </c>
      <c r="C3397" s="3" t="s">
        <v>169</v>
      </c>
      <c r="D3397" s="3" t="s">
        <v>563</v>
      </c>
      <c r="E3397" s="3" t="n">
        <v>4499</v>
      </c>
      <c r="F3397" s="4" t="n">
        <v>217.27</v>
      </c>
      <c r="G3397" s="3" t="s">
        <v>8</v>
      </c>
      <c r="H3397" s="4" t="n">
        <f aca="false">ROUND(E3397*F3397,2)</f>
        <v>977497.73</v>
      </c>
    </row>
    <row r="3398" customFormat="false" ht="15" hidden="false" customHeight="false" outlineLevel="0" collapsed="false">
      <c r="A3398" s="3" t="n">
        <v>3397</v>
      </c>
      <c r="B3398" s="3" t="n">
        <v>8</v>
      </c>
      <c r="C3398" s="3" t="s">
        <v>169</v>
      </c>
      <c r="D3398" s="3" t="s">
        <v>562</v>
      </c>
      <c r="E3398" s="3" t="n">
        <v>2727</v>
      </c>
      <c r="F3398" s="4" t="n">
        <v>76.55</v>
      </c>
      <c r="G3398" s="3" t="s">
        <v>8</v>
      </c>
      <c r="H3398" s="4" t="n">
        <f aca="false">ROUND(E3398*F3398,2)</f>
        <v>208751.85</v>
      </c>
    </row>
    <row r="3399" customFormat="false" ht="15" hidden="false" customHeight="false" outlineLevel="0" collapsed="false">
      <c r="A3399" s="3" t="n">
        <v>3398</v>
      </c>
      <c r="B3399" s="3" t="n">
        <v>5</v>
      </c>
      <c r="C3399" s="3" t="s">
        <v>169</v>
      </c>
      <c r="D3399" s="3" t="s">
        <v>562</v>
      </c>
      <c r="E3399" s="3" t="n">
        <v>2105</v>
      </c>
      <c r="F3399" s="4" t="n">
        <v>413.4</v>
      </c>
      <c r="G3399" s="3" t="s">
        <v>8</v>
      </c>
      <c r="H3399" s="4" t="n">
        <f aca="false">ROUND(E3399*F3399,2)</f>
        <v>870207</v>
      </c>
    </row>
    <row r="3400" customFormat="false" ht="15" hidden="false" customHeight="false" outlineLevel="0" collapsed="false">
      <c r="A3400" s="3" t="n">
        <v>3399</v>
      </c>
      <c r="B3400" s="3" t="n">
        <v>4</v>
      </c>
      <c r="C3400" s="3" t="s">
        <v>169</v>
      </c>
      <c r="D3400" s="3" t="s">
        <v>562</v>
      </c>
      <c r="E3400" s="3" t="n">
        <v>2154</v>
      </c>
      <c r="F3400" s="4" t="n">
        <v>109.86</v>
      </c>
      <c r="G3400" s="3" t="s">
        <v>8</v>
      </c>
      <c r="H3400" s="4" t="n">
        <f aca="false">ROUND(E3400*F3400,2)</f>
        <v>236638.44</v>
      </c>
    </row>
    <row r="3401" customFormat="false" ht="15" hidden="false" customHeight="false" outlineLevel="0" collapsed="false">
      <c r="A3401" s="3" t="n">
        <v>3400</v>
      </c>
      <c r="B3401" s="3" t="n">
        <v>13</v>
      </c>
      <c r="C3401" s="3" t="s">
        <v>169</v>
      </c>
      <c r="D3401" s="3" t="s">
        <v>563</v>
      </c>
      <c r="E3401" s="3" t="n">
        <v>1378</v>
      </c>
      <c r="F3401" s="4" t="n">
        <v>44.79</v>
      </c>
      <c r="G3401" s="3" t="s">
        <v>41</v>
      </c>
      <c r="H3401" s="4" t="n">
        <f aca="false">ROUND(E3401*F3401,2)</f>
        <v>61720.62</v>
      </c>
    </row>
    <row r="3402" customFormat="false" ht="15" hidden="false" customHeight="false" outlineLevel="0" collapsed="false">
      <c r="A3402" s="3" t="n">
        <v>3401</v>
      </c>
      <c r="B3402" s="3" t="n">
        <v>3</v>
      </c>
      <c r="C3402" s="3" t="s">
        <v>169</v>
      </c>
      <c r="D3402" s="3" t="s">
        <v>563</v>
      </c>
      <c r="E3402" s="3" t="n">
        <v>4500</v>
      </c>
      <c r="F3402" s="4" t="n">
        <v>101.86</v>
      </c>
      <c r="G3402" s="3" t="s">
        <v>8</v>
      </c>
      <c r="H3402" s="4" t="n">
        <f aca="false">ROUND(E3402*F3402,2)</f>
        <v>458370</v>
      </c>
    </row>
    <row r="3403" customFormat="false" ht="15" hidden="false" customHeight="false" outlineLevel="0" collapsed="false">
      <c r="A3403" s="3" t="n">
        <v>3402</v>
      </c>
      <c r="B3403" s="3" t="n">
        <v>7</v>
      </c>
      <c r="C3403" s="3" t="s">
        <v>169</v>
      </c>
      <c r="D3403" s="3" t="s">
        <v>562</v>
      </c>
      <c r="E3403" s="3" t="n">
        <v>50</v>
      </c>
      <c r="F3403" s="4" t="n">
        <v>440.82</v>
      </c>
      <c r="G3403" s="3" t="s">
        <v>8</v>
      </c>
      <c r="H3403" s="4" t="n">
        <f aca="false">ROUND(E3403*F3403,2)</f>
        <v>22041</v>
      </c>
    </row>
    <row r="3404" customFormat="false" ht="15" hidden="false" customHeight="false" outlineLevel="0" collapsed="false">
      <c r="A3404" s="3" t="n">
        <v>3403</v>
      </c>
      <c r="B3404" s="3" t="n">
        <v>15</v>
      </c>
      <c r="C3404" s="3" t="s">
        <v>169</v>
      </c>
      <c r="D3404" s="3" t="s">
        <v>562</v>
      </c>
      <c r="E3404" s="3" t="n">
        <v>4528</v>
      </c>
      <c r="F3404" s="4" t="n">
        <v>273.1</v>
      </c>
      <c r="G3404" s="3" t="s">
        <v>46</v>
      </c>
      <c r="H3404" s="4" t="n">
        <f aca="false">ROUND(E3404*F3404,2)</f>
        <v>1236596.8</v>
      </c>
    </row>
    <row r="3405" customFormat="false" ht="15" hidden="false" customHeight="false" outlineLevel="0" collapsed="false">
      <c r="A3405" s="3" t="n">
        <v>3404</v>
      </c>
      <c r="B3405" s="3" t="n">
        <v>5</v>
      </c>
      <c r="C3405" s="3" t="s">
        <v>169</v>
      </c>
      <c r="D3405" s="3" t="s">
        <v>562</v>
      </c>
      <c r="E3405" s="3" t="n">
        <v>4714</v>
      </c>
      <c r="F3405" s="4" t="n">
        <v>413.33</v>
      </c>
      <c r="G3405" s="3" t="s">
        <v>8</v>
      </c>
      <c r="H3405" s="4" t="n">
        <f aca="false">ROUND(E3405*F3405,2)</f>
        <v>1948437.62</v>
      </c>
    </row>
    <row r="3406" customFormat="false" ht="15" hidden="false" customHeight="false" outlineLevel="0" collapsed="false">
      <c r="A3406" s="3" t="n">
        <v>3405</v>
      </c>
      <c r="B3406" s="3" t="n">
        <v>12</v>
      </c>
      <c r="C3406" s="3" t="s">
        <v>169</v>
      </c>
      <c r="D3406" s="3" t="s">
        <v>562</v>
      </c>
      <c r="E3406" s="3" t="n">
        <v>2606</v>
      </c>
      <c r="F3406" s="4" t="n">
        <v>214.03</v>
      </c>
      <c r="G3406" s="3" t="s">
        <v>38</v>
      </c>
      <c r="H3406" s="4" t="n">
        <f aca="false">ROUND(E3406*F3406,2)</f>
        <v>557762.18</v>
      </c>
    </row>
    <row r="3407" customFormat="false" ht="15" hidden="false" customHeight="false" outlineLevel="0" collapsed="false">
      <c r="A3407" s="3" t="n">
        <v>3406</v>
      </c>
      <c r="B3407" s="3" t="n">
        <v>5</v>
      </c>
      <c r="C3407" s="3" t="s">
        <v>169</v>
      </c>
      <c r="D3407" s="3" t="s">
        <v>562</v>
      </c>
      <c r="E3407" s="3" t="n">
        <v>2400</v>
      </c>
      <c r="F3407" s="4" t="n">
        <v>411.18</v>
      </c>
      <c r="G3407" s="3" t="s">
        <v>8</v>
      </c>
      <c r="H3407" s="4" t="n">
        <f aca="false">ROUND(E3407*F3407,2)</f>
        <v>986832</v>
      </c>
    </row>
    <row r="3408" customFormat="false" ht="15" hidden="false" customHeight="false" outlineLevel="0" collapsed="false">
      <c r="A3408" s="3" t="n">
        <v>3407</v>
      </c>
      <c r="B3408" s="3" t="n">
        <v>13</v>
      </c>
      <c r="C3408" s="3" t="s">
        <v>169</v>
      </c>
      <c r="D3408" s="3" t="s">
        <v>562</v>
      </c>
      <c r="E3408" s="3" t="n">
        <v>4584</v>
      </c>
      <c r="F3408" s="4" t="n">
        <v>44.69</v>
      </c>
      <c r="G3408" s="3" t="s">
        <v>41</v>
      </c>
      <c r="H3408" s="4" t="n">
        <f aca="false">ROUND(E3408*F3408,2)</f>
        <v>204858.96</v>
      </c>
    </row>
    <row r="3409" customFormat="false" ht="15" hidden="false" customHeight="false" outlineLevel="0" collapsed="false">
      <c r="A3409" s="3" t="n">
        <v>3408</v>
      </c>
      <c r="B3409" s="3" t="n">
        <v>11</v>
      </c>
      <c r="C3409" s="3" t="s">
        <v>169</v>
      </c>
      <c r="D3409" s="3" t="s">
        <v>562</v>
      </c>
      <c r="E3409" s="3" t="n">
        <v>1993</v>
      </c>
      <c r="F3409" s="4" t="n">
        <v>113.62</v>
      </c>
      <c r="G3409" s="3" t="s">
        <v>34</v>
      </c>
      <c r="H3409" s="4" t="n">
        <f aca="false">ROUND(E3409*F3409,2)</f>
        <v>226444.66</v>
      </c>
    </row>
    <row r="3410" customFormat="false" ht="15" hidden="false" customHeight="false" outlineLevel="0" collapsed="false">
      <c r="A3410" s="3" t="n">
        <v>3409</v>
      </c>
      <c r="B3410" s="3" t="n">
        <v>8</v>
      </c>
      <c r="C3410" s="3" t="s">
        <v>169</v>
      </c>
      <c r="D3410" s="3" t="s">
        <v>563</v>
      </c>
      <c r="E3410" s="3" t="n">
        <v>1333</v>
      </c>
      <c r="F3410" s="4" t="n">
        <v>76.6</v>
      </c>
      <c r="G3410" s="3" t="s">
        <v>8</v>
      </c>
      <c r="H3410" s="4" t="n">
        <f aca="false">ROUND(E3410*F3410,2)</f>
        <v>102107.8</v>
      </c>
    </row>
    <row r="3411" customFormat="false" ht="15" hidden="false" customHeight="false" outlineLevel="0" collapsed="false">
      <c r="A3411" s="3" t="n">
        <v>3410</v>
      </c>
      <c r="B3411" s="3" t="n">
        <v>12</v>
      </c>
      <c r="C3411" s="3" t="s">
        <v>169</v>
      </c>
      <c r="D3411" s="3" t="s">
        <v>563</v>
      </c>
      <c r="E3411" s="3" t="n">
        <v>1805</v>
      </c>
      <c r="F3411" s="4" t="n">
        <v>214.88</v>
      </c>
      <c r="G3411" s="3" t="s">
        <v>38</v>
      </c>
      <c r="H3411" s="4" t="n">
        <f aca="false">ROUND(E3411*F3411,2)</f>
        <v>387858.4</v>
      </c>
    </row>
    <row r="3412" customFormat="false" ht="15" hidden="false" customHeight="false" outlineLevel="0" collapsed="false">
      <c r="A3412" s="3" t="n">
        <v>3411</v>
      </c>
      <c r="B3412" s="3" t="n">
        <v>5</v>
      </c>
      <c r="C3412" s="3" t="s">
        <v>169</v>
      </c>
      <c r="D3412" s="3" t="s">
        <v>562</v>
      </c>
      <c r="E3412" s="3" t="n">
        <v>1506</v>
      </c>
      <c r="F3412" s="4" t="n">
        <v>411.6</v>
      </c>
      <c r="G3412" s="3" t="s">
        <v>8</v>
      </c>
      <c r="H3412" s="4" t="n">
        <f aca="false">ROUND(E3412*F3412,2)</f>
        <v>619869.6</v>
      </c>
    </row>
    <row r="3413" customFormat="false" ht="15" hidden="false" customHeight="false" outlineLevel="0" collapsed="false">
      <c r="A3413" s="3" t="n">
        <v>3412</v>
      </c>
      <c r="B3413" s="3" t="n">
        <v>7</v>
      </c>
      <c r="C3413" s="3" t="s">
        <v>169</v>
      </c>
      <c r="D3413" s="3" t="s">
        <v>563</v>
      </c>
      <c r="E3413" s="3" t="n">
        <v>3714</v>
      </c>
      <c r="F3413" s="4" t="n">
        <v>439.18</v>
      </c>
      <c r="G3413" s="3" t="s">
        <v>8</v>
      </c>
      <c r="H3413" s="4" t="n">
        <f aca="false">ROUND(E3413*F3413,2)</f>
        <v>1631114.52</v>
      </c>
    </row>
    <row r="3414" customFormat="false" ht="15" hidden="false" customHeight="false" outlineLevel="0" collapsed="false">
      <c r="A3414" s="3" t="n">
        <v>3413</v>
      </c>
      <c r="B3414" s="3" t="n">
        <v>12</v>
      </c>
      <c r="C3414" s="3" t="s">
        <v>169</v>
      </c>
      <c r="D3414" s="3" t="s">
        <v>563</v>
      </c>
      <c r="E3414" s="3" t="n">
        <v>1805</v>
      </c>
      <c r="F3414" s="4" t="n">
        <v>214.77</v>
      </c>
      <c r="G3414" s="3" t="s">
        <v>38</v>
      </c>
      <c r="H3414" s="4" t="n">
        <f aca="false">ROUND(E3414*F3414,2)</f>
        <v>387659.85</v>
      </c>
    </row>
    <row r="3415" customFormat="false" ht="15" hidden="false" customHeight="false" outlineLevel="0" collapsed="false">
      <c r="A3415" s="3" t="n">
        <v>3414</v>
      </c>
      <c r="B3415" s="3" t="n">
        <v>5</v>
      </c>
      <c r="C3415" s="3" t="s">
        <v>170</v>
      </c>
      <c r="D3415" s="3" t="s">
        <v>563</v>
      </c>
      <c r="E3415" s="3" t="n">
        <v>1745</v>
      </c>
      <c r="F3415" s="4" t="n">
        <v>407.82</v>
      </c>
      <c r="G3415" s="3" t="s">
        <v>8</v>
      </c>
      <c r="H3415" s="4" t="n">
        <f aca="false">ROUND(E3415*F3415,2)</f>
        <v>711645.9</v>
      </c>
    </row>
    <row r="3416" customFormat="false" ht="15" hidden="false" customHeight="false" outlineLevel="0" collapsed="false">
      <c r="A3416" s="3" t="n">
        <v>3415</v>
      </c>
      <c r="B3416" s="3" t="n">
        <v>12</v>
      </c>
      <c r="C3416" s="3" t="s">
        <v>170</v>
      </c>
      <c r="D3416" s="3" t="s">
        <v>563</v>
      </c>
      <c r="E3416" s="3" t="n">
        <v>117</v>
      </c>
      <c r="F3416" s="4" t="n">
        <v>215.44</v>
      </c>
      <c r="G3416" s="3" t="s">
        <v>38</v>
      </c>
      <c r="H3416" s="4" t="n">
        <f aca="false">ROUND(E3416*F3416,2)</f>
        <v>25206.48</v>
      </c>
    </row>
    <row r="3417" customFormat="false" ht="15" hidden="false" customHeight="false" outlineLevel="0" collapsed="false">
      <c r="A3417" s="3" t="n">
        <v>3416</v>
      </c>
      <c r="B3417" s="3" t="n">
        <v>3</v>
      </c>
      <c r="C3417" s="3" t="s">
        <v>170</v>
      </c>
      <c r="D3417" s="3" t="s">
        <v>563</v>
      </c>
      <c r="E3417" s="3" t="n">
        <v>224</v>
      </c>
      <c r="F3417" s="4" t="n">
        <v>100.47</v>
      </c>
      <c r="G3417" s="3" t="s">
        <v>8</v>
      </c>
      <c r="H3417" s="4" t="n">
        <f aca="false">ROUND(E3417*F3417,2)</f>
        <v>22505.28</v>
      </c>
    </row>
    <row r="3418" customFormat="false" ht="15" hidden="false" customHeight="false" outlineLevel="0" collapsed="false">
      <c r="A3418" s="3" t="n">
        <v>3417</v>
      </c>
      <c r="B3418" s="3" t="n">
        <v>2</v>
      </c>
      <c r="C3418" s="3" t="s">
        <v>170</v>
      </c>
      <c r="D3418" s="3" t="s">
        <v>563</v>
      </c>
      <c r="E3418" s="3" t="n">
        <v>2329</v>
      </c>
      <c r="F3418" s="4" t="n">
        <v>57.94</v>
      </c>
      <c r="G3418" s="3" t="s">
        <v>8</v>
      </c>
      <c r="H3418" s="4" t="n">
        <f aca="false">ROUND(E3418*F3418,2)</f>
        <v>134942.26</v>
      </c>
    </row>
    <row r="3419" customFormat="false" ht="15" hidden="false" customHeight="false" outlineLevel="0" collapsed="false">
      <c r="A3419" s="3" t="n">
        <v>3418</v>
      </c>
      <c r="B3419" s="3" t="n">
        <v>5</v>
      </c>
      <c r="C3419" s="3" t="s">
        <v>170</v>
      </c>
      <c r="D3419" s="3" t="s">
        <v>562</v>
      </c>
      <c r="E3419" s="3" t="n">
        <v>3019</v>
      </c>
      <c r="F3419" s="4" t="n">
        <v>408</v>
      </c>
      <c r="G3419" s="3" t="s">
        <v>8</v>
      </c>
      <c r="H3419" s="4" t="n">
        <f aca="false">ROUND(E3419*F3419,2)</f>
        <v>1231752</v>
      </c>
    </row>
    <row r="3420" customFormat="false" ht="15" hidden="false" customHeight="false" outlineLevel="0" collapsed="false">
      <c r="A3420" s="3" t="n">
        <v>3419</v>
      </c>
      <c r="B3420" s="3" t="n">
        <v>15</v>
      </c>
      <c r="C3420" s="3" t="s">
        <v>170</v>
      </c>
      <c r="D3420" s="3" t="s">
        <v>563</v>
      </c>
      <c r="E3420" s="3" t="n">
        <v>4334</v>
      </c>
      <c r="F3420" s="4" t="n">
        <v>276.72</v>
      </c>
      <c r="G3420" s="3" t="s">
        <v>46</v>
      </c>
      <c r="H3420" s="4" t="n">
        <f aca="false">ROUND(E3420*F3420,2)</f>
        <v>1199304.48</v>
      </c>
    </row>
    <row r="3421" customFormat="false" ht="15" hidden="false" customHeight="false" outlineLevel="0" collapsed="false">
      <c r="A3421" s="3" t="n">
        <v>3420</v>
      </c>
      <c r="B3421" s="3" t="n">
        <v>13</v>
      </c>
      <c r="C3421" s="3" t="s">
        <v>170</v>
      </c>
      <c r="D3421" s="3" t="s">
        <v>562</v>
      </c>
      <c r="E3421" s="3" t="n">
        <v>3714</v>
      </c>
      <c r="F3421" s="4" t="n">
        <v>44.83</v>
      </c>
      <c r="G3421" s="3" t="s">
        <v>41</v>
      </c>
      <c r="H3421" s="4" t="n">
        <f aca="false">ROUND(E3421*F3421,2)</f>
        <v>166498.62</v>
      </c>
    </row>
    <row r="3422" customFormat="false" ht="15" hidden="false" customHeight="false" outlineLevel="0" collapsed="false">
      <c r="A3422" s="3" t="n">
        <v>3421</v>
      </c>
      <c r="B3422" s="3" t="n">
        <v>7</v>
      </c>
      <c r="C3422" s="3" t="s">
        <v>170</v>
      </c>
      <c r="D3422" s="3" t="s">
        <v>562</v>
      </c>
      <c r="E3422" s="3" t="n">
        <v>166</v>
      </c>
      <c r="F3422" s="4" t="n">
        <v>448.14</v>
      </c>
      <c r="G3422" s="3" t="s">
        <v>8</v>
      </c>
      <c r="H3422" s="4" t="n">
        <f aca="false">ROUND(E3422*F3422,2)</f>
        <v>74391.24</v>
      </c>
    </row>
    <row r="3423" customFormat="false" ht="15" hidden="false" customHeight="false" outlineLevel="0" collapsed="false">
      <c r="A3423" s="3" t="n">
        <v>3422</v>
      </c>
      <c r="B3423" s="3" t="n">
        <v>9</v>
      </c>
      <c r="C3423" s="3" t="s">
        <v>170</v>
      </c>
      <c r="D3423" s="3" t="s">
        <v>562</v>
      </c>
      <c r="E3423" s="3" t="n">
        <v>1365</v>
      </c>
      <c r="F3423" s="4" t="n">
        <v>218.8</v>
      </c>
      <c r="G3423" s="3" t="s">
        <v>8</v>
      </c>
      <c r="H3423" s="4" t="n">
        <f aca="false">ROUND(E3423*F3423,2)</f>
        <v>298662</v>
      </c>
    </row>
    <row r="3424" customFormat="false" ht="15" hidden="false" customHeight="false" outlineLevel="0" collapsed="false">
      <c r="A3424" s="3" t="n">
        <v>3423</v>
      </c>
      <c r="B3424" s="3" t="n">
        <v>13</v>
      </c>
      <c r="C3424" s="3" t="s">
        <v>170</v>
      </c>
      <c r="D3424" s="3" t="s">
        <v>563</v>
      </c>
      <c r="E3424" s="3" t="n">
        <v>3203</v>
      </c>
      <c r="F3424" s="4" t="n">
        <v>44.65</v>
      </c>
      <c r="G3424" s="3" t="s">
        <v>41</v>
      </c>
      <c r="H3424" s="4" t="n">
        <f aca="false">ROUND(E3424*F3424,2)</f>
        <v>143013.95</v>
      </c>
    </row>
    <row r="3425" customFormat="false" ht="15" hidden="false" customHeight="false" outlineLevel="0" collapsed="false">
      <c r="A3425" s="3" t="n">
        <v>3424</v>
      </c>
      <c r="B3425" s="3" t="n">
        <v>5</v>
      </c>
      <c r="C3425" s="3" t="s">
        <v>170</v>
      </c>
      <c r="D3425" s="3" t="s">
        <v>562</v>
      </c>
      <c r="E3425" s="3" t="n">
        <v>4408</v>
      </c>
      <c r="F3425" s="4" t="n">
        <v>406.45</v>
      </c>
      <c r="G3425" s="3" t="s">
        <v>8</v>
      </c>
      <c r="H3425" s="4" t="n">
        <f aca="false">ROUND(E3425*F3425,2)</f>
        <v>1791631.6</v>
      </c>
    </row>
    <row r="3426" customFormat="false" ht="15" hidden="false" customHeight="false" outlineLevel="0" collapsed="false">
      <c r="A3426" s="3" t="n">
        <v>3425</v>
      </c>
      <c r="B3426" s="3" t="n">
        <v>13</v>
      </c>
      <c r="C3426" s="3" t="s">
        <v>170</v>
      </c>
      <c r="D3426" s="3" t="s">
        <v>563</v>
      </c>
      <c r="E3426" s="3" t="n">
        <v>23</v>
      </c>
      <c r="F3426" s="4" t="n">
        <v>44.66</v>
      </c>
      <c r="G3426" s="3" t="s">
        <v>41</v>
      </c>
      <c r="H3426" s="4" t="n">
        <f aca="false">ROUND(E3426*F3426,2)</f>
        <v>1027.18</v>
      </c>
    </row>
    <row r="3427" customFormat="false" ht="15" hidden="false" customHeight="false" outlineLevel="0" collapsed="false">
      <c r="A3427" s="3" t="n">
        <v>3426</v>
      </c>
      <c r="B3427" s="3" t="n">
        <v>10</v>
      </c>
      <c r="C3427" s="3" t="s">
        <v>170</v>
      </c>
      <c r="D3427" s="3" t="s">
        <v>563</v>
      </c>
      <c r="E3427" s="3" t="n">
        <v>4818</v>
      </c>
      <c r="F3427" s="4" t="n">
        <v>57.82</v>
      </c>
      <c r="G3427" s="3" t="s">
        <v>8</v>
      </c>
      <c r="H3427" s="4" t="n">
        <f aca="false">ROUND(E3427*F3427,2)</f>
        <v>278576.76</v>
      </c>
    </row>
    <row r="3428" customFormat="false" ht="15" hidden="false" customHeight="false" outlineLevel="0" collapsed="false">
      <c r="A3428" s="3" t="n">
        <v>3427</v>
      </c>
      <c r="B3428" s="3" t="n">
        <v>10</v>
      </c>
      <c r="C3428" s="3" t="s">
        <v>170</v>
      </c>
      <c r="D3428" s="3" t="s">
        <v>563</v>
      </c>
      <c r="E3428" s="3" t="n">
        <v>2032</v>
      </c>
      <c r="F3428" s="4" t="n">
        <v>57.7</v>
      </c>
      <c r="G3428" s="3" t="s">
        <v>8</v>
      </c>
      <c r="H3428" s="4" t="n">
        <f aca="false">ROUND(E3428*F3428,2)</f>
        <v>117246.4</v>
      </c>
    </row>
    <row r="3429" customFormat="false" ht="15" hidden="false" customHeight="false" outlineLevel="0" collapsed="false">
      <c r="A3429" s="3" t="n">
        <v>3428</v>
      </c>
      <c r="B3429" s="3" t="n">
        <v>15</v>
      </c>
      <c r="C3429" s="3" t="s">
        <v>170</v>
      </c>
      <c r="D3429" s="3" t="s">
        <v>562</v>
      </c>
      <c r="E3429" s="3" t="n">
        <v>2616</v>
      </c>
      <c r="F3429" s="4" t="n">
        <v>276.67</v>
      </c>
      <c r="G3429" s="3" t="s">
        <v>46</v>
      </c>
      <c r="H3429" s="4" t="n">
        <f aca="false">ROUND(E3429*F3429,2)</f>
        <v>723768.72</v>
      </c>
    </row>
    <row r="3430" customFormat="false" ht="15" hidden="false" customHeight="false" outlineLevel="0" collapsed="false">
      <c r="A3430" s="3" t="n">
        <v>3429</v>
      </c>
      <c r="B3430" s="3" t="n">
        <v>2</v>
      </c>
      <c r="C3430" s="3" t="s">
        <v>170</v>
      </c>
      <c r="D3430" s="3" t="s">
        <v>563</v>
      </c>
      <c r="E3430" s="3" t="n">
        <v>2808</v>
      </c>
      <c r="F3430" s="4" t="n">
        <v>57.92</v>
      </c>
      <c r="G3430" s="3" t="s">
        <v>8</v>
      </c>
      <c r="H3430" s="4" t="n">
        <f aca="false">ROUND(E3430*F3430,2)</f>
        <v>162639.36</v>
      </c>
    </row>
    <row r="3431" customFormat="false" ht="15" hidden="false" customHeight="false" outlineLevel="0" collapsed="false">
      <c r="A3431" s="3" t="n">
        <v>3430</v>
      </c>
      <c r="B3431" s="3" t="n">
        <v>4</v>
      </c>
      <c r="C3431" s="3" t="s">
        <v>170</v>
      </c>
      <c r="D3431" s="3" t="s">
        <v>562</v>
      </c>
      <c r="E3431" s="3" t="n">
        <v>3613</v>
      </c>
      <c r="F3431" s="4" t="n">
        <v>111.38</v>
      </c>
      <c r="G3431" s="3" t="s">
        <v>8</v>
      </c>
      <c r="H3431" s="4" t="n">
        <f aca="false">ROUND(E3431*F3431,2)</f>
        <v>402415.94</v>
      </c>
    </row>
    <row r="3432" customFormat="false" ht="15" hidden="false" customHeight="false" outlineLevel="0" collapsed="false">
      <c r="A3432" s="3" t="n">
        <v>3431</v>
      </c>
      <c r="B3432" s="3" t="n">
        <v>11</v>
      </c>
      <c r="C3432" s="3" t="s">
        <v>170</v>
      </c>
      <c r="D3432" s="3" t="s">
        <v>563</v>
      </c>
      <c r="E3432" s="3" t="n">
        <v>1679</v>
      </c>
      <c r="F3432" s="4" t="n">
        <v>112.38</v>
      </c>
      <c r="G3432" s="3" t="s">
        <v>34</v>
      </c>
      <c r="H3432" s="4" t="n">
        <f aca="false">ROUND(E3432*F3432,2)</f>
        <v>188686.02</v>
      </c>
    </row>
    <row r="3433" customFormat="false" ht="15" hidden="false" customHeight="false" outlineLevel="0" collapsed="false">
      <c r="A3433" s="3" t="n">
        <v>3432</v>
      </c>
      <c r="B3433" s="3" t="n">
        <v>10</v>
      </c>
      <c r="C3433" s="3" t="s">
        <v>170</v>
      </c>
      <c r="D3433" s="3" t="s">
        <v>563</v>
      </c>
      <c r="E3433" s="3" t="n">
        <v>23</v>
      </c>
      <c r="F3433" s="4" t="n">
        <v>57.76</v>
      </c>
      <c r="G3433" s="3" t="s">
        <v>8</v>
      </c>
      <c r="H3433" s="4" t="n">
        <f aca="false">ROUND(E3433*F3433,2)</f>
        <v>1328.48</v>
      </c>
    </row>
    <row r="3434" customFormat="false" ht="15" hidden="false" customHeight="false" outlineLevel="0" collapsed="false">
      <c r="A3434" s="3" t="n">
        <v>3433</v>
      </c>
      <c r="B3434" s="3" t="n">
        <v>1</v>
      </c>
      <c r="C3434" s="3" t="s">
        <v>170</v>
      </c>
      <c r="D3434" s="3" t="s">
        <v>563</v>
      </c>
      <c r="E3434" s="3" t="n">
        <v>1940</v>
      </c>
      <c r="F3434" s="4" t="n">
        <v>468.46</v>
      </c>
      <c r="G3434" s="3" t="s">
        <v>8</v>
      </c>
      <c r="H3434" s="4" t="n">
        <f aca="false">ROUND(E3434*F3434,2)</f>
        <v>908812.4</v>
      </c>
    </row>
    <row r="3435" customFormat="false" ht="15" hidden="false" customHeight="false" outlineLevel="0" collapsed="false">
      <c r="A3435" s="3" t="n">
        <v>3434</v>
      </c>
      <c r="B3435" s="3" t="n">
        <v>8</v>
      </c>
      <c r="C3435" s="3" t="s">
        <v>170</v>
      </c>
      <c r="D3435" s="3" t="s">
        <v>563</v>
      </c>
      <c r="E3435" s="3" t="n">
        <v>4518</v>
      </c>
      <c r="F3435" s="4" t="n">
        <v>73.46</v>
      </c>
      <c r="G3435" s="3" t="s">
        <v>8</v>
      </c>
      <c r="H3435" s="4" t="n">
        <f aca="false">ROUND(E3435*F3435,2)</f>
        <v>331892.28</v>
      </c>
    </row>
    <row r="3436" customFormat="false" ht="15" hidden="false" customHeight="false" outlineLevel="0" collapsed="false">
      <c r="A3436" s="3" t="n">
        <v>3435</v>
      </c>
      <c r="B3436" s="3" t="n">
        <v>13</v>
      </c>
      <c r="C3436" s="3" t="s">
        <v>170</v>
      </c>
      <c r="D3436" s="3" t="s">
        <v>563</v>
      </c>
      <c r="E3436" s="3" t="n">
        <v>1634</v>
      </c>
      <c r="F3436" s="4" t="n">
        <v>44.74</v>
      </c>
      <c r="G3436" s="3" t="s">
        <v>41</v>
      </c>
      <c r="H3436" s="4" t="n">
        <f aca="false">ROUND(E3436*F3436,2)</f>
        <v>73105.16</v>
      </c>
    </row>
    <row r="3437" customFormat="false" ht="15" hidden="false" customHeight="false" outlineLevel="0" collapsed="false">
      <c r="A3437" s="3" t="n">
        <v>3436</v>
      </c>
      <c r="B3437" s="3" t="n">
        <v>8</v>
      </c>
      <c r="C3437" s="3" t="s">
        <v>170</v>
      </c>
      <c r="D3437" s="3" t="s">
        <v>562</v>
      </c>
      <c r="E3437" s="3" t="n">
        <v>300</v>
      </c>
      <c r="F3437" s="4" t="n">
        <v>73.56</v>
      </c>
      <c r="G3437" s="3" t="s">
        <v>8</v>
      </c>
      <c r="H3437" s="4" t="n">
        <f aca="false">ROUND(E3437*F3437,2)</f>
        <v>22068</v>
      </c>
    </row>
    <row r="3438" customFormat="false" ht="15" hidden="false" customHeight="false" outlineLevel="0" collapsed="false">
      <c r="A3438" s="3" t="n">
        <v>3437</v>
      </c>
      <c r="B3438" s="3" t="n">
        <v>6</v>
      </c>
      <c r="C3438" s="3" t="s">
        <v>170</v>
      </c>
      <c r="D3438" s="3" t="s">
        <v>562</v>
      </c>
      <c r="E3438" s="3" t="n">
        <v>1977</v>
      </c>
      <c r="F3438" s="4" t="n">
        <v>223.18</v>
      </c>
      <c r="G3438" s="3" t="s">
        <v>8</v>
      </c>
      <c r="H3438" s="4" t="n">
        <f aca="false">ROUND(E3438*F3438,2)</f>
        <v>441226.86</v>
      </c>
    </row>
    <row r="3439" customFormat="false" ht="15" hidden="false" customHeight="false" outlineLevel="0" collapsed="false">
      <c r="A3439" s="3" t="n">
        <v>3438</v>
      </c>
      <c r="B3439" s="3" t="n">
        <v>1</v>
      </c>
      <c r="C3439" s="3" t="s">
        <v>170</v>
      </c>
      <c r="D3439" s="3" t="s">
        <v>562</v>
      </c>
      <c r="E3439" s="3" t="n">
        <v>1536</v>
      </c>
      <c r="F3439" s="4" t="n">
        <v>468.09</v>
      </c>
      <c r="G3439" s="3" t="s">
        <v>8</v>
      </c>
      <c r="H3439" s="4" t="n">
        <f aca="false">ROUND(E3439*F3439,2)</f>
        <v>718986.24</v>
      </c>
    </row>
    <row r="3440" customFormat="false" ht="15" hidden="false" customHeight="false" outlineLevel="0" collapsed="false">
      <c r="A3440" s="3" t="n">
        <v>3439</v>
      </c>
      <c r="B3440" s="3" t="n">
        <v>10</v>
      </c>
      <c r="C3440" s="3" t="s">
        <v>171</v>
      </c>
      <c r="D3440" s="3" t="s">
        <v>563</v>
      </c>
      <c r="E3440" s="3" t="n">
        <v>2235</v>
      </c>
      <c r="F3440" s="4" t="n">
        <v>59.09</v>
      </c>
      <c r="G3440" s="3" t="s">
        <v>8</v>
      </c>
      <c r="H3440" s="4" t="n">
        <f aca="false">ROUND(E3440*F3440,2)</f>
        <v>132066.15</v>
      </c>
    </row>
    <row r="3441" customFormat="false" ht="15" hidden="false" customHeight="false" outlineLevel="0" collapsed="false">
      <c r="A3441" s="3" t="n">
        <v>3440</v>
      </c>
      <c r="B3441" s="3" t="n">
        <v>5</v>
      </c>
      <c r="C3441" s="3" t="s">
        <v>171</v>
      </c>
      <c r="D3441" s="3" t="s">
        <v>562</v>
      </c>
      <c r="E3441" s="3" t="n">
        <v>1573</v>
      </c>
      <c r="F3441" s="4" t="n">
        <v>416.13</v>
      </c>
      <c r="G3441" s="3" t="s">
        <v>8</v>
      </c>
      <c r="H3441" s="4" t="n">
        <f aca="false">ROUND(E3441*F3441,2)</f>
        <v>654572.49</v>
      </c>
    </row>
    <row r="3442" customFormat="false" ht="15" hidden="false" customHeight="false" outlineLevel="0" collapsed="false">
      <c r="A3442" s="3" t="n">
        <v>3441</v>
      </c>
      <c r="B3442" s="3" t="n">
        <v>4</v>
      </c>
      <c r="C3442" s="3" t="s">
        <v>171</v>
      </c>
      <c r="D3442" s="3" t="s">
        <v>562</v>
      </c>
      <c r="E3442" s="3" t="n">
        <v>832</v>
      </c>
      <c r="F3442" s="4" t="n">
        <v>112.43</v>
      </c>
      <c r="G3442" s="3" t="s">
        <v>8</v>
      </c>
      <c r="H3442" s="4" t="n">
        <f aca="false">ROUND(E3442*F3442,2)</f>
        <v>93541.76</v>
      </c>
    </row>
    <row r="3443" customFormat="false" ht="15" hidden="false" customHeight="false" outlineLevel="0" collapsed="false">
      <c r="A3443" s="3" t="n">
        <v>3442</v>
      </c>
      <c r="B3443" s="3" t="n">
        <v>10</v>
      </c>
      <c r="C3443" s="3" t="s">
        <v>171</v>
      </c>
      <c r="D3443" s="3" t="s">
        <v>563</v>
      </c>
      <c r="E3443" s="3" t="n">
        <v>4131</v>
      </c>
      <c r="F3443" s="4" t="n">
        <v>59.01</v>
      </c>
      <c r="G3443" s="3" t="s">
        <v>8</v>
      </c>
      <c r="H3443" s="4" t="n">
        <f aca="false">ROUND(E3443*F3443,2)</f>
        <v>243770.31</v>
      </c>
    </row>
    <row r="3444" customFormat="false" ht="15" hidden="false" customHeight="false" outlineLevel="0" collapsed="false">
      <c r="A3444" s="3" t="n">
        <v>3443</v>
      </c>
      <c r="B3444" s="3" t="n">
        <v>5</v>
      </c>
      <c r="C3444" s="3" t="s">
        <v>171</v>
      </c>
      <c r="D3444" s="3" t="s">
        <v>563</v>
      </c>
      <c r="E3444" s="3" t="n">
        <v>1303</v>
      </c>
      <c r="F3444" s="4" t="n">
        <v>414.18</v>
      </c>
      <c r="G3444" s="3" t="s">
        <v>8</v>
      </c>
      <c r="H3444" s="4" t="n">
        <f aca="false">ROUND(E3444*F3444,2)</f>
        <v>539676.54</v>
      </c>
    </row>
    <row r="3445" customFormat="false" ht="15" hidden="false" customHeight="false" outlineLevel="0" collapsed="false">
      <c r="A3445" s="3" t="n">
        <v>3444</v>
      </c>
      <c r="B3445" s="3" t="n">
        <v>11</v>
      </c>
      <c r="C3445" s="3" t="s">
        <v>171</v>
      </c>
      <c r="D3445" s="3" t="s">
        <v>563</v>
      </c>
      <c r="E3445" s="3" t="n">
        <v>1627</v>
      </c>
      <c r="F3445" s="4" t="n">
        <v>111.26</v>
      </c>
      <c r="G3445" s="3" t="s">
        <v>34</v>
      </c>
      <c r="H3445" s="4" t="n">
        <f aca="false">ROUND(E3445*F3445,2)</f>
        <v>181020.02</v>
      </c>
    </row>
    <row r="3446" customFormat="false" ht="15" hidden="false" customHeight="false" outlineLevel="0" collapsed="false">
      <c r="A3446" s="3" t="n">
        <v>3445</v>
      </c>
      <c r="B3446" s="3" t="n">
        <v>5</v>
      </c>
      <c r="C3446" s="3" t="s">
        <v>171</v>
      </c>
      <c r="D3446" s="3" t="s">
        <v>562</v>
      </c>
      <c r="E3446" s="3" t="n">
        <v>154</v>
      </c>
      <c r="F3446" s="4" t="n">
        <v>415.3</v>
      </c>
      <c r="G3446" s="3" t="s">
        <v>8</v>
      </c>
      <c r="H3446" s="4" t="n">
        <f aca="false">ROUND(E3446*F3446,2)</f>
        <v>63956.2</v>
      </c>
    </row>
    <row r="3447" customFormat="false" ht="15" hidden="false" customHeight="false" outlineLevel="0" collapsed="false">
      <c r="A3447" s="3" t="n">
        <v>3446</v>
      </c>
      <c r="B3447" s="3" t="n">
        <v>14</v>
      </c>
      <c r="C3447" s="3" t="s">
        <v>171</v>
      </c>
      <c r="D3447" s="3" t="s">
        <v>562</v>
      </c>
      <c r="E3447" s="3" t="n">
        <v>1700</v>
      </c>
      <c r="F3447" s="4" t="n">
        <v>82.66</v>
      </c>
      <c r="G3447" s="3" t="s">
        <v>41</v>
      </c>
      <c r="H3447" s="4" t="n">
        <f aca="false">ROUND(E3447*F3447,2)</f>
        <v>140522</v>
      </c>
    </row>
    <row r="3448" customFormat="false" ht="15" hidden="false" customHeight="false" outlineLevel="0" collapsed="false">
      <c r="A3448" s="3" t="n">
        <v>3447</v>
      </c>
      <c r="B3448" s="3" t="n">
        <v>11</v>
      </c>
      <c r="C3448" s="3" t="s">
        <v>171</v>
      </c>
      <c r="D3448" s="3" t="s">
        <v>563</v>
      </c>
      <c r="E3448" s="3" t="n">
        <v>4666</v>
      </c>
      <c r="F3448" s="4" t="n">
        <v>111.28</v>
      </c>
      <c r="G3448" s="3" t="s">
        <v>34</v>
      </c>
      <c r="H3448" s="4" t="n">
        <f aca="false">ROUND(E3448*F3448,2)</f>
        <v>519232.48</v>
      </c>
    </row>
    <row r="3449" customFormat="false" ht="15" hidden="false" customHeight="false" outlineLevel="0" collapsed="false">
      <c r="A3449" s="3" t="n">
        <v>3448</v>
      </c>
      <c r="B3449" s="3" t="n">
        <v>2</v>
      </c>
      <c r="C3449" s="3" t="s">
        <v>171</v>
      </c>
      <c r="D3449" s="3" t="s">
        <v>563</v>
      </c>
      <c r="E3449" s="3" t="n">
        <v>3130</v>
      </c>
      <c r="F3449" s="4" t="n">
        <v>59.18</v>
      </c>
      <c r="G3449" s="3" t="s">
        <v>8</v>
      </c>
      <c r="H3449" s="4" t="n">
        <f aca="false">ROUND(E3449*F3449,2)</f>
        <v>185233.4</v>
      </c>
    </row>
    <row r="3450" customFormat="false" ht="15" hidden="false" customHeight="false" outlineLevel="0" collapsed="false">
      <c r="A3450" s="3" t="n">
        <v>3449</v>
      </c>
      <c r="B3450" s="3" t="n">
        <v>4</v>
      </c>
      <c r="C3450" s="3" t="s">
        <v>171</v>
      </c>
      <c r="D3450" s="3" t="s">
        <v>563</v>
      </c>
      <c r="E3450" s="3" t="n">
        <v>3549</v>
      </c>
      <c r="F3450" s="4" t="n">
        <v>112.53</v>
      </c>
      <c r="G3450" s="3" t="s">
        <v>8</v>
      </c>
      <c r="H3450" s="4" t="n">
        <f aca="false">ROUND(E3450*F3450,2)</f>
        <v>399368.97</v>
      </c>
    </row>
    <row r="3451" customFormat="false" ht="15" hidden="false" customHeight="false" outlineLevel="0" collapsed="false">
      <c r="A3451" s="3" t="n">
        <v>3450</v>
      </c>
      <c r="B3451" s="3" t="n">
        <v>4</v>
      </c>
      <c r="C3451" s="3" t="s">
        <v>171</v>
      </c>
      <c r="D3451" s="3" t="s">
        <v>563</v>
      </c>
      <c r="E3451" s="3" t="n">
        <v>2517</v>
      </c>
      <c r="F3451" s="4" t="n">
        <v>112.48</v>
      </c>
      <c r="G3451" s="3" t="s">
        <v>8</v>
      </c>
      <c r="H3451" s="4" t="n">
        <f aca="false">ROUND(E3451*F3451,2)</f>
        <v>283112.16</v>
      </c>
    </row>
    <row r="3452" customFormat="false" ht="15" hidden="false" customHeight="false" outlineLevel="0" collapsed="false">
      <c r="A3452" s="3" t="n">
        <v>3451</v>
      </c>
      <c r="B3452" s="3" t="n">
        <v>15</v>
      </c>
      <c r="C3452" s="3" t="s">
        <v>171</v>
      </c>
      <c r="D3452" s="3" t="s">
        <v>562</v>
      </c>
      <c r="E3452" s="3" t="n">
        <v>2702</v>
      </c>
      <c r="F3452" s="4" t="n">
        <v>277.5</v>
      </c>
      <c r="G3452" s="3" t="s">
        <v>46</v>
      </c>
      <c r="H3452" s="4" t="n">
        <f aca="false">ROUND(E3452*F3452,2)</f>
        <v>749805</v>
      </c>
    </row>
    <row r="3453" customFormat="false" ht="15" hidden="false" customHeight="false" outlineLevel="0" collapsed="false">
      <c r="A3453" s="3" t="n">
        <v>3452</v>
      </c>
      <c r="B3453" s="3" t="n">
        <v>15</v>
      </c>
      <c r="C3453" s="3" t="s">
        <v>171</v>
      </c>
      <c r="D3453" s="3" t="s">
        <v>563</v>
      </c>
      <c r="E3453" s="3" t="n">
        <v>2670</v>
      </c>
      <c r="F3453" s="4" t="n">
        <v>277.65</v>
      </c>
      <c r="G3453" s="3" t="s">
        <v>46</v>
      </c>
      <c r="H3453" s="4" t="n">
        <f aca="false">ROUND(E3453*F3453,2)</f>
        <v>741325.5</v>
      </c>
    </row>
    <row r="3454" customFormat="false" ht="15" hidden="false" customHeight="false" outlineLevel="0" collapsed="false">
      <c r="A3454" s="3" t="n">
        <v>3453</v>
      </c>
      <c r="B3454" s="3" t="n">
        <v>9</v>
      </c>
      <c r="C3454" s="3" t="s">
        <v>171</v>
      </c>
      <c r="D3454" s="3" t="s">
        <v>562</v>
      </c>
      <c r="E3454" s="3" t="n">
        <v>1751</v>
      </c>
      <c r="F3454" s="4" t="n">
        <v>218.47</v>
      </c>
      <c r="G3454" s="3" t="s">
        <v>8</v>
      </c>
      <c r="H3454" s="4" t="n">
        <f aca="false">ROUND(E3454*F3454,2)</f>
        <v>382540.97</v>
      </c>
    </row>
    <row r="3455" customFormat="false" ht="15" hidden="false" customHeight="false" outlineLevel="0" collapsed="false">
      <c r="A3455" s="3" t="n">
        <v>3454</v>
      </c>
      <c r="B3455" s="3" t="n">
        <v>6</v>
      </c>
      <c r="C3455" s="3" t="s">
        <v>171</v>
      </c>
      <c r="D3455" s="3" t="s">
        <v>562</v>
      </c>
      <c r="E3455" s="3" t="n">
        <v>2539</v>
      </c>
      <c r="F3455" s="4" t="n">
        <v>234.12</v>
      </c>
      <c r="G3455" s="3" t="s">
        <v>8</v>
      </c>
      <c r="H3455" s="4" t="n">
        <f aca="false">ROUND(E3455*F3455,2)</f>
        <v>594430.68</v>
      </c>
    </row>
    <row r="3456" customFormat="false" ht="15" hidden="false" customHeight="false" outlineLevel="0" collapsed="false">
      <c r="A3456" s="3" t="n">
        <v>3455</v>
      </c>
      <c r="B3456" s="3" t="n">
        <v>6</v>
      </c>
      <c r="C3456" s="3" t="s">
        <v>171</v>
      </c>
      <c r="D3456" s="3" t="s">
        <v>562</v>
      </c>
      <c r="E3456" s="3" t="n">
        <v>4889</v>
      </c>
      <c r="F3456" s="4" t="n">
        <v>234.03</v>
      </c>
      <c r="G3456" s="3" t="s">
        <v>8</v>
      </c>
      <c r="H3456" s="4" t="n">
        <f aca="false">ROUND(E3456*F3456,2)</f>
        <v>1144172.67</v>
      </c>
    </row>
    <row r="3457" customFormat="false" ht="15" hidden="false" customHeight="false" outlineLevel="0" collapsed="false">
      <c r="A3457" s="3" t="n">
        <v>3456</v>
      </c>
      <c r="B3457" s="3" t="n">
        <v>10</v>
      </c>
      <c r="C3457" s="3" t="s">
        <v>171</v>
      </c>
      <c r="D3457" s="3" t="s">
        <v>562</v>
      </c>
      <c r="E3457" s="3" t="n">
        <v>2104</v>
      </c>
      <c r="F3457" s="4" t="n">
        <v>59.14</v>
      </c>
      <c r="G3457" s="3" t="s">
        <v>8</v>
      </c>
      <c r="H3457" s="4" t="n">
        <f aca="false">ROUND(E3457*F3457,2)</f>
        <v>124430.56</v>
      </c>
    </row>
    <row r="3458" customFormat="false" ht="15" hidden="false" customHeight="false" outlineLevel="0" collapsed="false">
      <c r="A3458" s="3" t="n">
        <v>3457</v>
      </c>
      <c r="B3458" s="3" t="n">
        <v>7</v>
      </c>
      <c r="C3458" s="3" t="s">
        <v>171</v>
      </c>
      <c r="D3458" s="3" t="s">
        <v>563</v>
      </c>
      <c r="E3458" s="3" t="n">
        <v>3599</v>
      </c>
      <c r="F3458" s="4" t="n">
        <v>440.55</v>
      </c>
      <c r="G3458" s="3" t="s">
        <v>8</v>
      </c>
      <c r="H3458" s="4" t="n">
        <f aca="false">ROUND(E3458*F3458,2)</f>
        <v>1585539.45</v>
      </c>
    </row>
    <row r="3459" customFormat="false" ht="15" hidden="false" customHeight="false" outlineLevel="0" collapsed="false">
      <c r="A3459" s="3" t="n">
        <v>3458</v>
      </c>
      <c r="B3459" s="3" t="n">
        <v>9</v>
      </c>
      <c r="C3459" s="3" t="s">
        <v>171</v>
      </c>
      <c r="D3459" s="3" t="s">
        <v>562</v>
      </c>
      <c r="E3459" s="3" t="n">
        <v>1822</v>
      </c>
      <c r="F3459" s="4" t="n">
        <v>218.74</v>
      </c>
      <c r="G3459" s="3" t="s">
        <v>8</v>
      </c>
      <c r="H3459" s="4" t="n">
        <f aca="false">ROUND(E3459*F3459,2)</f>
        <v>398544.28</v>
      </c>
    </row>
    <row r="3460" customFormat="false" ht="15" hidden="false" customHeight="false" outlineLevel="0" collapsed="false">
      <c r="A3460" s="3" t="n">
        <v>3459</v>
      </c>
      <c r="B3460" s="3" t="n">
        <v>2</v>
      </c>
      <c r="C3460" s="3" t="s">
        <v>171</v>
      </c>
      <c r="D3460" s="3" t="s">
        <v>563</v>
      </c>
      <c r="E3460" s="3" t="n">
        <v>11</v>
      </c>
      <c r="F3460" s="4" t="n">
        <v>59.3</v>
      </c>
      <c r="G3460" s="3" t="s">
        <v>8</v>
      </c>
      <c r="H3460" s="4" t="n">
        <f aca="false">ROUND(E3460*F3460,2)</f>
        <v>652.3</v>
      </c>
    </row>
    <row r="3461" customFormat="false" ht="15" hidden="false" customHeight="false" outlineLevel="0" collapsed="false">
      <c r="A3461" s="3" t="n">
        <v>3460</v>
      </c>
      <c r="B3461" s="3" t="n">
        <v>7</v>
      </c>
      <c r="C3461" s="3" t="s">
        <v>171</v>
      </c>
      <c r="D3461" s="3" t="s">
        <v>563</v>
      </c>
      <c r="E3461" s="3" t="n">
        <v>63</v>
      </c>
      <c r="F3461" s="4" t="n">
        <v>441.87</v>
      </c>
      <c r="G3461" s="3" t="s">
        <v>8</v>
      </c>
      <c r="H3461" s="4" t="n">
        <f aca="false">ROUND(E3461*F3461,2)</f>
        <v>27837.81</v>
      </c>
    </row>
    <row r="3462" customFormat="false" ht="15" hidden="false" customHeight="false" outlineLevel="0" collapsed="false">
      <c r="A3462" s="3" t="n">
        <v>3461</v>
      </c>
      <c r="B3462" s="3" t="n">
        <v>5</v>
      </c>
      <c r="C3462" s="3" t="s">
        <v>171</v>
      </c>
      <c r="D3462" s="3" t="s">
        <v>562</v>
      </c>
      <c r="E3462" s="3" t="n">
        <v>1186</v>
      </c>
      <c r="F3462" s="4" t="n">
        <v>414.31</v>
      </c>
      <c r="G3462" s="3" t="s">
        <v>8</v>
      </c>
      <c r="H3462" s="4" t="n">
        <f aca="false">ROUND(E3462*F3462,2)</f>
        <v>491371.66</v>
      </c>
    </row>
    <row r="3463" customFormat="false" ht="15" hidden="false" customHeight="false" outlineLevel="0" collapsed="false">
      <c r="A3463" s="3" t="n">
        <v>3462</v>
      </c>
      <c r="B3463" s="3" t="n">
        <v>12</v>
      </c>
      <c r="C3463" s="3" t="s">
        <v>171</v>
      </c>
      <c r="D3463" s="3" t="s">
        <v>562</v>
      </c>
      <c r="E3463" s="3" t="n">
        <v>2659</v>
      </c>
      <c r="F3463" s="4" t="n">
        <v>212.83</v>
      </c>
      <c r="G3463" s="3" t="s">
        <v>38</v>
      </c>
      <c r="H3463" s="4" t="n">
        <f aca="false">ROUND(E3463*F3463,2)</f>
        <v>565914.97</v>
      </c>
    </row>
    <row r="3464" customFormat="false" ht="15" hidden="false" customHeight="false" outlineLevel="0" collapsed="false">
      <c r="A3464" s="3" t="n">
        <v>3463</v>
      </c>
      <c r="B3464" s="3" t="n">
        <v>3</v>
      </c>
      <c r="C3464" s="3" t="s">
        <v>171</v>
      </c>
      <c r="D3464" s="3" t="s">
        <v>563</v>
      </c>
      <c r="E3464" s="3" t="n">
        <v>2150</v>
      </c>
      <c r="F3464" s="4" t="n">
        <v>101.47</v>
      </c>
      <c r="G3464" s="3" t="s">
        <v>8</v>
      </c>
      <c r="H3464" s="4" t="n">
        <f aca="false">ROUND(E3464*F3464,2)</f>
        <v>218160.5</v>
      </c>
    </row>
    <row r="3465" customFormat="false" ht="15" hidden="false" customHeight="false" outlineLevel="0" collapsed="false">
      <c r="A3465" s="3" t="n">
        <v>3464</v>
      </c>
      <c r="B3465" s="3" t="n">
        <v>9</v>
      </c>
      <c r="C3465" s="3" t="s">
        <v>171</v>
      </c>
      <c r="D3465" s="3" t="s">
        <v>562</v>
      </c>
      <c r="E3465" s="3" t="n">
        <v>78</v>
      </c>
      <c r="F3465" s="4" t="n">
        <v>219.44</v>
      </c>
      <c r="G3465" s="3" t="s">
        <v>8</v>
      </c>
      <c r="H3465" s="4" t="n">
        <f aca="false">ROUND(E3465*F3465,2)</f>
        <v>17116.32</v>
      </c>
    </row>
    <row r="3466" customFormat="false" ht="15" hidden="false" customHeight="false" outlineLevel="0" collapsed="false">
      <c r="A3466" s="3" t="n">
        <v>3465</v>
      </c>
      <c r="B3466" s="3" t="n">
        <v>8</v>
      </c>
      <c r="C3466" s="3" t="s">
        <v>171</v>
      </c>
      <c r="D3466" s="3" t="s">
        <v>563</v>
      </c>
      <c r="E3466" s="3" t="n">
        <v>129</v>
      </c>
      <c r="F3466" s="4" t="n">
        <v>74.16</v>
      </c>
      <c r="G3466" s="3" t="s">
        <v>8</v>
      </c>
      <c r="H3466" s="4" t="n">
        <f aca="false">ROUND(E3466*F3466,2)</f>
        <v>9566.64</v>
      </c>
    </row>
    <row r="3467" customFormat="false" ht="15" hidden="false" customHeight="false" outlineLevel="0" collapsed="false">
      <c r="A3467" s="3" t="n">
        <v>3466</v>
      </c>
      <c r="B3467" s="3" t="n">
        <v>4</v>
      </c>
      <c r="C3467" s="3" t="s">
        <v>171</v>
      </c>
      <c r="D3467" s="3" t="s">
        <v>562</v>
      </c>
      <c r="E3467" s="3" t="n">
        <v>4085</v>
      </c>
      <c r="F3467" s="4" t="n">
        <v>112.62</v>
      </c>
      <c r="G3467" s="3" t="s">
        <v>8</v>
      </c>
      <c r="H3467" s="4" t="n">
        <f aca="false">ROUND(E3467*F3467,2)</f>
        <v>460052.7</v>
      </c>
    </row>
    <row r="3468" customFormat="false" ht="15" hidden="false" customHeight="false" outlineLevel="0" collapsed="false">
      <c r="A3468" s="3" t="n">
        <v>3467</v>
      </c>
      <c r="B3468" s="3" t="n">
        <v>4</v>
      </c>
      <c r="C3468" s="3" t="s">
        <v>171</v>
      </c>
      <c r="D3468" s="3" t="s">
        <v>563</v>
      </c>
      <c r="E3468" s="3" t="n">
        <v>4688</v>
      </c>
      <c r="F3468" s="4" t="n">
        <v>112.27</v>
      </c>
      <c r="G3468" s="3" t="s">
        <v>8</v>
      </c>
      <c r="H3468" s="4" t="n">
        <f aca="false">ROUND(E3468*F3468,2)</f>
        <v>526321.76</v>
      </c>
    </row>
    <row r="3469" customFormat="false" ht="15" hidden="false" customHeight="false" outlineLevel="0" collapsed="false">
      <c r="A3469" s="3" t="n">
        <v>3468</v>
      </c>
      <c r="B3469" s="3" t="n">
        <v>2</v>
      </c>
      <c r="C3469" s="3" t="s">
        <v>171</v>
      </c>
      <c r="D3469" s="3" t="s">
        <v>562</v>
      </c>
      <c r="E3469" s="3" t="n">
        <v>2846</v>
      </c>
      <c r="F3469" s="4" t="n">
        <v>59</v>
      </c>
      <c r="G3469" s="3" t="s">
        <v>8</v>
      </c>
      <c r="H3469" s="4" t="n">
        <f aca="false">ROUND(E3469*F3469,2)</f>
        <v>167914</v>
      </c>
    </row>
    <row r="3470" customFormat="false" ht="15" hidden="false" customHeight="false" outlineLevel="0" collapsed="false">
      <c r="A3470" s="3" t="n">
        <v>3469</v>
      </c>
      <c r="B3470" s="3" t="n">
        <v>10</v>
      </c>
      <c r="C3470" s="3" t="s">
        <v>171</v>
      </c>
      <c r="D3470" s="3" t="s">
        <v>563</v>
      </c>
      <c r="E3470" s="3" t="n">
        <v>1656</v>
      </c>
      <c r="F3470" s="4" t="n">
        <v>59.22</v>
      </c>
      <c r="G3470" s="3" t="s">
        <v>8</v>
      </c>
      <c r="H3470" s="4" t="n">
        <f aca="false">ROUND(E3470*F3470,2)</f>
        <v>98068.32</v>
      </c>
    </row>
    <row r="3471" customFormat="false" ht="15" hidden="false" customHeight="false" outlineLevel="0" collapsed="false">
      <c r="A3471" s="3" t="n">
        <v>3470</v>
      </c>
      <c r="B3471" s="3" t="n">
        <v>7</v>
      </c>
      <c r="C3471" s="3" t="s">
        <v>171</v>
      </c>
      <c r="D3471" s="3" t="s">
        <v>563</v>
      </c>
      <c r="E3471" s="3" t="n">
        <v>1379</v>
      </c>
      <c r="F3471" s="4" t="n">
        <v>440.58</v>
      </c>
      <c r="G3471" s="3" t="s">
        <v>8</v>
      </c>
      <c r="H3471" s="4" t="n">
        <f aca="false">ROUND(E3471*F3471,2)</f>
        <v>607559.82</v>
      </c>
    </row>
    <row r="3472" customFormat="false" ht="15" hidden="false" customHeight="false" outlineLevel="0" collapsed="false">
      <c r="A3472" s="3" t="n">
        <v>3471</v>
      </c>
      <c r="B3472" s="3" t="n">
        <v>12</v>
      </c>
      <c r="C3472" s="3" t="s">
        <v>172</v>
      </c>
      <c r="D3472" s="3" t="s">
        <v>562</v>
      </c>
      <c r="E3472" s="3" t="n">
        <v>1545</v>
      </c>
      <c r="F3472" s="4" t="n">
        <v>213.69</v>
      </c>
      <c r="G3472" s="3" t="s">
        <v>38</v>
      </c>
      <c r="H3472" s="4" t="n">
        <f aca="false">ROUND(E3472*F3472,2)</f>
        <v>330151.05</v>
      </c>
    </row>
    <row r="3473" customFormat="false" ht="15" hidden="false" customHeight="false" outlineLevel="0" collapsed="false">
      <c r="A3473" s="3" t="n">
        <v>3472</v>
      </c>
      <c r="B3473" s="3" t="n">
        <v>7</v>
      </c>
      <c r="C3473" s="3" t="s">
        <v>172</v>
      </c>
      <c r="D3473" s="3" t="s">
        <v>563</v>
      </c>
      <c r="E3473" s="3" t="n">
        <v>2576</v>
      </c>
      <c r="F3473" s="4" t="n">
        <v>450.42</v>
      </c>
      <c r="G3473" s="3" t="s">
        <v>8</v>
      </c>
      <c r="H3473" s="4" t="n">
        <f aca="false">ROUND(E3473*F3473,2)</f>
        <v>1160281.92</v>
      </c>
    </row>
    <row r="3474" customFormat="false" ht="15" hidden="false" customHeight="false" outlineLevel="0" collapsed="false">
      <c r="A3474" s="3" t="n">
        <v>3473</v>
      </c>
      <c r="B3474" s="3" t="n">
        <v>4</v>
      </c>
      <c r="C3474" s="3" t="s">
        <v>172</v>
      </c>
      <c r="D3474" s="3" t="s">
        <v>563</v>
      </c>
      <c r="E3474" s="3" t="n">
        <v>3994</v>
      </c>
      <c r="F3474" s="4" t="n">
        <v>111.6</v>
      </c>
      <c r="G3474" s="3" t="s">
        <v>8</v>
      </c>
      <c r="H3474" s="4" t="n">
        <f aca="false">ROUND(E3474*F3474,2)</f>
        <v>445730.4</v>
      </c>
    </row>
    <row r="3475" customFormat="false" ht="15" hidden="false" customHeight="false" outlineLevel="0" collapsed="false">
      <c r="A3475" s="3" t="n">
        <v>3474</v>
      </c>
      <c r="B3475" s="3" t="n">
        <v>11</v>
      </c>
      <c r="C3475" s="3" t="s">
        <v>172</v>
      </c>
      <c r="D3475" s="3" t="s">
        <v>563</v>
      </c>
      <c r="E3475" s="3" t="n">
        <v>3561</v>
      </c>
      <c r="F3475" s="4" t="n">
        <v>109.31</v>
      </c>
      <c r="G3475" s="3" t="s">
        <v>34</v>
      </c>
      <c r="H3475" s="4" t="n">
        <f aca="false">ROUND(E3475*F3475,2)</f>
        <v>389252.91</v>
      </c>
    </row>
    <row r="3476" customFormat="false" ht="15" hidden="false" customHeight="false" outlineLevel="0" collapsed="false">
      <c r="A3476" s="3" t="n">
        <v>3475</v>
      </c>
      <c r="B3476" s="3" t="n">
        <v>5</v>
      </c>
      <c r="C3476" s="3" t="s">
        <v>172</v>
      </c>
      <c r="D3476" s="3" t="s">
        <v>563</v>
      </c>
      <c r="E3476" s="3" t="n">
        <v>3936</v>
      </c>
      <c r="F3476" s="4" t="n">
        <v>414.42</v>
      </c>
      <c r="G3476" s="3" t="s">
        <v>8</v>
      </c>
      <c r="H3476" s="4" t="n">
        <f aca="false">ROUND(E3476*F3476,2)</f>
        <v>1631157.12</v>
      </c>
    </row>
    <row r="3477" customFormat="false" ht="15" hidden="false" customHeight="false" outlineLevel="0" collapsed="false">
      <c r="A3477" s="3" t="n">
        <v>3476</v>
      </c>
      <c r="B3477" s="3" t="n">
        <v>15</v>
      </c>
      <c r="C3477" s="3" t="s">
        <v>172</v>
      </c>
      <c r="D3477" s="3" t="s">
        <v>562</v>
      </c>
      <c r="E3477" s="3" t="n">
        <v>3175</v>
      </c>
      <c r="F3477" s="4" t="n">
        <v>278.63</v>
      </c>
      <c r="G3477" s="3" t="s">
        <v>46</v>
      </c>
      <c r="H3477" s="4" t="n">
        <f aca="false">ROUND(E3477*F3477,2)</f>
        <v>884650.25</v>
      </c>
    </row>
    <row r="3478" customFormat="false" ht="15" hidden="false" customHeight="false" outlineLevel="0" collapsed="false">
      <c r="A3478" s="3" t="n">
        <v>3477</v>
      </c>
      <c r="B3478" s="3" t="n">
        <v>7</v>
      </c>
      <c r="C3478" s="3" t="s">
        <v>172</v>
      </c>
      <c r="D3478" s="3" t="s">
        <v>562</v>
      </c>
      <c r="E3478" s="3" t="n">
        <v>49</v>
      </c>
      <c r="F3478" s="4" t="n">
        <v>450.29</v>
      </c>
      <c r="G3478" s="3" t="s">
        <v>8</v>
      </c>
      <c r="H3478" s="4" t="n">
        <f aca="false">ROUND(E3478*F3478,2)</f>
        <v>22064.21</v>
      </c>
    </row>
    <row r="3479" customFormat="false" ht="15" hidden="false" customHeight="false" outlineLevel="0" collapsed="false">
      <c r="A3479" s="3" t="n">
        <v>3478</v>
      </c>
      <c r="B3479" s="3" t="n">
        <v>2</v>
      </c>
      <c r="C3479" s="3" t="s">
        <v>172</v>
      </c>
      <c r="D3479" s="3" t="s">
        <v>562</v>
      </c>
      <c r="E3479" s="3" t="n">
        <v>1698</v>
      </c>
      <c r="F3479" s="4" t="n">
        <v>60.25</v>
      </c>
      <c r="G3479" s="3" t="s">
        <v>8</v>
      </c>
      <c r="H3479" s="4" t="n">
        <f aca="false">ROUND(E3479*F3479,2)</f>
        <v>102304.5</v>
      </c>
    </row>
    <row r="3480" customFormat="false" ht="15" hidden="false" customHeight="false" outlineLevel="0" collapsed="false">
      <c r="A3480" s="3" t="n">
        <v>3479</v>
      </c>
      <c r="B3480" s="3" t="n">
        <v>8</v>
      </c>
      <c r="C3480" s="3" t="s">
        <v>172</v>
      </c>
      <c r="D3480" s="3" t="s">
        <v>562</v>
      </c>
      <c r="E3480" s="3" t="n">
        <v>785</v>
      </c>
      <c r="F3480" s="4" t="n">
        <v>72.55</v>
      </c>
      <c r="G3480" s="3" t="s">
        <v>8</v>
      </c>
      <c r="H3480" s="4" t="n">
        <f aca="false">ROUND(E3480*F3480,2)</f>
        <v>56951.75</v>
      </c>
    </row>
    <row r="3481" customFormat="false" ht="15" hidden="false" customHeight="false" outlineLevel="0" collapsed="false">
      <c r="A3481" s="3" t="n">
        <v>3480</v>
      </c>
      <c r="B3481" s="3" t="n">
        <v>1</v>
      </c>
      <c r="C3481" s="3" t="s">
        <v>172</v>
      </c>
      <c r="D3481" s="3" t="s">
        <v>562</v>
      </c>
      <c r="E3481" s="3" t="n">
        <v>3426</v>
      </c>
      <c r="F3481" s="4" t="n">
        <v>460.42</v>
      </c>
      <c r="G3481" s="3" t="s">
        <v>8</v>
      </c>
      <c r="H3481" s="4" t="n">
        <f aca="false">ROUND(E3481*F3481,2)</f>
        <v>1577398.92</v>
      </c>
    </row>
    <row r="3482" customFormat="false" ht="15" hidden="false" customHeight="false" outlineLevel="0" collapsed="false">
      <c r="A3482" s="3" t="n">
        <v>3481</v>
      </c>
      <c r="B3482" s="3" t="n">
        <v>8</v>
      </c>
      <c r="C3482" s="3" t="s">
        <v>172</v>
      </c>
      <c r="D3482" s="3" t="s">
        <v>562</v>
      </c>
      <c r="E3482" s="3" t="n">
        <v>4949</v>
      </c>
      <c r="F3482" s="4" t="n">
        <v>72.44</v>
      </c>
      <c r="G3482" s="3" t="s">
        <v>8</v>
      </c>
      <c r="H3482" s="4" t="n">
        <f aca="false">ROUND(E3482*F3482,2)</f>
        <v>358505.56</v>
      </c>
    </row>
    <row r="3483" customFormat="false" ht="15" hidden="false" customHeight="false" outlineLevel="0" collapsed="false">
      <c r="A3483" s="3" t="n">
        <v>3482</v>
      </c>
      <c r="B3483" s="3" t="n">
        <v>2</v>
      </c>
      <c r="C3483" s="3" t="s">
        <v>172</v>
      </c>
      <c r="D3483" s="3" t="s">
        <v>563</v>
      </c>
      <c r="E3483" s="3" t="n">
        <v>4949</v>
      </c>
      <c r="F3483" s="4" t="n">
        <v>60.27</v>
      </c>
      <c r="G3483" s="3" t="s">
        <v>8</v>
      </c>
      <c r="H3483" s="4" t="n">
        <f aca="false">ROUND(E3483*F3483,2)</f>
        <v>298276.23</v>
      </c>
    </row>
    <row r="3484" customFormat="false" ht="15" hidden="false" customHeight="false" outlineLevel="0" collapsed="false">
      <c r="A3484" s="3" t="n">
        <v>3483</v>
      </c>
      <c r="B3484" s="3" t="n">
        <v>2</v>
      </c>
      <c r="C3484" s="3" t="s">
        <v>172</v>
      </c>
      <c r="D3484" s="3" t="s">
        <v>563</v>
      </c>
      <c r="E3484" s="3" t="n">
        <v>989</v>
      </c>
      <c r="F3484" s="4" t="n">
        <v>60.28</v>
      </c>
      <c r="G3484" s="3" t="s">
        <v>8</v>
      </c>
      <c r="H3484" s="4" t="n">
        <f aca="false">ROUND(E3484*F3484,2)</f>
        <v>59616.92</v>
      </c>
    </row>
    <row r="3485" customFormat="false" ht="15" hidden="false" customHeight="false" outlineLevel="0" collapsed="false">
      <c r="A3485" s="3" t="n">
        <v>3484</v>
      </c>
      <c r="B3485" s="3" t="n">
        <v>8</v>
      </c>
      <c r="C3485" s="3" t="s">
        <v>172</v>
      </c>
      <c r="D3485" s="3" t="s">
        <v>563</v>
      </c>
      <c r="E3485" s="3" t="n">
        <v>3470</v>
      </c>
      <c r="F3485" s="4" t="n">
        <v>72.61</v>
      </c>
      <c r="G3485" s="3" t="s">
        <v>8</v>
      </c>
      <c r="H3485" s="4" t="n">
        <f aca="false">ROUND(E3485*F3485,2)</f>
        <v>251956.7</v>
      </c>
    </row>
    <row r="3486" customFormat="false" ht="15" hidden="false" customHeight="false" outlineLevel="0" collapsed="false">
      <c r="A3486" s="3" t="n">
        <v>3485</v>
      </c>
      <c r="B3486" s="3" t="n">
        <v>7</v>
      </c>
      <c r="C3486" s="3" t="s">
        <v>172</v>
      </c>
      <c r="D3486" s="3" t="s">
        <v>562</v>
      </c>
      <c r="E3486" s="3" t="n">
        <v>1720</v>
      </c>
      <c r="F3486" s="4" t="n">
        <v>449.35</v>
      </c>
      <c r="G3486" s="3" t="s">
        <v>8</v>
      </c>
      <c r="H3486" s="4" t="n">
        <f aca="false">ROUND(E3486*F3486,2)</f>
        <v>772882</v>
      </c>
    </row>
    <row r="3487" customFormat="false" ht="15" hidden="false" customHeight="false" outlineLevel="0" collapsed="false">
      <c r="A3487" s="3" t="n">
        <v>3486</v>
      </c>
      <c r="B3487" s="3" t="n">
        <v>10</v>
      </c>
      <c r="C3487" s="3" t="s">
        <v>172</v>
      </c>
      <c r="D3487" s="3" t="s">
        <v>563</v>
      </c>
      <c r="E3487" s="3" t="n">
        <v>1240</v>
      </c>
      <c r="F3487" s="4" t="n">
        <v>58.32</v>
      </c>
      <c r="G3487" s="3" t="s">
        <v>8</v>
      </c>
      <c r="H3487" s="4" t="n">
        <f aca="false">ROUND(E3487*F3487,2)</f>
        <v>72316.8</v>
      </c>
    </row>
    <row r="3488" customFormat="false" ht="15" hidden="false" customHeight="false" outlineLevel="0" collapsed="false">
      <c r="A3488" s="3" t="n">
        <v>3487</v>
      </c>
      <c r="B3488" s="3" t="n">
        <v>14</v>
      </c>
      <c r="C3488" s="3" t="s">
        <v>172</v>
      </c>
      <c r="D3488" s="3" t="s">
        <v>563</v>
      </c>
      <c r="E3488" s="3" t="n">
        <v>4232</v>
      </c>
      <c r="F3488" s="4" t="n">
        <v>84.09</v>
      </c>
      <c r="G3488" s="3" t="s">
        <v>41</v>
      </c>
      <c r="H3488" s="4" t="n">
        <f aca="false">ROUND(E3488*F3488,2)</f>
        <v>355868.88</v>
      </c>
    </row>
    <row r="3489" customFormat="false" ht="15" hidden="false" customHeight="false" outlineLevel="0" collapsed="false">
      <c r="A3489" s="3" t="n">
        <v>3488</v>
      </c>
      <c r="B3489" s="3" t="n">
        <v>14</v>
      </c>
      <c r="C3489" s="3" t="s">
        <v>172</v>
      </c>
      <c r="D3489" s="3" t="s">
        <v>562</v>
      </c>
      <c r="E3489" s="3" t="n">
        <v>4120</v>
      </c>
      <c r="F3489" s="4" t="n">
        <v>83.88</v>
      </c>
      <c r="G3489" s="3" t="s">
        <v>41</v>
      </c>
      <c r="H3489" s="4" t="n">
        <f aca="false">ROUND(E3489*F3489,2)</f>
        <v>345585.6</v>
      </c>
    </row>
    <row r="3490" customFormat="false" ht="15" hidden="false" customHeight="false" outlineLevel="0" collapsed="false">
      <c r="A3490" s="3" t="n">
        <v>3489</v>
      </c>
      <c r="B3490" s="3" t="n">
        <v>6</v>
      </c>
      <c r="C3490" s="3" t="s">
        <v>172</v>
      </c>
      <c r="D3490" s="3" t="s">
        <v>563</v>
      </c>
      <c r="E3490" s="3" t="n">
        <v>596</v>
      </c>
      <c r="F3490" s="4" t="n">
        <v>228.93</v>
      </c>
      <c r="G3490" s="3" t="s">
        <v>8</v>
      </c>
      <c r="H3490" s="4" t="n">
        <f aca="false">ROUND(E3490*F3490,2)</f>
        <v>136442.28</v>
      </c>
    </row>
    <row r="3491" customFormat="false" ht="15" hidden="false" customHeight="false" outlineLevel="0" collapsed="false">
      <c r="A3491" s="3" t="n">
        <v>3490</v>
      </c>
      <c r="B3491" s="3" t="n">
        <v>2</v>
      </c>
      <c r="C3491" s="3" t="s">
        <v>172</v>
      </c>
      <c r="D3491" s="3" t="s">
        <v>562</v>
      </c>
      <c r="E3491" s="3" t="n">
        <v>4643</v>
      </c>
      <c r="F3491" s="4" t="n">
        <v>60.5</v>
      </c>
      <c r="G3491" s="3" t="s">
        <v>8</v>
      </c>
      <c r="H3491" s="4" t="n">
        <f aca="false">ROUND(E3491*F3491,2)</f>
        <v>280901.5</v>
      </c>
    </row>
    <row r="3492" customFormat="false" ht="15" hidden="false" customHeight="false" outlineLevel="0" collapsed="false">
      <c r="A3492" s="3" t="n">
        <v>3491</v>
      </c>
      <c r="B3492" s="3" t="n">
        <v>7</v>
      </c>
      <c r="C3492" s="3" t="s">
        <v>172</v>
      </c>
      <c r="D3492" s="3" t="s">
        <v>562</v>
      </c>
      <c r="E3492" s="3" t="n">
        <v>3029</v>
      </c>
      <c r="F3492" s="4" t="n">
        <v>449.54</v>
      </c>
      <c r="G3492" s="3" t="s">
        <v>8</v>
      </c>
      <c r="H3492" s="4" t="n">
        <f aca="false">ROUND(E3492*F3492,2)</f>
        <v>1361656.66</v>
      </c>
    </row>
    <row r="3493" customFormat="false" ht="15" hidden="false" customHeight="false" outlineLevel="0" collapsed="false">
      <c r="A3493" s="3" t="n">
        <v>3492</v>
      </c>
      <c r="B3493" s="3" t="n">
        <v>10</v>
      </c>
      <c r="C3493" s="3" t="s">
        <v>172</v>
      </c>
      <c r="D3493" s="3" t="s">
        <v>562</v>
      </c>
      <c r="E3493" s="3" t="n">
        <v>1304</v>
      </c>
      <c r="F3493" s="4" t="n">
        <v>58.44</v>
      </c>
      <c r="G3493" s="3" t="s">
        <v>8</v>
      </c>
      <c r="H3493" s="4" t="n">
        <f aca="false">ROUND(E3493*F3493,2)</f>
        <v>76205.76</v>
      </c>
    </row>
    <row r="3494" customFormat="false" ht="15" hidden="false" customHeight="false" outlineLevel="0" collapsed="false">
      <c r="A3494" s="3" t="n">
        <v>3493</v>
      </c>
      <c r="B3494" s="3" t="n">
        <v>8</v>
      </c>
      <c r="C3494" s="3" t="s">
        <v>172</v>
      </c>
      <c r="D3494" s="3" t="s">
        <v>562</v>
      </c>
      <c r="E3494" s="3" t="n">
        <v>4492</v>
      </c>
      <c r="F3494" s="4" t="n">
        <v>72.41</v>
      </c>
      <c r="G3494" s="3" t="s">
        <v>8</v>
      </c>
      <c r="H3494" s="4" t="n">
        <f aca="false">ROUND(E3494*F3494,2)</f>
        <v>325265.72</v>
      </c>
    </row>
    <row r="3495" customFormat="false" ht="15" hidden="false" customHeight="false" outlineLevel="0" collapsed="false">
      <c r="A3495" s="3" t="n">
        <v>3494</v>
      </c>
      <c r="B3495" s="3" t="n">
        <v>13</v>
      </c>
      <c r="C3495" s="3" t="s">
        <v>172</v>
      </c>
      <c r="D3495" s="3" t="s">
        <v>562</v>
      </c>
      <c r="E3495" s="3" t="n">
        <v>3479</v>
      </c>
      <c r="F3495" s="4" t="n">
        <v>45.97</v>
      </c>
      <c r="G3495" s="3" t="s">
        <v>41</v>
      </c>
      <c r="H3495" s="4" t="n">
        <f aca="false">ROUND(E3495*F3495,2)</f>
        <v>159929.63</v>
      </c>
    </row>
    <row r="3496" customFormat="false" ht="15" hidden="false" customHeight="false" outlineLevel="0" collapsed="false">
      <c r="A3496" s="3" t="n">
        <v>3495</v>
      </c>
      <c r="B3496" s="3" t="n">
        <v>1</v>
      </c>
      <c r="C3496" s="3" t="s">
        <v>173</v>
      </c>
      <c r="D3496" s="3" t="s">
        <v>562</v>
      </c>
      <c r="E3496" s="3" t="n">
        <v>2349</v>
      </c>
      <c r="F3496" s="4" t="n">
        <v>458.71</v>
      </c>
      <c r="G3496" s="3" t="s">
        <v>8</v>
      </c>
      <c r="H3496" s="4" t="n">
        <f aca="false">ROUND(E3496*F3496,2)</f>
        <v>1077509.79</v>
      </c>
    </row>
    <row r="3497" customFormat="false" ht="15" hidden="false" customHeight="false" outlineLevel="0" collapsed="false">
      <c r="A3497" s="3" t="n">
        <v>3496</v>
      </c>
      <c r="B3497" s="3" t="n">
        <v>8</v>
      </c>
      <c r="C3497" s="3" t="s">
        <v>173</v>
      </c>
      <c r="D3497" s="3" t="s">
        <v>562</v>
      </c>
      <c r="E3497" s="3" t="n">
        <v>651</v>
      </c>
      <c r="F3497" s="4" t="n">
        <v>71.88</v>
      </c>
      <c r="G3497" s="3" t="s">
        <v>8</v>
      </c>
      <c r="H3497" s="4" t="n">
        <f aca="false">ROUND(E3497*F3497,2)</f>
        <v>46793.88</v>
      </c>
    </row>
    <row r="3498" customFormat="false" ht="15" hidden="false" customHeight="false" outlineLevel="0" collapsed="false">
      <c r="A3498" s="3" t="n">
        <v>3497</v>
      </c>
      <c r="B3498" s="3" t="n">
        <v>3</v>
      </c>
      <c r="C3498" s="3" t="s">
        <v>173</v>
      </c>
      <c r="D3498" s="3" t="s">
        <v>563</v>
      </c>
      <c r="E3498" s="3" t="n">
        <v>1751</v>
      </c>
      <c r="F3498" s="4" t="n">
        <v>99.19</v>
      </c>
      <c r="G3498" s="3" t="s">
        <v>8</v>
      </c>
      <c r="H3498" s="4" t="n">
        <f aca="false">ROUND(E3498*F3498,2)</f>
        <v>173681.69</v>
      </c>
    </row>
    <row r="3499" customFormat="false" ht="15" hidden="false" customHeight="false" outlineLevel="0" collapsed="false">
      <c r="A3499" s="3" t="n">
        <v>3498</v>
      </c>
      <c r="B3499" s="3" t="n">
        <v>14</v>
      </c>
      <c r="C3499" s="3" t="s">
        <v>173</v>
      </c>
      <c r="D3499" s="3" t="s">
        <v>562</v>
      </c>
      <c r="E3499" s="3" t="n">
        <v>1929</v>
      </c>
      <c r="F3499" s="4" t="n">
        <v>84.66</v>
      </c>
      <c r="G3499" s="3" t="s">
        <v>41</v>
      </c>
      <c r="H3499" s="4" t="n">
        <f aca="false">ROUND(E3499*F3499,2)</f>
        <v>163309.14</v>
      </c>
    </row>
    <row r="3500" customFormat="false" ht="15" hidden="false" customHeight="false" outlineLevel="0" collapsed="false">
      <c r="A3500" s="3" t="n">
        <v>3499</v>
      </c>
      <c r="B3500" s="3" t="n">
        <v>11</v>
      </c>
      <c r="C3500" s="3" t="s">
        <v>173</v>
      </c>
      <c r="D3500" s="3" t="s">
        <v>563</v>
      </c>
      <c r="E3500" s="3" t="n">
        <v>4706</v>
      </c>
      <c r="F3500" s="4" t="n">
        <v>108.38</v>
      </c>
      <c r="G3500" s="3" t="s">
        <v>34</v>
      </c>
      <c r="H3500" s="4" t="n">
        <f aca="false">ROUND(E3500*F3500,2)</f>
        <v>510036.28</v>
      </c>
    </row>
    <row r="3501" customFormat="false" ht="15" hidden="false" customHeight="false" outlineLevel="0" collapsed="false">
      <c r="A3501" s="3" t="n">
        <v>3500</v>
      </c>
      <c r="B3501" s="3" t="n">
        <v>12</v>
      </c>
      <c r="C3501" s="3" t="s">
        <v>173</v>
      </c>
      <c r="D3501" s="3" t="s">
        <v>562</v>
      </c>
      <c r="E3501" s="3" t="n">
        <v>1151</v>
      </c>
      <c r="F3501" s="4" t="n">
        <v>214.12</v>
      </c>
      <c r="G3501" s="3" t="s">
        <v>38</v>
      </c>
      <c r="H3501" s="4" t="n">
        <f aca="false">ROUND(E3501*F3501,2)</f>
        <v>246452.12</v>
      </c>
    </row>
    <row r="3502" customFormat="false" ht="15" hidden="false" customHeight="false" outlineLevel="0" collapsed="false">
      <c r="A3502" s="3" t="n">
        <v>3501</v>
      </c>
      <c r="B3502" s="3" t="n">
        <v>3</v>
      </c>
      <c r="C3502" s="3" t="s">
        <v>173</v>
      </c>
      <c r="D3502" s="3" t="s">
        <v>562</v>
      </c>
      <c r="E3502" s="3" t="n">
        <v>3816</v>
      </c>
      <c r="F3502" s="4" t="n">
        <v>99.26</v>
      </c>
      <c r="G3502" s="3" t="s">
        <v>8</v>
      </c>
      <c r="H3502" s="4" t="n">
        <f aca="false">ROUND(E3502*F3502,2)</f>
        <v>378776.16</v>
      </c>
    </row>
    <row r="3503" customFormat="false" ht="15" hidden="false" customHeight="false" outlineLevel="0" collapsed="false">
      <c r="A3503" s="3" t="n">
        <v>3502</v>
      </c>
      <c r="B3503" s="3" t="n">
        <v>4</v>
      </c>
      <c r="C3503" s="3" t="s">
        <v>173</v>
      </c>
      <c r="D3503" s="3" t="s">
        <v>562</v>
      </c>
      <c r="E3503" s="3" t="n">
        <v>1686</v>
      </c>
      <c r="F3503" s="4" t="n">
        <v>108.55</v>
      </c>
      <c r="G3503" s="3" t="s">
        <v>8</v>
      </c>
      <c r="H3503" s="4" t="n">
        <f aca="false">ROUND(E3503*F3503,2)</f>
        <v>183015.3</v>
      </c>
    </row>
    <row r="3504" customFormat="false" ht="15" hidden="false" customHeight="false" outlineLevel="0" collapsed="false">
      <c r="A3504" s="3" t="n">
        <v>3503</v>
      </c>
      <c r="B3504" s="3" t="n">
        <v>12</v>
      </c>
      <c r="C3504" s="3" t="s">
        <v>173</v>
      </c>
      <c r="D3504" s="3" t="s">
        <v>562</v>
      </c>
      <c r="E3504" s="3" t="n">
        <v>1833</v>
      </c>
      <c r="F3504" s="4" t="n">
        <v>213.65</v>
      </c>
      <c r="G3504" s="3" t="s">
        <v>38</v>
      </c>
      <c r="H3504" s="4" t="n">
        <f aca="false">ROUND(E3504*F3504,2)</f>
        <v>391620.45</v>
      </c>
    </row>
    <row r="3505" customFormat="false" ht="15" hidden="false" customHeight="false" outlineLevel="0" collapsed="false">
      <c r="A3505" s="3" t="n">
        <v>3504</v>
      </c>
      <c r="B3505" s="3" t="n">
        <v>9</v>
      </c>
      <c r="C3505" s="3" t="s">
        <v>173</v>
      </c>
      <c r="D3505" s="3" t="s">
        <v>563</v>
      </c>
      <c r="E3505" s="3" t="n">
        <v>563</v>
      </c>
      <c r="F3505" s="4" t="n">
        <v>223.31</v>
      </c>
      <c r="G3505" s="3" t="s">
        <v>8</v>
      </c>
      <c r="H3505" s="4" t="n">
        <f aca="false">ROUND(E3505*F3505,2)</f>
        <v>125723.53</v>
      </c>
    </row>
    <row r="3506" customFormat="false" ht="15" hidden="false" customHeight="false" outlineLevel="0" collapsed="false">
      <c r="A3506" s="3" t="n">
        <v>3505</v>
      </c>
      <c r="B3506" s="3" t="n">
        <v>2</v>
      </c>
      <c r="C3506" s="3" t="s">
        <v>173</v>
      </c>
      <c r="D3506" s="3" t="s">
        <v>562</v>
      </c>
      <c r="E3506" s="3" t="n">
        <v>4782</v>
      </c>
      <c r="F3506" s="4" t="n">
        <v>61.86</v>
      </c>
      <c r="G3506" s="3" t="s">
        <v>8</v>
      </c>
      <c r="H3506" s="4" t="n">
        <f aca="false">ROUND(E3506*F3506,2)</f>
        <v>295814.52</v>
      </c>
    </row>
    <row r="3507" customFormat="false" ht="15" hidden="false" customHeight="false" outlineLevel="0" collapsed="false">
      <c r="A3507" s="3" t="n">
        <v>3506</v>
      </c>
      <c r="B3507" s="3" t="n">
        <v>12</v>
      </c>
      <c r="C3507" s="3" t="s">
        <v>173</v>
      </c>
      <c r="D3507" s="3" t="s">
        <v>563</v>
      </c>
      <c r="E3507" s="3" t="n">
        <v>2005</v>
      </c>
      <c r="F3507" s="4" t="n">
        <v>214.05</v>
      </c>
      <c r="G3507" s="3" t="s">
        <v>38</v>
      </c>
      <c r="H3507" s="4" t="n">
        <f aca="false">ROUND(E3507*F3507,2)</f>
        <v>429170.25</v>
      </c>
    </row>
    <row r="3508" customFormat="false" ht="15" hidden="false" customHeight="false" outlineLevel="0" collapsed="false">
      <c r="A3508" s="3" t="n">
        <v>3507</v>
      </c>
      <c r="B3508" s="3" t="n">
        <v>11</v>
      </c>
      <c r="C3508" s="3" t="s">
        <v>173</v>
      </c>
      <c r="D3508" s="3" t="s">
        <v>563</v>
      </c>
      <c r="E3508" s="3" t="n">
        <v>4938</v>
      </c>
      <c r="F3508" s="4" t="n">
        <v>107.94</v>
      </c>
      <c r="G3508" s="3" t="s">
        <v>34</v>
      </c>
      <c r="H3508" s="4" t="n">
        <f aca="false">ROUND(E3508*F3508,2)</f>
        <v>533007.72</v>
      </c>
    </row>
    <row r="3509" customFormat="false" ht="15" hidden="false" customHeight="false" outlineLevel="0" collapsed="false">
      <c r="A3509" s="3" t="n">
        <v>3508</v>
      </c>
      <c r="B3509" s="3" t="n">
        <v>9</v>
      </c>
      <c r="C3509" s="3" t="s">
        <v>173</v>
      </c>
      <c r="D3509" s="3" t="s">
        <v>563</v>
      </c>
      <c r="E3509" s="3" t="n">
        <v>3205</v>
      </c>
      <c r="F3509" s="4" t="n">
        <v>224.49</v>
      </c>
      <c r="G3509" s="3" t="s">
        <v>8</v>
      </c>
      <c r="H3509" s="4" t="n">
        <f aca="false">ROUND(E3509*F3509,2)</f>
        <v>719490.45</v>
      </c>
    </row>
    <row r="3510" customFormat="false" ht="15" hidden="false" customHeight="false" outlineLevel="0" collapsed="false">
      <c r="A3510" s="3" t="n">
        <v>3509</v>
      </c>
      <c r="B3510" s="3" t="n">
        <v>9</v>
      </c>
      <c r="C3510" s="3" t="s">
        <v>173</v>
      </c>
      <c r="D3510" s="3" t="s">
        <v>562</v>
      </c>
      <c r="E3510" s="3" t="n">
        <v>2024</v>
      </c>
      <c r="F3510" s="4" t="n">
        <v>223.69</v>
      </c>
      <c r="G3510" s="3" t="s">
        <v>8</v>
      </c>
      <c r="H3510" s="4" t="n">
        <f aca="false">ROUND(E3510*F3510,2)</f>
        <v>452748.56</v>
      </c>
    </row>
    <row r="3511" customFormat="false" ht="15" hidden="false" customHeight="false" outlineLevel="0" collapsed="false">
      <c r="A3511" s="3" t="n">
        <v>3510</v>
      </c>
      <c r="B3511" s="3" t="n">
        <v>11</v>
      </c>
      <c r="C3511" s="3" t="s">
        <v>173</v>
      </c>
      <c r="D3511" s="3" t="s">
        <v>563</v>
      </c>
      <c r="E3511" s="3" t="n">
        <v>1503</v>
      </c>
      <c r="F3511" s="4" t="n">
        <v>107.92</v>
      </c>
      <c r="G3511" s="3" t="s">
        <v>34</v>
      </c>
      <c r="H3511" s="4" t="n">
        <f aca="false">ROUND(E3511*F3511,2)</f>
        <v>162203.76</v>
      </c>
    </row>
    <row r="3512" customFormat="false" ht="15" hidden="false" customHeight="false" outlineLevel="0" collapsed="false">
      <c r="A3512" s="3" t="n">
        <v>3511</v>
      </c>
      <c r="B3512" s="3" t="n">
        <v>13</v>
      </c>
      <c r="C3512" s="3" t="s">
        <v>173</v>
      </c>
      <c r="D3512" s="3" t="s">
        <v>563</v>
      </c>
      <c r="E3512" s="3" t="n">
        <v>3353</v>
      </c>
      <c r="F3512" s="4" t="n">
        <v>44.63</v>
      </c>
      <c r="G3512" s="3" t="s">
        <v>41</v>
      </c>
      <c r="H3512" s="4" t="n">
        <f aca="false">ROUND(E3512*F3512,2)</f>
        <v>149644.39</v>
      </c>
    </row>
    <row r="3513" customFormat="false" ht="15" hidden="false" customHeight="false" outlineLevel="0" collapsed="false">
      <c r="A3513" s="3" t="n">
        <v>3512</v>
      </c>
      <c r="B3513" s="3" t="n">
        <v>5</v>
      </c>
      <c r="C3513" s="3" t="s">
        <v>173</v>
      </c>
      <c r="D3513" s="3" t="s">
        <v>563</v>
      </c>
      <c r="E3513" s="3" t="n">
        <v>2141</v>
      </c>
      <c r="F3513" s="4" t="n">
        <v>422.3</v>
      </c>
      <c r="G3513" s="3" t="s">
        <v>8</v>
      </c>
      <c r="H3513" s="4" t="n">
        <f aca="false">ROUND(E3513*F3513,2)</f>
        <v>904144.3</v>
      </c>
    </row>
    <row r="3514" customFormat="false" ht="15" hidden="false" customHeight="false" outlineLevel="0" collapsed="false">
      <c r="A3514" s="3" t="n">
        <v>3513</v>
      </c>
      <c r="B3514" s="3" t="n">
        <v>7</v>
      </c>
      <c r="C3514" s="3" t="s">
        <v>173</v>
      </c>
      <c r="D3514" s="3" t="s">
        <v>563</v>
      </c>
      <c r="E3514" s="3" t="n">
        <v>3774</v>
      </c>
      <c r="F3514" s="4" t="n">
        <v>444.44</v>
      </c>
      <c r="G3514" s="3" t="s">
        <v>8</v>
      </c>
      <c r="H3514" s="4" t="n">
        <f aca="false">ROUND(E3514*F3514,2)</f>
        <v>1677316.56</v>
      </c>
    </row>
    <row r="3515" customFormat="false" ht="15" hidden="false" customHeight="false" outlineLevel="0" collapsed="false">
      <c r="A3515" s="3" t="n">
        <v>3514</v>
      </c>
      <c r="B3515" s="3" t="n">
        <v>1</v>
      </c>
      <c r="C3515" s="3" t="s">
        <v>173</v>
      </c>
      <c r="D3515" s="3" t="s">
        <v>563</v>
      </c>
      <c r="E3515" s="3" t="n">
        <v>1281</v>
      </c>
      <c r="F3515" s="4" t="n">
        <v>458.94</v>
      </c>
      <c r="G3515" s="3" t="s">
        <v>8</v>
      </c>
      <c r="H3515" s="4" t="n">
        <f aca="false">ROUND(E3515*F3515,2)</f>
        <v>587902.14</v>
      </c>
    </row>
    <row r="3516" customFormat="false" ht="15" hidden="false" customHeight="false" outlineLevel="0" collapsed="false">
      <c r="A3516" s="3" t="n">
        <v>3515</v>
      </c>
      <c r="B3516" s="3" t="n">
        <v>7</v>
      </c>
      <c r="C3516" s="3" t="s">
        <v>173</v>
      </c>
      <c r="D3516" s="3" t="s">
        <v>562</v>
      </c>
      <c r="E3516" s="3" t="n">
        <v>2544</v>
      </c>
      <c r="F3516" s="4" t="n">
        <v>445.52</v>
      </c>
      <c r="G3516" s="3" t="s">
        <v>8</v>
      </c>
      <c r="H3516" s="4" t="n">
        <f aca="false">ROUND(E3516*F3516,2)</f>
        <v>1133402.88</v>
      </c>
    </row>
    <row r="3517" customFormat="false" ht="15" hidden="false" customHeight="false" outlineLevel="0" collapsed="false">
      <c r="A3517" s="3" t="n">
        <v>3516</v>
      </c>
      <c r="B3517" s="3" t="n">
        <v>14</v>
      </c>
      <c r="C3517" s="3" t="s">
        <v>173</v>
      </c>
      <c r="D3517" s="3" t="s">
        <v>563</v>
      </c>
      <c r="E3517" s="3" t="n">
        <v>4646</v>
      </c>
      <c r="F3517" s="4" t="n">
        <v>84.53</v>
      </c>
      <c r="G3517" s="3" t="s">
        <v>41</v>
      </c>
      <c r="H3517" s="4" t="n">
        <f aca="false">ROUND(E3517*F3517,2)</f>
        <v>392726.38</v>
      </c>
    </row>
    <row r="3518" customFormat="false" ht="15" hidden="false" customHeight="false" outlineLevel="0" collapsed="false">
      <c r="A3518" s="3" t="n">
        <v>3517</v>
      </c>
      <c r="B3518" s="3" t="n">
        <v>2</v>
      </c>
      <c r="C3518" s="3" t="s">
        <v>173</v>
      </c>
      <c r="D3518" s="3" t="s">
        <v>563</v>
      </c>
      <c r="E3518" s="3" t="n">
        <v>1166</v>
      </c>
      <c r="F3518" s="4" t="n">
        <v>61.69</v>
      </c>
      <c r="G3518" s="3" t="s">
        <v>8</v>
      </c>
      <c r="H3518" s="4" t="n">
        <f aca="false">ROUND(E3518*F3518,2)</f>
        <v>71930.54</v>
      </c>
    </row>
    <row r="3519" customFormat="false" ht="15" hidden="false" customHeight="false" outlineLevel="0" collapsed="false">
      <c r="A3519" s="3" t="n">
        <v>3518</v>
      </c>
      <c r="B3519" s="3" t="n">
        <v>14</v>
      </c>
      <c r="C3519" s="3" t="s">
        <v>173</v>
      </c>
      <c r="D3519" s="3" t="s">
        <v>562</v>
      </c>
      <c r="E3519" s="3" t="n">
        <v>525</v>
      </c>
      <c r="F3519" s="4" t="n">
        <v>84.32</v>
      </c>
      <c r="G3519" s="3" t="s">
        <v>41</v>
      </c>
      <c r="H3519" s="4" t="n">
        <f aca="false">ROUND(E3519*F3519,2)</f>
        <v>44268</v>
      </c>
    </row>
    <row r="3520" customFormat="false" ht="15" hidden="false" customHeight="false" outlineLevel="0" collapsed="false">
      <c r="A3520" s="3" t="n">
        <v>3519</v>
      </c>
      <c r="B3520" s="3" t="n">
        <v>13</v>
      </c>
      <c r="C3520" s="3" t="s">
        <v>173</v>
      </c>
      <c r="D3520" s="3" t="s">
        <v>562</v>
      </c>
      <c r="E3520" s="3" t="n">
        <v>4251</v>
      </c>
      <c r="F3520" s="4" t="n">
        <v>44.62</v>
      </c>
      <c r="G3520" s="3" t="s">
        <v>41</v>
      </c>
      <c r="H3520" s="4" t="n">
        <f aca="false">ROUND(E3520*F3520,2)</f>
        <v>189679.62</v>
      </c>
    </row>
    <row r="3521" customFormat="false" ht="15" hidden="false" customHeight="false" outlineLevel="0" collapsed="false">
      <c r="A3521" s="3" t="n">
        <v>3520</v>
      </c>
      <c r="B3521" s="3" t="n">
        <v>15</v>
      </c>
      <c r="C3521" s="3" t="s">
        <v>173</v>
      </c>
      <c r="D3521" s="3" t="s">
        <v>562</v>
      </c>
      <c r="E3521" s="3" t="n">
        <v>4802</v>
      </c>
      <c r="F3521" s="4" t="n">
        <v>278.97</v>
      </c>
      <c r="G3521" s="3" t="s">
        <v>46</v>
      </c>
      <c r="H3521" s="4" t="n">
        <f aca="false">ROUND(E3521*F3521,2)</f>
        <v>1339613.94</v>
      </c>
    </row>
    <row r="3522" customFormat="false" ht="15" hidden="false" customHeight="false" outlineLevel="0" collapsed="false">
      <c r="A3522" s="3" t="n">
        <v>3521</v>
      </c>
      <c r="B3522" s="3" t="n">
        <v>15</v>
      </c>
      <c r="C3522" s="3" t="s">
        <v>174</v>
      </c>
      <c r="D3522" s="3" t="s">
        <v>562</v>
      </c>
      <c r="E3522" s="3" t="n">
        <v>4754</v>
      </c>
      <c r="F3522" s="4" t="n">
        <v>279.56</v>
      </c>
      <c r="G3522" s="3" t="s">
        <v>46</v>
      </c>
      <c r="H3522" s="4" t="n">
        <f aca="false">ROUND(E3522*F3522,2)</f>
        <v>1329028.24</v>
      </c>
    </row>
    <row r="3523" customFormat="false" ht="15" hidden="false" customHeight="false" outlineLevel="0" collapsed="false">
      <c r="A3523" s="3" t="n">
        <v>3522</v>
      </c>
      <c r="B3523" s="3" t="n">
        <v>2</v>
      </c>
      <c r="C3523" s="3" t="s">
        <v>174</v>
      </c>
      <c r="D3523" s="3" t="s">
        <v>562</v>
      </c>
      <c r="E3523" s="3" t="n">
        <v>3598</v>
      </c>
      <c r="F3523" s="4" t="n">
        <v>61.85</v>
      </c>
      <c r="G3523" s="3" t="s">
        <v>8</v>
      </c>
      <c r="H3523" s="4" t="n">
        <f aca="false">ROUND(E3523*F3523,2)</f>
        <v>222536.3</v>
      </c>
    </row>
    <row r="3524" customFormat="false" ht="15" hidden="false" customHeight="false" outlineLevel="0" collapsed="false">
      <c r="A3524" s="3" t="n">
        <v>3523</v>
      </c>
      <c r="B3524" s="3" t="n">
        <v>4</v>
      </c>
      <c r="C3524" s="3" t="s">
        <v>174</v>
      </c>
      <c r="D3524" s="3" t="s">
        <v>562</v>
      </c>
      <c r="E3524" s="3" t="n">
        <v>183</v>
      </c>
      <c r="F3524" s="4" t="n">
        <v>110.02</v>
      </c>
      <c r="G3524" s="3" t="s">
        <v>8</v>
      </c>
      <c r="H3524" s="4" t="n">
        <f aca="false">ROUND(E3524*F3524,2)</f>
        <v>20133.66</v>
      </c>
    </row>
    <row r="3525" customFormat="false" ht="15" hidden="false" customHeight="false" outlineLevel="0" collapsed="false">
      <c r="A3525" s="3" t="n">
        <v>3524</v>
      </c>
      <c r="B3525" s="3" t="n">
        <v>1</v>
      </c>
      <c r="C3525" s="3" t="s">
        <v>174</v>
      </c>
      <c r="D3525" s="3" t="s">
        <v>563</v>
      </c>
      <c r="E3525" s="3" t="n">
        <v>2300</v>
      </c>
      <c r="F3525" s="4" t="n">
        <v>452.03</v>
      </c>
      <c r="G3525" s="3" t="s">
        <v>8</v>
      </c>
      <c r="H3525" s="4" t="n">
        <f aca="false">ROUND(E3525*F3525,2)</f>
        <v>1039669</v>
      </c>
    </row>
    <row r="3526" customFormat="false" ht="15" hidden="false" customHeight="false" outlineLevel="0" collapsed="false">
      <c r="A3526" s="3" t="n">
        <v>3525</v>
      </c>
      <c r="B3526" s="3" t="n">
        <v>6</v>
      </c>
      <c r="C3526" s="3" t="s">
        <v>174</v>
      </c>
      <c r="D3526" s="3" t="s">
        <v>562</v>
      </c>
      <c r="E3526" s="3" t="n">
        <v>2322</v>
      </c>
      <c r="F3526" s="4" t="n">
        <v>238.49</v>
      </c>
      <c r="G3526" s="3" t="s">
        <v>8</v>
      </c>
      <c r="H3526" s="4" t="n">
        <f aca="false">ROUND(E3526*F3526,2)</f>
        <v>553773.78</v>
      </c>
    </row>
    <row r="3527" customFormat="false" ht="15" hidden="false" customHeight="false" outlineLevel="0" collapsed="false">
      <c r="A3527" s="3" t="n">
        <v>3526</v>
      </c>
      <c r="B3527" s="3" t="n">
        <v>14</v>
      </c>
      <c r="C3527" s="3" t="s">
        <v>174</v>
      </c>
      <c r="D3527" s="3" t="s">
        <v>562</v>
      </c>
      <c r="E3527" s="3" t="n">
        <v>3622</v>
      </c>
      <c r="F3527" s="4" t="n">
        <v>83.97</v>
      </c>
      <c r="G3527" s="3" t="s">
        <v>41</v>
      </c>
      <c r="H3527" s="4" t="n">
        <f aca="false">ROUND(E3527*F3527,2)</f>
        <v>304139.34</v>
      </c>
    </row>
    <row r="3528" customFormat="false" ht="15" hidden="false" customHeight="false" outlineLevel="0" collapsed="false">
      <c r="A3528" s="3" t="n">
        <v>3527</v>
      </c>
      <c r="B3528" s="3" t="n">
        <v>14</v>
      </c>
      <c r="C3528" s="3" t="s">
        <v>174</v>
      </c>
      <c r="D3528" s="3" t="s">
        <v>562</v>
      </c>
      <c r="E3528" s="3" t="n">
        <v>4682</v>
      </c>
      <c r="F3528" s="4" t="n">
        <v>84.2</v>
      </c>
      <c r="G3528" s="3" t="s">
        <v>41</v>
      </c>
      <c r="H3528" s="4" t="n">
        <f aca="false">ROUND(E3528*F3528,2)</f>
        <v>394224.4</v>
      </c>
    </row>
    <row r="3529" customFormat="false" ht="15" hidden="false" customHeight="false" outlineLevel="0" collapsed="false">
      <c r="A3529" s="3" t="n">
        <v>3528</v>
      </c>
      <c r="B3529" s="3" t="n">
        <v>11</v>
      </c>
      <c r="C3529" s="3" t="s">
        <v>174</v>
      </c>
      <c r="D3529" s="3" t="s">
        <v>562</v>
      </c>
      <c r="E3529" s="3" t="n">
        <v>1173</v>
      </c>
      <c r="F3529" s="4" t="n">
        <v>106.74</v>
      </c>
      <c r="G3529" s="3" t="s">
        <v>34</v>
      </c>
      <c r="H3529" s="4" t="n">
        <f aca="false">ROUND(E3529*F3529,2)</f>
        <v>125206.02</v>
      </c>
    </row>
    <row r="3530" customFormat="false" ht="15" hidden="false" customHeight="false" outlineLevel="0" collapsed="false">
      <c r="A3530" s="3" t="n">
        <v>3529</v>
      </c>
      <c r="B3530" s="3" t="n">
        <v>5</v>
      </c>
      <c r="C3530" s="3" t="s">
        <v>174</v>
      </c>
      <c r="D3530" s="3" t="s">
        <v>563</v>
      </c>
      <c r="E3530" s="3" t="n">
        <v>923</v>
      </c>
      <c r="F3530" s="4" t="n">
        <v>435.79</v>
      </c>
      <c r="G3530" s="3" t="s">
        <v>8</v>
      </c>
      <c r="H3530" s="4" t="n">
        <f aca="false">ROUND(E3530*F3530,2)</f>
        <v>402234.17</v>
      </c>
    </row>
    <row r="3531" customFormat="false" ht="15" hidden="false" customHeight="false" outlineLevel="0" collapsed="false">
      <c r="A3531" s="3" t="n">
        <v>3530</v>
      </c>
      <c r="B3531" s="3" t="n">
        <v>7</v>
      </c>
      <c r="C3531" s="3" t="s">
        <v>174</v>
      </c>
      <c r="D3531" s="3" t="s">
        <v>562</v>
      </c>
      <c r="E3531" s="3" t="n">
        <v>3104</v>
      </c>
      <c r="F3531" s="4" t="n">
        <v>437.69</v>
      </c>
      <c r="G3531" s="3" t="s">
        <v>8</v>
      </c>
      <c r="H3531" s="4" t="n">
        <f aca="false">ROUND(E3531*F3531,2)</f>
        <v>1358589.76</v>
      </c>
    </row>
    <row r="3532" customFormat="false" ht="15" hidden="false" customHeight="false" outlineLevel="0" collapsed="false">
      <c r="A3532" s="3" t="n">
        <v>3531</v>
      </c>
      <c r="B3532" s="3" t="n">
        <v>11</v>
      </c>
      <c r="C3532" s="3" t="s">
        <v>174</v>
      </c>
      <c r="D3532" s="3" t="s">
        <v>563</v>
      </c>
      <c r="E3532" s="3" t="n">
        <v>1475</v>
      </c>
      <c r="F3532" s="4" t="n">
        <v>106.46</v>
      </c>
      <c r="G3532" s="3" t="s">
        <v>34</v>
      </c>
      <c r="H3532" s="4" t="n">
        <f aca="false">ROUND(E3532*F3532,2)</f>
        <v>157028.5</v>
      </c>
    </row>
    <row r="3533" customFormat="false" ht="15" hidden="false" customHeight="false" outlineLevel="0" collapsed="false">
      <c r="A3533" s="3" t="n">
        <v>3532</v>
      </c>
      <c r="B3533" s="3" t="n">
        <v>1</v>
      </c>
      <c r="C3533" s="3" t="s">
        <v>174</v>
      </c>
      <c r="D3533" s="3" t="s">
        <v>563</v>
      </c>
      <c r="E3533" s="3" t="n">
        <v>949</v>
      </c>
      <c r="F3533" s="4" t="n">
        <v>453.04</v>
      </c>
      <c r="G3533" s="3" t="s">
        <v>8</v>
      </c>
      <c r="H3533" s="4" t="n">
        <f aca="false">ROUND(E3533*F3533,2)</f>
        <v>429934.96</v>
      </c>
    </row>
    <row r="3534" customFormat="false" ht="15" hidden="false" customHeight="false" outlineLevel="0" collapsed="false">
      <c r="A3534" s="3" t="n">
        <v>3533</v>
      </c>
      <c r="B3534" s="3" t="n">
        <v>11</v>
      </c>
      <c r="C3534" s="3" t="s">
        <v>174</v>
      </c>
      <c r="D3534" s="3" t="s">
        <v>563</v>
      </c>
      <c r="E3534" s="3" t="n">
        <v>1915</v>
      </c>
      <c r="F3534" s="4" t="n">
        <v>106.38</v>
      </c>
      <c r="G3534" s="3" t="s">
        <v>34</v>
      </c>
      <c r="H3534" s="4" t="n">
        <f aca="false">ROUND(E3534*F3534,2)</f>
        <v>203717.7</v>
      </c>
    </row>
    <row r="3535" customFormat="false" ht="15" hidden="false" customHeight="false" outlineLevel="0" collapsed="false">
      <c r="A3535" s="3" t="n">
        <v>3534</v>
      </c>
      <c r="B3535" s="3" t="n">
        <v>9</v>
      </c>
      <c r="C3535" s="3" t="s">
        <v>174</v>
      </c>
      <c r="D3535" s="3" t="s">
        <v>562</v>
      </c>
      <c r="E3535" s="3" t="n">
        <v>1614</v>
      </c>
      <c r="F3535" s="4" t="n">
        <v>217.02</v>
      </c>
      <c r="G3535" s="3" t="s">
        <v>8</v>
      </c>
      <c r="H3535" s="4" t="n">
        <f aca="false">ROUND(E3535*F3535,2)</f>
        <v>350270.28</v>
      </c>
    </row>
    <row r="3536" customFormat="false" ht="15" hidden="false" customHeight="false" outlineLevel="0" collapsed="false">
      <c r="A3536" s="3" t="n">
        <v>3535</v>
      </c>
      <c r="B3536" s="3" t="n">
        <v>15</v>
      </c>
      <c r="C3536" s="3" t="s">
        <v>174</v>
      </c>
      <c r="D3536" s="3" t="s">
        <v>563</v>
      </c>
      <c r="E3536" s="3" t="n">
        <v>3964</v>
      </c>
      <c r="F3536" s="4" t="n">
        <v>279.58</v>
      </c>
      <c r="G3536" s="3" t="s">
        <v>46</v>
      </c>
      <c r="H3536" s="4" t="n">
        <f aca="false">ROUND(E3536*F3536,2)</f>
        <v>1108255.12</v>
      </c>
    </row>
    <row r="3537" customFormat="false" ht="15" hidden="false" customHeight="false" outlineLevel="0" collapsed="false">
      <c r="A3537" s="3" t="n">
        <v>3536</v>
      </c>
      <c r="B3537" s="3" t="n">
        <v>5</v>
      </c>
      <c r="C3537" s="3" t="s">
        <v>174</v>
      </c>
      <c r="D3537" s="3" t="s">
        <v>562</v>
      </c>
      <c r="E3537" s="3" t="n">
        <v>318</v>
      </c>
      <c r="F3537" s="4" t="n">
        <v>434.35</v>
      </c>
      <c r="G3537" s="3" t="s">
        <v>8</v>
      </c>
      <c r="H3537" s="4" t="n">
        <f aca="false">ROUND(E3537*F3537,2)</f>
        <v>138123.3</v>
      </c>
    </row>
    <row r="3538" customFormat="false" ht="15" hidden="false" customHeight="false" outlineLevel="0" collapsed="false">
      <c r="A3538" s="3" t="n">
        <v>3537</v>
      </c>
      <c r="B3538" s="3" t="n">
        <v>7</v>
      </c>
      <c r="C3538" s="3" t="s">
        <v>174</v>
      </c>
      <c r="D3538" s="3" t="s">
        <v>562</v>
      </c>
      <c r="E3538" s="3" t="n">
        <v>1445</v>
      </c>
      <c r="F3538" s="4" t="n">
        <v>437.23</v>
      </c>
      <c r="G3538" s="3" t="s">
        <v>8</v>
      </c>
      <c r="H3538" s="4" t="n">
        <f aca="false">ROUND(E3538*F3538,2)</f>
        <v>631797.35</v>
      </c>
    </row>
    <row r="3539" customFormat="false" ht="15" hidden="false" customHeight="false" outlineLevel="0" collapsed="false">
      <c r="A3539" s="3" t="n">
        <v>3538</v>
      </c>
      <c r="B3539" s="3" t="n">
        <v>12</v>
      </c>
      <c r="C3539" s="3" t="s">
        <v>174</v>
      </c>
      <c r="D3539" s="3" t="s">
        <v>563</v>
      </c>
      <c r="E3539" s="3" t="n">
        <v>4933</v>
      </c>
      <c r="F3539" s="4" t="n">
        <v>213.99</v>
      </c>
      <c r="G3539" s="3" t="s">
        <v>38</v>
      </c>
      <c r="H3539" s="4" t="n">
        <f aca="false">ROUND(E3539*F3539,2)</f>
        <v>1055612.67</v>
      </c>
    </row>
    <row r="3540" customFormat="false" ht="15" hidden="false" customHeight="false" outlineLevel="0" collapsed="false">
      <c r="A3540" s="3" t="n">
        <v>3539</v>
      </c>
      <c r="B3540" s="3" t="n">
        <v>12</v>
      </c>
      <c r="C3540" s="3" t="s">
        <v>174</v>
      </c>
      <c r="D3540" s="3" t="s">
        <v>563</v>
      </c>
      <c r="E3540" s="3" t="n">
        <v>1063</v>
      </c>
      <c r="F3540" s="4" t="n">
        <v>214.11</v>
      </c>
      <c r="G3540" s="3" t="s">
        <v>38</v>
      </c>
      <c r="H3540" s="4" t="n">
        <f aca="false">ROUND(E3540*F3540,2)</f>
        <v>227598.93</v>
      </c>
    </row>
    <row r="3541" customFormat="false" ht="15" hidden="false" customHeight="false" outlineLevel="0" collapsed="false">
      <c r="A3541" s="3" t="n">
        <v>3540</v>
      </c>
      <c r="B3541" s="3" t="n">
        <v>15</v>
      </c>
      <c r="C3541" s="3" t="s">
        <v>174</v>
      </c>
      <c r="D3541" s="3" t="s">
        <v>562</v>
      </c>
      <c r="E3541" s="3" t="n">
        <v>4322</v>
      </c>
      <c r="F3541" s="4" t="n">
        <v>278.97</v>
      </c>
      <c r="G3541" s="3" t="s">
        <v>46</v>
      </c>
      <c r="H3541" s="4" t="n">
        <f aca="false">ROUND(E3541*F3541,2)</f>
        <v>1205708.34</v>
      </c>
    </row>
    <row r="3542" customFormat="false" ht="15" hidden="false" customHeight="false" outlineLevel="0" collapsed="false">
      <c r="A3542" s="3" t="n">
        <v>3541</v>
      </c>
      <c r="B3542" s="3" t="n">
        <v>13</v>
      </c>
      <c r="C3542" s="3" t="s">
        <v>174</v>
      </c>
      <c r="D3542" s="3" t="s">
        <v>563</v>
      </c>
      <c r="E3542" s="3" t="n">
        <v>1929</v>
      </c>
      <c r="F3542" s="4" t="n">
        <v>45.23</v>
      </c>
      <c r="G3542" s="3" t="s">
        <v>41</v>
      </c>
      <c r="H3542" s="4" t="n">
        <f aca="false">ROUND(E3542*F3542,2)</f>
        <v>87248.67</v>
      </c>
    </row>
    <row r="3543" customFormat="false" ht="15" hidden="false" customHeight="false" outlineLevel="0" collapsed="false">
      <c r="A3543" s="3" t="n">
        <v>3542</v>
      </c>
      <c r="B3543" s="3" t="n">
        <v>9</v>
      </c>
      <c r="C3543" s="3" t="s">
        <v>174</v>
      </c>
      <c r="D3543" s="3" t="s">
        <v>562</v>
      </c>
      <c r="E3543" s="3" t="n">
        <v>981</v>
      </c>
      <c r="F3543" s="4" t="n">
        <v>216.91</v>
      </c>
      <c r="G3543" s="3" t="s">
        <v>8</v>
      </c>
      <c r="H3543" s="4" t="n">
        <f aca="false">ROUND(E3543*F3543,2)</f>
        <v>212788.71</v>
      </c>
    </row>
    <row r="3544" customFormat="false" ht="15" hidden="false" customHeight="false" outlineLevel="0" collapsed="false">
      <c r="A3544" s="3" t="n">
        <v>3543</v>
      </c>
      <c r="B3544" s="3" t="n">
        <v>13</v>
      </c>
      <c r="C3544" s="3" t="s">
        <v>174</v>
      </c>
      <c r="D3544" s="3" t="s">
        <v>563</v>
      </c>
      <c r="E3544" s="3" t="n">
        <v>3563</v>
      </c>
      <c r="F3544" s="4" t="n">
        <v>45.26</v>
      </c>
      <c r="G3544" s="3" t="s">
        <v>41</v>
      </c>
      <c r="H3544" s="4" t="n">
        <f aca="false">ROUND(E3544*F3544,2)</f>
        <v>161261.38</v>
      </c>
    </row>
    <row r="3545" customFormat="false" ht="15" hidden="false" customHeight="false" outlineLevel="0" collapsed="false">
      <c r="A3545" s="3" t="n">
        <v>3544</v>
      </c>
      <c r="B3545" s="3" t="n">
        <v>9</v>
      </c>
      <c r="C3545" s="3" t="s">
        <v>174</v>
      </c>
      <c r="D3545" s="3" t="s">
        <v>563</v>
      </c>
      <c r="E3545" s="3" t="n">
        <v>3932</v>
      </c>
      <c r="F3545" s="4" t="n">
        <v>216.52</v>
      </c>
      <c r="G3545" s="3" t="s">
        <v>8</v>
      </c>
      <c r="H3545" s="4" t="n">
        <f aca="false">ROUND(E3545*F3545,2)</f>
        <v>851356.64</v>
      </c>
    </row>
    <row r="3546" customFormat="false" ht="15" hidden="false" customHeight="false" outlineLevel="0" collapsed="false">
      <c r="A3546" s="3" t="n">
        <v>3545</v>
      </c>
      <c r="B3546" s="3" t="n">
        <v>4</v>
      </c>
      <c r="C3546" s="3" t="s">
        <v>174</v>
      </c>
      <c r="D3546" s="3" t="s">
        <v>562</v>
      </c>
      <c r="E3546" s="3" t="n">
        <v>490</v>
      </c>
      <c r="F3546" s="4" t="n">
        <v>110.13</v>
      </c>
      <c r="G3546" s="3" t="s">
        <v>8</v>
      </c>
      <c r="H3546" s="4" t="n">
        <f aca="false">ROUND(E3546*F3546,2)</f>
        <v>53963.7</v>
      </c>
    </row>
    <row r="3547" customFormat="false" ht="15" hidden="false" customHeight="false" outlineLevel="0" collapsed="false">
      <c r="A3547" s="3" t="n">
        <v>3546</v>
      </c>
      <c r="B3547" s="3" t="n">
        <v>2</v>
      </c>
      <c r="C3547" s="3" t="s">
        <v>174</v>
      </c>
      <c r="D3547" s="3" t="s">
        <v>562</v>
      </c>
      <c r="E3547" s="3" t="n">
        <v>1466</v>
      </c>
      <c r="F3547" s="4" t="n">
        <v>61.94</v>
      </c>
      <c r="G3547" s="3" t="s">
        <v>8</v>
      </c>
      <c r="H3547" s="4" t="n">
        <f aca="false">ROUND(E3547*F3547,2)</f>
        <v>90804.04</v>
      </c>
    </row>
    <row r="3548" customFormat="false" ht="15" hidden="false" customHeight="false" outlineLevel="0" collapsed="false">
      <c r="A3548" s="3" t="n">
        <v>3547</v>
      </c>
      <c r="B3548" s="3" t="n">
        <v>11</v>
      </c>
      <c r="C3548" s="3" t="s">
        <v>174</v>
      </c>
      <c r="D3548" s="3" t="s">
        <v>562</v>
      </c>
      <c r="E3548" s="3" t="n">
        <v>2782</v>
      </c>
      <c r="F3548" s="4" t="n">
        <v>106.62</v>
      </c>
      <c r="G3548" s="3" t="s">
        <v>34</v>
      </c>
      <c r="H3548" s="4" t="n">
        <f aca="false">ROUND(E3548*F3548,2)</f>
        <v>296616.84</v>
      </c>
    </row>
    <row r="3549" customFormat="false" ht="15" hidden="false" customHeight="false" outlineLevel="0" collapsed="false">
      <c r="A3549" s="3" t="n">
        <v>3548</v>
      </c>
      <c r="B3549" s="3" t="n">
        <v>14</v>
      </c>
      <c r="C3549" s="3" t="s">
        <v>174</v>
      </c>
      <c r="D3549" s="3" t="s">
        <v>563</v>
      </c>
      <c r="E3549" s="3" t="n">
        <v>999</v>
      </c>
      <c r="F3549" s="4" t="n">
        <v>84.34</v>
      </c>
      <c r="G3549" s="3" t="s">
        <v>41</v>
      </c>
      <c r="H3549" s="4" t="n">
        <f aca="false">ROUND(E3549*F3549,2)</f>
        <v>84255.66</v>
      </c>
    </row>
    <row r="3550" customFormat="false" ht="15" hidden="false" customHeight="false" outlineLevel="0" collapsed="false">
      <c r="A3550" s="3" t="n">
        <v>3549</v>
      </c>
      <c r="B3550" s="3" t="n">
        <v>9</v>
      </c>
      <c r="C3550" s="3" t="s">
        <v>174</v>
      </c>
      <c r="D3550" s="3" t="s">
        <v>563</v>
      </c>
      <c r="E3550" s="3" t="n">
        <v>4316</v>
      </c>
      <c r="F3550" s="4" t="n">
        <v>216.48</v>
      </c>
      <c r="G3550" s="3" t="s">
        <v>8</v>
      </c>
      <c r="H3550" s="4" t="n">
        <f aca="false">ROUND(E3550*F3550,2)</f>
        <v>934327.68</v>
      </c>
    </row>
    <row r="3551" customFormat="false" ht="15" hidden="false" customHeight="false" outlineLevel="0" collapsed="false">
      <c r="A3551" s="3" t="n">
        <v>3550</v>
      </c>
      <c r="B3551" s="3" t="n">
        <v>14</v>
      </c>
      <c r="C3551" s="3" t="s">
        <v>175</v>
      </c>
      <c r="D3551" s="3" t="s">
        <v>562</v>
      </c>
      <c r="E3551" s="3" t="n">
        <v>778</v>
      </c>
      <c r="F3551" s="4" t="n">
        <v>82.67</v>
      </c>
      <c r="G3551" s="3" t="s">
        <v>41</v>
      </c>
      <c r="H3551" s="4" t="n">
        <f aca="false">ROUND(E3551*F3551,2)</f>
        <v>64317.26</v>
      </c>
    </row>
    <row r="3552" customFormat="false" ht="15" hidden="false" customHeight="false" outlineLevel="0" collapsed="false">
      <c r="A3552" s="3" t="n">
        <v>3551</v>
      </c>
      <c r="B3552" s="3" t="n">
        <v>1</v>
      </c>
      <c r="C3552" s="3" t="s">
        <v>175</v>
      </c>
      <c r="D3552" s="3" t="s">
        <v>562</v>
      </c>
      <c r="E3552" s="3" t="n">
        <v>1577</v>
      </c>
      <c r="F3552" s="4" t="n">
        <v>438.24</v>
      </c>
      <c r="G3552" s="3" t="s">
        <v>8</v>
      </c>
      <c r="H3552" s="4" t="n">
        <f aca="false">ROUND(E3552*F3552,2)</f>
        <v>691104.48</v>
      </c>
    </row>
    <row r="3553" customFormat="false" ht="15" hidden="false" customHeight="false" outlineLevel="0" collapsed="false">
      <c r="A3553" s="3" t="n">
        <v>3552</v>
      </c>
      <c r="B3553" s="3" t="n">
        <v>6</v>
      </c>
      <c r="C3553" s="3" t="s">
        <v>175</v>
      </c>
      <c r="D3553" s="3" t="s">
        <v>562</v>
      </c>
      <c r="E3553" s="3" t="n">
        <v>2777</v>
      </c>
      <c r="F3553" s="4" t="n">
        <v>239.99</v>
      </c>
      <c r="G3553" s="3" t="s">
        <v>8</v>
      </c>
      <c r="H3553" s="4" t="n">
        <f aca="false">ROUND(E3553*F3553,2)</f>
        <v>666452.23</v>
      </c>
    </row>
    <row r="3554" customFormat="false" ht="15" hidden="false" customHeight="false" outlineLevel="0" collapsed="false">
      <c r="A3554" s="3" t="n">
        <v>3553</v>
      </c>
      <c r="B3554" s="3" t="n">
        <v>10</v>
      </c>
      <c r="C3554" s="3" t="s">
        <v>175</v>
      </c>
      <c r="D3554" s="3" t="s">
        <v>563</v>
      </c>
      <c r="E3554" s="3" t="n">
        <v>4182</v>
      </c>
      <c r="F3554" s="4" t="n">
        <v>57.99</v>
      </c>
      <c r="G3554" s="3" t="s">
        <v>8</v>
      </c>
      <c r="H3554" s="4" t="n">
        <f aca="false">ROUND(E3554*F3554,2)</f>
        <v>242514.18</v>
      </c>
    </row>
    <row r="3555" customFormat="false" ht="15" hidden="false" customHeight="false" outlineLevel="0" collapsed="false">
      <c r="A3555" s="3" t="n">
        <v>3554</v>
      </c>
      <c r="B3555" s="3" t="n">
        <v>10</v>
      </c>
      <c r="C3555" s="3" t="s">
        <v>175</v>
      </c>
      <c r="D3555" s="3" t="s">
        <v>562</v>
      </c>
      <c r="E3555" s="3" t="n">
        <v>807</v>
      </c>
      <c r="F3555" s="4" t="n">
        <v>58.21</v>
      </c>
      <c r="G3555" s="3" t="s">
        <v>8</v>
      </c>
      <c r="H3555" s="4" t="n">
        <f aca="false">ROUND(E3555*F3555,2)</f>
        <v>46975.47</v>
      </c>
    </row>
    <row r="3556" customFormat="false" ht="15" hidden="false" customHeight="false" outlineLevel="0" collapsed="false">
      <c r="A3556" s="3" t="n">
        <v>3555</v>
      </c>
      <c r="B3556" s="3" t="n">
        <v>1</v>
      </c>
      <c r="C3556" s="3" t="s">
        <v>175</v>
      </c>
      <c r="D3556" s="3" t="s">
        <v>562</v>
      </c>
      <c r="E3556" s="3" t="n">
        <v>1161</v>
      </c>
      <c r="F3556" s="4" t="n">
        <v>438.05</v>
      </c>
      <c r="G3556" s="3" t="s">
        <v>8</v>
      </c>
      <c r="H3556" s="4" t="n">
        <f aca="false">ROUND(E3556*F3556,2)</f>
        <v>508576.05</v>
      </c>
    </row>
    <row r="3557" customFormat="false" ht="15" hidden="false" customHeight="false" outlineLevel="0" collapsed="false">
      <c r="A3557" s="3" t="n">
        <v>3556</v>
      </c>
      <c r="B3557" s="3" t="n">
        <v>6</v>
      </c>
      <c r="C3557" s="3" t="s">
        <v>175</v>
      </c>
      <c r="D3557" s="3" t="s">
        <v>563</v>
      </c>
      <c r="E3557" s="3" t="n">
        <v>1876</v>
      </c>
      <c r="F3557" s="4" t="n">
        <v>240.25</v>
      </c>
      <c r="G3557" s="3" t="s">
        <v>8</v>
      </c>
      <c r="H3557" s="4" t="n">
        <f aca="false">ROUND(E3557*F3557,2)</f>
        <v>450709</v>
      </c>
    </row>
    <row r="3558" customFormat="false" ht="15" hidden="false" customHeight="false" outlineLevel="0" collapsed="false">
      <c r="A3558" s="3" t="n">
        <v>3557</v>
      </c>
      <c r="B3558" s="3" t="n">
        <v>7</v>
      </c>
      <c r="C3558" s="3" t="s">
        <v>175</v>
      </c>
      <c r="D3558" s="3" t="s">
        <v>563</v>
      </c>
      <c r="E3558" s="3" t="n">
        <v>3143</v>
      </c>
      <c r="F3558" s="4" t="n">
        <v>434.5</v>
      </c>
      <c r="G3558" s="3" t="s">
        <v>8</v>
      </c>
      <c r="H3558" s="4" t="n">
        <f aca="false">ROUND(E3558*F3558,2)</f>
        <v>1365633.5</v>
      </c>
    </row>
    <row r="3559" customFormat="false" ht="15" hidden="false" customHeight="false" outlineLevel="0" collapsed="false">
      <c r="A3559" s="3" t="n">
        <v>3558</v>
      </c>
      <c r="B3559" s="3" t="n">
        <v>3</v>
      </c>
      <c r="C3559" s="3" t="s">
        <v>175</v>
      </c>
      <c r="D3559" s="3" t="s">
        <v>563</v>
      </c>
      <c r="E3559" s="3" t="n">
        <v>788</v>
      </c>
      <c r="F3559" s="4" t="n">
        <v>98.47</v>
      </c>
      <c r="G3559" s="3" t="s">
        <v>8</v>
      </c>
      <c r="H3559" s="4" t="n">
        <f aca="false">ROUND(E3559*F3559,2)</f>
        <v>77594.36</v>
      </c>
    </row>
    <row r="3560" customFormat="false" ht="15" hidden="false" customHeight="false" outlineLevel="0" collapsed="false">
      <c r="A3560" s="3" t="n">
        <v>3559</v>
      </c>
      <c r="B3560" s="3" t="n">
        <v>10</v>
      </c>
      <c r="C3560" s="3" t="s">
        <v>175</v>
      </c>
      <c r="D3560" s="3" t="s">
        <v>562</v>
      </c>
      <c r="E3560" s="3" t="n">
        <v>3804</v>
      </c>
      <c r="F3560" s="4" t="n">
        <v>58.12</v>
      </c>
      <c r="G3560" s="3" t="s">
        <v>8</v>
      </c>
      <c r="H3560" s="4" t="n">
        <f aca="false">ROUND(E3560*F3560,2)</f>
        <v>221088.48</v>
      </c>
    </row>
    <row r="3561" customFormat="false" ht="15" hidden="false" customHeight="false" outlineLevel="0" collapsed="false">
      <c r="A3561" s="3" t="n">
        <v>3560</v>
      </c>
      <c r="B3561" s="3" t="n">
        <v>11</v>
      </c>
      <c r="C3561" s="3" t="s">
        <v>175</v>
      </c>
      <c r="D3561" s="3" t="s">
        <v>563</v>
      </c>
      <c r="E3561" s="3" t="n">
        <v>3848</v>
      </c>
      <c r="F3561" s="4" t="n">
        <v>107.01</v>
      </c>
      <c r="G3561" s="3" t="s">
        <v>34</v>
      </c>
      <c r="H3561" s="4" t="n">
        <f aca="false">ROUND(E3561*F3561,2)</f>
        <v>411774.48</v>
      </c>
    </row>
    <row r="3562" customFormat="false" ht="15" hidden="false" customHeight="false" outlineLevel="0" collapsed="false">
      <c r="A3562" s="3" t="n">
        <v>3561</v>
      </c>
      <c r="B3562" s="3" t="n">
        <v>11</v>
      </c>
      <c r="C3562" s="3" t="s">
        <v>175</v>
      </c>
      <c r="D3562" s="3" t="s">
        <v>563</v>
      </c>
      <c r="E3562" s="3" t="n">
        <v>744</v>
      </c>
      <c r="F3562" s="4" t="n">
        <v>107.03</v>
      </c>
      <c r="G3562" s="3" t="s">
        <v>34</v>
      </c>
      <c r="H3562" s="4" t="n">
        <f aca="false">ROUND(E3562*F3562,2)</f>
        <v>79630.32</v>
      </c>
    </row>
    <row r="3563" customFormat="false" ht="15" hidden="false" customHeight="false" outlineLevel="0" collapsed="false">
      <c r="A3563" s="3" t="n">
        <v>3562</v>
      </c>
      <c r="B3563" s="3" t="n">
        <v>14</v>
      </c>
      <c r="C3563" s="3" t="s">
        <v>175</v>
      </c>
      <c r="D3563" s="3" t="s">
        <v>562</v>
      </c>
      <c r="E3563" s="3" t="n">
        <v>4366</v>
      </c>
      <c r="F3563" s="4" t="n">
        <v>82.65</v>
      </c>
      <c r="G3563" s="3" t="s">
        <v>41</v>
      </c>
      <c r="H3563" s="4" t="n">
        <f aca="false">ROUND(E3563*F3563,2)</f>
        <v>360849.9</v>
      </c>
    </row>
    <row r="3564" customFormat="false" ht="15" hidden="false" customHeight="false" outlineLevel="0" collapsed="false">
      <c r="A3564" s="3" t="n">
        <v>3563</v>
      </c>
      <c r="B3564" s="3" t="n">
        <v>8</v>
      </c>
      <c r="C3564" s="3" t="s">
        <v>175</v>
      </c>
      <c r="D3564" s="3" t="s">
        <v>563</v>
      </c>
      <c r="E3564" s="3" t="n">
        <v>384</v>
      </c>
      <c r="F3564" s="4" t="n">
        <v>69.43</v>
      </c>
      <c r="G3564" s="3" t="s">
        <v>8</v>
      </c>
      <c r="H3564" s="4" t="n">
        <f aca="false">ROUND(E3564*F3564,2)</f>
        <v>26661.12</v>
      </c>
    </row>
    <row r="3565" customFormat="false" ht="15" hidden="false" customHeight="false" outlineLevel="0" collapsed="false">
      <c r="A3565" s="3" t="n">
        <v>3564</v>
      </c>
      <c r="B3565" s="3" t="n">
        <v>2</v>
      </c>
      <c r="C3565" s="3" t="s">
        <v>175</v>
      </c>
      <c r="D3565" s="3" t="s">
        <v>562</v>
      </c>
      <c r="E3565" s="3" t="n">
        <v>2103</v>
      </c>
      <c r="F3565" s="4" t="n">
        <v>61.6</v>
      </c>
      <c r="G3565" s="3" t="s">
        <v>8</v>
      </c>
      <c r="H3565" s="4" t="n">
        <f aca="false">ROUND(E3565*F3565,2)</f>
        <v>129544.8</v>
      </c>
    </row>
    <row r="3566" customFormat="false" ht="15" hidden="false" customHeight="false" outlineLevel="0" collapsed="false">
      <c r="A3566" s="3" t="n">
        <v>3565</v>
      </c>
      <c r="B3566" s="3" t="n">
        <v>1</v>
      </c>
      <c r="C3566" s="3" t="s">
        <v>175</v>
      </c>
      <c r="D3566" s="3" t="s">
        <v>562</v>
      </c>
      <c r="E3566" s="3" t="n">
        <v>1523</v>
      </c>
      <c r="F3566" s="4" t="n">
        <v>438.85</v>
      </c>
      <c r="G3566" s="3" t="s">
        <v>8</v>
      </c>
      <c r="H3566" s="4" t="n">
        <f aca="false">ROUND(E3566*F3566,2)</f>
        <v>668368.55</v>
      </c>
    </row>
    <row r="3567" customFormat="false" ht="15" hidden="false" customHeight="false" outlineLevel="0" collapsed="false">
      <c r="A3567" s="3" t="n">
        <v>3566</v>
      </c>
      <c r="B3567" s="3" t="n">
        <v>3</v>
      </c>
      <c r="C3567" s="3" t="s">
        <v>175</v>
      </c>
      <c r="D3567" s="3" t="s">
        <v>562</v>
      </c>
      <c r="E3567" s="3" t="n">
        <v>1775</v>
      </c>
      <c r="F3567" s="4" t="n">
        <v>98.3</v>
      </c>
      <c r="G3567" s="3" t="s">
        <v>8</v>
      </c>
      <c r="H3567" s="4" t="n">
        <f aca="false">ROUND(E3567*F3567,2)</f>
        <v>174482.5</v>
      </c>
    </row>
    <row r="3568" customFormat="false" ht="15" hidden="false" customHeight="false" outlineLevel="0" collapsed="false">
      <c r="A3568" s="3" t="n">
        <v>3567</v>
      </c>
      <c r="B3568" s="3" t="n">
        <v>2</v>
      </c>
      <c r="C3568" s="3" t="s">
        <v>175</v>
      </c>
      <c r="D3568" s="3" t="s">
        <v>563</v>
      </c>
      <c r="E3568" s="3" t="n">
        <v>4197</v>
      </c>
      <c r="F3568" s="4" t="n">
        <v>61.49</v>
      </c>
      <c r="G3568" s="3" t="s">
        <v>8</v>
      </c>
      <c r="H3568" s="4" t="n">
        <f aca="false">ROUND(E3568*F3568,2)</f>
        <v>258073.53</v>
      </c>
    </row>
    <row r="3569" customFormat="false" ht="15" hidden="false" customHeight="false" outlineLevel="0" collapsed="false">
      <c r="A3569" s="3" t="n">
        <v>3568</v>
      </c>
      <c r="B3569" s="3" t="n">
        <v>11</v>
      </c>
      <c r="C3569" s="3" t="s">
        <v>175</v>
      </c>
      <c r="D3569" s="3" t="s">
        <v>562</v>
      </c>
      <c r="E3569" s="3" t="n">
        <v>2474</v>
      </c>
      <c r="F3569" s="4" t="n">
        <v>107.15</v>
      </c>
      <c r="G3569" s="3" t="s">
        <v>34</v>
      </c>
      <c r="H3569" s="4" t="n">
        <f aca="false">ROUND(E3569*F3569,2)</f>
        <v>265089.1</v>
      </c>
    </row>
    <row r="3570" customFormat="false" ht="15" hidden="false" customHeight="false" outlineLevel="0" collapsed="false">
      <c r="A3570" s="3" t="n">
        <v>3569</v>
      </c>
      <c r="B3570" s="3" t="n">
        <v>1</v>
      </c>
      <c r="C3570" s="3" t="s">
        <v>175</v>
      </c>
      <c r="D3570" s="3" t="s">
        <v>563</v>
      </c>
      <c r="E3570" s="3" t="n">
        <v>2431</v>
      </c>
      <c r="F3570" s="4" t="n">
        <v>437.04</v>
      </c>
      <c r="G3570" s="3" t="s">
        <v>8</v>
      </c>
      <c r="H3570" s="4" t="n">
        <f aca="false">ROUND(E3570*F3570,2)</f>
        <v>1062444.24</v>
      </c>
    </row>
    <row r="3571" customFormat="false" ht="15" hidden="false" customHeight="false" outlineLevel="0" collapsed="false">
      <c r="A3571" s="3" t="n">
        <v>3570</v>
      </c>
      <c r="B3571" s="3" t="n">
        <v>10</v>
      </c>
      <c r="C3571" s="3" t="s">
        <v>175</v>
      </c>
      <c r="D3571" s="3" t="s">
        <v>563</v>
      </c>
      <c r="E3571" s="3" t="n">
        <v>4372</v>
      </c>
      <c r="F3571" s="4" t="n">
        <v>58.15</v>
      </c>
      <c r="G3571" s="3" t="s">
        <v>8</v>
      </c>
      <c r="H3571" s="4" t="n">
        <f aca="false">ROUND(E3571*F3571,2)</f>
        <v>254231.8</v>
      </c>
    </row>
    <row r="3572" customFormat="false" ht="15" hidden="false" customHeight="false" outlineLevel="0" collapsed="false">
      <c r="A3572" s="3" t="n">
        <v>3571</v>
      </c>
      <c r="B3572" s="3" t="n">
        <v>5</v>
      </c>
      <c r="C3572" s="3" t="s">
        <v>175</v>
      </c>
      <c r="D3572" s="3" t="s">
        <v>562</v>
      </c>
      <c r="E3572" s="3" t="n">
        <v>2694</v>
      </c>
      <c r="F3572" s="4" t="n">
        <v>436.04</v>
      </c>
      <c r="G3572" s="3" t="s">
        <v>8</v>
      </c>
      <c r="H3572" s="4" t="n">
        <f aca="false">ROUND(E3572*F3572,2)</f>
        <v>1174691.76</v>
      </c>
    </row>
    <row r="3573" customFormat="false" ht="15" hidden="false" customHeight="false" outlineLevel="0" collapsed="false">
      <c r="A3573" s="3" t="n">
        <v>3572</v>
      </c>
      <c r="B3573" s="3" t="n">
        <v>4</v>
      </c>
      <c r="C3573" s="3" t="s">
        <v>175</v>
      </c>
      <c r="D3573" s="3" t="s">
        <v>563</v>
      </c>
      <c r="E3573" s="3" t="n">
        <v>4758</v>
      </c>
      <c r="F3573" s="4" t="n">
        <v>110.99</v>
      </c>
      <c r="G3573" s="3" t="s">
        <v>8</v>
      </c>
      <c r="H3573" s="4" t="n">
        <f aca="false">ROUND(E3573*F3573,2)</f>
        <v>528090.42</v>
      </c>
    </row>
    <row r="3574" customFormat="false" ht="15" hidden="false" customHeight="false" outlineLevel="0" collapsed="false">
      <c r="A3574" s="3" t="n">
        <v>3573</v>
      </c>
      <c r="B3574" s="3" t="n">
        <v>13</v>
      </c>
      <c r="C3574" s="3" t="s">
        <v>176</v>
      </c>
      <c r="D3574" s="3" t="s">
        <v>562</v>
      </c>
      <c r="E3574" s="3" t="n">
        <v>759</v>
      </c>
      <c r="F3574" s="4" t="n">
        <v>43.76</v>
      </c>
      <c r="G3574" s="3" t="s">
        <v>41</v>
      </c>
      <c r="H3574" s="4" t="n">
        <f aca="false">ROUND(E3574*F3574,2)</f>
        <v>33213.84</v>
      </c>
    </row>
    <row r="3575" customFormat="false" ht="15" hidden="false" customHeight="false" outlineLevel="0" collapsed="false">
      <c r="A3575" s="3" t="n">
        <v>3574</v>
      </c>
      <c r="B3575" s="3" t="n">
        <v>7</v>
      </c>
      <c r="C3575" s="3" t="s">
        <v>176</v>
      </c>
      <c r="D3575" s="3" t="s">
        <v>562</v>
      </c>
      <c r="E3575" s="3" t="n">
        <v>2031</v>
      </c>
      <c r="F3575" s="4" t="n">
        <v>434.85</v>
      </c>
      <c r="G3575" s="3" t="s">
        <v>8</v>
      </c>
      <c r="H3575" s="4" t="n">
        <f aca="false">ROUND(E3575*F3575,2)</f>
        <v>883180.35</v>
      </c>
    </row>
    <row r="3576" customFormat="false" ht="15" hidden="false" customHeight="false" outlineLevel="0" collapsed="false">
      <c r="A3576" s="3" t="n">
        <v>3575</v>
      </c>
      <c r="B3576" s="3" t="n">
        <v>1</v>
      </c>
      <c r="C3576" s="3" t="s">
        <v>176</v>
      </c>
      <c r="D3576" s="3" t="s">
        <v>562</v>
      </c>
      <c r="E3576" s="3" t="n">
        <v>2126</v>
      </c>
      <c r="F3576" s="4" t="n">
        <v>437.41</v>
      </c>
      <c r="G3576" s="3" t="s">
        <v>8</v>
      </c>
      <c r="H3576" s="4" t="n">
        <f aca="false">ROUND(E3576*F3576,2)</f>
        <v>929933.66</v>
      </c>
    </row>
    <row r="3577" customFormat="false" ht="15" hidden="false" customHeight="false" outlineLevel="0" collapsed="false">
      <c r="A3577" s="3" t="n">
        <v>3576</v>
      </c>
      <c r="B3577" s="3" t="n">
        <v>6</v>
      </c>
      <c r="C3577" s="3" t="s">
        <v>176</v>
      </c>
      <c r="D3577" s="3" t="s">
        <v>562</v>
      </c>
      <c r="E3577" s="3" t="n">
        <v>719</v>
      </c>
      <c r="F3577" s="4" t="n">
        <v>243.69</v>
      </c>
      <c r="G3577" s="3" t="s">
        <v>8</v>
      </c>
      <c r="H3577" s="4" t="n">
        <f aca="false">ROUND(E3577*F3577,2)</f>
        <v>175213.11</v>
      </c>
    </row>
    <row r="3578" customFormat="false" ht="15" hidden="false" customHeight="false" outlineLevel="0" collapsed="false">
      <c r="A3578" s="3" t="n">
        <v>3577</v>
      </c>
      <c r="B3578" s="3" t="n">
        <v>1</v>
      </c>
      <c r="C3578" s="3" t="s">
        <v>176</v>
      </c>
      <c r="D3578" s="3" t="s">
        <v>562</v>
      </c>
      <c r="E3578" s="3" t="n">
        <v>225</v>
      </c>
      <c r="F3578" s="4" t="n">
        <v>438.3</v>
      </c>
      <c r="G3578" s="3" t="s">
        <v>8</v>
      </c>
      <c r="H3578" s="4" t="n">
        <f aca="false">ROUND(E3578*F3578,2)</f>
        <v>98617.5</v>
      </c>
    </row>
    <row r="3579" customFormat="false" ht="15" hidden="false" customHeight="false" outlineLevel="0" collapsed="false">
      <c r="A3579" s="3" t="n">
        <v>3578</v>
      </c>
      <c r="B3579" s="3" t="n">
        <v>7</v>
      </c>
      <c r="C3579" s="3" t="s">
        <v>176</v>
      </c>
      <c r="D3579" s="3" t="s">
        <v>563</v>
      </c>
      <c r="E3579" s="3" t="n">
        <v>587</v>
      </c>
      <c r="F3579" s="4" t="n">
        <v>435.37</v>
      </c>
      <c r="G3579" s="3" t="s">
        <v>8</v>
      </c>
      <c r="H3579" s="4" t="n">
        <f aca="false">ROUND(E3579*F3579,2)</f>
        <v>255562.19</v>
      </c>
    </row>
    <row r="3580" customFormat="false" ht="15" hidden="false" customHeight="false" outlineLevel="0" collapsed="false">
      <c r="A3580" s="3" t="n">
        <v>3579</v>
      </c>
      <c r="B3580" s="3" t="n">
        <v>7</v>
      </c>
      <c r="C3580" s="3" t="s">
        <v>176</v>
      </c>
      <c r="D3580" s="3" t="s">
        <v>562</v>
      </c>
      <c r="E3580" s="3" t="n">
        <v>3186</v>
      </c>
      <c r="F3580" s="4" t="n">
        <v>435.91</v>
      </c>
      <c r="G3580" s="3" t="s">
        <v>8</v>
      </c>
      <c r="H3580" s="4" t="n">
        <f aca="false">ROUND(E3580*F3580,2)</f>
        <v>1388809.26</v>
      </c>
    </row>
    <row r="3581" customFormat="false" ht="15" hidden="false" customHeight="false" outlineLevel="0" collapsed="false">
      <c r="A3581" s="3" t="n">
        <v>3580</v>
      </c>
      <c r="B3581" s="3" t="n">
        <v>7</v>
      </c>
      <c r="C3581" s="3" t="s">
        <v>176</v>
      </c>
      <c r="D3581" s="3" t="s">
        <v>563</v>
      </c>
      <c r="E3581" s="3" t="n">
        <v>3399</v>
      </c>
      <c r="F3581" s="4" t="n">
        <v>434.94</v>
      </c>
      <c r="G3581" s="3" t="s">
        <v>8</v>
      </c>
      <c r="H3581" s="4" t="n">
        <f aca="false">ROUND(E3581*F3581,2)</f>
        <v>1478361.06</v>
      </c>
    </row>
    <row r="3582" customFormat="false" ht="15" hidden="false" customHeight="false" outlineLevel="0" collapsed="false">
      <c r="A3582" s="3" t="n">
        <v>3581</v>
      </c>
      <c r="B3582" s="3" t="n">
        <v>12</v>
      </c>
      <c r="C3582" s="3" t="s">
        <v>176</v>
      </c>
      <c r="D3582" s="3" t="s">
        <v>562</v>
      </c>
      <c r="E3582" s="3" t="n">
        <v>263</v>
      </c>
      <c r="F3582" s="4" t="n">
        <v>214.5</v>
      </c>
      <c r="G3582" s="3" t="s">
        <v>38</v>
      </c>
      <c r="H3582" s="4" t="n">
        <f aca="false">ROUND(E3582*F3582,2)</f>
        <v>56413.5</v>
      </c>
    </row>
    <row r="3583" customFormat="false" ht="15" hidden="false" customHeight="false" outlineLevel="0" collapsed="false">
      <c r="A3583" s="3" t="n">
        <v>3582</v>
      </c>
      <c r="B3583" s="3" t="n">
        <v>9</v>
      </c>
      <c r="C3583" s="3" t="s">
        <v>176</v>
      </c>
      <c r="D3583" s="3" t="s">
        <v>563</v>
      </c>
      <c r="E3583" s="3" t="n">
        <v>1046</v>
      </c>
      <c r="F3583" s="4" t="n">
        <v>211.77</v>
      </c>
      <c r="G3583" s="3" t="s">
        <v>8</v>
      </c>
      <c r="H3583" s="4" t="n">
        <f aca="false">ROUND(E3583*F3583,2)</f>
        <v>221511.42</v>
      </c>
    </row>
    <row r="3584" customFormat="false" ht="15" hidden="false" customHeight="false" outlineLevel="0" collapsed="false">
      <c r="A3584" s="3" t="n">
        <v>3583</v>
      </c>
      <c r="B3584" s="3" t="n">
        <v>13</v>
      </c>
      <c r="C3584" s="3" t="s">
        <v>176</v>
      </c>
      <c r="D3584" s="3" t="s">
        <v>562</v>
      </c>
      <c r="E3584" s="3" t="n">
        <v>4203</v>
      </c>
      <c r="F3584" s="4" t="n">
        <v>43.64</v>
      </c>
      <c r="G3584" s="3" t="s">
        <v>41</v>
      </c>
      <c r="H3584" s="4" t="n">
        <f aca="false">ROUND(E3584*F3584,2)</f>
        <v>183418.92</v>
      </c>
    </row>
    <row r="3585" customFormat="false" ht="15" hidden="false" customHeight="false" outlineLevel="0" collapsed="false">
      <c r="A3585" s="3" t="n">
        <v>3584</v>
      </c>
      <c r="B3585" s="3" t="n">
        <v>7</v>
      </c>
      <c r="C3585" s="3" t="s">
        <v>176</v>
      </c>
      <c r="D3585" s="3" t="s">
        <v>563</v>
      </c>
      <c r="E3585" s="3" t="n">
        <v>4960</v>
      </c>
      <c r="F3585" s="4" t="n">
        <v>434.49</v>
      </c>
      <c r="G3585" s="3" t="s">
        <v>8</v>
      </c>
      <c r="H3585" s="4" t="n">
        <f aca="false">ROUND(E3585*F3585,2)</f>
        <v>2155070.4</v>
      </c>
    </row>
    <row r="3586" customFormat="false" ht="15" hidden="false" customHeight="false" outlineLevel="0" collapsed="false">
      <c r="A3586" s="3" t="n">
        <v>3585</v>
      </c>
      <c r="B3586" s="3" t="n">
        <v>13</v>
      </c>
      <c r="C3586" s="3" t="s">
        <v>176</v>
      </c>
      <c r="D3586" s="3" t="s">
        <v>563</v>
      </c>
      <c r="E3586" s="3" t="n">
        <v>2094</v>
      </c>
      <c r="F3586" s="4" t="n">
        <v>43.84</v>
      </c>
      <c r="G3586" s="3" t="s">
        <v>41</v>
      </c>
      <c r="H3586" s="4" t="n">
        <f aca="false">ROUND(E3586*F3586,2)</f>
        <v>91800.96</v>
      </c>
    </row>
    <row r="3587" customFormat="false" ht="15" hidden="false" customHeight="false" outlineLevel="0" collapsed="false">
      <c r="A3587" s="3" t="n">
        <v>3586</v>
      </c>
      <c r="B3587" s="3" t="n">
        <v>1</v>
      </c>
      <c r="C3587" s="3" t="s">
        <v>176</v>
      </c>
      <c r="D3587" s="3" t="s">
        <v>563</v>
      </c>
      <c r="E3587" s="3" t="n">
        <v>3040</v>
      </c>
      <c r="F3587" s="4" t="n">
        <v>438.29</v>
      </c>
      <c r="G3587" s="3" t="s">
        <v>8</v>
      </c>
      <c r="H3587" s="4" t="n">
        <f aca="false">ROUND(E3587*F3587,2)</f>
        <v>1332401.6</v>
      </c>
    </row>
    <row r="3588" customFormat="false" ht="15" hidden="false" customHeight="false" outlineLevel="0" collapsed="false">
      <c r="A3588" s="3" t="n">
        <v>3587</v>
      </c>
      <c r="B3588" s="3" t="n">
        <v>14</v>
      </c>
      <c r="C3588" s="3" t="s">
        <v>176</v>
      </c>
      <c r="D3588" s="3" t="s">
        <v>563</v>
      </c>
      <c r="E3588" s="3" t="n">
        <v>4093</v>
      </c>
      <c r="F3588" s="4" t="n">
        <v>83.18</v>
      </c>
      <c r="G3588" s="3" t="s">
        <v>41</v>
      </c>
      <c r="H3588" s="4" t="n">
        <f aca="false">ROUND(E3588*F3588,2)</f>
        <v>340455.74</v>
      </c>
    </row>
    <row r="3589" customFormat="false" ht="15" hidden="false" customHeight="false" outlineLevel="0" collapsed="false">
      <c r="A3589" s="3" t="n">
        <v>3588</v>
      </c>
      <c r="B3589" s="3" t="n">
        <v>3</v>
      </c>
      <c r="C3589" s="3" t="s">
        <v>176</v>
      </c>
      <c r="D3589" s="3" t="s">
        <v>562</v>
      </c>
      <c r="E3589" s="3" t="n">
        <v>1832</v>
      </c>
      <c r="F3589" s="4" t="n">
        <v>95.84</v>
      </c>
      <c r="G3589" s="3" t="s">
        <v>8</v>
      </c>
      <c r="H3589" s="4" t="n">
        <f aca="false">ROUND(E3589*F3589,2)</f>
        <v>175578.88</v>
      </c>
    </row>
    <row r="3590" customFormat="false" ht="15" hidden="false" customHeight="false" outlineLevel="0" collapsed="false">
      <c r="A3590" s="3" t="n">
        <v>3589</v>
      </c>
      <c r="B3590" s="3" t="n">
        <v>7</v>
      </c>
      <c r="C3590" s="3" t="s">
        <v>176</v>
      </c>
      <c r="D3590" s="3" t="s">
        <v>562</v>
      </c>
      <c r="E3590" s="3" t="n">
        <v>3317</v>
      </c>
      <c r="F3590" s="4" t="n">
        <v>434.52</v>
      </c>
      <c r="G3590" s="3" t="s">
        <v>8</v>
      </c>
      <c r="H3590" s="4" t="n">
        <f aca="false">ROUND(E3590*F3590,2)</f>
        <v>1441302.84</v>
      </c>
    </row>
    <row r="3591" customFormat="false" ht="15" hidden="false" customHeight="false" outlineLevel="0" collapsed="false">
      <c r="A3591" s="3" t="n">
        <v>3590</v>
      </c>
      <c r="B3591" s="3" t="n">
        <v>12</v>
      </c>
      <c r="C3591" s="3" t="s">
        <v>176</v>
      </c>
      <c r="D3591" s="3" t="s">
        <v>562</v>
      </c>
      <c r="E3591" s="3" t="n">
        <v>3353</v>
      </c>
      <c r="F3591" s="4" t="n">
        <v>213.32</v>
      </c>
      <c r="G3591" s="3" t="s">
        <v>38</v>
      </c>
      <c r="H3591" s="4" t="n">
        <f aca="false">ROUND(E3591*F3591,2)</f>
        <v>715261.96</v>
      </c>
    </row>
    <row r="3592" customFormat="false" ht="15" hidden="false" customHeight="false" outlineLevel="0" collapsed="false">
      <c r="A3592" s="3" t="n">
        <v>3591</v>
      </c>
      <c r="B3592" s="3" t="n">
        <v>11</v>
      </c>
      <c r="C3592" s="3" t="s">
        <v>176</v>
      </c>
      <c r="D3592" s="3" t="s">
        <v>563</v>
      </c>
      <c r="E3592" s="3" t="n">
        <v>4795</v>
      </c>
      <c r="F3592" s="4" t="n">
        <v>108</v>
      </c>
      <c r="G3592" s="3" t="s">
        <v>34</v>
      </c>
      <c r="H3592" s="4" t="n">
        <f aca="false">ROUND(E3592*F3592,2)</f>
        <v>517860</v>
      </c>
    </row>
    <row r="3593" customFormat="false" ht="15" hidden="false" customHeight="false" outlineLevel="0" collapsed="false">
      <c r="A3593" s="3" t="n">
        <v>3592</v>
      </c>
      <c r="B3593" s="3" t="n">
        <v>5</v>
      </c>
      <c r="C3593" s="3" t="s">
        <v>176</v>
      </c>
      <c r="D3593" s="3" t="s">
        <v>562</v>
      </c>
      <c r="E3593" s="3" t="n">
        <v>3918</v>
      </c>
      <c r="F3593" s="4" t="n">
        <v>430.75</v>
      </c>
      <c r="G3593" s="3" t="s">
        <v>8</v>
      </c>
      <c r="H3593" s="4" t="n">
        <f aca="false">ROUND(E3593*F3593,2)</f>
        <v>1687678.5</v>
      </c>
    </row>
    <row r="3594" customFormat="false" ht="15" hidden="false" customHeight="false" outlineLevel="0" collapsed="false">
      <c r="A3594" s="3" t="n">
        <v>3593</v>
      </c>
      <c r="B3594" s="3" t="n">
        <v>14</v>
      </c>
      <c r="C3594" s="3" t="s">
        <v>177</v>
      </c>
      <c r="D3594" s="3" t="s">
        <v>562</v>
      </c>
      <c r="E3594" s="3" t="n">
        <v>569</v>
      </c>
      <c r="F3594" s="4" t="n">
        <v>81.53</v>
      </c>
      <c r="G3594" s="3" t="s">
        <v>41</v>
      </c>
      <c r="H3594" s="4" t="n">
        <f aca="false">ROUND(E3594*F3594,2)</f>
        <v>46390.57</v>
      </c>
    </row>
    <row r="3595" customFormat="false" ht="15" hidden="false" customHeight="false" outlineLevel="0" collapsed="false">
      <c r="A3595" s="3" t="n">
        <v>3594</v>
      </c>
      <c r="B3595" s="3" t="n">
        <v>1</v>
      </c>
      <c r="C3595" s="3" t="s">
        <v>177</v>
      </c>
      <c r="D3595" s="3" t="s">
        <v>562</v>
      </c>
      <c r="E3595" s="3" t="n">
        <v>3605</v>
      </c>
      <c r="F3595" s="4" t="n">
        <v>437.2</v>
      </c>
      <c r="G3595" s="3" t="s">
        <v>8</v>
      </c>
      <c r="H3595" s="4" t="n">
        <f aca="false">ROUND(E3595*F3595,2)</f>
        <v>1576106</v>
      </c>
    </row>
    <row r="3596" customFormat="false" ht="15" hidden="false" customHeight="false" outlineLevel="0" collapsed="false">
      <c r="A3596" s="3" t="n">
        <v>3595</v>
      </c>
      <c r="B3596" s="3" t="n">
        <v>13</v>
      </c>
      <c r="C3596" s="3" t="s">
        <v>177</v>
      </c>
      <c r="D3596" s="3" t="s">
        <v>563</v>
      </c>
      <c r="E3596" s="3" t="n">
        <v>3479</v>
      </c>
      <c r="F3596" s="4" t="n">
        <v>43.99</v>
      </c>
      <c r="G3596" s="3" t="s">
        <v>41</v>
      </c>
      <c r="H3596" s="4" t="n">
        <f aca="false">ROUND(E3596*F3596,2)</f>
        <v>153041.21</v>
      </c>
    </row>
    <row r="3597" customFormat="false" ht="15" hidden="false" customHeight="false" outlineLevel="0" collapsed="false">
      <c r="A3597" s="3" t="n">
        <v>3596</v>
      </c>
      <c r="B3597" s="3" t="n">
        <v>9</v>
      </c>
      <c r="C3597" s="3" t="s">
        <v>177</v>
      </c>
      <c r="D3597" s="3" t="s">
        <v>563</v>
      </c>
      <c r="E3597" s="3" t="n">
        <v>1998</v>
      </c>
      <c r="F3597" s="4" t="n">
        <v>209.56</v>
      </c>
      <c r="G3597" s="3" t="s">
        <v>8</v>
      </c>
      <c r="H3597" s="4" t="n">
        <f aca="false">ROUND(E3597*F3597,2)</f>
        <v>418700.88</v>
      </c>
    </row>
    <row r="3598" customFormat="false" ht="15" hidden="false" customHeight="false" outlineLevel="0" collapsed="false">
      <c r="A3598" s="3" t="n">
        <v>3597</v>
      </c>
      <c r="B3598" s="3" t="n">
        <v>3</v>
      </c>
      <c r="C3598" s="3" t="s">
        <v>177</v>
      </c>
      <c r="D3598" s="3" t="s">
        <v>562</v>
      </c>
      <c r="E3598" s="3" t="n">
        <v>4479</v>
      </c>
      <c r="F3598" s="4" t="n">
        <v>96.72</v>
      </c>
      <c r="G3598" s="3" t="s">
        <v>8</v>
      </c>
      <c r="H3598" s="4" t="n">
        <f aca="false">ROUND(E3598*F3598,2)</f>
        <v>433208.88</v>
      </c>
    </row>
    <row r="3599" customFormat="false" ht="15" hidden="false" customHeight="false" outlineLevel="0" collapsed="false">
      <c r="A3599" s="3" t="n">
        <v>3598</v>
      </c>
      <c r="B3599" s="3" t="n">
        <v>13</v>
      </c>
      <c r="C3599" s="3" t="s">
        <v>177</v>
      </c>
      <c r="D3599" s="3" t="s">
        <v>562</v>
      </c>
      <c r="E3599" s="3" t="n">
        <v>2842</v>
      </c>
      <c r="F3599" s="4" t="n">
        <v>43.86</v>
      </c>
      <c r="G3599" s="3" t="s">
        <v>41</v>
      </c>
      <c r="H3599" s="4" t="n">
        <f aca="false">ROUND(E3599*F3599,2)</f>
        <v>124650.12</v>
      </c>
    </row>
    <row r="3600" customFormat="false" ht="15" hidden="false" customHeight="false" outlineLevel="0" collapsed="false">
      <c r="A3600" s="3" t="n">
        <v>3599</v>
      </c>
      <c r="B3600" s="3" t="n">
        <v>5</v>
      </c>
      <c r="C3600" s="3" t="s">
        <v>177</v>
      </c>
      <c r="D3600" s="3" t="s">
        <v>562</v>
      </c>
      <c r="E3600" s="3" t="n">
        <v>2506</v>
      </c>
      <c r="F3600" s="4" t="n">
        <v>430.74</v>
      </c>
      <c r="G3600" s="3" t="s">
        <v>8</v>
      </c>
      <c r="H3600" s="4" t="n">
        <f aca="false">ROUND(E3600*F3600,2)</f>
        <v>1079434.44</v>
      </c>
    </row>
    <row r="3601" customFormat="false" ht="15" hidden="false" customHeight="false" outlineLevel="0" collapsed="false">
      <c r="A3601" s="3" t="n">
        <v>3600</v>
      </c>
      <c r="B3601" s="3" t="n">
        <v>13</v>
      </c>
      <c r="C3601" s="3" t="s">
        <v>177</v>
      </c>
      <c r="D3601" s="3" t="s">
        <v>563</v>
      </c>
      <c r="E3601" s="3" t="n">
        <v>3750</v>
      </c>
      <c r="F3601" s="4" t="n">
        <v>43.75</v>
      </c>
      <c r="G3601" s="3" t="s">
        <v>41</v>
      </c>
      <c r="H3601" s="4" t="n">
        <f aca="false">ROUND(E3601*F3601,2)</f>
        <v>164062.5</v>
      </c>
    </row>
    <row r="3602" customFormat="false" ht="15" hidden="false" customHeight="false" outlineLevel="0" collapsed="false">
      <c r="A3602" s="3" t="n">
        <v>3601</v>
      </c>
      <c r="B3602" s="3" t="n">
        <v>15</v>
      </c>
      <c r="C3602" s="3" t="s">
        <v>177</v>
      </c>
      <c r="D3602" s="3" t="s">
        <v>562</v>
      </c>
      <c r="E3602" s="3" t="n">
        <v>3422</v>
      </c>
      <c r="F3602" s="4" t="n">
        <v>277.1</v>
      </c>
      <c r="G3602" s="3" t="s">
        <v>46</v>
      </c>
      <c r="H3602" s="4" t="n">
        <f aca="false">ROUND(E3602*F3602,2)</f>
        <v>948236.2</v>
      </c>
    </row>
    <row r="3603" customFormat="false" ht="15" hidden="false" customHeight="false" outlineLevel="0" collapsed="false">
      <c r="A3603" s="3" t="n">
        <v>3602</v>
      </c>
      <c r="B3603" s="3" t="n">
        <v>6</v>
      </c>
      <c r="C3603" s="3" t="s">
        <v>177</v>
      </c>
      <c r="D3603" s="3" t="s">
        <v>563</v>
      </c>
      <c r="E3603" s="3" t="n">
        <v>2289</v>
      </c>
      <c r="F3603" s="4" t="n">
        <v>252.29</v>
      </c>
      <c r="G3603" s="3" t="s">
        <v>8</v>
      </c>
      <c r="H3603" s="4" t="n">
        <f aca="false">ROUND(E3603*F3603,2)</f>
        <v>577491.81</v>
      </c>
    </row>
    <row r="3604" customFormat="false" ht="15" hidden="false" customHeight="false" outlineLevel="0" collapsed="false">
      <c r="A3604" s="3" t="n">
        <v>3603</v>
      </c>
      <c r="B3604" s="3" t="n">
        <v>7</v>
      </c>
      <c r="C3604" s="3" t="s">
        <v>177</v>
      </c>
      <c r="D3604" s="3" t="s">
        <v>563</v>
      </c>
      <c r="E3604" s="3" t="n">
        <v>3246</v>
      </c>
      <c r="F3604" s="4" t="n">
        <v>441.48</v>
      </c>
      <c r="G3604" s="3" t="s">
        <v>8</v>
      </c>
      <c r="H3604" s="4" t="n">
        <f aca="false">ROUND(E3604*F3604,2)</f>
        <v>1433044.08</v>
      </c>
    </row>
    <row r="3605" customFormat="false" ht="15" hidden="false" customHeight="false" outlineLevel="0" collapsed="false">
      <c r="A3605" s="3" t="n">
        <v>3604</v>
      </c>
      <c r="B3605" s="3" t="n">
        <v>8</v>
      </c>
      <c r="C3605" s="3" t="s">
        <v>177</v>
      </c>
      <c r="D3605" s="3" t="s">
        <v>562</v>
      </c>
      <c r="E3605" s="3" t="n">
        <v>2755</v>
      </c>
      <c r="F3605" s="4" t="n">
        <v>67.31</v>
      </c>
      <c r="G3605" s="3" t="s">
        <v>8</v>
      </c>
      <c r="H3605" s="4" t="n">
        <f aca="false">ROUND(E3605*F3605,2)</f>
        <v>185439.05</v>
      </c>
    </row>
    <row r="3606" customFormat="false" ht="15" hidden="false" customHeight="false" outlineLevel="0" collapsed="false">
      <c r="A3606" s="3" t="n">
        <v>3605</v>
      </c>
      <c r="B3606" s="3" t="n">
        <v>13</v>
      </c>
      <c r="C3606" s="3" t="s">
        <v>177</v>
      </c>
      <c r="D3606" s="3" t="s">
        <v>562</v>
      </c>
      <c r="E3606" s="3" t="n">
        <v>691</v>
      </c>
      <c r="F3606" s="4" t="n">
        <v>43.94</v>
      </c>
      <c r="G3606" s="3" t="s">
        <v>41</v>
      </c>
      <c r="H3606" s="4" t="n">
        <f aca="false">ROUND(E3606*F3606,2)</f>
        <v>30362.54</v>
      </c>
    </row>
    <row r="3607" customFormat="false" ht="15" hidden="false" customHeight="false" outlineLevel="0" collapsed="false">
      <c r="A3607" s="3" t="n">
        <v>3606</v>
      </c>
      <c r="B3607" s="3" t="n">
        <v>3</v>
      </c>
      <c r="C3607" s="3" t="s">
        <v>177</v>
      </c>
      <c r="D3607" s="3" t="s">
        <v>562</v>
      </c>
      <c r="E3607" s="3" t="n">
        <v>4058</v>
      </c>
      <c r="F3607" s="4" t="n">
        <v>96.27</v>
      </c>
      <c r="G3607" s="3" t="s">
        <v>8</v>
      </c>
      <c r="H3607" s="4" t="n">
        <f aca="false">ROUND(E3607*F3607,2)</f>
        <v>390663.66</v>
      </c>
    </row>
    <row r="3608" customFormat="false" ht="15" hidden="false" customHeight="false" outlineLevel="0" collapsed="false">
      <c r="A3608" s="3" t="n">
        <v>3607</v>
      </c>
      <c r="B3608" s="3" t="n">
        <v>9</v>
      </c>
      <c r="C3608" s="3" t="s">
        <v>177</v>
      </c>
      <c r="D3608" s="3" t="s">
        <v>562</v>
      </c>
      <c r="E3608" s="3" t="n">
        <v>2775</v>
      </c>
      <c r="F3608" s="4" t="n">
        <v>209.32</v>
      </c>
      <c r="G3608" s="3" t="s">
        <v>8</v>
      </c>
      <c r="H3608" s="4" t="n">
        <f aca="false">ROUND(E3608*F3608,2)</f>
        <v>580863</v>
      </c>
    </row>
    <row r="3609" customFormat="false" ht="15" hidden="false" customHeight="false" outlineLevel="0" collapsed="false">
      <c r="A3609" s="3" t="n">
        <v>3608</v>
      </c>
      <c r="B3609" s="3" t="n">
        <v>13</v>
      </c>
      <c r="C3609" s="3" t="s">
        <v>177</v>
      </c>
      <c r="D3609" s="3" t="s">
        <v>562</v>
      </c>
      <c r="E3609" s="3" t="n">
        <v>3018</v>
      </c>
      <c r="F3609" s="4" t="n">
        <v>43.88</v>
      </c>
      <c r="G3609" s="3" t="s">
        <v>41</v>
      </c>
      <c r="H3609" s="4" t="n">
        <f aca="false">ROUND(E3609*F3609,2)</f>
        <v>132429.84</v>
      </c>
    </row>
    <row r="3610" customFormat="false" ht="15" hidden="false" customHeight="false" outlineLevel="0" collapsed="false">
      <c r="A3610" s="3" t="n">
        <v>3609</v>
      </c>
      <c r="B3610" s="3" t="n">
        <v>8</v>
      </c>
      <c r="C3610" s="3" t="s">
        <v>177</v>
      </c>
      <c r="D3610" s="3" t="s">
        <v>562</v>
      </c>
      <c r="E3610" s="3" t="n">
        <v>3362</v>
      </c>
      <c r="F3610" s="4" t="n">
        <v>67.2</v>
      </c>
      <c r="G3610" s="3" t="s">
        <v>8</v>
      </c>
      <c r="H3610" s="4" t="n">
        <f aca="false">ROUND(E3610*F3610,2)</f>
        <v>225926.4</v>
      </c>
    </row>
    <row r="3611" customFormat="false" ht="15" hidden="false" customHeight="false" outlineLevel="0" collapsed="false">
      <c r="A3611" s="3" t="n">
        <v>3610</v>
      </c>
      <c r="B3611" s="3" t="n">
        <v>12</v>
      </c>
      <c r="C3611" s="3" t="s">
        <v>177</v>
      </c>
      <c r="D3611" s="3" t="s">
        <v>563</v>
      </c>
      <c r="E3611" s="3" t="n">
        <v>1134</v>
      </c>
      <c r="F3611" s="4" t="n">
        <v>214.3</v>
      </c>
      <c r="G3611" s="3" t="s">
        <v>38</v>
      </c>
      <c r="H3611" s="4" t="n">
        <f aca="false">ROUND(E3611*F3611,2)</f>
        <v>243016.2</v>
      </c>
    </row>
    <row r="3612" customFormat="false" ht="15" hidden="false" customHeight="false" outlineLevel="0" collapsed="false">
      <c r="A3612" s="3" t="n">
        <v>3611</v>
      </c>
      <c r="B3612" s="3" t="n">
        <v>7</v>
      </c>
      <c r="C3612" s="3" t="s">
        <v>177</v>
      </c>
      <c r="D3612" s="3" t="s">
        <v>562</v>
      </c>
      <c r="E3612" s="3" t="n">
        <v>2872</v>
      </c>
      <c r="F3612" s="4" t="n">
        <v>440.52</v>
      </c>
      <c r="G3612" s="3" t="s">
        <v>8</v>
      </c>
      <c r="H3612" s="4" t="n">
        <f aca="false">ROUND(E3612*F3612,2)</f>
        <v>1265173.44</v>
      </c>
    </row>
    <row r="3613" customFormat="false" ht="15" hidden="false" customHeight="false" outlineLevel="0" collapsed="false">
      <c r="A3613" s="3" t="n">
        <v>3612</v>
      </c>
      <c r="B3613" s="3" t="n">
        <v>12</v>
      </c>
      <c r="C3613" s="3" t="s">
        <v>177</v>
      </c>
      <c r="D3613" s="3" t="s">
        <v>562</v>
      </c>
      <c r="E3613" s="3" t="n">
        <v>1546</v>
      </c>
      <c r="F3613" s="4" t="n">
        <v>214.3</v>
      </c>
      <c r="G3613" s="3" t="s">
        <v>38</v>
      </c>
      <c r="H3613" s="4" t="n">
        <f aca="false">ROUND(E3613*F3613,2)</f>
        <v>331307.8</v>
      </c>
    </row>
    <row r="3614" customFormat="false" ht="15" hidden="false" customHeight="false" outlineLevel="0" collapsed="false">
      <c r="A3614" s="3" t="n">
        <v>3613</v>
      </c>
      <c r="B3614" s="3" t="n">
        <v>14</v>
      </c>
      <c r="C3614" s="3" t="s">
        <v>177</v>
      </c>
      <c r="D3614" s="3" t="s">
        <v>563</v>
      </c>
      <c r="E3614" s="3" t="n">
        <v>4396</v>
      </c>
      <c r="F3614" s="4" t="n">
        <v>81.12</v>
      </c>
      <c r="G3614" s="3" t="s">
        <v>41</v>
      </c>
      <c r="H3614" s="4" t="n">
        <f aca="false">ROUND(E3614*F3614,2)</f>
        <v>356603.52</v>
      </c>
    </row>
    <row r="3615" customFormat="false" ht="15" hidden="false" customHeight="false" outlineLevel="0" collapsed="false">
      <c r="A3615" s="3" t="n">
        <v>3614</v>
      </c>
      <c r="B3615" s="3" t="n">
        <v>9</v>
      </c>
      <c r="C3615" s="3" t="s">
        <v>177</v>
      </c>
      <c r="D3615" s="3" t="s">
        <v>563</v>
      </c>
      <c r="E3615" s="3" t="n">
        <v>547</v>
      </c>
      <c r="F3615" s="4" t="n">
        <v>209.16</v>
      </c>
      <c r="G3615" s="3" t="s">
        <v>8</v>
      </c>
      <c r="H3615" s="4" t="n">
        <f aca="false">ROUND(E3615*F3615,2)</f>
        <v>114410.52</v>
      </c>
    </row>
    <row r="3616" customFormat="false" ht="15" hidden="false" customHeight="false" outlineLevel="0" collapsed="false">
      <c r="A3616" s="3" t="n">
        <v>3615</v>
      </c>
      <c r="B3616" s="3" t="n">
        <v>11</v>
      </c>
      <c r="C3616" s="3" t="s">
        <v>177</v>
      </c>
      <c r="D3616" s="3" t="s">
        <v>562</v>
      </c>
      <c r="E3616" s="3" t="n">
        <v>92</v>
      </c>
      <c r="F3616" s="4" t="n">
        <v>109.28</v>
      </c>
      <c r="G3616" s="3" t="s">
        <v>34</v>
      </c>
      <c r="H3616" s="4" t="n">
        <f aca="false">ROUND(E3616*F3616,2)</f>
        <v>10053.76</v>
      </c>
    </row>
    <row r="3617" customFormat="false" ht="15" hidden="false" customHeight="false" outlineLevel="0" collapsed="false">
      <c r="A3617" s="3" t="n">
        <v>3616</v>
      </c>
      <c r="B3617" s="3" t="n">
        <v>4</v>
      </c>
      <c r="C3617" s="3" t="s">
        <v>177</v>
      </c>
      <c r="D3617" s="3" t="s">
        <v>563</v>
      </c>
      <c r="E3617" s="3" t="n">
        <v>1198</v>
      </c>
      <c r="F3617" s="4" t="n">
        <v>110</v>
      </c>
      <c r="G3617" s="3" t="s">
        <v>8</v>
      </c>
      <c r="H3617" s="4" t="n">
        <f aca="false">ROUND(E3617*F3617,2)</f>
        <v>131780</v>
      </c>
    </row>
    <row r="3618" customFormat="false" ht="15" hidden="false" customHeight="false" outlineLevel="0" collapsed="false">
      <c r="A3618" s="3" t="n">
        <v>3617</v>
      </c>
      <c r="B3618" s="3" t="n">
        <v>10</v>
      </c>
      <c r="C3618" s="3" t="s">
        <v>177</v>
      </c>
      <c r="D3618" s="3" t="s">
        <v>563</v>
      </c>
      <c r="E3618" s="3" t="n">
        <v>4435</v>
      </c>
      <c r="F3618" s="4" t="n">
        <v>56.64</v>
      </c>
      <c r="G3618" s="3" t="s">
        <v>8</v>
      </c>
      <c r="H3618" s="4" t="n">
        <f aca="false">ROUND(E3618*F3618,2)</f>
        <v>251198.4</v>
      </c>
    </row>
    <row r="3619" customFormat="false" ht="15" hidden="false" customHeight="false" outlineLevel="0" collapsed="false">
      <c r="A3619" s="3" t="n">
        <v>3618</v>
      </c>
      <c r="B3619" s="3" t="n">
        <v>14</v>
      </c>
      <c r="C3619" s="3" t="s">
        <v>178</v>
      </c>
      <c r="D3619" s="3" t="s">
        <v>562</v>
      </c>
      <c r="E3619" s="3" t="n">
        <v>37</v>
      </c>
      <c r="F3619" s="4" t="n">
        <v>80</v>
      </c>
      <c r="G3619" s="3" t="s">
        <v>41</v>
      </c>
      <c r="H3619" s="4" t="n">
        <f aca="false">ROUND(E3619*F3619,2)</f>
        <v>2960</v>
      </c>
    </row>
    <row r="3620" customFormat="false" ht="15" hidden="false" customHeight="false" outlineLevel="0" collapsed="false">
      <c r="A3620" s="3" t="n">
        <v>3619</v>
      </c>
      <c r="B3620" s="3" t="n">
        <v>4</v>
      </c>
      <c r="C3620" s="3" t="s">
        <v>178</v>
      </c>
      <c r="D3620" s="3" t="s">
        <v>562</v>
      </c>
      <c r="E3620" s="3" t="n">
        <v>4785</v>
      </c>
      <c r="F3620" s="4" t="n">
        <v>108.72</v>
      </c>
      <c r="G3620" s="3" t="s">
        <v>8</v>
      </c>
      <c r="H3620" s="4" t="n">
        <f aca="false">ROUND(E3620*F3620,2)</f>
        <v>520225.2</v>
      </c>
    </row>
    <row r="3621" customFormat="false" ht="15" hidden="false" customHeight="false" outlineLevel="0" collapsed="false">
      <c r="A3621" s="3" t="n">
        <v>3620</v>
      </c>
      <c r="B3621" s="3" t="n">
        <v>14</v>
      </c>
      <c r="C3621" s="3" t="s">
        <v>178</v>
      </c>
      <c r="D3621" s="3" t="s">
        <v>562</v>
      </c>
      <c r="E3621" s="3" t="n">
        <v>88</v>
      </c>
      <c r="F3621" s="4" t="n">
        <v>80.24</v>
      </c>
      <c r="G3621" s="3" t="s">
        <v>41</v>
      </c>
      <c r="H3621" s="4" t="n">
        <f aca="false">ROUND(E3621*F3621,2)</f>
        <v>7061.12</v>
      </c>
    </row>
    <row r="3622" customFormat="false" ht="15" hidden="false" customHeight="false" outlineLevel="0" collapsed="false">
      <c r="A3622" s="3" t="n">
        <v>3621</v>
      </c>
      <c r="B3622" s="3" t="n">
        <v>5</v>
      </c>
      <c r="C3622" s="3" t="s">
        <v>178</v>
      </c>
      <c r="D3622" s="3" t="s">
        <v>562</v>
      </c>
      <c r="E3622" s="3" t="n">
        <v>398</v>
      </c>
      <c r="F3622" s="4" t="n">
        <v>416.57</v>
      </c>
      <c r="G3622" s="3" t="s">
        <v>8</v>
      </c>
      <c r="H3622" s="4" t="n">
        <f aca="false">ROUND(E3622*F3622,2)</f>
        <v>165794.86</v>
      </c>
    </row>
    <row r="3623" customFormat="false" ht="15" hidden="false" customHeight="false" outlineLevel="0" collapsed="false">
      <c r="A3623" s="3" t="n">
        <v>3622</v>
      </c>
      <c r="B3623" s="3" t="n">
        <v>15</v>
      </c>
      <c r="C3623" s="3" t="s">
        <v>178</v>
      </c>
      <c r="D3623" s="3" t="s">
        <v>563</v>
      </c>
      <c r="E3623" s="3" t="n">
        <v>2833</v>
      </c>
      <c r="F3623" s="4" t="n">
        <v>274.33</v>
      </c>
      <c r="G3623" s="3" t="s">
        <v>46</v>
      </c>
      <c r="H3623" s="4" t="n">
        <f aca="false">ROUND(E3623*F3623,2)</f>
        <v>777176.89</v>
      </c>
    </row>
    <row r="3624" customFormat="false" ht="15" hidden="false" customHeight="false" outlineLevel="0" collapsed="false">
      <c r="A3624" s="3" t="n">
        <v>3623</v>
      </c>
      <c r="B3624" s="3" t="n">
        <v>14</v>
      </c>
      <c r="C3624" s="3" t="s">
        <v>178</v>
      </c>
      <c r="D3624" s="3" t="s">
        <v>562</v>
      </c>
      <c r="E3624" s="3" t="n">
        <v>878</v>
      </c>
      <c r="F3624" s="4" t="n">
        <v>80.4</v>
      </c>
      <c r="G3624" s="3" t="s">
        <v>41</v>
      </c>
      <c r="H3624" s="4" t="n">
        <f aca="false">ROUND(E3624*F3624,2)</f>
        <v>70591.2</v>
      </c>
    </row>
    <row r="3625" customFormat="false" ht="15" hidden="false" customHeight="false" outlineLevel="0" collapsed="false">
      <c r="A3625" s="3" t="n">
        <v>3624</v>
      </c>
      <c r="B3625" s="3" t="n">
        <v>1</v>
      </c>
      <c r="C3625" s="3" t="s">
        <v>178</v>
      </c>
      <c r="D3625" s="3" t="s">
        <v>563</v>
      </c>
      <c r="E3625" s="3" t="n">
        <v>3554</v>
      </c>
      <c r="F3625" s="4" t="n">
        <v>430.98</v>
      </c>
      <c r="G3625" s="3" t="s">
        <v>8</v>
      </c>
      <c r="H3625" s="4" t="n">
        <f aca="false">ROUND(E3625*F3625,2)</f>
        <v>1531702.92</v>
      </c>
    </row>
    <row r="3626" customFormat="false" ht="15" hidden="false" customHeight="false" outlineLevel="0" collapsed="false">
      <c r="A3626" s="3" t="n">
        <v>3625</v>
      </c>
      <c r="B3626" s="3" t="n">
        <v>1</v>
      </c>
      <c r="C3626" s="3" t="s">
        <v>178</v>
      </c>
      <c r="D3626" s="3" t="s">
        <v>562</v>
      </c>
      <c r="E3626" s="3" t="n">
        <v>2893</v>
      </c>
      <c r="F3626" s="4" t="n">
        <v>431.28</v>
      </c>
      <c r="G3626" s="3" t="s">
        <v>8</v>
      </c>
      <c r="H3626" s="4" t="n">
        <f aca="false">ROUND(E3626*F3626,2)</f>
        <v>1247693.04</v>
      </c>
    </row>
    <row r="3627" customFormat="false" ht="15" hidden="false" customHeight="false" outlineLevel="0" collapsed="false">
      <c r="A3627" s="3" t="n">
        <v>3626</v>
      </c>
      <c r="B3627" s="3" t="n">
        <v>8</v>
      </c>
      <c r="C3627" s="3" t="s">
        <v>178</v>
      </c>
      <c r="D3627" s="3" t="s">
        <v>562</v>
      </c>
      <c r="E3627" s="3" t="n">
        <v>4907</v>
      </c>
      <c r="F3627" s="4" t="n">
        <v>65.91</v>
      </c>
      <c r="G3627" s="3" t="s">
        <v>8</v>
      </c>
      <c r="H3627" s="4" t="n">
        <f aca="false">ROUND(E3627*F3627,2)</f>
        <v>323420.37</v>
      </c>
    </row>
    <row r="3628" customFormat="false" ht="15" hidden="false" customHeight="false" outlineLevel="0" collapsed="false">
      <c r="A3628" s="3" t="n">
        <v>3627</v>
      </c>
      <c r="B3628" s="3" t="n">
        <v>6</v>
      </c>
      <c r="C3628" s="3" t="s">
        <v>178</v>
      </c>
      <c r="D3628" s="3" t="s">
        <v>562</v>
      </c>
      <c r="E3628" s="3" t="n">
        <v>1181</v>
      </c>
      <c r="F3628" s="4" t="n">
        <v>250.91</v>
      </c>
      <c r="G3628" s="3" t="s">
        <v>8</v>
      </c>
      <c r="H3628" s="4" t="n">
        <f aca="false">ROUND(E3628*F3628,2)</f>
        <v>296324.71</v>
      </c>
    </row>
    <row r="3629" customFormat="false" ht="15" hidden="false" customHeight="false" outlineLevel="0" collapsed="false">
      <c r="A3629" s="3" t="n">
        <v>3628</v>
      </c>
      <c r="B3629" s="3" t="n">
        <v>8</v>
      </c>
      <c r="C3629" s="3" t="s">
        <v>178</v>
      </c>
      <c r="D3629" s="3" t="s">
        <v>562</v>
      </c>
      <c r="E3629" s="3" t="n">
        <v>2231</v>
      </c>
      <c r="F3629" s="4" t="n">
        <v>66.05</v>
      </c>
      <c r="G3629" s="3" t="s">
        <v>8</v>
      </c>
      <c r="H3629" s="4" t="n">
        <f aca="false">ROUND(E3629*F3629,2)</f>
        <v>147357.55</v>
      </c>
    </row>
    <row r="3630" customFormat="false" ht="15" hidden="false" customHeight="false" outlineLevel="0" collapsed="false">
      <c r="A3630" s="3" t="n">
        <v>3629</v>
      </c>
      <c r="B3630" s="3" t="n">
        <v>7</v>
      </c>
      <c r="C3630" s="3" t="s">
        <v>178</v>
      </c>
      <c r="D3630" s="3" t="s">
        <v>562</v>
      </c>
      <c r="E3630" s="3" t="n">
        <v>4883</v>
      </c>
      <c r="F3630" s="4" t="n">
        <v>439.4</v>
      </c>
      <c r="G3630" s="3" t="s">
        <v>8</v>
      </c>
      <c r="H3630" s="4" t="n">
        <f aca="false">ROUND(E3630*F3630,2)</f>
        <v>2145590.2</v>
      </c>
    </row>
    <row r="3631" customFormat="false" ht="15" hidden="false" customHeight="false" outlineLevel="0" collapsed="false">
      <c r="A3631" s="3" t="n">
        <v>3630</v>
      </c>
      <c r="B3631" s="3" t="n">
        <v>15</v>
      </c>
      <c r="C3631" s="3" t="s">
        <v>178</v>
      </c>
      <c r="D3631" s="3" t="s">
        <v>562</v>
      </c>
      <c r="E3631" s="3" t="n">
        <v>4239</v>
      </c>
      <c r="F3631" s="4" t="n">
        <v>274.68</v>
      </c>
      <c r="G3631" s="3" t="s">
        <v>46</v>
      </c>
      <c r="H3631" s="4" t="n">
        <f aca="false">ROUND(E3631*F3631,2)</f>
        <v>1164368.52</v>
      </c>
    </row>
    <row r="3632" customFormat="false" ht="15" hidden="false" customHeight="false" outlineLevel="0" collapsed="false">
      <c r="A3632" s="3" t="n">
        <v>3631</v>
      </c>
      <c r="B3632" s="3" t="n">
        <v>13</v>
      </c>
      <c r="C3632" s="3" t="s">
        <v>178</v>
      </c>
      <c r="D3632" s="3" t="s">
        <v>563</v>
      </c>
      <c r="E3632" s="3" t="n">
        <v>2194</v>
      </c>
      <c r="F3632" s="4" t="n">
        <v>43.6</v>
      </c>
      <c r="G3632" s="3" t="s">
        <v>41</v>
      </c>
      <c r="H3632" s="4" t="n">
        <f aca="false">ROUND(E3632*F3632,2)</f>
        <v>95658.4</v>
      </c>
    </row>
    <row r="3633" customFormat="false" ht="15" hidden="false" customHeight="false" outlineLevel="0" collapsed="false">
      <c r="A3633" s="3" t="n">
        <v>3632</v>
      </c>
      <c r="B3633" s="3" t="n">
        <v>9</v>
      </c>
      <c r="C3633" s="3" t="s">
        <v>178</v>
      </c>
      <c r="D3633" s="3" t="s">
        <v>562</v>
      </c>
      <c r="E3633" s="3" t="n">
        <v>3126</v>
      </c>
      <c r="F3633" s="4" t="n">
        <v>201.7</v>
      </c>
      <c r="G3633" s="3" t="s">
        <v>8</v>
      </c>
      <c r="H3633" s="4" t="n">
        <f aca="false">ROUND(E3633*F3633,2)</f>
        <v>630514.2</v>
      </c>
    </row>
    <row r="3634" customFormat="false" ht="15" hidden="false" customHeight="false" outlineLevel="0" collapsed="false">
      <c r="A3634" s="3" t="n">
        <v>3633</v>
      </c>
      <c r="B3634" s="3" t="n">
        <v>10</v>
      </c>
      <c r="C3634" s="3" t="s">
        <v>178</v>
      </c>
      <c r="D3634" s="3" t="s">
        <v>563</v>
      </c>
      <c r="E3634" s="3" t="n">
        <v>661</v>
      </c>
      <c r="F3634" s="4" t="n">
        <v>56.8</v>
      </c>
      <c r="G3634" s="3" t="s">
        <v>8</v>
      </c>
      <c r="H3634" s="4" t="n">
        <f aca="false">ROUND(E3634*F3634,2)</f>
        <v>37544.8</v>
      </c>
    </row>
    <row r="3635" customFormat="false" ht="15" hidden="false" customHeight="false" outlineLevel="0" collapsed="false">
      <c r="A3635" s="3" t="n">
        <v>3634</v>
      </c>
      <c r="B3635" s="3" t="n">
        <v>4</v>
      </c>
      <c r="C3635" s="3" t="s">
        <v>178</v>
      </c>
      <c r="D3635" s="3" t="s">
        <v>563</v>
      </c>
      <c r="E3635" s="3" t="n">
        <v>3656</v>
      </c>
      <c r="F3635" s="4" t="n">
        <v>108.8</v>
      </c>
      <c r="G3635" s="3" t="s">
        <v>8</v>
      </c>
      <c r="H3635" s="4" t="n">
        <f aca="false">ROUND(E3635*F3635,2)</f>
        <v>397772.8</v>
      </c>
    </row>
    <row r="3636" customFormat="false" ht="15" hidden="false" customHeight="false" outlineLevel="0" collapsed="false">
      <c r="A3636" s="3" t="n">
        <v>3635</v>
      </c>
      <c r="B3636" s="3" t="n">
        <v>8</v>
      </c>
      <c r="C3636" s="3" t="s">
        <v>178</v>
      </c>
      <c r="D3636" s="3" t="s">
        <v>562</v>
      </c>
      <c r="E3636" s="3" t="n">
        <v>3740</v>
      </c>
      <c r="F3636" s="4" t="n">
        <v>66.26</v>
      </c>
      <c r="G3636" s="3" t="s">
        <v>8</v>
      </c>
      <c r="H3636" s="4" t="n">
        <f aca="false">ROUND(E3636*F3636,2)</f>
        <v>247812.4</v>
      </c>
    </row>
    <row r="3637" customFormat="false" ht="15" hidden="false" customHeight="false" outlineLevel="0" collapsed="false">
      <c r="A3637" s="3" t="n">
        <v>3636</v>
      </c>
      <c r="B3637" s="3" t="n">
        <v>8</v>
      </c>
      <c r="C3637" s="3" t="s">
        <v>178</v>
      </c>
      <c r="D3637" s="3" t="s">
        <v>563</v>
      </c>
      <c r="E3637" s="3" t="n">
        <v>1527</v>
      </c>
      <c r="F3637" s="4" t="n">
        <v>66.13</v>
      </c>
      <c r="G3637" s="3" t="s">
        <v>8</v>
      </c>
      <c r="H3637" s="4" t="n">
        <f aca="false">ROUND(E3637*F3637,2)</f>
        <v>100980.51</v>
      </c>
    </row>
    <row r="3638" customFormat="false" ht="15" hidden="false" customHeight="false" outlineLevel="0" collapsed="false">
      <c r="A3638" s="3" t="n">
        <v>3637</v>
      </c>
      <c r="B3638" s="3" t="n">
        <v>12</v>
      </c>
      <c r="C3638" s="3" t="s">
        <v>178</v>
      </c>
      <c r="D3638" s="3" t="s">
        <v>563</v>
      </c>
      <c r="E3638" s="3" t="n">
        <v>1483</v>
      </c>
      <c r="F3638" s="4" t="n">
        <v>214.73</v>
      </c>
      <c r="G3638" s="3" t="s">
        <v>38</v>
      </c>
      <c r="H3638" s="4" t="n">
        <f aca="false">ROUND(E3638*F3638,2)</f>
        <v>318444.59</v>
      </c>
    </row>
    <row r="3639" customFormat="false" ht="15" hidden="false" customHeight="false" outlineLevel="0" collapsed="false">
      <c r="A3639" s="3" t="n">
        <v>3638</v>
      </c>
      <c r="B3639" s="3" t="n">
        <v>10</v>
      </c>
      <c r="C3639" s="3" t="s">
        <v>178</v>
      </c>
      <c r="D3639" s="3" t="s">
        <v>562</v>
      </c>
      <c r="E3639" s="3" t="n">
        <v>2938</v>
      </c>
      <c r="F3639" s="4" t="n">
        <v>56.95</v>
      </c>
      <c r="G3639" s="3" t="s">
        <v>8</v>
      </c>
      <c r="H3639" s="4" t="n">
        <f aca="false">ROUND(E3639*F3639,2)</f>
        <v>167319.1</v>
      </c>
    </row>
    <row r="3640" customFormat="false" ht="15" hidden="false" customHeight="false" outlineLevel="0" collapsed="false">
      <c r="A3640" s="3" t="n">
        <v>3639</v>
      </c>
      <c r="B3640" s="3" t="n">
        <v>12</v>
      </c>
      <c r="C3640" s="3" t="s">
        <v>178</v>
      </c>
      <c r="D3640" s="3" t="s">
        <v>563</v>
      </c>
      <c r="E3640" s="3" t="n">
        <v>4432</v>
      </c>
      <c r="F3640" s="4" t="n">
        <v>214.55</v>
      </c>
      <c r="G3640" s="3" t="s">
        <v>38</v>
      </c>
      <c r="H3640" s="4" t="n">
        <f aca="false">ROUND(E3640*F3640,2)</f>
        <v>950885.6</v>
      </c>
    </row>
    <row r="3641" customFormat="false" ht="15" hidden="false" customHeight="false" outlineLevel="0" collapsed="false">
      <c r="A3641" s="3" t="n">
        <v>3640</v>
      </c>
      <c r="B3641" s="3" t="n">
        <v>2</v>
      </c>
      <c r="C3641" s="3" t="s">
        <v>178</v>
      </c>
      <c r="D3641" s="3" t="s">
        <v>563</v>
      </c>
      <c r="E3641" s="3" t="n">
        <v>798</v>
      </c>
      <c r="F3641" s="4" t="n">
        <v>60.31</v>
      </c>
      <c r="G3641" s="3" t="s">
        <v>8</v>
      </c>
      <c r="H3641" s="4" t="n">
        <f aca="false">ROUND(E3641*F3641,2)</f>
        <v>48127.38</v>
      </c>
    </row>
    <row r="3642" customFormat="false" ht="15" hidden="false" customHeight="false" outlineLevel="0" collapsed="false">
      <c r="A3642" s="3" t="n">
        <v>3641</v>
      </c>
      <c r="B3642" s="3" t="n">
        <v>5</v>
      </c>
      <c r="C3642" s="3" t="s">
        <v>178</v>
      </c>
      <c r="D3642" s="3" t="s">
        <v>563</v>
      </c>
      <c r="E3642" s="3" t="n">
        <v>1352</v>
      </c>
      <c r="F3642" s="4" t="n">
        <v>417.94</v>
      </c>
      <c r="G3642" s="3" t="s">
        <v>8</v>
      </c>
      <c r="H3642" s="4" t="n">
        <f aca="false">ROUND(E3642*F3642,2)</f>
        <v>565054.88</v>
      </c>
    </row>
    <row r="3643" customFormat="false" ht="15" hidden="false" customHeight="false" outlineLevel="0" collapsed="false">
      <c r="A3643" s="3" t="n">
        <v>3642</v>
      </c>
      <c r="B3643" s="3" t="n">
        <v>1</v>
      </c>
      <c r="C3643" s="3" t="s">
        <v>179</v>
      </c>
      <c r="D3643" s="3" t="s">
        <v>563</v>
      </c>
      <c r="E3643" s="3" t="n">
        <v>322</v>
      </c>
      <c r="F3643" s="4" t="n">
        <v>434.42</v>
      </c>
      <c r="G3643" s="3" t="s">
        <v>8</v>
      </c>
      <c r="H3643" s="4" t="n">
        <f aca="false">ROUND(E3643*F3643,2)</f>
        <v>139883.24</v>
      </c>
    </row>
    <row r="3644" customFormat="false" ht="15" hidden="false" customHeight="false" outlineLevel="0" collapsed="false">
      <c r="A3644" s="3" t="n">
        <v>3643</v>
      </c>
      <c r="B3644" s="3" t="n">
        <v>13</v>
      </c>
      <c r="C3644" s="3" t="s">
        <v>179</v>
      </c>
      <c r="D3644" s="3" t="s">
        <v>563</v>
      </c>
      <c r="E3644" s="3" t="n">
        <v>2777</v>
      </c>
      <c r="F3644" s="4" t="n">
        <v>41.84</v>
      </c>
      <c r="G3644" s="3" t="s">
        <v>41</v>
      </c>
      <c r="H3644" s="4" t="n">
        <f aca="false">ROUND(E3644*F3644,2)</f>
        <v>116189.68</v>
      </c>
    </row>
    <row r="3645" customFormat="false" ht="15" hidden="false" customHeight="false" outlineLevel="0" collapsed="false">
      <c r="A3645" s="3" t="n">
        <v>3644</v>
      </c>
      <c r="B3645" s="3" t="n">
        <v>1</v>
      </c>
      <c r="C3645" s="3" t="s">
        <v>179</v>
      </c>
      <c r="D3645" s="3" t="s">
        <v>563</v>
      </c>
      <c r="E3645" s="3" t="n">
        <v>3532</v>
      </c>
      <c r="F3645" s="4" t="n">
        <v>432.78</v>
      </c>
      <c r="G3645" s="3" t="s">
        <v>8</v>
      </c>
      <c r="H3645" s="4" t="n">
        <f aca="false">ROUND(E3645*F3645,2)</f>
        <v>1528578.96</v>
      </c>
    </row>
    <row r="3646" customFormat="false" ht="15" hidden="false" customHeight="false" outlineLevel="0" collapsed="false">
      <c r="A3646" s="3" t="n">
        <v>3645</v>
      </c>
      <c r="B3646" s="3" t="n">
        <v>5</v>
      </c>
      <c r="C3646" s="3" t="s">
        <v>179</v>
      </c>
      <c r="D3646" s="3" t="s">
        <v>562</v>
      </c>
      <c r="E3646" s="3" t="n">
        <v>4462</v>
      </c>
      <c r="F3646" s="4" t="n">
        <v>421.1</v>
      </c>
      <c r="G3646" s="3" t="s">
        <v>8</v>
      </c>
      <c r="H3646" s="4" t="n">
        <f aca="false">ROUND(E3646*F3646,2)</f>
        <v>1878948.2</v>
      </c>
    </row>
    <row r="3647" customFormat="false" ht="15" hidden="false" customHeight="false" outlineLevel="0" collapsed="false">
      <c r="A3647" s="3" t="n">
        <v>3646</v>
      </c>
      <c r="B3647" s="3" t="n">
        <v>13</v>
      </c>
      <c r="C3647" s="3" t="s">
        <v>179</v>
      </c>
      <c r="D3647" s="3" t="s">
        <v>563</v>
      </c>
      <c r="E3647" s="3" t="n">
        <v>3630</v>
      </c>
      <c r="F3647" s="4" t="n">
        <v>41.73</v>
      </c>
      <c r="G3647" s="3" t="s">
        <v>41</v>
      </c>
      <c r="H3647" s="4" t="n">
        <f aca="false">ROUND(E3647*F3647,2)</f>
        <v>151479.9</v>
      </c>
    </row>
    <row r="3648" customFormat="false" ht="15" hidden="false" customHeight="false" outlineLevel="0" collapsed="false">
      <c r="A3648" s="3" t="n">
        <v>3647</v>
      </c>
      <c r="B3648" s="3" t="n">
        <v>10</v>
      </c>
      <c r="C3648" s="3" t="s">
        <v>179</v>
      </c>
      <c r="D3648" s="3" t="s">
        <v>563</v>
      </c>
      <c r="E3648" s="3" t="n">
        <v>214</v>
      </c>
      <c r="F3648" s="4" t="n">
        <v>57.22</v>
      </c>
      <c r="G3648" s="3" t="s">
        <v>8</v>
      </c>
      <c r="H3648" s="4" t="n">
        <f aca="false">ROUND(E3648*F3648,2)</f>
        <v>12245.08</v>
      </c>
    </row>
    <row r="3649" customFormat="false" ht="15" hidden="false" customHeight="false" outlineLevel="0" collapsed="false">
      <c r="A3649" s="3" t="n">
        <v>3648</v>
      </c>
      <c r="B3649" s="3" t="n">
        <v>15</v>
      </c>
      <c r="C3649" s="3" t="s">
        <v>179</v>
      </c>
      <c r="D3649" s="3" t="s">
        <v>562</v>
      </c>
      <c r="E3649" s="3" t="n">
        <v>4736</v>
      </c>
      <c r="F3649" s="4" t="n">
        <v>275.07</v>
      </c>
      <c r="G3649" s="3" t="s">
        <v>46</v>
      </c>
      <c r="H3649" s="4" t="n">
        <f aca="false">ROUND(E3649*F3649,2)</f>
        <v>1302731.52</v>
      </c>
    </row>
    <row r="3650" customFormat="false" ht="15" hidden="false" customHeight="false" outlineLevel="0" collapsed="false">
      <c r="A3650" s="3" t="n">
        <v>3649</v>
      </c>
      <c r="B3650" s="3" t="n">
        <v>8</v>
      </c>
      <c r="C3650" s="3" t="s">
        <v>179</v>
      </c>
      <c r="D3650" s="3" t="s">
        <v>562</v>
      </c>
      <c r="E3650" s="3" t="n">
        <v>3600</v>
      </c>
      <c r="F3650" s="4" t="n">
        <v>67.59</v>
      </c>
      <c r="G3650" s="3" t="s">
        <v>8</v>
      </c>
      <c r="H3650" s="4" t="n">
        <f aca="false">ROUND(E3650*F3650,2)</f>
        <v>243324</v>
      </c>
    </row>
    <row r="3651" customFormat="false" ht="15" hidden="false" customHeight="false" outlineLevel="0" collapsed="false">
      <c r="A3651" s="3" t="n">
        <v>3650</v>
      </c>
      <c r="B3651" s="3" t="n">
        <v>14</v>
      </c>
      <c r="C3651" s="3" t="s">
        <v>179</v>
      </c>
      <c r="D3651" s="3" t="s">
        <v>562</v>
      </c>
      <c r="E3651" s="3" t="n">
        <v>2457</v>
      </c>
      <c r="F3651" s="4" t="n">
        <v>76.87</v>
      </c>
      <c r="G3651" s="3" t="s">
        <v>41</v>
      </c>
      <c r="H3651" s="4" t="n">
        <f aca="false">ROUND(E3651*F3651,2)</f>
        <v>188869.59</v>
      </c>
    </row>
    <row r="3652" customFormat="false" ht="15" hidden="false" customHeight="false" outlineLevel="0" collapsed="false">
      <c r="A3652" s="3" t="n">
        <v>3651</v>
      </c>
      <c r="B3652" s="3" t="n">
        <v>1</v>
      </c>
      <c r="C3652" s="3" t="s">
        <v>179</v>
      </c>
      <c r="D3652" s="3" t="s">
        <v>562</v>
      </c>
      <c r="E3652" s="3" t="n">
        <v>1982</v>
      </c>
      <c r="F3652" s="4" t="n">
        <v>433.08</v>
      </c>
      <c r="G3652" s="3" t="s">
        <v>8</v>
      </c>
      <c r="H3652" s="4" t="n">
        <f aca="false">ROUND(E3652*F3652,2)</f>
        <v>858364.56</v>
      </c>
    </row>
    <row r="3653" customFormat="false" ht="15" hidden="false" customHeight="false" outlineLevel="0" collapsed="false">
      <c r="A3653" s="3" t="n">
        <v>3652</v>
      </c>
      <c r="B3653" s="3" t="n">
        <v>10</v>
      </c>
      <c r="C3653" s="3" t="s">
        <v>179</v>
      </c>
      <c r="D3653" s="3" t="s">
        <v>563</v>
      </c>
      <c r="E3653" s="3" t="n">
        <v>1745</v>
      </c>
      <c r="F3653" s="4" t="n">
        <v>57.38</v>
      </c>
      <c r="G3653" s="3" t="s">
        <v>8</v>
      </c>
      <c r="H3653" s="4" t="n">
        <f aca="false">ROUND(E3653*F3653,2)</f>
        <v>100128.1</v>
      </c>
    </row>
    <row r="3654" customFormat="false" ht="15" hidden="false" customHeight="false" outlineLevel="0" collapsed="false">
      <c r="A3654" s="3" t="n">
        <v>3653</v>
      </c>
      <c r="B3654" s="3" t="n">
        <v>15</v>
      </c>
      <c r="C3654" s="3" t="s">
        <v>179</v>
      </c>
      <c r="D3654" s="3" t="s">
        <v>562</v>
      </c>
      <c r="E3654" s="3" t="n">
        <v>4481</v>
      </c>
      <c r="F3654" s="4" t="n">
        <v>275.83</v>
      </c>
      <c r="G3654" s="3" t="s">
        <v>46</v>
      </c>
      <c r="H3654" s="4" t="n">
        <f aca="false">ROUND(E3654*F3654,2)</f>
        <v>1235994.23</v>
      </c>
    </row>
    <row r="3655" customFormat="false" ht="15" hidden="false" customHeight="false" outlineLevel="0" collapsed="false">
      <c r="A3655" s="3" t="n">
        <v>3654</v>
      </c>
      <c r="B3655" s="3" t="n">
        <v>15</v>
      </c>
      <c r="C3655" s="3" t="s">
        <v>179</v>
      </c>
      <c r="D3655" s="3" t="s">
        <v>562</v>
      </c>
      <c r="E3655" s="3" t="n">
        <v>2554</v>
      </c>
      <c r="F3655" s="4" t="n">
        <v>274.76</v>
      </c>
      <c r="G3655" s="3" t="s">
        <v>46</v>
      </c>
      <c r="H3655" s="4" t="n">
        <f aca="false">ROUND(E3655*F3655,2)</f>
        <v>701737.04</v>
      </c>
    </row>
    <row r="3656" customFormat="false" ht="15" hidden="false" customHeight="false" outlineLevel="0" collapsed="false">
      <c r="A3656" s="3" t="n">
        <v>3655</v>
      </c>
      <c r="B3656" s="3" t="n">
        <v>7</v>
      </c>
      <c r="C3656" s="3" t="s">
        <v>179</v>
      </c>
      <c r="D3656" s="3" t="s">
        <v>562</v>
      </c>
      <c r="E3656" s="3" t="n">
        <v>2565</v>
      </c>
      <c r="F3656" s="4" t="n">
        <v>442.28</v>
      </c>
      <c r="G3656" s="3" t="s">
        <v>8</v>
      </c>
      <c r="H3656" s="4" t="n">
        <f aca="false">ROUND(E3656*F3656,2)</f>
        <v>1134448.2</v>
      </c>
    </row>
    <row r="3657" customFormat="false" ht="15" hidden="false" customHeight="false" outlineLevel="0" collapsed="false">
      <c r="A3657" s="3" t="n">
        <v>3656</v>
      </c>
      <c r="B3657" s="3" t="n">
        <v>7</v>
      </c>
      <c r="C3657" s="3" t="s">
        <v>179</v>
      </c>
      <c r="D3657" s="3" t="s">
        <v>562</v>
      </c>
      <c r="E3657" s="3" t="n">
        <v>2940</v>
      </c>
      <c r="F3657" s="4" t="n">
        <v>443.25</v>
      </c>
      <c r="G3657" s="3" t="s">
        <v>8</v>
      </c>
      <c r="H3657" s="4" t="n">
        <f aca="false">ROUND(E3657*F3657,2)</f>
        <v>1303155</v>
      </c>
    </row>
    <row r="3658" customFormat="false" ht="15" hidden="false" customHeight="false" outlineLevel="0" collapsed="false">
      <c r="A3658" s="3" t="n">
        <v>3657</v>
      </c>
      <c r="B3658" s="3" t="n">
        <v>15</v>
      </c>
      <c r="C3658" s="3" t="s">
        <v>179</v>
      </c>
      <c r="D3658" s="3" t="s">
        <v>562</v>
      </c>
      <c r="E3658" s="3" t="n">
        <v>1776</v>
      </c>
      <c r="F3658" s="4" t="n">
        <v>275.41</v>
      </c>
      <c r="G3658" s="3" t="s">
        <v>46</v>
      </c>
      <c r="H3658" s="4" t="n">
        <f aca="false">ROUND(E3658*F3658,2)</f>
        <v>489128.16</v>
      </c>
    </row>
    <row r="3659" customFormat="false" ht="15" hidden="false" customHeight="false" outlineLevel="0" collapsed="false">
      <c r="A3659" s="3" t="n">
        <v>3658</v>
      </c>
      <c r="B3659" s="3" t="n">
        <v>3</v>
      </c>
      <c r="C3659" s="3" t="s">
        <v>179</v>
      </c>
      <c r="D3659" s="3" t="s">
        <v>563</v>
      </c>
      <c r="E3659" s="3" t="n">
        <v>1871</v>
      </c>
      <c r="F3659" s="4" t="n">
        <v>99.64</v>
      </c>
      <c r="G3659" s="3" t="s">
        <v>8</v>
      </c>
      <c r="H3659" s="4" t="n">
        <f aca="false">ROUND(E3659*F3659,2)</f>
        <v>186426.44</v>
      </c>
    </row>
    <row r="3660" customFormat="false" ht="15" hidden="false" customHeight="false" outlineLevel="0" collapsed="false">
      <c r="A3660" s="3" t="n">
        <v>3659</v>
      </c>
      <c r="B3660" s="3" t="n">
        <v>9</v>
      </c>
      <c r="C3660" s="3" t="s">
        <v>179</v>
      </c>
      <c r="D3660" s="3" t="s">
        <v>562</v>
      </c>
      <c r="E3660" s="3" t="n">
        <v>1991</v>
      </c>
      <c r="F3660" s="4" t="n">
        <v>200.54</v>
      </c>
      <c r="G3660" s="3" t="s">
        <v>8</v>
      </c>
      <c r="H3660" s="4" t="n">
        <f aca="false">ROUND(E3660*F3660,2)</f>
        <v>399275.14</v>
      </c>
    </row>
    <row r="3661" customFormat="false" ht="15" hidden="false" customHeight="false" outlineLevel="0" collapsed="false">
      <c r="A3661" s="3" t="n">
        <v>3660</v>
      </c>
      <c r="B3661" s="3" t="n">
        <v>13</v>
      </c>
      <c r="C3661" s="3" t="s">
        <v>179</v>
      </c>
      <c r="D3661" s="3" t="s">
        <v>563</v>
      </c>
      <c r="E3661" s="3" t="n">
        <v>2548</v>
      </c>
      <c r="F3661" s="4" t="n">
        <v>41.7</v>
      </c>
      <c r="G3661" s="3" t="s">
        <v>41</v>
      </c>
      <c r="H3661" s="4" t="n">
        <f aca="false">ROUND(E3661*F3661,2)</f>
        <v>106251.6</v>
      </c>
    </row>
    <row r="3662" customFormat="false" ht="15" hidden="false" customHeight="false" outlineLevel="0" collapsed="false">
      <c r="A3662" s="3" t="n">
        <v>3661</v>
      </c>
      <c r="B3662" s="3" t="n">
        <v>9</v>
      </c>
      <c r="C3662" s="3" t="s">
        <v>179</v>
      </c>
      <c r="D3662" s="3" t="s">
        <v>563</v>
      </c>
      <c r="E3662" s="3" t="n">
        <v>2049</v>
      </c>
      <c r="F3662" s="4" t="n">
        <v>201.33</v>
      </c>
      <c r="G3662" s="3" t="s">
        <v>8</v>
      </c>
      <c r="H3662" s="4" t="n">
        <f aca="false">ROUND(E3662*F3662,2)</f>
        <v>412525.17</v>
      </c>
    </row>
    <row r="3663" customFormat="false" ht="15" hidden="false" customHeight="false" outlineLevel="0" collapsed="false">
      <c r="A3663" s="3" t="n">
        <v>3662</v>
      </c>
      <c r="B3663" s="3" t="n">
        <v>3</v>
      </c>
      <c r="C3663" s="3" t="s">
        <v>179</v>
      </c>
      <c r="D3663" s="3" t="s">
        <v>562</v>
      </c>
      <c r="E3663" s="3" t="n">
        <v>354</v>
      </c>
      <c r="F3663" s="4" t="n">
        <v>100.02</v>
      </c>
      <c r="G3663" s="3" t="s">
        <v>8</v>
      </c>
      <c r="H3663" s="4" t="n">
        <f aca="false">ROUND(E3663*F3663,2)</f>
        <v>35407.08</v>
      </c>
    </row>
    <row r="3664" customFormat="false" ht="15" hidden="false" customHeight="false" outlineLevel="0" collapsed="false">
      <c r="A3664" s="3" t="n">
        <v>3663</v>
      </c>
      <c r="B3664" s="3" t="n">
        <v>10</v>
      </c>
      <c r="C3664" s="3" t="s">
        <v>179</v>
      </c>
      <c r="D3664" s="3" t="s">
        <v>563</v>
      </c>
      <c r="E3664" s="3" t="n">
        <v>2434</v>
      </c>
      <c r="F3664" s="4" t="n">
        <v>57.52</v>
      </c>
      <c r="G3664" s="3" t="s">
        <v>8</v>
      </c>
      <c r="H3664" s="4" t="n">
        <f aca="false">ROUND(E3664*F3664,2)</f>
        <v>140003.68</v>
      </c>
    </row>
    <row r="3665" customFormat="false" ht="15" hidden="false" customHeight="false" outlineLevel="0" collapsed="false">
      <c r="A3665" s="3" t="n">
        <v>3664</v>
      </c>
      <c r="B3665" s="3" t="n">
        <v>7</v>
      </c>
      <c r="C3665" s="3" t="s">
        <v>179</v>
      </c>
      <c r="D3665" s="3" t="s">
        <v>563</v>
      </c>
      <c r="E3665" s="3" t="n">
        <v>843</v>
      </c>
      <c r="F3665" s="4" t="n">
        <v>442.32</v>
      </c>
      <c r="G3665" s="3" t="s">
        <v>8</v>
      </c>
      <c r="H3665" s="4" t="n">
        <f aca="false">ROUND(E3665*F3665,2)</f>
        <v>372875.76</v>
      </c>
    </row>
    <row r="3666" customFormat="false" ht="15" hidden="false" customHeight="false" outlineLevel="0" collapsed="false">
      <c r="A3666" s="3" t="n">
        <v>3665</v>
      </c>
      <c r="B3666" s="3" t="n">
        <v>13</v>
      </c>
      <c r="C3666" s="3" t="s">
        <v>179</v>
      </c>
      <c r="D3666" s="3" t="s">
        <v>562</v>
      </c>
      <c r="E3666" s="3" t="n">
        <v>478</v>
      </c>
      <c r="F3666" s="4" t="n">
        <v>41.8</v>
      </c>
      <c r="G3666" s="3" t="s">
        <v>41</v>
      </c>
      <c r="H3666" s="4" t="n">
        <f aca="false">ROUND(E3666*F3666,2)</f>
        <v>19980.4</v>
      </c>
    </row>
    <row r="3667" customFormat="false" ht="15" hidden="false" customHeight="false" outlineLevel="0" collapsed="false">
      <c r="A3667" s="3" t="n">
        <v>3666</v>
      </c>
      <c r="B3667" s="3" t="n">
        <v>8</v>
      </c>
      <c r="C3667" s="3" t="s">
        <v>179</v>
      </c>
      <c r="D3667" s="3" t="s">
        <v>562</v>
      </c>
      <c r="E3667" s="3" t="n">
        <v>4703</v>
      </c>
      <c r="F3667" s="4" t="n">
        <v>67.47</v>
      </c>
      <c r="G3667" s="3" t="s">
        <v>8</v>
      </c>
      <c r="H3667" s="4" t="n">
        <f aca="false">ROUND(E3667*F3667,2)</f>
        <v>317311.41</v>
      </c>
    </row>
    <row r="3668" customFormat="false" ht="15" hidden="false" customHeight="false" outlineLevel="0" collapsed="false">
      <c r="A3668" s="3" t="n">
        <v>3667</v>
      </c>
      <c r="B3668" s="3" t="n">
        <v>12</v>
      </c>
      <c r="C3668" s="3" t="s">
        <v>179</v>
      </c>
      <c r="D3668" s="3" t="s">
        <v>563</v>
      </c>
      <c r="E3668" s="3" t="n">
        <v>3260</v>
      </c>
      <c r="F3668" s="4" t="n">
        <v>214.8</v>
      </c>
      <c r="G3668" s="3" t="s">
        <v>38</v>
      </c>
      <c r="H3668" s="4" t="n">
        <f aca="false">ROUND(E3668*F3668,2)</f>
        <v>700248</v>
      </c>
    </row>
    <row r="3669" customFormat="false" ht="15" hidden="false" customHeight="false" outlineLevel="0" collapsed="false">
      <c r="A3669" s="3" t="n">
        <v>3668</v>
      </c>
      <c r="B3669" s="3" t="n">
        <v>2</v>
      </c>
      <c r="C3669" s="3" t="s">
        <v>179</v>
      </c>
      <c r="D3669" s="3" t="s">
        <v>563</v>
      </c>
      <c r="E3669" s="3" t="n">
        <v>167</v>
      </c>
      <c r="F3669" s="4" t="n">
        <v>58.78</v>
      </c>
      <c r="G3669" s="3" t="s">
        <v>8</v>
      </c>
      <c r="H3669" s="4" t="n">
        <f aca="false">ROUND(E3669*F3669,2)</f>
        <v>9816.26</v>
      </c>
    </row>
    <row r="3670" customFormat="false" ht="15" hidden="false" customHeight="false" outlineLevel="0" collapsed="false">
      <c r="A3670" s="3" t="n">
        <v>3669</v>
      </c>
      <c r="B3670" s="3" t="n">
        <v>6</v>
      </c>
      <c r="C3670" s="3" t="s">
        <v>179</v>
      </c>
      <c r="D3670" s="3" t="s">
        <v>562</v>
      </c>
      <c r="E3670" s="3" t="n">
        <v>769</v>
      </c>
      <c r="F3670" s="4" t="n">
        <v>256.64</v>
      </c>
      <c r="G3670" s="3" t="s">
        <v>8</v>
      </c>
      <c r="H3670" s="4" t="n">
        <f aca="false">ROUND(E3670*F3670,2)</f>
        <v>197356.16</v>
      </c>
    </row>
    <row r="3671" customFormat="false" ht="15" hidden="false" customHeight="false" outlineLevel="0" collapsed="false">
      <c r="A3671" s="3" t="n">
        <v>3670</v>
      </c>
      <c r="B3671" s="3" t="n">
        <v>4</v>
      </c>
      <c r="C3671" s="3" t="s">
        <v>179</v>
      </c>
      <c r="D3671" s="3" t="s">
        <v>563</v>
      </c>
      <c r="E3671" s="3" t="n">
        <v>3319</v>
      </c>
      <c r="F3671" s="4" t="n">
        <v>109.46</v>
      </c>
      <c r="G3671" s="3" t="s">
        <v>8</v>
      </c>
      <c r="H3671" s="4" t="n">
        <f aca="false">ROUND(E3671*F3671,2)</f>
        <v>363297.74</v>
      </c>
    </row>
    <row r="3672" customFormat="false" ht="15" hidden="false" customHeight="false" outlineLevel="0" collapsed="false">
      <c r="A3672" s="3" t="n">
        <v>3671</v>
      </c>
      <c r="B3672" s="3" t="n">
        <v>3</v>
      </c>
      <c r="C3672" s="3" t="s">
        <v>179</v>
      </c>
      <c r="D3672" s="3" t="s">
        <v>563</v>
      </c>
      <c r="E3672" s="3" t="n">
        <v>3962</v>
      </c>
      <c r="F3672" s="4" t="n">
        <v>99.92</v>
      </c>
      <c r="G3672" s="3" t="s">
        <v>8</v>
      </c>
      <c r="H3672" s="4" t="n">
        <f aca="false">ROUND(E3672*F3672,2)</f>
        <v>395883.04</v>
      </c>
    </row>
    <row r="3673" customFormat="false" ht="15" hidden="false" customHeight="false" outlineLevel="0" collapsed="false">
      <c r="A3673" s="3" t="n">
        <v>3672</v>
      </c>
      <c r="B3673" s="3" t="n">
        <v>3</v>
      </c>
      <c r="C3673" s="3" t="s">
        <v>179</v>
      </c>
      <c r="D3673" s="3" t="s">
        <v>562</v>
      </c>
      <c r="E3673" s="3" t="n">
        <v>474</v>
      </c>
      <c r="F3673" s="4" t="n">
        <v>100.09</v>
      </c>
      <c r="G3673" s="3" t="s">
        <v>8</v>
      </c>
      <c r="H3673" s="4" t="n">
        <f aca="false">ROUND(E3673*F3673,2)</f>
        <v>47442.66</v>
      </c>
    </row>
    <row r="3674" customFormat="false" ht="15" hidden="false" customHeight="false" outlineLevel="0" collapsed="false">
      <c r="A3674" s="3" t="n">
        <v>3673</v>
      </c>
      <c r="B3674" s="3" t="n">
        <v>12</v>
      </c>
      <c r="C3674" s="3" t="s">
        <v>179</v>
      </c>
      <c r="D3674" s="3" t="s">
        <v>562</v>
      </c>
      <c r="E3674" s="3" t="n">
        <v>1177</v>
      </c>
      <c r="F3674" s="4" t="n">
        <v>214.9</v>
      </c>
      <c r="G3674" s="3" t="s">
        <v>38</v>
      </c>
      <c r="H3674" s="4" t="n">
        <f aca="false">ROUND(E3674*F3674,2)</f>
        <v>252937.3</v>
      </c>
    </row>
    <row r="3675" customFormat="false" ht="15" hidden="false" customHeight="false" outlineLevel="0" collapsed="false">
      <c r="A3675" s="3" t="n">
        <v>3674</v>
      </c>
      <c r="B3675" s="3" t="n">
        <v>6</v>
      </c>
      <c r="C3675" s="3" t="s">
        <v>179</v>
      </c>
      <c r="D3675" s="3" t="s">
        <v>563</v>
      </c>
      <c r="E3675" s="3" t="n">
        <v>4846</v>
      </c>
      <c r="F3675" s="4" t="n">
        <v>256.98</v>
      </c>
      <c r="G3675" s="3" t="s">
        <v>8</v>
      </c>
      <c r="H3675" s="4" t="n">
        <f aca="false">ROUND(E3675*F3675,2)</f>
        <v>1245325.08</v>
      </c>
    </row>
    <row r="3676" customFormat="false" ht="15" hidden="false" customHeight="false" outlineLevel="0" collapsed="false">
      <c r="A3676" s="3" t="n">
        <v>3675</v>
      </c>
      <c r="B3676" s="3" t="n">
        <v>6</v>
      </c>
      <c r="C3676" s="3" t="s">
        <v>179</v>
      </c>
      <c r="D3676" s="3" t="s">
        <v>563</v>
      </c>
      <c r="E3676" s="3" t="n">
        <v>200</v>
      </c>
      <c r="F3676" s="4" t="n">
        <v>255.52</v>
      </c>
      <c r="G3676" s="3" t="s">
        <v>8</v>
      </c>
      <c r="H3676" s="4" t="n">
        <f aca="false">ROUND(E3676*F3676,2)</f>
        <v>51104</v>
      </c>
    </row>
    <row r="3677" customFormat="false" ht="15" hidden="false" customHeight="false" outlineLevel="0" collapsed="false">
      <c r="A3677" s="3" t="n">
        <v>3676</v>
      </c>
      <c r="B3677" s="3" t="n">
        <v>1</v>
      </c>
      <c r="C3677" s="3" t="s">
        <v>179</v>
      </c>
      <c r="D3677" s="3" t="s">
        <v>563</v>
      </c>
      <c r="E3677" s="3" t="n">
        <v>2449</v>
      </c>
      <c r="F3677" s="4" t="n">
        <v>433.07</v>
      </c>
      <c r="G3677" s="3" t="s">
        <v>8</v>
      </c>
      <c r="H3677" s="4" t="n">
        <f aca="false">ROUND(E3677*F3677,2)</f>
        <v>1060588.43</v>
      </c>
    </row>
    <row r="3678" customFormat="false" ht="15" hidden="false" customHeight="false" outlineLevel="0" collapsed="false">
      <c r="A3678" s="3" t="n">
        <v>3677</v>
      </c>
      <c r="B3678" s="3" t="n">
        <v>7</v>
      </c>
      <c r="C3678" s="3" t="s">
        <v>180</v>
      </c>
      <c r="D3678" s="3" t="s">
        <v>563</v>
      </c>
      <c r="E3678" s="3" t="n">
        <v>1961</v>
      </c>
      <c r="F3678" s="4" t="n">
        <v>430.18</v>
      </c>
      <c r="G3678" s="3" t="s">
        <v>8</v>
      </c>
      <c r="H3678" s="4" t="n">
        <f aca="false">ROUND(E3678*F3678,2)</f>
        <v>843582.98</v>
      </c>
    </row>
    <row r="3679" customFormat="false" ht="15" hidden="false" customHeight="false" outlineLevel="0" collapsed="false">
      <c r="A3679" s="3" t="n">
        <v>3678</v>
      </c>
      <c r="B3679" s="3" t="n">
        <v>15</v>
      </c>
      <c r="C3679" s="3" t="s">
        <v>180</v>
      </c>
      <c r="D3679" s="3" t="s">
        <v>563</v>
      </c>
      <c r="E3679" s="3" t="n">
        <v>3686</v>
      </c>
      <c r="F3679" s="4" t="n">
        <v>279.01</v>
      </c>
      <c r="G3679" s="3" t="s">
        <v>46</v>
      </c>
      <c r="H3679" s="4" t="n">
        <f aca="false">ROUND(E3679*F3679,2)</f>
        <v>1028430.86</v>
      </c>
    </row>
    <row r="3680" customFormat="false" ht="15" hidden="false" customHeight="false" outlineLevel="0" collapsed="false">
      <c r="A3680" s="3" t="n">
        <v>3679</v>
      </c>
      <c r="B3680" s="3" t="n">
        <v>8</v>
      </c>
      <c r="C3680" s="3" t="s">
        <v>180</v>
      </c>
      <c r="D3680" s="3" t="s">
        <v>563</v>
      </c>
      <c r="E3680" s="3" t="n">
        <v>3563</v>
      </c>
      <c r="F3680" s="4" t="n">
        <v>66.85</v>
      </c>
      <c r="G3680" s="3" t="s">
        <v>8</v>
      </c>
      <c r="H3680" s="4" t="n">
        <f aca="false">ROUND(E3680*F3680,2)</f>
        <v>238186.55</v>
      </c>
    </row>
    <row r="3681" customFormat="false" ht="15" hidden="false" customHeight="false" outlineLevel="0" collapsed="false">
      <c r="A3681" s="3" t="n">
        <v>3680</v>
      </c>
      <c r="B3681" s="3" t="n">
        <v>15</v>
      </c>
      <c r="C3681" s="3" t="s">
        <v>180</v>
      </c>
      <c r="D3681" s="3" t="s">
        <v>562</v>
      </c>
      <c r="E3681" s="3" t="n">
        <v>188</v>
      </c>
      <c r="F3681" s="4" t="n">
        <v>277.79</v>
      </c>
      <c r="G3681" s="3" t="s">
        <v>46</v>
      </c>
      <c r="H3681" s="4" t="n">
        <f aca="false">ROUND(E3681*F3681,2)</f>
        <v>52224.52</v>
      </c>
    </row>
    <row r="3682" customFormat="false" ht="15" hidden="false" customHeight="false" outlineLevel="0" collapsed="false">
      <c r="A3682" s="3" t="n">
        <v>3681</v>
      </c>
      <c r="B3682" s="3" t="n">
        <v>8</v>
      </c>
      <c r="C3682" s="3" t="s">
        <v>180</v>
      </c>
      <c r="D3682" s="3" t="s">
        <v>563</v>
      </c>
      <c r="E3682" s="3" t="n">
        <v>4439</v>
      </c>
      <c r="F3682" s="4" t="n">
        <v>67.02</v>
      </c>
      <c r="G3682" s="3" t="s">
        <v>8</v>
      </c>
      <c r="H3682" s="4" t="n">
        <f aca="false">ROUND(E3682*F3682,2)</f>
        <v>297501.78</v>
      </c>
    </row>
    <row r="3683" customFormat="false" ht="15" hidden="false" customHeight="false" outlineLevel="0" collapsed="false">
      <c r="A3683" s="3" t="n">
        <v>3682</v>
      </c>
      <c r="B3683" s="3" t="n">
        <v>14</v>
      </c>
      <c r="C3683" s="3" t="s">
        <v>180</v>
      </c>
      <c r="D3683" s="3" t="s">
        <v>562</v>
      </c>
      <c r="E3683" s="3" t="n">
        <v>4633</v>
      </c>
      <c r="F3683" s="4" t="n">
        <v>78.77</v>
      </c>
      <c r="G3683" s="3" t="s">
        <v>41</v>
      </c>
      <c r="H3683" s="4" t="n">
        <f aca="false">ROUND(E3683*F3683,2)</f>
        <v>364941.41</v>
      </c>
    </row>
    <row r="3684" customFormat="false" ht="15" hidden="false" customHeight="false" outlineLevel="0" collapsed="false">
      <c r="A3684" s="3" t="n">
        <v>3683</v>
      </c>
      <c r="B3684" s="3" t="n">
        <v>6</v>
      </c>
      <c r="C3684" s="3" t="s">
        <v>180</v>
      </c>
      <c r="D3684" s="3" t="s">
        <v>562</v>
      </c>
      <c r="E3684" s="3" t="n">
        <v>3774</v>
      </c>
      <c r="F3684" s="4" t="n">
        <v>241.47</v>
      </c>
      <c r="G3684" s="3" t="s">
        <v>8</v>
      </c>
      <c r="H3684" s="4" t="n">
        <f aca="false">ROUND(E3684*F3684,2)</f>
        <v>911307.78</v>
      </c>
    </row>
    <row r="3685" customFormat="false" ht="15" hidden="false" customHeight="false" outlineLevel="0" collapsed="false">
      <c r="A3685" s="3" t="n">
        <v>3684</v>
      </c>
      <c r="B3685" s="3" t="n">
        <v>12</v>
      </c>
      <c r="C3685" s="3" t="s">
        <v>180</v>
      </c>
      <c r="D3685" s="3" t="s">
        <v>562</v>
      </c>
      <c r="E3685" s="3" t="n">
        <v>3926</v>
      </c>
      <c r="F3685" s="4" t="n">
        <v>216.38</v>
      </c>
      <c r="G3685" s="3" t="s">
        <v>38</v>
      </c>
      <c r="H3685" s="4" t="n">
        <f aca="false">ROUND(E3685*F3685,2)</f>
        <v>849507.88</v>
      </c>
    </row>
    <row r="3686" customFormat="false" ht="15" hidden="false" customHeight="false" outlineLevel="0" collapsed="false">
      <c r="A3686" s="3" t="n">
        <v>3685</v>
      </c>
      <c r="B3686" s="3" t="n">
        <v>12</v>
      </c>
      <c r="C3686" s="3" t="s">
        <v>180</v>
      </c>
      <c r="D3686" s="3" t="s">
        <v>562</v>
      </c>
      <c r="E3686" s="3" t="n">
        <v>3748</v>
      </c>
      <c r="F3686" s="4" t="n">
        <v>215.7</v>
      </c>
      <c r="G3686" s="3" t="s">
        <v>38</v>
      </c>
      <c r="H3686" s="4" t="n">
        <f aca="false">ROUND(E3686*F3686,2)</f>
        <v>808443.6</v>
      </c>
    </row>
    <row r="3687" customFormat="false" ht="15" hidden="false" customHeight="false" outlineLevel="0" collapsed="false">
      <c r="A3687" s="3" t="n">
        <v>3686</v>
      </c>
      <c r="B3687" s="3" t="n">
        <v>11</v>
      </c>
      <c r="C3687" s="3" t="s">
        <v>180</v>
      </c>
      <c r="D3687" s="3" t="s">
        <v>562</v>
      </c>
      <c r="E3687" s="3" t="n">
        <v>1260</v>
      </c>
      <c r="F3687" s="4" t="n">
        <v>107.11</v>
      </c>
      <c r="G3687" s="3" t="s">
        <v>34</v>
      </c>
      <c r="H3687" s="4" t="n">
        <f aca="false">ROUND(E3687*F3687,2)</f>
        <v>134958.6</v>
      </c>
    </row>
    <row r="3688" customFormat="false" ht="15" hidden="false" customHeight="false" outlineLevel="0" collapsed="false">
      <c r="A3688" s="3" t="n">
        <v>3687</v>
      </c>
      <c r="B3688" s="3" t="n">
        <v>5</v>
      </c>
      <c r="C3688" s="3" t="s">
        <v>180</v>
      </c>
      <c r="D3688" s="3" t="s">
        <v>562</v>
      </c>
      <c r="E3688" s="3" t="n">
        <v>1163</v>
      </c>
      <c r="F3688" s="4" t="n">
        <v>421.74</v>
      </c>
      <c r="G3688" s="3" t="s">
        <v>8</v>
      </c>
      <c r="H3688" s="4" t="n">
        <f aca="false">ROUND(E3688*F3688,2)</f>
        <v>490483.62</v>
      </c>
    </row>
    <row r="3689" customFormat="false" ht="15" hidden="false" customHeight="false" outlineLevel="0" collapsed="false">
      <c r="A3689" s="3" t="n">
        <v>3688</v>
      </c>
      <c r="B3689" s="3" t="n">
        <v>8</v>
      </c>
      <c r="C3689" s="3" t="s">
        <v>180</v>
      </c>
      <c r="D3689" s="3" t="s">
        <v>563</v>
      </c>
      <c r="E3689" s="3" t="n">
        <v>3005</v>
      </c>
      <c r="F3689" s="4" t="n">
        <v>66.96</v>
      </c>
      <c r="G3689" s="3" t="s">
        <v>8</v>
      </c>
      <c r="H3689" s="4" t="n">
        <f aca="false">ROUND(E3689*F3689,2)</f>
        <v>201214.8</v>
      </c>
    </row>
    <row r="3690" customFormat="false" ht="15" hidden="false" customHeight="false" outlineLevel="0" collapsed="false">
      <c r="A3690" s="3" t="n">
        <v>3689</v>
      </c>
      <c r="B3690" s="3" t="n">
        <v>8</v>
      </c>
      <c r="C3690" s="3" t="s">
        <v>180</v>
      </c>
      <c r="D3690" s="3" t="s">
        <v>563</v>
      </c>
      <c r="E3690" s="3" t="n">
        <v>3089</v>
      </c>
      <c r="F3690" s="4" t="n">
        <v>66.94</v>
      </c>
      <c r="G3690" s="3" t="s">
        <v>8</v>
      </c>
      <c r="H3690" s="4" t="n">
        <f aca="false">ROUND(E3690*F3690,2)</f>
        <v>206777.66</v>
      </c>
    </row>
    <row r="3691" customFormat="false" ht="15" hidden="false" customHeight="false" outlineLevel="0" collapsed="false">
      <c r="A3691" s="3" t="n">
        <v>3690</v>
      </c>
      <c r="B3691" s="3" t="n">
        <v>9</v>
      </c>
      <c r="C3691" s="3" t="s">
        <v>180</v>
      </c>
      <c r="D3691" s="3" t="s">
        <v>563</v>
      </c>
      <c r="E3691" s="3" t="n">
        <v>1685</v>
      </c>
      <c r="F3691" s="4" t="n">
        <v>198.56</v>
      </c>
      <c r="G3691" s="3" t="s">
        <v>8</v>
      </c>
      <c r="H3691" s="4" t="n">
        <f aca="false">ROUND(E3691*F3691,2)</f>
        <v>334573.6</v>
      </c>
    </row>
    <row r="3692" customFormat="false" ht="15" hidden="false" customHeight="false" outlineLevel="0" collapsed="false">
      <c r="A3692" s="3" t="n">
        <v>3691</v>
      </c>
      <c r="B3692" s="3" t="n">
        <v>5</v>
      </c>
      <c r="C3692" s="3" t="s">
        <v>180</v>
      </c>
      <c r="D3692" s="3" t="s">
        <v>562</v>
      </c>
      <c r="E3692" s="3" t="n">
        <v>2414</v>
      </c>
      <c r="F3692" s="4" t="n">
        <v>422.44</v>
      </c>
      <c r="G3692" s="3" t="s">
        <v>8</v>
      </c>
      <c r="H3692" s="4" t="n">
        <f aca="false">ROUND(E3692*F3692,2)</f>
        <v>1019770.16</v>
      </c>
    </row>
    <row r="3693" customFormat="false" ht="15" hidden="false" customHeight="false" outlineLevel="0" collapsed="false">
      <c r="A3693" s="3" t="n">
        <v>3692</v>
      </c>
      <c r="B3693" s="3" t="n">
        <v>3</v>
      </c>
      <c r="C3693" s="3" t="s">
        <v>180</v>
      </c>
      <c r="D3693" s="3" t="s">
        <v>563</v>
      </c>
      <c r="E3693" s="3" t="n">
        <v>4610</v>
      </c>
      <c r="F3693" s="4" t="n">
        <v>100.83</v>
      </c>
      <c r="G3693" s="3" t="s">
        <v>8</v>
      </c>
      <c r="H3693" s="4" t="n">
        <f aca="false">ROUND(E3693*F3693,2)</f>
        <v>464826.3</v>
      </c>
    </row>
    <row r="3694" customFormat="false" ht="15" hidden="false" customHeight="false" outlineLevel="0" collapsed="false">
      <c r="A3694" s="3" t="n">
        <v>3693</v>
      </c>
      <c r="B3694" s="3" t="n">
        <v>9</v>
      </c>
      <c r="C3694" s="3" t="s">
        <v>180</v>
      </c>
      <c r="D3694" s="3" t="s">
        <v>562</v>
      </c>
      <c r="E3694" s="3" t="n">
        <v>3997</v>
      </c>
      <c r="F3694" s="4" t="n">
        <v>198.1</v>
      </c>
      <c r="G3694" s="3" t="s">
        <v>8</v>
      </c>
      <c r="H3694" s="4" t="n">
        <f aca="false">ROUND(E3694*F3694,2)</f>
        <v>791805.7</v>
      </c>
    </row>
    <row r="3695" customFormat="false" ht="15" hidden="false" customHeight="false" outlineLevel="0" collapsed="false">
      <c r="A3695" s="3" t="n">
        <v>3694</v>
      </c>
      <c r="B3695" s="3" t="n">
        <v>8</v>
      </c>
      <c r="C3695" s="3" t="s">
        <v>180</v>
      </c>
      <c r="D3695" s="3" t="s">
        <v>563</v>
      </c>
      <c r="E3695" s="3" t="n">
        <v>3591</v>
      </c>
      <c r="F3695" s="4" t="n">
        <v>67.11</v>
      </c>
      <c r="G3695" s="3" t="s">
        <v>8</v>
      </c>
      <c r="H3695" s="4" t="n">
        <f aca="false">ROUND(E3695*F3695,2)</f>
        <v>240992.01</v>
      </c>
    </row>
    <row r="3696" customFormat="false" ht="15" hidden="false" customHeight="false" outlineLevel="0" collapsed="false">
      <c r="A3696" s="3" t="n">
        <v>3695</v>
      </c>
      <c r="B3696" s="3" t="n">
        <v>9</v>
      </c>
      <c r="C3696" s="3" t="s">
        <v>180</v>
      </c>
      <c r="D3696" s="3" t="s">
        <v>563</v>
      </c>
      <c r="E3696" s="3" t="n">
        <v>3606</v>
      </c>
      <c r="F3696" s="4" t="n">
        <v>198.23</v>
      </c>
      <c r="G3696" s="3" t="s">
        <v>8</v>
      </c>
      <c r="H3696" s="4" t="n">
        <f aca="false">ROUND(E3696*F3696,2)</f>
        <v>714817.38</v>
      </c>
    </row>
    <row r="3697" customFormat="false" ht="15" hidden="false" customHeight="false" outlineLevel="0" collapsed="false">
      <c r="A3697" s="3" t="n">
        <v>3696</v>
      </c>
      <c r="B3697" s="3" t="n">
        <v>7</v>
      </c>
      <c r="C3697" s="3" t="s">
        <v>180</v>
      </c>
      <c r="D3697" s="3" t="s">
        <v>563</v>
      </c>
      <c r="E3697" s="3" t="n">
        <v>3013</v>
      </c>
      <c r="F3697" s="4" t="n">
        <v>430.3</v>
      </c>
      <c r="G3697" s="3" t="s">
        <v>8</v>
      </c>
      <c r="H3697" s="4" t="n">
        <f aca="false">ROUND(E3697*F3697,2)</f>
        <v>1296493.9</v>
      </c>
    </row>
    <row r="3698" customFormat="false" ht="15" hidden="false" customHeight="false" outlineLevel="0" collapsed="false">
      <c r="A3698" s="3" t="n">
        <v>3697</v>
      </c>
      <c r="B3698" s="3" t="n">
        <v>12</v>
      </c>
      <c r="C3698" s="3" t="s">
        <v>180</v>
      </c>
      <c r="D3698" s="3" t="s">
        <v>562</v>
      </c>
      <c r="E3698" s="3" t="n">
        <v>2279</v>
      </c>
      <c r="F3698" s="4" t="n">
        <v>215.64</v>
      </c>
      <c r="G3698" s="3" t="s">
        <v>38</v>
      </c>
      <c r="H3698" s="4" t="n">
        <f aca="false">ROUND(E3698*F3698,2)</f>
        <v>491443.56</v>
      </c>
    </row>
    <row r="3699" customFormat="false" ht="15" hidden="false" customHeight="false" outlineLevel="0" collapsed="false">
      <c r="A3699" s="3" t="n">
        <v>3698</v>
      </c>
      <c r="B3699" s="3" t="n">
        <v>10</v>
      </c>
      <c r="C3699" s="3" t="s">
        <v>180</v>
      </c>
      <c r="D3699" s="3" t="s">
        <v>562</v>
      </c>
      <c r="E3699" s="3" t="n">
        <v>2183</v>
      </c>
      <c r="F3699" s="4" t="n">
        <v>56.2</v>
      </c>
      <c r="G3699" s="3" t="s">
        <v>8</v>
      </c>
      <c r="H3699" s="4" t="n">
        <f aca="false">ROUND(E3699*F3699,2)</f>
        <v>122684.6</v>
      </c>
    </row>
    <row r="3700" customFormat="false" ht="15" hidden="false" customHeight="false" outlineLevel="0" collapsed="false">
      <c r="A3700" s="3" t="n">
        <v>3699</v>
      </c>
      <c r="B3700" s="3" t="n">
        <v>11</v>
      </c>
      <c r="C3700" s="3" t="s">
        <v>180</v>
      </c>
      <c r="D3700" s="3" t="s">
        <v>562</v>
      </c>
      <c r="E3700" s="3" t="n">
        <v>4593</v>
      </c>
      <c r="F3700" s="4" t="n">
        <v>107.15</v>
      </c>
      <c r="G3700" s="3" t="s">
        <v>34</v>
      </c>
      <c r="H3700" s="4" t="n">
        <f aca="false">ROUND(E3700*F3700,2)</f>
        <v>492139.95</v>
      </c>
    </row>
    <row r="3701" customFormat="false" ht="15" hidden="false" customHeight="false" outlineLevel="0" collapsed="false">
      <c r="A3701" s="3" t="n">
        <v>3700</v>
      </c>
      <c r="B3701" s="3" t="n">
        <v>2</v>
      </c>
      <c r="C3701" s="3" t="s">
        <v>180</v>
      </c>
      <c r="D3701" s="3" t="s">
        <v>563</v>
      </c>
      <c r="E3701" s="3" t="n">
        <v>2843</v>
      </c>
      <c r="F3701" s="4" t="n">
        <v>58.74</v>
      </c>
      <c r="G3701" s="3" t="s">
        <v>8</v>
      </c>
      <c r="H3701" s="4" t="n">
        <f aca="false">ROUND(E3701*F3701,2)</f>
        <v>166997.82</v>
      </c>
    </row>
    <row r="3702" customFormat="false" ht="15" hidden="false" customHeight="false" outlineLevel="0" collapsed="false">
      <c r="A3702" s="3" t="n">
        <v>3701</v>
      </c>
      <c r="B3702" s="3" t="n">
        <v>11</v>
      </c>
      <c r="C3702" s="3" t="s">
        <v>180</v>
      </c>
      <c r="D3702" s="3" t="s">
        <v>563</v>
      </c>
      <c r="E3702" s="3" t="n">
        <v>1712</v>
      </c>
      <c r="F3702" s="4" t="n">
        <v>106.75</v>
      </c>
      <c r="G3702" s="3" t="s">
        <v>34</v>
      </c>
      <c r="H3702" s="4" t="n">
        <f aca="false">ROUND(E3702*F3702,2)</f>
        <v>182756</v>
      </c>
    </row>
    <row r="3703" customFormat="false" ht="15" hidden="false" customHeight="false" outlineLevel="0" collapsed="false">
      <c r="A3703" s="3" t="n">
        <v>3702</v>
      </c>
      <c r="B3703" s="3" t="n">
        <v>2</v>
      </c>
      <c r="C3703" s="3" t="s">
        <v>180</v>
      </c>
      <c r="D3703" s="3" t="s">
        <v>563</v>
      </c>
      <c r="E3703" s="3" t="n">
        <v>3946</v>
      </c>
      <c r="F3703" s="4" t="n">
        <v>58.88</v>
      </c>
      <c r="G3703" s="3" t="s">
        <v>8</v>
      </c>
      <c r="H3703" s="4" t="n">
        <f aca="false">ROUND(E3703*F3703,2)</f>
        <v>232340.48</v>
      </c>
    </row>
    <row r="3704" customFormat="false" ht="15" hidden="false" customHeight="false" outlineLevel="0" collapsed="false">
      <c r="A3704" s="3" t="n">
        <v>3703</v>
      </c>
      <c r="B3704" s="3" t="n">
        <v>4</v>
      </c>
      <c r="C3704" s="3" t="s">
        <v>180</v>
      </c>
      <c r="D3704" s="3" t="s">
        <v>563</v>
      </c>
      <c r="E3704" s="3" t="n">
        <v>566</v>
      </c>
      <c r="F3704" s="4" t="n">
        <v>109.71</v>
      </c>
      <c r="G3704" s="3" t="s">
        <v>8</v>
      </c>
      <c r="H3704" s="4" t="n">
        <f aca="false">ROUND(E3704*F3704,2)</f>
        <v>62095.86</v>
      </c>
    </row>
    <row r="3705" customFormat="false" ht="15" hidden="false" customHeight="false" outlineLevel="0" collapsed="false">
      <c r="A3705" s="3" t="n">
        <v>3704</v>
      </c>
      <c r="B3705" s="3" t="n">
        <v>9</v>
      </c>
      <c r="C3705" s="3" t="s">
        <v>180</v>
      </c>
      <c r="D3705" s="3" t="s">
        <v>563</v>
      </c>
      <c r="E3705" s="3" t="n">
        <v>3984</v>
      </c>
      <c r="F3705" s="4" t="n">
        <v>198.1</v>
      </c>
      <c r="G3705" s="3" t="s">
        <v>8</v>
      </c>
      <c r="H3705" s="4" t="n">
        <f aca="false">ROUND(E3705*F3705,2)</f>
        <v>789230.4</v>
      </c>
    </row>
    <row r="3706" customFormat="false" ht="15" hidden="false" customHeight="false" outlineLevel="0" collapsed="false">
      <c r="A3706" s="3" t="n">
        <v>3705</v>
      </c>
      <c r="B3706" s="3" t="n">
        <v>8</v>
      </c>
      <c r="C3706" s="3" t="s">
        <v>180</v>
      </c>
      <c r="D3706" s="3" t="s">
        <v>563</v>
      </c>
      <c r="E3706" s="3" t="n">
        <v>1622</v>
      </c>
      <c r="F3706" s="4" t="n">
        <v>67.02</v>
      </c>
      <c r="G3706" s="3" t="s">
        <v>8</v>
      </c>
      <c r="H3706" s="4" t="n">
        <f aca="false">ROUND(E3706*F3706,2)</f>
        <v>108706.44</v>
      </c>
    </row>
    <row r="3707" customFormat="false" ht="15" hidden="false" customHeight="false" outlineLevel="0" collapsed="false">
      <c r="A3707" s="3" t="n">
        <v>3706</v>
      </c>
      <c r="B3707" s="3" t="n">
        <v>11</v>
      </c>
      <c r="C3707" s="3" t="s">
        <v>180</v>
      </c>
      <c r="D3707" s="3" t="s">
        <v>562</v>
      </c>
      <c r="E3707" s="3" t="n">
        <v>159</v>
      </c>
      <c r="F3707" s="4" t="n">
        <v>106.66</v>
      </c>
      <c r="G3707" s="3" t="s">
        <v>34</v>
      </c>
      <c r="H3707" s="4" t="n">
        <f aca="false">ROUND(E3707*F3707,2)</f>
        <v>16958.94</v>
      </c>
    </row>
    <row r="3708" customFormat="false" ht="15" hidden="false" customHeight="false" outlineLevel="0" collapsed="false">
      <c r="A3708" s="3" t="n">
        <v>3707</v>
      </c>
      <c r="B3708" s="3" t="n">
        <v>9</v>
      </c>
      <c r="C3708" s="3" t="s">
        <v>180</v>
      </c>
      <c r="D3708" s="3" t="s">
        <v>563</v>
      </c>
      <c r="E3708" s="3" t="n">
        <v>1476</v>
      </c>
      <c r="F3708" s="4" t="n">
        <v>198.17</v>
      </c>
      <c r="G3708" s="3" t="s">
        <v>8</v>
      </c>
      <c r="H3708" s="4" t="n">
        <f aca="false">ROUND(E3708*F3708,2)</f>
        <v>292498.92</v>
      </c>
    </row>
    <row r="3709" customFormat="false" ht="15" hidden="false" customHeight="false" outlineLevel="0" collapsed="false">
      <c r="A3709" s="3" t="n">
        <v>3708</v>
      </c>
      <c r="B3709" s="3" t="n">
        <v>7</v>
      </c>
      <c r="C3709" s="3" t="s">
        <v>181</v>
      </c>
      <c r="D3709" s="3" t="s">
        <v>562</v>
      </c>
      <c r="E3709" s="3" t="n">
        <v>3367</v>
      </c>
      <c r="F3709" s="4" t="n">
        <v>432.26</v>
      </c>
      <c r="G3709" s="3" t="s">
        <v>8</v>
      </c>
      <c r="H3709" s="4" t="n">
        <f aca="false">ROUND(E3709*F3709,2)</f>
        <v>1455419.42</v>
      </c>
    </row>
    <row r="3710" customFormat="false" ht="15" hidden="false" customHeight="false" outlineLevel="0" collapsed="false">
      <c r="A3710" s="3" t="n">
        <v>3709</v>
      </c>
      <c r="B3710" s="3" t="n">
        <v>9</v>
      </c>
      <c r="C3710" s="3" t="s">
        <v>181</v>
      </c>
      <c r="D3710" s="3" t="s">
        <v>563</v>
      </c>
      <c r="E3710" s="3" t="n">
        <v>3598</v>
      </c>
      <c r="F3710" s="4" t="n">
        <v>194.99</v>
      </c>
      <c r="G3710" s="3" t="s">
        <v>8</v>
      </c>
      <c r="H3710" s="4" t="n">
        <f aca="false">ROUND(E3710*F3710,2)</f>
        <v>701574.02</v>
      </c>
    </row>
    <row r="3711" customFormat="false" ht="15" hidden="false" customHeight="false" outlineLevel="0" collapsed="false">
      <c r="A3711" s="3" t="n">
        <v>3710</v>
      </c>
      <c r="B3711" s="3" t="n">
        <v>13</v>
      </c>
      <c r="C3711" s="3" t="s">
        <v>181</v>
      </c>
      <c r="D3711" s="3" t="s">
        <v>563</v>
      </c>
      <c r="E3711" s="3" t="n">
        <v>1441</v>
      </c>
      <c r="F3711" s="4" t="n">
        <v>42.67</v>
      </c>
      <c r="G3711" s="3" t="s">
        <v>41</v>
      </c>
      <c r="H3711" s="4" t="n">
        <f aca="false">ROUND(E3711*F3711,2)</f>
        <v>61487.47</v>
      </c>
    </row>
    <row r="3712" customFormat="false" ht="15" hidden="false" customHeight="false" outlineLevel="0" collapsed="false">
      <c r="A3712" s="3" t="n">
        <v>3711</v>
      </c>
      <c r="B3712" s="3" t="n">
        <v>6</v>
      </c>
      <c r="C3712" s="3" t="s">
        <v>181</v>
      </c>
      <c r="D3712" s="3" t="s">
        <v>562</v>
      </c>
      <c r="E3712" s="3" t="n">
        <v>2667</v>
      </c>
      <c r="F3712" s="4" t="n">
        <v>241.76</v>
      </c>
      <c r="G3712" s="3" t="s">
        <v>8</v>
      </c>
      <c r="H3712" s="4" t="n">
        <f aca="false">ROUND(E3712*F3712,2)</f>
        <v>644773.92</v>
      </c>
    </row>
    <row r="3713" customFormat="false" ht="15" hidden="false" customHeight="false" outlineLevel="0" collapsed="false">
      <c r="A3713" s="3" t="n">
        <v>3712</v>
      </c>
      <c r="B3713" s="3" t="n">
        <v>5</v>
      </c>
      <c r="C3713" s="3" t="s">
        <v>181</v>
      </c>
      <c r="D3713" s="3" t="s">
        <v>563</v>
      </c>
      <c r="E3713" s="3" t="n">
        <v>1447</v>
      </c>
      <c r="F3713" s="4" t="n">
        <v>429.47</v>
      </c>
      <c r="G3713" s="3" t="s">
        <v>8</v>
      </c>
      <c r="H3713" s="4" t="n">
        <f aca="false">ROUND(E3713*F3713,2)</f>
        <v>621443.09</v>
      </c>
    </row>
    <row r="3714" customFormat="false" ht="15" hidden="false" customHeight="false" outlineLevel="0" collapsed="false">
      <c r="A3714" s="3" t="n">
        <v>3713</v>
      </c>
      <c r="B3714" s="3" t="n">
        <v>2</v>
      </c>
      <c r="C3714" s="3" t="s">
        <v>181</v>
      </c>
      <c r="D3714" s="3" t="s">
        <v>563</v>
      </c>
      <c r="E3714" s="3" t="n">
        <v>1724</v>
      </c>
      <c r="F3714" s="4" t="n">
        <v>58.92</v>
      </c>
      <c r="G3714" s="3" t="s">
        <v>8</v>
      </c>
      <c r="H3714" s="4" t="n">
        <f aca="false">ROUND(E3714*F3714,2)</f>
        <v>101578.08</v>
      </c>
    </row>
    <row r="3715" customFormat="false" ht="15" hidden="false" customHeight="false" outlineLevel="0" collapsed="false">
      <c r="A3715" s="3" t="n">
        <v>3714</v>
      </c>
      <c r="B3715" s="3" t="n">
        <v>7</v>
      </c>
      <c r="C3715" s="3" t="s">
        <v>181</v>
      </c>
      <c r="D3715" s="3" t="s">
        <v>563</v>
      </c>
      <c r="E3715" s="3" t="n">
        <v>768</v>
      </c>
      <c r="F3715" s="4" t="n">
        <v>431.91</v>
      </c>
      <c r="G3715" s="3" t="s">
        <v>8</v>
      </c>
      <c r="H3715" s="4" t="n">
        <f aca="false">ROUND(E3715*F3715,2)</f>
        <v>331706.88</v>
      </c>
    </row>
    <row r="3716" customFormat="false" ht="15" hidden="false" customHeight="false" outlineLevel="0" collapsed="false">
      <c r="A3716" s="3" t="n">
        <v>3715</v>
      </c>
      <c r="B3716" s="3" t="n">
        <v>7</v>
      </c>
      <c r="C3716" s="3" t="s">
        <v>181</v>
      </c>
      <c r="D3716" s="3" t="s">
        <v>563</v>
      </c>
      <c r="E3716" s="3" t="n">
        <v>938</v>
      </c>
      <c r="F3716" s="4" t="n">
        <v>431.43</v>
      </c>
      <c r="G3716" s="3" t="s">
        <v>8</v>
      </c>
      <c r="H3716" s="4" t="n">
        <f aca="false">ROUND(E3716*F3716,2)</f>
        <v>404681.34</v>
      </c>
    </row>
    <row r="3717" customFormat="false" ht="15" hidden="false" customHeight="false" outlineLevel="0" collapsed="false">
      <c r="A3717" s="3" t="n">
        <v>3716</v>
      </c>
      <c r="B3717" s="3" t="n">
        <v>2</v>
      </c>
      <c r="C3717" s="3" t="s">
        <v>181</v>
      </c>
      <c r="D3717" s="3" t="s">
        <v>562</v>
      </c>
      <c r="E3717" s="3" t="n">
        <v>531</v>
      </c>
      <c r="F3717" s="4" t="n">
        <v>58.93</v>
      </c>
      <c r="G3717" s="3" t="s">
        <v>8</v>
      </c>
      <c r="H3717" s="4" t="n">
        <f aca="false">ROUND(E3717*F3717,2)</f>
        <v>31291.83</v>
      </c>
    </row>
    <row r="3718" customFormat="false" ht="15" hidden="false" customHeight="false" outlineLevel="0" collapsed="false">
      <c r="A3718" s="3" t="n">
        <v>3717</v>
      </c>
      <c r="B3718" s="3" t="n">
        <v>2</v>
      </c>
      <c r="C3718" s="3" t="s">
        <v>181</v>
      </c>
      <c r="D3718" s="3" t="s">
        <v>562</v>
      </c>
      <c r="E3718" s="3" t="n">
        <v>4280</v>
      </c>
      <c r="F3718" s="4" t="n">
        <v>58.87</v>
      </c>
      <c r="G3718" s="3" t="s">
        <v>8</v>
      </c>
      <c r="H3718" s="4" t="n">
        <f aca="false">ROUND(E3718*F3718,2)</f>
        <v>251963.6</v>
      </c>
    </row>
    <row r="3719" customFormat="false" ht="15" hidden="false" customHeight="false" outlineLevel="0" collapsed="false">
      <c r="A3719" s="3" t="n">
        <v>3718</v>
      </c>
      <c r="B3719" s="3" t="n">
        <v>10</v>
      </c>
      <c r="C3719" s="3" t="s">
        <v>181</v>
      </c>
      <c r="D3719" s="3" t="s">
        <v>563</v>
      </c>
      <c r="E3719" s="3" t="n">
        <v>394</v>
      </c>
      <c r="F3719" s="4" t="n">
        <v>56.5</v>
      </c>
      <c r="G3719" s="3" t="s">
        <v>8</v>
      </c>
      <c r="H3719" s="4" t="n">
        <f aca="false">ROUND(E3719*F3719,2)</f>
        <v>22261</v>
      </c>
    </row>
    <row r="3720" customFormat="false" ht="15" hidden="false" customHeight="false" outlineLevel="0" collapsed="false">
      <c r="A3720" s="3" t="n">
        <v>3719</v>
      </c>
      <c r="B3720" s="3" t="n">
        <v>14</v>
      </c>
      <c r="C3720" s="3" t="s">
        <v>181</v>
      </c>
      <c r="D3720" s="3" t="s">
        <v>563</v>
      </c>
      <c r="E3720" s="3" t="n">
        <v>4179</v>
      </c>
      <c r="F3720" s="4" t="n">
        <v>81.55</v>
      </c>
      <c r="G3720" s="3" t="s">
        <v>41</v>
      </c>
      <c r="H3720" s="4" t="n">
        <f aca="false">ROUND(E3720*F3720,2)</f>
        <v>340797.45</v>
      </c>
    </row>
    <row r="3721" customFormat="false" ht="15" hidden="false" customHeight="false" outlineLevel="0" collapsed="false">
      <c r="A3721" s="3" t="n">
        <v>3720</v>
      </c>
      <c r="B3721" s="3" t="n">
        <v>13</v>
      </c>
      <c r="C3721" s="3" t="s">
        <v>181</v>
      </c>
      <c r="D3721" s="3" t="s">
        <v>562</v>
      </c>
      <c r="E3721" s="3" t="n">
        <v>2086</v>
      </c>
      <c r="F3721" s="4" t="n">
        <v>42.53</v>
      </c>
      <c r="G3721" s="3" t="s">
        <v>41</v>
      </c>
      <c r="H3721" s="4" t="n">
        <f aca="false">ROUND(E3721*F3721,2)</f>
        <v>88717.58</v>
      </c>
    </row>
    <row r="3722" customFormat="false" ht="15" hidden="false" customHeight="false" outlineLevel="0" collapsed="false">
      <c r="A3722" s="3" t="n">
        <v>3721</v>
      </c>
      <c r="B3722" s="3" t="n">
        <v>7</v>
      </c>
      <c r="C3722" s="3" t="s">
        <v>181</v>
      </c>
      <c r="D3722" s="3" t="s">
        <v>562</v>
      </c>
      <c r="E3722" s="3" t="n">
        <v>849</v>
      </c>
      <c r="F3722" s="4" t="n">
        <v>431.81</v>
      </c>
      <c r="G3722" s="3" t="s">
        <v>8</v>
      </c>
      <c r="H3722" s="4" t="n">
        <f aca="false">ROUND(E3722*F3722,2)</f>
        <v>366606.69</v>
      </c>
    </row>
    <row r="3723" customFormat="false" ht="15" hidden="false" customHeight="false" outlineLevel="0" collapsed="false">
      <c r="A3723" s="3" t="n">
        <v>3722</v>
      </c>
      <c r="B3723" s="3" t="n">
        <v>13</v>
      </c>
      <c r="C3723" s="3" t="s">
        <v>181</v>
      </c>
      <c r="D3723" s="3" t="s">
        <v>563</v>
      </c>
      <c r="E3723" s="3" t="n">
        <v>4652</v>
      </c>
      <c r="F3723" s="4" t="n">
        <v>42.48</v>
      </c>
      <c r="G3723" s="3" t="s">
        <v>41</v>
      </c>
      <c r="H3723" s="4" t="n">
        <f aca="false">ROUND(E3723*F3723,2)</f>
        <v>197616.96</v>
      </c>
    </row>
    <row r="3724" customFormat="false" ht="15" hidden="false" customHeight="false" outlineLevel="0" collapsed="false">
      <c r="A3724" s="3" t="n">
        <v>3723</v>
      </c>
      <c r="B3724" s="3" t="n">
        <v>7</v>
      </c>
      <c r="C3724" s="3" t="s">
        <v>181</v>
      </c>
      <c r="D3724" s="3" t="s">
        <v>563</v>
      </c>
      <c r="E3724" s="3" t="n">
        <v>313</v>
      </c>
      <c r="F3724" s="4" t="n">
        <v>430.81</v>
      </c>
      <c r="G3724" s="3" t="s">
        <v>8</v>
      </c>
      <c r="H3724" s="4" t="n">
        <f aca="false">ROUND(E3724*F3724,2)</f>
        <v>134843.53</v>
      </c>
    </row>
    <row r="3725" customFormat="false" ht="15" hidden="false" customHeight="false" outlineLevel="0" collapsed="false">
      <c r="A3725" s="3" t="n">
        <v>3724</v>
      </c>
      <c r="B3725" s="3" t="n">
        <v>15</v>
      </c>
      <c r="C3725" s="3" t="s">
        <v>181</v>
      </c>
      <c r="D3725" s="3" t="s">
        <v>563</v>
      </c>
      <c r="E3725" s="3" t="n">
        <v>3037</v>
      </c>
      <c r="F3725" s="4" t="n">
        <v>278.39</v>
      </c>
      <c r="G3725" s="3" t="s">
        <v>46</v>
      </c>
      <c r="H3725" s="4" t="n">
        <f aca="false">ROUND(E3725*F3725,2)</f>
        <v>845470.43</v>
      </c>
    </row>
    <row r="3726" customFormat="false" ht="15" hidden="false" customHeight="false" outlineLevel="0" collapsed="false">
      <c r="A3726" s="3" t="n">
        <v>3725</v>
      </c>
      <c r="B3726" s="3" t="n">
        <v>3</v>
      </c>
      <c r="C3726" s="3" t="s">
        <v>181</v>
      </c>
      <c r="D3726" s="3" t="s">
        <v>562</v>
      </c>
      <c r="E3726" s="3" t="n">
        <v>3185</v>
      </c>
      <c r="F3726" s="4" t="n">
        <v>98.78</v>
      </c>
      <c r="G3726" s="3" t="s">
        <v>8</v>
      </c>
      <c r="H3726" s="4" t="n">
        <f aca="false">ROUND(E3726*F3726,2)</f>
        <v>314614.3</v>
      </c>
    </row>
    <row r="3727" customFormat="false" ht="15" hidden="false" customHeight="false" outlineLevel="0" collapsed="false">
      <c r="A3727" s="3" t="n">
        <v>3726</v>
      </c>
      <c r="B3727" s="3" t="n">
        <v>12</v>
      </c>
      <c r="C3727" s="3" t="s">
        <v>181</v>
      </c>
      <c r="D3727" s="3" t="s">
        <v>562</v>
      </c>
      <c r="E3727" s="3" t="n">
        <v>2164</v>
      </c>
      <c r="F3727" s="4" t="n">
        <v>216.25</v>
      </c>
      <c r="G3727" s="3" t="s">
        <v>38</v>
      </c>
      <c r="H3727" s="4" t="n">
        <f aca="false">ROUND(E3727*F3727,2)</f>
        <v>467965</v>
      </c>
    </row>
    <row r="3728" customFormat="false" ht="15" hidden="false" customHeight="false" outlineLevel="0" collapsed="false">
      <c r="A3728" s="3" t="n">
        <v>3727</v>
      </c>
      <c r="B3728" s="3" t="n">
        <v>15</v>
      </c>
      <c r="C3728" s="3" t="s">
        <v>181</v>
      </c>
      <c r="D3728" s="3" t="s">
        <v>563</v>
      </c>
      <c r="E3728" s="3" t="n">
        <v>2753</v>
      </c>
      <c r="F3728" s="4" t="n">
        <v>277.49</v>
      </c>
      <c r="G3728" s="3" t="s">
        <v>46</v>
      </c>
      <c r="H3728" s="4" t="n">
        <f aca="false">ROUND(E3728*F3728,2)</f>
        <v>763929.97</v>
      </c>
    </row>
    <row r="3729" customFormat="false" ht="15" hidden="false" customHeight="false" outlineLevel="0" collapsed="false">
      <c r="A3729" s="3" t="n">
        <v>3728</v>
      </c>
      <c r="B3729" s="3" t="n">
        <v>11</v>
      </c>
      <c r="C3729" s="3" t="s">
        <v>181</v>
      </c>
      <c r="D3729" s="3" t="s">
        <v>563</v>
      </c>
      <c r="E3729" s="3" t="n">
        <v>3993</v>
      </c>
      <c r="F3729" s="4" t="n">
        <v>108.43</v>
      </c>
      <c r="G3729" s="3" t="s">
        <v>34</v>
      </c>
      <c r="H3729" s="4" t="n">
        <f aca="false">ROUND(E3729*F3729,2)</f>
        <v>432960.99</v>
      </c>
    </row>
    <row r="3730" customFormat="false" ht="15" hidden="false" customHeight="false" outlineLevel="0" collapsed="false">
      <c r="A3730" s="3" t="n">
        <v>3729</v>
      </c>
      <c r="B3730" s="3" t="n">
        <v>13</v>
      </c>
      <c r="C3730" s="3" t="s">
        <v>181</v>
      </c>
      <c r="D3730" s="3" t="s">
        <v>562</v>
      </c>
      <c r="E3730" s="3" t="n">
        <v>2608</v>
      </c>
      <c r="F3730" s="4" t="n">
        <v>42.45</v>
      </c>
      <c r="G3730" s="3" t="s">
        <v>41</v>
      </c>
      <c r="H3730" s="4" t="n">
        <f aca="false">ROUND(E3730*F3730,2)</f>
        <v>110709.6</v>
      </c>
    </row>
    <row r="3731" customFormat="false" ht="15" hidden="false" customHeight="false" outlineLevel="0" collapsed="false">
      <c r="A3731" s="3" t="n">
        <v>3730</v>
      </c>
      <c r="B3731" s="3" t="n">
        <v>9</v>
      </c>
      <c r="C3731" s="3" t="s">
        <v>181</v>
      </c>
      <c r="D3731" s="3" t="s">
        <v>562</v>
      </c>
      <c r="E3731" s="3" t="n">
        <v>1153</v>
      </c>
      <c r="F3731" s="4" t="n">
        <v>194.21</v>
      </c>
      <c r="G3731" s="3" t="s">
        <v>8</v>
      </c>
      <c r="H3731" s="4" t="n">
        <f aca="false">ROUND(E3731*F3731,2)</f>
        <v>223924.13</v>
      </c>
    </row>
    <row r="3732" customFormat="false" ht="15" hidden="false" customHeight="false" outlineLevel="0" collapsed="false">
      <c r="A3732" s="3" t="n">
        <v>3731</v>
      </c>
      <c r="B3732" s="3" t="n">
        <v>14</v>
      </c>
      <c r="C3732" s="3" t="s">
        <v>181</v>
      </c>
      <c r="D3732" s="3" t="s">
        <v>562</v>
      </c>
      <c r="E3732" s="3" t="n">
        <v>1313</v>
      </c>
      <c r="F3732" s="4" t="n">
        <v>81.74</v>
      </c>
      <c r="G3732" s="3" t="s">
        <v>41</v>
      </c>
      <c r="H3732" s="4" t="n">
        <f aca="false">ROUND(E3732*F3732,2)</f>
        <v>107324.62</v>
      </c>
    </row>
    <row r="3733" customFormat="false" ht="15" hidden="false" customHeight="false" outlineLevel="0" collapsed="false">
      <c r="A3733" s="3" t="n">
        <v>3732</v>
      </c>
      <c r="B3733" s="3" t="n">
        <v>8</v>
      </c>
      <c r="C3733" s="3" t="s">
        <v>181</v>
      </c>
      <c r="D3733" s="3" t="s">
        <v>562</v>
      </c>
      <c r="E3733" s="3" t="n">
        <v>686</v>
      </c>
      <c r="F3733" s="4" t="n">
        <v>63.84</v>
      </c>
      <c r="G3733" s="3" t="s">
        <v>8</v>
      </c>
      <c r="H3733" s="4" t="n">
        <f aca="false">ROUND(E3733*F3733,2)</f>
        <v>43794.24</v>
      </c>
    </row>
    <row r="3734" customFormat="false" ht="15" hidden="false" customHeight="false" outlineLevel="0" collapsed="false">
      <c r="A3734" s="3" t="n">
        <v>3733</v>
      </c>
      <c r="B3734" s="3" t="n">
        <v>2</v>
      </c>
      <c r="C3734" s="3" t="s">
        <v>181</v>
      </c>
      <c r="D3734" s="3" t="s">
        <v>562</v>
      </c>
      <c r="E3734" s="3" t="n">
        <v>500</v>
      </c>
      <c r="F3734" s="4" t="n">
        <v>58.87</v>
      </c>
      <c r="G3734" s="3" t="s">
        <v>8</v>
      </c>
      <c r="H3734" s="4" t="n">
        <f aca="false">ROUND(E3734*F3734,2)</f>
        <v>29435</v>
      </c>
    </row>
    <row r="3735" customFormat="false" ht="15" hidden="false" customHeight="false" outlineLevel="0" collapsed="false">
      <c r="A3735" s="3" t="n">
        <v>3734</v>
      </c>
      <c r="B3735" s="3" t="n">
        <v>12</v>
      </c>
      <c r="C3735" s="3" t="s">
        <v>181</v>
      </c>
      <c r="D3735" s="3" t="s">
        <v>563</v>
      </c>
      <c r="E3735" s="3" t="n">
        <v>4931</v>
      </c>
      <c r="F3735" s="4" t="n">
        <v>215.63</v>
      </c>
      <c r="G3735" s="3" t="s">
        <v>38</v>
      </c>
      <c r="H3735" s="4" t="n">
        <f aca="false">ROUND(E3735*F3735,2)</f>
        <v>1063271.53</v>
      </c>
    </row>
    <row r="3736" customFormat="false" ht="15" hidden="false" customHeight="false" outlineLevel="0" collapsed="false">
      <c r="A3736" s="3" t="n">
        <v>3735</v>
      </c>
      <c r="B3736" s="3" t="n">
        <v>1</v>
      </c>
      <c r="C3736" s="3" t="s">
        <v>181</v>
      </c>
      <c r="D3736" s="3" t="s">
        <v>563</v>
      </c>
      <c r="E3736" s="3" t="n">
        <v>3637</v>
      </c>
      <c r="F3736" s="4" t="n">
        <v>440.69</v>
      </c>
      <c r="G3736" s="3" t="s">
        <v>8</v>
      </c>
      <c r="H3736" s="4" t="n">
        <f aca="false">ROUND(E3736*F3736,2)</f>
        <v>1602789.53</v>
      </c>
    </row>
    <row r="3737" customFormat="false" ht="15" hidden="false" customHeight="false" outlineLevel="0" collapsed="false">
      <c r="A3737" s="3" t="n">
        <v>3736</v>
      </c>
      <c r="B3737" s="3" t="n">
        <v>6</v>
      </c>
      <c r="C3737" s="3" t="s">
        <v>181</v>
      </c>
      <c r="D3737" s="3" t="s">
        <v>563</v>
      </c>
      <c r="E3737" s="3" t="n">
        <v>2958</v>
      </c>
      <c r="F3737" s="4" t="n">
        <v>241.72</v>
      </c>
      <c r="G3737" s="3" t="s">
        <v>8</v>
      </c>
      <c r="H3737" s="4" t="n">
        <f aca="false">ROUND(E3737*F3737,2)</f>
        <v>715007.76</v>
      </c>
    </row>
    <row r="3738" customFormat="false" ht="15" hidden="false" customHeight="false" outlineLevel="0" collapsed="false">
      <c r="A3738" s="3" t="n">
        <v>3737</v>
      </c>
      <c r="B3738" s="3" t="n">
        <v>8</v>
      </c>
      <c r="C3738" s="3" t="s">
        <v>181</v>
      </c>
      <c r="D3738" s="3" t="s">
        <v>562</v>
      </c>
      <c r="E3738" s="3" t="n">
        <v>2386</v>
      </c>
      <c r="F3738" s="4" t="n">
        <v>64.02</v>
      </c>
      <c r="G3738" s="3" t="s">
        <v>8</v>
      </c>
      <c r="H3738" s="4" t="n">
        <f aca="false">ROUND(E3738*F3738,2)</f>
        <v>152751.72</v>
      </c>
    </row>
    <row r="3739" customFormat="false" ht="15" hidden="false" customHeight="false" outlineLevel="0" collapsed="false">
      <c r="A3739" s="3" t="n">
        <v>3738</v>
      </c>
      <c r="B3739" s="3" t="n">
        <v>4</v>
      </c>
      <c r="C3739" s="3" t="s">
        <v>181</v>
      </c>
      <c r="D3739" s="3" t="s">
        <v>562</v>
      </c>
      <c r="E3739" s="3" t="n">
        <v>4600</v>
      </c>
      <c r="F3739" s="4" t="n">
        <v>109.54</v>
      </c>
      <c r="G3739" s="3" t="s">
        <v>8</v>
      </c>
      <c r="H3739" s="4" t="n">
        <f aca="false">ROUND(E3739*F3739,2)</f>
        <v>503884</v>
      </c>
    </row>
    <row r="3740" customFormat="false" ht="15" hidden="false" customHeight="false" outlineLevel="0" collapsed="false">
      <c r="A3740" s="3" t="n">
        <v>3739</v>
      </c>
      <c r="B3740" s="3" t="n">
        <v>15</v>
      </c>
      <c r="C3740" s="3" t="s">
        <v>181</v>
      </c>
      <c r="D3740" s="3" t="s">
        <v>562</v>
      </c>
      <c r="E3740" s="3" t="n">
        <v>1552</v>
      </c>
      <c r="F3740" s="4" t="n">
        <v>277.45</v>
      </c>
      <c r="G3740" s="3" t="s">
        <v>46</v>
      </c>
      <c r="H3740" s="4" t="n">
        <f aca="false">ROUND(E3740*F3740,2)</f>
        <v>430602.4</v>
      </c>
    </row>
    <row r="3741" customFormat="false" ht="15" hidden="false" customHeight="false" outlineLevel="0" collapsed="false">
      <c r="A3741" s="3" t="n">
        <v>3740</v>
      </c>
      <c r="B3741" s="3" t="n">
        <v>11</v>
      </c>
      <c r="C3741" s="3" t="s">
        <v>181</v>
      </c>
      <c r="D3741" s="3" t="s">
        <v>562</v>
      </c>
      <c r="E3741" s="3" t="n">
        <v>4513</v>
      </c>
      <c r="F3741" s="4" t="n">
        <v>108.58</v>
      </c>
      <c r="G3741" s="3" t="s">
        <v>34</v>
      </c>
      <c r="H3741" s="4" t="n">
        <f aca="false">ROUND(E3741*F3741,2)</f>
        <v>490021.54</v>
      </c>
    </row>
    <row r="3742" customFormat="false" ht="15" hidden="false" customHeight="false" outlineLevel="0" collapsed="false">
      <c r="A3742" s="3" t="n">
        <v>3741</v>
      </c>
      <c r="B3742" s="3" t="n">
        <v>11</v>
      </c>
      <c r="C3742" s="3" t="s">
        <v>181</v>
      </c>
      <c r="D3742" s="3" t="s">
        <v>562</v>
      </c>
      <c r="E3742" s="3" t="n">
        <v>3416</v>
      </c>
      <c r="F3742" s="4" t="n">
        <v>108.32</v>
      </c>
      <c r="G3742" s="3" t="s">
        <v>34</v>
      </c>
      <c r="H3742" s="4" t="n">
        <f aca="false">ROUND(E3742*F3742,2)</f>
        <v>370021.12</v>
      </c>
    </row>
    <row r="3743" customFormat="false" ht="15" hidden="false" customHeight="false" outlineLevel="0" collapsed="false">
      <c r="A3743" s="3" t="n">
        <v>3742</v>
      </c>
      <c r="B3743" s="3" t="n">
        <v>13</v>
      </c>
      <c r="C3743" s="3" t="s">
        <v>181</v>
      </c>
      <c r="D3743" s="3" t="s">
        <v>563</v>
      </c>
      <c r="E3743" s="3" t="n">
        <v>4249</v>
      </c>
      <c r="F3743" s="4" t="n">
        <v>42.49</v>
      </c>
      <c r="G3743" s="3" t="s">
        <v>41</v>
      </c>
      <c r="H3743" s="4" t="n">
        <f aca="false">ROUND(E3743*F3743,2)</f>
        <v>180540.01</v>
      </c>
    </row>
    <row r="3744" customFormat="false" ht="15" hidden="false" customHeight="false" outlineLevel="0" collapsed="false">
      <c r="A3744" s="3" t="n">
        <v>3743</v>
      </c>
      <c r="B3744" s="3" t="n">
        <v>10</v>
      </c>
      <c r="C3744" s="3" t="s">
        <v>181</v>
      </c>
      <c r="D3744" s="3" t="s">
        <v>562</v>
      </c>
      <c r="E3744" s="3" t="n">
        <v>4305</v>
      </c>
      <c r="F3744" s="4" t="n">
        <v>56.41</v>
      </c>
      <c r="G3744" s="3" t="s">
        <v>8</v>
      </c>
      <c r="H3744" s="4" t="n">
        <f aca="false">ROUND(E3744*F3744,2)</f>
        <v>242845.05</v>
      </c>
    </row>
    <row r="3745" customFormat="false" ht="15" hidden="false" customHeight="false" outlineLevel="0" collapsed="false">
      <c r="A3745" s="3" t="n">
        <v>3744</v>
      </c>
      <c r="B3745" s="3" t="n">
        <v>10</v>
      </c>
      <c r="C3745" s="3" t="s">
        <v>181</v>
      </c>
      <c r="D3745" s="3" t="s">
        <v>563</v>
      </c>
      <c r="E3745" s="3" t="n">
        <v>1700</v>
      </c>
      <c r="F3745" s="4" t="n">
        <v>56.37</v>
      </c>
      <c r="G3745" s="3" t="s">
        <v>8</v>
      </c>
      <c r="H3745" s="4" t="n">
        <f aca="false">ROUND(E3745*F3745,2)</f>
        <v>95829</v>
      </c>
    </row>
    <row r="3746" customFormat="false" ht="15" hidden="false" customHeight="false" outlineLevel="0" collapsed="false">
      <c r="A3746" s="3" t="n">
        <v>3745</v>
      </c>
      <c r="B3746" s="3" t="n">
        <v>13</v>
      </c>
      <c r="C3746" s="3" t="s">
        <v>181</v>
      </c>
      <c r="D3746" s="3" t="s">
        <v>563</v>
      </c>
      <c r="E3746" s="3" t="n">
        <v>2595</v>
      </c>
      <c r="F3746" s="4" t="n">
        <v>42.55</v>
      </c>
      <c r="G3746" s="3" t="s">
        <v>41</v>
      </c>
      <c r="H3746" s="4" t="n">
        <f aca="false">ROUND(E3746*F3746,2)</f>
        <v>110417.25</v>
      </c>
    </row>
    <row r="3747" customFormat="false" ht="15" hidden="false" customHeight="false" outlineLevel="0" collapsed="false">
      <c r="A3747" s="3" t="n">
        <v>3746</v>
      </c>
      <c r="B3747" s="3" t="n">
        <v>7</v>
      </c>
      <c r="C3747" s="3" t="s">
        <v>182</v>
      </c>
      <c r="D3747" s="3" t="s">
        <v>562</v>
      </c>
      <c r="E3747" s="3" t="n">
        <v>3894</v>
      </c>
      <c r="F3747" s="4" t="n">
        <v>441.1</v>
      </c>
      <c r="G3747" s="3" t="s">
        <v>8</v>
      </c>
      <c r="H3747" s="4" t="n">
        <f aca="false">ROUND(E3747*F3747,2)</f>
        <v>1717643.4</v>
      </c>
    </row>
    <row r="3748" customFormat="false" ht="15" hidden="false" customHeight="false" outlineLevel="0" collapsed="false">
      <c r="A3748" s="3" t="n">
        <v>3747</v>
      </c>
      <c r="B3748" s="3" t="n">
        <v>11</v>
      </c>
      <c r="C3748" s="3" t="s">
        <v>182</v>
      </c>
      <c r="D3748" s="3" t="s">
        <v>562</v>
      </c>
      <c r="E3748" s="3" t="n">
        <v>3829</v>
      </c>
      <c r="F3748" s="4" t="n">
        <v>107.19</v>
      </c>
      <c r="G3748" s="3" t="s">
        <v>34</v>
      </c>
      <c r="H3748" s="4" t="n">
        <f aca="false">ROUND(E3748*F3748,2)</f>
        <v>410430.51</v>
      </c>
    </row>
    <row r="3749" customFormat="false" ht="15" hidden="false" customHeight="false" outlineLevel="0" collapsed="false">
      <c r="A3749" s="3" t="n">
        <v>3748</v>
      </c>
      <c r="B3749" s="3" t="n">
        <v>3</v>
      </c>
      <c r="C3749" s="3" t="s">
        <v>182</v>
      </c>
      <c r="D3749" s="3" t="s">
        <v>563</v>
      </c>
      <c r="E3749" s="3" t="n">
        <v>2458</v>
      </c>
      <c r="F3749" s="4" t="n">
        <v>94.53</v>
      </c>
      <c r="G3749" s="3" t="s">
        <v>8</v>
      </c>
      <c r="H3749" s="4" t="n">
        <f aca="false">ROUND(E3749*F3749,2)</f>
        <v>232354.74</v>
      </c>
    </row>
    <row r="3750" customFormat="false" ht="15" hidden="false" customHeight="false" outlineLevel="0" collapsed="false">
      <c r="A3750" s="3" t="n">
        <v>3749</v>
      </c>
      <c r="B3750" s="3" t="n">
        <v>10</v>
      </c>
      <c r="C3750" s="3" t="s">
        <v>182</v>
      </c>
      <c r="D3750" s="3" t="s">
        <v>563</v>
      </c>
      <c r="E3750" s="3" t="n">
        <v>2858</v>
      </c>
      <c r="F3750" s="4" t="n">
        <v>56.55</v>
      </c>
      <c r="G3750" s="3" t="s">
        <v>8</v>
      </c>
      <c r="H3750" s="4" t="n">
        <f aca="false">ROUND(E3750*F3750,2)</f>
        <v>161619.9</v>
      </c>
    </row>
    <row r="3751" customFormat="false" ht="15" hidden="false" customHeight="false" outlineLevel="0" collapsed="false">
      <c r="A3751" s="3" t="n">
        <v>3750</v>
      </c>
      <c r="B3751" s="3" t="n">
        <v>10</v>
      </c>
      <c r="C3751" s="3" t="s">
        <v>182</v>
      </c>
      <c r="D3751" s="3" t="s">
        <v>562</v>
      </c>
      <c r="E3751" s="3" t="n">
        <v>4940</v>
      </c>
      <c r="F3751" s="4" t="n">
        <v>56.38</v>
      </c>
      <c r="G3751" s="3" t="s">
        <v>8</v>
      </c>
      <c r="H3751" s="4" t="n">
        <f aca="false">ROUND(E3751*F3751,2)</f>
        <v>278517.2</v>
      </c>
    </row>
    <row r="3752" customFormat="false" ht="15" hidden="false" customHeight="false" outlineLevel="0" collapsed="false">
      <c r="A3752" s="3" t="n">
        <v>3751</v>
      </c>
      <c r="B3752" s="3" t="n">
        <v>7</v>
      </c>
      <c r="C3752" s="3" t="s">
        <v>182</v>
      </c>
      <c r="D3752" s="3" t="s">
        <v>562</v>
      </c>
      <c r="E3752" s="3" t="n">
        <v>4709</v>
      </c>
      <c r="F3752" s="4" t="n">
        <v>441.6</v>
      </c>
      <c r="G3752" s="3" t="s">
        <v>8</v>
      </c>
      <c r="H3752" s="4" t="n">
        <f aca="false">ROUND(E3752*F3752,2)</f>
        <v>2079494.4</v>
      </c>
    </row>
    <row r="3753" customFormat="false" ht="15" hidden="false" customHeight="false" outlineLevel="0" collapsed="false">
      <c r="A3753" s="3" t="n">
        <v>3752</v>
      </c>
      <c r="B3753" s="3" t="n">
        <v>9</v>
      </c>
      <c r="C3753" s="3" t="s">
        <v>182</v>
      </c>
      <c r="D3753" s="3" t="s">
        <v>562</v>
      </c>
      <c r="E3753" s="3" t="n">
        <v>457</v>
      </c>
      <c r="F3753" s="4" t="n">
        <v>194.26</v>
      </c>
      <c r="G3753" s="3" t="s">
        <v>8</v>
      </c>
      <c r="H3753" s="4" t="n">
        <f aca="false">ROUND(E3753*F3753,2)</f>
        <v>88776.82</v>
      </c>
    </row>
    <row r="3754" customFormat="false" ht="15" hidden="false" customHeight="false" outlineLevel="0" collapsed="false">
      <c r="A3754" s="3" t="n">
        <v>3753</v>
      </c>
      <c r="B3754" s="3" t="n">
        <v>3</v>
      </c>
      <c r="C3754" s="3" t="s">
        <v>182</v>
      </c>
      <c r="D3754" s="3" t="s">
        <v>563</v>
      </c>
      <c r="E3754" s="3" t="n">
        <v>2393</v>
      </c>
      <c r="F3754" s="4" t="n">
        <v>94.54</v>
      </c>
      <c r="G3754" s="3" t="s">
        <v>8</v>
      </c>
      <c r="H3754" s="4" t="n">
        <f aca="false">ROUND(E3754*F3754,2)</f>
        <v>226234.22</v>
      </c>
    </row>
    <row r="3755" customFormat="false" ht="15" hidden="false" customHeight="false" outlineLevel="0" collapsed="false">
      <c r="A3755" s="3" t="n">
        <v>3754</v>
      </c>
      <c r="B3755" s="3" t="n">
        <v>6</v>
      </c>
      <c r="C3755" s="3" t="s">
        <v>182</v>
      </c>
      <c r="D3755" s="3" t="s">
        <v>563</v>
      </c>
      <c r="E3755" s="3" t="n">
        <v>1463</v>
      </c>
      <c r="F3755" s="4" t="n">
        <v>244.41</v>
      </c>
      <c r="G3755" s="3" t="s">
        <v>8</v>
      </c>
      <c r="H3755" s="4" t="n">
        <f aca="false">ROUND(E3755*F3755,2)</f>
        <v>357571.83</v>
      </c>
    </row>
    <row r="3756" customFormat="false" ht="15" hidden="false" customHeight="false" outlineLevel="0" collapsed="false">
      <c r="A3756" s="3" t="n">
        <v>3755</v>
      </c>
      <c r="B3756" s="3" t="n">
        <v>5</v>
      </c>
      <c r="C3756" s="3" t="s">
        <v>182</v>
      </c>
      <c r="D3756" s="3" t="s">
        <v>563</v>
      </c>
      <c r="E3756" s="3" t="n">
        <v>3195</v>
      </c>
      <c r="F3756" s="4" t="n">
        <v>433.63</v>
      </c>
      <c r="G3756" s="3" t="s">
        <v>8</v>
      </c>
      <c r="H3756" s="4" t="n">
        <f aca="false">ROUND(E3756*F3756,2)</f>
        <v>1385447.85</v>
      </c>
    </row>
    <row r="3757" customFormat="false" ht="15" hidden="false" customHeight="false" outlineLevel="0" collapsed="false">
      <c r="A3757" s="3" t="n">
        <v>3756</v>
      </c>
      <c r="B3757" s="3" t="n">
        <v>4</v>
      </c>
      <c r="C3757" s="3" t="s">
        <v>182</v>
      </c>
      <c r="D3757" s="3" t="s">
        <v>562</v>
      </c>
      <c r="E3757" s="3" t="n">
        <v>1175</v>
      </c>
      <c r="F3757" s="4" t="n">
        <v>109.83</v>
      </c>
      <c r="G3757" s="3" t="s">
        <v>8</v>
      </c>
      <c r="H3757" s="4" t="n">
        <f aca="false">ROUND(E3757*F3757,2)</f>
        <v>129050.25</v>
      </c>
    </row>
    <row r="3758" customFormat="false" ht="15" hidden="false" customHeight="false" outlineLevel="0" collapsed="false">
      <c r="A3758" s="3" t="n">
        <v>3757</v>
      </c>
      <c r="B3758" s="3" t="n">
        <v>11</v>
      </c>
      <c r="C3758" s="3" t="s">
        <v>182</v>
      </c>
      <c r="D3758" s="3" t="s">
        <v>563</v>
      </c>
      <c r="E3758" s="3" t="n">
        <v>1155</v>
      </c>
      <c r="F3758" s="4" t="n">
        <v>107.6</v>
      </c>
      <c r="G3758" s="3" t="s">
        <v>34</v>
      </c>
      <c r="H3758" s="4" t="n">
        <f aca="false">ROUND(E3758*F3758,2)</f>
        <v>124278</v>
      </c>
    </row>
    <row r="3759" customFormat="false" ht="15" hidden="false" customHeight="false" outlineLevel="0" collapsed="false">
      <c r="A3759" s="3" t="n">
        <v>3758</v>
      </c>
      <c r="B3759" s="3" t="n">
        <v>1</v>
      </c>
      <c r="C3759" s="3" t="s">
        <v>182</v>
      </c>
      <c r="D3759" s="3" t="s">
        <v>562</v>
      </c>
      <c r="E3759" s="3" t="n">
        <v>3766</v>
      </c>
      <c r="F3759" s="4" t="n">
        <v>440.24</v>
      </c>
      <c r="G3759" s="3" t="s">
        <v>8</v>
      </c>
      <c r="H3759" s="4" t="n">
        <f aca="false">ROUND(E3759*F3759,2)</f>
        <v>1657943.84</v>
      </c>
    </row>
    <row r="3760" customFormat="false" ht="15" hidden="false" customHeight="false" outlineLevel="0" collapsed="false">
      <c r="A3760" s="3" t="n">
        <v>3759</v>
      </c>
      <c r="B3760" s="3" t="n">
        <v>4</v>
      </c>
      <c r="C3760" s="3" t="s">
        <v>182</v>
      </c>
      <c r="D3760" s="3" t="s">
        <v>562</v>
      </c>
      <c r="E3760" s="3" t="n">
        <v>4834</v>
      </c>
      <c r="F3760" s="4" t="n">
        <v>109.69</v>
      </c>
      <c r="G3760" s="3" t="s">
        <v>8</v>
      </c>
      <c r="H3760" s="4" t="n">
        <f aca="false">ROUND(E3760*F3760,2)</f>
        <v>530241.46</v>
      </c>
    </row>
    <row r="3761" customFormat="false" ht="15" hidden="false" customHeight="false" outlineLevel="0" collapsed="false">
      <c r="A3761" s="3" t="n">
        <v>3760</v>
      </c>
      <c r="B3761" s="3" t="n">
        <v>11</v>
      </c>
      <c r="C3761" s="3" t="s">
        <v>182</v>
      </c>
      <c r="D3761" s="3" t="s">
        <v>562</v>
      </c>
      <c r="E3761" s="3" t="n">
        <v>1183</v>
      </c>
      <c r="F3761" s="4" t="n">
        <v>107.25</v>
      </c>
      <c r="G3761" s="3" t="s">
        <v>34</v>
      </c>
      <c r="H3761" s="4" t="n">
        <f aca="false">ROUND(E3761*F3761,2)</f>
        <v>126876.75</v>
      </c>
    </row>
    <row r="3762" customFormat="false" ht="15" hidden="false" customHeight="false" outlineLevel="0" collapsed="false">
      <c r="A3762" s="3" t="n">
        <v>3761</v>
      </c>
      <c r="B3762" s="3" t="n">
        <v>3</v>
      </c>
      <c r="C3762" s="3" t="s">
        <v>182</v>
      </c>
      <c r="D3762" s="3" t="s">
        <v>562</v>
      </c>
      <c r="E3762" s="3" t="n">
        <v>2805</v>
      </c>
      <c r="F3762" s="4" t="n">
        <v>94.68</v>
      </c>
      <c r="G3762" s="3" t="s">
        <v>8</v>
      </c>
      <c r="H3762" s="4" t="n">
        <f aca="false">ROUND(E3762*F3762,2)</f>
        <v>265577.4</v>
      </c>
    </row>
    <row r="3763" customFormat="false" ht="15" hidden="false" customHeight="false" outlineLevel="0" collapsed="false">
      <c r="A3763" s="3" t="n">
        <v>3762</v>
      </c>
      <c r="B3763" s="3" t="n">
        <v>3</v>
      </c>
      <c r="C3763" s="3" t="s">
        <v>182</v>
      </c>
      <c r="D3763" s="3" t="s">
        <v>563</v>
      </c>
      <c r="E3763" s="3" t="n">
        <v>651</v>
      </c>
      <c r="F3763" s="4" t="n">
        <v>94.43</v>
      </c>
      <c r="G3763" s="3" t="s">
        <v>8</v>
      </c>
      <c r="H3763" s="4" t="n">
        <f aca="false">ROUND(E3763*F3763,2)</f>
        <v>61473.93</v>
      </c>
    </row>
    <row r="3764" customFormat="false" ht="15" hidden="false" customHeight="false" outlineLevel="0" collapsed="false">
      <c r="A3764" s="3" t="n">
        <v>3763</v>
      </c>
      <c r="B3764" s="3" t="n">
        <v>9</v>
      </c>
      <c r="C3764" s="3" t="s">
        <v>182</v>
      </c>
      <c r="D3764" s="3" t="s">
        <v>563</v>
      </c>
      <c r="E3764" s="3" t="n">
        <v>272</v>
      </c>
      <c r="F3764" s="4" t="n">
        <v>193.69</v>
      </c>
      <c r="G3764" s="3" t="s">
        <v>8</v>
      </c>
      <c r="H3764" s="4" t="n">
        <f aca="false">ROUND(E3764*F3764,2)</f>
        <v>52683.68</v>
      </c>
    </row>
    <row r="3765" customFormat="false" ht="15" hidden="false" customHeight="false" outlineLevel="0" collapsed="false">
      <c r="A3765" s="3" t="n">
        <v>3764</v>
      </c>
      <c r="B3765" s="3" t="n">
        <v>14</v>
      </c>
      <c r="C3765" s="3" t="s">
        <v>182</v>
      </c>
      <c r="D3765" s="3" t="s">
        <v>562</v>
      </c>
      <c r="E3765" s="3" t="n">
        <v>3186</v>
      </c>
      <c r="F3765" s="4" t="n">
        <v>81.66</v>
      </c>
      <c r="G3765" s="3" t="s">
        <v>41</v>
      </c>
      <c r="H3765" s="4" t="n">
        <f aca="false">ROUND(E3765*F3765,2)</f>
        <v>260168.76</v>
      </c>
    </row>
    <row r="3766" customFormat="false" ht="15" hidden="false" customHeight="false" outlineLevel="0" collapsed="false">
      <c r="A3766" s="3" t="n">
        <v>3765</v>
      </c>
      <c r="B3766" s="3" t="n">
        <v>3</v>
      </c>
      <c r="C3766" s="3" t="s">
        <v>182</v>
      </c>
      <c r="D3766" s="3" t="s">
        <v>562</v>
      </c>
      <c r="E3766" s="3" t="n">
        <v>4012</v>
      </c>
      <c r="F3766" s="4" t="n">
        <v>94.31</v>
      </c>
      <c r="G3766" s="3" t="s">
        <v>8</v>
      </c>
      <c r="H3766" s="4" t="n">
        <f aca="false">ROUND(E3766*F3766,2)</f>
        <v>378371.72</v>
      </c>
    </row>
    <row r="3767" customFormat="false" ht="15" hidden="false" customHeight="false" outlineLevel="0" collapsed="false">
      <c r="A3767" s="3" t="n">
        <v>3766</v>
      </c>
      <c r="B3767" s="3" t="n">
        <v>13</v>
      </c>
      <c r="C3767" s="3" t="s">
        <v>182</v>
      </c>
      <c r="D3767" s="3" t="s">
        <v>563</v>
      </c>
      <c r="E3767" s="3" t="n">
        <v>4090</v>
      </c>
      <c r="F3767" s="4" t="n">
        <v>42.83</v>
      </c>
      <c r="G3767" s="3" t="s">
        <v>41</v>
      </c>
      <c r="H3767" s="4" t="n">
        <f aca="false">ROUND(E3767*F3767,2)</f>
        <v>175174.7</v>
      </c>
    </row>
    <row r="3768" customFormat="false" ht="15" hidden="false" customHeight="false" outlineLevel="0" collapsed="false">
      <c r="A3768" s="3" t="n">
        <v>3767</v>
      </c>
      <c r="B3768" s="3" t="n">
        <v>2</v>
      </c>
      <c r="C3768" s="3" t="s">
        <v>182</v>
      </c>
      <c r="D3768" s="3" t="s">
        <v>562</v>
      </c>
      <c r="E3768" s="3" t="n">
        <v>388</v>
      </c>
      <c r="F3768" s="4" t="n">
        <v>60.63</v>
      </c>
      <c r="G3768" s="3" t="s">
        <v>8</v>
      </c>
      <c r="H3768" s="4" t="n">
        <f aca="false">ROUND(E3768*F3768,2)</f>
        <v>23524.44</v>
      </c>
    </row>
    <row r="3769" customFormat="false" ht="15" hidden="false" customHeight="false" outlineLevel="0" collapsed="false">
      <c r="A3769" s="3" t="n">
        <v>3768</v>
      </c>
      <c r="B3769" s="3" t="n">
        <v>3</v>
      </c>
      <c r="C3769" s="3" t="s">
        <v>182</v>
      </c>
      <c r="D3769" s="3" t="s">
        <v>563</v>
      </c>
      <c r="E3769" s="3" t="n">
        <v>227</v>
      </c>
      <c r="F3769" s="4" t="n">
        <v>94.58</v>
      </c>
      <c r="G3769" s="3" t="s">
        <v>8</v>
      </c>
      <c r="H3769" s="4" t="n">
        <f aca="false">ROUND(E3769*F3769,2)</f>
        <v>21469.66</v>
      </c>
    </row>
    <row r="3770" customFormat="false" ht="15" hidden="false" customHeight="false" outlineLevel="0" collapsed="false">
      <c r="A3770" s="3" t="n">
        <v>3769</v>
      </c>
      <c r="B3770" s="3" t="n">
        <v>5</v>
      </c>
      <c r="C3770" s="3" t="s">
        <v>182</v>
      </c>
      <c r="D3770" s="3" t="s">
        <v>563</v>
      </c>
      <c r="E3770" s="3" t="n">
        <v>4183</v>
      </c>
      <c r="F3770" s="4" t="n">
        <v>433.21</v>
      </c>
      <c r="G3770" s="3" t="s">
        <v>8</v>
      </c>
      <c r="H3770" s="4" t="n">
        <f aca="false">ROUND(E3770*F3770,2)</f>
        <v>1812117.43</v>
      </c>
    </row>
    <row r="3771" customFormat="false" ht="15" hidden="false" customHeight="false" outlineLevel="0" collapsed="false">
      <c r="A3771" s="3" t="n">
        <v>3770</v>
      </c>
      <c r="B3771" s="3" t="n">
        <v>4</v>
      </c>
      <c r="C3771" s="3" t="s">
        <v>182</v>
      </c>
      <c r="D3771" s="3" t="s">
        <v>562</v>
      </c>
      <c r="E3771" s="3" t="n">
        <v>3501</v>
      </c>
      <c r="F3771" s="4" t="n">
        <v>109.66</v>
      </c>
      <c r="G3771" s="3" t="s">
        <v>8</v>
      </c>
      <c r="H3771" s="4" t="n">
        <f aca="false">ROUND(E3771*F3771,2)</f>
        <v>383919.66</v>
      </c>
    </row>
    <row r="3772" customFormat="false" ht="15" hidden="false" customHeight="false" outlineLevel="0" collapsed="false">
      <c r="A3772" s="3" t="n">
        <v>3771</v>
      </c>
      <c r="B3772" s="3" t="n">
        <v>5</v>
      </c>
      <c r="C3772" s="3" t="s">
        <v>182</v>
      </c>
      <c r="D3772" s="3" t="s">
        <v>563</v>
      </c>
      <c r="E3772" s="3" t="n">
        <v>3468</v>
      </c>
      <c r="F3772" s="4" t="n">
        <v>431.98</v>
      </c>
      <c r="G3772" s="3" t="s">
        <v>8</v>
      </c>
      <c r="H3772" s="4" t="n">
        <f aca="false">ROUND(E3772*F3772,2)</f>
        <v>1498106.64</v>
      </c>
    </row>
    <row r="3773" customFormat="false" ht="15" hidden="false" customHeight="false" outlineLevel="0" collapsed="false">
      <c r="A3773" s="3" t="n">
        <v>3772</v>
      </c>
      <c r="B3773" s="3" t="n">
        <v>11</v>
      </c>
      <c r="C3773" s="3" t="s">
        <v>182</v>
      </c>
      <c r="D3773" s="3" t="s">
        <v>562</v>
      </c>
      <c r="E3773" s="3" t="n">
        <v>645</v>
      </c>
      <c r="F3773" s="4" t="n">
        <v>107.66</v>
      </c>
      <c r="G3773" s="3" t="s">
        <v>34</v>
      </c>
      <c r="H3773" s="4" t="n">
        <f aca="false">ROUND(E3773*F3773,2)</f>
        <v>69440.7</v>
      </c>
    </row>
    <row r="3774" customFormat="false" ht="15" hidden="false" customHeight="false" outlineLevel="0" collapsed="false">
      <c r="A3774" s="3" t="n">
        <v>3773</v>
      </c>
      <c r="B3774" s="3" t="n">
        <v>14</v>
      </c>
      <c r="C3774" s="3" t="s">
        <v>182</v>
      </c>
      <c r="D3774" s="3" t="s">
        <v>562</v>
      </c>
      <c r="E3774" s="3" t="n">
        <v>1159</v>
      </c>
      <c r="F3774" s="4" t="n">
        <v>81.44</v>
      </c>
      <c r="G3774" s="3" t="s">
        <v>41</v>
      </c>
      <c r="H3774" s="4" t="n">
        <f aca="false">ROUND(E3774*F3774,2)</f>
        <v>94388.96</v>
      </c>
    </row>
    <row r="3775" customFormat="false" ht="15" hidden="false" customHeight="false" outlineLevel="0" collapsed="false">
      <c r="A3775" s="3" t="n">
        <v>3774</v>
      </c>
      <c r="B3775" s="3" t="n">
        <v>4</v>
      </c>
      <c r="C3775" s="3" t="s">
        <v>182</v>
      </c>
      <c r="D3775" s="3" t="s">
        <v>563</v>
      </c>
      <c r="E3775" s="3" t="n">
        <v>2119</v>
      </c>
      <c r="F3775" s="4" t="n">
        <v>109.51</v>
      </c>
      <c r="G3775" s="3" t="s">
        <v>8</v>
      </c>
      <c r="H3775" s="4" t="n">
        <f aca="false">ROUND(E3775*F3775,2)</f>
        <v>232051.69</v>
      </c>
    </row>
    <row r="3776" customFormat="false" ht="15" hidden="false" customHeight="false" outlineLevel="0" collapsed="false">
      <c r="A3776" s="3" t="n">
        <v>3775</v>
      </c>
      <c r="B3776" s="3" t="n">
        <v>12</v>
      </c>
      <c r="C3776" s="3" t="s">
        <v>182</v>
      </c>
      <c r="D3776" s="3" t="s">
        <v>563</v>
      </c>
      <c r="E3776" s="3" t="n">
        <v>3951</v>
      </c>
      <c r="F3776" s="4" t="n">
        <v>214.98</v>
      </c>
      <c r="G3776" s="3" t="s">
        <v>38</v>
      </c>
      <c r="H3776" s="4" t="n">
        <f aca="false">ROUND(E3776*F3776,2)</f>
        <v>849385.98</v>
      </c>
    </row>
    <row r="3777" customFormat="false" ht="15" hidden="false" customHeight="false" outlineLevel="0" collapsed="false">
      <c r="A3777" s="3" t="n">
        <v>3776</v>
      </c>
      <c r="B3777" s="3" t="n">
        <v>9</v>
      </c>
      <c r="C3777" s="3" t="s">
        <v>183</v>
      </c>
      <c r="D3777" s="3" t="s">
        <v>563</v>
      </c>
      <c r="E3777" s="3" t="n">
        <v>4417</v>
      </c>
      <c r="F3777" s="4" t="n">
        <v>200.81</v>
      </c>
      <c r="G3777" s="3" t="s">
        <v>8</v>
      </c>
      <c r="H3777" s="4" t="n">
        <f aca="false">ROUND(E3777*F3777,2)</f>
        <v>886977.77</v>
      </c>
    </row>
    <row r="3778" customFormat="false" ht="15" hidden="false" customHeight="false" outlineLevel="0" collapsed="false">
      <c r="A3778" s="3" t="n">
        <v>3777</v>
      </c>
      <c r="B3778" s="3" t="n">
        <v>10</v>
      </c>
      <c r="C3778" s="3" t="s">
        <v>183</v>
      </c>
      <c r="D3778" s="3" t="s">
        <v>563</v>
      </c>
      <c r="E3778" s="3" t="n">
        <v>2284</v>
      </c>
      <c r="F3778" s="4" t="n">
        <v>56.69</v>
      </c>
      <c r="G3778" s="3" t="s">
        <v>8</v>
      </c>
      <c r="H3778" s="4" t="n">
        <f aca="false">ROUND(E3778*F3778,2)</f>
        <v>129479.96</v>
      </c>
    </row>
    <row r="3779" customFormat="false" ht="15" hidden="false" customHeight="false" outlineLevel="0" collapsed="false">
      <c r="A3779" s="3" t="n">
        <v>3778</v>
      </c>
      <c r="B3779" s="3" t="n">
        <v>10</v>
      </c>
      <c r="C3779" s="3" t="s">
        <v>183</v>
      </c>
      <c r="D3779" s="3" t="s">
        <v>563</v>
      </c>
      <c r="E3779" s="3" t="n">
        <v>4478</v>
      </c>
      <c r="F3779" s="4" t="n">
        <v>56.48</v>
      </c>
      <c r="G3779" s="3" t="s">
        <v>8</v>
      </c>
      <c r="H3779" s="4" t="n">
        <f aca="false">ROUND(E3779*F3779,2)</f>
        <v>252917.44</v>
      </c>
    </row>
    <row r="3780" customFormat="false" ht="15" hidden="false" customHeight="false" outlineLevel="0" collapsed="false">
      <c r="A3780" s="3" t="n">
        <v>3779</v>
      </c>
      <c r="B3780" s="3" t="n">
        <v>5</v>
      </c>
      <c r="C3780" s="3" t="s">
        <v>183</v>
      </c>
      <c r="D3780" s="3" t="s">
        <v>562</v>
      </c>
      <c r="E3780" s="3" t="n">
        <v>773</v>
      </c>
      <c r="F3780" s="4" t="n">
        <v>429.02</v>
      </c>
      <c r="G3780" s="3" t="s">
        <v>8</v>
      </c>
      <c r="H3780" s="4" t="n">
        <f aca="false">ROUND(E3780*F3780,2)</f>
        <v>331632.46</v>
      </c>
    </row>
    <row r="3781" customFormat="false" ht="15" hidden="false" customHeight="false" outlineLevel="0" collapsed="false">
      <c r="A3781" s="3" t="n">
        <v>3780</v>
      </c>
      <c r="B3781" s="3" t="n">
        <v>11</v>
      </c>
      <c r="C3781" s="3" t="s">
        <v>183</v>
      </c>
      <c r="D3781" s="3" t="s">
        <v>562</v>
      </c>
      <c r="E3781" s="3" t="n">
        <v>1232</v>
      </c>
      <c r="F3781" s="4" t="n">
        <v>106.21</v>
      </c>
      <c r="G3781" s="3" t="s">
        <v>34</v>
      </c>
      <c r="H3781" s="4" t="n">
        <f aca="false">ROUND(E3781*F3781,2)</f>
        <v>130850.72</v>
      </c>
    </row>
    <row r="3782" customFormat="false" ht="15" hidden="false" customHeight="false" outlineLevel="0" collapsed="false">
      <c r="A3782" s="3" t="n">
        <v>3781</v>
      </c>
      <c r="B3782" s="3" t="n">
        <v>6</v>
      </c>
      <c r="C3782" s="3" t="s">
        <v>183</v>
      </c>
      <c r="D3782" s="3" t="s">
        <v>562</v>
      </c>
      <c r="E3782" s="3" t="n">
        <v>1389</v>
      </c>
      <c r="F3782" s="4" t="n">
        <v>241.18</v>
      </c>
      <c r="G3782" s="3" t="s">
        <v>8</v>
      </c>
      <c r="H3782" s="4" t="n">
        <f aca="false">ROUND(E3782*F3782,2)</f>
        <v>334999.02</v>
      </c>
    </row>
    <row r="3783" customFormat="false" ht="15" hidden="false" customHeight="false" outlineLevel="0" collapsed="false">
      <c r="A3783" s="3" t="n">
        <v>3782</v>
      </c>
      <c r="B3783" s="3" t="n">
        <v>1</v>
      </c>
      <c r="C3783" s="3" t="s">
        <v>183</v>
      </c>
      <c r="D3783" s="3" t="s">
        <v>563</v>
      </c>
      <c r="E3783" s="3" t="n">
        <v>4461</v>
      </c>
      <c r="F3783" s="4" t="n">
        <v>447.06</v>
      </c>
      <c r="G3783" s="3" t="s">
        <v>8</v>
      </c>
      <c r="H3783" s="4" t="n">
        <f aca="false">ROUND(E3783*F3783,2)</f>
        <v>1994334.66</v>
      </c>
    </row>
    <row r="3784" customFormat="false" ht="15" hidden="false" customHeight="false" outlineLevel="0" collapsed="false">
      <c r="A3784" s="3" t="n">
        <v>3783</v>
      </c>
      <c r="B3784" s="3" t="n">
        <v>2</v>
      </c>
      <c r="C3784" s="3" t="s">
        <v>183</v>
      </c>
      <c r="D3784" s="3" t="s">
        <v>562</v>
      </c>
      <c r="E3784" s="3" t="n">
        <v>2712</v>
      </c>
      <c r="F3784" s="4" t="n">
        <v>62.51</v>
      </c>
      <c r="G3784" s="3" t="s">
        <v>8</v>
      </c>
      <c r="H3784" s="4" t="n">
        <f aca="false">ROUND(E3784*F3784,2)</f>
        <v>169527.12</v>
      </c>
    </row>
    <row r="3785" customFormat="false" ht="15" hidden="false" customHeight="false" outlineLevel="0" collapsed="false">
      <c r="A3785" s="3" t="n">
        <v>3784</v>
      </c>
      <c r="B3785" s="3" t="n">
        <v>11</v>
      </c>
      <c r="C3785" s="3" t="s">
        <v>183</v>
      </c>
      <c r="D3785" s="3" t="s">
        <v>563</v>
      </c>
      <c r="E3785" s="3" t="n">
        <v>3700</v>
      </c>
      <c r="F3785" s="4" t="n">
        <v>106.56</v>
      </c>
      <c r="G3785" s="3" t="s">
        <v>34</v>
      </c>
      <c r="H3785" s="4" t="n">
        <f aca="false">ROUND(E3785*F3785,2)</f>
        <v>394272</v>
      </c>
    </row>
    <row r="3786" customFormat="false" ht="15" hidden="false" customHeight="false" outlineLevel="0" collapsed="false">
      <c r="A3786" s="3" t="n">
        <v>3785</v>
      </c>
      <c r="B3786" s="3" t="n">
        <v>8</v>
      </c>
      <c r="C3786" s="3" t="s">
        <v>183</v>
      </c>
      <c r="D3786" s="3" t="s">
        <v>563</v>
      </c>
      <c r="E3786" s="3" t="n">
        <v>1537</v>
      </c>
      <c r="F3786" s="4" t="n">
        <v>64</v>
      </c>
      <c r="G3786" s="3" t="s">
        <v>8</v>
      </c>
      <c r="H3786" s="4" t="n">
        <f aca="false">ROUND(E3786*F3786,2)</f>
        <v>98368</v>
      </c>
    </row>
    <row r="3787" customFormat="false" ht="15" hidden="false" customHeight="false" outlineLevel="0" collapsed="false">
      <c r="A3787" s="3" t="n">
        <v>3786</v>
      </c>
      <c r="B3787" s="3" t="n">
        <v>5</v>
      </c>
      <c r="C3787" s="3" t="s">
        <v>183</v>
      </c>
      <c r="D3787" s="3" t="s">
        <v>563</v>
      </c>
      <c r="E3787" s="3" t="n">
        <v>2824</v>
      </c>
      <c r="F3787" s="4" t="n">
        <v>427.45</v>
      </c>
      <c r="G3787" s="3" t="s">
        <v>8</v>
      </c>
      <c r="H3787" s="4" t="n">
        <f aca="false">ROUND(E3787*F3787,2)</f>
        <v>1207118.8</v>
      </c>
    </row>
    <row r="3788" customFormat="false" ht="15" hidden="false" customHeight="false" outlineLevel="0" collapsed="false">
      <c r="A3788" s="3" t="n">
        <v>3787</v>
      </c>
      <c r="B3788" s="3" t="n">
        <v>14</v>
      </c>
      <c r="C3788" s="3" t="s">
        <v>183</v>
      </c>
      <c r="D3788" s="3" t="s">
        <v>563</v>
      </c>
      <c r="E3788" s="3" t="n">
        <v>2679</v>
      </c>
      <c r="F3788" s="4" t="n">
        <v>80.48</v>
      </c>
      <c r="G3788" s="3" t="s">
        <v>41</v>
      </c>
      <c r="H3788" s="4" t="n">
        <f aca="false">ROUND(E3788*F3788,2)</f>
        <v>215605.92</v>
      </c>
    </row>
    <row r="3789" customFormat="false" ht="15" hidden="false" customHeight="false" outlineLevel="0" collapsed="false">
      <c r="A3789" s="3" t="n">
        <v>3788</v>
      </c>
      <c r="B3789" s="3" t="n">
        <v>8</v>
      </c>
      <c r="C3789" s="3" t="s">
        <v>183</v>
      </c>
      <c r="D3789" s="3" t="s">
        <v>562</v>
      </c>
      <c r="E3789" s="3" t="n">
        <v>854</v>
      </c>
      <c r="F3789" s="4" t="n">
        <v>63.77</v>
      </c>
      <c r="G3789" s="3" t="s">
        <v>8</v>
      </c>
      <c r="H3789" s="4" t="n">
        <f aca="false">ROUND(E3789*F3789,2)</f>
        <v>54459.58</v>
      </c>
    </row>
    <row r="3790" customFormat="false" ht="15" hidden="false" customHeight="false" outlineLevel="0" collapsed="false">
      <c r="A3790" s="3" t="n">
        <v>3789</v>
      </c>
      <c r="B3790" s="3" t="n">
        <v>2</v>
      </c>
      <c r="C3790" s="3" t="s">
        <v>183</v>
      </c>
      <c r="D3790" s="3" t="s">
        <v>563</v>
      </c>
      <c r="E3790" s="3" t="n">
        <v>3411</v>
      </c>
      <c r="F3790" s="4" t="n">
        <v>62.63</v>
      </c>
      <c r="G3790" s="3" t="s">
        <v>8</v>
      </c>
      <c r="H3790" s="4" t="n">
        <f aca="false">ROUND(E3790*F3790,2)</f>
        <v>213630.93</v>
      </c>
    </row>
    <row r="3791" customFormat="false" ht="15" hidden="false" customHeight="false" outlineLevel="0" collapsed="false">
      <c r="A3791" s="3" t="n">
        <v>3790</v>
      </c>
      <c r="B3791" s="3" t="n">
        <v>14</v>
      </c>
      <c r="C3791" s="3" t="s">
        <v>183</v>
      </c>
      <c r="D3791" s="3" t="s">
        <v>563</v>
      </c>
      <c r="E3791" s="3" t="n">
        <v>1737</v>
      </c>
      <c r="F3791" s="4" t="n">
        <v>80.23</v>
      </c>
      <c r="G3791" s="3" t="s">
        <v>41</v>
      </c>
      <c r="H3791" s="4" t="n">
        <f aca="false">ROUND(E3791*F3791,2)</f>
        <v>139359.51</v>
      </c>
    </row>
    <row r="3792" customFormat="false" ht="15" hidden="false" customHeight="false" outlineLevel="0" collapsed="false">
      <c r="A3792" s="3" t="n">
        <v>3791</v>
      </c>
      <c r="B3792" s="3" t="n">
        <v>1</v>
      </c>
      <c r="C3792" s="3" t="s">
        <v>183</v>
      </c>
      <c r="D3792" s="3" t="s">
        <v>562</v>
      </c>
      <c r="E3792" s="3" t="n">
        <v>2455</v>
      </c>
      <c r="F3792" s="4" t="n">
        <v>447.16</v>
      </c>
      <c r="G3792" s="3" t="s">
        <v>8</v>
      </c>
      <c r="H3792" s="4" t="n">
        <f aca="false">ROUND(E3792*F3792,2)</f>
        <v>1097777.8</v>
      </c>
    </row>
    <row r="3793" customFormat="false" ht="15" hidden="false" customHeight="false" outlineLevel="0" collapsed="false">
      <c r="A3793" s="3" t="n">
        <v>3792</v>
      </c>
      <c r="B3793" s="3" t="n">
        <v>13</v>
      </c>
      <c r="C3793" s="3" t="s">
        <v>183</v>
      </c>
      <c r="D3793" s="3" t="s">
        <v>563</v>
      </c>
      <c r="E3793" s="3" t="n">
        <v>2609</v>
      </c>
      <c r="F3793" s="4" t="n">
        <v>44.41</v>
      </c>
      <c r="G3793" s="3" t="s">
        <v>41</v>
      </c>
      <c r="H3793" s="4" t="n">
        <f aca="false">ROUND(E3793*F3793,2)</f>
        <v>115865.69</v>
      </c>
    </row>
    <row r="3794" customFormat="false" ht="15" hidden="false" customHeight="false" outlineLevel="0" collapsed="false">
      <c r="A3794" s="3" t="n">
        <v>3793</v>
      </c>
      <c r="B3794" s="3" t="n">
        <v>13</v>
      </c>
      <c r="C3794" s="3" t="s">
        <v>183</v>
      </c>
      <c r="D3794" s="3" t="s">
        <v>563</v>
      </c>
      <c r="E3794" s="3" t="n">
        <v>1900</v>
      </c>
      <c r="F3794" s="4" t="n">
        <v>44.4</v>
      </c>
      <c r="G3794" s="3" t="s">
        <v>41</v>
      </c>
      <c r="H3794" s="4" t="n">
        <f aca="false">ROUND(E3794*F3794,2)</f>
        <v>84360</v>
      </c>
    </row>
    <row r="3795" customFormat="false" ht="15" hidden="false" customHeight="false" outlineLevel="0" collapsed="false">
      <c r="A3795" s="3" t="n">
        <v>3794</v>
      </c>
      <c r="B3795" s="3" t="n">
        <v>5</v>
      </c>
      <c r="C3795" s="3" t="s">
        <v>183</v>
      </c>
      <c r="D3795" s="3" t="s">
        <v>563</v>
      </c>
      <c r="E3795" s="3" t="n">
        <v>4338</v>
      </c>
      <c r="F3795" s="4" t="n">
        <v>427.41</v>
      </c>
      <c r="G3795" s="3" t="s">
        <v>8</v>
      </c>
      <c r="H3795" s="4" t="n">
        <f aca="false">ROUND(E3795*F3795,2)</f>
        <v>1854104.58</v>
      </c>
    </row>
    <row r="3796" customFormat="false" ht="15" hidden="false" customHeight="false" outlineLevel="0" collapsed="false">
      <c r="A3796" s="3" t="n">
        <v>3795</v>
      </c>
      <c r="B3796" s="3" t="n">
        <v>9</v>
      </c>
      <c r="C3796" s="3" t="s">
        <v>183</v>
      </c>
      <c r="D3796" s="3" t="s">
        <v>562</v>
      </c>
      <c r="E3796" s="3" t="n">
        <v>825</v>
      </c>
      <c r="F3796" s="4" t="n">
        <v>201.57</v>
      </c>
      <c r="G3796" s="3" t="s">
        <v>8</v>
      </c>
      <c r="H3796" s="4" t="n">
        <f aca="false">ROUND(E3796*F3796,2)</f>
        <v>166295.25</v>
      </c>
    </row>
    <row r="3797" customFormat="false" ht="15" hidden="false" customHeight="false" outlineLevel="0" collapsed="false">
      <c r="A3797" s="3" t="n">
        <v>3796</v>
      </c>
      <c r="B3797" s="3" t="n">
        <v>13</v>
      </c>
      <c r="C3797" s="3" t="s">
        <v>183</v>
      </c>
      <c r="D3797" s="3" t="s">
        <v>562</v>
      </c>
      <c r="E3797" s="3" t="n">
        <v>1585</v>
      </c>
      <c r="F3797" s="4" t="n">
        <v>44.48</v>
      </c>
      <c r="G3797" s="3" t="s">
        <v>41</v>
      </c>
      <c r="H3797" s="4" t="n">
        <f aca="false">ROUND(E3797*F3797,2)</f>
        <v>70500.8</v>
      </c>
    </row>
    <row r="3798" customFormat="false" ht="15" hidden="false" customHeight="false" outlineLevel="0" collapsed="false">
      <c r="A3798" s="3" t="n">
        <v>3797</v>
      </c>
      <c r="B3798" s="3" t="n">
        <v>9</v>
      </c>
      <c r="C3798" s="3" t="s">
        <v>183</v>
      </c>
      <c r="D3798" s="3" t="s">
        <v>563</v>
      </c>
      <c r="E3798" s="3" t="n">
        <v>4134</v>
      </c>
      <c r="F3798" s="4" t="n">
        <v>201.46</v>
      </c>
      <c r="G3798" s="3" t="s">
        <v>8</v>
      </c>
      <c r="H3798" s="4" t="n">
        <f aca="false">ROUND(E3798*F3798,2)</f>
        <v>832835.64</v>
      </c>
    </row>
    <row r="3799" customFormat="false" ht="15" hidden="false" customHeight="false" outlineLevel="0" collapsed="false">
      <c r="A3799" s="3" t="n">
        <v>3798</v>
      </c>
      <c r="B3799" s="3" t="n">
        <v>3</v>
      </c>
      <c r="C3799" s="3" t="s">
        <v>183</v>
      </c>
      <c r="D3799" s="3" t="s">
        <v>563</v>
      </c>
      <c r="E3799" s="3" t="n">
        <v>1569</v>
      </c>
      <c r="F3799" s="4" t="n">
        <v>95.67</v>
      </c>
      <c r="G3799" s="3" t="s">
        <v>8</v>
      </c>
      <c r="H3799" s="4" t="n">
        <f aca="false">ROUND(E3799*F3799,2)</f>
        <v>150106.23</v>
      </c>
    </row>
    <row r="3800" customFormat="false" ht="15" hidden="false" customHeight="false" outlineLevel="0" collapsed="false">
      <c r="A3800" s="3" t="n">
        <v>3799</v>
      </c>
      <c r="B3800" s="3" t="n">
        <v>12</v>
      </c>
      <c r="C3800" s="3" t="s">
        <v>183</v>
      </c>
      <c r="D3800" s="3" t="s">
        <v>563</v>
      </c>
      <c r="E3800" s="3" t="n">
        <v>2876</v>
      </c>
      <c r="F3800" s="4" t="n">
        <v>214.5</v>
      </c>
      <c r="G3800" s="3" t="s">
        <v>38</v>
      </c>
      <c r="H3800" s="4" t="n">
        <f aca="false">ROUND(E3800*F3800,2)</f>
        <v>616902</v>
      </c>
    </row>
    <row r="3801" customFormat="false" ht="15" hidden="false" customHeight="false" outlineLevel="0" collapsed="false">
      <c r="A3801" s="3" t="n">
        <v>3800</v>
      </c>
      <c r="B3801" s="3" t="n">
        <v>3</v>
      </c>
      <c r="C3801" s="3" t="s">
        <v>183</v>
      </c>
      <c r="D3801" s="3" t="s">
        <v>563</v>
      </c>
      <c r="E3801" s="3" t="n">
        <v>591</v>
      </c>
      <c r="F3801" s="4" t="n">
        <v>95.63</v>
      </c>
      <c r="G3801" s="3" t="s">
        <v>8</v>
      </c>
      <c r="H3801" s="4" t="n">
        <f aca="false">ROUND(E3801*F3801,2)</f>
        <v>56517.33</v>
      </c>
    </row>
    <row r="3802" customFormat="false" ht="15" hidden="false" customHeight="false" outlineLevel="0" collapsed="false">
      <c r="A3802" s="3" t="n">
        <v>3801</v>
      </c>
      <c r="B3802" s="3" t="n">
        <v>7</v>
      </c>
      <c r="C3802" s="3" t="s">
        <v>183</v>
      </c>
      <c r="D3802" s="3" t="s">
        <v>563</v>
      </c>
      <c r="E3802" s="3" t="n">
        <v>1519</v>
      </c>
      <c r="F3802" s="4" t="n">
        <v>445.35</v>
      </c>
      <c r="G3802" s="3" t="s">
        <v>8</v>
      </c>
      <c r="H3802" s="4" t="n">
        <f aca="false">ROUND(E3802*F3802,2)</f>
        <v>676486.65</v>
      </c>
    </row>
    <row r="3803" customFormat="false" ht="15" hidden="false" customHeight="false" outlineLevel="0" collapsed="false">
      <c r="A3803" s="3" t="n">
        <v>3802</v>
      </c>
      <c r="B3803" s="3" t="n">
        <v>1</v>
      </c>
      <c r="C3803" s="3" t="s">
        <v>183</v>
      </c>
      <c r="D3803" s="3" t="s">
        <v>562</v>
      </c>
      <c r="E3803" s="3" t="n">
        <v>1937</v>
      </c>
      <c r="F3803" s="4" t="n">
        <v>448.21</v>
      </c>
      <c r="G3803" s="3" t="s">
        <v>8</v>
      </c>
      <c r="H3803" s="4" t="n">
        <f aca="false">ROUND(E3803*F3803,2)</f>
        <v>868182.77</v>
      </c>
    </row>
    <row r="3804" customFormat="false" ht="15" hidden="false" customHeight="false" outlineLevel="0" collapsed="false">
      <c r="A3804" s="3" t="n">
        <v>3803</v>
      </c>
      <c r="B3804" s="3" t="n">
        <v>8</v>
      </c>
      <c r="C3804" s="3" t="s">
        <v>183</v>
      </c>
      <c r="D3804" s="3" t="s">
        <v>562</v>
      </c>
      <c r="E3804" s="3" t="n">
        <v>4239</v>
      </c>
      <c r="F3804" s="4" t="n">
        <v>64.04</v>
      </c>
      <c r="G3804" s="3" t="s">
        <v>8</v>
      </c>
      <c r="H3804" s="4" t="n">
        <f aca="false">ROUND(E3804*F3804,2)</f>
        <v>271465.56</v>
      </c>
    </row>
    <row r="3805" customFormat="false" ht="15" hidden="false" customHeight="false" outlineLevel="0" collapsed="false">
      <c r="A3805" s="3" t="n">
        <v>3804</v>
      </c>
      <c r="B3805" s="3" t="n">
        <v>9</v>
      </c>
      <c r="C3805" s="3" t="s">
        <v>183</v>
      </c>
      <c r="D3805" s="3" t="s">
        <v>562</v>
      </c>
      <c r="E3805" s="3" t="n">
        <v>4012</v>
      </c>
      <c r="F3805" s="4" t="n">
        <v>200.9</v>
      </c>
      <c r="G3805" s="3" t="s">
        <v>8</v>
      </c>
      <c r="H3805" s="4" t="n">
        <f aca="false">ROUND(E3805*F3805,2)</f>
        <v>806010.8</v>
      </c>
    </row>
    <row r="3806" customFormat="false" ht="15" hidden="false" customHeight="false" outlineLevel="0" collapsed="false">
      <c r="A3806" s="3" t="n">
        <v>3805</v>
      </c>
      <c r="B3806" s="3" t="n">
        <v>7</v>
      </c>
      <c r="C3806" s="3" t="s">
        <v>183</v>
      </c>
      <c r="D3806" s="3" t="s">
        <v>563</v>
      </c>
      <c r="E3806" s="3" t="n">
        <v>4672</v>
      </c>
      <c r="F3806" s="4" t="n">
        <v>447.63</v>
      </c>
      <c r="G3806" s="3" t="s">
        <v>8</v>
      </c>
      <c r="H3806" s="4" t="n">
        <f aca="false">ROUND(E3806*F3806,2)</f>
        <v>2091327.36</v>
      </c>
    </row>
    <row r="3807" customFormat="false" ht="15" hidden="false" customHeight="false" outlineLevel="0" collapsed="false">
      <c r="A3807" s="3" t="n">
        <v>3806</v>
      </c>
      <c r="B3807" s="3" t="n">
        <v>1</v>
      </c>
      <c r="C3807" s="3" t="s">
        <v>183</v>
      </c>
      <c r="D3807" s="3" t="s">
        <v>563</v>
      </c>
      <c r="E3807" s="3" t="n">
        <v>2573</v>
      </c>
      <c r="F3807" s="4" t="n">
        <v>448.29</v>
      </c>
      <c r="G3807" s="3" t="s">
        <v>8</v>
      </c>
      <c r="H3807" s="4" t="n">
        <f aca="false">ROUND(E3807*F3807,2)</f>
        <v>1153450.17</v>
      </c>
    </row>
    <row r="3808" customFormat="false" ht="15" hidden="false" customHeight="false" outlineLevel="0" collapsed="false">
      <c r="A3808" s="3" t="n">
        <v>3807</v>
      </c>
      <c r="B3808" s="3" t="n">
        <v>1</v>
      </c>
      <c r="C3808" s="3" t="s">
        <v>184</v>
      </c>
      <c r="D3808" s="3" t="s">
        <v>562</v>
      </c>
      <c r="E3808" s="3" t="n">
        <v>4623</v>
      </c>
      <c r="F3808" s="4" t="n">
        <v>441.47</v>
      </c>
      <c r="G3808" s="3" t="s">
        <v>8</v>
      </c>
      <c r="H3808" s="4" t="n">
        <f aca="false">ROUND(E3808*F3808,2)</f>
        <v>2040915.81</v>
      </c>
    </row>
    <row r="3809" customFormat="false" ht="15" hidden="false" customHeight="false" outlineLevel="0" collapsed="false">
      <c r="A3809" s="3" t="n">
        <v>3808</v>
      </c>
      <c r="B3809" s="3" t="n">
        <v>11</v>
      </c>
      <c r="C3809" s="3" t="s">
        <v>184</v>
      </c>
      <c r="D3809" s="3" t="s">
        <v>563</v>
      </c>
      <c r="E3809" s="3" t="n">
        <v>1817</v>
      </c>
      <c r="F3809" s="4" t="n">
        <v>106.94</v>
      </c>
      <c r="G3809" s="3" t="s">
        <v>34</v>
      </c>
      <c r="H3809" s="4" t="n">
        <f aca="false">ROUND(E3809*F3809,2)</f>
        <v>194309.98</v>
      </c>
    </row>
    <row r="3810" customFormat="false" ht="15" hidden="false" customHeight="false" outlineLevel="0" collapsed="false">
      <c r="A3810" s="3" t="n">
        <v>3809</v>
      </c>
      <c r="B3810" s="3" t="n">
        <v>12</v>
      </c>
      <c r="C3810" s="3" t="s">
        <v>184</v>
      </c>
      <c r="D3810" s="3" t="s">
        <v>562</v>
      </c>
      <c r="E3810" s="3" t="n">
        <v>2840</v>
      </c>
      <c r="F3810" s="4" t="n">
        <v>216.6</v>
      </c>
      <c r="G3810" s="3" t="s">
        <v>38</v>
      </c>
      <c r="H3810" s="4" t="n">
        <f aca="false">ROUND(E3810*F3810,2)</f>
        <v>615144</v>
      </c>
    </row>
    <row r="3811" customFormat="false" ht="15" hidden="false" customHeight="false" outlineLevel="0" collapsed="false">
      <c r="A3811" s="3" t="n">
        <v>3810</v>
      </c>
      <c r="B3811" s="3" t="n">
        <v>4</v>
      </c>
      <c r="C3811" s="3" t="s">
        <v>184</v>
      </c>
      <c r="D3811" s="3" t="s">
        <v>563</v>
      </c>
      <c r="E3811" s="3" t="n">
        <v>228</v>
      </c>
      <c r="F3811" s="4" t="n">
        <v>106.47</v>
      </c>
      <c r="G3811" s="3" t="s">
        <v>8</v>
      </c>
      <c r="H3811" s="4" t="n">
        <f aca="false">ROUND(E3811*F3811,2)</f>
        <v>24275.16</v>
      </c>
    </row>
    <row r="3812" customFormat="false" ht="15" hidden="false" customHeight="false" outlineLevel="0" collapsed="false">
      <c r="A3812" s="3" t="n">
        <v>3811</v>
      </c>
      <c r="B3812" s="3" t="n">
        <v>15</v>
      </c>
      <c r="C3812" s="3" t="s">
        <v>184</v>
      </c>
      <c r="D3812" s="3" t="s">
        <v>562</v>
      </c>
      <c r="E3812" s="3" t="n">
        <v>999</v>
      </c>
      <c r="F3812" s="4" t="n">
        <v>274.06</v>
      </c>
      <c r="G3812" s="3" t="s">
        <v>46</v>
      </c>
      <c r="H3812" s="4" t="n">
        <f aca="false">ROUND(E3812*F3812,2)</f>
        <v>273785.94</v>
      </c>
    </row>
    <row r="3813" customFormat="false" ht="15" hidden="false" customHeight="false" outlineLevel="0" collapsed="false">
      <c r="A3813" s="3" t="n">
        <v>3812</v>
      </c>
      <c r="B3813" s="3" t="n">
        <v>9</v>
      </c>
      <c r="C3813" s="3" t="s">
        <v>184</v>
      </c>
      <c r="D3813" s="3" t="s">
        <v>563</v>
      </c>
      <c r="E3813" s="3" t="n">
        <v>53</v>
      </c>
      <c r="F3813" s="4" t="n">
        <v>199.7</v>
      </c>
      <c r="G3813" s="3" t="s">
        <v>8</v>
      </c>
      <c r="H3813" s="4" t="n">
        <f aca="false">ROUND(E3813*F3813,2)</f>
        <v>10584.1</v>
      </c>
    </row>
    <row r="3814" customFormat="false" ht="15" hidden="false" customHeight="false" outlineLevel="0" collapsed="false">
      <c r="A3814" s="3" t="n">
        <v>3813</v>
      </c>
      <c r="B3814" s="3" t="n">
        <v>1</v>
      </c>
      <c r="C3814" s="3" t="s">
        <v>184</v>
      </c>
      <c r="D3814" s="3" t="s">
        <v>562</v>
      </c>
      <c r="E3814" s="3" t="n">
        <v>4413</v>
      </c>
      <c r="F3814" s="4" t="n">
        <v>441.6</v>
      </c>
      <c r="G3814" s="3" t="s">
        <v>8</v>
      </c>
      <c r="H3814" s="4" t="n">
        <f aca="false">ROUND(E3814*F3814,2)</f>
        <v>1948780.8</v>
      </c>
    </row>
    <row r="3815" customFormat="false" ht="15" hidden="false" customHeight="false" outlineLevel="0" collapsed="false">
      <c r="A3815" s="3" t="n">
        <v>3814</v>
      </c>
      <c r="B3815" s="3" t="n">
        <v>3</v>
      </c>
      <c r="C3815" s="3" t="s">
        <v>184</v>
      </c>
      <c r="D3815" s="3" t="s">
        <v>562</v>
      </c>
      <c r="E3815" s="3" t="n">
        <v>461</v>
      </c>
      <c r="F3815" s="4" t="n">
        <v>92.77</v>
      </c>
      <c r="G3815" s="3" t="s">
        <v>8</v>
      </c>
      <c r="H3815" s="4" t="n">
        <f aca="false">ROUND(E3815*F3815,2)</f>
        <v>42766.97</v>
      </c>
    </row>
    <row r="3816" customFormat="false" ht="15" hidden="false" customHeight="false" outlineLevel="0" collapsed="false">
      <c r="A3816" s="3" t="n">
        <v>3815</v>
      </c>
      <c r="B3816" s="3" t="n">
        <v>3</v>
      </c>
      <c r="C3816" s="3" t="s">
        <v>184</v>
      </c>
      <c r="D3816" s="3" t="s">
        <v>562</v>
      </c>
      <c r="E3816" s="3" t="n">
        <v>358</v>
      </c>
      <c r="F3816" s="4" t="n">
        <v>92.87</v>
      </c>
      <c r="G3816" s="3" t="s">
        <v>8</v>
      </c>
      <c r="H3816" s="4" t="n">
        <f aca="false">ROUND(E3816*F3816,2)</f>
        <v>33247.46</v>
      </c>
    </row>
    <row r="3817" customFormat="false" ht="15" hidden="false" customHeight="false" outlineLevel="0" collapsed="false">
      <c r="A3817" s="3" t="n">
        <v>3816</v>
      </c>
      <c r="B3817" s="3" t="n">
        <v>4</v>
      </c>
      <c r="C3817" s="3" t="s">
        <v>184</v>
      </c>
      <c r="D3817" s="3" t="s">
        <v>563</v>
      </c>
      <c r="E3817" s="3" t="n">
        <v>3151</v>
      </c>
      <c r="F3817" s="4" t="n">
        <v>106.99</v>
      </c>
      <c r="G3817" s="3" t="s">
        <v>8</v>
      </c>
      <c r="H3817" s="4" t="n">
        <f aca="false">ROUND(E3817*F3817,2)</f>
        <v>337125.49</v>
      </c>
    </row>
    <row r="3818" customFormat="false" ht="15" hidden="false" customHeight="false" outlineLevel="0" collapsed="false">
      <c r="A3818" s="3" t="n">
        <v>3817</v>
      </c>
      <c r="B3818" s="3" t="n">
        <v>1</v>
      </c>
      <c r="C3818" s="3" t="s">
        <v>184</v>
      </c>
      <c r="D3818" s="3" t="s">
        <v>562</v>
      </c>
      <c r="E3818" s="3" t="n">
        <v>2397</v>
      </c>
      <c r="F3818" s="4" t="n">
        <v>440.42</v>
      </c>
      <c r="G3818" s="3" t="s">
        <v>8</v>
      </c>
      <c r="H3818" s="4" t="n">
        <f aca="false">ROUND(E3818*F3818,2)</f>
        <v>1055686.74</v>
      </c>
    </row>
    <row r="3819" customFormat="false" ht="15" hidden="false" customHeight="false" outlineLevel="0" collapsed="false">
      <c r="A3819" s="3" t="n">
        <v>3818</v>
      </c>
      <c r="B3819" s="3" t="n">
        <v>2</v>
      </c>
      <c r="C3819" s="3" t="s">
        <v>184</v>
      </c>
      <c r="D3819" s="3" t="s">
        <v>563</v>
      </c>
      <c r="E3819" s="3" t="n">
        <v>964</v>
      </c>
      <c r="F3819" s="4" t="n">
        <v>63.95</v>
      </c>
      <c r="G3819" s="3" t="s">
        <v>8</v>
      </c>
      <c r="H3819" s="4" t="n">
        <f aca="false">ROUND(E3819*F3819,2)</f>
        <v>61647.8</v>
      </c>
    </row>
    <row r="3820" customFormat="false" ht="15" hidden="false" customHeight="false" outlineLevel="0" collapsed="false">
      <c r="A3820" s="3" t="n">
        <v>3819</v>
      </c>
      <c r="B3820" s="3" t="n">
        <v>1</v>
      </c>
      <c r="C3820" s="3" t="s">
        <v>184</v>
      </c>
      <c r="D3820" s="3" t="s">
        <v>562</v>
      </c>
      <c r="E3820" s="3" t="n">
        <v>2352</v>
      </c>
      <c r="F3820" s="4" t="n">
        <v>440.54</v>
      </c>
      <c r="G3820" s="3" t="s">
        <v>8</v>
      </c>
      <c r="H3820" s="4" t="n">
        <f aca="false">ROUND(E3820*F3820,2)</f>
        <v>1036150.08</v>
      </c>
    </row>
    <row r="3821" customFormat="false" ht="15" hidden="false" customHeight="false" outlineLevel="0" collapsed="false">
      <c r="A3821" s="3" t="n">
        <v>3820</v>
      </c>
      <c r="B3821" s="3" t="n">
        <v>9</v>
      </c>
      <c r="C3821" s="3" t="s">
        <v>184</v>
      </c>
      <c r="D3821" s="3" t="s">
        <v>562</v>
      </c>
      <c r="E3821" s="3" t="n">
        <v>2169</v>
      </c>
      <c r="F3821" s="4" t="n">
        <v>199.85</v>
      </c>
      <c r="G3821" s="3" t="s">
        <v>8</v>
      </c>
      <c r="H3821" s="4" t="n">
        <f aca="false">ROUND(E3821*F3821,2)</f>
        <v>433474.65</v>
      </c>
    </row>
    <row r="3822" customFormat="false" ht="15" hidden="false" customHeight="false" outlineLevel="0" collapsed="false">
      <c r="A3822" s="3" t="n">
        <v>3821</v>
      </c>
      <c r="B3822" s="3" t="n">
        <v>14</v>
      </c>
      <c r="C3822" s="3" t="s">
        <v>184</v>
      </c>
      <c r="D3822" s="3" t="s">
        <v>563</v>
      </c>
      <c r="E3822" s="3" t="n">
        <v>4640</v>
      </c>
      <c r="F3822" s="4" t="n">
        <v>81.97</v>
      </c>
      <c r="G3822" s="3" t="s">
        <v>41</v>
      </c>
      <c r="H3822" s="4" t="n">
        <f aca="false">ROUND(E3822*F3822,2)</f>
        <v>380340.8</v>
      </c>
    </row>
    <row r="3823" customFormat="false" ht="15" hidden="false" customHeight="false" outlineLevel="0" collapsed="false">
      <c r="A3823" s="3" t="n">
        <v>3822</v>
      </c>
      <c r="B3823" s="3" t="n">
        <v>2</v>
      </c>
      <c r="C3823" s="3" t="s">
        <v>184</v>
      </c>
      <c r="D3823" s="3" t="s">
        <v>562</v>
      </c>
      <c r="E3823" s="3" t="n">
        <v>4000</v>
      </c>
      <c r="F3823" s="4" t="n">
        <v>63.7</v>
      </c>
      <c r="G3823" s="3" t="s">
        <v>8</v>
      </c>
      <c r="H3823" s="4" t="n">
        <f aca="false">ROUND(E3823*F3823,2)</f>
        <v>254800</v>
      </c>
    </row>
    <row r="3824" customFormat="false" ht="15" hidden="false" customHeight="false" outlineLevel="0" collapsed="false">
      <c r="A3824" s="3" t="n">
        <v>3823</v>
      </c>
      <c r="B3824" s="3" t="n">
        <v>1</v>
      </c>
      <c r="C3824" s="3" t="s">
        <v>184</v>
      </c>
      <c r="D3824" s="3" t="s">
        <v>563</v>
      </c>
      <c r="E3824" s="3" t="n">
        <v>3440</v>
      </c>
      <c r="F3824" s="4" t="n">
        <v>440.16</v>
      </c>
      <c r="G3824" s="3" t="s">
        <v>8</v>
      </c>
      <c r="H3824" s="4" t="n">
        <f aca="false">ROUND(E3824*F3824,2)</f>
        <v>1514150.4</v>
      </c>
    </row>
    <row r="3825" customFormat="false" ht="15" hidden="false" customHeight="false" outlineLevel="0" collapsed="false">
      <c r="A3825" s="3" t="n">
        <v>3824</v>
      </c>
      <c r="B3825" s="3" t="n">
        <v>12</v>
      </c>
      <c r="C3825" s="3" t="s">
        <v>184</v>
      </c>
      <c r="D3825" s="3" t="s">
        <v>563</v>
      </c>
      <c r="E3825" s="3" t="n">
        <v>4228</v>
      </c>
      <c r="F3825" s="4" t="n">
        <v>216.75</v>
      </c>
      <c r="G3825" s="3" t="s">
        <v>38</v>
      </c>
      <c r="H3825" s="4" t="n">
        <f aca="false">ROUND(E3825*F3825,2)</f>
        <v>916419</v>
      </c>
    </row>
    <row r="3826" customFormat="false" ht="15" hidden="false" customHeight="false" outlineLevel="0" collapsed="false">
      <c r="A3826" s="3" t="n">
        <v>3825</v>
      </c>
      <c r="B3826" s="3" t="n">
        <v>12</v>
      </c>
      <c r="C3826" s="3" t="s">
        <v>184</v>
      </c>
      <c r="D3826" s="3" t="s">
        <v>563</v>
      </c>
      <c r="E3826" s="3" t="n">
        <v>3795</v>
      </c>
      <c r="F3826" s="4" t="n">
        <v>216.99</v>
      </c>
      <c r="G3826" s="3" t="s">
        <v>38</v>
      </c>
      <c r="H3826" s="4" t="n">
        <f aca="false">ROUND(E3826*F3826,2)</f>
        <v>823477.05</v>
      </c>
    </row>
    <row r="3827" customFormat="false" ht="15" hidden="false" customHeight="false" outlineLevel="0" collapsed="false">
      <c r="A3827" s="3" t="n">
        <v>3826</v>
      </c>
      <c r="B3827" s="3" t="n">
        <v>13</v>
      </c>
      <c r="C3827" s="3" t="s">
        <v>184</v>
      </c>
      <c r="D3827" s="3" t="s">
        <v>562</v>
      </c>
      <c r="E3827" s="3" t="n">
        <v>1507</v>
      </c>
      <c r="F3827" s="4" t="n">
        <v>44.6</v>
      </c>
      <c r="G3827" s="3" t="s">
        <v>41</v>
      </c>
      <c r="H3827" s="4" t="n">
        <f aca="false">ROUND(E3827*F3827,2)</f>
        <v>67212.2</v>
      </c>
    </row>
    <row r="3828" customFormat="false" ht="15" hidden="false" customHeight="false" outlineLevel="0" collapsed="false">
      <c r="A3828" s="3" t="n">
        <v>3827</v>
      </c>
      <c r="B3828" s="3" t="n">
        <v>15</v>
      </c>
      <c r="C3828" s="3" t="s">
        <v>184</v>
      </c>
      <c r="D3828" s="3" t="s">
        <v>562</v>
      </c>
      <c r="E3828" s="3" t="n">
        <v>1002</v>
      </c>
      <c r="F3828" s="4" t="n">
        <v>273.31</v>
      </c>
      <c r="G3828" s="3" t="s">
        <v>46</v>
      </c>
      <c r="H3828" s="4" t="n">
        <f aca="false">ROUND(E3828*F3828,2)</f>
        <v>273856.62</v>
      </c>
    </row>
    <row r="3829" customFormat="false" ht="15" hidden="false" customHeight="false" outlineLevel="0" collapsed="false">
      <c r="A3829" s="3" t="n">
        <v>3828</v>
      </c>
      <c r="B3829" s="3" t="n">
        <v>4</v>
      </c>
      <c r="C3829" s="3" t="s">
        <v>184</v>
      </c>
      <c r="D3829" s="3" t="s">
        <v>563</v>
      </c>
      <c r="E3829" s="3" t="n">
        <v>445</v>
      </c>
      <c r="F3829" s="4" t="n">
        <v>106.46</v>
      </c>
      <c r="G3829" s="3" t="s">
        <v>8</v>
      </c>
      <c r="H3829" s="4" t="n">
        <f aca="false">ROUND(E3829*F3829,2)</f>
        <v>47374.7</v>
      </c>
    </row>
    <row r="3830" customFormat="false" ht="15" hidden="false" customHeight="false" outlineLevel="0" collapsed="false">
      <c r="A3830" s="3" t="n">
        <v>3829</v>
      </c>
      <c r="B3830" s="3" t="n">
        <v>5</v>
      </c>
      <c r="C3830" s="3" t="s">
        <v>184</v>
      </c>
      <c r="D3830" s="3" t="s">
        <v>563</v>
      </c>
      <c r="E3830" s="3" t="n">
        <v>137</v>
      </c>
      <c r="F3830" s="4" t="n">
        <v>444.61</v>
      </c>
      <c r="G3830" s="3" t="s">
        <v>8</v>
      </c>
      <c r="H3830" s="4" t="n">
        <f aca="false">ROUND(E3830*F3830,2)</f>
        <v>60911.57</v>
      </c>
    </row>
    <row r="3831" customFormat="false" ht="15" hidden="false" customHeight="false" outlineLevel="0" collapsed="false">
      <c r="A3831" s="3" t="n">
        <v>3830</v>
      </c>
      <c r="B3831" s="3" t="n">
        <v>4</v>
      </c>
      <c r="C3831" s="3" t="s">
        <v>184</v>
      </c>
      <c r="D3831" s="3" t="s">
        <v>562</v>
      </c>
      <c r="E3831" s="3" t="n">
        <v>3803</v>
      </c>
      <c r="F3831" s="4" t="n">
        <v>106.86</v>
      </c>
      <c r="G3831" s="3" t="s">
        <v>8</v>
      </c>
      <c r="H3831" s="4" t="n">
        <f aca="false">ROUND(E3831*F3831,2)</f>
        <v>406388.58</v>
      </c>
    </row>
    <row r="3832" customFormat="false" ht="15" hidden="false" customHeight="false" outlineLevel="0" collapsed="false">
      <c r="A3832" s="3" t="n">
        <v>3831</v>
      </c>
      <c r="B3832" s="3" t="n">
        <v>1</v>
      </c>
      <c r="C3832" s="3" t="s">
        <v>184</v>
      </c>
      <c r="D3832" s="3" t="s">
        <v>563</v>
      </c>
      <c r="E3832" s="3" t="n">
        <v>1275</v>
      </c>
      <c r="F3832" s="4" t="n">
        <v>441.53</v>
      </c>
      <c r="G3832" s="3" t="s">
        <v>8</v>
      </c>
      <c r="H3832" s="4" t="n">
        <f aca="false">ROUND(E3832*F3832,2)</f>
        <v>562950.75</v>
      </c>
    </row>
    <row r="3833" customFormat="false" ht="15" hidden="false" customHeight="false" outlineLevel="0" collapsed="false">
      <c r="A3833" s="3" t="n">
        <v>3832</v>
      </c>
      <c r="B3833" s="3" t="n">
        <v>5</v>
      </c>
      <c r="C3833" s="3" t="s">
        <v>184</v>
      </c>
      <c r="D3833" s="3" t="s">
        <v>562</v>
      </c>
      <c r="E3833" s="3" t="n">
        <v>3511</v>
      </c>
      <c r="F3833" s="4" t="n">
        <v>445.18</v>
      </c>
      <c r="G3833" s="3" t="s">
        <v>8</v>
      </c>
      <c r="H3833" s="4" t="n">
        <f aca="false">ROUND(E3833*F3833,2)</f>
        <v>1563026.98</v>
      </c>
    </row>
    <row r="3834" customFormat="false" ht="15" hidden="false" customHeight="false" outlineLevel="0" collapsed="false">
      <c r="A3834" s="3" t="n">
        <v>3833</v>
      </c>
      <c r="B3834" s="3" t="n">
        <v>5</v>
      </c>
      <c r="C3834" s="3" t="s">
        <v>184</v>
      </c>
      <c r="D3834" s="3" t="s">
        <v>563</v>
      </c>
      <c r="E3834" s="3" t="n">
        <v>3542</v>
      </c>
      <c r="F3834" s="4" t="n">
        <v>445.95</v>
      </c>
      <c r="G3834" s="3" t="s">
        <v>8</v>
      </c>
      <c r="H3834" s="4" t="n">
        <f aca="false">ROUND(E3834*F3834,2)</f>
        <v>1579554.9</v>
      </c>
    </row>
    <row r="3835" customFormat="false" ht="15" hidden="false" customHeight="false" outlineLevel="0" collapsed="false">
      <c r="A3835" s="3" t="n">
        <v>3834</v>
      </c>
      <c r="B3835" s="3" t="n">
        <v>7</v>
      </c>
      <c r="C3835" s="3" t="s">
        <v>184</v>
      </c>
      <c r="D3835" s="3" t="s">
        <v>563</v>
      </c>
      <c r="E3835" s="3" t="n">
        <v>3113</v>
      </c>
      <c r="F3835" s="4" t="n">
        <v>442.61</v>
      </c>
      <c r="G3835" s="3" t="s">
        <v>8</v>
      </c>
      <c r="H3835" s="4" t="n">
        <f aca="false">ROUND(E3835*F3835,2)</f>
        <v>1377844.93</v>
      </c>
    </row>
    <row r="3836" customFormat="false" ht="15" hidden="false" customHeight="false" outlineLevel="0" collapsed="false">
      <c r="A3836" s="3" t="n">
        <v>3835</v>
      </c>
      <c r="B3836" s="3" t="n">
        <v>13</v>
      </c>
      <c r="C3836" s="3" t="s">
        <v>184</v>
      </c>
      <c r="D3836" s="3" t="s">
        <v>563</v>
      </c>
      <c r="E3836" s="3" t="n">
        <v>3382</v>
      </c>
      <c r="F3836" s="4" t="n">
        <v>44.64</v>
      </c>
      <c r="G3836" s="3" t="s">
        <v>41</v>
      </c>
      <c r="H3836" s="4" t="n">
        <f aca="false">ROUND(E3836*F3836,2)</f>
        <v>150972.48</v>
      </c>
    </row>
    <row r="3837" customFormat="false" ht="15" hidden="false" customHeight="false" outlineLevel="0" collapsed="false">
      <c r="A3837" s="3" t="n">
        <v>3836</v>
      </c>
      <c r="B3837" s="3" t="n">
        <v>2</v>
      </c>
      <c r="C3837" s="3" t="s">
        <v>184</v>
      </c>
      <c r="D3837" s="3" t="s">
        <v>563</v>
      </c>
      <c r="E3837" s="3" t="n">
        <v>1368</v>
      </c>
      <c r="F3837" s="4" t="n">
        <v>63.9</v>
      </c>
      <c r="G3837" s="3" t="s">
        <v>8</v>
      </c>
      <c r="H3837" s="4" t="n">
        <f aca="false">ROUND(E3837*F3837,2)</f>
        <v>87415.2</v>
      </c>
    </row>
    <row r="3838" customFormat="false" ht="15" hidden="false" customHeight="false" outlineLevel="0" collapsed="false">
      <c r="A3838" s="3" t="n">
        <v>3837</v>
      </c>
      <c r="B3838" s="3" t="n">
        <v>5</v>
      </c>
      <c r="C3838" s="3" t="s">
        <v>184</v>
      </c>
      <c r="D3838" s="3" t="s">
        <v>562</v>
      </c>
      <c r="E3838" s="3" t="n">
        <v>152</v>
      </c>
      <c r="F3838" s="4" t="n">
        <v>443.57</v>
      </c>
      <c r="G3838" s="3" t="s">
        <v>8</v>
      </c>
      <c r="H3838" s="4" t="n">
        <f aca="false">ROUND(E3838*F3838,2)</f>
        <v>67422.64</v>
      </c>
    </row>
    <row r="3839" customFormat="false" ht="15" hidden="false" customHeight="false" outlineLevel="0" collapsed="false">
      <c r="A3839" s="3" t="n">
        <v>3838</v>
      </c>
      <c r="B3839" s="3" t="n">
        <v>15</v>
      </c>
      <c r="C3839" s="3" t="s">
        <v>184</v>
      </c>
      <c r="D3839" s="3" t="s">
        <v>562</v>
      </c>
      <c r="E3839" s="3" t="n">
        <v>908</v>
      </c>
      <c r="F3839" s="4" t="n">
        <v>272.96</v>
      </c>
      <c r="G3839" s="3" t="s">
        <v>46</v>
      </c>
      <c r="H3839" s="4" t="n">
        <f aca="false">ROUND(E3839*F3839,2)</f>
        <v>247847.68</v>
      </c>
    </row>
    <row r="3840" customFormat="false" ht="15" hidden="false" customHeight="false" outlineLevel="0" collapsed="false">
      <c r="A3840" s="3" t="n">
        <v>3839</v>
      </c>
      <c r="B3840" s="3" t="n">
        <v>8</v>
      </c>
      <c r="C3840" s="3" t="s">
        <v>184</v>
      </c>
      <c r="D3840" s="3" t="s">
        <v>563</v>
      </c>
      <c r="E3840" s="3" t="n">
        <v>1577</v>
      </c>
      <c r="F3840" s="4" t="n">
        <v>63.81</v>
      </c>
      <c r="G3840" s="3" t="s">
        <v>8</v>
      </c>
      <c r="H3840" s="4" t="n">
        <f aca="false">ROUND(E3840*F3840,2)</f>
        <v>100628.37</v>
      </c>
    </row>
    <row r="3841" customFormat="false" ht="15" hidden="false" customHeight="false" outlineLevel="0" collapsed="false">
      <c r="A3841" s="3" t="n">
        <v>3840</v>
      </c>
      <c r="B3841" s="3" t="n">
        <v>5</v>
      </c>
      <c r="C3841" s="3" t="s">
        <v>184</v>
      </c>
      <c r="D3841" s="3" t="s">
        <v>563</v>
      </c>
      <c r="E3841" s="3" t="n">
        <v>809</v>
      </c>
      <c r="F3841" s="4" t="n">
        <v>443.6</v>
      </c>
      <c r="G3841" s="3" t="s">
        <v>8</v>
      </c>
      <c r="H3841" s="4" t="n">
        <f aca="false">ROUND(E3841*F3841,2)</f>
        <v>358872.4</v>
      </c>
    </row>
    <row r="3842" customFormat="false" ht="15" hidden="false" customHeight="false" outlineLevel="0" collapsed="false">
      <c r="A3842" s="3" t="n">
        <v>3841</v>
      </c>
      <c r="B3842" s="3" t="n">
        <v>8</v>
      </c>
      <c r="C3842" s="3" t="s">
        <v>184</v>
      </c>
      <c r="D3842" s="3" t="s">
        <v>562</v>
      </c>
      <c r="E3842" s="3" t="n">
        <v>4168</v>
      </c>
      <c r="F3842" s="4" t="n">
        <v>63.95</v>
      </c>
      <c r="G3842" s="3" t="s">
        <v>8</v>
      </c>
      <c r="H3842" s="4" t="n">
        <f aca="false">ROUND(E3842*F3842,2)</f>
        <v>266543.6</v>
      </c>
    </row>
    <row r="3843" customFormat="false" ht="15" hidden="false" customHeight="false" outlineLevel="0" collapsed="false">
      <c r="A3843" s="3" t="n">
        <v>3842</v>
      </c>
      <c r="B3843" s="3" t="n">
        <v>4</v>
      </c>
      <c r="C3843" s="3" t="s">
        <v>184</v>
      </c>
      <c r="D3843" s="3" t="s">
        <v>562</v>
      </c>
      <c r="E3843" s="3" t="n">
        <v>1216</v>
      </c>
      <c r="F3843" s="4" t="n">
        <v>106.57</v>
      </c>
      <c r="G3843" s="3" t="s">
        <v>8</v>
      </c>
      <c r="H3843" s="4" t="n">
        <f aca="false">ROUND(E3843*F3843,2)</f>
        <v>129589.12</v>
      </c>
    </row>
    <row r="3844" customFormat="false" ht="15" hidden="false" customHeight="false" outlineLevel="0" collapsed="false">
      <c r="A3844" s="3" t="n">
        <v>3843</v>
      </c>
      <c r="B3844" s="3" t="n">
        <v>12</v>
      </c>
      <c r="C3844" s="3" t="s">
        <v>184</v>
      </c>
      <c r="D3844" s="3" t="s">
        <v>562</v>
      </c>
      <c r="E3844" s="3" t="n">
        <v>1838</v>
      </c>
      <c r="F3844" s="4" t="n">
        <v>216.69</v>
      </c>
      <c r="G3844" s="3" t="s">
        <v>38</v>
      </c>
      <c r="H3844" s="4" t="n">
        <f aca="false">ROUND(E3844*F3844,2)</f>
        <v>398276.22</v>
      </c>
    </row>
    <row r="3845" customFormat="false" ht="15" hidden="false" customHeight="false" outlineLevel="0" collapsed="false">
      <c r="A3845" s="3" t="n">
        <v>3844</v>
      </c>
      <c r="B3845" s="3" t="n">
        <v>13</v>
      </c>
      <c r="C3845" s="3" t="s">
        <v>184</v>
      </c>
      <c r="D3845" s="3" t="s">
        <v>562</v>
      </c>
      <c r="E3845" s="3" t="n">
        <v>1167</v>
      </c>
      <c r="F3845" s="4" t="n">
        <v>44.71</v>
      </c>
      <c r="G3845" s="3" t="s">
        <v>41</v>
      </c>
      <c r="H3845" s="4" t="n">
        <f aca="false">ROUND(E3845*F3845,2)</f>
        <v>52176.57</v>
      </c>
    </row>
    <row r="3846" customFormat="false" ht="15" hidden="false" customHeight="false" outlineLevel="0" collapsed="false">
      <c r="A3846" s="3" t="n">
        <v>3845</v>
      </c>
      <c r="B3846" s="3" t="n">
        <v>4</v>
      </c>
      <c r="C3846" s="3" t="s">
        <v>184</v>
      </c>
      <c r="D3846" s="3" t="s">
        <v>562</v>
      </c>
      <c r="E3846" s="3" t="n">
        <v>2210</v>
      </c>
      <c r="F3846" s="4" t="n">
        <v>106.57</v>
      </c>
      <c r="G3846" s="3" t="s">
        <v>8</v>
      </c>
      <c r="H3846" s="4" t="n">
        <f aca="false">ROUND(E3846*F3846,2)</f>
        <v>235519.7</v>
      </c>
    </row>
    <row r="3847" customFormat="false" ht="15" hidden="false" customHeight="false" outlineLevel="0" collapsed="false">
      <c r="A3847" s="3" t="n">
        <v>3846</v>
      </c>
      <c r="B3847" s="3" t="n">
        <v>6</v>
      </c>
      <c r="C3847" s="3" t="s">
        <v>185</v>
      </c>
      <c r="D3847" s="3" t="s">
        <v>563</v>
      </c>
      <c r="E3847" s="3" t="n">
        <v>981</v>
      </c>
      <c r="F3847" s="4" t="n">
        <v>228.49</v>
      </c>
      <c r="G3847" s="3" t="s">
        <v>8</v>
      </c>
      <c r="H3847" s="4" t="n">
        <f aca="false">ROUND(E3847*F3847,2)</f>
        <v>224148.69</v>
      </c>
    </row>
    <row r="3848" customFormat="false" ht="15" hidden="false" customHeight="false" outlineLevel="0" collapsed="false">
      <c r="A3848" s="3" t="n">
        <v>3847</v>
      </c>
      <c r="B3848" s="3" t="n">
        <v>7</v>
      </c>
      <c r="C3848" s="3" t="s">
        <v>185</v>
      </c>
      <c r="D3848" s="3" t="s">
        <v>563</v>
      </c>
      <c r="E3848" s="3" t="n">
        <v>3793</v>
      </c>
      <c r="F3848" s="4" t="n">
        <v>433.11</v>
      </c>
      <c r="G3848" s="3" t="s">
        <v>8</v>
      </c>
      <c r="H3848" s="4" t="n">
        <f aca="false">ROUND(E3848*F3848,2)</f>
        <v>1642786.23</v>
      </c>
    </row>
    <row r="3849" customFormat="false" ht="15" hidden="false" customHeight="false" outlineLevel="0" collapsed="false">
      <c r="A3849" s="3" t="n">
        <v>3848</v>
      </c>
      <c r="B3849" s="3" t="n">
        <v>7</v>
      </c>
      <c r="C3849" s="3" t="s">
        <v>185</v>
      </c>
      <c r="D3849" s="3" t="s">
        <v>563</v>
      </c>
      <c r="E3849" s="3" t="n">
        <v>653</v>
      </c>
      <c r="F3849" s="4" t="n">
        <v>431.82</v>
      </c>
      <c r="G3849" s="3" t="s">
        <v>8</v>
      </c>
      <c r="H3849" s="4" t="n">
        <f aca="false">ROUND(E3849*F3849,2)</f>
        <v>281978.46</v>
      </c>
    </row>
    <row r="3850" customFormat="false" ht="15" hidden="false" customHeight="false" outlineLevel="0" collapsed="false">
      <c r="A3850" s="3" t="n">
        <v>3849</v>
      </c>
      <c r="B3850" s="3" t="n">
        <v>11</v>
      </c>
      <c r="C3850" s="3" t="s">
        <v>185</v>
      </c>
      <c r="D3850" s="3" t="s">
        <v>562</v>
      </c>
      <c r="E3850" s="3" t="n">
        <v>302</v>
      </c>
      <c r="F3850" s="4" t="n">
        <v>105.75</v>
      </c>
      <c r="G3850" s="3" t="s">
        <v>34</v>
      </c>
      <c r="H3850" s="4" t="n">
        <f aca="false">ROUND(E3850*F3850,2)</f>
        <v>31936.5</v>
      </c>
    </row>
    <row r="3851" customFormat="false" ht="15" hidden="false" customHeight="false" outlineLevel="0" collapsed="false">
      <c r="A3851" s="3" t="n">
        <v>3850</v>
      </c>
      <c r="B3851" s="3" t="n">
        <v>6</v>
      </c>
      <c r="C3851" s="3" t="s">
        <v>185</v>
      </c>
      <c r="D3851" s="3" t="s">
        <v>562</v>
      </c>
      <c r="E3851" s="3" t="n">
        <v>1014</v>
      </c>
      <c r="F3851" s="4" t="n">
        <v>228.57</v>
      </c>
      <c r="G3851" s="3" t="s">
        <v>8</v>
      </c>
      <c r="H3851" s="4" t="n">
        <f aca="false">ROUND(E3851*F3851,2)</f>
        <v>231769.98</v>
      </c>
    </row>
    <row r="3852" customFormat="false" ht="15" hidden="false" customHeight="false" outlineLevel="0" collapsed="false">
      <c r="A3852" s="3" t="n">
        <v>3851</v>
      </c>
      <c r="B3852" s="3" t="n">
        <v>7</v>
      </c>
      <c r="C3852" s="3" t="s">
        <v>185</v>
      </c>
      <c r="D3852" s="3" t="s">
        <v>562</v>
      </c>
      <c r="E3852" s="3" t="n">
        <v>2206</v>
      </c>
      <c r="F3852" s="4" t="n">
        <v>433.01</v>
      </c>
      <c r="G3852" s="3" t="s">
        <v>8</v>
      </c>
      <c r="H3852" s="4" t="n">
        <f aca="false">ROUND(E3852*F3852,2)</f>
        <v>955220.06</v>
      </c>
    </row>
    <row r="3853" customFormat="false" ht="15" hidden="false" customHeight="false" outlineLevel="0" collapsed="false">
      <c r="A3853" s="3" t="n">
        <v>3852</v>
      </c>
      <c r="B3853" s="3" t="n">
        <v>13</v>
      </c>
      <c r="C3853" s="3" t="s">
        <v>185</v>
      </c>
      <c r="D3853" s="3" t="s">
        <v>562</v>
      </c>
      <c r="E3853" s="3" t="n">
        <v>1773</v>
      </c>
      <c r="F3853" s="4" t="n">
        <v>43.85</v>
      </c>
      <c r="G3853" s="3" t="s">
        <v>41</v>
      </c>
      <c r="H3853" s="4" t="n">
        <f aca="false">ROUND(E3853*F3853,2)</f>
        <v>77746.05</v>
      </c>
    </row>
    <row r="3854" customFormat="false" ht="15" hidden="false" customHeight="false" outlineLevel="0" collapsed="false">
      <c r="A3854" s="3" t="n">
        <v>3853</v>
      </c>
      <c r="B3854" s="3" t="n">
        <v>4</v>
      </c>
      <c r="C3854" s="3" t="s">
        <v>185</v>
      </c>
      <c r="D3854" s="3" t="s">
        <v>563</v>
      </c>
      <c r="E3854" s="3" t="n">
        <v>4173</v>
      </c>
      <c r="F3854" s="4" t="n">
        <v>104.27</v>
      </c>
      <c r="G3854" s="3" t="s">
        <v>8</v>
      </c>
      <c r="H3854" s="4" t="n">
        <f aca="false">ROUND(E3854*F3854,2)</f>
        <v>435118.71</v>
      </c>
    </row>
    <row r="3855" customFormat="false" ht="15" hidden="false" customHeight="false" outlineLevel="0" collapsed="false">
      <c r="A3855" s="3" t="n">
        <v>3854</v>
      </c>
      <c r="B3855" s="3" t="n">
        <v>2</v>
      </c>
      <c r="C3855" s="3" t="s">
        <v>185</v>
      </c>
      <c r="D3855" s="3" t="s">
        <v>563</v>
      </c>
      <c r="E3855" s="3" t="n">
        <v>469</v>
      </c>
      <c r="F3855" s="4" t="n">
        <v>64.19</v>
      </c>
      <c r="G3855" s="3" t="s">
        <v>8</v>
      </c>
      <c r="H3855" s="4" t="n">
        <f aca="false">ROUND(E3855*F3855,2)</f>
        <v>30105.11</v>
      </c>
    </row>
    <row r="3856" customFormat="false" ht="15" hidden="false" customHeight="false" outlineLevel="0" collapsed="false">
      <c r="A3856" s="3" t="n">
        <v>3855</v>
      </c>
      <c r="B3856" s="3" t="n">
        <v>10</v>
      </c>
      <c r="C3856" s="3" t="s">
        <v>185</v>
      </c>
      <c r="D3856" s="3" t="s">
        <v>563</v>
      </c>
      <c r="E3856" s="3" t="n">
        <v>1855</v>
      </c>
      <c r="F3856" s="4" t="n">
        <v>55.37</v>
      </c>
      <c r="G3856" s="3" t="s">
        <v>8</v>
      </c>
      <c r="H3856" s="4" t="n">
        <f aca="false">ROUND(E3856*F3856,2)</f>
        <v>102711.35</v>
      </c>
    </row>
    <row r="3857" customFormat="false" ht="15" hidden="false" customHeight="false" outlineLevel="0" collapsed="false">
      <c r="A3857" s="3" t="n">
        <v>3856</v>
      </c>
      <c r="B3857" s="3" t="n">
        <v>6</v>
      </c>
      <c r="C3857" s="3" t="s">
        <v>185</v>
      </c>
      <c r="D3857" s="3" t="s">
        <v>563</v>
      </c>
      <c r="E3857" s="3" t="n">
        <v>2885</v>
      </c>
      <c r="F3857" s="4" t="n">
        <v>228.77</v>
      </c>
      <c r="G3857" s="3" t="s">
        <v>8</v>
      </c>
      <c r="H3857" s="4" t="n">
        <f aca="false">ROUND(E3857*F3857,2)</f>
        <v>660001.45</v>
      </c>
    </row>
    <row r="3858" customFormat="false" ht="15" hidden="false" customHeight="false" outlineLevel="0" collapsed="false">
      <c r="A3858" s="3" t="n">
        <v>3857</v>
      </c>
      <c r="B3858" s="3" t="n">
        <v>1</v>
      </c>
      <c r="C3858" s="3" t="s">
        <v>185</v>
      </c>
      <c r="D3858" s="3" t="s">
        <v>562</v>
      </c>
      <c r="E3858" s="3" t="n">
        <v>4133</v>
      </c>
      <c r="F3858" s="4" t="n">
        <v>450.67</v>
      </c>
      <c r="G3858" s="3" t="s">
        <v>8</v>
      </c>
      <c r="H3858" s="4" t="n">
        <f aca="false">ROUND(E3858*F3858,2)</f>
        <v>1862619.11</v>
      </c>
    </row>
    <row r="3859" customFormat="false" ht="15" hidden="false" customHeight="false" outlineLevel="0" collapsed="false">
      <c r="A3859" s="3" t="n">
        <v>3858</v>
      </c>
      <c r="B3859" s="3" t="n">
        <v>8</v>
      </c>
      <c r="C3859" s="3" t="s">
        <v>185</v>
      </c>
      <c r="D3859" s="3" t="s">
        <v>563</v>
      </c>
      <c r="E3859" s="3" t="n">
        <v>3785</v>
      </c>
      <c r="F3859" s="4" t="n">
        <v>62.44</v>
      </c>
      <c r="G3859" s="3" t="s">
        <v>8</v>
      </c>
      <c r="H3859" s="4" t="n">
        <f aca="false">ROUND(E3859*F3859,2)</f>
        <v>236335.4</v>
      </c>
    </row>
    <row r="3860" customFormat="false" ht="15" hidden="false" customHeight="false" outlineLevel="0" collapsed="false">
      <c r="A3860" s="3" t="n">
        <v>3859</v>
      </c>
      <c r="B3860" s="3" t="n">
        <v>12</v>
      </c>
      <c r="C3860" s="3" t="s">
        <v>185</v>
      </c>
      <c r="D3860" s="3" t="s">
        <v>562</v>
      </c>
      <c r="E3860" s="3" t="n">
        <v>908</v>
      </c>
      <c r="F3860" s="4" t="n">
        <v>217.11</v>
      </c>
      <c r="G3860" s="3" t="s">
        <v>38</v>
      </c>
      <c r="H3860" s="4" t="n">
        <f aca="false">ROUND(E3860*F3860,2)</f>
        <v>197135.88</v>
      </c>
    </row>
    <row r="3861" customFormat="false" ht="15" hidden="false" customHeight="false" outlineLevel="0" collapsed="false">
      <c r="A3861" s="3" t="n">
        <v>3860</v>
      </c>
      <c r="B3861" s="3" t="n">
        <v>13</v>
      </c>
      <c r="C3861" s="3" t="s">
        <v>185</v>
      </c>
      <c r="D3861" s="3" t="s">
        <v>562</v>
      </c>
      <c r="E3861" s="3" t="n">
        <v>4528</v>
      </c>
      <c r="F3861" s="4" t="n">
        <v>43.72</v>
      </c>
      <c r="G3861" s="3" t="s">
        <v>41</v>
      </c>
      <c r="H3861" s="4" t="n">
        <f aca="false">ROUND(E3861*F3861,2)</f>
        <v>197964.16</v>
      </c>
    </row>
    <row r="3862" customFormat="false" ht="15" hidden="false" customHeight="false" outlineLevel="0" collapsed="false">
      <c r="A3862" s="3" t="n">
        <v>3861</v>
      </c>
      <c r="B3862" s="3" t="n">
        <v>4</v>
      </c>
      <c r="C3862" s="3" t="s">
        <v>185</v>
      </c>
      <c r="D3862" s="3" t="s">
        <v>563</v>
      </c>
      <c r="E3862" s="3" t="n">
        <v>454</v>
      </c>
      <c r="F3862" s="4" t="n">
        <v>104.27</v>
      </c>
      <c r="G3862" s="3" t="s">
        <v>8</v>
      </c>
      <c r="H3862" s="4" t="n">
        <f aca="false">ROUND(E3862*F3862,2)</f>
        <v>47338.58</v>
      </c>
    </row>
    <row r="3863" customFormat="false" ht="15" hidden="false" customHeight="false" outlineLevel="0" collapsed="false">
      <c r="A3863" s="3" t="n">
        <v>3862</v>
      </c>
      <c r="B3863" s="3" t="n">
        <v>9</v>
      </c>
      <c r="C3863" s="3" t="s">
        <v>185</v>
      </c>
      <c r="D3863" s="3" t="s">
        <v>563</v>
      </c>
      <c r="E3863" s="3" t="n">
        <v>2259</v>
      </c>
      <c r="F3863" s="4" t="n">
        <v>195.21</v>
      </c>
      <c r="G3863" s="3" t="s">
        <v>8</v>
      </c>
      <c r="H3863" s="4" t="n">
        <f aca="false">ROUND(E3863*F3863,2)</f>
        <v>440979.39</v>
      </c>
    </row>
    <row r="3864" customFormat="false" ht="15" hidden="false" customHeight="false" outlineLevel="0" collapsed="false">
      <c r="A3864" s="3" t="n">
        <v>3863</v>
      </c>
      <c r="B3864" s="3" t="n">
        <v>9</v>
      </c>
      <c r="C3864" s="3" t="s">
        <v>185</v>
      </c>
      <c r="D3864" s="3" t="s">
        <v>563</v>
      </c>
      <c r="E3864" s="3" t="n">
        <v>145</v>
      </c>
      <c r="F3864" s="4" t="n">
        <v>195.04</v>
      </c>
      <c r="G3864" s="3" t="s">
        <v>8</v>
      </c>
      <c r="H3864" s="4" t="n">
        <f aca="false">ROUND(E3864*F3864,2)</f>
        <v>28280.8</v>
      </c>
    </row>
    <row r="3865" customFormat="false" ht="15" hidden="false" customHeight="false" outlineLevel="0" collapsed="false">
      <c r="A3865" s="3" t="n">
        <v>3864</v>
      </c>
      <c r="B3865" s="3" t="n">
        <v>4</v>
      </c>
      <c r="C3865" s="3" t="s">
        <v>185</v>
      </c>
      <c r="D3865" s="3" t="s">
        <v>562</v>
      </c>
      <c r="E3865" s="3" t="n">
        <v>2013</v>
      </c>
      <c r="F3865" s="4" t="n">
        <v>104.17</v>
      </c>
      <c r="G3865" s="3" t="s">
        <v>8</v>
      </c>
      <c r="H3865" s="4" t="n">
        <f aca="false">ROUND(E3865*F3865,2)</f>
        <v>209694.21</v>
      </c>
    </row>
    <row r="3866" customFormat="false" ht="15" hidden="false" customHeight="false" outlineLevel="0" collapsed="false">
      <c r="A3866" s="3" t="n">
        <v>3865</v>
      </c>
      <c r="B3866" s="3" t="n">
        <v>12</v>
      </c>
      <c r="C3866" s="3" t="s">
        <v>185</v>
      </c>
      <c r="D3866" s="3" t="s">
        <v>563</v>
      </c>
      <c r="E3866" s="3" t="n">
        <v>904</v>
      </c>
      <c r="F3866" s="4" t="n">
        <v>217.16</v>
      </c>
      <c r="G3866" s="3" t="s">
        <v>38</v>
      </c>
      <c r="H3866" s="4" t="n">
        <f aca="false">ROUND(E3866*F3866,2)</f>
        <v>196312.64</v>
      </c>
    </row>
    <row r="3867" customFormat="false" ht="15" hidden="false" customHeight="false" outlineLevel="0" collapsed="false">
      <c r="A3867" s="3" t="n">
        <v>3866</v>
      </c>
      <c r="B3867" s="3" t="n">
        <v>5</v>
      </c>
      <c r="C3867" s="3" t="s">
        <v>185</v>
      </c>
      <c r="D3867" s="3" t="s">
        <v>562</v>
      </c>
      <c r="E3867" s="3" t="n">
        <v>1859</v>
      </c>
      <c r="F3867" s="4" t="n">
        <v>434.65</v>
      </c>
      <c r="G3867" s="3" t="s">
        <v>8</v>
      </c>
      <c r="H3867" s="4" t="n">
        <f aca="false">ROUND(E3867*F3867,2)</f>
        <v>808014.35</v>
      </c>
    </row>
    <row r="3868" customFormat="false" ht="15" hidden="false" customHeight="false" outlineLevel="0" collapsed="false">
      <c r="A3868" s="3" t="n">
        <v>3867</v>
      </c>
      <c r="B3868" s="3" t="n">
        <v>7</v>
      </c>
      <c r="C3868" s="3" t="s">
        <v>185</v>
      </c>
      <c r="D3868" s="3" t="s">
        <v>563</v>
      </c>
      <c r="E3868" s="3" t="n">
        <v>2657</v>
      </c>
      <c r="F3868" s="4" t="n">
        <v>432.89</v>
      </c>
      <c r="G3868" s="3" t="s">
        <v>8</v>
      </c>
      <c r="H3868" s="4" t="n">
        <f aca="false">ROUND(E3868*F3868,2)</f>
        <v>1150188.73</v>
      </c>
    </row>
    <row r="3869" customFormat="false" ht="15" hidden="false" customHeight="false" outlineLevel="0" collapsed="false">
      <c r="A3869" s="3" t="n">
        <v>3868</v>
      </c>
      <c r="B3869" s="3" t="n">
        <v>2</v>
      </c>
      <c r="C3869" s="3" t="s">
        <v>185</v>
      </c>
      <c r="D3869" s="3" t="s">
        <v>563</v>
      </c>
      <c r="E3869" s="3" t="n">
        <v>3686</v>
      </c>
      <c r="F3869" s="4" t="n">
        <v>64.23</v>
      </c>
      <c r="G3869" s="3" t="s">
        <v>8</v>
      </c>
      <c r="H3869" s="4" t="n">
        <f aca="false">ROUND(E3869*F3869,2)</f>
        <v>236751.78</v>
      </c>
    </row>
    <row r="3870" customFormat="false" ht="15" hidden="false" customHeight="false" outlineLevel="0" collapsed="false">
      <c r="A3870" s="3" t="n">
        <v>3869</v>
      </c>
      <c r="B3870" s="3" t="n">
        <v>11</v>
      </c>
      <c r="C3870" s="3" t="s">
        <v>186</v>
      </c>
      <c r="D3870" s="3" t="s">
        <v>562</v>
      </c>
      <c r="E3870" s="3" t="n">
        <v>557</v>
      </c>
      <c r="F3870" s="4" t="n">
        <v>104.92</v>
      </c>
      <c r="G3870" s="3" t="s">
        <v>34</v>
      </c>
      <c r="H3870" s="4" t="n">
        <f aca="false">ROUND(E3870*F3870,2)</f>
        <v>58440.44</v>
      </c>
    </row>
    <row r="3871" customFormat="false" ht="15" hidden="false" customHeight="false" outlineLevel="0" collapsed="false">
      <c r="A3871" s="3" t="n">
        <v>3870</v>
      </c>
      <c r="B3871" s="3" t="n">
        <v>6</v>
      </c>
      <c r="C3871" s="3" t="s">
        <v>186</v>
      </c>
      <c r="D3871" s="3" t="s">
        <v>562</v>
      </c>
      <c r="E3871" s="3" t="n">
        <v>3300</v>
      </c>
      <c r="F3871" s="4" t="n">
        <v>233.71</v>
      </c>
      <c r="G3871" s="3" t="s">
        <v>8</v>
      </c>
      <c r="H3871" s="4" t="n">
        <f aca="false">ROUND(E3871*F3871,2)</f>
        <v>771243</v>
      </c>
    </row>
    <row r="3872" customFormat="false" ht="15" hidden="false" customHeight="false" outlineLevel="0" collapsed="false">
      <c r="A3872" s="3" t="n">
        <v>3871</v>
      </c>
      <c r="B3872" s="3" t="n">
        <v>5</v>
      </c>
      <c r="C3872" s="3" t="s">
        <v>186</v>
      </c>
      <c r="D3872" s="3" t="s">
        <v>563</v>
      </c>
      <c r="E3872" s="3" t="n">
        <v>689</v>
      </c>
      <c r="F3872" s="4" t="n">
        <v>426.79</v>
      </c>
      <c r="G3872" s="3" t="s">
        <v>8</v>
      </c>
      <c r="H3872" s="4" t="n">
        <f aca="false">ROUND(E3872*F3872,2)</f>
        <v>294058.31</v>
      </c>
    </row>
    <row r="3873" customFormat="false" ht="15" hidden="false" customHeight="false" outlineLevel="0" collapsed="false">
      <c r="A3873" s="3" t="n">
        <v>3872</v>
      </c>
      <c r="B3873" s="3" t="n">
        <v>10</v>
      </c>
      <c r="C3873" s="3" t="s">
        <v>186</v>
      </c>
      <c r="D3873" s="3" t="s">
        <v>562</v>
      </c>
      <c r="E3873" s="3" t="n">
        <v>657</v>
      </c>
      <c r="F3873" s="4" t="n">
        <v>55.9</v>
      </c>
      <c r="G3873" s="3" t="s">
        <v>8</v>
      </c>
      <c r="H3873" s="4" t="n">
        <f aca="false">ROUND(E3873*F3873,2)</f>
        <v>36726.3</v>
      </c>
    </row>
    <row r="3874" customFormat="false" ht="15" hidden="false" customHeight="false" outlineLevel="0" collapsed="false">
      <c r="A3874" s="3" t="n">
        <v>3873</v>
      </c>
      <c r="B3874" s="3" t="n">
        <v>9</v>
      </c>
      <c r="C3874" s="3" t="s">
        <v>186</v>
      </c>
      <c r="D3874" s="3" t="s">
        <v>562</v>
      </c>
      <c r="E3874" s="3" t="n">
        <v>3189</v>
      </c>
      <c r="F3874" s="4" t="n">
        <v>193.43</v>
      </c>
      <c r="G3874" s="3" t="s">
        <v>8</v>
      </c>
      <c r="H3874" s="4" t="n">
        <f aca="false">ROUND(E3874*F3874,2)</f>
        <v>616848.27</v>
      </c>
    </row>
    <row r="3875" customFormat="false" ht="15" hidden="false" customHeight="false" outlineLevel="0" collapsed="false">
      <c r="A3875" s="3" t="n">
        <v>3874</v>
      </c>
      <c r="B3875" s="3" t="n">
        <v>11</v>
      </c>
      <c r="C3875" s="3" t="s">
        <v>186</v>
      </c>
      <c r="D3875" s="3" t="s">
        <v>563</v>
      </c>
      <c r="E3875" s="3" t="n">
        <v>3842</v>
      </c>
      <c r="F3875" s="4" t="n">
        <v>105.09</v>
      </c>
      <c r="G3875" s="3" t="s">
        <v>34</v>
      </c>
      <c r="H3875" s="4" t="n">
        <f aca="false">ROUND(E3875*F3875,2)</f>
        <v>403755.78</v>
      </c>
    </row>
    <row r="3876" customFormat="false" ht="15" hidden="false" customHeight="false" outlineLevel="0" collapsed="false">
      <c r="A3876" s="3" t="n">
        <v>3875</v>
      </c>
      <c r="B3876" s="3" t="n">
        <v>14</v>
      </c>
      <c r="C3876" s="3" t="s">
        <v>186</v>
      </c>
      <c r="D3876" s="3" t="s">
        <v>562</v>
      </c>
      <c r="E3876" s="3" t="n">
        <v>3567</v>
      </c>
      <c r="F3876" s="4" t="n">
        <v>83.38</v>
      </c>
      <c r="G3876" s="3" t="s">
        <v>41</v>
      </c>
      <c r="H3876" s="4" t="n">
        <f aca="false">ROUND(E3876*F3876,2)</f>
        <v>297416.46</v>
      </c>
    </row>
    <row r="3877" customFormat="false" ht="15" hidden="false" customHeight="false" outlineLevel="0" collapsed="false">
      <c r="A3877" s="3" t="n">
        <v>3876</v>
      </c>
      <c r="B3877" s="3" t="n">
        <v>5</v>
      </c>
      <c r="C3877" s="3" t="s">
        <v>186</v>
      </c>
      <c r="D3877" s="3" t="s">
        <v>562</v>
      </c>
      <c r="E3877" s="3" t="n">
        <v>4150</v>
      </c>
      <c r="F3877" s="4" t="n">
        <v>427.43</v>
      </c>
      <c r="G3877" s="3" t="s">
        <v>8</v>
      </c>
      <c r="H3877" s="4" t="n">
        <f aca="false">ROUND(E3877*F3877,2)</f>
        <v>1773834.5</v>
      </c>
    </row>
    <row r="3878" customFormat="false" ht="15" hidden="false" customHeight="false" outlineLevel="0" collapsed="false">
      <c r="A3878" s="3" t="n">
        <v>3877</v>
      </c>
      <c r="B3878" s="3" t="n">
        <v>14</v>
      </c>
      <c r="C3878" s="3" t="s">
        <v>186</v>
      </c>
      <c r="D3878" s="3" t="s">
        <v>563</v>
      </c>
      <c r="E3878" s="3" t="n">
        <v>97</v>
      </c>
      <c r="F3878" s="4" t="n">
        <v>83.34</v>
      </c>
      <c r="G3878" s="3" t="s">
        <v>41</v>
      </c>
      <c r="H3878" s="4" t="n">
        <f aca="false">ROUND(E3878*F3878,2)</f>
        <v>8083.98</v>
      </c>
    </row>
    <row r="3879" customFormat="false" ht="15" hidden="false" customHeight="false" outlineLevel="0" collapsed="false">
      <c r="A3879" s="3" t="n">
        <v>3878</v>
      </c>
      <c r="B3879" s="3" t="n">
        <v>6</v>
      </c>
      <c r="C3879" s="3" t="s">
        <v>186</v>
      </c>
      <c r="D3879" s="3" t="s">
        <v>563</v>
      </c>
      <c r="E3879" s="3" t="n">
        <v>3310</v>
      </c>
      <c r="F3879" s="4" t="n">
        <v>234.86</v>
      </c>
      <c r="G3879" s="3" t="s">
        <v>8</v>
      </c>
      <c r="H3879" s="4" t="n">
        <f aca="false">ROUND(E3879*F3879,2)</f>
        <v>777386.6</v>
      </c>
    </row>
    <row r="3880" customFormat="false" ht="15" hidden="false" customHeight="false" outlineLevel="0" collapsed="false">
      <c r="A3880" s="3" t="n">
        <v>3879</v>
      </c>
      <c r="B3880" s="3" t="n">
        <v>2</v>
      </c>
      <c r="C3880" s="3" t="s">
        <v>186</v>
      </c>
      <c r="D3880" s="3" t="s">
        <v>562</v>
      </c>
      <c r="E3880" s="3" t="n">
        <v>4565</v>
      </c>
      <c r="F3880" s="4" t="n">
        <v>66.29</v>
      </c>
      <c r="G3880" s="3" t="s">
        <v>8</v>
      </c>
      <c r="H3880" s="4" t="n">
        <f aca="false">ROUND(E3880*F3880,2)</f>
        <v>302613.85</v>
      </c>
    </row>
    <row r="3881" customFormat="false" ht="15" hidden="false" customHeight="false" outlineLevel="0" collapsed="false">
      <c r="A3881" s="3" t="n">
        <v>3880</v>
      </c>
      <c r="B3881" s="3" t="n">
        <v>10</v>
      </c>
      <c r="C3881" s="3" t="s">
        <v>186</v>
      </c>
      <c r="D3881" s="3" t="s">
        <v>562</v>
      </c>
      <c r="E3881" s="3" t="n">
        <v>722</v>
      </c>
      <c r="F3881" s="4" t="n">
        <v>55.93</v>
      </c>
      <c r="G3881" s="3" t="s">
        <v>8</v>
      </c>
      <c r="H3881" s="4" t="n">
        <f aca="false">ROUND(E3881*F3881,2)</f>
        <v>40381.46</v>
      </c>
    </row>
    <row r="3882" customFormat="false" ht="15" hidden="false" customHeight="false" outlineLevel="0" collapsed="false">
      <c r="A3882" s="3" t="n">
        <v>3881</v>
      </c>
      <c r="B3882" s="3" t="n">
        <v>8</v>
      </c>
      <c r="C3882" s="3" t="s">
        <v>186</v>
      </c>
      <c r="D3882" s="3" t="s">
        <v>563</v>
      </c>
      <c r="E3882" s="3" t="n">
        <v>4127</v>
      </c>
      <c r="F3882" s="4" t="n">
        <v>61.68</v>
      </c>
      <c r="G3882" s="3" t="s">
        <v>8</v>
      </c>
      <c r="H3882" s="4" t="n">
        <f aca="false">ROUND(E3882*F3882,2)</f>
        <v>254553.36</v>
      </c>
    </row>
    <row r="3883" customFormat="false" ht="15" hidden="false" customHeight="false" outlineLevel="0" collapsed="false">
      <c r="A3883" s="3" t="n">
        <v>3882</v>
      </c>
      <c r="B3883" s="3" t="n">
        <v>4</v>
      </c>
      <c r="C3883" s="3" t="s">
        <v>186</v>
      </c>
      <c r="D3883" s="3" t="s">
        <v>563</v>
      </c>
      <c r="E3883" s="3" t="n">
        <v>4614</v>
      </c>
      <c r="F3883" s="4" t="n">
        <v>105.05</v>
      </c>
      <c r="G3883" s="3" t="s">
        <v>8</v>
      </c>
      <c r="H3883" s="4" t="n">
        <f aca="false">ROUND(E3883*F3883,2)</f>
        <v>484700.7</v>
      </c>
    </row>
    <row r="3884" customFormat="false" ht="15" hidden="false" customHeight="false" outlineLevel="0" collapsed="false">
      <c r="A3884" s="3" t="n">
        <v>3883</v>
      </c>
      <c r="B3884" s="3" t="n">
        <v>1</v>
      </c>
      <c r="C3884" s="3" t="s">
        <v>186</v>
      </c>
      <c r="D3884" s="3" t="s">
        <v>563</v>
      </c>
      <c r="E3884" s="3" t="n">
        <v>2645</v>
      </c>
      <c r="F3884" s="4" t="n">
        <v>455.19</v>
      </c>
      <c r="G3884" s="3" t="s">
        <v>8</v>
      </c>
      <c r="H3884" s="4" t="n">
        <f aca="false">ROUND(E3884*F3884,2)</f>
        <v>1203977.55</v>
      </c>
    </row>
    <row r="3885" customFormat="false" ht="15" hidden="false" customHeight="false" outlineLevel="0" collapsed="false">
      <c r="A3885" s="3" t="n">
        <v>3884</v>
      </c>
      <c r="B3885" s="3" t="n">
        <v>4</v>
      </c>
      <c r="C3885" s="3" t="s">
        <v>186</v>
      </c>
      <c r="D3885" s="3" t="s">
        <v>563</v>
      </c>
      <c r="E3885" s="3" t="n">
        <v>1633</v>
      </c>
      <c r="F3885" s="4" t="n">
        <v>104.62</v>
      </c>
      <c r="G3885" s="3" t="s">
        <v>8</v>
      </c>
      <c r="H3885" s="4" t="n">
        <f aca="false">ROUND(E3885*F3885,2)</f>
        <v>170844.46</v>
      </c>
    </row>
    <row r="3886" customFormat="false" ht="15" hidden="false" customHeight="false" outlineLevel="0" collapsed="false">
      <c r="A3886" s="3" t="n">
        <v>3885</v>
      </c>
      <c r="B3886" s="3" t="n">
        <v>5</v>
      </c>
      <c r="C3886" s="3" t="s">
        <v>186</v>
      </c>
      <c r="D3886" s="3" t="s">
        <v>562</v>
      </c>
      <c r="E3886" s="3" t="n">
        <v>4119</v>
      </c>
      <c r="F3886" s="4" t="n">
        <v>427.93</v>
      </c>
      <c r="G3886" s="3" t="s">
        <v>8</v>
      </c>
      <c r="H3886" s="4" t="n">
        <f aca="false">ROUND(E3886*F3886,2)</f>
        <v>1762643.67</v>
      </c>
    </row>
    <row r="3887" customFormat="false" ht="15" hidden="false" customHeight="false" outlineLevel="0" collapsed="false">
      <c r="A3887" s="3" t="n">
        <v>3886</v>
      </c>
      <c r="B3887" s="3" t="n">
        <v>7</v>
      </c>
      <c r="C3887" s="3" t="s">
        <v>186</v>
      </c>
      <c r="D3887" s="3" t="s">
        <v>562</v>
      </c>
      <c r="E3887" s="3" t="n">
        <v>4237</v>
      </c>
      <c r="F3887" s="4" t="n">
        <v>425.53</v>
      </c>
      <c r="G3887" s="3" t="s">
        <v>8</v>
      </c>
      <c r="H3887" s="4" t="n">
        <f aca="false">ROUND(E3887*F3887,2)</f>
        <v>1802970.61</v>
      </c>
    </row>
    <row r="3888" customFormat="false" ht="15" hidden="false" customHeight="false" outlineLevel="0" collapsed="false">
      <c r="A3888" s="3" t="n">
        <v>3887</v>
      </c>
      <c r="B3888" s="3" t="n">
        <v>2</v>
      </c>
      <c r="C3888" s="3" t="s">
        <v>186</v>
      </c>
      <c r="D3888" s="3" t="s">
        <v>563</v>
      </c>
      <c r="E3888" s="3" t="n">
        <v>2629</v>
      </c>
      <c r="F3888" s="4" t="n">
        <v>66.47</v>
      </c>
      <c r="G3888" s="3" t="s">
        <v>8</v>
      </c>
      <c r="H3888" s="4" t="n">
        <f aca="false">ROUND(E3888*F3888,2)</f>
        <v>174749.63</v>
      </c>
    </row>
    <row r="3889" customFormat="false" ht="15" hidden="false" customHeight="false" outlineLevel="0" collapsed="false">
      <c r="A3889" s="3" t="n">
        <v>3888</v>
      </c>
      <c r="B3889" s="3" t="n">
        <v>9</v>
      </c>
      <c r="C3889" s="3" t="s">
        <v>186</v>
      </c>
      <c r="D3889" s="3" t="s">
        <v>563</v>
      </c>
      <c r="E3889" s="3" t="n">
        <v>1795</v>
      </c>
      <c r="F3889" s="4" t="n">
        <v>193.53</v>
      </c>
      <c r="G3889" s="3" t="s">
        <v>8</v>
      </c>
      <c r="H3889" s="4" t="n">
        <f aca="false">ROUND(E3889*F3889,2)</f>
        <v>347386.35</v>
      </c>
    </row>
    <row r="3890" customFormat="false" ht="15" hidden="false" customHeight="false" outlineLevel="0" collapsed="false">
      <c r="A3890" s="3" t="n">
        <v>3889</v>
      </c>
      <c r="B3890" s="3" t="n">
        <v>6</v>
      </c>
      <c r="C3890" s="3" t="s">
        <v>186</v>
      </c>
      <c r="D3890" s="3" t="s">
        <v>563</v>
      </c>
      <c r="E3890" s="3" t="n">
        <v>4855</v>
      </c>
      <c r="F3890" s="4" t="n">
        <v>235</v>
      </c>
      <c r="G3890" s="3" t="s">
        <v>8</v>
      </c>
      <c r="H3890" s="4" t="n">
        <f aca="false">ROUND(E3890*F3890,2)</f>
        <v>1140925</v>
      </c>
    </row>
    <row r="3891" customFormat="false" ht="15" hidden="false" customHeight="false" outlineLevel="0" collapsed="false">
      <c r="A3891" s="3" t="n">
        <v>3890</v>
      </c>
      <c r="B3891" s="3" t="n">
        <v>15</v>
      </c>
      <c r="C3891" s="3" t="s">
        <v>186</v>
      </c>
      <c r="D3891" s="3" t="s">
        <v>563</v>
      </c>
      <c r="E3891" s="3" t="n">
        <v>1399</v>
      </c>
      <c r="F3891" s="4" t="n">
        <v>271.58</v>
      </c>
      <c r="G3891" s="3" t="s">
        <v>46</v>
      </c>
      <c r="H3891" s="4" t="n">
        <f aca="false">ROUND(E3891*F3891,2)</f>
        <v>379940.42</v>
      </c>
    </row>
    <row r="3892" customFormat="false" ht="15" hidden="false" customHeight="false" outlineLevel="0" collapsed="false">
      <c r="A3892" s="3" t="n">
        <v>3891</v>
      </c>
      <c r="B3892" s="3" t="n">
        <v>7</v>
      </c>
      <c r="C3892" s="3" t="s">
        <v>186</v>
      </c>
      <c r="D3892" s="3" t="s">
        <v>562</v>
      </c>
      <c r="E3892" s="3" t="n">
        <v>2781</v>
      </c>
      <c r="F3892" s="4" t="n">
        <v>425.76</v>
      </c>
      <c r="G3892" s="3" t="s">
        <v>8</v>
      </c>
      <c r="H3892" s="4" t="n">
        <f aca="false">ROUND(E3892*F3892,2)</f>
        <v>1184038.56</v>
      </c>
    </row>
    <row r="3893" customFormat="false" ht="15" hidden="false" customHeight="false" outlineLevel="0" collapsed="false">
      <c r="A3893" s="3" t="n">
        <v>3892</v>
      </c>
      <c r="B3893" s="3" t="n">
        <v>9</v>
      </c>
      <c r="C3893" s="3" t="s">
        <v>186</v>
      </c>
      <c r="D3893" s="3" t="s">
        <v>562</v>
      </c>
      <c r="E3893" s="3" t="n">
        <v>456</v>
      </c>
      <c r="F3893" s="4" t="n">
        <v>193.25</v>
      </c>
      <c r="G3893" s="3" t="s">
        <v>8</v>
      </c>
      <c r="H3893" s="4" t="n">
        <f aca="false">ROUND(E3893*F3893,2)</f>
        <v>88122</v>
      </c>
    </row>
    <row r="3894" customFormat="false" ht="15" hidden="false" customHeight="false" outlineLevel="0" collapsed="false">
      <c r="A3894" s="3" t="n">
        <v>3893</v>
      </c>
      <c r="B3894" s="3" t="n">
        <v>13</v>
      </c>
      <c r="C3894" s="3" t="s">
        <v>186</v>
      </c>
      <c r="D3894" s="3" t="s">
        <v>563</v>
      </c>
      <c r="E3894" s="3" t="n">
        <v>4390</v>
      </c>
      <c r="F3894" s="4" t="n">
        <v>43.56</v>
      </c>
      <c r="G3894" s="3" t="s">
        <v>41</v>
      </c>
      <c r="H3894" s="4" t="n">
        <f aca="false">ROUND(E3894*F3894,2)</f>
        <v>191228.4</v>
      </c>
    </row>
    <row r="3895" customFormat="false" ht="15" hidden="false" customHeight="false" outlineLevel="0" collapsed="false">
      <c r="A3895" s="3" t="n">
        <v>3894</v>
      </c>
      <c r="B3895" s="3" t="n">
        <v>12</v>
      </c>
      <c r="C3895" s="3" t="s">
        <v>186</v>
      </c>
      <c r="D3895" s="3" t="s">
        <v>563</v>
      </c>
      <c r="E3895" s="3" t="n">
        <v>3026</v>
      </c>
      <c r="F3895" s="4" t="n">
        <v>216.78</v>
      </c>
      <c r="G3895" s="3" t="s">
        <v>38</v>
      </c>
      <c r="H3895" s="4" t="n">
        <f aca="false">ROUND(E3895*F3895,2)</f>
        <v>655976.28</v>
      </c>
    </row>
    <row r="3896" customFormat="false" ht="15" hidden="false" customHeight="false" outlineLevel="0" collapsed="false">
      <c r="A3896" s="3" t="n">
        <v>3895</v>
      </c>
      <c r="B3896" s="3" t="n">
        <v>4</v>
      </c>
      <c r="C3896" s="3" t="s">
        <v>186</v>
      </c>
      <c r="D3896" s="3" t="s">
        <v>563</v>
      </c>
      <c r="E3896" s="3" t="n">
        <v>2384</v>
      </c>
      <c r="F3896" s="4" t="n">
        <v>104.93</v>
      </c>
      <c r="G3896" s="3" t="s">
        <v>8</v>
      </c>
      <c r="H3896" s="4" t="n">
        <f aca="false">ROUND(E3896*F3896,2)</f>
        <v>250153.12</v>
      </c>
    </row>
    <row r="3897" customFormat="false" ht="15" hidden="false" customHeight="false" outlineLevel="0" collapsed="false">
      <c r="A3897" s="3" t="n">
        <v>3896</v>
      </c>
      <c r="B3897" s="3" t="n">
        <v>12</v>
      </c>
      <c r="C3897" s="3" t="s">
        <v>186</v>
      </c>
      <c r="D3897" s="3" t="s">
        <v>562</v>
      </c>
      <c r="E3897" s="3" t="n">
        <v>4162</v>
      </c>
      <c r="F3897" s="4" t="n">
        <v>216.92</v>
      </c>
      <c r="G3897" s="3" t="s">
        <v>38</v>
      </c>
      <c r="H3897" s="4" t="n">
        <f aca="false">ROUND(E3897*F3897,2)</f>
        <v>902821.04</v>
      </c>
    </row>
    <row r="3898" customFormat="false" ht="15" hidden="false" customHeight="false" outlineLevel="0" collapsed="false">
      <c r="A3898" s="3" t="n">
        <v>3897</v>
      </c>
      <c r="B3898" s="3" t="n">
        <v>14</v>
      </c>
      <c r="C3898" s="3" t="s">
        <v>186</v>
      </c>
      <c r="D3898" s="3" t="s">
        <v>562</v>
      </c>
      <c r="E3898" s="3" t="n">
        <v>2387</v>
      </c>
      <c r="F3898" s="4" t="n">
        <v>83.52</v>
      </c>
      <c r="G3898" s="3" t="s">
        <v>41</v>
      </c>
      <c r="H3898" s="4" t="n">
        <f aca="false">ROUND(E3898*F3898,2)</f>
        <v>199362.24</v>
      </c>
    </row>
    <row r="3899" customFormat="false" ht="15" hidden="false" customHeight="false" outlineLevel="0" collapsed="false">
      <c r="A3899" s="3" t="n">
        <v>3898</v>
      </c>
      <c r="B3899" s="3" t="n">
        <v>15</v>
      </c>
      <c r="C3899" s="3" t="s">
        <v>186</v>
      </c>
      <c r="D3899" s="3" t="s">
        <v>562</v>
      </c>
      <c r="E3899" s="3" t="n">
        <v>709</v>
      </c>
      <c r="F3899" s="4" t="n">
        <v>272.75</v>
      </c>
      <c r="G3899" s="3" t="s">
        <v>46</v>
      </c>
      <c r="H3899" s="4" t="n">
        <f aca="false">ROUND(E3899*F3899,2)</f>
        <v>193379.75</v>
      </c>
    </row>
    <row r="3900" customFormat="false" ht="15" hidden="false" customHeight="false" outlineLevel="0" collapsed="false">
      <c r="A3900" s="3" t="n">
        <v>3899</v>
      </c>
      <c r="B3900" s="3" t="n">
        <v>14</v>
      </c>
      <c r="C3900" s="3" t="s">
        <v>186</v>
      </c>
      <c r="D3900" s="3" t="s">
        <v>562</v>
      </c>
      <c r="E3900" s="3" t="n">
        <v>3619</v>
      </c>
      <c r="F3900" s="4" t="n">
        <v>83.39</v>
      </c>
      <c r="G3900" s="3" t="s">
        <v>41</v>
      </c>
      <c r="H3900" s="4" t="n">
        <f aca="false">ROUND(E3900*F3900,2)</f>
        <v>301788.41</v>
      </c>
    </row>
    <row r="3901" customFormat="false" ht="15" hidden="false" customHeight="false" outlineLevel="0" collapsed="false">
      <c r="A3901" s="3" t="n">
        <v>3900</v>
      </c>
      <c r="B3901" s="3" t="n">
        <v>3</v>
      </c>
      <c r="C3901" s="3" t="s">
        <v>186</v>
      </c>
      <c r="D3901" s="3" t="s">
        <v>563</v>
      </c>
      <c r="E3901" s="3" t="n">
        <v>3634</v>
      </c>
      <c r="F3901" s="4" t="n">
        <v>90.27</v>
      </c>
      <c r="G3901" s="3" t="s">
        <v>8</v>
      </c>
      <c r="H3901" s="4" t="n">
        <f aca="false">ROUND(E3901*F3901,2)</f>
        <v>328041.18</v>
      </c>
    </row>
    <row r="3902" customFormat="false" ht="15" hidden="false" customHeight="false" outlineLevel="0" collapsed="false">
      <c r="A3902" s="3" t="n">
        <v>3901</v>
      </c>
      <c r="B3902" s="3" t="n">
        <v>4</v>
      </c>
      <c r="C3902" s="3" t="s">
        <v>186</v>
      </c>
      <c r="D3902" s="3" t="s">
        <v>563</v>
      </c>
      <c r="E3902" s="3" t="n">
        <v>395</v>
      </c>
      <c r="F3902" s="4" t="n">
        <v>104.86</v>
      </c>
      <c r="G3902" s="3" t="s">
        <v>8</v>
      </c>
      <c r="H3902" s="4" t="n">
        <f aca="false">ROUND(E3902*F3902,2)</f>
        <v>41419.7</v>
      </c>
    </row>
    <row r="3903" customFormat="false" ht="15" hidden="false" customHeight="false" outlineLevel="0" collapsed="false">
      <c r="A3903" s="3" t="n">
        <v>3902</v>
      </c>
      <c r="B3903" s="3" t="n">
        <v>14</v>
      </c>
      <c r="C3903" s="3" t="s">
        <v>186</v>
      </c>
      <c r="D3903" s="3" t="s">
        <v>562</v>
      </c>
      <c r="E3903" s="3" t="n">
        <v>1137</v>
      </c>
      <c r="F3903" s="4" t="n">
        <v>83.5</v>
      </c>
      <c r="G3903" s="3" t="s">
        <v>41</v>
      </c>
      <c r="H3903" s="4" t="n">
        <f aca="false">ROUND(E3903*F3903,2)</f>
        <v>94939.5</v>
      </c>
    </row>
    <row r="3904" customFormat="false" ht="15" hidden="false" customHeight="false" outlineLevel="0" collapsed="false">
      <c r="A3904" s="3" t="n">
        <v>3903</v>
      </c>
      <c r="B3904" s="3" t="n">
        <v>9</v>
      </c>
      <c r="C3904" s="3" t="s">
        <v>186</v>
      </c>
      <c r="D3904" s="3" t="s">
        <v>562</v>
      </c>
      <c r="E3904" s="3" t="n">
        <v>4572</v>
      </c>
      <c r="F3904" s="4" t="n">
        <v>193.34</v>
      </c>
      <c r="G3904" s="3" t="s">
        <v>8</v>
      </c>
      <c r="H3904" s="4" t="n">
        <f aca="false">ROUND(E3904*F3904,2)</f>
        <v>883950.48</v>
      </c>
    </row>
    <row r="3905" customFormat="false" ht="15" hidden="false" customHeight="false" outlineLevel="0" collapsed="false">
      <c r="A3905" s="3" t="n">
        <v>3904</v>
      </c>
      <c r="B3905" s="3" t="n">
        <v>2</v>
      </c>
      <c r="C3905" s="3" t="s">
        <v>187</v>
      </c>
      <c r="D3905" s="3" t="s">
        <v>563</v>
      </c>
      <c r="E3905" s="3" t="n">
        <v>3712</v>
      </c>
      <c r="F3905" s="4" t="n">
        <v>68</v>
      </c>
      <c r="G3905" s="3" t="s">
        <v>8</v>
      </c>
      <c r="H3905" s="4" t="n">
        <f aca="false">ROUND(E3905*F3905,2)</f>
        <v>252416</v>
      </c>
    </row>
    <row r="3906" customFormat="false" ht="15" hidden="false" customHeight="false" outlineLevel="0" collapsed="false">
      <c r="A3906" s="3" t="n">
        <v>3905</v>
      </c>
      <c r="B3906" s="3" t="n">
        <v>2</v>
      </c>
      <c r="C3906" s="3" t="s">
        <v>187</v>
      </c>
      <c r="D3906" s="3" t="s">
        <v>562</v>
      </c>
      <c r="E3906" s="3" t="n">
        <v>1860</v>
      </c>
      <c r="F3906" s="4" t="n">
        <v>67.84</v>
      </c>
      <c r="G3906" s="3" t="s">
        <v>8</v>
      </c>
      <c r="H3906" s="4" t="n">
        <f aca="false">ROUND(E3906*F3906,2)</f>
        <v>126182.4</v>
      </c>
    </row>
    <row r="3907" customFormat="false" ht="15" hidden="false" customHeight="false" outlineLevel="0" collapsed="false">
      <c r="A3907" s="3" t="n">
        <v>3906</v>
      </c>
      <c r="B3907" s="3" t="n">
        <v>3</v>
      </c>
      <c r="C3907" s="3" t="s">
        <v>187</v>
      </c>
      <c r="D3907" s="3" t="s">
        <v>562</v>
      </c>
      <c r="E3907" s="3" t="n">
        <v>4035</v>
      </c>
      <c r="F3907" s="4" t="n">
        <v>91.56</v>
      </c>
      <c r="G3907" s="3" t="s">
        <v>8</v>
      </c>
      <c r="H3907" s="4" t="n">
        <f aca="false">ROUND(E3907*F3907,2)</f>
        <v>369444.6</v>
      </c>
    </row>
    <row r="3908" customFormat="false" ht="15" hidden="false" customHeight="false" outlineLevel="0" collapsed="false">
      <c r="A3908" s="3" t="n">
        <v>3907</v>
      </c>
      <c r="B3908" s="3" t="n">
        <v>7</v>
      </c>
      <c r="C3908" s="3" t="s">
        <v>187</v>
      </c>
      <c r="D3908" s="3" t="s">
        <v>562</v>
      </c>
      <c r="E3908" s="3" t="n">
        <v>4090</v>
      </c>
      <c r="F3908" s="4" t="n">
        <v>430.09</v>
      </c>
      <c r="G3908" s="3" t="s">
        <v>8</v>
      </c>
      <c r="H3908" s="4" t="n">
        <f aca="false">ROUND(E3908*F3908,2)</f>
        <v>1759068.1</v>
      </c>
    </row>
    <row r="3909" customFormat="false" ht="15" hidden="false" customHeight="false" outlineLevel="0" collapsed="false">
      <c r="A3909" s="3" t="n">
        <v>3908</v>
      </c>
      <c r="B3909" s="3" t="n">
        <v>8</v>
      </c>
      <c r="C3909" s="3" t="s">
        <v>187</v>
      </c>
      <c r="D3909" s="3" t="s">
        <v>563</v>
      </c>
      <c r="E3909" s="3" t="n">
        <v>874</v>
      </c>
      <c r="F3909" s="4" t="n">
        <v>63.95</v>
      </c>
      <c r="G3909" s="3" t="s">
        <v>8</v>
      </c>
      <c r="H3909" s="4" t="n">
        <f aca="false">ROUND(E3909*F3909,2)</f>
        <v>55892.3</v>
      </c>
    </row>
    <row r="3910" customFormat="false" ht="15" hidden="false" customHeight="false" outlineLevel="0" collapsed="false">
      <c r="A3910" s="3" t="n">
        <v>3909</v>
      </c>
      <c r="B3910" s="3" t="n">
        <v>10</v>
      </c>
      <c r="C3910" s="3" t="s">
        <v>187</v>
      </c>
      <c r="D3910" s="3" t="s">
        <v>562</v>
      </c>
      <c r="E3910" s="3" t="n">
        <v>4122</v>
      </c>
      <c r="F3910" s="4" t="n">
        <v>55.42</v>
      </c>
      <c r="G3910" s="3" t="s">
        <v>8</v>
      </c>
      <c r="H3910" s="4" t="n">
        <f aca="false">ROUND(E3910*F3910,2)</f>
        <v>228441.24</v>
      </c>
    </row>
    <row r="3911" customFormat="false" ht="15" hidden="false" customHeight="false" outlineLevel="0" collapsed="false">
      <c r="A3911" s="3" t="n">
        <v>3910</v>
      </c>
      <c r="B3911" s="3" t="n">
        <v>9</v>
      </c>
      <c r="C3911" s="3" t="s">
        <v>187</v>
      </c>
      <c r="D3911" s="3" t="s">
        <v>562</v>
      </c>
      <c r="E3911" s="3" t="n">
        <v>157</v>
      </c>
      <c r="F3911" s="4" t="n">
        <v>199.07</v>
      </c>
      <c r="G3911" s="3" t="s">
        <v>8</v>
      </c>
      <c r="H3911" s="4" t="n">
        <f aca="false">ROUND(E3911*F3911,2)</f>
        <v>31253.99</v>
      </c>
    </row>
    <row r="3912" customFormat="false" ht="15" hidden="false" customHeight="false" outlineLevel="0" collapsed="false">
      <c r="A3912" s="3" t="n">
        <v>3911</v>
      </c>
      <c r="B3912" s="3" t="n">
        <v>1</v>
      </c>
      <c r="C3912" s="3" t="s">
        <v>187</v>
      </c>
      <c r="D3912" s="3" t="s">
        <v>562</v>
      </c>
      <c r="E3912" s="3" t="n">
        <v>749</v>
      </c>
      <c r="F3912" s="4" t="n">
        <v>456.8</v>
      </c>
      <c r="G3912" s="3" t="s">
        <v>8</v>
      </c>
      <c r="H3912" s="4" t="n">
        <f aca="false">ROUND(E3912*F3912,2)</f>
        <v>342143.2</v>
      </c>
    </row>
    <row r="3913" customFormat="false" ht="15" hidden="false" customHeight="false" outlineLevel="0" collapsed="false">
      <c r="A3913" s="3" t="n">
        <v>3912</v>
      </c>
      <c r="B3913" s="3" t="n">
        <v>1</v>
      </c>
      <c r="C3913" s="3" t="s">
        <v>187</v>
      </c>
      <c r="D3913" s="3" t="s">
        <v>562</v>
      </c>
      <c r="E3913" s="3" t="n">
        <v>972</v>
      </c>
      <c r="F3913" s="4" t="n">
        <v>456.94</v>
      </c>
      <c r="G3913" s="3" t="s">
        <v>8</v>
      </c>
      <c r="H3913" s="4" t="n">
        <f aca="false">ROUND(E3913*F3913,2)</f>
        <v>444145.68</v>
      </c>
    </row>
    <row r="3914" customFormat="false" ht="15" hidden="false" customHeight="false" outlineLevel="0" collapsed="false">
      <c r="A3914" s="3" t="n">
        <v>3913</v>
      </c>
      <c r="B3914" s="3" t="n">
        <v>9</v>
      </c>
      <c r="C3914" s="3" t="s">
        <v>187</v>
      </c>
      <c r="D3914" s="3" t="s">
        <v>562</v>
      </c>
      <c r="E3914" s="3" t="n">
        <v>2101</v>
      </c>
      <c r="F3914" s="4" t="n">
        <v>199.22</v>
      </c>
      <c r="G3914" s="3" t="s">
        <v>8</v>
      </c>
      <c r="H3914" s="4" t="n">
        <f aca="false">ROUND(E3914*F3914,2)</f>
        <v>418561.22</v>
      </c>
    </row>
    <row r="3915" customFormat="false" ht="15" hidden="false" customHeight="false" outlineLevel="0" collapsed="false">
      <c r="A3915" s="3" t="n">
        <v>3914</v>
      </c>
      <c r="B3915" s="3" t="n">
        <v>2</v>
      </c>
      <c r="C3915" s="3" t="s">
        <v>187</v>
      </c>
      <c r="D3915" s="3" t="s">
        <v>562</v>
      </c>
      <c r="E3915" s="3" t="n">
        <v>2035</v>
      </c>
      <c r="F3915" s="4" t="n">
        <v>68.07</v>
      </c>
      <c r="G3915" s="3" t="s">
        <v>8</v>
      </c>
      <c r="H3915" s="4" t="n">
        <f aca="false">ROUND(E3915*F3915,2)</f>
        <v>138522.45</v>
      </c>
    </row>
    <row r="3916" customFormat="false" ht="15" hidden="false" customHeight="false" outlineLevel="0" collapsed="false">
      <c r="A3916" s="3" t="n">
        <v>3915</v>
      </c>
      <c r="B3916" s="3" t="n">
        <v>13</v>
      </c>
      <c r="C3916" s="3" t="s">
        <v>187</v>
      </c>
      <c r="D3916" s="3" t="s">
        <v>562</v>
      </c>
      <c r="E3916" s="3" t="n">
        <v>902</v>
      </c>
      <c r="F3916" s="4" t="n">
        <v>44.38</v>
      </c>
      <c r="G3916" s="3" t="s">
        <v>41</v>
      </c>
      <c r="H3916" s="4" t="n">
        <f aca="false">ROUND(E3916*F3916,2)</f>
        <v>40030.76</v>
      </c>
    </row>
    <row r="3917" customFormat="false" ht="15" hidden="false" customHeight="false" outlineLevel="0" collapsed="false">
      <c r="A3917" s="3" t="n">
        <v>3916</v>
      </c>
      <c r="B3917" s="3" t="n">
        <v>11</v>
      </c>
      <c r="C3917" s="3" t="s">
        <v>187</v>
      </c>
      <c r="D3917" s="3" t="s">
        <v>562</v>
      </c>
      <c r="E3917" s="3" t="n">
        <v>4763</v>
      </c>
      <c r="F3917" s="4" t="n">
        <v>104.61</v>
      </c>
      <c r="G3917" s="3" t="s">
        <v>34</v>
      </c>
      <c r="H3917" s="4" t="n">
        <f aca="false">ROUND(E3917*F3917,2)</f>
        <v>498257.43</v>
      </c>
    </row>
    <row r="3918" customFormat="false" ht="15" hidden="false" customHeight="false" outlineLevel="0" collapsed="false">
      <c r="A3918" s="3" t="n">
        <v>3917</v>
      </c>
      <c r="B3918" s="3" t="n">
        <v>13</v>
      </c>
      <c r="C3918" s="3" t="s">
        <v>187</v>
      </c>
      <c r="D3918" s="3" t="s">
        <v>563</v>
      </c>
      <c r="E3918" s="3" t="n">
        <v>1216</v>
      </c>
      <c r="F3918" s="4" t="n">
        <v>44.36</v>
      </c>
      <c r="G3918" s="3" t="s">
        <v>41</v>
      </c>
      <c r="H3918" s="4" t="n">
        <f aca="false">ROUND(E3918*F3918,2)</f>
        <v>53941.76</v>
      </c>
    </row>
    <row r="3919" customFormat="false" ht="15" hidden="false" customHeight="false" outlineLevel="0" collapsed="false">
      <c r="A3919" s="3" t="n">
        <v>3918</v>
      </c>
      <c r="B3919" s="3" t="n">
        <v>4</v>
      </c>
      <c r="C3919" s="3" t="s">
        <v>187</v>
      </c>
      <c r="D3919" s="3" t="s">
        <v>563</v>
      </c>
      <c r="E3919" s="3" t="n">
        <v>3454</v>
      </c>
      <c r="F3919" s="4" t="n">
        <v>108.09</v>
      </c>
      <c r="G3919" s="3" t="s">
        <v>8</v>
      </c>
      <c r="H3919" s="4" t="n">
        <f aca="false">ROUND(E3919*F3919,2)</f>
        <v>373342.86</v>
      </c>
    </row>
    <row r="3920" customFormat="false" ht="15" hidden="false" customHeight="false" outlineLevel="0" collapsed="false">
      <c r="A3920" s="3" t="n">
        <v>3919</v>
      </c>
      <c r="B3920" s="3" t="n">
        <v>6</v>
      </c>
      <c r="C3920" s="3" t="s">
        <v>187</v>
      </c>
      <c r="D3920" s="3" t="s">
        <v>563</v>
      </c>
      <c r="E3920" s="3" t="n">
        <v>628</v>
      </c>
      <c r="F3920" s="4" t="n">
        <v>237.43</v>
      </c>
      <c r="G3920" s="3" t="s">
        <v>8</v>
      </c>
      <c r="H3920" s="4" t="n">
        <f aca="false">ROUND(E3920*F3920,2)</f>
        <v>149106.04</v>
      </c>
    </row>
    <row r="3921" customFormat="false" ht="15" hidden="false" customHeight="false" outlineLevel="0" collapsed="false">
      <c r="A3921" s="3" t="n">
        <v>3920</v>
      </c>
      <c r="B3921" s="3" t="n">
        <v>15</v>
      </c>
      <c r="C3921" s="3" t="s">
        <v>187</v>
      </c>
      <c r="D3921" s="3" t="s">
        <v>563</v>
      </c>
      <c r="E3921" s="3" t="n">
        <v>3502</v>
      </c>
      <c r="F3921" s="4" t="n">
        <v>269.21</v>
      </c>
      <c r="G3921" s="3" t="s">
        <v>46</v>
      </c>
      <c r="H3921" s="4" t="n">
        <f aca="false">ROUND(E3921*F3921,2)</f>
        <v>942773.42</v>
      </c>
    </row>
    <row r="3922" customFormat="false" ht="15" hidden="false" customHeight="false" outlineLevel="0" collapsed="false">
      <c r="A3922" s="3" t="n">
        <v>3921</v>
      </c>
      <c r="B3922" s="3" t="n">
        <v>15</v>
      </c>
      <c r="C3922" s="3" t="s">
        <v>187</v>
      </c>
      <c r="D3922" s="3" t="s">
        <v>562</v>
      </c>
      <c r="E3922" s="3" t="n">
        <v>3068</v>
      </c>
      <c r="F3922" s="4" t="n">
        <v>269.76</v>
      </c>
      <c r="G3922" s="3" t="s">
        <v>46</v>
      </c>
      <c r="H3922" s="4" t="n">
        <f aca="false">ROUND(E3922*F3922,2)</f>
        <v>827623.68</v>
      </c>
    </row>
    <row r="3923" customFormat="false" ht="15" hidden="false" customHeight="false" outlineLevel="0" collapsed="false">
      <c r="A3923" s="3" t="n">
        <v>3922</v>
      </c>
      <c r="B3923" s="3" t="n">
        <v>11</v>
      </c>
      <c r="C3923" s="3" t="s">
        <v>187</v>
      </c>
      <c r="D3923" s="3" t="s">
        <v>562</v>
      </c>
      <c r="E3923" s="3" t="n">
        <v>1700</v>
      </c>
      <c r="F3923" s="4" t="n">
        <v>105.09</v>
      </c>
      <c r="G3923" s="3" t="s">
        <v>34</v>
      </c>
      <c r="H3923" s="4" t="n">
        <f aca="false">ROUND(E3923*F3923,2)</f>
        <v>178653</v>
      </c>
    </row>
    <row r="3924" customFormat="false" ht="15" hidden="false" customHeight="false" outlineLevel="0" collapsed="false">
      <c r="A3924" s="3" t="n">
        <v>3923</v>
      </c>
      <c r="B3924" s="3" t="n">
        <v>6</v>
      </c>
      <c r="C3924" s="3" t="s">
        <v>187</v>
      </c>
      <c r="D3924" s="3" t="s">
        <v>563</v>
      </c>
      <c r="E3924" s="3" t="n">
        <v>2545</v>
      </c>
      <c r="F3924" s="4" t="n">
        <v>237.38</v>
      </c>
      <c r="G3924" s="3" t="s">
        <v>8</v>
      </c>
      <c r="H3924" s="4" t="n">
        <f aca="false">ROUND(E3924*F3924,2)</f>
        <v>604132.1</v>
      </c>
    </row>
    <row r="3925" customFormat="false" ht="15" hidden="false" customHeight="false" outlineLevel="0" collapsed="false">
      <c r="A3925" s="3" t="n">
        <v>3924</v>
      </c>
      <c r="B3925" s="3" t="n">
        <v>1</v>
      </c>
      <c r="C3925" s="3" t="s">
        <v>187</v>
      </c>
      <c r="D3925" s="3" t="s">
        <v>562</v>
      </c>
      <c r="E3925" s="3" t="n">
        <v>2397</v>
      </c>
      <c r="F3925" s="4" t="n">
        <v>457.59</v>
      </c>
      <c r="G3925" s="3" t="s">
        <v>8</v>
      </c>
      <c r="H3925" s="4" t="n">
        <f aca="false">ROUND(E3925*F3925,2)</f>
        <v>1096843.23</v>
      </c>
    </row>
    <row r="3926" customFormat="false" ht="15" hidden="false" customHeight="false" outlineLevel="0" collapsed="false">
      <c r="A3926" s="3" t="n">
        <v>3925</v>
      </c>
      <c r="B3926" s="3" t="n">
        <v>12</v>
      </c>
      <c r="C3926" s="3" t="s">
        <v>187</v>
      </c>
      <c r="D3926" s="3" t="s">
        <v>562</v>
      </c>
      <c r="E3926" s="3" t="n">
        <v>4951</v>
      </c>
      <c r="F3926" s="4" t="n">
        <v>215.65</v>
      </c>
      <c r="G3926" s="3" t="s">
        <v>38</v>
      </c>
      <c r="H3926" s="4" t="n">
        <f aca="false">ROUND(E3926*F3926,2)</f>
        <v>1067683.15</v>
      </c>
    </row>
    <row r="3927" customFormat="false" ht="15" hidden="false" customHeight="false" outlineLevel="0" collapsed="false">
      <c r="A3927" s="3" t="n">
        <v>3926</v>
      </c>
      <c r="B3927" s="3" t="n">
        <v>11</v>
      </c>
      <c r="C3927" s="3" t="s">
        <v>187</v>
      </c>
      <c r="D3927" s="3" t="s">
        <v>562</v>
      </c>
      <c r="E3927" s="3" t="n">
        <v>4195</v>
      </c>
      <c r="F3927" s="4" t="n">
        <v>105.01</v>
      </c>
      <c r="G3927" s="3" t="s">
        <v>34</v>
      </c>
      <c r="H3927" s="4" t="n">
        <f aca="false">ROUND(E3927*F3927,2)</f>
        <v>440516.95</v>
      </c>
    </row>
    <row r="3928" customFormat="false" ht="15" hidden="false" customHeight="false" outlineLevel="0" collapsed="false">
      <c r="A3928" s="3" t="n">
        <v>3927</v>
      </c>
      <c r="B3928" s="3" t="n">
        <v>4</v>
      </c>
      <c r="C3928" s="3" t="s">
        <v>187</v>
      </c>
      <c r="D3928" s="3" t="s">
        <v>562</v>
      </c>
      <c r="E3928" s="3" t="n">
        <v>3089</v>
      </c>
      <c r="F3928" s="4" t="n">
        <v>107.7</v>
      </c>
      <c r="G3928" s="3" t="s">
        <v>8</v>
      </c>
      <c r="H3928" s="4" t="n">
        <f aca="false">ROUND(E3928*F3928,2)</f>
        <v>332685.3</v>
      </c>
    </row>
    <row r="3929" customFormat="false" ht="15" hidden="false" customHeight="false" outlineLevel="0" collapsed="false">
      <c r="A3929" s="3" t="n">
        <v>3928</v>
      </c>
      <c r="B3929" s="3" t="n">
        <v>2</v>
      </c>
      <c r="C3929" s="3" t="s">
        <v>187</v>
      </c>
      <c r="D3929" s="3" t="s">
        <v>563</v>
      </c>
      <c r="E3929" s="3" t="n">
        <v>4390</v>
      </c>
      <c r="F3929" s="4" t="n">
        <v>67.99</v>
      </c>
      <c r="G3929" s="3" t="s">
        <v>8</v>
      </c>
      <c r="H3929" s="4" t="n">
        <f aca="false">ROUND(E3929*F3929,2)</f>
        <v>298476.1</v>
      </c>
    </row>
    <row r="3930" customFormat="false" ht="15" hidden="false" customHeight="false" outlineLevel="0" collapsed="false">
      <c r="A3930" s="3" t="n">
        <v>3929</v>
      </c>
      <c r="B3930" s="3" t="n">
        <v>13</v>
      </c>
      <c r="C3930" s="3" t="s">
        <v>187</v>
      </c>
      <c r="D3930" s="3" t="s">
        <v>563</v>
      </c>
      <c r="E3930" s="3" t="n">
        <v>4461</v>
      </c>
      <c r="F3930" s="4" t="n">
        <v>44.52</v>
      </c>
      <c r="G3930" s="3" t="s">
        <v>41</v>
      </c>
      <c r="H3930" s="4" t="n">
        <f aca="false">ROUND(E3930*F3930,2)</f>
        <v>198603.72</v>
      </c>
    </row>
    <row r="3931" customFormat="false" ht="15" hidden="false" customHeight="false" outlineLevel="0" collapsed="false">
      <c r="A3931" s="3" t="n">
        <v>3930</v>
      </c>
      <c r="B3931" s="3" t="n">
        <v>3</v>
      </c>
      <c r="C3931" s="3" t="s">
        <v>187</v>
      </c>
      <c r="D3931" s="3" t="s">
        <v>563</v>
      </c>
      <c r="E3931" s="3" t="n">
        <v>3312</v>
      </c>
      <c r="F3931" s="4" t="n">
        <v>91.31</v>
      </c>
      <c r="G3931" s="3" t="s">
        <v>8</v>
      </c>
      <c r="H3931" s="4" t="n">
        <f aca="false">ROUND(E3931*F3931,2)</f>
        <v>302418.72</v>
      </c>
    </row>
    <row r="3932" customFormat="false" ht="15" hidden="false" customHeight="false" outlineLevel="0" collapsed="false">
      <c r="A3932" s="3" t="n">
        <v>3931</v>
      </c>
      <c r="B3932" s="3" t="n">
        <v>10</v>
      </c>
      <c r="C3932" s="3" t="s">
        <v>187</v>
      </c>
      <c r="D3932" s="3" t="s">
        <v>562</v>
      </c>
      <c r="E3932" s="3" t="n">
        <v>3164</v>
      </c>
      <c r="F3932" s="4" t="n">
        <v>55.58</v>
      </c>
      <c r="G3932" s="3" t="s">
        <v>8</v>
      </c>
      <c r="H3932" s="4" t="n">
        <f aca="false">ROUND(E3932*F3932,2)</f>
        <v>175855.12</v>
      </c>
    </row>
    <row r="3933" customFormat="false" ht="15" hidden="false" customHeight="false" outlineLevel="0" collapsed="false">
      <c r="A3933" s="3" t="n">
        <v>3932</v>
      </c>
      <c r="B3933" s="3" t="n">
        <v>10</v>
      </c>
      <c r="C3933" s="3" t="s">
        <v>187</v>
      </c>
      <c r="D3933" s="3" t="s">
        <v>562</v>
      </c>
      <c r="E3933" s="3" t="n">
        <v>3758</v>
      </c>
      <c r="F3933" s="4" t="n">
        <v>55.62</v>
      </c>
      <c r="G3933" s="3" t="s">
        <v>8</v>
      </c>
      <c r="H3933" s="4" t="n">
        <f aca="false">ROUND(E3933*F3933,2)</f>
        <v>209019.96</v>
      </c>
    </row>
    <row r="3934" customFormat="false" ht="15" hidden="false" customHeight="false" outlineLevel="0" collapsed="false">
      <c r="A3934" s="3" t="n">
        <v>3933</v>
      </c>
      <c r="B3934" s="3" t="n">
        <v>11</v>
      </c>
      <c r="C3934" s="3" t="s">
        <v>187</v>
      </c>
      <c r="D3934" s="3" t="s">
        <v>562</v>
      </c>
      <c r="E3934" s="3" t="n">
        <v>4125</v>
      </c>
      <c r="F3934" s="4" t="n">
        <v>105.03</v>
      </c>
      <c r="G3934" s="3" t="s">
        <v>34</v>
      </c>
      <c r="H3934" s="4" t="n">
        <f aca="false">ROUND(E3934*F3934,2)</f>
        <v>433248.75</v>
      </c>
    </row>
    <row r="3935" customFormat="false" ht="15" hidden="false" customHeight="false" outlineLevel="0" collapsed="false">
      <c r="A3935" s="3" t="n">
        <v>3934</v>
      </c>
      <c r="B3935" s="3" t="n">
        <v>7</v>
      </c>
      <c r="C3935" s="3" t="s">
        <v>187</v>
      </c>
      <c r="D3935" s="3" t="s">
        <v>563</v>
      </c>
      <c r="E3935" s="3" t="n">
        <v>2918</v>
      </c>
      <c r="F3935" s="4" t="n">
        <v>430.47</v>
      </c>
      <c r="G3935" s="3" t="s">
        <v>8</v>
      </c>
      <c r="H3935" s="4" t="n">
        <f aca="false">ROUND(E3935*F3935,2)</f>
        <v>1256111.46</v>
      </c>
    </row>
    <row r="3936" customFormat="false" ht="15" hidden="false" customHeight="false" outlineLevel="0" collapsed="false">
      <c r="A3936" s="3" t="n">
        <v>3935</v>
      </c>
      <c r="B3936" s="3" t="n">
        <v>15</v>
      </c>
      <c r="C3936" s="3" t="s">
        <v>187</v>
      </c>
      <c r="D3936" s="3" t="s">
        <v>563</v>
      </c>
      <c r="E3936" s="3" t="n">
        <v>4425</v>
      </c>
      <c r="F3936" s="4" t="n">
        <v>269.49</v>
      </c>
      <c r="G3936" s="3" t="s">
        <v>46</v>
      </c>
      <c r="H3936" s="4" t="n">
        <f aca="false">ROUND(E3936*F3936,2)</f>
        <v>1192493.25</v>
      </c>
    </row>
    <row r="3937" customFormat="false" ht="15" hidden="false" customHeight="false" outlineLevel="0" collapsed="false">
      <c r="A3937" s="3" t="n">
        <v>3936</v>
      </c>
      <c r="B3937" s="3" t="n">
        <v>6</v>
      </c>
      <c r="C3937" s="3" t="s">
        <v>187</v>
      </c>
      <c r="D3937" s="3" t="s">
        <v>563</v>
      </c>
      <c r="E3937" s="3" t="n">
        <v>3633</v>
      </c>
      <c r="F3937" s="4" t="n">
        <v>237.63</v>
      </c>
      <c r="G3937" s="3" t="s">
        <v>8</v>
      </c>
      <c r="H3937" s="4" t="n">
        <f aca="false">ROUND(E3937*F3937,2)</f>
        <v>863309.79</v>
      </c>
    </row>
    <row r="3938" customFormat="false" ht="15" hidden="false" customHeight="false" outlineLevel="0" collapsed="false">
      <c r="A3938" s="3" t="n">
        <v>3937</v>
      </c>
      <c r="B3938" s="3" t="n">
        <v>6</v>
      </c>
      <c r="C3938" s="3" t="s">
        <v>187</v>
      </c>
      <c r="D3938" s="3" t="s">
        <v>563</v>
      </c>
      <c r="E3938" s="3" t="n">
        <v>4027</v>
      </c>
      <c r="F3938" s="4" t="n">
        <v>237.31</v>
      </c>
      <c r="G3938" s="3" t="s">
        <v>8</v>
      </c>
      <c r="H3938" s="4" t="n">
        <f aca="false">ROUND(E3938*F3938,2)</f>
        <v>955647.37</v>
      </c>
    </row>
    <row r="3939" customFormat="false" ht="15" hidden="false" customHeight="false" outlineLevel="0" collapsed="false">
      <c r="A3939" s="3" t="n">
        <v>3938</v>
      </c>
      <c r="B3939" s="3" t="n">
        <v>4</v>
      </c>
      <c r="C3939" s="3" t="s">
        <v>187</v>
      </c>
      <c r="D3939" s="3" t="s">
        <v>562</v>
      </c>
      <c r="E3939" s="3" t="n">
        <v>331</v>
      </c>
      <c r="F3939" s="4" t="n">
        <v>108.06</v>
      </c>
      <c r="G3939" s="3" t="s">
        <v>8</v>
      </c>
      <c r="H3939" s="4" t="n">
        <f aca="false">ROUND(E3939*F3939,2)</f>
        <v>35767.86</v>
      </c>
    </row>
    <row r="3940" customFormat="false" ht="15" hidden="false" customHeight="false" outlineLevel="0" collapsed="false">
      <c r="A3940" s="3" t="n">
        <v>3939</v>
      </c>
      <c r="B3940" s="3" t="n">
        <v>1</v>
      </c>
      <c r="C3940" s="3" t="s">
        <v>188</v>
      </c>
      <c r="D3940" s="3" t="s">
        <v>563</v>
      </c>
      <c r="E3940" s="3" t="n">
        <v>4306</v>
      </c>
      <c r="F3940" s="4" t="n">
        <v>450.97</v>
      </c>
      <c r="G3940" s="3" t="s">
        <v>8</v>
      </c>
      <c r="H3940" s="4" t="n">
        <f aca="false">ROUND(E3940*F3940,2)</f>
        <v>1941876.82</v>
      </c>
    </row>
    <row r="3941" customFormat="false" ht="15" hidden="false" customHeight="false" outlineLevel="0" collapsed="false">
      <c r="A3941" s="3" t="n">
        <v>3940</v>
      </c>
      <c r="B3941" s="3" t="n">
        <v>11</v>
      </c>
      <c r="C3941" s="3" t="s">
        <v>188</v>
      </c>
      <c r="D3941" s="3" t="s">
        <v>562</v>
      </c>
      <c r="E3941" s="3" t="n">
        <v>3900</v>
      </c>
      <c r="F3941" s="4" t="n">
        <v>102.31</v>
      </c>
      <c r="G3941" s="3" t="s">
        <v>34</v>
      </c>
      <c r="H3941" s="4" t="n">
        <f aca="false">ROUND(E3941*F3941,2)</f>
        <v>399009</v>
      </c>
    </row>
    <row r="3942" customFormat="false" ht="15" hidden="false" customHeight="false" outlineLevel="0" collapsed="false">
      <c r="A3942" s="3" t="n">
        <v>3941</v>
      </c>
      <c r="B3942" s="3" t="n">
        <v>15</v>
      </c>
      <c r="C3942" s="3" t="s">
        <v>188</v>
      </c>
      <c r="D3942" s="3" t="s">
        <v>562</v>
      </c>
      <c r="E3942" s="3" t="n">
        <v>4646</v>
      </c>
      <c r="F3942" s="4" t="n">
        <v>267.95</v>
      </c>
      <c r="G3942" s="3" t="s">
        <v>46</v>
      </c>
      <c r="H3942" s="4" t="n">
        <f aca="false">ROUND(E3942*F3942,2)</f>
        <v>1244895.7</v>
      </c>
    </row>
    <row r="3943" customFormat="false" ht="15" hidden="false" customHeight="false" outlineLevel="0" collapsed="false">
      <c r="A3943" s="3" t="n">
        <v>3942</v>
      </c>
      <c r="B3943" s="3" t="n">
        <v>8</v>
      </c>
      <c r="C3943" s="3" t="s">
        <v>188</v>
      </c>
      <c r="D3943" s="3" t="s">
        <v>563</v>
      </c>
      <c r="E3943" s="3" t="n">
        <v>774</v>
      </c>
      <c r="F3943" s="4" t="n">
        <v>62.59</v>
      </c>
      <c r="G3943" s="3" t="s">
        <v>8</v>
      </c>
      <c r="H3943" s="4" t="n">
        <f aca="false">ROUND(E3943*F3943,2)</f>
        <v>48444.66</v>
      </c>
    </row>
    <row r="3944" customFormat="false" ht="15" hidden="false" customHeight="false" outlineLevel="0" collapsed="false">
      <c r="A3944" s="3" t="n">
        <v>3943</v>
      </c>
      <c r="B3944" s="3" t="n">
        <v>12</v>
      </c>
      <c r="C3944" s="3" t="s">
        <v>188</v>
      </c>
      <c r="D3944" s="3" t="s">
        <v>562</v>
      </c>
      <c r="E3944" s="3" t="n">
        <v>3565</v>
      </c>
      <c r="F3944" s="4" t="n">
        <v>214.93</v>
      </c>
      <c r="G3944" s="3" t="s">
        <v>38</v>
      </c>
      <c r="H3944" s="4" t="n">
        <f aca="false">ROUND(E3944*F3944,2)</f>
        <v>766225.45</v>
      </c>
    </row>
    <row r="3945" customFormat="false" ht="15" hidden="false" customHeight="false" outlineLevel="0" collapsed="false">
      <c r="A3945" s="3" t="n">
        <v>3944</v>
      </c>
      <c r="B3945" s="3" t="n">
        <v>9</v>
      </c>
      <c r="C3945" s="3" t="s">
        <v>188</v>
      </c>
      <c r="D3945" s="3" t="s">
        <v>563</v>
      </c>
      <c r="E3945" s="3" t="n">
        <v>2777</v>
      </c>
      <c r="F3945" s="4" t="n">
        <v>201.9</v>
      </c>
      <c r="G3945" s="3" t="s">
        <v>8</v>
      </c>
      <c r="H3945" s="4" t="n">
        <f aca="false">ROUND(E3945*F3945,2)</f>
        <v>560676.3</v>
      </c>
    </row>
    <row r="3946" customFormat="false" ht="15" hidden="false" customHeight="false" outlineLevel="0" collapsed="false">
      <c r="A3946" s="3" t="n">
        <v>3945</v>
      </c>
      <c r="B3946" s="3" t="n">
        <v>8</v>
      </c>
      <c r="C3946" s="3" t="s">
        <v>188</v>
      </c>
      <c r="D3946" s="3" t="s">
        <v>562</v>
      </c>
      <c r="E3946" s="3" t="n">
        <v>4471</v>
      </c>
      <c r="F3946" s="4" t="n">
        <v>62.58</v>
      </c>
      <c r="G3946" s="3" t="s">
        <v>8</v>
      </c>
      <c r="H3946" s="4" t="n">
        <f aca="false">ROUND(E3946*F3946,2)</f>
        <v>279795.18</v>
      </c>
    </row>
    <row r="3947" customFormat="false" ht="15" hidden="false" customHeight="false" outlineLevel="0" collapsed="false">
      <c r="A3947" s="3" t="n">
        <v>3946</v>
      </c>
      <c r="B3947" s="3" t="n">
        <v>6</v>
      </c>
      <c r="C3947" s="3" t="s">
        <v>188</v>
      </c>
      <c r="D3947" s="3" t="s">
        <v>563</v>
      </c>
      <c r="E3947" s="3" t="n">
        <v>3308</v>
      </c>
      <c r="F3947" s="4" t="n">
        <v>234.28</v>
      </c>
      <c r="G3947" s="3" t="s">
        <v>8</v>
      </c>
      <c r="H3947" s="4" t="n">
        <f aca="false">ROUND(E3947*F3947,2)</f>
        <v>774998.24</v>
      </c>
    </row>
    <row r="3948" customFormat="false" ht="15" hidden="false" customHeight="false" outlineLevel="0" collapsed="false">
      <c r="A3948" s="3" t="n">
        <v>3947</v>
      </c>
      <c r="B3948" s="3" t="n">
        <v>12</v>
      </c>
      <c r="C3948" s="3" t="s">
        <v>188</v>
      </c>
      <c r="D3948" s="3" t="s">
        <v>563</v>
      </c>
      <c r="E3948" s="3" t="n">
        <v>1283</v>
      </c>
      <c r="F3948" s="4" t="n">
        <v>214.39</v>
      </c>
      <c r="G3948" s="3" t="s">
        <v>38</v>
      </c>
      <c r="H3948" s="4" t="n">
        <f aca="false">ROUND(E3948*F3948,2)</f>
        <v>275062.37</v>
      </c>
    </row>
    <row r="3949" customFormat="false" ht="15" hidden="false" customHeight="false" outlineLevel="0" collapsed="false">
      <c r="A3949" s="3" t="n">
        <v>3948</v>
      </c>
      <c r="B3949" s="3" t="n">
        <v>8</v>
      </c>
      <c r="C3949" s="3" t="s">
        <v>188</v>
      </c>
      <c r="D3949" s="3" t="s">
        <v>562</v>
      </c>
      <c r="E3949" s="3" t="n">
        <v>1118</v>
      </c>
      <c r="F3949" s="4" t="n">
        <v>62.27</v>
      </c>
      <c r="G3949" s="3" t="s">
        <v>8</v>
      </c>
      <c r="H3949" s="4" t="n">
        <f aca="false">ROUND(E3949*F3949,2)</f>
        <v>69617.86</v>
      </c>
    </row>
    <row r="3950" customFormat="false" ht="15" hidden="false" customHeight="false" outlineLevel="0" collapsed="false">
      <c r="A3950" s="3" t="n">
        <v>3949</v>
      </c>
      <c r="B3950" s="3" t="n">
        <v>4</v>
      </c>
      <c r="C3950" s="3" t="s">
        <v>188</v>
      </c>
      <c r="D3950" s="3" t="s">
        <v>562</v>
      </c>
      <c r="E3950" s="3" t="n">
        <v>2731</v>
      </c>
      <c r="F3950" s="4" t="n">
        <v>107.74</v>
      </c>
      <c r="G3950" s="3" t="s">
        <v>8</v>
      </c>
      <c r="H3950" s="4" t="n">
        <f aca="false">ROUND(E3950*F3950,2)</f>
        <v>294237.94</v>
      </c>
    </row>
    <row r="3951" customFormat="false" ht="15" hidden="false" customHeight="false" outlineLevel="0" collapsed="false">
      <c r="A3951" s="3" t="n">
        <v>3950</v>
      </c>
      <c r="B3951" s="3" t="n">
        <v>8</v>
      </c>
      <c r="C3951" s="3" t="s">
        <v>188</v>
      </c>
      <c r="D3951" s="3" t="s">
        <v>562</v>
      </c>
      <c r="E3951" s="3" t="n">
        <v>4170</v>
      </c>
      <c r="F3951" s="4" t="n">
        <v>62.44</v>
      </c>
      <c r="G3951" s="3" t="s">
        <v>8</v>
      </c>
      <c r="H3951" s="4" t="n">
        <f aca="false">ROUND(E3951*F3951,2)</f>
        <v>260374.8</v>
      </c>
    </row>
    <row r="3952" customFormat="false" ht="15" hidden="false" customHeight="false" outlineLevel="0" collapsed="false">
      <c r="A3952" s="3" t="n">
        <v>3951</v>
      </c>
      <c r="B3952" s="3" t="n">
        <v>1</v>
      </c>
      <c r="C3952" s="3" t="s">
        <v>188</v>
      </c>
      <c r="D3952" s="3" t="s">
        <v>562</v>
      </c>
      <c r="E3952" s="3" t="n">
        <v>1291</v>
      </c>
      <c r="F3952" s="4" t="n">
        <v>452.2</v>
      </c>
      <c r="G3952" s="3" t="s">
        <v>8</v>
      </c>
      <c r="H3952" s="4" t="n">
        <f aca="false">ROUND(E3952*F3952,2)</f>
        <v>583790.2</v>
      </c>
    </row>
    <row r="3953" customFormat="false" ht="15" hidden="false" customHeight="false" outlineLevel="0" collapsed="false">
      <c r="A3953" s="3" t="n">
        <v>3952</v>
      </c>
      <c r="B3953" s="3" t="n">
        <v>14</v>
      </c>
      <c r="C3953" s="3" t="s">
        <v>188</v>
      </c>
      <c r="D3953" s="3" t="s">
        <v>563</v>
      </c>
      <c r="E3953" s="3" t="n">
        <v>2743</v>
      </c>
      <c r="F3953" s="4" t="n">
        <v>80.42</v>
      </c>
      <c r="G3953" s="3" t="s">
        <v>41</v>
      </c>
      <c r="H3953" s="4" t="n">
        <f aca="false">ROUND(E3953*F3953,2)</f>
        <v>220592.06</v>
      </c>
    </row>
    <row r="3954" customFormat="false" ht="15" hidden="false" customHeight="false" outlineLevel="0" collapsed="false">
      <c r="A3954" s="3" t="n">
        <v>3953</v>
      </c>
      <c r="B3954" s="3" t="n">
        <v>14</v>
      </c>
      <c r="C3954" s="3" t="s">
        <v>188</v>
      </c>
      <c r="D3954" s="3" t="s">
        <v>563</v>
      </c>
      <c r="E3954" s="3" t="n">
        <v>3273</v>
      </c>
      <c r="F3954" s="4" t="n">
        <v>80.35</v>
      </c>
      <c r="G3954" s="3" t="s">
        <v>41</v>
      </c>
      <c r="H3954" s="4" t="n">
        <f aca="false">ROUND(E3954*F3954,2)</f>
        <v>262985.55</v>
      </c>
    </row>
    <row r="3955" customFormat="false" ht="15" hidden="false" customHeight="false" outlineLevel="0" collapsed="false">
      <c r="A3955" s="3" t="n">
        <v>3954</v>
      </c>
      <c r="B3955" s="3" t="n">
        <v>4</v>
      </c>
      <c r="C3955" s="3" t="s">
        <v>188</v>
      </c>
      <c r="D3955" s="3" t="s">
        <v>562</v>
      </c>
      <c r="E3955" s="3" t="n">
        <v>4204</v>
      </c>
      <c r="F3955" s="4" t="n">
        <v>107.74</v>
      </c>
      <c r="G3955" s="3" t="s">
        <v>8</v>
      </c>
      <c r="H3955" s="4" t="n">
        <f aca="false">ROUND(E3955*F3955,2)</f>
        <v>452938.96</v>
      </c>
    </row>
    <row r="3956" customFormat="false" ht="15" hidden="false" customHeight="false" outlineLevel="0" collapsed="false">
      <c r="A3956" s="3" t="n">
        <v>3955</v>
      </c>
      <c r="B3956" s="3" t="n">
        <v>4</v>
      </c>
      <c r="C3956" s="3" t="s">
        <v>188</v>
      </c>
      <c r="D3956" s="3" t="s">
        <v>563</v>
      </c>
      <c r="E3956" s="3" t="n">
        <v>271</v>
      </c>
      <c r="F3956" s="4" t="n">
        <v>107.69</v>
      </c>
      <c r="G3956" s="3" t="s">
        <v>8</v>
      </c>
      <c r="H3956" s="4" t="n">
        <f aca="false">ROUND(E3956*F3956,2)</f>
        <v>29183.99</v>
      </c>
    </row>
    <row r="3957" customFormat="false" ht="15" hidden="false" customHeight="false" outlineLevel="0" collapsed="false">
      <c r="A3957" s="3" t="n">
        <v>3956</v>
      </c>
      <c r="B3957" s="3" t="n">
        <v>12</v>
      </c>
      <c r="C3957" s="3" t="s">
        <v>188</v>
      </c>
      <c r="D3957" s="3" t="s">
        <v>562</v>
      </c>
      <c r="E3957" s="3" t="n">
        <v>4935</v>
      </c>
      <c r="F3957" s="4" t="n">
        <v>215.3</v>
      </c>
      <c r="G3957" s="3" t="s">
        <v>38</v>
      </c>
      <c r="H3957" s="4" t="n">
        <f aca="false">ROUND(E3957*F3957,2)</f>
        <v>1062505.5</v>
      </c>
    </row>
    <row r="3958" customFormat="false" ht="15" hidden="false" customHeight="false" outlineLevel="0" collapsed="false">
      <c r="A3958" s="3" t="n">
        <v>3957</v>
      </c>
      <c r="B3958" s="3" t="n">
        <v>1</v>
      </c>
      <c r="C3958" s="3" t="s">
        <v>188</v>
      </c>
      <c r="D3958" s="3" t="s">
        <v>563</v>
      </c>
      <c r="E3958" s="3" t="n">
        <v>1053</v>
      </c>
      <c r="F3958" s="4" t="n">
        <v>451.12</v>
      </c>
      <c r="G3958" s="3" t="s">
        <v>8</v>
      </c>
      <c r="H3958" s="4" t="n">
        <f aca="false">ROUND(E3958*F3958,2)</f>
        <v>475029.36</v>
      </c>
    </row>
    <row r="3959" customFormat="false" ht="15" hidden="false" customHeight="false" outlineLevel="0" collapsed="false">
      <c r="A3959" s="3" t="n">
        <v>3958</v>
      </c>
      <c r="B3959" s="3" t="n">
        <v>11</v>
      </c>
      <c r="C3959" s="3" t="s">
        <v>188</v>
      </c>
      <c r="D3959" s="3" t="s">
        <v>562</v>
      </c>
      <c r="E3959" s="3" t="n">
        <v>2842</v>
      </c>
      <c r="F3959" s="4" t="n">
        <v>102.62</v>
      </c>
      <c r="G3959" s="3" t="s">
        <v>34</v>
      </c>
      <c r="H3959" s="4" t="n">
        <f aca="false">ROUND(E3959*F3959,2)</f>
        <v>291646.04</v>
      </c>
    </row>
    <row r="3960" customFormat="false" ht="15" hidden="false" customHeight="false" outlineLevel="0" collapsed="false">
      <c r="A3960" s="3" t="n">
        <v>3959</v>
      </c>
      <c r="B3960" s="3" t="n">
        <v>4</v>
      </c>
      <c r="C3960" s="3" t="s">
        <v>188</v>
      </c>
      <c r="D3960" s="3" t="s">
        <v>563</v>
      </c>
      <c r="E3960" s="3" t="n">
        <v>2415</v>
      </c>
      <c r="F3960" s="4" t="n">
        <v>107.81</v>
      </c>
      <c r="G3960" s="3" t="s">
        <v>8</v>
      </c>
      <c r="H3960" s="4" t="n">
        <f aca="false">ROUND(E3960*F3960,2)</f>
        <v>260361.15</v>
      </c>
    </row>
    <row r="3961" customFormat="false" ht="15" hidden="false" customHeight="false" outlineLevel="0" collapsed="false">
      <c r="A3961" s="3" t="n">
        <v>3960</v>
      </c>
      <c r="B3961" s="3" t="n">
        <v>10</v>
      </c>
      <c r="C3961" s="3" t="s">
        <v>188</v>
      </c>
      <c r="D3961" s="3" t="s">
        <v>563</v>
      </c>
      <c r="E3961" s="3" t="n">
        <v>2551</v>
      </c>
      <c r="F3961" s="4" t="n">
        <v>56.21</v>
      </c>
      <c r="G3961" s="3" t="s">
        <v>8</v>
      </c>
      <c r="H3961" s="4" t="n">
        <f aca="false">ROUND(E3961*F3961,2)</f>
        <v>143391.71</v>
      </c>
    </row>
    <row r="3962" customFormat="false" ht="15" hidden="false" customHeight="false" outlineLevel="0" collapsed="false">
      <c r="A3962" s="3" t="n">
        <v>3961</v>
      </c>
      <c r="B3962" s="3" t="n">
        <v>8</v>
      </c>
      <c r="C3962" s="3" t="s">
        <v>188</v>
      </c>
      <c r="D3962" s="3" t="s">
        <v>562</v>
      </c>
      <c r="E3962" s="3" t="n">
        <v>4482</v>
      </c>
      <c r="F3962" s="4" t="n">
        <v>62.61</v>
      </c>
      <c r="G3962" s="3" t="s">
        <v>8</v>
      </c>
      <c r="H3962" s="4" t="n">
        <f aca="false">ROUND(E3962*F3962,2)</f>
        <v>280618.02</v>
      </c>
    </row>
    <row r="3963" customFormat="false" ht="15" hidden="false" customHeight="false" outlineLevel="0" collapsed="false">
      <c r="A3963" s="3" t="n">
        <v>3962</v>
      </c>
      <c r="B3963" s="3" t="n">
        <v>5</v>
      </c>
      <c r="C3963" s="3" t="s">
        <v>188</v>
      </c>
      <c r="D3963" s="3" t="s">
        <v>563</v>
      </c>
      <c r="E3963" s="3" t="n">
        <v>4007</v>
      </c>
      <c r="F3963" s="4" t="n">
        <v>410.63</v>
      </c>
      <c r="G3963" s="3" t="s">
        <v>8</v>
      </c>
      <c r="H3963" s="4" t="n">
        <f aca="false">ROUND(E3963*F3963,2)</f>
        <v>1645394.41</v>
      </c>
    </row>
    <row r="3964" customFormat="false" ht="15" hidden="false" customHeight="false" outlineLevel="0" collapsed="false">
      <c r="A3964" s="3" t="n">
        <v>3963</v>
      </c>
      <c r="B3964" s="3" t="n">
        <v>12</v>
      </c>
      <c r="C3964" s="3" t="s">
        <v>188</v>
      </c>
      <c r="D3964" s="3" t="s">
        <v>563</v>
      </c>
      <c r="E3964" s="3" t="n">
        <v>1307</v>
      </c>
      <c r="F3964" s="4" t="n">
        <v>214.66</v>
      </c>
      <c r="G3964" s="3" t="s">
        <v>38</v>
      </c>
      <c r="H3964" s="4" t="n">
        <f aca="false">ROUND(E3964*F3964,2)</f>
        <v>280560.62</v>
      </c>
    </row>
    <row r="3965" customFormat="false" ht="15" hidden="false" customHeight="false" outlineLevel="0" collapsed="false">
      <c r="A3965" s="3" t="n">
        <v>3964</v>
      </c>
      <c r="B3965" s="3" t="n">
        <v>9</v>
      </c>
      <c r="C3965" s="3" t="s">
        <v>188</v>
      </c>
      <c r="D3965" s="3" t="s">
        <v>563</v>
      </c>
      <c r="E3965" s="3" t="n">
        <v>4808</v>
      </c>
      <c r="F3965" s="4" t="n">
        <v>201.81</v>
      </c>
      <c r="G3965" s="3" t="s">
        <v>8</v>
      </c>
      <c r="H3965" s="4" t="n">
        <f aca="false">ROUND(E3965*F3965,2)</f>
        <v>970302.48</v>
      </c>
    </row>
    <row r="3966" customFormat="false" ht="15" hidden="false" customHeight="false" outlineLevel="0" collapsed="false">
      <c r="A3966" s="3" t="n">
        <v>3965</v>
      </c>
      <c r="B3966" s="3" t="n">
        <v>5</v>
      </c>
      <c r="C3966" s="3" t="s">
        <v>188</v>
      </c>
      <c r="D3966" s="3" t="s">
        <v>562</v>
      </c>
      <c r="E3966" s="3" t="n">
        <v>3471</v>
      </c>
      <c r="F3966" s="4" t="n">
        <v>411.25</v>
      </c>
      <c r="G3966" s="3" t="s">
        <v>8</v>
      </c>
      <c r="H3966" s="4" t="n">
        <f aca="false">ROUND(E3966*F3966,2)</f>
        <v>1427448.75</v>
      </c>
    </row>
    <row r="3967" customFormat="false" ht="15" hidden="false" customHeight="false" outlineLevel="0" collapsed="false">
      <c r="A3967" s="3" t="n">
        <v>3966</v>
      </c>
      <c r="B3967" s="3" t="n">
        <v>13</v>
      </c>
      <c r="C3967" s="3" t="s">
        <v>188</v>
      </c>
      <c r="D3967" s="3" t="s">
        <v>562</v>
      </c>
      <c r="E3967" s="3" t="n">
        <v>2063</v>
      </c>
      <c r="F3967" s="4" t="n">
        <v>45.98</v>
      </c>
      <c r="G3967" s="3" t="s">
        <v>41</v>
      </c>
      <c r="H3967" s="4" t="n">
        <f aca="false">ROUND(E3967*F3967,2)</f>
        <v>94856.74</v>
      </c>
    </row>
    <row r="3968" customFormat="false" ht="15" hidden="false" customHeight="false" outlineLevel="0" collapsed="false">
      <c r="A3968" s="3" t="n">
        <v>3967</v>
      </c>
      <c r="B3968" s="3" t="n">
        <v>15</v>
      </c>
      <c r="C3968" s="3" t="s">
        <v>188</v>
      </c>
      <c r="D3968" s="3" t="s">
        <v>562</v>
      </c>
      <c r="E3968" s="3" t="n">
        <v>3219</v>
      </c>
      <c r="F3968" s="4" t="n">
        <v>269.12</v>
      </c>
      <c r="G3968" s="3" t="s">
        <v>46</v>
      </c>
      <c r="H3968" s="4" t="n">
        <f aca="false">ROUND(E3968*F3968,2)</f>
        <v>866297.28</v>
      </c>
    </row>
    <row r="3969" customFormat="false" ht="15" hidden="false" customHeight="false" outlineLevel="0" collapsed="false">
      <c r="A3969" s="3" t="n">
        <v>3968</v>
      </c>
      <c r="B3969" s="3" t="n">
        <v>3</v>
      </c>
      <c r="C3969" s="3" t="s">
        <v>188</v>
      </c>
      <c r="D3969" s="3" t="s">
        <v>563</v>
      </c>
      <c r="E3969" s="3" t="n">
        <v>98</v>
      </c>
      <c r="F3969" s="4" t="n">
        <v>90.2</v>
      </c>
      <c r="G3969" s="3" t="s">
        <v>8</v>
      </c>
      <c r="H3969" s="4" t="n">
        <f aca="false">ROUND(E3969*F3969,2)</f>
        <v>8839.6</v>
      </c>
    </row>
    <row r="3970" customFormat="false" ht="15" hidden="false" customHeight="false" outlineLevel="0" collapsed="false">
      <c r="A3970" s="3" t="n">
        <v>3969</v>
      </c>
      <c r="B3970" s="3" t="n">
        <v>3</v>
      </c>
      <c r="C3970" s="3" t="s">
        <v>189</v>
      </c>
      <c r="D3970" s="3" t="s">
        <v>563</v>
      </c>
      <c r="E3970" s="3" t="n">
        <v>475</v>
      </c>
      <c r="F3970" s="4" t="n">
        <v>91.67</v>
      </c>
      <c r="G3970" s="3" t="s">
        <v>8</v>
      </c>
      <c r="H3970" s="4" t="n">
        <f aca="false">ROUND(E3970*F3970,2)</f>
        <v>43543.25</v>
      </c>
    </row>
    <row r="3971" customFormat="false" ht="15" hidden="false" customHeight="false" outlineLevel="0" collapsed="false">
      <c r="A3971" s="3" t="n">
        <v>3970</v>
      </c>
      <c r="B3971" s="3" t="n">
        <v>12</v>
      </c>
      <c r="C3971" s="3" t="s">
        <v>189</v>
      </c>
      <c r="D3971" s="3" t="s">
        <v>562</v>
      </c>
      <c r="E3971" s="3" t="n">
        <v>1178</v>
      </c>
      <c r="F3971" s="4" t="n">
        <v>214.4</v>
      </c>
      <c r="G3971" s="3" t="s">
        <v>38</v>
      </c>
      <c r="H3971" s="4" t="n">
        <f aca="false">ROUND(E3971*F3971,2)</f>
        <v>252563.2</v>
      </c>
    </row>
    <row r="3972" customFormat="false" ht="15" hidden="false" customHeight="false" outlineLevel="0" collapsed="false">
      <c r="A3972" s="3" t="n">
        <v>3971</v>
      </c>
      <c r="B3972" s="3" t="n">
        <v>6</v>
      </c>
      <c r="C3972" s="3" t="s">
        <v>189</v>
      </c>
      <c r="D3972" s="3" t="s">
        <v>563</v>
      </c>
      <c r="E3972" s="3" t="n">
        <v>3482</v>
      </c>
      <c r="F3972" s="4" t="n">
        <v>242.41</v>
      </c>
      <c r="G3972" s="3" t="s">
        <v>8</v>
      </c>
      <c r="H3972" s="4" t="n">
        <f aca="false">ROUND(E3972*F3972,2)</f>
        <v>844071.62</v>
      </c>
    </row>
    <row r="3973" customFormat="false" ht="15" hidden="false" customHeight="false" outlineLevel="0" collapsed="false">
      <c r="A3973" s="3" t="n">
        <v>3972</v>
      </c>
      <c r="B3973" s="3" t="n">
        <v>2</v>
      </c>
      <c r="C3973" s="3" t="s">
        <v>189</v>
      </c>
      <c r="D3973" s="3" t="s">
        <v>562</v>
      </c>
      <c r="E3973" s="3" t="n">
        <v>4194</v>
      </c>
      <c r="F3973" s="4" t="n">
        <v>69.41</v>
      </c>
      <c r="G3973" s="3" t="s">
        <v>8</v>
      </c>
      <c r="H3973" s="4" t="n">
        <f aca="false">ROUND(E3973*F3973,2)</f>
        <v>291105.54</v>
      </c>
    </row>
    <row r="3974" customFormat="false" ht="15" hidden="false" customHeight="false" outlineLevel="0" collapsed="false">
      <c r="A3974" s="3" t="n">
        <v>3973</v>
      </c>
      <c r="B3974" s="3" t="n">
        <v>8</v>
      </c>
      <c r="C3974" s="3" t="s">
        <v>189</v>
      </c>
      <c r="D3974" s="3" t="s">
        <v>562</v>
      </c>
      <c r="E3974" s="3" t="n">
        <v>69</v>
      </c>
      <c r="F3974" s="4" t="n">
        <v>63.13</v>
      </c>
      <c r="G3974" s="3" t="s">
        <v>8</v>
      </c>
      <c r="H3974" s="4" t="n">
        <f aca="false">ROUND(E3974*F3974,2)</f>
        <v>4355.97</v>
      </c>
    </row>
    <row r="3975" customFormat="false" ht="15" hidden="false" customHeight="false" outlineLevel="0" collapsed="false">
      <c r="A3975" s="3" t="n">
        <v>3974</v>
      </c>
      <c r="B3975" s="3" t="n">
        <v>6</v>
      </c>
      <c r="C3975" s="3" t="s">
        <v>189</v>
      </c>
      <c r="D3975" s="3" t="s">
        <v>562</v>
      </c>
      <c r="E3975" s="3" t="n">
        <v>379</v>
      </c>
      <c r="F3975" s="4" t="n">
        <v>242.45</v>
      </c>
      <c r="G3975" s="3" t="s">
        <v>8</v>
      </c>
      <c r="H3975" s="4" t="n">
        <f aca="false">ROUND(E3975*F3975,2)</f>
        <v>91888.55</v>
      </c>
    </row>
    <row r="3976" customFormat="false" ht="15" hidden="false" customHeight="false" outlineLevel="0" collapsed="false">
      <c r="A3976" s="3" t="n">
        <v>3975</v>
      </c>
      <c r="B3976" s="3" t="n">
        <v>2</v>
      </c>
      <c r="C3976" s="3" t="s">
        <v>189</v>
      </c>
      <c r="D3976" s="3" t="s">
        <v>562</v>
      </c>
      <c r="E3976" s="3" t="n">
        <v>1237</v>
      </c>
      <c r="F3976" s="4" t="n">
        <v>69.28</v>
      </c>
      <c r="G3976" s="3" t="s">
        <v>8</v>
      </c>
      <c r="H3976" s="4" t="n">
        <f aca="false">ROUND(E3976*F3976,2)</f>
        <v>85699.36</v>
      </c>
    </row>
    <row r="3977" customFormat="false" ht="15" hidden="false" customHeight="false" outlineLevel="0" collapsed="false">
      <c r="A3977" s="3" t="n">
        <v>3976</v>
      </c>
      <c r="B3977" s="3" t="n">
        <v>4</v>
      </c>
      <c r="C3977" s="3" t="s">
        <v>189</v>
      </c>
      <c r="D3977" s="3" t="s">
        <v>562</v>
      </c>
      <c r="E3977" s="3" t="n">
        <v>4558</v>
      </c>
      <c r="F3977" s="4" t="n">
        <v>108.54</v>
      </c>
      <c r="G3977" s="3" t="s">
        <v>8</v>
      </c>
      <c r="H3977" s="4" t="n">
        <f aca="false">ROUND(E3977*F3977,2)</f>
        <v>494725.32</v>
      </c>
    </row>
    <row r="3978" customFormat="false" ht="15" hidden="false" customHeight="false" outlineLevel="0" collapsed="false">
      <c r="A3978" s="3" t="n">
        <v>3977</v>
      </c>
      <c r="B3978" s="3" t="n">
        <v>7</v>
      </c>
      <c r="C3978" s="3" t="s">
        <v>189</v>
      </c>
      <c r="D3978" s="3" t="s">
        <v>562</v>
      </c>
      <c r="E3978" s="3" t="n">
        <v>2575</v>
      </c>
      <c r="F3978" s="4" t="n">
        <v>422.87</v>
      </c>
      <c r="G3978" s="3" t="s">
        <v>8</v>
      </c>
      <c r="H3978" s="4" t="n">
        <f aca="false">ROUND(E3978*F3978,2)</f>
        <v>1088890.25</v>
      </c>
    </row>
    <row r="3979" customFormat="false" ht="15" hidden="false" customHeight="false" outlineLevel="0" collapsed="false">
      <c r="A3979" s="3" t="n">
        <v>3978</v>
      </c>
      <c r="B3979" s="3" t="n">
        <v>15</v>
      </c>
      <c r="C3979" s="3" t="s">
        <v>189</v>
      </c>
      <c r="D3979" s="3" t="s">
        <v>563</v>
      </c>
      <c r="E3979" s="3" t="n">
        <v>3162</v>
      </c>
      <c r="F3979" s="4" t="n">
        <v>266.94</v>
      </c>
      <c r="G3979" s="3" t="s">
        <v>46</v>
      </c>
      <c r="H3979" s="4" t="n">
        <f aca="false">ROUND(E3979*F3979,2)</f>
        <v>844064.28</v>
      </c>
    </row>
    <row r="3980" customFormat="false" ht="15" hidden="false" customHeight="false" outlineLevel="0" collapsed="false">
      <c r="A3980" s="3" t="n">
        <v>3979</v>
      </c>
      <c r="B3980" s="3" t="n">
        <v>15</v>
      </c>
      <c r="C3980" s="3" t="s">
        <v>189</v>
      </c>
      <c r="D3980" s="3" t="s">
        <v>562</v>
      </c>
      <c r="E3980" s="3" t="n">
        <v>3890</v>
      </c>
      <c r="F3980" s="4" t="n">
        <v>267.15</v>
      </c>
      <c r="G3980" s="3" t="s">
        <v>46</v>
      </c>
      <c r="H3980" s="4" t="n">
        <f aca="false">ROUND(E3980*F3980,2)</f>
        <v>1039213.5</v>
      </c>
    </row>
    <row r="3981" customFormat="false" ht="15" hidden="false" customHeight="false" outlineLevel="0" collapsed="false">
      <c r="A3981" s="3" t="n">
        <v>3980</v>
      </c>
      <c r="B3981" s="3" t="n">
        <v>2</v>
      </c>
      <c r="C3981" s="3" t="s">
        <v>189</v>
      </c>
      <c r="D3981" s="3" t="s">
        <v>563</v>
      </c>
      <c r="E3981" s="3" t="n">
        <v>2113</v>
      </c>
      <c r="F3981" s="4" t="n">
        <v>69.59</v>
      </c>
      <c r="G3981" s="3" t="s">
        <v>8</v>
      </c>
      <c r="H3981" s="4" t="n">
        <f aca="false">ROUND(E3981*F3981,2)</f>
        <v>147043.67</v>
      </c>
    </row>
    <row r="3982" customFormat="false" ht="15" hidden="false" customHeight="false" outlineLevel="0" collapsed="false">
      <c r="A3982" s="3" t="n">
        <v>3981</v>
      </c>
      <c r="B3982" s="3" t="n">
        <v>5</v>
      </c>
      <c r="C3982" s="3" t="s">
        <v>189</v>
      </c>
      <c r="D3982" s="3" t="s">
        <v>563</v>
      </c>
      <c r="E3982" s="3" t="n">
        <v>2839</v>
      </c>
      <c r="F3982" s="4" t="n">
        <v>404.97</v>
      </c>
      <c r="G3982" s="3" t="s">
        <v>8</v>
      </c>
      <c r="H3982" s="4" t="n">
        <f aca="false">ROUND(E3982*F3982,2)</f>
        <v>1149709.83</v>
      </c>
    </row>
    <row r="3983" customFormat="false" ht="15" hidden="false" customHeight="false" outlineLevel="0" collapsed="false">
      <c r="A3983" s="3" t="n">
        <v>3982</v>
      </c>
      <c r="B3983" s="3" t="n">
        <v>6</v>
      </c>
      <c r="C3983" s="3" t="s">
        <v>189</v>
      </c>
      <c r="D3983" s="3" t="s">
        <v>562</v>
      </c>
      <c r="E3983" s="3" t="n">
        <v>1511</v>
      </c>
      <c r="F3983" s="4" t="n">
        <v>243.15</v>
      </c>
      <c r="G3983" s="3" t="s">
        <v>8</v>
      </c>
      <c r="H3983" s="4" t="n">
        <f aca="false">ROUND(E3983*F3983,2)</f>
        <v>367399.65</v>
      </c>
    </row>
    <row r="3984" customFormat="false" ht="15" hidden="false" customHeight="false" outlineLevel="0" collapsed="false">
      <c r="A3984" s="3" t="n">
        <v>3983</v>
      </c>
      <c r="B3984" s="3" t="n">
        <v>14</v>
      </c>
      <c r="C3984" s="3" t="s">
        <v>189</v>
      </c>
      <c r="D3984" s="3" t="s">
        <v>562</v>
      </c>
      <c r="E3984" s="3" t="n">
        <v>2797</v>
      </c>
      <c r="F3984" s="4" t="n">
        <v>81.89</v>
      </c>
      <c r="G3984" s="3" t="s">
        <v>41</v>
      </c>
      <c r="H3984" s="4" t="n">
        <f aca="false">ROUND(E3984*F3984,2)</f>
        <v>229046.33</v>
      </c>
    </row>
    <row r="3985" customFormat="false" ht="15" hidden="false" customHeight="false" outlineLevel="0" collapsed="false">
      <c r="A3985" s="3" t="n">
        <v>3984</v>
      </c>
      <c r="B3985" s="3" t="n">
        <v>2</v>
      </c>
      <c r="C3985" s="3" t="s">
        <v>189</v>
      </c>
      <c r="D3985" s="3" t="s">
        <v>563</v>
      </c>
      <c r="E3985" s="3" t="n">
        <v>2481</v>
      </c>
      <c r="F3985" s="4" t="n">
        <v>69.52</v>
      </c>
      <c r="G3985" s="3" t="s">
        <v>8</v>
      </c>
      <c r="H3985" s="4" t="n">
        <f aca="false">ROUND(E3985*F3985,2)</f>
        <v>172479.12</v>
      </c>
    </row>
    <row r="3986" customFormat="false" ht="15" hidden="false" customHeight="false" outlineLevel="0" collapsed="false">
      <c r="A3986" s="3" t="n">
        <v>3985</v>
      </c>
      <c r="B3986" s="3" t="n">
        <v>2</v>
      </c>
      <c r="C3986" s="3" t="s">
        <v>189</v>
      </c>
      <c r="D3986" s="3" t="s">
        <v>563</v>
      </c>
      <c r="E3986" s="3" t="n">
        <v>3374</v>
      </c>
      <c r="F3986" s="4" t="n">
        <v>69.38</v>
      </c>
      <c r="G3986" s="3" t="s">
        <v>8</v>
      </c>
      <c r="H3986" s="4" t="n">
        <f aca="false">ROUND(E3986*F3986,2)</f>
        <v>234088.12</v>
      </c>
    </row>
    <row r="3987" customFormat="false" ht="15" hidden="false" customHeight="false" outlineLevel="0" collapsed="false">
      <c r="A3987" s="3" t="n">
        <v>3986</v>
      </c>
      <c r="B3987" s="3" t="n">
        <v>1</v>
      </c>
      <c r="C3987" s="3" t="s">
        <v>189</v>
      </c>
      <c r="D3987" s="3" t="s">
        <v>562</v>
      </c>
      <c r="E3987" s="3" t="n">
        <v>3138</v>
      </c>
      <c r="F3987" s="4" t="n">
        <v>450.02</v>
      </c>
      <c r="G3987" s="3" t="s">
        <v>8</v>
      </c>
      <c r="H3987" s="4" t="n">
        <f aca="false">ROUND(E3987*F3987,2)</f>
        <v>1412162.76</v>
      </c>
    </row>
    <row r="3988" customFormat="false" ht="15" hidden="false" customHeight="false" outlineLevel="0" collapsed="false">
      <c r="A3988" s="3" t="n">
        <v>3987</v>
      </c>
      <c r="B3988" s="3" t="n">
        <v>9</v>
      </c>
      <c r="C3988" s="3" t="s">
        <v>189</v>
      </c>
      <c r="D3988" s="3" t="s">
        <v>563</v>
      </c>
      <c r="E3988" s="3" t="n">
        <v>2530</v>
      </c>
      <c r="F3988" s="4" t="n">
        <v>201.1</v>
      </c>
      <c r="G3988" s="3" t="s">
        <v>8</v>
      </c>
      <c r="H3988" s="4" t="n">
        <f aca="false">ROUND(E3988*F3988,2)</f>
        <v>508783</v>
      </c>
    </row>
    <row r="3989" customFormat="false" ht="15" hidden="false" customHeight="false" outlineLevel="0" collapsed="false">
      <c r="A3989" s="3" t="n">
        <v>3988</v>
      </c>
      <c r="B3989" s="3" t="n">
        <v>6</v>
      </c>
      <c r="C3989" s="3" t="s">
        <v>189</v>
      </c>
      <c r="D3989" s="3" t="s">
        <v>562</v>
      </c>
      <c r="E3989" s="3" t="n">
        <v>456</v>
      </c>
      <c r="F3989" s="4" t="n">
        <v>242.4</v>
      </c>
      <c r="G3989" s="3" t="s">
        <v>8</v>
      </c>
      <c r="H3989" s="4" t="n">
        <f aca="false">ROUND(E3989*F3989,2)</f>
        <v>110534.4</v>
      </c>
    </row>
    <row r="3990" customFormat="false" ht="15" hidden="false" customHeight="false" outlineLevel="0" collapsed="false">
      <c r="A3990" s="3" t="n">
        <v>3989</v>
      </c>
      <c r="B3990" s="3" t="n">
        <v>5</v>
      </c>
      <c r="C3990" s="3" t="s">
        <v>189</v>
      </c>
      <c r="D3990" s="3" t="s">
        <v>563</v>
      </c>
      <c r="E3990" s="3" t="n">
        <v>1720</v>
      </c>
      <c r="F3990" s="4" t="n">
        <v>404.88</v>
      </c>
      <c r="G3990" s="3" t="s">
        <v>8</v>
      </c>
      <c r="H3990" s="4" t="n">
        <f aca="false">ROUND(E3990*F3990,2)</f>
        <v>696393.6</v>
      </c>
    </row>
    <row r="3991" customFormat="false" ht="15" hidden="false" customHeight="false" outlineLevel="0" collapsed="false">
      <c r="A3991" s="3" t="n">
        <v>3990</v>
      </c>
      <c r="B3991" s="3" t="n">
        <v>15</v>
      </c>
      <c r="C3991" s="3" t="s">
        <v>189</v>
      </c>
      <c r="D3991" s="3" t="s">
        <v>563</v>
      </c>
      <c r="E3991" s="3" t="n">
        <v>21</v>
      </c>
      <c r="F3991" s="4" t="n">
        <v>266.87</v>
      </c>
      <c r="G3991" s="3" t="s">
        <v>46</v>
      </c>
      <c r="H3991" s="4" t="n">
        <f aca="false">ROUND(E3991*F3991,2)</f>
        <v>5604.27</v>
      </c>
    </row>
    <row r="3992" customFormat="false" ht="15" hidden="false" customHeight="false" outlineLevel="0" collapsed="false">
      <c r="A3992" s="3" t="n">
        <v>3991</v>
      </c>
      <c r="B3992" s="3" t="n">
        <v>10</v>
      </c>
      <c r="C3992" s="3" t="s">
        <v>189</v>
      </c>
      <c r="D3992" s="3" t="s">
        <v>562</v>
      </c>
      <c r="E3992" s="3" t="n">
        <v>3395</v>
      </c>
      <c r="F3992" s="4" t="n">
        <v>55.29</v>
      </c>
      <c r="G3992" s="3" t="s">
        <v>8</v>
      </c>
      <c r="H3992" s="4" t="n">
        <f aca="false">ROUND(E3992*F3992,2)</f>
        <v>187709.55</v>
      </c>
    </row>
    <row r="3993" customFormat="false" ht="15" hidden="false" customHeight="false" outlineLevel="0" collapsed="false">
      <c r="A3993" s="3" t="n">
        <v>3992</v>
      </c>
      <c r="B3993" s="3" t="n">
        <v>7</v>
      </c>
      <c r="C3993" s="3" t="s">
        <v>189</v>
      </c>
      <c r="D3993" s="3" t="s">
        <v>563</v>
      </c>
      <c r="E3993" s="3" t="n">
        <v>3786</v>
      </c>
      <c r="F3993" s="4" t="n">
        <v>422.83</v>
      </c>
      <c r="G3993" s="3" t="s">
        <v>8</v>
      </c>
      <c r="H3993" s="4" t="n">
        <f aca="false">ROUND(E3993*F3993,2)</f>
        <v>1600834.38</v>
      </c>
    </row>
    <row r="3994" customFormat="false" ht="15" hidden="false" customHeight="false" outlineLevel="0" collapsed="false">
      <c r="A3994" s="3" t="n">
        <v>3993</v>
      </c>
      <c r="B3994" s="3" t="n">
        <v>7</v>
      </c>
      <c r="C3994" s="3" t="s">
        <v>189</v>
      </c>
      <c r="D3994" s="3" t="s">
        <v>563</v>
      </c>
      <c r="E3994" s="3" t="n">
        <v>3508</v>
      </c>
      <c r="F3994" s="4" t="n">
        <v>424.93</v>
      </c>
      <c r="G3994" s="3" t="s">
        <v>8</v>
      </c>
      <c r="H3994" s="4" t="n">
        <f aca="false">ROUND(E3994*F3994,2)</f>
        <v>1490654.44</v>
      </c>
    </row>
    <row r="3995" customFormat="false" ht="15" hidden="false" customHeight="false" outlineLevel="0" collapsed="false">
      <c r="A3995" s="3" t="n">
        <v>3994</v>
      </c>
      <c r="B3995" s="3" t="n">
        <v>11</v>
      </c>
      <c r="C3995" s="3" t="s">
        <v>189</v>
      </c>
      <c r="D3995" s="3" t="s">
        <v>563</v>
      </c>
      <c r="E3995" s="3" t="n">
        <v>3986</v>
      </c>
      <c r="F3995" s="4" t="n">
        <v>102.85</v>
      </c>
      <c r="G3995" s="3" t="s">
        <v>34</v>
      </c>
      <c r="H3995" s="4" t="n">
        <f aca="false">ROUND(E3995*F3995,2)</f>
        <v>409960.1</v>
      </c>
    </row>
    <row r="3996" customFormat="false" ht="15" hidden="false" customHeight="false" outlineLevel="0" collapsed="false">
      <c r="A3996" s="3" t="n">
        <v>3995</v>
      </c>
      <c r="B3996" s="3" t="n">
        <v>2</v>
      </c>
      <c r="C3996" s="3" t="s">
        <v>189</v>
      </c>
      <c r="D3996" s="3" t="s">
        <v>562</v>
      </c>
      <c r="E3996" s="3" t="n">
        <v>2178</v>
      </c>
      <c r="F3996" s="4" t="n">
        <v>69.24</v>
      </c>
      <c r="G3996" s="3" t="s">
        <v>8</v>
      </c>
      <c r="H3996" s="4" t="n">
        <f aca="false">ROUND(E3996*F3996,2)</f>
        <v>150804.72</v>
      </c>
    </row>
    <row r="3997" customFormat="false" ht="15" hidden="false" customHeight="false" outlineLevel="0" collapsed="false">
      <c r="A3997" s="3" t="n">
        <v>3996</v>
      </c>
      <c r="B3997" s="3" t="n">
        <v>13</v>
      </c>
      <c r="C3997" s="3" t="s">
        <v>189</v>
      </c>
      <c r="D3997" s="3" t="s">
        <v>563</v>
      </c>
      <c r="E3997" s="3" t="n">
        <v>1236</v>
      </c>
      <c r="F3997" s="4" t="n">
        <v>45.26</v>
      </c>
      <c r="G3997" s="3" t="s">
        <v>41</v>
      </c>
      <c r="H3997" s="4" t="n">
        <f aca="false">ROUND(E3997*F3997,2)</f>
        <v>55941.36</v>
      </c>
    </row>
    <row r="3998" customFormat="false" ht="15" hidden="false" customHeight="false" outlineLevel="0" collapsed="false">
      <c r="A3998" s="3" t="n">
        <v>3997</v>
      </c>
      <c r="B3998" s="3" t="n">
        <v>14</v>
      </c>
      <c r="C3998" s="3" t="s">
        <v>189</v>
      </c>
      <c r="D3998" s="3" t="s">
        <v>563</v>
      </c>
      <c r="E3998" s="3" t="n">
        <v>4495</v>
      </c>
      <c r="F3998" s="4" t="n">
        <v>82.17</v>
      </c>
      <c r="G3998" s="3" t="s">
        <v>41</v>
      </c>
      <c r="H3998" s="4" t="n">
        <f aca="false">ROUND(E3998*F3998,2)</f>
        <v>369354.15</v>
      </c>
    </row>
    <row r="3999" customFormat="false" ht="15" hidden="false" customHeight="false" outlineLevel="0" collapsed="false">
      <c r="A3999" s="3" t="n">
        <v>3998</v>
      </c>
      <c r="B3999" s="3" t="n">
        <v>5</v>
      </c>
      <c r="C3999" s="3" t="s">
        <v>189</v>
      </c>
      <c r="D3999" s="3" t="s">
        <v>562</v>
      </c>
      <c r="E3999" s="3" t="n">
        <v>2601</v>
      </c>
      <c r="F3999" s="4" t="n">
        <v>404.61</v>
      </c>
      <c r="G3999" s="3" t="s">
        <v>8</v>
      </c>
      <c r="H3999" s="4" t="n">
        <f aca="false">ROUND(E3999*F3999,2)</f>
        <v>1052390.61</v>
      </c>
    </row>
    <row r="4000" customFormat="false" ht="15" hidden="false" customHeight="false" outlineLevel="0" collapsed="false">
      <c r="A4000" s="3" t="n">
        <v>3999</v>
      </c>
      <c r="B4000" s="3" t="n">
        <v>15</v>
      </c>
      <c r="C4000" s="3" t="s">
        <v>189</v>
      </c>
      <c r="D4000" s="3" t="s">
        <v>562</v>
      </c>
      <c r="E4000" s="3" t="n">
        <v>4685</v>
      </c>
      <c r="F4000" s="4" t="n">
        <v>266.8</v>
      </c>
      <c r="G4000" s="3" t="s">
        <v>46</v>
      </c>
      <c r="H4000" s="4" t="n">
        <f aca="false">ROUND(E4000*F4000,2)</f>
        <v>1249958</v>
      </c>
    </row>
    <row r="4001" customFormat="false" ht="15" hidden="false" customHeight="false" outlineLevel="0" collapsed="false">
      <c r="A4001" s="3" t="n">
        <v>4000</v>
      </c>
      <c r="B4001" s="3" t="n">
        <v>5</v>
      </c>
      <c r="C4001" s="3" t="s">
        <v>189</v>
      </c>
      <c r="D4001" s="3" t="s">
        <v>562</v>
      </c>
      <c r="E4001" s="3" t="n">
        <v>2886</v>
      </c>
      <c r="F4001" s="4" t="n">
        <v>405.87</v>
      </c>
      <c r="G4001" s="3" t="s">
        <v>8</v>
      </c>
      <c r="H4001" s="4" t="n">
        <f aca="false">ROUND(E4001*F4001,2)</f>
        <v>1171340.82</v>
      </c>
    </row>
    <row r="4002" customFormat="false" ht="15" hidden="false" customHeight="false" outlineLevel="0" collapsed="false">
      <c r="A4002" s="3" t="n">
        <v>4001</v>
      </c>
      <c r="B4002" s="3" t="n">
        <v>14</v>
      </c>
      <c r="C4002" s="3" t="s">
        <v>190</v>
      </c>
      <c r="D4002" s="3" t="s">
        <v>563</v>
      </c>
      <c r="E4002" s="3" t="n">
        <v>331</v>
      </c>
      <c r="F4002" s="4" t="n">
        <v>80.5</v>
      </c>
      <c r="G4002" s="3" t="s">
        <v>41</v>
      </c>
      <c r="H4002" s="4" t="n">
        <f aca="false">ROUND(E4002*F4002,2)</f>
        <v>26645.5</v>
      </c>
    </row>
    <row r="4003" customFormat="false" ht="15" hidden="false" customHeight="false" outlineLevel="0" collapsed="false">
      <c r="A4003" s="3" t="n">
        <v>4002</v>
      </c>
      <c r="B4003" s="3" t="n">
        <v>7</v>
      </c>
      <c r="C4003" s="3" t="s">
        <v>190</v>
      </c>
      <c r="D4003" s="3" t="s">
        <v>562</v>
      </c>
      <c r="E4003" s="3" t="n">
        <v>4913</v>
      </c>
      <c r="F4003" s="4" t="n">
        <v>418.61</v>
      </c>
      <c r="G4003" s="3" t="s">
        <v>8</v>
      </c>
      <c r="H4003" s="4" t="n">
        <f aca="false">ROUND(E4003*F4003,2)</f>
        <v>2056630.93</v>
      </c>
    </row>
    <row r="4004" customFormat="false" ht="15" hidden="false" customHeight="false" outlineLevel="0" collapsed="false">
      <c r="A4004" s="3" t="n">
        <v>4003</v>
      </c>
      <c r="B4004" s="3" t="n">
        <v>12</v>
      </c>
      <c r="C4004" s="3" t="s">
        <v>190</v>
      </c>
      <c r="D4004" s="3" t="s">
        <v>563</v>
      </c>
      <c r="E4004" s="3" t="n">
        <v>3319</v>
      </c>
      <c r="F4004" s="4" t="n">
        <v>214.67</v>
      </c>
      <c r="G4004" s="3" t="s">
        <v>38</v>
      </c>
      <c r="H4004" s="4" t="n">
        <f aca="false">ROUND(E4004*F4004,2)</f>
        <v>712489.73</v>
      </c>
    </row>
    <row r="4005" customFormat="false" ht="15" hidden="false" customHeight="false" outlineLevel="0" collapsed="false">
      <c r="A4005" s="3" t="n">
        <v>4004</v>
      </c>
      <c r="B4005" s="3" t="n">
        <v>13</v>
      </c>
      <c r="C4005" s="3" t="s">
        <v>190</v>
      </c>
      <c r="D4005" s="3" t="s">
        <v>562</v>
      </c>
      <c r="E4005" s="3" t="n">
        <v>1196</v>
      </c>
      <c r="F4005" s="4" t="n">
        <v>45.33</v>
      </c>
      <c r="G4005" s="3" t="s">
        <v>41</v>
      </c>
      <c r="H4005" s="4" t="n">
        <f aca="false">ROUND(E4005*F4005,2)</f>
        <v>54214.68</v>
      </c>
    </row>
    <row r="4006" customFormat="false" ht="15" hidden="false" customHeight="false" outlineLevel="0" collapsed="false">
      <c r="A4006" s="3" t="n">
        <v>4005</v>
      </c>
      <c r="B4006" s="3" t="n">
        <v>2</v>
      </c>
      <c r="C4006" s="3" t="s">
        <v>190</v>
      </c>
      <c r="D4006" s="3" t="s">
        <v>562</v>
      </c>
      <c r="E4006" s="3" t="n">
        <v>292</v>
      </c>
      <c r="F4006" s="4" t="n">
        <v>68.36</v>
      </c>
      <c r="G4006" s="3" t="s">
        <v>8</v>
      </c>
      <c r="H4006" s="4" t="n">
        <f aca="false">ROUND(E4006*F4006,2)</f>
        <v>19961.12</v>
      </c>
    </row>
    <row r="4007" customFormat="false" ht="15" hidden="false" customHeight="false" outlineLevel="0" collapsed="false">
      <c r="A4007" s="3" t="n">
        <v>4006</v>
      </c>
      <c r="B4007" s="3" t="n">
        <v>11</v>
      </c>
      <c r="C4007" s="3" t="s">
        <v>190</v>
      </c>
      <c r="D4007" s="3" t="s">
        <v>562</v>
      </c>
      <c r="E4007" s="3" t="n">
        <v>1426</v>
      </c>
      <c r="F4007" s="4" t="n">
        <v>104.4</v>
      </c>
      <c r="G4007" s="3" t="s">
        <v>34</v>
      </c>
      <c r="H4007" s="4" t="n">
        <f aca="false">ROUND(E4007*F4007,2)</f>
        <v>148874.4</v>
      </c>
    </row>
    <row r="4008" customFormat="false" ht="15" hidden="false" customHeight="false" outlineLevel="0" collapsed="false">
      <c r="A4008" s="3" t="n">
        <v>4007</v>
      </c>
      <c r="B4008" s="3" t="n">
        <v>15</v>
      </c>
      <c r="C4008" s="3" t="s">
        <v>190</v>
      </c>
      <c r="D4008" s="3" t="s">
        <v>563</v>
      </c>
      <c r="E4008" s="3" t="n">
        <v>1939</v>
      </c>
      <c r="F4008" s="4" t="n">
        <v>270.46</v>
      </c>
      <c r="G4008" s="3" t="s">
        <v>46</v>
      </c>
      <c r="H4008" s="4" t="n">
        <f aca="false">ROUND(E4008*F4008,2)</f>
        <v>524421.94</v>
      </c>
    </row>
    <row r="4009" customFormat="false" ht="15" hidden="false" customHeight="false" outlineLevel="0" collapsed="false">
      <c r="A4009" s="3" t="n">
        <v>4008</v>
      </c>
      <c r="B4009" s="3" t="n">
        <v>5</v>
      </c>
      <c r="C4009" s="3" t="s">
        <v>190</v>
      </c>
      <c r="D4009" s="3" t="s">
        <v>563</v>
      </c>
      <c r="E4009" s="3" t="n">
        <v>221</v>
      </c>
      <c r="F4009" s="4" t="n">
        <v>404.52</v>
      </c>
      <c r="G4009" s="3" t="s">
        <v>8</v>
      </c>
      <c r="H4009" s="4" t="n">
        <f aca="false">ROUND(E4009*F4009,2)</f>
        <v>89398.92</v>
      </c>
    </row>
    <row r="4010" customFormat="false" ht="15" hidden="false" customHeight="false" outlineLevel="0" collapsed="false">
      <c r="A4010" s="3" t="n">
        <v>4009</v>
      </c>
      <c r="B4010" s="3" t="n">
        <v>9</v>
      </c>
      <c r="C4010" s="3" t="s">
        <v>190</v>
      </c>
      <c r="D4010" s="3" t="s">
        <v>562</v>
      </c>
      <c r="E4010" s="3" t="n">
        <v>4727</v>
      </c>
      <c r="F4010" s="4" t="n">
        <v>196.78</v>
      </c>
      <c r="G4010" s="3" t="s">
        <v>8</v>
      </c>
      <c r="H4010" s="4" t="n">
        <f aca="false">ROUND(E4010*F4010,2)</f>
        <v>930179.06</v>
      </c>
    </row>
    <row r="4011" customFormat="false" ht="15" hidden="false" customHeight="false" outlineLevel="0" collapsed="false">
      <c r="A4011" s="3" t="n">
        <v>4010</v>
      </c>
      <c r="B4011" s="3" t="n">
        <v>11</v>
      </c>
      <c r="C4011" s="3" t="s">
        <v>190</v>
      </c>
      <c r="D4011" s="3" t="s">
        <v>562</v>
      </c>
      <c r="E4011" s="3" t="n">
        <v>2978</v>
      </c>
      <c r="F4011" s="4" t="n">
        <v>104.16</v>
      </c>
      <c r="G4011" s="3" t="s">
        <v>34</v>
      </c>
      <c r="H4011" s="4" t="n">
        <f aca="false">ROUND(E4011*F4011,2)</f>
        <v>310188.48</v>
      </c>
    </row>
    <row r="4012" customFormat="false" ht="15" hidden="false" customHeight="false" outlineLevel="0" collapsed="false">
      <c r="A4012" s="3" t="n">
        <v>4011</v>
      </c>
      <c r="B4012" s="3" t="n">
        <v>10</v>
      </c>
      <c r="C4012" s="3" t="s">
        <v>190</v>
      </c>
      <c r="D4012" s="3" t="s">
        <v>562</v>
      </c>
      <c r="E4012" s="3" t="n">
        <v>3149</v>
      </c>
      <c r="F4012" s="4" t="n">
        <v>55.82</v>
      </c>
      <c r="G4012" s="3" t="s">
        <v>8</v>
      </c>
      <c r="H4012" s="4" t="n">
        <f aca="false">ROUND(E4012*F4012,2)</f>
        <v>175777.18</v>
      </c>
    </row>
    <row r="4013" customFormat="false" ht="15" hidden="false" customHeight="false" outlineLevel="0" collapsed="false">
      <c r="A4013" s="3" t="n">
        <v>4012</v>
      </c>
      <c r="B4013" s="3" t="n">
        <v>4</v>
      </c>
      <c r="C4013" s="3" t="s">
        <v>190</v>
      </c>
      <c r="D4013" s="3" t="s">
        <v>562</v>
      </c>
      <c r="E4013" s="3" t="n">
        <v>2007</v>
      </c>
      <c r="F4013" s="4" t="n">
        <v>111.77</v>
      </c>
      <c r="G4013" s="3" t="s">
        <v>8</v>
      </c>
      <c r="H4013" s="4" t="n">
        <f aca="false">ROUND(E4013*F4013,2)</f>
        <v>224322.39</v>
      </c>
    </row>
    <row r="4014" customFormat="false" ht="15" hidden="false" customHeight="false" outlineLevel="0" collapsed="false">
      <c r="A4014" s="3" t="n">
        <v>4013</v>
      </c>
      <c r="B4014" s="3" t="n">
        <v>13</v>
      </c>
      <c r="C4014" s="3" t="s">
        <v>190</v>
      </c>
      <c r="D4014" s="3" t="s">
        <v>563</v>
      </c>
      <c r="E4014" s="3" t="n">
        <v>1051</v>
      </c>
      <c r="F4014" s="4" t="n">
        <v>45.17</v>
      </c>
      <c r="G4014" s="3" t="s">
        <v>41</v>
      </c>
      <c r="H4014" s="4" t="n">
        <f aca="false">ROUND(E4014*F4014,2)</f>
        <v>47473.67</v>
      </c>
    </row>
    <row r="4015" customFormat="false" ht="15" hidden="false" customHeight="false" outlineLevel="0" collapsed="false">
      <c r="A4015" s="3" t="n">
        <v>4014</v>
      </c>
      <c r="B4015" s="3" t="n">
        <v>4</v>
      </c>
      <c r="C4015" s="3" t="s">
        <v>190</v>
      </c>
      <c r="D4015" s="3" t="s">
        <v>562</v>
      </c>
      <c r="E4015" s="3" t="n">
        <v>4535</v>
      </c>
      <c r="F4015" s="4" t="n">
        <v>111.51</v>
      </c>
      <c r="G4015" s="3" t="s">
        <v>8</v>
      </c>
      <c r="H4015" s="4" t="n">
        <f aca="false">ROUND(E4015*F4015,2)</f>
        <v>505697.85</v>
      </c>
    </row>
    <row r="4016" customFormat="false" ht="15" hidden="false" customHeight="false" outlineLevel="0" collapsed="false">
      <c r="A4016" s="3" t="n">
        <v>4015</v>
      </c>
      <c r="B4016" s="3" t="n">
        <v>8</v>
      </c>
      <c r="C4016" s="3" t="s">
        <v>190</v>
      </c>
      <c r="D4016" s="3" t="s">
        <v>562</v>
      </c>
      <c r="E4016" s="3" t="n">
        <v>920</v>
      </c>
      <c r="F4016" s="4" t="n">
        <v>64.97</v>
      </c>
      <c r="G4016" s="3" t="s">
        <v>8</v>
      </c>
      <c r="H4016" s="4" t="n">
        <f aca="false">ROUND(E4016*F4016,2)</f>
        <v>59772.4</v>
      </c>
    </row>
    <row r="4017" customFormat="false" ht="15" hidden="false" customHeight="false" outlineLevel="0" collapsed="false">
      <c r="A4017" s="3" t="n">
        <v>4016</v>
      </c>
      <c r="B4017" s="3" t="n">
        <v>14</v>
      </c>
      <c r="C4017" s="3" t="s">
        <v>190</v>
      </c>
      <c r="D4017" s="3" t="s">
        <v>562</v>
      </c>
      <c r="E4017" s="3" t="n">
        <v>2410</v>
      </c>
      <c r="F4017" s="4" t="n">
        <v>80.51</v>
      </c>
      <c r="G4017" s="3" t="s">
        <v>41</v>
      </c>
      <c r="H4017" s="4" t="n">
        <f aca="false">ROUND(E4017*F4017,2)</f>
        <v>194029.1</v>
      </c>
    </row>
    <row r="4018" customFormat="false" ht="15" hidden="false" customHeight="false" outlineLevel="0" collapsed="false">
      <c r="A4018" s="3" t="n">
        <v>4017</v>
      </c>
      <c r="B4018" s="3" t="n">
        <v>12</v>
      </c>
      <c r="C4018" s="3" t="s">
        <v>190</v>
      </c>
      <c r="D4018" s="3" t="s">
        <v>562</v>
      </c>
      <c r="E4018" s="3" t="n">
        <v>1156</v>
      </c>
      <c r="F4018" s="4" t="n">
        <v>214.86</v>
      </c>
      <c r="G4018" s="3" t="s">
        <v>38</v>
      </c>
      <c r="H4018" s="4" t="n">
        <f aca="false">ROUND(E4018*F4018,2)</f>
        <v>248378.16</v>
      </c>
    </row>
    <row r="4019" customFormat="false" ht="15" hidden="false" customHeight="false" outlineLevel="0" collapsed="false">
      <c r="A4019" s="3" t="n">
        <v>4018</v>
      </c>
      <c r="B4019" s="3" t="n">
        <v>12</v>
      </c>
      <c r="C4019" s="3" t="s">
        <v>190</v>
      </c>
      <c r="D4019" s="3" t="s">
        <v>562</v>
      </c>
      <c r="E4019" s="3" t="n">
        <v>31</v>
      </c>
      <c r="F4019" s="4" t="n">
        <v>215.34</v>
      </c>
      <c r="G4019" s="3" t="s">
        <v>38</v>
      </c>
      <c r="H4019" s="4" t="n">
        <f aca="false">ROUND(E4019*F4019,2)</f>
        <v>6675.54</v>
      </c>
    </row>
    <row r="4020" customFormat="false" ht="15" hidden="false" customHeight="false" outlineLevel="0" collapsed="false">
      <c r="A4020" s="3" t="n">
        <v>4019</v>
      </c>
      <c r="B4020" s="3" t="n">
        <v>7</v>
      </c>
      <c r="C4020" s="3" t="s">
        <v>190</v>
      </c>
      <c r="D4020" s="3" t="s">
        <v>562</v>
      </c>
      <c r="E4020" s="3" t="n">
        <v>1967</v>
      </c>
      <c r="F4020" s="4" t="n">
        <v>420.13</v>
      </c>
      <c r="G4020" s="3" t="s">
        <v>8</v>
      </c>
      <c r="H4020" s="4" t="n">
        <f aca="false">ROUND(E4020*F4020,2)</f>
        <v>826395.71</v>
      </c>
    </row>
    <row r="4021" customFormat="false" ht="15" hidden="false" customHeight="false" outlineLevel="0" collapsed="false">
      <c r="A4021" s="3" t="n">
        <v>4020</v>
      </c>
      <c r="B4021" s="3" t="n">
        <v>2</v>
      </c>
      <c r="C4021" s="3" t="s">
        <v>190</v>
      </c>
      <c r="D4021" s="3" t="s">
        <v>562</v>
      </c>
      <c r="E4021" s="3" t="n">
        <v>1402</v>
      </c>
      <c r="F4021" s="4" t="n">
        <v>68.34</v>
      </c>
      <c r="G4021" s="3" t="s">
        <v>8</v>
      </c>
      <c r="H4021" s="4" t="n">
        <f aca="false">ROUND(E4021*F4021,2)</f>
        <v>95812.68</v>
      </c>
    </row>
    <row r="4022" customFormat="false" ht="15" hidden="false" customHeight="false" outlineLevel="0" collapsed="false">
      <c r="A4022" s="3" t="n">
        <v>4021</v>
      </c>
      <c r="B4022" s="3" t="n">
        <v>2</v>
      </c>
      <c r="C4022" s="3" t="s">
        <v>190</v>
      </c>
      <c r="D4022" s="3" t="s">
        <v>563</v>
      </c>
      <c r="E4022" s="3" t="n">
        <v>4055</v>
      </c>
      <c r="F4022" s="4" t="n">
        <v>68.47</v>
      </c>
      <c r="G4022" s="3" t="s">
        <v>8</v>
      </c>
      <c r="H4022" s="4" t="n">
        <f aca="false">ROUND(E4022*F4022,2)</f>
        <v>277645.85</v>
      </c>
    </row>
    <row r="4023" customFormat="false" ht="15" hidden="false" customHeight="false" outlineLevel="0" collapsed="false">
      <c r="A4023" s="3" t="n">
        <v>4022</v>
      </c>
      <c r="B4023" s="3" t="n">
        <v>8</v>
      </c>
      <c r="C4023" s="3" t="s">
        <v>190</v>
      </c>
      <c r="D4023" s="3" t="s">
        <v>563</v>
      </c>
      <c r="E4023" s="3" t="n">
        <v>3286</v>
      </c>
      <c r="F4023" s="4" t="n">
        <v>64.63</v>
      </c>
      <c r="G4023" s="3" t="s">
        <v>8</v>
      </c>
      <c r="H4023" s="4" t="n">
        <f aca="false">ROUND(E4023*F4023,2)</f>
        <v>212374.18</v>
      </c>
    </row>
    <row r="4024" customFormat="false" ht="15" hidden="false" customHeight="false" outlineLevel="0" collapsed="false">
      <c r="A4024" s="3" t="n">
        <v>4023</v>
      </c>
      <c r="B4024" s="3" t="n">
        <v>7</v>
      </c>
      <c r="C4024" s="3" t="s">
        <v>191</v>
      </c>
      <c r="D4024" s="3" t="s">
        <v>562</v>
      </c>
      <c r="E4024" s="3" t="n">
        <v>4035</v>
      </c>
      <c r="F4024" s="4" t="n">
        <v>423.69</v>
      </c>
      <c r="G4024" s="3" t="s">
        <v>8</v>
      </c>
      <c r="H4024" s="4" t="n">
        <f aca="false">ROUND(E4024*F4024,2)</f>
        <v>1709589.15</v>
      </c>
    </row>
    <row r="4025" customFormat="false" ht="15" hidden="false" customHeight="false" outlineLevel="0" collapsed="false">
      <c r="A4025" s="3" t="n">
        <v>4024</v>
      </c>
      <c r="B4025" s="3" t="n">
        <v>2</v>
      </c>
      <c r="C4025" s="3" t="s">
        <v>191</v>
      </c>
      <c r="D4025" s="3" t="s">
        <v>562</v>
      </c>
      <c r="E4025" s="3" t="n">
        <v>3879</v>
      </c>
      <c r="F4025" s="4" t="n">
        <v>69.41</v>
      </c>
      <c r="G4025" s="3" t="s">
        <v>8</v>
      </c>
      <c r="H4025" s="4" t="n">
        <f aca="false">ROUND(E4025*F4025,2)</f>
        <v>269241.39</v>
      </c>
    </row>
    <row r="4026" customFormat="false" ht="15" hidden="false" customHeight="false" outlineLevel="0" collapsed="false">
      <c r="A4026" s="3" t="n">
        <v>4025</v>
      </c>
      <c r="B4026" s="3" t="n">
        <v>15</v>
      </c>
      <c r="C4026" s="3" t="s">
        <v>191</v>
      </c>
      <c r="D4026" s="3" t="s">
        <v>562</v>
      </c>
      <c r="E4026" s="3" t="n">
        <v>1952</v>
      </c>
      <c r="F4026" s="4" t="n">
        <v>266.96</v>
      </c>
      <c r="G4026" s="3" t="s">
        <v>46</v>
      </c>
      <c r="H4026" s="4" t="n">
        <f aca="false">ROUND(E4026*F4026,2)</f>
        <v>521105.92</v>
      </c>
    </row>
    <row r="4027" customFormat="false" ht="15" hidden="false" customHeight="false" outlineLevel="0" collapsed="false">
      <c r="A4027" s="3" t="n">
        <v>4026</v>
      </c>
      <c r="B4027" s="3" t="n">
        <v>12</v>
      </c>
      <c r="C4027" s="3" t="s">
        <v>191</v>
      </c>
      <c r="D4027" s="3" t="s">
        <v>563</v>
      </c>
      <c r="E4027" s="3" t="n">
        <v>4638</v>
      </c>
      <c r="F4027" s="4" t="n">
        <v>215.63</v>
      </c>
      <c r="G4027" s="3" t="s">
        <v>38</v>
      </c>
      <c r="H4027" s="4" t="n">
        <f aca="false">ROUND(E4027*F4027,2)</f>
        <v>1000091.94</v>
      </c>
    </row>
    <row r="4028" customFormat="false" ht="15" hidden="false" customHeight="false" outlineLevel="0" collapsed="false">
      <c r="A4028" s="3" t="n">
        <v>4027</v>
      </c>
      <c r="B4028" s="3" t="n">
        <v>12</v>
      </c>
      <c r="C4028" s="3" t="s">
        <v>191</v>
      </c>
      <c r="D4028" s="3" t="s">
        <v>562</v>
      </c>
      <c r="E4028" s="3" t="n">
        <v>2970</v>
      </c>
      <c r="F4028" s="4" t="n">
        <v>215.74</v>
      </c>
      <c r="G4028" s="3" t="s">
        <v>38</v>
      </c>
      <c r="H4028" s="4" t="n">
        <f aca="false">ROUND(E4028*F4028,2)</f>
        <v>640747.8</v>
      </c>
    </row>
    <row r="4029" customFormat="false" ht="15" hidden="false" customHeight="false" outlineLevel="0" collapsed="false">
      <c r="A4029" s="3" t="n">
        <v>4028</v>
      </c>
      <c r="B4029" s="3" t="n">
        <v>15</v>
      </c>
      <c r="C4029" s="3" t="s">
        <v>191</v>
      </c>
      <c r="D4029" s="3" t="s">
        <v>563</v>
      </c>
      <c r="E4029" s="3" t="n">
        <v>2035</v>
      </c>
      <c r="F4029" s="4" t="n">
        <v>267.16</v>
      </c>
      <c r="G4029" s="3" t="s">
        <v>46</v>
      </c>
      <c r="H4029" s="4" t="n">
        <f aca="false">ROUND(E4029*F4029,2)</f>
        <v>543670.6</v>
      </c>
    </row>
    <row r="4030" customFormat="false" ht="15" hidden="false" customHeight="false" outlineLevel="0" collapsed="false">
      <c r="A4030" s="3" t="n">
        <v>4029</v>
      </c>
      <c r="B4030" s="3" t="n">
        <v>3</v>
      </c>
      <c r="C4030" s="3" t="s">
        <v>191</v>
      </c>
      <c r="D4030" s="3" t="s">
        <v>563</v>
      </c>
      <c r="E4030" s="3" t="n">
        <v>1134</v>
      </c>
      <c r="F4030" s="4" t="n">
        <v>93.03</v>
      </c>
      <c r="G4030" s="3" t="s">
        <v>8</v>
      </c>
      <c r="H4030" s="4" t="n">
        <f aca="false">ROUND(E4030*F4030,2)</f>
        <v>105496.02</v>
      </c>
    </row>
    <row r="4031" customFormat="false" ht="15" hidden="false" customHeight="false" outlineLevel="0" collapsed="false">
      <c r="A4031" s="3" t="n">
        <v>4030</v>
      </c>
      <c r="B4031" s="3" t="n">
        <v>6</v>
      </c>
      <c r="C4031" s="3" t="s">
        <v>191</v>
      </c>
      <c r="D4031" s="3" t="s">
        <v>562</v>
      </c>
      <c r="E4031" s="3" t="n">
        <v>2243</v>
      </c>
      <c r="F4031" s="4" t="n">
        <v>241.69</v>
      </c>
      <c r="G4031" s="3" t="s">
        <v>8</v>
      </c>
      <c r="H4031" s="4" t="n">
        <f aca="false">ROUND(E4031*F4031,2)</f>
        <v>542110.67</v>
      </c>
    </row>
    <row r="4032" customFormat="false" ht="15" hidden="false" customHeight="false" outlineLevel="0" collapsed="false">
      <c r="A4032" s="3" t="n">
        <v>4031</v>
      </c>
      <c r="B4032" s="3" t="n">
        <v>15</v>
      </c>
      <c r="C4032" s="3" t="s">
        <v>191</v>
      </c>
      <c r="D4032" s="3" t="s">
        <v>562</v>
      </c>
      <c r="E4032" s="3" t="n">
        <v>4716</v>
      </c>
      <c r="F4032" s="4" t="n">
        <v>267</v>
      </c>
      <c r="G4032" s="3" t="s">
        <v>46</v>
      </c>
      <c r="H4032" s="4" t="n">
        <f aca="false">ROUND(E4032*F4032,2)</f>
        <v>1259172</v>
      </c>
    </row>
    <row r="4033" customFormat="false" ht="15" hidden="false" customHeight="false" outlineLevel="0" collapsed="false">
      <c r="A4033" s="3" t="n">
        <v>4032</v>
      </c>
      <c r="B4033" s="3" t="n">
        <v>5</v>
      </c>
      <c r="C4033" s="3" t="s">
        <v>191</v>
      </c>
      <c r="D4033" s="3" t="s">
        <v>563</v>
      </c>
      <c r="E4033" s="3" t="n">
        <v>4076</v>
      </c>
      <c r="F4033" s="4" t="n">
        <v>401.09</v>
      </c>
      <c r="G4033" s="3" t="s">
        <v>8</v>
      </c>
      <c r="H4033" s="4" t="n">
        <f aca="false">ROUND(E4033*F4033,2)</f>
        <v>1634842.84</v>
      </c>
    </row>
    <row r="4034" customFormat="false" ht="15" hidden="false" customHeight="false" outlineLevel="0" collapsed="false">
      <c r="A4034" s="3" t="n">
        <v>4033</v>
      </c>
      <c r="B4034" s="3" t="n">
        <v>14</v>
      </c>
      <c r="C4034" s="3" t="s">
        <v>191</v>
      </c>
      <c r="D4034" s="3" t="s">
        <v>563</v>
      </c>
      <c r="E4034" s="3" t="n">
        <v>4520</v>
      </c>
      <c r="F4034" s="4" t="n">
        <v>78.18</v>
      </c>
      <c r="G4034" s="3" t="s">
        <v>41</v>
      </c>
      <c r="H4034" s="4" t="n">
        <f aca="false">ROUND(E4034*F4034,2)</f>
        <v>353373.6</v>
      </c>
    </row>
    <row r="4035" customFormat="false" ht="15" hidden="false" customHeight="false" outlineLevel="0" collapsed="false">
      <c r="A4035" s="3" t="n">
        <v>4034</v>
      </c>
      <c r="B4035" s="3" t="n">
        <v>11</v>
      </c>
      <c r="C4035" s="3" t="s">
        <v>191</v>
      </c>
      <c r="D4035" s="3" t="s">
        <v>562</v>
      </c>
      <c r="E4035" s="3" t="n">
        <v>645</v>
      </c>
      <c r="F4035" s="4" t="n">
        <v>104.62</v>
      </c>
      <c r="G4035" s="3" t="s">
        <v>34</v>
      </c>
      <c r="H4035" s="4" t="n">
        <f aca="false">ROUND(E4035*F4035,2)</f>
        <v>67479.9</v>
      </c>
    </row>
    <row r="4036" customFormat="false" ht="15" hidden="false" customHeight="false" outlineLevel="0" collapsed="false">
      <c r="A4036" s="3" t="n">
        <v>4035</v>
      </c>
      <c r="B4036" s="3" t="n">
        <v>3</v>
      </c>
      <c r="C4036" s="3" t="s">
        <v>191</v>
      </c>
      <c r="D4036" s="3" t="s">
        <v>563</v>
      </c>
      <c r="E4036" s="3" t="n">
        <v>2348</v>
      </c>
      <c r="F4036" s="4" t="n">
        <v>92.85</v>
      </c>
      <c r="G4036" s="3" t="s">
        <v>8</v>
      </c>
      <c r="H4036" s="4" t="n">
        <f aca="false">ROUND(E4036*F4036,2)</f>
        <v>218011.8</v>
      </c>
    </row>
    <row r="4037" customFormat="false" ht="15" hidden="false" customHeight="false" outlineLevel="0" collapsed="false">
      <c r="A4037" s="3" t="n">
        <v>4036</v>
      </c>
      <c r="B4037" s="3" t="n">
        <v>3</v>
      </c>
      <c r="C4037" s="3" t="s">
        <v>191</v>
      </c>
      <c r="D4037" s="3" t="s">
        <v>562</v>
      </c>
      <c r="E4037" s="3" t="n">
        <v>3288</v>
      </c>
      <c r="F4037" s="4" t="n">
        <v>92.74</v>
      </c>
      <c r="G4037" s="3" t="s">
        <v>8</v>
      </c>
      <c r="H4037" s="4" t="n">
        <f aca="false">ROUND(E4037*F4037,2)</f>
        <v>304929.12</v>
      </c>
    </row>
    <row r="4038" customFormat="false" ht="15" hidden="false" customHeight="false" outlineLevel="0" collapsed="false">
      <c r="A4038" s="3" t="n">
        <v>4037</v>
      </c>
      <c r="B4038" s="3" t="n">
        <v>3</v>
      </c>
      <c r="C4038" s="3" t="s">
        <v>191</v>
      </c>
      <c r="D4038" s="3" t="s">
        <v>563</v>
      </c>
      <c r="E4038" s="3" t="n">
        <v>42</v>
      </c>
      <c r="F4038" s="4" t="n">
        <v>92.75</v>
      </c>
      <c r="G4038" s="3" t="s">
        <v>8</v>
      </c>
      <c r="H4038" s="4" t="n">
        <f aca="false">ROUND(E4038*F4038,2)</f>
        <v>3895.5</v>
      </c>
    </row>
    <row r="4039" customFormat="false" ht="15" hidden="false" customHeight="false" outlineLevel="0" collapsed="false">
      <c r="A4039" s="3" t="n">
        <v>4038</v>
      </c>
      <c r="B4039" s="3" t="n">
        <v>7</v>
      </c>
      <c r="C4039" s="3" t="s">
        <v>191</v>
      </c>
      <c r="D4039" s="3" t="s">
        <v>563</v>
      </c>
      <c r="E4039" s="3" t="n">
        <v>3607</v>
      </c>
      <c r="F4039" s="4" t="n">
        <v>424.34</v>
      </c>
      <c r="G4039" s="3" t="s">
        <v>8</v>
      </c>
      <c r="H4039" s="4" t="n">
        <f aca="false">ROUND(E4039*F4039,2)</f>
        <v>1530594.38</v>
      </c>
    </row>
    <row r="4040" customFormat="false" ht="15" hidden="false" customHeight="false" outlineLevel="0" collapsed="false">
      <c r="A4040" s="3" t="n">
        <v>4039</v>
      </c>
      <c r="B4040" s="3" t="n">
        <v>3</v>
      </c>
      <c r="C4040" s="3" t="s">
        <v>191</v>
      </c>
      <c r="D4040" s="3" t="s">
        <v>562</v>
      </c>
      <c r="E4040" s="3" t="n">
        <v>1793</v>
      </c>
      <c r="F4040" s="4" t="n">
        <v>93.14</v>
      </c>
      <c r="G4040" s="3" t="s">
        <v>8</v>
      </c>
      <c r="H4040" s="4" t="n">
        <f aca="false">ROUND(E4040*F4040,2)</f>
        <v>167000.02</v>
      </c>
    </row>
    <row r="4041" customFormat="false" ht="15" hidden="false" customHeight="false" outlineLevel="0" collapsed="false">
      <c r="A4041" s="3" t="n">
        <v>4040</v>
      </c>
      <c r="B4041" s="3" t="n">
        <v>3</v>
      </c>
      <c r="C4041" s="3" t="s">
        <v>191</v>
      </c>
      <c r="D4041" s="3" t="s">
        <v>563</v>
      </c>
      <c r="E4041" s="3" t="n">
        <v>1310</v>
      </c>
      <c r="F4041" s="4" t="n">
        <v>93.11</v>
      </c>
      <c r="G4041" s="3" t="s">
        <v>8</v>
      </c>
      <c r="H4041" s="4" t="n">
        <f aca="false">ROUND(E4041*F4041,2)</f>
        <v>121974.1</v>
      </c>
    </row>
    <row r="4042" customFormat="false" ht="15" hidden="false" customHeight="false" outlineLevel="0" collapsed="false">
      <c r="A4042" s="3" t="n">
        <v>4041</v>
      </c>
      <c r="B4042" s="3" t="n">
        <v>4</v>
      </c>
      <c r="C4042" s="3" t="s">
        <v>191</v>
      </c>
      <c r="D4042" s="3" t="s">
        <v>563</v>
      </c>
      <c r="E4042" s="3" t="n">
        <v>4566</v>
      </c>
      <c r="F4042" s="4" t="n">
        <v>109.59</v>
      </c>
      <c r="G4042" s="3" t="s">
        <v>8</v>
      </c>
      <c r="H4042" s="4" t="n">
        <f aca="false">ROUND(E4042*F4042,2)</f>
        <v>500387.94</v>
      </c>
    </row>
    <row r="4043" customFormat="false" ht="15" hidden="false" customHeight="false" outlineLevel="0" collapsed="false">
      <c r="A4043" s="3" t="n">
        <v>4042</v>
      </c>
      <c r="B4043" s="3" t="n">
        <v>7</v>
      </c>
      <c r="C4043" s="3" t="s">
        <v>191</v>
      </c>
      <c r="D4043" s="3" t="s">
        <v>562</v>
      </c>
      <c r="E4043" s="3" t="n">
        <v>1308</v>
      </c>
      <c r="F4043" s="4" t="n">
        <v>422.97</v>
      </c>
      <c r="G4043" s="3" t="s">
        <v>8</v>
      </c>
      <c r="H4043" s="4" t="n">
        <f aca="false">ROUND(E4043*F4043,2)</f>
        <v>553244.76</v>
      </c>
    </row>
    <row r="4044" customFormat="false" ht="15" hidden="false" customHeight="false" outlineLevel="0" collapsed="false">
      <c r="A4044" s="3" t="n">
        <v>4043</v>
      </c>
      <c r="B4044" s="3" t="n">
        <v>2</v>
      </c>
      <c r="C4044" s="3" t="s">
        <v>191</v>
      </c>
      <c r="D4044" s="3" t="s">
        <v>563</v>
      </c>
      <c r="E4044" s="3" t="n">
        <v>2814</v>
      </c>
      <c r="F4044" s="4" t="n">
        <v>69.77</v>
      </c>
      <c r="G4044" s="3" t="s">
        <v>8</v>
      </c>
      <c r="H4044" s="4" t="n">
        <f aca="false">ROUND(E4044*F4044,2)</f>
        <v>196332.78</v>
      </c>
    </row>
    <row r="4045" customFormat="false" ht="15" hidden="false" customHeight="false" outlineLevel="0" collapsed="false">
      <c r="A4045" s="3" t="n">
        <v>4044</v>
      </c>
      <c r="B4045" s="3" t="n">
        <v>15</v>
      </c>
      <c r="C4045" s="3" t="s">
        <v>191</v>
      </c>
      <c r="D4045" s="3" t="s">
        <v>563</v>
      </c>
      <c r="E4045" s="3" t="n">
        <v>4445</v>
      </c>
      <c r="F4045" s="4" t="n">
        <v>267.05</v>
      </c>
      <c r="G4045" s="3" t="s">
        <v>46</v>
      </c>
      <c r="H4045" s="4" t="n">
        <f aca="false">ROUND(E4045*F4045,2)</f>
        <v>1187037.25</v>
      </c>
    </row>
    <row r="4046" customFormat="false" ht="15" hidden="false" customHeight="false" outlineLevel="0" collapsed="false">
      <c r="A4046" s="3" t="n">
        <v>4045</v>
      </c>
      <c r="B4046" s="3" t="n">
        <v>6</v>
      </c>
      <c r="C4046" s="3" t="s">
        <v>191</v>
      </c>
      <c r="D4046" s="3" t="s">
        <v>562</v>
      </c>
      <c r="E4046" s="3" t="n">
        <v>2283</v>
      </c>
      <c r="F4046" s="4" t="n">
        <v>241.02</v>
      </c>
      <c r="G4046" s="3" t="s">
        <v>8</v>
      </c>
      <c r="H4046" s="4" t="n">
        <f aca="false">ROUND(E4046*F4046,2)</f>
        <v>550248.66</v>
      </c>
    </row>
    <row r="4047" customFormat="false" ht="15" hidden="false" customHeight="false" outlineLevel="0" collapsed="false">
      <c r="A4047" s="3" t="n">
        <v>4046</v>
      </c>
      <c r="B4047" s="3" t="n">
        <v>5</v>
      </c>
      <c r="C4047" s="3" t="s">
        <v>191</v>
      </c>
      <c r="D4047" s="3" t="s">
        <v>562</v>
      </c>
      <c r="E4047" s="3" t="n">
        <v>3637</v>
      </c>
      <c r="F4047" s="4" t="n">
        <v>401.9</v>
      </c>
      <c r="G4047" s="3" t="s">
        <v>8</v>
      </c>
      <c r="H4047" s="4" t="n">
        <f aca="false">ROUND(E4047*F4047,2)</f>
        <v>1461710.3</v>
      </c>
    </row>
    <row r="4048" customFormat="false" ht="15" hidden="false" customHeight="false" outlineLevel="0" collapsed="false">
      <c r="A4048" s="3" t="n">
        <v>4047</v>
      </c>
      <c r="B4048" s="3" t="n">
        <v>4</v>
      </c>
      <c r="C4048" s="3" t="s">
        <v>191</v>
      </c>
      <c r="D4048" s="3" t="s">
        <v>563</v>
      </c>
      <c r="E4048" s="3" t="n">
        <v>2212</v>
      </c>
      <c r="F4048" s="4" t="n">
        <v>109.16</v>
      </c>
      <c r="G4048" s="3" t="s">
        <v>8</v>
      </c>
      <c r="H4048" s="4" t="n">
        <f aca="false">ROUND(E4048*F4048,2)</f>
        <v>241461.92</v>
      </c>
    </row>
    <row r="4049" customFormat="false" ht="15" hidden="false" customHeight="false" outlineLevel="0" collapsed="false">
      <c r="A4049" s="3" t="n">
        <v>4048</v>
      </c>
      <c r="B4049" s="3" t="n">
        <v>6</v>
      </c>
      <c r="C4049" s="3" t="s">
        <v>191</v>
      </c>
      <c r="D4049" s="3" t="s">
        <v>563</v>
      </c>
      <c r="E4049" s="3" t="n">
        <v>4812</v>
      </c>
      <c r="F4049" s="4" t="n">
        <v>241.08</v>
      </c>
      <c r="G4049" s="3" t="s">
        <v>8</v>
      </c>
      <c r="H4049" s="4" t="n">
        <f aca="false">ROUND(E4049*F4049,2)</f>
        <v>1160076.96</v>
      </c>
    </row>
    <row r="4050" customFormat="false" ht="15" hidden="false" customHeight="false" outlineLevel="0" collapsed="false">
      <c r="A4050" s="3" t="n">
        <v>4049</v>
      </c>
      <c r="B4050" s="3" t="n">
        <v>12</v>
      </c>
      <c r="C4050" s="3" t="s">
        <v>191</v>
      </c>
      <c r="D4050" s="3" t="s">
        <v>562</v>
      </c>
      <c r="E4050" s="3" t="n">
        <v>3177</v>
      </c>
      <c r="F4050" s="4" t="n">
        <v>216.37</v>
      </c>
      <c r="G4050" s="3" t="s">
        <v>38</v>
      </c>
      <c r="H4050" s="4" t="n">
        <f aca="false">ROUND(E4050*F4050,2)</f>
        <v>687407.49</v>
      </c>
    </row>
    <row r="4051" customFormat="false" ht="15" hidden="false" customHeight="false" outlineLevel="0" collapsed="false">
      <c r="A4051" s="3" t="n">
        <v>4050</v>
      </c>
      <c r="B4051" s="3" t="n">
        <v>3</v>
      </c>
      <c r="C4051" s="3" t="s">
        <v>191</v>
      </c>
      <c r="D4051" s="3" t="s">
        <v>563</v>
      </c>
      <c r="E4051" s="3" t="n">
        <v>1787</v>
      </c>
      <c r="F4051" s="4" t="n">
        <v>92.73</v>
      </c>
      <c r="G4051" s="3" t="s">
        <v>8</v>
      </c>
      <c r="H4051" s="4" t="n">
        <f aca="false">ROUND(E4051*F4051,2)</f>
        <v>165708.51</v>
      </c>
    </row>
    <row r="4052" customFormat="false" ht="15" hidden="false" customHeight="false" outlineLevel="0" collapsed="false">
      <c r="A4052" s="3" t="n">
        <v>4051</v>
      </c>
      <c r="B4052" s="3" t="n">
        <v>4</v>
      </c>
      <c r="C4052" s="3" t="s">
        <v>191</v>
      </c>
      <c r="D4052" s="3" t="s">
        <v>562</v>
      </c>
      <c r="E4052" s="3" t="n">
        <v>2206</v>
      </c>
      <c r="F4052" s="4" t="n">
        <v>109.31</v>
      </c>
      <c r="G4052" s="3" t="s">
        <v>8</v>
      </c>
      <c r="H4052" s="4" t="n">
        <f aca="false">ROUND(E4052*F4052,2)</f>
        <v>241137.86</v>
      </c>
    </row>
    <row r="4053" customFormat="false" ht="15" hidden="false" customHeight="false" outlineLevel="0" collapsed="false">
      <c r="A4053" s="3" t="n">
        <v>4052</v>
      </c>
      <c r="B4053" s="3" t="n">
        <v>5</v>
      </c>
      <c r="C4053" s="3" t="s">
        <v>191</v>
      </c>
      <c r="D4053" s="3" t="s">
        <v>562</v>
      </c>
      <c r="E4053" s="3" t="n">
        <v>2285</v>
      </c>
      <c r="F4053" s="4" t="n">
        <v>402.63</v>
      </c>
      <c r="G4053" s="3" t="s">
        <v>8</v>
      </c>
      <c r="H4053" s="4" t="n">
        <f aca="false">ROUND(E4053*F4053,2)</f>
        <v>920009.55</v>
      </c>
    </row>
    <row r="4054" customFormat="false" ht="15" hidden="false" customHeight="false" outlineLevel="0" collapsed="false">
      <c r="A4054" s="3" t="n">
        <v>4053</v>
      </c>
      <c r="B4054" s="3" t="n">
        <v>2</v>
      </c>
      <c r="C4054" s="3" t="s">
        <v>191</v>
      </c>
      <c r="D4054" s="3" t="s">
        <v>563</v>
      </c>
      <c r="E4054" s="3" t="n">
        <v>2625</v>
      </c>
      <c r="F4054" s="4" t="n">
        <v>69.73</v>
      </c>
      <c r="G4054" s="3" t="s">
        <v>8</v>
      </c>
      <c r="H4054" s="4" t="n">
        <f aca="false">ROUND(E4054*F4054,2)</f>
        <v>183041.25</v>
      </c>
    </row>
    <row r="4055" customFormat="false" ht="15" hidden="false" customHeight="false" outlineLevel="0" collapsed="false">
      <c r="A4055" s="3" t="n">
        <v>4054</v>
      </c>
      <c r="B4055" s="3" t="n">
        <v>13</v>
      </c>
      <c r="C4055" s="3" t="s">
        <v>191</v>
      </c>
      <c r="D4055" s="3" t="s">
        <v>563</v>
      </c>
      <c r="E4055" s="3" t="n">
        <v>3965</v>
      </c>
      <c r="F4055" s="4" t="n">
        <v>46.09</v>
      </c>
      <c r="G4055" s="3" t="s">
        <v>41</v>
      </c>
      <c r="H4055" s="4" t="n">
        <f aca="false">ROUND(E4055*F4055,2)</f>
        <v>182746.85</v>
      </c>
    </row>
    <row r="4056" customFormat="false" ht="15" hidden="false" customHeight="false" outlineLevel="0" collapsed="false">
      <c r="A4056" s="3" t="n">
        <v>4055</v>
      </c>
      <c r="B4056" s="3" t="n">
        <v>13</v>
      </c>
      <c r="C4056" s="3" t="s">
        <v>191</v>
      </c>
      <c r="D4056" s="3" t="s">
        <v>563</v>
      </c>
      <c r="E4056" s="3" t="n">
        <v>4057</v>
      </c>
      <c r="F4056" s="4" t="n">
        <v>46.04</v>
      </c>
      <c r="G4056" s="3" t="s">
        <v>41</v>
      </c>
      <c r="H4056" s="4" t="n">
        <f aca="false">ROUND(E4056*F4056,2)</f>
        <v>186784.28</v>
      </c>
    </row>
    <row r="4057" customFormat="false" ht="15" hidden="false" customHeight="false" outlineLevel="0" collapsed="false">
      <c r="A4057" s="3" t="n">
        <v>4056</v>
      </c>
      <c r="B4057" s="3" t="n">
        <v>9</v>
      </c>
      <c r="C4057" s="3" t="s">
        <v>191</v>
      </c>
      <c r="D4057" s="3" t="s">
        <v>562</v>
      </c>
      <c r="E4057" s="3" t="n">
        <v>2649</v>
      </c>
      <c r="F4057" s="4" t="n">
        <v>196.17</v>
      </c>
      <c r="G4057" s="3" t="s">
        <v>8</v>
      </c>
      <c r="H4057" s="4" t="n">
        <f aca="false">ROUND(E4057*F4057,2)</f>
        <v>519654.33</v>
      </c>
    </row>
    <row r="4058" customFormat="false" ht="15" hidden="false" customHeight="false" outlineLevel="0" collapsed="false">
      <c r="A4058" s="3" t="n">
        <v>4057</v>
      </c>
      <c r="B4058" s="3" t="n">
        <v>1</v>
      </c>
      <c r="C4058" s="3" t="s">
        <v>191</v>
      </c>
      <c r="D4058" s="3" t="s">
        <v>563</v>
      </c>
      <c r="E4058" s="3" t="n">
        <v>3479</v>
      </c>
      <c r="F4058" s="4" t="n">
        <v>425.2</v>
      </c>
      <c r="G4058" s="3" t="s">
        <v>8</v>
      </c>
      <c r="H4058" s="4" t="n">
        <f aca="false">ROUND(E4058*F4058,2)</f>
        <v>1479270.8</v>
      </c>
    </row>
    <row r="4059" customFormat="false" ht="15" hidden="false" customHeight="false" outlineLevel="0" collapsed="false">
      <c r="A4059" s="3" t="n">
        <v>4058</v>
      </c>
      <c r="B4059" s="3" t="n">
        <v>13</v>
      </c>
      <c r="C4059" s="3" t="s">
        <v>191</v>
      </c>
      <c r="D4059" s="3" t="s">
        <v>562</v>
      </c>
      <c r="E4059" s="3" t="n">
        <v>858</v>
      </c>
      <c r="F4059" s="4" t="n">
        <v>46.2</v>
      </c>
      <c r="G4059" s="3" t="s">
        <v>41</v>
      </c>
      <c r="H4059" s="4" t="n">
        <f aca="false">ROUND(E4059*F4059,2)</f>
        <v>39639.6</v>
      </c>
    </row>
    <row r="4060" customFormat="false" ht="15" hidden="false" customHeight="false" outlineLevel="0" collapsed="false">
      <c r="A4060" s="3" t="n">
        <v>4059</v>
      </c>
      <c r="B4060" s="3" t="n">
        <v>3</v>
      </c>
      <c r="C4060" s="3" t="s">
        <v>191</v>
      </c>
      <c r="D4060" s="3" t="s">
        <v>562</v>
      </c>
      <c r="E4060" s="3" t="n">
        <v>225</v>
      </c>
      <c r="F4060" s="4" t="n">
        <v>92.8</v>
      </c>
      <c r="G4060" s="3" t="s">
        <v>8</v>
      </c>
      <c r="H4060" s="4" t="n">
        <f aca="false">ROUND(E4060*F4060,2)</f>
        <v>20880</v>
      </c>
    </row>
    <row r="4061" customFormat="false" ht="15" hidden="false" customHeight="false" outlineLevel="0" collapsed="false">
      <c r="A4061" s="3" t="n">
        <v>4060</v>
      </c>
      <c r="B4061" s="3" t="n">
        <v>11</v>
      </c>
      <c r="C4061" s="3" t="s">
        <v>191</v>
      </c>
      <c r="D4061" s="3" t="s">
        <v>563</v>
      </c>
      <c r="E4061" s="3" t="n">
        <v>3643</v>
      </c>
      <c r="F4061" s="4" t="n">
        <v>104.91</v>
      </c>
      <c r="G4061" s="3" t="s">
        <v>34</v>
      </c>
      <c r="H4061" s="4" t="n">
        <f aca="false">ROUND(E4061*F4061,2)</f>
        <v>382187.13</v>
      </c>
    </row>
    <row r="4062" customFormat="false" ht="15" hidden="false" customHeight="false" outlineLevel="0" collapsed="false">
      <c r="A4062" s="3" t="n">
        <v>4061</v>
      </c>
      <c r="B4062" s="3" t="n">
        <v>10</v>
      </c>
      <c r="C4062" s="3" t="s">
        <v>192</v>
      </c>
      <c r="D4062" s="3" t="s">
        <v>563</v>
      </c>
      <c r="E4062" s="3" t="n">
        <v>4498</v>
      </c>
      <c r="F4062" s="4" t="n">
        <v>56.33</v>
      </c>
      <c r="G4062" s="3" t="s">
        <v>8</v>
      </c>
      <c r="H4062" s="4" t="n">
        <f aca="false">ROUND(E4062*F4062,2)</f>
        <v>253372.34</v>
      </c>
    </row>
    <row r="4063" customFormat="false" ht="15" hidden="false" customHeight="false" outlineLevel="0" collapsed="false">
      <c r="A4063" s="3" t="n">
        <v>4062</v>
      </c>
      <c r="B4063" s="3" t="n">
        <v>3</v>
      </c>
      <c r="C4063" s="3" t="s">
        <v>192</v>
      </c>
      <c r="D4063" s="3" t="s">
        <v>563</v>
      </c>
      <c r="E4063" s="3" t="n">
        <v>4253</v>
      </c>
      <c r="F4063" s="4" t="n">
        <v>93.04</v>
      </c>
      <c r="G4063" s="3" t="s">
        <v>8</v>
      </c>
      <c r="H4063" s="4" t="n">
        <f aca="false">ROUND(E4063*F4063,2)</f>
        <v>395699.12</v>
      </c>
    </row>
    <row r="4064" customFormat="false" ht="15" hidden="false" customHeight="false" outlineLevel="0" collapsed="false">
      <c r="A4064" s="3" t="n">
        <v>4063</v>
      </c>
      <c r="B4064" s="3" t="n">
        <v>3</v>
      </c>
      <c r="C4064" s="3" t="s">
        <v>192</v>
      </c>
      <c r="D4064" s="3" t="s">
        <v>563</v>
      </c>
      <c r="E4064" s="3" t="n">
        <v>969</v>
      </c>
      <c r="F4064" s="4" t="n">
        <v>93.1</v>
      </c>
      <c r="G4064" s="3" t="s">
        <v>8</v>
      </c>
      <c r="H4064" s="4" t="n">
        <f aca="false">ROUND(E4064*F4064,2)</f>
        <v>90213.9</v>
      </c>
    </row>
    <row r="4065" customFormat="false" ht="15" hidden="false" customHeight="false" outlineLevel="0" collapsed="false">
      <c r="A4065" s="3" t="n">
        <v>4064</v>
      </c>
      <c r="B4065" s="3" t="n">
        <v>15</v>
      </c>
      <c r="C4065" s="3" t="s">
        <v>192</v>
      </c>
      <c r="D4065" s="3" t="s">
        <v>562</v>
      </c>
      <c r="E4065" s="3" t="n">
        <v>57</v>
      </c>
      <c r="F4065" s="4" t="n">
        <v>267.09</v>
      </c>
      <c r="G4065" s="3" t="s">
        <v>46</v>
      </c>
      <c r="H4065" s="4" t="n">
        <f aca="false">ROUND(E4065*F4065,2)</f>
        <v>15224.13</v>
      </c>
    </row>
    <row r="4066" customFormat="false" ht="15" hidden="false" customHeight="false" outlineLevel="0" collapsed="false">
      <c r="A4066" s="3" t="n">
        <v>4065</v>
      </c>
      <c r="B4066" s="3" t="n">
        <v>7</v>
      </c>
      <c r="C4066" s="3" t="s">
        <v>192</v>
      </c>
      <c r="D4066" s="3" t="s">
        <v>562</v>
      </c>
      <c r="E4066" s="3" t="n">
        <v>430</v>
      </c>
      <c r="F4066" s="4" t="n">
        <v>409.67</v>
      </c>
      <c r="G4066" s="3" t="s">
        <v>8</v>
      </c>
      <c r="H4066" s="4" t="n">
        <f aca="false">ROUND(E4066*F4066,2)</f>
        <v>176158.1</v>
      </c>
    </row>
    <row r="4067" customFormat="false" ht="15" hidden="false" customHeight="false" outlineLevel="0" collapsed="false">
      <c r="A4067" s="3" t="n">
        <v>4066</v>
      </c>
      <c r="B4067" s="3" t="n">
        <v>9</v>
      </c>
      <c r="C4067" s="3" t="s">
        <v>192</v>
      </c>
      <c r="D4067" s="3" t="s">
        <v>562</v>
      </c>
      <c r="E4067" s="3" t="n">
        <v>4177</v>
      </c>
      <c r="F4067" s="4" t="n">
        <v>195.26</v>
      </c>
      <c r="G4067" s="3" t="s">
        <v>8</v>
      </c>
      <c r="H4067" s="4" t="n">
        <f aca="false">ROUND(E4067*F4067,2)</f>
        <v>815601.02</v>
      </c>
    </row>
    <row r="4068" customFormat="false" ht="15" hidden="false" customHeight="false" outlineLevel="0" collapsed="false">
      <c r="A4068" s="3" t="n">
        <v>4067</v>
      </c>
      <c r="B4068" s="3" t="n">
        <v>12</v>
      </c>
      <c r="C4068" s="3" t="s">
        <v>192</v>
      </c>
      <c r="D4068" s="3" t="s">
        <v>563</v>
      </c>
      <c r="E4068" s="3" t="n">
        <v>4124</v>
      </c>
      <c r="F4068" s="4" t="n">
        <v>216.57</v>
      </c>
      <c r="G4068" s="3" t="s">
        <v>38</v>
      </c>
      <c r="H4068" s="4" t="n">
        <f aca="false">ROUND(E4068*F4068,2)</f>
        <v>893134.68</v>
      </c>
    </row>
    <row r="4069" customFormat="false" ht="15" hidden="false" customHeight="false" outlineLevel="0" collapsed="false">
      <c r="A4069" s="3" t="n">
        <v>4068</v>
      </c>
      <c r="B4069" s="3" t="n">
        <v>10</v>
      </c>
      <c r="C4069" s="3" t="s">
        <v>192</v>
      </c>
      <c r="D4069" s="3" t="s">
        <v>562</v>
      </c>
      <c r="E4069" s="3" t="n">
        <v>1411</v>
      </c>
      <c r="F4069" s="4" t="n">
        <v>56.36</v>
      </c>
      <c r="G4069" s="3" t="s">
        <v>8</v>
      </c>
      <c r="H4069" s="4" t="n">
        <f aca="false">ROUND(E4069*F4069,2)</f>
        <v>79523.96</v>
      </c>
    </row>
    <row r="4070" customFormat="false" ht="15" hidden="false" customHeight="false" outlineLevel="0" collapsed="false">
      <c r="A4070" s="3" t="n">
        <v>4069</v>
      </c>
      <c r="B4070" s="3" t="n">
        <v>10</v>
      </c>
      <c r="C4070" s="3" t="s">
        <v>192</v>
      </c>
      <c r="D4070" s="3" t="s">
        <v>562</v>
      </c>
      <c r="E4070" s="3" t="n">
        <v>2929</v>
      </c>
      <c r="F4070" s="4" t="n">
        <v>56.08</v>
      </c>
      <c r="G4070" s="3" t="s">
        <v>8</v>
      </c>
      <c r="H4070" s="4" t="n">
        <f aca="false">ROUND(E4070*F4070,2)</f>
        <v>164258.32</v>
      </c>
    </row>
    <row r="4071" customFormat="false" ht="15" hidden="false" customHeight="false" outlineLevel="0" collapsed="false">
      <c r="A4071" s="3" t="n">
        <v>4070</v>
      </c>
      <c r="B4071" s="3" t="n">
        <v>2</v>
      </c>
      <c r="C4071" s="3" t="s">
        <v>192</v>
      </c>
      <c r="D4071" s="3" t="s">
        <v>562</v>
      </c>
      <c r="E4071" s="3" t="n">
        <v>4870</v>
      </c>
      <c r="F4071" s="4" t="n">
        <v>68.24</v>
      </c>
      <c r="G4071" s="3" t="s">
        <v>8</v>
      </c>
      <c r="H4071" s="4" t="n">
        <f aca="false">ROUND(E4071*F4071,2)</f>
        <v>332328.8</v>
      </c>
    </row>
    <row r="4072" customFormat="false" ht="15" hidden="false" customHeight="false" outlineLevel="0" collapsed="false">
      <c r="A4072" s="3" t="n">
        <v>4071</v>
      </c>
      <c r="B4072" s="3" t="n">
        <v>3</v>
      </c>
      <c r="C4072" s="3" t="s">
        <v>192</v>
      </c>
      <c r="D4072" s="3" t="s">
        <v>562</v>
      </c>
      <c r="E4072" s="3" t="n">
        <v>2840</v>
      </c>
      <c r="F4072" s="4" t="n">
        <v>93.28</v>
      </c>
      <c r="G4072" s="3" t="s">
        <v>8</v>
      </c>
      <c r="H4072" s="4" t="n">
        <f aca="false">ROUND(E4072*F4072,2)</f>
        <v>264915.2</v>
      </c>
    </row>
    <row r="4073" customFormat="false" ht="15" hidden="false" customHeight="false" outlineLevel="0" collapsed="false">
      <c r="A4073" s="3" t="n">
        <v>4072</v>
      </c>
      <c r="B4073" s="3" t="n">
        <v>8</v>
      </c>
      <c r="C4073" s="3" t="s">
        <v>192</v>
      </c>
      <c r="D4073" s="3" t="s">
        <v>562</v>
      </c>
      <c r="E4073" s="3" t="n">
        <v>1743</v>
      </c>
      <c r="F4073" s="4" t="n">
        <v>63.74</v>
      </c>
      <c r="G4073" s="3" t="s">
        <v>8</v>
      </c>
      <c r="H4073" s="4" t="n">
        <f aca="false">ROUND(E4073*F4073,2)</f>
        <v>111098.82</v>
      </c>
    </row>
    <row r="4074" customFormat="false" ht="15" hidden="false" customHeight="false" outlineLevel="0" collapsed="false">
      <c r="A4074" s="3" t="n">
        <v>4073</v>
      </c>
      <c r="B4074" s="3" t="n">
        <v>3</v>
      </c>
      <c r="C4074" s="3" t="s">
        <v>192</v>
      </c>
      <c r="D4074" s="3" t="s">
        <v>563</v>
      </c>
      <c r="E4074" s="3" t="n">
        <v>4769</v>
      </c>
      <c r="F4074" s="4" t="n">
        <v>92.97</v>
      </c>
      <c r="G4074" s="3" t="s">
        <v>8</v>
      </c>
      <c r="H4074" s="4" t="n">
        <f aca="false">ROUND(E4074*F4074,2)</f>
        <v>443373.93</v>
      </c>
    </row>
    <row r="4075" customFormat="false" ht="15" hidden="false" customHeight="false" outlineLevel="0" collapsed="false">
      <c r="A4075" s="3" t="n">
        <v>4074</v>
      </c>
      <c r="B4075" s="3" t="n">
        <v>14</v>
      </c>
      <c r="C4075" s="3" t="s">
        <v>192</v>
      </c>
      <c r="D4075" s="3" t="s">
        <v>562</v>
      </c>
      <c r="E4075" s="3" t="n">
        <v>1382</v>
      </c>
      <c r="F4075" s="4" t="n">
        <v>78.68</v>
      </c>
      <c r="G4075" s="3" t="s">
        <v>41</v>
      </c>
      <c r="H4075" s="4" t="n">
        <f aca="false">ROUND(E4075*F4075,2)</f>
        <v>108735.76</v>
      </c>
    </row>
    <row r="4076" customFormat="false" ht="15" hidden="false" customHeight="false" outlineLevel="0" collapsed="false">
      <c r="A4076" s="3" t="n">
        <v>4075</v>
      </c>
      <c r="B4076" s="3" t="n">
        <v>1</v>
      </c>
      <c r="C4076" s="3" t="s">
        <v>192</v>
      </c>
      <c r="D4076" s="3" t="s">
        <v>562</v>
      </c>
      <c r="E4076" s="3" t="n">
        <v>1384</v>
      </c>
      <c r="F4076" s="4" t="n">
        <v>421.74</v>
      </c>
      <c r="G4076" s="3" t="s">
        <v>8</v>
      </c>
      <c r="H4076" s="4" t="n">
        <f aca="false">ROUND(E4076*F4076,2)</f>
        <v>583688.16</v>
      </c>
    </row>
    <row r="4077" customFormat="false" ht="15" hidden="false" customHeight="false" outlineLevel="0" collapsed="false">
      <c r="A4077" s="3" t="n">
        <v>4076</v>
      </c>
      <c r="B4077" s="3" t="n">
        <v>10</v>
      </c>
      <c r="C4077" s="3" t="s">
        <v>192</v>
      </c>
      <c r="D4077" s="3" t="s">
        <v>562</v>
      </c>
      <c r="E4077" s="3" t="n">
        <v>2968</v>
      </c>
      <c r="F4077" s="4" t="n">
        <v>56.3</v>
      </c>
      <c r="G4077" s="3" t="s">
        <v>8</v>
      </c>
      <c r="H4077" s="4" t="n">
        <f aca="false">ROUND(E4077*F4077,2)</f>
        <v>167098.4</v>
      </c>
    </row>
    <row r="4078" customFormat="false" ht="15" hidden="false" customHeight="false" outlineLevel="0" collapsed="false">
      <c r="A4078" s="3" t="n">
        <v>4077</v>
      </c>
      <c r="B4078" s="3" t="n">
        <v>10</v>
      </c>
      <c r="C4078" s="3" t="s">
        <v>192</v>
      </c>
      <c r="D4078" s="3" t="s">
        <v>562</v>
      </c>
      <c r="E4078" s="3" t="n">
        <v>2737</v>
      </c>
      <c r="F4078" s="4" t="n">
        <v>56.29</v>
      </c>
      <c r="G4078" s="3" t="s">
        <v>8</v>
      </c>
      <c r="H4078" s="4" t="n">
        <f aca="false">ROUND(E4078*F4078,2)</f>
        <v>154065.73</v>
      </c>
    </row>
    <row r="4079" customFormat="false" ht="15" hidden="false" customHeight="false" outlineLevel="0" collapsed="false">
      <c r="A4079" s="3" t="n">
        <v>4078</v>
      </c>
      <c r="B4079" s="3" t="n">
        <v>12</v>
      </c>
      <c r="C4079" s="3" t="s">
        <v>192</v>
      </c>
      <c r="D4079" s="3" t="s">
        <v>563</v>
      </c>
      <c r="E4079" s="3" t="n">
        <v>1744</v>
      </c>
      <c r="F4079" s="4" t="n">
        <v>215.68</v>
      </c>
      <c r="G4079" s="3" t="s">
        <v>38</v>
      </c>
      <c r="H4079" s="4" t="n">
        <f aca="false">ROUND(E4079*F4079,2)</f>
        <v>376145.92</v>
      </c>
    </row>
    <row r="4080" customFormat="false" ht="15" hidden="false" customHeight="false" outlineLevel="0" collapsed="false">
      <c r="A4080" s="3" t="n">
        <v>4079</v>
      </c>
      <c r="B4080" s="3" t="n">
        <v>13</v>
      </c>
      <c r="C4080" s="3" t="s">
        <v>192</v>
      </c>
      <c r="D4080" s="3" t="s">
        <v>562</v>
      </c>
      <c r="E4080" s="3" t="n">
        <v>1910</v>
      </c>
      <c r="F4080" s="4" t="n">
        <v>45.5</v>
      </c>
      <c r="G4080" s="3" t="s">
        <v>41</v>
      </c>
      <c r="H4080" s="4" t="n">
        <f aca="false">ROUND(E4080*F4080,2)</f>
        <v>86905</v>
      </c>
    </row>
    <row r="4081" customFormat="false" ht="15" hidden="false" customHeight="false" outlineLevel="0" collapsed="false">
      <c r="A4081" s="3" t="n">
        <v>4080</v>
      </c>
      <c r="B4081" s="3" t="n">
        <v>3</v>
      </c>
      <c r="C4081" s="3" t="s">
        <v>192</v>
      </c>
      <c r="D4081" s="3" t="s">
        <v>563</v>
      </c>
      <c r="E4081" s="3" t="n">
        <v>412</v>
      </c>
      <c r="F4081" s="4" t="n">
        <v>93.21</v>
      </c>
      <c r="G4081" s="3" t="s">
        <v>8</v>
      </c>
      <c r="H4081" s="4" t="n">
        <f aca="false">ROUND(E4081*F4081,2)</f>
        <v>38402.52</v>
      </c>
    </row>
    <row r="4082" customFormat="false" ht="15" hidden="false" customHeight="false" outlineLevel="0" collapsed="false">
      <c r="A4082" s="3" t="n">
        <v>4081</v>
      </c>
      <c r="B4082" s="3" t="n">
        <v>14</v>
      </c>
      <c r="C4082" s="3" t="s">
        <v>192</v>
      </c>
      <c r="D4082" s="3" t="s">
        <v>563</v>
      </c>
      <c r="E4082" s="3" t="n">
        <v>3889</v>
      </c>
      <c r="F4082" s="4" t="n">
        <v>78.84</v>
      </c>
      <c r="G4082" s="3" t="s">
        <v>41</v>
      </c>
      <c r="H4082" s="4" t="n">
        <f aca="false">ROUND(E4082*F4082,2)</f>
        <v>306608.76</v>
      </c>
    </row>
    <row r="4083" customFormat="false" ht="15" hidden="false" customHeight="false" outlineLevel="0" collapsed="false">
      <c r="A4083" s="3" t="n">
        <v>4082</v>
      </c>
      <c r="B4083" s="3" t="n">
        <v>1</v>
      </c>
      <c r="C4083" s="3" t="s">
        <v>192</v>
      </c>
      <c r="D4083" s="3" t="s">
        <v>562</v>
      </c>
      <c r="E4083" s="3" t="n">
        <v>3951</v>
      </c>
      <c r="F4083" s="4" t="n">
        <v>423.27</v>
      </c>
      <c r="G4083" s="3" t="s">
        <v>8</v>
      </c>
      <c r="H4083" s="4" t="n">
        <f aca="false">ROUND(E4083*F4083,2)</f>
        <v>1672339.77</v>
      </c>
    </row>
    <row r="4084" customFormat="false" ht="15" hidden="false" customHeight="false" outlineLevel="0" collapsed="false">
      <c r="A4084" s="3" t="n">
        <v>4083</v>
      </c>
      <c r="B4084" s="3" t="n">
        <v>2</v>
      </c>
      <c r="C4084" s="3" t="s">
        <v>192</v>
      </c>
      <c r="D4084" s="3" t="s">
        <v>563</v>
      </c>
      <c r="E4084" s="3" t="n">
        <v>876</v>
      </c>
      <c r="F4084" s="4" t="n">
        <v>68.45</v>
      </c>
      <c r="G4084" s="3" t="s">
        <v>8</v>
      </c>
      <c r="H4084" s="4" t="n">
        <f aca="false">ROUND(E4084*F4084,2)</f>
        <v>59962.2</v>
      </c>
    </row>
    <row r="4085" customFormat="false" ht="15" hidden="false" customHeight="false" outlineLevel="0" collapsed="false">
      <c r="A4085" s="3" t="n">
        <v>4084</v>
      </c>
      <c r="B4085" s="3" t="n">
        <v>1</v>
      </c>
      <c r="C4085" s="3" t="s">
        <v>192</v>
      </c>
      <c r="D4085" s="3" t="s">
        <v>563</v>
      </c>
      <c r="E4085" s="3" t="n">
        <v>4450</v>
      </c>
      <c r="F4085" s="4" t="n">
        <v>422.14</v>
      </c>
      <c r="G4085" s="3" t="s">
        <v>8</v>
      </c>
      <c r="H4085" s="4" t="n">
        <f aca="false">ROUND(E4085*F4085,2)</f>
        <v>1878523</v>
      </c>
    </row>
    <row r="4086" customFormat="false" ht="15" hidden="false" customHeight="false" outlineLevel="0" collapsed="false">
      <c r="A4086" s="3" t="n">
        <v>4085</v>
      </c>
      <c r="B4086" s="3" t="n">
        <v>5</v>
      </c>
      <c r="C4086" s="3" t="s">
        <v>192</v>
      </c>
      <c r="D4086" s="3" t="s">
        <v>563</v>
      </c>
      <c r="E4086" s="3" t="n">
        <v>120</v>
      </c>
      <c r="F4086" s="4" t="n">
        <v>415.55</v>
      </c>
      <c r="G4086" s="3" t="s">
        <v>8</v>
      </c>
      <c r="H4086" s="4" t="n">
        <f aca="false">ROUND(E4086*F4086,2)</f>
        <v>49866</v>
      </c>
    </row>
    <row r="4087" customFormat="false" ht="15" hidden="false" customHeight="false" outlineLevel="0" collapsed="false">
      <c r="A4087" s="3" t="n">
        <v>4086</v>
      </c>
      <c r="B4087" s="3" t="n">
        <v>15</v>
      </c>
      <c r="C4087" s="3" t="s">
        <v>192</v>
      </c>
      <c r="D4087" s="3" t="s">
        <v>563</v>
      </c>
      <c r="E4087" s="3" t="n">
        <v>4727</v>
      </c>
      <c r="F4087" s="4" t="n">
        <v>266.83</v>
      </c>
      <c r="G4087" s="3" t="s">
        <v>46</v>
      </c>
      <c r="H4087" s="4" t="n">
        <f aca="false">ROUND(E4087*F4087,2)</f>
        <v>1261305.41</v>
      </c>
    </row>
    <row r="4088" customFormat="false" ht="15" hidden="false" customHeight="false" outlineLevel="0" collapsed="false">
      <c r="A4088" s="3" t="n">
        <v>4087</v>
      </c>
      <c r="B4088" s="3" t="n">
        <v>11</v>
      </c>
      <c r="C4088" s="3" t="s">
        <v>192</v>
      </c>
      <c r="D4088" s="3" t="s">
        <v>562</v>
      </c>
      <c r="E4088" s="3" t="n">
        <v>4444</v>
      </c>
      <c r="F4088" s="4" t="n">
        <v>102.74</v>
      </c>
      <c r="G4088" s="3" t="s">
        <v>34</v>
      </c>
      <c r="H4088" s="4" t="n">
        <f aca="false">ROUND(E4088*F4088,2)</f>
        <v>456576.56</v>
      </c>
    </row>
    <row r="4089" customFormat="false" ht="15" hidden="false" customHeight="false" outlineLevel="0" collapsed="false">
      <c r="A4089" s="3" t="n">
        <v>4088</v>
      </c>
      <c r="B4089" s="3" t="n">
        <v>6</v>
      </c>
      <c r="C4089" s="3" t="s">
        <v>192</v>
      </c>
      <c r="D4089" s="3" t="s">
        <v>562</v>
      </c>
      <c r="E4089" s="3" t="n">
        <v>1540</v>
      </c>
      <c r="F4089" s="4" t="n">
        <v>246.41</v>
      </c>
      <c r="G4089" s="3" t="s">
        <v>8</v>
      </c>
      <c r="H4089" s="4" t="n">
        <f aca="false">ROUND(E4089*F4089,2)</f>
        <v>379471.4</v>
      </c>
    </row>
    <row r="4090" customFormat="false" ht="15" hidden="false" customHeight="false" outlineLevel="0" collapsed="false">
      <c r="A4090" s="3" t="n">
        <v>4089</v>
      </c>
      <c r="B4090" s="3" t="n">
        <v>7</v>
      </c>
      <c r="C4090" s="3" t="s">
        <v>193</v>
      </c>
      <c r="D4090" s="3" t="s">
        <v>563</v>
      </c>
      <c r="E4090" s="3" t="n">
        <v>382</v>
      </c>
      <c r="F4090" s="4" t="n">
        <v>399.06</v>
      </c>
      <c r="G4090" s="3" t="s">
        <v>8</v>
      </c>
      <c r="H4090" s="4" t="n">
        <f aca="false">ROUND(E4090*F4090,2)</f>
        <v>152440.92</v>
      </c>
    </row>
    <row r="4091" customFormat="false" ht="15" hidden="false" customHeight="false" outlineLevel="0" collapsed="false">
      <c r="A4091" s="3" t="n">
        <v>4090</v>
      </c>
      <c r="B4091" s="3" t="n">
        <v>10</v>
      </c>
      <c r="C4091" s="3" t="s">
        <v>193</v>
      </c>
      <c r="D4091" s="3" t="s">
        <v>563</v>
      </c>
      <c r="E4091" s="3" t="n">
        <v>2383</v>
      </c>
      <c r="F4091" s="4" t="n">
        <v>57</v>
      </c>
      <c r="G4091" s="3" t="s">
        <v>8</v>
      </c>
      <c r="H4091" s="4" t="n">
        <f aca="false">ROUND(E4091*F4091,2)</f>
        <v>135831</v>
      </c>
    </row>
    <row r="4092" customFormat="false" ht="15" hidden="false" customHeight="false" outlineLevel="0" collapsed="false">
      <c r="A4092" s="3" t="n">
        <v>4091</v>
      </c>
      <c r="B4092" s="3" t="n">
        <v>15</v>
      </c>
      <c r="C4092" s="3" t="s">
        <v>193</v>
      </c>
      <c r="D4092" s="3" t="s">
        <v>562</v>
      </c>
      <c r="E4092" s="3" t="n">
        <v>852</v>
      </c>
      <c r="F4092" s="4" t="n">
        <v>266.73</v>
      </c>
      <c r="G4092" s="3" t="s">
        <v>46</v>
      </c>
      <c r="H4092" s="4" t="n">
        <f aca="false">ROUND(E4092*F4092,2)</f>
        <v>227253.96</v>
      </c>
    </row>
    <row r="4093" customFormat="false" ht="15" hidden="false" customHeight="false" outlineLevel="0" collapsed="false">
      <c r="A4093" s="3" t="n">
        <v>4092</v>
      </c>
      <c r="B4093" s="3" t="n">
        <v>2</v>
      </c>
      <c r="C4093" s="3" t="s">
        <v>193</v>
      </c>
      <c r="D4093" s="3" t="s">
        <v>563</v>
      </c>
      <c r="E4093" s="3" t="n">
        <v>4783</v>
      </c>
      <c r="F4093" s="4" t="n">
        <v>65.62</v>
      </c>
      <c r="G4093" s="3" t="s">
        <v>8</v>
      </c>
      <c r="H4093" s="4" t="n">
        <f aca="false">ROUND(E4093*F4093,2)</f>
        <v>313860.46</v>
      </c>
    </row>
    <row r="4094" customFormat="false" ht="15" hidden="false" customHeight="false" outlineLevel="0" collapsed="false">
      <c r="A4094" s="3" t="n">
        <v>4093</v>
      </c>
      <c r="B4094" s="3" t="n">
        <v>4</v>
      </c>
      <c r="C4094" s="3" t="s">
        <v>193</v>
      </c>
      <c r="D4094" s="3" t="s">
        <v>563</v>
      </c>
      <c r="E4094" s="3" t="n">
        <v>2432</v>
      </c>
      <c r="F4094" s="4" t="n">
        <v>105.8</v>
      </c>
      <c r="G4094" s="3" t="s">
        <v>8</v>
      </c>
      <c r="H4094" s="4" t="n">
        <f aca="false">ROUND(E4094*F4094,2)</f>
        <v>257305.6</v>
      </c>
    </row>
    <row r="4095" customFormat="false" ht="15" hidden="false" customHeight="false" outlineLevel="0" collapsed="false">
      <c r="A4095" s="3" t="n">
        <v>4094</v>
      </c>
      <c r="B4095" s="3" t="n">
        <v>9</v>
      </c>
      <c r="C4095" s="3" t="s">
        <v>193</v>
      </c>
      <c r="D4095" s="3" t="s">
        <v>563</v>
      </c>
      <c r="E4095" s="3" t="n">
        <v>2042</v>
      </c>
      <c r="F4095" s="4" t="n">
        <v>197.31</v>
      </c>
      <c r="G4095" s="3" t="s">
        <v>8</v>
      </c>
      <c r="H4095" s="4" t="n">
        <f aca="false">ROUND(E4095*F4095,2)</f>
        <v>402907.02</v>
      </c>
    </row>
    <row r="4096" customFormat="false" ht="15" hidden="false" customHeight="false" outlineLevel="0" collapsed="false">
      <c r="A4096" s="3" t="n">
        <v>4095</v>
      </c>
      <c r="B4096" s="3" t="n">
        <v>12</v>
      </c>
      <c r="C4096" s="3" t="s">
        <v>193</v>
      </c>
      <c r="D4096" s="3" t="s">
        <v>563</v>
      </c>
      <c r="E4096" s="3" t="n">
        <v>185</v>
      </c>
      <c r="F4096" s="4" t="n">
        <v>216.19</v>
      </c>
      <c r="G4096" s="3" t="s">
        <v>38</v>
      </c>
      <c r="H4096" s="4" t="n">
        <f aca="false">ROUND(E4096*F4096,2)</f>
        <v>39995.15</v>
      </c>
    </row>
    <row r="4097" customFormat="false" ht="15" hidden="false" customHeight="false" outlineLevel="0" collapsed="false">
      <c r="A4097" s="3" t="n">
        <v>4096</v>
      </c>
      <c r="B4097" s="3" t="n">
        <v>3</v>
      </c>
      <c r="C4097" s="3" t="s">
        <v>193</v>
      </c>
      <c r="D4097" s="3" t="s">
        <v>563</v>
      </c>
      <c r="E4097" s="3" t="n">
        <v>4943</v>
      </c>
      <c r="F4097" s="4" t="n">
        <v>93.66</v>
      </c>
      <c r="G4097" s="3" t="s">
        <v>8</v>
      </c>
      <c r="H4097" s="4" t="n">
        <f aca="false">ROUND(E4097*F4097,2)</f>
        <v>462961.38</v>
      </c>
    </row>
    <row r="4098" customFormat="false" ht="15" hidden="false" customHeight="false" outlineLevel="0" collapsed="false">
      <c r="A4098" s="3" t="n">
        <v>4097</v>
      </c>
      <c r="B4098" s="3" t="n">
        <v>9</v>
      </c>
      <c r="C4098" s="3" t="s">
        <v>193</v>
      </c>
      <c r="D4098" s="3" t="s">
        <v>563</v>
      </c>
      <c r="E4098" s="3" t="n">
        <v>4279</v>
      </c>
      <c r="F4098" s="4" t="n">
        <v>197.56</v>
      </c>
      <c r="G4098" s="3" t="s">
        <v>8</v>
      </c>
      <c r="H4098" s="4" t="n">
        <f aca="false">ROUND(E4098*F4098,2)</f>
        <v>845359.24</v>
      </c>
    </row>
    <row r="4099" customFormat="false" ht="15" hidden="false" customHeight="false" outlineLevel="0" collapsed="false">
      <c r="A4099" s="3" t="n">
        <v>4098</v>
      </c>
      <c r="B4099" s="3" t="n">
        <v>5</v>
      </c>
      <c r="C4099" s="3" t="s">
        <v>193</v>
      </c>
      <c r="D4099" s="3" t="s">
        <v>562</v>
      </c>
      <c r="E4099" s="3" t="n">
        <v>1118</v>
      </c>
      <c r="F4099" s="4" t="n">
        <v>420.76</v>
      </c>
      <c r="G4099" s="3" t="s">
        <v>8</v>
      </c>
      <c r="H4099" s="4" t="n">
        <f aca="false">ROUND(E4099*F4099,2)</f>
        <v>470409.68</v>
      </c>
    </row>
    <row r="4100" customFormat="false" ht="15" hidden="false" customHeight="false" outlineLevel="0" collapsed="false">
      <c r="A4100" s="3" t="n">
        <v>4099</v>
      </c>
      <c r="B4100" s="3" t="n">
        <v>15</v>
      </c>
      <c r="C4100" s="3" t="s">
        <v>193</v>
      </c>
      <c r="D4100" s="3" t="s">
        <v>563</v>
      </c>
      <c r="E4100" s="3" t="n">
        <v>4441</v>
      </c>
      <c r="F4100" s="4" t="n">
        <v>266.95</v>
      </c>
      <c r="G4100" s="3" t="s">
        <v>46</v>
      </c>
      <c r="H4100" s="4" t="n">
        <f aca="false">ROUND(E4100*F4100,2)</f>
        <v>1185524.95</v>
      </c>
    </row>
    <row r="4101" customFormat="false" ht="15" hidden="false" customHeight="false" outlineLevel="0" collapsed="false">
      <c r="A4101" s="3" t="n">
        <v>4100</v>
      </c>
      <c r="B4101" s="3" t="n">
        <v>7</v>
      </c>
      <c r="C4101" s="3" t="s">
        <v>193</v>
      </c>
      <c r="D4101" s="3" t="s">
        <v>563</v>
      </c>
      <c r="E4101" s="3" t="n">
        <v>619</v>
      </c>
      <c r="F4101" s="4" t="n">
        <v>399.81</v>
      </c>
      <c r="G4101" s="3" t="s">
        <v>8</v>
      </c>
      <c r="H4101" s="4" t="n">
        <f aca="false">ROUND(E4101*F4101,2)</f>
        <v>247482.39</v>
      </c>
    </row>
    <row r="4102" customFormat="false" ht="15" hidden="false" customHeight="false" outlineLevel="0" collapsed="false">
      <c r="A4102" s="3" t="n">
        <v>4101</v>
      </c>
      <c r="B4102" s="3" t="n">
        <v>11</v>
      </c>
      <c r="C4102" s="3" t="s">
        <v>193</v>
      </c>
      <c r="D4102" s="3" t="s">
        <v>562</v>
      </c>
      <c r="E4102" s="3" t="n">
        <v>4654</v>
      </c>
      <c r="F4102" s="4" t="n">
        <v>101.53</v>
      </c>
      <c r="G4102" s="3" t="s">
        <v>34</v>
      </c>
      <c r="H4102" s="4" t="n">
        <f aca="false">ROUND(E4102*F4102,2)</f>
        <v>472520.62</v>
      </c>
    </row>
    <row r="4103" customFormat="false" ht="15" hidden="false" customHeight="false" outlineLevel="0" collapsed="false">
      <c r="A4103" s="3" t="n">
        <v>4102</v>
      </c>
      <c r="B4103" s="3" t="n">
        <v>15</v>
      </c>
      <c r="C4103" s="3" t="s">
        <v>193</v>
      </c>
      <c r="D4103" s="3" t="s">
        <v>563</v>
      </c>
      <c r="E4103" s="3" t="n">
        <v>4883</v>
      </c>
      <c r="F4103" s="4" t="n">
        <v>266.69</v>
      </c>
      <c r="G4103" s="3" t="s">
        <v>46</v>
      </c>
      <c r="H4103" s="4" t="n">
        <f aca="false">ROUND(E4103*F4103,2)</f>
        <v>1302247.27</v>
      </c>
    </row>
    <row r="4104" customFormat="false" ht="15" hidden="false" customHeight="false" outlineLevel="0" collapsed="false">
      <c r="A4104" s="3" t="n">
        <v>4103</v>
      </c>
      <c r="B4104" s="3" t="n">
        <v>6</v>
      </c>
      <c r="C4104" s="3" t="s">
        <v>193</v>
      </c>
      <c r="D4104" s="3" t="s">
        <v>563</v>
      </c>
      <c r="E4104" s="3" t="n">
        <v>679</v>
      </c>
      <c r="F4104" s="4" t="n">
        <v>252.44</v>
      </c>
      <c r="G4104" s="3" t="s">
        <v>8</v>
      </c>
      <c r="H4104" s="4" t="n">
        <f aca="false">ROUND(E4104*F4104,2)</f>
        <v>171406.76</v>
      </c>
    </row>
    <row r="4105" customFormat="false" ht="15" hidden="false" customHeight="false" outlineLevel="0" collapsed="false">
      <c r="A4105" s="3" t="n">
        <v>4104</v>
      </c>
      <c r="B4105" s="3" t="n">
        <v>5</v>
      </c>
      <c r="C4105" s="3" t="s">
        <v>193</v>
      </c>
      <c r="D4105" s="3" t="s">
        <v>563</v>
      </c>
      <c r="E4105" s="3" t="n">
        <v>4078</v>
      </c>
      <c r="F4105" s="4" t="n">
        <v>418.41</v>
      </c>
      <c r="G4105" s="3" t="s">
        <v>8</v>
      </c>
      <c r="H4105" s="4" t="n">
        <f aca="false">ROUND(E4105*F4105,2)</f>
        <v>1706275.98</v>
      </c>
    </row>
    <row r="4106" customFormat="false" ht="15" hidden="false" customHeight="false" outlineLevel="0" collapsed="false">
      <c r="A4106" s="3" t="n">
        <v>4105</v>
      </c>
      <c r="B4106" s="3" t="n">
        <v>8</v>
      </c>
      <c r="C4106" s="3" t="s">
        <v>193</v>
      </c>
      <c r="D4106" s="3" t="s">
        <v>562</v>
      </c>
      <c r="E4106" s="3" t="n">
        <v>4926</v>
      </c>
      <c r="F4106" s="4" t="n">
        <v>63.15</v>
      </c>
      <c r="G4106" s="3" t="s">
        <v>8</v>
      </c>
      <c r="H4106" s="4" t="n">
        <f aca="false">ROUND(E4106*F4106,2)</f>
        <v>311076.9</v>
      </c>
    </row>
    <row r="4107" customFormat="false" ht="15" hidden="false" customHeight="false" outlineLevel="0" collapsed="false">
      <c r="A4107" s="3" t="n">
        <v>4106</v>
      </c>
      <c r="B4107" s="3" t="n">
        <v>12</v>
      </c>
      <c r="C4107" s="3" t="s">
        <v>193</v>
      </c>
      <c r="D4107" s="3" t="s">
        <v>562</v>
      </c>
      <c r="E4107" s="3" t="n">
        <v>1912</v>
      </c>
      <c r="F4107" s="4" t="n">
        <v>215.69</v>
      </c>
      <c r="G4107" s="3" t="s">
        <v>38</v>
      </c>
      <c r="H4107" s="4" t="n">
        <f aca="false">ROUND(E4107*F4107,2)</f>
        <v>412399.28</v>
      </c>
    </row>
    <row r="4108" customFormat="false" ht="15" hidden="false" customHeight="false" outlineLevel="0" collapsed="false">
      <c r="A4108" s="3" t="n">
        <v>4107</v>
      </c>
      <c r="B4108" s="3" t="n">
        <v>4</v>
      </c>
      <c r="C4108" s="3" t="s">
        <v>193</v>
      </c>
      <c r="D4108" s="3" t="s">
        <v>563</v>
      </c>
      <c r="E4108" s="3" t="n">
        <v>1834</v>
      </c>
      <c r="F4108" s="4" t="n">
        <v>105.85</v>
      </c>
      <c r="G4108" s="3" t="s">
        <v>8</v>
      </c>
      <c r="H4108" s="4" t="n">
        <f aca="false">ROUND(E4108*F4108,2)</f>
        <v>194128.9</v>
      </c>
    </row>
    <row r="4109" customFormat="false" ht="15" hidden="false" customHeight="false" outlineLevel="0" collapsed="false">
      <c r="A4109" s="3" t="n">
        <v>4108</v>
      </c>
      <c r="B4109" s="3" t="n">
        <v>10</v>
      </c>
      <c r="C4109" s="3" t="s">
        <v>193</v>
      </c>
      <c r="D4109" s="3" t="s">
        <v>562</v>
      </c>
      <c r="E4109" s="3" t="n">
        <v>947</v>
      </c>
      <c r="F4109" s="4" t="n">
        <v>57.01</v>
      </c>
      <c r="G4109" s="3" t="s">
        <v>8</v>
      </c>
      <c r="H4109" s="4" t="n">
        <f aca="false">ROUND(E4109*F4109,2)</f>
        <v>53988.47</v>
      </c>
    </row>
    <row r="4110" customFormat="false" ht="15" hidden="false" customHeight="false" outlineLevel="0" collapsed="false">
      <c r="A4110" s="3" t="n">
        <v>4109</v>
      </c>
      <c r="B4110" s="3" t="n">
        <v>8</v>
      </c>
      <c r="C4110" s="3" t="s">
        <v>193</v>
      </c>
      <c r="D4110" s="3" t="s">
        <v>562</v>
      </c>
      <c r="E4110" s="3" t="n">
        <v>1664</v>
      </c>
      <c r="F4110" s="4" t="n">
        <v>62.94</v>
      </c>
      <c r="G4110" s="3" t="s">
        <v>8</v>
      </c>
      <c r="H4110" s="4" t="n">
        <f aca="false">ROUND(E4110*F4110,2)</f>
        <v>104732.16</v>
      </c>
    </row>
    <row r="4111" customFormat="false" ht="15" hidden="false" customHeight="false" outlineLevel="0" collapsed="false">
      <c r="A4111" s="3" t="n">
        <v>4110</v>
      </c>
      <c r="B4111" s="3" t="n">
        <v>6</v>
      </c>
      <c r="C4111" s="3" t="s">
        <v>193</v>
      </c>
      <c r="D4111" s="3" t="s">
        <v>562</v>
      </c>
      <c r="E4111" s="3" t="n">
        <v>3064</v>
      </c>
      <c r="F4111" s="4" t="n">
        <v>251.74</v>
      </c>
      <c r="G4111" s="3" t="s">
        <v>8</v>
      </c>
      <c r="H4111" s="4" t="n">
        <f aca="false">ROUND(E4111*F4111,2)</f>
        <v>771331.36</v>
      </c>
    </row>
    <row r="4112" customFormat="false" ht="15" hidden="false" customHeight="false" outlineLevel="0" collapsed="false">
      <c r="A4112" s="3" t="n">
        <v>4111</v>
      </c>
      <c r="B4112" s="3" t="n">
        <v>12</v>
      </c>
      <c r="C4112" s="3" t="s">
        <v>193</v>
      </c>
      <c r="D4112" s="3" t="s">
        <v>563</v>
      </c>
      <c r="E4112" s="3" t="n">
        <v>3454</v>
      </c>
      <c r="F4112" s="4" t="n">
        <v>215.53</v>
      </c>
      <c r="G4112" s="3" t="s">
        <v>38</v>
      </c>
      <c r="H4112" s="4" t="n">
        <f aca="false">ROUND(E4112*F4112,2)</f>
        <v>744440.62</v>
      </c>
    </row>
    <row r="4113" customFormat="false" ht="15" hidden="false" customHeight="false" outlineLevel="0" collapsed="false">
      <c r="A4113" s="3" t="n">
        <v>4112</v>
      </c>
      <c r="B4113" s="3" t="n">
        <v>15</v>
      </c>
      <c r="C4113" s="3" t="s">
        <v>193</v>
      </c>
      <c r="D4113" s="3" t="s">
        <v>562</v>
      </c>
      <c r="E4113" s="3" t="n">
        <v>2238</v>
      </c>
      <c r="F4113" s="4" t="n">
        <v>266.55</v>
      </c>
      <c r="G4113" s="3" t="s">
        <v>46</v>
      </c>
      <c r="H4113" s="4" t="n">
        <f aca="false">ROUND(E4113*F4113,2)</f>
        <v>596538.9</v>
      </c>
    </row>
    <row r="4114" customFormat="false" ht="15" hidden="false" customHeight="false" outlineLevel="0" collapsed="false">
      <c r="A4114" s="3" t="n">
        <v>4113</v>
      </c>
      <c r="B4114" s="3" t="n">
        <v>9</v>
      </c>
      <c r="C4114" s="3" t="s">
        <v>193</v>
      </c>
      <c r="D4114" s="3" t="s">
        <v>563</v>
      </c>
      <c r="E4114" s="3" t="n">
        <v>472</v>
      </c>
      <c r="F4114" s="4" t="n">
        <v>197.19</v>
      </c>
      <c r="G4114" s="3" t="s">
        <v>8</v>
      </c>
      <c r="H4114" s="4" t="n">
        <f aca="false">ROUND(E4114*F4114,2)</f>
        <v>93073.68</v>
      </c>
    </row>
    <row r="4115" customFormat="false" ht="15" hidden="false" customHeight="false" outlineLevel="0" collapsed="false">
      <c r="A4115" s="3" t="n">
        <v>4114</v>
      </c>
      <c r="B4115" s="3" t="n">
        <v>2</v>
      </c>
      <c r="C4115" s="3" t="s">
        <v>193</v>
      </c>
      <c r="D4115" s="3" t="s">
        <v>563</v>
      </c>
      <c r="E4115" s="3" t="n">
        <v>2499</v>
      </c>
      <c r="F4115" s="4" t="n">
        <v>65.32</v>
      </c>
      <c r="G4115" s="3" t="s">
        <v>8</v>
      </c>
      <c r="H4115" s="4" t="n">
        <f aca="false">ROUND(E4115*F4115,2)</f>
        <v>163234.68</v>
      </c>
    </row>
    <row r="4116" customFormat="false" ht="15" hidden="false" customHeight="false" outlineLevel="0" collapsed="false">
      <c r="A4116" s="3" t="n">
        <v>4115</v>
      </c>
      <c r="B4116" s="3" t="n">
        <v>15</v>
      </c>
      <c r="C4116" s="3" t="s">
        <v>193</v>
      </c>
      <c r="D4116" s="3" t="s">
        <v>562</v>
      </c>
      <c r="E4116" s="3" t="n">
        <v>930</v>
      </c>
      <c r="F4116" s="4" t="n">
        <v>266.83</v>
      </c>
      <c r="G4116" s="3" t="s">
        <v>46</v>
      </c>
      <c r="H4116" s="4" t="n">
        <f aca="false">ROUND(E4116*F4116,2)</f>
        <v>248151.9</v>
      </c>
    </row>
    <row r="4117" customFormat="false" ht="15" hidden="false" customHeight="false" outlineLevel="0" collapsed="false">
      <c r="A4117" s="3" t="n">
        <v>4116</v>
      </c>
      <c r="B4117" s="3" t="n">
        <v>12</v>
      </c>
      <c r="C4117" s="3" t="s">
        <v>193</v>
      </c>
      <c r="D4117" s="3" t="s">
        <v>563</v>
      </c>
      <c r="E4117" s="3" t="n">
        <v>2113</v>
      </c>
      <c r="F4117" s="4" t="n">
        <v>215.99</v>
      </c>
      <c r="G4117" s="3" t="s">
        <v>38</v>
      </c>
      <c r="H4117" s="4" t="n">
        <f aca="false">ROUND(E4117*F4117,2)</f>
        <v>456386.87</v>
      </c>
    </row>
    <row r="4118" customFormat="false" ht="15" hidden="false" customHeight="false" outlineLevel="0" collapsed="false">
      <c r="A4118" s="3" t="n">
        <v>4117</v>
      </c>
      <c r="B4118" s="3" t="n">
        <v>15</v>
      </c>
      <c r="C4118" s="3" t="s">
        <v>193</v>
      </c>
      <c r="D4118" s="3" t="s">
        <v>562</v>
      </c>
      <c r="E4118" s="3" t="n">
        <v>1221</v>
      </c>
      <c r="F4118" s="4" t="n">
        <v>266.64</v>
      </c>
      <c r="G4118" s="3" t="s">
        <v>46</v>
      </c>
      <c r="H4118" s="4" t="n">
        <f aca="false">ROUND(E4118*F4118,2)</f>
        <v>325567.44</v>
      </c>
    </row>
    <row r="4119" customFormat="false" ht="15" hidden="false" customHeight="false" outlineLevel="0" collapsed="false">
      <c r="A4119" s="3" t="n">
        <v>4118</v>
      </c>
      <c r="B4119" s="3" t="n">
        <v>7</v>
      </c>
      <c r="C4119" s="3" t="s">
        <v>193</v>
      </c>
      <c r="D4119" s="3" t="s">
        <v>563</v>
      </c>
      <c r="E4119" s="3" t="n">
        <v>4766</v>
      </c>
      <c r="F4119" s="4" t="n">
        <v>399.82</v>
      </c>
      <c r="G4119" s="3" t="s">
        <v>8</v>
      </c>
      <c r="H4119" s="4" t="n">
        <f aca="false">ROUND(E4119*F4119,2)</f>
        <v>1905542.12</v>
      </c>
    </row>
    <row r="4120" customFormat="false" ht="15" hidden="false" customHeight="false" outlineLevel="0" collapsed="false">
      <c r="A4120" s="3" t="n">
        <v>4119</v>
      </c>
      <c r="B4120" s="3" t="n">
        <v>8</v>
      </c>
      <c r="C4120" s="3" t="s">
        <v>193</v>
      </c>
      <c r="D4120" s="3" t="s">
        <v>562</v>
      </c>
      <c r="E4120" s="3" t="n">
        <v>1916</v>
      </c>
      <c r="F4120" s="4" t="n">
        <v>62.99</v>
      </c>
      <c r="G4120" s="3" t="s">
        <v>8</v>
      </c>
      <c r="H4120" s="4" t="n">
        <f aca="false">ROUND(E4120*F4120,2)</f>
        <v>120688.84</v>
      </c>
    </row>
    <row r="4121" customFormat="false" ht="15" hidden="false" customHeight="false" outlineLevel="0" collapsed="false">
      <c r="A4121" s="3" t="n">
        <v>4120</v>
      </c>
      <c r="B4121" s="3" t="n">
        <v>7</v>
      </c>
      <c r="C4121" s="3" t="s">
        <v>193</v>
      </c>
      <c r="D4121" s="3" t="s">
        <v>563</v>
      </c>
      <c r="E4121" s="3" t="n">
        <v>2512</v>
      </c>
      <c r="F4121" s="4" t="n">
        <v>400.33</v>
      </c>
      <c r="G4121" s="3" t="s">
        <v>8</v>
      </c>
      <c r="H4121" s="4" t="n">
        <f aca="false">ROUND(E4121*F4121,2)</f>
        <v>1005628.96</v>
      </c>
    </row>
    <row r="4122" customFormat="false" ht="15" hidden="false" customHeight="false" outlineLevel="0" collapsed="false">
      <c r="A4122" s="3" t="n">
        <v>4121</v>
      </c>
      <c r="B4122" s="3" t="n">
        <v>5</v>
      </c>
      <c r="C4122" s="3" t="s">
        <v>193</v>
      </c>
      <c r="D4122" s="3" t="s">
        <v>562</v>
      </c>
      <c r="E4122" s="3" t="n">
        <v>732</v>
      </c>
      <c r="F4122" s="4" t="n">
        <v>418.83</v>
      </c>
      <c r="G4122" s="3" t="s">
        <v>8</v>
      </c>
      <c r="H4122" s="4" t="n">
        <f aca="false">ROUND(E4122*F4122,2)</f>
        <v>306583.56</v>
      </c>
    </row>
    <row r="4123" customFormat="false" ht="15" hidden="false" customHeight="false" outlineLevel="0" collapsed="false">
      <c r="A4123" s="3" t="n">
        <v>4122</v>
      </c>
      <c r="B4123" s="3" t="n">
        <v>8</v>
      </c>
      <c r="C4123" s="3" t="s">
        <v>193</v>
      </c>
      <c r="D4123" s="3" t="s">
        <v>563</v>
      </c>
      <c r="E4123" s="3" t="n">
        <v>200</v>
      </c>
      <c r="F4123" s="4" t="n">
        <v>63.22</v>
      </c>
      <c r="G4123" s="3" t="s">
        <v>8</v>
      </c>
      <c r="H4123" s="4" t="n">
        <f aca="false">ROUND(E4123*F4123,2)</f>
        <v>12644</v>
      </c>
    </row>
    <row r="4124" customFormat="false" ht="15" hidden="false" customHeight="false" outlineLevel="0" collapsed="false">
      <c r="A4124" s="3" t="n">
        <v>4123</v>
      </c>
      <c r="B4124" s="3" t="n">
        <v>12</v>
      </c>
      <c r="C4124" s="3" t="s">
        <v>193</v>
      </c>
      <c r="D4124" s="3" t="s">
        <v>562</v>
      </c>
      <c r="E4124" s="3" t="n">
        <v>770</v>
      </c>
      <c r="F4124" s="4" t="n">
        <v>215.95</v>
      </c>
      <c r="G4124" s="3" t="s">
        <v>38</v>
      </c>
      <c r="H4124" s="4" t="n">
        <f aca="false">ROUND(E4124*F4124,2)</f>
        <v>166281.5</v>
      </c>
    </row>
    <row r="4125" customFormat="false" ht="15" hidden="false" customHeight="false" outlineLevel="0" collapsed="false">
      <c r="A4125" s="3" t="n">
        <v>4124</v>
      </c>
      <c r="B4125" s="3" t="n">
        <v>1</v>
      </c>
      <c r="C4125" s="3" t="s">
        <v>193</v>
      </c>
      <c r="D4125" s="3" t="s">
        <v>562</v>
      </c>
      <c r="E4125" s="3" t="n">
        <v>890</v>
      </c>
      <c r="F4125" s="4" t="n">
        <v>412.07</v>
      </c>
      <c r="G4125" s="3" t="s">
        <v>8</v>
      </c>
      <c r="H4125" s="4" t="n">
        <f aca="false">ROUND(E4125*F4125,2)</f>
        <v>366742.3</v>
      </c>
    </row>
    <row r="4126" customFormat="false" ht="15" hidden="false" customHeight="false" outlineLevel="0" collapsed="false">
      <c r="A4126" s="3" t="n">
        <v>4125</v>
      </c>
      <c r="B4126" s="3" t="n">
        <v>4</v>
      </c>
      <c r="C4126" s="3" t="s">
        <v>194</v>
      </c>
      <c r="D4126" s="3" t="s">
        <v>562</v>
      </c>
      <c r="E4126" s="3" t="n">
        <v>1494</v>
      </c>
      <c r="F4126" s="4" t="n">
        <v>108.3</v>
      </c>
      <c r="G4126" s="3" t="s">
        <v>8</v>
      </c>
      <c r="H4126" s="4" t="n">
        <f aca="false">ROUND(E4126*F4126,2)</f>
        <v>161800.2</v>
      </c>
    </row>
    <row r="4127" customFormat="false" ht="15" hidden="false" customHeight="false" outlineLevel="0" collapsed="false">
      <c r="A4127" s="3" t="n">
        <v>4126</v>
      </c>
      <c r="B4127" s="3" t="n">
        <v>5</v>
      </c>
      <c r="C4127" s="3" t="s">
        <v>194</v>
      </c>
      <c r="D4127" s="3" t="s">
        <v>562</v>
      </c>
      <c r="E4127" s="3" t="n">
        <v>1311</v>
      </c>
      <c r="F4127" s="4" t="n">
        <v>421.48</v>
      </c>
      <c r="G4127" s="3" t="s">
        <v>8</v>
      </c>
      <c r="H4127" s="4" t="n">
        <f aca="false">ROUND(E4127*F4127,2)</f>
        <v>552560.28</v>
      </c>
    </row>
    <row r="4128" customFormat="false" ht="15" hidden="false" customHeight="false" outlineLevel="0" collapsed="false">
      <c r="A4128" s="3" t="n">
        <v>4127</v>
      </c>
      <c r="B4128" s="3" t="n">
        <v>13</v>
      </c>
      <c r="C4128" s="3" t="s">
        <v>194</v>
      </c>
      <c r="D4128" s="3" t="s">
        <v>563</v>
      </c>
      <c r="E4128" s="3" t="n">
        <v>4667</v>
      </c>
      <c r="F4128" s="4" t="n">
        <v>46.8</v>
      </c>
      <c r="G4128" s="3" t="s">
        <v>41</v>
      </c>
      <c r="H4128" s="4" t="n">
        <f aca="false">ROUND(E4128*F4128,2)</f>
        <v>218415.6</v>
      </c>
    </row>
    <row r="4129" customFormat="false" ht="15" hidden="false" customHeight="false" outlineLevel="0" collapsed="false">
      <c r="A4129" s="3" t="n">
        <v>4128</v>
      </c>
      <c r="B4129" s="3" t="n">
        <v>6</v>
      </c>
      <c r="C4129" s="3" t="s">
        <v>194</v>
      </c>
      <c r="D4129" s="3" t="s">
        <v>562</v>
      </c>
      <c r="E4129" s="3" t="n">
        <v>4219</v>
      </c>
      <c r="F4129" s="4" t="n">
        <v>250.12</v>
      </c>
      <c r="G4129" s="3" t="s">
        <v>8</v>
      </c>
      <c r="H4129" s="4" t="n">
        <f aca="false">ROUND(E4129*F4129,2)</f>
        <v>1055256.28</v>
      </c>
    </row>
    <row r="4130" customFormat="false" ht="15" hidden="false" customHeight="false" outlineLevel="0" collapsed="false">
      <c r="A4130" s="3" t="n">
        <v>4129</v>
      </c>
      <c r="B4130" s="3" t="n">
        <v>11</v>
      </c>
      <c r="C4130" s="3" t="s">
        <v>194</v>
      </c>
      <c r="D4130" s="3" t="s">
        <v>562</v>
      </c>
      <c r="E4130" s="3" t="n">
        <v>4755</v>
      </c>
      <c r="F4130" s="4" t="n">
        <v>101.66</v>
      </c>
      <c r="G4130" s="3" t="s">
        <v>34</v>
      </c>
      <c r="H4130" s="4" t="n">
        <f aca="false">ROUND(E4130*F4130,2)</f>
        <v>483393.3</v>
      </c>
    </row>
    <row r="4131" customFormat="false" ht="15" hidden="false" customHeight="false" outlineLevel="0" collapsed="false">
      <c r="A4131" s="3" t="n">
        <v>4130</v>
      </c>
      <c r="B4131" s="3" t="n">
        <v>11</v>
      </c>
      <c r="C4131" s="3" t="s">
        <v>194</v>
      </c>
      <c r="D4131" s="3" t="s">
        <v>563</v>
      </c>
      <c r="E4131" s="3" t="n">
        <v>2678</v>
      </c>
      <c r="F4131" s="4" t="n">
        <v>101.4</v>
      </c>
      <c r="G4131" s="3" t="s">
        <v>34</v>
      </c>
      <c r="H4131" s="4" t="n">
        <f aca="false">ROUND(E4131*F4131,2)</f>
        <v>271549.2</v>
      </c>
    </row>
    <row r="4132" customFormat="false" ht="15" hidden="false" customHeight="false" outlineLevel="0" collapsed="false">
      <c r="A4132" s="3" t="n">
        <v>4131</v>
      </c>
      <c r="B4132" s="3" t="n">
        <v>8</v>
      </c>
      <c r="C4132" s="3" t="s">
        <v>194</v>
      </c>
      <c r="D4132" s="3" t="s">
        <v>562</v>
      </c>
      <c r="E4132" s="3" t="n">
        <v>2847</v>
      </c>
      <c r="F4132" s="4" t="n">
        <v>62.49</v>
      </c>
      <c r="G4132" s="3" t="s">
        <v>8</v>
      </c>
      <c r="H4132" s="4" t="n">
        <f aca="false">ROUND(E4132*F4132,2)</f>
        <v>177909.03</v>
      </c>
    </row>
    <row r="4133" customFormat="false" ht="15" hidden="false" customHeight="false" outlineLevel="0" collapsed="false">
      <c r="A4133" s="3" t="n">
        <v>4132</v>
      </c>
      <c r="B4133" s="3" t="n">
        <v>4</v>
      </c>
      <c r="C4133" s="3" t="s">
        <v>194</v>
      </c>
      <c r="D4133" s="3" t="s">
        <v>563</v>
      </c>
      <c r="E4133" s="3" t="n">
        <v>4754</v>
      </c>
      <c r="F4133" s="4" t="n">
        <v>108.49</v>
      </c>
      <c r="G4133" s="3" t="s">
        <v>8</v>
      </c>
      <c r="H4133" s="4" t="n">
        <f aca="false">ROUND(E4133*F4133,2)</f>
        <v>515761.46</v>
      </c>
    </row>
    <row r="4134" customFormat="false" ht="15" hidden="false" customHeight="false" outlineLevel="0" collapsed="false">
      <c r="A4134" s="3" t="n">
        <v>4133</v>
      </c>
      <c r="B4134" s="3" t="n">
        <v>13</v>
      </c>
      <c r="C4134" s="3" t="s">
        <v>194</v>
      </c>
      <c r="D4134" s="3" t="s">
        <v>562</v>
      </c>
      <c r="E4134" s="3" t="n">
        <v>1759</v>
      </c>
      <c r="F4134" s="4" t="n">
        <v>46.65</v>
      </c>
      <c r="G4134" s="3" t="s">
        <v>41</v>
      </c>
      <c r="H4134" s="4" t="n">
        <f aca="false">ROUND(E4134*F4134,2)</f>
        <v>82057.35</v>
      </c>
    </row>
    <row r="4135" customFormat="false" ht="15" hidden="false" customHeight="false" outlineLevel="0" collapsed="false">
      <c r="A4135" s="3" t="n">
        <v>4134</v>
      </c>
      <c r="B4135" s="3" t="n">
        <v>10</v>
      </c>
      <c r="C4135" s="3" t="s">
        <v>194</v>
      </c>
      <c r="D4135" s="3" t="s">
        <v>563</v>
      </c>
      <c r="E4135" s="3" t="n">
        <v>4383</v>
      </c>
      <c r="F4135" s="4" t="n">
        <v>57.03</v>
      </c>
      <c r="G4135" s="3" t="s">
        <v>8</v>
      </c>
      <c r="H4135" s="4" t="n">
        <f aca="false">ROUND(E4135*F4135,2)</f>
        <v>249962.49</v>
      </c>
    </row>
    <row r="4136" customFormat="false" ht="15" hidden="false" customHeight="false" outlineLevel="0" collapsed="false">
      <c r="A4136" s="3" t="n">
        <v>4135</v>
      </c>
      <c r="B4136" s="3" t="n">
        <v>4</v>
      </c>
      <c r="C4136" s="3" t="s">
        <v>194</v>
      </c>
      <c r="D4136" s="3" t="s">
        <v>562</v>
      </c>
      <c r="E4136" s="3" t="n">
        <v>2333</v>
      </c>
      <c r="F4136" s="4" t="n">
        <v>108.53</v>
      </c>
      <c r="G4136" s="3" t="s">
        <v>8</v>
      </c>
      <c r="H4136" s="4" t="n">
        <f aca="false">ROUND(E4136*F4136,2)</f>
        <v>253200.49</v>
      </c>
    </row>
    <row r="4137" customFormat="false" ht="15" hidden="false" customHeight="false" outlineLevel="0" collapsed="false">
      <c r="A4137" s="3" t="n">
        <v>4136</v>
      </c>
      <c r="B4137" s="3" t="n">
        <v>1</v>
      </c>
      <c r="C4137" s="3" t="s">
        <v>194</v>
      </c>
      <c r="D4137" s="3" t="s">
        <v>562</v>
      </c>
      <c r="E4137" s="3" t="n">
        <v>4993</v>
      </c>
      <c r="F4137" s="4" t="n">
        <v>399.61</v>
      </c>
      <c r="G4137" s="3" t="s">
        <v>8</v>
      </c>
      <c r="H4137" s="4" t="n">
        <f aca="false">ROUND(E4137*F4137,2)</f>
        <v>1995252.73</v>
      </c>
    </row>
    <row r="4138" customFormat="false" ht="15" hidden="false" customHeight="false" outlineLevel="0" collapsed="false">
      <c r="A4138" s="3" t="n">
        <v>4137</v>
      </c>
      <c r="B4138" s="3" t="n">
        <v>1</v>
      </c>
      <c r="C4138" s="3" t="s">
        <v>194</v>
      </c>
      <c r="D4138" s="3" t="s">
        <v>562</v>
      </c>
      <c r="E4138" s="3" t="n">
        <v>3421</v>
      </c>
      <c r="F4138" s="4" t="n">
        <v>398.91</v>
      </c>
      <c r="G4138" s="3" t="s">
        <v>8</v>
      </c>
      <c r="H4138" s="4" t="n">
        <f aca="false">ROUND(E4138*F4138,2)</f>
        <v>1364671.11</v>
      </c>
    </row>
    <row r="4139" customFormat="false" ht="15" hidden="false" customHeight="false" outlineLevel="0" collapsed="false">
      <c r="A4139" s="3" t="n">
        <v>4138</v>
      </c>
      <c r="B4139" s="3" t="n">
        <v>7</v>
      </c>
      <c r="C4139" s="3" t="s">
        <v>194</v>
      </c>
      <c r="D4139" s="3" t="s">
        <v>562</v>
      </c>
      <c r="E4139" s="3" t="n">
        <v>4948</v>
      </c>
      <c r="F4139" s="4" t="n">
        <v>399.41</v>
      </c>
      <c r="G4139" s="3" t="s">
        <v>8</v>
      </c>
      <c r="H4139" s="4" t="n">
        <f aca="false">ROUND(E4139*F4139,2)</f>
        <v>1976280.68</v>
      </c>
    </row>
    <row r="4140" customFormat="false" ht="15" hidden="false" customHeight="false" outlineLevel="0" collapsed="false">
      <c r="A4140" s="3" t="n">
        <v>4139</v>
      </c>
      <c r="B4140" s="3" t="n">
        <v>4</v>
      </c>
      <c r="C4140" s="3" t="s">
        <v>194</v>
      </c>
      <c r="D4140" s="3" t="s">
        <v>562</v>
      </c>
      <c r="E4140" s="3" t="n">
        <v>1571</v>
      </c>
      <c r="F4140" s="4" t="n">
        <v>108.18</v>
      </c>
      <c r="G4140" s="3" t="s">
        <v>8</v>
      </c>
      <c r="H4140" s="4" t="n">
        <f aca="false">ROUND(E4140*F4140,2)</f>
        <v>169950.78</v>
      </c>
    </row>
    <row r="4141" customFormat="false" ht="15" hidden="false" customHeight="false" outlineLevel="0" collapsed="false">
      <c r="A4141" s="3" t="n">
        <v>4140</v>
      </c>
      <c r="B4141" s="3" t="n">
        <v>8</v>
      </c>
      <c r="C4141" s="3" t="s">
        <v>194</v>
      </c>
      <c r="D4141" s="3" t="s">
        <v>562</v>
      </c>
      <c r="E4141" s="3" t="n">
        <v>3199</v>
      </c>
      <c r="F4141" s="4" t="n">
        <v>62.68</v>
      </c>
      <c r="G4141" s="3" t="s">
        <v>8</v>
      </c>
      <c r="H4141" s="4" t="n">
        <f aca="false">ROUND(E4141*F4141,2)</f>
        <v>200513.32</v>
      </c>
    </row>
    <row r="4142" customFormat="false" ht="15" hidden="false" customHeight="false" outlineLevel="0" collapsed="false">
      <c r="A4142" s="3" t="n">
        <v>4141</v>
      </c>
      <c r="B4142" s="3" t="n">
        <v>5</v>
      </c>
      <c r="C4142" s="3" t="s">
        <v>194</v>
      </c>
      <c r="D4142" s="3" t="s">
        <v>562</v>
      </c>
      <c r="E4142" s="3" t="n">
        <v>1956</v>
      </c>
      <c r="F4142" s="4" t="n">
        <v>422.3</v>
      </c>
      <c r="G4142" s="3" t="s">
        <v>8</v>
      </c>
      <c r="H4142" s="4" t="n">
        <f aca="false">ROUND(E4142*F4142,2)</f>
        <v>826018.8</v>
      </c>
    </row>
    <row r="4143" customFormat="false" ht="15" hidden="false" customHeight="false" outlineLevel="0" collapsed="false">
      <c r="A4143" s="3" t="n">
        <v>4142</v>
      </c>
      <c r="B4143" s="3" t="n">
        <v>8</v>
      </c>
      <c r="C4143" s="3" t="s">
        <v>194</v>
      </c>
      <c r="D4143" s="3" t="s">
        <v>563</v>
      </c>
      <c r="E4143" s="3" t="n">
        <v>33</v>
      </c>
      <c r="F4143" s="4" t="n">
        <v>62.51</v>
      </c>
      <c r="G4143" s="3" t="s">
        <v>8</v>
      </c>
      <c r="H4143" s="4" t="n">
        <f aca="false">ROUND(E4143*F4143,2)</f>
        <v>2062.83</v>
      </c>
    </row>
    <row r="4144" customFormat="false" ht="15" hidden="false" customHeight="false" outlineLevel="0" collapsed="false">
      <c r="A4144" s="3" t="n">
        <v>4143</v>
      </c>
      <c r="B4144" s="3" t="n">
        <v>14</v>
      </c>
      <c r="C4144" s="3" t="s">
        <v>194</v>
      </c>
      <c r="D4144" s="3" t="s">
        <v>562</v>
      </c>
      <c r="E4144" s="3" t="n">
        <v>3537</v>
      </c>
      <c r="F4144" s="4" t="n">
        <v>77.45</v>
      </c>
      <c r="G4144" s="3" t="s">
        <v>41</v>
      </c>
      <c r="H4144" s="4" t="n">
        <f aca="false">ROUND(E4144*F4144,2)</f>
        <v>273940.65</v>
      </c>
    </row>
    <row r="4145" customFormat="false" ht="15" hidden="false" customHeight="false" outlineLevel="0" collapsed="false">
      <c r="A4145" s="3" t="n">
        <v>4144</v>
      </c>
      <c r="B4145" s="3" t="n">
        <v>9</v>
      </c>
      <c r="C4145" s="3" t="s">
        <v>194</v>
      </c>
      <c r="D4145" s="3" t="s">
        <v>562</v>
      </c>
      <c r="E4145" s="3" t="n">
        <v>503</v>
      </c>
      <c r="F4145" s="4" t="n">
        <v>193.83</v>
      </c>
      <c r="G4145" s="3" t="s">
        <v>8</v>
      </c>
      <c r="H4145" s="4" t="n">
        <f aca="false">ROUND(E4145*F4145,2)</f>
        <v>97496.49</v>
      </c>
    </row>
    <row r="4146" customFormat="false" ht="15" hidden="false" customHeight="false" outlineLevel="0" collapsed="false">
      <c r="A4146" s="3" t="n">
        <v>4145</v>
      </c>
      <c r="B4146" s="3" t="n">
        <v>2</v>
      </c>
      <c r="C4146" s="3" t="s">
        <v>194</v>
      </c>
      <c r="D4146" s="3" t="s">
        <v>562</v>
      </c>
      <c r="E4146" s="3" t="n">
        <v>4722</v>
      </c>
      <c r="F4146" s="4" t="n">
        <v>63.96</v>
      </c>
      <c r="G4146" s="3" t="s">
        <v>8</v>
      </c>
      <c r="H4146" s="4" t="n">
        <f aca="false">ROUND(E4146*F4146,2)</f>
        <v>302019.12</v>
      </c>
    </row>
    <row r="4147" customFormat="false" ht="15" hidden="false" customHeight="false" outlineLevel="0" collapsed="false">
      <c r="A4147" s="3" t="n">
        <v>4146</v>
      </c>
      <c r="B4147" s="3" t="n">
        <v>10</v>
      </c>
      <c r="C4147" s="3" t="s">
        <v>194</v>
      </c>
      <c r="D4147" s="3" t="s">
        <v>563</v>
      </c>
      <c r="E4147" s="3" t="n">
        <v>3037</v>
      </c>
      <c r="F4147" s="4" t="n">
        <v>56.73</v>
      </c>
      <c r="G4147" s="3" t="s">
        <v>8</v>
      </c>
      <c r="H4147" s="4" t="n">
        <f aca="false">ROUND(E4147*F4147,2)</f>
        <v>172289.01</v>
      </c>
    </row>
    <row r="4148" customFormat="false" ht="15" hidden="false" customHeight="false" outlineLevel="0" collapsed="false">
      <c r="A4148" s="3" t="n">
        <v>4147</v>
      </c>
      <c r="B4148" s="3" t="n">
        <v>13</v>
      </c>
      <c r="C4148" s="3" t="s">
        <v>194</v>
      </c>
      <c r="D4148" s="3" t="s">
        <v>563</v>
      </c>
      <c r="E4148" s="3" t="n">
        <v>4968</v>
      </c>
      <c r="F4148" s="4" t="n">
        <v>46.62</v>
      </c>
      <c r="G4148" s="3" t="s">
        <v>41</v>
      </c>
      <c r="H4148" s="4" t="n">
        <f aca="false">ROUND(E4148*F4148,2)</f>
        <v>231608.16</v>
      </c>
    </row>
    <row r="4149" customFormat="false" ht="15" hidden="false" customHeight="false" outlineLevel="0" collapsed="false">
      <c r="A4149" s="3" t="n">
        <v>4148</v>
      </c>
      <c r="B4149" s="3" t="n">
        <v>14</v>
      </c>
      <c r="C4149" s="3" t="s">
        <v>194</v>
      </c>
      <c r="D4149" s="3" t="s">
        <v>562</v>
      </c>
      <c r="E4149" s="3" t="n">
        <v>4436</v>
      </c>
      <c r="F4149" s="4" t="n">
        <v>77.5</v>
      </c>
      <c r="G4149" s="3" t="s">
        <v>41</v>
      </c>
      <c r="H4149" s="4" t="n">
        <f aca="false">ROUND(E4149*F4149,2)</f>
        <v>343790</v>
      </c>
    </row>
    <row r="4150" customFormat="false" ht="15" hidden="false" customHeight="false" outlineLevel="0" collapsed="false">
      <c r="A4150" s="3" t="n">
        <v>4149</v>
      </c>
      <c r="B4150" s="3" t="n">
        <v>4</v>
      </c>
      <c r="C4150" s="3" t="s">
        <v>194</v>
      </c>
      <c r="D4150" s="3" t="s">
        <v>563</v>
      </c>
      <c r="E4150" s="3" t="n">
        <v>2379</v>
      </c>
      <c r="F4150" s="4" t="n">
        <v>108.5</v>
      </c>
      <c r="G4150" s="3" t="s">
        <v>8</v>
      </c>
      <c r="H4150" s="4" t="n">
        <f aca="false">ROUND(E4150*F4150,2)</f>
        <v>258121.5</v>
      </c>
    </row>
    <row r="4151" customFormat="false" ht="15" hidden="false" customHeight="false" outlineLevel="0" collapsed="false">
      <c r="A4151" s="3" t="n">
        <v>4150</v>
      </c>
      <c r="B4151" s="3" t="n">
        <v>6</v>
      </c>
      <c r="C4151" s="3" t="s">
        <v>194</v>
      </c>
      <c r="D4151" s="3" t="s">
        <v>563</v>
      </c>
      <c r="E4151" s="3" t="n">
        <v>4376</v>
      </c>
      <c r="F4151" s="4" t="n">
        <v>249.5</v>
      </c>
      <c r="G4151" s="3" t="s">
        <v>8</v>
      </c>
      <c r="H4151" s="4" t="n">
        <f aca="false">ROUND(E4151*F4151,2)</f>
        <v>1091812</v>
      </c>
    </row>
    <row r="4152" customFormat="false" ht="15" hidden="false" customHeight="false" outlineLevel="0" collapsed="false">
      <c r="A4152" s="3" t="n">
        <v>4151</v>
      </c>
      <c r="B4152" s="3" t="n">
        <v>4</v>
      </c>
      <c r="C4152" s="3" t="s">
        <v>194</v>
      </c>
      <c r="D4152" s="3" t="s">
        <v>562</v>
      </c>
      <c r="E4152" s="3" t="n">
        <v>4312</v>
      </c>
      <c r="F4152" s="4" t="n">
        <v>108.36</v>
      </c>
      <c r="G4152" s="3" t="s">
        <v>8</v>
      </c>
      <c r="H4152" s="4" t="n">
        <f aca="false">ROUND(E4152*F4152,2)</f>
        <v>467248.32</v>
      </c>
    </row>
    <row r="4153" customFormat="false" ht="15" hidden="false" customHeight="false" outlineLevel="0" collapsed="false">
      <c r="A4153" s="3" t="n">
        <v>4152</v>
      </c>
      <c r="B4153" s="3" t="n">
        <v>14</v>
      </c>
      <c r="C4153" s="3" t="s">
        <v>194</v>
      </c>
      <c r="D4153" s="3" t="s">
        <v>563</v>
      </c>
      <c r="E4153" s="3" t="n">
        <v>3165</v>
      </c>
      <c r="F4153" s="4" t="n">
        <v>77.66</v>
      </c>
      <c r="G4153" s="3" t="s">
        <v>41</v>
      </c>
      <c r="H4153" s="4" t="n">
        <f aca="false">ROUND(E4153*F4153,2)</f>
        <v>245793.9</v>
      </c>
    </row>
    <row r="4154" customFormat="false" ht="15" hidden="false" customHeight="false" outlineLevel="0" collapsed="false">
      <c r="A4154" s="3" t="n">
        <v>4153</v>
      </c>
      <c r="B4154" s="3" t="n">
        <v>6</v>
      </c>
      <c r="C4154" s="3" t="s">
        <v>194</v>
      </c>
      <c r="D4154" s="3" t="s">
        <v>563</v>
      </c>
      <c r="E4154" s="3" t="n">
        <v>4636</v>
      </c>
      <c r="F4154" s="4" t="n">
        <v>250.66</v>
      </c>
      <c r="G4154" s="3" t="s">
        <v>8</v>
      </c>
      <c r="H4154" s="4" t="n">
        <f aca="false">ROUND(E4154*F4154,2)</f>
        <v>1162059.76</v>
      </c>
    </row>
    <row r="4155" customFormat="false" ht="15" hidden="false" customHeight="false" outlineLevel="0" collapsed="false">
      <c r="A4155" s="3" t="n">
        <v>4154</v>
      </c>
      <c r="B4155" s="3" t="n">
        <v>5</v>
      </c>
      <c r="C4155" s="3" t="s">
        <v>194</v>
      </c>
      <c r="D4155" s="3" t="s">
        <v>563</v>
      </c>
      <c r="E4155" s="3" t="n">
        <v>4188</v>
      </c>
      <c r="F4155" s="4" t="n">
        <v>420.77</v>
      </c>
      <c r="G4155" s="3" t="s">
        <v>8</v>
      </c>
      <c r="H4155" s="4" t="n">
        <f aca="false">ROUND(E4155*F4155,2)</f>
        <v>1762184.76</v>
      </c>
    </row>
    <row r="4156" customFormat="false" ht="15" hidden="false" customHeight="false" outlineLevel="0" collapsed="false">
      <c r="A4156" s="3" t="n">
        <v>4155</v>
      </c>
      <c r="B4156" s="3" t="n">
        <v>3</v>
      </c>
      <c r="C4156" s="3" t="s">
        <v>194</v>
      </c>
      <c r="D4156" s="3" t="s">
        <v>563</v>
      </c>
      <c r="E4156" s="3" t="n">
        <v>4246</v>
      </c>
      <c r="F4156" s="4" t="n">
        <v>93.09</v>
      </c>
      <c r="G4156" s="3" t="s">
        <v>8</v>
      </c>
      <c r="H4156" s="4" t="n">
        <f aca="false">ROUND(E4156*F4156,2)</f>
        <v>395260.14</v>
      </c>
    </row>
    <row r="4157" customFormat="false" ht="15" hidden="false" customHeight="false" outlineLevel="0" collapsed="false">
      <c r="A4157" s="3" t="n">
        <v>4156</v>
      </c>
      <c r="B4157" s="3" t="n">
        <v>12</v>
      </c>
      <c r="C4157" s="3" t="s">
        <v>194</v>
      </c>
      <c r="D4157" s="3" t="s">
        <v>562</v>
      </c>
      <c r="E4157" s="3" t="n">
        <v>69</v>
      </c>
      <c r="F4157" s="4" t="n">
        <v>216.76</v>
      </c>
      <c r="G4157" s="3" t="s">
        <v>38</v>
      </c>
      <c r="H4157" s="4" t="n">
        <f aca="false">ROUND(E4157*F4157,2)</f>
        <v>14956.44</v>
      </c>
    </row>
    <row r="4158" customFormat="false" ht="15" hidden="false" customHeight="false" outlineLevel="0" collapsed="false">
      <c r="A4158" s="3" t="n">
        <v>4157</v>
      </c>
      <c r="B4158" s="3" t="n">
        <v>15</v>
      </c>
      <c r="C4158" s="3" t="s">
        <v>194</v>
      </c>
      <c r="D4158" s="3" t="s">
        <v>563</v>
      </c>
      <c r="E4158" s="3" t="n">
        <v>1962</v>
      </c>
      <c r="F4158" s="4" t="n">
        <v>266.56</v>
      </c>
      <c r="G4158" s="3" t="s">
        <v>46</v>
      </c>
      <c r="H4158" s="4" t="n">
        <f aca="false">ROUND(E4158*F4158,2)</f>
        <v>522990.72</v>
      </c>
    </row>
    <row r="4159" customFormat="false" ht="15" hidden="false" customHeight="false" outlineLevel="0" collapsed="false">
      <c r="A4159" s="3" t="n">
        <v>4158</v>
      </c>
      <c r="B4159" s="3" t="n">
        <v>10</v>
      </c>
      <c r="C4159" s="3" t="s">
        <v>195</v>
      </c>
      <c r="D4159" s="3" t="s">
        <v>563</v>
      </c>
      <c r="E4159" s="3" t="n">
        <v>336</v>
      </c>
      <c r="F4159" s="4" t="n">
        <v>57.95</v>
      </c>
      <c r="G4159" s="3" t="s">
        <v>8</v>
      </c>
      <c r="H4159" s="4" t="n">
        <f aca="false">ROUND(E4159*F4159,2)</f>
        <v>19471.2</v>
      </c>
    </row>
    <row r="4160" customFormat="false" ht="15" hidden="false" customHeight="false" outlineLevel="0" collapsed="false">
      <c r="A4160" s="3" t="n">
        <v>4159</v>
      </c>
      <c r="B4160" s="3" t="n">
        <v>4</v>
      </c>
      <c r="C4160" s="3" t="s">
        <v>195</v>
      </c>
      <c r="D4160" s="3" t="s">
        <v>562</v>
      </c>
      <c r="E4160" s="3" t="n">
        <v>4028</v>
      </c>
      <c r="F4160" s="4" t="n">
        <v>107.98</v>
      </c>
      <c r="G4160" s="3" t="s">
        <v>8</v>
      </c>
      <c r="H4160" s="4" t="n">
        <f aca="false">ROUND(E4160*F4160,2)</f>
        <v>434943.44</v>
      </c>
    </row>
    <row r="4161" customFormat="false" ht="15" hidden="false" customHeight="false" outlineLevel="0" collapsed="false">
      <c r="A4161" s="3" t="n">
        <v>4160</v>
      </c>
      <c r="B4161" s="3" t="n">
        <v>9</v>
      </c>
      <c r="C4161" s="3" t="s">
        <v>195</v>
      </c>
      <c r="D4161" s="3" t="s">
        <v>562</v>
      </c>
      <c r="E4161" s="3" t="n">
        <v>3813</v>
      </c>
      <c r="F4161" s="4" t="n">
        <v>193.27</v>
      </c>
      <c r="G4161" s="3" t="s">
        <v>8</v>
      </c>
      <c r="H4161" s="4" t="n">
        <f aca="false">ROUND(E4161*F4161,2)</f>
        <v>736938.51</v>
      </c>
    </row>
    <row r="4162" customFormat="false" ht="15" hidden="false" customHeight="false" outlineLevel="0" collapsed="false">
      <c r="A4162" s="3" t="n">
        <v>4161</v>
      </c>
      <c r="B4162" s="3" t="n">
        <v>3</v>
      </c>
      <c r="C4162" s="3" t="s">
        <v>195</v>
      </c>
      <c r="D4162" s="3" t="s">
        <v>562</v>
      </c>
      <c r="E4162" s="3" t="n">
        <v>1425</v>
      </c>
      <c r="F4162" s="4" t="n">
        <v>93</v>
      </c>
      <c r="G4162" s="3" t="s">
        <v>8</v>
      </c>
      <c r="H4162" s="4" t="n">
        <f aca="false">ROUND(E4162*F4162,2)</f>
        <v>132525</v>
      </c>
    </row>
    <row r="4163" customFormat="false" ht="15" hidden="false" customHeight="false" outlineLevel="0" collapsed="false">
      <c r="A4163" s="3" t="n">
        <v>4162</v>
      </c>
      <c r="B4163" s="3" t="n">
        <v>15</v>
      </c>
      <c r="C4163" s="3" t="s">
        <v>195</v>
      </c>
      <c r="D4163" s="3" t="s">
        <v>562</v>
      </c>
      <c r="E4163" s="3" t="n">
        <v>705</v>
      </c>
      <c r="F4163" s="4" t="n">
        <v>268.08</v>
      </c>
      <c r="G4163" s="3" t="s">
        <v>46</v>
      </c>
      <c r="H4163" s="4" t="n">
        <f aca="false">ROUND(E4163*F4163,2)</f>
        <v>188996.4</v>
      </c>
    </row>
    <row r="4164" customFormat="false" ht="15" hidden="false" customHeight="false" outlineLevel="0" collapsed="false">
      <c r="A4164" s="3" t="n">
        <v>4163</v>
      </c>
      <c r="B4164" s="3" t="n">
        <v>12</v>
      </c>
      <c r="C4164" s="3" t="s">
        <v>195</v>
      </c>
      <c r="D4164" s="3" t="s">
        <v>562</v>
      </c>
      <c r="E4164" s="3" t="n">
        <v>1365</v>
      </c>
      <c r="F4164" s="4" t="n">
        <v>217.89</v>
      </c>
      <c r="G4164" s="3" t="s">
        <v>38</v>
      </c>
      <c r="H4164" s="4" t="n">
        <f aca="false">ROUND(E4164*F4164,2)</f>
        <v>297419.85</v>
      </c>
    </row>
    <row r="4165" customFormat="false" ht="15" hidden="false" customHeight="false" outlineLevel="0" collapsed="false">
      <c r="A4165" s="3" t="n">
        <v>4164</v>
      </c>
      <c r="B4165" s="3" t="n">
        <v>8</v>
      </c>
      <c r="C4165" s="3" t="s">
        <v>195</v>
      </c>
      <c r="D4165" s="3" t="s">
        <v>563</v>
      </c>
      <c r="E4165" s="3" t="n">
        <v>816</v>
      </c>
      <c r="F4165" s="4" t="n">
        <v>60.99</v>
      </c>
      <c r="G4165" s="3" t="s">
        <v>8</v>
      </c>
      <c r="H4165" s="4" t="n">
        <f aca="false">ROUND(E4165*F4165,2)</f>
        <v>49767.84</v>
      </c>
    </row>
    <row r="4166" customFormat="false" ht="15" hidden="false" customHeight="false" outlineLevel="0" collapsed="false">
      <c r="A4166" s="3" t="n">
        <v>4165</v>
      </c>
      <c r="B4166" s="3" t="n">
        <v>14</v>
      </c>
      <c r="C4166" s="3" t="s">
        <v>195</v>
      </c>
      <c r="D4166" s="3" t="s">
        <v>562</v>
      </c>
      <c r="E4166" s="3" t="n">
        <v>4478</v>
      </c>
      <c r="F4166" s="4" t="n">
        <v>78.07</v>
      </c>
      <c r="G4166" s="3" t="s">
        <v>41</v>
      </c>
      <c r="H4166" s="4" t="n">
        <f aca="false">ROUND(E4166*F4166,2)</f>
        <v>349597.46</v>
      </c>
    </row>
    <row r="4167" customFormat="false" ht="15" hidden="false" customHeight="false" outlineLevel="0" collapsed="false">
      <c r="A4167" s="3" t="n">
        <v>4166</v>
      </c>
      <c r="B4167" s="3" t="n">
        <v>9</v>
      </c>
      <c r="C4167" s="3" t="s">
        <v>195</v>
      </c>
      <c r="D4167" s="3" t="s">
        <v>563</v>
      </c>
      <c r="E4167" s="3" t="n">
        <v>2558</v>
      </c>
      <c r="F4167" s="4" t="n">
        <v>192.56</v>
      </c>
      <c r="G4167" s="3" t="s">
        <v>8</v>
      </c>
      <c r="H4167" s="4" t="n">
        <f aca="false">ROUND(E4167*F4167,2)</f>
        <v>492568.48</v>
      </c>
    </row>
    <row r="4168" customFormat="false" ht="15" hidden="false" customHeight="false" outlineLevel="0" collapsed="false">
      <c r="A4168" s="3" t="n">
        <v>4167</v>
      </c>
      <c r="B4168" s="3" t="n">
        <v>7</v>
      </c>
      <c r="C4168" s="3" t="s">
        <v>195</v>
      </c>
      <c r="D4168" s="3" t="s">
        <v>563</v>
      </c>
      <c r="E4168" s="3" t="n">
        <v>3571</v>
      </c>
      <c r="F4168" s="4" t="n">
        <v>395.41</v>
      </c>
      <c r="G4168" s="3" t="s">
        <v>8</v>
      </c>
      <c r="H4168" s="4" t="n">
        <f aca="false">ROUND(E4168*F4168,2)</f>
        <v>1412009.11</v>
      </c>
    </row>
    <row r="4169" customFormat="false" ht="15" hidden="false" customHeight="false" outlineLevel="0" collapsed="false">
      <c r="A4169" s="3" t="n">
        <v>4168</v>
      </c>
      <c r="B4169" s="3" t="n">
        <v>13</v>
      </c>
      <c r="C4169" s="3" t="s">
        <v>195</v>
      </c>
      <c r="D4169" s="3" t="s">
        <v>562</v>
      </c>
      <c r="E4169" s="3" t="n">
        <v>510</v>
      </c>
      <c r="F4169" s="4" t="n">
        <v>46.03</v>
      </c>
      <c r="G4169" s="3" t="s">
        <v>41</v>
      </c>
      <c r="H4169" s="4" t="n">
        <f aca="false">ROUND(E4169*F4169,2)</f>
        <v>23475.3</v>
      </c>
    </row>
    <row r="4170" customFormat="false" ht="15" hidden="false" customHeight="false" outlineLevel="0" collapsed="false">
      <c r="A4170" s="3" t="n">
        <v>4169</v>
      </c>
      <c r="B4170" s="3" t="n">
        <v>11</v>
      </c>
      <c r="C4170" s="3" t="s">
        <v>195</v>
      </c>
      <c r="D4170" s="3" t="s">
        <v>562</v>
      </c>
      <c r="E4170" s="3" t="n">
        <v>2837</v>
      </c>
      <c r="F4170" s="4" t="n">
        <v>102.56</v>
      </c>
      <c r="G4170" s="3" t="s">
        <v>34</v>
      </c>
      <c r="H4170" s="4" t="n">
        <f aca="false">ROUND(E4170*F4170,2)</f>
        <v>290962.72</v>
      </c>
    </row>
    <row r="4171" customFormat="false" ht="15" hidden="false" customHeight="false" outlineLevel="0" collapsed="false">
      <c r="A4171" s="3" t="n">
        <v>4170</v>
      </c>
      <c r="B4171" s="3" t="n">
        <v>15</v>
      </c>
      <c r="C4171" s="3" t="s">
        <v>195</v>
      </c>
      <c r="D4171" s="3" t="s">
        <v>563</v>
      </c>
      <c r="E4171" s="3" t="n">
        <v>2595</v>
      </c>
      <c r="F4171" s="4" t="n">
        <v>267.84</v>
      </c>
      <c r="G4171" s="3" t="s">
        <v>46</v>
      </c>
      <c r="H4171" s="4" t="n">
        <f aca="false">ROUND(E4171*F4171,2)</f>
        <v>695044.8</v>
      </c>
    </row>
    <row r="4172" customFormat="false" ht="15" hidden="false" customHeight="false" outlineLevel="0" collapsed="false">
      <c r="A4172" s="3" t="n">
        <v>4171</v>
      </c>
      <c r="B4172" s="3" t="n">
        <v>3</v>
      </c>
      <c r="C4172" s="3" t="s">
        <v>195</v>
      </c>
      <c r="D4172" s="3" t="s">
        <v>563</v>
      </c>
      <c r="E4172" s="3" t="n">
        <v>2112</v>
      </c>
      <c r="F4172" s="4" t="n">
        <v>92.99</v>
      </c>
      <c r="G4172" s="3" t="s">
        <v>8</v>
      </c>
      <c r="H4172" s="4" t="n">
        <f aca="false">ROUND(E4172*F4172,2)</f>
        <v>196394.88</v>
      </c>
    </row>
    <row r="4173" customFormat="false" ht="15" hidden="false" customHeight="false" outlineLevel="0" collapsed="false">
      <c r="A4173" s="3" t="n">
        <v>4172</v>
      </c>
      <c r="B4173" s="3" t="n">
        <v>6</v>
      </c>
      <c r="C4173" s="3" t="s">
        <v>195</v>
      </c>
      <c r="D4173" s="3" t="s">
        <v>563</v>
      </c>
      <c r="E4173" s="3" t="n">
        <v>3618</v>
      </c>
      <c r="F4173" s="4" t="n">
        <v>254.97</v>
      </c>
      <c r="G4173" s="3" t="s">
        <v>8</v>
      </c>
      <c r="H4173" s="4" t="n">
        <f aca="false">ROUND(E4173*F4173,2)</f>
        <v>922481.46</v>
      </c>
    </row>
    <row r="4174" customFormat="false" ht="15" hidden="false" customHeight="false" outlineLevel="0" collapsed="false">
      <c r="A4174" s="3" t="n">
        <v>4173</v>
      </c>
      <c r="B4174" s="3" t="n">
        <v>13</v>
      </c>
      <c r="C4174" s="3" t="s">
        <v>195</v>
      </c>
      <c r="D4174" s="3" t="s">
        <v>563</v>
      </c>
      <c r="E4174" s="3" t="n">
        <v>728</v>
      </c>
      <c r="F4174" s="4" t="n">
        <v>46.13</v>
      </c>
      <c r="G4174" s="3" t="s">
        <v>41</v>
      </c>
      <c r="H4174" s="4" t="n">
        <f aca="false">ROUND(E4174*F4174,2)</f>
        <v>33582.64</v>
      </c>
    </row>
    <row r="4175" customFormat="false" ht="15" hidden="false" customHeight="false" outlineLevel="0" collapsed="false">
      <c r="A4175" s="3" t="n">
        <v>4174</v>
      </c>
      <c r="B4175" s="3" t="n">
        <v>2</v>
      </c>
      <c r="C4175" s="3" t="s">
        <v>195</v>
      </c>
      <c r="D4175" s="3" t="s">
        <v>563</v>
      </c>
      <c r="E4175" s="3" t="n">
        <v>4709</v>
      </c>
      <c r="F4175" s="4" t="n">
        <v>66.77</v>
      </c>
      <c r="G4175" s="3" t="s">
        <v>8</v>
      </c>
      <c r="H4175" s="4" t="n">
        <f aca="false">ROUND(E4175*F4175,2)</f>
        <v>314419.93</v>
      </c>
    </row>
    <row r="4176" customFormat="false" ht="15" hidden="false" customHeight="false" outlineLevel="0" collapsed="false">
      <c r="A4176" s="3" t="n">
        <v>4175</v>
      </c>
      <c r="B4176" s="3" t="n">
        <v>10</v>
      </c>
      <c r="C4176" s="3" t="s">
        <v>195</v>
      </c>
      <c r="D4176" s="3" t="s">
        <v>562</v>
      </c>
      <c r="E4176" s="3" t="n">
        <v>556</v>
      </c>
      <c r="F4176" s="4" t="n">
        <v>58.08</v>
      </c>
      <c r="G4176" s="3" t="s">
        <v>8</v>
      </c>
      <c r="H4176" s="4" t="n">
        <f aca="false">ROUND(E4176*F4176,2)</f>
        <v>32292.48</v>
      </c>
    </row>
    <row r="4177" customFormat="false" ht="15" hidden="false" customHeight="false" outlineLevel="0" collapsed="false">
      <c r="A4177" s="3" t="n">
        <v>4176</v>
      </c>
      <c r="B4177" s="3" t="n">
        <v>11</v>
      </c>
      <c r="C4177" s="3" t="s">
        <v>195</v>
      </c>
      <c r="D4177" s="3" t="s">
        <v>563</v>
      </c>
      <c r="E4177" s="3" t="n">
        <v>239</v>
      </c>
      <c r="F4177" s="4" t="n">
        <v>102.61</v>
      </c>
      <c r="G4177" s="3" t="s">
        <v>34</v>
      </c>
      <c r="H4177" s="4" t="n">
        <f aca="false">ROUND(E4177*F4177,2)</f>
        <v>24523.79</v>
      </c>
    </row>
    <row r="4178" customFormat="false" ht="15" hidden="false" customHeight="false" outlineLevel="0" collapsed="false">
      <c r="A4178" s="3" t="n">
        <v>4177</v>
      </c>
      <c r="B4178" s="3" t="n">
        <v>10</v>
      </c>
      <c r="C4178" s="3" t="s">
        <v>195</v>
      </c>
      <c r="D4178" s="3" t="s">
        <v>562</v>
      </c>
      <c r="E4178" s="3" t="n">
        <v>2752</v>
      </c>
      <c r="F4178" s="4" t="n">
        <v>57.84</v>
      </c>
      <c r="G4178" s="3" t="s">
        <v>8</v>
      </c>
      <c r="H4178" s="4" t="n">
        <f aca="false">ROUND(E4178*F4178,2)</f>
        <v>159175.68</v>
      </c>
    </row>
    <row r="4179" customFormat="false" ht="15" hidden="false" customHeight="false" outlineLevel="0" collapsed="false">
      <c r="A4179" s="3" t="n">
        <v>4178</v>
      </c>
      <c r="B4179" s="3" t="n">
        <v>11</v>
      </c>
      <c r="C4179" s="3" t="s">
        <v>195</v>
      </c>
      <c r="D4179" s="3" t="s">
        <v>563</v>
      </c>
      <c r="E4179" s="3" t="n">
        <v>2559</v>
      </c>
      <c r="F4179" s="4" t="n">
        <v>102.71</v>
      </c>
      <c r="G4179" s="3" t="s">
        <v>34</v>
      </c>
      <c r="H4179" s="4" t="n">
        <f aca="false">ROUND(E4179*F4179,2)</f>
        <v>262834.89</v>
      </c>
    </row>
    <row r="4180" customFormat="false" ht="15" hidden="false" customHeight="false" outlineLevel="0" collapsed="false">
      <c r="A4180" s="3" t="n">
        <v>4179</v>
      </c>
      <c r="B4180" s="3" t="n">
        <v>7</v>
      </c>
      <c r="C4180" s="3" t="s">
        <v>195</v>
      </c>
      <c r="D4180" s="3" t="s">
        <v>562</v>
      </c>
      <c r="E4180" s="3" t="n">
        <v>3074</v>
      </c>
      <c r="F4180" s="4" t="n">
        <v>393.9</v>
      </c>
      <c r="G4180" s="3" t="s">
        <v>8</v>
      </c>
      <c r="H4180" s="4" t="n">
        <f aca="false">ROUND(E4180*F4180,2)</f>
        <v>1210848.6</v>
      </c>
    </row>
    <row r="4181" customFormat="false" ht="15" hidden="false" customHeight="false" outlineLevel="0" collapsed="false">
      <c r="A4181" s="3" t="n">
        <v>4180</v>
      </c>
      <c r="B4181" s="3" t="n">
        <v>7</v>
      </c>
      <c r="C4181" s="3" t="s">
        <v>196</v>
      </c>
      <c r="D4181" s="3" t="s">
        <v>563</v>
      </c>
      <c r="E4181" s="3" t="n">
        <v>2026</v>
      </c>
      <c r="F4181" s="4" t="n">
        <v>389.55</v>
      </c>
      <c r="G4181" s="3" t="s">
        <v>8</v>
      </c>
      <c r="H4181" s="4" t="n">
        <f aca="false">ROUND(E4181*F4181,2)</f>
        <v>789228.3</v>
      </c>
    </row>
    <row r="4182" customFormat="false" ht="15" hidden="false" customHeight="false" outlineLevel="0" collapsed="false">
      <c r="A4182" s="3" t="n">
        <v>4181</v>
      </c>
      <c r="B4182" s="3" t="n">
        <v>14</v>
      </c>
      <c r="C4182" s="3" t="s">
        <v>196</v>
      </c>
      <c r="D4182" s="3" t="s">
        <v>563</v>
      </c>
      <c r="E4182" s="3" t="n">
        <v>1788</v>
      </c>
      <c r="F4182" s="4" t="n">
        <v>76.17</v>
      </c>
      <c r="G4182" s="3" t="s">
        <v>41</v>
      </c>
      <c r="H4182" s="4" t="n">
        <f aca="false">ROUND(E4182*F4182,2)</f>
        <v>136191.96</v>
      </c>
    </row>
    <row r="4183" customFormat="false" ht="15" hidden="false" customHeight="false" outlineLevel="0" collapsed="false">
      <c r="A4183" s="3" t="n">
        <v>4182</v>
      </c>
      <c r="B4183" s="3" t="n">
        <v>15</v>
      </c>
      <c r="C4183" s="3" t="s">
        <v>196</v>
      </c>
      <c r="D4183" s="3" t="s">
        <v>562</v>
      </c>
      <c r="E4183" s="3" t="n">
        <v>3757</v>
      </c>
      <c r="F4183" s="4" t="n">
        <v>269.14</v>
      </c>
      <c r="G4183" s="3" t="s">
        <v>46</v>
      </c>
      <c r="H4183" s="4" t="n">
        <f aca="false">ROUND(E4183*F4183,2)</f>
        <v>1011158.98</v>
      </c>
    </row>
    <row r="4184" customFormat="false" ht="15" hidden="false" customHeight="false" outlineLevel="0" collapsed="false">
      <c r="A4184" s="3" t="n">
        <v>4183</v>
      </c>
      <c r="B4184" s="3" t="n">
        <v>7</v>
      </c>
      <c r="C4184" s="3" t="s">
        <v>196</v>
      </c>
      <c r="D4184" s="3" t="s">
        <v>563</v>
      </c>
      <c r="E4184" s="3" t="n">
        <v>3991</v>
      </c>
      <c r="F4184" s="4" t="n">
        <v>389.09</v>
      </c>
      <c r="G4184" s="3" t="s">
        <v>8</v>
      </c>
      <c r="H4184" s="4" t="n">
        <f aca="false">ROUND(E4184*F4184,2)</f>
        <v>1552858.19</v>
      </c>
    </row>
    <row r="4185" customFormat="false" ht="15" hidden="false" customHeight="false" outlineLevel="0" collapsed="false">
      <c r="A4185" s="3" t="n">
        <v>4184</v>
      </c>
      <c r="B4185" s="3" t="n">
        <v>3</v>
      </c>
      <c r="C4185" s="3" t="s">
        <v>196</v>
      </c>
      <c r="D4185" s="3" t="s">
        <v>563</v>
      </c>
      <c r="E4185" s="3" t="n">
        <v>2447</v>
      </c>
      <c r="F4185" s="4" t="n">
        <v>94.41</v>
      </c>
      <c r="G4185" s="3" t="s">
        <v>8</v>
      </c>
      <c r="H4185" s="4" t="n">
        <f aca="false">ROUND(E4185*F4185,2)</f>
        <v>231021.27</v>
      </c>
    </row>
    <row r="4186" customFormat="false" ht="15" hidden="false" customHeight="false" outlineLevel="0" collapsed="false">
      <c r="A4186" s="3" t="n">
        <v>4185</v>
      </c>
      <c r="B4186" s="3" t="n">
        <v>14</v>
      </c>
      <c r="C4186" s="3" t="s">
        <v>196</v>
      </c>
      <c r="D4186" s="3" t="s">
        <v>562</v>
      </c>
      <c r="E4186" s="3" t="n">
        <v>860</v>
      </c>
      <c r="F4186" s="4" t="n">
        <v>76.19</v>
      </c>
      <c r="G4186" s="3" t="s">
        <v>41</v>
      </c>
      <c r="H4186" s="4" t="n">
        <f aca="false">ROUND(E4186*F4186,2)</f>
        <v>65523.4</v>
      </c>
    </row>
    <row r="4187" customFormat="false" ht="15" hidden="false" customHeight="false" outlineLevel="0" collapsed="false">
      <c r="A4187" s="3" t="n">
        <v>4186</v>
      </c>
      <c r="B4187" s="3" t="n">
        <v>13</v>
      </c>
      <c r="C4187" s="3" t="s">
        <v>196</v>
      </c>
      <c r="D4187" s="3" t="s">
        <v>563</v>
      </c>
      <c r="E4187" s="3" t="n">
        <v>3948</v>
      </c>
      <c r="F4187" s="4" t="n">
        <v>46.06</v>
      </c>
      <c r="G4187" s="3" t="s">
        <v>41</v>
      </c>
      <c r="H4187" s="4" t="n">
        <f aca="false">ROUND(E4187*F4187,2)</f>
        <v>181844.88</v>
      </c>
    </row>
    <row r="4188" customFormat="false" ht="15" hidden="false" customHeight="false" outlineLevel="0" collapsed="false">
      <c r="A4188" s="3" t="n">
        <v>4187</v>
      </c>
      <c r="B4188" s="3" t="n">
        <v>8</v>
      </c>
      <c r="C4188" s="3" t="s">
        <v>196</v>
      </c>
      <c r="D4188" s="3" t="s">
        <v>562</v>
      </c>
      <c r="E4188" s="3" t="n">
        <v>3322</v>
      </c>
      <c r="F4188" s="4" t="n">
        <v>59.58</v>
      </c>
      <c r="G4188" s="3" t="s">
        <v>8</v>
      </c>
      <c r="H4188" s="4" t="n">
        <f aca="false">ROUND(E4188*F4188,2)</f>
        <v>197924.76</v>
      </c>
    </row>
    <row r="4189" customFormat="false" ht="15" hidden="false" customHeight="false" outlineLevel="0" collapsed="false">
      <c r="A4189" s="3" t="n">
        <v>4188</v>
      </c>
      <c r="B4189" s="3" t="n">
        <v>6</v>
      </c>
      <c r="C4189" s="3" t="s">
        <v>196</v>
      </c>
      <c r="D4189" s="3" t="s">
        <v>562</v>
      </c>
      <c r="E4189" s="3" t="n">
        <v>849</v>
      </c>
      <c r="F4189" s="4" t="n">
        <v>247.29</v>
      </c>
      <c r="G4189" s="3" t="s">
        <v>8</v>
      </c>
      <c r="H4189" s="4" t="n">
        <f aca="false">ROUND(E4189*F4189,2)</f>
        <v>209949.21</v>
      </c>
    </row>
    <row r="4190" customFormat="false" ht="15" hidden="false" customHeight="false" outlineLevel="0" collapsed="false">
      <c r="A4190" s="3" t="n">
        <v>4189</v>
      </c>
      <c r="B4190" s="3" t="n">
        <v>5</v>
      </c>
      <c r="C4190" s="3" t="s">
        <v>196</v>
      </c>
      <c r="D4190" s="3" t="s">
        <v>563</v>
      </c>
      <c r="E4190" s="3" t="n">
        <v>488</v>
      </c>
      <c r="F4190" s="4" t="n">
        <v>414.19</v>
      </c>
      <c r="G4190" s="3" t="s">
        <v>8</v>
      </c>
      <c r="H4190" s="4" t="n">
        <f aca="false">ROUND(E4190*F4190,2)</f>
        <v>202124.72</v>
      </c>
    </row>
    <row r="4191" customFormat="false" ht="15" hidden="false" customHeight="false" outlineLevel="0" collapsed="false">
      <c r="A4191" s="3" t="n">
        <v>4190</v>
      </c>
      <c r="B4191" s="3" t="n">
        <v>8</v>
      </c>
      <c r="C4191" s="3" t="s">
        <v>196</v>
      </c>
      <c r="D4191" s="3" t="s">
        <v>562</v>
      </c>
      <c r="E4191" s="3" t="n">
        <v>3578</v>
      </c>
      <c r="F4191" s="4" t="n">
        <v>59.33</v>
      </c>
      <c r="G4191" s="3" t="s">
        <v>8</v>
      </c>
      <c r="H4191" s="4" t="n">
        <f aca="false">ROUND(E4191*F4191,2)</f>
        <v>212282.74</v>
      </c>
    </row>
    <row r="4192" customFormat="false" ht="15" hidden="false" customHeight="false" outlineLevel="0" collapsed="false">
      <c r="A4192" s="3" t="n">
        <v>4191</v>
      </c>
      <c r="B4192" s="3" t="n">
        <v>1</v>
      </c>
      <c r="C4192" s="3" t="s">
        <v>196</v>
      </c>
      <c r="D4192" s="3" t="s">
        <v>563</v>
      </c>
      <c r="E4192" s="3" t="n">
        <v>4200</v>
      </c>
      <c r="F4192" s="4" t="n">
        <v>388.46</v>
      </c>
      <c r="G4192" s="3" t="s">
        <v>8</v>
      </c>
      <c r="H4192" s="4" t="n">
        <f aca="false">ROUND(E4192*F4192,2)</f>
        <v>1631532</v>
      </c>
    </row>
    <row r="4193" customFormat="false" ht="15" hidden="false" customHeight="false" outlineLevel="0" collapsed="false">
      <c r="A4193" s="3" t="n">
        <v>4192</v>
      </c>
      <c r="B4193" s="3" t="n">
        <v>2</v>
      </c>
      <c r="C4193" s="3" t="s">
        <v>196</v>
      </c>
      <c r="D4193" s="3" t="s">
        <v>562</v>
      </c>
      <c r="E4193" s="3" t="n">
        <v>1208</v>
      </c>
      <c r="F4193" s="4" t="n">
        <v>66.75</v>
      </c>
      <c r="G4193" s="3" t="s">
        <v>8</v>
      </c>
      <c r="H4193" s="4" t="n">
        <f aca="false">ROUND(E4193*F4193,2)</f>
        <v>80634</v>
      </c>
    </row>
    <row r="4194" customFormat="false" ht="15" hidden="false" customHeight="false" outlineLevel="0" collapsed="false">
      <c r="A4194" s="3" t="n">
        <v>4193</v>
      </c>
      <c r="B4194" s="3" t="n">
        <v>13</v>
      </c>
      <c r="C4194" s="3" t="s">
        <v>196</v>
      </c>
      <c r="D4194" s="3" t="s">
        <v>563</v>
      </c>
      <c r="E4194" s="3" t="n">
        <v>3410</v>
      </c>
      <c r="F4194" s="4" t="n">
        <v>45.95</v>
      </c>
      <c r="G4194" s="3" t="s">
        <v>41</v>
      </c>
      <c r="H4194" s="4" t="n">
        <f aca="false">ROUND(E4194*F4194,2)</f>
        <v>156689.5</v>
      </c>
    </row>
    <row r="4195" customFormat="false" ht="15" hidden="false" customHeight="false" outlineLevel="0" collapsed="false">
      <c r="A4195" s="3" t="n">
        <v>4194</v>
      </c>
      <c r="B4195" s="3" t="n">
        <v>14</v>
      </c>
      <c r="C4195" s="3" t="s">
        <v>196</v>
      </c>
      <c r="D4195" s="3" t="s">
        <v>562</v>
      </c>
      <c r="E4195" s="3" t="n">
        <v>2943</v>
      </c>
      <c r="F4195" s="4" t="n">
        <v>75.89</v>
      </c>
      <c r="G4195" s="3" t="s">
        <v>41</v>
      </c>
      <c r="H4195" s="4" t="n">
        <f aca="false">ROUND(E4195*F4195,2)</f>
        <v>223344.27</v>
      </c>
    </row>
    <row r="4196" customFormat="false" ht="15" hidden="false" customHeight="false" outlineLevel="0" collapsed="false">
      <c r="A4196" s="3" t="n">
        <v>4195</v>
      </c>
      <c r="B4196" s="3" t="n">
        <v>7</v>
      </c>
      <c r="C4196" s="3" t="s">
        <v>196</v>
      </c>
      <c r="D4196" s="3" t="s">
        <v>562</v>
      </c>
      <c r="E4196" s="3" t="n">
        <v>705</v>
      </c>
      <c r="F4196" s="4" t="n">
        <v>389.34</v>
      </c>
      <c r="G4196" s="3" t="s">
        <v>8</v>
      </c>
      <c r="H4196" s="4" t="n">
        <f aca="false">ROUND(E4196*F4196,2)</f>
        <v>274484.7</v>
      </c>
    </row>
    <row r="4197" customFormat="false" ht="15" hidden="false" customHeight="false" outlineLevel="0" collapsed="false">
      <c r="A4197" s="3" t="n">
        <v>4196</v>
      </c>
      <c r="B4197" s="3" t="n">
        <v>11</v>
      </c>
      <c r="C4197" s="3" t="s">
        <v>196</v>
      </c>
      <c r="D4197" s="3" t="s">
        <v>563</v>
      </c>
      <c r="E4197" s="3" t="n">
        <v>1430</v>
      </c>
      <c r="F4197" s="4" t="n">
        <v>101.85</v>
      </c>
      <c r="G4197" s="3" t="s">
        <v>34</v>
      </c>
      <c r="H4197" s="4" t="n">
        <f aca="false">ROUND(E4197*F4197,2)</f>
        <v>145645.5</v>
      </c>
    </row>
    <row r="4198" customFormat="false" ht="15" hidden="false" customHeight="false" outlineLevel="0" collapsed="false">
      <c r="A4198" s="3" t="n">
        <v>4197</v>
      </c>
      <c r="B4198" s="3" t="n">
        <v>6</v>
      </c>
      <c r="C4198" s="3" t="s">
        <v>196</v>
      </c>
      <c r="D4198" s="3" t="s">
        <v>563</v>
      </c>
      <c r="E4198" s="3" t="n">
        <v>4146</v>
      </c>
      <c r="F4198" s="4" t="n">
        <v>245.91</v>
      </c>
      <c r="G4198" s="3" t="s">
        <v>8</v>
      </c>
      <c r="H4198" s="4" t="n">
        <f aca="false">ROUND(E4198*F4198,2)</f>
        <v>1019542.86</v>
      </c>
    </row>
    <row r="4199" customFormat="false" ht="15" hidden="false" customHeight="false" outlineLevel="0" collapsed="false">
      <c r="A4199" s="3" t="n">
        <v>4198</v>
      </c>
      <c r="B4199" s="3" t="n">
        <v>15</v>
      </c>
      <c r="C4199" s="3" t="s">
        <v>196</v>
      </c>
      <c r="D4199" s="3" t="s">
        <v>562</v>
      </c>
      <c r="E4199" s="3" t="n">
        <v>1051</v>
      </c>
      <c r="F4199" s="4" t="n">
        <v>268.96</v>
      </c>
      <c r="G4199" s="3" t="s">
        <v>46</v>
      </c>
      <c r="H4199" s="4" t="n">
        <f aca="false">ROUND(E4199*F4199,2)</f>
        <v>282676.96</v>
      </c>
    </row>
    <row r="4200" customFormat="false" ht="15" hidden="false" customHeight="false" outlineLevel="0" collapsed="false">
      <c r="A4200" s="3" t="n">
        <v>4199</v>
      </c>
      <c r="B4200" s="3" t="n">
        <v>7</v>
      </c>
      <c r="C4200" s="3" t="s">
        <v>196</v>
      </c>
      <c r="D4200" s="3" t="s">
        <v>562</v>
      </c>
      <c r="E4200" s="3" t="n">
        <v>1565</v>
      </c>
      <c r="F4200" s="4" t="n">
        <v>389.05</v>
      </c>
      <c r="G4200" s="3" t="s">
        <v>8</v>
      </c>
      <c r="H4200" s="4" t="n">
        <f aca="false">ROUND(E4200*F4200,2)</f>
        <v>608863.25</v>
      </c>
    </row>
    <row r="4201" customFormat="false" ht="15" hidden="false" customHeight="false" outlineLevel="0" collapsed="false">
      <c r="A4201" s="3" t="n">
        <v>4200</v>
      </c>
      <c r="B4201" s="3" t="n">
        <v>13</v>
      </c>
      <c r="C4201" s="3" t="s">
        <v>196</v>
      </c>
      <c r="D4201" s="3" t="s">
        <v>563</v>
      </c>
      <c r="E4201" s="3" t="n">
        <v>1128</v>
      </c>
      <c r="F4201" s="4" t="n">
        <v>46.13</v>
      </c>
      <c r="G4201" s="3" t="s">
        <v>41</v>
      </c>
      <c r="H4201" s="4" t="n">
        <f aca="false">ROUND(E4201*F4201,2)</f>
        <v>52034.64</v>
      </c>
    </row>
    <row r="4202" customFormat="false" ht="15" hidden="false" customHeight="false" outlineLevel="0" collapsed="false">
      <c r="A4202" s="3" t="n">
        <v>4201</v>
      </c>
      <c r="B4202" s="3" t="n">
        <v>15</v>
      </c>
      <c r="C4202" s="3" t="s">
        <v>196</v>
      </c>
      <c r="D4202" s="3" t="s">
        <v>562</v>
      </c>
      <c r="E4202" s="3" t="n">
        <v>683</v>
      </c>
      <c r="F4202" s="4" t="n">
        <v>268.77</v>
      </c>
      <c r="G4202" s="3" t="s">
        <v>46</v>
      </c>
      <c r="H4202" s="4" t="n">
        <f aca="false">ROUND(E4202*F4202,2)</f>
        <v>183569.91</v>
      </c>
    </row>
    <row r="4203" customFormat="false" ht="15" hidden="false" customHeight="false" outlineLevel="0" collapsed="false">
      <c r="A4203" s="3" t="n">
        <v>4202</v>
      </c>
      <c r="B4203" s="3" t="n">
        <v>14</v>
      </c>
      <c r="C4203" s="3" t="s">
        <v>196</v>
      </c>
      <c r="D4203" s="3" t="s">
        <v>562</v>
      </c>
      <c r="E4203" s="3" t="n">
        <v>1761</v>
      </c>
      <c r="F4203" s="4" t="n">
        <v>75.9</v>
      </c>
      <c r="G4203" s="3" t="s">
        <v>41</v>
      </c>
      <c r="H4203" s="4" t="n">
        <f aca="false">ROUND(E4203*F4203,2)</f>
        <v>133659.9</v>
      </c>
    </row>
    <row r="4204" customFormat="false" ht="15" hidden="false" customHeight="false" outlineLevel="0" collapsed="false">
      <c r="A4204" s="3" t="n">
        <v>4203</v>
      </c>
      <c r="B4204" s="3" t="n">
        <v>11</v>
      </c>
      <c r="C4204" s="3" t="s">
        <v>197</v>
      </c>
      <c r="D4204" s="3" t="s">
        <v>562</v>
      </c>
      <c r="E4204" s="3" t="n">
        <v>432</v>
      </c>
      <c r="F4204" s="4" t="n">
        <v>101.74</v>
      </c>
      <c r="G4204" s="3" t="s">
        <v>34</v>
      </c>
      <c r="H4204" s="4" t="n">
        <f aca="false">ROUND(E4204*F4204,2)</f>
        <v>43951.68</v>
      </c>
    </row>
    <row r="4205" customFormat="false" ht="15" hidden="false" customHeight="false" outlineLevel="0" collapsed="false">
      <c r="A4205" s="3" t="n">
        <v>4204</v>
      </c>
      <c r="B4205" s="3" t="n">
        <v>14</v>
      </c>
      <c r="C4205" s="3" t="s">
        <v>197</v>
      </c>
      <c r="D4205" s="3" t="s">
        <v>562</v>
      </c>
      <c r="E4205" s="3" t="n">
        <v>362</v>
      </c>
      <c r="F4205" s="4" t="n">
        <v>73.26</v>
      </c>
      <c r="G4205" s="3" t="s">
        <v>41</v>
      </c>
      <c r="H4205" s="4" t="n">
        <f aca="false">ROUND(E4205*F4205,2)</f>
        <v>26520.12</v>
      </c>
    </row>
    <row r="4206" customFormat="false" ht="15" hidden="false" customHeight="false" outlineLevel="0" collapsed="false">
      <c r="A4206" s="3" t="n">
        <v>4205</v>
      </c>
      <c r="B4206" s="3" t="n">
        <v>14</v>
      </c>
      <c r="C4206" s="3" t="s">
        <v>197</v>
      </c>
      <c r="D4206" s="3" t="s">
        <v>563</v>
      </c>
      <c r="E4206" s="3" t="n">
        <v>3868</v>
      </c>
      <c r="F4206" s="4" t="n">
        <v>73.46</v>
      </c>
      <c r="G4206" s="3" t="s">
        <v>41</v>
      </c>
      <c r="H4206" s="4" t="n">
        <f aca="false">ROUND(E4206*F4206,2)</f>
        <v>284143.28</v>
      </c>
    </row>
    <row r="4207" customFormat="false" ht="15" hidden="false" customHeight="false" outlineLevel="0" collapsed="false">
      <c r="A4207" s="3" t="n">
        <v>4206</v>
      </c>
      <c r="B4207" s="3" t="n">
        <v>1</v>
      </c>
      <c r="C4207" s="3" t="s">
        <v>197</v>
      </c>
      <c r="D4207" s="3" t="s">
        <v>563</v>
      </c>
      <c r="E4207" s="3" t="n">
        <v>779</v>
      </c>
      <c r="F4207" s="4" t="n">
        <v>396.94</v>
      </c>
      <c r="G4207" s="3" t="s">
        <v>8</v>
      </c>
      <c r="H4207" s="4" t="n">
        <f aca="false">ROUND(E4207*F4207,2)</f>
        <v>309216.26</v>
      </c>
    </row>
    <row r="4208" customFormat="false" ht="15" hidden="false" customHeight="false" outlineLevel="0" collapsed="false">
      <c r="A4208" s="3" t="n">
        <v>4207</v>
      </c>
      <c r="B4208" s="3" t="n">
        <v>13</v>
      </c>
      <c r="C4208" s="3" t="s">
        <v>197</v>
      </c>
      <c r="D4208" s="3" t="s">
        <v>563</v>
      </c>
      <c r="E4208" s="3" t="n">
        <v>1812</v>
      </c>
      <c r="F4208" s="4" t="n">
        <v>45.17</v>
      </c>
      <c r="G4208" s="3" t="s">
        <v>41</v>
      </c>
      <c r="H4208" s="4" t="n">
        <f aca="false">ROUND(E4208*F4208,2)</f>
        <v>81848.04</v>
      </c>
    </row>
    <row r="4209" customFormat="false" ht="15" hidden="false" customHeight="false" outlineLevel="0" collapsed="false">
      <c r="A4209" s="3" t="n">
        <v>4208</v>
      </c>
      <c r="B4209" s="3" t="n">
        <v>13</v>
      </c>
      <c r="C4209" s="3" t="s">
        <v>197</v>
      </c>
      <c r="D4209" s="3" t="s">
        <v>562</v>
      </c>
      <c r="E4209" s="3" t="n">
        <v>2796</v>
      </c>
      <c r="F4209" s="4" t="n">
        <v>45.21</v>
      </c>
      <c r="G4209" s="3" t="s">
        <v>41</v>
      </c>
      <c r="H4209" s="4" t="n">
        <f aca="false">ROUND(E4209*F4209,2)</f>
        <v>126407.16</v>
      </c>
    </row>
    <row r="4210" customFormat="false" ht="15" hidden="false" customHeight="false" outlineLevel="0" collapsed="false">
      <c r="A4210" s="3" t="n">
        <v>4209</v>
      </c>
      <c r="B4210" s="3" t="n">
        <v>12</v>
      </c>
      <c r="C4210" s="3" t="s">
        <v>197</v>
      </c>
      <c r="D4210" s="3" t="s">
        <v>562</v>
      </c>
      <c r="E4210" s="3" t="n">
        <v>2662</v>
      </c>
      <c r="F4210" s="4" t="n">
        <v>217.59</v>
      </c>
      <c r="G4210" s="3" t="s">
        <v>38</v>
      </c>
      <c r="H4210" s="4" t="n">
        <f aca="false">ROUND(E4210*F4210,2)</f>
        <v>579224.58</v>
      </c>
    </row>
    <row r="4211" customFormat="false" ht="15" hidden="false" customHeight="false" outlineLevel="0" collapsed="false">
      <c r="A4211" s="3" t="n">
        <v>4210</v>
      </c>
      <c r="B4211" s="3" t="n">
        <v>3</v>
      </c>
      <c r="C4211" s="3" t="s">
        <v>197</v>
      </c>
      <c r="D4211" s="3" t="s">
        <v>563</v>
      </c>
      <c r="E4211" s="3" t="n">
        <v>2791</v>
      </c>
      <c r="F4211" s="4" t="n">
        <v>91.57</v>
      </c>
      <c r="G4211" s="3" t="s">
        <v>8</v>
      </c>
      <c r="H4211" s="4" t="n">
        <f aca="false">ROUND(E4211*F4211,2)</f>
        <v>255571.87</v>
      </c>
    </row>
    <row r="4212" customFormat="false" ht="15" hidden="false" customHeight="false" outlineLevel="0" collapsed="false">
      <c r="A4212" s="3" t="n">
        <v>4211</v>
      </c>
      <c r="B4212" s="3" t="n">
        <v>2</v>
      </c>
      <c r="C4212" s="3" t="s">
        <v>197</v>
      </c>
      <c r="D4212" s="3" t="s">
        <v>563</v>
      </c>
      <c r="E4212" s="3" t="n">
        <v>4457</v>
      </c>
      <c r="F4212" s="4" t="n">
        <v>65.89</v>
      </c>
      <c r="G4212" s="3" t="s">
        <v>8</v>
      </c>
      <c r="H4212" s="4" t="n">
        <f aca="false">ROUND(E4212*F4212,2)</f>
        <v>293671.73</v>
      </c>
    </row>
    <row r="4213" customFormat="false" ht="15" hidden="false" customHeight="false" outlineLevel="0" collapsed="false">
      <c r="A4213" s="3" t="n">
        <v>4212</v>
      </c>
      <c r="B4213" s="3" t="n">
        <v>14</v>
      </c>
      <c r="C4213" s="3" t="s">
        <v>197</v>
      </c>
      <c r="D4213" s="3" t="s">
        <v>562</v>
      </c>
      <c r="E4213" s="3" t="n">
        <v>1957</v>
      </c>
      <c r="F4213" s="4" t="n">
        <v>73.31</v>
      </c>
      <c r="G4213" s="3" t="s">
        <v>41</v>
      </c>
      <c r="H4213" s="4" t="n">
        <f aca="false">ROUND(E4213*F4213,2)</f>
        <v>143467.67</v>
      </c>
    </row>
    <row r="4214" customFormat="false" ht="15" hidden="false" customHeight="false" outlineLevel="0" collapsed="false">
      <c r="A4214" s="3" t="n">
        <v>4213</v>
      </c>
      <c r="B4214" s="3" t="n">
        <v>10</v>
      </c>
      <c r="C4214" s="3" t="s">
        <v>197</v>
      </c>
      <c r="D4214" s="3" t="s">
        <v>562</v>
      </c>
      <c r="E4214" s="3" t="n">
        <v>917</v>
      </c>
      <c r="F4214" s="4" t="n">
        <v>59.5</v>
      </c>
      <c r="G4214" s="3" t="s">
        <v>8</v>
      </c>
      <c r="H4214" s="4" t="n">
        <f aca="false">ROUND(E4214*F4214,2)</f>
        <v>54561.5</v>
      </c>
    </row>
    <row r="4215" customFormat="false" ht="15" hidden="false" customHeight="false" outlineLevel="0" collapsed="false">
      <c r="A4215" s="3" t="n">
        <v>4214</v>
      </c>
      <c r="B4215" s="3" t="n">
        <v>14</v>
      </c>
      <c r="C4215" s="3" t="s">
        <v>197</v>
      </c>
      <c r="D4215" s="3" t="s">
        <v>563</v>
      </c>
      <c r="E4215" s="3" t="n">
        <v>2085</v>
      </c>
      <c r="F4215" s="4" t="n">
        <v>73.3</v>
      </c>
      <c r="G4215" s="3" t="s">
        <v>41</v>
      </c>
      <c r="H4215" s="4" t="n">
        <f aca="false">ROUND(E4215*F4215,2)</f>
        <v>152830.5</v>
      </c>
    </row>
    <row r="4216" customFormat="false" ht="15" hidden="false" customHeight="false" outlineLevel="0" collapsed="false">
      <c r="A4216" s="3" t="n">
        <v>4215</v>
      </c>
      <c r="B4216" s="3" t="n">
        <v>9</v>
      </c>
      <c r="C4216" s="3" t="s">
        <v>197</v>
      </c>
      <c r="D4216" s="3" t="s">
        <v>563</v>
      </c>
      <c r="E4216" s="3" t="n">
        <v>527</v>
      </c>
      <c r="F4216" s="4" t="n">
        <v>192.05</v>
      </c>
      <c r="G4216" s="3" t="s">
        <v>8</v>
      </c>
      <c r="H4216" s="4" t="n">
        <f aca="false">ROUND(E4216*F4216,2)</f>
        <v>101210.35</v>
      </c>
    </row>
    <row r="4217" customFormat="false" ht="15" hidden="false" customHeight="false" outlineLevel="0" collapsed="false">
      <c r="A4217" s="3" t="n">
        <v>4216</v>
      </c>
      <c r="B4217" s="3" t="n">
        <v>4</v>
      </c>
      <c r="C4217" s="3" t="s">
        <v>197</v>
      </c>
      <c r="D4217" s="3" t="s">
        <v>562</v>
      </c>
      <c r="E4217" s="3" t="n">
        <v>396</v>
      </c>
      <c r="F4217" s="4" t="n">
        <v>108.67</v>
      </c>
      <c r="G4217" s="3" t="s">
        <v>8</v>
      </c>
      <c r="H4217" s="4" t="n">
        <f aca="false">ROUND(E4217*F4217,2)</f>
        <v>43033.32</v>
      </c>
    </row>
    <row r="4218" customFormat="false" ht="15" hidden="false" customHeight="false" outlineLevel="0" collapsed="false">
      <c r="A4218" s="3" t="n">
        <v>4217</v>
      </c>
      <c r="B4218" s="3" t="n">
        <v>3</v>
      </c>
      <c r="C4218" s="3" t="s">
        <v>197</v>
      </c>
      <c r="D4218" s="3" t="s">
        <v>562</v>
      </c>
      <c r="E4218" s="3" t="n">
        <v>797</v>
      </c>
      <c r="F4218" s="4" t="n">
        <v>91.7</v>
      </c>
      <c r="G4218" s="3" t="s">
        <v>8</v>
      </c>
      <c r="H4218" s="4" t="n">
        <f aca="false">ROUND(E4218*F4218,2)</f>
        <v>73084.9</v>
      </c>
    </row>
    <row r="4219" customFormat="false" ht="15" hidden="false" customHeight="false" outlineLevel="0" collapsed="false">
      <c r="A4219" s="3" t="n">
        <v>4218</v>
      </c>
      <c r="B4219" s="3" t="n">
        <v>9</v>
      </c>
      <c r="C4219" s="3" t="s">
        <v>197</v>
      </c>
      <c r="D4219" s="3" t="s">
        <v>562</v>
      </c>
      <c r="E4219" s="3" t="n">
        <v>3830</v>
      </c>
      <c r="F4219" s="4" t="n">
        <v>191.62</v>
      </c>
      <c r="G4219" s="3" t="s">
        <v>8</v>
      </c>
      <c r="H4219" s="4" t="n">
        <f aca="false">ROUND(E4219*F4219,2)</f>
        <v>733904.6</v>
      </c>
    </row>
    <row r="4220" customFormat="false" ht="15" hidden="false" customHeight="false" outlineLevel="0" collapsed="false">
      <c r="A4220" s="3" t="n">
        <v>4219</v>
      </c>
      <c r="B4220" s="3" t="n">
        <v>9</v>
      </c>
      <c r="C4220" s="3" t="s">
        <v>197</v>
      </c>
      <c r="D4220" s="3" t="s">
        <v>562</v>
      </c>
      <c r="E4220" s="3" t="n">
        <v>695</v>
      </c>
      <c r="F4220" s="4" t="n">
        <v>192.57</v>
      </c>
      <c r="G4220" s="3" t="s">
        <v>8</v>
      </c>
      <c r="H4220" s="4" t="n">
        <f aca="false">ROUND(E4220*F4220,2)</f>
        <v>133836.15</v>
      </c>
    </row>
    <row r="4221" customFormat="false" ht="15" hidden="false" customHeight="false" outlineLevel="0" collapsed="false">
      <c r="A4221" s="3" t="n">
        <v>4220</v>
      </c>
      <c r="B4221" s="3" t="n">
        <v>14</v>
      </c>
      <c r="C4221" s="3" t="s">
        <v>197</v>
      </c>
      <c r="D4221" s="3" t="s">
        <v>563</v>
      </c>
      <c r="E4221" s="3" t="n">
        <v>2764</v>
      </c>
      <c r="F4221" s="4" t="n">
        <v>73.36</v>
      </c>
      <c r="G4221" s="3" t="s">
        <v>41</v>
      </c>
      <c r="H4221" s="4" t="n">
        <f aca="false">ROUND(E4221*F4221,2)</f>
        <v>202767.04</v>
      </c>
    </row>
    <row r="4222" customFormat="false" ht="15" hidden="false" customHeight="false" outlineLevel="0" collapsed="false">
      <c r="A4222" s="3" t="n">
        <v>4221</v>
      </c>
      <c r="B4222" s="3" t="n">
        <v>13</v>
      </c>
      <c r="C4222" s="3" t="s">
        <v>197</v>
      </c>
      <c r="D4222" s="3" t="s">
        <v>562</v>
      </c>
      <c r="E4222" s="3" t="n">
        <v>1106</v>
      </c>
      <c r="F4222" s="4" t="n">
        <v>45.36</v>
      </c>
      <c r="G4222" s="3" t="s">
        <v>41</v>
      </c>
      <c r="H4222" s="4" t="n">
        <f aca="false">ROUND(E4222*F4222,2)</f>
        <v>50168.16</v>
      </c>
    </row>
    <row r="4223" customFormat="false" ht="15" hidden="false" customHeight="false" outlineLevel="0" collapsed="false">
      <c r="A4223" s="3" t="n">
        <v>4222</v>
      </c>
      <c r="B4223" s="3" t="n">
        <v>13</v>
      </c>
      <c r="C4223" s="3" t="s">
        <v>197</v>
      </c>
      <c r="D4223" s="3" t="s">
        <v>563</v>
      </c>
      <c r="E4223" s="3" t="n">
        <v>832</v>
      </c>
      <c r="F4223" s="4" t="n">
        <v>45.15</v>
      </c>
      <c r="G4223" s="3" t="s">
        <v>41</v>
      </c>
      <c r="H4223" s="4" t="n">
        <f aca="false">ROUND(E4223*F4223,2)</f>
        <v>37564.8</v>
      </c>
    </row>
    <row r="4224" customFormat="false" ht="15" hidden="false" customHeight="false" outlineLevel="0" collapsed="false">
      <c r="A4224" s="3" t="n">
        <v>4223</v>
      </c>
      <c r="B4224" s="3" t="n">
        <v>9</v>
      </c>
      <c r="C4224" s="3" t="s">
        <v>197</v>
      </c>
      <c r="D4224" s="3" t="s">
        <v>562</v>
      </c>
      <c r="E4224" s="3" t="n">
        <v>1607</v>
      </c>
      <c r="F4224" s="4" t="n">
        <v>191.95</v>
      </c>
      <c r="G4224" s="3" t="s">
        <v>8</v>
      </c>
      <c r="H4224" s="4" t="n">
        <f aca="false">ROUND(E4224*F4224,2)</f>
        <v>308463.65</v>
      </c>
    </row>
    <row r="4225" customFormat="false" ht="15" hidden="false" customHeight="false" outlineLevel="0" collapsed="false">
      <c r="A4225" s="3" t="n">
        <v>4224</v>
      </c>
      <c r="B4225" s="3" t="n">
        <v>14</v>
      </c>
      <c r="C4225" s="3" t="s">
        <v>197</v>
      </c>
      <c r="D4225" s="3" t="s">
        <v>562</v>
      </c>
      <c r="E4225" s="3" t="n">
        <v>3853</v>
      </c>
      <c r="F4225" s="4" t="n">
        <v>73.39</v>
      </c>
      <c r="G4225" s="3" t="s">
        <v>41</v>
      </c>
      <c r="H4225" s="4" t="n">
        <f aca="false">ROUND(E4225*F4225,2)</f>
        <v>282771.67</v>
      </c>
    </row>
    <row r="4226" customFormat="false" ht="15" hidden="false" customHeight="false" outlineLevel="0" collapsed="false">
      <c r="A4226" s="3" t="n">
        <v>4225</v>
      </c>
      <c r="B4226" s="3" t="n">
        <v>2</v>
      </c>
      <c r="C4226" s="3" t="s">
        <v>197</v>
      </c>
      <c r="D4226" s="3" t="s">
        <v>563</v>
      </c>
      <c r="E4226" s="3" t="n">
        <v>2190</v>
      </c>
      <c r="F4226" s="4" t="n">
        <v>65.91</v>
      </c>
      <c r="G4226" s="3" t="s">
        <v>8</v>
      </c>
      <c r="H4226" s="4" t="n">
        <f aca="false">ROUND(E4226*F4226,2)</f>
        <v>144342.9</v>
      </c>
    </row>
    <row r="4227" customFormat="false" ht="15" hidden="false" customHeight="false" outlineLevel="0" collapsed="false">
      <c r="A4227" s="3" t="n">
        <v>4226</v>
      </c>
      <c r="B4227" s="3" t="n">
        <v>12</v>
      </c>
      <c r="C4227" s="3" t="s">
        <v>197</v>
      </c>
      <c r="D4227" s="3" t="s">
        <v>563</v>
      </c>
      <c r="E4227" s="3" t="n">
        <v>3005</v>
      </c>
      <c r="F4227" s="4" t="n">
        <v>217.63</v>
      </c>
      <c r="G4227" s="3" t="s">
        <v>38</v>
      </c>
      <c r="H4227" s="4" t="n">
        <f aca="false">ROUND(E4227*F4227,2)</f>
        <v>653978.15</v>
      </c>
    </row>
    <row r="4228" customFormat="false" ht="15" hidden="false" customHeight="false" outlineLevel="0" collapsed="false">
      <c r="A4228" s="3" t="n">
        <v>4227</v>
      </c>
      <c r="B4228" s="3" t="n">
        <v>12</v>
      </c>
      <c r="C4228" s="3" t="s">
        <v>198</v>
      </c>
      <c r="D4228" s="3" t="s">
        <v>563</v>
      </c>
      <c r="E4228" s="3" t="n">
        <v>4777</v>
      </c>
      <c r="F4228" s="4" t="n">
        <v>218.61</v>
      </c>
      <c r="G4228" s="3" t="s">
        <v>38</v>
      </c>
      <c r="H4228" s="4" t="n">
        <f aca="false">ROUND(E4228*F4228,2)</f>
        <v>1044299.97</v>
      </c>
    </row>
    <row r="4229" customFormat="false" ht="15" hidden="false" customHeight="false" outlineLevel="0" collapsed="false">
      <c r="A4229" s="3" t="n">
        <v>4228</v>
      </c>
      <c r="B4229" s="3" t="n">
        <v>7</v>
      </c>
      <c r="C4229" s="3" t="s">
        <v>198</v>
      </c>
      <c r="D4229" s="3" t="s">
        <v>562</v>
      </c>
      <c r="E4229" s="3" t="n">
        <v>2826</v>
      </c>
      <c r="F4229" s="4" t="n">
        <v>393.02</v>
      </c>
      <c r="G4229" s="3" t="s">
        <v>8</v>
      </c>
      <c r="H4229" s="4" t="n">
        <f aca="false">ROUND(E4229*F4229,2)</f>
        <v>1110674.52</v>
      </c>
    </row>
    <row r="4230" customFormat="false" ht="15" hidden="false" customHeight="false" outlineLevel="0" collapsed="false">
      <c r="A4230" s="3" t="n">
        <v>4229</v>
      </c>
      <c r="B4230" s="3" t="n">
        <v>8</v>
      </c>
      <c r="C4230" s="3" t="s">
        <v>198</v>
      </c>
      <c r="D4230" s="3" t="s">
        <v>562</v>
      </c>
      <c r="E4230" s="3" t="n">
        <v>849</v>
      </c>
      <c r="F4230" s="4" t="n">
        <v>60.36</v>
      </c>
      <c r="G4230" s="3" t="s">
        <v>8</v>
      </c>
      <c r="H4230" s="4" t="n">
        <f aca="false">ROUND(E4230*F4230,2)</f>
        <v>51245.64</v>
      </c>
    </row>
    <row r="4231" customFormat="false" ht="15" hidden="false" customHeight="false" outlineLevel="0" collapsed="false">
      <c r="A4231" s="3" t="n">
        <v>4230</v>
      </c>
      <c r="B4231" s="3" t="n">
        <v>12</v>
      </c>
      <c r="C4231" s="3" t="s">
        <v>198</v>
      </c>
      <c r="D4231" s="3" t="s">
        <v>562</v>
      </c>
      <c r="E4231" s="3" t="n">
        <v>363</v>
      </c>
      <c r="F4231" s="4" t="n">
        <v>217.92</v>
      </c>
      <c r="G4231" s="3" t="s">
        <v>38</v>
      </c>
      <c r="H4231" s="4" t="n">
        <f aca="false">ROUND(E4231*F4231,2)</f>
        <v>79104.96</v>
      </c>
    </row>
    <row r="4232" customFormat="false" ht="15" hidden="false" customHeight="false" outlineLevel="0" collapsed="false">
      <c r="A4232" s="3" t="n">
        <v>4231</v>
      </c>
      <c r="B4232" s="3" t="n">
        <v>6</v>
      </c>
      <c r="C4232" s="3" t="s">
        <v>198</v>
      </c>
      <c r="D4232" s="3" t="s">
        <v>563</v>
      </c>
      <c r="E4232" s="3" t="n">
        <v>2208</v>
      </c>
      <c r="F4232" s="4" t="n">
        <v>250.9</v>
      </c>
      <c r="G4232" s="3" t="s">
        <v>8</v>
      </c>
      <c r="H4232" s="4" t="n">
        <f aca="false">ROUND(E4232*F4232,2)</f>
        <v>553987.2</v>
      </c>
    </row>
    <row r="4233" customFormat="false" ht="15" hidden="false" customHeight="false" outlineLevel="0" collapsed="false">
      <c r="A4233" s="3" t="n">
        <v>4232</v>
      </c>
      <c r="B4233" s="3" t="n">
        <v>8</v>
      </c>
      <c r="C4233" s="3" t="s">
        <v>198</v>
      </c>
      <c r="D4233" s="3" t="s">
        <v>563</v>
      </c>
      <c r="E4233" s="3" t="n">
        <v>3128</v>
      </c>
      <c r="F4233" s="4" t="n">
        <v>60.31</v>
      </c>
      <c r="G4233" s="3" t="s">
        <v>8</v>
      </c>
      <c r="H4233" s="4" t="n">
        <f aca="false">ROUND(E4233*F4233,2)</f>
        <v>188649.68</v>
      </c>
    </row>
    <row r="4234" customFormat="false" ht="15" hidden="false" customHeight="false" outlineLevel="0" collapsed="false">
      <c r="A4234" s="3" t="n">
        <v>4233</v>
      </c>
      <c r="B4234" s="3" t="n">
        <v>14</v>
      </c>
      <c r="C4234" s="3" t="s">
        <v>198</v>
      </c>
      <c r="D4234" s="3" t="s">
        <v>562</v>
      </c>
      <c r="E4234" s="3" t="n">
        <v>1715</v>
      </c>
      <c r="F4234" s="4" t="n">
        <v>72.46</v>
      </c>
      <c r="G4234" s="3" t="s">
        <v>41</v>
      </c>
      <c r="H4234" s="4" t="n">
        <f aca="false">ROUND(E4234*F4234,2)</f>
        <v>124268.9</v>
      </c>
    </row>
    <row r="4235" customFormat="false" ht="15" hidden="false" customHeight="false" outlineLevel="0" collapsed="false">
      <c r="A4235" s="3" t="n">
        <v>4234</v>
      </c>
      <c r="B4235" s="3" t="n">
        <v>1</v>
      </c>
      <c r="C4235" s="3" t="s">
        <v>198</v>
      </c>
      <c r="D4235" s="3" t="s">
        <v>562</v>
      </c>
      <c r="E4235" s="3" t="n">
        <v>1524</v>
      </c>
      <c r="F4235" s="4" t="n">
        <v>398.3</v>
      </c>
      <c r="G4235" s="3" t="s">
        <v>8</v>
      </c>
      <c r="H4235" s="4" t="n">
        <f aca="false">ROUND(E4235*F4235,2)</f>
        <v>607009.2</v>
      </c>
    </row>
    <row r="4236" customFormat="false" ht="15" hidden="false" customHeight="false" outlineLevel="0" collapsed="false">
      <c r="A4236" s="3" t="n">
        <v>4235</v>
      </c>
      <c r="B4236" s="3" t="n">
        <v>3</v>
      </c>
      <c r="C4236" s="3" t="s">
        <v>198</v>
      </c>
      <c r="D4236" s="3" t="s">
        <v>562</v>
      </c>
      <c r="E4236" s="3" t="n">
        <v>1902</v>
      </c>
      <c r="F4236" s="4" t="n">
        <v>92.52</v>
      </c>
      <c r="G4236" s="3" t="s">
        <v>8</v>
      </c>
      <c r="H4236" s="4" t="n">
        <f aca="false">ROUND(E4236*F4236,2)</f>
        <v>175973.04</v>
      </c>
    </row>
    <row r="4237" customFormat="false" ht="15" hidden="false" customHeight="false" outlineLevel="0" collapsed="false">
      <c r="A4237" s="3" t="n">
        <v>4236</v>
      </c>
      <c r="B4237" s="3" t="n">
        <v>8</v>
      </c>
      <c r="C4237" s="3" t="s">
        <v>198</v>
      </c>
      <c r="D4237" s="3" t="s">
        <v>562</v>
      </c>
      <c r="E4237" s="3" t="n">
        <v>3306</v>
      </c>
      <c r="F4237" s="4" t="n">
        <v>60.55</v>
      </c>
      <c r="G4237" s="3" t="s">
        <v>8</v>
      </c>
      <c r="H4237" s="4" t="n">
        <f aca="false">ROUND(E4237*F4237,2)</f>
        <v>200178.3</v>
      </c>
    </row>
    <row r="4238" customFormat="false" ht="15" hidden="false" customHeight="false" outlineLevel="0" collapsed="false">
      <c r="A4238" s="3" t="n">
        <v>4237</v>
      </c>
      <c r="B4238" s="3" t="n">
        <v>5</v>
      </c>
      <c r="C4238" s="3" t="s">
        <v>198</v>
      </c>
      <c r="D4238" s="3" t="s">
        <v>562</v>
      </c>
      <c r="E4238" s="3" t="n">
        <v>1789</v>
      </c>
      <c r="F4238" s="4" t="n">
        <v>433.05</v>
      </c>
      <c r="G4238" s="3" t="s">
        <v>8</v>
      </c>
      <c r="H4238" s="4" t="n">
        <f aca="false">ROUND(E4238*F4238,2)</f>
        <v>774726.45</v>
      </c>
    </row>
    <row r="4239" customFormat="false" ht="15" hidden="false" customHeight="false" outlineLevel="0" collapsed="false">
      <c r="A4239" s="3" t="n">
        <v>4238</v>
      </c>
      <c r="B4239" s="3" t="n">
        <v>4</v>
      </c>
      <c r="C4239" s="3" t="s">
        <v>198</v>
      </c>
      <c r="D4239" s="3" t="s">
        <v>563</v>
      </c>
      <c r="E4239" s="3" t="n">
        <v>702</v>
      </c>
      <c r="F4239" s="4" t="n">
        <v>109.23</v>
      </c>
      <c r="G4239" s="3" t="s">
        <v>8</v>
      </c>
      <c r="H4239" s="4" t="n">
        <f aca="false">ROUND(E4239*F4239,2)</f>
        <v>76679.46</v>
      </c>
    </row>
    <row r="4240" customFormat="false" ht="15" hidden="false" customHeight="false" outlineLevel="0" collapsed="false">
      <c r="A4240" s="3" t="n">
        <v>4239</v>
      </c>
      <c r="B4240" s="3" t="n">
        <v>10</v>
      </c>
      <c r="C4240" s="3" t="s">
        <v>198</v>
      </c>
      <c r="D4240" s="3" t="s">
        <v>563</v>
      </c>
      <c r="E4240" s="3" t="n">
        <v>1319</v>
      </c>
      <c r="F4240" s="4" t="n">
        <v>60.98</v>
      </c>
      <c r="G4240" s="3" t="s">
        <v>8</v>
      </c>
      <c r="H4240" s="4" t="n">
        <f aca="false">ROUND(E4240*F4240,2)</f>
        <v>80432.62</v>
      </c>
    </row>
    <row r="4241" customFormat="false" ht="15" hidden="false" customHeight="false" outlineLevel="0" collapsed="false">
      <c r="A4241" s="3" t="n">
        <v>4240</v>
      </c>
      <c r="B4241" s="3" t="n">
        <v>2</v>
      </c>
      <c r="C4241" s="3" t="s">
        <v>198</v>
      </c>
      <c r="D4241" s="3" t="s">
        <v>562</v>
      </c>
      <c r="E4241" s="3" t="n">
        <v>2604</v>
      </c>
      <c r="F4241" s="4" t="n">
        <v>66.08</v>
      </c>
      <c r="G4241" s="3" t="s">
        <v>8</v>
      </c>
      <c r="H4241" s="4" t="n">
        <f aca="false">ROUND(E4241*F4241,2)</f>
        <v>172072.32</v>
      </c>
    </row>
    <row r="4242" customFormat="false" ht="15" hidden="false" customHeight="false" outlineLevel="0" collapsed="false">
      <c r="A4242" s="3" t="n">
        <v>4241</v>
      </c>
      <c r="B4242" s="3" t="n">
        <v>10</v>
      </c>
      <c r="C4242" s="3" t="s">
        <v>198</v>
      </c>
      <c r="D4242" s="3" t="s">
        <v>562</v>
      </c>
      <c r="E4242" s="3" t="n">
        <v>3630</v>
      </c>
      <c r="F4242" s="4" t="n">
        <v>60.92</v>
      </c>
      <c r="G4242" s="3" t="s">
        <v>8</v>
      </c>
      <c r="H4242" s="4" t="n">
        <f aca="false">ROUND(E4242*F4242,2)</f>
        <v>221139.6</v>
      </c>
    </row>
    <row r="4243" customFormat="false" ht="15" hidden="false" customHeight="false" outlineLevel="0" collapsed="false">
      <c r="A4243" s="3" t="n">
        <v>4242</v>
      </c>
      <c r="B4243" s="3" t="n">
        <v>1</v>
      </c>
      <c r="C4243" s="3" t="s">
        <v>198</v>
      </c>
      <c r="D4243" s="3" t="s">
        <v>562</v>
      </c>
      <c r="E4243" s="3" t="n">
        <v>465</v>
      </c>
      <c r="F4243" s="4" t="n">
        <v>398.61</v>
      </c>
      <c r="G4243" s="3" t="s">
        <v>8</v>
      </c>
      <c r="H4243" s="4" t="n">
        <f aca="false">ROUND(E4243*F4243,2)</f>
        <v>185353.65</v>
      </c>
    </row>
    <row r="4244" customFormat="false" ht="15" hidden="false" customHeight="false" outlineLevel="0" collapsed="false">
      <c r="A4244" s="3" t="n">
        <v>4243</v>
      </c>
      <c r="B4244" s="3" t="n">
        <v>8</v>
      </c>
      <c r="C4244" s="3" t="s">
        <v>198</v>
      </c>
      <c r="D4244" s="3" t="s">
        <v>563</v>
      </c>
      <c r="E4244" s="3" t="n">
        <v>2112</v>
      </c>
      <c r="F4244" s="4" t="n">
        <v>60.23</v>
      </c>
      <c r="G4244" s="3" t="s">
        <v>8</v>
      </c>
      <c r="H4244" s="4" t="n">
        <f aca="false">ROUND(E4244*F4244,2)</f>
        <v>127205.76</v>
      </c>
    </row>
    <row r="4245" customFormat="false" ht="15" hidden="false" customHeight="false" outlineLevel="0" collapsed="false">
      <c r="A4245" s="3" t="n">
        <v>4244</v>
      </c>
      <c r="B4245" s="3" t="n">
        <v>11</v>
      </c>
      <c r="C4245" s="3" t="s">
        <v>198</v>
      </c>
      <c r="D4245" s="3" t="s">
        <v>562</v>
      </c>
      <c r="E4245" s="3" t="n">
        <v>775</v>
      </c>
      <c r="F4245" s="4" t="n">
        <v>99.91</v>
      </c>
      <c r="G4245" s="3" t="s">
        <v>34</v>
      </c>
      <c r="H4245" s="4" t="n">
        <f aca="false">ROUND(E4245*F4245,2)</f>
        <v>77430.25</v>
      </c>
    </row>
    <row r="4246" customFormat="false" ht="15" hidden="false" customHeight="false" outlineLevel="0" collapsed="false">
      <c r="A4246" s="3" t="n">
        <v>4245</v>
      </c>
      <c r="B4246" s="3" t="n">
        <v>13</v>
      </c>
      <c r="C4246" s="3" t="s">
        <v>198</v>
      </c>
      <c r="D4246" s="3" t="s">
        <v>562</v>
      </c>
      <c r="E4246" s="3" t="n">
        <v>625</v>
      </c>
      <c r="F4246" s="4" t="n">
        <v>43.47</v>
      </c>
      <c r="G4246" s="3" t="s">
        <v>41</v>
      </c>
      <c r="H4246" s="4" t="n">
        <f aca="false">ROUND(E4246*F4246,2)</f>
        <v>27168.75</v>
      </c>
    </row>
    <row r="4247" customFormat="false" ht="15" hidden="false" customHeight="false" outlineLevel="0" collapsed="false">
      <c r="A4247" s="3" t="n">
        <v>4246</v>
      </c>
      <c r="B4247" s="3" t="n">
        <v>1</v>
      </c>
      <c r="C4247" s="3" t="s">
        <v>198</v>
      </c>
      <c r="D4247" s="3" t="s">
        <v>562</v>
      </c>
      <c r="E4247" s="3" t="n">
        <v>262</v>
      </c>
      <c r="F4247" s="4" t="n">
        <v>399.89</v>
      </c>
      <c r="G4247" s="3" t="s">
        <v>8</v>
      </c>
      <c r="H4247" s="4" t="n">
        <f aca="false">ROUND(E4247*F4247,2)</f>
        <v>104771.18</v>
      </c>
    </row>
    <row r="4248" customFormat="false" ht="15" hidden="false" customHeight="false" outlineLevel="0" collapsed="false">
      <c r="A4248" s="3" t="n">
        <v>4247</v>
      </c>
      <c r="B4248" s="3" t="n">
        <v>13</v>
      </c>
      <c r="C4248" s="3" t="s">
        <v>198</v>
      </c>
      <c r="D4248" s="3" t="s">
        <v>563</v>
      </c>
      <c r="E4248" s="3" t="n">
        <v>3224</v>
      </c>
      <c r="F4248" s="4" t="n">
        <v>43.47</v>
      </c>
      <c r="G4248" s="3" t="s">
        <v>41</v>
      </c>
      <c r="H4248" s="4" t="n">
        <f aca="false">ROUND(E4248*F4248,2)</f>
        <v>140147.28</v>
      </c>
    </row>
    <row r="4249" customFormat="false" ht="15" hidden="false" customHeight="false" outlineLevel="0" collapsed="false">
      <c r="A4249" s="3" t="n">
        <v>4248</v>
      </c>
      <c r="B4249" s="3" t="n">
        <v>14</v>
      </c>
      <c r="C4249" s="3" t="s">
        <v>198</v>
      </c>
      <c r="D4249" s="3" t="s">
        <v>563</v>
      </c>
      <c r="E4249" s="3" t="n">
        <v>1533</v>
      </c>
      <c r="F4249" s="4" t="n">
        <v>72.31</v>
      </c>
      <c r="G4249" s="3" t="s">
        <v>41</v>
      </c>
      <c r="H4249" s="4" t="n">
        <f aca="false">ROUND(E4249*F4249,2)</f>
        <v>110851.23</v>
      </c>
    </row>
    <row r="4250" customFormat="false" ht="15" hidden="false" customHeight="false" outlineLevel="0" collapsed="false">
      <c r="A4250" s="3" t="n">
        <v>4249</v>
      </c>
      <c r="B4250" s="3" t="n">
        <v>1</v>
      </c>
      <c r="C4250" s="3" t="s">
        <v>198</v>
      </c>
      <c r="D4250" s="3" t="s">
        <v>563</v>
      </c>
      <c r="E4250" s="3" t="n">
        <v>4805</v>
      </c>
      <c r="F4250" s="4" t="n">
        <v>398.42</v>
      </c>
      <c r="G4250" s="3" t="s">
        <v>8</v>
      </c>
      <c r="H4250" s="4" t="n">
        <f aca="false">ROUND(E4250*F4250,2)</f>
        <v>1914408.1</v>
      </c>
    </row>
    <row r="4251" customFormat="false" ht="15" hidden="false" customHeight="false" outlineLevel="0" collapsed="false">
      <c r="A4251" s="3" t="n">
        <v>4250</v>
      </c>
      <c r="B4251" s="3" t="n">
        <v>7</v>
      </c>
      <c r="C4251" s="3" t="s">
        <v>198</v>
      </c>
      <c r="D4251" s="3" t="s">
        <v>563</v>
      </c>
      <c r="E4251" s="3" t="n">
        <v>4391</v>
      </c>
      <c r="F4251" s="4" t="n">
        <v>394.45</v>
      </c>
      <c r="G4251" s="3" t="s">
        <v>8</v>
      </c>
      <c r="H4251" s="4" t="n">
        <f aca="false">ROUND(E4251*F4251,2)</f>
        <v>1732029.95</v>
      </c>
    </row>
    <row r="4252" customFormat="false" ht="15" hidden="false" customHeight="false" outlineLevel="0" collapsed="false">
      <c r="A4252" s="3" t="n">
        <v>4251</v>
      </c>
      <c r="B4252" s="3" t="n">
        <v>12</v>
      </c>
      <c r="C4252" s="3" t="s">
        <v>198</v>
      </c>
      <c r="D4252" s="3" t="s">
        <v>563</v>
      </c>
      <c r="E4252" s="3" t="n">
        <v>738</v>
      </c>
      <c r="F4252" s="4" t="n">
        <v>217.65</v>
      </c>
      <c r="G4252" s="3" t="s">
        <v>38</v>
      </c>
      <c r="H4252" s="4" t="n">
        <f aca="false">ROUND(E4252*F4252,2)</f>
        <v>160625.7</v>
      </c>
    </row>
    <row r="4253" customFormat="false" ht="15" hidden="false" customHeight="false" outlineLevel="0" collapsed="false">
      <c r="A4253" s="3" t="n">
        <v>4252</v>
      </c>
      <c r="B4253" s="3" t="n">
        <v>9</v>
      </c>
      <c r="C4253" s="3" t="s">
        <v>198</v>
      </c>
      <c r="D4253" s="3" t="s">
        <v>563</v>
      </c>
      <c r="E4253" s="3" t="n">
        <v>1734</v>
      </c>
      <c r="F4253" s="4" t="n">
        <v>193.47</v>
      </c>
      <c r="G4253" s="3" t="s">
        <v>8</v>
      </c>
      <c r="H4253" s="4" t="n">
        <f aca="false">ROUND(E4253*F4253,2)</f>
        <v>335476.98</v>
      </c>
    </row>
    <row r="4254" customFormat="false" ht="15" hidden="false" customHeight="false" outlineLevel="0" collapsed="false">
      <c r="A4254" s="3" t="n">
        <v>4253</v>
      </c>
      <c r="B4254" s="3" t="n">
        <v>11</v>
      </c>
      <c r="C4254" s="3" t="s">
        <v>198</v>
      </c>
      <c r="D4254" s="3" t="s">
        <v>562</v>
      </c>
      <c r="E4254" s="3" t="n">
        <v>1119</v>
      </c>
      <c r="F4254" s="4" t="n">
        <v>99.89</v>
      </c>
      <c r="G4254" s="3" t="s">
        <v>34</v>
      </c>
      <c r="H4254" s="4" t="n">
        <f aca="false">ROUND(E4254*F4254,2)</f>
        <v>111776.91</v>
      </c>
    </row>
    <row r="4255" customFormat="false" ht="15" hidden="false" customHeight="false" outlineLevel="0" collapsed="false">
      <c r="A4255" s="3" t="n">
        <v>4254</v>
      </c>
      <c r="B4255" s="3" t="n">
        <v>12</v>
      </c>
      <c r="C4255" s="3" t="s">
        <v>198</v>
      </c>
      <c r="D4255" s="3" t="s">
        <v>562</v>
      </c>
      <c r="E4255" s="3" t="n">
        <v>4709</v>
      </c>
      <c r="F4255" s="4" t="n">
        <v>218.81</v>
      </c>
      <c r="G4255" s="3" t="s">
        <v>38</v>
      </c>
      <c r="H4255" s="4" t="n">
        <f aca="false">ROUND(E4255*F4255,2)</f>
        <v>1030376.29</v>
      </c>
    </row>
    <row r="4256" customFormat="false" ht="15" hidden="false" customHeight="false" outlineLevel="0" collapsed="false">
      <c r="A4256" s="3" t="n">
        <v>4255</v>
      </c>
      <c r="B4256" s="3" t="n">
        <v>12</v>
      </c>
      <c r="C4256" s="3" t="s">
        <v>198</v>
      </c>
      <c r="D4256" s="3" t="s">
        <v>562</v>
      </c>
      <c r="E4256" s="3" t="n">
        <v>1374</v>
      </c>
      <c r="F4256" s="4" t="n">
        <v>218.07</v>
      </c>
      <c r="G4256" s="3" t="s">
        <v>38</v>
      </c>
      <c r="H4256" s="4" t="n">
        <f aca="false">ROUND(E4256*F4256,2)</f>
        <v>299628.18</v>
      </c>
    </row>
    <row r="4257" customFormat="false" ht="15" hidden="false" customHeight="false" outlineLevel="0" collapsed="false">
      <c r="A4257" s="3" t="n">
        <v>4256</v>
      </c>
      <c r="B4257" s="3" t="n">
        <v>4</v>
      </c>
      <c r="C4257" s="3" t="s">
        <v>198</v>
      </c>
      <c r="D4257" s="3" t="s">
        <v>562</v>
      </c>
      <c r="E4257" s="3" t="n">
        <v>2529</v>
      </c>
      <c r="F4257" s="4" t="n">
        <v>108.88</v>
      </c>
      <c r="G4257" s="3" t="s">
        <v>8</v>
      </c>
      <c r="H4257" s="4" t="n">
        <f aca="false">ROUND(E4257*F4257,2)</f>
        <v>275357.52</v>
      </c>
    </row>
    <row r="4258" customFormat="false" ht="15" hidden="false" customHeight="false" outlineLevel="0" collapsed="false">
      <c r="A4258" s="3" t="n">
        <v>4257</v>
      </c>
      <c r="B4258" s="3" t="n">
        <v>9</v>
      </c>
      <c r="C4258" s="3" t="s">
        <v>198</v>
      </c>
      <c r="D4258" s="3" t="s">
        <v>562</v>
      </c>
      <c r="E4258" s="3" t="n">
        <v>4038</v>
      </c>
      <c r="F4258" s="4" t="n">
        <v>193.82</v>
      </c>
      <c r="G4258" s="3" t="s">
        <v>8</v>
      </c>
      <c r="H4258" s="4" t="n">
        <f aca="false">ROUND(E4258*F4258,2)</f>
        <v>782645.16</v>
      </c>
    </row>
    <row r="4259" customFormat="false" ht="15" hidden="false" customHeight="false" outlineLevel="0" collapsed="false">
      <c r="A4259" s="3" t="n">
        <v>4258</v>
      </c>
      <c r="B4259" s="3" t="n">
        <v>7</v>
      </c>
      <c r="C4259" s="3" t="s">
        <v>198</v>
      </c>
      <c r="D4259" s="3" t="s">
        <v>563</v>
      </c>
      <c r="E4259" s="3" t="n">
        <v>2933</v>
      </c>
      <c r="F4259" s="4" t="n">
        <v>393.63</v>
      </c>
      <c r="G4259" s="3" t="s">
        <v>8</v>
      </c>
      <c r="H4259" s="4" t="n">
        <f aca="false">ROUND(E4259*F4259,2)</f>
        <v>1154516.79</v>
      </c>
    </row>
    <row r="4260" customFormat="false" ht="15" hidden="false" customHeight="false" outlineLevel="0" collapsed="false">
      <c r="A4260" s="3" t="n">
        <v>4259</v>
      </c>
      <c r="B4260" s="3" t="n">
        <v>13</v>
      </c>
      <c r="C4260" s="3" t="s">
        <v>198</v>
      </c>
      <c r="D4260" s="3" t="s">
        <v>563</v>
      </c>
      <c r="E4260" s="3" t="n">
        <v>2586</v>
      </c>
      <c r="F4260" s="4" t="n">
        <v>43.54</v>
      </c>
      <c r="G4260" s="3" t="s">
        <v>41</v>
      </c>
      <c r="H4260" s="4" t="n">
        <f aca="false">ROUND(E4260*F4260,2)</f>
        <v>112594.44</v>
      </c>
    </row>
    <row r="4261" customFormat="false" ht="15" hidden="false" customHeight="false" outlineLevel="0" collapsed="false">
      <c r="A4261" s="3" t="n">
        <v>4260</v>
      </c>
      <c r="B4261" s="3" t="n">
        <v>6</v>
      </c>
      <c r="C4261" s="3" t="s">
        <v>199</v>
      </c>
      <c r="D4261" s="3" t="s">
        <v>562</v>
      </c>
      <c r="E4261" s="3" t="n">
        <v>4549</v>
      </c>
      <c r="F4261" s="4" t="n">
        <v>251.94</v>
      </c>
      <c r="G4261" s="3" t="s">
        <v>8</v>
      </c>
      <c r="H4261" s="4" t="n">
        <f aca="false">ROUND(E4261*F4261,2)</f>
        <v>1146075.06</v>
      </c>
    </row>
    <row r="4262" customFormat="false" ht="15" hidden="false" customHeight="false" outlineLevel="0" collapsed="false">
      <c r="A4262" s="3" t="n">
        <v>4261</v>
      </c>
      <c r="B4262" s="3" t="n">
        <v>5</v>
      </c>
      <c r="C4262" s="3" t="s">
        <v>199</v>
      </c>
      <c r="D4262" s="3" t="s">
        <v>563</v>
      </c>
      <c r="E4262" s="3" t="n">
        <v>1943</v>
      </c>
      <c r="F4262" s="4" t="n">
        <v>429.98</v>
      </c>
      <c r="G4262" s="3" t="s">
        <v>8</v>
      </c>
      <c r="H4262" s="4" t="n">
        <f aca="false">ROUND(E4262*F4262,2)</f>
        <v>835451.14</v>
      </c>
    </row>
    <row r="4263" customFormat="false" ht="15" hidden="false" customHeight="false" outlineLevel="0" collapsed="false">
      <c r="A4263" s="3" t="n">
        <v>4262</v>
      </c>
      <c r="B4263" s="3" t="n">
        <v>3</v>
      </c>
      <c r="C4263" s="3" t="s">
        <v>199</v>
      </c>
      <c r="D4263" s="3" t="s">
        <v>563</v>
      </c>
      <c r="E4263" s="3" t="n">
        <v>2815</v>
      </c>
      <c r="F4263" s="4" t="n">
        <v>95.05</v>
      </c>
      <c r="G4263" s="3" t="s">
        <v>8</v>
      </c>
      <c r="H4263" s="4" t="n">
        <f aca="false">ROUND(E4263*F4263,2)</f>
        <v>267565.75</v>
      </c>
    </row>
    <row r="4264" customFormat="false" ht="15" hidden="false" customHeight="false" outlineLevel="0" collapsed="false">
      <c r="A4264" s="3" t="n">
        <v>4263</v>
      </c>
      <c r="B4264" s="3" t="n">
        <v>5</v>
      </c>
      <c r="C4264" s="3" t="s">
        <v>199</v>
      </c>
      <c r="D4264" s="3" t="s">
        <v>563</v>
      </c>
      <c r="E4264" s="3" t="n">
        <v>2153</v>
      </c>
      <c r="F4264" s="4" t="n">
        <v>429.51</v>
      </c>
      <c r="G4264" s="3" t="s">
        <v>8</v>
      </c>
      <c r="H4264" s="4" t="n">
        <f aca="false">ROUND(E4264*F4264,2)</f>
        <v>924735.03</v>
      </c>
    </row>
    <row r="4265" customFormat="false" ht="15" hidden="false" customHeight="false" outlineLevel="0" collapsed="false">
      <c r="A4265" s="3" t="n">
        <v>4264</v>
      </c>
      <c r="B4265" s="3" t="n">
        <v>11</v>
      </c>
      <c r="C4265" s="3" t="s">
        <v>199</v>
      </c>
      <c r="D4265" s="3" t="s">
        <v>562</v>
      </c>
      <c r="E4265" s="3" t="n">
        <v>634</v>
      </c>
      <c r="F4265" s="4" t="n">
        <v>99.26</v>
      </c>
      <c r="G4265" s="3" t="s">
        <v>34</v>
      </c>
      <c r="H4265" s="4" t="n">
        <f aca="false">ROUND(E4265*F4265,2)</f>
        <v>62930.84</v>
      </c>
    </row>
    <row r="4266" customFormat="false" ht="15" hidden="false" customHeight="false" outlineLevel="0" collapsed="false">
      <c r="A4266" s="3" t="n">
        <v>4265</v>
      </c>
      <c r="B4266" s="3" t="n">
        <v>12</v>
      </c>
      <c r="C4266" s="3" t="s">
        <v>199</v>
      </c>
      <c r="D4266" s="3" t="s">
        <v>563</v>
      </c>
      <c r="E4266" s="3" t="n">
        <v>3823</v>
      </c>
      <c r="F4266" s="4" t="n">
        <v>217.8</v>
      </c>
      <c r="G4266" s="3" t="s">
        <v>38</v>
      </c>
      <c r="H4266" s="4" t="n">
        <f aca="false">ROUND(E4266*F4266,2)</f>
        <v>832649.4</v>
      </c>
    </row>
    <row r="4267" customFormat="false" ht="15" hidden="false" customHeight="false" outlineLevel="0" collapsed="false">
      <c r="A4267" s="3" t="n">
        <v>4266</v>
      </c>
      <c r="B4267" s="3" t="n">
        <v>2</v>
      </c>
      <c r="C4267" s="3" t="s">
        <v>199</v>
      </c>
      <c r="D4267" s="3" t="s">
        <v>562</v>
      </c>
      <c r="E4267" s="3" t="n">
        <v>1197</v>
      </c>
      <c r="F4267" s="4" t="n">
        <v>64.89</v>
      </c>
      <c r="G4267" s="3" t="s">
        <v>8</v>
      </c>
      <c r="H4267" s="4" t="n">
        <f aca="false">ROUND(E4267*F4267,2)</f>
        <v>77673.33</v>
      </c>
    </row>
    <row r="4268" customFormat="false" ht="15" hidden="false" customHeight="false" outlineLevel="0" collapsed="false">
      <c r="A4268" s="3" t="n">
        <v>4267</v>
      </c>
      <c r="B4268" s="3" t="n">
        <v>11</v>
      </c>
      <c r="C4268" s="3" t="s">
        <v>199</v>
      </c>
      <c r="D4268" s="3" t="s">
        <v>563</v>
      </c>
      <c r="E4268" s="3" t="n">
        <v>2230</v>
      </c>
      <c r="F4268" s="4" t="n">
        <v>99.4</v>
      </c>
      <c r="G4268" s="3" t="s">
        <v>34</v>
      </c>
      <c r="H4268" s="4" t="n">
        <f aca="false">ROUND(E4268*F4268,2)</f>
        <v>221662</v>
      </c>
    </row>
    <row r="4269" customFormat="false" ht="15" hidden="false" customHeight="false" outlineLevel="0" collapsed="false">
      <c r="A4269" s="3" t="n">
        <v>4268</v>
      </c>
      <c r="B4269" s="3" t="n">
        <v>13</v>
      </c>
      <c r="C4269" s="3" t="s">
        <v>199</v>
      </c>
      <c r="D4269" s="3" t="s">
        <v>563</v>
      </c>
      <c r="E4269" s="3" t="n">
        <v>2290</v>
      </c>
      <c r="F4269" s="4" t="n">
        <v>43.85</v>
      </c>
      <c r="G4269" s="3" t="s">
        <v>41</v>
      </c>
      <c r="H4269" s="4" t="n">
        <f aca="false">ROUND(E4269*F4269,2)</f>
        <v>100416.5</v>
      </c>
    </row>
    <row r="4270" customFormat="false" ht="15" hidden="false" customHeight="false" outlineLevel="0" collapsed="false">
      <c r="A4270" s="3" t="n">
        <v>4269</v>
      </c>
      <c r="B4270" s="3" t="n">
        <v>13</v>
      </c>
      <c r="C4270" s="3" t="s">
        <v>199</v>
      </c>
      <c r="D4270" s="3" t="s">
        <v>563</v>
      </c>
      <c r="E4270" s="3" t="n">
        <v>4399</v>
      </c>
      <c r="F4270" s="4" t="n">
        <v>43.81</v>
      </c>
      <c r="G4270" s="3" t="s">
        <v>41</v>
      </c>
      <c r="H4270" s="4" t="n">
        <f aca="false">ROUND(E4270*F4270,2)</f>
        <v>192720.19</v>
      </c>
    </row>
    <row r="4271" customFormat="false" ht="15" hidden="false" customHeight="false" outlineLevel="0" collapsed="false">
      <c r="A4271" s="3" t="n">
        <v>4270</v>
      </c>
      <c r="B4271" s="3" t="n">
        <v>6</v>
      </c>
      <c r="C4271" s="3" t="s">
        <v>199</v>
      </c>
      <c r="D4271" s="3" t="s">
        <v>563</v>
      </c>
      <c r="E4271" s="3" t="n">
        <v>2552</v>
      </c>
      <c r="F4271" s="4" t="n">
        <v>251.54</v>
      </c>
      <c r="G4271" s="3" t="s">
        <v>8</v>
      </c>
      <c r="H4271" s="4" t="n">
        <f aca="false">ROUND(E4271*F4271,2)</f>
        <v>641930.08</v>
      </c>
    </row>
    <row r="4272" customFormat="false" ht="15" hidden="false" customHeight="false" outlineLevel="0" collapsed="false">
      <c r="A4272" s="3" t="n">
        <v>4271</v>
      </c>
      <c r="B4272" s="3" t="n">
        <v>6</v>
      </c>
      <c r="C4272" s="3" t="s">
        <v>199</v>
      </c>
      <c r="D4272" s="3" t="s">
        <v>562</v>
      </c>
      <c r="E4272" s="3" t="n">
        <v>2160</v>
      </c>
      <c r="F4272" s="4" t="n">
        <v>251.35</v>
      </c>
      <c r="G4272" s="3" t="s">
        <v>8</v>
      </c>
      <c r="H4272" s="4" t="n">
        <f aca="false">ROUND(E4272*F4272,2)</f>
        <v>542916</v>
      </c>
    </row>
    <row r="4273" customFormat="false" ht="15" hidden="false" customHeight="false" outlineLevel="0" collapsed="false">
      <c r="A4273" s="3" t="n">
        <v>4272</v>
      </c>
      <c r="B4273" s="3" t="n">
        <v>11</v>
      </c>
      <c r="C4273" s="3" t="s">
        <v>199</v>
      </c>
      <c r="D4273" s="3" t="s">
        <v>563</v>
      </c>
      <c r="E4273" s="3" t="n">
        <v>3806</v>
      </c>
      <c r="F4273" s="4" t="n">
        <v>99.11</v>
      </c>
      <c r="G4273" s="3" t="s">
        <v>34</v>
      </c>
      <c r="H4273" s="4" t="n">
        <f aca="false">ROUND(E4273*F4273,2)</f>
        <v>377212.66</v>
      </c>
    </row>
    <row r="4274" customFormat="false" ht="15" hidden="false" customHeight="false" outlineLevel="0" collapsed="false">
      <c r="A4274" s="3" t="n">
        <v>4273</v>
      </c>
      <c r="B4274" s="3" t="n">
        <v>12</v>
      </c>
      <c r="C4274" s="3" t="s">
        <v>199</v>
      </c>
      <c r="D4274" s="3" t="s">
        <v>562</v>
      </c>
      <c r="E4274" s="3" t="n">
        <v>2113</v>
      </c>
      <c r="F4274" s="4" t="n">
        <v>217.26</v>
      </c>
      <c r="G4274" s="3" t="s">
        <v>38</v>
      </c>
      <c r="H4274" s="4" t="n">
        <f aca="false">ROUND(E4274*F4274,2)</f>
        <v>459070.38</v>
      </c>
    </row>
    <row r="4275" customFormat="false" ht="15" hidden="false" customHeight="false" outlineLevel="0" collapsed="false">
      <c r="A4275" s="3" t="n">
        <v>4274</v>
      </c>
      <c r="B4275" s="3" t="n">
        <v>12</v>
      </c>
      <c r="C4275" s="3" t="s">
        <v>199</v>
      </c>
      <c r="D4275" s="3" t="s">
        <v>562</v>
      </c>
      <c r="E4275" s="3" t="n">
        <v>3939</v>
      </c>
      <c r="F4275" s="4" t="n">
        <v>217.17</v>
      </c>
      <c r="G4275" s="3" t="s">
        <v>38</v>
      </c>
      <c r="H4275" s="4" t="n">
        <f aca="false">ROUND(E4275*F4275,2)</f>
        <v>855432.63</v>
      </c>
    </row>
    <row r="4276" customFormat="false" ht="15" hidden="false" customHeight="false" outlineLevel="0" collapsed="false">
      <c r="A4276" s="3" t="n">
        <v>4275</v>
      </c>
      <c r="B4276" s="3" t="n">
        <v>4</v>
      </c>
      <c r="C4276" s="3" t="s">
        <v>199</v>
      </c>
      <c r="D4276" s="3" t="s">
        <v>562</v>
      </c>
      <c r="E4276" s="3" t="n">
        <v>2220</v>
      </c>
      <c r="F4276" s="4" t="n">
        <v>113.21</v>
      </c>
      <c r="G4276" s="3" t="s">
        <v>8</v>
      </c>
      <c r="H4276" s="4" t="n">
        <f aca="false">ROUND(E4276*F4276,2)</f>
        <v>251326.2</v>
      </c>
    </row>
    <row r="4277" customFormat="false" ht="15" hidden="false" customHeight="false" outlineLevel="0" collapsed="false">
      <c r="A4277" s="3" t="n">
        <v>4276</v>
      </c>
      <c r="B4277" s="3" t="n">
        <v>9</v>
      </c>
      <c r="C4277" s="3" t="s">
        <v>199</v>
      </c>
      <c r="D4277" s="3" t="s">
        <v>562</v>
      </c>
      <c r="E4277" s="3" t="n">
        <v>3620</v>
      </c>
      <c r="F4277" s="4" t="n">
        <v>197.33</v>
      </c>
      <c r="G4277" s="3" t="s">
        <v>8</v>
      </c>
      <c r="H4277" s="4" t="n">
        <f aca="false">ROUND(E4277*F4277,2)</f>
        <v>714334.6</v>
      </c>
    </row>
    <row r="4278" customFormat="false" ht="15" hidden="false" customHeight="false" outlineLevel="0" collapsed="false">
      <c r="A4278" s="3" t="n">
        <v>4277</v>
      </c>
      <c r="B4278" s="3" t="n">
        <v>5</v>
      </c>
      <c r="C4278" s="3" t="s">
        <v>199</v>
      </c>
      <c r="D4278" s="3" t="s">
        <v>563</v>
      </c>
      <c r="E4278" s="3" t="n">
        <v>954</v>
      </c>
      <c r="F4278" s="4" t="n">
        <v>430.44</v>
      </c>
      <c r="G4278" s="3" t="s">
        <v>8</v>
      </c>
      <c r="H4278" s="4" t="n">
        <f aca="false">ROUND(E4278*F4278,2)</f>
        <v>410639.76</v>
      </c>
    </row>
    <row r="4279" customFormat="false" ht="15" hidden="false" customHeight="false" outlineLevel="0" collapsed="false">
      <c r="A4279" s="3" t="n">
        <v>4278</v>
      </c>
      <c r="B4279" s="3" t="n">
        <v>3</v>
      </c>
      <c r="C4279" s="3" t="s">
        <v>199</v>
      </c>
      <c r="D4279" s="3" t="s">
        <v>562</v>
      </c>
      <c r="E4279" s="3" t="n">
        <v>4934</v>
      </c>
      <c r="F4279" s="4" t="n">
        <v>94.87</v>
      </c>
      <c r="G4279" s="3" t="s">
        <v>8</v>
      </c>
      <c r="H4279" s="4" t="n">
        <f aca="false">ROUND(E4279*F4279,2)</f>
        <v>468088.58</v>
      </c>
    </row>
    <row r="4280" customFormat="false" ht="15" hidden="false" customHeight="false" outlineLevel="0" collapsed="false">
      <c r="A4280" s="3" t="n">
        <v>4279</v>
      </c>
      <c r="B4280" s="3" t="n">
        <v>5</v>
      </c>
      <c r="C4280" s="3" t="s">
        <v>199</v>
      </c>
      <c r="D4280" s="3" t="s">
        <v>563</v>
      </c>
      <c r="E4280" s="3" t="n">
        <v>1216</v>
      </c>
      <c r="F4280" s="4" t="n">
        <v>430.32</v>
      </c>
      <c r="G4280" s="3" t="s">
        <v>8</v>
      </c>
      <c r="H4280" s="4" t="n">
        <f aca="false">ROUND(E4280*F4280,2)</f>
        <v>523269.12</v>
      </c>
    </row>
    <row r="4281" customFormat="false" ht="15" hidden="false" customHeight="false" outlineLevel="0" collapsed="false">
      <c r="A4281" s="3" t="n">
        <v>4280</v>
      </c>
      <c r="B4281" s="3" t="n">
        <v>12</v>
      </c>
      <c r="C4281" s="3" t="s">
        <v>199</v>
      </c>
      <c r="D4281" s="3" t="s">
        <v>562</v>
      </c>
      <c r="E4281" s="3" t="n">
        <v>1713</v>
      </c>
      <c r="F4281" s="4" t="n">
        <v>217.66</v>
      </c>
      <c r="G4281" s="3" t="s">
        <v>38</v>
      </c>
      <c r="H4281" s="4" t="n">
        <f aca="false">ROUND(E4281*F4281,2)</f>
        <v>372851.58</v>
      </c>
    </row>
    <row r="4282" customFormat="false" ht="15" hidden="false" customHeight="false" outlineLevel="0" collapsed="false">
      <c r="A4282" s="3" t="n">
        <v>4281</v>
      </c>
      <c r="B4282" s="3" t="n">
        <v>14</v>
      </c>
      <c r="C4282" s="3" t="s">
        <v>199</v>
      </c>
      <c r="D4282" s="3" t="s">
        <v>562</v>
      </c>
      <c r="E4282" s="3" t="n">
        <v>3395</v>
      </c>
      <c r="F4282" s="4" t="n">
        <v>71.99</v>
      </c>
      <c r="G4282" s="3" t="s">
        <v>41</v>
      </c>
      <c r="H4282" s="4" t="n">
        <f aca="false">ROUND(E4282*F4282,2)</f>
        <v>244406.05</v>
      </c>
    </row>
    <row r="4283" customFormat="false" ht="15" hidden="false" customHeight="false" outlineLevel="0" collapsed="false">
      <c r="A4283" s="3" t="n">
        <v>4282</v>
      </c>
      <c r="B4283" s="3" t="n">
        <v>8</v>
      </c>
      <c r="C4283" s="3" t="s">
        <v>199</v>
      </c>
      <c r="D4283" s="3" t="s">
        <v>562</v>
      </c>
      <c r="E4283" s="3" t="n">
        <v>503</v>
      </c>
      <c r="F4283" s="4" t="n">
        <v>61.21</v>
      </c>
      <c r="G4283" s="3" t="s">
        <v>8</v>
      </c>
      <c r="H4283" s="4" t="n">
        <f aca="false">ROUND(E4283*F4283,2)</f>
        <v>30788.63</v>
      </c>
    </row>
    <row r="4284" customFormat="false" ht="15" hidden="false" customHeight="false" outlineLevel="0" collapsed="false">
      <c r="A4284" s="3" t="n">
        <v>4283</v>
      </c>
      <c r="B4284" s="3" t="n">
        <v>11</v>
      </c>
      <c r="C4284" s="3" t="s">
        <v>199</v>
      </c>
      <c r="D4284" s="3" t="s">
        <v>563</v>
      </c>
      <c r="E4284" s="3" t="n">
        <v>4610</v>
      </c>
      <c r="F4284" s="4" t="n">
        <v>99.04</v>
      </c>
      <c r="G4284" s="3" t="s">
        <v>34</v>
      </c>
      <c r="H4284" s="4" t="n">
        <f aca="false">ROUND(E4284*F4284,2)</f>
        <v>456574.4</v>
      </c>
    </row>
    <row r="4285" customFormat="false" ht="15" hidden="false" customHeight="false" outlineLevel="0" collapsed="false">
      <c r="A4285" s="3" t="n">
        <v>4284</v>
      </c>
      <c r="B4285" s="3" t="n">
        <v>14</v>
      </c>
      <c r="C4285" s="3" t="s">
        <v>199</v>
      </c>
      <c r="D4285" s="3" t="s">
        <v>562</v>
      </c>
      <c r="E4285" s="3" t="n">
        <v>2101</v>
      </c>
      <c r="F4285" s="4" t="n">
        <v>71.82</v>
      </c>
      <c r="G4285" s="3" t="s">
        <v>41</v>
      </c>
      <c r="H4285" s="4" t="n">
        <f aca="false">ROUND(E4285*F4285,2)</f>
        <v>150893.82</v>
      </c>
    </row>
    <row r="4286" customFormat="false" ht="15" hidden="false" customHeight="false" outlineLevel="0" collapsed="false">
      <c r="A4286" s="3" t="n">
        <v>4285</v>
      </c>
      <c r="B4286" s="3" t="n">
        <v>7</v>
      </c>
      <c r="C4286" s="3" t="s">
        <v>199</v>
      </c>
      <c r="D4286" s="3" t="s">
        <v>562</v>
      </c>
      <c r="E4286" s="3" t="n">
        <v>426</v>
      </c>
      <c r="F4286" s="4" t="n">
        <v>392.23</v>
      </c>
      <c r="G4286" s="3" t="s">
        <v>8</v>
      </c>
      <c r="H4286" s="4" t="n">
        <f aca="false">ROUND(E4286*F4286,2)</f>
        <v>167089.98</v>
      </c>
    </row>
    <row r="4287" customFormat="false" ht="15" hidden="false" customHeight="false" outlineLevel="0" collapsed="false">
      <c r="A4287" s="3" t="n">
        <v>4286</v>
      </c>
      <c r="B4287" s="3" t="n">
        <v>6</v>
      </c>
      <c r="C4287" s="3" t="s">
        <v>199</v>
      </c>
      <c r="D4287" s="3" t="s">
        <v>562</v>
      </c>
      <c r="E4287" s="3" t="n">
        <v>4623</v>
      </c>
      <c r="F4287" s="4" t="n">
        <v>251.26</v>
      </c>
      <c r="G4287" s="3" t="s">
        <v>8</v>
      </c>
      <c r="H4287" s="4" t="n">
        <f aca="false">ROUND(E4287*F4287,2)</f>
        <v>1161574.98</v>
      </c>
    </row>
    <row r="4288" customFormat="false" ht="15" hidden="false" customHeight="false" outlineLevel="0" collapsed="false">
      <c r="A4288" s="3" t="n">
        <v>4287</v>
      </c>
      <c r="B4288" s="3" t="n">
        <v>10</v>
      </c>
      <c r="C4288" s="3" t="s">
        <v>199</v>
      </c>
      <c r="D4288" s="3" t="s">
        <v>562</v>
      </c>
      <c r="E4288" s="3" t="n">
        <v>4779</v>
      </c>
      <c r="F4288" s="4" t="n">
        <v>60.9</v>
      </c>
      <c r="G4288" s="3" t="s">
        <v>8</v>
      </c>
      <c r="H4288" s="4" t="n">
        <f aca="false">ROUND(E4288*F4288,2)</f>
        <v>291041.1</v>
      </c>
    </row>
    <row r="4289" customFormat="false" ht="15" hidden="false" customHeight="false" outlineLevel="0" collapsed="false">
      <c r="A4289" s="3" t="n">
        <v>4288</v>
      </c>
      <c r="B4289" s="3" t="n">
        <v>9</v>
      </c>
      <c r="C4289" s="3" t="s">
        <v>199</v>
      </c>
      <c r="D4289" s="3" t="s">
        <v>562</v>
      </c>
      <c r="E4289" s="3" t="n">
        <v>4245</v>
      </c>
      <c r="F4289" s="4" t="n">
        <v>197.96</v>
      </c>
      <c r="G4289" s="3" t="s">
        <v>8</v>
      </c>
      <c r="H4289" s="4" t="n">
        <f aca="false">ROUND(E4289*F4289,2)</f>
        <v>840340.2</v>
      </c>
    </row>
    <row r="4290" customFormat="false" ht="15" hidden="false" customHeight="false" outlineLevel="0" collapsed="false">
      <c r="A4290" s="3" t="n">
        <v>4289</v>
      </c>
      <c r="B4290" s="3" t="n">
        <v>10</v>
      </c>
      <c r="C4290" s="3" t="s">
        <v>199</v>
      </c>
      <c r="D4290" s="3" t="s">
        <v>562</v>
      </c>
      <c r="E4290" s="3" t="n">
        <v>4188</v>
      </c>
      <c r="F4290" s="4" t="n">
        <v>60.86</v>
      </c>
      <c r="G4290" s="3" t="s">
        <v>8</v>
      </c>
      <c r="H4290" s="4" t="n">
        <f aca="false">ROUND(E4290*F4290,2)</f>
        <v>254881.68</v>
      </c>
    </row>
    <row r="4291" customFormat="false" ht="15" hidden="false" customHeight="false" outlineLevel="0" collapsed="false">
      <c r="A4291" s="3" t="n">
        <v>4290</v>
      </c>
      <c r="B4291" s="3" t="n">
        <v>4</v>
      </c>
      <c r="C4291" s="3" t="s">
        <v>199</v>
      </c>
      <c r="D4291" s="3" t="s">
        <v>563</v>
      </c>
      <c r="E4291" s="3" t="n">
        <v>117</v>
      </c>
      <c r="F4291" s="4" t="n">
        <v>113.35</v>
      </c>
      <c r="G4291" s="3" t="s">
        <v>8</v>
      </c>
      <c r="H4291" s="4" t="n">
        <f aca="false">ROUND(E4291*F4291,2)</f>
        <v>13261.95</v>
      </c>
    </row>
    <row r="4292" customFormat="false" ht="15" hidden="false" customHeight="false" outlineLevel="0" collapsed="false">
      <c r="A4292" s="3" t="n">
        <v>4291</v>
      </c>
      <c r="B4292" s="3" t="n">
        <v>10</v>
      </c>
      <c r="C4292" s="3" t="s">
        <v>199</v>
      </c>
      <c r="D4292" s="3" t="s">
        <v>563</v>
      </c>
      <c r="E4292" s="3" t="n">
        <v>4369</v>
      </c>
      <c r="F4292" s="4" t="n">
        <v>60.79</v>
      </c>
      <c r="G4292" s="3" t="s">
        <v>8</v>
      </c>
      <c r="H4292" s="4" t="n">
        <f aca="false">ROUND(E4292*F4292,2)</f>
        <v>265591.51</v>
      </c>
    </row>
    <row r="4293" customFormat="false" ht="15" hidden="false" customHeight="false" outlineLevel="0" collapsed="false">
      <c r="A4293" s="3" t="n">
        <v>4292</v>
      </c>
      <c r="B4293" s="3" t="n">
        <v>6</v>
      </c>
      <c r="C4293" s="3" t="s">
        <v>199</v>
      </c>
      <c r="D4293" s="3" t="s">
        <v>563</v>
      </c>
      <c r="E4293" s="3" t="n">
        <v>99</v>
      </c>
      <c r="F4293" s="4" t="n">
        <v>251.63</v>
      </c>
      <c r="G4293" s="3" t="s">
        <v>8</v>
      </c>
      <c r="H4293" s="4" t="n">
        <f aca="false">ROUND(E4293*F4293,2)</f>
        <v>24911.37</v>
      </c>
    </row>
    <row r="4294" customFormat="false" ht="15" hidden="false" customHeight="false" outlineLevel="0" collapsed="false">
      <c r="A4294" s="3" t="n">
        <v>4293</v>
      </c>
      <c r="B4294" s="3" t="n">
        <v>7</v>
      </c>
      <c r="C4294" s="3" t="s">
        <v>199</v>
      </c>
      <c r="D4294" s="3" t="s">
        <v>562</v>
      </c>
      <c r="E4294" s="3" t="n">
        <v>2842</v>
      </c>
      <c r="F4294" s="4" t="n">
        <v>390.78</v>
      </c>
      <c r="G4294" s="3" t="s">
        <v>8</v>
      </c>
      <c r="H4294" s="4" t="n">
        <f aca="false">ROUND(E4294*F4294,2)</f>
        <v>1110596.76</v>
      </c>
    </row>
    <row r="4295" customFormat="false" ht="15" hidden="false" customHeight="false" outlineLevel="0" collapsed="false">
      <c r="A4295" s="3" t="n">
        <v>4294</v>
      </c>
      <c r="B4295" s="3" t="n">
        <v>2</v>
      </c>
      <c r="C4295" s="3" t="s">
        <v>199</v>
      </c>
      <c r="D4295" s="3" t="s">
        <v>563</v>
      </c>
      <c r="E4295" s="3" t="n">
        <v>3405</v>
      </c>
      <c r="F4295" s="4" t="n">
        <v>64.88</v>
      </c>
      <c r="G4295" s="3" t="s">
        <v>8</v>
      </c>
      <c r="H4295" s="4" t="n">
        <f aca="false">ROUND(E4295*F4295,2)</f>
        <v>220916.4</v>
      </c>
    </row>
    <row r="4296" customFormat="false" ht="15" hidden="false" customHeight="false" outlineLevel="0" collapsed="false">
      <c r="A4296" s="3" t="n">
        <v>4295</v>
      </c>
      <c r="B4296" s="3" t="n">
        <v>9</v>
      </c>
      <c r="C4296" s="3" t="s">
        <v>199</v>
      </c>
      <c r="D4296" s="3" t="s">
        <v>563</v>
      </c>
      <c r="E4296" s="3" t="n">
        <v>3248</v>
      </c>
      <c r="F4296" s="4" t="n">
        <v>197.76</v>
      </c>
      <c r="G4296" s="3" t="s">
        <v>8</v>
      </c>
      <c r="H4296" s="4" t="n">
        <f aca="false">ROUND(E4296*F4296,2)</f>
        <v>642324.48</v>
      </c>
    </row>
    <row r="4297" customFormat="false" ht="15" hidden="false" customHeight="false" outlineLevel="0" collapsed="false">
      <c r="A4297" s="3" t="n">
        <v>4296</v>
      </c>
      <c r="B4297" s="3" t="n">
        <v>11</v>
      </c>
      <c r="C4297" s="3" t="s">
        <v>199</v>
      </c>
      <c r="D4297" s="3" t="s">
        <v>563</v>
      </c>
      <c r="E4297" s="3" t="n">
        <v>1329</v>
      </c>
      <c r="F4297" s="4" t="n">
        <v>99.06</v>
      </c>
      <c r="G4297" s="3" t="s">
        <v>34</v>
      </c>
      <c r="H4297" s="4" t="n">
        <f aca="false">ROUND(E4297*F4297,2)</f>
        <v>131650.74</v>
      </c>
    </row>
    <row r="4298" customFormat="false" ht="15" hidden="false" customHeight="false" outlineLevel="0" collapsed="false">
      <c r="A4298" s="3" t="n">
        <v>4297</v>
      </c>
      <c r="B4298" s="3" t="n">
        <v>15</v>
      </c>
      <c r="C4298" s="3" t="s">
        <v>199</v>
      </c>
      <c r="D4298" s="3" t="s">
        <v>563</v>
      </c>
      <c r="E4298" s="3" t="n">
        <v>1337</v>
      </c>
      <c r="F4298" s="4" t="n">
        <v>270.37</v>
      </c>
      <c r="G4298" s="3" t="s">
        <v>46</v>
      </c>
      <c r="H4298" s="4" t="n">
        <f aca="false">ROUND(E4298*F4298,2)</f>
        <v>361484.69</v>
      </c>
    </row>
    <row r="4299" customFormat="false" ht="15" hidden="false" customHeight="false" outlineLevel="0" collapsed="false">
      <c r="A4299" s="3" t="n">
        <v>4298</v>
      </c>
      <c r="B4299" s="3" t="n">
        <v>5</v>
      </c>
      <c r="C4299" s="3" t="s">
        <v>200</v>
      </c>
      <c r="D4299" s="3" t="s">
        <v>562</v>
      </c>
      <c r="E4299" s="3" t="n">
        <v>4150</v>
      </c>
      <c r="F4299" s="4" t="n">
        <v>424.42</v>
      </c>
      <c r="G4299" s="3" t="s">
        <v>8</v>
      </c>
      <c r="H4299" s="4" t="n">
        <f aca="false">ROUND(E4299*F4299,2)</f>
        <v>1761343</v>
      </c>
    </row>
    <row r="4300" customFormat="false" ht="15" hidden="false" customHeight="false" outlineLevel="0" collapsed="false">
      <c r="A4300" s="3" t="n">
        <v>4299</v>
      </c>
      <c r="B4300" s="3" t="n">
        <v>15</v>
      </c>
      <c r="C4300" s="3" t="s">
        <v>200</v>
      </c>
      <c r="D4300" s="3" t="s">
        <v>563</v>
      </c>
      <c r="E4300" s="3" t="n">
        <v>2214</v>
      </c>
      <c r="F4300" s="4" t="n">
        <v>269.6</v>
      </c>
      <c r="G4300" s="3" t="s">
        <v>46</v>
      </c>
      <c r="H4300" s="4" t="n">
        <f aca="false">ROUND(E4300*F4300,2)</f>
        <v>596894.4</v>
      </c>
    </row>
    <row r="4301" customFormat="false" ht="15" hidden="false" customHeight="false" outlineLevel="0" collapsed="false">
      <c r="A4301" s="3" t="n">
        <v>4300</v>
      </c>
      <c r="B4301" s="3" t="n">
        <v>7</v>
      </c>
      <c r="C4301" s="3" t="s">
        <v>200</v>
      </c>
      <c r="D4301" s="3" t="s">
        <v>563</v>
      </c>
      <c r="E4301" s="3" t="n">
        <v>692</v>
      </c>
      <c r="F4301" s="4" t="n">
        <v>377.36</v>
      </c>
      <c r="G4301" s="3" t="s">
        <v>8</v>
      </c>
      <c r="H4301" s="4" t="n">
        <f aca="false">ROUND(E4301*F4301,2)</f>
        <v>261133.12</v>
      </c>
    </row>
    <row r="4302" customFormat="false" ht="15" hidden="false" customHeight="false" outlineLevel="0" collapsed="false">
      <c r="A4302" s="3" t="n">
        <v>4301</v>
      </c>
      <c r="B4302" s="3" t="n">
        <v>14</v>
      </c>
      <c r="C4302" s="3" t="s">
        <v>200</v>
      </c>
      <c r="D4302" s="3" t="s">
        <v>563</v>
      </c>
      <c r="E4302" s="3" t="n">
        <v>4865</v>
      </c>
      <c r="F4302" s="4" t="n">
        <v>71.58</v>
      </c>
      <c r="G4302" s="3" t="s">
        <v>41</v>
      </c>
      <c r="H4302" s="4" t="n">
        <f aca="false">ROUND(E4302*F4302,2)</f>
        <v>348236.7</v>
      </c>
    </row>
    <row r="4303" customFormat="false" ht="15" hidden="false" customHeight="false" outlineLevel="0" collapsed="false">
      <c r="A4303" s="3" t="n">
        <v>4302</v>
      </c>
      <c r="B4303" s="3" t="n">
        <v>6</v>
      </c>
      <c r="C4303" s="3" t="s">
        <v>200</v>
      </c>
      <c r="D4303" s="3" t="s">
        <v>562</v>
      </c>
      <c r="E4303" s="3" t="n">
        <v>296</v>
      </c>
      <c r="F4303" s="4" t="n">
        <v>249.55</v>
      </c>
      <c r="G4303" s="3" t="s">
        <v>8</v>
      </c>
      <c r="H4303" s="4" t="n">
        <f aca="false">ROUND(E4303*F4303,2)</f>
        <v>73866.8</v>
      </c>
    </row>
    <row r="4304" customFormat="false" ht="15" hidden="false" customHeight="false" outlineLevel="0" collapsed="false">
      <c r="A4304" s="3" t="n">
        <v>4303</v>
      </c>
      <c r="B4304" s="3" t="n">
        <v>5</v>
      </c>
      <c r="C4304" s="3" t="s">
        <v>200</v>
      </c>
      <c r="D4304" s="3" t="s">
        <v>563</v>
      </c>
      <c r="E4304" s="3" t="n">
        <v>1750</v>
      </c>
      <c r="F4304" s="4" t="n">
        <v>422.94</v>
      </c>
      <c r="G4304" s="3" t="s">
        <v>8</v>
      </c>
      <c r="H4304" s="4" t="n">
        <f aca="false">ROUND(E4304*F4304,2)</f>
        <v>740145</v>
      </c>
    </row>
    <row r="4305" customFormat="false" ht="15" hidden="false" customHeight="false" outlineLevel="0" collapsed="false">
      <c r="A4305" s="3" t="n">
        <v>4304</v>
      </c>
      <c r="B4305" s="3" t="n">
        <v>5</v>
      </c>
      <c r="C4305" s="3" t="s">
        <v>200</v>
      </c>
      <c r="D4305" s="3" t="s">
        <v>563</v>
      </c>
      <c r="E4305" s="3" t="n">
        <v>2666</v>
      </c>
      <c r="F4305" s="4" t="n">
        <v>423.04</v>
      </c>
      <c r="G4305" s="3" t="s">
        <v>8</v>
      </c>
      <c r="H4305" s="4" t="n">
        <f aca="false">ROUND(E4305*F4305,2)</f>
        <v>1127824.64</v>
      </c>
    </row>
    <row r="4306" customFormat="false" ht="15" hidden="false" customHeight="false" outlineLevel="0" collapsed="false">
      <c r="A4306" s="3" t="n">
        <v>4305</v>
      </c>
      <c r="B4306" s="3" t="n">
        <v>13</v>
      </c>
      <c r="C4306" s="3" t="s">
        <v>200</v>
      </c>
      <c r="D4306" s="3" t="s">
        <v>562</v>
      </c>
      <c r="E4306" s="3" t="n">
        <v>741</v>
      </c>
      <c r="F4306" s="4" t="n">
        <v>43.17</v>
      </c>
      <c r="G4306" s="3" t="s">
        <v>41</v>
      </c>
      <c r="H4306" s="4" t="n">
        <f aca="false">ROUND(E4306*F4306,2)</f>
        <v>31988.97</v>
      </c>
    </row>
    <row r="4307" customFormat="false" ht="15" hidden="false" customHeight="false" outlineLevel="0" collapsed="false">
      <c r="A4307" s="3" t="n">
        <v>4306</v>
      </c>
      <c r="B4307" s="3" t="n">
        <v>3</v>
      </c>
      <c r="C4307" s="3" t="s">
        <v>200</v>
      </c>
      <c r="D4307" s="3" t="s">
        <v>562</v>
      </c>
      <c r="E4307" s="3" t="n">
        <v>611</v>
      </c>
      <c r="F4307" s="4" t="n">
        <v>95.41</v>
      </c>
      <c r="G4307" s="3" t="s">
        <v>8</v>
      </c>
      <c r="H4307" s="4" t="n">
        <f aca="false">ROUND(E4307*F4307,2)</f>
        <v>58295.51</v>
      </c>
    </row>
    <row r="4308" customFormat="false" ht="15" hidden="false" customHeight="false" outlineLevel="0" collapsed="false">
      <c r="A4308" s="3" t="n">
        <v>4307</v>
      </c>
      <c r="B4308" s="3" t="n">
        <v>11</v>
      </c>
      <c r="C4308" s="3" t="s">
        <v>200</v>
      </c>
      <c r="D4308" s="3" t="s">
        <v>563</v>
      </c>
      <c r="E4308" s="3" t="n">
        <v>4596</v>
      </c>
      <c r="F4308" s="4" t="n">
        <v>99.46</v>
      </c>
      <c r="G4308" s="3" t="s">
        <v>34</v>
      </c>
      <c r="H4308" s="4" t="n">
        <f aca="false">ROUND(E4308*F4308,2)</f>
        <v>457118.16</v>
      </c>
    </row>
    <row r="4309" customFormat="false" ht="15" hidden="false" customHeight="false" outlineLevel="0" collapsed="false">
      <c r="A4309" s="3" t="n">
        <v>4308</v>
      </c>
      <c r="B4309" s="3" t="n">
        <v>2</v>
      </c>
      <c r="C4309" s="3" t="s">
        <v>200</v>
      </c>
      <c r="D4309" s="3" t="s">
        <v>562</v>
      </c>
      <c r="E4309" s="3" t="n">
        <v>449</v>
      </c>
      <c r="F4309" s="4" t="n">
        <v>63.26</v>
      </c>
      <c r="G4309" s="3" t="s">
        <v>8</v>
      </c>
      <c r="H4309" s="4" t="n">
        <f aca="false">ROUND(E4309*F4309,2)</f>
        <v>28403.74</v>
      </c>
    </row>
    <row r="4310" customFormat="false" ht="15" hidden="false" customHeight="false" outlineLevel="0" collapsed="false">
      <c r="A4310" s="3" t="n">
        <v>4309</v>
      </c>
      <c r="B4310" s="3" t="n">
        <v>15</v>
      </c>
      <c r="C4310" s="3" t="s">
        <v>200</v>
      </c>
      <c r="D4310" s="3" t="s">
        <v>562</v>
      </c>
      <c r="E4310" s="3" t="n">
        <v>468</v>
      </c>
      <c r="F4310" s="4" t="n">
        <v>269.09</v>
      </c>
      <c r="G4310" s="3" t="s">
        <v>46</v>
      </c>
      <c r="H4310" s="4" t="n">
        <f aca="false">ROUND(E4310*F4310,2)</f>
        <v>125934.12</v>
      </c>
    </row>
    <row r="4311" customFormat="false" ht="15" hidden="false" customHeight="false" outlineLevel="0" collapsed="false">
      <c r="A4311" s="3" t="n">
        <v>4310</v>
      </c>
      <c r="B4311" s="3" t="n">
        <v>9</v>
      </c>
      <c r="C4311" s="3" t="s">
        <v>200</v>
      </c>
      <c r="D4311" s="3" t="s">
        <v>562</v>
      </c>
      <c r="E4311" s="3" t="n">
        <v>204</v>
      </c>
      <c r="F4311" s="4" t="n">
        <v>193.59</v>
      </c>
      <c r="G4311" s="3" t="s">
        <v>8</v>
      </c>
      <c r="H4311" s="4" t="n">
        <f aca="false">ROUND(E4311*F4311,2)</f>
        <v>39492.36</v>
      </c>
    </row>
    <row r="4312" customFormat="false" ht="15" hidden="false" customHeight="false" outlineLevel="0" collapsed="false">
      <c r="A4312" s="3" t="n">
        <v>4311</v>
      </c>
      <c r="B4312" s="3" t="n">
        <v>12</v>
      </c>
      <c r="C4312" s="3" t="s">
        <v>200</v>
      </c>
      <c r="D4312" s="3" t="s">
        <v>562</v>
      </c>
      <c r="E4312" s="3" t="n">
        <v>1528</v>
      </c>
      <c r="F4312" s="4" t="n">
        <v>216.19</v>
      </c>
      <c r="G4312" s="3" t="s">
        <v>38</v>
      </c>
      <c r="H4312" s="4" t="n">
        <f aca="false">ROUND(E4312*F4312,2)</f>
        <v>330338.32</v>
      </c>
    </row>
    <row r="4313" customFormat="false" ht="15" hidden="false" customHeight="false" outlineLevel="0" collapsed="false">
      <c r="A4313" s="3" t="n">
        <v>4312</v>
      </c>
      <c r="B4313" s="3" t="n">
        <v>1</v>
      </c>
      <c r="C4313" s="3" t="s">
        <v>200</v>
      </c>
      <c r="D4313" s="3" t="s">
        <v>562</v>
      </c>
      <c r="E4313" s="3" t="n">
        <v>2539</v>
      </c>
      <c r="F4313" s="4" t="n">
        <v>392.22</v>
      </c>
      <c r="G4313" s="3" t="s">
        <v>8</v>
      </c>
      <c r="H4313" s="4" t="n">
        <f aca="false">ROUND(E4313*F4313,2)</f>
        <v>995846.58</v>
      </c>
    </row>
    <row r="4314" customFormat="false" ht="15" hidden="false" customHeight="false" outlineLevel="0" collapsed="false">
      <c r="A4314" s="3" t="n">
        <v>4313</v>
      </c>
      <c r="B4314" s="3" t="n">
        <v>13</v>
      </c>
      <c r="C4314" s="3" t="s">
        <v>200</v>
      </c>
      <c r="D4314" s="3" t="s">
        <v>563</v>
      </c>
      <c r="E4314" s="3" t="n">
        <v>3505</v>
      </c>
      <c r="F4314" s="4" t="n">
        <v>43.25</v>
      </c>
      <c r="G4314" s="3" t="s">
        <v>41</v>
      </c>
      <c r="H4314" s="4" t="n">
        <f aca="false">ROUND(E4314*F4314,2)</f>
        <v>151591.25</v>
      </c>
    </row>
    <row r="4315" customFormat="false" ht="15" hidden="false" customHeight="false" outlineLevel="0" collapsed="false">
      <c r="A4315" s="3" t="n">
        <v>4314</v>
      </c>
      <c r="B4315" s="3" t="n">
        <v>13</v>
      </c>
      <c r="C4315" s="3" t="s">
        <v>200</v>
      </c>
      <c r="D4315" s="3" t="s">
        <v>563</v>
      </c>
      <c r="E4315" s="3" t="n">
        <v>383</v>
      </c>
      <c r="F4315" s="4" t="n">
        <v>43.35</v>
      </c>
      <c r="G4315" s="3" t="s">
        <v>41</v>
      </c>
      <c r="H4315" s="4" t="n">
        <f aca="false">ROUND(E4315*F4315,2)</f>
        <v>16603.05</v>
      </c>
    </row>
    <row r="4316" customFormat="false" ht="15" hidden="false" customHeight="false" outlineLevel="0" collapsed="false">
      <c r="A4316" s="3" t="n">
        <v>4315</v>
      </c>
      <c r="B4316" s="3" t="n">
        <v>15</v>
      </c>
      <c r="C4316" s="3" t="s">
        <v>200</v>
      </c>
      <c r="D4316" s="3" t="s">
        <v>563</v>
      </c>
      <c r="E4316" s="3" t="n">
        <v>4355</v>
      </c>
      <c r="F4316" s="4" t="n">
        <v>268.52</v>
      </c>
      <c r="G4316" s="3" t="s">
        <v>46</v>
      </c>
      <c r="H4316" s="4" t="n">
        <f aca="false">ROUND(E4316*F4316,2)</f>
        <v>1169404.6</v>
      </c>
    </row>
    <row r="4317" customFormat="false" ht="15" hidden="false" customHeight="false" outlineLevel="0" collapsed="false">
      <c r="A4317" s="3" t="n">
        <v>4316</v>
      </c>
      <c r="B4317" s="3" t="n">
        <v>9</v>
      </c>
      <c r="C4317" s="3" t="s">
        <v>200</v>
      </c>
      <c r="D4317" s="3" t="s">
        <v>562</v>
      </c>
      <c r="E4317" s="3" t="n">
        <v>4537</v>
      </c>
      <c r="F4317" s="4" t="n">
        <v>192.62</v>
      </c>
      <c r="G4317" s="3" t="s">
        <v>8</v>
      </c>
      <c r="H4317" s="4" t="n">
        <f aca="false">ROUND(E4317*F4317,2)</f>
        <v>873916.94</v>
      </c>
    </row>
    <row r="4318" customFormat="false" ht="15" hidden="false" customHeight="false" outlineLevel="0" collapsed="false">
      <c r="A4318" s="3" t="n">
        <v>4317</v>
      </c>
      <c r="B4318" s="3" t="n">
        <v>12</v>
      </c>
      <c r="C4318" s="3" t="s">
        <v>200</v>
      </c>
      <c r="D4318" s="3" t="s">
        <v>563</v>
      </c>
      <c r="E4318" s="3" t="n">
        <v>3683</v>
      </c>
      <c r="F4318" s="4" t="n">
        <v>216.37</v>
      </c>
      <c r="G4318" s="3" t="s">
        <v>38</v>
      </c>
      <c r="H4318" s="4" t="n">
        <f aca="false">ROUND(E4318*F4318,2)</f>
        <v>796890.71</v>
      </c>
    </row>
    <row r="4319" customFormat="false" ht="15" hidden="false" customHeight="false" outlineLevel="0" collapsed="false">
      <c r="A4319" s="3" t="n">
        <v>4318</v>
      </c>
      <c r="B4319" s="3" t="n">
        <v>11</v>
      </c>
      <c r="C4319" s="3" t="s">
        <v>200</v>
      </c>
      <c r="D4319" s="3" t="s">
        <v>562</v>
      </c>
      <c r="E4319" s="3" t="n">
        <v>68</v>
      </c>
      <c r="F4319" s="4" t="n">
        <v>99.76</v>
      </c>
      <c r="G4319" s="3" t="s">
        <v>34</v>
      </c>
      <c r="H4319" s="4" t="n">
        <f aca="false">ROUND(E4319*F4319,2)</f>
        <v>6783.68</v>
      </c>
    </row>
    <row r="4320" customFormat="false" ht="15" hidden="false" customHeight="false" outlineLevel="0" collapsed="false">
      <c r="A4320" s="3" t="n">
        <v>4319</v>
      </c>
      <c r="B4320" s="3" t="n">
        <v>11</v>
      </c>
      <c r="C4320" s="3" t="s">
        <v>200</v>
      </c>
      <c r="D4320" s="3" t="s">
        <v>563</v>
      </c>
      <c r="E4320" s="3" t="n">
        <v>4005</v>
      </c>
      <c r="F4320" s="4" t="n">
        <v>99.53</v>
      </c>
      <c r="G4320" s="3" t="s">
        <v>34</v>
      </c>
      <c r="H4320" s="4" t="n">
        <f aca="false">ROUND(E4320*F4320,2)</f>
        <v>398617.65</v>
      </c>
    </row>
    <row r="4321" customFormat="false" ht="15" hidden="false" customHeight="false" outlineLevel="0" collapsed="false">
      <c r="A4321" s="3" t="n">
        <v>4320</v>
      </c>
      <c r="B4321" s="3" t="n">
        <v>12</v>
      </c>
      <c r="C4321" s="3" t="s">
        <v>200</v>
      </c>
      <c r="D4321" s="3" t="s">
        <v>563</v>
      </c>
      <c r="E4321" s="3" t="n">
        <v>4764</v>
      </c>
      <c r="F4321" s="4" t="n">
        <v>216.85</v>
      </c>
      <c r="G4321" s="3" t="s">
        <v>38</v>
      </c>
      <c r="H4321" s="4" t="n">
        <f aca="false">ROUND(E4321*F4321,2)</f>
        <v>1033073.4</v>
      </c>
    </row>
    <row r="4322" customFormat="false" ht="15" hidden="false" customHeight="false" outlineLevel="0" collapsed="false">
      <c r="A4322" s="3" t="n">
        <v>4321</v>
      </c>
      <c r="B4322" s="3" t="n">
        <v>3</v>
      </c>
      <c r="C4322" s="3" t="s">
        <v>200</v>
      </c>
      <c r="D4322" s="3" t="s">
        <v>563</v>
      </c>
      <c r="E4322" s="3" t="n">
        <v>4906</v>
      </c>
      <c r="F4322" s="4" t="n">
        <v>95.09</v>
      </c>
      <c r="G4322" s="3" t="s">
        <v>8</v>
      </c>
      <c r="H4322" s="4" t="n">
        <f aca="false">ROUND(E4322*F4322,2)</f>
        <v>466511.54</v>
      </c>
    </row>
    <row r="4323" customFormat="false" ht="15" hidden="false" customHeight="false" outlineLevel="0" collapsed="false">
      <c r="A4323" s="3" t="n">
        <v>4322</v>
      </c>
      <c r="B4323" s="3" t="n">
        <v>1</v>
      </c>
      <c r="C4323" s="3" t="s">
        <v>200</v>
      </c>
      <c r="D4323" s="3" t="s">
        <v>562</v>
      </c>
      <c r="E4323" s="3" t="n">
        <v>1166</v>
      </c>
      <c r="F4323" s="4" t="n">
        <v>390.37</v>
      </c>
      <c r="G4323" s="3" t="s">
        <v>8</v>
      </c>
      <c r="H4323" s="4" t="n">
        <f aca="false">ROUND(E4323*F4323,2)</f>
        <v>455171.42</v>
      </c>
    </row>
    <row r="4324" customFormat="false" ht="15" hidden="false" customHeight="false" outlineLevel="0" collapsed="false">
      <c r="A4324" s="3" t="n">
        <v>4323</v>
      </c>
      <c r="B4324" s="3" t="n">
        <v>6</v>
      </c>
      <c r="C4324" s="3" t="s">
        <v>201</v>
      </c>
      <c r="D4324" s="3" t="s">
        <v>562</v>
      </c>
      <c r="E4324" s="3" t="n">
        <v>434</v>
      </c>
      <c r="F4324" s="4" t="n">
        <v>250.93</v>
      </c>
      <c r="G4324" s="3" t="s">
        <v>8</v>
      </c>
      <c r="H4324" s="4" t="n">
        <f aca="false">ROUND(E4324*F4324,2)</f>
        <v>108903.62</v>
      </c>
    </row>
    <row r="4325" customFormat="false" ht="15" hidden="false" customHeight="false" outlineLevel="0" collapsed="false">
      <c r="A4325" s="3" t="n">
        <v>4324</v>
      </c>
      <c r="B4325" s="3" t="n">
        <v>6</v>
      </c>
      <c r="C4325" s="3" t="s">
        <v>201</v>
      </c>
      <c r="D4325" s="3" t="s">
        <v>562</v>
      </c>
      <c r="E4325" s="3" t="n">
        <v>2078</v>
      </c>
      <c r="F4325" s="4" t="n">
        <v>251.79</v>
      </c>
      <c r="G4325" s="3" t="s">
        <v>8</v>
      </c>
      <c r="H4325" s="4" t="n">
        <f aca="false">ROUND(E4325*F4325,2)</f>
        <v>523219.62</v>
      </c>
    </row>
    <row r="4326" customFormat="false" ht="15" hidden="false" customHeight="false" outlineLevel="0" collapsed="false">
      <c r="A4326" s="3" t="n">
        <v>4325</v>
      </c>
      <c r="B4326" s="3" t="n">
        <v>4</v>
      </c>
      <c r="C4326" s="3" t="s">
        <v>201</v>
      </c>
      <c r="D4326" s="3" t="s">
        <v>563</v>
      </c>
      <c r="E4326" s="3" t="n">
        <v>2127</v>
      </c>
      <c r="F4326" s="4" t="n">
        <v>117.94</v>
      </c>
      <c r="G4326" s="3" t="s">
        <v>8</v>
      </c>
      <c r="H4326" s="4" t="n">
        <f aca="false">ROUND(E4326*F4326,2)</f>
        <v>250858.38</v>
      </c>
    </row>
    <row r="4327" customFormat="false" ht="15" hidden="false" customHeight="false" outlineLevel="0" collapsed="false">
      <c r="A4327" s="3" t="n">
        <v>4326</v>
      </c>
      <c r="B4327" s="3" t="n">
        <v>10</v>
      </c>
      <c r="C4327" s="3" t="s">
        <v>201</v>
      </c>
      <c r="D4327" s="3" t="s">
        <v>562</v>
      </c>
      <c r="E4327" s="3" t="n">
        <v>3819</v>
      </c>
      <c r="F4327" s="4" t="n">
        <v>61.89</v>
      </c>
      <c r="G4327" s="3" t="s">
        <v>8</v>
      </c>
      <c r="H4327" s="4" t="n">
        <f aca="false">ROUND(E4327*F4327,2)</f>
        <v>236357.91</v>
      </c>
    </row>
    <row r="4328" customFormat="false" ht="15" hidden="false" customHeight="false" outlineLevel="0" collapsed="false">
      <c r="A4328" s="3" t="n">
        <v>4327</v>
      </c>
      <c r="B4328" s="3" t="n">
        <v>8</v>
      </c>
      <c r="C4328" s="3" t="s">
        <v>201</v>
      </c>
      <c r="D4328" s="3" t="s">
        <v>563</v>
      </c>
      <c r="E4328" s="3" t="n">
        <v>3570</v>
      </c>
      <c r="F4328" s="4" t="n">
        <v>62.5</v>
      </c>
      <c r="G4328" s="3" t="s">
        <v>8</v>
      </c>
      <c r="H4328" s="4" t="n">
        <f aca="false">ROUND(E4328*F4328,2)</f>
        <v>223125</v>
      </c>
    </row>
    <row r="4329" customFormat="false" ht="15" hidden="false" customHeight="false" outlineLevel="0" collapsed="false">
      <c r="A4329" s="3" t="n">
        <v>4328</v>
      </c>
      <c r="B4329" s="3" t="n">
        <v>1</v>
      </c>
      <c r="C4329" s="3" t="s">
        <v>201</v>
      </c>
      <c r="D4329" s="3" t="s">
        <v>562</v>
      </c>
      <c r="E4329" s="3" t="n">
        <v>717</v>
      </c>
      <c r="F4329" s="4" t="n">
        <v>387.8</v>
      </c>
      <c r="G4329" s="3" t="s">
        <v>8</v>
      </c>
      <c r="H4329" s="4" t="n">
        <f aca="false">ROUND(E4329*F4329,2)</f>
        <v>278052.6</v>
      </c>
    </row>
    <row r="4330" customFormat="false" ht="15" hidden="false" customHeight="false" outlineLevel="0" collapsed="false">
      <c r="A4330" s="3" t="n">
        <v>4329</v>
      </c>
      <c r="B4330" s="3" t="n">
        <v>3</v>
      </c>
      <c r="C4330" s="3" t="s">
        <v>201</v>
      </c>
      <c r="D4330" s="3" t="s">
        <v>562</v>
      </c>
      <c r="E4330" s="3" t="n">
        <v>989</v>
      </c>
      <c r="F4330" s="4" t="n">
        <v>96.71</v>
      </c>
      <c r="G4330" s="3" t="s">
        <v>8</v>
      </c>
      <c r="H4330" s="4" t="n">
        <f aca="false">ROUND(E4330*F4330,2)</f>
        <v>95646.19</v>
      </c>
    </row>
    <row r="4331" customFormat="false" ht="15" hidden="false" customHeight="false" outlineLevel="0" collapsed="false">
      <c r="A4331" s="3" t="n">
        <v>4330</v>
      </c>
      <c r="B4331" s="3" t="n">
        <v>12</v>
      </c>
      <c r="C4331" s="3" t="s">
        <v>201</v>
      </c>
      <c r="D4331" s="3" t="s">
        <v>563</v>
      </c>
      <c r="E4331" s="3" t="n">
        <v>2717</v>
      </c>
      <c r="F4331" s="4" t="n">
        <v>216.68</v>
      </c>
      <c r="G4331" s="3" t="s">
        <v>38</v>
      </c>
      <c r="H4331" s="4" t="n">
        <f aca="false">ROUND(E4331*F4331,2)</f>
        <v>588719.56</v>
      </c>
    </row>
    <row r="4332" customFormat="false" ht="15" hidden="false" customHeight="false" outlineLevel="0" collapsed="false">
      <c r="A4332" s="3" t="n">
        <v>4331</v>
      </c>
      <c r="B4332" s="3" t="n">
        <v>13</v>
      </c>
      <c r="C4332" s="3" t="s">
        <v>201</v>
      </c>
      <c r="D4332" s="3" t="s">
        <v>563</v>
      </c>
      <c r="E4332" s="3" t="n">
        <v>1489</v>
      </c>
      <c r="F4332" s="4" t="n">
        <v>41.99</v>
      </c>
      <c r="G4332" s="3" t="s">
        <v>41</v>
      </c>
      <c r="H4332" s="4" t="n">
        <f aca="false">ROUND(E4332*F4332,2)</f>
        <v>62523.11</v>
      </c>
    </row>
    <row r="4333" customFormat="false" ht="15" hidden="false" customHeight="false" outlineLevel="0" collapsed="false">
      <c r="A4333" s="3" t="n">
        <v>4332</v>
      </c>
      <c r="B4333" s="3" t="n">
        <v>14</v>
      </c>
      <c r="C4333" s="3" t="s">
        <v>201</v>
      </c>
      <c r="D4333" s="3" t="s">
        <v>563</v>
      </c>
      <c r="E4333" s="3" t="n">
        <v>3081</v>
      </c>
      <c r="F4333" s="4" t="n">
        <v>70.83</v>
      </c>
      <c r="G4333" s="3" t="s">
        <v>41</v>
      </c>
      <c r="H4333" s="4" t="n">
        <f aca="false">ROUND(E4333*F4333,2)</f>
        <v>218227.23</v>
      </c>
    </row>
    <row r="4334" customFormat="false" ht="15" hidden="false" customHeight="false" outlineLevel="0" collapsed="false">
      <c r="A4334" s="3" t="n">
        <v>4333</v>
      </c>
      <c r="B4334" s="3" t="n">
        <v>4</v>
      </c>
      <c r="C4334" s="3" t="s">
        <v>201</v>
      </c>
      <c r="D4334" s="3" t="s">
        <v>562</v>
      </c>
      <c r="E4334" s="3" t="n">
        <v>835</v>
      </c>
      <c r="F4334" s="4" t="n">
        <v>117.95</v>
      </c>
      <c r="G4334" s="3" t="s">
        <v>8</v>
      </c>
      <c r="H4334" s="4" t="n">
        <f aca="false">ROUND(E4334*F4334,2)</f>
        <v>98488.25</v>
      </c>
    </row>
    <row r="4335" customFormat="false" ht="15" hidden="false" customHeight="false" outlineLevel="0" collapsed="false">
      <c r="A4335" s="3" t="n">
        <v>4334</v>
      </c>
      <c r="B4335" s="3" t="n">
        <v>15</v>
      </c>
      <c r="C4335" s="3" t="s">
        <v>201</v>
      </c>
      <c r="D4335" s="3" t="s">
        <v>563</v>
      </c>
      <c r="E4335" s="3" t="n">
        <v>2891</v>
      </c>
      <c r="F4335" s="4" t="n">
        <v>268.65</v>
      </c>
      <c r="G4335" s="3" t="s">
        <v>46</v>
      </c>
      <c r="H4335" s="4" t="n">
        <f aca="false">ROUND(E4335*F4335,2)</f>
        <v>776667.15</v>
      </c>
    </row>
    <row r="4336" customFormat="false" ht="15" hidden="false" customHeight="false" outlineLevel="0" collapsed="false">
      <c r="A4336" s="3" t="n">
        <v>4335</v>
      </c>
      <c r="B4336" s="3" t="n">
        <v>3</v>
      </c>
      <c r="C4336" s="3" t="s">
        <v>201</v>
      </c>
      <c r="D4336" s="3" t="s">
        <v>563</v>
      </c>
      <c r="E4336" s="3" t="n">
        <v>4890</v>
      </c>
      <c r="F4336" s="4" t="n">
        <v>96.84</v>
      </c>
      <c r="G4336" s="3" t="s">
        <v>8</v>
      </c>
      <c r="H4336" s="4" t="n">
        <f aca="false">ROUND(E4336*F4336,2)</f>
        <v>473547.6</v>
      </c>
    </row>
    <row r="4337" customFormat="false" ht="15" hidden="false" customHeight="false" outlineLevel="0" collapsed="false">
      <c r="A4337" s="3" t="n">
        <v>4336</v>
      </c>
      <c r="B4337" s="3" t="n">
        <v>6</v>
      </c>
      <c r="C4337" s="3" t="s">
        <v>201</v>
      </c>
      <c r="D4337" s="3" t="s">
        <v>562</v>
      </c>
      <c r="E4337" s="3" t="n">
        <v>2898</v>
      </c>
      <c r="F4337" s="4" t="n">
        <v>252.21</v>
      </c>
      <c r="G4337" s="3" t="s">
        <v>8</v>
      </c>
      <c r="H4337" s="4" t="n">
        <f aca="false">ROUND(E4337*F4337,2)</f>
        <v>730904.58</v>
      </c>
    </row>
    <row r="4338" customFormat="false" ht="15" hidden="false" customHeight="false" outlineLevel="0" collapsed="false">
      <c r="A4338" s="3" t="n">
        <v>4337</v>
      </c>
      <c r="B4338" s="3" t="n">
        <v>14</v>
      </c>
      <c r="C4338" s="3" t="s">
        <v>201</v>
      </c>
      <c r="D4338" s="3" t="s">
        <v>562</v>
      </c>
      <c r="E4338" s="3" t="n">
        <v>3219</v>
      </c>
      <c r="F4338" s="4" t="n">
        <v>70.72</v>
      </c>
      <c r="G4338" s="3" t="s">
        <v>41</v>
      </c>
      <c r="H4338" s="4" t="n">
        <f aca="false">ROUND(E4338*F4338,2)</f>
        <v>227647.68</v>
      </c>
    </row>
    <row r="4339" customFormat="false" ht="15" hidden="false" customHeight="false" outlineLevel="0" collapsed="false">
      <c r="A4339" s="3" t="n">
        <v>4338</v>
      </c>
      <c r="B4339" s="3" t="n">
        <v>3</v>
      </c>
      <c r="C4339" s="3" t="s">
        <v>201</v>
      </c>
      <c r="D4339" s="3" t="s">
        <v>562</v>
      </c>
      <c r="E4339" s="3" t="n">
        <v>4601</v>
      </c>
      <c r="F4339" s="4" t="n">
        <v>96.96</v>
      </c>
      <c r="G4339" s="3" t="s">
        <v>8</v>
      </c>
      <c r="H4339" s="4" t="n">
        <f aca="false">ROUND(E4339*F4339,2)</f>
        <v>446112.96</v>
      </c>
    </row>
    <row r="4340" customFormat="false" ht="15" hidden="false" customHeight="false" outlineLevel="0" collapsed="false">
      <c r="A4340" s="3" t="n">
        <v>4339</v>
      </c>
      <c r="B4340" s="3" t="n">
        <v>13</v>
      </c>
      <c r="C4340" s="3" t="s">
        <v>201</v>
      </c>
      <c r="D4340" s="3" t="s">
        <v>562</v>
      </c>
      <c r="E4340" s="3" t="n">
        <v>4761</v>
      </c>
      <c r="F4340" s="4" t="n">
        <v>42.02</v>
      </c>
      <c r="G4340" s="3" t="s">
        <v>41</v>
      </c>
      <c r="H4340" s="4" t="n">
        <f aca="false">ROUND(E4340*F4340,2)</f>
        <v>200057.22</v>
      </c>
    </row>
    <row r="4341" customFormat="false" ht="15" hidden="false" customHeight="false" outlineLevel="0" collapsed="false">
      <c r="A4341" s="3" t="n">
        <v>4340</v>
      </c>
      <c r="B4341" s="3" t="n">
        <v>12</v>
      </c>
      <c r="C4341" s="3" t="s">
        <v>201</v>
      </c>
      <c r="D4341" s="3" t="s">
        <v>563</v>
      </c>
      <c r="E4341" s="3" t="n">
        <v>3189</v>
      </c>
      <c r="F4341" s="4" t="n">
        <v>216.1</v>
      </c>
      <c r="G4341" s="3" t="s">
        <v>38</v>
      </c>
      <c r="H4341" s="4" t="n">
        <f aca="false">ROUND(E4341*F4341,2)</f>
        <v>689142.9</v>
      </c>
    </row>
    <row r="4342" customFormat="false" ht="15" hidden="false" customHeight="false" outlineLevel="0" collapsed="false">
      <c r="A4342" s="3" t="n">
        <v>4341</v>
      </c>
      <c r="B4342" s="3" t="n">
        <v>9</v>
      </c>
      <c r="C4342" s="3" t="s">
        <v>201</v>
      </c>
      <c r="D4342" s="3" t="s">
        <v>562</v>
      </c>
      <c r="E4342" s="3" t="n">
        <v>812</v>
      </c>
      <c r="F4342" s="4" t="n">
        <v>191.69</v>
      </c>
      <c r="G4342" s="3" t="s">
        <v>8</v>
      </c>
      <c r="H4342" s="4" t="n">
        <f aca="false">ROUND(E4342*F4342,2)</f>
        <v>155652.28</v>
      </c>
    </row>
    <row r="4343" customFormat="false" ht="15" hidden="false" customHeight="false" outlineLevel="0" collapsed="false">
      <c r="A4343" s="3" t="n">
        <v>4342</v>
      </c>
      <c r="B4343" s="3" t="n">
        <v>11</v>
      </c>
      <c r="C4343" s="3" t="s">
        <v>201</v>
      </c>
      <c r="D4343" s="3" t="s">
        <v>563</v>
      </c>
      <c r="E4343" s="3" t="n">
        <v>1484</v>
      </c>
      <c r="F4343" s="4" t="n">
        <v>99.51</v>
      </c>
      <c r="G4343" s="3" t="s">
        <v>34</v>
      </c>
      <c r="H4343" s="4" t="n">
        <f aca="false">ROUND(E4343*F4343,2)</f>
        <v>147672.84</v>
      </c>
    </row>
    <row r="4344" customFormat="false" ht="15" hidden="false" customHeight="false" outlineLevel="0" collapsed="false">
      <c r="A4344" s="3" t="n">
        <v>4343</v>
      </c>
      <c r="B4344" s="3" t="n">
        <v>5</v>
      </c>
      <c r="C4344" s="3" t="s">
        <v>201</v>
      </c>
      <c r="D4344" s="3" t="s">
        <v>563</v>
      </c>
      <c r="E4344" s="3" t="n">
        <v>1612</v>
      </c>
      <c r="F4344" s="4" t="n">
        <v>407.13</v>
      </c>
      <c r="G4344" s="3" t="s">
        <v>8</v>
      </c>
      <c r="H4344" s="4" t="n">
        <f aca="false">ROUND(E4344*F4344,2)</f>
        <v>656293.56</v>
      </c>
    </row>
    <row r="4345" customFormat="false" ht="15" hidden="false" customHeight="false" outlineLevel="0" collapsed="false">
      <c r="A4345" s="3" t="n">
        <v>4344</v>
      </c>
      <c r="B4345" s="3" t="n">
        <v>3</v>
      </c>
      <c r="C4345" s="3" t="s">
        <v>201</v>
      </c>
      <c r="D4345" s="3" t="s">
        <v>562</v>
      </c>
      <c r="E4345" s="3" t="n">
        <v>3493</v>
      </c>
      <c r="F4345" s="4" t="n">
        <v>96.73</v>
      </c>
      <c r="G4345" s="3" t="s">
        <v>8</v>
      </c>
      <c r="H4345" s="4" t="n">
        <f aca="false">ROUND(E4345*F4345,2)</f>
        <v>337877.89</v>
      </c>
    </row>
    <row r="4346" customFormat="false" ht="15" hidden="false" customHeight="false" outlineLevel="0" collapsed="false">
      <c r="A4346" s="3" t="n">
        <v>4345</v>
      </c>
      <c r="B4346" s="3" t="n">
        <v>5</v>
      </c>
      <c r="C4346" s="3" t="s">
        <v>201</v>
      </c>
      <c r="D4346" s="3" t="s">
        <v>562</v>
      </c>
      <c r="E4346" s="3" t="n">
        <v>3550</v>
      </c>
      <c r="F4346" s="4" t="n">
        <v>409.09</v>
      </c>
      <c r="G4346" s="3" t="s">
        <v>8</v>
      </c>
      <c r="H4346" s="4" t="n">
        <f aca="false">ROUND(E4346*F4346,2)</f>
        <v>1452269.5</v>
      </c>
    </row>
    <row r="4347" customFormat="false" ht="15" hidden="false" customHeight="false" outlineLevel="0" collapsed="false">
      <c r="A4347" s="3" t="n">
        <v>4346</v>
      </c>
      <c r="B4347" s="3" t="n">
        <v>15</v>
      </c>
      <c r="C4347" s="3" t="s">
        <v>201</v>
      </c>
      <c r="D4347" s="3" t="s">
        <v>562</v>
      </c>
      <c r="E4347" s="3" t="n">
        <v>3656</v>
      </c>
      <c r="F4347" s="4" t="n">
        <v>268.16</v>
      </c>
      <c r="G4347" s="3" t="s">
        <v>46</v>
      </c>
      <c r="H4347" s="4" t="n">
        <f aca="false">ROUND(E4347*F4347,2)</f>
        <v>980392.96</v>
      </c>
    </row>
    <row r="4348" customFormat="false" ht="15" hidden="false" customHeight="false" outlineLevel="0" collapsed="false">
      <c r="A4348" s="3" t="n">
        <v>4347</v>
      </c>
      <c r="B4348" s="3" t="n">
        <v>11</v>
      </c>
      <c r="C4348" s="3" t="s">
        <v>201</v>
      </c>
      <c r="D4348" s="3" t="s">
        <v>562</v>
      </c>
      <c r="E4348" s="3" t="n">
        <v>4078</v>
      </c>
      <c r="F4348" s="4" t="n">
        <v>99.74</v>
      </c>
      <c r="G4348" s="3" t="s">
        <v>34</v>
      </c>
      <c r="H4348" s="4" t="n">
        <f aca="false">ROUND(E4348*F4348,2)</f>
        <v>406739.72</v>
      </c>
    </row>
    <row r="4349" customFormat="false" ht="15" hidden="false" customHeight="false" outlineLevel="0" collapsed="false">
      <c r="A4349" s="3" t="n">
        <v>4348</v>
      </c>
      <c r="B4349" s="3" t="n">
        <v>12</v>
      </c>
      <c r="C4349" s="3" t="s">
        <v>201</v>
      </c>
      <c r="D4349" s="3" t="s">
        <v>562</v>
      </c>
      <c r="E4349" s="3" t="n">
        <v>249</v>
      </c>
      <c r="F4349" s="4" t="n">
        <v>215.5</v>
      </c>
      <c r="G4349" s="3" t="s">
        <v>38</v>
      </c>
      <c r="H4349" s="4" t="n">
        <f aca="false">ROUND(E4349*F4349,2)</f>
        <v>53659.5</v>
      </c>
    </row>
    <row r="4350" customFormat="false" ht="15" hidden="false" customHeight="false" outlineLevel="0" collapsed="false">
      <c r="A4350" s="3" t="n">
        <v>4349</v>
      </c>
      <c r="B4350" s="3" t="n">
        <v>11</v>
      </c>
      <c r="C4350" s="3" t="s">
        <v>201</v>
      </c>
      <c r="D4350" s="3" t="s">
        <v>563</v>
      </c>
      <c r="E4350" s="3" t="n">
        <v>443</v>
      </c>
      <c r="F4350" s="4" t="n">
        <v>99.3</v>
      </c>
      <c r="G4350" s="3" t="s">
        <v>34</v>
      </c>
      <c r="H4350" s="4" t="n">
        <f aca="false">ROUND(E4350*F4350,2)</f>
        <v>43989.9</v>
      </c>
    </row>
    <row r="4351" customFormat="false" ht="15" hidden="false" customHeight="false" outlineLevel="0" collapsed="false">
      <c r="A4351" s="3" t="n">
        <v>4350</v>
      </c>
      <c r="B4351" s="3" t="n">
        <v>10</v>
      </c>
      <c r="C4351" s="3" t="s">
        <v>201</v>
      </c>
      <c r="D4351" s="3" t="s">
        <v>563</v>
      </c>
      <c r="E4351" s="3" t="n">
        <v>48</v>
      </c>
      <c r="F4351" s="4" t="n">
        <v>62.19</v>
      </c>
      <c r="G4351" s="3" t="s">
        <v>8</v>
      </c>
      <c r="H4351" s="4" t="n">
        <f aca="false">ROUND(E4351*F4351,2)</f>
        <v>2985.12</v>
      </c>
    </row>
    <row r="4352" customFormat="false" ht="15" hidden="false" customHeight="false" outlineLevel="0" collapsed="false">
      <c r="A4352" s="3" t="n">
        <v>4351</v>
      </c>
      <c r="B4352" s="3" t="n">
        <v>8</v>
      </c>
      <c r="C4352" s="3" t="s">
        <v>201</v>
      </c>
      <c r="D4352" s="3" t="s">
        <v>562</v>
      </c>
      <c r="E4352" s="3" t="n">
        <v>4942</v>
      </c>
      <c r="F4352" s="4" t="n">
        <v>62.73</v>
      </c>
      <c r="G4352" s="3" t="s">
        <v>8</v>
      </c>
      <c r="H4352" s="4" t="n">
        <f aca="false">ROUND(E4352*F4352,2)</f>
        <v>310011.66</v>
      </c>
    </row>
    <row r="4353" customFormat="false" ht="15" hidden="false" customHeight="false" outlineLevel="0" collapsed="false">
      <c r="A4353" s="3" t="n">
        <v>4352</v>
      </c>
      <c r="B4353" s="3" t="n">
        <v>8</v>
      </c>
      <c r="C4353" s="3" t="s">
        <v>201</v>
      </c>
      <c r="D4353" s="3" t="s">
        <v>562</v>
      </c>
      <c r="E4353" s="3" t="n">
        <v>396</v>
      </c>
      <c r="F4353" s="4" t="n">
        <v>62.74</v>
      </c>
      <c r="G4353" s="3" t="s">
        <v>8</v>
      </c>
      <c r="H4353" s="4" t="n">
        <f aca="false">ROUND(E4353*F4353,2)</f>
        <v>24845.04</v>
      </c>
    </row>
    <row r="4354" customFormat="false" ht="15" hidden="false" customHeight="false" outlineLevel="0" collapsed="false">
      <c r="A4354" s="3" t="n">
        <v>4353</v>
      </c>
      <c r="B4354" s="3" t="n">
        <v>9</v>
      </c>
      <c r="C4354" s="3" t="s">
        <v>201</v>
      </c>
      <c r="D4354" s="3" t="s">
        <v>563</v>
      </c>
      <c r="E4354" s="3" t="n">
        <v>4808</v>
      </c>
      <c r="F4354" s="4" t="n">
        <v>191.77</v>
      </c>
      <c r="G4354" s="3" t="s">
        <v>8</v>
      </c>
      <c r="H4354" s="4" t="n">
        <f aca="false">ROUND(E4354*F4354,2)</f>
        <v>922030.16</v>
      </c>
    </row>
    <row r="4355" customFormat="false" ht="15" hidden="false" customHeight="false" outlineLevel="0" collapsed="false">
      <c r="A4355" s="3" t="n">
        <v>4354</v>
      </c>
      <c r="B4355" s="3" t="n">
        <v>13</v>
      </c>
      <c r="C4355" s="3" t="s">
        <v>202</v>
      </c>
      <c r="D4355" s="3" t="s">
        <v>562</v>
      </c>
      <c r="E4355" s="3" t="n">
        <v>2949</v>
      </c>
      <c r="F4355" s="4" t="n">
        <v>41.08</v>
      </c>
      <c r="G4355" s="3" t="s">
        <v>41</v>
      </c>
      <c r="H4355" s="4" t="n">
        <f aca="false">ROUND(E4355*F4355,2)</f>
        <v>121144.92</v>
      </c>
    </row>
    <row r="4356" customFormat="false" ht="15" hidden="false" customHeight="false" outlineLevel="0" collapsed="false">
      <c r="A4356" s="3" t="n">
        <v>4355</v>
      </c>
      <c r="B4356" s="3" t="n">
        <v>3</v>
      </c>
      <c r="C4356" s="3" t="s">
        <v>202</v>
      </c>
      <c r="D4356" s="3" t="s">
        <v>563</v>
      </c>
      <c r="E4356" s="3" t="n">
        <v>4565</v>
      </c>
      <c r="F4356" s="4" t="n">
        <v>94.87</v>
      </c>
      <c r="G4356" s="3" t="s">
        <v>8</v>
      </c>
      <c r="H4356" s="4" t="n">
        <f aca="false">ROUND(E4356*F4356,2)</f>
        <v>433081.55</v>
      </c>
    </row>
    <row r="4357" customFormat="false" ht="15" hidden="false" customHeight="false" outlineLevel="0" collapsed="false">
      <c r="A4357" s="3" t="n">
        <v>4356</v>
      </c>
      <c r="B4357" s="3" t="n">
        <v>9</v>
      </c>
      <c r="C4357" s="3" t="s">
        <v>202</v>
      </c>
      <c r="D4357" s="3" t="s">
        <v>563</v>
      </c>
      <c r="E4357" s="3" t="n">
        <v>370</v>
      </c>
      <c r="F4357" s="4" t="n">
        <v>190.83</v>
      </c>
      <c r="G4357" s="3" t="s">
        <v>8</v>
      </c>
      <c r="H4357" s="4" t="n">
        <f aca="false">ROUND(E4357*F4357,2)</f>
        <v>70607.1</v>
      </c>
    </row>
    <row r="4358" customFormat="false" ht="15" hidden="false" customHeight="false" outlineLevel="0" collapsed="false">
      <c r="A4358" s="3" t="n">
        <v>4357</v>
      </c>
      <c r="B4358" s="3" t="n">
        <v>13</v>
      </c>
      <c r="C4358" s="3" t="s">
        <v>202</v>
      </c>
      <c r="D4358" s="3" t="s">
        <v>563</v>
      </c>
      <c r="E4358" s="3" t="n">
        <v>4101</v>
      </c>
      <c r="F4358" s="4" t="n">
        <v>41.11</v>
      </c>
      <c r="G4358" s="3" t="s">
        <v>41</v>
      </c>
      <c r="H4358" s="4" t="n">
        <f aca="false">ROUND(E4358*F4358,2)</f>
        <v>168592.11</v>
      </c>
    </row>
    <row r="4359" customFormat="false" ht="15" hidden="false" customHeight="false" outlineLevel="0" collapsed="false">
      <c r="A4359" s="3" t="n">
        <v>4358</v>
      </c>
      <c r="B4359" s="3" t="n">
        <v>5</v>
      </c>
      <c r="C4359" s="3" t="s">
        <v>202</v>
      </c>
      <c r="D4359" s="3" t="s">
        <v>562</v>
      </c>
      <c r="E4359" s="3" t="n">
        <v>4206</v>
      </c>
      <c r="F4359" s="4" t="n">
        <v>406.43</v>
      </c>
      <c r="G4359" s="3" t="s">
        <v>8</v>
      </c>
      <c r="H4359" s="4" t="n">
        <f aca="false">ROUND(E4359*F4359,2)</f>
        <v>1709444.58</v>
      </c>
    </row>
    <row r="4360" customFormat="false" ht="15" hidden="false" customHeight="false" outlineLevel="0" collapsed="false">
      <c r="A4360" s="3" t="n">
        <v>4359</v>
      </c>
      <c r="B4360" s="3" t="n">
        <v>15</v>
      </c>
      <c r="C4360" s="3" t="s">
        <v>202</v>
      </c>
      <c r="D4360" s="3" t="s">
        <v>563</v>
      </c>
      <c r="E4360" s="3" t="n">
        <v>4007</v>
      </c>
      <c r="F4360" s="4" t="n">
        <v>268.96</v>
      </c>
      <c r="G4360" s="3" t="s">
        <v>46</v>
      </c>
      <c r="H4360" s="4" t="n">
        <f aca="false">ROUND(E4360*F4360,2)</f>
        <v>1077722.72</v>
      </c>
    </row>
    <row r="4361" customFormat="false" ht="15" hidden="false" customHeight="false" outlineLevel="0" collapsed="false">
      <c r="A4361" s="3" t="n">
        <v>4360</v>
      </c>
      <c r="B4361" s="3" t="n">
        <v>13</v>
      </c>
      <c r="C4361" s="3" t="s">
        <v>202</v>
      </c>
      <c r="D4361" s="3" t="s">
        <v>563</v>
      </c>
      <c r="E4361" s="3" t="n">
        <v>645</v>
      </c>
      <c r="F4361" s="4" t="n">
        <v>40.95</v>
      </c>
      <c r="G4361" s="3" t="s">
        <v>41</v>
      </c>
      <c r="H4361" s="4" t="n">
        <f aca="false">ROUND(E4361*F4361,2)</f>
        <v>26412.75</v>
      </c>
    </row>
    <row r="4362" customFormat="false" ht="15" hidden="false" customHeight="false" outlineLevel="0" collapsed="false">
      <c r="A4362" s="3" t="n">
        <v>4361</v>
      </c>
      <c r="B4362" s="3" t="n">
        <v>7</v>
      </c>
      <c r="C4362" s="3" t="s">
        <v>202</v>
      </c>
      <c r="D4362" s="3" t="s">
        <v>562</v>
      </c>
      <c r="E4362" s="3" t="n">
        <v>1106</v>
      </c>
      <c r="F4362" s="4" t="n">
        <v>383.87</v>
      </c>
      <c r="G4362" s="3" t="s">
        <v>8</v>
      </c>
      <c r="H4362" s="4" t="n">
        <f aca="false">ROUND(E4362*F4362,2)</f>
        <v>424560.22</v>
      </c>
    </row>
    <row r="4363" customFormat="false" ht="15" hidden="false" customHeight="false" outlineLevel="0" collapsed="false">
      <c r="A4363" s="3" t="n">
        <v>4362</v>
      </c>
      <c r="B4363" s="3" t="n">
        <v>15</v>
      </c>
      <c r="C4363" s="3" t="s">
        <v>202</v>
      </c>
      <c r="D4363" s="3" t="s">
        <v>562</v>
      </c>
      <c r="E4363" s="3" t="n">
        <v>3746</v>
      </c>
      <c r="F4363" s="4" t="n">
        <v>268.66</v>
      </c>
      <c r="G4363" s="3" t="s">
        <v>46</v>
      </c>
      <c r="H4363" s="4" t="n">
        <f aca="false">ROUND(E4363*F4363,2)</f>
        <v>1006400.36</v>
      </c>
    </row>
    <row r="4364" customFormat="false" ht="15" hidden="false" customHeight="false" outlineLevel="0" collapsed="false">
      <c r="A4364" s="3" t="n">
        <v>4363</v>
      </c>
      <c r="B4364" s="3" t="n">
        <v>10</v>
      </c>
      <c r="C4364" s="3" t="s">
        <v>202</v>
      </c>
      <c r="D4364" s="3" t="s">
        <v>562</v>
      </c>
      <c r="E4364" s="3" t="n">
        <v>526</v>
      </c>
      <c r="F4364" s="4" t="n">
        <v>60.82</v>
      </c>
      <c r="G4364" s="3" t="s">
        <v>8</v>
      </c>
      <c r="H4364" s="4" t="n">
        <f aca="false">ROUND(E4364*F4364,2)</f>
        <v>31991.32</v>
      </c>
    </row>
    <row r="4365" customFormat="false" ht="15" hidden="false" customHeight="false" outlineLevel="0" collapsed="false">
      <c r="A4365" s="3" t="n">
        <v>4364</v>
      </c>
      <c r="B4365" s="3" t="n">
        <v>9</v>
      </c>
      <c r="C4365" s="3" t="s">
        <v>202</v>
      </c>
      <c r="D4365" s="3" t="s">
        <v>563</v>
      </c>
      <c r="E4365" s="3" t="n">
        <v>122</v>
      </c>
      <c r="F4365" s="4" t="n">
        <v>190.83</v>
      </c>
      <c r="G4365" s="3" t="s">
        <v>8</v>
      </c>
      <c r="H4365" s="4" t="n">
        <f aca="false">ROUND(E4365*F4365,2)</f>
        <v>23281.26</v>
      </c>
    </row>
    <row r="4366" customFormat="false" ht="15" hidden="false" customHeight="false" outlineLevel="0" collapsed="false">
      <c r="A4366" s="3" t="n">
        <v>4365</v>
      </c>
      <c r="B4366" s="3" t="n">
        <v>8</v>
      </c>
      <c r="C4366" s="3" t="s">
        <v>202</v>
      </c>
      <c r="D4366" s="3" t="s">
        <v>563</v>
      </c>
      <c r="E4366" s="3" t="n">
        <v>1940</v>
      </c>
      <c r="F4366" s="4" t="n">
        <v>63.26</v>
      </c>
      <c r="G4366" s="3" t="s">
        <v>8</v>
      </c>
      <c r="H4366" s="4" t="n">
        <f aca="false">ROUND(E4366*F4366,2)</f>
        <v>122724.4</v>
      </c>
    </row>
    <row r="4367" customFormat="false" ht="15" hidden="false" customHeight="false" outlineLevel="0" collapsed="false">
      <c r="A4367" s="3" t="n">
        <v>4366</v>
      </c>
      <c r="B4367" s="3" t="n">
        <v>13</v>
      </c>
      <c r="C4367" s="3" t="s">
        <v>202</v>
      </c>
      <c r="D4367" s="3" t="s">
        <v>563</v>
      </c>
      <c r="E4367" s="3" t="n">
        <v>3867</v>
      </c>
      <c r="F4367" s="4" t="n">
        <v>41.06</v>
      </c>
      <c r="G4367" s="3" t="s">
        <v>41</v>
      </c>
      <c r="H4367" s="4" t="n">
        <f aca="false">ROUND(E4367*F4367,2)</f>
        <v>158779.02</v>
      </c>
    </row>
    <row r="4368" customFormat="false" ht="15" hidden="false" customHeight="false" outlineLevel="0" collapsed="false">
      <c r="A4368" s="3" t="n">
        <v>4367</v>
      </c>
      <c r="B4368" s="3" t="n">
        <v>10</v>
      </c>
      <c r="C4368" s="3" t="s">
        <v>202</v>
      </c>
      <c r="D4368" s="3" t="s">
        <v>562</v>
      </c>
      <c r="E4368" s="3" t="n">
        <v>2506</v>
      </c>
      <c r="F4368" s="4" t="n">
        <v>60.71</v>
      </c>
      <c r="G4368" s="3" t="s">
        <v>8</v>
      </c>
      <c r="H4368" s="4" t="n">
        <f aca="false">ROUND(E4368*F4368,2)</f>
        <v>152139.26</v>
      </c>
    </row>
    <row r="4369" customFormat="false" ht="15" hidden="false" customHeight="false" outlineLevel="0" collapsed="false">
      <c r="A4369" s="3" t="n">
        <v>4368</v>
      </c>
      <c r="B4369" s="3" t="n">
        <v>6</v>
      </c>
      <c r="C4369" s="3" t="s">
        <v>202</v>
      </c>
      <c r="D4369" s="3" t="s">
        <v>562</v>
      </c>
      <c r="E4369" s="3" t="n">
        <v>4116</v>
      </c>
      <c r="F4369" s="4" t="n">
        <v>255.92</v>
      </c>
      <c r="G4369" s="3" t="s">
        <v>8</v>
      </c>
      <c r="H4369" s="4" t="n">
        <f aca="false">ROUND(E4369*F4369,2)</f>
        <v>1053366.72</v>
      </c>
    </row>
    <row r="4370" customFormat="false" ht="15" hidden="false" customHeight="false" outlineLevel="0" collapsed="false">
      <c r="A4370" s="3" t="n">
        <v>4369</v>
      </c>
      <c r="B4370" s="3" t="n">
        <v>8</v>
      </c>
      <c r="C4370" s="3" t="s">
        <v>202</v>
      </c>
      <c r="D4370" s="3" t="s">
        <v>563</v>
      </c>
      <c r="E4370" s="3" t="n">
        <v>4026</v>
      </c>
      <c r="F4370" s="4" t="n">
        <v>63.48</v>
      </c>
      <c r="G4370" s="3" t="s">
        <v>8</v>
      </c>
      <c r="H4370" s="4" t="n">
        <f aca="false">ROUND(E4370*F4370,2)</f>
        <v>255570.48</v>
      </c>
    </row>
    <row r="4371" customFormat="false" ht="15" hidden="false" customHeight="false" outlineLevel="0" collapsed="false">
      <c r="A4371" s="3" t="n">
        <v>4370</v>
      </c>
      <c r="B4371" s="3" t="n">
        <v>8</v>
      </c>
      <c r="C4371" s="3" t="s">
        <v>202</v>
      </c>
      <c r="D4371" s="3" t="s">
        <v>563</v>
      </c>
      <c r="E4371" s="3" t="n">
        <v>849</v>
      </c>
      <c r="F4371" s="4" t="n">
        <v>63.33</v>
      </c>
      <c r="G4371" s="3" t="s">
        <v>8</v>
      </c>
      <c r="H4371" s="4" t="n">
        <f aca="false">ROUND(E4371*F4371,2)</f>
        <v>53767.17</v>
      </c>
    </row>
    <row r="4372" customFormat="false" ht="15" hidden="false" customHeight="false" outlineLevel="0" collapsed="false">
      <c r="A4372" s="3" t="n">
        <v>4371</v>
      </c>
      <c r="B4372" s="3" t="n">
        <v>4</v>
      </c>
      <c r="C4372" s="3" t="s">
        <v>202</v>
      </c>
      <c r="D4372" s="3" t="s">
        <v>563</v>
      </c>
      <c r="E4372" s="3" t="n">
        <v>2303</v>
      </c>
      <c r="F4372" s="4" t="n">
        <v>118.65</v>
      </c>
      <c r="G4372" s="3" t="s">
        <v>8</v>
      </c>
      <c r="H4372" s="4" t="n">
        <f aca="false">ROUND(E4372*F4372,2)</f>
        <v>273250.95</v>
      </c>
    </row>
    <row r="4373" customFormat="false" ht="15" hidden="false" customHeight="false" outlineLevel="0" collapsed="false">
      <c r="A4373" s="3" t="n">
        <v>4372</v>
      </c>
      <c r="B4373" s="3" t="n">
        <v>12</v>
      </c>
      <c r="C4373" s="3" t="s">
        <v>202</v>
      </c>
      <c r="D4373" s="3" t="s">
        <v>563</v>
      </c>
      <c r="E4373" s="3" t="n">
        <v>3620</v>
      </c>
      <c r="F4373" s="4" t="n">
        <v>218.14</v>
      </c>
      <c r="G4373" s="3" t="s">
        <v>38</v>
      </c>
      <c r="H4373" s="4" t="n">
        <f aca="false">ROUND(E4373*F4373,2)</f>
        <v>789666.8</v>
      </c>
    </row>
    <row r="4374" customFormat="false" ht="15" hidden="false" customHeight="false" outlineLevel="0" collapsed="false">
      <c r="A4374" s="3" t="n">
        <v>4373</v>
      </c>
      <c r="B4374" s="3" t="n">
        <v>14</v>
      </c>
      <c r="C4374" s="3" t="s">
        <v>202</v>
      </c>
      <c r="D4374" s="3" t="s">
        <v>563</v>
      </c>
      <c r="E4374" s="3" t="n">
        <v>1697</v>
      </c>
      <c r="F4374" s="4" t="n">
        <v>71.17</v>
      </c>
      <c r="G4374" s="3" t="s">
        <v>41</v>
      </c>
      <c r="H4374" s="4" t="n">
        <f aca="false">ROUND(E4374*F4374,2)</f>
        <v>120775.49</v>
      </c>
    </row>
    <row r="4375" customFormat="false" ht="15" hidden="false" customHeight="false" outlineLevel="0" collapsed="false">
      <c r="A4375" s="3" t="n">
        <v>4374</v>
      </c>
      <c r="B4375" s="3" t="n">
        <v>2</v>
      </c>
      <c r="C4375" s="3" t="s">
        <v>202</v>
      </c>
      <c r="D4375" s="3" t="s">
        <v>563</v>
      </c>
      <c r="E4375" s="3" t="n">
        <v>2439</v>
      </c>
      <c r="F4375" s="4" t="n">
        <v>62.85</v>
      </c>
      <c r="G4375" s="3" t="s">
        <v>8</v>
      </c>
      <c r="H4375" s="4" t="n">
        <f aca="false">ROUND(E4375*F4375,2)</f>
        <v>153291.15</v>
      </c>
    </row>
    <row r="4376" customFormat="false" ht="15" hidden="false" customHeight="false" outlineLevel="0" collapsed="false">
      <c r="A4376" s="3" t="n">
        <v>4375</v>
      </c>
      <c r="B4376" s="3" t="n">
        <v>2</v>
      </c>
      <c r="C4376" s="3" t="s">
        <v>202</v>
      </c>
      <c r="D4376" s="3" t="s">
        <v>562</v>
      </c>
      <c r="E4376" s="3" t="n">
        <v>783</v>
      </c>
      <c r="F4376" s="4" t="n">
        <v>63.12</v>
      </c>
      <c r="G4376" s="3" t="s">
        <v>8</v>
      </c>
      <c r="H4376" s="4" t="n">
        <f aca="false">ROUND(E4376*F4376,2)</f>
        <v>49422.96</v>
      </c>
    </row>
    <row r="4377" customFormat="false" ht="15" hidden="false" customHeight="false" outlineLevel="0" collapsed="false">
      <c r="A4377" s="3" t="n">
        <v>4376</v>
      </c>
      <c r="B4377" s="3" t="n">
        <v>13</v>
      </c>
      <c r="C4377" s="3" t="s">
        <v>202</v>
      </c>
      <c r="D4377" s="3" t="s">
        <v>563</v>
      </c>
      <c r="E4377" s="3" t="n">
        <v>4824</v>
      </c>
      <c r="F4377" s="4" t="n">
        <v>41.07</v>
      </c>
      <c r="G4377" s="3" t="s">
        <v>41</v>
      </c>
      <c r="H4377" s="4" t="n">
        <f aca="false">ROUND(E4377*F4377,2)</f>
        <v>198121.68</v>
      </c>
    </row>
    <row r="4378" customFormat="false" ht="15" hidden="false" customHeight="false" outlineLevel="0" collapsed="false">
      <c r="A4378" s="3" t="n">
        <v>4377</v>
      </c>
      <c r="B4378" s="3" t="n">
        <v>15</v>
      </c>
      <c r="C4378" s="3" t="s">
        <v>202</v>
      </c>
      <c r="D4378" s="3" t="s">
        <v>562</v>
      </c>
      <c r="E4378" s="3" t="n">
        <v>2555</v>
      </c>
      <c r="F4378" s="4" t="n">
        <v>267.76</v>
      </c>
      <c r="G4378" s="3" t="s">
        <v>46</v>
      </c>
      <c r="H4378" s="4" t="n">
        <f aca="false">ROUND(E4378*F4378,2)</f>
        <v>684126.8</v>
      </c>
    </row>
    <row r="4379" customFormat="false" ht="15" hidden="false" customHeight="false" outlineLevel="0" collapsed="false">
      <c r="A4379" s="3" t="n">
        <v>4378</v>
      </c>
      <c r="B4379" s="3" t="n">
        <v>8</v>
      </c>
      <c r="C4379" s="3" t="s">
        <v>202</v>
      </c>
      <c r="D4379" s="3" t="s">
        <v>562</v>
      </c>
      <c r="E4379" s="3" t="n">
        <v>3534</v>
      </c>
      <c r="F4379" s="4" t="n">
        <v>63.37</v>
      </c>
      <c r="G4379" s="3" t="s">
        <v>8</v>
      </c>
      <c r="H4379" s="4" t="n">
        <f aca="false">ROUND(E4379*F4379,2)</f>
        <v>223949.58</v>
      </c>
    </row>
    <row r="4380" customFormat="false" ht="15" hidden="false" customHeight="false" outlineLevel="0" collapsed="false">
      <c r="A4380" s="3" t="n">
        <v>4379</v>
      </c>
      <c r="B4380" s="3" t="n">
        <v>5</v>
      </c>
      <c r="C4380" s="3" t="s">
        <v>202</v>
      </c>
      <c r="D4380" s="3" t="s">
        <v>563</v>
      </c>
      <c r="E4380" s="3" t="n">
        <v>4496</v>
      </c>
      <c r="F4380" s="4" t="n">
        <v>404.74</v>
      </c>
      <c r="G4380" s="3" t="s">
        <v>8</v>
      </c>
      <c r="H4380" s="4" t="n">
        <f aca="false">ROUND(E4380*F4380,2)</f>
        <v>1819711.04</v>
      </c>
    </row>
    <row r="4381" customFormat="false" ht="15" hidden="false" customHeight="false" outlineLevel="0" collapsed="false">
      <c r="A4381" s="3" t="n">
        <v>4380</v>
      </c>
      <c r="B4381" s="3" t="n">
        <v>7</v>
      </c>
      <c r="C4381" s="3" t="s">
        <v>202</v>
      </c>
      <c r="D4381" s="3" t="s">
        <v>562</v>
      </c>
      <c r="E4381" s="3" t="n">
        <v>2245</v>
      </c>
      <c r="F4381" s="4" t="n">
        <v>384.19</v>
      </c>
      <c r="G4381" s="3" t="s">
        <v>8</v>
      </c>
      <c r="H4381" s="4" t="n">
        <f aca="false">ROUND(E4381*F4381,2)</f>
        <v>862506.55</v>
      </c>
    </row>
    <row r="4382" customFormat="false" ht="15" hidden="false" customHeight="false" outlineLevel="0" collapsed="false">
      <c r="A4382" s="3" t="n">
        <v>4381</v>
      </c>
      <c r="B4382" s="3" t="n">
        <v>4</v>
      </c>
      <c r="C4382" s="3" t="s">
        <v>202</v>
      </c>
      <c r="D4382" s="3" t="s">
        <v>562</v>
      </c>
      <c r="E4382" s="3" t="n">
        <v>2669</v>
      </c>
      <c r="F4382" s="4" t="n">
        <v>118.06</v>
      </c>
      <c r="G4382" s="3" t="s">
        <v>8</v>
      </c>
      <c r="H4382" s="4" t="n">
        <f aca="false">ROUND(E4382*F4382,2)</f>
        <v>315102.14</v>
      </c>
    </row>
    <row r="4383" customFormat="false" ht="15" hidden="false" customHeight="false" outlineLevel="0" collapsed="false">
      <c r="A4383" s="3" t="n">
        <v>4382</v>
      </c>
      <c r="B4383" s="3" t="n">
        <v>2</v>
      </c>
      <c r="C4383" s="3" t="s">
        <v>202</v>
      </c>
      <c r="D4383" s="3" t="s">
        <v>562</v>
      </c>
      <c r="E4383" s="3" t="n">
        <v>231</v>
      </c>
      <c r="F4383" s="4" t="n">
        <v>62.82</v>
      </c>
      <c r="G4383" s="3" t="s">
        <v>8</v>
      </c>
      <c r="H4383" s="4" t="n">
        <f aca="false">ROUND(E4383*F4383,2)</f>
        <v>14511.42</v>
      </c>
    </row>
    <row r="4384" customFormat="false" ht="15" hidden="false" customHeight="false" outlineLevel="0" collapsed="false">
      <c r="A4384" s="3" t="n">
        <v>4383</v>
      </c>
      <c r="B4384" s="3" t="n">
        <v>15</v>
      </c>
      <c r="C4384" s="3" t="s">
        <v>202</v>
      </c>
      <c r="D4384" s="3" t="s">
        <v>562</v>
      </c>
      <c r="E4384" s="3" t="n">
        <v>970</v>
      </c>
      <c r="F4384" s="4" t="n">
        <v>268.91</v>
      </c>
      <c r="G4384" s="3" t="s">
        <v>46</v>
      </c>
      <c r="H4384" s="4" t="n">
        <f aca="false">ROUND(E4384*F4384,2)</f>
        <v>260842.7</v>
      </c>
    </row>
    <row r="4385" customFormat="false" ht="15" hidden="false" customHeight="false" outlineLevel="0" collapsed="false">
      <c r="A4385" s="3" t="n">
        <v>4384</v>
      </c>
      <c r="B4385" s="3" t="n">
        <v>10</v>
      </c>
      <c r="C4385" s="3" t="s">
        <v>202</v>
      </c>
      <c r="D4385" s="3" t="s">
        <v>562</v>
      </c>
      <c r="E4385" s="3" t="n">
        <v>2220</v>
      </c>
      <c r="F4385" s="4" t="n">
        <v>60.71</v>
      </c>
      <c r="G4385" s="3" t="s">
        <v>8</v>
      </c>
      <c r="H4385" s="4" t="n">
        <f aca="false">ROUND(E4385*F4385,2)</f>
        <v>134776.2</v>
      </c>
    </row>
    <row r="4386" customFormat="false" ht="15" hidden="false" customHeight="false" outlineLevel="0" collapsed="false">
      <c r="A4386" s="3" t="n">
        <v>4385</v>
      </c>
      <c r="B4386" s="3" t="n">
        <v>2</v>
      </c>
      <c r="C4386" s="3" t="s">
        <v>203</v>
      </c>
      <c r="D4386" s="3" t="s">
        <v>562</v>
      </c>
      <c r="E4386" s="3" t="n">
        <v>382</v>
      </c>
      <c r="F4386" s="4" t="n">
        <v>61.7</v>
      </c>
      <c r="G4386" s="3" t="s">
        <v>8</v>
      </c>
      <c r="H4386" s="4" t="n">
        <f aca="false">ROUND(E4386*F4386,2)</f>
        <v>23569.4</v>
      </c>
    </row>
    <row r="4387" customFormat="false" ht="15" hidden="false" customHeight="false" outlineLevel="0" collapsed="false">
      <c r="A4387" s="3" t="n">
        <v>4386</v>
      </c>
      <c r="B4387" s="3" t="n">
        <v>11</v>
      </c>
      <c r="C4387" s="3" t="s">
        <v>203</v>
      </c>
      <c r="D4387" s="3" t="s">
        <v>563</v>
      </c>
      <c r="E4387" s="3" t="n">
        <v>2512</v>
      </c>
      <c r="F4387" s="4" t="n">
        <v>97.16</v>
      </c>
      <c r="G4387" s="3" t="s">
        <v>34</v>
      </c>
      <c r="H4387" s="4" t="n">
        <f aca="false">ROUND(E4387*F4387,2)</f>
        <v>244065.92</v>
      </c>
    </row>
    <row r="4388" customFormat="false" ht="15" hidden="false" customHeight="false" outlineLevel="0" collapsed="false">
      <c r="A4388" s="3" t="n">
        <v>4387</v>
      </c>
      <c r="B4388" s="3" t="n">
        <v>12</v>
      </c>
      <c r="C4388" s="3" t="s">
        <v>203</v>
      </c>
      <c r="D4388" s="3" t="s">
        <v>562</v>
      </c>
      <c r="E4388" s="3" t="n">
        <v>2576</v>
      </c>
      <c r="F4388" s="4" t="n">
        <v>218.41</v>
      </c>
      <c r="G4388" s="3" t="s">
        <v>38</v>
      </c>
      <c r="H4388" s="4" t="n">
        <f aca="false">ROUND(E4388*F4388,2)</f>
        <v>562624.16</v>
      </c>
    </row>
    <row r="4389" customFormat="false" ht="15" hidden="false" customHeight="false" outlineLevel="0" collapsed="false">
      <c r="A4389" s="3" t="n">
        <v>4388</v>
      </c>
      <c r="B4389" s="3" t="n">
        <v>10</v>
      </c>
      <c r="C4389" s="3" t="s">
        <v>203</v>
      </c>
      <c r="D4389" s="3" t="s">
        <v>563</v>
      </c>
      <c r="E4389" s="3" t="n">
        <v>800</v>
      </c>
      <c r="F4389" s="4" t="n">
        <v>60.5</v>
      </c>
      <c r="G4389" s="3" t="s">
        <v>8</v>
      </c>
      <c r="H4389" s="4" t="n">
        <f aca="false">ROUND(E4389*F4389,2)</f>
        <v>48400</v>
      </c>
    </row>
    <row r="4390" customFormat="false" ht="15" hidden="false" customHeight="false" outlineLevel="0" collapsed="false">
      <c r="A4390" s="3" t="n">
        <v>4389</v>
      </c>
      <c r="B4390" s="3" t="n">
        <v>14</v>
      </c>
      <c r="C4390" s="3" t="s">
        <v>203</v>
      </c>
      <c r="D4390" s="3" t="s">
        <v>563</v>
      </c>
      <c r="E4390" s="3" t="n">
        <v>1070</v>
      </c>
      <c r="F4390" s="4" t="n">
        <v>68.98</v>
      </c>
      <c r="G4390" s="3" t="s">
        <v>41</v>
      </c>
      <c r="H4390" s="4" t="n">
        <f aca="false">ROUND(E4390*F4390,2)</f>
        <v>73808.6</v>
      </c>
    </row>
    <row r="4391" customFormat="false" ht="15" hidden="false" customHeight="false" outlineLevel="0" collapsed="false">
      <c r="A4391" s="3" t="n">
        <v>4390</v>
      </c>
      <c r="B4391" s="3" t="n">
        <v>9</v>
      </c>
      <c r="C4391" s="3" t="s">
        <v>203</v>
      </c>
      <c r="D4391" s="3" t="s">
        <v>562</v>
      </c>
      <c r="E4391" s="3" t="n">
        <v>1534</v>
      </c>
      <c r="F4391" s="4" t="n">
        <v>198.25</v>
      </c>
      <c r="G4391" s="3" t="s">
        <v>8</v>
      </c>
      <c r="H4391" s="4" t="n">
        <f aca="false">ROUND(E4391*F4391,2)</f>
        <v>304115.5</v>
      </c>
    </row>
    <row r="4392" customFormat="false" ht="15" hidden="false" customHeight="false" outlineLevel="0" collapsed="false">
      <c r="A4392" s="3" t="n">
        <v>4391</v>
      </c>
      <c r="B4392" s="3" t="n">
        <v>3</v>
      </c>
      <c r="C4392" s="3" t="s">
        <v>203</v>
      </c>
      <c r="D4392" s="3" t="s">
        <v>563</v>
      </c>
      <c r="E4392" s="3" t="n">
        <v>2648</v>
      </c>
      <c r="F4392" s="4" t="n">
        <v>92.63</v>
      </c>
      <c r="G4392" s="3" t="s">
        <v>8</v>
      </c>
      <c r="H4392" s="4" t="n">
        <f aca="false">ROUND(E4392*F4392,2)</f>
        <v>245284.24</v>
      </c>
    </row>
    <row r="4393" customFormat="false" ht="15" hidden="false" customHeight="false" outlineLevel="0" collapsed="false">
      <c r="A4393" s="3" t="n">
        <v>4392</v>
      </c>
      <c r="B4393" s="3" t="n">
        <v>9</v>
      </c>
      <c r="C4393" s="3" t="s">
        <v>203</v>
      </c>
      <c r="D4393" s="3" t="s">
        <v>562</v>
      </c>
      <c r="E4393" s="3" t="n">
        <v>2161</v>
      </c>
      <c r="F4393" s="4" t="n">
        <v>198.39</v>
      </c>
      <c r="G4393" s="3" t="s">
        <v>8</v>
      </c>
      <c r="H4393" s="4" t="n">
        <f aca="false">ROUND(E4393*F4393,2)</f>
        <v>428720.79</v>
      </c>
    </row>
    <row r="4394" customFormat="false" ht="15" hidden="false" customHeight="false" outlineLevel="0" collapsed="false">
      <c r="A4394" s="3" t="n">
        <v>4393</v>
      </c>
      <c r="B4394" s="3" t="n">
        <v>8</v>
      </c>
      <c r="C4394" s="3" t="s">
        <v>203</v>
      </c>
      <c r="D4394" s="3" t="s">
        <v>562</v>
      </c>
      <c r="E4394" s="3" t="n">
        <v>4179</v>
      </c>
      <c r="F4394" s="4" t="n">
        <v>63.21</v>
      </c>
      <c r="G4394" s="3" t="s">
        <v>8</v>
      </c>
      <c r="H4394" s="4" t="n">
        <f aca="false">ROUND(E4394*F4394,2)</f>
        <v>264154.59</v>
      </c>
    </row>
    <row r="4395" customFormat="false" ht="15" hidden="false" customHeight="false" outlineLevel="0" collapsed="false">
      <c r="A4395" s="3" t="n">
        <v>4394</v>
      </c>
      <c r="B4395" s="3" t="n">
        <v>12</v>
      </c>
      <c r="C4395" s="3" t="s">
        <v>203</v>
      </c>
      <c r="D4395" s="3" t="s">
        <v>563</v>
      </c>
      <c r="E4395" s="3" t="n">
        <v>363</v>
      </c>
      <c r="F4395" s="4" t="n">
        <v>218.28</v>
      </c>
      <c r="G4395" s="3" t="s">
        <v>38</v>
      </c>
      <c r="H4395" s="4" t="n">
        <f aca="false">ROUND(E4395*F4395,2)</f>
        <v>79235.64</v>
      </c>
    </row>
    <row r="4396" customFormat="false" ht="15" hidden="false" customHeight="false" outlineLevel="0" collapsed="false">
      <c r="A4396" s="3" t="n">
        <v>4395</v>
      </c>
      <c r="B4396" s="3" t="n">
        <v>8</v>
      </c>
      <c r="C4396" s="3" t="s">
        <v>203</v>
      </c>
      <c r="D4396" s="3" t="s">
        <v>563</v>
      </c>
      <c r="E4396" s="3" t="n">
        <v>3685</v>
      </c>
      <c r="F4396" s="4" t="n">
        <v>62.94</v>
      </c>
      <c r="G4396" s="3" t="s">
        <v>8</v>
      </c>
      <c r="H4396" s="4" t="n">
        <f aca="false">ROUND(E4396*F4396,2)</f>
        <v>231933.9</v>
      </c>
    </row>
    <row r="4397" customFormat="false" ht="15" hidden="false" customHeight="false" outlineLevel="0" collapsed="false">
      <c r="A4397" s="3" t="n">
        <v>4396</v>
      </c>
      <c r="B4397" s="3" t="n">
        <v>4</v>
      </c>
      <c r="C4397" s="3" t="s">
        <v>203</v>
      </c>
      <c r="D4397" s="3" t="s">
        <v>563</v>
      </c>
      <c r="E4397" s="3" t="n">
        <v>2370</v>
      </c>
      <c r="F4397" s="4" t="n">
        <v>118.84</v>
      </c>
      <c r="G4397" s="3" t="s">
        <v>8</v>
      </c>
      <c r="H4397" s="4" t="n">
        <f aca="false">ROUND(E4397*F4397,2)</f>
        <v>281650.8</v>
      </c>
    </row>
    <row r="4398" customFormat="false" ht="15" hidden="false" customHeight="false" outlineLevel="0" collapsed="false">
      <c r="A4398" s="3" t="n">
        <v>4397</v>
      </c>
      <c r="B4398" s="3" t="n">
        <v>5</v>
      </c>
      <c r="C4398" s="3" t="s">
        <v>203</v>
      </c>
      <c r="D4398" s="3" t="s">
        <v>562</v>
      </c>
      <c r="E4398" s="3" t="n">
        <v>2546</v>
      </c>
      <c r="F4398" s="4" t="n">
        <v>408.89</v>
      </c>
      <c r="G4398" s="3" t="s">
        <v>8</v>
      </c>
      <c r="H4398" s="4" t="n">
        <f aca="false">ROUND(E4398*F4398,2)</f>
        <v>1041033.94</v>
      </c>
    </row>
    <row r="4399" customFormat="false" ht="15" hidden="false" customHeight="false" outlineLevel="0" collapsed="false">
      <c r="A4399" s="3" t="n">
        <v>4398</v>
      </c>
      <c r="B4399" s="3" t="n">
        <v>1</v>
      </c>
      <c r="C4399" s="3" t="s">
        <v>203</v>
      </c>
      <c r="D4399" s="3" t="s">
        <v>562</v>
      </c>
      <c r="E4399" s="3" t="n">
        <v>3173</v>
      </c>
      <c r="F4399" s="4" t="n">
        <v>392.41</v>
      </c>
      <c r="G4399" s="3" t="s">
        <v>8</v>
      </c>
      <c r="H4399" s="4" t="n">
        <f aca="false">ROUND(E4399*F4399,2)</f>
        <v>1245116.93</v>
      </c>
    </row>
    <row r="4400" customFormat="false" ht="15" hidden="false" customHeight="false" outlineLevel="0" collapsed="false">
      <c r="A4400" s="3" t="n">
        <v>4399</v>
      </c>
      <c r="B4400" s="3" t="n">
        <v>2</v>
      </c>
      <c r="C4400" s="3" t="s">
        <v>203</v>
      </c>
      <c r="D4400" s="3" t="s">
        <v>563</v>
      </c>
      <c r="E4400" s="3" t="n">
        <v>2403</v>
      </c>
      <c r="F4400" s="4" t="n">
        <v>61.55</v>
      </c>
      <c r="G4400" s="3" t="s">
        <v>8</v>
      </c>
      <c r="H4400" s="4" t="n">
        <f aca="false">ROUND(E4400*F4400,2)</f>
        <v>147904.65</v>
      </c>
    </row>
    <row r="4401" customFormat="false" ht="15" hidden="false" customHeight="false" outlineLevel="0" collapsed="false">
      <c r="A4401" s="3" t="n">
        <v>4400</v>
      </c>
      <c r="B4401" s="3" t="n">
        <v>7</v>
      </c>
      <c r="C4401" s="3" t="s">
        <v>203</v>
      </c>
      <c r="D4401" s="3" t="s">
        <v>562</v>
      </c>
      <c r="E4401" s="3" t="n">
        <v>22</v>
      </c>
      <c r="F4401" s="4" t="n">
        <v>379.05</v>
      </c>
      <c r="G4401" s="3" t="s">
        <v>8</v>
      </c>
      <c r="H4401" s="4" t="n">
        <f aca="false">ROUND(E4401*F4401,2)</f>
        <v>8339.1</v>
      </c>
    </row>
    <row r="4402" customFormat="false" ht="15" hidden="false" customHeight="false" outlineLevel="0" collapsed="false">
      <c r="A4402" s="3" t="n">
        <v>4401</v>
      </c>
      <c r="B4402" s="3" t="n">
        <v>12</v>
      </c>
      <c r="C4402" s="3" t="s">
        <v>203</v>
      </c>
      <c r="D4402" s="3" t="s">
        <v>562</v>
      </c>
      <c r="E4402" s="3" t="n">
        <v>4693</v>
      </c>
      <c r="F4402" s="4" t="n">
        <v>218.12</v>
      </c>
      <c r="G4402" s="3" t="s">
        <v>38</v>
      </c>
      <c r="H4402" s="4" t="n">
        <f aca="false">ROUND(E4402*F4402,2)</f>
        <v>1023637.16</v>
      </c>
    </row>
    <row r="4403" customFormat="false" ht="15" hidden="false" customHeight="false" outlineLevel="0" collapsed="false">
      <c r="A4403" s="3" t="n">
        <v>4402</v>
      </c>
      <c r="B4403" s="3" t="n">
        <v>3</v>
      </c>
      <c r="C4403" s="3" t="s">
        <v>203</v>
      </c>
      <c r="D4403" s="3" t="s">
        <v>562</v>
      </c>
      <c r="E4403" s="3" t="n">
        <v>961</v>
      </c>
      <c r="F4403" s="4" t="n">
        <v>92.58</v>
      </c>
      <c r="G4403" s="3" t="s">
        <v>8</v>
      </c>
      <c r="H4403" s="4" t="n">
        <f aca="false">ROUND(E4403*F4403,2)</f>
        <v>88969.38</v>
      </c>
    </row>
    <row r="4404" customFormat="false" ht="15" hidden="false" customHeight="false" outlineLevel="0" collapsed="false">
      <c r="A4404" s="3" t="n">
        <v>4403</v>
      </c>
      <c r="B4404" s="3" t="n">
        <v>9</v>
      </c>
      <c r="C4404" s="3" t="s">
        <v>203</v>
      </c>
      <c r="D4404" s="3" t="s">
        <v>563</v>
      </c>
      <c r="E4404" s="3" t="n">
        <v>218</v>
      </c>
      <c r="F4404" s="4" t="n">
        <v>197.98</v>
      </c>
      <c r="G4404" s="3" t="s">
        <v>8</v>
      </c>
      <c r="H4404" s="4" t="n">
        <f aca="false">ROUND(E4404*F4404,2)</f>
        <v>43159.64</v>
      </c>
    </row>
    <row r="4405" customFormat="false" ht="15" hidden="false" customHeight="false" outlineLevel="0" collapsed="false">
      <c r="A4405" s="3" t="n">
        <v>4404</v>
      </c>
      <c r="B4405" s="3" t="n">
        <v>7</v>
      </c>
      <c r="C4405" s="3" t="s">
        <v>203</v>
      </c>
      <c r="D4405" s="3" t="s">
        <v>562</v>
      </c>
      <c r="E4405" s="3" t="n">
        <v>1714</v>
      </c>
      <c r="F4405" s="4" t="n">
        <v>379.84</v>
      </c>
      <c r="G4405" s="3" t="s">
        <v>8</v>
      </c>
      <c r="H4405" s="4" t="n">
        <f aca="false">ROUND(E4405*F4405,2)</f>
        <v>651045.76</v>
      </c>
    </row>
    <row r="4406" customFormat="false" ht="15" hidden="false" customHeight="false" outlineLevel="0" collapsed="false">
      <c r="A4406" s="3" t="n">
        <v>4405</v>
      </c>
      <c r="B4406" s="3" t="n">
        <v>5</v>
      </c>
      <c r="C4406" s="3" t="s">
        <v>203</v>
      </c>
      <c r="D4406" s="3" t="s">
        <v>563</v>
      </c>
      <c r="E4406" s="3" t="n">
        <v>2880</v>
      </c>
      <c r="F4406" s="4" t="n">
        <v>407.79</v>
      </c>
      <c r="G4406" s="3" t="s">
        <v>8</v>
      </c>
      <c r="H4406" s="4" t="n">
        <f aca="false">ROUND(E4406*F4406,2)</f>
        <v>1174435.2</v>
      </c>
    </row>
    <row r="4407" customFormat="false" ht="15" hidden="false" customHeight="false" outlineLevel="0" collapsed="false">
      <c r="A4407" s="3" t="n">
        <v>4406</v>
      </c>
      <c r="B4407" s="3" t="n">
        <v>8</v>
      </c>
      <c r="C4407" s="3" t="s">
        <v>203</v>
      </c>
      <c r="D4407" s="3" t="s">
        <v>563</v>
      </c>
      <c r="E4407" s="3" t="n">
        <v>393</v>
      </c>
      <c r="F4407" s="4" t="n">
        <v>63.05</v>
      </c>
      <c r="G4407" s="3" t="s">
        <v>8</v>
      </c>
      <c r="H4407" s="4" t="n">
        <f aca="false">ROUND(E4407*F4407,2)</f>
        <v>24778.65</v>
      </c>
    </row>
    <row r="4408" customFormat="false" ht="15" hidden="false" customHeight="false" outlineLevel="0" collapsed="false">
      <c r="A4408" s="3" t="n">
        <v>4407</v>
      </c>
      <c r="B4408" s="3" t="n">
        <v>15</v>
      </c>
      <c r="C4408" s="3" t="s">
        <v>204</v>
      </c>
      <c r="D4408" s="3" t="s">
        <v>562</v>
      </c>
      <c r="E4408" s="3" t="n">
        <v>1657</v>
      </c>
      <c r="F4408" s="4" t="n">
        <v>268.53</v>
      </c>
      <c r="G4408" s="3" t="s">
        <v>46</v>
      </c>
      <c r="H4408" s="4" t="n">
        <f aca="false">ROUND(E4408*F4408,2)</f>
        <v>444954.21</v>
      </c>
    </row>
    <row r="4409" customFormat="false" ht="15" hidden="false" customHeight="false" outlineLevel="0" collapsed="false">
      <c r="A4409" s="3" t="n">
        <v>4408</v>
      </c>
      <c r="B4409" s="3" t="n">
        <v>12</v>
      </c>
      <c r="C4409" s="3" t="s">
        <v>204</v>
      </c>
      <c r="D4409" s="3" t="s">
        <v>563</v>
      </c>
      <c r="E4409" s="3" t="n">
        <v>3199</v>
      </c>
      <c r="F4409" s="4" t="n">
        <v>219.36</v>
      </c>
      <c r="G4409" s="3" t="s">
        <v>38</v>
      </c>
      <c r="H4409" s="4" t="n">
        <f aca="false">ROUND(E4409*F4409,2)</f>
        <v>701732.64</v>
      </c>
    </row>
    <row r="4410" customFormat="false" ht="15" hidden="false" customHeight="false" outlineLevel="0" collapsed="false">
      <c r="A4410" s="3" t="n">
        <v>4409</v>
      </c>
      <c r="B4410" s="3" t="n">
        <v>10</v>
      </c>
      <c r="C4410" s="3" t="s">
        <v>204</v>
      </c>
      <c r="D4410" s="3" t="s">
        <v>562</v>
      </c>
      <c r="E4410" s="3" t="n">
        <v>1143</v>
      </c>
      <c r="F4410" s="4" t="n">
        <v>58.68</v>
      </c>
      <c r="G4410" s="3" t="s">
        <v>8</v>
      </c>
      <c r="H4410" s="4" t="n">
        <f aca="false">ROUND(E4410*F4410,2)</f>
        <v>67071.24</v>
      </c>
    </row>
    <row r="4411" customFormat="false" ht="15" hidden="false" customHeight="false" outlineLevel="0" collapsed="false">
      <c r="A4411" s="3" t="n">
        <v>4410</v>
      </c>
      <c r="B4411" s="3" t="n">
        <v>5</v>
      </c>
      <c r="C4411" s="3" t="s">
        <v>204</v>
      </c>
      <c r="D4411" s="3" t="s">
        <v>562</v>
      </c>
      <c r="E4411" s="3" t="n">
        <v>1268</v>
      </c>
      <c r="F4411" s="4" t="n">
        <v>397.67</v>
      </c>
      <c r="G4411" s="3" t="s">
        <v>8</v>
      </c>
      <c r="H4411" s="4" t="n">
        <f aca="false">ROUND(E4411*F4411,2)</f>
        <v>504245.56</v>
      </c>
    </row>
    <row r="4412" customFormat="false" ht="15" hidden="false" customHeight="false" outlineLevel="0" collapsed="false">
      <c r="A4412" s="3" t="n">
        <v>4411</v>
      </c>
      <c r="B4412" s="3" t="n">
        <v>4</v>
      </c>
      <c r="C4412" s="3" t="s">
        <v>204</v>
      </c>
      <c r="D4412" s="3" t="s">
        <v>563</v>
      </c>
      <c r="E4412" s="3" t="n">
        <v>1090</v>
      </c>
      <c r="F4412" s="4" t="n">
        <v>114.95</v>
      </c>
      <c r="G4412" s="3" t="s">
        <v>8</v>
      </c>
      <c r="H4412" s="4" t="n">
        <f aca="false">ROUND(E4412*F4412,2)</f>
        <v>125295.5</v>
      </c>
    </row>
    <row r="4413" customFormat="false" ht="15" hidden="false" customHeight="false" outlineLevel="0" collapsed="false">
      <c r="A4413" s="3" t="n">
        <v>4412</v>
      </c>
      <c r="B4413" s="3" t="n">
        <v>9</v>
      </c>
      <c r="C4413" s="3" t="s">
        <v>204</v>
      </c>
      <c r="D4413" s="3" t="s">
        <v>563</v>
      </c>
      <c r="E4413" s="3" t="n">
        <v>2435</v>
      </c>
      <c r="F4413" s="4" t="n">
        <v>199.53</v>
      </c>
      <c r="G4413" s="3" t="s">
        <v>8</v>
      </c>
      <c r="H4413" s="4" t="n">
        <f aca="false">ROUND(E4413*F4413,2)</f>
        <v>485855.55</v>
      </c>
    </row>
    <row r="4414" customFormat="false" ht="15" hidden="false" customHeight="false" outlineLevel="0" collapsed="false">
      <c r="A4414" s="3" t="n">
        <v>4413</v>
      </c>
      <c r="B4414" s="3" t="n">
        <v>15</v>
      </c>
      <c r="C4414" s="3" t="s">
        <v>204</v>
      </c>
      <c r="D4414" s="3" t="s">
        <v>563</v>
      </c>
      <c r="E4414" s="3" t="n">
        <v>3760</v>
      </c>
      <c r="F4414" s="4" t="n">
        <v>267.96</v>
      </c>
      <c r="G4414" s="3" t="s">
        <v>46</v>
      </c>
      <c r="H4414" s="4" t="n">
        <f aca="false">ROUND(E4414*F4414,2)</f>
        <v>1007529.6</v>
      </c>
    </row>
    <row r="4415" customFormat="false" ht="15" hidden="false" customHeight="false" outlineLevel="0" collapsed="false">
      <c r="A4415" s="3" t="n">
        <v>4414</v>
      </c>
      <c r="B4415" s="3" t="n">
        <v>5</v>
      </c>
      <c r="C4415" s="3" t="s">
        <v>204</v>
      </c>
      <c r="D4415" s="3" t="s">
        <v>563</v>
      </c>
      <c r="E4415" s="3" t="n">
        <v>3743</v>
      </c>
      <c r="F4415" s="4" t="n">
        <v>397.38</v>
      </c>
      <c r="G4415" s="3" t="s">
        <v>8</v>
      </c>
      <c r="H4415" s="4" t="n">
        <f aca="false">ROUND(E4415*F4415,2)</f>
        <v>1487393.34</v>
      </c>
    </row>
    <row r="4416" customFormat="false" ht="15" hidden="false" customHeight="false" outlineLevel="0" collapsed="false">
      <c r="A4416" s="3" t="n">
        <v>4415</v>
      </c>
      <c r="B4416" s="3" t="n">
        <v>6</v>
      </c>
      <c r="C4416" s="3" t="s">
        <v>204</v>
      </c>
      <c r="D4416" s="3" t="s">
        <v>562</v>
      </c>
      <c r="E4416" s="3" t="n">
        <v>4028</v>
      </c>
      <c r="F4416" s="4" t="n">
        <v>245.16</v>
      </c>
      <c r="G4416" s="3" t="s">
        <v>8</v>
      </c>
      <c r="H4416" s="4" t="n">
        <f aca="false">ROUND(E4416*F4416,2)</f>
        <v>987504.48</v>
      </c>
    </row>
    <row r="4417" customFormat="false" ht="15" hidden="false" customHeight="false" outlineLevel="0" collapsed="false">
      <c r="A4417" s="3" t="n">
        <v>4416</v>
      </c>
      <c r="B4417" s="3" t="n">
        <v>3</v>
      </c>
      <c r="C4417" s="3" t="s">
        <v>204</v>
      </c>
      <c r="D4417" s="3" t="s">
        <v>563</v>
      </c>
      <c r="E4417" s="3" t="n">
        <v>156</v>
      </c>
      <c r="F4417" s="4" t="n">
        <v>90.19</v>
      </c>
      <c r="G4417" s="3" t="s">
        <v>8</v>
      </c>
      <c r="H4417" s="4" t="n">
        <f aca="false">ROUND(E4417*F4417,2)</f>
        <v>14069.64</v>
      </c>
    </row>
    <row r="4418" customFormat="false" ht="15" hidden="false" customHeight="false" outlineLevel="0" collapsed="false">
      <c r="A4418" s="3" t="n">
        <v>4417</v>
      </c>
      <c r="B4418" s="3" t="n">
        <v>7</v>
      </c>
      <c r="C4418" s="3" t="s">
        <v>204</v>
      </c>
      <c r="D4418" s="3" t="s">
        <v>562</v>
      </c>
      <c r="E4418" s="3" t="n">
        <v>4432</v>
      </c>
      <c r="F4418" s="4" t="n">
        <v>380.68</v>
      </c>
      <c r="G4418" s="3" t="s">
        <v>8</v>
      </c>
      <c r="H4418" s="4" t="n">
        <f aca="false">ROUND(E4418*F4418,2)</f>
        <v>1687173.76</v>
      </c>
    </row>
    <row r="4419" customFormat="false" ht="15" hidden="false" customHeight="false" outlineLevel="0" collapsed="false">
      <c r="A4419" s="3" t="n">
        <v>4418</v>
      </c>
      <c r="B4419" s="3" t="n">
        <v>14</v>
      </c>
      <c r="C4419" s="3" t="s">
        <v>204</v>
      </c>
      <c r="D4419" s="3" t="s">
        <v>562</v>
      </c>
      <c r="E4419" s="3" t="n">
        <v>2050</v>
      </c>
      <c r="F4419" s="4" t="n">
        <v>70.93</v>
      </c>
      <c r="G4419" s="3" t="s">
        <v>41</v>
      </c>
      <c r="H4419" s="4" t="n">
        <f aca="false">ROUND(E4419*F4419,2)</f>
        <v>145406.5</v>
      </c>
    </row>
    <row r="4420" customFormat="false" ht="15" hidden="false" customHeight="false" outlineLevel="0" collapsed="false">
      <c r="A4420" s="3" t="n">
        <v>4419</v>
      </c>
      <c r="B4420" s="3" t="n">
        <v>3</v>
      </c>
      <c r="C4420" s="3" t="s">
        <v>204</v>
      </c>
      <c r="D4420" s="3" t="s">
        <v>562</v>
      </c>
      <c r="E4420" s="3" t="n">
        <v>143</v>
      </c>
      <c r="F4420" s="4" t="n">
        <v>89.75</v>
      </c>
      <c r="G4420" s="3" t="s">
        <v>8</v>
      </c>
      <c r="H4420" s="4" t="n">
        <f aca="false">ROUND(E4420*F4420,2)</f>
        <v>12834.25</v>
      </c>
    </row>
    <row r="4421" customFormat="false" ht="15" hidden="false" customHeight="false" outlineLevel="0" collapsed="false">
      <c r="A4421" s="3" t="n">
        <v>4420</v>
      </c>
      <c r="B4421" s="3" t="n">
        <v>11</v>
      </c>
      <c r="C4421" s="3" t="s">
        <v>204</v>
      </c>
      <c r="D4421" s="3" t="s">
        <v>562</v>
      </c>
      <c r="E4421" s="3" t="n">
        <v>4876</v>
      </c>
      <c r="F4421" s="4" t="n">
        <v>96.26</v>
      </c>
      <c r="G4421" s="3" t="s">
        <v>34</v>
      </c>
      <c r="H4421" s="4" t="n">
        <f aca="false">ROUND(E4421*F4421,2)</f>
        <v>469363.76</v>
      </c>
    </row>
    <row r="4422" customFormat="false" ht="15" hidden="false" customHeight="false" outlineLevel="0" collapsed="false">
      <c r="A4422" s="3" t="n">
        <v>4421</v>
      </c>
      <c r="B4422" s="3" t="n">
        <v>1</v>
      </c>
      <c r="C4422" s="3" t="s">
        <v>204</v>
      </c>
      <c r="D4422" s="3" t="s">
        <v>563</v>
      </c>
      <c r="E4422" s="3" t="n">
        <v>3956</v>
      </c>
      <c r="F4422" s="4" t="n">
        <v>384.53</v>
      </c>
      <c r="G4422" s="3" t="s">
        <v>8</v>
      </c>
      <c r="H4422" s="4" t="n">
        <f aca="false">ROUND(E4422*F4422,2)</f>
        <v>1521200.68</v>
      </c>
    </row>
    <row r="4423" customFormat="false" ht="15" hidden="false" customHeight="false" outlineLevel="0" collapsed="false">
      <c r="A4423" s="3" t="n">
        <v>4422</v>
      </c>
      <c r="B4423" s="3" t="n">
        <v>9</v>
      </c>
      <c r="C4423" s="3" t="s">
        <v>204</v>
      </c>
      <c r="D4423" s="3" t="s">
        <v>562</v>
      </c>
      <c r="E4423" s="3" t="n">
        <v>2206</v>
      </c>
      <c r="F4423" s="4" t="n">
        <v>199.91</v>
      </c>
      <c r="G4423" s="3" t="s">
        <v>8</v>
      </c>
      <c r="H4423" s="4" t="n">
        <f aca="false">ROUND(E4423*F4423,2)</f>
        <v>441001.46</v>
      </c>
    </row>
    <row r="4424" customFormat="false" ht="15" hidden="false" customHeight="false" outlineLevel="0" collapsed="false">
      <c r="A4424" s="3" t="n">
        <v>4423</v>
      </c>
      <c r="B4424" s="3" t="n">
        <v>11</v>
      </c>
      <c r="C4424" s="3" t="s">
        <v>204</v>
      </c>
      <c r="D4424" s="3" t="s">
        <v>563</v>
      </c>
      <c r="E4424" s="3" t="n">
        <v>1669</v>
      </c>
      <c r="F4424" s="4" t="n">
        <v>95.99</v>
      </c>
      <c r="G4424" s="3" t="s">
        <v>34</v>
      </c>
      <c r="H4424" s="4" t="n">
        <f aca="false">ROUND(E4424*F4424,2)</f>
        <v>160207.31</v>
      </c>
    </row>
    <row r="4425" customFormat="false" ht="15" hidden="false" customHeight="false" outlineLevel="0" collapsed="false">
      <c r="A4425" s="3" t="n">
        <v>4424</v>
      </c>
      <c r="B4425" s="3" t="n">
        <v>3</v>
      </c>
      <c r="C4425" s="3" t="s">
        <v>204</v>
      </c>
      <c r="D4425" s="3" t="s">
        <v>562</v>
      </c>
      <c r="E4425" s="3" t="n">
        <v>1492</v>
      </c>
      <c r="F4425" s="4" t="n">
        <v>90.25</v>
      </c>
      <c r="G4425" s="3" t="s">
        <v>8</v>
      </c>
      <c r="H4425" s="4" t="n">
        <f aca="false">ROUND(E4425*F4425,2)</f>
        <v>134653</v>
      </c>
    </row>
    <row r="4426" customFormat="false" ht="15" hidden="false" customHeight="false" outlineLevel="0" collapsed="false">
      <c r="A4426" s="3" t="n">
        <v>4425</v>
      </c>
      <c r="B4426" s="3" t="n">
        <v>2</v>
      </c>
      <c r="C4426" s="3" t="s">
        <v>204</v>
      </c>
      <c r="D4426" s="3" t="s">
        <v>562</v>
      </c>
      <c r="E4426" s="3" t="n">
        <v>4220</v>
      </c>
      <c r="F4426" s="4" t="n">
        <v>60.64</v>
      </c>
      <c r="G4426" s="3" t="s">
        <v>8</v>
      </c>
      <c r="H4426" s="4" t="n">
        <f aca="false">ROUND(E4426*F4426,2)</f>
        <v>255900.8</v>
      </c>
    </row>
    <row r="4427" customFormat="false" ht="15" hidden="false" customHeight="false" outlineLevel="0" collapsed="false">
      <c r="A4427" s="3" t="n">
        <v>4426</v>
      </c>
      <c r="B4427" s="3" t="n">
        <v>7</v>
      </c>
      <c r="C4427" s="3" t="s">
        <v>204</v>
      </c>
      <c r="D4427" s="3" t="s">
        <v>562</v>
      </c>
      <c r="E4427" s="3" t="n">
        <v>1687</v>
      </c>
      <c r="F4427" s="4" t="n">
        <v>380.73</v>
      </c>
      <c r="G4427" s="3" t="s">
        <v>8</v>
      </c>
      <c r="H4427" s="4" t="n">
        <f aca="false">ROUND(E4427*F4427,2)</f>
        <v>642291.51</v>
      </c>
    </row>
    <row r="4428" customFormat="false" ht="15" hidden="false" customHeight="false" outlineLevel="0" collapsed="false">
      <c r="A4428" s="3" t="n">
        <v>4427</v>
      </c>
      <c r="B4428" s="3" t="n">
        <v>6</v>
      </c>
      <c r="C4428" s="3" t="s">
        <v>204</v>
      </c>
      <c r="D4428" s="3" t="s">
        <v>562</v>
      </c>
      <c r="E4428" s="3" t="n">
        <v>1439</v>
      </c>
      <c r="F4428" s="4" t="n">
        <v>245.28</v>
      </c>
      <c r="G4428" s="3" t="s">
        <v>8</v>
      </c>
      <c r="H4428" s="4" t="n">
        <f aca="false">ROUND(E4428*F4428,2)</f>
        <v>352957.92</v>
      </c>
    </row>
    <row r="4429" customFormat="false" ht="15" hidden="false" customHeight="false" outlineLevel="0" collapsed="false">
      <c r="A4429" s="3" t="n">
        <v>4428</v>
      </c>
      <c r="B4429" s="3" t="n">
        <v>3</v>
      </c>
      <c r="C4429" s="3" t="s">
        <v>204</v>
      </c>
      <c r="D4429" s="3" t="s">
        <v>562</v>
      </c>
      <c r="E4429" s="3" t="n">
        <v>1373</v>
      </c>
      <c r="F4429" s="4" t="n">
        <v>90.01</v>
      </c>
      <c r="G4429" s="3" t="s">
        <v>8</v>
      </c>
      <c r="H4429" s="4" t="n">
        <f aca="false">ROUND(E4429*F4429,2)</f>
        <v>123583.73</v>
      </c>
    </row>
    <row r="4430" customFormat="false" ht="15" hidden="false" customHeight="false" outlineLevel="0" collapsed="false">
      <c r="A4430" s="3" t="n">
        <v>4429</v>
      </c>
      <c r="B4430" s="3" t="n">
        <v>4</v>
      </c>
      <c r="C4430" s="3" t="s">
        <v>204</v>
      </c>
      <c r="D4430" s="3" t="s">
        <v>563</v>
      </c>
      <c r="E4430" s="3" t="n">
        <v>2132</v>
      </c>
      <c r="F4430" s="4" t="n">
        <v>114.59</v>
      </c>
      <c r="G4430" s="3" t="s">
        <v>8</v>
      </c>
      <c r="H4430" s="4" t="n">
        <f aca="false">ROUND(E4430*F4430,2)</f>
        <v>244305.88</v>
      </c>
    </row>
    <row r="4431" customFormat="false" ht="15" hidden="false" customHeight="false" outlineLevel="0" collapsed="false">
      <c r="A4431" s="3" t="n">
        <v>4430</v>
      </c>
      <c r="B4431" s="3" t="n">
        <v>2</v>
      </c>
      <c r="C4431" s="3" t="s">
        <v>204</v>
      </c>
      <c r="D4431" s="3" t="s">
        <v>563</v>
      </c>
      <c r="E4431" s="3" t="n">
        <v>484</v>
      </c>
      <c r="F4431" s="4" t="n">
        <v>60.63</v>
      </c>
      <c r="G4431" s="3" t="s">
        <v>8</v>
      </c>
      <c r="H4431" s="4" t="n">
        <f aca="false">ROUND(E4431*F4431,2)</f>
        <v>29344.92</v>
      </c>
    </row>
    <row r="4432" customFormat="false" ht="15" hidden="false" customHeight="false" outlineLevel="0" collapsed="false">
      <c r="A4432" s="3" t="n">
        <v>4431</v>
      </c>
      <c r="B4432" s="3" t="n">
        <v>9</v>
      </c>
      <c r="C4432" s="3" t="s">
        <v>204</v>
      </c>
      <c r="D4432" s="3" t="s">
        <v>562</v>
      </c>
      <c r="E4432" s="3" t="n">
        <v>2093</v>
      </c>
      <c r="F4432" s="4" t="n">
        <v>200.31</v>
      </c>
      <c r="G4432" s="3" t="s">
        <v>8</v>
      </c>
      <c r="H4432" s="4" t="n">
        <f aca="false">ROUND(E4432*F4432,2)</f>
        <v>419248.83</v>
      </c>
    </row>
    <row r="4433" customFormat="false" ht="15" hidden="false" customHeight="false" outlineLevel="0" collapsed="false">
      <c r="A4433" s="3" t="n">
        <v>4432</v>
      </c>
      <c r="B4433" s="3" t="n">
        <v>10</v>
      </c>
      <c r="C4433" s="3" t="s">
        <v>204</v>
      </c>
      <c r="D4433" s="3" t="s">
        <v>563</v>
      </c>
      <c r="E4433" s="3" t="n">
        <v>4449</v>
      </c>
      <c r="F4433" s="4" t="n">
        <v>58.81</v>
      </c>
      <c r="G4433" s="3" t="s">
        <v>8</v>
      </c>
      <c r="H4433" s="4" t="n">
        <f aca="false">ROUND(E4433*F4433,2)</f>
        <v>261645.69</v>
      </c>
    </row>
    <row r="4434" customFormat="false" ht="15" hidden="false" customHeight="false" outlineLevel="0" collapsed="false">
      <c r="A4434" s="3" t="n">
        <v>4433</v>
      </c>
      <c r="B4434" s="3" t="n">
        <v>3</v>
      </c>
      <c r="C4434" s="3" t="s">
        <v>204</v>
      </c>
      <c r="D4434" s="3" t="s">
        <v>562</v>
      </c>
      <c r="E4434" s="3" t="n">
        <v>1768</v>
      </c>
      <c r="F4434" s="4" t="n">
        <v>90.11</v>
      </c>
      <c r="G4434" s="3" t="s">
        <v>8</v>
      </c>
      <c r="H4434" s="4" t="n">
        <f aca="false">ROUND(E4434*F4434,2)</f>
        <v>159314.48</v>
      </c>
    </row>
    <row r="4435" customFormat="false" ht="15" hidden="false" customHeight="false" outlineLevel="0" collapsed="false">
      <c r="A4435" s="3" t="n">
        <v>4434</v>
      </c>
      <c r="B4435" s="3" t="n">
        <v>4</v>
      </c>
      <c r="C4435" s="3" t="s">
        <v>204</v>
      </c>
      <c r="D4435" s="3" t="s">
        <v>562</v>
      </c>
      <c r="E4435" s="3" t="n">
        <v>1455</v>
      </c>
      <c r="F4435" s="4" t="n">
        <v>114.84</v>
      </c>
      <c r="G4435" s="3" t="s">
        <v>8</v>
      </c>
      <c r="H4435" s="4" t="n">
        <f aca="false">ROUND(E4435*F4435,2)</f>
        <v>167092.2</v>
      </c>
    </row>
    <row r="4436" customFormat="false" ht="15" hidden="false" customHeight="false" outlineLevel="0" collapsed="false">
      <c r="A4436" s="3" t="n">
        <v>4435</v>
      </c>
      <c r="B4436" s="3" t="n">
        <v>12</v>
      </c>
      <c r="C4436" s="3" t="s">
        <v>204</v>
      </c>
      <c r="D4436" s="3" t="s">
        <v>563</v>
      </c>
      <c r="E4436" s="3" t="n">
        <v>3491</v>
      </c>
      <c r="F4436" s="4" t="n">
        <v>219.43</v>
      </c>
      <c r="G4436" s="3" t="s">
        <v>38</v>
      </c>
      <c r="H4436" s="4" t="n">
        <f aca="false">ROUND(E4436*F4436,2)</f>
        <v>766030.13</v>
      </c>
    </row>
    <row r="4437" customFormat="false" ht="15" hidden="false" customHeight="false" outlineLevel="0" collapsed="false">
      <c r="A4437" s="3" t="n">
        <v>4436</v>
      </c>
      <c r="B4437" s="3" t="n">
        <v>7</v>
      </c>
      <c r="C4437" s="3" t="s">
        <v>204</v>
      </c>
      <c r="D4437" s="3" t="s">
        <v>562</v>
      </c>
      <c r="E4437" s="3" t="n">
        <v>4939</v>
      </c>
      <c r="F4437" s="4" t="n">
        <v>380.25</v>
      </c>
      <c r="G4437" s="3" t="s">
        <v>8</v>
      </c>
      <c r="H4437" s="4" t="n">
        <f aca="false">ROUND(E4437*F4437,2)</f>
        <v>1878054.75</v>
      </c>
    </row>
    <row r="4438" customFormat="false" ht="15" hidden="false" customHeight="false" outlineLevel="0" collapsed="false">
      <c r="A4438" s="3" t="n">
        <v>4437</v>
      </c>
      <c r="B4438" s="3" t="n">
        <v>8</v>
      </c>
      <c r="C4438" s="3" t="s">
        <v>204</v>
      </c>
      <c r="D4438" s="3" t="s">
        <v>562</v>
      </c>
      <c r="E4438" s="3" t="n">
        <v>381</v>
      </c>
      <c r="F4438" s="4" t="n">
        <v>61.97</v>
      </c>
      <c r="G4438" s="3" t="s">
        <v>8</v>
      </c>
      <c r="H4438" s="4" t="n">
        <f aca="false">ROUND(E4438*F4438,2)</f>
        <v>23610.57</v>
      </c>
    </row>
    <row r="4439" customFormat="false" ht="15" hidden="false" customHeight="false" outlineLevel="0" collapsed="false">
      <c r="A4439" s="3" t="n">
        <v>4438</v>
      </c>
      <c r="B4439" s="3" t="n">
        <v>2</v>
      </c>
      <c r="C4439" s="3" t="s">
        <v>204</v>
      </c>
      <c r="D4439" s="3" t="s">
        <v>563</v>
      </c>
      <c r="E4439" s="3" t="n">
        <v>1622</v>
      </c>
      <c r="F4439" s="4" t="n">
        <v>60.49</v>
      </c>
      <c r="G4439" s="3" t="s">
        <v>8</v>
      </c>
      <c r="H4439" s="4" t="n">
        <f aca="false">ROUND(E4439*F4439,2)</f>
        <v>98114.78</v>
      </c>
    </row>
    <row r="4440" customFormat="false" ht="15" hidden="false" customHeight="false" outlineLevel="0" collapsed="false">
      <c r="A4440" s="3" t="n">
        <v>4439</v>
      </c>
      <c r="B4440" s="3" t="n">
        <v>15</v>
      </c>
      <c r="C4440" s="3" t="s">
        <v>204</v>
      </c>
      <c r="D4440" s="3" t="s">
        <v>562</v>
      </c>
      <c r="E4440" s="3" t="n">
        <v>1975</v>
      </c>
      <c r="F4440" s="4" t="n">
        <v>268.03</v>
      </c>
      <c r="G4440" s="3" t="s">
        <v>46</v>
      </c>
      <c r="H4440" s="4" t="n">
        <f aca="false">ROUND(E4440*F4440,2)</f>
        <v>529359.25</v>
      </c>
    </row>
    <row r="4441" customFormat="false" ht="15" hidden="false" customHeight="false" outlineLevel="0" collapsed="false">
      <c r="A4441" s="3" t="n">
        <v>4440</v>
      </c>
      <c r="B4441" s="3" t="n">
        <v>8</v>
      </c>
      <c r="C4441" s="3" t="s">
        <v>204</v>
      </c>
      <c r="D4441" s="3" t="s">
        <v>563</v>
      </c>
      <c r="E4441" s="3" t="n">
        <v>1472</v>
      </c>
      <c r="F4441" s="4" t="n">
        <v>61.81</v>
      </c>
      <c r="G4441" s="3" t="s">
        <v>8</v>
      </c>
      <c r="H4441" s="4" t="n">
        <f aca="false">ROUND(E4441*F4441,2)</f>
        <v>90984.32</v>
      </c>
    </row>
    <row r="4442" customFormat="false" ht="15" hidden="false" customHeight="false" outlineLevel="0" collapsed="false">
      <c r="A4442" s="3" t="n">
        <v>4441</v>
      </c>
      <c r="B4442" s="3" t="n">
        <v>5</v>
      </c>
      <c r="C4442" s="3" t="s">
        <v>204</v>
      </c>
      <c r="D4442" s="3" t="s">
        <v>563</v>
      </c>
      <c r="E4442" s="3" t="n">
        <v>2936</v>
      </c>
      <c r="F4442" s="4" t="n">
        <v>398.57</v>
      </c>
      <c r="G4442" s="3" t="s">
        <v>8</v>
      </c>
      <c r="H4442" s="4" t="n">
        <f aca="false">ROUND(E4442*F4442,2)</f>
        <v>1170201.52</v>
      </c>
    </row>
    <row r="4443" customFormat="false" ht="15" hidden="false" customHeight="false" outlineLevel="0" collapsed="false">
      <c r="A4443" s="3" t="n">
        <v>4442</v>
      </c>
      <c r="B4443" s="3" t="n">
        <v>5</v>
      </c>
      <c r="C4443" s="3" t="s">
        <v>204</v>
      </c>
      <c r="D4443" s="3" t="s">
        <v>563</v>
      </c>
      <c r="E4443" s="3" t="n">
        <v>1085</v>
      </c>
      <c r="F4443" s="4" t="n">
        <v>396.96</v>
      </c>
      <c r="G4443" s="3" t="s">
        <v>8</v>
      </c>
      <c r="H4443" s="4" t="n">
        <f aca="false">ROUND(E4443*F4443,2)</f>
        <v>430701.6</v>
      </c>
    </row>
    <row r="4444" customFormat="false" ht="15" hidden="false" customHeight="false" outlineLevel="0" collapsed="false">
      <c r="A4444" s="3" t="n">
        <v>4443</v>
      </c>
      <c r="B4444" s="3" t="n">
        <v>1</v>
      </c>
      <c r="C4444" s="3" t="s">
        <v>204</v>
      </c>
      <c r="D4444" s="3" t="s">
        <v>562</v>
      </c>
      <c r="E4444" s="3" t="n">
        <v>2173</v>
      </c>
      <c r="F4444" s="4" t="n">
        <v>385.13</v>
      </c>
      <c r="G4444" s="3" t="s">
        <v>8</v>
      </c>
      <c r="H4444" s="4" t="n">
        <f aca="false">ROUND(E4444*F4444,2)</f>
        <v>836887.49</v>
      </c>
    </row>
    <row r="4445" customFormat="false" ht="15" hidden="false" customHeight="false" outlineLevel="0" collapsed="false">
      <c r="A4445" s="3" t="n">
        <v>4444</v>
      </c>
      <c r="B4445" s="3" t="n">
        <v>15</v>
      </c>
      <c r="C4445" s="3" t="s">
        <v>204</v>
      </c>
      <c r="D4445" s="3" t="s">
        <v>563</v>
      </c>
      <c r="E4445" s="3" t="n">
        <v>2167</v>
      </c>
      <c r="F4445" s="4" t="n">
        <v>268.24</v>
      </c>
      <c r="G4445" s="3" t="s">
        <v>46</v>
      </c>
      <c r="H4445" s="4" t="n">
        <f aca="false">ROUND(E4445*F4445,2)</f>
        <v>581276.08</v>
      </c>
    </row>
    <row r="4446" customFormat="false" ht="15" hidden="false" customHeight="false" outlineLevel="0" collapsed="false">
      <c r="A4446" s="3" t="n">
        <v>4445</v>
      </c>
      <c r="B4446" s="3" t="n">
        <v>15</v>
      </c>
      <c r="C4446" s="3" t="s">
        <v>205</v>
      </c>
      <c r="D4446" s="3" t="s">
        <v>562</v>
      </c>
      <c r="E4446" s="3" t="n">
        <v>2821</v>
      </c>
      <c r="F4446" s="4" t="n">
        <v>268.02</v>
      </c>
      <c r="G4446" s="3" t="s">
        <v>46</v>
      </c>
      <c r="H4446" s="4" t="n">
        <f aca="false">ROUND(E4446*F4446,2)</f>
        <v>756084.42</v>
      </c>
    </row>
    <row r="4447" customFormat="false" ht="15" hidden="false" customHeight="false" outlineLevel="0" collapsed="false">
      <c r="A4447" s="3" t="n">
        <v>4446</v>
      </c>
      <c r="B4447" s="3" t="n">
        <v>14</v>
      </c>
      <c r="C4447" s="3" t="s">
        <v>205</v>
      </c>
      <c r="D4447" s="3" t="s">
        <v>563</v>
      </c>
      <c r="E4447" s="3" t="n">
        <v>1653</v>
      </c>
      <c r="F4447" s="4" t="n">
        <v>71.14</v>
      </c>
      <c r="G4447" s="3" t="s">
        <v>41</v>
      </c>
      <c r="H4447" s="4" t="n">
        <f aca="false">ROUND(E4447*F4447,2)</f>
        <v>117594.42</v>
      </c>
    </row>
    <row r="4448" customFormat="false" ht="15" hidden="false" customHeight="false" outlineLevel="0" collapsed="false">
      <c r="A4448" s="3" t="n">
        <v>4447</v>
      </c>
      <c r="B4448" s="3" t="n">
        <v>8</v>
      </c>
      <c r="C4448" s="3" t="s">
        <v>205</v>
      </c>
      <c r="D4448" s="3" t="s">
        <v>563</v>
      </c>
      <c r="E4448" s="3" t="n">
        <v>4229</v>
      </c>
      <c r="F4448" s="4" t="n">
        <v>62.44</v>
      </c>
      <c r="G4448" s="3" t="s">
        <v>8</v>
      </c>
      <c r="H4448" s="4" t="n">
        <f aca="false">ROUND(E4448*F4448,2)</f>
        <v>264058.76</v>
      </c>
    </row>
    <row r="4449" customFormat="false" ht="15" hidden="false" customHeight="false" outlineLevel="0" collapsed="false">
      <c r="A4449" s="3" t="n">
        <v>4448</v>
      </c>
      <c r="B4449" s="3" t="n">
        <v>6</v>
      </c>
      <c r="C4449" s="3" t="s">
        <v>205</v>
      </c>
      <c r="D4449" s="3" t="s">
        <v>562</v>
      </c>
      <c r="E4449" s="3" t="n">
        <v>4308</v>
      </c>
      <c r="F4449" s="4" t="n">
        <v>245.83</v>
      </c>
      <c r="G4449" s="3" t="s">
        <v>8</v>
      </c>
      <c r="H4449" s="4" t="n">
        <f aca="false">ROUND(E4449*F4449,2)</f>
        <v>1059035.64</v>
      </c>
    </row>
    <row r="4450" customFormat="false" ht="15" hidden="false" customHeight="false" outlineLevel="0" collapsed="false">
      <c r="A4450" s="3" t="n">
        <v>4449</v>
      </c>
      <c r="B4450" s="3" t="n">
        <v>8</v>
      </c>
      <c r="C4450" s="3" t="s">
        <v>205</v>
      </c>
      <c r="D4450" s="3" t="s">
        <v>563</v>
      </c>
      <c r="E4450" s="3" t="n">
        <v>1831</v>
      </c>
      <c r="F4450" s="4" t="n">
        <v>62.18</v>
      </c>
      <c r="G4450" s="3" t="s">
        <v>8</v>
      </c>
      <c r="H4450" s="4" t="n">
        <f aca="false">ROUND(E4450*F4450,2)</f>
        <v>113851.58</v>
      </c>
    </row>
    <row r="4451" customFormat="false" ht="15" hidden="false" customHeight="false" outlineLevel="0" collapsed="false">
      <c r="A4451" s="3" t="n">
        <v>4450</v>
      </c>
      <c r="B4451" s="3" t="n">
        <v>1</v>
      </c>
      <c r="C4451" s="3" t="s">
        <v>205</v>
      </c>
      <c r="D4451" s="3" t="s">
        <v>562</v>
      </c>
      <c r="E4451" s="3" t="n">
        <v>3288</v>
      </c>
      <c r="F4451" s="4" t="n">
        <v>377.57</v>
      </c>
      <c r="G4451" s="3" t="s">
        <v>8</v>
      </c>
      <c r="H4451" s="4" t="n">
        <f aca="false">ROUND(E4451*F4451,2)</f>
        <v>1241450.16</v>
      </c>
    </row>
    <row r="4452" customFormat="false" ht="15" hidden="false" customHeight="false" outlineLevel="0" collapsed="false">
      <c r="A4452" s="3" t="n">
        <v>4451</v>
      </c>
      <c r="B4452" s="3" t="n">
        <v>14</v>
      </c>
      <c r="C4452" s="3" t="s">
        <v>205</v>
      </c>
      <c r="D4452" s="3" t="s">
        <v>562</v>
      </c>
      <c r="E4452" s="3" t="n">
        <v>26</v>
      </c>
      <c r="F4452" s="4" t="n">
        <v>71.4</v>
      </c>
      <c r="G4452" s="3" t="s">
        <v>41</v>
      </c>
      <c r="H4452" s="4" t="n">
        <f aca="false">ROUND(E4452*F4452,2)</f>
        <v>1856.4</v>
      </c>
    </row>
    <row r="4453" customFormat="false" ht="15" hidden="false" customHeight="false" outlineLevel="0" collapsed="false">
      <c r="A4453" s="3" t="n">
        <v>4452</v>
      </c>
      <c r="B4453" s="3" t="n">
        <v>8</v>
      </c>
      <c r="C4453" s="3" t="s">
        <v>205</v>
      </c>
      <c r="D4453" s="3" t="s">
        <v>563</v>
      </c>
      <c r="E4453" s="3" t="n">
        <v>2002</v>
      </c>
      <c r="F4453" s="4" t="n">
        <v>62.48</v>
      </c>
      <c r="G4453" s="3" t="s">
        <v>8</v>
      </c>
      <c r="H4453" s="4" t="n">
        <f aca="false">ROUND(E4453*F4453,2)</f>
        <v>125084.96</v>
      </c>
    </row>
    <row r="4454" customFormat="false" ht="15" hidden="false" customHeight="false" outlineLevel="0" collapsed="false">
      <c r="A4454" s="3" t="n">
        <v>4453</v>
      </c>
      <c r="B4454" s="3" t="n">
        <v>12</v>
      </c>
      <c r="C4454" s="3" t="s">
        <v>205</v>
      </c>
      <c r="D4454" s="3" t="s">
        <v>563</v>
      </c>
      <c r="E4454" s="3" t="n">
        <v>3966</v>
      </c>
      <c r="F4454" s="4" t="n">
        <v>220.64</v>
      </c>
      <c r="G4454" s="3" t="s">
        <v>38</v>
      </c>
      <c r="H4454" s="4" t="n">
        <f aca="false">ROUND(E4454*F4454,2)</f>
        <v>875058.24</v>
      </c>
    </row>
    <row r="4455" customFormat="false" ht="15" hidden="false" customHeight="false" outlineLevel="0" collapsed="false">
      <c r="A4455" s="3" t="n">
        <v>4454</v>
      </c>
      <c r="B4455" s="3" t="n">
        <v>9</v>
      </c>
      <c r="C4455" s="3" t="s">
        <v>205</v>
      </c>
      <c r="D4455" s="3" t="s">
        <v>563</v>
      </c>
      <c r="E4455" s="3" t="n">
        <v>4774</v>
      </c>
      <c r="F4455" s="4" t="n">
        <v>201.39</v>
      </c>
      <c r="G4455" s="3" t="s">
        <v>8</v>
      </c>
      <c r="H4455" s="4" t="n">
        <f aca="false">ROUND(E4455*F4455,2)</f>
        <v>961435.86</v>
      </c>
    </row>
    <row r="4456" customFormat="false" ht="15" hidden="false" customHeight="false" outlineLevel="0" collapsed="false">
      <c r="A4456" s="3" t="n">
        <v>4455</v>
      </c>
      <c r="B4456" s="3" t="n">
        <v>15</v>
      </c>
      <c r="C4456" s="3" t="s">
        <v>205</v>
      </c>
      <c r="D4456" s="3" t="s">
        <v>563</v>
      </c>
      <c r="E4456" s="3" t="n">
        <v>776</v>
      </c>
      <c r="F4456" s="4" t="n">
        <v>268.21</v>
      </c>
      <c r="G4456" s="3" t="s">
        <v>46</v>
      </c>
      <c r="H4456" s="4" t="n">
        <f aca="false">ROUND(E4456*F4456,2)</f>
        <v>208130.96</v>
      </c>
    </row>
    <row r="4457" customFormat="false" ht="15" hidden="false" customHeight="false" outlineLevel="0" collapsed="false">
      <c r="A4457" s="3" t="n">
        <v>4456</v>
      </c>
      <c r="B4457" s="3" t="n">
        <v>15</v>
      </c>
      <c r="C4457" s="3" t="s">
        <v>205</v>
      </c>
      <c r="D4457" s="3" t="s">
        <v>563</v>
      </c>
      <c r="E4457" s="3" t="n">
        <v>3842</v>
      </c>
      <c r="F4457" s="4" t="n">
        <v>268.39</v>
      </c>
      <c r="G4457" s="3" t="s">
        <v>46</v>
      </c>
      <c r="H4457" s="4" t="n">
        <f aca="false">ROUND(E4457*F4457,2)</f>
        <v>1031154.38</v>
      </c>
    </row>
    <row r="4458" customFormat="false" ht="15" hidden="false" customHeight="false" outlineLevel="0" collapsed="false">
      <c r="A4458" s="3" t="n">
        <v>4457</v>
      </c>
      <c r="B4458" s="3" t="n">
        <v>4</v>
      </c>
      <c r="C4458" s="3" t="s">
        <v>205</v>
      </c>
      <c r="D4458" s="3" t="s">
        <v>562</v>
      </c>
      <c r="E4458" s="3" t="n">
        <v>2732</v>
      </c>
      <c r="F4458" s="4" t="n">
        <v>114.72</v>
      </c>
      <c r="G4458" s="3" t="s">
        <v>8</v>
      </c>
      <c r="H4458" s="4" t="n">
        <f aca="false">ROUND(E4458*F4458,2)</f>
        <v>313415.04</v>
      </c>
    </row>
    <row r="4459" customFormat="false" ht="15" hidden="false" customHeight="false" outlineLevel="0" collapsed="false">
      <c r="A4459" s="3" t="n">
        <v>4458</v>
      </c>
      <c r="B4459" s="3" t="n">
        <v>9</v>
      </c>
      <c r="C4459" s="3" t="s">
        <v>205</v>
      </c>
      <c r="D4459" s="3" t="s">
        <v>562</v>
      </c>
      <c r="E4459" s="3" t="n">
        <v>4096</v>
      </c>
      <c r="F4459" s="4" t="n">
        <v>201.69</v>
      </c>
      <c r="G4459" s="3" t="s">
        <v>8</v>
      </c>
      <c r="H4459" s="4" t="n">
        <f aca="false">ROUND(E4459*F4459,2)</f>
        <v>826122.24</v>
      </c>
    </row>
    <row r="4460" customFormat="false" ht="15" hidden="false" customHeight="false" outlineLevel="0" collapsed="false">
      <c r="A4460" s="3" t="n">
        <v>4459</v>
      </c>
      <c r="B4460" s="3" t="n">
        <v>10</v>
      </c>
      <c r="C4460" s="3" t="s">
        <v>205</v>
      </c>
      <c r="D4460" s="3" t="s">
        <v>562</v>
      </c>
      <c r="E4460" s="3" t="n">
        <v>1520</v>
      </c>
      <c r="F4460" s="4" t="n">
        <v>58.18</v>
      </c>
      <c r="G4460" s="3" t="s">
        <v>8</v>
      </c>
      <c r="H4460" s="4" t="n">
        <f aca="false">ROUND(E4460*F4460,2)</f>
        <v>88433.6</v>
      </c>
    </row>
    <row r="4461" customFormat="false" ht="15" hidden="false" customHeight="false" outlineLevel="0" collapsed="false">
      <c r="A4461" s="3" t="n">
        <v>4460</v>
      </c>
      <c r="B4461" s="3" t="n">
        <v>12</v>
      </c>
      <c r="C4461" s="3" t="s">
        <v>205</v>
      </c>
      <c r="D4461" s="3" t="s">
        <v>563</v>
      </c>
      <c r="E4461" s="3" t="n">
        <v>468</v>
      </c>
      <c r="F4461" s="4" t="n">
        <v>220.07</v>
      </c>
      <c r="G4461" s="3" t="s">
        <v>38</v>
      </c>
      <c r="H4461" s="4" t="n">
        <f aca="false">ROUND(E4461*F4461,2)</f>
        <v>102992.76</v>
      </c>
    </row>
    <row r="4462" customFormat="false" ht="15" hidden="false" customHeight="false" outlineLevel="0" collapsed="false">
      <c r="A4462" s="3" t="n">
        <v>4461</v>
      </c>
      <c r="B4462" s="3" t="n">
        <v>10</v>
      </c>
      <c r="C4462" s="3" t="s">
        <v>205</v>
      </c>
      <c r="D4462" s="3" t="s">
        <v>563</v>
      </c>
      <c r="E4462" s="3" t="n">
        <v>3766</v>
      </c>
      <c r="F4462" s="4" t="n">
        <v>58.23</v>
      </c>
      <c r="G4462" s="3" t="s">
        <v>8</v>
      </c>
      <c r="H4462" s="4" t="n">
        <f aca="false">ROUND(E4462*F4462,2)</f>
        <v>219294.18</v>
      </c>
    </row>
    <row r="4463" customFormat="false" ht="15" hidden="false" customHeight="false" outlineLevel="0" collapsed="false">
      <c r="A4463" s="3" t="n">
        <v>4462</v>
      </c>
      <c r="B4463" s="3" t="n">
        <v>2</v>
      </c>
      <c r="C4463" s="3" t="s">
        <v>205</v>
      </c>
      <c r="D4463" s="3" t="s">
        <v>562</v>
      </c>
      <c r="E4463" s="3" t="n">
        <v>3805</v>
      </c>
      <c r="F4463" s="4" t="n">
        <v>60.4</v>
      </c>
      <c r="G4463" s="3" t="s">
        <v>8</v>
      </c>
      <c r="H4463" s="4" t="n">
        <f aca="false">ROUND(E4463*F4463,2)</f>
        <v>229822</v>
      </c>
    </row>
    <row r="4464" customFormat="false" ht="15" hidden="false" customHeight="false" outlineLevel="0" collapsed="false">
      <c r="A4464" s="3" t="n">
        <v>4463</v>
      </c>
      <c r="B4464" s="3" t="n">
        <v>15</v>
      </c>
      <c r="C4464" s="3" t="s">
        <v>205</v>
      </c>
      <c r="D4464" s="3" t="s">
        <v>562</v>
      </c>
      <c r="E4464" s="3" t="n">
        <v>1266</v>
      </c>
      <c r="F4464" s="4" t="n">
        <v>268.23</v>
      </c>
      <c r="G4464" s="3" t="s">
        <v>46</v>
      </c>
      <c r="H4464" s="4" t="n">
        <f aca="false">ROUND(E4464*F4464,2)</f>
        <v>339579.18</v>
      </c>
    </row>
    <row r="4465" customFormat="false" ht="15" hidden="false" customHeight="false" outlineLevel="0" collapsed="false">
      <c r="A4465" s="3" t="n">
        <v>4464</v>
      </c>
      <c r="B4465" s="3" t="n">
        <v>15</v>
      </c>
      <c r="C4465" s="3" t="s">
        <v>205</v>
      </c>
      <c r="D4465" s="3" t="s">
        <v>562</v>
      </c>
      <c r="E4465" s="3" t="n">
        <v>3789</v>
      </c>
      <c r="F4465" s="4" t="n">
        <v>268.01</v>
      </c>
      <c r="G4465" s="3" t="s">
        <v>46</v>
      </c>
      <c r="H4465" s="4" t="n">
        <f aca="false">ROUND(E4465*F4465,2)</f>
        <v>1015489.89</v>
      </c>
    </row>
    <row r="4466" customFormat="false" ht="15" hidden="false" customHeight="false" outlineLevel="0" collapsed="false">
      <c r="A4466" s="3" t="n">
        <v>4465</v>
      </c>
      <c r="B4466" s="3" t="n">
        <v>7</v>
      </c>
      <c r="C4466" s="3" t="s">
        <v>205</v>
      </c>
      <c r="D4466" s="3" t="s">
        <v>562</v>
      </c>
      <c r="E4466" s="3" t="n">
        <v>2302</v>
      </c>
      <c r="F4466" s="4" t="n">
        <v>387.94</v>
      </c>
      <c r="G4466" s="3" t="s">
        <v>8</v>
      </c>
      <c r="H4466" s="4" t="n">
        <f aca="false">ROUND(E4466*F4466,2)</f>
        <v>893037.88</v>
      </c>
    </row>
    <row r="4467" customFormat="false" ht="15" hidden="false" customHeight="false" outlineLevel="0" collapsed="false">
      <c r="A4467" s="3" t="n">
        <v>4466</v>
      </c>
      <c r="B4467" s="3" t="n">
        <v>15</v>
      </c>
      <c r="C4467" s="3" t="s">
        <v>205</v>
      </c>
      <c r="D4467" s="3" t="s">
        <v>563</v>
      </c>
      <c r="E4467" s="3" t="n">
        <v>1306</v>
      </c>
      <c r="F4467" s="4" t="n">
        <v>267.29</v>
      </c>
      <c r="G4467" s="3" t="s">
        <v>46</v>
      </c>
      <c r="H4467" s="4" t="n">
        <f aca="false">ROUND(E4467*F4467,2)</f>
        <v>349080.74</v>
      </c>
    </row>
    <row r="4468" customFormat="false" ht="15" hidden="false" customHeight="false" outlineLevel="0" collapsed="false">
      <c r="A4468" s="3" t="n">
        <v>4467</v>
      </c>
      <c r="B4468" s="3" t="n">
        <v>11</v>
      </c>
      <c r="C4468" s="3" t="s">
        <v>205</v>
      </c>
      <c r="D4468" s="3" t="s">
        <v>562</v>
      </c>
      <c r="E4468" s="3" t="n">
        <v>3733</v>
      </c>
      <c r="F4468" s="4" t="n">
        <v>95.83</v>
      </c>
      <c r="G4468" s="3" t="s">
        <v>34</v>
      </c>
      <c r="H4468" s="4" t="n">
        <f aca="false">ROUND(E4468*F4468,2)</f>
        <v>357733.39</v>
      </c>
    </row>
    <row r="4469" customFormat="false" ht="15" hidden="false" customHeight="false" outlineLevel="0" collapsed="false">
      <c r="A4469" s="3" t="n">
        <v>4468</v>
      </c>
      <c r="B4469" s="3" t="n">
        <v>2</v>
      </c>
      <c r="C4469" s="3" t="s">
        <v>205</v>
      </c>
      <c r="D4469" s="3" t="s">
        <v>563</v>
      </c>
      <c r="E4469" s="3" t="n">
        <v>2020</v>
      </c>
      <c r="F4469" s="4" t="n">
        <v>60.38</v>
      </c>
      <c r="G4469" s="3" t="s">
        <v>8</v>
      </c>
      <c r="H4469" s="4" t="n">
        <f aca="false">ROUND(E4469*F4469,2)</f>
        <v>121967.6</v>
      </c>
    </row>
    <row r="4470" customFormat="false" ht="15" hidden="false" customHeight="false" outlineLevel="0" collapsed="false">
      <c r="A4470" s="3" t="n">
        <v>4469</v>
      </c>
      <c r="B4470" s="3" t="n">
        <v>8</v>
      </c>
      <c r="C4470" s="3" t="s">
        <v>205</v>
      </c>
      <c r="D4470" s="3" t="s">
        <v>562</v>
      </c>
      <c r="E4470" s="3" t="n">
        <v>455</v>
      </c>
      <c r="F4470" s="4" t="n">
        <v>62.15</v>
      </c>
      <c r="G4470" s="3" t="s">
        <v>8</v>
      </c>
      <c r="H4470" s="4" t="n">
        <f aca="false">ROUND(E4470*F4470,2)</f>
        <v>28278.25</v>
      </c>
    </row>
    <row r="4471" customFormat="false" ht="15" hidden="false" customHeight="false" outlineLevel="0" collapsed="false">
      <c r="A4471" s="3" t="n">
        <v>4470</v>
      </c>
      <c r="B4471" s="3" t="n">
        <v>2</v>
      </c>
      <c r="C4471" s="3" t="s">
        <v>206</v>
      </c>
      <c r="D4471" s="3" t="s">
        <v>562</v>
      </c>
      <c r="E4471" s="3" t="n">
        <v>3665</v>
      </c>
      <c r="F4471" s="4" t="n">
        <v>58.8</v>
      </c>
      <c r="G4471" s="3" t="s">
        <v>8</v>
      </c>
      <c r="H4471" s="4" t="n">
        <f aca="false">ROUND(E4471*F4471,2)</f>
        <v>215502</v>
      </c>
    </row>
    <row r="4472" customFormat="false" ht="15" hidden="false" customHeight="false" outlineLevel="0" collapsed="false">
      <c r="A4472" s="3" t="n">
        <v>4471</v>
      </c>
      <c r="B4472" s="3" t="n">
        <v>6</v>
      </c>
      <c r="C4472" s="3" t="s">
        <v>206</v>
      </c>
      <c r="D4472" s="3" t="s">
        <v>563</v>
      </c>
      <c r="E4472" s="3" t="n">
        <v>3216</v>
      </c>
      <c r="F4472" s="4" t="n">
        <v>246.48</v>
      </c>
      <c r="G4472" s="3" t="s">
        <v>8</v>
      </c>
      <c r="H4472" s="4" t="n">
        <f aca="false">ROUND(E4472*F4472,2)</f>
        <v>792679.68</v>
      </c>
    </row>
    <row r="4473" customFormat="false" ht="15" hidden="false" customHeight="false" outlineLevel="0" collapsed="false">
      <c r="A4473" s="3" t="n">
        <v>4472</v>
      </c>
      <c r="B4473" s="3" t="n">
        <v>14</v>
      </c>
      <c r="C4473" s="3" t="s">
        <v>206</v>
      </c>
      <c r="D4473" s="3" t="s">
        <v>563</v>
      </c>
      <c r="E4473" s="3" t="n">
        <v>3941</v>
      </c>
      <c r="F4473" s="4" t="n">
        <v>69.36</v>
      </c>
      <c r="G4473" s="3" t="s">
        <v>41</v>
      </c>
      <c r="H4473" s="4" t="n">
        <f aca="false">ROUND(E4473*F4473,2)</f>
        <v>273347.76</v>
      </c>
    </row>
    <row r="4474" customFormat="false" ht="15" hidden="false" customHeight="false" outlineLevel="0" collapsed="false">
      <c r="A4474" s="3" t="n">
        <v>4473</v>
      </c>
      <c r="B4474" s="3" t="n">
        <v>2</v>
      </c>
      <c r="C4474" s="3" t="s">
        <v>206</v>
      </c>
      <c r="D4474" s="3" t="s">
        <v>562</v>
      </c>
      <c r="E4474" s="3" t="n">
        <v>3439</v>
      </c>
      <c r="F4474" s="4" t="n">
        <v>58.84</v>
      </c>
      <c r="G4474" s="3" t="s">
        <v>8</v>
      </c>
      <c r="H4474" s="4" t="n">
        <f aca="false">ROUND(E4474*F4474,2)</f>
        <v>202350.76</v>
      </c>
    </row>
    <row r="4475" customFormat="false" ht="15" hidden="false" customHeight="false" outlineLevel="0" collapsed="false">
      <c r="A4475" s="3" t="n">
        <v>4474</v>
      </c>
      <c r="B4475" s="3" t="n">
        <v>5</v>
      </c>
      <c r="C4475" s="3" t="s">
        <v>206</v>
      </c>
      <c r="D4475" s="3" t="s">
        <v>563</v>
      </c>
      <c r="E4475" s="3" t="n">
        <v>2143</v>
      </c>
      <c r="F4475" s="4" t="n">
        <v>409.7</v>
      </c>
      <c r="G4475" s="3" t="s">
        <v>8</v>
      </c>
      <c r="H4475" s="4" t="n">
        <f aca="false">ROUND(E4475*F4475,2)</f>
        <v>877987.1</v>
      </c>
    </row>
    <row r="4476" customFormat="false" ht="15" hidden="false" customHeight="false" outlineLevel="0" collapsed="false">
      <c r="A4476" s="3" t="n">
        <v>4475</v>
      </c>
      <c r="B4476" s="3" t="n">
        <v>13</v>
      </c>
      <c r="C4476" s="3" t="s">
        <v>206</v>
      </c>
      <c r="D4476" s="3" t="s">
        <v>562</v>
      </c>
      <c r="E4476" s="3" t="n">
        <v>4031</v>
      </c>
      <c r="F4476" s="4" t="n">
        <v>43.8</v>
      </c>
      <c r="G4476" s="3" t="s">
        <v>41</v>
      </c>
      <c r="H4476" s="4" t="n">
        <f aca="false">ROUND(E4476*F4476,2)</f>
        <v>176557.8</v>
      </c>
    </row>
    <row r="4477" customFormat="false" ht="15" hidden="false" customHeight="false" outlineLevel="0" collapsed="false">
      <c r="A4477" s="3" t="n">
        <v>4476</v>
      </c>
      <c r="B4477" s="3" t="n">
        <v>12</v>
      </c>
      <c r="C4477" s="3" t="s">
        <v>206</v>
      </c>
      <c r="D4477" s="3" t="s">
        <v>563</v>
      </c>
      <c r="E4477" s="3" t="n">
        <v>4009</v>
      </c>
      <c r="F4477" s="4" t="n">
        <v>219.57</v>
      </c>
      <c r="G4477" s="3" t="s">
        <v>38</v>
      </c>
      <c r="H4477" s="4" t="n">
        <f aca="false">ROUND(E4477*F4477,2)</f>
        <v>880256.13</v>
      </c>
    </row>
    <row r="4478" customFormat="false" ht="15" hidden="false" customHeight="false" outlineLevel="0" collapsed="false">
      <c r="A4478" s="3" t="n">
        <v>4477</v>
      </c>
      <c r="B4478" s="3" t="n">
        <v>9</v>
      </c>
      <c r="C4478" s="3" t="s">
        <v>206</v>
      </c>
      <c r="D4478" s="3" t="s">
        <v>562</v>
      </c>
      <c r="E4478" s="3" t="n">
        <v>1935</v>
      </c>
      <c r="F4478" s="4" t="n">
        <v>202.64</v>
      </c>
      <c r="G4478" s="3" t="s">
        <v>8</v>
      </c>
      <c r="H4478" s="4" t="n">
        <f aca="false">ROUND(E4478*F4478,2)</f>
        <v>392108.4</v>
      </c>
    </row>
    <row r="4479" customFormat="false" ht="15" hidden="false" customHeight="false" outlineLevel="0" collapsed="false">
      <c r="A4479" s="3" t="n">
        <v>4478</v>
      </c>
      <c r="B4479" s="3" t="n">
        <v>3</v>
      </c>
      <c r="C4479" s="3" t="s">
        <v>206</v>
      </c>
      <c r="D4479" s="3" t="s">
        <v>563</v>
      </c>
      <c r="E4479" s="3" t="n">
        <v>4725</v>
      </c>
      <c r="F4479" s="4" t="n">
        <v>88.22</v>
      </c>
      <c r="G4479" s="3" t="s">
        <v>8</v>
      </c>
      <c r="H4479" s="4" t="n">
        <f aca="false">ROUND(E4479*F4479,2)</f>
        <v>416839.5</v>
      </c>
    </row>
    <row r="4480" customFormat="false" ht="15" hidden="false" customHeight="false" outlineLevel="0" collapsed="false">
      <c r="A4480" s="3" t="n">
        <v>4479</v>
      </c>
      <c r="B4480" s="3" t="n">
        <v>4</v>
      </c>
      <c r="C4480" s="3" t="s">
        <v>206</v>
      </c>
      <c r="D4480" s="3" t="s">
        <v>562</v>
      </c>
      <c r="E4480" s="3" t="n">
        <v>89</v>
      </c>
      <c r="F4480" s="4" t="n">
        <v>114.39</v>
      </c>
      <c r="G4480" s="3" t="s">
        <v>8</v>
      </c>
      <c r="H4480" s="4" t="n">
        <f aca="false">ROUND(E4480*F4480,2)</f>
        <v>10180.71</v>
      </c>
    </row>
    <row r="4481" customFormat="false" ht="15" hidden="false" customHeight="false" outlineLevel="0" collapsed="false">
      <c r="A4481" s="3" t="n">
        <v>4480</v>
      </c>
      <c r="B4481" s="3" t="n">
        <v>4</v>
      </c>
      <c r="C4481" s="3" t="s">
        <v>206</v>
      </c>
      <c r="D4481" s="3" t="s">
        <v>563</v>
      </c>
      <c r="E4481" s="3" t="n">
        <v>998</v>
      </c>
      <c r="F4481" s="4" t="n">
        <v>114.62</v>
      </c>
      <c r="G4481" s="3" t="s">
        <v>8</v>
      </c>
      <c r="H4481" s="4" t="n">
        <f aca="false">ROUND(E4481*F4481,2)</f>
        <v>114390.76</v>
      </c>
    </row>
    <row r="4482" customFormat="false" ht="15" hidden="false" customHeight="false" outlineLevel="0" collapsed="false">
      <c r="A4482" s="3" t="n">
        <v>4481</v>
      </c>
      <c r="B4482" s="3" t="n">
        <v>8</v>
      </c>
      <c r="C4482" s="3" t="s">
        <v>206</v>
      </c>
      <c r="D4482" s="3" t="s">
        <v>562</v>
      </c>
      <c r="E4482" s="3" t="n">
        <v>2632</v>
      </c>
      <c r="F4482" s="4" t="n">
        <v>62.32</v>
      </c>
      <c r="G4482" s="3" t="s">
        <v>8</v>
      </c>
      <c r="H4482" s="4" t="n">
        <f aca="false">ROUND(E4482*F4482,2)</f>
        <v>164026.24</v>
      </c>
    </row>
    <row r="4483" customFormat="false" ht="15" hidden="false" customHeight="false" outlineLevel="0" collapsed="false">
      <c r="A4483" s="3" t="n">
        <v>4482</v>
      </c>
      <c r="B4483" s="3" t="n">
        <v>13</v>
      </c>
      <c r="C4483" s="3" t="s">
        <v>206</v>
      </c>
      <c r="D4483" s="3" t="s">
        <v>562</v>
      </c>
      <c r="E4483" s="3" t="n">
        <v>1615</v>
      </c>
      <c r="F4483" s="4" t="n">
        <v>43.71</v>
      </c>
      <c r="G4483" s="3" t="s">
        <v>41</v>
      </c>
      <c r="H4483" s="4" t="n">
        <f aca="false">ROUND(E4483*F4483,2)</f>
        <v>70591.65</v>
      </c>
    </row>
    <row r="4484" customFormat="false" ht="15" hidden="false" customHeight="false" outlineLevel="0" collapsed="false">
      <c r="A4484" s="3" t="n">
        <v>4483</v>
      </c>
      <c r="B4484" s="3" t="n">
        <v>4</v>
      </c>
      <c r="C4484" s="3" t="s">
        <v>206</v>
      </c>
      <c r="D4484" s="3" t="s">
        <v>562</v>
      </c>
      <c r="E4484" s="3" t="n">
        <v>1892</v>
      </c>
      <c r="F4484" s="4" t="n">
        <v>114.36</v>
      </c>
      <c r="G4484" s="3" t="s">
        <v>8</v>
      </c>
      <c r="H4484" s="4" t="n">
        <f aca="false">ROUND(E4484*F4484,2)</f>
        <v>216369.12</v>
      </c>
    </row>
    <row r="4485" customFormat="false" ht="15" hidden="false" customHeight="false" outlineLevel="0" collapsed="false">
      <c r="A4485" s="3" t="n">
        <v>4484</v>
      </c>
      <c r="B4485" s="3" t="n">
        <v>14</v>
      </c>
      <c r="C4485" s="3" t="s">
        <v>206</v>
      </c>
      <c r="D4485" s="3" t="s">
        <v>562</v>
      </c>
      <c r="E4485" s="3" t="n">
        <v>1569</v>
      </c>
      <c r="F4485" s="4" t="n">
        <v>69.57</v>
      </c>
      <c r="G4485" s="3" t="s">
        <v>41</v>
      </c>
      <c r="H4485" s="4" t="n">
        <f aca="false">ROUND(E4485*F4485,2)</f>
        <v>109155.33</v>
      </c>
    </row>
    <row r="4486" customFormat="false" ht="15" hidden="false" customHeight="false" outlineLevel="0" collapsed="false">
      <c r="A4486" s="3" t="n">
        <v>4485</v>
      </c>
      <c r="B4486" s="3" t="n">
        <v>5</v>
      </c>
      <c r="C4486" s="3" t="s">
        <v>206</v>
      </c>
      <c r="D4486" s="3" t="s">
        <v>562</v>
      </c>
      <c r="E4486" s="3" t="n">
        <v>873</v>
      </c>
      <c r="F4486" s="4" t="n">
        <v>410.03</v>
      </c>
      <c r="G4486" s="3" t="s">
        <v>8</v>
      </c>
      <c r="H4486" s="4" t="n">
        <f aca="false">ROUND(E4486*F4486,2)</f>
        <v>357956.19</v>
      </c>
    </row>
    <row r="4487" customFormat="false" ht="15" hidden="false" customHeight="false" outlineLevel="0" collapsed="false">
      <c r="A4487" s="3" t="n">
        <v>4486</v>
      </c>
      <c r="B4487" s="3" t="n">
        <v>4</v>
      </c>
      <c r="C4487" s="3" t="s">
        <v>206</v>
      </c>
      <c r="D4487" s="3" t="s">
        <v>563</v>
      </c>
      <c r="E4487" s="3" t="n">
        <v>1812</v>
      </c>
      <c r="F4487" s="4" t="n">
        <v>114.08</v>
      </c>
      <c r="G4487" s="3" t="s">
        <v>8</v>
      </c>
      <c r="H4487" s="4" t="n">
        <f aca="false">ROUND(E4487*F4487,2)</f>
        <v>206712.96</v>
      </c>
    </row>
    <row r="4488" customFormat="false" ht="15" hidden="false" customHeight="false" outlineLevel="0" collapsed="false">
      <c r="A4488" s="3" t="n">
        <v>4487</v>
      </c>
      <c r="B4488" s="3" t="n">
        <v>15</v>
      </c>
      <c r="C4488" s="3" t="s">
        <v>206</v>
      </c>
      <c r="D4488" s="3" t="s">
        <v>563</v>
      </c>
      <c r="E4488" s="3" t="n">
        <v>246</v>
      </c>
      <c r="F4488" s="4" t="n">
        <v>267.1</v>
      </c>
      <c r="G4488" s="3" t="s">
        <v>46</v>
      </c>
      <c r="H4488" s="4" t="n">
        <f aca="false">ROUND(E4488*F4488,2)</f>
        <v>65706.6</v>
      </c>
    </row>
    <row r="4489" customFormat="false" ht="15" hidden="false" customHeight="false" outlineLevel="0" collapsed="false">
      <c r="A4489" s="3" t="n">
        <v>4488</v>
      </c>
      <c r="B4489" s="3" t="n">
        <v>5</v>
      </c>
      <c r="C4489" s="3" t="s">
        <v>206</v>
      </c>
      <c r="D4489" s="3" t="s">
        <v>562</v>
      </c>
      <c r="E4489" s="3" t="n">
        <v>4442</v>
      </c>
      <c r="F4489" s="4" t="n">
        <v>409.23</v>
      </c>
      <c r="G4489" s="3" t="s">
        <v>8</v>
      </c>
      <c r="H4489" s="4" t="n">
        <f aca="false">ROUND(E4489*F4489,2)</f>
        <v>1817799.66</v>
      </c>
    </row>
    <row r="4490" customFormat="false" ht="15" hidden="false" customHeight="false" outlineLevel="0" collapsed="false">
      <c r="A4490" s="3" t="n">
        <v>4489</v>
      </c>
      <c r="B4490" s="3" t="n">
        <v>6</v>
      </c>
      <c r="C4490" s="3" t="s">
        <v>206</v>
      </c>
      <c r="D4490" s="3" t="s">
        <v>563</v>
      </c>
      <c r="E4490" s="3" t="n">
        <v>1880</v>
      </c>
      <c r="F4490" s="4" t="n">
        <v>246.01</v>
      </c>
      <c r="G4490" s="3" t="s">
        <v>8</v>
      </c>
      <c r="H4490" s="4" t="n">
        <f aca="false">ROUND(E4490*F4490,2)</f>
        <v>462498.8</v>
      </c>
    </row>
    <row r="4491" customFormat="false" ht="15" hidden="false" customHeight="false" outlineLevel="0" collapsed="false">
      <c r="A4491" s="3" t="n">
        <v>4490</v>
      </c>
      <c r="B4491" s="3" t="n">
        <v>11</v>
      </c>
      <c r="C4491" s="3" t="s">
        <v>207</v>
      </c>
      <c r="D4491" s="3" t="s">
        <v>562</v>
      </c>
      <c r="E4491" s="3" t="n">
        <v>3950</v>
      </c>
      <c r="F4491" s="4" t="n">
        <v>95.21</v>
      </c>
      <c r="G4491" s="3" t="s">
        <v>34</v>
      </c>
      <c r="H4491" s="4" t="n">
        <f aca="false">ROUND(E4491*F4491,2)</f>
        <v>376079.5</v>
      </c>
    </row>
    <row r="4492" customFormat="false" ht="15" hidden="false" customHeight="false" outlineLevel="0" collapsed="false">
      <c r="A4492" s="3" t="n">
        <v>4491</v>
      </c>
      <c r="B4492" s="3" t="n">
        <v>10</v>
      </c>
      <c r="C4492" s="3" t="s">
        <v>207</v>
      </c>
      <c r="D4492" s="3" t="s">
        <v>562</v>
      </c>
      <c r="E4492" s="3" t="n">
        <v>4285</v>
      </c>
      <c r="F4492" s="4" t="n">
        <v>60.26</v>
      </c>
      <c r="G4492" s="3" t="s">
        <v>8</v>
      </c>
      <c r="H4492" s="4" t="n">
        <f aca="false">ROUND(E4492*F4492,2)</f>
        <v>258214.1</v>
      </c>
    </row>
    <row r="4493" customFormat="false" ht="15" hidden="false" customHeight="false" outlineLevel="0" collapsed="false">
      <c r="A4493" s="3" t="n">
        <v>4492</v>
      </c>
      <c r="B4493" s="3" t="n">
        <v>13</v>
      </c>
      <c r="C4493" s="3" t="s">
        <v>207</v>
      </c>
      <c r="D4493" s="3" t="s">
        <v>563</v>
      </c>
      <c r="E4493" s="3" t="n">
        <v>1735</v>
      </c>
      <c r="F4493" s="4" t="n">
        <v>43.33</v>
      </c>
      <c r="G4493" s="3" t="s">
        <v>41</v>
      </c>
      <c r="H4493" s="4" t="n">
        <f aca="false">ROUND(E4493*F4493,2)</f>
        <v>75177.55</v>
      </c>
    </row>
    <row r="4494" customFormat="false" ht="15" hidden="false" customHeight="false" outlineLevel="0" collapsed="false">
      <c r="A4494" s="3" t="n">
        <v>4493</v>
      </c>
      <c r="B4494" s="3" t="n">
        <v>2</v>
      </c>
      <c r="C4494" s="3" t="s">
        <v>207</v>
      </c>
      <c r="D4494" s="3" t="s">
        <v>562</v>
      </c>
      <c r="E4494" s="3" t="n">
        <v>3446</v>
      </c>
      <c r="F4494" s="4" t="n">
        <v>59.87</v>
      </c>
      <c r="G4494" s="3" t="s">
        <v>8</v>
      </c>
      <c r="H4494" s="4" t="n">
        <f aca="false">ROUND(E4494*F4494,2)</f>
        <v>206312.02</v>
      </c>
    </row>
    <row r="4495" customFormat="false" ht="15" hidden="false" customHeight="false" outlineLevel="0" collapsed="false">
      <c r="A4495" s="3" t="n">
        <v>4494</v>
      </c>
      <c r="B4495" s="3" t="n">
        <v>5</v>
      </c>
      <c r="C4495" s="3" t="s">
        <v>207</v>
      </c>
      <c r="D4495" s="3" t="s">
        <v>563</v>
      </c>
      <c r="E4495" s="3" t="n">
        <v>3778</v>
      </c>
      <c r="F4495" s="4" t="n">
        <v>415.93</v>
      </c>
      <c r="G4495" s="3" t="s">
        <v>8</v>
      </c>
      <c r="H4495" s="4" t="n">
        <f aca="false">ROUND(E4495*F4495,2)</f>
        <v>1571383.54</v>
      </c>
    </row>
    <row r="4496" customFormat="false" ht="15" hidden="false" customHeight="false" outlineLevel="0" collapsed="false">
      <c r="A4496" s="3" t="n">
        <v>4495</v>
      </c>
      <c r="B4496" s="3" t="n">
        <v>15</v>
      </c>
      <c r="C4496" s="3" t="s">
        <v>207</v>
      </c>
      <c r="D4496" s="3" t="s">
        <v>562</v>
      </c>
      <c r="E4496" s="3" t="n">
        <v>340</v>
      </c>
      <c r="F4496" s="4" t="n">
        <v>267.41</v>
      </c>
      <c r="G4496" s="3" t="s">
        <v>46</v>
      </c>
      <c r="H4496" s="4" t="n">
        <f aca="false">ROUND(E4496*F4496,2)</f>
        <v>90919.4</v>
      </c>
    </row>
    <row r="4497" customFormat="false" ht="15" hidden="false" customHeight="false" outlineLevel="0" collapsed="false">
      <c r="A4497" s="3" t="n">
        <v>4496</v>
      </c>
      <c r="B4497" s="3" t="n">
        <v>9</v>
      </c>
      <c r="C4497" s="3" t="s">
        <v>207</v>
      </c>
      <c r="D4497" s="3" t="s">
        <v>562</v>
      </c>
      <c r="E4497" s="3" t="n">
        <v>3184</v>
      </c>
      <c r="F4497" s="4" t="n">
        <v>203.04</v>
      </c>
      <c r="G4497" s="3" t="s">
        <v>8</v>
      </c>
      <c r="H4497" s="4" t="n">
        <f aca="false">ROUND(E4497*F4497,2)</f>
        <v>646479.36</v>
      </c>
    </row>
    <row r="4498" customFormat="false" ht="15" hidden="false" customHeight="false" outlineLevel="0" collapsed="false">
      <c r="A4498" s="3" t="n">
        <v>4497</v>
      </c>
      <c r="B4498" s="3" t="n">
        <v>15</v>
      </c>
      <c r="C4498" s="3" t="s">
        <v>207</v>
      </c>
      <c r="D4498" s="3" t="s">
        <v>563</v>
      </c>
      <c r="E4498" s="3" t="n">
        <v>4477</v>
      </c>
      <c r="F4498" s="4" t="n">
        <v>266.81</v>
      </c>
      <c r="G4498" s="3" t="s">
        <v>46</v>
      </c>
      <c r="H4498" s="4" t="n">
        <f aca="false">ROUND(E4498*F4498,2)</f>
        <v>1194508.37</v>
      </c>
    </row>
    <row r="4499" customFormat="false" ht="15" hidden="false" customHeight="false" outlineLevel="0" collapsed="false">
      <c r="A4499" s="3" t="n">
        <v>4498</v>
      </c>
      <c r="B4499" s="3" t="n">
        <v>1</v>
      </c>
      <c r="C4499" s="3" t="s">
        <v>207</v>
      </c>
      <c r="D4499" s="3" t="s">
        <v>563</v>
      </c>
      <c r="E4499" s="3" t="n">
        <v>3121</v>
      </c>
      <c r="F4499" s="4" t="n">
        <v>366.29</v>
      </c>
      <c r="G4499" s="3" t="s">
        <v>8</v>
      </c>
      <c r="H4499" s="4" t="n">
        <f aca="false">ROUND(E4499*F4499,2)</f>
        <v>1143191.09</v>
      </c>
    </row>
    <row r="4500" customFormat="false" ht="15" hidden="false" customHeight="false" outlineLevel="0" collapsed="false">
      <c r="A4500" s="3" t="n">
        <v>4499</v>
      </c>
      <c r="B4500" s="3" t="n">
        <v>9</v>
      </c>
      <c r="C4500" s="3" t="s">
        <v>207</v>
      </c>
      <c r="D4500" s="3" t="s">
        <v>563</v>
      </c>
      <c r="E4500" s="3" t="n">
        <v>2110</v>
      </c>
      <c r="F4500" s="4" t="n">
        <v>202.66</v>
      </c>
      <c r="G4500" s="3" t="s">
        <v>8</v>
      </c>
      <c r="H4500" s="4" t="n">
        <f aca="false">ROUND(E4500*F4500,2)</f>
        <v>427612.6</v>
      </c>
    </row>
    <row r="4501" customFormat="false" ht="15" hidden="false" customHeight="false" outlineLevel="0" collapsed="false">
      <c r="A4501" s="3" t="n">
        <v>4500</v>
      </c>
      <c r="B4501" s="3" t="n">
        <v>5</v>
      </c>
      <c r="C4501" s="3" t="s">
        <v>207</v>
      </c>
      <c r="D4501" s="3" t="s">
        <v>562</v>
      </c>
      <c r="E4501" s="3" t="n">
        <v>993</v>
      </c>
      <c r="F4501" s="4" t="n">
        <v>415.89</v>
      </c>
      <c r="G4501" s="3" t="s">
        <v>8</v>
      </c>
      <c r="H4501" s="4" t="n">
        <f aca="false">ROUND(E4501*F4501,2)</f>
        <v>412978.77</v>
      </c>
    </row>
    <row r="4502" customFormat="false" ht="15" hidden="false" customHeight="false" outlineLevel="0" collapsed="false">
      <c r="A4502" s="3" t="n">
        <v>4501</v>
      </c>
      <c r="B4502" s="3" t="n">
        <v>2</v>
      </c>
      <c r="C4502" s="3" t="s">
        <v>207</v>
      </c>
      <c r="D4502" s="3" t="s">
        <v>562</v>
      </c>
      <c r="E4502" s="3" t="n">
        <v>876</v>
      </c>
      <c r="F4502" s="4" t="n">
        <v>59.93</v>
      </c>
      <c r="G4502" s="3" t="s">
        <v>8</v>
      </c>
      <c r="H4502" s="4" t="n">
        <f aca="false">ROUND(E4502*F4502,2)</f>
        <v>52498.68</v>
      </c>
    </row>
    <row r="4503" customFormat="false" ht="15" hidden="false" customHeight="false" outlineLevel="0" collapsed="false">
      <c r="A4503" s="3" t="n">
        <v>4502</v>
      </c>
      <c r="B4503" s="3" t="n">
        <v>11</v>
      </c>
      <c r="C4503" s="3" t="s">
        <v>207</v>
      </c>
      <c r="D4503" s="3" t="s">
        <v>562</v>
      </c>
      <c r="E4503" s="3" t="n">
        <v>3617</v>
      </c>
      <c r="F4503" s="4" t="n">
        <v>95.36</v>
      </c>
      <c r="G4503" s="3" t="s">
        <v>34</v>
      </c>
      <c r="H4503" s="4" t="n">
        <f aca="false">ROUND(E4503*F4503,2)</f>
        <v>344917.12</v>
      </c>
    </row>
    <row r="4504" customFormat="false" ht="15" hidden="false" customHeight="false" outlineLevel="0" collapsed="false">
      <c r="A4504" s="3" t="n">
        <v>4503</v>
      </c>
      <c r="B4504" s="3" t="n">
        <v>3</v>
      </c>
      <c r="C4504" s="3" t="s">
        <v>207</v>
      </c>
      <c r="D4504" s="3" t="s">
        <v>563</v>
      </c>
      <c r="E4504" s="3" t="n">
        <v>2748</v>
      </c>
      <c r="F4504" s="4" t="n">
        <v>86.79</v>
      </c>
      <c r="G4504" s="3" t="s">
        <v>8</v>
      </c>
      <c r="H4504" s="4" t="n">
        <f aca="false">ROUND(E4504*F4504,2)</f>
        <v>238498.92</v>
      </c>
    </row>
    <row r="4505" customFormat="false" ht="15" hidden="false" customHeight="false" outlineLevel="0" collapsed="false">
      <c r="A4505" s="3" t="n">
        <v>4504</v>
      </c>
      <c r="B4505" s="3" t="n">
        <v>4</v>
      </c>
      <c r="C4505" s="3" t="s">
        <v>207</v>
      </c>
      <c r="D4505" s="3" t="s">
        <v>562</v>
      </c>
      <c r="E4505" s="3" t="n">
        <v>849</v>
      </c>
      <c r="F4505" s="4" t="n">
        <v>112.22</v>
      </c>
      <c r="G4505" s="3" t="s">
        <v>8</v>
      </c>
      <c r="H4505" s="4" t="n">
        <f aca="false">ROUND(E4505*F4505,2)</f>
        <v>95274.78</v>
      </c>
    </row>
    <row r="4506" customFormat="false" ht="15" hidden="false" customHeight="false" outlineLevel="0" collapsed="false">
      <c r="A4506" s="3" t="n">
        <v>4505</v>
      </c>
      <c r="B4506" s="3" t="n">
        <v>12</v>
      </c>
      <c r="C4506" s="3" t="s">
        <v>207</v>
      </c>
      <c r="D4506" s="3" t="s">
        <v>562</v>
      </c>
      <c r="E4506" s="3" t="n">
        <v>4314</v>
      </c>
      <c r="F4506" s="4" t="n">
        <v>218.9</v>
      </c>
      <c r="G4506" s="3" t="s">
        <v>38</v>
      </c>
      <c r="H4506" s="4" t="n">
        <f aca="false">ROUND(E4506*F4506,2)</f>
        <v>944334.6</v>
      </c>
    </row>
    <row r="4507" customFormat="false" ht="15" hidden="false" customHeight="false" outlineLevel="0" collapsed="false">
      <c r="A4507" s="3" t="n">
        <v>4506</v>
      </c>
      <c r="B4507" s="3" t="n">
        <v>6</v>
      </c>
      <c r="C4507" s="3" t="s">
        <v>207</v>
      </c>
      <c r="D4507" s="3" t="s">
        <v>563</v>
      </c>
      <c r="E4507" s="3" t="n">
        <v>1447</v>
      </c>
      <c r="F4507" s="4" t="n">
        <v>240.06</v>
      </c>
      <c r="G4507" s="3" t="s">
        <v>8</v>
      </c>
      <c r="H4507" s="4" t="n">
        <f aca="false">ROUND(E4507*F4507,2)</f>
        <v>347366.82</v>
      </c>
    </row>
    <row r="4508" customFormat="false" ht="15" hidden="false" customHeight="false" outlineLevel="0" collapsed="false">
      <c r="A4508" s="3" t="n">
        <v>4507</v>
      </c>
      <c r="B4508" s="3" t="n">
        <v>1</v>
      </c>
      <c r="C4508" s="3" t="s">
        <v>207</v>
      </c>
      <c r="D4508" s="3" t="s">
        <v>562</v>
      </c>
      <c r="E4508" s="3" t="n">
        <v>1331</v>
      </c>
      <c r="F4508" s="4" t="n">
        <v>366.16</v>
      </c>
      <c r="G4508" s="3" t="s">
        <v>8</v>
      </c>
      <c r="H4508" s="4" t="n">
        <f aca="false">ROUND(E4508*F4508,2)</f>
        <v>487358.96</v>
      </c>
    </row>
    <row r="4509" customFormat="false" ht="15" hidden="false" customHeight="false" outlineLevel="0" collapsed="false">
      <c r="A4509" s="3" t="n">
        <v>4508</v>
      </c>
      <c r="B4509" s="3" t="n">
        <v>8</v>
      </c>
      <c r="C4509" s="3" t="s">
        <v>207</v>
      </c>
      <c r="D4509" s="3" t="s">
        <v>562</v>
      </c>
      <c r="E4509" s="3" t="n">
        <v>3981</v>
      </c>
      <c r="F4509" s="4" t="n">
        <v>63.62</v>
      </c>
      <c r="G4509" s="3" t="s">
        <v>8</v>
      </c>
      <c r="H4509" s="4" t="n">
        <f aca="false">ROUND(E4509*F4509,2)</f>
        <v>253271.22</v>
      </c>
    </row>
    <row r="4510" customFormat="false" ht="15" hidden="false" customHeight="false" outlineLevel="0" collapsed="false">
      <c r="A4510" s="3" t="n">
        <v>4509</v>
      </c>
      <c r="B4510" s="3" t="n">
        <v>14</v>
      </c>
      <c r="C4510" s="3" t="s">
        <v>207</v>
      </c>
      <c r="D4510" s="3" t="s">
        <v>563</v>
      </c>
      <c r="E4510" s="3" t="n">
        <v>1306</v>
      </c>
      <c r="F4510" s="4" t="n">
        <v>70.24</v>
      </c>
      <c r="G4510" s="3" t="s">
        <v>41</v>
      </c>
      <c r="H4510" s="4" t="n">
        <f aca="false">ROUND(E4510*F4510,2)</f>
        <v>91733.44</v>
      </c>
    </row>
    <row r="4511" customFormat="false" ht="15" hidden="false" customHeight="false" outlineLevel="0" collapsed="false">
      <c r="A4511" s="3" t="n">
        <v>4510</v>
      </c>
      <c r="B4511" s="3" t="n">
        <v>6</v>
      </c>
      <c r="C4511" s="3" t="s">
        <v>207</v>
      </c>
      <c r="D4511" s="3" t="s">
        <v>562</v>
      </c>
      <c r="E4511" s="3" t="n">
        <v>4000</v>
      </c>
      <c r="F4511" s="4" t="n">
        <v>239.95</v>
      </c>
      <c r="G4511" s="3" t="s">
        <v>8</v>
      </c>
      <c r="H4511" s="4" t="n">
        <f aca="false">ROUND(E4511*F4511,2)</f>
        <v>959800</v>
      </c>
    </row>
    <row r="4512" customFormat="false" ht="15" hidden="false" customHeight="false" outlineLevel="0" collapsed="false">
      <c r="A4512" s="3" t="n">
        <v>4511</v>
      </c>
      <c r="B4512" s="3" t="n">
        <v>12</v>
      </c>
      <c r="C4512" s="3" t="s">
        <v>207</v>
      </c>
      <c r="D4512" s="3" t="s">
        <v>562</v>
      </c>
      <c r="E4512" s="3" t="n">
        <v>1987</v>
      </c>
      <c r="F4512" s="4" t="n">
        <v>218.34</v>
      </c>
      <c r="G4512" s="3" t="s">
        <v>38</v>
      </c>
      <c r="H4512" s="4" t="n">
        <f aca="false">ROUND(E4512*F4512,2)</f>
        <v>433841.58</v>
      </c>
    </row>
    <row r="4513" customFormat="false" ht="15" hidden="false" customHeight="false" outlineLevel="0" collapsed="false">
      <c r="A4513" s="3" t="n">
        <v>4512</v>
      </c>
      <c r="B4513" s="3" t="n">
        <v>2</v>
      </c>
      <c r="C4513" s="3" t="s">
        <v>207</v>
      </c>
      <c r="D4513" s="3" t="s">
        <v>563</v>
      </c>
      <c r="E4513" s="3" t="n">
        <v>1825</v>
      </c>
      <c r="F4513" s="4" t="n">
        <v>59.91</v>
      </c>
      <c r="G4513" s="3" t="s">
        <v>8</v>
      </c>
      <c r="H4513" s="4" t="n">
        <f aca="false">ROUND(E4513*F4513,2)</f>
        <v>109335.75</v>
      </c>
    </row>
    <row r="4514" customFormat="false" ht="15" hidden="false" customHeight="false" outlineLevel="0" collapsed="false">
      <c r="A4514" s="3" t="n">
        <v>4513</v>
      </c>
      <c r="B4514" s="3" t="n">
        <v>12</v>
      </c>
      <c r="C4514" s="3" t="s">
        <v>207</v>
      </c>
      <c r="D4514" s="3" t="s">
        <v>563</v>
      </c>
      <c r="E4514" s="3" t="n">
        <v>3153</v>
      </c>
      <c r="F4514" s="4" t="n">
        <v>219.51</v>
      </c>
      <c r="G4514" s="3" t="s">
        <v>38</v>
      </c>
      <c r="H4514" s="4" t="n">
        <f aca="false">ROUND(E4514*F4514,2)</f>
        <v>692115.03</v>
      </c>
    </row>
    <row r="4515" customFormat="false" ht="15" hidden="false" customHeight="false" outlineLevel="0" collapsed="false">
      <c r="A4515" s="3" t="n">
        <v>4514</v>
      </c>
      <c r="B4515" s="3" t="n">
        <v>4</v>
      </c>
      <c r="C4515" s="3" t="s">
        <v>207</v>
      </c>
      <c r="D4515" s="3" t="s">
        <v>562</v>
      </c>
      <c r="E4515" s="3" t="n">
        <v>3433</v>
      </c>
      <c r="F4515" s="4" t="n">
        <v>111.86</v>
      </c>
      <c r="G4515" s="3" t="s">
        <v>8</v>
      </c>
      <c r="H4515" s="4" t="n">
        <f aca="false">ROUND(E4515*F4515,2)</f>
        <v>384015.38</v>
      </c>
    </row>
    <row r="4516" customFormat="false" ht="15" hidden="false" customHeight="false" outlineLevel="0" collapsed="false">
      <c r="A4516" s="3" t="n">
        <v>4515</v>
      </c>
      <c r="B4516" s="3" t="n">
        <v>13</v>
      </c>
      <c r="C4516" s="3" t="s">
        <v>208</v>
      </c>
      <c r="D4516" s="3" t="s">
        <v>563</v>
      </c>
      <c r="E4516" s="3" t="n">
        <v>1090</v>
      </c>
      <c r="F4516" s="4" t="n">
        <v>43.63</v>
      </c>
      <c r="G4516" s="3" t="s">
        <v>41</v>
      </c>
      <c r="H4516" s="4" t="n">
        <f aca="false">ROUND(E4516*F4516,2)</f>
        <v>47556.7</v>
      </c>
    </row>
    <row r="4517" customFormat="false" ht="15" hidden="false" customHeight="false" outlineLevel="0" collapsed="false">
      <c r="A4517" s="3" t="n">
        <v>4516</v>
      </c>
      <c r="B4517" s="3" t="n">
        <v>8</v>
      </c>
      <c r="C4517" s="3" t="s">
        <v>208</v>
      </c>
      <c r="D4517" s="3" t="s">
        <v>562</v>
      </c>
      <c r="E4517" s="3" t="n">
        <v>4694</v>
      </c>
      <c r="F4517" s="4" t="n">
        <v>64.62</v>
      </c>
      <c r="G4517" s="3" t="s">
        <v>8</v>
      </c>
      <c r="H4517" s="4" t="n">
        <f aca="false">ROUND(E4517*F4517,2)</f>
        <v>303326.28</v>
      </c>
    </row>
    <row r="4518" customFormat="false" ht="15" hidden="false" customHeight="false" outlineLevel="0" collapsed="false">
      <c r="A4518" s="3" t="n">
        <v>4517</v>
      </c>
      <c r="B4518" s="3" t="n">
        <v>5</v>
      </c>
      <c r="C4518" s="3" t="s">
        <v>208</v>
      </c>
      <c r="D4518" s="3" t="s">
        <v>563</v>
      </c>
      <c r="E4518" s="3" t="n">
        <v>227</v>
      </c>
      <c r="F4518" s="4" t="n">
        <v>415.83</v>
      </c>
      <c r="G4518" s="3" t="s">
        <v>8</v>
      </c>
      <c r="H4518" s="4" t="n">
        <f aca="false">ROUND(E4518*F4518,2)</f>
        <v>94393.41</v>
      </c>
    </row>
    <row r="4519" customFormat="false" ht="15" hidden="false" customHeight="false" outlineLevel="0" collapsed="false">
      <c r="A4519" s="3" t="n">
        <v>4518</v>
      </c>
      <c r="B4519" s="3" t="n">
        <v>12</v>
      </c>
      <c r="C4519" s="3" t="s">
        <v>208</v>
      </c>
      <c r="D4519" s="3" t="s">
        <v>563</v>
      </c>
      <c r="E4519" s="3" t="n">
        <v>3238</v>
      </c>
      <c r="F4519" s="4" t="n">
        <v>220</v>
      </c>
      <c r="G4519" s="3" t="s">
        <v>38</v>
      </c>
      <c r="H4519" s="4" t="n">
        <f aca="false">ROUND(E4519*F4519,2)</f>
        <v>712360</v>
      </c>
    </row>
    <row r="4520" customFormat="false" ht="15" hidden="false" customHeight="false" outlineLevel="0" collapsed="false">
      <c r="A4520" s="3" t="n">
        <v>4519</v>
      </c>
      <c r="B4520" s="3" t="n">
        <v>6</v>
      </c>
      <c r="C4520" s="3" t="s">
        <v>208</v>
      </c>
      <c r="D4520" s="3" t="s">
        <v>563</v>
      </c>
      <c r="E4520" s="3" t="n">
        <v>2356</v>
      </c>
      <c r="F4520" s="4" t="n">
        <v>242.22</v>
      </c>
      <c r="G4520" s="3" t="s">
        <v>8</v>
      </c>
      <c r="H4520" s="4" t="n">
        <f aca="false">ROUND(E4520*F4520,2)</f>
        <v>570670.32</v>
      </c>
    </row>
    <row r="4521" customFormat="false" ht="15" hidden="false" customHeight="false" outlineLevel="0" collapsed="false">
      <c r="A4521" s="3" t="n">
        <v>4520</v>
      </c>
      <c r="B4521" s="3" t="n">
        <v>13</v>
      </c>
      <c r="C4521" s="3" t="s">
        <v>208</v>
      </c>
      <c r="D4521" s="3" t="s">
        <v>562</v>
      </c>
      <c r="E4521" s="3" t="n">
        <v>3131</v>
      </c>
      <c r="F4521" s="4" t="n">
        <v>43.72</v>
      </c>
      <c r="G4521" s="3" t="s">
        <v>41</v>
      </c>
      <c r="H4521" s="4" t="n">
        <f aca="false">ROUND(E4521*F4521,2)</f>
        <v>136887.32</v>
      </c>
    </row>
    <row r="4522" customFormat="false" ht="15" hidden="false" customHeight="false" outlineLevel="0" collapsed="false">
      <c r="A4522" s="3" t="n">
        <v>4521</v>
      </c>
      <c r="B4522" s="3" t="n">
        <v>4</v>
      </c>
      <c r="C4522" s="3" t="s">
        <v>208</v>
      </c>
      <c r="D4522" s="3" t="s">
        <v>563</v>
      </c>
      <c r="E4522" s="3" t="n">
        <v>4384</v>
      </c>
      <c r="F4522" s="4" t="n">
        <v>113.25</v>
      </c>
      <c r="G4522" s="3" t="s">
        <v>8</v>
      </c>
      <c r="H4522" s="4" t="n">
        <f aca="false">ROUND(E4522*F4522,2)</f>
        <v>496488</v>
      </c>
    </row>
    <row r="4523" customFormat="false" ht="15" hidden="false" customHeight="false" outlineLevel="0" collapsed="false">
      <c r="A4523" s="3" t="n">
        <v>4522</v>
      </c>
      <c r="B4523" s="3" t="n">
        <v>13</v>
      </c>
      <c r="C4523" s="3" t="s">
        <v>208</v>
      </c>
      <c r="D4523" s="3" t="s">
        <v>563</v>
      </c>
      <c r="E4523" s="3" t="n">
        <v>778</v>
      </c>
      <c r="F4523" s="4" t="n">
        <v>43.62</v>
      </c>
      <c r="G4523" s="3" t="s">
        <v>41</v>
      </c>
      <c r="H4523" s="4" t="n">
        <f aca="false">ROUND(E4523*F4523,2)</f>
        <v>33936.36</v>
      </c>
    </row>
    <row r="4524" customFormat="false" ht="15" hidden="false" customHeight="false" outlineLevel="0" collapsed="false">
      <c r="A4524" s="3" t="n">
        <v>4523</v>
      </c>
      <c r="B4524" s="3" t="n">
        <v>5</v>
      </c>
      <c r="C4524" s="3" t="s">
        <v>208</v>
      </c>
      <c r="D4524" s="3" t="s">
        <v>563</v>
      </c>
      <c r="E4524" s="3" t="n">
        <v>1306</v>
      </c>
      <c r="F4524" s="4" t="n">
        <v>416.49</v>
      </c>
      <c r="G4524" s="3" t="s">
        <v>8</v>
      </c>
      <c r="H4524" s="4" t="n">
        <f aca="false">ROUND(E4524*F4524,2)</f>
        <v>543935.94</v>
      </c>
    </row>
    <row r="4525" customFormat="false" ht="15" hidden="false" customHeight="false" outlineLevel="0" collapsed="false">
      <c r="A4525" s="3" t="n">
        <v>4524</v>
      </c>
      <c r="B4525" s="3" t="n">
        <v>10</v>
      </c>
      <c r="C4525" s="3" t="s">
        <v>208</v>
      </c>
      <c r="D4525" s="3" t="s">
        <v>562</v>
      </c>
      <c r="E4525" s="3" t="n">
        <v>4085</v>
      </c>
      <c r="F4525" s="4" t="n">
        <v>60.3</v>
      </c>
      <c r="G4525" s="3" t="s">
        <v>8</v>
      </c>
      <c r="H4525" s="4" t="n">
        <f aca="false">ROUND(E4525*F4525,2)</f>
        <v>246325.5</v>
      </c>
    </row>
    <row r="4526" customFormat="false" ht="15" hidden="false" customHeight="false" outlineLevel="0" collapsed="false">
      <c r="A4526" s="3" t="n">
        <v>4525</v>
      </c>
      <c r="B4526" s="3" t="n">
        <v>4</v>
      </c>
      <c r="C4526" s="3" t="s">
        <v>208</v>
      </c>
      <c r="D4526" s="3" t="s">
        <v>563</v>
      </c>
      <c r="E4526" s="3" t="n">
        <v>169</v>
      </c>
      <c r="F4526" s="4" t="n">
        <v>112.82</v>
      </c>
      <c r="G4526" s="3" t="s">
        <v>8</v>
      </c>
      <c r="H4526" s="4" t="n">
        <f aca="false">ROUND(E4526*F4526,2)</f>
        <v>19066.58</v>
      </c>
    </row>
    <row r="4527" customFormat="false" ht="15" hidden="false" customHeight="false" outlineLevel="0" collapsed="false">
      <c r="A4527" s="3" t="n">
        <v>4526</v>
      </c>
      <c r="B4527" s="3" t="n">
        <v>13</v>
      </c>
      <c r="C4527" s="3" t="s">
        <v>208</v>
      </c>
      <c r="D4527" s="3" t="s">
        <v>562</v>
      </c>
      <c r="E4527" s="3" t="n">
        <v>4464</v>
      </c>
      <c r="F4527" s="4" t="n">
        <v>43.75</v>
      </c>
      <c r="G4527" s="3" t="s">
        <v>41</v>
      </c>
      <c r="H4527" s="4" t="n">
        <f aca="false">ROUND(E4527*F4527,2)</f>
        <v>195300</v>
      </c>
    </row>
    <row r="4528" customFormat="false" ht="15" hidden="false" customHeight="false" outlineLevel="0" collapsed="false">
      <c r="A4528" s="3" t="n">
        <v>4527</v>
      </c>
      <c r="B4528" s="3" t="n">
        <v>2</v>
      </c>
      <c r="C4528" s="3" t="s">
        <v>208</v>
      </c>
      <c r="D4528" s="3" t="s">
        <v>562</v>
      </c>
      <c r="E4528" s="3" t="n">
        <v>201</v>
      </c>
      <c r="F4528" s="4" t="n">
        <v>58.11</v>
      </c>
      <c r="G4528" s="3" t="s">
        <v>8</v>
      </c>
      <c r="H4528" s="4" t="n">
        <f aca="false">ROUND(E4528*F4528,2)</f>
        <v>11680.11</v>
      </c>
    </row>
    <row r="4529" customFormat="false" ht="15" hidden="false" customHeight="false" outlineLevel="0" collapsed="false">
      <c r="A4529" s="3" t="n">
        <v>4528</v>
      </c>
      <c r="B4529" s="3" t="n">
        <v>14</v>
      </c>
      <c r="C4529" s="3" t="s">
        <v>208</v>
      </c>
      <c r="D4529" s="3" t="s">
        <v>563</v>
      </c>
      <c r="E4529" s="3" t="n">
        <v>4437</v>
      </c>
      <c r="F4529" s="4" t="n">
        <v>70.9</v>
      </c>
      <c r="G4529" s="3" t="s">
        <v>41</v>
      </c>
      <c r="H4529" s="4" t="n">
        <f aca="false">ROUND(E4529*F4529,2)</f>
        <v>314583.3</v>
      </c>
    </row>
    <row r="4530" customFormat="false" ht="15" hidden="false" customHeight="false" outlineLevel="0" collapsed="false">
      <c r="A4530" s="3" t="n">
        <v>4529</v>
      </c>
      <c r="B4530" s="3" t="n">
        <v>15</v>
      </c>
      <c r="C4530" s="3" t="s">
        <v>208</v>
      </c>
      <c r="D4530" s="3" t="s">
        <v>562</v>
      </c>
      <c r="E4530" s="3" t="n">
        <v>4256</v>
      </c>
      <c r="F4530" s="4" t="n">
        <v>265.86</v>
      </c>
      <c r="G4530" s="3" t="s">
        <v>46</v>
      </c>
      <c r="H4530" s="4" t="n">
        <f aca="false">ROUND(E4530*F4530,2)</f>
        <v>1131500.16</v>
      </c>
    </row>
    <row r="4531" customFormat="false" ht="15" hidden="false" customHeight="false" outlineLevel="0" collapsed="false">
      <c r="A4531" s="3" t="n">
        <v>4530</v>
      </c>
      <c r="B4531" s="3" t="n">
        <v>3</v>
      </c>
      <c r="C4531" s="3" t="s">
        <v>208</v>
      </c>
      <c r="D4531" s="3" t="s">
        <v>563</v>
      </c>
      <c r="E4531" s="3" t="n">
        <v>1675</v>
      </c>
      <c r="F4531" s="4" t="n">
        <v>88.2</v>
      </c>
      <c r="G4531" s="3" t="s">
        <v>8</v>
      </c>
      <c r="H4531" s="4" t="n">
        <f aca="false">ROUND(E4531*F4531,2)</f>
        <v>147735</v>
      </c>
    </row>
    <row r="4532" customFormat="false" ht="15" hidden="false" customHeight="false" outlineLevel="0" collapsed="false">
      <c r="A4532" s="3" t="n">
        <v>4531</v>
      </c>
      <c r="B4532" s="3" t="n">
        <v>5</v>
      </c>
      <c r="C4532" s="3" t="s">
        <v>208</v>
      </c>
      <c r="D4532" s="3" t="s">
        <v>562</v>
      </c>
      <c r="E4532" s="3" t="n">
        <v>4817</v>
      </c>
      <c r="F4532" s="4" t="n">
        <v>416.3</v>
      </c>
      <c r="G4532" s="3" t="s">
        <v>8</v>
      </c>
      <c r="H4532" s="4" t="n">
        <f aca="false">ROUND(E4532*F4532,2)</f>
        <v>2005317.1</v>
      </c>
    </row>
    <row r="4533" customFormat="false" ht="15" hidden="false" customHeight="false" outlineLevel="0" collapsed="false">
      <c r="A4533" s="3" t="n">
        <v>4532</v>
      </c>
      <c r="B4533" s="3" t="n">
        <v>11</v>
      </c>
      <c r="C4533" s="3" t="s">
        <v>208</v>
      </c>
      <c r="D4533" s="3" t="s">
        <v>562</v>
      </c>
      <c r="E4533" s="3" t="n">
        <v>1712</v>
      </c>
      <c r="F4533" s="4" t="n">
        <v>97.4</v>
      </c>
      <c r="G4533" s="3" t="s">
        <v>34</v>
      </c>
      <c r="H4533" s="4" t="n">
        <f aca="false">ROUND(E4533*F4533,2)</f>
        <v>166748.8</v>
      </c>
    </row>
    <row r="4534" customFormat="false" ht="15" hidden="false" customHeight="false" outlineLevel="0" collapsed="false">
      <c r="A4534" s="3" t="n">
        <v>4533</v>
      </c>
      <c r="B4534" s="3" t="n">
        <v>3</v>
      </c>
      <c r="C4534" s="3" t="s">
        <v>208</v>
      </c>
      <c r="D4534" s="3" t="s">
        <v>563</v>
      </c>
      <c r="E4534" s="3" t="n">
        <v>473</v>
      </c>
      <c r="F4534" s="4" t="n">
        <v>88.33</v>
      </c>
      <c r="G4534" s="3" t="s">
        <v>8</v>
      </c>
      <c r="H4534" s="4" t="n">
        <f aca="false">ROUND(E4534*F4534,2)</f>
        <v>41780.09</v>
      </c>
    </row>
    <row r="4535" customFormat="false" ht="15" hidden="false" customHeight="false" outlineLevel="0" collapsed="false">
      <c r="A4535" s="3" t="n">
        <v>4534</v>
      </c>
      <c r="B4535" s="3" t="n">
        <v>2</v>
      </c>
      <c r="C4535" s="3" t="s">
        <v>208</v>
      </c>
      <c r="D4535" s="3" t="s">
        <v>562</v>
      </c>
      <c r="E4535" s="3" t="n">
        <v>1901</v>
      </c>
      <c r="F4535" s="4" t="n">
        <v>58.31</v>
      </c>
      <c r="G4535" s="3" t="s">
        <v>8</v>
      </c>
      <c r="H4535" s="4" t="n">
        <f aca="false">ROUND(E4535*F4535,2)</f>
        <v>110847.31</v>
      </c>
    </row>
    <row r="4536" customFormat="false" ht="15" hidden="false" customHeight="false" outlineLevel="0" collapsed="false">
      <c r="A4536" s="3" t="n">
        <v>4535</v>
      </c>
      <c r="B4536" s="3" t="n">
        <v>3</v>
      </c>
      <c r="C4536" s="3" t="s">
        <v>208</v>
      </c>
      <c r="D4536" s="3" t="s">
        <v>562</v>
      </c>
      <c r="E4536" s="3" t="n">
        <v>3899</v>
      </c>
      <c r="F4536" s="4" t="n">
        <v>88.46</v>
      </c>
      <c r="G4536" s="3" t="s">
        <v>8</v>
      </c>
      <c r="H4536" s="4" t="n">
        <f aca="false">ROUND(E4536*F4536,2)</f>
        <v>344905.54</v>
      </c>
    </row>
    <row r="4537" customFormat="false" ht="15" hidden="false" customHeight="false" outlineLevel="0" collapsed="false">
      <c r="A4537" s="3" t="n">
        <v>4536</v>
      </c>
      <c r="B4537" s="3" t="n">
        <v>5</v>
      </c>
      <c r="C4537" s="3" t="s">
        <v>208</v>
      </c>
      <c r="D4537" s="3" t="s">
        <v>563</v>
      </c>
      <c r="E4537" s="3" t="n">
        <v>3034</v>
      </c>
      <c r="F4537" s="4" t="n">
        <v>415.61</v>
      </c>
      <c r="G4537" s="3" t="s">
        <v>8</v>
      </c>
      <c r="H4537" s="4" t="n">
        <f aca="false">ROUND(E4537*F4537,2)</f>
        <v>1260960.74</v>
      </c>
    </row>
    <row r="4538" customFormat="false" ht="15" hidden="false" customHeight="false" outlineLevel="0" collapsed="false">
      <c r="A4538" s="3" t="n">
        <v>4537</v>
      </c>
      <c r="B4538" s="3" t="n">
        <v>12</v>
      </c>
      <c r="C4538" s="3" t="s">
        <v>208</v>
      </c>
      <c r="D4538" s="3" t="s">
        <v>563</v>
      </c>
      <c r="E4538" s="3" t="n">
        <v>2333</v>
      </c>
      <c r="F4538" s="4" t="n">
        <v>219.8</v>
      </c>
      <c r="G4538" s="3" t="s">
        <v>38</v>
      </c>
      <c r="H4538" s="4" t="n">
        <f aca="false">ROUND(E4538*F4538,2)</f>
        <v>512793.4</v>
      </c>
    </row>
    <row r="4539" customFormat="false" ht="15" hidden="false" customHeight="false" outlineLevel="0" collapsed="false">
      <c r="A4539" s="3" t="n">
        <v>4538</v>
      </c>
      <c r="B4539" s="3" t="n">
        <v>15</v>
      </c>
      <c r="C4539" s="3" t="s">
        <v>208</v>
      </c>
      <c r="D4539" s="3" t="s">
        <v>563</v>
      </c>
      <c r="E4539" s="3" t="n">
        <v>1323</v>
      </c>
      <c r="F4539" s="4" t="n">
        <v>265.24</v>
      </c>
      <c r="G4539" s="3" t="s">
        <v>46</v>
      </c>
      <c r="H4539" s="4" t="n">
        <f aca="false">ROUND(E4539*F4539,2)</f>
        <v>350912.52</v>
      </c>
    </row>
    <row r="4540" customFormat="false" ht="15" hidden="false" customHeight="false" outlineLevel="0" collapsed="false">
      <c r="A4540" s="3" t="n">
        <v>4539</v>
      </c>
      <c r="B4540" s="3" t="n">
        <v>15</v>
      </c>
      <c r="C4540" s="3" t="s">
        <v>208</v>
      </c>
      <c r="D4540" s="3" t="s">
        <v>563</v>
      </c>
      <c r="E4540" s="3" t="n">
        <v>4922</v>
      </c>
      <c r="F4540" s="4" t="n">
        <v>265.87</v>
      </c>
      <c r="G4540" s="3" t="s">
        <v>46</v>
      </c>
      <c r="H4540" s="4" t="n">
        <f aca="false">ROUND(E4540*F4540,2)</f>
        <v>1308612.14</v>
      </c>
    </row>
    <row r="4541" customFormat="false" ht="15" hidden="false" customHeight="false" outlineLevel="0" collapsed="false">
      <c r="A4541" s="3" t="n">
        <v>4540</v>
      </c>
      <c r="B4541" s="3" t="n">
        <v>5</v>
      </c>
      <c r="C4541" s="3" t="s">
        <v>208</v>
      </c>
      <c r="D4541" s="3" t="s">
        <v>563</v>
      </c>
      <c r="E4541" s="3" t="n">
        <v>3597</v>
      </c>
      <c r="F4541" s="4" t="n">
        <v>416.99</v>
      </c>
      <c r="G4541" s="3" t="s">
        <v>8</v>
      </c>
      <c r="H4541" s="4" t="n">
        <f aca="false">ROUND(E4541*F4541,2)</f>
        <v>1499913.03</v>
      </c>
    </row>
    <row r="4542" customFormat="false" ht="15" hidden="false" customHeight="false" outlineLevel="0" collapsed="false">
      <c r="A4542" s="3" t="n">
        <v>4541</v>
      </c>
      <c r="B4542" s="3" t="n">
        <v>12</v>
      </c>
      <c r="C4542" s="3" t="s">
        <v>208</v>
      </c>
      <c r="D4542" s="3" t="s">
        <v>563</v>
      </c>
      <c r="E4542" s="3" t="n">
        <v>631</v>
      </c>
      <c r="F4542" s="4" t="n">
        <v>219.39</v>
      </c>
      <c r="G4542" s="3" t="s">
        <v>38</v>
      </c>
      <c r="H4542" s="4" t="n">
        <f aca="false">ROUND(E4542*F4542,2)</f>
        <v>138435.09</v>
      </c>
    </row>
    <row r="4543" customFormat="false" ht="15" hidden="false" customHeight="false" outlineLevel="0" collapsed="false">
      <c r="A4543" s="3" t="n">
        <v>4542</v>
      </c>
      <c r="B4543" s="3" t="n">
        <v>1</v>
      </c>
      <c r="C4543" s="3" t="s">
        <v>208</v>
      </c>
      <c r="D4543" s="3" t="s">
        <v>563</v>
      </c>
      <c r="E4543" s="3" t="n">
        <v>3220</v>
      </c>
      <c r="F4543" s="4" t="n">
        <v>369.93</v>
      </c>
      <c r="G4543" s="3" t="s">
        <v>8</v>
      </c>
      <c r="H4543" s="4" t="n">
        <f aca="false">ROUND(E4543*F4543,2)</f>
        <v>1191174.6</v>
      </c>
    </row>
    <row r="4544" customFormat="false" ht="15" hidden="false" customHeight="false" outlineLevel="0" collapsed="false">
      <c r="A4544" s="3" t="n">
        <v>4543</v>
      </c>
      <c r="B4544" s="3" t="n">
        <v>8</v>
      </c>
      <c r="C4544" s="3" t="s">
        <v>208</v>
      </c>
      <c r="D4544" s="3" t="s">
        <v>563</v>
      </c>
      <c r="E4544" s="3" t="n">
        <v>1039</v>
      </c>
      <c r="F4544" s="4" t="n">
        <v>64.76</v>
      </c>
      <c r="G4544" s="3" t="s">
        <v>8</v>
      </c>
      <c r="H4544" s="4" t="n">
        <f aca="false">ROUND(E4544*F4544,2)</f>
        <v>67285.64</v>
      </c>
    </row>
    <row r="4545" customFormat="false" ht="15" hidden="false" customHeight="false" outlineLevel="0" collapsed="false">
      <c r="A4545" s="3" t="n">
        <v>4544</v>
      </c>
      <c r="B4545" s="3" t="n">
        <v>11</v>
      </c>
      <c r="C4545" s="3" t="s">
        <v>208</v>
      </c>
      <c r="D4545" s="3" t="s">
        <v>563</v>
      </c>
      <c r="E4545" s="3" t="n">
        <v>998</v>
      </c>
      <c r="F4545" s="4" t="n">
        <v>97</v>
      </c>
      <c r="G4545" s="3" t="s">
        <v>34</v>
      </c>
      <c r="H4545" s="4" t="n">
        <f aca="false">ROUND(E4545*F4545,2)</f>
        <v>96806</v>
      </c>
    </row>
    <row r="4546" customFormat="false" ht="15" hidden="false" customHeight="false" outlineLevel="0" collapsed="false">
      <c r="A4546" s="3" t="n">
        <v>4545</v>
      </c>
      <c r="B4546" s="3" t="n">
        <v>7</v>
      </c>
      <c r="C4546" s="3" t="s">
        <v>208</v>
      </c>
      <c r="D4546" s="3" t="s">
        <v>562</v>
      </c>
      <c r="E4546" s="3" t="n">
        <v>1575</v>
      </c>
      <c r="F4546" s="4" t="n">
        <v>405.46</v>
      </c>
      <c r="G4546" s="3" t="s">
        <v>8</v>
      </c>
      <c r="H4546" s="4" t="n">
        <f aca="false">ROUND(E4546*F4546,2)</f>
        <v>638599.5</v>
      </c>
    </row>
    <row r="4547" customFormat="false" ht="15" hidden="false" customHeight="false" outlineLevel="0" collapsed="false">
      <c r="A4547" s="3" t="n">
        <v>4546</v>
      </c>
      <c r="B4547" s="3" t="n">
        <v>14</v>
      </c>
      <c r="C4547" s="3" t="s">
        <v>209</v>
      </c>
      <c r="D4547" s="3" t="s">
        <v>562</v>
      </c>
      <c r="E4547" s="3" t="n">
        <v>2608</v>
      </c>
      <c r="F4547" s="4" t="n">
        <v>71.61</v>
      </c>
      <c r="G4547" s="3" t="s">
        <v>41</v>
      </c>
      <c r="H4547" s="4" t="n">
        <f aca="false">ROUND(E4547*F4547,2)</f>
        <v>186758.88</v>
      </c>
    </row>
    <row r="4548" customFormat="false" ht="15" hidden="false" customHeight="false" outlineLevel="0" collapsed="false">
      <c r="A4548" s="3" t="n">
        <v>4547</v>
      </c>
      <c r="B4548" s="3" t="n">
        <v>10</v>
      </c>
      <c r="C4548" s="3" t="s">
        <v>209</v>
      </c>
      <c r="D4548" s="3" t="s">
        <v>562</v>
      </c>
      <c r="E4548" s="3" t="n">
        <v>253</v>
      </c>
      <c r="F4548" s="4" t="n">
        <v>60.12</v>
      </c>
      <c r="G4548" s="3" t="s">
        <v>8</v>
      </c>
      <c r="H4548" s="4" t="n">
        <f aca="false">ROUND(E4548*F4548,2)</f>
        <v>15210.36</v>
      </c>
    </row>
    <row r="4549" customFormat="false" ht="15" hidden="false" customHeight="false" outlineLevel="0" collapsed="false">
      <c r="A4549" s="3" t="n">
        <v>4548</v>
      </c>
      <c r="B4549" s="3" t="n">
        <v>9</v>
      </c>
      <c r="C4549" s="3" t="s">
        <v>209</v>
      </c>
      <c r="D4549" s="3" t="s">
        <v>563</v>
      </c>
      <c r="E4549" s="3" t="n">
        <v>4628</v>
      </c>
      <c r="F4549" s="4" t="n">
        <v>205.98</v>
      </c>
      <c r="G4549" s="3" t="s">
        <v>8</v>
      </c>
      <c r="H4549" s="4" t="n">
        <f aca="false">ROUND(E4549*F4549,2)</f>
        <v>953275.44</v>
      </c>
    </row>
    <row r="4550" customFormat="false" ht="15" hidden="false" customHeight="false" outlineLevel="0" collapsed="false">
      <c r="A4550" s="3" t="n">
        <v>4549</v>
      </c>
      <c r="B4550" s="3" t="n">
        <v>2</v>
      </c>
      <c r="C4550" s="3" t="s">
        <v>209</v>
      </c>
      <c r="D4550" s="3" t="s">
        <v>562</v>
      </c>
      <c r="E4550" s="3" t="n">
        <v>4108</v>
      </c>
      <c r="F4550" s="4" t="n">
        <v>58.03</v>
      </c>
      <c r="G4550" s="3" t="s">
        <v>8</v>
      </c>
      <c r="H4550" s="4" t="n">
        <f aca="false">ROUND(E4550*F4550,2)</f>
        <v>238387.24</v>
      </c>
    </row>
    <row r="4551" customFormat="false" ht="15" hidden="false" customHeight="false" outlineLevel="0" collapsed="false">
      <c r="A4551" s="3" t="n">
        <v>4550</v>
      </c>
      <c r="B4551" s="3" t="n">
        <v>3</v>
      </c>
      <c r="C4551" s="3" t="s">
        <v>209</v>
      </c>
      <c r="D4551" s="3" t="s">
        <v>562</v>
      </c>
      <c r="E4551" s="3" t="n">
        <v>1331</v>
      </c>
      <c r="F4551" s="4" t="n">
        <v>89.8</v>
      </c>
      <c r="G4551" s="3" t="s">
        <v>8</v>
      </c>
      <c r="H4551" s="4" t="n">
        <f aca="false">ROUND(E4551*F4551,2)</f>
        <v>119523.8</v>
      </c>
    </row>
    <row r="4552" customFormat="false" ht="15" hidden="false" customHeight="false" outlineLevel="0" collapsed="false">
      <c r="A4552" s="3" t="n">
        <v>4551</v>
      </c>
      <c r="B4552" s="3" t="n">
        <v>4</v>
      </c>
      <c r="C4552" s="3" t="s">
        <v>209</v>
      </c>
      <c r="D4552" s="3" t="s">
        <v>563</v>
      </c>
      <c r="E4552" s="3" t="n">
        <v>4559</v>
      </c>
      <c r="F4552" s="4" t="n">
        <v>109.06</v>
      </c>
      <c r="G4552" s="3" t="s">
        <v>8</v>
      </c>
      <c r="H4552" s="4" t="n">
        <f aca="false">ROUND(E4552*F4552,2)</f>
        <v>497204.54</v>
      </c>
    </row>
    <row r="4553" customFormat="false" ht="15" hidden="false" customHeight="false" outlineLevel="0" collapsed="false">
      <c r="A4553" s="3" t="n">
        <v>4552</v>
      </c>
      <c r="B4553" s="3" t="n">
        <v>7</v>
      </c>
      <c r="C4553" s="3" t="s">
        <v>209</v>
      </c>
      <c r="D4553" s="3" t="s">
        <v>563</v>
      </c>
      <c r="E4553" s="3" t="n">
        <v>624</v>
      </c>
      <c r="F4553" s="4" t="n">
        <v>405.6</v>
      </c>
      <c r="G4553" s="3" t="s">
        <v>8</v>
      </c>
      <c r="H4553" s="4" t="n">
        <f aca="false">ROUND(E4553*F4553,2)</f>
        <v>253094.4</v>
      </c>
    </row>
    <row r="4554" customFormat="false" ht="15" hidden="false" customHeight="false" outlineLevel="0" collapsed="false">
      <c r="A4554" s="3" t="n">
        <v>4553</v>
      </c>
      <c r="B4554" s="3" t="n">
        <v>15</v>
      </c>
      <c r="C4554" s="3" t="s">
        <v>209</v>
      </c>
      <c r="D4554" s="3" t="s">
        <v>563</v>
      </c>
      <c r="E4554" s="3" t="n">
        <v>1413</v>
      </c>
      <c r="F4554" s="4" t="n">
        <v>264.87</v>
      </c>
      <c r="G4554" s="3" t="s">
        <v>46</v>
      </c>
      <c r="H4554" s="4" t="n">
        <f aca="false">ROUND(E4554*F4554,2)</f>
        <v>374261.31</v>
      </c>
    </row>
    <row r="4555" customFormat="false" ht="15" hidden="false" customHeight="false" outlineLevel="0" collapsed="false">
      <c r="A4555" s="3" t="n">
        <v>4554</v>
      </c>
      <c r="B4555" s="3" t="n">
        <v>6</v>
      </c>
      <c r="C4555" s="3" t="s">
        <v>209</v>
      </c>
      <c r="D4555" s="3" t="s">
        <v>562</v>
      </c>
      <c r="E4555" s="3" t="n">
        <v>4989</v>
      </c>
      <c r="F4555" s="4" t="n">
        <v>243.56</v>
      </c>
      <c r="G4555" s="3" t="s">
        <v>8</v>
      </c>
      <c r="H4555" s="4" t="n">
        <f aca="false">ROUND(E4555*F4555,2)</f>
        <v>1215120.84</v>
      </c>
    </row>
    <row r="4556" customFormat="false" ht="15" hidden="false" customHeight="false" outlineLevel="0" collapsed="false">
      <c r="A4556" s="3" t="n">
        <v>4555</v>
      </c>
      <c r="B4556" s="3" t="n">
        <v>6</v>
      </c>
      <c r="C4556" s="3" t="s">
        <v>209</v>
      </c>
      <c r="D4556" s="3" t="s">
        <v>563</v>
      </c>
      <c r="E4556" s="3" t="n">
        <v>1079</v>
      </c>
      <c r="F4556" s="4" t="n">
        <v>244.43</v>
      </c>
      <c r="G4556" s="3" t="s">
        <v>8</v>
      </c>
      <c r="H4556" s="4" t="n">
        <f aca="false">ROUND(E4556*F4556,2)</f>
        <v>263739.97</v>
      </c>
    </row>
    <row r="4557" customFormat="false" ht="15" hidden="false" customHeight="false" outlineLevel="0" collapsed="false">
      <c r="A4557" s="3" t="n">
        <v>4556</v>
      </c>
      <c r="B4557" s="3" t="n">
        <v>13</v>
      </c>
      <c r="C4557" s="3" t="s">
        <v>209</v>
      </c>
      <c r="D4557" s="3" t="s">
        <v>563</v>
      </c>
      <c r="E4557" s="3" t="n">
        <v>2390</v>
      </c>
      <c r="F4557" s="4" t="n">
        <v>43.59</v>
      </c>
      <c r="G4557" s="3" t="s">
        <v>41</v>
      </c>
      <c r="H4557" s="4" t="n">
        <f aca="false">ROUND(E4557*F4557,2)</f>
        <v>104180.1</v>
      </c>
    </row>
    <row r="4558" customFormat="false" ht="15" hidden="false" customHeight="false" outlineLevel="0" collapsed="false">
      <c r="A4558" s="3" t="n">
        <v>4557</v>
      </c>
      <c r="B4558" s="3" t="n">
        <v>11</v>
      </c>
      <c r="C4558" s="3" t="s">
        <v>209</v>
      </c>
      <c r="D4558" s="3" t="s">
        <v>562</v>
      </c>
      <c r="E4558" s="3" t="n">
        <v>4442</v>
      </c>
      <c r="F4558" s="4" t="n">
        <v>98.16</v>
      </c>
      <c r="G4558" s="3" t="s">
        <v>34</v>
      </c>
      <c r="H4558" s="4" t="n">
        <f aca="false">ROUND(E4558*F4558,2)</f>
        <v>436026.72</v>
      </c>
    </row>
    <row r="4559" customFormat="false" ht="15" hidden="false" customHeight="false" outlineLevel="0" collapsed="false">
      <c r="A4559" s="3" t="n">
        <v>4558</v>
      </c>
      <c r="B4559" s="3" t="n">
        <v>15</v>
      </c>
      <c r="C4559" s="3" t="s">
        <v>209</v>
      </c>
      <c r="D4559" s="3" t="s">
        <v>563</v>
      </c>
      <c r="E4559" s="3" t="n">
        <v>239</v>
      </c>
      <c r="F4559" s="4" t="n">
        <v>265.75</v>
      </c>
      <c r="G4559" s="3" t="s">
        <v>46</v>
      </c>
      <c r="H4559" s="4" t="n">
        <f aca="false">ROUND(E4559*F4559,2)</f>
        <v>63514.25</v>
      </c>
    </row>
    <row r="4560" customFormat="false" ht="15" hidden="false" customHeight="false" outlineLevel="0" collapsed="false">
      <c r="A4560" s="3" t="n">
        <v>4559</v>
      </c>
      <c r="B4560" s="3" t="n">
        <v>2</v>
      </c>
      <c r="C4560" s="3" t="s">
        <v>209</v>
      </c>
      <c r="D4560" s="3" t="s">
        <v>562</v>
      </c>
      <c r="E4560" s="3" t="n">
        <v>2916</v>
      </c>
      <c r="F4560" s="4" t="n">
        <v>57.99</v>
      </c>
      <c r="G4560" s="3" t="s">
        <v>8</v>
      </c>
      <c r="H4560" s="4" t="n">
        <f aca="false">ROUND(E4560*F4560,2)</f>
        <v>169098.84</v>
      </c>
    </row>
    <row r="4561" customFormat="false" ht="15" hidden="false" customHeight="false" outlineLevel="0" collapsed="false">
      <c r="A4561" s="3" t="n">
        <v>4560</v>
      </c>
      <c r="B4561" s="3" t="n">
        <v>3</v>
      </c>
      <c r="C4561" s="3" t="s">
        <v>209</v>
      </c>
      <c r="D4561" s="3" t="s">
        <v>562</v>
      </c>
      <c r="E4561" s="3" t="n">
        <v>363</v>
      </c>
      <c r="F4561" s="4" t="n">
        <v>89.46</v>
      </c>
      <c r="G4561" s="3" t="s">
        <v>8</v>
      </c>
      <c r="H4561" s="4" t="n">
        <f aca="false">ROUND(E4561*F4561,2)</f>
        <v>32473.98</v>
      </c>
    </row>
    <row r="4562" customFormat="false" ht="15" hidden="false" customHeight="false" outlineLevel="0" collapsed="false">
      <c r="A4562" s="3" t="n">
        <v>4561</v>
      </c>
      <c r="B4562" s="3" t="n">
        <v>3</v>
      </c>
      <c r="C4562" s="3" t="s">
        <v>209</v>
      </c>
      <c r="D4562" s="3" t="s">
        <v>562</v>
      </c>
      <c r="E4562" s="3" t="n">
        <v>4618</v>
      </c>
      <c r="F4562" s="4" t="n">
        <v>89.85</v>
      </c>
      <c r="G4562" s="3" t="s">
        <v>8</v>
      </c>
      <c r="H4562" s="4" t="n">
        <f aca="false">ROUND(E4562*F4562,2)</f>
        <v>414927.3</v>
      </c>
    </row>
    <row r="4563" customFormat="false" ht="15" hidden="false" customHeight="false" outlineLevel="0" collapsed="false">
      <c r="A4563" s="3" t="n">
        <v>4562</v>
      </c>
      <c r="B4563" s="3" t="n">
        <v>9</v>
      </c>
      <c r="C4563" s="3" t="s">
        <v>209</v>
      </c>
      <c r="D4563" s="3" t="s">
        <v>562</v>
      </c>
      <c r="E4563" s="3" t="n">
        <v>4108</v>
      </c>
      <c r="F4563" s="4" t="n">
        <v>206.88</v>
      </c>
      <c r="G4563" s="3" t="s">
        <v>8</v>
      </c>
      <c r="H4563" s="4" t="n">
        <f aca="false">ROUND(E4563*F4563,2)</f>
        <v>849863.04</v>
      </c>
    </row>
    <row r="4564" customFormat="false" ht="15" hidden="false" customHeight="false" outlineLevel="0" collapsed="false">
      <c r="A4564" s="3" t="n">
        <v>4563</v>
      </c>
      <c r="B4564" s="3" t="n">
        <v>2</v>
      </c>
      <c r="C4564" s="3" t="s">
        <v>209</v>
      </c>
      <c r="D4564" s="3" t="s">
        <v>562</v>
      </c>
      <c r="E4564" s="3" t="n">
        <v>2399</v>
      </c>
      <c r="F4564" s="4" t="n">
        <v>57.85</v>
      </c>
      <c r="G4564" s="3" t="s">
        <v>8</v>
      </c>
      <c r="H4564" s="4" t="n">
        <f aca="false">ROUND(E4564*F4564,2)</f>
        <v>138782.15</v>
      </c>
    </row>
    <row r="4565" customFormat="false" ht="15" hidden="false" customHeight="false" outlineLevel="0" collapsed="false">
      <c r="A4565" s="3" t="n">
        <v>4564</v>
      </c>
      <c r="B4565" s="3" t="n">
        <v>10</v>
      </c>
      <c r="C4565" s="3" t="s">
        <v>209</v>
      </c>
      <c r="D4565" s="3" t="s">
        <v>563</v>
      </c>
      <c r="E4565" s="3" t="n">
        <v>3441</v>
      </c>
      <c r="F4565" s="4" t="n">
        <v>60.08</v>
      </c>
      <c r="G4565" s="3" t="s">
        <v>8</v>
      </c>
      <c r="H4565" s="4" t="n">
        <f aca="false">ROUND(E4565*F4565,2)</f>
        <v>206735.28</v>
      </c>
    </row>
    <row r="4566" customFormat="false" ht="15" hidden="false" customHeight="false" outlineLevel="0" collapsed="false">
      <c r="A4566" s="3" t="n">
        <v>4565</v>
      </c>
      <c r="B4566" s="3" t="n">
        <v>13</v>
      </c>
      <c r="C4566" s="3" t="s">
        <v>209</v>
      </c>
      <c r="D4566" s="3" t="s">
        <v>563</v>
      </c>
      <c r="E4566" s="3" t="n">
        <v>4213</v>
      </c>
      <c r="F4566" s="4" t="n">
        <v>43.58</v>
      </c>
      <c r="G4566" s="3" t="s">
        <v>41</v>
      </c>
      <c r="H4566" s="4" t="n">
        <f aca="false">ROUND(E4566*F4566,2)</f>
        <v>183602.54</v>
      </c>
    </row>
    <row r="4567" customFormat="false" ht="15" hidden="false" customHeight="false" outlineLevel="0" collapsed="false">
      <c r="A4567" s="3" t="n">
        <v>4566</v>
      </c>
      <c r="B4567" s="3" t="n">
        <v>4</v>
      </c>
      <c r="C4567" s="3" t="s">
        <v>209</v>
      </c>
      <c r="D4567" s="3" t="s">
        <v>562</v>
      </c>
      <c r="E4567" s="3" t="n">
        <v>4025</v>
      </c>
      <c r="F4567" s="4" t="n">
        <v>109.09</v>
      </c>
      <c r="G4567" s="3" t="s">
        <v>8</v>
      </c>
      <c r="H4567" s="4" t="n">
        <f aca="false">ROUND(E4567*F4567,2)</f>
        <v>439087.25</v>
      </c>
    </row>
    <row r="4568" customFormat="false" ht="15" hidden="false" customHeight="false" outlineLevel="0" collapsed="false">
      <c r="A4568" s="3" t="n">
        <v>4567</v>
      </c>
      <c r="B4568" s="3" t="n">
        <v>12</v>
      </c>
      <c r="C4568" s="3" t="s">
        <v>209</v>
      </c>
      <c r="D4568" s="3" t="s">
        <v>563</v>
      </c>
      <c r="E4568" s="3" t="n">
        <v>421</v>
      </c>
      <c r="F4568" s="4" t="n">
        <v>219.13</v>
      </c>
      <c r="G4568" s="3" t="s">
        <v>38</v>
      </c>
      <c r="H4568" s="4" t="n">
        <f aca="false">ROUND(E4568*F4568,2)</f>
        <v>92253.73</v>
      </c>
    </row>
    <row r="4569" customFormat="false" ht="15" hidden="false" customHeight="false" outlineLevel="0" collapsed="false">
      <c r="A4569" s="3" t="n">
        <v>4568</v>
      </c>
      <c r="B4569" s="3" t="n">
        <v>15</v>
      </c>
      <c r="C4569" s="3" t="s">
        <v>210</v>
      </c>
      <c r="D4569" s="3" t="s">
        <v>563</v>
      </c>
      <c r="E4569" s="3" t="n">
        <v>2879</v>
      </c>
      <c r="F4569" s="4" t="n">
        <v>263.44</v>
      </c>
      <c r="G4569" s="3" t="s">
        <v>46</v>
      </c>
      <c r="H4569" s="4" t="n">
        <f aca="false">ROUND(E4569*F4569,2)</f>
        <v>758443.76</v>
      </c>
    </row>
    <row r="4570" customFormat="false" ht="15" hidden="false" customHeight="false" outlineLevel="0" collapsed="false">
      <c r="A4570" s="3" t="n">
        <v>4569</v>
      </c>
      <c r="B4570" s="3" t="n">
        <v>8</v>
      </c>
      <c r="C4570" s="3" t="s">
        <v>210</v>
      </c>
      <c r="D4570" s="3" t="s">
        <v>563</v>
      </c>
      <c r="E4570" s="3" t="n">
        <v>4393</v>
      </c>
      <c r="F4570" s="4" t="n">
        <v>67.99</v>
      </c>
      <c r="G4570" s="3" t="s">
        <v>8</v>
      </c>
      <c r="H4570" s="4" t="n">
        <f aca="false">ROUND(E4570*F4570,2)</f>
        <v>298680.07</v>
      </c>
    </row>
    <row r="4571" customFormat="false" ht="15" hidden="false" customHeight="false" outlineLevel="0" collapsed="false">
      <c r="A4571" s="3" t="n">
        <v>4570</v>
      </c>
      <c r="B4571" s="3" t="n">
        <v>5</v>
      </c>
      <c r="C4571" s="3" t="s">
        <v>210</v>
      </c>
      <c r="D4571" s="3" t="s">
        <v>562</v>
      </c>
      <c r="E4571" s="3" t="n">
        <v>2492</v>
      </c>
      <c r="F4571" s="4" t="n">
        <v>431.57</v>
      </c>
      <c r="G4571" s="3" t="s">
        <v>8</v>
      </c>
      <c r="H4571" s="4" t="n">
        <f aca="false">ROUND(E4571*F4571,2)</f>
        <v>1075472.44</v>
      </c>
    </row>
    <row r="4572" customFormat="false" ht="15" hidden="false" customHeight="false" outlineLevel="0" collapsed="false">
      <c r="A4572" s="3" t="n">
        <v>4571</v>
      </c>
      <c r="B4572" s="3" t="n">
        <v>2</v>
      </c>
      <c r="C4572" s="3" t="s">
        <v>210</v>
      </c>
      <c r="D4572" s="3" t="s">
        <v>563</v>
      </c>
      <c r="E4572" s="3" t="n">
        <v>4062</v>
      </c>
      <c r="F4572" s="4" t="n">
        <v>57.01</v>
      </c>
      <c r="G4572" s="3" t="s">
        <v>8</v>
      </c>
      <c r="H4572" s="4" t="n">
        <f aca="false">ROUND(E4572*F4572,2)</f>
        <v>231574.62</v>
      </c>
    </row>
    <row r="4573" customFormat="false" ht="15" hidden="false" customHeight="false" outlineLevel="0" collapsed="false">
      <c r="A4573" s="3" t="n">
        <v>4572</v>
      </c>
      <c r="B4573" s="3" t="n">
        <v>14</v>
      </c>
      <c r="C4573" s="3" t="s">
        <v>210</v>
      </c>
      <c r="D4573" s="3" t="s">
        <v>562</v>
      </c>
      <c r="E4573" s="3" t="n">
        <v>4569</v>
      </c>
      <c r="F4573" s="4" t="n">
        <v>71</v>
      </c>
      <c r="G4573" s="3" t="s">
        <v>41</v>
      </c>
      <c r="H4573" s="4" t="n">
        <f aca="false">ROUND(E4573*F4573,2)</f>
        <v>324399</v>
      </c>
    </row>
    <row r="4574" customFormat="false" ht="15" hidden="false" customHeight="false" outlineLevel="0" collapsed="false">
      <c r="A4574" s="3" t="n">
        <v>4573</v>
      </c>
      <c r="B4574" s="3" t="n">
        <v>6</v>
      </c>
      <c r="C4574" s="3" t="s">
        <v>210</v>
      </c>
      <c r="D4574" s="3" t="s">
        <v>562</v>
      </c>
      <c r="E4574" s="3" t="n">
        <v>1266</v>
      </c>
      <c r="F4574" s="4" t="n">
        <v>243.49</v>
      </c>
      <c r="G4574" s="3" t="s">
        <v>8</v>
      </c>
      <c r="H4574" s="4" t="n">
        <f aca="false">ROUND(E4574*F4574,2)</f>
        <v>308258.34</v>
      </c>
    </row>
    <row r="4575" customFormat="false" ht="15" hidden="false" customHeight="false" outlineLevel="0" collapsed="false">
      <c r="A4575" s="3" t="n">
        <v>4574</v>
      </c>
      <c r="B4575" s="3" t="n">
        <v>12</v>
      </c>
      <c r="C4575" s="3" t="s">
        <v>210</v>
      </c>
      <c r="D4575" s="3" t="s">
        <v>563</v>
      </c>
      <c r="E4575" s="3" t="n">
        <v>3504</v>
      </c>
      <c r="F4575" s="4" t="n">
        <v>219.52</v>
      </c>
      <c r="G4575" s="3" t="s">
        <v>38</v>
      </c>
      <c r="H4575" s="4" t="n">
        <f aca="false">ROUND(E4575*F4575,2)</f>
        <v>769198.08</v>
      </c>
    </row>
    <row r="4576" customFormat="false" ht="15" hidden="false" customHeight="false" outlineLevel="0" collapsed="false">
      <c r="A4576" s="3" t="n">
        <v>4575</v>
      </c>
      <c r="B4576" s="3" t="n">
        <v>13</v>
      </c>
      <c r="C4576" s="3" t="s">
        <v>210</v>
      </c>
      <c r="D4576" s="3" t="s">
        <v>563</v>
      </c>
      <c r="E4576" s="3" t="n">
        <v>756</v>
      </c>
      <c r="F4576" s="4" t="n">
        <v>44.71</v>
      </c>
      <c r="G4576" s="3" t="s">
        <v>41</v>
      </c>
      <c r="H4576" s="4" t="n">
        <f aca="false">ROUND(E4576*F4576,2)</f>
        <v>33800.76</v>
      </c>
    </row>
    <row r="4577" customFormat="false" ht="15" hidden="false" customHeight="false" outlineLevel="0" collapsed="false">
      <c r="A4577" s="3" t="n">
        <v>4576</v>
      </c>
      <c r="B4577" s="3" t="n">
        <v>5</v>
      </c>
      <c r="C4577" s="3" t="s">
        <v>210</v>
      </c>
      <c r="D4577" s="3" t="s">
        <v>562</v>
      </c>
      <c r="E4577" s="3" t="n">
        <v>3067</v>
      </c>
      <c r="F4577" s="4" t="n">
        <v>432.09</v>
      </c>
      <c r="G4577" s="3" t="s">
        <v>8</v>
      </c>
      <c r="H4577" s="4" t="n">
        <f aca="false">ROUND(E4577*F4577,2)</f>
        <v>1325220.03</v>
      </c>
    </row>
    <row r="4578" customFormat="false" ht="15" hidden="false" customHeight="false" outlineLevel="0" collapsed="false">
      <c r="A4578" s="3" t="n">
        <v>4577</v>
      </c>
      <c r="B4578" s="3" t="n">
        <v>9</v>
      </c>
      <c r="C4578" s="3" t="s">
        <v>210</v>
      </c>
      <c r="D4578" s="3" t="s">
        <v>563</v>
      </c>
      <c r="E4578" s="3" t="n">
        <v>2852</v>
      </c>
      <c r="F4578" s="4" t="n">
        <v>208.94</v>
      </c>
      <c r="G4578" s="3" t="s">
        <v>8</v>
      </c>
      <c r="H4578" s="4" t="n">
        <f aca="false">ROUND(E4578*F4578,2)</f>
        <v>595896.88</v>
      </c>
    </row>
    <row r="4579" customFormat="false" ht="15" hidden="false" customHeight="false" outlineLevel="0" collapsed="false">
      <c r="A4579" s="3" t="n">
        <v>4578</v>
      </c>
      <c r="B4579" s="3" t="n">
        <v>15</v>
      </c>
      <c r="C4579" s="3" t="s">
        <v>210</v>
      </c>
      <c r="D4579" s="3" t="s">
        <v>562</v>
      </c>
      <c r="E4579" s="3" t="n">
        <v>2075</v>
      </c>
      <c r="F4579" s="4" t="n">
        <v>263.39</v>
      </c>
      <c r="G4579" s="3" t="s">
        <v>46</v>
      </c>
      <c r="H4579" s="4" t="n">
        <f aca="false">ROUND(E4579*F4579,2)</f>
        <v>546534.25</v>
      </c>
    </row>
    <row r="4580" customFormat="false" ht="15" hidden="false" customHeight="false" outlineLevel="0" collapsed="false">
      <c r="A4580" s="3" t="n">
        <v>4579</v>
      </c>
      <c r="B4580" s="3" t="n">
        <v>15</v>
      </c>
      <c r="C4580" s="3" t="s">
        <v>210</v>
      </c>
      <c r="D4580" s="3" t="s">
        <v>562</v>
      </c>
      <c r="E4580" s="3" t="n">
        <v>395</v>
      </c>
      <c r="F4580" s="4" t="n">
        <v>264.63</v>
      </c>
      <c r="G4580" s="3" t="s">
        <v>46</v>
      </c>
      <c r="H4580" s="4" t="n">
        <f aca="false">ROUND(E4580*F4580,2)</f>
        <v>104528.85</v>
      </c>
    </row>
    <row r="4581" customFormat="false" ht="15" hidden="false" customHeight="false" outlineLevel="0" collapsed="false">
      <c r="A4581" s="3" t="n">
        <v>4580</v>
      </c>
      <c r="B4581" s="3" t="n">
        <v>6</v>
      </c>
      <c r="C4581" s="3" t="s">
        <v>210</v>
      </c>
      <c r="D4581" s="3" t="s">
        <v>562</v>
      </c>
      <c r="E4581" s="3" t="n">
        <v>4505</v>
      </c>
      <c r="F4581" s="4" t="n">
        <v>244.15</v>
      </c>
      <c r="G4581" s="3" t="s">
        <v>8</v>
      </c>
      <c r="H4581" s="4" t="n">
        <f aca="false">ROUND(E4581*F4581,2)</f>
        <v>1099895.75</v>
      </c>
    </row>
    <row r="4582" customFormat="false" ht="15" hidden="false" customHeight="false" outlineLevel="0" collapsed="false">
      <c r="A4582" s="3" t="n">
        <v>4581</v>
      </c>
      <c r="B4582" s="3" t="n">
        <v>14</v>
      </c>
      <c r="C4582" s="3" t="s">
        <v>210</v>
      </c>
      <c r="D4582" s="3" t="s">
        <v>563</v>
      </c>
      <c r="E4582" s="3" t="n">
        <v>1358</v>
      </c>
      <c r="F4582" s="4" t="n">
        <v>70.94</v>
      </c>
      <c r="G4582" s="3" t="s">
        <v>41</v>
      </c>
      <c r="H4582" s="4" t="n">
        <f aca="false">ROUND(E4582*F4582,2)</f>
        <v>96336.52</v>
      </c>
    </row>
    <row r="4583" customFormat="false" ht="15" hidden="false" customHeight="false" outlineLevel="0" collapsed="false">
      <c r="A4583" s="3" t="n">
        <v>4582</v>
      </c>
      <c r="B4583" s="3" t="n">
        <v>15</v>
      </c>
      <c r="C4583" s="3" t="s">
        <v>210</v>
      </c>
      <c r="D4583" s="3" t="s">
        <v>563</v>
      </c>
      <c r="E4583" s="3" t="n">
        <v>3881</v>
      </c>
      <c r="F4583" s="4" t="n">
        <v>264.55</v>
      </c>
      <c r="G4583" s="3" t="s">
        <v>46</v>
      </c>
      <c r="H4583" s="4" t="n">
        <f aca="false">ROUND(E4583*F4583,2)</f>
        <v>1026718.55</v>
      </c>
    </row>
    <row r="4584" customFormat="false" ht="15" hidden="false" customHeight="false" outlineLevel="0" collapsed="false">
      <c r="A4584" s="3" t="n">
        <v>4583</v>
      </c>
      <c r="B4584" s="3" t="n">
        <v>11</v>
      </c>
      <c r="C4584" s="3" t="s">
        <v>210</v>
      </c>
      <c r="D4584" s="3" t="s">
        <v>563</v>
      </c>
      <c r="E4584" s="3" t="n">
        <v>397</v>
      </c>
      <c r="F4584" s="4" t="n">
        <v>97.63</v>
      </c>
      <c r="G4584" s="3" t="s">
        <v>34</v>
      </c>
      <c r="H4584" s="4" t="n">
        <f aca="false">ROUND(E4584*F4584,2)</f>
        <v>38759.11</v>
      </c>
    </row>
    <row r="4585" customFormat="false" ht="15" hidden="false" customHeight="false" outlineLevel="0" collapsed="false">
      <c r="A4585" s="3" t="n">
        <v>4584</v>
      </c>
      <c r="B4585" s="3" t="n">
        <v>3</v>
      </c>
      <c r="C4585" s="3" t="s">
        <v>210</v>
      </c>
      <c r="D4585" s="3" t="s">
        <v>563</v>
      </c>
      <c r="E4585" s="3" t="n">
        <v>2045</v>
      </c>
      <c r="F4585" s="4" t="n">
        <v>91.01</v>
      </c>
      <c r="G4585" s="3" t="s">
        <v>8</v>
      </c>
      <c r="H4585" s="4" t="n">
        <f aca="false">ROUND(E4585*F4585,2)</f>
        <v>186115.45</v>
      </c>
    </row>
    <row r="4586" customFormat="false" ht="15" hidden="false" customHeight="false" outlineLevel="0" collapsed="false">
      <c r="A4586" s="3" t="n">
        <v>4585</v>
      </c>
      <c r="B4586" s="3" t="n">
        <v>13</v>
      </c>
      <c r="C4586" s="3" t="s">
        <v>210</v>
      </c>
      <c r="D4586" s="3" t="s">
        <v>562</v>
      </c>
      <c r="E4586" s="3" t="n">
        <v>1292</v>
      </c>
      <c r="F4586" s="4" t="n">
        <v>44.7</v>
      </c>
      <c r="G4586" s="3" t="s">
        <v>41</v>
      </c>
      <c r="H4586" s="4" t="n">
        <f aca="false">ROUND(E4586*F4586,2)</f>
        <v>57752.4</v>
      </c>
    </row>
    <row r="4587" customFormat="false" ht="15" hidden="false" customHeight="false" outlineLevel="0" collapsed="false">
      <c r="A4587" s="3" t="n">
        <v>4586</v>
      </c>
      <c r="B4587" s="3" t="n">
        <v>3</v>
      </c>
      <c r="C4587" s="3" t="s">
        <v>210</v>
      </c>
      <c r="D4587" s="3" t="s">
        <v>563</v>
      </c>
      <c r="E4587" s="3" t="n">
        <v>1392</v>
      </c>
      <c r="F4587" s="4" t="n">
        <v>90.73</v>
      </c>
      <c r="G4587" s="3" t="s">
        <v>8</v>
      </c>
      <c r="H4587" s="4" t="n">
        <f aca="false">ROUND(E4587*F4587,2)</f>
        <v>126296.16</v>
      </c>
    </row>
    <row r="4588" customFormat="false" ht="15" hidden="false" customHeight="false" outlineLevel="0" collapsed="false">
      <c r="A4588" s="3" t="n">
        <v>4587</v>
      </c>
      <c r="B4588" s="3" t="n">
        <v>15</v>
      </c>
      <c r="C4588" s="3" t="s">
        <v>210</v>
      </c>
      <c r="D4588" s="3" t="s">
        <v>563</v>
      </c>
      <c r="E4588" s="3" t="n">
        <v>4680</v>
      </c>
      <c r="F4588" s="4" t="n">
        <v>264.59</v>
      </c>
      <c r="G4588" s="3" t="s">
        <v>46</v>
      </c>
      <c r="H4588" s="4" t="n">
        <f aca="false">ROUND(E4588*F4588,2)</f>
        <v>1238281.2</v>
      </c>
    </row>
    <row r="4589" customFormat="false" ht="15" hidden="false" customHeight="false" outlineLevel="0" collapsed="false">
      <c r="A4589" s="3" t="n">
        <v>4588</v>
      </c>
      <c r="B4589" s="3" t="n">
        <v>15</v>
      </c>
      <c r="C4589" s="3" t="s">
        <v>210</v>
      </c>
      <c r="D4589" s="3" t="s">
        <v>563</v>
      </c>
      <c r="E4589" s="3" t="n">
        <v>107</v>
      </c>
      <c r="F4589" s="4" t="n">
        <v>263.7</v>
      </c>
      <c r="G4589" s="3" t="s">
        <v>46</v>
      </c>
      <c r="H4589" s="4" t="n">
        <f aca="false">ROUND(E4589*F4589,2)</f>
        <v>28215.9</v>
      </c>
    </row>
    <row r="4590" customFormat="false" ht="15" hidden="false" customHeight="false" outlineLevel="0" collapsed="false">
      <c r="A4590" s="3" t="n">
        <v>4589</v>
      </c>
      <c r="B4590" s="3" t="n">
        <v>1</v>
      </c>
      <c r="C4590" s="3" t="s">
        <v>210</v>
      </c>
      <c r="D4590" s="3" t="s">
        <v>563</v>
      </c>
      <c r="E4590" s="3" t="n">
        <v>4733</v>
      </c>
      <c r="F4590" s="4" t="n">
        <v>383.5</v>
      </c>
      <c r="G4590" s="3" t="s">
        <v>8</v>
      </c>
      <c r="H4590" s="4" t="n">
        <f aca="false">ROUND(E4590*F4590,2)</f>
        <v>1815105.5</v>
      </c>
    </row>
    <row r="4591" customFormat="false" ht="15" hidden="false" customHeight="false" outlineLevel="0" collapsed="false">
      <c r="A4591" s="3" t="n">
        <v>4590</v>
      </c>
      <c r="B4591" s="3" t="n">
        <v>3</v>
      </c>
      <c r="C4591" s="3" t="s">
        <v>210</v>
      </c>
      <c r="D4591" s="3" t="s">
        <v>563</v>
      </c>
      <c r="E4591" s="3" t="n">
        <v>2069</v>
      </c>
      <c r="F4591" s="4" t="n">
        <v>90.95</v>
      </c>
      <c r="G4591" s="3" t="s">
        <v>8</v>
      </c>
      <c r="H4591" s="4" t="n">
        <f aca="false">ROUND(E4591*F4591,2)</f>
        <v>188175.55</v>
      </c>
    </row>
    <row r="4592" customFormat="false" ht="15" hidden="false" customHeight="false" outlineLevel="0" collapsed="false">
      <c r="A4592" s="3" t="n">
        <v>4591</v>
      </c>
      <c r="B4592" s="3" t="n">
        <v>8</v>
      </c>
      <c r="C4592" s="3" t="s">
        <v>210</v>
      </c>
      <c r="D4592" s="3" t="s">
        <v>563</v>
      </c>
      <c r="E4592" s="3" t="n">
        <v>1226</v>
      </c>
      <c r="F4592" s="4" t="n">
        <v>67.7</v>
      </c>
      <c r="G4592" s="3" t="s">
        <v>8</v>
      </c>
      <c r="H4592" s="4" t="n">
        <f aca="false">ROUND(E4592*F4592,2)</f>
        <v>83000.2</v>
      </c>
    </row>
    <row r="4593" customFormat="false" ht="15" hidden="false" customHeight="false" outlineLevel="0" collapsed="false">
      <c r="A4593" s="3" t="n">
        <v>4592</v>
      </c>
      <c r="B4593" s="3" t="n">
        <v>7</v>
      </c>
      <c r="C4593" s="3" t="s">
        <v>210</v>
      </c>
      <c r="D4593" s="3" t="s">
        <v>563</v>
      </c>
      <c r="E4593" s="3" t="n">
        <v>3982</v>
      </c>
      <c r="F4593" s="4" t="n">
        <v>389.93</v>
      </c>
      <c r="G4593" s="3" t="s">
        <v>8</v>
      </c>
      <c r="H4593" s="4" t="n">
        <f aca="false">ROUND(E4593*F4593,2)</f>
        <v>1552701.26</v>
      </c>
    </row>
    <row r="4594" customFormat="false" ht="15" hidden="false" customHeight="false" outlineLevel="0" collapsed="false">
      <c r="A4594" s="3" t="n">
        <v>4593</v>
      </c>
      <c r="B4594" s="3" t="n">
        <v>10</v>
      </c>
      <c r="C4594" s="3" t="s">
        <v>210</v>
      </c>
      <c r="D4594" s="3" t="s">
        <v>562</v>
      </c>
      <c r="E4594" s="3" t="n">
        <v>3645</v>
      </c>
      <c r="F4594" s="4" t="n">
        <v>58.99</v>
      </c>
      <c r="G4594" s="3" t="s">
        <v>8</v>
      </c>
      <c r="H4594" s="4" t="n">
        <f aca="false">ROUND(E4594*F4594,2)</f>
        <v>215018.55</v>
      </c>
    </row>
    <row r="4595" customFormat="false" ht="15" hidden="false" customHeight="false" outlineLevel="0" collapsed="false">
      <c r="A4595" s="3" t="n">
        <v>4594</v>
      </c>
      <c r="B4595" s="3" t="n">
        <v>7</v>
      </c>
      <c r="C4595" s="3" t="s">
        <v>211</v>
      </c>
      <c r="D4595" s="3" t="s">
        <v>562</v>
      </c>
      <c r="E4595" s="3" t="n">
        <v>4462</v>
      </c>
      <c r="F4595" s="4" t="n">
        <v>384.7</v>
      </c>
      <c r="G4595" s="3" t="s">
        <v>8</v>
      </c>
      <c r="H4595" s="4" t="n">
        <f aca="false">ROUND(E4595*F4595,2)</f>
        <v>1716531.4</v>
      </c>
    </row>
    <row r="4596" customFormat="false" ht="15" hidden="false" customHeight="false" outlineLevel="0" collapsed="false">
      <c r="A4596" s="3" t="n">
        <v>4595</v>
      </c>
      <c r="B4596" s="3" t="n">
        <v>7</v>
      </c>
      <c r="C4596" s="3" t="s">
        <v>211</v>
      </c>
      <c r="D4596" s="3" t="s">
        <v>562</v>
      </c>
      <c r="E4596" s="3" t="n">
        <v>3322</v>
      </c>
      <c r="F4596" s="4" t="n">
        <v>386.44</v>
      </c>
      <c r="G4596" s="3" t="s">
        <v>8</v>
      </c>
      <c r="H4596" s="4" t="n">
        <f aca="false">ROUND(E4596*F4596,2)</f>
        <v>1283753.68</v>
      </c>
    </row>
    <row r="4597" customFormat="false" ht="15" hidden="false" customHeight="false" outlineLevel="0" collapsed="false">
      <c r="A4597" s="3" t="n">
        <v>4596</v>
      </c>
      <c r="B4597" s="3" t="n">
        <v>10</v>
      </c>
      <c r="C4597" s="3" t="s">
        <v>211</v>
      </c>
      <c r="D4597" s="3" t="s">
        <v>563</v>
      </c>
      <c r="E4597" s="3" t="n">
        <v>116</v>
      </c>
      <c r="F4597" s="4" t="n">
        <v>59.5</v>
      </c>
      <c r="G4597" s="3" t="s">
        <v>8</v>
      </c>
      <c r="H4597" s="4" t="n">
        <f aca="false">ROUND(E4597*F4597,2)</f>
        <v>6902</v>
      </c>
    </row>
    <row r="4598" customFormat="false" ht="15" hidden="false" customHeight="false" outlineLevel="0" collapsed="false">
      <c r="A4598" s="3" t="n">
        <v>4597</v>
      </c>
      <c r="B4598" s="3" t="n">
        <v>10</v>
      </c>
      <c r="C4598" s="3" t="s">
        <v>211</v>
      </c>
      <c r="D4598" s="3" t="s">
        <v>562</v>
      </c>
      <c r="E4598" s="3" t="n">
        <v>3770</v>
      </c>
      <c r="F4598" s="4" t="n">
        <v>59.36</v>
      </c>
      <c r="G4598" s="3" t="s">
        <v>8</v>
      </c>
      <c r="H4598" s="4" t="n">
        <f aca="false">ROUND(E4598*F4598,2)</f>
        <v>223787.2</v>
      </c>
    </row>
    <row r="4599" customFormat="false" ht="15" hidden="false" customHeight="false" outlineLevel="0" collapsed="false">
      <c r="A4599" s="3" t="n">
        <v>4598</v>
      </c>
      <c r="B4599" s="3" t="n">
        <v>12</v>
      </c>
      <c r="C4599" s="3" t="s">
        <v>211</v>
      </c>
      <c r="D4599" s="3" t="s">
        <v>562</v>
      </c>
      <c r="E4599" s="3" t="n">
        <v>1401</v>
      </c>
      <c r="F4599" s="4" t="n">
        <v>220.2</v>
      </c>
      <c r="G4599" s="3" t="s">
        <v>38</v>
      </c>
      <c r="H4599" s="4" t="n">
        <f aca="false">ROUND(E4599*F4599,2)</f>
        <v>308500.2</v>
      </c>
    </row>
    <row r="4600" customFormat="false" ht="15" hidden="false" customHeight="false" outlineLevel="0" collapsed="false">
      <c r="A4600" s="3" t="n">
        <v>4599</v>
      </c>
      <c r="B4600" s="3" t="n">
        <v>12</v>
      </c>
      <c r="C4600" s="3" t="s">
        <v>211</v>
      </c>
      <c r="D4600" s="3" t="s">
        <v>562</v>
      </c>
      <c r="E4600" s="3" t="n">
        <v>4102</v>
      </c>
      <c r="F4600" s="4" t="n">
        <v>219.9</v>
      </c>
      <c r="G4600" s="3" t="s">
        <v>38</v>
      </c>
      <c r="H4600" s="4" t="n">
        <f aca="false">ROUND(E4600*F4600,2)</f>
        <v>902029.8</v>
      </c>
    </row>
    <row r="4601" customFormat="false" ht="15" hidden="false" customHeight="false" outlineLevel="0" collapsed="false">
      <c r="A4601" s="3" t="n">
        <v>4600</v>
      </c>
      <c r="B4601" s="3" t="n">
        <v>9</v>
      </c>
      <c r="C4601" s="3" t="s">
        <v>211</v>
      </c>
      <c r="D4601" s="3" t="s">
        <v>562</v>
      </c>
      <c r="E4601" s="3" t="n">
        <v>1791</v>
      </c>
      <c r="F4601" s="4" t="n">
        <v>208.22</v>
      </c>
      <c r="G4601" s="3" t="s">
        <v>8</v>
      </c>
      <c r="H4601" s="4" t="n">
        <f aca="false">ROUND(E4601*F4601,2)</f>
        <v>372922.02</v>
      </c>
    </row>
    <row r="4602" customFormat="false" ht="15" hidden="false" customHeight="false" outlineLevel="0" collapsed="false">
      <c r="A4602" s="3" t="n">
        <v>4601</v>
      </c>
      <c r="B4602" s="3" t="n">
        <v>5</v>
      </c>
      <c r="C4602" s="3" t="s">
        <v>211</v>
      </c>
      <c r="D4602" s="3" t="s">
        <v>563</v>
      </c>
      <c r="E4602" s="3" t="n">
        <v>2497</v>
      </c>
      <c r="F4602" s="4" t="n">
        <v>421.77</v>
      </c>
      <c r="G4602" s="3" t="s">
        <v>8</v>
      </c>
      <c r="H4602" s="4" t="n">
        <f aca="false">ROUND(E4602*F4602,2)</f>
        <v>1053159.69</v>
      </c>
    </row>
    <row r="4603" customFormat="false" ht="15" hidden="false" customHeight="false" outlineLevel="0" collapsed="false">
      <c r="A4603" s="3" t="n">
        <v>4602</v>
      </c>
      <c r="B4603" s="3" t="n">
        <v>11</v>
      </c>
      <c r="C4603" s="3" t="s">
        <v>211</v>
      </c>
      <c r="D4603" s="3" t="s">
        <v>562</v>
      </c>
      <c r="E4603" s="3" t="n">
        <v>4885</v>
      </c>
      <c r="F4603" s="4" t="n">
        <v>99.66</v>
      </c>
      <c r="G4603" s="3" t="s">
        <v>34</v>
      </c>
      <c r="H4603" s="4" t="n">
        <f aca="false">ROUND(E4603*F4603,2)</f>
        <v>486839.1</v>
      </c>
    </row>
    <row r="4604" customFormat="false" ht="15" hidden="false" customHeight="false" outlineLevel="0" collapsed="false">
      <c r="A4604" s="3" t="n">
        <v>4603</v>
      </c>
      <c r="B4604" s="3" t="n">
        <v>10</v>
      </c>
      <c r="C4604" s="3" t="s">
        <v>211</v>
      </c>
      <c r="D4604" s="3" t="s">
        <v>563</v>
      </c>
      <c r="E4604" s="3" t="n">
        <v>3142</v>
      </c>
      <c r="F4604" s="4" t="n">
        <v>59.4</v>
      </c>
      <c r="G4604" s="3" t="s">
        <v>8</v>
      </c>
      <c r="H4604" s="4" t="n">
        <f aca="false">ROUND(E4604*F4604,2)</f>
        <v>186634.8</v>
      </c>
    </row>
    <row r="4605" customFormat="false" ht="15" hidden="false" customHeight="false" outlineLevel="0" collapsed="false">
      <c r="A4605" s="3" t="n">
        <v>4604</v>
      </c>
      <c r="B4605" s="3" t="n">
        <v>11</v>
      </c>
      <c r="C4605" s="3" t="s">
        <v>211</v>
      </c>
      <c r="D4605" s="3" t="s">
        <v>563</v>
      </c>
      <c r="E4605" s="3" t="n">
        <v>4291</v>
      </c>
      <c r="F4605" s="4" t="n">
        <v>99.78</v>
      </c>
      <c r="G4605" s="3" t="s">
        <v>34</v>
      </c>
      <c r="H4605" s="4" t="n">
        <f aca="false">ROUND(E4605*F4605,2)</f>
        <v>428155.98</v>
      </c>
    </row>
    <row r="4606" customFormat="false" ht="15" hidden="false" customHeight="false" outlineLevel="0" collapsed="false">
      <c r="A4606" s="3" t="n">
        <v>4605</v>
      </c>
      <c r="B4606" s="3" t="n">
        <v>5</v>
      </c>
      <c r="C4606" s="3" t="s">
        <v>211</v>
      </c>
      <c r="D4606" s="3" t="s">
        <v>562</v>
      </c>
      <c r="E4606" s="3" t="n">
        <v>2232</v>
      </c>
      <c r="F4606" s="4" t="n">
        <v>422.58</v>
      </c>
      <c r="G4606" s="3" t="s">
        <v>8</v>
      </c>
      <c r="H4606" s="4" t="n">
        <f aca="false">ROUND(E4606*F4606,2)</f>
        <v>943198.56</v>
      </c>
    </row>
    <row r="4607" customFormat="false" ht="15" hidden="false" customHeight="false" outlineLevel="0" collapsed="false">
      <c r="A4607" s="3" t="n">
        <v>4606</v>
      </c>
      <c r="B4607" s="3" t="n">
        <v>13</v>
      </c>
      <c r="C4607" s="3" t="s">
        <v>211</v>
      </c>
      <c r="D4607" s="3" t="s">
        <v>562</v>
      </c>
      <c r="E4607" s="3" t="n">
        <v>4415</v>
      </c>
      <c r="F4607" s="4" t="n">
        <v>44.76</v>
      </c>
      <c r="G4607" s="3" t="s">
        <v>41</v>
      </c>
      <c r="H4607" s="4" t="n">
        <f aca="false">ROUND(E4607*F4607,2)</f>
        <v>197615.4</v>
      </c>
    </row>
    <row r="4608" customFormat="false" ht="15" hidden="false" customHeight="false" outlineLevel="0" collapsed="false">
      <c r="A4608" s="3" t="n">
        <v>4607</v>
      </c>
      <c r="B4608" s="3" t="n">
        <v>6</v>
      </c>
      <c r="C4608" s="3" t="s">
        <v>211</v>
      </c>
      <c r="D4608" s="3" t="s">
        <v>563</v>
      </c>
      <c r="E4608" s="3" t="n">
        <v>288</v>
      </c>
      <c r="F4608" s="4" t="n">
        <v>250.32</v>
      </c>
      <c r="G4608" s="3" t="s">
        <v>8</v>
      </c>
      <c r="H4608" s="4" t="n">
        <f aca="false">ROUND(E4608*F4608,2)</f>
        <v>72092.16</v>
      </c>
    </row>
    <row r="4609" customFormat="false" ht="15" hidden="false" customHeight="false" outlineLevel="0" collapsed="false">
      <c r="A4609" s="3" t="n">
        <v>4608</v>
      </c>
      <c r="B4609" s="3" t="n">
        <v>3</v>
      </c>
      <c r="C4609" s="3" t="s">
        <v>211</v>
      </c>
      <c r="D4609" s="3" t="s">
        <v>562</v>
      </c>
      <c r="E4609" s="3" t="n">
        <v>2930</v>
      </c>
      <c r="F4609" s="4" t="n">
        <v>90.47</v>
      </c>
      <c r="G4609" s="3" t="s">
        <v>8</v>
      </c>
      <c r="H4609" s="4" t="n">
        <f aca="false">ROUND(E4609*F4609,2)</f>
        <v>265077.1</v>
      </c>
    </row>
    <row r="4610" customFormat="false" ht="15" hidden="false" customHeight="false" outlineLevel="0" collapsed="false">
      <c r="A4610" s="3" t="n">
        <v>4609</v>
      </c>
      <c r="B4610" s="3" t="n">
        <v>2</v>
      </c>
      <c r="C4610" s="3" t="s">
        <v>211</v>
      </c>
      <c r="D4610" s="3" t="s">
        <v>563</v>
      </c>
      <c r="E4610" s="3" t="n">
        <v>2468</v>
      </c>
      <c r="F4610" s="4" t="n">
        <v>57.8</v>
      </c>
      <c r="G4610" s="3" t="s">
        <v>8</v>
      </c>
      <c r="H4610" s="4" t="n">
        <f aca="false">ROUND(E4610*F4610,2)</f>
        <v>142650.4</v>
      </c>
    </row>
    <row r="4611" customFormat="false" ht="15" hidden="false" customHeight="false" outlineLevel="0" collapsed="false">
      <c r="A4611" s="3" t="n">
        <v>4610</v>
      </c>
      <c r="B4611" s="3" t="n">
        <v>9</v>
      </c>
      <c r="C4611" s="3" t="s">
        <v>211</v>
      </c>
      <c r="D4611" s="3" t="s">
        <v>563</v>
      </c>
      <c r="E4611" s="3" t="n">
        <v>1561</v>
      </c>
      <c r="F4611" s="4" t="n">
        <v>208.24</v>
      </c>
      <c r="G4611" s="3" t="s">
        <v>8</v>
      </c>
      <c r="H4611" s="4" t="n">
        <f aca="false">ROUND(E4611*F4611,2)</f>
        <v>325062.64</v>
      </c>
    </row>
    <row r="4612" customFormat="false" ht="15" hidden="false" customHeight="false" outlineLevel="0" collapsed="false">
      <c r="A4612" s="3" t="n">
        <v>4611</v>
      </c>
      <c r="B4612" s="3" t="n">
        <v>4</v>
      </c>
      <c r="C4612" s="3" t="s">
        <v>211</v>
      </c>
      <c r="D4612" s="3" t="s">
        <v>562</v>
      </c>
      <c r="E4612" s="3" t="n">
        <v>2878</v>
      </c>
      <c r="F4612" s="4" t="n">
        <v>109.49</v>
      </c>
      <c r="G4612" s="3" t="s">
        <v>8</v>
      </c>
      <c r="H4612" s="4" t="n">
        <f aca="false">ROUND(E4612*F4612,2)</f>
        <v>315112.22</v>
      </c>
    </row>
    <row r="4613" customFormat="false" ht="15" hidden="false" customHeight="false" outlineLevel="0" collapsed="false">
      <c r="A4613" s="3" t="n">
        <v>4612</v>
      </c>
      <c r="B4613" s="3" t="n">
        <v>7</v>
      </c>
      <c r="C4613" s="3" t="s">
        <v>211</v>
      </c>
      <c r="D4613" s="3" t="s">
        <v>562</v>
      </c>
      <c r="E4613" s="3" t="n">
        <v>3897</v>
      </c>
      <c r="F4613" s="4" t="n">
        <v>384.71</v>
      </c>
      <c r="G4613" s="3" t="s">
        <v>8</v>
      </c>
      <c r="H4613" s="4" t="n">
        <f aca="false">ROUND(E4613*F4613,2)</f>
        <v>1499214.87</v>
      </c>
    </row>
    <row r="4614" customFormat="false" ht="15" hidden="false" customHeight="false" outlineLevel="0" collapsed="false">
      <c r="A4614" s="3" t="n">
        <v>4613</v>
      </c>
      <c r="B4614" s="3" t="n">
        <v>13</v>
      </c>
      <c r="C4614" s="3" t="s">
        <v>211</v>
      </c>
      <c r="D4614" s="3" t="s">
        <v>563</v>
      </c>
      <c r="E4614" s="3" t="n">
        <v>1884</v>
      </c>
      <c r="F4614" s="4" t="n">
        <v>44.79</v>
      </c>
      <c r="G4614" s="3" t="s">
        <v>41</v>
      </c>
      <c r="H4614" s="4" t="n">
        <f aca="false">ROUND(E4614*F4614,2)</f>
        <v>84384.36</v>
      </c>
    </row>
    <row r="4615" customFormat="false" ht="15" hidden="false" customHeight="false" outlineLevel="0" collapsed="false">
      <c r="A4615" s="3" t="n">
        <v>4614</v>
      </c>
      <c r="B4615" s="3" t="n">
        <v>12</v>
      </c>
      <c r="C4615" s="3" t="s">
        <v>211</v>
      </c>
      <c r="D4615" s="3" t="s">
        <v>562</v>
      </c>
      <c r="E4615" s="3" t="n">
        <v>3998</v>
      </c>
      <c r="F4615" s="4" t="n">
        <v>219.88</v>
      </c>
      <c r="G4615" s="3" t="s">
        <v>38</v>
      </c>
      <c r="H4615" s="4" t="n">
        <f aca="false">ROUND(E4615*F4615,2)</f>
        <v>879080.24</v>
      </c>
    </row>
    <row r="4616" customFormat="false" ht="15" hidden="false" customHeight="false" outlineLevel="0" collapsed="false">
      <c r="A4616" s="3" t="n">
        <v>4615</v>
      </c>
      <c r="B4616" s="3" t="n">
        <v>4</v>
      </c>
      <c r="C4616" s="3" t="s">
        <v>211</v>
      </c>
      <c r="D4616" s="3" t="s">
        <v>562</v>
      </c>
      <c r="E4616" s="3" t="n">
        <v>3594</v>
      </c>
      <c r="F4616" s="4" t="n">
        <v>109.24</v>
      </c>
      <c r="G4616" s="3" t="s">
        <v>8</v>
      </c>
      <c r="H4616" s="4" t="n">
        <f aca="false">ROUND(E4616*F4616,2)</f>
        <v>392608.56</v>
      </c>
    </row>
    <row r="4617" customFormat="false" ht="15" hidden="false" customHeight="false" outlineLevel="0" collapsed="false">
      <c r="A4617" s="3" t="n">
        <v>4616</v>
      </c>
      <c r="B4617" s="3" t="n">
        <v>15</v>
      </c>
      <c r="C4617" s="3" t="s">
        <v>212</v>
      </c>
      <c r="D4617" s="3" t="s">
        <v>562</v>
      </c>
      <c r="E4617" s="3" t="n">
        <v>4442</v>
      </c>
      <c r="F4617" s="4" t="n">
        <v>264.43</v>
      </c>
      <c r="G4617" s="3" t="s">
        <v>46</v>
      </c>
      <c r="H4617" s="4" t="n">
        <f aca="false">ROUND(E4617*F4617,2)</f>
        <v>1174598.06</v>
      </c>
    </row>
    <row r="4618" customFormat="false" ht="15" hidden="false" customHeight="false" outlineLevel="0" collapsed="false">
      <c r="A4618" s="3" t="n">
        <v>4617</v>
      </c>
      <c r="B4618" s="3" t="n">
        <v>5</v>
      </c>
      <c r="C4618" s="3" t="s">
        <v>212</v>
      </c>
      <c r="D4618" s="3" t="s">
        <v>563</v>
      </c>
      <c r="E4618" s="3" t="n">
        <v>3262</v>
      </c>
      <c r="F4618" s="4" t="n">
        <v>422.36</v>
      </c>
      <c r="G4618" s="3" t="s">
        <v>8</v>
      </c>
      <c r="H4618" s="4" t="n">
        <f aca="false">ROUND(E4618*F4618,2)</f>
        <v>1377738.32</v>
      </c>
    </row>
    <row r="4619" customFormat="false" ht="15" hidden="false" customHeight="false" outlineLevel="0" collapsed="false">
      <c r="A4619" s="3" t="n">
        <v>4618</v>
      </c>
      <c r="B4619" s="3" t="n">
        <v>11</v>
      </c>
      <c r="C4619" s="3" t="s">
        <v>212</v>
      </c>
      <c r="D4619" s="3" t="s">
        <v>562</v>
      </c>
      <c r="E4619" s="3" t="n">
        <v>2065</v>
      </c>
      <c r="F4619" s="4" t="n">
        <v>101.35</v>
      </c>
      <c r="G4619" s="3" t="s">
        <v>34</v>
      </c>
      <c r="H4619" s="4" t="n">
        <f aca="false">ROUND(E4619*F4619,2)</f>
        <v>209287.75</v>
      </c>
    </row>
    <row r="4620" customFormat="false" ht="15" hidden="false" customHeight="false" outlineLevel="0" collapsed="false">
      <c r="A4620" s="3" t="n">
        <v>4619</v>
      </c>
      <c r="B4620" s="3" t="n">
        <v>10</v>
      </c>
      <c r="C4620" s="3" t="s">
        <v>212</v>
      </c>
      <c r="D4620" s="3" t="s">
        <v>563</v>
      </c>
      <c r="E4620" s="3" t="n">
        <v>861</v>
      </c>
      <c r="F4620" s="4" t="n">
        <v>58.5</v>
      </c>
      <c r="G4620" s="3" t="s">
        <v>8</v>
      </c>
      <c r="H4620" s="4" t="n">
        <f aca="false">ROUND(E4620*F4620,2)</f>
        <v>50368.5</v>
      </c>
    </row>
    <row r="4621" customFormat="false" ht="15" hidden="false" customHeight="false" outlineLevel="0" collapsed="false">
      <c r="A4621" s="3" t="n">
        <v>4620</v>
      </c>
      <c r="B4621" s="3" t="n">
        <v>7</v>
      </c>
      <c r="C4621" s="3" t="s">
        <v>212</v>
      </c>
      <c r="D4621" s="3" t="s">
        <v>563</v>
      </c>
      <c r="E4621" s="3" t="n">
        <v>420</v>
      </c>
      <c r="F4621" s="4" t="n">
        <v>379.53</v>
      </c>
      <c r="G4621" s="3" t="s">
        <v>8</v>
      </c>
      <c r="H4621" s="4" t="n">
        <f aca="false">ROUND(E4621*F4621,2)</f>
        <v>159402.6</v>
      </c>
    </row>
    <row r="4622" customFormat="false" ht="15" hidden="false" customHeight="false" outlineLevel="0" collapsed="false">
      <c r="A4622" s="3" t="n">
        <v>4621</v>
      </c>
      <c r="B4622" s="3" t="n">
        <v>12</v>
      </c>
      <c r="C4622" s="3" t="s">
        <v>212</v>
      </c>
      <c r="D4622" s="3" t="s">
        <v>563</v>
      </c>
      <c r="E4622" s="3" t="n">
        <v>2960</v>
      </c>
      <c r="F4622" s="4" t="n">
        <v>221.48</v>
      </c>
      <c r="G4622" s="3" t="s">
        <v>38</v>
      </c>
      <c r="H4622" s="4" t="n">
        <f aca="false">ROUND(E4622*F4622,2)</f>
        <v>655580.8</v>
      </c>
    </row>
    <row r="4623" customFormat="false" ht="15" hidden="false" customHeight="false" outlineLevel="0" collapsed="false">
      <c r="A4623" s="3" t="n">
        <v>4622</v>
      </c>
      <c r="B4623" s="3" t="n">
        <v>9</v>
      </c>
      <c r="C4623" s="3" t="s">
        <v>212</v>
      </c>
      <c r="D4623" s="3" t="s">
        <v>563</v>
      </c>
      <c r="E4623" s="3" t="n">
        <v>1603</v>
      </c>
      <c r="F4623" s="4" t="n">
        <v>209.35</v>
      </c>
      <c r="G4623" s="3" t="s">
        <v>8</v>
      </c>
      <c r="H4623" s="4" t="n">
        <f aca="false">ROUND(E4623*F4623,2)</f>
        <v>335588.05</v>
      </c>
    </row>
    <row r="4624" customFormat="false" ht="15" hidden="false" customHeight="false" outlineLevel="0" collapsed="false">
      <c r="A4624" s="3" t="n">
        <v>4623</v>
      </c>
      <c r="B4624" s="3" t="n">
        <v>10</v>
      </c>
      <c r="C4624" s="3" t="s">
        <v>212</v>
      </c>
      <c r="D4624" s="3" t="s">
        <v>563</v>
      </c>
      <c r="E4624" s="3" t="n">
        <v>4424</v>
      </c>
      <c r="F4624" s="4" t="n">
        <v>58.56</v>
      </c>
      <c r="G4624" s="3" t="s">
        <v>8</v>
      </c>
      <c r="H4624" s="4" t="n">
        <f aca="false">ROUND(E4624*F4624,2)</f>
        <v>259069.44</v>
      </c>
    </row>
    <row r="4625" customFormat="false" ht="15" hidden="false" customHeight="false" outlineLevel="0" collapsed="false">
      <c r="A4625" s="3" t="n">
        <v>4624</v>
      </c>
      <c r="B4625" s="3" t="n">
        <v>14</v>
      </c>
      <c r="C4625" s="3" t="s">
        <v>212</v>
      </c>
      <c r="D4625" s="3" t="s">
        <v>562</v>
      </c>
      <c r="E4625" s="3" t="n">
        <v>3498</v>
      </c>
      <c r="F4625" s="4" t="n">
        <v>67.96</v>
      </c>
      <c r="G4625" s="3" t="s">
        <v>41</v>
      </c>
      <c r="H4625" s="4" t="n">
        <f aca="false">ROUND(E4625*F4625,2)</f>
        <v>237724.08</v>
      </c>
    </row>
    <row r="4626" customFormat="false" ht="15" hidden="false" customHeight="false" outlineLevel="0" collapsed="false">
      <c r="A4626" s="3" t="n">
        <v>4625</v>
      </c>
      <c r="B4626" s="3" t="n">
        <v>9</v>
      </c>
      <c r="C4626" s="3" t="s">
        <v>212</v>
      </c>
      <c r="D4626" s="3" t="s">
        <v>562</v>
      </c>
      <c r="E4626" s="3" t="n">
        <v>3324</v>
      </c>
      <c r="F4626" s="4" t="n">
        <v>208.65</v>
      </c>
      <c r="G4626" s="3" t="s">
        <v>8</v>
      </c>
      <c r="H4626" s="4" t="n">
        <f aca="false">ROUND(E4626*F4626,2)</f>
        <v>693552.6</v>
      </c>
    </row>
    <row r="4627" customFormat="false" ht="15" hidden="false" customHeight="false" outlineLevel="0" collapsed="false">
      <c r="A4627" s="3" t="n">
        <v>4626</v>
      </c>
      <c r="B4627" s="3" t="n">
        <v>2</v>
      </c>
      <c r="C4627" s="3" t="s">
        <v>212</v>
      </c>
      <c r="D4627" s="3" t="s">
        <v>563</v>
      </c>
      <c r="E4627" s="3" t="n">
        <v>2351</v>
      </c>
      <c r="F4627" s="4" t="n">
        <v>56.77</v>
      </c>
      <c r="G4627" s="3" t="s">
        <v>8</v>
      </c>
      <c r="H4627" s="4" t="n">
        <f aca="false">ROUND(E4627*F4627,2)</f>
        <v>133466.27</v>
      </c>
    </row>
    <row r="4628" customFormat="false" ht="15" hidden="false" customHeight="false" outlineLevel="0" collapsed="false">
      <c r="A4628" s="3" t="n">
        <v>4627</v>
      </c>
      <c r="B4628" s="3" t="n">
        <v>12</v>
      </c>
      <c r="C4628" s="3" t="s">
        <v>212</v>
      </c>
      <c r="D4628" s="3" t="s">
        <v>563</v>
      </c>
      <c r="E4628" s="3" t="n">
        <v>1600</v>
      </c>
      <c r="F4628" s="4" t="n">
        <v>221.21</v>
      </c>
      <c r="G4628" s="3" t="s">
        <v>38</v>
      </c>
      <c r="H4628" s="4" t="n">
        <f aca="false">ROUND(E4628*F4628,2)</f>
        <v>353936</v>
      </c>
    </row>
    <row r="4629" customFormat="false" ht="15" hidden="false" customHeight="false" outlineLevel="0" collapsed="false">
      <c r="A4629" s="3" t="n">
        <v>4628</v>
      </c>
      <c r="B4629" s="3" t="n">
        <v>2</v>
      </c>
      <c r="C4629" s="3" t="s">
        <v>212</v>
      </c>
      <c r="D4629" s="3" t="s">
        <v>563</v>
      </c>
      <c r="E4629" s="3" t="n">
        <v>3717</v>
      </c>
      <c r="F4629" s="4" t="n">
        <v>56.89</v>
      </c>
      <c r="G4629" s="3" t="s">
        <v>8</v>
      </c>
      <c r="H4629" s="4" t="n">
        <f aca="false">ROUND(E4629*F4629,2)</f>
        <v>211460.13</v>
      </c>
    </row>
    <row r="4630" customFormat="false" ht="15" hidden="false" customHeight="false" outlineLevel="0" collapsed="false">
      <c r="A4630" s="3" t="n">
        <v>4629</v>
      </c>
      <c r="B4630" s="3" t="n">
        <v>13</v>
      </c>
      <c r="C4630" s="3" t="s">
        <v>212</v>
      </c>
      <c r="D4630" s="3" t="s">
        <v>563</v>
      </c>
      <c r="E4630" s="3" t="n">
        <v>2413</v>
      </c>
      <c r="F4630" s="4" t="n">
        <v>45.16</v>
      </c>
      <c r="G4630" s="3" t="s">
        <v>41</v>
      </c>
      <c r="H4630" s="4" t="n">
        <f aca="false">ROUND(E4630*F4630,2)</f>
        <v>108971.08</v>
      </c>
    </row>
    <row r="4631" customFormat="false" ht="15" hidden="false" customHeight="false" outlineLevel="0" collapsed="false">
      <c r="A4631" s="3" t="n">
        <v>4630</v>
      </c>
      <c r="B4631" s="3" t="n">
        <v>5</v>
      </c>
      <c r="C4631" s="3" t="s">
        <v>212</v>
      </c>
      <c r="D4631" s="3" t="s">
        <v>563</v>
      </c>
      <c r="E4631" s="3" t="n">
        <v>3795</v>
      </c>
      <c r="F4631" s="4" t="n">
        <v>421.91</v>
      </c>
      <c r="G4631" s="3" t="s">
        <v>8</v>
      </c>
      <c r="H4631" s="4" t="n">
        <f aca="false">ROUND(E4631*F4631,2)</f>
        <v>1601148.45</v>
      </c>
    </row>
    <row r="4632" customFormat="false" ht="15" hidden="false" customHeight="false" outlineLevel="0" collapsed="false">
      <c r="A4632" s="3" t="n">
        <v>4631</v>
      </c>
      <c r="B4632" s="3" t="n">
        <v>1</v>
      </c>
      <c r="C4632" s="3" t="s">
        <v>212</v>
      </c>
      <c r="D4632" s="3" t="s">
        <v>563</v>
      </c>
      <c r="E4632" s="3" t="n">
        <v>2789</v>
      </c>
      <c r="F4632" s="4" t="n">
        <v>388.7</v>
      </c>
      <c r="G4632" s="3" t="s">
        <v>8</v>
      </c>
      <c r="H4632" s="4" t="n">
        <f aca="false">ROUND(E4632*F4632,2)</f>
        <v>1084084.3</v>
      </c>
    </row>
    <row r="4633" customFormat="false" ht="15" hidden="false" customHeight="false" outlineLevel="0" collapsed="false">
      <c r="A4633" s="3" t="n">
        <v>4632</v>
      </c>
      <c r="B4633" s="3" t="n">
        <v>9</v>
      </c>
      <c r="C4633" s="3" t="s">
        <v>212</v>
      </c>
      <c r="D4633" s="3" t="s">
        <v>562</v>
      </c>
      <c r="E4633" s="3" t="n">
        <v>2566</v>
      </c>
      <c r="F4633" s="4" t="n">
        <v>208.91</v>
      </c>
      <c r="G4633" s="3" t="s">
        <v>8</v>
      </c>
      <c r="H4633" s="4" t="n">
        <f aca="false">ROUND(E4633*F4633,2)</f>
        <v>536063.06</v>
      </c>
    </row>
    <row r="4634" customFormat="false" ht="15" hidden="false" customHeight="false" outlineLevel="0" collapsed="false">
      <c r="A4634" s="3" t="n">
        <v>4633</v>
      </c>
      <c r="B4634" s="3" t="n">
        <v>6</v>
      </c>
      <c r="C4634" s="3" t="s">
        <v>212</v>
      </c>
      <c r="D4634" s="3" t="s">
        <v>563</v>
      </c>
      <c r="E4634" s="3" t="n">
        <v>2333</v>
      </c>
      <c r="F4634" s="4" t="n">
        <v>247.48</v>
      </c>
      <c r="G4634" s="3" t="s">
        <v>8</v>
      </c>
      <c r="H4634" s="4" t="n">
        <f aca="false">ROUND(E4634*F4634,2)</f>
        <v>577370.84</v>
      </c>
    </row>
    <row r="4635" customFormat="false" ht="15" hidden="false" customHeight="false" outlineLevel="0" collapsed="false">
      <c r="A4635" s="3" t="n">
        <v>4634</v>
      </c>
      <c r="B4635" s="3" t="n">
        <v>12</v>
      </c>
      <c r="C4635" s="3" t="s">
        <v>212</v>
      </c>
      <c r="D4635" s="3" t="s">
        <v>562</v>
      </c>
      <c r="E4635" s="3" t="n">
        <v>1375</v>
      </c>
      <c r="F4635" s="4" t="n">
        <v>221.29</v>
      </c>
      <c r="G4635" s="3" t="s">
        <v>38</v>
      </c>
      <c r="H4635" s="4" t="n">
        <f aca="false">ROUND(E4635*F4635,2)</f>
        <v>304273.75</v>
      </c>
    </row>
    <row r="4636" customFormat="false" ht="15" hidden="false" customHeight="false" outlineLevel="0" collapsed="false">
      <c r="A4636" s="3" t="n">
        <v>4635</v>
      </c>
      <c r="B4636" s="3" t="n">
        <v>12</v>
      </c>
      <c r="C4636" s="3" t="s">
        <v>212</v>
      </c>
      <c r="D4636" s="3" t="s">
        <v>563</v>
      </c>
      <c r="E4636" s="3" t="n">
        <v>2534</v>
      </c>
      <c r="F4636" s="4" t="n">
        <v>220.27</v>
      </c>
      <c r="G4636" s="3" t="s">
        <v>38</v>
      </c>
      <c r="H4636" s="4" t="n">
        <f aca="false">ROUND(E4636*F4636,2)</f>
        <v>558164.18</v>
      </c>
    </row>
    <row r="4637" customFormat="false" ht="15" hidden="false" customHeight="false" outlineLevel="0" collapsed="false">
      <c r="A4637" s="3" t="n">
        <v>4636</v>
      </c>
      <c r="B4637" s="3" t="n">
        <v>2</v>
      </c>
      <c r="C4637" s="3" t="s">
        <v>212</v>
      </c>
      <c r="D4637" s="3" t="s">
        <v>563</v>
      </c>
      <c r="E4637" s="3" t="n">
        <v>3498</v>
      </c>
      <c r="F4637" s="4" t="n">
        <v>56.67</v>
      </c>
      <c r="G4637" s="3" t="s">
        <v>8</v>
      </c>
      <c r="H4637" s="4" t="n">
        <f aca="false">ROUND(E4637*F4637,2)</f>
        <v>198231.66</v>
      </c>
    </row>
    <row r="4638" customFormat="false" ht="15" hidden="false" customHeight="false" outlineLevel="0" collapsed="false">
      <c r="A4638" s="3" t="n">
        <v>4637</v>
      </c>
      <c r="B4638" s="3" t="n">
        <v>8</v>
      </c>
      <c r="C4638" s="3" t="s">
        <v>212</v>
      </c>
      <c r="D4638" s="3" t="s">
        <v>563</v>
      </c>
      <c r="E4638" s="3" t="n">
        <v>429</v>
      </c>
      <c r="F4638" s="4" t="n">
        <v>65.07</v>
      </c>
      <c r="G4638" s="3" t="s">
        <v>8</v>
      </c>
      <c r="H4638" s="4" t="n">
        <f aca="false">ROUND(E4638*F4638,2)</f>
        <v>27915.03</v>
      </c>
    </row>
    <row r="4639" customFormat="false" ht="15" hidden="false" customHeight="false" outlineLevel="0" collapsed="false">
      <c r="A4639" s="3" t="n">
        <v>4638</v>
      </c>
      <c r="B4639" s="3" t="n">
        <v>6</v>
      </c>
      <c r="C4639" s="3" t="s">
        <v>213</v>
      </c>
      <c r="D4639" s="3" t="s">
        <v>563</v>
      </c>
      <c r="E4639" s="3" t="n">
        <v>1335</v>
      </c>
      <c r="F4639" s="4" t="n">
        <v>245.99</v>
      </c>
      <c r="G4639" s="3" t="s">
        <v>8</v>
      </c>
      <c r="H4639" s="4" t="n">
        <f aca="false">ROUND(E4639*F4639,2)</f>
        <v>328396.65</v>
      </c>
    </row>
    <row r="4640" customFormat="false" ht="15" hidden="false" customHeight="false" outlineLevel="0" collapsed="false">
      <c r="A4640" s="3" t="n">
        <v>4639</v>
      </c>
      <c r="B4640" s="3" t="n">
        <v>15</v>
      </c>
      <c r="C4640" s="3" t="s">
        <v>213</v>
      </c>
      <c r="D4640" s="3" t="s">
        <v>562</v>
      </c>
      <c r="E4640" s="3" t="n">
        <v>4432</v>
      </c>
      <c r="F4640" s="4" t="n">
        <v>260.01</v>
      </c>
      <c r="G4640" s="3" t="s">
        <v>46</v>
      </c>
      <c r="H4640" s="4" t="n">
        <f aca="false">ROUND(E4640*F4640,2)</f>
        <v>1152364.32</v>
      </c>
    </row>
    <row r="4641" customFormat="false" ht="15" hidden="false" customHeight="false" outlineLevel="0" collapsed="false">
      <c r="A4641" s="3" t="n">
        <v>4640</v>
      </c>
      <c r="B4641" s="3" t="n">
        <v>6</v>
      </c>
      <c r="C4641" s="3" t="s">
        <v>213</v>
      </c>
      <c r="D4641" s="3" t="s">
        <v>562</v>
      </c>
      <c r="E4641" s="3" t="n">
        <v>3701</v>
      </c>
      <c r="F4641" s="4" t="n">
        <v>246.87</v>
      </c>
      <c r="G4641" s="3" t="s">
        <v>8</v>
      </c>
      <c r="H4641" s="4" t="n">
        <f aca="false">ROUND(E4641*F4641,2)</f>
        <v>913665.87</v>
      </c>
    </row>
    <row r="4642" customFormat="false" ht="15" hidden="false" customHeight="false" outlineLevel="0" collapsed="false">
      <c r="A4642" s="3" t="n">
        <v>4641</v>
      </c>
      <c r="B4642" s="3" t="n">
        <v>10</v>
      </c>
      <c r="C4642" s="3" t="s">
        <v>213</v>
      </c>
      <c r="D4642" s="3" t="s">
        <v>562</v>
      </c>
      <c r="E4642" s="3" t="n">
        <v>227</v>
      </c>
      <c r="F4642" s="4" t="n">
        <v>58.02</v>
      </c>
      <c r="G4642" s="3" t="s">
        <v>8</v>
      </c>
      <c r="H4642" s="4" t="n">
        <f aca="false">ROUND(E4642*F4642,2)</f>
        <v>13170.54</v>
      </c>
    </row>
    <row r="4643" customFormat="false" ht="15" hidden="false" customHeight="false" outlineLevel="0" collapsed="false">
      <c r="A4643" s="3" t="n">
        <v>4642</v>
      </c>
      <c r="B4643" s="3" t="n">
        <v>6</v>
      </c>
      <c r="C4643" s="3" t="s">
        <v>213</v>
      </c>
      <c r="D4643" s="3" t="s">
        <v>563</v>
      </c>
      <c r="E4643" s="3" t="n">
        <v>3270</v>
      </c>
      <c r="F4643" s="4" t="n">
        <v>245.76</v>
      </c>
      <c r="G4643" s="3" t="s">
        <v>8</v>
      </c>
      <c r="H4643" s="4" t="n">
        <f aca="false">ROUND(E4643*F4643,2)</f>
        <v>803635.2</v>
      </c>
    </row>
    <row r="4644" customFormat="false" ht="15" hidden="false" customHeight="false" outlineLevel="0" collapsed="false">
      <c r="A4644" s="3" t="n">
        <v>4643</v>
      </c>
      <c r="B4644" s="3" t="n">
        <v>2</v>
      </c>
      <c r="C4644" s="3" t="s">
        <v>213</v>
      </c>
      <c r="D4644" s="3" t="s">
        <v>563</v>
      </c>
      <c r="E4644" s="3" t="n">
        <v>2283</v>
      </c>
      <c r="F4644" s="4" t="n">
        <v>56.75</v>
      </c>
      <c r="G4644" s="3" t="s">
        <v>8</v>
      </c>
      <c r="H4644" s="4" t="n">
        <f aca="false">ROUND(E4644*F4644,2)</f>
        <v>129560.25</v>
      </c>
    </row>
    <row r="4645" customFormat="false" ht="15" hidden="false" customHeight="false" outlineLevel="0" collapsed="false">
      <c r="A4645" s="3" t="n">
        <v>4644</v>
      </c>
      <c r="B4645" s="3" t="n">
        <v>15</v>
      </c>
      <c r="C4645" s="3" t="s">
        <v>213</v>
      </c>
      <c r="D4645" s="3" t="s">
        <v>563</v>
      </c>
      <c r="E4645" s="3" t="n">
        <v>330</v>
      </c>
      <c r="F4645" s="4" t="n">
        <v>260.54</v>
      </c>
      <c r="G4645" s="3" t="s">
        <v>46</v>
      </c>
      <c r="H4645" s="4" t="n">
        <f aca="false">ROUND(E4645*F4645,2)</f>
        <v>85978.2</v>
      </c>
    </row>
    <row r="4646" customFormat="false" ht="15" hidden="false" customHeight="false" outlineLevel="0" collapsed="false">
      <c r="A4646" s="3" t="n">
        <v>4645</v>
      </c>
      <c r="B4646" s="3" t="n">
        <v>11</v>
      </c>
      <c r="C4646" s="3" t="s">
        <v>213</v>
      </c>
      <c r="D4646" s="3" t="s">
        <v>563</v>
      </c>
      <c r="E4646" s="3" t="n">
        <v>2541</v>
      </c>
      <c r="F4646" s="4" t="n">
        <v>99.68</v>
      </c>
      <c r="G4646" s="3" t="s">
        <v>34</v>
      </c>
      <c r="H4646" s="4" t="n">
        <f aca="false">ROUND(E4646*F4646,2)</f>
        <v>253286.88</v>
      </c>
    </row>
    <row r="4647" customFormat="false" ht="15" hidden="false" customHeight="false" outlineLevel="0" collapsed="false">
      <c r="A4647" s="3" t="n">
        <v>4646</v>
      </c>
      <c r="B4647" s="3" t="n">
        <v>4</v>
      </c>
      <c r="C4647" s="3" t="s">
        <v>213</v>
      </c>
      <c r="D4647" s="3" t="s">
        <v>562</v>
      </c>
      <c r="E4647" s="3" t="n">
        <v>1965</v>
      </c>
      <c r="F4647" s="4" t="n">
        <v>105.15</v>
      </c>
      <c r="G4647" s="3" t="s">
        <v>8</v>
      </c>
      <c r="H4647" s="4" t="n">
        <f aca="false">ROUND(E4647*F4647,2)</f>
        <v>206619.75</v>
      </c>
    </row>
    <row r="4648" customFormat="false" ht="15" hidden="false" customHeight="false" outlineLevel="0" collapsed="false">
      <c r="A4648" s="3" t="n">
        <v>4647</v>
      </c>
      <c r="B4648" s="3" t="n">
        <v>6</v>
      </c>
      <c r="C4648" s="3" t="s">
        <v>213</v>
      </c>
      <c r="D4648" s="3" t="s">
        <v>562</v>
      </c>
      <c r="E4648" s="3" t="n">
        <v>4230</v>
      </c>
      <c r="F4648" s="4" t="n">
        <v>246.18</v>
      </c>
      <c r="G4648" s="3" t="s">
        <v>8</v>
      </c>
      <c r="H4648" s="4" t="n">
        <f aca="false">ROUND(E4648*F4648,2)</f>
        <v>1041341.4</v>
      </c>
    </row>
    <row r="4649" customFormat="false" ht="15" hidden="false" customHeight="false" outlineLevel="0" collapsed="false">
      <c r="A4649" s="3" t="n">
        <v>4648</v>
      </c>
      <c r="B4649" s="3" t="n">
        <v>12</v>
      </c>
      <c r="C4649" s="3" t="s">
        <v>213</v>
      </c>
      <c r="D4649" s="3" t="s">
        <v>562</v>
      </c>
      <c r="E4649" s="3" t="n">
        <v>1867</v>
      </c>
      <c r="F4649" s="4" t="n">
        <v>220.74</v>
      </c>
      <c r="G4649" s="3" t="s">
        <v>38</v>
      </c>
      <c r="H4649" s="4" t="n">
        <f aca="false">ROUND(E4649*F4649,2)</f>
        <v>412121.58</v>
      </c>
    </row>
    <row r="4650" customFormat="false" ht="15" hidden="false" customHeight="false" outlineLevel="0" collapsed="false">
      <c r="A4650" s="3" t="n">
        <v>4649</v>
      </c>
      <c r="B4650" s="3" t="n">
        <v>5</v>
      </c>
      <c r="C4650" s="3" t="s">
        <v>213</v>
      </c>
      <c r="D4650" s="3" t="s">
        <v>562</v>
      </c>
      <c r="E4650" s="3" t="n">
        <v>1277</v>
      </c>
      <c r="F4650" s="4" t="n">
        <v>425.75</v>
      </c>
      <c r="G4650" s="3" t="s">
        <v>8</v>
      </c>
      <c r="H4650" s="4" t="n">
        <f aca="false">ROUND(E4650*F4650,2)</f>
        <v>543682.75</v>
      </c>
    </row>
    <row r="4651" customFormat="false" ht="15" hidden="false" customHeight="false" outlineLevel="0" collapsed="false">
      <c r="A4651" s="3" t="n">
        <v>4650</v>
      </c>
      <c r="B4651" s="3" t="n">
        <v>5</v>
      </c>
      <c r="C4651" s="3" t="s">
        <v>213</v>
      </c>
      <c r="D4651" s="3" t="s">
        <v>563</v>
      </c>
      <c r="E4651" s="3" t="n">
        <v>4744</v>
      </c>
      <c r="F4651" s="4" t="n">
        <v>426.58</v>
      </c>
      <c r="G4651" s="3" t="s">
        <v>8</v>
      </c>
      <c r="H4651" s="4" t="n">
        <f aca="false">ROUND(E4651*F4651,2)</f>
        <v>2023695.52</v>
      </c>
    </row>
    <row r="4652" customFormat="false" ht="15" hidden="false" customHeight="false" outlineLevel="0" collapsed="false">
      <c r="A4652" s="3" t="n">
        <v>4651</v>
      </c>
      <c r="B4652" s="3" t="n">
        <v>9</v>
      </c>
      <c r="C4652" s="3" t="s">
        <v>213</v>
      </c>
      <c r="D4652" s="3" t="s">
        <v>562</v>
      </c>
      <c r="E4652" s="3" t="n">
        <v>75</v>
      </c>
      <c r="F4652" s="4" t="n">
        <v>204.56</v>
      </c>
      <c r="G4652" s="3" t="s">
        <v>8</v>
      </c>
      <c r="H4652" s="4" t="n">
        <f aca="false">ROUND(E4652*F4652,2)</f>
        <v>15342</v>
      </c>
    </row>
    <row r="4653" customFormat="false" ht="15" hidden="false" customHeight="false" outlineLevel="0" collapsed="false">
      <c r="A4653" s="3" t="n">
        <v>4652</v>
      </c>
      <c r="B4653" s="3" t="n">
        <v>13</v>
      </c>
      <c r="C4653" s="3" t="s">
        <v>213</v>
      </c>
      <c r="D4653" s="3" t="s">
        <v>563</v>
      </c>
      <c r="E4653" s="3" t="n">
        <v>3529</v>
      </c>
      <c r="F4653" s="4" t="n">
        <v>47.12</v>
      </c>
      <c r="G4653" s="3" t="s">
        <v>41</v>
      </c>
      <c r="H4653" s="4" t="n">
        <f aca="false">ROUND(E4653*F4653,2)</f>
        <v>166286.48</v>
      </c>
    </row>
    <row r="4654" customFormat="false" ht="15" hidden="false" customHeight="false" outlineLevel="0" collapsed="false">
      <c r="A4654" s="3" t="n">
        <v>4653</v>
      </c>
      <c r="B4654" s="3" t="n">
        <v>4</v>
      </c>
      <c r="C4654" s="3" t="s">
        <v>213</v>
      </c>
      <c r="D4654" s="3" t="s">
        <v>563</v>
      </c>
      <c r="E4654" s="3" t="n">
        <v>4105</v>
      </c>
      <c r="F4654" s="4" t="n">
        <v>105.23</v>
      </c>
      <c r="G4654" s="3" t="s">
        <v>8</v>
      </c>
      <c r="H4654" s="4" t="n">
        <f aca="false">ROUND(E4654*F4654,2)</f>
        <v>431969.15</v>
      </c>
    </row>
    <row r="4655" customFormat="false" ht="15" hidden="false" customHeight="false" outlineLevel="0" collapsed="false">
      <c r="A4655" s="3" t="n">
        <v>4654</v>
      </c>
      <c r="B4655" s="3" t="n">
        <v>15</v>
      </c>
      <c r="C4655" s="3" t="s">
        <v>213</v>
      </c>
      <c r="D4655" s="3" t="s">
        <v>562</v>
      </c>
      <c r="E4655" s="3" t="n">
        <v>296</v>
      </c>
      <c r="F4655" s="4" t="n">
        <v>260.81</v>
      </c>
      <c r="G4655" s="3" t="s">
        <v>46</v>
      </c>
      <c r="H4655" s="4" t="n">
        <f aca="false">ROUND(E4655*F4655,2)</f>
        <v>77199.76</v>
      </c>
    </row>
    <row r="4656" customFormat="false" ht="15" hidden="false" customHeight="false" outlineLevel="0" collapsed="false">
      <c r="A4656" s="3" t="n">
        <v>4655</v>
      </c>
      <c r="B4656" s="3" t="n">
        <v>1</v>
      </c>
      <c r="C4656" s="3" t="s">
        <v>213</v>
      </c>
      <c r="D4656" s="3" t="s">
        <v>562</v>
      </c>
      <c r="E4656" s="3" t="n">
        <v>4408</v>
      </c>
      <c r="F4656" s="4" t="n">
        <v>375.6</v>
      </c>
      <c r="G4656" s="3" t="s">
        <v>8</v>
      </c>
      <c r="H4656" s="4" t="n">
        <f aca="false">ROUND(E4656*F4656,2)</f>
        <v>1655644.8</v>
      </c>
    </row>
    <row r="4657" customFormat="false" ht="15" hidden="false" customHeight="false" outlineLevel="0" collapsed="false">
      <c r="A4657" s="3" t="n">
        <v>4656</v>
      </c>
      <c r="B4657" s="3" t="n">
        <v>1</v>
      </c>
      <c r="C4657" s="3" t="s">
        <v>213</v>
      </c>
      <c r="D4657" s="3" t="s">
        <v>562</v>
      </c>
      <c r="E4657" s="3" t="n">
        <v>170</v>
      </c>
      <c r="F4657" s="4" t="n">
        <v>373.97</v>
      </c>
      <c r="G4657" s="3" t="s">
        <v>8</v>
      </c>
      <c r="H4657" s="4" t="n">
        <f aca="false">ROUND(E4657*F4657,2)</f>
        <v>63574.9</v>
      </c>
    </row>
    <row r="4658" customFormat="false" ht="15" hidden="false" customHeight="false" outlineLevel="0" collapsed="false">
      <c r="A4658" s="3" t="n">
        <v>4657</v>
      </c>
      <c r="B4658" s="3" t="n">
        <v>3</v>
      </c>
      <c r="C4658" s="3" t="s">
        <v>213</v>
      </c>
      <c r="D4658" s="3" t="s">
        <v>563</v>
      </c>
      <c r="E4658" s="3" t="n">
        <v>3280</v>
      </c>
      <c r="F4658" s="4" t="n">
        <v>88.44</v>
      </c>
      <c r="G4658" s="3" t="s">
        <v>8</v>
      </c>
      <c r="H4658" s="4" t="n">
        <f aca="false">ROUND(E4658*F4658,2)</f>
        <v>290083.2</v>
      </c>
    </row>
    <row r="4659" customFormat="false" ht="15" hidden="false" customHeight="false" outlineLevel="0" collapsed="false">
      <c r="A4659" s="3" t="n">
        <v>4658</v>
      </c>
      <c r="B4659" s="3" t="n">
        <v>2</v>
      </c>
      <c r="C4659" s="3" t="s">
        <v>213</v>
      </c>
      <c r="D4659" s="3" t="s">
        <v>563</v>
      </c>
      <c r="E4659" s="3" t="n">
        <v>4603</v>
      </c>
      <c r="F4659" s="4" t="n">
        <v>56.43</v>
      </c>
      <c r="G4659" s="3" t="s">
        <v>8</v>
      </c>
      <c r="H4659" s="4" t="n">
        <f aca="false">ROUND(E4659*F4659,2)</f>
        <v>259747.29</v>
      </c>
    </row>
    <row r="4660" customFormat="false" ht="15" hidden="false" customHeight="false" outlineLevel="0" collapsed="false">
      <c r="A4660" s="3" t="n">
        <v>4659</v>
      </c>
      <c r="B4660" s="3" t="n">
        <v>12</v>
      </c>
      <c r="C4660" s="3" t="s">
        <v>213</v>
      </c>
      <c r="D4660" s="3" t="s">
        <v>563</v>
      </c>
      <c r="E4660" s="3" t="n">
        <v>2113</v>
      </c>
      <c r="F4660" s="4" t="n">
        <v>220.29</v>
      </c>
      <c r="G4660" s="3" t="s">
        <v>38</v>
      </c>
      <c r="H4660" s="4" t="n">
        <f aca="false">ROUND(E4660*F4660,2)</f>
        <v>465472.77</v>
      </c>
    </row>
    <row r="4661" customFormat="false" ht="15" hidden="false" customHeight="false" outlineLevel="0" collapsed="false">
      <c r="A4661" s="3" t="n">
        <v>4660</v>
      </c>
      <c r="B4661" s="3" t="n">
        <v>10</v>
      </c>
      <c r="C4661" s="3" t="s">
        <v>213</v>
      </c>
      <c r="D4661" s="3" t="s">
        <v>562</v>
      </c>
      <c r="E4661" s="3" t="n">
        <v>3217</v>
      </c>
      <c r="F4661" s="4" t="n">
        <v>58.35</v>
      </c>
      <c r="G4661" s="3" t="s">
        <v>8</v>
      </c>
      <c r="H4661" s="4" t="n">
        <f aca="false">ROUND(E4661*F4661,2)</f>
        <v>187711.95</v>
      </c>
    </row>
    <row r="4662" customFormat="false" ht="15" hidden="false" customHeight="false" outlineLevel="0" collapsed="false">
      <c r="A4662" s="3" t="n">
        <v>4661</v>
      </c>
      <c r="B4662" s="3" t="n">
        <v>3</v>
      </c>
      <c r="C4662" s="3" t="s">
        <v>213</v>
      </c>
      <c r="D4662" s="3" t="s">
        <v>563</v>
      </c>
      <c r="E4662" s="3" t="n">
        <v>3993</v>
      </c>
      <c r="F4662" s="4" t="n">
        <v>88.64</v>
      </c>
      <c r="G4662" s="3" t="s">
        <v>8</v>
      </c>
      <c r="H4662" s="4" t="n">
        <f aca="false">ROUND(E4662*F4662,2)</f>
        <v>353939.52</v>
      </c>
    </row>
    <row r="4663" customFormat="false" ht="15" hidden="false" customHeight="false" outlineLevel="0" collapsed="false">
      <c r="A4663" s="3" t="n">
        <v>4662</v>
      </c>
      <c r="B4663" s="3" t="n">
        <v>6</v>
      </c>
      <c r="C4663" s="3" t="s">
        <v>213</v>
      </c>
      <c r="D4663" s="3" t="s">
        <v>562</v>
      </c>
      <c r="E4663" s="3" t="n">
        <v>1220</v>
      </c>
      <c r="F4663" s="4" t="n">
        <v>246.69</v>
      </c>
      <c r="G4663" s="3" t="s">
        <v>8</v>
      </c>
      <c r="H4663" s="4" t="n">
        <f aca="false">ROUND(E4663*F4663,2)</f>
        <v>300961.8</v>
      </c>
    </row>
    <row r="4664" customFormat="false" ht="15" hidden="false" customHeight="false" outlineLevel="0" collapsed="false">
      <c r="A4664" s="3" t="n">
        <v>4663</v>
      </c>
      <c r="B4664" s="3" t="n">
        <v>10</v>
      </c>
      <c r="C4664" s="3" t="s">
        <v>213</v>
      </c>
      <c r="D4664" s="3" t="s">
        <v>563</v>
      </c>
      <c r="E4664" s="3" t="n">
        <v>1335</v>
      </c>
      <c r="F4664" s="4" t="n">
        <v>58.13</v>
      </c>
      <c r="G4664" s="3" t="s">
        <v>8</v>
      </c>
      <c r="H4664" s="4" t="n">
        <f aca="false">ROUND(E4664*F4664,2)</f>
        <v>77603.55</v>
      </c>
    </row>
    <row r="4665" customFormat="false" ht="15" hidden="false" customHeight="false" outlineLevel="0" collapsed="false">
      <c r="A4665" s="3" t="n">
        <v>4664</v>
      </c>
      <c r="B4665" s="3" t="n">
        <v>13</v>
      </c>
      <c r="C4665" s="3" t="s">
        <v>213</v>
      </c>
      <c r="D4665" s="3" t="s">
        <v>562</v>
      </c>
      <c r="E4665" s="3" t="n">
        <v>1272</v>
      </c>
      <c r="F4665" s="4" t="n">
        <v>47.04</v>
      </c>
      <c r="G4665" s="3" t="s">
        <v>41</v>
      </c>
      <c r="H4665" s="4" t="n">
        <f aca="false">ROUND(E4665*F4665,2)</f>
        <v>59834.88</v>
      </c>
    </row>
    <row r="4666" customFormat="false" ht="15" hidden="false" customHeight="false" outlineLevel="0" collapsed="false">
      <c r="A4666" s="3" t="n">
        <v>4665</v>
      </c>
      <c r="B4666" s="3" t="n">
        <v>15</v>
      </c>
      <c r="C4666" s="3" t="s">
        <v>213</v>
      </c>
      <c r="D4666" s="3" t="s">
        <v>562</v>
      </c>
      <c r="E4666" s="3" t="n">
        <v>2971</v>
      </c>
      <c r="F4666" s="4" t="n">
        <v>261.41</v>
      </c>
      <c r="G4666" s="3" t="s">
        <v>46</v>
      </c>
      <c r="H4666" s="4" t="n">
        <f aca="false">ROUND(E4666*F4666,2)</f>
        <v>776649.11</v>
      </c>
    </row>
    <row r="4667" customFormat="false" ht="15" hidden="false" customHeight="false" outlineLevel="0" collapsed="false">
      <c r="A4667" s="3" t="n">
        <v>4666</v>
      </c>
      <c r="B4667" s="3" t="n">
        <v>6</v>
      </c>
      <c r="C4667" s="3" t="s">
        <v>213</v>
      </c>
      <c r="D4667" s="3" t="s">
        <v>562</v>
      </c>
      <c r="E4667" s="3" t="n">
        <v>3749</v>
      </c>
      <c r="F4667" s="4" t="n">
        <v>245.9</v>
      </c>
      <c r="G4667" s="3" t="s">
        <v>8</v>
      </c>
      <c r="H4667" s="4" t="n">
        <f aca="false">ROUND(E4667*F4667,2)</f>
        <v>921879.1</v>
      </c>
    </row>
    <row r="4668" customFormat="false" ht="15" hidden="false" customHeight="false" outlineLevel="0" collapsed="false">
      <c r="A4668" s="3" t="n">
        <v>4667</v>
      </c>
      <c r="B4668" s="3" t="n">
        <v>10</v>
      </c>
      <c r="C4668" s="3" t="s">
        <v>213</v>
      </c>
      <c r="D4668" s="3" t="s">
        <v>562</v>
      </c>
      <c r="E4668" s="3" t="n">
        <v>3951</v>
      </c>
      <c r="F4668" s="4" t="n">
        <v>58.03</v>
      </c>
      <c r="G4668" s="3" t="s">
        <v>8</v>
      </c>
      <c r="H4668" s="4" t="n">
        <f aca="false">ROUND(E4668*F4668,2)</f>
        <v>229276.53</v>
      </c>
    </row>
    <row r="4669" customFormat="false" ht="15" hidden="false" customHeight="false" outlineLevel="0" collapsed="false">
      <c r="A4669" s="3" t="n">
        <v>4668</v>
      </c>
      <c r="B4669" s="3" t="n">
        <v>10</v>
      </c>
      <c r="C4669" s="3" t="s">
        <v>213</v>
      </c>
      <c r="D4669" s="3" t="s">
        <v>563</v>
      </c>
      <c r="E4669" s="3" t="n">
        <v>3246</v>
      </c>
      <c r="F4669" s="4" t="n">
        <v>58.27</v>
      </c>
      <c r="G4669" s="3" t="s">
        <v>8</v>
      </c>
      <c r="H4669" s="4" t="n">
        <f aca="false">ROUND(E4669*F4669,2)</f>
        <v>189144.42</v>
      </c>
    </row>
    <row r="4670" customFormat="false" ht="15" hidden="false" customHeight="false" outlineLevel="0" collapsed="false">
      <c r="A4670" s="3" t="n">
        <v>4669</v>
      </c>
      <c r="B4670" s="3" t="n">
        <v>15</v>
      </c>
      <c r="C4670" s="3" t="s">
        <v>213</v>
      </c>
      <c r="D4670" s="3" t="s">
        <v>562</v>
      </c>
      <c r="E4670" s="3" t="n">
        <v>3089</v>
      </c>
      <c r="F4670" s="4" t="n">
        <v>260.18</v>
      </c>
      <c r="G4670" s="3" t="s">
        <v>46</v>
      </c>
      <c r="H4670" s="4" t="n">
        <f aca="false">ROUND(E4670*F4670,2)</f>
        <v>803696.02</v>
      </c>
    </row>
    <row r="4671" customFormat="false" ht="15" hidden="false" customHeight="false" outlineLevel="0" collapsed="false">
      <c r="A4671" s="3" t="n">
        <v>4670</v>
      </c>
      <c r="B4671" s="3" t="n">
        <v>3</v>
      </c>
      <c r="C4671" s="3" t="s">
        <v>213</v>
      </c>
      <c r="D4671" s="3" t="s">
        <v>562</v>
      </c>
      <c r="E4671" s="3" t="n">
        <v>1751</v>
      </c>
      <c r="F4671" s="4" t="n">
        <v>88.51</v>
      </c>
      <c r="G4671" s="3" t="s">
        <v>8</v>
      </c>
      <c r="H4671" s="4" t="n">
        <f aca="false">ROUND(E4671*F4671,2)</f>
        <v>154981.01</v>
      </c>
    </row>
    <row r="4672" customFormat="false" ht="15" hidden="false" customHeight="false" outlineLevel="0" collapsed="false">
      <c r="A4672" s="3" t="n">
        <v>4671</v>
      </c>
      <c r="B4672" s="3" t="n">
        <v>2</v>
      </c>
      <c r="C4672" s="3" t="s">
        <v>213</v>
      </c>
      <c r="D4672" s="3" t="s">
        <v>562</v>
      </c>
      <c r="E4672" s="3" t="n">
        <v>3896</v>
      </c>
      <c r="F4672" s="4" t="n">
        <v>56.73</v>
      </c>
      <c r="G4672" s="3" t="s">
        <v>8</v>
      </c>
      <c r="H4672" s="4" t="n">
        <f aca="false">ROUND(E4672*F4672,2)</f>
        <v>221020.08</v>
      </c>
    </row>
    <row r="4673" customFormat="false" ht="15" hidden="false" customHeight="false" outlineLevel="0" collapsed="false">
      <c r="A4673" s="3" t="n">
        <v>4672</v>
      </c>
      <c r="B4673" s="3" t="n">
        <v>1</v>
      </c>
      <c r="C4673" s="3" t="s">
        <v>213</v>
      </c>
      <c r="D4673" s="3" t="s">
        <v>562</v>
      </c>
      <c r="E4673" s="3" t="n">
        <v>3602</v>
      </c>
      <c r="F4673" s="4" t="n">
        <v>374.54</v>
      </c>
      <c r="G4673" s="3" t="s">
        <v>8</v>
      </c>
      <c r="H4673" s="4" t="n">
        <f aca="false">ROUND(E4673*F4673,2)</f>
        <v>1349093.08</v>
      </c>
    </row>
    <row r="4674" customFormat="false" ht="15" hidden="false" customHeight="false" outlineLevel="0" collapsed="false">
      <c r="A4674" s="3" t="n">
        <v>4673</v>
      </c>
      <c r="B4674" s="3" t="n">
        <v>15</v>
      </c>
      <c r="C4674" s="3" t="s">
        <v>213</v>
      </c>
      <c r="D4674" s="3" t="s">
        <v>563</v>
      </c>
      <c r="E4674" s="3" t="n">
        <v>2537</v>
      </c>
      <c r="F4674" s="4" t="n">
        <v>260.54</v>
      </c>
      <c r="G4674" s="3" t="s">
        <v>46</v>
      </c>
      <c r="H4674" s="4" t="n">
        <f aca="false">ROUND(E4674*F4674,2)</f>
        <v>660989.98</v>
      </c>
    </row>
    <row r="4675" customFormat="false" ht="15" hidden="false" customHeight="false" outlineLevel="0" collapsed="false">
      <c r="A4675" s="3" t="n">
        <v>4674</v>
      </c>
      <c r="B4675" s="3" t="n">
        <v>9</v>
      </c>
      <c r="C4675" s="3" t="s">
        <v>213</v>
      </c>
      <c r="D4675" s="3" t="s">
        <v>562</v>
      </c>
      <c r="E4675" s="3" t="n">
        <v>2434</v>
      </c>
      <c r="F4675" s="4" t="n">
        <v>204.62</v>
      </c>
      <c r="G4675" s="3" t="s">
        <v>8</v>
      </c>
      <c r="H4675" s="4" t="n">
        <f aca="false">ROUND(E4675*F4675,2)</f>
        <v>498045.08</v>
      </c>
    </row>
    <row r="4676" customFormat="false" ht="15" hidden="false" customHeight="false" outlineLevel="0" collapsed="false">
      <c r="A4676" s="3" t="n">
        <v>4675</v>
      </c>
      <c r="B4676" s="3" t="n">
        <v>15</v>
      </c>
      <c r="C4676" s="3" t="s">
        <v>213</v>
      </c>
      <c r="D4676" s="3" t="s">
        <v>563</v>
      </c>
      <c r="E4676" s="3" t="n">
        <v>2183</v>
      </c>
      <c r="F4676" s="4" t="n">
        <v>260.82</v>
      </c>
      <c r="G4676" s="3" t="s">
        <v>46</v>
      </c>
      <c r="H4676" s="4" t="n">
        <f aca="false">ROUND(E4676*F4676,2)</f>
        <v>569370.06</v>
      </c>
    </row>
    <row r="4677" customFormat="false" ht="15" hidden="false" customHeight="false" outlineLevel="0" collapsed="false">
      <c r="A4677" s="3" t="n">
        <v>4676</v>
      </c>
      <c r="B4677" s="3" t="n">
        <v>8</v>
      </c>
      <c r="C4677" s="3" t="s">
        <v>213</v>
      </c>
      <c r="D4677" s="3" t="s">
        <v>563</v>
      </c>
      <c r="E4677" s="3" t="n">
        <v>88</v>
      </c>
      <c r="F4677" s="4" t="n">
        <v>64.54</v>
      </c>
      <c r="G4677" s="3" t="s">
        <v>8</v>
      </c>
      <c r="H4677" s="4" t="n">
        <f aca="false">ROUND(E4677*F4677,2)</f>
        <v>5679.52</v>
      </c>
    </row>
    <row r="4678" customFormat="false" ht="15" hidden="false" customHeight="false" outlineLevel="0" collapsed="false">
      <c r="A4678" s="3" t="n">
        <v>4677</v>
      </c>
      <c r="B4678" s="3" t="n">
        <v>13</v>
      </c>
      <c r="C4678" s="3" t="s">
        <v>213</v>
      </c>
      <c r="D4678" s="3" t="s">
        <v>562</v>
      </c>
      <c r="E4678" s="3" t="n">
        <v>789</v>
      </c>
      <c r="F4678" s="4" t="n">
        <v>47.26</v>
      </c>
      <c r="G4678" s="3" t="s">
        <v>41</v>
      </c>
      <c r="H4678" s="4" t="n">
        <f aca="false">ROUND(E4678*F4678,2)</f>
        <v>37288.14</v>
      </c>
    </row>
    <row r="4679" customFormat="false" ht="15" hidden="false" customHeight="false" outlineLevel="0" collapsed="false">
      <c r="A4679" s="3" t="n">
        <v>4678</v>
      </c>
      <c r="B4679" s="3" t="n">
        <v>4</v>
      </c>
      <c r="C4679" s="3" t="s">
        <v>214</v>
      </c>
      <c r="D4679" s="3" t="s">
        <v>562</v>
      </c>
      <c r="E4679" s="3" t="n">
        <v>2622</v>
      </c>
      <c r="F4679" s="4" t="n">
        <v>103.96</v>
      </c>
      <c r="G4679" s="3" t="s">
        <v>8</v>
      </c>
      <c r="H4679" s="4" t="n">
        <f aca="false">ROUND(E4679*F4679,2)</f>
        <v>272583.12</v>
      </c>
    </row>
    <row r="4680" customFormat="false" ht="15" hidden="false" customHeight="false" outlineLevel="0" collapsed="false">
      <c r="A4680" s="3" t="n">
        <v>4679</v>
      </c>
      <c r="B4680" s="3" t="n">
        <v>4</v>
      </c>
      <c r="C4680" s="3" t="s">
        <v>214</v>
      </c>
      <c r="D4680" s="3" t="s">
        <v>563</v>
      </c>
      <c r="E4680" s="3" t="n">
        <v>4913</v>
      </c>
      <c r="F4680" s="4" t="n">
        <v>103.74</v>
      </c>
      <c r="G4680" s="3" t="s">
        <v>8</v>
      </c>
      <c r="H4680" s="4" t="n">
        <f aca="false">ROUND(E4680*F4680,2)</f>
        <v>509674.62</v>
      </c>
    </row>
    <row r="4681" customFormat="false" ht="15" hidden="false" customHeight="false" outlineLevel="0" collapsed="false">
      <c r="A4681" s="3" t="n">
        <v>4680</v>
      </c>
      <c r="B4681" s="3" t="n">
        <v>3</v>
      </c>
      <c r="C4681" s="3" t="s">
        <v>214</v>
      </c>
      <c r="D4681" s="3" t="s">
        <v>562</v>
      </c>
      <c r="E4681" s="3" t="n">
        <v>4024</v>
      </c>
      <c r="F4681" s="4" t="n">
        <v>90.51</v>
      </c>
      <c r="G4681" s="3" t="s">
        <v>8</v>
      </c>
      <c r="H4681" s="4" t="n">
        <f aca="false">ROUND(E4681*F4681,2)</f>
        <v>364212.24</v>
      </c>
    </row>
    <row r="4682" customFormat="false" ht="15" hidden="false" customHeight="false" outlineLevel="0" collapsed="false">
      <c r="A4682" s="3" t="n">
        <v>4681</v>
      </c>
      <c r="B4682" s="3" t="n">
        <v>11</v>
      </c>
      <c r="C4682" s="3" t="s">
        <v>214</v>
      </c>
      <c r="D4682" s="3" t="s">
        <v>562</v>
      </c>
      <c r="E4682" s="3" t="n">
        <v>1822</v>
      </c>
      <c r="F4682" s="4" t="n">
        <v>100.2</v>
      </c>
      <c r="G4682" s="3" t="s">
        <v>34</v>
      </c>
      <c r="H4682" s="4" t="n">
        <f aca="false">ROUND(E4682*F4682,2)</f>
        <v>182564.4</v>
      </c>
    </row>
    <row r="4683" customFormat="false" ht="15" hidden="false" customHeight="false" outlineLevel="0" collapsed="false">
      <c r="A4683" s="3" t="n">
        <v>4682</v>
      </c>
      <c r="B4683" s="3" t="n">
        <v>2</v>
      </c>
      <c r="C4683" s="3" t="s">
        <v>214</v>
      </c>
      <c r="D4683" s="3" t="s">
        <v>563</v>
      </c>
      <c r="E4683" s="3" t="n">
        <v>882</v>
      </c>
      <c r="F4683" s="4" t="n">
        <v>56.88</v>
      </c>
      <c r="G4683" s="3" t="s">
        <v>8</v>
      </c>
      <c r="H4683" s="4" t="n">
        <f aca="false">ROUND(E4683*F4683,2)</f>
        <v>50168.16</v>
      </c>
    </row>
    <row r="4684" customFormat="false" ht="15" hidden="false" customHeight="false" outlineLevel="0" collapsed="false">
      <c r="A4684" s="3" t="n">
        <v>4683</v>
      </c>
      <c r="B4684" s="3" t="n">
        <v>9</v>
      </c>
      <c r="C4684" s="3" t="s">
        <v>214</v>
      </c>
      <c r="D4684" s="3" t="s">
        <v>563</v>
      </c>
      <c r="E4684" s="3" t="n">
        <v>3159</v>
      </c>
      <c r="F4684" s="4" t="n">
        <v>206.76</v>
      </c>
      <c r="G4684" s="3" t="s">
        <v>8</v>
      </c>
      <c r="H4684" s="4" t="n">
        <f aca="false">ROUND(E4684*F4684,2)</f>
        <v>653154.84</v>
      </c>
    </row>
    <row r="4685" customFormat="false" ht="15" hidden="false" customHeight="false" outlineLevel="0" collapsed="false">
      <c r="A4685" s="3" t="n">
        <v>4684</v>
      </c>
      <c r="B4685" s="3" t="n">
        <v>10</v>
      </c>
      <c r="C4685" s="3" t="s">
        <v>214</v>
      </c>
      <c r="D4685" s="3" t="s">
        <v>562</v>
      </c>
      <c r="E4685" s="3" t="n">
        <v>1563</v>
      </c>
      <c r="F4685" s="4" t="n">
        <v>56.99</v>
      </c>
      <c r="G4685" s="3" t="s">
        <v>8</v>
      </c>
      <c r="H4685" s="4" t="n">
        <f aca="false">ROUND(E4685*F4685,2)</f>
        <v>89075.37</v>
      </c>
    </row>
    <row r="4686" customFormat="false" ht="15" hidden="false" customHeight="false" outlineLevel="0" collapsed="false">
      <c r="A4686" s="3" t="n">
        <v>4685</v>
      </c>
      <c r="B4686" s="3" t="n">
        <v>8</v>
      </c>
      <c r="C4686" s="3" t="s">
        <v>214</v>
      </c>
      <c r="D4686" s="3" t="s">
        <v>562</v>
      </c>
      <c r="E4686" s="3" t="n">
        <v>1080</v>
      </c>
      <c r="F4686" s="4" t="n">
        <v>64.43</v>
      </c>
      <c r="G4686" s="3" t="s">
        <v>8</v>
      </c>
      <c r="H4686" s="4" t="n">
        <f aca="false">ROUND(E4686*F4686,2)</f>
        <v>69584.4</v>
      </c>
    </row>
    <row r="4687" customFormat="false" ht="15" hidden="false" customHeight="false" outlineLevel="0" collapsed="false">
      <c r="A4687" s="3" t="n">
        <v>4686</v>
      </c>
      <c r="B4687" s="3" t="n">
        <v>7</v>
      </c>
      <c r="C4687" s="3" t="s">
        <v>214</v>
      </c>
      <c r="D4687" s="3" t="s">
        <v>562</v>
      </c>
      <c r="E4687" s="3" t="n">
        <v>1315</v>
      </c>
      <c r="F4687" s="4" t="n">
        <v>372.83</v>
      </c>
      <c r="G4687" s="3" t="s">
        <v>8</v>
      </c>
      <c r="H4687" s="4" t="n">
        <f aca="false">ROUND(E4687*F4687,2)</f>
        <v>490271.45</v>
      </c>
    </row>
    <row r="4688" customFormat="false" ht="15" hidden="false" customHeight="false" outlineLevel="0" collapsed="false">
      <c r="A4688" s="3" t="n">
        <v>4687</v>
      </c>
      <c r="B4688" s="3" t="n">
        <v>5</v>
      </c>
      <c r="C4688" s="3" t="s">
        <v>214</v>
      </c>
      <c r="D4688" s="3" t="s">
        <v>563</v>
      </c>
      <c r="E4688" s="3" t="n">
        <v>1774</v>
      </c>
      <c r="F4688" s="4" t="n">
        <v>424.34</v>
      </c>
      <c r="G4688" s="3" t="s">
        <v>8</v>
      </c>
      <c r="H4688" s="4" t="n">
        <f aca="false">ROUND(E4688*F4688,2)</f>
        <v>752779.16</v>
      </c>
    </row>
    <row r="4689" customFormat="false" ht="15" hidden="false" customHeight="false" outlineLevel="0" collapsed="false">
      <c r="A4689" s="3" t="n">
        <v>4688</v>
      </c>
      <c r="B4689" s="3" t="n">
        <v>6</v>
      </c>
      <c r="C4689" s="3" t="s">
        <v>214</v>
      </c>
      <c r="D4689" s="3" t="s">
        <v>563</v>
      </c>
      <c r="E4689" s="3" t="n">
        <v>147</v>
      </c>
      <c r="F4689" s="4" t="n">
        <v>247.45</v>
      </c>
      <c r="G4689" s="3" t="s">
        <v>8</v>
      </c>
      <c r="H4689" s="4" t="n">
        <f aca="false">ROUND(E4689*F4689,2)</f>
        <v>36375.15</v>
      </c>
    </row>
    <row r="4690" customFormat="false" ht="15" hidden="false" customHeight="false" outlineLevel="0" collapsed="false">
      <c r="A4690" s="3" t="n">
        <v>4689</v>
      </c>
      <c r="B4690" s="3" t="n">
        <v>2</v>
      </c>
      <c r="C4690" s="3" t="s">
        <v>214</v>
      </c>
      <c r="D4690" s="3" t="s">
        <v>562</v>
      </c>
      <c r="E4690" s="3" t="n">
        <v>2160</v>
      </c>
      <c r="F4690" s="4" t="n">
        <v>57.06</v>
      </c>
      <c r="G4690" s="3" t="s">
        <v>8</v>
      </c>
      <c r="H4690" s="4" t="n">
        <f aca="false">ROUND(E4690*F4690,2)</f>
        <v>123249.6</v>
      </c>
    </row>
    <row r="4691" customFormat="false" ht="15" hidden="false" customHeight="false" outlineLevel="0" collapsed="false">
      <c r="A4691" s="3" t="n">
        <v>4690</v>
      </c>
      <c r="B4691" s="3" t="n">
        <v>10</v>
      </c>
      <c r="C4691" s="3" t="s">
        <v>214</v>
      </c>
      <c r="D4691" s="3" t="s">
        <v>563</v>
      </c>
      <c r="E4691" s="3" t="n">
        <v>1068</v>
      </c>
      <c r="F4691" s="4" t="n">
        <v>56.89</v>
      </c>
      <c r="G4691" s="3" t="s">
        <v>8</v>
      </c>
      <c r="H4691" s="4" t="n">
        <f aca="false">ROUND(E4691*F4691,2)</f>
        <v>60758.52</v>
      </c>
    </row>
    <row r="4692" customFormat="false" ht="15" hidden="false" customHeight="false" outlineLevel="0" collapsed="false">
      <c r="A4692" s="3" t="n">
        <v>4691</v>
      </c>
      <c r="B4692" s="3" t="n">
        <v>15</v>
      </c>
      <c r="C4692" s="3" t="s">
        <v>214</v>
      </c>
      <c r="D4692" s="3" t="s">
        <v>563</v>
      </c>
      <c r="E4692" s="3" t="n">
        <v>4734</v>
      </c>
      <c r="F4692" s="4" t="n">
        <v>261.8</v>
      </c>
      <c r="G4692" s="3" t="s">
        <v>46</v>
      </c>
      <c r="H4692" s="4" t="n">
        <f aca="false">ROUND(E4692*F4692,2)</f>
        <v>1239361.2</v>
      </c>
    </row>
    <row r="4693" customFormat="false" ht="15" hidden="false" customHeight="false" outlineLevel="0" collapsed="false">
      <c r="A4693" s="3" t="n">
        <v>4692</v>
      </c>
      <c r="B4693" s="3" t="n">
        <v>1</v>
      </c>
      <c r="C4693" s="3" t="s">
        <v>214</v>
      </c>
      <c r="D4693" s="3" t="s">
        <v>562</v>
      </c>
      <c r="E4693" s="3" t="n">
        <v>4698</v>
      </c>
      <c r="F4693" s="4" t="n">
        <v>382.47</v>
      </c>
      <c r="G4693" s="3" t="s">
        <v>8</v>
      </c>
      <c r="H4693" s="4" t="n">
        <f aca="false">ROUND(E4693*F4693,2)</f>
        <v>1796844.06</v>
      </c>
    </row>
    <row r="4694" customFormat="false" ht="15" hidden="false" customHeight="false" outlineLevel="0" collapsed="false">
      <c r="A4694" s="3" t="n">
        <v>4693</v>
      </c>
      <c r="B4694" s="3" t="n">
        <v>5</v>
      </c>
      <c r="C4694" s="3" t="s">
        <v>214</v>
      </c>
      <c r="D4694" s="3" t="s">
        <v>563</v>
      </c>
      <c r="E4694" s="3" t="n">
        <v>485</v>
      </c>
      <c r="F4694" s="4" t="n">
        <v>422.95</v>
      </c>
      <c r="G4694" s="3" t="s">
        <v>8</v>
      </c>
      <c r="H4694" s="4" t="n">
        <f aca="false">ROUND(E4694*F4694,2)</f>
        <v>205130.75</v>
      </c>
    </row>
    <row r="4695" customFormat="false" ht="15" hidden="false" customHeight="false" outlineLevel="0" collapsed="false">
      <c r="A4695" s="3" t="n">
        <v>4694</v>
      </c>
      <c r="B4695" s="3" t="n">
        <v>10</v>
      </c>
      <c r="C4695" s="3" t="s">
        <v>214</v>
      </c>
      <c r="D4695" s="3" t="s">
        <v>563</v>
      </c>
      <c r="E4695" s="3" t="n">
        <v>2108</v>
      </c>
      <c r="F4695" s="4" t="n">
        <v>56.9</v>
      </c>
      <c r="G4695" s="3" t="s">
        <v>8</v>
      </c>
      <c r="H4695" s="4" t="n">
        <f aca="false">ROUND(E4695*F4695,2)</f>
        <v>119945.2</v>
      </c>
    </row>
    <row r="4696" customFormat="false" ht="15" hidden="false" customHeight="false" outlineLevel="0" collapsed="false">
      <c r="A4696" s="3" t="n">
        <v>4695</v>
      </c>
      <c r="B4696" s="3" t="n">
        <v>11</v>
      </c>
      <c r="C4696" s="3" t="s">
        <v>214</v>
      </c>
      <c r="D4696" s="3" t="s">
        <v>562</v>
      </c>
      <c r="E4696" s="3" t="n">
        <v>2138</v>
      </c>
      <c r="F4696" s="4" t="n">
        <v>100.12</v>
      </c>
      <c r="G4696" s="3" t="s">
        <v>34</v>
      </c>
      <c r="H4696" s="4" t="n">
        <f aca="false">ROUND(E4696*F4696,2)</f>
        <v>214056.56</v>
      </c>
    </row>
    <row r="4697" customFormat="false" ht="15" hidden="false" customHeight="false" outlineLevel="0" collapsed="false">
      <c r="A4697" s="3" t="n">
        <v>4696</v>
      </c>
      <c r="B4697" s="3" t="n">
        <v>13</v>
      </c>
      <c r="C4697" s="3" t="s">
        <v>214</v>
      </c>
      <c r="D4697" s="3" t="s">
        <v>562</v>
      </c>
      <c r="E4697" s="3" t="n">
        <v>47</v>
      </c>
      <c r="F4697" s="4" t="n">
        <v>48.11</v>
      </c>
      <c r="G4697" s="3" t="s">
        <v>41</v>
      </c>
      <c r="H4697" s="4" t="n">
        <f aca="false">ROUND(E4697*F4697,2)</f>
        <v>2261.17</v>
      </c>
    </row>
    <row r="4698" customFormat="false" ht="15" hidden="false" customHeight="false" outlineLevel="0" collapsed="false">
      <c r="A4698" s="3" t="n">
        <v>4697</v>
      </c>
      <c r="B4698" s="3" t="n">
        <v>11</v>
      </c>
      <c r="C4698" s="3" t="s">
        <v>214</v>
      </c>
      <c r="D4698" s="3" t="s">
        <v>562</v>
      </c>
      <c r="E4698" s="3" t="n">
        <v>4141</v>
      </c>
      <c r="F4698" s="4" t="n">
        <v>100.26</v>
      </c>
      <c r="G4698" s="3" t="s">
        <v>34</v>
      </c>
      <c r="H4698" s="4" t="n">
        <f aca="false">ROUND(E4698*F4698,2)</f>
        <v>415176.66</v>
      </c>
    </row>
    <row r="4699" customFormat="false" ht="15" hidden="false" customHeight="false" outlineLevel="0" collapsed="false">
      <c r="A4699" s="3" t="n">
        <v>4698</v>
      </c>
      <c r="B4699" s="3" t="n">
        <v>8</v>
      </c>
      <c r="C4699" s="3" t="s">
        <v>214</v>
      </c>
      <c r="D4699" s="3" t="s">
        <v>562</v>
      </c>
      <c r="E4699" s="3" t="n">
        <v>3713</v>
      </c>
      <c r="F4699" s="4" t="n">
        <v>64.28</v>
      </c>
      <c r="G4699" s="3" t="s">
        <v>8</v>
      </c>
      <c r="H4699" s="4" t="n">
        <f aca="false">ROUND(E4699*F4699,2)</f>
        <v>238671.64</v>
      </c>
    </row>
    <row r="4700" customFormat="false" ht="15" hidden="false" customHeight="false" outlineLevel="0" collapsed="false">
      <c r="A4700" s="3" t="n">
        <v>4699</v>
      </c>
      <c r="B4700" s="3" t="n">
        <v>14</v>
      </c>
      <c r="C4700" s="3" t="s">
        <v>214</v>
      </c>
      <c r="D4700" s="3" t="s">
        <v>563</v>
      </c>
      <c r="E4700" s="3" t="n">
        <v>191</v>
      </c>
      <c r="F4700" s="4" t="n">
        <v>68.11</v>
      </c>
      <c r="G4700" s="3" t="s">
        <v>41</v>
      </c>
      <c r="H4700" s="4" t="n">
        <f aca="false">ROUND(E4700*F4700,2)</f>
        <v>13009.01</v>
      </c>
    </row>
    <row r="4701" customFormat="false" ht="15" hidden="false" customHeight="false" outlineLevel="0" collapsed="false">
      <c r="A4701" s="3" t="n">
        <v>4700</v>
      </c>
      <c r="B4701" s="3" t="n">
        <v>3</v>
      </c>
      <c r="C4701" s="3" t="s">
        <v>214</v>
      </c>
      <c r="D4701" s="3" t="s">
        <v>562</v>
      </c>
      <c r="E4701" s="3" t="n">
        <v>1166</v>
      </c>
      <c r="F4701" s="4" t="n">
        <v>90.88</v>
      </c>
      <c r="G4701" s="3" t="s">
        <v>8</v>
      </c>
      <c r="H4701" s="4" t="n">
        <f aca="false">ROUND(E4701*F4701,2)</f>
        <v>105966.08</v>
      </c>
    </row>
    <row r="4702" customFormat="false" ht="15" hidden="false" customHeight="false" outlineLevel="0" collapsed="false">
      <c r="A4702" s="3" t="n">
        <v>4701</v>
      </c>
      <c r="B4702" s="3" t="n">
        <v>2</v>
      </c>
      <c r="C4702" s="3" t="s">
        <v>214</v>
      </c>
      <c r="D4702" s="3" t="s">
        <v>562</v>
      </c>
      <c r="E4702" s="3" t="n">
        <v>287</v>
      </c>
      <c r="F4702" s="4" t="n">
        <v>56.85</v>
      </c>
      <c r="G4702" s="3" t="s">
        <v>8</v>
      </c>
      <c r="H4702" s="4" t="n">
        <f aca="false">ROUND(E4702*F4702,2)</f>
        <v>16315.95</v>
      </c>
    </row>
    <row r="4703" customFormat="false" ht="15" hidden="false" customHeight="false" outlineLevel="0" collapsed="false">
      <c r="A4703" s="3" t="n">
        <v>4702</v>
      </c>
      <c r="B4703" s="3" t="n">
        <v>9</v>
      </c>
      <c r="C4703" s="3" t="s">
        <v>214</v>
      </c>
      <c r="D4703" s="3" t="s">
        <v>563</v>
      </c>
      <c r="E4703" s="3" t="n">
        <v>4996</v>
      </c>
      <c r="F4703" s="4" t="n">
        <v>206.68</v>
      </c>
      <c r="G4703" s="3" t="s">
        <v>8</v>
      </c>
      <c r="H4703" s="4" t="n">
        <f aca="false">ROUND(E4703*F4703,2)</f>
        <v>1032573.28</v>
      </c>
    </row>
    <row r="4704" customFormat="false" ht="15" hidden="false" customHeight="false" outlineLevel="0" collapsed="false">
      <c r="A4704" s="3" t="n">
        <v>4703</v>
      </c>
      <c r="B4704" s="3" t="n">
        <v>3</v>
      </c>
      <c r="C4704" s="3" t="s">
        <v>214</v>
      </c>
      <c r="D4704" s="3" t="s">
        <v>562</v>
      </c>
      <c r="E4704" s="3" t="n">
        <v>341</v>
      </c>
      <c r="F4704" s="4" t="n">
        <v>90.85</v>
      </c>
      <c r="G4704" s="3" t="s">
        <v>8</v>
      </c>
      <c r="H4704" s="4" t="n">
        <f aca="false">ROUND(E4704*F4704,2)</f>
        <v>30979.85</v>
      </c>
    </row>
    <row r="4705" customFormat="false" ht="15" hidden="false" customHeight="false" outlineLevel="0" collapsed="false">
      <c r="A4705" s="3" t="n">
        <v>4704</v>
      </c>
      <c r="B4705" s="3" t="n">
        <v>5</v>
      </c>
      <c r="C4705" s="3" t="s">
        <v>215</v>
      </c>
      <c r="D4705" s="3" t="s">
        <v>563</v>
      </c>
      <c r="E4705" s="3" t="n">
        <v>2579</v>
      </c>
      <c r="F4705" s="4" t="n">
        <v>426.67</v>
      </c>
      <c r="G4705" s="3" t="s">
        <v>8</v>
      </c>
      <c r="H4705" s="4" t="n">
        <f aca="false">ROUND(E4705*F4705,2)</f>
        <v>1100381.93</v>
      </c>
    </row>
    <row r="4706" customFormat="false" ht="15" hidden="false" customHeight="false" outlineLevel="0" collapsed="false">
      <c r="A4706" s="3" t="n">
        <v>4705</v>
      </c>
      <c r="B4706" s="3" t="n">
        <v>6</v>
      </c>
      <c r="C4706" s="3" t="s">
        <v>215</v>
      </c>
      <c r="D4706" s="3" t="s">
        <v>563</v>
      </c>
      <c r="E4706" s="3" t="n">
        <v>3560</v>
      </c>
      <c r="F4706" s="4" t="n">
        <v>249.02</v>
      </c>
      <c r="G4706" s="3" t="s">
        <v>8</v>
      </c>
      <c r="H4706" s="4" t="n">
        <f aca="false">ROUND(E4706*F4706,2)</f>
        <v>886511.2</v>
      </c>
    </row>
    <row r="4707" customFormat="false" ht="15" hidden="false" customHeight="false" outlineLevel="0" collapsed="false">
      <c r="A4707" s="3" t="n">
        <v>4706</v>
      </c>
      <c r="B4707" s="3" t="n">
        <v>9</v>
      </c>
      <c r="C4707" s="3" t="s">
        <v>215</v>
      </c>
      <c r="D4707" s="3" t="s">
        <v>563</v>
      </c>
      <c r="E4707" s="3" t="n">
        <v>1174</v>
      </c>
      <c r="F4707" s="4" t="n">
        <v>199.59</v>
      </c>
      <c r="G4707" s="3" t="s">
        <v>8</v>
      </c>
      <c r="H4707" s="4" t="n">
        <f aca="false">ROUND(E4707*F4707,2)</f>
        <v>234318.66</v>
      </c>
    </row>
    <row r="4708" customFormat="false" ht="15" hidden="false" customHeight="false" outlineLevel="0" collapsed="false">
      <c r="A4708" s="3" t="n">
        <v>4707</v>
      </c>
      <c r="B4708" s="3" t="n">
        <v>10</v>
      </c>
      <c r="C4708" s="3" t="s">
        <v>215</v>
      </c>
      <c r="D4708" s="3" t="s">
        <v>562</v>
      </c>
      <c r="E4708" s="3" t="n">
        <v>2649</v>
      </c>
      <c r="F4708" s="4" t="n">
        <v>56.06</v>
      </c>
      <c r="G4708" s="3" t="s">
        <v>8</v>
      </c>
      <c r="H4708" s="4" t="n">
        <f aca="false">ROUND(E4708*F4708,2)</f>
        <v>148502.94</v>
      </c>
    </row>
    <row r="4709" customFormat="false" ht="15" hidden="false" customHeight="false" outlineLevel="0" collapsed="false">
      <c r="A4709" s="3" t="n">
        <v>4708</v>
      </c>
      <c r="B4709" s="3" t="n">
        <v>5</v>
      </c>
      <c r="C4709" s="3" t="s">
        <v>215</v>
      </c>
      <c r="D4709" s="3" t="s">
        <v>562</v>
      </c>
      <c r="E4709" s="3" t="n">
        <v>3778</v>
      </c>
      <c r="F4709" s="4" t="n">
        <v>426.13</v>
      </c>
      <c r="G4709" s="3" t="s">
        <v>8</v>
      </c>
      <c r="H4709" s="4" t="n">
        <f aca="false">ROUND(E4709*F4709,2)</f>
        <v>1609919.14</v>
      </c>
    </row>
    <row r="4710" customFormat="false" ht="15" hidden="false" customHeight="false" outlineLevel="0" collapsed="false">
      <c r="A4710" s="3" t="n">
        <v>4709</v>
      </c>
      <c r="B4710" s="3" t="n">
        <v>6</v>
      </c>
      <c r="C4710" s="3" t="s">
        <v>215</v>
      </c>
      <c r="D4710" s="3" t="s">
        <v>563</v>
      </c>
      <c r="E4710" s="3" t="n">
        <v>4088</v>
      </c>
      <c r="F4710" s="4" t="n">
        <v>247.94</v>
      </c>
      <c r="G4710" s="3" t="s">
        <v>8</v>
      </c>
      <c r="H4710" s="4" t="n">
        <f aca="false">ROUND(E4710*F4710,2)</f>
        <v>1013578.72</v>
      </c>
    </row>
    <row r="4711" customFormat="false" ht="15" hidden="false" customHeight="false" outlineLevel="0" collapsed="false">
      <c r="A4711" s="3" t="n">
        <v>4710</v>
      </c>
      <c r="B4711" s="3" t="n">
        <v>12</v>
      </c>
      <c r="C4711" s="3" t="s">
        <v>215</v>
      </c>
      <c r="D4711" s="3" t="s">
        <v>562</v>
      </c>
      <c r="E4711" s="3" t="n">
        <v>1783</v>
      </c>
      <c r="F4711" s="4" t="n">
        <v>219.7</v>
      </c>
      <c r="G4711" s="3" t="s">
        <v>38</v>
      </c>
      <c r="H4711" s="4" t="n">
        <f aca="false">ROUND(E4711*F4711,2)</f>
        <v>391725.1</v>
      </c>
    </row>
    <row r="4712" customFormat="false" ht="15" hidden="false" customHeight="false" outlineLevel="0" collapsed="false">
      <c r="A4712" s="3" t="n">
        <v>4711</v>
      </c>
      <c r="B4712" s="3" t="n">
        <v>13</v>
      </c>
      <c r="C4712" s="3" t="s">
        <v>215</v>
      </c>
      <c r="D4712" s="3" t="s">
        <v>563</v>
      </c>
      <c r="E4712" s="3" t="n">
        <v>4707</v>
      </c>
      <c r="F4712" s="4" t="n">
        <v>49.5</v>
      </c>
      <c r="G4712" s="3" t="s">
        <v>41</v>
      </c>
      <c r="H4712" s="4" t="n">
        <f aca="false">ROUND(E4712*F4712,2)</f>
        <v>232996.5</v>
      </c>
    </row>
    <row r="4713" customFormat="false" ht="15" hidden="false" customHeight="false" outlineLevel="0" collapsed="false">
      <c r="A4713" s="3" t="n">
        <v>4712</v>
      </c>
      <c r="B4713" s="3" t="n">
        <v>8</v>
      </c>
      <c r="C4713" s="3" t="s">
        <v>215</v>
      </c>
      <c r="D4713" s="3" t="s">
        <v>562</v>
      </c>
      <c r="E4713" s="3" t="n">
        <v>3122</v>
      </c>
      <c r="F4713" s="4" t="n">
        <v>65.56</v>
      </c>
      <c r="G4713" s="3" t="s">
        <v>8</v>
      </c>
      <c r="H4713" s="4" t="n">
        <f aca="false">ROUND(E4713*F4713,2)</f>
        <v>204678.32</v>
      </c>
    </row>
    <row r="4714" customFormat="false" ht="15" hidden="false" customHeight="false" outlineLevel="0" collapsed="false">
      <c r="A4714" s="3" t="n">
        <v>4713</v>
      </c>
      <c r="B4714" s="3" t="n">
        <v>9</v>
      </c>
      <c r="C4714" s="3" t="s">
        <v>215</v>
      </c>
      <c r="D4714" s="3" t="s">
        <v>563</v>
      </c>
      <c r="E4714" s="3" t="n">
        <v>1170</v>
      </c>
      <c r="F4714" s="4" t="n">
        <v>200.23</v>
      </c>
      <c r="G4714" s="3" t="s">
        <v>8</v>
      </c>
      <c r="H4714" s="4" t="n">
        <f aca="false">ROUND(E4714*F4714,2)</f>
        <v>234269.1</v>
      </c>
    </row>
    <row r="4715" customFormat="false" ht="15" hidden="false" customHeight="false" outlineLevel="0" collapsed="false">
      <c r="A4715" s="3" t="n">
        <v>4714</v>
      </c>
      <c r="B4715" s="3" t="n">
        <v>6</v>
      </c>
      <c r="C4715" s="3" t="s">
        <v>215</v>
      </c>
      <c r="D4715" s="3" t="s">
        <v>562</v>
      </c>
      <c r="E4715" s="3" t="n">
        <v>4610</v>
      </c>
      <c r="F4715" s="4" t="n">
        <v>248.56</v>
      </c>
      <c r="G4715" s="3" t="s">
        <v>8</v>
      </c>
      <c r="H4715" s="4" t="n">
        <f aca="false">ROUND(E4715*F4715,2)</f>
        <v>1145861.6</v>
      </c>
    </row>
    <row r="4716" customFormat="false" ht="15" hidden="false" customHeight="false" outlineLevel="0" collapsed="false">
      <c r="A4716" s="3" t="n">
        <v>4715</v>
      </c>
      <c r="B4716" s="3" t="n">
        <v>10</v>
      </c>
      <c r="C4716" s="3" t="s">
        <v>215</v>
      </c>
      <c r="D4716" s="3" t="s">
        <v>563</v>
      </c>
      <c r="E4716" s="3" t="n">
        <v>686</v>
      </c>
      <c r="F4716" s="4" t="n">
        <v>55.95</v>
      </c>
      <c r="G4716" s="3" t="s">
        <v>8</v>
      </c>
      <c r="H4716" s="4" t="n">
        <f aca="false">ROUND(E4716*F4716,2)</f>
        <v>38381.7</v>
      </c>
    </row>
    <row r="4717" customFormat="false" ht="15" hidden="false" customHeight="false" outlineLevel="0" collapsed="false">
      <c r="A4717" s="3" t="n">
        <v>4716</v>
      </c>
      <c r="B4717" s="3" t="n">
        <v>6</v>
      </c>
      <c r="C4717" s="3" t="s">
        <v>215</v>
      </c>
      <c r="D4717" s="3" t="s">
        <v>562</v>
      </c>
      <c r="E4717" s="3" t="n">
        <v>455</v>
      </c>
      <c r="F4717" s="4" t="n">
        <v>248.07</v>
      </c>
      <c r="G4717" s="3" t="s">
        <v>8</v>
      </c>
      <c r="H4717" s="4" t="n">
        <f aca="false">ROUND(E4717*F4717,2)</f>
        <v>112871.85</v>
      </c>
    </row>
    <row r="4718" customFormat="false" ht="15" hidden="false" customHeight="false" outlineLevel="0" collapsed="false">
      <c r="A4718" s="3" t="n">
        <v>4717</v>
      </c>
      <c r="B4718" s="3" t="n">
        <v>8</v>
      </c>
      <c r="C4718" s="3" t="s">
        <v>215</v>
      </c>
      <c r="D4718" s="3" t="s">
        <v>562</v>
      </c>
      <c r="E4718" s="3" t="n">
        <v>336</v>
      </c>
      <c r="F4718" s="4" t="n">
        <v>65.58</v>
      </c>
      <c r="G4718" s="3" t="s">
        <v>8</v>
      </c>
      <c r="H4718" s="4" t="n">
        <f aca="false">ROUND(E4718*F4718,2)</f>
        <v>22034.88</v>
      </c>
    </row>
    <row r="4719" customFormat="false" ht="15" hidden="false" customHeight="false" outlineLevel="0" collapsed="false">
      <c r="A4719" s="3" t="n">
        <v>4718</v>
      </c>
      <c r="B4719" s="3" t="n">
        <v>4</v>
      </c>
      <c r="C4719" s="3" t="s">
        <v>215</v>
      </c>
      <c r="D4719" s="3" t="s">
        <v>562</v>
      </c>
      <c r="E4719" s="3" t="n">
        <v>3669</v>
      </c>
      <c r="F4719" s="4" t="n">
        <v>102.24</v>
      </c>
      <c r="G4719" s="3" t="s">
        <v>8</v>
      </c>
      <c r="H4719" s="4" t="n">
        <f aca="false">ROUND(E4719*F4719,2)</f>
        <v>375118.56</v>
      </c>
    </row>
    <row r="4720" customFormat="false" ht="15" hidden="false" customHeight="false" outlineLevel="0" collapsed="false">
      <c r="A4720" s="3" t="n">
        <v>4719</v>
      </c>
      <c r="B4720" s="3" t="n">
        <v>8</v>
      </c>
      <c r="C4720" s="3" t="s">
        <v>215</v>
      </c>
      <c r="D4720" s="3" t="s">
        <v>562</v>
      </c>
      <c r="E4720" s="3" t="n">
        <v>1403</v>
      </c>
      <c r="F4720" s="4" t="n">
        <v>65.61</v>
      </c>
      <c r="G4720" s="3" t="s">
        <v>8</v>
      </c>
      <c r="H4720" s="4" t="n">
        <f aca="false">ROUND(E4720*F4720,2)</f>
        <v>92050.83</v>
      </c>
    </row>
    <row r="4721" customFormat="false" ht="15" hidden="false" customHeight="false" outlineLevel="0" collapsed="false">
      <c r="A4721" s="3" t="n">
        <v>4720</v>
      </c>
      <c r="B4721" s="3" t="n">
        <v>4</v>
      </c>
      <c r="C4721" s="3" t="s">
        <v>215</v>
      </c>
      <c r="D4721" s="3" t="s">
        <v>562</v>
      </c>
      <c r="E4721" s="3" t="n">
        <v>3778</v>
      </c>
      <c r="F4721" s="4" t="n">
        <v>102.52</v>
      </c>
      <c r="G4721" s="3" t="s">
        <v>8</v>
      </c>
      <c r="H4721" s="4" t="n">
        <f aca="false">ROUND(E4721*F4721,2)</f>
        <v>387320.56</v>
      </c>
    </row>
    <row r="4722" customFormat="false" ht="15" hidden="false" customHeight="false" outlineLevel="0" collapsed="false">
      <c r="A4722" s="3" t="n">
        <v>4721</v>
      </c>
      <c r="B4722" s="3" t="n">
        <v>5</v>
      </c>
      <c r="C4722" s="3" t="s">
        <v>215</v>
      </c>
      <c r="D4722" s="3" t="s">
        <v>562</v>
      </c>
      <c r="E4722" s="3" t="n">
        <v>4585</v>
      </c>
      <c r="F4722" s="4" t="n">
        <v>426.5</v>
      </c>
      <c r="G4722" s="3" t="s">
        <v>8</v>
      </c>
      <c r="H4722" s="4" t="n">
        <f aca="false">ROUND(E4722*F4722,2)</f>
        <v>1955502.5</v>
      </c>
    </row>
    <row r="4723" customFormat="false" ht="15" hidden="false" customHeight="false" outlineLevel="0" collapsed="false">
      <c r="A4723" s="3" t="n">
        <v>4722</v>
      </c>
      <c r="B4723" s="3" t="n">
        <v>12</v>
      </c>
      <c r="C4723" s="3" t="s">
        <v>215</v>
      </c>
      <c r="D4723" s="3" t="s">
        <v>563</v>
      </c>
      <c r="E4723" s="3" t="n">
        <v>1331</v>
      </c>
      <c r="F4723" s="4" t="n">
        <v>219.92</v>
      </c>
      <c r="G4723" s="3" t="s">
        <v>38</v>
      </c>
      <c r="H4723" s="4" t="n">
        <f aca="false">ROUND(E4723*F4723,2)</f>
        <v>292713.52</v>
      </c>
    </row>
    <row r="4724" customFormat="false" ht="15" hidden="false" customHeight="false" outlineLevel="0" collapsed="false">
      <c r="A4724" s="3" t="n">
        <v>4723</v>
      </c>
      <c r="B4724" s="3" t="n">
        <v>6</v>
      </c>
      <c r="C4724" s="3" t="s">
        <v>215</v>
      </c>
      <c r="D4724" s="3" t="s">
        <v>562</v>
      </c>
      <c r="E4724" s="3" t="n">
        <v>3496</v>
      </c>
      <c r="F4724" s="4" t="n">
        <v>248.91</v>
      </c>
      <c r="G4724" s="3" t="s">
        <v>8</v>
      </c>
      <c r="H4724" s="4" t="n">
        <f aca="false">ROUND(E4724*F4724,2)</f>
        <v>870189.36</v>
      </c>
    </row>
    <row r="4725" customFormat="false" ht="15" hidden="false" customHeight="false" outlineLevel="0" collapsed="false">
      <c r="A4725" s="3" t="n">
        <v>4724</v>
      </c>
      <c r="B4725" s="3" t="n">
        <v>4</v>
      </c>
      <c r="C4725" s="3" t="s">
        <v>215</v>
      </c>
      <c r="D4725" s="3" t="s">
        <v>563</v>
      </c>
      <c r="E4725" s="3" t="n">
        <v>4347</v>
      </c>
      <c r="F4725" s="4" t="n">
        <v>102.13</v>
      </c>
      <c r="G4725" s="3" t="s">
        <v>8</v>
      </c>
      <c r="H4725" s="4" t="n">
        <f aca="false">ROUND(E4725*F4725,2)</f>
        <v>443959.11</v>
      </c>
    </row>
    <row r="4726" customFormat="false" ht="15" hidden="false" customHeight="false" outlineLevel="0" collapsed="false">
      <c r="A4726" s="3" t="n">
        <v>4725</v>
      </c>
      <c r="B4726" s="3" t="n">
        <v>4</v>
      </c>
      <c r="C4726" s="3" t="s">
        <v>215</v>
      </c>
      <c r="D4726" s="3" t="s">
        <v>562</v>
      </c>
      <c r="E4726" s="3" t="n">
        <v>1909</v>
      </c>
      <c r="F4726" s="4" t="n">
        <v>102.53</v>
      </c>
      <c r="G4726" s="3" t="s">
        <v>8</v>
      </c>
      <c r="H4726" s="4" t="n">
        <f aca="false">ROUND(E4726*F4726,2)</f>
        <v>195729.77</v>
      </c>
    </row>
    <row r="4727" customFormat="false" ht="15" hidden="false" customHeight="false" outlineLevel="0" collapsed="false">
      <c r="A4727" s="3" t="n">
        <v>4726</v>
      </c>
      <c r="B4727" s="3" t="n">
        <v>2</v>
      </c>
      <c r="C4727" s="3" t="s">
        <v>215</v>
      </c>
      <c r="D4727" s="3" t="s">
        <v>563</v>
      </c>
      <c r="E4727" s="3" t="n">
        <v>3375</v>
      </c>
      <c r="F4727" s="4" t="n">
        <v>56.44</v>
      </c>
      <c r="G4727" s="3" t="s">
        <v>8</v>
      </c>
      <c r="H4727" s="4" t="n">
        <f aca="false">ROUND(E4727*F4727,2)</f>
        <v>190485</v>
      </c>
    </row>
    <row r="4728" customFormat="false" ht="15" hidden="false" customHeight="false" outlineLevel="0" collapsed="false">
      <c r="A4728" s="3" t="n">
        <v>4727</v>
      </c>
      <c r="B4728" s="3" t="n">
        <v>8</v>
      </c>
      <c r="C4728" s="3" t="s">
        <v>215</v>
      </c>
      <c r="D4728" s="3" t="s">
        <v>563</v>
      </c>
      <c r="E4728" s="3" t="n">
        <v>254</v>
      </c>
      <c r="F4728" s="4" t="n">
        <v>65.56</v>
      </c>
      <c r="G4728" s="3" t="s">
        <v>8</v>
      </c>
      <c r="H4728" s="4" t="n">
        <f aca="false">ROUND(E4728*F4728,2)</f>
        <v>16652.24</v>
      </c>
    </row>
    <row r="4729" customFormat="false" ht="15" hidden="false" customHeight="false" outlineLevel="0" collapsed="false">
      <c r="A4729" s="3" t="n">
        <v>4728</v>
      </c>
      <c r="B4729" s="3" t="n">
        <v>1</v>
      </c>
      <c r="C4729" s="3" t="s">
        <v>215</v>
      </c>
      <c r="D4729" s="3" t="s">
        <v>563</v>
      </c>
      <c r="E4729" s="3" t="n">
        <v>2427</v>
      </c>
      <c r="F4729" s="4" t="n">
        <v>377.57</v>
      </c>
      <c r="G4729" s="3" t="s">
        <v>8</v>
      </c>
      <c r="H4729" s="4" t="n">
        <f aca="false">ROUND(E4729*F4729,2)</f>
        <v>916362.39</v>
      </c>
    </row>
    <row r="4730" customFormat="false" ht="15" hidden="false" customHeight="false" outlineLevel="0" collapsed="false">
      <c r="A4730" s="3" t="n">
        <v>4729</v>
      </c>
      <c r="B4730" s="3" t="n">
        <v>2</v>
      </c>
      <c r="C4730" s="3" t="s">
        <v>215</v>
      </c>
      <c r="D4730" s="3" t="s">
        <v>563</v>
      </c>
      <c r="E4730" s="3" t="n">
        <v>1365</v>
      </c>
      <c r="F4730" s="4" t="n">
        <v>56.37</v>
      </c>
      <c r="G4730" s="3" t="s">
        <v>8</v>
      </c>
      <c r="H4730" s="4" t="n">
        <f aca="false">ROUND(E4730*F4730,2)</f>
        <v>76945.05</v>
      </c>
    </row>
    <row r="4731" customFormat="false" ht="15" hidden="false" customHeight="false" outlineLevel="0" collapsed="false">
      <c r="A4731" s="3" t="n">
        <v>4730</v>
      </c>
      <c r="B4731" s="3" t="n">
        <v>10</v>
      </c>
      <c r="C4731" s="3" t="s">
        <v>215</v>
      </c>
      <c r="D4731" s="3" t="s">
        <v>563</v>
      </c>
      <c r="E4731" s="3" t="n">
        <v>871</v>
      </c>
      <c r="F4731" s="4" t="n">
        <v>56.08</v>
      </c>
      <c r="G4731" s="3" t="s">
        <v>8</v>
      </c>
      <c r="H4731" s="4" t="n">
        <f aca="false">ROUND(E4731*F4731,2)</f>
        <v>48845.68</v>
      </c>
    </row>
    <row r="4732" customFormat="false" ht="15" hidden="false" customHeight="false" outlineLevel="0" collapsed="false">
      <c r="A4732" s="3" t="n">
        <v>4731</v>
      </c>
      <c r="B4732" s="3" t="n">
        <v>14</v>
      </c>
      <c r="C4732" s="3" t="s">
        <v>215</v>
      </c>
      <c r="D4732" s="3" t="s">
        <v>562</v>
      </c>
      <c r="E4732" s="3" t="n">
        <v>170</v>
      </c>
      <c r="F4732" s="4" t="n">
        <v>66.89</v>
      </c>
      <c r="G4732" s="3" t="s">
        <v>41</v>
      </c>
      <c r="H4732" s="4" t="n">
        <f aca="false">ROUND(E4732*F4732,2)</f>
        <v>11371.3</v>
      </c>
    </row>
    <row r="4733" customFormat="false" ht="15" hidden="false" customHeight="false" outlineLevel="0" collapsed="false">
      <c r="A4733" s="3" t="n">
        <v>4732</v>
      </c>
      <c r="B4733" s="3" t="n">
        <v>5</v>
      </c>
      <c r="C4733" s="3" t="s">
        <v>215</v>
      </c>
      <c r="D4733" s="3" t="s">
        <v>562</v>
      </c>
      <c r="E4733" s="3" t="n">
        <v>1794</v>
      </c>
      <c r="F4733" s="4" t="n">
        <v>425.99</v>
      </c>
      <c r="G4733" s="3" t="s">
        <v>8</v>
      </c>
      <c r="H4733" s="4" t="n">
        <f aca="false">ROUND(E4733*F4733,2)</f>
        <v>764226.06</v>
      </c>
    </row>
    <row r="4734" customFormat="false" ht="15" hidden="false" customHeight="false" outlineLevel="0" collapsed="false">
      <c r="A4734" s="3" t="n">
        <v>4733</v>
      </c>
      <c r="B4734" s="3" t="n">
        <v>13</v>
      </c>
      <c r="C4734" s="3" t="s">
        <v>215</v>
      </c>
      <c r="D4734" s="3" t="s">
        <v>562</v>
      </c>
      <c r="E4734" s="3" t="n">
        <v>4793</v>
      </c>
      <c r="F4734" s="4" t="n">
        <v>49.41</v>
      </c>
      <c r="G4734" s="3" t="s">
        <v>41</v>
      </c>
      <c r="H4734" s="4" t="n">
        <f aca="false">ROUND(E4734*F4734,2)</f>
        <v>236822.13</v>
      </c>
    </row>
    <row r="4735" customFormat="false" ht="15" hidden="false" customHeight="false" outlineLevel="0" collapsed="false">
      <c r="A4735" s="3" t="n">
        <v>4734</v>
      </c>
      <c r="B4735" s="3" t="n">
        <v>14</v>
      </c>
      <c r="C4735" s="3" t="s">
        <v>215</v>
      </c>
      <c r="D4735" s="3" t="s">
        <v>562</v>
      </c>
      <c r="E4735" s="3" t="n">
        <v>2092</v>
      </c>
      <c r="F4735" s="4" t="n">
        <v>66.8</v>
      </c>
      <c r="G4735" s="3" t="s">
        <v>41</v>
      </c>
      <c r="H4735" s="4" t="n">
        <f aca="false">ROUND(E4735*F4735,2)</f>
        <v>139745.6</v>
      </c>
    </row>
    <row r="4736" customFormat="false" ht="15" hidden="false" customHeight="false" outlineLevel="0" collapsed="false">
      <c r="A4736" s="3" t="n">
        <v>4735</v>
      </c>
      <c r="B4736" s="3" t="n">
        <v>10</v>
      </c>
      <c r="C4736" s="3" t="s">
        <v>215</v>
      </c>
      <c r="D4736" s="3" t="s">
        <v>563</v>
      </c>
      <c r="E4736" s="3" t="n">
        <v>171</v>
      </c>
      <c r="F4736" s="4" t="n">
        <v>55.81</v>
      </c>
      <c r="G4736" s="3" t="s">
        <v>8</v>
      </c>
      <c r="H4736" s="4" t="n">
        <f aca="false">ROUND(E4736*F4736,2)</f>
        <v>9543.51</v>
      </c>
    </row>
    <row r="4737" customFormat="false" ht="15" hidden="false" customHeight="false" outlineLevel="0" collapsed="false">
      <c r="A4737" s="3" t="n">
        <v>4736</v>
      </c>
      <c r="B4737" s="3" t="n">
        <v>9</v>
      </c>
      <c r="C4737" s="3" t="s">
        <v>215</v>
      </c>
      <c r="D4737" s="3" t="s">
        <v>563</v>
      </c>
      <c r="E4737" s="3" t="n">
        <v>3321</v>
      </c>
      <c r="F4737" s="4" t="n">
        <v>199.97</v>
      </c>
      <c r="G4737" s="3" t="s">
        <v>8</v>
      </c>
      <c r="H4737" s="4" t="n">
        <f aca="false">ROUND(E4737*F4737,2)</f>
        <v>664100.37</v>
      </c>
    </row>
    <row r="4738" customFormat="false" ht="15" hidden="false" customHeight="false" outlineLevel="0" collapsed="false">
      <c r="A4738" s="3" t="n">
        <v>4737</v>
      </c>
      <c r="B4738" s="3" t="n">
        <v>11</v>
      </c>
      <c r="C4738" s="3" t="s">
        <v>215</v>
      </c>
      <c r="D4738" s="3" t="s">
        <v>563</v>
      </c>
      <c r="E4738" s="3" t="n">
        <v>3070</v>
      </c>
      <c r="F4738" s="4" t="n">
        <v>98.95</v>
      </c>
      <c r="G4738" s="3" t="s">
        <v>34</v>
      </c>
      <c r="H4738" s="4" t="n">
        <f aca="false">ROUND(E4738*F4738,2)</f>
        <v>303776.5</v>
      </c>
    </row>
    <row r="4739" customFormat="false" ht="15" hidden="false" customHeight="false" outlineLevel="0" collapsed="false">
      <c r="A4739" s="3" t="n">
        <v>4738</v>
      </c>
      <c r="B4739" s="3" t="n">
        <v>11</v>
      </c>
      <c r="C4739" s="3" t="s">
        <v>215</v>
      </c>
      <c r="D4739" s="3" t="s">
        <v>563</v>
      </c>
      <c r="E4739" s="3" t="n">
        <v>1283</v>
      </c>
      <c r="F4739" s="4" t="n">
        <v>98.85</v>
      </c>
      <c r="G4739" s="3" t="s">
        <v>34</v>
      </c>
      <c r="H4739" s="4" t="n">
        <f aca="false">ROUND(E4739*F4739,2)</f>
        <v>126824.55</v>
      </c>
    </row>
    <row r="4740" customFormat="false" ht="15" hidden="false" customHeight="false" outlineLevel="0" collapsed="false">
      <c r="A4740" s="3" t="n">
        <v>4739</v>
      </c>
      <c r="B4740" s="3" t="n">
        <v>3</v>
      </c>
      <c r="C4740" s="3" t="s">
        <v>215</v>
      </c>
      <c r="D4740" s="3" t="s">
        <v>563</v>
      </c>
      <c r="E4740" s="3" t="n">
        <v>3613</v>
      </c>
      <c r="F4740" s="4" t="n">
        <v>91.66</v>
      </c>
      <c r="G4740" s="3" t="s">
        <v>8</v>
      </c>
      <c r="H4740" s="4" t="n">
        <f aca="false">ROUND(E4740*F4740,2)</f>
        <v>331167.58</v>
      </c>
    </row>
    <row r="4741" customFormat="false" ht="15" hidden="false" customHeight="false" outlineLevel="0" collapsed="false">
      <c r="A4741" s="3" t="n">
        <v>4740</v>
      </c>
      <c r="B4741" s="3" t="n">
        <v>8</v>
      </c>
      <c r="C4741" s="3" t="s">
        <v>216</v>
      </c>
      <c r="D4741" s="3" t="s">
        <v>563</v>
      </c>
      <c r="E4741" s="3" t="n">
        <v>3010</v>
      </c>
      <c r="F4741" s="4" t="n">
        <v>65.06</v>
      </c>
      <c r="G4741" s="3" t="s">
        <v>8</v>
      </c>
      <c r="H4741" s="4" t="n">
        <f aca="false">ROUND(E4741*F4741,2)</f>
        <v>195830.6</v>
      </c>
    </row>
    <row r="4742" customFormat="false" ht="15" hidden="false" customHeight="false" outlineLevel="0" collapsed="false">
      <c r="A4742" s="3" t="n">
        <v>4741</v>
      </c>
      <c r="B4742" s="3" t="n">
        <v>14</v>
      </c>
      <c r="C4742" s="3" t="s">
        <v>216</v>
      </c>
      <c r="D4742" s="3" t="s">
        <v>563</v>
      </c>
      <c r="E4742" s="3" t="n">
        <v>2563</v>
      </c>
      <c r="F4742" s="4" t="n">
        <v>68.97</v>
      </c>
      <c r="G4742" s="3" t="s">
        <v>41</v>
      </c>
      <c r="H4742" s="4" t="n">
        <f aca="false">ROUND(E4742*F4742,2)</f>
        <v>176770.11</v>
      </c>
    </row>
    <row r="4743" customFormat="false" ht="15" hidden="false" customHeight="false" outlineLevel="0" collapsed="false">
      <c r="A4743" s="3" t="n">
        <v>4742</v>
      </c>
      <c r="B4743" s="3" t="n">
        <v>10</v>
      </c>
      <c r="C4743" s="3" t="s">
        <v>216</v>
      </c>
      <c r="D4743" s="3" t="s">
        <v>562</v>
      </c>
      <c r="E4743" s="3" t="n">
        <v>4058</v>
      </c>
      <c r="F4743" s="4" t="n">
        <v>56.48</v>
      </c>
      <c r="G4743" s="3" t="s">
        <v>8</v>
      </c>
      <c r="H4743" s="4" t="n">
        <f aca="false">ROUND(E4743*F4743,2)</f>
        <v>229195.84</v>
      </c>
    </row>
    <row r="4744" customFormat="false" ht="15" hidden="false" customHeight="false" outlineLevel="0" collapsed="false">
      <c r="A4744" s="3" t="n">
        <v>4743</v>
      </c>
      <c r="B4744" s="3" t="n">
        <v>1</v>
      </c>
      <c r="C4744" s="3" t="s">
        <v>216</v>
      </c>
      <c r="D4744" s="3" t="s">
        <v>562</v>
      </c>
      <c r="E4744" s="3" t="n">
        <v>4949</v>
      </c>
      <c r="F4744" s="4" t="n">
        <v>374.61</v>
      </c>
      <c r="G4744" s="3" t="s">
        <v>8</v>
      </c>
      <c r="H4744" s="4" t="n">
        <f aca="false">ROUND(E4744*F4744,2)</f>
        <v>1853944.89</v>
      </c>
    </row>
    <row r="4745" customFormat="false" ht="15" hidden="false" customHeight="false" outlineLevel="0" collapsed="false">
      <c r="A4745" s="3" t="n">
        <v>4744</v>
      </c>
      <c r="B4745" s="3" t="n">
        <v>13</v>
      </c>
      <c r="C4745" s="3" t="s">
        <v>216</v>
      </c>
      <c r="D4745" s="3" t="s">
        <v>563</v>
      </c>
      <c r="E4745" s="3" t="n">
        <v>1078</v>
      </c>
      <c r="F4745" s="4" t="n">
        <v>48.23</v>
      </c>
      <c r="G4745" s="3" t="s">
        <v>41</v>
      </c>
      <c r="H4745" s="4" t="n">
        <f aca="false">ROUND(E4745*F4745,2)</f>
        <v>51991.94</v>
      </c>
    </row>
    <row r="4746" customFormat="false" ht="15" hidden="false" customHeight="false" outlineLevel="0" collapsed="false">
      <c r="A4746" s="3" t="n">
        <v>4745</v>
      </c>
      <c r="B4746" s="3" t="n">
        <v>14</v>
      </c>
      <c r="C4746" s="3" t="s">
        <v>216</v>
      </c>
      <c r="D4746" s="3" t="s">
        <v>563</v>
      </c>
      <c r="E4746" s="3" t="n">
        <v>2567</v>
      </c>
      <c r="F4746" s="4" t="n">
        <v>68.83</v>
      </c>
      <c r="G4746" s="3" t="s">
        <v>41</v>
      </c>
      <c r="H4746" s="4" t="n">
        <f aca="false">ROUND(E4746*F4746,2)</f>
        <v>176686.61</v>
      </c>
    </row>
    <row r="4747" customFormat="false" ht="15" hidden="false" customHeight="false" outlineLevel="0" collapsed="false">
      <c r="A4747" s="3" t="n">
        <v>4746</v>
      </c>
      <c r="B4747" s="3" t="n">
        <v>3</v>
      </c>
      <c r="C4747" s="3" t="s">
        <v>216</v>
      </c>
      <c r="D4747" s="3" t="s">
        <v>562</v>
      </c>
      <c r="E4747" s="3" t="n">
        <v>1427</v>
      </c>
      <c r="F4747" s="4" t="n">
        <v>90.69</v>
      </c>
      <c r="G4747" s="3" t="s">
        <v>8</v>
      </c>
      <c r="H4747" s="4" t="n">
        <f aca="false">ROUND(E4747*F4747,2)</f>
        <v>129414.63</v>
      </c>
    </row>
    <row r="4748" customFormat="false" ht="15" hidden="false" customHeight="false" outlineLevel="0" collapsed="false">
      <c r="A4748" s="3" t="n">
        <v>4747</v>
      </c>
      <c r="B4748" s="3" t="n">
        <v>7</v>
      </c>
      <c r="C4748" s="3" t="s">
        <v>216</v>
      </c>
      <c r="D4748" s="3" t="s">
        <v>562</v>
      </c>
      <c r="E4748" s="3" t="n">
        <v>2920</v>
      </c>
      <c r="F4748" s="4" t="n">
        <v>389.91</v>
      </c>
      <c r="G4748" s="3" t="s">
        <v>8</v>
      </c>
      <c r="H4748" s="4" t="n">
        <f aca="false">ROUND(E4748*F4748,2)</f>
        <v>1138537.2</v>
      </c>
    </row>
    <row r="4749" customFormat="false" ht="15" hidden="false" customHeight="false" outlineLevel="0" collapsed="false">
      <c r="A4749" s="3" t="n">
        <v>4748</v>
      </c>
      <c r="B4749" s="3" t="n">
        <v>9</v>
      </c>
      <c r="C4749" s="3" t="s">
        <v>216</v>
      </c>
      <c r="D4749" s="3" t="s">
        <v>562</v>
      </c>
      <c r="E4749" s="3" t="n">
        <v>2259</v>
      </c>
      <c r="F4749" s="4" t="n">
        <v>199.28</v>
      </c>
      <c r="G4749" s="3" t="s">
        <v>8</v>
      </c>
      <c r="H4749" s="4" t="n">
        <f aca="false">ROUND(E4749*F4749,2)</f>
        <v>450173.52</v>
      </c>
    </row>
    <row r="4750" customFormat="false" ht="15" hidden="false" customHeight="false" outlineLevel="0" collapsed="false">
      <c r="A4750" s="3" t="n">
        <v>4749</v>
      </c>
      <c r="B4750" s="3" t="n">
        <v>8</v>
      </c>
      <c r="C4750" s="3" t="s">
        <v>216</v>
      </c>
      <c r="D4750" s="3" t="s">
        <v>562</v>
      </c>
      <c r="E4750" s="3" t="n">
        <v>2367</v>
      </c>
      <c r="F4750" s="4" t="n">
        <v>64.86</v>
      </c>
      <c r="G4750" s="3" t="s">
        <v>8</v>
      </c>
      <c r="H4750" s="4" t="n">
        <f aca="false">ROUND(E4750*F4750,2)</f>
        <v>153523.62</v>
      </c>
    </row>
    <row r="4751" customFormat="false" ht="15" hidden="false" customHeight="false" outlineLevel="0" collapsed="false">
      <c r="A4751" s="3" t="n">
        <v>4750</v>
      </c>
      <c r="B4751" s="3" t="n">
        <v>1</v>
      </c>
      <c r="C4751" s="3" t="s">
        <v>216</v>
      </c>
      <c r="D4751" s="3" t="s">
        <v>562</v>
      </c>
      <c r="E4751" s="3" t="n">
        <v>2616</v>
      </c>
      <c r="F4751" s="4" t="n">
        <v>375.16</v>
      </c>
      <c r="G4751" s="3" t="s">
        <v>8</v>
      </c>
      <c r="H4751" s="4" t="n">
        <f aca="false">ROUND(E4751*F4751,2)</f>
        <v>981418.56</v>
      </c>
    </row>
    <row r="4752" customFormat="false" ht="15" hidden="false" customHeight="false" outlineLevel="0" collapsed="false">
      <c r="A4752" s="3" t="n">
        <v>4751</v>
      </c>
      <c r="B4752" s="3" t="n">
        <v>8</v>
      </c>
      <c r="C4752" s="3" t="s">
        <v>216</v>
      </c>
      <c r="D4752" s="3" t="s">
        <v>563</v>
      </c>
      <c r="E4752" s="3" t="n">
        <v>1815</v>
      </c>
      <c r="F4752" s="4" t="n">
        <v>64.83</v>
      </c>
      <c r="G4752" s="3" t="s">
        <v>8</v>
      </c>
      <c r="H4752" s="4" t="n">
        <f aca="false">ROUND(E4752*F4752,2)</f>
        <v>117666.45</v>
      </c>
    </row>
    <row r="4753" customFormat="false" ht="15" hidden="false" customHeight="false" outlineLevel="0" collapsed="false">
      <c r="A4753" s="3" t="n">
        <v>4752</v>
      </c>
      <c r="B4753" s="3" t="n">
        <v>5</v>
      </c>
      <c r="C4753" s="3" t="s">
        <v>216</v>
      </c>
      <c r="D4753" s="3" t="s">
        <v>562</v>
      </c>
      <c r="E4753" s="3" t="n">
        <v>2384</v>
      </c>
      <c r="F4753" s="4" t="n">
        <v>437.59</v>
      </c>
      <c r="G4753" s="3" t="s">
        <v>8</v>
      </c>
      <c r="H4753" s="4" t="n">
        <f aca="false">ROUND(E4753*F4753,2)</f>
        <v>1043214.56</v>
      </c>
    </row>
    <row r="4754" customFormat="false" ht="15" hidden="false" customHeight="false" outlineLevel="0" collapsed="false">
      <c r="A4754" s="3" t="n">
        <v>4753</v>
      </c>
      <c r="B4754" s="3" t="n">
        <v>9</v>
      </c>
      <c r="C4754" s="3" t="s">
        <v>216</v>
      </c>
      <c r="D4754" s="3" t="s">
        <v>563</v>
      </c>
      <c r="E4754" s="3" t="n">
        <v>1756</v>
      </c>
      <c r="F4754" s="4" t="n">
        <v>199</v>
      </c>
      <c r="G4754" s="3" t="s">
        <v>8</v>
      </c>
      <c r="H4754" s="4" t="n">
        <f aca="false">ROUND(E4754*F4754,2)</f>
        <v>349444</v>
      </c>
    </row>
    <row r="4755" customFormat="false" ht="15" hidden="false" customHeight="false" outlineLevel="0" collapsed="false">
      <c r="A4755" s="3" t="n">
        <v>4754</v>
      </c>
      <c r="B4755" s="3" t="n">
        <v>13</v>
      </c>
      <c r="C4755" s="3" t="s">
        <v>216</v>
      </c>
      <c r="D4755" s="3" t="s">
        <v>562</v>
      </c>
      <c r="E4755" s="3" t="n">
        <v>566</v>
      </c>
      <c r="F4755" s="4" t="n">
        <v>48.29</v>
      </c>
      <c r="G4755" s="3" t="s">
        <v>41</v>
      </c>
      <c r="H4755" s="4" t="n">
        <f aca="false">ROUND(E4755*F4755,2)</f>
        <v>27332.14</v>
      </c>
    </row>
    <row r="4756" customFormat="false" ht="15" hidden="false" customHeight="false" outlineLevel="0" collapsed="false">
      <c r="A4756" s="3" t="n">
        <v>4755</v>
      </c>
      <c r="B4756" s="3" t="n">
        <v>6</v>
      </c>
      <c r="C4756" s="3" t="s">
        <v>216</v>
      </c>
      <c r="D4756" s="3" t="s">
        <v>563</v>
      </c>
      <c r="E4756" s="3" t="n">
        <v>1681</v>
      </c>
      <c r="F4756" s="4" t="n">
        <v>246.69</v>
      </c>
      <c r="G4756" s="3" t="s">
        <v>8</v>
      </c>
      <c r="H4756" s="4" t="n">
        <f aca="false">ROUND(E4756*F4756,2)</f>
        <v>414685.89</v>
      </c>
    </row>
    <row r="4757" customFormat="false" ht="15" hidden="false" customHeight="false" outlineLevel="0" collapsed="false">
      <c r="A4757" s="3" t="n">
        <v>4756</v>
      </c>
      <c r="B4757" s="3" t="n">
        <v>8</v>
      </c>
      <c r="C4757" s="3" t="s">
        <v>216</v>
      </c>
      <c r="D4757" s="3" t="s">
        <v>562</v>
      </c>
      <c r="E4757" s="3" t="n">
        <v>2447</v>
      </c>
      <c r="F4757" s="4" t="n">
        <v>65.14</v>
      </c>
      <c r="G4757" s="3" t="s">
        <v>8</v>
      </c>
      <c r="H4757" s="4" t="n">
        <f aca="false">ROUND(E4757*F4757,2)</f>
        <v>159397.58</v>
      </c>
    </row>
    <row r="4758" customFormat="false" ht="15" hidden="false" customHeight="false" outlineLevel="0" collapsed="false">
      <c r="A4758" s="3" t="n">
        <v>4757</v>
      </c>
      <c r="B4758" s="3" t="n">
        <v>8</v>
      </c>
      <c r="C4758" s="3" t="s">
        <v>216</v>
      </c>
      <c r="D4758" s="3" t="s">
        <v>563</v>
      </c>
      <c r="E4758" s="3" t="n">
        <v>1793</v>
      </c>
      <c r="F4758" s="4" t="n">
        <v>64.81</v>
      </c>
      <c r="G4758" s="3" t="s">
        <v>8</v>
      </c>
      <c r="H4758" s="4" t="n">
        <f aca="false">ROUND(E4758*F4758,2)</f>
        <v>116204.33</v>
      </c>
    </row>
    <row r="4759" customFormat="false" ht="15" hidden="false" customHeight="false" outlineLevel="0" collapsed="false">
      <c r="A4759" s="3" t="n">
        <v>4758</v>
      </c>
      <c r="B4759" s="3" t="n">
        <v>13</v>
      </c>
      <c r="C4759" s="3" t="s">
        <v>216</v>
      </c>
      <c r="D4759" s="3" t="s">
        <v>563</v>
      </c>
      <c r="E4759" s="3" t="n">
        <v>2633</v>
      </c>
      <c r="F4759" s="4" t="n">
        <v>48.31</v>
      </c>
      <c r="G4759" s="3" t="s">
        <v>41</v>
      </c>
      <c r="H4759" s="4" t="n">
        <f aca="false">ROUND(E4759*F4759,2)</f>
        <v>127200.23</v>
      </c>
    </row>
    <row r="4760" customFormat="false" ht="15" hidden="false" customHeight="false" outlineLevel="0" collapsed="false">
      <c r="A4760" s="3" t="n">
        <v>4759</v>
      </c>
      <c r="B4760" s="3" t="n">
        <v>6</v>
      </c>
      <c r="C4760" s="3" t="s">
        <v>216</v>
      </c>
      <c r="D4760" s="3" t="s">
        <v>562</v>
      </c>
      <c r="E4760" s="3" t="n">
        <v>3729</v>
      </c>
      <c r="F4760" s="4" t="n">
        <v>247.68</v>
      </c>
      <c r="G4760" s="3" t="s">
        <v>8</v>
      </c>
      <c r="H4760" s="4" t="n">
        <f aca="false">ROUND(E4760*F4760,2)</f>
        <v>923598.72</v>
      </c>
    </row>
    <row r="4761" customFormat="false" ht="15" hidden="false" customHeight="false" outlineLevel="0" collapsed="false">
      <c r="A4761" s="3" t="n">
        <v>4760</v>
      </c>
      <c r="B4761" s="3" t="n">
        <v>7</v>
      </c>
      <c r="C4761" s="3" t="s">
        <v>216</v>
      </c>
      <c r="D4761" s="3" t="s">
        <v>563</v>
      </c>
      <c r="E4761" s="3" t="n">
        <v>2467</v>
      </c>
      <c r="F4761" s="4" t="n">
        <v>391.66</v>
      </c>
      <c r="G4761" s="3" t="s">
        <v>8</v>
      </c>
      <c r="H4761" s="4" t="n">
        <f aca="false">ROUND(E4761*F4761,2)</f>
        <v>966225.22</v>
      </c>
    </row>
    <row r="4762" customFormat="false" ht="15" hidden="false" customHeight="false" outlineLevel="0" collapsed="false">
      <c r="A4762" s="3" t="n">
        <v>4761</v>
      </c>
      <c r="B4762" s="3" t="n">
        <v>11</v>
      </c>
      <c r="C4762" s="3" t="s">
        <v>216</v>
      </c>
      <c r="D4762" s="3" t="s">
        <v>563</v>
      </c>
      <c r="E4762" s="3" t="n">
        <v>4816</v>
      </c>
      <c r="F4762" s="4" t="n">
        <v>100.08</v>
      </c>
      <c r="G4762" s="3" t="s">
        <v>34</v>
      </c>
      <c r="H4762" s="4" t="n">
        <f aca="false">ROUND(E4762*F4762,2)</f>
        <v>481985.28</v>
      </c>
    </row>
    <row r="4763" customFormat="false" ht="15" hidden="false" customHeight="false" outlineLevel="0" collapsed="false">
      <c r="A4763" s="3" t="n">
        <v>4762</v>
      </c>
      <c r="B4763" s="3" t="n">
        <v>6</v>
      </c>
      <c r="C4763" s="3" t="s">
        <v>216</v>
      </c>
      <c r="D4763" s="3" t="s">
        <v>563</v>
      </c>
      <c r="E4763" s="3" t="n">
        <v>1804</v>
      </c>
      <c r="F4763" s="4" t="n">
        <v>247.31</v>
      </c>
      <c r="G4763" s="3" t="s">
        <v>8</v>
      </c>
      <c r="H4763" s="4" t="n">
        <f aca="false">ROUND(E4763*F4763,2)</f>
        <v>446147.24</v>
      </c>
    </row>
    <row r="4764" customFormat="false" ht="15" hidden="false" customHeight="false" outlineLevel="0" collapsed="false">
      <c r="A4764" s="3" t="n">
        <v>4763</v>
      </c>
      <c r="B4764" s="3" t="n">
        <v>11</v>
      </c>
      <c r="C4764" s="3" t="s">
        <v>216</v>
      </c>
      <c r="D4764" s="3" t="s">
        <v>562</v>
      </c>
      <c r="E4764" s="3" t="n">
        <v>4037</v>
      </c>
      <c r="F4764" s="4" t="n">
        <v>99.94</v>
      </c>
      <c r="G4764" s="3" t="s">
        <v>34</v>
      </c>
      <c r="H4764" s="4" t="n">
        <f aca="false">ROUND(E4764*F4764,2)</f>
        <v>403457.78</v>
      </c>
    </row>
    <row r="4765" customFormat="false" ht="15" hidden="false" customHeight="false" outlineLevel="0" collapsed="false">
      <c r="A4765" s="3" t="n">
        <v>4764</v>
      </c>
      <c r="B4765" s="3" t="n">
        <v>15</v>
      </c>
      <c r="C4765" s="3" t="s">
        <v>216</v>
      </c>
      <c r="D4765" s="3" t="s">
        <v>563</v>
      </c>
      <c r="E4765" s="3" t="n">
        <v>4331</v>
      </c>
      <c r="F4765" s="4" t="n">
        <v>263.87</v>
      </c>
      <c r="G4765" s="3" t="s">
        <v>46</v>
      </c>
      <c r="H4765" s="4" t="n">
        <f aca="false">ROUND(E4765*F4765,2)</f>
        <v>1142820.97</v>
      </c>
    </row>
    <row r="4766" customFormat="false" ht="15" hidden="false" customHeight="false" outlineLevel="0" collapsed="false">
      <c r="A4766" s="3" t="n">
        <v>4765</v>
      </c>
      <c r="B4766" s="3" t="n">
        <v>15</v>
      </c>
      <c r="C4766" s="3" t="s">
        <v>216</v>
      </c>
      <c r="D4766" s="3" t="s">
        <v>563</v>
      </c>
      <c r="E4766" s="3" t="n">
        <v>2565</v>
      </c>
      <c r="F4766" s="4" t="n">
        <v>263.41</v>
      </c>
      <c r="G4766" s="3" t="s">
        <v>46</v>
      </c>
      <c r="H4766" s="4" t="n">
        <f aca="false">ROUND(E4766*F4766,2)</f>
        <v>675646.65</v>
      </c>
    </row>
    <row r="4767" customFormat="false" ht="15" hidden="false" customHeight="false" outlineLevel="0" collapsed="false">
      <c r="A4767" s="3" t="n">
        <v>4766</v>
      </c>
      <c r="B4767" s="3" t="n">
        <v>3</v>
      </c>
      <c r="C4767" s="3" t="s">
        <v>216</v>
      </c>
      <c r="D4767" s="3" t="s">
        <v>562</v>
      </c>
      <c r="E4767" s="3" t="n">
        <v>3354</v>
      </c>
      <c r="F4767" s="4" t="n">
        <v>90.93</v>
      </c>
      <c r="G4767" s="3" t="s">
        <v>8</v>
      </c>
      <c r="H4767" s="4" t="n">
        <f aca="false">ROUND(E4767*F4767,2)</f>
        <v>304979.22</v>
      </c>
    </row>
    <row r="4768" customFormat="false" ht="15" hidden="false" customHeight="false" outlineLevel="0" collapsed="false">
      <c r="A4768" s="3" t="n">
        <v>4767</v>
      </c>
      <c r="B4768" s="3" t="n">
        <v>7</v>
      </c>
      <c r="C4768" s="3" t="s">
        <v>216</v>
      </c>
      <c r="D4768" s="3" t="s">
        <v>562</v>
      </c>
      <c r="E4768" s="3" t="n">
        <v>182</v>
      </c>
      <c r="F4768" s="4" t="n">
        <v>390.58</v>
      </c>
      <c r="G4768" s="3" t="s">
        <v>8</v>
      </c>
      <c r="H4768" s="4" t="n">
        <f aca="false">ROUND(E4768*F4768,2)</f>
        <v>71085.56</v>
      </c>
    </row>
    <row r="4769" customFormat="false" ht="15" hidden="false" customHeight="false" outlineLevel="0" collapsed="false">
      <c r="A4769" s="3" t="n">
        <v>4768</v>
      </c>
      <c r="B4769" s="3" t="n">
        <v>1</v>
      </c>
      <c r="C4769" s="3" t="s">
        <v>216</v>
      </c>
      <c r="D4769" s="3" t="s">
        <v>563</v>
      </c>
      <c r="E4769" s="3" t="n">
        <v>3252</v>
      </c>
      <c r="F4769" s="4" t="n">
        <v>374.31</v>
      </c>
      <c r="G4769" s="3" t="s">
        <v>8</v>
      </c>
      <c r="H4769" s="4" t="n">
        <f aca="false">ROUND(E4769*F4769,2)</f>
        <v>1217256.12</v>
      </c>
    </row>
    <row r="4770" customFormat="false" ht="15" hidden="false" customHeight="false" outlineLevel="0" collapsed="false">
      <c r="A4770" s="3" t="n">
        <v>4769</v>
      </c>
      <c r="B4770" s="3" t="n">
        <v>15</v>
      </c>
      <c r="C4770" s="3" t="s">
        <v>216</v>
      </c>
      <c r="D4770" s="3" t="s">
        <v>563</v>
      </c>
      <c r="E4770" s="3" t="n">
        <v>2902</v>
      </c>
      <c r="F4770" s="4" t="n">
        <v>262.97</v>
      </c>
      <c r="G4770" s="3" t="s">
        <v>46</v>
      </c>
      <c r="H4770" s="4" t="n">
        <f aca="false">ROUND(E4770*F4770,2)</f>
        <v>763138.94</v>
      </c>
    </row>
    <row r="4771" customFormat="false" ht="15" hidden="false" customHeight="false" outlineLevel="0" collapsed="false">
      <c r="A4771" s="3" t="n">
        <v>4770</v>
      </c>
      <c r="B4771" s="3" t="n">
        <v>2</v>
      </c>
      <c r="C4771" s="3" t="s">
        <v>216</v>
      </c>
      <c r="D4771" s="3" t="s">
        <v>562</v>
      </c>
      <c r="E4771" s="3" t="n">
        <v>4054</v>
      </c>
      <c r="F4771" s="4" t="n">
        <v>54.93</v>
      </c>
      <c r="G4771" s="3" t="s">
        <v>8</v>
      </c>
      <c r="H4771" s="4" t="n">
        <f aca="false">ROUND(E4771*F4771,2)</f>
        <v>222686.22</v>
      </c>
    </row>
    <row r="4772" customFormat="false" ht="15" hidden="false" customHeight="false" outlineLevel="0" collapsed="false">
      <c r="A4772" s="3" t="n">
        <v>4771</v>
      </c>
      <c r="B4772" s="3" t="n">
        <v>11</v>
      </c>
      <c r="C4772" s="3" t="s">
        <v>217</v>
      </c>
      <c r="D4772" s="3" t="s">
        <v>562</v>
      </c>
      <c r="E4772" s="3" t="n">
        <v>4617</v>
      </c>
      <c r="F4772" s="4" t="n">
        <v>99.81</v>
      </c>
      <c r="G4772" s="3" t="s">
        <v>34</v>
      </c>
      <c r="H4772" s="4" t="n">
        <f aca="false">ROUND(E4772*F4772,2)</f>
        <v>460822.77</v>
      </c>
    </row>
    <row r="4773" customFormat="false" ht="15" hidden="false" customHeight="false" outlineLevel="0" collapsed="false">
      <c r="A4773" s="3" t="n">
        <v>4772</v>
      </c>
      <c r="B4773" s="3" t="n">
        <v>13</v>
      </c>
      <c r="C4773" s="3" t="s">
        <v>217</v>
      </c>
      <c r="D4773" s="3" t="s">
        <v>563</v>
      </c>
      <c r="E4773" s="3" t="n">
        <v>865</v>
      </c>
      <c r="F4773" s="4" t="n">
        <v>47.01</v>
      </c>
      <c r="G4773" s="3" t="s">
        <v>41</v>
      </c>
      <c r="H4773" s="4" t="n">
        <f aca="false">ROUND(E4773*F4773,2)</f>
        <v>40663.65</v>
      </c>
    </row>
    <row r="4774" customFormat="false" ht="15" hidden="false" customHeight="false" outlineLevel="0" collapsed="false">
      <c r="A4774" s="3" t="n">
        <v>4773</v>
      </c>
      <c r="B4774" s="3" t="n">
        <v>9</v>
      </c>
      <c r="C4774" s="3" t="s">
        <v>217</v>
      </c>
      <c r="D4774" s="3" t="s">
        <v>562</v>
      </c>
      <c r="E4774" s="3" t="n">
        <v>535</v>
      </c>
      <c r="F4774" s="4" t="n">
        <v>197.33</v>
      </c>
      <c r="G4774" s="3" t="s">
        <v>8</v>
      </c>
      <c r="H4774" s="4" t="n">
        <f aca="false">ROUND(E4774*F4774,2)</f>
        <v>105571.55</v>
      </c>
    </row>
    <row r="4775" customFormat="false" ht="15" hidden="false" customHeight="false" outlineLevel="0" collapsed="false">
      <c r="A4775" s="3" t="n">
        <v>4774</v>
      </c>
      <c r="B4775" s="3" t="n">
        <v>12</v>
      </c>
      <c r="C4775" s="3" t="s">
        <v>217</v>
      </c>
      <c r="D4775" s="3" t="s">
        <v>563</v>
      </c>
      <c r="E4775" s="3" t="n">
        <v>1042</v>
      </c>
      <c r="F4775" s="4" t="n">
        <v>219.65</v>
      </c>
      <c r="G4775" s="3" t="s">
        <v>38</v>
      </c>
      <c r="H4775" s="4" t="n">
        <f aca="false">ROUND(E4775*F4775,2)</f>
        <v>228875.3</v>
      </c>
    </row>
    <row r="4776" customFormat="false" ht="15" hidden="false" customHeight="false" outlineLevel="0" collapsed="false">
      <c r="A4776" s="3" t="n">
        <v>4775</v>
      </c>
      <c r="B4776" s="3" t="n">
        <v>15</v>
      </c>
      <c r="C4776" s="3" t="s">
        <v>217</v>
      </c>
      <c r="D4776" s="3" t="s">
        <v>562</v>
      </c>
      <c r="E4776" s="3" t="n">
        <v>658</v>
      </c>
      <c r="F4776" s="4" t="n">
        <v>262.97</v>
      </c>
      <c r="G4776" s="3" t="s">
        <v>46</v>
      </c>
      <c r="H4776" s="4" t="n">
        <f aca="false">ROUND(E4776*F4776,2)</f>
        <v>173034.26</v>
      </c>
    </row>
    <row r="4777" customFormat="false" ht="15" hidden="false" customHeight="false" outlineLevel="0" collapsed="false">
      <c r="A4777" s="3" t="n">
        <v>4776</v>
      </c>
      <c r="B4777" s="3" t="n">
        <v>15</v>
      </c>
      <c r="C4777" s="3" t="s">
        <v>217</v>
      </c>
      <c r="D4777" s="3" t="s">
        <v>563</v>
      </c>
      <c r="E4777" s="3" t="n">
        <v>4163</v>
      </c>
      <c r="F4777" s="4" t="n">
        <v>262.16</v>
      </c>
      <c r="G4777" s="3" t="s">
        <v>46</v>
      </c>
      <c r="H4777" s="4" t="n">
        <f aca="false">ROUND(E4777*F4777,2)</f>
        <v>1091372.08</v>
      </c>
    </row>
    <row r="4778" customFormat="false" ht="15" hidden="false" customHeight="false" outlineLevel="0" collapsed="false">
      <c r="A4778" s="3" t="n">
        <v>4777</v>
      </c>
      <c r="B4778" s="3" t="n">
        <v>2</v>
      </c>
      <c r="C4778" s="3" t="s">
        <v>217</v>
      </c>
      <c r="D4778" s="3" t="s">
        <v>563</v>
      </c>
      <c r="E4778" s="3" t="n">
        <v>3335</v>
      </c>
      <c r="F4778" s="4" t="n">
        <v>54.77</v>
      </c>
      <c r="G4778" s="3" t="s">
        <v>8</v>
      </c>
      <c r="H4778" s="4" t="n">
        <f aca="false">ROUND(E4778*F4778,2)</f>
        <v>182657.95</v>
      </c>
    </row>
    <row r="4779" customFormat="false" ht="15" hidden="false" customHeight="false" outlineLevel="0" collapsed="false">
      <c r="A4779" s="3" t="n">
        <v>4778</v>
      </c>
      <c r="B4779" s="3" t="n">
        <v>14</v>
      </c>
      <c r="C4779" s="3" t="s">
        <v>217</v>
      </c>
      <c r="D4779" s="3" t="s">
        <v>563</v>
      </c>
      <c r="E4779" s="3" t="n">
        <v>1534</v>
      </c>
      <c r="F4779" s="4" t="n">
        <v>67.41</v>
      </c>
      <c r="G4779" s="3" t="s">
        <v>41</v>
      </c>
      <c r="H4779" s="4" t="n">
        <f aca="false">ROUND(E4779*F4779,2)</f>
        <v>103406.94</v>
      </c>
    </row>
    <row r="4780" customFormat="false" ht="15" hidden="false" customHeight="false" outlineLevel="0" collapsed="false">
      <c r="A4780" s="3" t="n">
        <v>4779</v>
      </c>
      <c r="B4780" s="3" t="n">
        <v>1</v>
      </c>
      <c r="C4780" s="3" t="s">
        <v>217</v>
      </c>
      <c r="D4780" s="3" t="s">
        <v>563</v>
      </c>
      <c r="E4780" s="3" t="n">
        <v>576</v>
      </c>
      <c r="F4780" s="4" t="n">
        <v>376.3</v>
      </c>
      <c r="G4780" s="3" t="s">
        <v>8</v>
      </c>
      <c r="H4780" s="4" t="n">
        <f aca="false">ROUND(E4780*F4780,2)</f>
        <v>216748.8</v>
      </c>
    </row>
    <row r="4781" customFormat="false" ht="15" hidden="false" customHeight="false" outlineLevel="0" collapsed="false">
      <c r="A4781" s="3" t="n">
        <v>4780</v>
      </c>
      <c r="B4781" s="3" t="n">
        <v>7</v>
      </c>
      <c r="C4781" s="3" t="s">
        <v>217</v>
      </c>
      <c r="D4781" s="3" t="s">
        <v>563</v>
      </c>
      <c r="E4781" s="3" t="n">
        <v>3429</v>
      </c>
      <c r="F4781" s="4" t="n">
        <v>383.88</v>
      </c>
      <c r="G4781" s="3" t="s">
        <v>8</v>
      </c>
      <c r="H4781" s="4" t="n">
        <f aca="false">ROUND(E4781*F4781,2)</f>
        <v>1316324.52</v>
      </c>
    </row>
    <row r="4782" customFormat="false" ht="15" hidden="false" customHeight="false" outlineLevel="0" collapsed="false">
      <c r="A4782" s="3" t="n">
        <v>4781</v>
      </c>
      <c r="B4782" s="3" t="n">
        <v>6</v>
      </c>
      <c r="C4782" s="3" t="s">
        <v>217</v>
      </c>
      <c r="D4782" s="3" t="s">
        <v>563</v>
      </c>
      <c r="E4782" s="3" t="n">
        <v>2031</v>
      </c>
      <c r="F4782" s="4" t="n">
        <v>248.9</v>
      </c>
      <c r="G4782" s="3" t="s">
        <v>8</v>
      </c>
      <c r="H4782" s="4" t="n">
        <f aca="false">ROUND(E4782*F4782,2)</f>
        <v>505515.9</v>
      </c>
    </row>
    <row r="4783" customFormat="false" ht="15" hidden="false" customHeight="false" outlineLevel="0" collapsed="false">
      <c r="A4783" s="3" t="n">
        <v>4782</v>
      </c>
      <c r="B4783" s="3" t="n">
        <v>3</v>
      </c>
      <c r="C4783" s="3" t="s">
        <v>217</v>
      </c>
      <c r="D4783" s="3" t="s">
        <v>563</v>
      </c>
      <c r="E4783" s="3" t="n">
        <v>4529</v>
      </c>
      <c r="F4783" s="4" t="n">
        <v>89.91</v>
      </c>
      <c r="G4783" s="3" t="s">
        <v>8</v>
      </c>
      <c r="H4783" s="4" t="n">
        <f aca="false">ROUND(E4783*F4783,2)</f>
        <v>407202.39</v>
      </c>
    </row>
    <row r="4784" customFormat="false" ht="15" hidden="false" customHeight="false" outlineLevel="0" collapsed="false">
      <c r="A4784" s="3" t="n">
        <v>4783</v>
      </c>
      <c r="B4784" s="3" t="n">
        <v>12</v>
      </c>
      <c r="C4784" s="3" t="s">
        <v>217</v>
      </c>
      <c r="D4784" s="3" t="s">
        <v>562</v>
      </c>
      <c r="E4784" s="3" t="n">
        <v>4963</v>
      </c>
      <c r="F4784" s="4" t="n">
        <v>219.95</v>
      </c>
      <c r="G4784" s="3" t="s">
        <v>38</v>
      </c>
      <c r="H4784" s="4" t="n">
        <f aca="false">ROUND(E4784*F4784,2)</f>
        <v>1091611.85</v>
      </c>
    </row>
    <row r="4785" customFormat="false" ht="15" hidden="false" customHeight="false" outlineLevel="0" collapsed="false">
      <c r="A4785" s="3" t="n">
        <v>4784</v>
      </c>
      <c r="B4785" s="3" t="n">
        <v>5</v>
      </c>
      <c r="C4785" s="3" t="s">
        <v>217</v>
      </c>
      <c r="D4785" s="3" t="s">
        <v>563</v>
      </c>
      <c r="E4785" s="3" t="n">
        <v>694</v>
      </c>
      <c r="F4785" s="4" t="n">
        <v>419.16</v>
      </c>
      <c r="G4785" s="3" t="s">
        <v>8</v>
      </c>
      <c r="H4785" s="4" t="n">
        <f aca="false">ROUND(E4785*F4785,2)</f>
        <v>290897.04</v>
      </c>
    </row>
    <row r="4786" customFormat="false" ht="15" hidden="false" customHeight="false" outlineLevel="0" collapsed="false">
      <c r="A4786" s="3" t="n">
        <v>4785</v>
      </c>
      <c r="B4786" s="3" t="n">
        <v>1</v>
      </c>
      <c r="C4786" s="3" t="s">
        <v>217</v>
      </c>
      <c r="D4786" s="3" t="s">
        <v>562</v>
      </c>
      <c r="E4786" s="3" t="n">
        <v>2035</v>
      </c>
      <c r="F4786" s="4" t="n">
        <v>374.93</v>
      </c>
      <c r="G4786" s="3" t="s">
        <v>8</v>
      </c>
      <c r="H4786" s="4" t="n">
        <f aca="false">ROUND(E4786*F4786,2)</f>
        <v>762982.55</v>
      </c>
    </row>
    <row r="4787" customFormat="false" ht="15" hidden="false" customHeight="false" outlineLevel="0" collapsed="false">
      <c r="A4787" s="3" t="n">
        <v>4786</v>
      </c>
      <c r="B4787" s="3" t="n">
        <v>12</v>
      </c>
      <c r="C4787" s="3" t="s">
        <v>217</v>
      </c>
      <c r="D4787" s="3" t="s">
        <v>562</v>
      </c>
      <c r="E4787" s="3" t="n">
        <v>273</v>
      </c>
      <c r="F4787" s="4" t="n">
        <v>220.11</v>
      </c>
      <c r="G4787" s="3" t="s">
        <v>38</v>
      </c>
      <c r="H4787" s="4" t="n">
        <f aca="false">ROUND(E4787*F4787,2)</f>
        <v>60090.03</v>
      </c>
    </row>
    <row r="4788" customFormat="false" ht="15" hidden="false" customHeight="false" outlineLevel="0" collapsed="false">
      <c r="A4788" s="3" t="n">
        <v>4787</v>
      </c>
      <c r="B4788" s="3" t="n">
        <v>12</v>
      </c>
      <c r="C4788" s="3" t="s">
        <v>217</v>
      </c>
      <c r="D4788" s="3" t="s">
        <v>563</v>
      </c>
      <c r="E4788" s="3" t="n">
        <v>2028</v>
      </c>
      <c r="F4788" s="4" t="n">
        <v>219.04</v>
      </c>
      <c r="G4788" s="3" t="s">
        <v>38</v>
      </c>
      <c r="H4788" s="4" t="n">
        <f aca="false">ROUND(E4788*F4788,2)</f>
        <v>444213.12</v>
      </c>
    </row>
    <row r="4789" customFormat="false" ht="15" hidden="false" customHeight="false" outlineLevel="0" collapsed="false">
      <c r="A4789" s="3" t="n">
        <v>4788</v>
      </c>
      <c r="B4789" s="3" t="n">
        <v>8</v>
      </c>
      <c r="C4789" s="3" t="s">
        <v>217</v>
      </c>
      <c r="D4789" s="3" t="s">
        <v>563</v>
      </c>
      <c r="E4789" s="3" t="n">
        <v>1157</v>
      </c>
      <c r="F4789" s="4" t="n">
        <v>66.2</v>
      </c>
      <c r="G4789" s="3" t="s">
        <v>8</v>
      </c>
      <c r="H4789" s="4" t="n">
        <f aca="false">ROUND(E4789*F4789,2)</f>
        <v>76593.4</v>
      </c>
    </row>
    <row r="4790" customFormat="false" ht="15" hidden="false" customHeight="false" outlineLevel="0" collapsed="false">
      <c r="A4790" s="3" t="n">
        <v>4789</v>
      </c>
      <c r="B4790" s="3" t="n">
        <v>3</v>
      </c>
      <c r="C4790" s="3" t="s">
        <v>217</v>
      </c>
      <c r="D4790" s="3" t="s">
        <v>562</v>
      </c>
      <c r="E4790" s="3" t="n">
        <v>302</v>
      </c>
      <c r="F4790" s="4" t="n">
        <v>89.93</v>
      </c>
      <c r="G4790" s="3" t="s">
        <v>8</v>
      </c>
      <c r="H4790" s="4" t="n">
        <f aca="false">ROUND(E4790*F4790,2)</f>
        <v>27158.86</v>
      </c>
    </row>
    <row r="4791" customFormat="false" ht="15" hidden="false" customHeight="false" outlineLevel="0" collapsed="false">
      <c r="A4791" s="3" t="n">
        <v>4790</v>
      </c>
      <c r="B4791" s="3" t="n">
        <v>4</v>
      </c>
      <c r="C4791" s="3" t="s">
        <v>217</v>
      </c>
      <c r="D4791" s="3" t="s">
        <v>563</v>
      </c>
      <c r="E4791" s="3" t="n">
        <v>4177</v>
      </c>
      <c r="F4791" s="4" t="n">
        <v>105.17</v>
      </c>
      <c r="G4791" s="3" t="s">
        <v>8</v>
      </c>
      <c r="H4791" s="4" t="n">
        <f aca="false">ROUND(E4791*F4791,2)</f>
        <v>439295.09</v>
      </c>
    </row>
    <row r="4792" customFormat="false" ht="15" hidden="false" customHeight="false" outlineLevel="0" collapsed="false">
      <c r="A4792" s="3" t="n">
        <v>4791</v>
      </c>
      <c r="B4792" s="3" t="n">
        <v>13</v>
      </c>
      <c r="C4792" s="3" t="s">
        <v>217</v>
      </c>
      <c r="D4792" s="3" t="s">
        <v>562</v>
      </c>
      <c r="E4792" s="3" t="n">
        <v>2669</v>
      </c>
      <c r="F4792" s="4" t="n">
        <v>47.1</v>
      </c>
      <c r="G4792" s="3" t="s">
        <v>41</v>
      </c>
      <c r="H4792" s="4" t="n">
        <f aca="false">ROUND(E4792*F4792,2)</f>
        <v>125709.9</v>
      </c>
    </row>
    <row r="4793" customFormat="false" ht="15" hidden="false" customHeight="false" outlineLevel="0" collapsed="false">
      <c r="A4793" s="3" t="n">
        <v>4792</v>
      </c>
      <c r="B4793" s="3" t="n">
        <v>5</v>
      </c>
      <c r="C4793" s="3" t="s">
        <v>217</v>
      </c>
      <c r="D4793" s="3" t="s">
        <v>562</v>
      </c>
      <c r="E4793" s="3" t="n">
        <v>678</v>
      </c>
      <c r="F4793" s="4" t="n">
        <v>418.81</v>
      </c>
      <c r="G4793" s="3" t="s">
        <v>8</v>
      </c>
      <c r="H4793" s="4" t="n">
        <f aca="false">ROUND(E4793*F4793,2)</f>
        <v>283953.18</v>
      </c>
    </row>
    <row r="4794" customFormat="false" ht="15" hidden="false" customHeight="false" outlineLevel="0" collapsed="false">
      <c r="A4794" s="3" t="n">
        <v>4793</v>
      </c>
      <c r="B4794" s="3" t="n">
        <v>13</v>
      </c>
      <c r="C4794" s="3" t="s">
        <v>217</v>
      </c>
      <c r="D4794" s="3" t="s">
        <v>562</v>
      </c>
      <c r="E4794" s="3" t="n">
        <v>480</v>
      </c>
      <c r="F4794" s="4" t="n">
        <v>47.17</v>
      </c>
      <c r="G4794" s="3" t="s">
        <v>41</v>
      </c>
      <c r="H4794" s="4" t="n">
        <f aca="false">ROUND(E4794*F4794,2)</f>
        <v>22641.6</v>
      </c>
    </row>
    <row r="4795" customFormat="false" ht="15" hidden="false" customHeight="false" outlineLevel="0" collapsed="false">
      <c r="A4795" s="3" t="n">
        <v>4794</v>
      </c>
      <c r="B4795" s="3" t="n">
        <v>5</v>
      </c>
      <c r="C4795" s="3" t="s">
        <v>217</v>
      </c>
      <c r="D4795" s="3" t="s">
        <v>563</v>
      </c>
      <c r="E4795" s="3" t="n">
        <v>1726</v>
      </c>
      <c r="F4795" s="4" t="n">
        <v>419.63</v>
      </c>
      <c r="G4795" s="3" t="s">
        <v>8</v>
      </c>
      <c r="H4795" s="4" t="n">
        <f aca="false">ROUND(E4795*F4795,2)</f>
        <v>724281.38</v>
      </c>
    </row>
    <row r="4796" customFormat="false" ht="15" hidden="false" customHeight="false" outlineLevel="0" collapsed="false">
      <c r="A4796" s="3" t="n">
        <v>4795</v>
      </c>
      <c r="B4796" s="3" t="n">
        <v>2</v>
      </c>
      <c r="C4796" s="3" t="s">
        <v>217</v>
      </c>
      <c r="D4796" s="3" t="s">
        <v>562</v>
      </c>
      <c r="E4796" s="3" t="n">
        <v>4310</v>
      </c>
      <c r="F4796" s="4" t="n">
        <v>54.94</v>
      </c>
      <c r="G4796" s="3" t="s">
        <v>8</v>
      </c>
      <c r="H4796" s="4" t="n">
        <f aca="false">ROUND(E4796*F4796,2)</f>
        <v>236791.4</v>
      </c>
    </row>
    <row r="4797" customFormat="false" ht="15" hidden="false" customHeight="false" outlineLevel="0" collapsed="false">
      <c r="A4797" s="3" t="n">
        <v>4796</v>
      </c>
      <c r="B4797" s="3" t="n">
        <v>13</v>
      </c>
      <c r="C4797" s="3" t="s">
        <v>217</v>
      </c>
      <c r="D4797" s="3" t="s">
        <v>563</v>
      </c>
      <c r="E4797" s="3" t="n">
        <v>142</v>
      </c>
      <c r="F4797" s="4" t="n">
        <v>47.17</v>
      </c>
      <c r="G4797" s="3" t="s">
        <v>41</v>
      </c>
      <c r="H4797" s="4" t="n">
        <f aca="false">ROUND(E4797*F4797,2)</f>
        <v>6698.14</v>
      </c>
    </row>
    <row r="4798" customFormat="false" ht="15" hidden="false" customHeight="false" outlineLevel="0" collapsed="false">
      <c r="A4798" s="3" t="n">
        <v>4797</v>
      </c>
      <c r="B4798" s="3" t="n">
        <v>10</v>
      </c>
      <c r="C4798" s="3" t="s">
        <v>217</v>
      </c>
      <c r="D4798" s="3" t="s">
        <v>563</v>
      </c>
      <c r="E4798" s="3" t="n">
        <v>4388</v>
      </c>
      <c r="F4798" s="4" t="n">
        <v>55.63</v>
      </c>
      <c r="G4798" s="3" t="s">
        <v>8</v>
      </c>
      <c r="H4798" s="4" t="n">
        <f aca="false">ROUND(E4798*F4798,2)</f>
        <v>244104.44</v>
      </c>
    </row>
    <row r="4799" customFormat="false" ht="15" hidden="false" customHeight="false" outlineLevel="0" collapsed="false">
      <c r="A4799" s="3" t="n">
        <v>4798</v>
      </c>
      <c r="B4799" s="3" t="n">
        <v>4</v>
      </c>
      <c r="C4799" s="3" t="s">
        <v>217</v>
      </c>
      <c r="D4799" s="3" t="s">
        <v>563</v>
      </c>
      <c r="E4799" s="3" t="n">
        <v>173</v>
      </c>
      <c r="F4799" s="4" t="n">
        <v>105.22</v>
      </c>
      <c r="G4799" s="3" t="s">
        <v>8</v>
      </c>
      <c r="H4799" s="4" t="n">
        <f aca="false">ROUND(E4799*F4799,2)</f>
        <v>18203.06</v>
      </c>
    </row>
    <row r="4800" customFormat="false" ht="15" hidden="false" customHeight="false" outlineLevel="0" collapsed="false">
      <c r="A4800" s="3" t="n">
        <v>4799</v>
      </c>
      <c r="B4800" s="3" t="n">
        <v>5</v>
      </c>
      <c r="C4800" s="3" t="s">
        <v>217</v>
      </c>
      <c r="D4800" s="3" t="s">
        <v>563</v>
      </c>
      <c r="E4800" s="3" t="n">
        <v>2972</v>
      </c>
      <c r="F4800" s="4" t="n">
        <v>419.25</v>
      </c>
      <c r="G4800" s="3" t="s">
        <v>8</v>
      </c>
      <c r="H4800" s="4" t="n">
        <f aca="false">ROUND(E4800*F4800,2)</f>
        <v>1246011</v>
      </c>
    </row>
    <row r="4801" customFormat="false" ht="15" hidden="false" customHeight="false" outlineLevel="0" collapsed="false">
      <c r="A4801" s="3" t="n">
        <v>4800</v>
      </c>
      <c r="B4801" s="3" t="n">
        <v>2</v>
      </c>
      <c r="C4801" s="3" t="s">
        <v>217</v>
      </c>
      <c r="D4801" s="3" t="s">
        <v>562</v>
      </c>
      <c r="E4801" s="3" t="n">
        <v>1831</v>
      </c>
      <c r="F4801" s="4" t="n">
        <v>55.04</v>
      </c>
      <c r="G4801" s="3" t="s">
        <v>8</v>
      </c>
      <c r="H4801" s="4" t="n">
        <f aca="false">ROUND(E4801*F4801,2)</f>
        <v>100778.24</v>
      </c>
    </row>
    <row r="4802" customFormat="false" ht="15" hidden="false" customHeight="false" outlineLevel="0" collapsed="false">
      <c r="A4802" s="3" t="n">
        <v>4801</v>
      </c>
      <c r="B4802" s="3" t="n">
        <v>3</v>
      </c>
      <c r="C4802" s="3" t="s">
        <v>217</v>
      </c>
      <c r="D4802" s="3" t="s">
        <v>563</v>
      </c>
      <c r="E4802" s="3" t="n">
        <v>2404</v>
      </c>
      <c r="F4802" s="4" t="n">
        <v>89.98</v>
      </c>
      <c r="G4802" s="3" t="s">
        <v>8</v>
      </c>
      <c r="H4802" s="4" t="n">
        <f aca="false">ROUND(E4802*F4802,2)</f>
        <v>216311.92</v>
      </c>
    </row>
    <row r="4803" customFormat="false" ht="15" hidden="false" customHeight="false" outlineLevel="0" collapsed="false">
      <c r="A4803" s="3" t="n">
        <v>4802</v>
      </c>
      <c r="B4803" s="3" t="n">
        <v>1</v>
      </c>
      <c r="C4803" s="3" t="s">
        <v>217</v>
      </c>
      <c r="D4803" s="3" t="s">
        <v>563</v>
      </c>
      <c r="E4803" s="3" t="n">
        <v>1591</v>
      </c>
      <c r="F4803" s="4" t="n">
        <v>375.12</v>
      </c>
      <c r="G4803" s="3" t="s">
        <v>8</v>
      </c>
      <c r="H4803" s="4" t="n">
        <f aca="false">ROUND(E4803*F4803,2)</f>
        <v>596815.92</v>
      </c>
    </row>
    <row r="4804" customFormat="false" ht="15" hidden="false" customHeight="false" outlineLevel="0" collapsed="false">
      <c r="A4804" s="3" t="n">
        <v>4803</v>
      </c>
      <c r="B4804" s="3" t="n">
        <v>2</v>
      </c>
      <c r="C4804" s="3" t="s">
        <v>217</v>
      </c>
      <c r="D4804" s="3" t="s">
        <v>562</v>
      </c>
      <c r="E4804" s="3" t="n">
        <v>2941</v>
      </c>
      <c r="F4804" s="4" t="n">
        <v>54.93</v>
      </c>
      <c r="G4804" s="3" t="s">
        <v>8</v>
      </c>
      <c r="H4804" s="4" t="n">
        <f aca="false">ROUND(E4804*F4804,2)</f>
        <v>161549.13</v>
      </c>
    </row>
    <row r="4805" customFormat="false" ht="15" hidden="false" customHeight="false" outlineLevel="0" collapsed="false">
      <c r="A4805" s="3" t="n">
        <v>4804</v>
      </c>
      <c r="B4805" s="3" t="n">
        <v>13</v>
      </c>
      <c r="C4805" s="3" t="s">
        <v>217</v>
      </c>
      <c r="D4805" s="3" t="s">
        <v>562</v>
      </c>
      <c r="E4805" s="3" t="n">
        <v>2811</v>
      </c>
      <c r="F4805" s="4" t="n">
        <v>47.07</v>
      </c>
      <c r="G4805" s="3" t="s">
        <v>41</v>
      </c>
      <c r="H4805" s="4" t="n">
        <f aca="false">ROUND(E4805*F4805,2)</f>
        <v>132313.77</v>
      </c>
    </row>
    <row r="4806" customFormat="false" ht="15" hidden="false" customHeight="false" outlineLevel="0" collapsed="false">
      <c r="A4806" s="3" t="n">
        <v>4805</v>
      </c>
      <c r="B4806" s="3" t="n">
        <v>1</v>
      </c>
      <c r="C4806" s="3" t="s">
        <v>217</v>
      </c>
      <c r="D4806" s="3" t="s">
        <v>563</v>
      </c>
      <c r="E4806" s="3" t="n">
        <v>3383</v>
      </c>
      <c r="F4806" s="4" t="n">
        <v>375.12</v>
      </c>
      <c r="G4806" s="3" t="s">
        <v>8</v>
      </c>
      <c r="H4806" s="4" t="n">
        <f aca="false">ROUND(E4806*F4806,2)</f>
        <v>1269030.96</v>
      </c>
    </row>
    <row r="4807" customFormat="false" ht="15" hidden="false" customHeight="false" outlineLevel="0" collapsed="false">
      <c r="A4807" s="3" t="n">
        <v>4806</v>
      </c>
      <c r="B4807" s="3" t="n">
        <v>15</v>
      </c>
      <c r="C4807" s="3" t="s">
        <v>217</v>
      </c>
      <c r="D4807" s="3" t="s">
        <v>563</v>
      </c>
      <c r="E4807" s="3" t="n">
        <v>907</v>
      </c>
      <c r="F4807" s="4" t="n">
        <v>262.85</v>
      </c>
      <c r="G4807" s="3" t="s">
        <v>46</v>
      </c>
      <c r="H4807" s="4" t="n">
        <f aca="false">ROUND(E4807*F4807,2)</f>
        <v>238404.95</v>
      </c>
    </row>
    <row r="4808" customFormat="false" ht="15" hidden="false" customHeight="false" outlineLevel="0" collapsed="false">
      <c r="A4808" s="3" t="n">
        <v>4807</v>
      </c>
      <c r="B4808" s="3" t="n">
        <v>14</v>
      </c>
      <c r="C4808" s="3" t="s">
        <v>217</v>
      </c>
      <c r="D4808" s="3" t="s">
        <v>563</v>
      </c>
      <c r="E4808" s="3" t="n">
        <v>1074</v>
      </c>
      <c r="F4808" s="4" t="n">
        <v>67.64</v>
      </c>
      <c r="G4808" s="3" t="s">
        <v>41</v>
      </c>
      <c r="H4808" s="4" t="n">
        <f aca="false">ROUND(E4808*F4808,2)</f>
        <v>72645.36</v>
      </c>
    </row>
    <row r="4809" customFormat="false" ht="15" hidden="false" customHeight="false" outlineLevel="0" collapsed="false">
      <c r="A4809" s="3" t="n">
        <v>4808</v>
      </c>
      <c r="B4809" s="3" t="n">
        <v>5</v>
      </c>
      <c r="C4809" s="3" t="s">
        <v>217</v>
      </c>
      <c r="D4809" s="3" t="s">
        <v>562</v>
      </c>
      <c r="E4809" s="3" t="n">
        <v>3360</v>
      </c>
      <c r="F4809" s="4" t="n">
        <v>419.07</v>
      </c>
      <c r="G4809" s="3" t="s">
        <v>8</v>
      </c>
      <c r="H4809" s="4" t="n">
        <f aca="false">ROUND(E4809*F4809,2)</f>
        <v>1408075.2</v>
      </c>
    </row>
    <row r="4810" customFormat="false" ht="15" hidden="false" customHeight="false" outlineLevel="0" collapsed="false">
      <c r="A4810" s="3" t="n">
        <v>4809</v>
      </c>
      <c r="B4810" s="3" t="n">
        <v>2</v>
      </c>
      <c r="C4810" s="3" t="s">
        <v>217</v>
      </c>
      <c r="D4810" s="3" t="s">
        <v>562</v>
      </c>
      <c r="E4810" s="3" t="n">
        <v>732</v>
      </c>
      <c r="F4810" s="4" t="n">
        <v>54.81</v>
      </c>
      <c r="G4810" s="3" t="s">
        <v>8</v>
      </c>
      <c r="H4810" s="4" t="n">
        <f aca="false">ROUND(E4810*F4810,2)</f>
        <v>40120.92</v>
      </c>
    </row>
    <row r="4811" customFormat="false" ht="15" hidden="false" customHeight="false" outlineLevel="0" collapsed="false">
      <c r="A4811" s="3" t="n">
        <v>4810</v>
      </c>
      <c r="B4811" s="3" t="n">
        <v>15</v>
      </c>
      <c r="C4811" s="3" t="s">
        <v>218</v>
      </c>
      <c r="D4811" s="3" t="s">
        <v>562</v>
      </c>
      <c r="E4811" s="3" t="n">
        <v>2315</v>
      </c>
      <c r="F4811" s="4" t="n">
        <v>261.03</v>
      </c>
      <c r="G4811" s="3" t="s">
        <v>46</v>
      </c>
      <c r="H4811" s="4" t="n">
        <f aca="false">ROUND(E4811*F4811,2)</f>
        <v>604284.45</v>
      </c>
    </row>
    <row r="4812" customFormat="false" ht="15" hidden="false" customHeight="false" outlineLevel="0" collapsed="false">
      <c r="A4812" s="3" t="n">
        <v>4811</v>
      </c>
      <c r="B4812" s="3" t="n">
        <v>1</v>
      </c>
      <c r="C4812" s="3" t="s">
        <v>218</v>
      </c>
      <c r="D4812" s="3" t="s">
        <v>563</v>
      </c>
      <c r="E4812" s="3" t="n">
        <v>1105</v>
      </c>
      <c r="F4812" s="4" t="n">
        <v>374.4</v>
      </c>
      <c r="G4812" s="3" t="s">
        <v>8</v>
      </c>
      <c r="H4812" s="4" t="n">
        <f aca="false">ROUND(E4812*F4812,2)</f>
        <v>413712</v>
      </c>
    </row>
    <row r="4813" customFormat="false" ht="15" hidden="false" customHeight="false" outlineLevel="0" collapsed="false">
      <c r="A4813" s="3" t="n">
        <v>4812</v>
      </c>
      <c r="B4813" s="3" t="n">
        <v>14</v>
      </c>
      <c r="C4813" s="3" t="s">
        <v>218</v>
      </c>
      <c r="D4813" s="3" t="s">
        <v>563</v>
      </c>
      <c r="E4813" s="3" t="n">
        <v>4367</v>
      </c>
      <c r="F4813" s="4" t="n">
        <v>68.6</v>
      </c>
      <c r="G4813" s="3" t="s">
        <v>41</v>
      </c>
      <c r="H4813" s="4" t="n">
        <f aca="false">ROUND(E4813*F4813,2)</f>
        <v>299576.2</v>
      </c>
    </row>
    <row r="4814" customFormat="false" ht="15" hidden="false" customHeight="false" outlineLevel="0" collapsed="false">
      <c r="A4814" s="3" t="n">
        <v>4813</v>
      </c>
      <c r="B4814" s="3" t="n">
        <v>12</v>
      </c>
      <c r="C4814" s="3" t="s">
        <v>218</v>
      </c>
      <c r="D4814" s="3" t="s">
        <v>563</v>
      </c>
      <c r="E4814" s="3" t="n">
        <v>4253</v>
      </c>
      <c r="F4814" s="4" t="n">
        <v>218.03</v>
      </c>
      <c r="G4814" s="3" t="s">
        <v>38</v>
      </c>
      <c r="H4814" s="4" t="n">
        <f aca="false">ROUND(E4814*F4814,2)</f>
        <v>927281.59</v>
      </c>
    </row>
    <row r="4815" customFormat="false" ht="15" hidden="false" customHeight="false" outlineLevel="0" collapsed="false">
      <c r="A4815" s="3" t="n">
        <v>4814</v>
      </c>
      <c r="B4815" s="3" t="n">
        <v>9</v>
      </c>
      <c r="C4815" s="3" t="s">
        <v>218</v>
      </c>
      <c r="D4815" s="3" t="s">
        <v>563</v>
      </c>
      <c r="E4815" s="3" t="n">
        <v>453</v>
      </c>
      <c r="F4815" s="4" t="n">
        <v>194.18</v>
      </c>
      <c r="G4815" s="3" t="s">
        <v>8</v>
      </c>
      <c r="H4815" s="4" t="n">
        <f aca="false">ROUND(E4815*F4815,2)</f>
        <v>87963.54</v>
      </c>
    </row>
    <row r="4816" customFormat="false" ht="15" hidden="false" customHeight="false" outlineLevel="0" collapsed="false">
      <c r="A4816" s="3" t="n">
        <v>4815</v>
      </c>
      <c r="B4816" s="3" t="n">
        <v>3</v>
      </c>
      <c r="C4816" s="3" t="s">
        <v>218</v>
      </c>
      <c r="D4816" s="3" t="s">
        <v>563</v>
      </c>
      <c r="E4816" s="3" t="n">
        <v>3970</v>
      </c>
      <c r="F4816" s="4" t="n">
        <v>94.15</v>
      </c>
      <c r="G4816" s="3" t="s">
        <v>8</v>
      </c>
      <c r="H4816" s="4" t="n">
        <f aca="false">ROUND(E4816*F4816,2)</f>
        <v>373775.5</v>
      </c>
    </row>
    <row r="4817" customFormat="false" ht="15" hidden="false" customHeight="false" outlineLevel="0" collapsed="false">
      <c r="A4817" s="3" t="n">
        <v>4816</v>
      </c>
      <c r="B4817" s="3" t="n">
        <v>11</v>
      </c>
      <c r="C4817" s="3" t="s">
        <v>218</v>
      </c>
      <c r="D4817" s="3" t="s">
        <v>562</v>
      </c>
      <c r="E4817" s="3" t="n">
        <v>1071</v>
      </c>
      <c r="F4817" s="4" t="n">
        <v>97.89</v>
      </c>
      <c r="G4817" s="3" t="s">
        <v>34</v>
      </c>
      <c r="H4817" s="4" t="n">
        <f aca="false">ROUND(E4817*F4817,2)</f>
        <v>104840.19</v>
      </c>
    </row>
    <row r="4818" customFormat="false" ht="15" hidden="false" customHeight="false" outlineLevel="0" collapsed="false">
      <c r="A4818" s="3" t="n">
        <v>4817</v>
      </c>
      <c r="B4818" s="3" t="n">
        <v>1</v>
      </c>
      <c r="C4818" s="3" t="s">
        <v>218</v>
      </c>
      <c r="D4818" s="3" t="s">
        <v>563</v>
      </c>
      <c r="E4818" s="3" t="n">
        <v>3563</v>
      </c>
      <c r="F4818" s="4" t="n">
        <v>374.61</v>
      </c>
      <c r="G4818" s="3" t="s">
        <v>8</v>
      </c>
      <c r="H4818" s="4" t="n">
        <f aca="false">ROUND(E4818*F4818,2)</f>
        <v>1334735.43</v>
      </c>
    </row>
    <row r="4819" customFormat="false" ht="15" hidden="false" customHeight="false" outlineLevel="0" collapsed="false">
      <c r="A4819" s="3" t="n">
        <v>4818</v>
      </c>
      <c r="B4819" s="3" t="n">
        <v>3</v>
      </c>
      <c r="C4819" s="3" t="s">
        <v>218</v>
      </c>
      <c r="D4819" s="3" t="s">
        <v>563</v>
      </c>
      <c r="E4819" s="3" t="n">
        <v>1458</v>
      </c>
      <c r="F4819" s="4" t="n">
        <v>93.85</v>
      </c>
      <c r="G4819" s="3" t="s">
        <v>8</v>
      </c>
      <c r="H4819" s="4" t="n">
        <f aca="false">ROUND(E4819*F4819,2)</f>
        <v>136833.3</v>
      </c>
    </row>
    <row r="4820" customFormat="false" ht="15" hidden="false" customHeight="false" outlineLevel="0" collapsed="false">
      <c r="A4820" s="3" t="n">
        <v>4819</v>
      </c>
      <c r="B4820" s="3" t="n">
        <v>4</v>
      </c>
      <c r="C4820" s="3" t="s">
        <v>218</v>
      </c>
      <c r="D4820" s="3" t="s">
        <v>563</v>
      </c>
      <c r="E4820" s="3" t="n">
        <v>2094</v>
      </c>
      <c r="F4820" s="4" t="n">
        <v>107.23</v>
      </c>
      <c r="G4820" s="3" t="s">
        <v>8</v>
      </c>
      <c r="H4820" s="4" t="n">
        <f aca="false">ROUND(E4820*F4820,2)</f>
        <v>224539.62</v>
      </c>
    </row>
    <row r="4821" customFormat="false" ht="15" hidden="false" customHeight="false" outlineLevel="0" collapsed="false">
      <c r="A4821" s="3" t="n">
        <v>4820</v>
      </c>
      <c r="B4821" s="3" t="n">
        <v>6</v>
      </c>
      <c r="C4821" s="3" t="s">
        <v>218</v>
      </c>
      <c r="D4821" s="3" t="s">
        <v>562</v>
      </c>
      <c r="E4821" s="3" t="n">
        <v>4833</v>
      </c>
      <c r="F4821" s="4" t="n">
        <v>250</v>
      </c>
      <c r="G4821" s="3" t="s">
        <v>8</v>
      </c>
      <c r="H4821" s="4" t="n">
        <f aca="false">ROUND(E4821*F4821,2)</f>
        <v>1208250</v>
      </c>
    </row>
    <row r="4822" customFormat="false" ht="15" hidden="false" customHeight="false" outlineLevel="0" collapsed="false">
      <c r="A4822" s="3" t="n">
        <v>4821</v>
      </c>
      <c r="B4822" s="3" t="n">
        <v>8</v>
      </c>
      <c r="C4822" s="3" t="s">
        <v>218</v>
      </c>
      <c r="D4822" s="3" t="s">
        <v>563</v>
      </c>
      <c r="E4822" s="3" t="n">
        <v>2444</v>
      </c>
      <c r="F4822" s="4" t="n">
        <v>64.98</v>
      </c>
      <c r="G4822" s="3" t="s">
        <v>8</v>
      </c>
      <c r="H4822" s="4" t="n">
        <f aca="false">ROUND(E4822*F4822,2)</f>
        <v>158811.12</v>
      </c>
    </row>
    <row r="4823" customFormat="false" ht="15" hidden="false" customHeight="false" outlineLevel="0" collapsed="false">
      <c r="A4823" s="3" t="n">
        <v>4822</v>
      </c>
      <c r="B4823" s="3" t="n">
        <v>2</v>
      </c>
      <c r="C4823" s="3" t="s">
        <v>218</v>
      </c>
      <c r="D4823" s="3" t="s">
        <v>562</v>
      </c>
      <c r="E4823" s="3" t="n">
        <v>4570</v>
      </c>
      <c r="F4823" s="4" t="n">
        <v>53.63</v>
      </c>
      <c r="G4823" s="3" t="s">
        <v>8</v>
      </c>
      <c r="H4823" s="4" t="n">
        <f aca="false">ROUND(E4823*F4823,2)</f>
        <v>245089.1</v>
      </c>
    </row>
    <row r="4824" customFormat="false" ht="15" hidden="false" customHeight="false" outlineLevel="0" collapsed="false">
      <c r="A4824" s="3" t="n">
        <v>4823</v>
      </c>
      <c r="B4824" s="3" t="n">
        <v>7</v>
      </c>
      <c r="C4824" s="3" t="s">
        <v>218</v>
      </c>
      <c r="D4824" s="3" t="s">
        <v>562</v>
      </c>
      <c r="E4824" s="3" t="n">
        <v>2276</v>
      </c>
      <c r="F4824" s="4" t="n">
        <v>372.93</v>
      </c>
      <c r="G4824" s="3" t="s">
        <v>8</v>
      </c>
      <c r="H4824" s="4" t="n">
        <f aca="false">ROUND(E4824*F4824,2)</f>
        <v>848788.68</v>
      </c>
    </row>
    <row r="4825" customFormat="false" ht="15" hidden="false" customHeight="false" outlineLevel="0" collapsed="false">
      <c r="A4825" s="3" t="n">
        <v>4824</v>
      </c>
      <c r="B4825" s="3" t="n">
        <v>14</v>
      </c>
      <c r="C4825" s="3" t="s">
        <v>218</v>
      </c>
      <c r="D4825" s="3" t="s">
        <v>563</v>
      </c>
      <c r="E4825" s="3" t="n">
        <v>852</v>
      </c>
      <c r="F4825" s="4" t="n">
        <v>68.26</v>
      </c>
      <c r="G4825" s="3" t="s">
        <v>41</v>
      </c>
      <c r="H4825" s="4" t="n">
        <f aca="false">ROUND(E4825*F4825,2)</f>
        <v>58157.52</v>
      </c>
    </row>
    <row r="4826" customFormat="false" ht="15" hidden="false" customHeight="false" outlineLevel="0" collapsed="false">
      <c r="A4826" s="3" t="n">
        <v>4825</v>
      </c>
      <c r="B4826" s="3" t="n">
        <v>11</v>
      </c>
      <c r="C4826" s="3" t="s">
        <v>218</v>
      </c>
      <c r="D4826" s="3" t="s">
        <v>563</v>
      </c>
      <c r="E4826" s="3" t="n">
        <v>1378</v>
      </c>
      <c r="F4826" s="4" t="n">
        <v>98.03</v>
      </c>
      <c r="G4826" s="3" t="s">
        <v>34</v>
      </c>
      <c r="H4826" s="4" t="n">
        <f aca="false">ROUND(E4826*F4826,2)</f>
        <v>135085.34</v>
      </c>
    </row>
    <row r="4827" customFormat="false" ht="15" hidden="false" customHeight="false" outlineLevel="0" collapsed="false">
      <c r="A4827" s="3" t="n">
        <v>4826</v>
      </c>
      <c r="B4827" s="3" t="n">
        <v>15</v>
      </c>
      <c r="C4827" s="3" t="s">
        <v>218</v>
      </c>
      <c r="D4827" s="3" t="s">
        <v>563</v>
      </c>
      <c r="E4827" s="3" t="n">
        <v>2218</v>
      </c>
      <c r="F4827" s="4" t="n">
        <v>260.46</v>
      </c>
      <c r="G4827" s="3" t="s">
        <v>46</v>
      </c>
      <c r="H4827" s="4" t="n">
        <f aca="false">ROUND(E4827*F4827,2)</f>
        <v>577700.28</v>
      </c>
    </row>
    <row r="4828" customFormat="false" ht="15" hidden="false" customHeight="false" outlineLevel="0" collapsed="false">
      <c r="A4828" s="3" t="n">
        <v>4827</v>
      </c>
      <c r="B4828" s="3" t="n">
        <v>4</v>
      </c>
      <c r="C4828" s="3" t="s">
        <v>218</v>
      </c>
      <c r="D4828" s="3" t="s">
        <v>563</v>
      </c>
      <c r="E4828" s="3" t="n">
        <v>1962</v>
      </c>
      <c r="F4828" s="4" t="n">
        <v>106.87</v>
      </c>
      <c r="G4828" s="3" t="s">
        <v>8</v>
      </c>
      <c r="H4828" s="4" t="n">
        <f aca="false">ROUND(E4828*F4828,2)</f>
        <v>209678.94</v>
      </c>
    </row>
    <row r="4829" customFormat="false" ht="15" hidden="false" customHeight="false" outlineLevel="0" collapsed="false">
      <c r="A4829" s="3" t="n">
        <v>4828</v>
      </c>
      <c r="B4829" s="3" t="n">
        <v>12</v>
      </c>
      <c r="C4829" s="3" t="s">
        <v>218</v>
      </c>
      <c r="D4829" s="3" t="s">
        <v>563</v>
      </c>
      <c r="E4829" s="3" t="n">
        <v>4642</v>
      </c>
      <c r="F4829" s="4" t="n">
        <v>218.78</v>
      </c>
      <c r="G4829" s="3" t="s">
        <v>38</v>
      </c>
      <c r="H4829" s="4" t="n">
        <f aca="false">ROUND(E4829*F4829,2)</f>
        <v>1015576.76</v>
      </c>
    </row>
    <row r="4830" customFormat="false" ht="15" hidden="false" customHeight="false" outlineLevel="0" collapsed="false">
      <c r="A4830" s="3" t="n">
        <v>4829</v>
      </c>
      <c r="B4830" s="3" t="n">
        <v>3</v>
      </c>
      <c r="C4830" s="3" t="s">
        <v>218</v>
      </c>
      <c r="D4830" s="3" t="s">
        <v>563</v>
      </c>
      <c r="E4830" s="3" t="n">
        <v>4282</v>
      </c>
      <c r="F4830" s="4" t="n">
        <v>93.83</v>
      </c>
      <c r="G4830" s="3" t="s">
        <v>8</v>
      </c>
      <c r="H4830" s="4" t="n">
        <f aca="false">ROUND(E4830*F4830,2)</f>
        <v>401780.06</v>
      </c>
    </row>
    <row r="4831" customFormat="false" ht="15" hidden="false" customHeight="false" outlineLevel="0" collapsed="false">
      <c r="A4831" s="3" t="n">
        <v>4830</v>
      </c>
      <c r="B4831" s="3" t="n">
        <v>10</v>
      </c>
      <c r="C4831" s="3" t="s">
        <v>218</v>
      </c>
      <c r="D4831" s="3" t="s">
        <v>562</v>
      </c>
      <c r="E4831" s="3" t="n">
        <v>1368</v>
      </c>
      <c r="F4831" s="4" t="n">
        <v>54.19</v>
      </c>
      <c r="G4831" s="3" t="s">
        <v>8</v>
      </c>
      <c r="H4831" s="4" t="n">
        <f aca="false">ROUND(E4831*F4831,2)</f>
        <v>74131.92</v>
      </c>
    </row>
    <row r="4832" customFormat="false" ht="15" hidden="false" customHeight="false" outlineLevel="0" collapsed="false">
      <c r="A4832" s="3" t="n">
        <v>4831</v>
      </c>
      <c r="B4832" s="3" t="n">
        <v>6</v>
      </c>
      <c r="C4832" s="3" t="s">
        <v>218</v>
      </c>
      <c r="D4832" s="3" t="s">
        <v>562</v>
      </c>
      <c r="E4832" s="3" t="n">
        <v>2767</v>
      </c>
      <c r="F4832" s="4" t="n">
        <v>249.98</v>
      </c>
      <c r="G4832" s="3" t="s">
        <v>8</v>
      </c>
      <c r="H4832" s="4" t="n">
        <f aca="false">ROUND(E4832*F4832,2)</f>
        <v>691694.66</v>
      </c>
    </row>
    <row r="4833" customFormat="false" ht="15" hidden="false" customHeight="false" outlineLevel="0" collapsed="false">
      <c r="A4833" s="3" t="n">
        <v>4832</v>
      </c>
      <c r="B4833" s="3" t="n">
        <v>3</v>
      </c>
      <c r="C4833" s="3" t="s">
        <v>218</v>
      </c>
      <c r="D4833" s="3" t="s">
        <v>563</v>
      </c>
      <c r="E4833" s="3" t="n">
        <v>3663</v>
      </c>
      <c r="F4833" s="4" t="n">
        <v>93.75</v>
      </c>
      <c r="G4833" s="3" t="s">
        <v>8</v>
      </c>
      <c r="H4833" s="4" t="n">
        <f aca="false">ROUND(E4833*F4833,2)</f>
        <v>343406.25</v>
      </c>
    </row>
    <row r="4834" customFormat="false" ht="15" hidden="false" customHeight="false" outlineLevel="0" collapsed="false">
      <c r="A4834" s="3" t="n">
        <v>4833</v>
      </c>
      <c r="B4834" s="3" t="n">
        <v>7</v>
      </c>
      <c r="C4834" s="3" t="s">
        <v>218</v>
      </c>
      <c r="D4834" s="3" t="s">
        <v>562</v>
      </c>
      <c r="E4834" s="3" t="n">
        <v>1586</v>
      </c>
      <c r="F4834" s="4" t="n">
        <v>372.79</v>
      </c>
      <c r="G4834" s="3" t="s">
        <v>8</v>
      </c>
      <c r="H4834" s="4" t="n">
        <f aca="false">ROUND(E4834*F4834,2)</f>
        <v>591244.94</v>
      </c>
    </row>
    <row r="4835" customFormat="false" ht="15" hidden="false" customHeight="false" outlineLevel="0" collapsed="false">
      <c r="A4835" s="3" t="n">
        <v>4834</v>
      </c>
      <c r="B4835" s="3" t="n">
        <v>5</v>
      </c>
      <c r="C4835" s="3" t="s">
        <v>218</v>
      </c>
      <c r="D4835" s="3" t="s">
        <v>563</v>
      </c>
      <c r="E4835" s="3" t="n">
        <v>916</v>
      </c>
      <c r="F4835" s="4" t="n">
        <v>416.62</v>
      </c>
      <c r="G4835" s="3" t="s">
        <v>8</v>
      </c>
      <c r="H4835" s="4" t="n">
        <f aca="false">ROUND(E4835*F4835,2)</f>
        <v>381623.92</v>
      </c>
    </row>
    <row r="4836" customFormat="false" ht="15" hidden="false" customHeight="false" outlineLevel="0" collapsed="false">
      <c r="A4836" s="3" t="n">
        <v>4835</v>
      </c>
      <c r="B4836" s="3" t="n">
        <v>8</v>
      </c>
      <c r="C4836" s="3" t="s">
        <v>218</v>
      </c>
      <c r="D4836" s="3" t="s">
        <v>562</v>
      </c>
      <c r="E4836" s="3" t="n">
        <v>2791</v>
      </c>
      <c r="F4836" s="4" t="n">
        <v>64.94</v>
      </c>
      <c r="G4836" s="3" t="s">
        <v>8</v>
      </c>
      <c r="H4836" s="4" t="n">
        <f aca="false">ROUND(E4836*F4836,2)</f>
        <v>181247.54</v>
      </c>
    </row>
    <row r="4837" customFormat="false" ht="15" hidden="false" customHeight="false" outlineLevel="0" collapsed="false">
      <c r="A4837" s="3" t="n">
        <v>4836</v>
      </c>
      <c r="B4837" s="3" t="n">
        <v>8</v>
      </c>
      <c r="C4837" s="3" t="s">
        <v>218</v>
      </c>
      <c r="D4837" s="3" t="s">
        <v>563</v>
      </c>
      <c r="E4837" s="3" t="n">
        <v>2754</v>
      </c>
      <c r="F4837" s="4" t="n">
        <v>64.79</v>
      </c>
      <c r="G4837" s="3" t="s">
        <v>8</v>
      </c>
      <c r="H4837" s="4" t="n">
        <f aca="false">ROUND(E4837*F4837,2)</f>
        <v>178431.66</v>
      </c>
    </row>
    <row r="4838" customFormat="false" ht="15" hidden="false" customHeight="false" outlineLevel="0" collapsed="false">
      <c r="A4838" s="3" t="n">
        <v>4837</v>
      </c>
      <c r="B4838" s="3" t="n">
        <v>3</v>
      </c>
      <c r="C4838" s="3" t="s">
        <v>218</v>
      </c>
      <c r="D4838" s="3" t="s">
        <v>562</v>
      </c>
      <c r="E4838" s="3" t="n">
        <v>1322</v>
      </c>
      <c r="F4838" s="4" t="n">
        <v>94.15</v>
      </c>
      <c r="G4838" s="3" t="s">
        <v>8</v>
      </c>
      <c r="H4838" s="4" t="n">
        <f aca="false">ROUND(E4838*F4838,2)</f>
        <v>124466.3</v>
      </c>
    </row>
    <row r="4839" customFormat="false" ht="15" hidden="false" customHeight="false" outlineLevel="0" collapsed="false">
      <c r="A4839" s="3" t="n">
        <v>4838</v>
      </c>
      <c r="B4839" s="3" t="n">
        <v>15</v>
      </c>
      <c r="C4839" s="3" t="s">
        <v>218</v>
      </c>
      <c r="D4839" s="3" t="s">
        <v>562</v>
      </c>
      <c r="E4839" s="3" t="n">
        <v>284</v>
      </c>
      <c r="F4839" s="4" t="n">
        <v>261.32</v>
      </c>
      <c r="G4839" s="3" t="s">
        <v>46</v>
      </c>
      <c r="H4839" s="4" t="n">
        <f aca="false">ROUND(E4839*F4839,2)</f>
        <v>74214.88</v>
      </c>
    </row>
    <row r="4840" customFormat="false" ht="15" hidden="false" customHeight="false" outlineLevel="0" collapsed="false">
      <c r="A4840" s="3" t="n">
        <v>4839</v>
      </c>
      <c r="B4840" s="3" t="n">
        <v>1</v>
      </c>
      <c r="C4840" s="3" t="s">
        <v>218</v>
      </c>
      <c r="D4840" s="3" t="s">
        <v>562</v>
      </c>
      <c r="E4840" s="3" t="n">
        <v>1769</v>
      </c>
      <c r="F4840" s="4" t="n">
        <v>374.13</v>
      </c>
      <c r="G4840" s="3" t="s">
        <v>8</v>
      </c>
      <c r="H4840" s="4" t="n">
        <f aca="false">ROUND(E4840*F4840,2)</f>
        <v>661835.97</v>
      </c>
    </row>
    <row r="4841" customFormat="false" ht="15" hidden="false" customHeight="false" outlineLevel="0" collapsed="false">
      <c r="A4841" s="3" t="n">
        <v>4840</v>
      </c>
      <c r="B4841" s="3" t="n">
        <v>3</v>
      </c>
      <c r="C4841" s="3" t="s">
        <v>219</v>
      </c>
      <c r="D4841" s="3" t="s">
        <v>562</v>
      </c>
      <c r="E4841" s="3" t="n">
        <v>1547</v>
      </c>
      <c r="F4841" s="4" t="n">
        <v>94.18</v>
      </c>
      <c r="G4841" s="3" t="s">
        <v>8</v>
      </c>
      <c r="H4841" s="4" t="n">
        <f aca="false">ROUND(E4841*F4841,2)</f>
        <v>145696.46</v>
      </c>
    </row>
    <row r="4842" customFormat="false" ht="15" hidden="false" customHeight="false" outlineLevel="0" collapsed="false">
      <c r="A4842" s="3" t="n">
        <v>4841</v>
      </c>
      <c r="B4842" s="3" t="n">
        <v>14</v>
      </c>
      <c r="C4842" s="3" t="s">
        <v>219</v>
      </c>
      <c r="D4842" s="3" t="s">
        <v>563</v>
      </c>
      <c r="E4842" s="3" t="n">
        <v>1736</v>
      </c>
      <c r="F4842" s="4" t="n">
        <v>69.65</v>
      </c>
      <c r="G4842" s="3" t="s">
        <v>41</v>
      </c>
      <c r="H4842" s="4" t="n">
        <f aca="false">ROUND(E4842*F4842,2)</f>
        <v>120912.4</v>
      </c>
    </row>
    <row r="4843" customFormat="false" ht="15" hidden="false" customHeight="false" outlineLevel="0" collapsed="false">
      <c r="A4843" s="3" t="n">
        <v>4842</v>
      </c>
      <c r="B4843" s="3" t="n">
        <v>6</v>
      </c>
      <c r="C4843" s="3" t="s">
        <v>219</v>
      </c>
      <c r="D4843" s="3" t="s">
        <v>562</v>
      </c>
      <c r="E4843" s="3" t="n">
        <v>2950</v>
      </c>
      <c r="F4843" s="4" t="n">
        <v>249.06</v>
      </c>
      <c r="G4843" s="3" t="s">
        <v>8</v>
      </c>
      <c r="H4843" s="4" t="n">
        <f aca="false">ROUND(E4843*F4843,2)</f>
        <v>734727</v>
      </c>
    </row>
    <row r="4844" customFormat="false" ht="15" hidden="false" customHeight="false" outlineLevel="0" collapsed="false">
      <c r="A4844" s="3" t="n">
        <v>4843</v>
      </c>
      <c r="B4844" s="3" t="n">
        <v>13</v>
      </c>
      <c r="C4844" s="3" t="s">
        <v>219</v>
      </c>
      <c r="D4844" s="3" t="s">
        <v>562</v>
      </c>
      <c r="E4844" s="3" t="n">
        <v>1036</v>
      </c>
      <c r="F4844" s="4" t="n">
        <v>46.37</v>
      </c>
      <c r="G4844" s="3" t="s">
        <v>41</v>
      </c>
      <c r="H4844" s="4" t="n">
        <f aca="false">ROUND(E4844*F4844,2)</f>
        <v>48039.32</v>
      </c>
    </row>
    <row r="4845" customFormat="false" ht="15" hidden="false" customHeight="false" outlineLevel="0" collapsed="false">
      <c r="A4845" s="3" t="n">
        <v>4844</v>
      </c>
      <c r="B4845" s="3" t="n">
        <v>11</v>
      </c>
      <c r="C4845" s="3" t="s">
        <v>219</v>
      </c>
      <c r="D4845" s="3" t="s">
        <v>563</v>
      </c>
      <c r="E4845" s="3" t="n">
        <v>1975</v>
      </c>
      <c r="F4845" s="4" t="n">
        <v>96.04</v>
      </c>
      <c r="G4845" s="3" t="s">
        <v>34</v>
      </c>
      <c r="H4845" s="4" t="n">
        <f aca="false">ROUND(E4845*F4845,2)</f>
        <v>189679</v>
      </c>
    </row>
    <row r="4846" customFormat="false" ht="15" hidden="false" customHeight="false" outlineLevel="0" collapsed="false">
      <c r="A4846" s="3" t="n">
        <v>4845</v>
      </c>
      <c r="B4846" s="3" t="n">
        <v>7</v>
      </c>
      <c r="C4846" s="3" t="s">
        <v>219</v>
      </c>
      <c r="D4846" s="3" t="s">
        <v>563</v>
      </c>
      <c r="E4846" s="3" t="n">
        <v>3413</v>
      </c>
      <c r="F4846" s="4" t="n">
        <v>376.95</v>
      </c>
      <c r="G4846" s="3" t="s">
        <v>8</v>
      </c>
      <c r="H4846" s="4" t="n">
        <f aca="false">ROUND(E4846*F4846,2)</f>
        <v>1286530.35</v>
      </c>
    </row>
    <row r="4847" customFormat="false" ht="15" hidden="false" customHeight="false" outlineLevel="0" collapsed="false">
      <c r="A4847" s="3" t="n">
        <v>4846</v>
      </c>
      <c r="B4847" s="3" t="n">
        <v>11</v>
      </c>
      <c r="C4847" s="3" t="s">
        <v>219</v>
      </c>
      <c r="D4847" s="3" t="s">
        <v>562</v>
      </c>
      <c r="E4847" s="3" t="n">
        <v>3344</v>
      </c>
      <c r="F4847" s="4" t="n">
        <v>96.23</v>
      </c>
      <c r="G4847" s="3" t="s">
        <v>34</v>
      </c>
      <c r="H4847" s="4" t="n">
        <f aca="false">ROUND(E4847*F4847,2)</f>
        <v>321793.12</v>
      </c>
    </row>
    <row r="4848" customFormat="false" ht="15" hidden="false" customHeight="false" outlineLevel="0" collapsed="false">
      <c r="A4848" s="3" t="n">
        <v>4847</v>
      </c>
      <c r="B4848" s="3" t="n">
        <v>9</v>
      </c>
      <c r="C4848" s="3" t="s">
        <v>219</v>
      </c>
      <c r="D4848" s="3" t="s">
        <v>563</v>
      </c>
      <c r="E4848" s="3" t="n">
        <v>2501</v>
      </c>
      <c r="F4848" s="4" t="n">
        <v>198.62</v>
      </c>
      <c r="G4848" s="3" t="s">
        <v>8</v>
      </c>
      <c r="H4848" s="4" t="n">
        <f aca="false">ROUND(E4848*F4848,2)</f>
        <v>496748.62</v>
      </c>
    </row>
    <row r="4849" customFormat="false" ht="15" hidden="false" customHeight="false" outlineLevel="0" collapsed="false">
      <c r="A4849" s="3" t="n">
        <v>4848</v>
      </c>
      <c r="B4849" s="3" t="n">
        <v>10</v>
      </c>
      <c r="C4849" s="3" t="s">
        <v>219</v>
      </c>
      <c r="D4849" s="3" t="s">
        <v>563</v>
      </c>
      <c r="E4849" s="3" t="n">
        <v>4450</v>
      </c>
      <c r="F4849" s="4" t="n">
        <v>57.19</v>
      </c>
      <c r="G4849" s="3" t="s">
        <v>8</v>
      </c>
      <c r="H4849" s="4" t="n">
        <f aca="false">ROUND(E4849*F4849,2)</f>
        <v>254495.5</v>
      </c>
    </row>
    <row r="4850" customFormat="false" ht="15" hidden="false" customHeight="false" outlineLevel="0" collapsed="false">
      <c r="A4850" s="3" t="n">
        <v>4849</v>
      </c>
      <c r="B4850" s="3" t="n">
        <v>6</v>
      </c>
      <c r="C4850" s="3" t="s">
        <v>219</v>
      </c>
      <c r="D4850" s="3" t="s">
        <v>562</v>
      </c>
      <c r="E4850" s="3" t="n">
        <v>1811</v>
      </c>
      <c r="F4850" s="4" t="n">
        <v>248.87</v>
      </c>
      <c r="G4850" s="3" t="s">
        <v>8</v>
      </c>
      <c r="H4850" s="4" t="n">
        <f aca="false">ROUND(E4850*F4850,2)</f>
        <v>450703.57</v>
      </c>
    </row>
    <row r="4851" customFormat="false" ht="15" hidden="false" customHeight="false" outlineLevel="0" collapsed="false">
      <c r="A4851" s="3" t="n">
        <v>4850</v>
      </c>
      <c r="B4851" s="3" t="n">
        <v>15</v>
      </c>
      <c r="C4851" s="3" t="s">
        <v>219</v>
      </c>
      <c r="D4851" s="3" t="s">
        <v>563</v>
      </c>
      <c r="E4851" s="3" t="n">
        <v>2416</v>
      </c>
      <c r="F4851" s="4" t="n">
        <v>261.31</v>
      </c>
      <c r="G4851" s="3" t="s">
        <v>46</v>
      </c>
      <c r="H4851" s="4" t="n">
        <f aca="false">ROUND(E4851*F4851,2)</f>
        <v>631324.96</v>
      </c>
    </row>
    <row r="4852" customFormat="false" ht="15" hidden="false" customHeight="false" outlineLevel="0" collapsed="false">
      <c r="A4852" s="3" t="n">
        <v>4851</v>
      </c>
      <c r="B4852" s="3" t="n">
        <v>12</v>
      </c>
      <c r="C4852" s="3" t="s">
        <v>219</v>
      </c>
      <c r="D4852" s="3" t="s">
        <v>563</v>
      </c>
      <c r="E4852" s="3" t="n">
        <v>2038</v>
      </c>
      <c r="F4852" s="4" t="n">
        <v>217.27</v>
      </c>
      <c r="G4852" s="3" t="s">
        <v>38</v>
      </c>
      <c r="H4852" s="4" t="n">
        <f aca="false">ROUND(E4852*F4852,2)</f>
        <v>442796.26</v>
      </c>
    </row>
    <row r="4853" customFormat="false" ht="15" hidden="false" customHeight="false" outlineLevel="0" collapsed="false">
      <c r="A4853" s="3" t="n">
        <v>4852</v>
      </c>
      <c r="B4853" s="3" t="n">
        <v>10</v>
      </c>
      <c r="C4853" s="3" t="s">
        <v>219</v>
      </c>
      <c r="D4853" s="3" t="s">
        <v>563</v>
      </c>
      <c r="E4853" s="3" t="n">
        <v>4089</v>
      </c>
      <c r="F4853" s="4" t="n">
        <v>57.12</v>
      </c>
      <c r="G4853" s="3" t="s">
        <v>8</v>
      </c>
      <c r="H4853" s="4" t="n">
        <f aca="false">ROUND(E4853*F4853,2)</f>
        <v>233563.68</v>
      </c>
    </row>
    <row r="4854" customFormat="false" ht="15" hidden="false" customHeight="false" outlineLevel="0" collapsed="false">
      <c r="A4854" s="3" t="n">
        <v>4853</v>
      </c>
      <c r="B4854" s="3" t="n">
        <v>8</v>
      </c>
      <c r="C4854" s="3" t="s">
        <v>219</v>
      </c>
      <c r="D4854" s="3" t="s">
        <v>563</v>
      </c>
      <c r="E4854" s="3" t="n">
        <v>4773</v>
      </c>
      <c r="F4854" s="4" t="n">
        <v>64.29</v>
      </c>
      <c r="G4854" s="3" t="s">
        <v>8</v>
      </c>
      <c r="H4854" s="4" t="n">
        <f aca="false">ROUND(E4854*F4854,2)</f>
        <v>306856.17</v>
      </c>
    </row>
    <row r="4855" customFormat="false" ht="15" hidden="false" customHeight="false" outlineLevel="0" collapsed="false">
      <c r="A4855" s="3" t="n">
        <v>4854</v>
      </c>
      <c r="B4855" s="3" t="n">
        <v>15</v>
      </c>
      <c r="C4855" s="3" t="s">
        <v>219</v>
      </c>
      <c r="D4855" s="3" t="s">
        <v>562</v>
      </c>
      <c r="E4855" s="3" t="n">
        <v>4446</v>
      </c>
      <c r="F4855" s="4" t="n">
        <v>260.38</v>
      </c>
      <c r="G4855" s="3" t="s">
        <v>46</v>
      </c>
      <c r="H4855" s="4" t="n">
        <f aca="false">ROUND(E4855*F4855,2)</f>
        <v>1157649.48</v>
      </c>
    </row>
    <row r="4856" customFormat="false" ht="15" hidden="false" customHeight="false" outlineLevel="0" collapsed="false">
      <c r="A4856" s="3" t="n">
        <v>4855</v>
      </c>
      <c r="B4856" s="3" t="n">
        <v>9</v>
      </c>
      <c r="C4856" s="3" t="s">
        <v>219</v>
      </c>
      <c r="D4856" s="3" t="s">
        <v>563</v>
      </c>
      <c r="E4856" s="3" t="n">
        <v>901</v>
      </c>
      <c r="F4856" s="4" t="n">
        <v>198.36</v>
      </c>
      <c r="G4856" s="3" t="s">
        <v>8</v>
      </c>
      <c r="H4856" s="4" t="n">
        <f aca="false">ROUND(E4856*F4856,2)</f>
        <v>178722.36</v>
      </c>
    </row>
    <row r="4857" customFormat="false" ht="15" hidden="false" customHeight="false" outlineLevel="0" collapsed="false">
      <c r="A4857" s="3" t="n">
        <v>4856</v>
      </c>
      <c r="B4857" s="3" t="n">
        <v>7</v>
      </c>
      <c r="C4857" s="3" t="s">
        <v>219</v>
      </c>
      <c r="D4857" s="3" t="s">
        <v>563</v>
      </c>
      <c r="E4857" s="3" t="n">
        <v>1890</v>
      </c>
      <c r="F4857" s="4" t="n">
        <v>376.22</v>
      </c>
      <c r="G4857" s="3" t="s">
        <v>8</v>
      </c>
      <c r="H4857" s="4" t="n">
        <f aca="false">ROUND(E4857*F4857,2)</f>
        <v>711055.8</v>
      </c>
    </row>
    <row r="4858" customFormat="false" ht="15" hidden="false" customHeight="false" outlineLevel="0" collapsed="false">
      <c r="A4858" s="3" t="n">
        <v>4857</v>
      </c>
      <c r="B4858" s="3" t="n">
        <v>5</v>
      </c>
      <c r="C4858" s="3" t="s">
        <v>219</v>
      </c>
      <c r="D4858" s="3" t="s">
        <v>562</v>
      </c>
      <c r="E4858" s="3" t="n">
        <v>4205</v>
      </c>
      <c r="F4858" s="4" t="n">
        <v>412.63</v>
      </c>
      <c r="G4858" s="3" t="s">
        <v>8</v>
      </c>
      <c r="H4858" s="4" t="n">
        <f aca="false">ROUND(E4858*F4858,2)</f>
        <v>1735109.15</v>
      </c>
    </row>
    <row r="4859" customFormat="false" ht="15" hidden="false" customHeight="false" outlineLevel="0" collapsed="false">
      <c r="A4859" s="3" t="n">
        <v>4858</v>
      </c>
      <c r="B4859" s="3" t="n">
        <v>10</v>
      </c>
      <c r="C4859" s="3" t="s">
        <v>219</v>
      </c>
      <c r="D4859" s="3" t="s">
        <v>562</v>
      </c>
      <c r="E4859" s="3" t="n">
        <v>807</v>
      </c>
      <c r="F4859" s="4" t="n">
        <v>57.06</v>
      </c>
      <c r="G4859" s="3" t="s">
        <v>8</v>
      </c>
      <c r="H4859" s="4" t="n">
        <f aca="false">ROUND(E4859*F4859,2)</f>
        <v>46047.42</v>
      </c>
    </row>
    <row r="4860" customFormat="false" ht="15" hidden="false" customHeight="false" outlineLevel="0" collapsed="false">
      <c r="A4860" s="3" t="n">
        <v>4859</v>
      </c>
      <c r="B4860" s="3" t="n">
        <v>12</v>
      </c>
      <c r="C4860" s="3" t="s">
        <v>219</v>
      </c>
      <c r="D4860" s="3" t="s">
        <v>562</v>
      </c>
      <c r="E4860" s="3" t="n">
        <v>3115</v>
      </c>
      <c r="F4860" s="4" t="n">
        <v>217.02</v>
      </c>
      <c r="G4860" s="3" t="s">
        <v>38</v>
      </c>
      <c r="H4860" s="4" t="n">
        <f aca="false">ROUND(E4860*F4860,2)</f>
        <v>676017.3</v>
      </c>
    </row>
    <row r="4861" customFormat="false" ht="15" hidden="false" customHeight="false" outlineLevel="0" collapsed="false">
      <c r="A4861" s="3" t="n">
        <v>4860</v>
      </c>
      <c r="B4861" s="3" t="n">
        <v>5</v>
      </c>
      <c r="C4861" s="3" t="s">
        <v>219</v>
      </c>
      <c r="D4861" s="3" t="s">
        <v>563</v>
      </c>
      <c r="E4861" s="3" t="n">
        <v>3748</v>
      </c>
      <c r="F4861" s="4" t="n">
        <v>410.64</v>
      </c>
      <c r="G4861" s="3" t="s">
        <v>8</v>
      </c>
      <c r="H4861" s="4" t="n">
        <f aca="false">ROUND(E4861*F4861,2)</f>
        <v>1539078.72</v>
      </c>
    </row>
    <row r="4862" customFormat="false" ht="15" hidden="false" customHeight="false" outlineLevel="0" collapsed="false">
      <c r="A4862" s="3" t="n">
        <v>4861</v>
      </c>
      <c r="B4862" s="3" t="n">
        <v>6</v>
      </c>
      <c r="C4862" s="3" t="s">
        <v>219</v>
      </c>
      <c r="D4862" s="3" t="s">
        <v>563</v>
      </c>
      <c r="E4862" s="3" t="n">
        <v>4711</v>
      </c>
      <c r="F4862" s="4" t="n">
        <v>247.98</v>
      </c>
      <c r="G4862" s="3" t="s">
        <v>8</v>
      </c>
      <c r="H4862" s="4" t="n">
        <f aca="false">ROUND(E4862*F4862,2)</f>
        <v>1168233.78</v>
      </c>
    </row>
    <row r="4863" customFormat="false" ht="15" hidden="false" customHeight="false" outlineLevel="0" collapsed="false">
      <c r="A4863" s="3" t="n">
        <v>4862</v>
      </c>
      <c r="B4863" s="3" t="n">
        <v>15</v>
      </c>
      <c r="C4863" s="3" t="s">
        <v>219</v>
      </c>
      <c r="D4863" s="3" t="s">
        <v>563</v>
      </c>
      <c r="E4863" s="3" t="n">
        <v>268</v>
      </c>
      <c r="F4863" s="4" t="n">
        <v>261.53</v>
      </c>
      <c r="G4863" s="3" t="s">
        <v>46</v>
      </c>
      <c r="H4863" s="4" t="n">
        <f aca="false">ROUND(E4863*F4863,2)</f>
        <v>70090.04</v>
      </c>
    </row>
    <row r="4864" customFormat="false" ht="15" hidden="false" customHeight="false" outlineLevel="0" collapsed="false">
      <c r="A4864" s="3" t="n">
        <v>4863</v>
      </c>
      <c r="B4864" s="3" t="n">
        <v>7</v>
      </c>
      <c r="C4864" s="3" t="s">
        <v>219</v>
      </c>
      <c r="D4864" s="3" t="s">
        <v>563</v>
      </c>
      <c r="E4864" s="3" t="n">
        <v>2224</v>
      </c>
      <c r="F4864" s="4" t="n">
        <v>377.9</v>
      </c>
      <c r="G4864" s="3" t="s">
        <v>8</v>
      </c>
      <c r="H4864" s="4" t="n">
        <f aca="false">ROUND(E4864*F4864,2)</f>
        <v>840449.6</v>
      </c>
    </row>
    <row r="4865" customFormat="false" ht="15" hidden="false" customHeight="false" outlineLevel="0" collapsed="false">
      <c r="A4865" s="3" t="n">
        <v>4864</v>
      </c>
      <c r="B4865" s="3" t="n">
        <v>7</v>
      </c>
      <c r="C4865" s="3" t="s">
        <v>219</v>
      </c>
      <c r="D4865" s="3" t="s">
        <v>563</v>
      </c>
      <c r="E4865" s="3" t="n">
        <v>793</v>
      </c>
      <c r="F4865" s="4" t="n">
        <v>377.88</v>
      </c>
      <c r="G4865" s="3" t="s">
        <v>8</v>
      </c>
      <c r="H4865" s="4" t="n">
        <f aca="false">ROUND(E4865*F4865,2)</f>
        <v>299658.84</v>
      </c>
    </row>
    <row r="4866" customFormat="false" ht="15" hidden="false" customHeight="false" outlineLevel="0" collapsed="false">
      <c r="A4866" s="3" t="n">
        <v>4865</v>
      </c>
      <c r="B4866" s="3" t="n">
        <v>15</v>
      </c>
      <c r="C4866" s="3" t="s">
        <v>219</v>
      </c>
      <c r="D4866" s="3" t="s">
        <v>563</v>
      </c>
      <c r="E4866" s="3" t="n">
        <v>3962</v>
      </c>
      <c r="F4866" s="4" t="n">
        <v>261.13</v>
      </c>
      <c r="G4866" s="3" t="s">
        <v>46</v>
      </c>
      <c r="H4866" s="4" t="n">
        <f aca="false">ROUND(E4866*F4866,2)</f>
        <v>1034597.06</v>
      </c>
    </row>
    <row r="4867" customFormat="false" ht="15" hidden="false" customHeight="false" outlineLevel="0" collapsed="false">
      <c r="A4867" s="3" t="n">
        <v>4866</v>
      </c>
      <c r="B4867" s="3" t="n">
        <v>13</v>
      </c>
      <c r="C4867" s="3" t="s">
        <v>219</v>
      </c>
      <c r="D4867" s="3" t="s">
        <v>563</v>
      </c>
      <c r="E4867" s="3" t="n">
        <v>4901</v>
      </c>
      <c r="F4867" s="4" t="n">
        <v>46.59</v>
      </c>
      <c r="G4867" s="3" t="s">
        <v>41</v>
      </c>
      <c r="H4867" s="4" t="n">
        <f aca="false">ROUND(E4867*F4867,2)</f>
        <v>228337.59</v>
      </c>
    </row>
    <row r="4868" customFormat="false" ht="15" hidden="false" customHeight="false" outlineLevel="0" collapsed="false">
      <c r="A4868" s="3" t="n">
        <v>4867</v>
      </c>
      <c r="B4868" s="3" t="n">
        <v>8</v>
      </c>
      <c r="C4868" s="3" t="s">
        <v>219</v>
      </c>
      <c r="D4868" s="3" t="s">
        <v>563</v>
      </c>
      <c r="E4868" s="3" t="n">
        <v>1858</v>
      </c>
      <c r="F4868" s="4" t="n">
        <v>64.3</v>
      </c>
      <c r="G4868" s="3" t="s">
        <v>8</v>
      </c>
      <c r="H4868" s="4" t="n">
        <f aca="false">ROUND(E4868*F4868,2)</f>
        <v>119469.4</v>
      </c>
    </row>
    <row r="4869" customFormat="false" ht="15" hidden="false" customHeight="false" outlineLevel="0" collapsed="false">
      <c r="A4869" s="3" t="n">
        <v>4868</v>
      </c>
      <c r="B4869" s="3" t="n">
        <v>9</v>
      </c>
      <c r="C4869" s="3" t="s">
        <v>220</v>
      </c>
      <c r="D4869" s="3" t="s">
        <v>562</v>
      </c>
      <c r="E4869" s="3" t="n">
        <v>2145</v>
      </c>
      <c r="F4869" s="4" t="n">
        <v>196.59</v>
      </c>
      <c r="G4869" s="3" t="s">
        <v>8</v>
      </c>
      <c r="H4869" s="4" t="n">
        <f aca="false">ROUND(E4869*F4869,2)</f>
        <v>421685.55</v>
      </c>
    </row>
    <row r="4870" customFormat="false" ht="15" hidden="false" customHeight="false" outlineLevel="0" collapsed="false">
      <c r="A4870" s="3" t="n">
        <v>4869</v>
      </c>
      <c r="B4870" s="3" t="n">
        <v>7</v>
      </c>
      <c r="C4870" s="3" t="s">
        <v>220</v>
      </c>
      <c r="D4870" s="3" t="s">
        <v>562</v>
      </c>
      <c r="E4870" s="3" t="n">
        <v>4640</v>
      </c>
      <c r="F4870" s="4" t="n">
        <v>375.59</v>
      </c>
      <c r="G4870" s="3" t="s">
        <v>8</v>
      </c>
      <c r="H4870" s="4" t="n">
        <f aca="false">ROUND(E4870*F4870,2)</f>
        <v>1742737.6</v>
      </c>
    </row>
    <row r="4871" customFormat="false" ht="15" hidden="false" customHeight="false" outlineLevel="0" collapsed="false">
      <c r="A4871" s="3" t="n">
        <v>4870</v>
      </c>
      <c r="B4871" s="3" t="n">
        <v>5</v>
      </c>
      <c r="C4871" s="3" t="s">
        <v>220</v>
      </c>
      <c r="D4871" s="3" t="s">
        <v>563</v>
      </c>
      <c r="E4871" s="3" t="n">
        <v>3466</v>
      </c>
      <c r="F4871" s="4" t="n">
        <v>414.99</v>
      </c>
      <c r="G4871" s="3" t="s">
        <v>8</v>
      </c>
      <c r="H4871" s="4" t="n">
        <f aca="false">ROUND(E4871*F4871,2)</f>
        <v>1438355.34</v>
      </c>
    </row>
    <row r="4872" customFormat="false" ht="15" hidden="false" customHeight="false" outlineLevel="0" collapsed="false">
      <c r="A4872" s="3" t="n">
        <v>4871</v>
      </c>
      <c r="B4872" s="3" t="n">
        <v>2</v>
      </c>
      <c r="C4872" s="3" t="s">
        <v>220</v>
      </c>
      <c r="D4872" s="3" t="s">
        <v>563</v>
      </c>
      <c r="E4872" s="3" t="n">
        <v>4367</v>
      </c>
      <c r="F4872" s="4" t="n">
        <v>54.78</v>
      </c>
      <c r="G4872" s="3" t="s">
        <v>8</v>
      </c>
      <c r="H4872" s="4" t="n">
        <f aca="false">ROUND(E4872*F4872,2)</f>
        <v>239224.26</v>
      </c>
    </row>
    <row r="4873" customFormat="false" ht="15" hidden="false" customHeight="false" outlineLevel="0" collapsed="false">
      <c r="A4873" s="3" t="n">
        <v>4872</v>
      </c>
      <c r="B4873" s="3" t="n">
        <v>12</v>
      </c>
      <c r="C4873" s="3" t="s">
        <v>220</v>
      </c>
      <c r="D4873" s="3" t="s">
        <v>562</v>
      </c>
      <c r="E4873" s="3" t="n">
        <v>441</v>
      </c>
      <c r="F4873" s="4" t="n">
        <v>218.99</v>
      </c>
      <c r="G4873" s="3" t="s">
        <v>38</v>
      </c>
      <c r="H4873" s="4" t="n">
        <f aca="false">ROUND(E4873*F4873,2)</f>
        <v>96574.59</v>
      </c>
    </row>
    <row r="4874" customFormat="false" ht="15" hidden="false" customHeight="false" outlineLevel="0" collapsed="false">
      <c r="A4874" s="3" t="n">
        <v>4873</v>
      </c>
      <c r="B4874" s="3" t="n">
        <v>5</v>
      </c>
      <c r="C4874" s="3" t="s">
        <v>220</v>
      </c>
      <c r="D4874" s="3" t="s">
        <v>563</v>
      </c>
      <c r="E4874" s="3" t="n">
        <v>3295</v>
      </c>
      <c r="F4874" s="4" t="n">
        <v>412.98</v>
      </c>
      <c r="G4874" s="3" t="s">
        <v>8</v>
      </c>
      <c r="H4874" s="4" t="n">
        <f aca="false">ROUND(E4874*F4874,2)</f>
        <v>1360769.1</v>
      </c>
    </row>
    <row r="4875" customFormat="false" ht="15" hidden="false" customHeight="false" outlineLevel="0" collapsed="false">
      <c r="A4875" s="3" t="n">
        <v>4874</v>
      </c>
      <c r="B4875" s="3" t="n">
        <v>10</v>
      </c>
      <c r="C4875" s="3" t="s">
        <v>220</v>
      </c>
      <c r="D4875" s="3" t="s">
        <v>563</v>
      </c>
      <c r="E4875" s="3" t="n">
        <v>3675</v>
      </c>
      <c r="F4875" s="4" t="n">
        <v>57.55</v>
      </c>
      <c r="G4875" s="3" t="s">
        <v>8</v>
      </c>
      <c r="H4875" s="4" t="n">
        <f aca="false">ROUND(E4875*F4875,2)</f>
        <v>211496.25</v>
      </c>
    </row>
    <row r="4876" customFormat="false" ht="15" hidden="false" customHeight="false" outlineLevel="0" collapsed="false">
      <c r="A4876" s="3" t="n">
        <v>4875</v>
      </c>
      <c r="B4876" s="3" t="n">
        <v>12</v>
      </c>
      <c r="C4876" s="3" t="s">
        <v>220</v>
      </c>
      <c r="D4876" s="3" t="s">
        <v>563</v>
      </c>
      <c r="E4876" s="3" t="n">
        <v>3555</v>
      </c>
      <c r="F4876" s="4" t="n">
        <v>218.32</v>
      </c>
      <c r="G4876" s="3" t="s">
        <v>38</v>
      </c>
      <c r="H4876" s="4" t="n">
        <f aca="false">ROUND(E4876*F4876,2)</f>
        <v>776127.6</v>
      </c>
    </row>
    <row r="4877" customFormat="false" ht="15" hidden="false" customHeight="false" outlineLevel="0" collapsed="false">
      <c r="A4877" s="3" t="n">
        <v>4876</v>
      </c>
      <c r="B4877" s="3" t="n">
        <v>5</v>
      </c>
      <c r="C4877" s="3" t="s">
        <v>220</v>
      </c>
      <c r="D4877" s="3" t="s">
        <v>562</v>
      </c>
      <c r="E4877" s="3" t="n">
        <v>1895</v>
      </c>
      <c r="F4877" s="4" t="n">
        <v>414.81</v>
      </c>
      <c r="G4877" s="3" t="s">
        <v>8</v>
      </c>
      <c r="H4877" s="4" t="n">
        <f aca="false">ROUND(E4877*F4877,2)</f>
        <v>786064.95</v>
      </c>
    </row>
    <row r="4878" customFormat="false" ht="15" hidden="false" customHeight="false" outlineLevel="0" collapsed="false">
      <c r="A4878" s="3" t="n">
        <v>4877</v>
      </c>
      <c r="B4878" s="3" t="n">
        <v>5</v>
      </c>
      <c r="C4878" s="3" t="s">
        <v>220</v>
      </c>
      <c r="D4878" s="3" t="s">
        <v>563</v>
      </c>
      <c r="E4878" s="3" t="n">
        <v>809</v>
      </c>
      <c r="F4878" s="4" t="n">
        <v>413.66</v>
      </c>
      <c r="G4878" s="3" t="s">
        <v>8</v>
      </c>
      <c r="H4878" s="4" t="n">
        <f aca="false">ROUND(E4878*F4878,2)</f>
        <v>334650.94</v>
      </c>
    </row>
    <row r="4879" customFormat="false" ht="15" hidden="false" customHeight="false" outlineLevel="0" collapsed="false">
      <c r="A4879" s="3" t="n">
        <v>4878</v>
      </c>
      <c r="B4879" s="3" t="n">
        <v>8</v>
      </c>
      <c r="C4879" s="3" t="s">
        <v>220</v>
      </c>
      <c r="D4879" s="3" t="s">
        <v>563</v>
      </c>
      <c r="E4879" s="3" t="n">
        <v>4773</v>
      </c>
      <c r="F4879" s="4" t="n">
        <v>64.73</v>
      </c>
      <c r="G4879" s="3" t="s">
        <v>8</v>
      </c>
      <c r="H4879" s="4" t="n">
        <f aca="false">ROUND(E4879*F4879,2)</f>
        <v>308956.29</v>
      </c>
    </row>
    <row r="4880" customFormat="false" ht="15" hidden="false" customHeight="false" outlineLevel="0" collapsed="false">
      <c r="A4880" s="3" t="n">
        <v>4879</v>
      </c>
      <c r="B4880" s="3" t="n">
        <v>13</v>
      </c>
      <c r="C4880" s="3" t="s">
        <v>220</v>
      </c>
      <c r="D4880" s="3" t="s">
        <v>562</v>
      </c>
      <c r="E4880" s="3" t="n">
        <v>4181</v>
      </c>
      <c r="F4880" s="4" t="n">
        <v>45.86</v>
      </c>
      <c r="G4880" s="3" t="s">
        <v>41</v>
      </c>
      <c r="H4880" s="4" t="n">
        <f aca="false">ROUND(E4880*F4880,2)</f>
        <v>191740.66</v>
      </c>
    </row>
    <row r="4881" customFormat="false" ht="15" hidden="false" customHeight="false" outlineLevel="0" collapsed="false">
      <c r="A4881" s="3" t="n">
        <v>4880</v>
      </c>
      <c r="B4881" s="3" t="n">
        <v>6</v>
      </c>
      <c r="C4881" s="3" t="s">
        <v>220</v>
      </c>
      <c r="D4881" s="3" t="s">
        <v>562</v>
      </c>
      <c r="E4881" s="3" t="n">
        <v>836</v>
      </c>
      <c r="F4881" s="4" t="n">
        <v>243.13</v>
      </c>
      <c r="G4881" s="3" t="s">
        <v>8</v>
      </c>
      <c r="H4881" s="4" t="n">
        <f aca="false">ROUND(E4881*F4881,2)</f>
        <v>203256.68</v>
      </c>
    </row>
    <row r="4882" customFormat="false" ht="15" hidden="false" customHeight="false" outlineLevel="0" collapsed="false">
      <c r="A4882" s="3" t="n">
        <v>4881</v>
      </c>
      <c r="B4882" s="3" t="n">
        <v>11</v>
      </c>
      <c r="C4882" s="3" t="s">
        <v>220</v>
      </c>
      <c r="D4882" s="3" t="s">
        <v>562</v>
      </c>
      <c r="E4882" s="3" t="n">
        <v>3888</v>
      </c>
      <c r="F4882" s="4" t="n">
        <v>97.2</v>
      </c>
      <c r="G4882" s="3" t="s">
        <v>34</v>
      </c>
      <c r="H4882" s="4" t="n">
        <f aca="false">ROUND(E4882*F4882,2)</f>
        <v>377913.6</v>
      </c>
    </row>
    <row r="4883" customFormat="false" ht="15" hidden="false" customHeight="false" outlineLevel="0" collapsed="false">
      <c r="A4883" s="3" t="n">
        <v>4882</v>
      </c>
      <c r="B4883" s="3" t="n">
        <v>13</v>
      </c>
      <c r="C4883" s="3" t="s">
        <v>220</v>
      </c>
      <c r="D4883" s="3" t="s">
        <v>563</v>
      </c>
      <c r="E4883" s="3" t="n">
        <v>1317</v>
      </c>
      <c r="F4883" s="4" t="n">
        <v>45.87</v>
      </c>
      <c r="G4883" s="3" t="s">
        <v>41</v>
      </c>
      <c r="H4883" s="4" t="n">
        <f aca="false">ROUND(E4883*F4883,2)</f>
        <v>60410.79</v>
      </c>
    </row>
    <row r="4884" customFormat="false" ht="15" hidden="false" customHeight="false" outlineLevel="0" collapsed="false">
      <c r="A4884" s="3" t="n">
        <v>4883</v>
      </c>
      <c r="B4884" s="3" t="n">
        <v>9</v>
      </c>
      <c r="C4884" s="3" t="s">
        <v>220</v>
      </c>
      <c r="D4884" s="3" t="s">
        <v>562</v>
      </c>
      <c r="E4884" s="3" t="n">
        <v>698</v>
      </c>
      <c r="F4884" s="4" t="n">
        <v>196.39</v>
      </c>
      <c r="G4884" s="3" t="s">
        <v>8</v>
      </c>
      <c r="H4884" s="4" t="n">
        <f aca="false">ROUND(E4884*F4884,2)</f>
        <v>137080.22</v>
      </c>
    </row>
    <row r="4885" customFormat="false" ht="15" hidden="false" customHeight="false" outlineLevel="0" collapsed="false">
      <c r="A4885" s="3" t="n">
        <v>4884</v>
      </c>
      <c r="B4885" s="3" t="n">
        <v>2</v>
      </c>
      <c r="C4885" s="3" t="s">
        <v>220</v>
      </c>
      <c r="D4885" s="3" t="s">
        <v>563</v>
      </c>
      <c r="E4885" s="3" t="n">
        <v>4226</v>
      </c>
      <c r="F4885" s="4" t="n">
        <v>54.86</v>
      </c>
      <c r="G4885" s="3" t="s">
        <v>8</v>
      </c>
      <c r="H4885" s="4" t="n">
        <f aca="false">ROUND(E4885*F4885,2)</f>
        <v>231838.36</v>
      </c>
    </row>
    <row r="4886" customFormat="false" ht="15" hidden="false" customHeight="false" outlineLevel="0" collapsed="false">
      <c r="A4886" s="3" t="n">
        <v>4885</v>
      </c>
      <c r="B4886" s="3" t="n">
        <v>12</v>
      </c>
      <c r="C4886" s="3" t="s">
        <v>220</v>
      </c>
      <c r="D4886" s="3" t="s">
        <v>563</v>
      </c>
      <c r="E4886" s="3" t="n">
        <v>2169</v>
      </c>
      <c r="F4886" s="4" t="n">
        <v>219.24</v>
      </c>
      <c r="G4886" s="3" t="s">
        <v>38</v>
      </c>
      <c r="H4886" s="4" t="n">
        <f aca="false">ROUND(E4886*F4886,2)</f>
        <v>475531.56</v>
      </c>
    </row>
    <row r="4887" customFormat="false" ht="15" hidden="false" customHeight="false" outlineLevel="0" collapsed="false">
      <c r="A4887" s="3" t="n">
        <v>4886</v>
      </c>
      <c r="B4887" s="3" t="n">
        <v>8</v>
      </c>
      <c r="C4887" s="3" t="s">
        <v>220</v>
      </c>
      <c r="D4887" s="3" t="s">
        <v>563</v>
      </c>
      <c r="E4887" s="3" t="n">
        <v>4316</v>
      </c>
      <c r="F4887" s="4" t="n">
        <v>64.8</v>
      </c>
      <c r="G4887" s="3" t="s">
        <v>8</v>
      </c>
      <c r="H4887" s="4" t="n">
        <f aca="false">ROUND(E4887*F4887,2)</f>
        <v>279676.8</v>
      </c>
    </row>
    <row r="4888" customFormat="false" ht="15" hidden="false" customHeight="false" outlineLevel="0" collapsed="false">
      <c r="A4888" s="3" t="n">
        <v>4887</v>
      </c>
      <c r="B4888" s="3" t="n">
        <v>4</v>
      </c>
      <c r="C4888" s="3" t="s">
        <v>220</v>
      </c>
      <c r="D4888" s="3" t="s">
        <v>562</v>
      </c>
      <c r="E4888" s="3" t="n">
        <v>36</v>
      </c>
      <c r="F4888" s="4" t="n">
        <v>105.05</v>
      </c>
      <c r="G4888" s="3" t="s">
        <v>8</v>
      </c>
      <c r="H4888" s="4" t="n">
        <f aca="false">ROUND(E4888*F4888,2)</f>
        <v>3781.8</v>
      </c>
    </row>
    <row r="4889" customFormat="false" ht="15" hidden="false" customHeight="false" outlineLevel="0" collapsed="false">
      <c r="A4889" s="3" t="n">
        <v>4888</v>
      </c>
      <c r="B4889" s="3" t="n">
        <v>9</v>
      </c>
      <c r="C4889" s="3" t="s">
        <v>220</v>
      </c>
      <c r="D4889" s="3" t="s">
        <v>562</v>
      </c>
      <c r="E4889" s="3" t="n">
        <v>805</v>
      </c>
      <c r="F4889" s="4" t="n">
        <v>195.97</v>
      </c>
      <c r="G4889" s="3" t="s">
        <v>8</v>
      </c>
      <c r="H4889" s="4" t="n">
        <f aca="false">ROUND(E4889*F4889,2)</f>
        <v>157755.85</v>
      </c>
    </row>
    <row r="4890" customFormat="false" ht="15" hidden="false" customHeight="false" outlineLevel="0" collapsed="false">
      <c r="A4890" s="3" t="n">
        <v>4889</v>
      </c>
      <c r="B4890" s="3" t="n">
        <v>5</v>
      </c>
      <c r="C4890" s="3" t="s">
        <v>220</v>
      </c>
      <c r="D4890" s="3" t="s">
        <v>563</v>
      </c>
      <c r="E4890" s="3" t="n">
        <v>949</v>
      </c>
      <c r="F4890" s="4" t="n">
        <v>414.54</v>
      </c>
      <c r="G4890" s="3" t="s">
        <v>8</v>
      </c>
      <c r="H4890" s="4" t="n">
        <f aca="false">ROUND(E4890*F4890,2)</f>
        <v>393398.46</v>
      </c>
    </row>
    <row r="4891" customFormat="false" ht="15" hidden="false" customHeight="false" outlineLevel="0" collapsed="false">
      <c r="A4891" s="3" t="n">
        <v>4890</v>
      </c>
      <c r="B4891" s="3" t="n">
        <v>3</v>
      </c>
      <c r="C4891" s="3" t="s">
        <v>220</v>
      </c>
      <c r="D4891" s="3" t="s">
        <v>563</v>
      </c>
      <c r="E4891" s="3" t="n">
        <v>4948</v>
      </c>
      <c r="F4891" s="4" t="n">
        <v>98.44</v>
      </c>
      <c r="G4891" s="3" t="s">
        <v>8</v>
      </c>
      <c r="H4891" s="4" t="n">
        <f aca="false">ROUND(E4891*F4891,2)</f>
        <v>487081.12</v>
      </c>
    </row>
    <row r="4892" customFormat="false" ht="15" hidden="false" customHeight="false" outlineLevel="0" collapsed="false">
      <c r="A4892" s="3" t="n">
        <v>4891</v>
      </c>
      <c r="B4892" s="3" t="n">
        <v>11</v>
      </c>
      <c r="C4892" s="3" t="s">
        <v>220</v>
      </c>
      <c r="D4892" s="3" t="s">
        <v>562</v>
      </c>
      <c r="E4892" s="3" t="n">
        <v>4141</v>
      </c>
      <c r="F4892" s="4" t="n">
        <v>97.06</v>
      </c>
      <c r="G4892" s="3" t="s">
        <v>34</v>
      </c>
      <c r="H4892" s="4" t="n">
        <f aca="false">ROUND(E4892*F4892,2)</f>
        <v>401925.46</v>
      </c>
    </row>
    <row r="4893" customFormat="false" ht="15" hidden="false" customHeight="false" outlineLevel="0" collapsed="false">
      <c r="A4893" s="3" t="n">
        <v>4892</v>
      </c>
      <c r="B4893" s="3" t="n">
        <v>8</v>
      </c>
      <c r="C4893" s="3" t="s">
        <v>220</v>
      </c>
      <c r="D4893" s="3" t="s">
        <v>562</v>
      </c>
      <c r="E4893" s="3" t="n">
        <v>943</v>
      </c>
      <c r="F4893" s="4" t="n">
        <v>64.58</v>
      </c>
      <c r="G4893" s="3" t="s">
        <v>8</v>
      </c>
      <c r="H4893" s="4" t="n">
        <f aca="false">ROUND(E4893*F4893,2)</f>
        <v>60898.94</v>
      </c>
    </row>
    <row r="4894" customFormat="false" ht="15" hidden="false" customHeight="false" outlineLevel="0" collapsed="false">
      <c r="A4894" s="3" t="n">
        <v>4893</v>
      </c>
      <c r="B4894" s="3" t="n">
        <v>12</v>
      </c>
      <c r="C4894" s="3" t="s">
        <v>220</v>
      </c>
      <c r="D4894" s="3" t="s">
        <v>563</v>
      </c>
      <c r="E4894" s="3" t="n">
        <v>2206</v>
      </c>
      <c r="F4894" s="4" t="n">
        <v>219.46</v>
      </c>
      <c r="G4894" s="3" t="s">
        <v>38</v>
      </c>
      <c r="H4894" s="4" t="n">
        <f aca="false">ROUND(E4894*F4894,2)</f>
        <v>484128.76</v>
      </c>
    </row>
    <row r="4895" customFormat="false" ht="15" hidden="false" customHeight="false" outlineLevel="0" collapsed="false">
      <c r="A4895" s="3" t="n">
        <v>4894</v>
      </c>
      <c r="B4895" s="3" t="n">
        <v>6</v>
      </c>
      <c r="C4895" s="3" t="s">
        <v>221</v>
      </c>
      <c r="D4895" s="3" t="s">
        <v>563</v>
      </c>
      <c r="E4895" s="3" t="n">
        <v>642</v>
      </c>
      <c r="F4895" s="4" t="n">
        <v>240.1</v>
      </c>
      <c r="G4895" s="3" t="s">
        <v>8</v>
      </c>
      <c r="H4895" s="4" t="n">
        <f aca="false">ROUND(E4895*F4895,2)</f>
        <v>154144.2</v>
      </c>
    </row>
    <row r="4896" customFormat="false" ht="15" hidden="false" customHeight="false" outlineLevel="0" collapsed="false">
      <c r="A4896" s="3" t="n">
        <v>4895</v>
      </c>
      <c r="B4896" s="3" t="n">
        <v>10</v>
      </c>
      <c r="C4896" s="3" t="s">
        <v>221</v>
      </c>
      <c r="D4896" s="3" t="s">
        <v>563</v>
      </c>
      <c r="E4896" s="3" t="n">
        <v>4938</v>
      </c>
      <c r="F4896" s="4" t="n">
        <v>58.71</v>
      </c>
      <c r="G4896" s="3" t="s">
        <v>8</v>
      </c>
      <c r="H4896" s="4" t="n">
        <f aca="false">ROUND(E4896*F4896,2)</f>
        <v>289909.98</v>
      </c>
    </row>
    <row r="4897" customFormat="false" ht="15" hidden="false" customHeight="false" outlineLevel="0" collapsed="false">
      <c r="A4897" s="3" t="n">
        <v>4896</v>
      </c>
      <c r="B4897" s="3" t="n">
        <v>6</v>
      </c>
      <c r="C4897" s="3" t="s">
        <v>221</v>
      </c>
      <c r="D4897" s="3" t="s">
        <v>562</v>
      </c>
      <c r="E4897" s="3" t="n">
        <v>1010</v>
      </c>
      <c r="F4897" s="4" t="n">
        <v>240.59</v>
      </c>
      <c r="G4897" s="3" t="s">
        <v>8</v>
      </c>
      <c r="H4897" s="4" t="n">
        <f aca="false">ROUND(E4897*F4897,2)</f>
        <v>242995.9</v>
      </c>
    </row>
    <row r="4898" customFormat="false" ht="15" hidden="false" customHeight="false" outlineLevel="0" collapsed="false">
      <c r="A4898" s="3" t="n">
        <v>4897</v>
      </c>
      <c r="B4898" s="3" t="n">
        <v>5</v>
      </c>
      <c r="C4898" s="3" t="s">
        <v>221</v>
      </c>
      <c r="D4898" s="3" t="s">
        <v>562</v>
      </c>
      <c r="E4898" s="3" t="n">
        <v>3208</v>
      </c>
      <c r="F4898" s="4" t="n">
        <v>408.05</v>
      </c>
      <c r="G4898" s="3" t="s">
        <v>8</v>
      </c>
      <c r="H4898" s="4" t="n">
        <f aca="false">ROUND(E4898*F4898,2)</f>
        <v>1309024.4</v>
      </c>
    </row>
    <row r="4899" customFormat="false" ht="15" hidden="false" customHeight="false" outlineLevel="0" collapsed="false">
      <c r="A4899" s="3" t="n">
        <v>4898</v>
      </c>
      <c r="B4899" s="3" t="n">
        <v>3</v>
      </c>
      <c r="C4899" s="3" t="s">
        <v>221</v>
      </c>
      <c r="D4899" s="3" t="s">
        <v>562</v>
      </c>
      <c r="E4899" s="3" t="n">
        <v>3646</v>
      </c>
      <c r="F4899" s="4" t="n">
        <v>96.92</v>
      </c>
      <c r="G4899" s="3" t="s">
        <v>8</v>
      </c>
      <c r="H4899" s="4" t="n">
        <f aca="false">ROUND(E4899*F4899,2)</f>
        <v>353370.32</v>
      </c>
    </row>
    <row r="4900" customFormat="false" ht="15" hidden="false" customHeight="false" outlineLevel="0" collapsed="false">
      <c r="A4900" s="3" t="n">
        <v>4899</v>
      </c>
      <c r="B4900" s="3" t="n">
        <v>5</v>
      </c>
      <c r="C4900" s="3" t="s">
        <v>221</v>
      </c>
      <c r="D4900" s="3" t="s">
        <v>563</v>
      </c>
      <c r="E4900" s="3" t="n">
        <v>680</v>
      </c>
      <c r="F4900" s="4" t="n">
        <v>410.27</v>
      </c>
      <c r="G4900" s="3" t="s">
        <v>8</v>
      </c>
      <c r="H4900" s="4" t="n">
        <f aca="false">ROUND(E4900*F4900,2)</f>
        <v>278983.6</v>
      </c>
    </row>
    <row r="4901" customFormat="false" ht="15" hidden="false" customHeight="false" outlineLevel="0" collapsed="false">
      <c r="A4901" s="3" t="n">
        <v>4900</v>
      </c>
      <c r="B4901" s="3" t="n">
        <v>14</v>
      </c>
      <c r="C4901" s="3" t="s">
        <v>221</v>
      </c>
      <c r="D4901" s="3" t="s">
        <v>562</v>
      </c>
      <c r="E4901" s="3" t="n">
        <v>4301</v>
      </c>
      <c r="F4901" s="4" t="n">
        <v>68.49</v>
      </c>
      <c r="G4901" s="3" t="s">
        <v>41</v>
      </c>
      <c r="H4901" s="4" t="n">
        <f aca="false">ROUND(E4901*F4901,2)</f>
        <v>294575.49</v>
      </c>
    </row>
    <row r="4902" customFormat="false" ht="15" hidden="false" customHeight="false" outlineLevel="0" collapsed="false">
      <c r="A4902" s="3" t="n">
        <v>4901</v>
      </c>
      <c r="B4902" s="3" t="n">
        <v>14</v>
      </c>
      <c r="C4902" s="3" t="s">
        <v>221</v>
      </c>
      <c r="D4902" s="3" t="s">
        <v>562</v>
      </c>
      <c r="E4902" s="3" t="n">
        <v>3779</v>
      </c>
      <c r="F4902" s="4" t="n">
        <v>68.23</v>
      </c>
      <c r="G4902" s="3" t="s">
        <v>41</v>
      </c>
      <c r="H4902" s="4" t="n">
        <f aca="false">ROUND(E4902*F4902,2)</f>
        <v>257841.17</v>
      </c>
    </row>
    <row r="4903" customFormat="false" ht="15" hidden="false" customHeight="false" outlineLevel="0" collapsed="false">
      <c r="A4903" s="3" t="n">
        <v>4902</v>
      </c>
      <c r="B4903" s="3" t="n">
        <v>2</v>
      </c>
      <c r="C4903" s="3" t="s">
        <v>221</v>
      </c>
      <c r="D4903" s="3" t="s">
        <v>562</v>
      </c>
      <c r="E4903" s="3" t="n">
        <v>1942</v>
      </c>
      <c r="F4903" s="4" t="n">
        <v>54.54</v>
      </c>
      <c r="G4903" s="3" t="s">
        <v>8</v>
      </c>
      <c r="H4903" s="4" t="n">
        <f aca="false">ROUND(E4903*F4903,2)</f>
        <v>105916.68</v>
      </c>
    </row>
    <row r="4904" customFormat="false" ht="15" hidden="false" customHeight="false" outlineLevel="0" collapsed="false">
      <c r="A4904" s="3" t="n">
        <v>4903</v>
      </c>
      <c r="B4904" s="3" t="n">
        <v>11</v>
      </c>
      <c r="C4904" s="3" t="s">
        <v>221</v>
      </c>
      <c r="D4904" s="3" t="s">
        <v>563</v>
      </c>
      <c r="E4904" s="3" t="n">
        <v>1843</v>
      </c>
      <c r="F4904" s="4" t="n">
        <v>96.82</v>
      </c>
      <c r="G4904" s="3" t="s">
        <v>34</v>
      </c>
      <c r="H4904" s="4" t="n">
        <f aca="false">ROUND(E4904*F4904,2)</f>
        <v>178439.26</v>
      </c>
    </row>
    <row r="4905" customFormat="false" ht="15" hidden="false" customHeight="false" outlineLevel="0" collapsed="false">
      <c r="A4905" s="3" t="n">
        <v>4904</v>
      </c>
      <c r="B4905" s="3" t="n">
        <v>9</v>
      </c>
      <c r="C4905" s="3" t="s">
        <v>221</v>
      </c>
      <c r="D4905" s="3" t="s">
        <v>562</v>
      </c>
      <c r="E4905" s="3" t="n">
        <v>313</v>
      </c>
      <c r="F4905" s="4" t="n">
        <v>194.69</v>
      </c>
      <c r="G4905" s="3" t="s">
        <v>8</v>
      </c>
      <c r="H4905" s="4" t="n">
        <f aca="false">ROUND(E4905*F4905,2)</f>
        <v>60937.97</v>
      </c>
    </row>
    <row r="4906" customFormat="false" ht="15" hidden="false" customHeight="false" outlineLevel="0" collapsed="false">
      <c r="A4906" s="3" t="n">
        <v>4905</v>
      </c>
      <c r="B4906" s="3" t="n">
        <v>11</v>
      </c>
      <c r="C4906" s="3" t="s">
        <v>221</v>
      </c>
      <c r="D4906" s="3" t="s">
        <v>562</v>
      </c>
      <c r="E4906" s="3" t="n">
        <v>2100</v>
      </c>
      <c r="F4906" s="4" t="n">
        <v>96.52</v>
      </c>
      <c r="G4906" s="3" t="s">
        <v>34</v>
      </c>
      <c r="H4906" s="4" t="n">
        <f aca="false">ROUND(E4906*F4906,2)</f>
        <v>202692</v>
      </c>
    </row>
    <row r="4907" customFormat="false" ht="15" hidden="false" customHeight="false" outlineLevel="0" collapsed="false">
      <c r="A4907" s="3" t="n">
        <v>4906</v>
      </c>
      <c r="B4907" s="3" t="n">
        <v>14</v>
      </c>
      <c r="C4907" s="3" t="s">
        <v>221</v>
      </c>
      <c r="D4907" s="3" t="s">
        <v>562</v>
      </c>
      <c r="E4907" s="3" t="n">
        <v>1244</v>
      </c>
      <c r="F4907" s="4" t="n">
        <v>68.44</v>
      </c>
      <c r="G4907" s="3" t="s">
        <v>41</v>
      </c>
      <c r="H4907" s="4" t="n">
        <f aca="false">ROUND(E4907*F4907,2)</f>
        <v>85139.36</v>
      </c>
    </row>
    <row r="4908" customFormat="false" ht="15" hidden="false" customHeight="false" outlineLevel="0" collapsed="false">
      <c r="A4908" s="3" t="n">
        <v>4907</v>
      </c>
      <c r="B4908" s="3" t="n">
        <v>6</v>
      </c>
      <c r="C4908" s="3" t="s">
        <v>221</v>
      </c>
      <c r="D4908" s="3" t="s">
        <v>563</v>
      </c>
      <c r="E4908" s="3" t="n">
        <v>4675</v>
      </c>
      <c r="F4908" s="4" t="n">
        <v>240.1</v>
      </c>
      <c r="G4908" s="3" t="s">
        <v>8</v>
      </c>
      <c r="H4908" s="4" t="n">
        <f aca="false">ROUND(E4908*F4908,2)</f>
        <v>1122467.5</v>
      </c>
    </row>
    <row r="4909" customFormat="false" ht="15" hidden="false" customHeight="false" outlineLevel="0" collapsed="false">
      <c r="A4909" s="3" t="n">
        <v>4908</v>
      </c>
      <c r="B4909" s="3" t="n">
        <v>13</v>
      </c>
      <c r="C4909" s="3" t="s">
        <v>221</v>
      </c>
      <c r="D4909" s="3" t="s">
        <v>563</v>
      </c>
      <c r="E4909" s="3" t="n">
        <v>1473</v>
      </c>
      <c r="F4909" s="4" t="n">
        <v>47.19</v>
      </c>
      <c r="G4909" s="3" t="s">
        <v>41</v>
      </c>
      <c r="H4909" s="4" t="n">
        <f aca="false">ROUND(E4909*F4909,2)</f>
        <v>69510.87</v>
      </c>
    </row>
    <row r="4910" customFormat="false" ht="15" hidden="false" customHeight="false" outlineLevel="0" collapsed="false">
      <c r="A4910" s="3" t="n">
        <v>4909</v>
      </c>
      <c r="B4910" s="3" t="n">
        <v>14</v>
      </c>
      <c r="C4910" s="3" t="s">
        <v>221</v>
      </c>
      <c r="D4910" s="3" t="s">
        <v>562</v>
      </c>
      <c r="E4910" s="3" t="n">
        <v>830</v>
      </c>
      <c r="F4910" s="4" t="n">
        <v>68.48</v>
      </c>
      <c r="G4910" s="3" t="s">
        <v>41</v>
      </c>
      <c r="H4910" s="4" t="n">
        <f aca="false">ROUND(E4910*F4910,2)</f>
        <v>56838.4</v>
      </c>
    </row>
    <row r="4911" customFormat="false" ht="15" hidden="false" customHeight="false" outlineLevel="0" collapsed="false">
      <c r="A4911" s="3" t="n">
        <v>4910</v>
      </c>
      <c r="B4911" s="3" t="n">
        <v>1</v>
      </c>
      <c r="C4911" s="3" t="s">
        <v>221</v>
      </c>
      <c r="D4911" s="3" t="s">
        <v>562</v>
      </c>
      <c r="E4911" s="3" t="n">
        <v>74</v>
      </c>
      <c r="F4911" s="4" t="n">
        <v>381.51</v>
      </c>
      <c r="G4911" s="3" t="s">
        <v>8</v>
      </c>
      <c r="H4911" s="4" t="n">
        <f aca="false">ROUND(E4911*F4911,2)</f>
        <v>28231.74</v>
      </c>
    </row>
    <row r="4912" customFormat="false" ht="15" hidden="false" customHeight="false" outlineLevel="0" collapsed="false">
      <c r="A4912" s="3" t="n">
        <v>4911</v>
      </c>
      <c r="B4912" s="3" t="n">
        <v>7</v>
      </c>
      <c r="C4912" s="3" t="s">
        <v>221</v>
      </c>
      <c r="D4912" s="3" t="s">
        <v>563</v>
      </c>
      <c r="E4912" s="3" t="n">
        <v>442</v>
      </c>
      <c r="F4912" s="4" t="n">
        <v>391.69</v>
      </c>
      <c r="G4912" s="3" t="s">
        <v>8</v>
      </c>
      <c r="H4912" s="4" t="n">
        <f aca="false">ROUND(E4912*F4912,2)</f>
        <v>173126.98</v>
      </c>
    </row>
    <row r="4913" customFormat="false" ht="15" hidden="false" customHeight="false" outlineLevel="0" collapsed="false">
      <c r="A4913" s="3" t="n">
        <v>4912</v>
      </c>
      <c r="B4913" s="3" t="n">
        <v>11</v>
      </c>
      <c r="C4913" s="3" t="s">
        <v>221</v>
      </c>
      <c r="D4913" s="3" t="s">
        <v>562</v>
      </c>
      <c r="E4913" s="3" t="n">
        <v>4746</v>
      </c>
      <c r="F4913" s="4" t="n">
        <v>96.5</v>
      </c>
      <c r="G4913" s="3" t="s">
        <v>34</v>
      </c>
      <c r="H4913" s="4" t="n">
        <f aca="false">ROUND(E4913*F4913,2)</f>
        <v>457989</v>
      </c>
    </row>
    <row r="4914" customFormat="false" ht="15" hidden="false" customHeight="false" outlineLevel="0" collapsed="false">
      <c r="A4914" s="3" t="n">
        <v>4913</v>
      </c>
      <c r="B4914" s="3" t="n">
        <v>11</v>
      </c>
      <c r="C4914" s="3" t="s">
        <v>221</v>
      </c>
      <c r="D4914" s="3" t="s">
        <v>563</v>
      </c>
      <c r="E4914" s="3" t="n">
        <v>4915</v>
      </c>
      <c r="F4914" s="4" t="n">
        <v>96.3</v>
      </c>
      <c r="G4914" s="3" t="s">
        <v>34</v>
      </c>
      <c r="H4914" s="4" t="n">
        <f aca="false">ROUND(E4914*F4914,2)</f>
        <v>473314.5</v>
      </c>
    </row>
    <row r="4915" customFormat="false" ht="15" hidden="false" customHeight="false" outlineLevel="0" collapsed="false">
      <c r="A4915" s="3" t="n">
        <v>4914</v>
      </c>
      <c r="B4915" s="3" t="n">
        <v>6</v>
      </c>
      <c r="C4915" s="3" t="s">
        <v>222</v>
      </c>
      <c r="D4915" s="3" t="s">
        <v>563</v>
      </c>
      <c r="E4915" s="3" t="n">
        <v>387</v>
      </c>
      <c r="F4915" s="4" t="n">
        <v>243.97</v>
      </c>
      <c r="G4915" s="3" t="s">
        <v>8</v>
      </c>
      <c r="H4915" s="4" t="n">
        <f aca="false">ROUND(E4915*F4915,2)</f>
        <v>94416.39</v>
      </c>
    </row>
    <row r="4916" customFormat="false" ht="15" hidden="false" customHeight="false" outlineLevel="0" collapsed="false">
      <c r="A4916" s="3" t="n">
        <v>4915</v>
      </c>
      <c r="B4916" s="3" t="n">
        <v>7</v>
      </c>
      <c r="C4916" s="3" t="s">
        <v>222</v>
      </c>
      <c r="D4916" s="3" t="s">
        <v>563</v>
      </c>
      <c r="E4916" s="3" t="n">
        <v>1236</v>
      </c>
      <c r="F4916" s="4" t="n">
        <v>395.75</v>
      </c>
      <c r="G4916" s="3" t="s">
        <v>8</v>
      </c>
      <c r="H4916" s="4" t="n">
        <f aca="false">ROUND(E4916*F4916,2)</f>
        <v>489147</v>
      </c>
    </row>
    <row r="4917" customFormat="false" ht="15" hidden="false" customHeight="false" outlineLevel="0" collapsed="false">
      <c r="A4917" s="3" t="n">
        <v>4916</v>
      </c>
      <c r="B4917" s="3" t="n">
        <v>9</v>
      </c>
      <c r="C4917" s="3" t="s">
        <v>222</v>
      </c>
      <c r="D4917" s="3" t="s">
        <v>562</v>
      </c>
      <c r="E4917" s="3" t="n">
        <v>1830</v>
      </c>
      <c r="F4917" s="4" t="n">
        <v>199.03</v>
      </c>
      <c r="G4917" s="3" t="s">
        <v>8</v>
      </c>
      <c r="H4917" s="4" t="n">
        <f aca="false">ROUND(E4917*F4917,2)</f>
        <v>364224.9</v>
      </c>
    </row>
    <row r="4918" customFormat="false" ht="15" hidden="false" customHeight="false" outlineLevel="0" collapsed="false">
      <c r="A4918" s="3" t="n">
        <v>4917</v>
      </c>
      <c r="B4918" s="3" t="n">
        <v>10</v>
      </c>
      <c r="C4918" s="3" t="s">
        <v>222</v>
      </c>
      <c r="D4918" s="3" t="s">
        <v>563</v>
      </c>
      <c r="E4918" s="3" t="n">
        <v>4374</v>
      </c>
      <c r="F4918" s="4" t="n">
        <v>59.46</v>
      </c>
      <c r="G4918" s="3" t="s">
        <v>8</v>
      </c>
      <c r="H4918" s="4" t="n">
        <f aca="false">ROUND(E4918*F4918,2)</f>
        <v>260078.04</v>
      </c>
    </row>
    <row r="4919" customFormat="false" ht="15" hidden="false" customHeight="false" outlineLevel="0" collapsed="false">
      <c r="A4919" s="3" t="n">
        <v>4918</v>
      </c>
      <c r="B4919" s="3" t="n">
        <v>8</v>
      </c>
      <c r="C4919" s="3" t="s">
        <v>222</v>
      </c>
      <c r="D4919" s="3" t="s">
        <v>563</v>
      </c>
      <c r="E4919" s="3" t="n">
        <v>654</v>
      </c>
      <c r="F4919" s="4" t="n">
        <v>67.42</v>
      </c>
      <c r="G4919" s="3" t="s">
        <v>8</v>
      </c>
      <c r="H4919" s="4" t="n">
        <f aca="false">ROUND(E4919*F4919,2)</f>
        <v>44092.68</v>
      </c>
    </row>
    <row r="4920" customFormat="false" ht="15" hidden="false" customHeight="false" outlineLevel="0" collapsed="false">
      <c r="A4920" s="3" t="n">
        <v>4919</v>
      </c>
      <c r="B4920" s="3" t="n">
        <v>13</v>
      </c>
      <c r="C4920" s="3" t="s">
        <v>222</v>
      </c>
      <c r="D4920" s="3" t="s">
        <v>563</v>
      </c>
      <c r="E4920" s="3" t="n">
        <v>2324</v>
      </c>
      <c r="F4920" s="4" t="n">
        <v>49.02</v>
      </c>
      <c r="G4920" s="3" t="s">
        <v>41</v>
      </c>
      <c r="H4920" s="4" t="n">
        <f aca="false">ROUND(E4920*F4920,2)</f>
        <v>113922.48</v>
      </c>
    </row>
    <row r="4921" customFormat="false" ht="15" hidden="false" customHeight="false" outlineLevel="0" collapsed="false">
      <c r="A4921" s="3" t="n">
        <v>4920</v>
      </c>
      <c r="B4921" s="3" t="n">
        <v>9</v>
      </c>
      <c r="C4921" s="3" t="s">
        <v>222</v>
      </c>
      <c r="D4921" s="3" t="s">
        <v>563</v>
      </c>
      <c r="E4921" s="3" t="n">
        <v>631</v>
      </c>
      <c r="F4921" s="4" t="n">
        <v>199.19</v>
      </c>
      <c r="G4921" s="3" t="s">
        <v>8</v>
      </c>
      <c r="H4921" s="4" t="n">
        <f aca="false">ROUND(E4921*F4921,2)</f>
        <v>125688.89</v>
      </c>
    </row>
    <row r="4922" customFormat="false" ht="15" hidden="false" customHeight="false" outlineLevel="0" collapsed="false">
      <c r="A4922" s="3" t="n">
        <v>4921</v>
      </c>
      <c r="B4922" s="3" t="n">
        <v>2</v>
      </c>
      <c r="C4922" s="3" t="s">
        <v>222</v>
      </c>
      <c r="D4922" s="3" t="s">
        <v>562</v>
      </c>
      <c r="E4922" s="3" t="n">
        <v>1958</v>
      </c>
      <c r="F4922" s="4" t="n">
        <v>54.94</v>
      </c>
      <c r="G4922" s="3" t="s">
        <v>8</v>
      </c>
      <c r="H4922" s="4" t="n">
        <f aca="false">ROUND(E4922*F4922,2)</f>
        <v>107572.52</v>
      </c>
    </row>
    <row r="4923" customFormat="false" ht="15" hidden="false" customHeight="false" outlineLevel="0" collapsed="false">
      <c r="A4923" s="3" t="n">
        <v>4922</v>
      </c>
      <c r="B4923" s="3" t="n">
        <v>7</v>
      </c>
      <c r="C4923" s="3" t="s">
        <v>222</v>
      </c>
      <c r="D4923" s="3" t="s">
        <v>562</v>
      </c>
      <c r="E4923" s="3" t="n">
        <v>2878</v>
      </c>
      <c r="F4923" s="4" t="n">
        <v>395.41</v>
      </c>
      <c r="G4923" s="3" t="s">
        <v>8</v>
      </c>
      <c r="H4923" s="4" t="n">
        <f aca="false">ROUND(E4923*F4923,2)</f>
        <v>1137989.98</v>
      </c>
    </row>
    <row r="4924" customFormat="false" ht="15" hidden="false" customHeight="false" outlineLevel="0" collapsed="false">
      <c r="A4924" s="3" t="n">
        <v>4923</v>
      </c>
      <c r="B4924" s="3" t="n">
        <v>11</v>
      </c>
      <c r="C4924" s="3" t="s">
        <v>222</v>
      </c>
      <c r="D4924" s="3" t="s">
        <v>562</v>
      </c>
      <c r="E4924" s="3" t="n">
        <v>4103</v>
      </c>
      <c r="F4924" s="4" t="n">
        <v>99.25</v>
      </c>
      <c r="G4924" s="3" t="s">
        <v>34</v>
      </c>
      <c r="H4924" s="4" t="n">
        <f aca="false">ROUND(E4924*F4924,2)</f>
        <v>407222.75</v>
      </c>
    </row>
    <row r="4925" customFormat="false" ht="15" hidden="false" customHeight="false" outlineLevel="0" collapsed="false">
      <c r="A4925" s="3" t="n">
        <v>4924</v>
      </c>
      <c r="B4925" s="3" t="n">
        <v>7</v>
      </c>
      <c r="C4925" s="3" t="s">
        <v>222</v>
      </c>
      <c r="D4925" s="3" t="s">
        <v>562</v>
      </c>
      <c r="E4925" s="3" t="n">
        <v>3809</v>
      </c>
      <c r="F4925" s="4" t="n">
        <v>394.32</v>
      </c>
      <c r="G4925" s="3" t="s">
        <v>8</v>
      </c>
      <c r="H4925" s="4" t="n">
        <f aca="false">ROUND(E4925*F4925,2)</f>
        <v>1501964.88</v>
      </c>
    </row>
    <row r="4926" customFormat="false" ht="15" hidden="false" customHeight="false" outlineLevel="0" collapsed="false">
      <c r="A4926" s="3" t="n">
        <v>4925</v>
      </c>
      <c r="B4926" s="3" t="n">
        <v>6</v>
      </c>
      <c r="C4926" s="3" t="s">
        <v>222</v>
      </c>
      <c r="D4926" s="3" t="s">
        <v>562</v>
      </c>
      <c r="E4926" s="3" t="n">
        <v>3215</v>
      </c>
      <c r="F4926" s="4" t="n">
        <v>243.15</v>
      </c>
      <c r="G4926" s="3" t="s">
        <v>8</v>
      </c>
      <c r="H4926" s="4" t="n">
        <f aca="false">ROUND(E4926*F4926,2)</f>
        <v>781727.25</v>
      </c>
    </row>
    <row r="4927" customFormat="false" ht="15" hidden="false" customHeight="false" outlineLevel="0" collapsed="false">
      <c r="A4927" s="3" t="n">
        <v>4926</v>
      </c>
      <c r="B4927" s="3" t="n">
        <v>13</v>
      </c>
      <c r="C4927" s="3" t="s">
        <v>222</v>
      </c>
      <c r="D4927" s="3" t="s">
        <v>562</v>
      </c>
      <c r="E4927" s="3" t="n">
        <v>3135</v>
      </c>
      <c r="F4927" s="4" t="n">
        <v>48.76</v>
      </c>
      <c r="G4927" s="3" t="s">
        <v>41</v>
      </c>
      <c r="H4927" s="4" t="n">
        <f aca="false">ROUND(E4927*F4927,2)</f>
        <v>152862.6</v>
      </c>
    </row>
    <row r="4928" customFormat="false" ht="15" hidden="false" customHeight="false" outlineLevel="0" collapsed="false">
      <c r="A4928" s="3" t="n">
        <v>4927</v>
      </c>
      <c r="B4928" s="3" t="n">
        <v>4</v>
      </c>
      <c r="C4928" s="3" t="s">
        <v>222</v>
      </c>
      <c r="D4928" s="3" t="s">
        <v>563</v>
      </c>
      <c r="E4928" s="3" t="n">
        <v>483</v>
      </c>
      <c r="F4928" s="4" t="n">
        <v>107.18</v>
      </c>
      <c r="G4928" s="3" t="s">
        <v>8</v>
      </c>
      <c r="H4928" s="4" t="n">
        <f aca="false">ROUND(E4928*F4928,2)</f>
        <v>51767.94</v>
      </c>
    </row>
    <row r="4929" customFormat="false" ht="15" hidden="false" customHeight="false" outlineLevel="0" collapsed="false">
      <c r="A4929" s="3" t="n">
        <v>4928</v>
      </c>
      <c r="B4929" s="3" t="n">
        <v>8</v>
      </c>
      <c r="C4929" s="3" t="s">
        <v>222</v>
      </c>
      <c r="D4929" s="3" t="s">
        <v>562</v>
      </c>
      <c r="E4929" s="3" t="n">
        <v>3552</v>
      </c>
      <c r="F4929" s="4" t="n">
        <v>67.26</v>
      </c>
      <c r="G4929" s="3" t="s">
        <v>8</v>
      </c>
      <c r="H4929" s="4" t="n">
        <f aca="false">ROUND(E4929*F4929,2)</f>
        <v>238907.52</v>
      </c>
    </row>
    <row r="4930" customFormat="false" ht="15" hidden="false" customHeight="false" outlineLevel="0" collapsed="false">
      <c r="A4930" s="3" t="n">
        <v>4929</v>
      </c>
      <c r="B4930" s="3" t="n">
        <v>10</v>
      </c>
      <c r="C4930" s="3" t="s">
        <v>222</v>
      </c>
      <c r="D4930" s="3" t="s">
        <v>563</v>
      </c>
      <c r="E4930" s="3" t="n">
        <v>4085</v>
      </c>
      <c r="F4930" s="4" t="n">
        <v>59.54</v>
      </c>
      <c r="G4930" s="3" t="s">
        <v>8</v>
      </c>
      <c r="H4930" s="4" t="n">
        <f aca="false">ROUND(E4930*F4930,2)</f>
        <v>243220.9</v>
      </c>
    </row>
    <row r="4931" customFormat="false" ht="15" hidden="false" customHeight="false" outlineLevel="0" collapsed="false">
      <c r="A4931" s="3" t="n">
        <v>4930</v>
      </c>
      <c r="B4931" s="3" t="n">
        <v>15</v>
      </c>
      <c r="C4931" s="3" t="s">
        <v>222</v>
      </c>
      <c r="D4931" s="3" t="s">
        <v>563</v>
      </c>
      <c r="E4931" s="3" t="n">
        <v>4136</v>
      </c>
      <c r="F4931" s="4" t="n">
        <v>263.63</v>
      </c>
      <c r="G4931" s="3" t="s">
        <v>46</v>
      </c>
      <c r="H4931" s="4" t="n">
        <f aca="false">ROUND(E4931*F4931,2)</f>
        <v>1090373.68</v>
      </c>
    </row>
    <row r="4932" customFormat="false" ht="15" hidden="false" customHeight="false" outlineLevel="0" collapsed="false">
      <c r="A4932" s="3" t="n">
        <v>4931</v>
      </c>
      <c r="B4932" s="3" t="n">
        <v>1</v>
      </c>
      <c r="C4932" s="3" t="s">
        <v>222</v>
      </c>
      <c r="D4932" s="3" t="s">
        <v>562</v>
      </c>
      <c r="E4932" s="3" t="n">
        <v>4668</v>
      </c>
      <c r="F4932" s="4" t="n">
        <v>378.03</v>
      </c>
      <c r="G4932" s="3" t="s">
        <v>8</v>
      </c>
      <c r="H4932" s="4" t="n">
        <f aca="false">ROUND(E4932*F4932,2)</f>
        <v>1764644.04</v>
      </c>
    </row>
    <row r="4933" customFormat="false" ht="15" hidden="false" customHeight="false" outlineLevel="0" collapsed="false">
      <c r="A4933" s="3" t="n">
        <v>4932</v>
      </c>
      <c r="B4933" s="3" t="n">
        <v>7</v>
      </c>
      <c r="C4933" s="3" t="s">
        <v>222</v>
      </c>
      <c r="D4933" s="3" t="s">
        <v>562</v>
      </c>
      <c r="E4933" s="3" t="n">
        <v>2196</v>
      </c>
      <c r="F4933" s="4" t="n">
        <v>394.87</v>
      </c>
      <c r="G4933" s="3" t="s">
        <v>8</v>
      </c>
      <c r="H4933" s="4" t="n">
        <f aca="false">ROUND(E4933*F4933,2)</f>
        <v>867134.52</v>
      </c>
    </row>
    <row r="4934" customFormat="false" ht="15" hidden="false" customHeight="false" outlineLevel="0" collapsed="false">
      <c r="A4934" s="3" t="n">
        <v>4933</v>
      </c>
      <c r="B4934" s="3" t="n">
        <v>10</v>
      </c>
      <c r="C4934" s="3" t="s">
        <v>222</v>
      </c>
      <c r="D4934" s="3" t="s">
        <v>563</v>
      </c>
      <c r="E4934" s="3" t="n">
        <v>4224</v>
      </c>
      <c r="F4934" s="4" t="n">
        <v>59.37</v>
      </c>
      <c r="G4934" s="3" t="s">
        <v>8</v>
      </c>
      <c r="H4934" s="4" t="n">
        <f aca="false">ROUND(E4934*F4934,2)</f>
        <v>250778.88</v>
      </c>
    </row>
    <row r="4935" customFormat="false" ht="15" hidden="false" customHeight="false" outlineLevel="0" collapsed="false">
      <c r="A4935" s="3" t="n">
        <v>4934</v>
      </c>
      <c r="B4935" s="3" t="n">
        <v>13</v>
      </c>
      <c r="C4935" s="3" t="s">
        <v>222</v>
      </c>
      <c r="D4935" s="3" t="s">
        <v>563</v>
      </c>
      <c r="E4935" s="3" t="n">
        <v>3327</v>
      </c>
      <c r="F4935" s="4" t="n">
        <v>48.95</v>
      </c>
      <c r="G4935" s="3" t="s">
        <v>41</v>
      </c>
      <c r="H4935" s="4" t="n">
        <f aca="false">ROUND(E4935*F4935,2)</f>
        <v>162856.65</v>
      </c>
    </row>
    <row r="4936" customFormat="false" ht="15" hidden="false" customHeight="false" outlineLevel="0" collapsed="false">
      <c r="A4936" s="3" t="n">
        <v>4935</v>
      </c>
      <c r="B4936" s="3" t="n">
        <v>2</v>
      </c>
      <c r="C4936" s="3" t="s">
        <v>222</v>
      </c>
      <c r="D4936" s="3" t="s">
        <v>563</v>
      </c>
      <c r="E4936" s="3" t="n">
        <v>3472</v>
      </c>
      <c r="F4936" s="4" t="n">
        <v>55.01</v>
      </c>
      <c r="G4936" s="3" t="s">
        <v>8</v>
      </c>
      <c r="H4936" s="4" t="n">
        <f aca="false">ROUND(E4936*F4936,2)</f>
        <v>190994.72</v>
      </c>
    </row>
    <row r="4937" customFormat="false" ht="15" hidden="false" customHeight="false" outlineLevel="0" collapsed="false">
      <c r="A4937" s="3" t="n">
        <v>4936</v>
      </c>
      <c r="B4937" s="3" t="n">
        <v>9</v>
      </c>
      <c r="C4937" s="3" t="s">
        <v>222</v>
      </c>
      <c r="D4937" s="3" t="s">
        <v>563</v>
      </c>
      <c r="E4937" s="3" t="n">
        <v>3733</v>
      </c>
      <c r="F4937" s="4" t="n">
        <v>199.18</v>
      </c>
      <c r="G4937" s="3" t="s">
        <v>8</v>
      </c>
      <c r="H4937" s="4" t="n">
        <f aca="false">ROUND(E4937*F4937,2)</f>
        <v>743538.94</v>
      </c>
    </row>
    <row r="4938" customFormat="false" ht="15" hidden="false" customHeight="false" outlineLevel="0" collapsed="false">
      <c r="A4938" s="3" t="n">
        <v>4937</v>
      </c>
      <c r="B4938" s="3" t="n">
        <v>8</v>
      </c>
      <c r="C4938" s="3" t="s">
        <v>222</v>
      </c>
      <c r="D4938" s="3" t="s">
        <v>563</v>
      </c>
      <c r="E4938" s="3" t="n">
        <v>1900</v>
      </c>
      <c r="F4938" s="4" t="n">
        <v>67.49</v>
      </c>
      <c r="G4938" s="3" t="s">
        <v>8</v>
      </c>
      <c r="H4938" s="4" t="n">
        <f aca="false">ROUND(E4938*F4938,2)</f>
        <v>128231</v>
      </c>
    </row>
    <row r="4939" customFormat="false" ht="15" hidden="false" customHeight="false" outlineLevel="0" collapsed="false">
      <c r="A4939" s="3" t="n">
        <v>4938</v>
      </c>
      <c r="B4939" s="3" t="n">
        <v>5</v>
      </c>
      <c r="C4939" s="3" t="s">
        <v>222</v>
      </c>
      <c r="D4939" s="3" t="s">
        <v>563</v>
      </c>
      <c r="E4939" s="3" t="n">
        <v>2763</v>
      </c>
      <c r="F4939" s="4" t="n">
        <v>418.04</v>
      </c>
      <c r="G4939" s="3" t="s">
        <v>8</v>
      </c>
      <c r="H4939" s="4" t="n">
        <f aca="false">ROUND(E4939*F4939,2)</f>
        <v>1155044.52</v>
      </c>
    </row>
    <row r="4940" customFormat="false" ht="15" hidden="false" customHeight="false" outlineLevel="0" collapsed="false">
      <c r="A4940" s="3" t="n">
        <v>4939</v>
      </c>
      <c r="B4940" s="3" t="n">
        <v>10</v>
      </c>
      <c r="C4940" s="3" t="s">
        <v>222</v>
      </c>
      <c r="D4940" s="3" t="s">
        <v>562</v>
      </c>
      <c r="E4940" s="3" t="n">
        <v>347</v>
      </c>
      <c r="F4940" s="4" t="n">
        <v>59.36</v>
      </c>
      <c r="G4940" s="3" t="s">
        <v>8</v>
      </c>
      <c r="H4940" s="4" t="n">
        <f aca="false">ROUND(E4940*F4940,2)</f>
        <v>20597.92</v>
      </c>
    </row>
    <row r="4941" customFormat="false" ht="15" hidden="false" customHeight="false" outlineLevel="0" collapsed="false">
      <c r="A4941" s="3" t="n">
        <v>4940</v>
      </c>
      <c r="B4941" s="3" t="n">
        <v>15</v>
      </c>
      <c r="C4941" s="3" t="s">
        <v>223</v>
      </c>
      <c r="D4941" s="3" t="s">
        <v>562</v>
      </c>
      <c r="E4941" s="3" t="n">
        <v>4684</v>
      </c>
      <c r="F4941" s="4" t="n">
        <v>265.15</v>
      </c>
      <c r="G4941" s="3" t="s">
        <v>46</v>
      </c>
      <c r="H4941" s="4" t="n">
        <f aca="false">ROUND(E4941*F4941,2)</f>
        <v>1241962.6</v>
      </c>
    </row>
    <row r="4942" customFormat="false" ht="15" hidden="false" customHeight="false" outlineLevel="0" collapsed="false">
      <c r="A4942" s="3" t="n">
        <v>4941</v>
      </c>
      <c r="B4942" s="3" t="n">
        <v>3</v>
      </c>
      <c r="C4942" s="3" t="s">
        <v>223</v>
      </c>
      <c r="D4942" s="3" t="s">
        <v>563</v>
      </c>
      <c r="E4942" s="3" t="n">
        <v>186</v>
      </c>
      <c r="F4942" s="4" t="n">
        <v>96.22</v>
      </c>
      <c r="G4942" s="3" t="s">
        <v>8</v>
      </c>
      <c r="H4942" s="4" t="n">
        <f aca="false">ROUND(E4942*F4942,2)</f>
        <v>17896.92</v>
      </c>
    </row>
    <row r="4943" customFormat="false" ht="15" hidden="false" customHeight="false" outlineLevel="0" collapsed="false">
      <c r="A4943" s="3" t="n">
        <v>4942</v>
      </c>
      <c r="B4943" s="3" t="n">
        <v>9</v>
      </c>
      <c r="C4943" s="3" t="s">
        <v>223</v>
      </c>
      <c r="D4943" s="3" t="s">
        <v>563</v>
      </c>
      <c r="E4943" s="3" t="n">
        <v>924</v>
      </c>
      <c r="F4943" s="4" t="n">
        <v>202.74</v>
      </c>
      <c r="G4943" s="3" t="s">
        <v>8</v>
      </c>
      <c r="H4943" s="4" t="n">
        <f aca="false">ROUND(E4943*F4943,2)</f>
        <v>187331.76</v>
      </c>
    </row>
    <row r="4944" customFormat="false" ht="15" hidden="false" customHeight="false" outlineLevel="0" collapsed="false">
      <c r="A4944" s="3" t="n">
        <v>4943</v>
      </c>
      <c r="B4944" s="3" t="n">
        <v>12</v>
      </c>
      <c r="C4944" s="3" t="s">
        <v>223</v>
      </c>
      <c r="D4944" s="3" t="s">
        <v>563</v>
      </c>
      <c r="E4944" s="3" t="n">
        <v>2347</v>
      </c>
      <c r="F4944" s="4" t="n">
        <v>219.5</v>
      </c>
      <c r="G4944" s="3" t="s">
        <v>38</v>
      </c>
      <c r="H4944" s="4" t="n">
        <f aca="false">ROUND(E4944*F4944,2)</f>
        <v>515166.5</v>
      </c>
    </row>
    <row r="4945" customFormat="false" ht="15" hidden="false" customHeight="false" outlineLevel="0" collapsed="false">
      <c r="A4945" s="3" t="n">
        <v>4944</v>
      </c>
      <c r="B4945" s="3" t="n">
        <v>14</v>
      </c>
      <c r="C4945" s="3" t="s">
        <v>223</v>
      </c>
      <c r="D4945" s="3" t="s">
        <v>562</v>
      </c>
      <c r="E4945" s="3" t="n">
        <v>3229</v>
      </c>
      <c r="F4945" s="4" t="n">
        <v>67.19</v>
      </c>
      <c r="G4945" s="3" t="s">
        <v>41</v>
      </c>
      <c r="H4945" s="4" t="n">
        <f aca="false">ROUND(E4945*F4945,2)</f>
        <v>216956.51</v>
      </c>
    </row>
    <row r="4946" customFormat="false" ht="15" hidden="false" customHeight="false" outlineLevel="0" collapsed="false">
      <c r="A4946" s="3" t="n">
        <v>4945</v>
      </c>
      <c r="B4946" s="3" t="n">
        <v>8</v>
      </c>
      <c r="C4946" s="3" t="s">
        <v>223</v>
      </c>
      <c r="D4946" s="3" t="s">
        <v>562</v>
      </c>
      <c r="E4946" s="3" t="n">
        <v>1800</v>
      </c>
      <c r="F4946" s="4" t="n">
        <v>67.97</v>
      </c>
      <c r="G4946" s="3" t="s">
        <v>8</v>
      </c>
      <c r="H4946" s="4" t="n">
        <f aca="false">ROUND(E4946*F4946,2)</f>
        <v>122346</v>
      </c>
    </row>
    <row r="4947" customFormat="false" ht="15" hidden="false" customHeight="false" outlineLevel="0" collapsed="false">
      <c r="A4947" s="3" t="n">
        <v>4946</v>
      </c>
      <c r="B4947" s="3" t="n">
        <v>8</v>
      </c>
      <c r="C4947" s="3" t="s">
        <v>223</v>
      </c>
      <c r="D4947" s="3" t="s">
        <v>562</v>
      </c>
      <c r="E4947" s="3" t="n">
        <v>4514</v>
      </c>
      <c r="F4947" s="4" t="n">
        <v>67.96</v>
      </c>
      <c r="G4947" s="3" t="s">
        <v>8</v>
      </c>
      <c r="H4947" s="4" t="n">
        <f aca="false">ROUND(E4947*F4947,2)</f>
        <v>306771.44</v>
      </c>
    </row>
    <row r="4948" customFormat="false" ht="15" hidden="false" customHeight="false" outlineLevel="0" collapsed="false">
      <c r="A4948" s="3" t="n">
        <v>4947</v>
      </c>
      <c r="B4948" s="3" t="n">
        <v>9</v>
      </c>
      <c r="C4948" s="3" t="s">
        <v>223</v>
      </c>
      <c r="D4948" s="3" t="s">
        <v>562</v>
      </c>
      <c r="E4948" s="3" t="n">
        <v>3746</v>
      </c>
      <c r="F4948" s="4" t="n">
        <v>202.32</v>
      </c>
      <c r="G4948" s="3" t="s">
        <v>8</v>
      </c>
      <c r="H4948" s="4" t="n">
        <f aca="false">ROUND(E4948*F4948,2)</f>
        <v>757890.72</v>
      </c>
    </row>
    <row r="4949" customFormat="false" ht="15" hidden="false" customHeight="false" outlineLevel="0" collapsed="false">
      <c r="A4949" s="3" t="n">
        <v>4948</v>
      </c>
      <c r="B4949" s="3" t="n">
        <v>7</v>
      </c>
      <c r="C4949" s="3" t="s">
        <v>223</v>
      </c>
      <c r="D4949" s="3" t="s">
        <v>562</v>
      </c>
      <c r="E4949" s="3" t="n">
        <v>1210</v>
      </c>
      <c r="F4949" s="4" t="n">
        <v>395.17</v>
      </c>
      <c r="G4949" s="3" t="s">
        <v>8</v>
      </c>
      <c r="H4949" s="4" t="n">
        <f aca="false">ROUND(E4949*F4949,2)</f>
        <v>478155.7</v>
      </c>
    </row>
    <row r="4950" customFormat="false" ht="15" hidden="false" customHeight="false" outlineLevel="0" collapsed="false">
      <c r="A4950" s="3" t="n">
        <v>4949</v>
      </c>
      <c r="B4950" s="3" t="n">
        <v>14</v>
      </c>
      <c r="C4950" s="3" t="s">
        <v>223</v>
      </c>
      <c r="D4950" s="3" t="s">
        <v>563</v>
      </c>
      <c r="E4950" s="3" t="n">
        <v>2777</v>
      </c>
      <c r="F4950" s="4" t="n">
        <v>67.1</v>
      </c>
      <c r="G4950" s="3" t="s">
        <v>41</v>
      </c>
      <c r="H4950" s="4" t="n">
        <f aca="false">ROUND(E4950*F4950,2)</f>
        <v>186336.7</v>
      </c>
    </row>
    <row r="4951" customFormat="false" ht="15" hidden="false" customHeight="false" outlineLevel="0" collapsed="false">
      <c r="A4951" s="3" t="n">
        <v>4950</v>
      </c>
      <c r="B4951" s="3" t="n">
        <v>7</v>
      </c>
      <c r="C4951" s="3" t="s">
        <v>223</v>
      </c>
      <c r="D4951" s="3" t="s">
        <v>563</v>
      </c>
      <c r="E4951" s="3" t="n">
        <v>3566</v>
      </c>
      <c r="F4951" s="4" t="n">
        <v>396.01</v>
      </c>
      <c r="G4951" s="3" t="s">
        <v>8</v>
      </c>
      <c r="H4951" s="4" t="n">
        <f aca="false">ROUND(E4951*F4951,2)</f>
        <v>1412171.66</v>
      </c>
    </row>
    <row r="4952" customFormat="false" ht="15" hidden="false" customHeight="false" outlineLevel="0" collapsed="false">
      <c r="A4952" s="3" t="n">
        <v>4951</v>
      </c>
      <c r="B4952" s="3" t="n">
        <v>12</v>
      </c>
      <c r="C4952" s="3" t="s">
        <v>223</v>
      </c>
      <c r="D4952" s="3" t="s">
        <v>563</v>
      </c>
      <c r="E4952" s="3" t="n">
        <v>1728</v>
      </c>
      <c r="F4952" s="4" t="n">
        <v>218.72</v>
      </c>
      <c r="G4952" s="3" t="s">
        <v>38</v>
      </c>
      <c r="H4952" s="4" t="n">
        <f aca="false">ROUND(E4952*F4952,2)</f>
        <v>377948.16</v>
      </c>
    </row>
    <row r="4953" customFormat="false" ht="15" hidden="false" customHeight="false" outlineLevel="0" collapsed="false">
      <c r="A4953" s="3" t="n">
        <v>4952</v>
      </c>
      <c r="B4953" s="3" t="n">
        <v>12</v>
      </c>
      <c r="C4953" s="3" t="s">
        <v>223</v>
      </c>
      <c r="D4953" s="3" t="s">
        <v>562</v>
      </c>
      <c r="E4953" s="3" t="n">
        <v>1720</v>
      </c>
      <c r="F4953" s="4" t="n">
        <v>219.41</v>
      </c>
      <c r="G4953" s="3" t="s">
        <v>38</v>
      </c>
      <c r="H4953" s="4" t="n">
        <f aca="false">ROUND(E4953*F4953,2)</f>
        <v>377385.2</v>
      </c>
    </row>
    <row r="4954" customFormat="false" ht="15" hidden="false" customHeight="false" outlineLevel="0" collapsed="false">
      <c r="A4954" s="3" t="n">
        <v>4953</v>
      </c>
      <c r="B4954" s="3" t="n">
        <v>3</v>
      </c>
      <c r="C4954" s="3" t="s">
        <v>223</v>
      </c>
      <c r="D4954" s="3" t="s">
        <v>562</v>
      </c>
      <c r="E4954" s="3" t="n">
        <v>1451</v>
      </c>
      <c r="F4954" s="4" t="n">
        <v>96.2</v>
      </c>
      <c r="G4954" s="3" t="s">
        <v>8</v>
      </c>
      <c r="H4954" s="4" t="n">
        <f aca="false">ROUND(E4954*F4954,2)</f>
        <v>139586.2</v>
      </c>
    </row>
    <row r="4955" customFormat="false" ht="15" hidden="false" customHeight="false" outlineLevel="0" collapsed="false">
      <c r="A4955" s="3" t="n">
        <v>4954</v>
      </c>
      <c r="B4955" s="3" t="n">
        <v>1</v>
      </c>
      <c r="C4955" s="3" t="s">
        <v>223</v>
      </c>
      <c r="D4955" s="3" t="s">
        <v>563</v>
      </c>
      <c r="E4955" s="3" t="n">
        <v>1509</v>
      </c>
      <c r="F4955" s="4" t="n">
        <v>373.05</v>
      </c>
      <c r="G4955" s="3" t="s">
        <v>8</v>
      </c>
      <c r="H4955" s="4" t="n">
        <f aca="false">ROUND(E4955*F4955,2)</f>
        <v>562932.45</v>
      </c>
    </row>
    <row r="4956" customFormat="false" ht="15" hidden="false" customHeight="false" outlineLevel="0" collapsed="false">
      <c r="A4956" s="3" t="n">
        <v>4955</v>
      </c>
      <c r="B4956" s="3" t="n">
        <v>4</v>
      </c>
      <c r="C4956" s="3" t="s">
        <v>223</v>
      </c>
      <c r="D4956" s="3" t="s">
        <v>563</v>
      </c>
      <c r="E4956" s="3" t="n">
        <v>4879</v>
      </c>
      <c r="F4956" s="4" t="n">
        <v>105.24</v>
      </c>
      <c r="G4956" s="3" t="s">
        <v>8</v>
      </c>
      <c r="H4956" s="4" t="n">
        <f aca="false">ROUND(E4956*F4956,2)</f>
        <v>513465.96</v>
      </c>
    </row>
    <row r="4957" customFormat="false" ht="15" hidden="false" customHeight="false" outlineLevel="0" collapsed="false">
      <c r="A4957" s="3" t="n">
        <v>4956</v>
      </c>
      <c r="B4957" s="3" t="n">
        <v>10</v>
      </c>
      <c r="C4957" s="3" t="s">
        <v>223</v>
      </c>
      <c r="D4957" s="3" t="s">
        <v>562</v>
      </c>
      <c r="E4957" s="3" t="n">
        <v>261</v>
      </c>
      <c r="F4957" s="4" t="n">
        <v>57.54</v>
      </c>
      <c r="G4957" s="3" t="s">
        <v>8</v>
      </c>
      <c r="H4957" s="4" t="n">
        <f aca="false">ROUND(E4957*F4957,2)</f>
        <v>15017.94</v>
      </c>
    </row>
    <row r="4958" customFormat="false" ht="15" hidden="false" customHeight="false" outlineLevel="0" collapsed="false">
      <c r="A4958" s="3" t="n">
        <v>4957</v>
      </c>
      <c r="B4958" s="3" t="n">
        <v>9</v>
      </c>
      <c r="C4958" s="3" t="s">
        <v>223</v>
      </c>
      <c r="D4958" s="3" t="s">
        <v>563</v>
      </c>
      <c r="E4958" s="3" t="n">
        <v>4620</v>
      </c>
      <c r="F4958" s="4" t="n">
        <v>203.11</v>
      </c>
      <c r="G4958" s="3" t="s">
        <v>8</v>
      </c>
      <c r="H4958" s="4" t="n">
        <f aca="false">ROUND(E4958*F4958,2)</f>
        <v>938368.2</v>
      </c>
    </row>
    <row r="4959" customFormat="false" ht="15" hidden="false" customHeight="false" outlineLevel="0" collapsed="false">
      <c r="A4959" s="3" t="n">
        <v>4958</v>
      </c>
      <c r="B4959" s="3" t="n">
        <v>12</v>
      </c>
      <c r="C4959" s="3" t="s">
        <v>223</v>
      </c>
      <c r="D4959" s="3" t="s">
        <v>562</v>
      </c>
      <c r="E4959" s="3" t="n">
        <v>4092</v>
      </c>
      <c r="F4959" s="4" t="n">
        <v>219.15</v>
      </c>
      <c r="G4959" s="3" t="s">
        <v>38</v>
      </c>
      <c r="H4959" s="4" t="n">
        <f aca="false">ROUND(E4959*F4959,2)</f>
        <v>896761.8</v>
      </c>
    </row>
    <row r="4960" customFormat="false" ht="15" hidden="false" customHeight="false" outlineLevel="0" collapsed="false">
      <c r="A4960" s="3" t="n">
        <v>4959</v>
      </c>
      <c r="B4960" s="3" t="n">
        <v>15</v>
      </c>
      <c r="C4960" s="3" t="s">
        <v>223</v>
      </c>
      <c r="D4960" s="3" t="s">
        <v>562</v>
      </c>
      <c r="E4960" s="3" t="n">
        <v>1438</v>
      </c>
      <c r="F4960" s="4" t="n">
        <v>264.62</v>
      </c>
      <c r="G4960" s="3" t="s">
        <v>46</v>
      </c>
      <c r="H4960" s="4" t="n">
        <f aca="false">ROUND(E4960*F4960,2)</f>
        <v>380523.56</v>
      </c>
    </row>
    <row r="4961" customFormat="false" ht="15" hidden="false" customHeight="false" outlineLevel="0" collapsed="false">
      <c r="A4961" s="3" t="n">
        <v>4960</v>
      </c>
      <c r="B4961" s="3" t="n">
        <v>6</v>
      </c>
      <c r="C4961" s="3" t="s">
        <v>223</v>
      </c>
      <c r="D4961" s="3" t="s">
        <v>563</v>
      </c>
      <c r="E4961" s="3" t="n">
        <v>4670</v>
      </c>
      <c r="F4961" s="4" t="n">
        <v>248.26</v>
      </c>
      <c r="G4961" s="3" t="s">
        <v>8</v>
      </c>
      <c r="H4961" s="4" t="n">
        <f aca="false">ROUND(E4961*F4961,2)</f>
        <v>1159374.2</v>
      </c>
    </row>
    <row r="4962" customFormat="false" ht="15" hidden="false" customHeight="false" outlineLevel="0" collapsed="false">
      <c r="A4962" s="3" t="n">
        <v>4961</v>
      </c>
      <c r="B4962" s="3" t="n">
        <v>12</v>
      </c>
      <c r="C4962" s="3" t="s">
        <v>223</v>
      </c>
      <c r="D4962" s="3" t="s">
        <v>562</v>
      </c>
      <c r="E4962" s="3" t="n">
        <v>4059</v>
      </c>
      <c r="F4962" s="4" t="n">
        <v>219.03</v>
      </c>
      <c r="G4962" s="3" t="s">
        <v>38</v>
      </c>
      <c r="H4962" s="4" t="n">
        <f aca="false">ROUND(E4962*F4962,2)</f>
        <v>889042.77</v>
      </c>
    </row>
    <row r="4963" customFormat="false" ht="15" hidden="false" customHeight="false" outlineLevel="0" collapsed="false">
      <c r="A4963" s="3" t="n">
        <v>4962</v>
      </c>
      <c r="B4963" s="3" t="n">
        <v>12</v>
      </c>
      <c r="C4963" s="3" t="s">
        <v>223</v>
      </c>
      <c r="D4963" s="3" t="s">
        <v>563</v>
      </c>
      <c r="E4963" s="3" t="n">
        <v>4901</v>
      </c>
      <c r="F4963" s="4" t="n">
        <v>218.21</v>
      </c>
      <c r="G4963" s="3" t="s">
        <v>38</v>
      </c>
      <c r="H4963" s="4" t="n">
        <f aca="false">ROUND(E4963*F4963,2)</f>
        <v>1069447.21</v>
      </c>
    </row>
    <row r="4964" customFormat="false" ht="15" hidden="false" customHeight="false" outlineLevel="0" collapsed="false">
      <c r="A4964" s="3" t="n">
        <v>4963</v>
      </c>
      <c r="B4964" s="3" t="n">
        <v>3</v>
      </c>
      <c r="C4964" s="3" t="s">
        <v>223</v>
      </c>
      <c r="D4964" s="3" t="s">
        <v>562</v>
      </c>
      <c r="E4964" s="3" t="n">
        <v>4840</v>
      </c>
      <c r="F4964" s="4" t="n">
        <v>96.56</v>
      </c>
      <c r="G4964" s="3" t="s">
        <v>8</v>
      </c>
      <c r="H4964" s="4" t="n">
        <f aca="false">ROUND(E4964*F4964,2)</f>
        <v>467350.4</v>
      </c>
    </row>
    <row r="4965" customFormat="false" ht="15" hidden="false" customHeight="false" outlineLevel="0" collapsed="false">
      <c r="A4965" s="3" t="n">
        <v>4964</v>
      </c>
      <c r="B4965" s="3" t="n">
        <v>10</v>
      </c>
      <c r="C4965" s="3" t="s">
        <v>223</v>
      </c>
      <c r="D4965" s="3" t="s">
        <v>562</v>
      </c>
      <c r="E4965" s="3" t="n">
        <v>1277</v>
      </c>
      <c r="F4965" s="4" t="n">
        <v>57.74</v>
      </c>
      <c r="G4965" s="3" t="s">
        <v>8</v>
      </c>
      <c r="H4965" s="4" t="n">
        <f aca="false">ROUND(E4965*F4965,2)</f>
        <v>73733.98</v>
      </c>
    </row>
    <row r="4966" customFormat="false" ht="15" hidden="false" customHeight="false" outlineLevel="0" collapsed="false">
      <c r="A4966" s="3" t="n">
        <v>4965</v>
      </c>
      <c r="B4966" s="3" t="n">
        <v>2</v>
      </c>
      <c r="C4966" s="3" t="s">
        <v>223</v>
      </c>
      <c r="D4966" s="3" t="s">
        <v>562</v>
      </c>
      <c r="E4966" s="3" t="n">
        <v>1723</v>
      </c>
      <c r="F4966" s="4" t="n">
        <v>53.89</v>
      </c>
      <c r="G4966" s="3" t="s">
        <v>8</v>
      </c>
      <c r="H4966" s="4" t="n">
        <f aca="false">ROUND(E4966*F4966,2)</f>
        <v>92852.47</v>
      </c>
    </row>
    <row r="4967" customFormat="false" ht="15" hidden="false" customHeight="false" outlineLevel="0" collapsed="false">
      <c r="A4967" s="3" t="n">
        <v>4966</v>
      </c>
      <c r="B4967" s="3" t="n">
        <v>12</v>
      </c>
      <c r="C4967" s="3" t="s">
        <v>223</v>
      </c>
      <c r="D4967" s="3" t="s">
        <v>563</v>
      </c>
      <c r="E4967" s="3" t="n">
        <v>2640</v>
      </c>
      <c r="F4967" s="4" t="n">
        <v>219.36</v>
      </c>
      <c r="G4967" s="3" t="s">
        <v>38</v>
      </c>
      <c r="H4967" s="4" t="n">
        <f aca="false">ROUND(E4967*F4967,2)</f>
        <v>579110.4</v>
      </c>
    </row>
    <row r="4968" customFormat="false" ht="15" hidden="false" customHeight="false" outlineLevel="0" collapsed="false">
      <c r="A4968" s="3" t="n">
        <v>4967</v>
      </c>
      <c r="B4968" s="3" t="n">
        <v>15</v>
      </c>
      <c r="C4968" s="3" t="s">
        <v>223</v>
      </c>
      <c r="D4968" s="3" t="s">
        <v>563</v>
      </c>
      <c r="E4968" s="3" t="n">
        <v>67</v>
      </c>
      <c r="F4968" s="4" t="n">
        <v>265.31</v>
      </c>
      <c r="G4968" s="3" t="s">
        <v>46</v>
      </c>
      <c r="H4968" s="4" t="n">
        <f aca="false">ROUND(E4968*F4968,2)</f>
        <v>17775.77</v>
      </c>
    </row>
    <row r="4969" customFormat="false" ht="15" hidden="false" customHeight="false" outlineLevel="0" collapsed="false">
      <c r="A4969" s="3" t="n">
        <v>4968</v>
      </c>
      <c r="B4969" s="3" t="n">
        <v>15</v>
      </c>
      <c r="C4969" s="3" t="s">
        <v>223</v>
      </c>
      <c r="D4969" s="3" t="s">
        <v>563</v>
      </c>
      <c r="E4969" s="3" t="n">
        <v>414</v>
      </c>
      <c r="F4969" s="4" t="n">
        <v>265.72</v>
      </c>
      <c r="G4969" s="3" t="s">
        <v>46</v>
      </c>
      <c r="H4969" s="4" t="n">
        <f aca="false">ROUND(E4969*F4969,2)</f>
        <v>110008.08</v>
      </c>
    </row>
    <row r="4970" customFormat="false" ht="15" hidden="false" customHeight="false" outlineLevel="0" collapsed="false">
      <c r="A4970" s="3" t="n">
        <v>4969</v>
      </c>
      <c r="B4970" s="3" t="n">
        <v>15</v>
      </c>
      <c r="C4970" s="3" t="s">
        <v>223</v>
      </c>
      <c r="D4970" s="3" t="s">
        <v>563</v>
      </c>
      <c r="E4970" s="3" t="n">
        <v>2440</v>
      </c>
      <c r="F4970" s="4" t="n">
        <v>265.21</v>
      </c>
      <c r="G4970" s="3" t="s">
        <v>46</v>
      </c>
      <c r="H4970" s="4" t="n">
        <f aca="false">ROUND(E4970*F4970,2)</f>
        <v>647112.4</v>
      </c>
    </row>
    <row r="4971" customFormat="false" ht="15" hidden="false" customHeight="false" outlineLevel="0" collapsed="false">
      <c r="A4971" s="3" t="n">
        <v>4970</v>
      </c>
      <c r="B4971" s="3" t="n">
        <v>2</v>
      </c>
      <c r="C4971" s="3" t="s">
        <v>223</v>
      </c>
      <c r="D4971" s="3" t="s">
        <v>562</v>
      </c>
      <c r="E4971" s="3" t="n">
        <v>1860</v>
      </c>
      <c r="F4971" s="4" t="n">
        <v>53.94</v>
      </c>
      <c r="G4971" s="3" t="s">
        <v>8</v>
      </c>
      <c r="H4971" s="4" t="n">
        <f aca="false">ROUND(E4971*F4971,2)</f>
        <v>100328.4</v>
      </c>
    </row>
    <row r="4972" customFormat="false" ht="15" hidden="false" customHeight="false" outlineLevel="0" collapsed="false">
      <c r="A4972" s="3" t="n">
        <v>4971</v>
      </c>
      <c r="B4972" s="3" t="n">
        <v>9</v>
      </c>
      <c r="C4972" s="3" t="s">
        <v>223</v>
      </c>
      <c r="D4972" s="3" t="s">
        <v>562</v>
      </c>
      <c r="E4972" s="3" t="n">
        <v>1618</v>
      </c>
      <c r="F4972" s="4" t="n">
        <v>203.03</v>
      </c>
      <c r="G4972" s="3" t="s">
        <v>8</v>
      </c>
      <c r="H4972" s="4" t="n">
        <f aca="false">ROUND(E4972*F4972,2)</f>
        <v>328502.54</v>
      </c>
    </row>
    <row r="4973" customFormat="false" ht="15" hidden="false" customHeight="false" outlineLevel="0" collapsed="false">
      <c r="A4973" s="3" t="n">
        <v>4972</v>
      </c>
      <c r="B4973" s="3" t="n">
        <v>10</v>
      </c>
      <c r="C4973" s="3" t="s">
        <v>224</v>
      </c>
      <c r="D4973" s="3" t="s">
        <v>563</v>
      </c>
      <c r="E4973" s="3" t="n">
        <v>2567</v>
      </c>
      <c r="F4973" s="4" t="n">
        <v>57.94</v>
      </c>
      <c r="G4973" s="3" t="s">
        <v>8</v>
      </c>
      <c r="H4973" s="4" t="n">
        <f aca="false">ROUND(E4973*F4973,2)</f>
        <v>148731.98</v>
      </c>
    </row>
    <row r="4974" customFormat="false" ht="15" hidden="false" customHeight="false" outlineLevel="0" collapsed="false">
      <c r="A4974" s="3" t="n">
        <v>4973</v>
      </c>
      <c r="B4974" s="3" t="n">
        <v>9</v>
      </c>
      <c r="C4974" s="3" t="s">
        <v>224</v>
      </c>
      <c r="D4974" s="3" t="s">
        <v>562</v>
      </c>
      <c r="E4974" s="3" t="n">
        <v>3554</v>
      </c>
      <c r="F4974" s="4" t="n">
        <v>204.9</v>
      </c>
      <c r="G4974" s="3" t="s">
        <v>8</v>
      </c>
      <c r="H4974" s="4" t="n">
        <f aca="false">ROUND(E4974*F4974,2)</f>
        <v>728214.6</v>
      </c>
    </row>
    <row r="4975" customFormat="false" ht="15" hidden="false" customHeight="false" outlineLevel="0" collapsed="false">
      <c r="A4975" s="3" t="n">
        <v>4974</v>
      </c>
      <c r="B4975" s="3" t="n">
        <v>2</v>
      </c>
      <c r="C4975" s="3" t="s">
        <v>224</v>
      </c>
      <c r="D4975" s="3" t="s">
        <v>562</v>
      </c>
      <c r="E4975" s="3" t="n">
        <v>4505</v>
      </c>
      <c r="F4975" s="4" t="n">
        <v>55.47</v>
      </c>
      <c r="G4975" s="3" t="s">
        <v>8</v>
      </c>
      <c r="H4975" s="4" t="n">
        <f aca="false">ROUND(E4975*F4975,2)</f>
        <v>249892.35</v>
      </c>
    </row>
    <row r="4976" customFormat="false" ht="15" hidden="false" customHeight="false" outlineLevel="0" collapsed="false">
      <c r="A4976" s="3" t="n">
        <v>4975</v>
      </c>
      <c r="B4976" s="3" t="n">
        <v>1</v>
      </c>
      <c r="C4976" s="3" t="s">
        <v>224</v>
      </c>
      <c r="D4976" s="3" t="s">
        <v>562</v>
      </c>
      <c r="E4976" s="3" t="n">
        <v>2055</v>
      </c>
      <c r="F4976" s="4" t="n">
        <v>378.2</v>
      </c>
      <c r="G4976" s="3" t="s">
        <v>8</v>
      </c>
      <c r="H4976" s="4" t="n">
        <f aca="false">ROUND(E4976*F4976,2)</f>
        <v>777201</v>
      </c>
    </row>
    <row r="4977" customFormat="false" ht="15" hidden="false" customHeight="false" outlineLevel="0" collapsed="false">
      <c r="A4977" s="3" t="n">
        <v>4976</v>
      </c>
      <c r="B4977" s="3" t="n">
        <v>14</v>
      </c>
      <c r="C4977" s="3" t="s">
        <v>224</v>
      </c>
      <c r="D4977" s="3" t="s">
        <v>562</v>
      </c>
      <c r="E4977" s="3" t="n">
        <v>3562</v>
      </c>
      <c r="F4977" s="4" t="n">
        <v>66.67</v>
      </c>
      <c r="G4977" s="3" t="s">
        <v>41</v>
      </c>
      <c r="H4977" s="4" t="n">
        <f aca="false">ROUND(E4977*F4977,2)</f>
        <v>237478.54</v>
      </c>
    </row>
    <row r="4978" customFormat="false" ht="15" hidden="false" customHeight="false" outlineLevel="0" collapsed="false">
      <c r="A4978" s="3" t="n">
        <v>4977</v>
      </c>
      <c r="B4978" s="3" t="n">
        <v>12</v>
      </c>
      <c r="C4978" s="3" t="s">
        <v>224</v>
      </c>
      <c r="D4978" s="3" t="s">
        <v>562</v>
      </c>
      <c r="E4978" s="3" t="n">
        <v>3324</v>
      </c>
      <c r="F4978" s="4" t="n">
        <v>219.69</v>
      </c>
      <c r="G4978" s="3" t="s">
        <v>38</v>
      </c>
      <c r="H4978" s="4" t="n">
        <f aca="false">ROUND(E4978*F4978,2)</f>
        <v>730249.56</v>
      </c>
    </row>
    <row r="4979" customFormat="false" ht="15" hidden="false" customHeight="false" outlineLevel="0" collapsed="false">
      <c r="A4979" s="3" t="n">
        <v>4978</v>
      </c>
      <c r="B4979" s="3" t="n">
        <v>12</v>
      </c>
      <c r="C4979" s="3" t="s">
        <v>224</v>
      </c>
      <c r="D4979" s="3" t="s">
        <v>562</v>
      </c>
      <c r="E4979" s="3" t="n">
        <v>2335</v>
      </c>
      <c r="F4979" s="4" t="n">
        <v>220.26</v>
      </c>
      <c r="G4979" s="3" t="s">
        <v>38</v>
      </c>
      <c r="H4979" s="4" t="n">
        <f aca="false">ROUND(E4979*F4979,2)</f>
        <v>514307.1</v>
      </c>
    </row>
    <row r="4980" customFormat="false" ht="15" hidden="false" customHeight="false" outlineLevel="0" collapsed="false">
      <c r="A4980" s="3" t="n">
        <v>4979</v>
      </c>
      <c r="B4980" s="3" t="n">
        <v>7</v>
      </c>
      <c r="C4980" s="3" t="s">
        <v>224</v>
      </c>
      <c r="D4980" s="3" t="s">
        <v>562</v>
      </c>
      <c r="E4980" s="3" t="n">
        <v>4972</v>
      </c>
      <c r="F4980" s="4" t="n">
        <v>404.14</v>
      </c>
      <c r="G4980" s="3" t="s">
        <v>8</v>
      </c>
      <c r="H4980" s="4" t="n">
        <f aca="false">ROUND(E4980*F4980,2)</f>
        <v>2009384.08</v>
      </c>
    </row>
    <row r="4981" customFormat="false" ht="15" hidden="false" customHeight="false" outlineLevel="0" collapsed="false">
      <c r="A4981" s="3" t="n">
        <v>4980</v>
      </c>
      <c r="B4981" s="3" t="n">
        <v>6</v>
      </c>
      <c r="C4981" s="3" t="s">
        <v>224</v>
      </c>
      <c r="D4981" s="3" t="s">
        <v>563</v>
      </c>
      <c r="E4981" s="3" t="n">
        <v>724</v>
      </c>
      <c r="F4981" s="4" t="n">
        <v>248.39</v>
      </c>
      <c r="G4981" s="3" t="s">
        <v>8</v>
      </c>
      <c r="H4981" s="4" t="n">
        <f aca="false">ROUND(E4981*F4981,2)</f>
        <v>179834.36</v>
      </c>
    </row>
    <row r="4982" customFormat="false" ht="15" hidden="false" customHeight="false" outlineLevel="0" collapsed="false">
      <c r="A4982" s="3" t="n">
        <v>4981</v>
      </c>
      <c r="B4982" s="3" t="n">
        <v>12</v>
      </c>
      <c r="C4982" s="3" t="s">
        <v>224</v>
      </c>
      <c r="D4982" s="3" t="s">
        <v>563</v>
      </c>
      <c r="E4982" s="3" t="n">
        <v>4400</v>
      </c>
      <c r="F4982" s="4" t="n">
        <v>219.74</v>
      </c>
      <c r="G4982" s="3" t="s">
        <v>38</v>
      </c>
      <c r="H4982" s="4" t="n">
        <f aca="false">ROUND(E4982*F4982,2)</f>
        <v>966856</v>
      </c>
    </row>
    <row r="4983" customFormat="false" ht="15" hidden="false" customHeight="false" outlineLevel="0" collapsed="false">
      <c r="A4983" s="3" t="n">
        <v>4982</v>
      </c>
      <c r="B4983" s="3" t="n">
        <v>2</v>
      </c>
      <c r="C4983" s="3" t="s">
        <v>224</v>
      </c>
      <c r="D4983" s="3" t="s">
        <v>562</v>
      </c>
      <c r="E4983" s="3" t="n">
        <v>105</v>
      </c>
      <c r="F4983" s="4" t="n">
        <v>55.6</v>
      </c>
      <c r="G4983" s="3" t="s">
        <v>8</v>
      </c>
      <c r="H4983" s="4" t="n">
        <f aca="false">ROUND(E4983*F4983,2)</f>
        <v>5838</v>
      </c>
    </row>
    <row r="4984" customFormat="false" ht="15" hidden="false" customHeight="false" outlineLevel="0" collapsed="false">
      <c r="A4984" s="3" t="n">
        <v>4983</v>
      </c>
      <c r="B4984" s="3" t="n">
        <v>10</v>
      </c>
      <c r="C4984" s="3" t="s">
        <v>224</v>
      </c>
      <c r="D4984" s="3" t="s">
        <v>563</v>
      </c>
      <c r="E4984" s="3" t="n">
        <v>1248</v>
      </c>
      <c r="F4984" s="4" t="n">
        <v>58</v>
      </c>
      <c r="G4984" s="3" t="s">
        <v>8</v>
      </c>
      <c r="H4984" s="4" t="n">
        <f aca="false">ROUND(E4984*F4984,2)</f>
        <v>72384</v>
      </c>
    </row>
    <row r="4985" customFormat="false" ht="15" hidden="false" customHeight="false" outlineLevel="0" collapsed="false">
      <c r="A4985" s="3" t="n">
        <v>4984</v>
      </c>
      <c r="B4985" s="3" t="n">
        <v>15</v>
      </c>
      <c r="C4985" s="3" t="s">
        <v>224</v>
      </c>
      <c r="D4985" s="3" t="s">
        <v>562</v>
      </c>
      <c r="E4985" s="3" t="n">
        <v>1354</v>
      </c>
      <c r="F4985" s="4" t="n">
        <v>266.82</v>
      </c>
      <c r="G4985" s="3" t="s">
        <v>46</v>
      </c>
      <c r="H4985" s="4" t="n">
        <f aca="false">ROUND(E4985*F4985,2)</f>
        <v>361274.28</v>
      </c>
    </row>
    <row r="4986" customFormat="false" ht="15" hidden="false" customHeight="false" outlineLevel="0" collapsed="false">
      <c r="A4986" s="3" t="n">
        <v>4985</v>
      </c>
      <c r="B4986" s="3" t="n">
        <v>2</v>
      </c>
      <c r="C4986" s="3" t="s">
        <v>224</v>
      </c>
      <c r="D4986" s="3" t="s">
        <v>563</v>
      </c>
      <c r="E4986" s="3" t="n">
        <v>4143</v>
      </c>
      <c r="F4986" s="4" t="n">
        <v>55.66</v>
      </c>
      <c r="G4986" s="3" t="s">
        <v>8</v>
      </c>
      <c r="H4986" s="4" t="n">
        <f aca="false">ROUND(E4986*F4986,2)</f>
        <v>230599.38</v>
      </c>
    </row>
    <row r="4987" customFormat="false" ht="15" hidden="false" customHeight="false" outlineLevel="0" collapsed="false">
      <c r="A4987" s="3" t="n">
        <v>4986</v>
      </c>
      <c r="B4987" s="3" t="n">
        <v>15</v>
      </c>
      <c r="C4987" s="3" t="s">
        <v>224</v>
      </c>
      <c r="D4987" s="3" t="s">
        <v>563</v>
      </c>
      <c r="E4987" s="3" t="n">
        <v>4291</v>
      </c>
      <c r="F4987" s="4" t="n">
        <v>266.91</v>
      </c>
      <c r="G4987" s="3" t="s">
        <v>46</v>
      </c>
      <c r="H4987" s="4" t="n">
        <f aca="false">ROUND(E4987*F4987,2)</f>
        <v>1145310.81</v>
      </c>
    </row>
    <row r="4988" customFormat="false" ht="15" hidden="false" customHeight="false" outlineLevel="0" collapsed="false">
      <c r="A4988" s="3" t="n">
        <v>4987</v>
      </c>
      <c r="B4988" s="3" t="n">
        <v>4</v>
      </c>
      <c r="C4988" s="3" t="s">
        <v>224</v>
      </c>
      <c r="D4988" s="3" t="s">
        <v>562</v>
      </c>
      <c r="E4988" s="3" t="n">
        <v>353</v>
      </c>
      <c r="F4988" s="4" t="n">
        <v>106.78</v>
      </c>
      <c r="G4988" s="3" t="s">
        <v>8</v>
      </c>
      <c r="H4988" s="4" t="n">
        <f aca="false">ROUND(E4988*F4988,2)</f>
        <v>37693.34</v>
      </c>
    </row>
    <row r="4989" customFormat="false" ht="15" hidden="false" customHeight="false" outlineLevel="0" collapsed="false">
      <c r="A4989" s="3" t="n">
        <v>4988</v>
      </c>
      <c r="B4989" s="3" t="n">
        <v>13</v>
      </c>
      <c r="C4989" s="3" t="s">
        <v>224</v>
      </c>
      <c r="D4989" s="3" t="s">
        <v>562</v>
      </c>
      <c r="E4989" s="3" t="n">
        <v>4593</v>
      </c>
      <c r="F4989" s="4" t="n">
        <v>48.43</v>
      </c>
      <c r="G4989" s="3" t="s">
        <v>41</v>
      </c>
      <c r="H4989" s="4" t="n">
        <f aca="false">ROUND(E4989*F4989,2)</f>
        <v>222438.99</v>
      </c>
    </row>
    <row r="4990" customFormat="false" ht="15" hidden="false" customHeight="false" outlineLevel="0" collapsed="false">
      <c r="A4990" s="3" t="n">
        <v>4989</v>
      </c>
      <c r="B4990" s="3" t="n">
        <v>9</v>
      </c>
      <c r="C4990" s="3" t="s">
        <v>224</v>
      </c>
      <c r="D4990" s="3" t="s">
        <v>562</v>
      </c>
      <c r="E4990" s="3" t="n">
        <v>68</v>
      </c>
      <c r="F4990" s="4" t="n">
        <v>204.81</v>
      </c>
      <c r="G4990" s="3" t="s">
        <v>8</v>
      </c>
      <c r="H4990" s="4" t="n">
        <f aca="false">ROUND(E4990*F4990,2)</f>
        <v>13927.08</v>
      </c>
    </row>
    <row r="4991" customFormat="false" ht="15" hidden="false" customHeight="false" outlineLevel="0" collapsed="false">
      <c r="A4991" s="3" t="n">
        <v>4990</v>
      </c>
      <c r="B4991" s="3" t="n">
        <v>4</v>
      </c>
      <c r="C4991" s="3" t="s">
        <v>224</v>
      </c>
      <c r="D4991" s="3" t="s">
        <v>562</v>
      </c>
      <c r="E4991" s="3" t="n">
        <v>1170</v>
      </c>
      <c r="F4991" s="4" t="n">
        <v>107.16</v>
      </c>
      <c r="G4991" s="3" t="s">
        <v>8</v>
      </c>
      <c r="H4991" s="4" t="n">
        <f aca="false">ROUND(E4991*F4991,2)</f>
        <v>125377.2</v>
      </c>
    </row>
    <row r="4992" customFormat="false" ht="15" hidden="false" customHeight="false" outlineLevel="0" collapsed="false">
      <c r="A4992" s="3" t="n">
        <v>4991</v>
      </c>
      <c r="B4992" s="3" t="n">
        <v>15</v>
      </c>
      <c r="C4992" s="3" t="s">
        <v>224</v>
      </c>
      <c r="D4992" s="3" t="s">
        <v>563</v>
      </c>
      <c r="E4992" s="3" t="n">
        <v>2467</v>
      </c>
      <c r="F4992" s="4" t="n">
        <v>266.92</v>
      </c>
      <c r="G4992" s="3" t="s">
        <v>46</v>
      </c>
      <c r="H4992" s="4" t="n">
        <f aca="false">ROUND(E4992*F4992,2)</f>
        <v>658491.64</v>
      </c>
    </row>
    <row r="4993" customFormat="false" ht="15" hidden="false" customHeight="false" outlineLevel="0" collapsed="false">
      <c r="A4993" s="3" t="n">
        <v>4992</v>
      </c>
      <c r="B4993" s="3" t="n">
        <v>8</v>
      </c>
      <c r="C4993" s="3" t="s">
        <v>224</v>
      </c>
      <c r="D4993" s="3" t="s">
        <v>562</v>
      </c>
      <c r="E4993" s="3" t="n">
        <v>293</v>
      </c>
      <c r="F4993" s="4" t="n">
        <v>66.75</v>
      </c>
      <c r="G4993" s="3" t="s">
        <v>8</v>
      </c>
      <c r="H4993" s="4" t="n">
        <f aca="false">ROUND(E4993*F4993,2)</f>
        <v>19557.75</v>
      </c>
    </row>
    <row r="4994" customFormat="false" ht="15" hidden="false" customHeight="false" outlineLevel="0" collapsed="false">
      <c r="A4994" s="3" t="n">
        <v>4993</v>
      </c>
      <c r="B4994" s="3" t="n">
        <v>15</v>
      </c>
      <c r="C4994" s="3" t="s">
        <v>224</v>
      </c>
      <c r="D4994" s="3" t="s">
        <v>563</v>
      </c>
      <c r="E4994" s="3" t="n">
        <v>2201</v>
      </c>
      <c r="F4994" s="4" t="n">
        <v>265.53</v>
      </c>
      <c r="G4994" s="3" t="s">
        <v>46</v>
      </c>
      <c r="H4994" s="4" t="n">
        <f aca="false">ROUND(E4994*F4994,2)</f>
        <v>584431.53</v>
      </c>
    </row>
    <row r="4995" customFormat="false" ht="15" hidden="false" customHeight="false" outlineLevel="0" collapsed="false">
      <c r="A4995" s="3" t="n">
        <v>4994</v>
      </c>
      <c r="B4995" s="3" t="n">
        <v>9</v>
      </c>
      <c r="C4995" s="3" t="s">
        <v>224</v>
      </c>
      <c r="D4995" s="3" t="s">
        <v>562</v>
      </c>
      <c r="E4995" s="3" t="n">
        <v>2525</v>
      </c>
      <c r="F4995" s="4" t="n">
        <v>205.15</v>
      </c>
      <c r="G4995" s="3" t="s">
        <v>8</v>
      </c>
      <c r="H4995" s="4" t="n">
        <f aca="false">ROUND(E4995*F4995,2)</f>
        <v>518003.75</v>
      </c>
    </row>
    <row r="4996" customFormat="false" ht="15" hidden="false" customHeight="false" outlineLevel="0" collapsed="false">
      <c r="A4996" s="3" t="n">
        <v>4995</v>
      </c>
      <c r="B4996" s="3" t="n">
        <v>5</v>
      </c>
      <c r="C4996" s="3" t="s">
        <v>224</v>
      </c>
      <c r="D4996" s="3" t="s">
        <v>563</v>
      </c>
      <c r="E4996" s="3" t="n">
        <v>1250</v>
      </c>
      <c r="F4996" s="4" t="n">
        <v>426.98</v>
      </c>
      <c r="G4996" s="3" t="s">
        <v>8</v>
      </c>
      <c r="H4996" s="4" t="n">
        <f aca="false">ROUND(E4996*F4996,2)</f>
        <v>533725</v>
      </c>
    </row>
    <row r="4997" customFormat="false" ht="15" hidden="false" customHeight="false" outlineLevel="0" collapsed="false">
      <c r="A4997" s="3" t="n">
        <v>4996</v>
      </c>
      <c r="B4997" s="3" t="n">
        <v>8</v>
      </c>
      <c r="C4997" s="3" t="s">
        <v>224</v>
      </c>
      <c r="D4997" s="3" t="s">
        <v>563</v>
      </c>
      <c r="E4997" s="3" t="n">
        <v>1145</v>
      </c>
      <c r="F4997" s="4" t="n">
        <v>66.82</v>
      </c>
      <c r="G4997" s="3" t="s">
        <v>8</v>
      </c>
      <c r="H4997" s="4" t="n">
        <f aca="false">ROUND(E4997*F4997,2)</f>
        <v>76508.9</v>
      </c>
    </row>
    <row r="4998" customFormat="false" ht="15" hidden="false" customHeight="false" outlineLevel="0" collapsed="false">
      <c r="A4998" s="3" t="n">
        <v>4997</v>
      </c>
      <c r="B4998" s="3" t="n">
        <v>13</v>
      </c>
      <c r="C4998" s="3" t="s">
        <v>224</v>
      </c>
      <c r="D4998" s="3" t="s">
        <v>563</v>
      </c>
      <c r="E4998" s="3" t="n">
        <v>764</v>
      </c>
      <c r="F4998" s="4" t="n">
        <v>48.49</v>
      </c>
      <c r="G4998" s="3" t="s">
        <v>41</v>
      </c>
      <c r="H4998" s="4" t="n">
        <f aca="false">ROUND(E4998*F4998,2)</f>
        <v>37046.36</v>
      </c>
    </row>
    <row r="4999" customFormat="false" ht="15" hidden="false" customHeight="false" outlineLevel="0" collapsed="false">
      <c r="A4999" s="3" t="n">
        <v>4998</v>
      </c>
      <c r="B4999" s="3" t="n">
        <v>9</v>
      </c>
      <c r="C4999" s="3" t="s">
        <v>224</v>
      </c>
      <c r="D4999" s="3" t="s">
        <v>563</v>
      </c>
      <c r="E4999" s="3" t="n">
        <v>4506</v>
      </c>
      <c r="F4999" s="4" t="n">
        <v>204.54</v>
      </c>
      <c r="G4999" s="3" t="s">
        <v>8</v>
      </c>
      <c r="H4999" s="4" t="n">
        <f aca="false">ROUND(E4999*F4999,2)</f>
        <v>921657.24</v>
      </c>
    </row>
    <row r="5000" customFormat="false" ht="15" hidden="false" customHeight="false" outlineLevel="0" collapsed="false">
      <c r="A5000" s="3" t="n">
        <v>4999</v>
      </c>
      <c r="B5000" s="3" t="n">
        <v>12</v>
      </c>
      <c r="C5000" s="3" t="s">
        <v>224</v>
      </c>
      <c r="D5000" s="3" t="s">
        <v>563</v>
      </c>
      <c r="E5000" s="3" t="n">
        <v>364</v>
      </c>
      <c r="F5000" s="4" t="n">
        <v>219.8</v>
      </c>
      <c r="G5000" s="3" t="s">
        <v>38</v>
      </c>
      <c r="H5000" s="4" t="n">
        <f aca="false">ROUND(E5000*F5000,2)</f>
        <v>80007.2</v>
      </c>
    </row>
    <row r="5001" customFormat="false" ht="15" hidden="false" customHeight="false" outlineLevel="0" collapsed="false">
      <c r="A5001" s="3" t="n">
        <v>5000</v>
      </c>
      <c r="B5001" s="3" t="n">
        <v>10</v>
      </c>
      <c r="C5001" s="3" t="s">
        <v>224</v>
      </c>
      <c r="D5001" s="3" t="s">
        <v>562</v>
      </c>
      <c r="E5001" s="3" t="n">
        <v>4162</v>
      </c>
      <c r="F5001" s="4" t="n">
        <v>57.96</v>
      </c>
      <c r="G5001" s="3" t="s">
        <v>8</v>
      </c>
      <c r="H5001" s="4" t="n">
        <f aca="false">ROUND(E5001*F5001,2)</f>
        <v>241229.52</v>
      </c>
    </row>
    <row r="5002" customFormat="false" ht="15" hidden="false" customHeight="false" outlineLevel="0" collapsed="false">
      <c r="A5002" s="3" t="n">
        <v>5001</v>
      </c>
      <c r="B5002" s="3" t="n">
        <v>4</v>
      </c>
      <c r="C5002" s="3" t="s">
        <v>224</v>
      </c>
      <c r="D5002" s="3" t="s">
        <v>562</v>
      </c>
      <c r="E5002" s="3" t="n">
        <v>462</v>
      </c>
      <c r="F5002" s="4" t="n">
        <v>107.13</v>
      </c>
      <c r="G5002" s="3" t="s">
        <v>8</v>
      </c>
      <c r="H5002" s="4" t="n">
        <f aca="false">ROUND(E5002*F5002,2)</f>
        <v>49494.06</v>
      </c>
    </row>
    <row r="5003" customFormat="false" ht="15" hidden="false" customHeight="false" outlineLevel="0" collapsed="false">
      <c r="A5003" s="3" t="n">
        <v>5002</v>
      </c>
      <c r="B5003" s="3" t="n">
        <v>6</v>
      </c>
      <c r="C5003" s="3" t="s">
        <v>224</v>
      </c>
      <c r="D5003" s="3" t="s">
        <v>563</v>
      </c>
      <c r="E5003" s="3" t="n">
        <v>571</v>
      </c>
      <c r="F5003" s="4" t="n">
        <v>247.93</v>
      </c>
      <c r="G5003" s="3" t="s">
        <v>8</v>
      </c>
      <c r="H5003" s="4" t="n">
        <f aca="false">ROUND(E5003*F5003,2)</f>
        <v>141568.03</v>
      </c>
    </row>
    <row r="5004" customFormat="false" ht="15" hidden="false" customHeight="false" outlineLevel="0" collapsed="false">
      <c r="A5004" s="3" t="n">
        <v>5003</v>
      </c>
      <c r="B5004" s="3" t="n">
        <v>2</v>
      </c>
      <c r="C5004" s="3" t="s">
        <v>224</v>
      </c>
      <c r="D5004" s="3" t="s">
        <v>562</v>
      </c>
      <c r="E5004" s="3" t="n">
        <v>2403</v>
      </c>
      <c r="F5004" s="4" t="n">
        <v>55.68</v>
      </c>
      <c r="G5004" s="3" t="s">
        <v>8</v>
      </c>
      <c r="H5004" s="4" t="n">
        <f aca="false">ROUND(E5004*F5004,2)</f>
        <v>133799.04</v>
      </c>
    </row>
    <row r="5005" customFormat="false" ht="15" hidden="false" customHeight="false" outlineLevel="0" collapsed="false">
      <c r="A5005" s="3" t="n">
        <v>5004</v>
      </c>
      <c r="B5005" s="3" t="n">
        <v>12</v>
      </c>
      <c r="C5005" s="3" t="s">
        <v>224</v>
      </c>
      <c r="D5005" s="3" t="s">
        <v>563</v>
      </c>
      <c r="E5005" s="3" t="n">
        <v>4745</v>
      </c>
      <c r="F5005" s="4" t="n">
        <v>220.53</v>
      </c>
      <c r="G5005" s="3" t="s">
        <v>38</v>
      </c>
      <c r="H5005" s="4" t="n">
        <f aca="false">ROUND(E5005*F5005,2)</f>
        <v>1046414.85</v>
      </c>
    </row>
    <row r="5006" customFormat="false" ht="15" hidden="false" customHeight="false" outlineLevel="0" collapsed="false">
      <c r="A5006" s="3" t="n">
        <v>5005</v>
      </c>
      <c r="B5006" s="3" t="n">
        <v>15</v>
      </c>
      <c r="C5006" s="3" t="s">
        <v>225</v>
      </c>
      <c r="D5006" s="3" t="s">
        <v>562</v>
      </c>
      <c r="E5006" s="3" t="n">
        <v>2551</v>
      </c>
      <c r="F5006" s="4" t="n">
        <v>266.57</v>
      </c>
      <c r="G5006" s="3" t="s">
        <v>46</v>
      </c>
      <c r="H5006" s="4" t="n">
        <f aca="false">ROUND(E5006*F5006,2)</f>
        <v>680020.07</v>
      </c>
    </row>
    <row r="5007" customFormat="false" ht="15" hidden="false" customHeight="false" outlineLevel="0" collapsed="false">
      <c r="A5007" s="3" t="n">
        <v>5006</v>
      </c>
      <c r="B5007" s="3" t="n">
        <v>1</v>
      </c>
      <c r="C5007" s="3" t="s">
        <v>225</v>
      </c>
      <c r="D5007" s="3" t="s">
        <v>562</v>
      </c>
      <c r="E5007" s="3" t="n">
        <v>2474</v>
      </c>
      <c r="F5007" s="4" t="n">
        <v>377.19</v>
      </c>
      <c r="G5007" s="3" t="s">
        <v>8</v>
      </c>
      <c r="H5007" s="4" t="n">
        <f aca="false">ROUND(E5007*F5007,2)</f>
        <v>933168.06</v>
      </c>
    </row>
    <row r="5008" customFormat="false" ht="15" hidden="false" customHeight="false" outlineLevel="0" collapsed="false">
      <c r="A5008" s="3" t="n">
        <v>5007</v>
      </c>
      <c r="B5008" s="3" t="n">
        <v>1</v>
      </c>
      <c r="C5008" s="3" t="s">
        <v>225</v>
      </c>
      <c r="D5008" s="3" t="s">
        <v>563</v>
      </c>
      <c r="E5008" s="3" t="n">
        <v>4981</v>
      </c>
      <c r="F5008" s="4" t="n">
        <v>378.42</v>
      </c>
      <c r="G5008" s="3" t="s">
        <v>8</v>
      </c>
      <c r="H5008" s="4" t="n">
        <f aca="false">ROUND(E5008*F5008,2)</f>
        <v>1884910.02</v>
      </c>
    </row>
    <row r="5009" customFormat="false" ht="15" hidden="false" customHeight="false" outlineLevel="0" collapsed="false">
      <c r="A5009" s="3" t="n">
        <v>5008</v>
      </c>
      <c r="B5009" s="3" t="n">
        <v>4</v>
      </c>
      <c r="C5009" s="3" t="s">
        <v>225</v>
      </c>
      <c r="D5009" s="3" t="s">
        <v>562</v>
      </c>
      <c r="E5009" s="3" t="n">
        <v>468</v>
      </c>
      <c r="F5009" s="4" t="n">
        <v>108.2</v>
      </c>
      <c r="G5009" s="3" t="s">
        <v>8</v>
      </c>
      <c r="H5009" s="4" t="n">
        <f aca="false">ROUND(E5009*F5009,2)</f>
        <v>50637.6</v>
      </c>
    </row>
    <row r="5010" customFormat="false" ht="15" hidden="false" customHeight="false" outlineLevel="0" collapsed="false">
      <c r="A5010" s="3" t="n">
        <v>5009</v>
      </c>
      <c r="B5010" s="3" t="n">
        <v>13</v>
      </c>
      <c r="C5010" s="3" t="s">
        <v>225</v>
      </c>
      <c r="D5010" s="3" t="s">
        <v>562</v>
      </c>
      <c r="E5010" s="3" t="n">
        <v>3481</v>
      </c>
      <c r="F5010" s="4" t="n">
        <v>48.24</v>
      </c>
      <c r="G5010" s="3" t="s">
        <v>41</v>
      </c>
      <c r="H5010" s="4" t="n">
        <f aca="false">ROUND(E5010*F5010,2)</f>
        <v>167923.44</v>
      </c>
    </row>
    <row r="5011" customFormat="false" ht="15" hidden="false" customHeight="false" outlineLevel="0" collapsed="false">
      <c r="A5011" s="3" t="n">
        <v>5010</v>
      </c>
      <c r="B5011" s="3" t="n">
        <v>5</v>
      </c>
      <c r="C5011" s="3" t="s">
        <v>225</v>
      </c>
      <c r="D5011" s="3" t="s">
        <v>563</v>
      </c>
      <c r="E5011" s="3" t="n">
        <v>552</v>
      </c>
      <c r="F5011" s="4" t="n">
        <v>432.83</v>
      </c>
      <c r="G5011" s="3" t="s">
        <v>8</v>
      </c>
      <c r="H5011" s="4" t="n">
        <f aca="false">ROUND(E5011*F5011,2)</f>
        <v>238922.16</v>
      </c>
    </row>
    <row r="5012" customFormat="false" ht="15" hidden="false" customHeight="false" outlineLevel="0" collapsed="false">
      <c r="A5012" s="3" t="n">
        <v>5011</v>
      </c>
      <c r="B5012" s="3" t="n">
        <v>8</v>
      </c>
      <c r="C5012" s="3" t="s">
        <v>225</v>
      </c>
      <c r="D5012" s="3" t="s">
        <v>563</v>
      </c>
      <c r="E5012" s="3" t="n">
        <v>3548</v>
      </c>
      <c r="F5012" s="4" t="n">
        <v>66.68</v>
      </c>
      <c r="G5012" s="3" t="s">
        <v>8</v>
      </c>
      <c r="H5012" s="4" t="n">
        <f aca="false">ROUND(E5012*F5012,2)</f>
        <v>236580.64</v>
      </c>
    </row>
    <row r="5013" customFormat="false" ht="15" hidden="false" customHeight="false" outlineLevel="0" collapsed="false">
      <c r="A5013" s="3" t="n">
        <v>5012</v>
      </c>
      <c r="B5013" s="3" t="n">
        <v>15</v>
      </c>
      <c r="C5013" s="3" t="s">
        <v>225</v>
      </c>
      <c r="D5013" s="3" t="s">
        <v>563</v>
      </c>
      <c r="E5013" s="3" t="n">
        <v>726</v>
      </c>
      <c r="F5013" s="4" t="n">
        <v>266.23</v>
      </c>
      <c r="G5013" s="3" t="s">
        <v>46</v>
      </c>
      <c r="H5013" s="4" t="n">
        <f aca="false">ROUND(E5013*F5013,2)</f>
        <v>193282.98</v>
      </c>
    </row>
    <row r="5014" customFormat="false" ht="15" hidden="false" customHeight="false" outlineLevel="0" collapsed="false">
      <c r="A5014" s="3" t="n">
        <v>5013</v>
      </c>
      <c r="B5014" s="3" t="n">
        <v>15</v>
      </c>
      <c r="C5014" s="3" t="s">
        <v>225</v>
      </c>
      <c r="D5014" s="3" t="s">
        <v>563</v>
      </c>
      <c r="E5014" s="3" t="n">
        <v>4378</v>
      </c>
      <c r="F5014" s="4" t="n">
        <v>265.83</v>
      </c>
      <c r="G5014" s="3" t="s">
        <v>46</v>
      </c>
      <c r="H5014" s="4" t="n">
        <f aca="false">ROUND(E5014*F5014,2)</f>
        <v>1163803.74</v>
      </c>
    </row>
    <row r="5015" customFormat="false" ht="15" hidden="false" customHeight="false" outlineLevel="0" collapsed="false">
      <c r="A5015" s="3" t="n">
        <v>5014</v>
      </c>
      <c r="B5015" s="3" t="n">
        <v>3</v>
      </c>
      <c r="C5015" s="3" t="s">
        <v>225</v>
      </c>
      <c r="D5015" s="3" t="s">
        <v>563</v>
      </c>
      <c r="E5015" s="3" t="n">
        <v>1036</v>
      </c>
      <c r="F5015" s="4" t="n">
        <v>98.78</v>
      </c>
      <c r="G5015" s="3" t="s">
        <v>8</v>
      </c>
      <c r="H5015" s="4" t="n">
        <f aca="false">ROUND(E5015*F5015,2)</f>
        <v>102336.08</v>
      </c>
    </row>
    <row r="5016" customFormat="false" ht="15" hidden="false" customHeight="false" outlineLevel="0" collapsed="false">
      <c r="A5016" s="3" t="n">
        <v>5015</v>
      </c>
      <c r="B5016" s="3" t="n">
        <v>1</v>
      </c>
      <c r="C5016" s="3" t="s">
        <v>225</v>
      </c>
      <c r="D5016" s="3" t="s">
        <v>563</v>
      </c>
      <c r="E5016" s="3" t="n">
        <v>1403</v>
      </c>
      <c r="F5016" s="4" t="n">
        <v>378.61</v>
      </c>
      <c r="G5016" s="3" t="s">
        <v>8</v>
      </c>
      <c r="H5016" s="4" t="n">
        <f aca="false">ROUND(E5016*F5016,2)</f>
        <v>531189.83</v>
      </c>
    </row>
    <row r="5017" customFormat="false" ht="15" hidden="false" customHeight="false" outlineLevel="0" collapsed="false">
      <c r="A5017" s="3" t="n">
        <v>5016</v>
      </c>
      <c r="B5017" s="3" t="n">
        <v>8</v>
      </c>
      <c r="C5017" s="3" t="s">
        <v>225</v>
      </c>
      <c r="D5017" s="3" t="s">
        <v>563</v>
      </c>
      <c r="E5017" s="3" t="n">
        <v>4483</v>
      </c>
      <c r="F5017" s="4" t="n">
        <v>66.6</v>
      </c>
      <c r="G5017" s="3" t="s">
        <v>8</v>
      </c>
      <c r="H5017" s="4" t="n">
        <f aca="false">ROUND(E5017*F5017,2)</f>
        <v>298567.8</v>
      </c>
    </row>
    <row r="5018" customFormat="false" ht="15" hidden="false" customHeight="false" outlineLevel="0" collapsed="false">
      <c r="A5018" s="3" t="n">
        <v>5017</v>
      </c>
      <c r="B5018" s="3" t="n">
        <v>1</v>
      </c>
      <c r="C5018" s="3" t="s">
        <v>225</v>
      </c>
      <c r="D5018" s="3" t="s">
        <v>562</v>
      </c>
      <c r="E5018" s="3" t="n">
        <v>2538</v>
      </c>
      <c r="F5018" s="4" t="n">
        <v>377.01</v>
      </c>
      <c r="G5018" s="3" t="s">
        <v>8</v>
      </c>
      <c r="H5018" s="4" t="n">
        <f aca="false">ROUND(E5018*F5018,2)</f>
        <v>956851.38</v>
      </c>
    </row>
    <row r="5019" customFormat="false" ht="15" hidden="false" customHeight="false" outlineLevel="0" collapsed="false">
      <c r="A5019" s="3" t="n">
        <v>5018</v>
      </c>
      <c r="B5019" s="3" t="n">
        <v>12</v>
      </c>
      <c r="C5019" s="3" t="s">
        <v>225</v>
      </c>
      <c r="D5019" s="3" t="s">
        <v>562</v>
      </c>
      <c r="E5019" s="3" t="n">
        <v>4328</v>
      </c>
      <c r="F5019" s="4" t="n">
        <v>221.71</v>
      </c>
      <c r="G5019" s="3" t="s">
        <v>38</v>
      </c>
      <c r="H5019" s="4" t="n">
        <f aca="false">ROUND(E5019*F5019,2)</f>
        <v>959560.88</v>
      </c>
    </row>
    <row r="5020" customFormat="false" ht="15" hidden="false" customHeight="false" outlineLevel="0" collapsed="false">
      <c r="A5020" s="3" t="n">
        <v>5019</v>
      </c>
      <c r="B5020" s="3" t="n">
        <v>3</v>
      </c>
      <c r="C5020" s="3" t="s">
        <v>225</v>
      </c>
      <c r="D5020" s="3" t="s">
        <v>563</v>
      </c>
      <c r="E5020" s="3" t="n">
        <v>4862</v>
      </c>
      <c r="F5020" s="4" t="n">
        <v>98.73</v>
      </c>
      <c r="G5020" s="3" t="s">
        <v>8</v>
      </c>
      <c r="H5020" s="4" t="n">
        <f aca="false">ROUND(E5020*F5020,2)</f>
        <v>480025.26</v>
      </c>
    </row>
    <row r="5021" customFormat="false" ht="15" hidden="false" customHeight="false" outlineLevel="0" collapsed="false">
      <c r="A5021" s="3" t="n">
        <v>5020</v>
      </c>
      <c r="B5021" s="3" t="n">
        <v>4</v>
      </c>
      <c r="C5021" s="3" t="s">
        <v>225</v>
      </c>
      <c r="D5021" s="3" t="s">
        <v>562</v>
      </c>
      <c r="E5021" s="3" t="n">
        <v>3179</v>
      </c>
      <c r="F5021" s="4" t="n">
        <v>107.83</v>
      </c>
      <c r="G5021" s="3" t="s">
        <v>8</v>
      </c>
      <c r="H5021" s="4" t="n">
        <f aca="false">ROUND(E5021*F5021,2)</f>
        <v>342791.57</v>
      </c>
    </row>
    <row r="5022" customFormat="false" ht="15" hidden="false" customHeight="false" outlineLevel="0" collapsed="false">
      <c r="A5022" s="3" t="n">
        <v>5021</v>
      </c>
      <c r="B5022" s="3" t="n">
        <v>2</v>
      </c>
      <c r="C5022" s="3" t="s">
        <v>225</v>
      </c>
      <c r="D5022" s="3" t="s">
        <v>563</v>
      </c>
      <c r="E5022" s="3" t="n">
        <v>3397</v>
      </c>
      <c r="F5022" s="4" t="n">
        <v>55.86</v>
      </c>
      <c r="G5022" s="3" t="s">
        <v>8</v>
      </c>
      <c r="H5022" s="4" t="n">
        <f aca="false">ROUND(E5022*F5022,2)</f>
        <v>189756.42</v>
      </c>
    </row>
    <row r="5023" customFormat="false" ht="15" hidden="false" customHeight="false" outlineLevel="0" collapsed="false">
      <c r="A5023" s="3" t="n">
        <v>5022</v>
      </c>
      <c r="B5023" s="3" t="n">
        <v>14</v>
      </c>
      <c r="C5023" s="3" t="s">
        <v>225</v>
      </c>
      <c r="D5023" s="3" t="s">
        <v>563</v>
      </c>
      <c r="E5023" s="3" t="n">
        <v>983</v>
      </c>
      <c r="F5023" s="4" t="n">
        <v>65.58</v>
      </c>
      <c r="G5023" s="3" t="s">
        <v>41</v>
      </c>
      <c r="H5023" s="4" t="n">
        <f aca="false">ROUND(E5023*F5023,2)</f>
        <v>64465.14</v>
      </c>
    </row>
    <row r="5024" customFormat="false" ht="15" hidden="false" customHeight="false" outlineLevel="0" collapsed="false">
      <c r="A5024" s="3" t="n">
        <v>5023</v>
      </c>
      <c r="B5024" s="3" t="n">
        <v>3</v>
      </c>
      <c r="C5024" s="3" t="s">
        <v>225</v>
      </c>
      <c r="D5024" s="3" t="s">
        <v>562</v>
      </c>
      <c r="E5024" s="3" t="n">
        <v>354</v>
      </c>
      <c r="F5024" s="4" t="n">
        <v>98.54</v>
      </c>
      <c r="G5024" s="3" t="s">
        <v>8</v>
      </c>
      <c r="H5024" s="4" t="n">
        <f aca="false">ROUND(E5024*F5024,2)</f>
        <v>34883.16</v>
      </c>
    </row>
    <row r="5025" customFormat="false" ht="15" hidden="false" customHeight="false" outlineLevel="0" collapsed="false">
      <c r="A5025" s="3" t="n">
        <v>5024</v>
      </c>
      <c r="B5025" s="3" t="n">
        <v>15</v>
      </c>
      <c r="C5025" s="3" t="s">
        <v>225</v>
      </c>
      <c r="D5025" s="3" t="s">
        <v>563</v>
      </c>
      <c r="E5025" s="3" t="n">
        <v>211</v>
      </c>
      <c r="F5025" s="4" t="n">
        <v>266.45</v>
      </c>
      <c r="G5025" s="3" t="s">
        <v>46</v>
      </c>
      <c r="H5025" s="4" t="n">
        <f aca="false">ROUND(E5025*F5025,2)</f>
        <v>56220.95</v>
      </c>
    </row>
    <row r="5026" customFormat="false" ht="15" hidden="false" customHeight="false" outlineLevel="0" collapsed="false">
      <c r="A5026" s="3" t="n">
        <v>5025</v>
      </c>
      <c r="B5026" s="3" t="n">
        <v>5</v>
      </c>
      <c r="C5026" s="3" t="s">
        <v>225</v>
      </c>
      <c r="D5026" s="3" t="s">
        <v>563</v>
      </c>
      <c r="E5026" s="3" t="n">
        <v>4629</v>
      </c>
      <c r="F5026" s="4" t="n">
        <v>430.45</v>
      </c>
      <c r="G5026" s="3" t="s">
        <v>8</v>
      </c>
      <c r="H5026" s="4" t="n">
        <f aca="false">ROUND(E5026*F5026,2)</f>
        <v>1992553.05</v>
      </c>
    </row>
    <row r="5027" customFormat="false" ht="15" hidden="false" customHeight="false" outlineLevel="0" collapsed="false">
      <c r="A5027" s="3" t="n">
        <v>5026</v>
      </c>
      <c r="B5027" s="3" t="n">
        <v>14</v>
      </c>
      <c r="C5027" s="3" t="s">
        <v>225</v>
      </c>
      <c r="D5027" s="3" t="s">
        <v>562</v>
      </c>
      <c r="E5027" s="3" t="n">
        <v>4155</v>
      </c>
      <c r="F5027" s="4" t="n">
        <v>65.57</v>
      </c>
      <c r="G5027" s="3" t="s">
        <v>41</v>
      </c>
      <c r="H5027" s="4" t="n">
        <f aca="false">ROUND(E5027*F5027,2)</f>
        <v>272443.35</v>
      </c>
    </row>
    <row r="5028" customFormat="false" ht="15" hidden="false" customHeight="false" outlineLevel="0" collapsed="false">
      <c r="A5028" s="3" t="n">
        <v>5027</v>
      </c>
      <c r="B5028" s="3" t="n">
        <v>11</v>
      </c>
      <c r="C5028" s="3" t="s">
        <v>225</v>
      </c>
      <c r="D5028" s="3" t="s">
        <v>563</v>
      </c>
      <c r="E5028" s="3" t="n">
        <v>723</v>
      </c>
      <c r="F5028" s="4" t="n">
        <v>99.16</v>
      </c>
      <c r="G5028" s="3" t="s">
        <v>34</v>
      </c>
      <c r="H5028" s="4" t="n">
        <f aca="false">ROUND(E5028*F5028,2)</f>
        <v>71692.68</v>
      </c>
    </row>
    <row r="5029" customFormat="false" ht="15" hidden="false" customHeight="false" outlineLevel="0" collapsed="false">
      <c r="A5029" s="3" t="n">
        <v>5028</v>
      </c>
      <c r="B5029" s="3" t="n">
        <v>15</v>
      </c>
      <c r="C5029" s="3" t="s">
        <v>225</v>
      </c>
      <c r="D5029" s="3" t="s">
        <v>562</v>
      </c>
      <c r="E5029" s="3" t="n">
        <v>2133</v>
      </c>
      <c r="F5029" s="4" t="n">
        <v>265.33</v>
      </c>
      <c r="G5029" s="3" t="s">
        <v>46</v>
      </c>
      <c r="H5029" s="4" t="n">
        <f aca="false">ROUND(E5029*F5029,2)</f>
        <v>565948.89</v>
      </c>
    </row>
    <row r="5030" customFormat="false" ht="15" hidden="false" customHeight="false" outlineLevel="0" collapsed="false">
      <c r="A5030" s="3" t="n">
        <v>5029</v>
      </c>
      <c r="B5030" s="3" t="n">
        <v>1</v>
      </c>
      <c r="C5030" s="3" t="s">
        <v>225</v>
      </c>
      <c r="D5030" s="3" t="s">
        <v>563</v>
      </c>
      <c r="E5030" s="3" t="n">
        <v>3936</v>
      </c>
      <c r="F5030" s="4" t="n">
        <v>377.34</v>
      </c>
      <c r="G5030" s="3" t="s">
        <v>8</v>
      </c>
      <c r="H5030" s="4" t="n">
        <f aca="false">ROUND(E5030*F5030,2)</f>
        <v>1485210.24</v>
      </c>
    </row>
    <row r="5031" customFormat="false" ht="15" hidden="false" customHeight="false" outlineLevel="0" collapsed="false">
      <c r="A5031" s="3" t="n">
        <v>5030</v>
      </c>
      <c r="B5031" s="3" t="n">
        <v>15</v>
      </c>
      <c r="C5031" s="3" t="s">
        <v>226</v>
      </c>
      <c r="D5031" s="3" t="s">
        <v>563</v>
      </c>
      <c r="E5031" s="3" t="n">
        <v>4588</v>
      </c>
      <c r="F5031" s="4" t="n">
        <v>265.85</v>
      </c>
      <c r="G5031" s="3" t="s">
        <v>46</v>
      </c>
      <c r="H5031" s="4" t="n">
        <f aca="false">ROUND(E5031*F5031,2)</f>
        <v>1219719.8</v>
      </c>
    </row>
    <row r="5032" customFormat="false" ht="15" hidden="false" customHeight="false" outlineLevel="0" collapsed="false">
      <c r="A5032" s="3" t="n">
        <v>5031</v>
      </c>
      <c r="B5032" s="3" t="n">
        <v>8</v>
      </c>
      <c r="C5032" s="3" t="s">
        <v>226</v>
      </c>
      <c r="D5032" s="3" t="s">
        <v>563</v>
      </c>
      <c r="E5032" s="3" t="n">
        <v>1049</v>
      </c>
      <c r="F5032" s="4" t="n">
        <v>66.4</v>
      </c>
      <c r="G5032" s="3" t="s">
        <v>8</v>
      </c>
      <c r="H5032" s="4" t="n">
        <f aca="false">ROUND(E5032*F5032,2)</f>
        <v>69653.6</v>
      </c>
    </row>
    <row r="5033" customFormat="false" ht="15" hidden="false" customHeight="false" outlineLevel="0" collapsed="false">
      <c r="A5033" s="3" t="n">
        <v>5032</v>
      </c>
      <c r="B5033" s="3" t="n">
        <v>3</v>
      </c>
      <c r="C5033" s="3" t="s">
        <v>226</v>
      </c>
      <c r="D5033" s="3" t="s">
        <v>562</v>
      </c>
      <c r="E5033" s="3" t="n">
        <v>4287</v>
      </c>
      <c r="F5033" s="4" t="n">
        <v>99.95</v>
      </c>
      <c r="G5033" s="3" t="s">
        <v>8</v>
      </c>
      <c r="H5033" s="4" t="n">
        <f aca="false">ROUND(E5033*F5033,2)</f>
        <v>428485.65</v>
      </c>
    </row>
    <row r="5034" customFormat="false" ht="15" hidden="false" customHeight="false" outlineLevel="0" collapsed="false">
      <c r="A5034" s="3" t="n">
        <v>5033</v>
      </c>
      <c r="B5034" s="3" t="n">
        <v>5</v>
      </c>
      <c r="C5034" s="3" t="s">
        <v>226</v>
      </c>
      <c r="D5034" s="3" t="s">
        <v>562</v>
      </c>
      <c r="E5034" s="3" t="n">
        <v>1918</v>
      </c>
      <c r="F5034" s="4" t="n">
        <v>428.26</v>
      </c>
      <c r="G5034" s="3" t="s">
        <v>8</v>
      </c>
      <c r="H5034" s="4" t="n">
        <f aca="false">ROUND(E5034*F5034,2)</f>
        <v>821402.68</v>
      </c>
    </row>
    <row r="5035" customFormat="false" ht="15" hidden="false" customHeight="false" outlineLevel="0" collapsed="false">
      <c r="A5035" s="3" t="n">
        <v>5034</v>
      </c>
      <c r="B5035" s="3" t="n">
        <v>4</v>
      </c>
      <c r="C5035" s="3" t="s">
        <v>226</v>
      </c>
      <c r="D5035" s="3" t="s">
        <v>563</v>
      </c>
      <c r="E5035" s="3" t="n">
        <v>4531</v>
      </c>
      <c r="F5035" s="4" t="n">
        <v>108.49</v>
      </c>
      <c r="G5035" s="3" t="s">
        <v>8</v>
      </c>
      <c r="H5035" s="4" t="n">
        <f aca="false">ROUND(E5035*F5035,2)</f>
        <v>491568.19</v>
      </c>
    </row>
    <row r="5036" customFormat="false" ht="15" hidden="false" customHeight="false" outlineLevel="0" collapsed="false">
      <c r="A5036" s="3" t="n">
        <v>5035</v>
      </c>
      <c r="B5036" s="3" t="n">
        <v>14</v>
      </c>
      <c r="C5036" s="3" t="s">
        <v>226</v>
      </c>
      <c r="D5036" s="3" t="s">
        <v>562</v>
      </c>
      <c r="E5036" s="3" t="n">
        <v>615</v>
      </c>
      <c r="F5036" s="4" t="n">
        <v>65.63</v>
      </c>
      <c r="G5036" s="3" t="s">
        <v>41</v>
      </c>
      <c r="H5036" s="4" t="n">
        <f aca="false">ROUND(E5036*F5036,2)</f>
        <v>40362.45</v>
      </c>
    </row>
    <row r="5037" customFormat="false" ht="15" hidden="false" customHeight="false" outlineLevel="0" collapsed="false">
      <c r="A5037" s="3" t="n">
        <v>5036</v>
      </c>
      <c r="B5037" s="3" t="n">
        <v>8</v>
      </c>
      <c r="C5037" s="3" t="s">
        <v>226</v>
      </c>
      <c r="D5037" s="3" t="s">
        <v>563</v>
      </c>
      <c r="E5037" s="3" t="n">
        <v>133</v>
      </c>
      <c r="F5037" s="4" t="n">
        <v>66.26</v>
      </c>
      <c r="G5037" s="3" t="s">
        <v>8</v>
      </c>
      <c r="H5037" s="4" t="n">
        <f aca="false">ROUND(E5037*F5037,2)</f>
        <v>8812.58</v>
      </c>
    </row>
    <row r="5038" customFormat="false" ht="15" hidden="false" customHeight="false" outlineLevel="0" collapsed="false">
      <c r="A5038" s="3" t="n">
        <v>5037</v>
      </c>
      <c r="B5038" s="3" t="n">
        <v>4</v>
      </c>
      <c r="C5038" s="3" t="s">
        <v>226</v>
      </c>
      <c r="D5038" s="3" t="s">
        <v>562</v>
      </c>
      <c r="E5038" s="3" t="n">
        <v>2612</v>
      </c>
      <c r="F5038" s="4" t="n">
        <v>108.42</v>
      </c>
      <c r="G5038" s="3" t="s">
        <v>8</v>
      </c>
      <c r="H5038" s="4" t="n">
        <f aca="false">ROUND(E5038*F5038,2)</f>
        <v>283193.04</v>
      </c>
    </row>
    <row r="5039" customFormat="false" ht="15" hidden="false" customHeight="false" outlineLevel="0" collapsed="false">
      <c r="A5039" s="3" t="n">
        <v>5038</v>
      </c>
      <c r="B5039" s="3" t="n">
        <v>4</v>
      </c>
      <c r="C5039" s="3" t="s">
        <v>226</v>
      </c>
      <c r="D5039" s="3" t="s">
        <v>563</v>
      </c>
      <c r="E5039" s="3" t="n">
        <v>202</v>
      </c>
      <c r="F5039" s="4" t="n">
        <v>108.35</v>
      </c>
      <c r="G5039" s="3" t="s">
        <v>8</v>
      </c>
      <c r="H5039" s="4" t="n">
        <f aca="false">ROUND(E5039*F5039,2)</f>
        <v>21886.7</v>
      </c>
    </row>
    <row r="5040" customFormat="false" ht="15" hidden="false" customHeight="false" outlineLevel="0" collapsed="false">
      <c r="A5040" s="3" t="n">
        <v>5039</v>
      </c>
      <c r="B5040" s="3" t="n">
        <v>8</v>
      </c>
      <c r="C5040" s="3" t="s">
        <v>226</v>
      </c>
      <c r="D5040" s="3" t="s">
        <v>563</v>
      </c>
      <c r="E5040" s="3" t="n">
        <v>687</v>
      </c>
      <c r="F5040" s="4" t="n">
        <v>66.55</v>
      </c>
      <c r="G5040" s="3" t="s">
        <v>8</v>
      </c>
      <c r="H5040" s="4" t="n">
        <f aca="false">ROUND(E5040*F5040,2)</f>
        <v>45719.85</v>
      </c>
    </row>
    <row r="5041" customFormat="false" ht="15" hidden="false" customHeight="false" outlineLevel="0" collapsed="false">
      <c r="A5041" s="3" t="n">
        <v>5040</v>
      </c>
      <c r="B5041" s="3" t="n">
        <v>14</v>
      </c>
      <c r="C5041" s="3" t="s">
        <v>226</v>
      </c>
      <c r="D5041" s="3" t="s">
        <v>563</v>
      </c>
      <c r="E5041" s="3" t="n">
        <v>3887</v>
      </c>
      <c r="F5041" s="4" t="n">
        <v>65.96</v>
      </c>
      <c r="G5041" s="3" t="s">
        <v>41</v>
      </c>
      <c r="H5041" s="4" t="n">
        <f aca="false">ROUND(E5041*F5041,2)</f>
        <v>256386.52</v>
      </c>
    </row>
    <row r="5042" customFormat="false" ht="15" hidden="false" customHeight="false" outlineLevel="0" collapsed="false">
      <c r="A5042" s="3" t="n">
        <v>5041</v>
      </c>
      <c r="B5042" s="3" t="n">
        <v>15</v>
      </c>
      <c r="C5042" s="3" t="s">
        <v>226</v>
      </c>
      <c r="D5042" s="3" t="s">
        <v>562</v>
      </c>
      <c r="E5042" s="3" t="n">
        <v>1380</v>
      </c>
      <c r="F5042" s="4" t="n">
        <v>265.79</v>
      </c>
      <c r="G5042" s="3" t="s">
        <v>46</v>
      </c>
      <c r="H5042" s="4" t="n">
        <f aca="false">ROUND(E5042*F5042,2)</f>
        <v>366790.2</v>
      </c>
    </row>
    <row r="5043" customFormat="false" ht="15" hidden="false" customHeight="false" outlineLevel="0" collapsed="false">
      <c r="A5043" s="3" t="n">
        <v>5042</v>
      </c>
      <c r="B5043" s="3" t="n">
        <v>7</v>
      </c>
      <c r="C5043" s="3" t="s">
        <v>226</v>
      </c>
      <c r="D5043" s="3" t="s">
        <v>562</v>
      </c>
      <c r="E5043" s="3" t="n">
        <v>2171</v>
      </c>
      <c r="F5043" s="4" t="n">
        <v>408.14</v>
      </c>
      <c r="G5043" s="3" t="s">
        <v>8</v>
      </c>
      <c r="H5043" s="4" t="n">
        <f aca="false">ROUND(E5043*F5043,2)</f>
        <v>886071.94</v>
      </c>
    </row>
    <row r="5044" customFormat="false" ht="15" hidden="false" customHeight="false" outlineLevel="0" collapsed="false">
      <c r="A5044" s="3" t="n">
        <v>5043</v>
      </c>
      <c r="B5044" s="3" t="n">
        <v>2</v>
      </c>
      <c r="C5044" s="3" t="s">
        <v>226</v>
      </c>
      <c r="D5044" s="3" t="s">
        <v>563</v>
      </c>
      <c r="E5044" s="3" t="n">
        <v>1851</v>
      </c>
      <c r="F5044" s="4" t="n">
        <v>57.38</v>
      </c>
      <c r="G5044" s="3" t="s">
        <v>8</v>
      </c>
      <c r="H5044" s="4" t="n">
        <f aca="false">ROUND(E5044*F5044,2)</f>
        <v>106210.38</v>
      </c>
    </row>
    <row r="5045" customFormat="false" ht="15" hidden="false" customHeight="false" outlineLevel="0" collapsed="false">
      <c r="A5045" s="3" t="n">
        <v>5044</v>
      </c>
      <c r="B5045" s="3" t="n">
        <v>5</v>
      </c>
      <c r="C5045" s="3" t="s">
        <v>226</v>
      </c>
      <c r="D5045" s="3" t="s">
        <v>562</v>
      </c>
      <c r="E5045" s="3" t="n">
        <v>2503</v>
      </c>
      <c r="F5045" s="4" t="n">
        <v>429.17</v>
      </c>
      <c r="G5045" s="3" t="s">
        <v>8</v>
      </c>
      <c r="H5045" s="4" t="n">
        <f aca="false">ROUND(E5045*F5045,2)</f>
        <v>1074212.51</v>
      </c>
    </row>
    <row r="5046" customFormat="false" ht="15" hidden="false" customHeight="false" outlineLevel="0" collapsed="false">
      <c r="A5046" s="3" t="n">
        <v>5045</v>
      </c>
      <c r="B5046" s="3" t="n">
        <v>2</v>
      </c>
      <c r="C5046" s="3" t="s">
        <v>226</v>
      </c>
      <c r="D5046" s="3" t="s">
        <v>562</v>
      </c>
      <c r="E5046" s="3" t="n">
        <v>2528</v>
      </c>
      <c r="F5046" s="4" t="n">
        <v>57.54</v>
      </c>
      <c r="G5046" s="3" t="s">
        <v>8</v>
      </c>
      <c r="H5046" s="4" t="n">
        <f aca="false">ROUND(E5046*F5046,2)</f>
        <v>145461.12</v>
      </c>
    </row>
    <row r="5047" customFormat="false" ht="15" hidden="false" customHeight="false" outlineLevel="0" collapsed="false">
      <c r="A5047" s="3" t="n">
        <v>5046</v>
      </c>
      <c r="B5047" s="3" t="n">
        <v>11</v>
      </c>
      <c r="C5047" s="3" t="s">
        <v>226</v>
      </c>
      <c r="D5047" s="3" t="s">
        <v>563</v>
      </c>
      <c r="E5047" s="3" t="n">
        <v>3717</v>
      </c>
      <c r="F5047" s="4" t="n">
        <v>98.54</v>
      </c>
      <c r="G5047" s="3" t="s">
        <v>34</v>
      </c>
      <c r="H5047" s="4" t="n">
        <f aca="false">ROUND(E5047*F5047,2)</f>
        <v>366273.18</v>
      </c>
    </row>
    <row r="5048" customFormat="false" ht="15" hidden="false" customHeight="false" outlineLevel="0" collapsed="false">
      <c r="A5048" s="3" t="n">
        <v>5047</v>
      </c>
      <c r="B5048" s="3" t="n">
        <v>11</v>
      </c>
      <c r="C5048" s="3" t="s">
        <v>226</v>
      </c>
      <c r="D5048" s="3" t="s">
        <v>563</v>
      </c>
      <c r="E5048" s="3" t="n">
        <v>2427</v>
      </c>
      <c r="F5048" s="4" t="n">
        <v>98.53</v>
      </c>
      <c r="G5048" s="3" t="s">
        <v>34</v>
      </c>
      <c r="H5048" s="4" t="n">
        <f aca="false">ROUND(E5048*F5048,2)</f>
        <v>239132.31</v>
      </c>
    </row>
    <row r="5049" customFormat="false" ht="15" hidden="false" customHeight="false" outlineLevel="0" collapsed="false">
      <c r="A5049" s="3" t="n">
        <v>5048</v>
      </c>
      <c r="B5049" s="3" t="n">
        <v>4</v>
      </c>
      <c r="C5049" s="3" t="s">
        <v>226</v>
      </c>
      <c r="D5049" s="3" t="s">
        <v>562</v>
      </c>
      <c r="E5049" s="3" t="n">
        <v>472</v>
      </c>
      <c r="F5049" s="4" t="n">
        <v>108.24</v>
      </c>
      <c r="G5049" s="3" t="s">
        <v>8</v>
      </c>
      <c r="H5049" s="4" t="n">
        <f aca="false">ROUND(E5049*F5049,2)</f>
        <v>51089.28</v>
      </c>
    </row>
    <row r="5050" customFormat="false" ht="15" hidden="false" customHeight="false" outlineLevel="0" collapsed="false">
      <c r="A5050" s="3" t="n">
        <v>5049</v>
      </c>
      <c r="B5050" s="3" t="n">
        <v>1</v>
      </c>
      <c r="C5050" s="3" t="s">
        <v>226</v>
      </c>
      <c r="D5050" s="3" t="s">
        <v>562</v>
      </c>
      <c r="E5050" s="3" t="n">
        <v>371</v>
      </c>
      <c r="F5050" s="4" t="n">
        <v>371.2</v>
      </c>
      <c r="G5050" s="3" t="s">
        <v>8</v>
      </c>
      <c r="H5050" s="4" t="n">
        <f aca="false">ROUND(E5050*F5050,2)</f>
        <v>137715.2</v>
      </c>
    </row>
    <row r="5051" customFormat="false" ht="15" hidden="false" customHeight="false" outlineLevel="0" collapsed="false">
      <c r="A5051" s="3" t="n">
        <v>5050</v>
      </c>
      <c r="B5051" s="3" t="n">
        <v>9</v>
      </c>
      <c r="C5051" s="3" t="s">
        <v>227</v>
      </c>
      <c r="D5051" s="3" t="s">
        <v>562</v>
      </c>
      <c r="E5051" s="3" t="n">
        <v>4113</v>
      </c>
      <c r="F5051" s="4" t="n">
        <v>193.02</v>
      </c>
      <c r="G5051" s="3" t="s">
        <v>8</v>
      </c>
      <c r="H5051" s="4" t="n">
        <f aca="false">ROUND(E5051*F5051,2)</f>
        <v>793891.26</v>
      </c>
    </row>
    <row r="5052" customFormat="false" ht="15" hidden="false" customHeight="false" outlineLevel="0" collapsed="false">
      <c r="A5052" s="3" t="n">
        <v>5051</v>
      </c>
      <c r="B5052" s="3" t="n">
        <v>11</v>
      </c>
      <c r="C5052" s="3" t="s">
        <v>227</v>
      </c>
      <c r="D5052" s="3" t="s">
        <v>563</v>
      </c>
      <c r="E5052" s="3" t="n">
        <v>1944</v>
      </c>
      <c r="F5052" s="4" t="n">
        <v>96.13</v>
      </c>
      <c r="G5052" s="3" t="s">
        <v>34</v>
      </c>
      <c r="H5052" s="4" t="n">
        <f aca="false">ROUND(E5052*F5052,2)</f>
        <v>186876.72</v>
      </c>
    </row>
    <row r="5053" customFormat="false" ht="15" hidden="false" customHeight="false" outlineLevel="0" collapsed="false">
      <c r="A5053" s="3" t="n">
        <v>5052</v>
      </c>
      <c r="B5053" s="3" t="n">
        <v>14</v>
      </c>
      <c r="C5053" s="3" t="s">
        <v>227</v>
      </c>
      <c r="D5053" s="3" t="s">
        <v>563</v>
      </c>
      <c r="E5053" s="3" t="n">
        <v>1037</v>
      </c>
      <c r="F5053" s="4" t="n">
        <v>65.23</v>
      </c>
      <c r="G5053" s="3" t="s">
        <v>41</v>
      </c>
      <c r="H5053" s="4" t="n">
        <f aca="false">ROUND(E5053*F5053,2)</f>
        <v>67643.51</v>
      </c>
    </row>
    <row r="5054" customFormat="false" ht="15" hidden="false" customHeight="false" outlineLevel="0" collapsed="false">
      <c r="A5054" s="3" t="n">
        <v>5053</v>
      </c>
      <c r="B5054" s="3" t="n">
        <v>6</v>
      </c>
      <c r="C5054" s="3" t="s">
        <v>227</v>
      </c>
      <c r="D5054" s="3" t="s">
        <v>562</v>
      </c>
      <c r="E5054" s="3" t="n">
        <v>4896</v>
      </c>
      <c r="F5054" s="4" t="n">
        <v>265.22</v>
      </c>
      <c r="G5054" s="3" t="s">
        <v>8</v>
      </c>
      <c r="H5054" s="4" t="n">
        <f aca="false">ROUND(E5054*F5054,2)</f>
        <v>1298517.12</v>
      </c>
    </row>
    <row r="5055" customFormat="false" ht="15" hidden="false" customHeight="false" outlineLevel="0" collapsed="false">
      <c r="A5055" s="3" t="n">
        <v>5054</v>
      </c>
      <c r="B5055" s="3" t="n">
        <v>5</v>
      </c>
      <c r="C5055" s="3" t="s">
        <v>227</v>
      </c>
      <c r="D5055" s="3" t="s">
        <v>562</v>
      </c>
      <c r="E5055" s="3" t="n">
        <v>4674</v>
      </c>
      <c r="F5055" s="4" t="n">
        <v>435.62</v>
      </c>
      <c r="G5055" s="3" t="s">
        <v>8</v>
      </c>
      <c r="H5055" s="4" t="n">
        <f aca="false">ROUND(E5055*F5055,2)</f>
        <v>2036087.88</v>
      </c>
    </row>
    <row r="5056" customFormat="false" ht="15" hidden="false" customHeight="false" outlineLevel="0" collapsed="false">
      <c r="A5056" s="3" t="n">
        <v>5055</v>
      </c>
      <c r="B5056" s="3" t="n">
        <v>13</v>
      </c>
      <c r="C5056" s="3" t="s">
        <v>227</v>
      </c>
      <c r="D5056" s="3" t="s">
        <v>563</v>
      </c>
      <c r="E5056" s="3" t="n">
        <v>1977</v>
      </c>
      <c r="F5056" s="4" t="n">
        <v>46.33</v>
      </c>
      <c r="G5056" s="3" t="s">
        <v>41</v>
      </c>
      <c r="H5056" s="4" t="n">
        <f aca="false">ROUND(E5056*F5056,2)</f>
        <v>91594.41</v>
      </c>
    </row>
    <row r="5057" customFormat="false" ht="15" hidden="false" customHeight="false" outlineLevel="0" collapsed="false">
      <c r="A5057" s="3" t="n">
        <v>5056</v>
      </c>
      <c r="B5057" s="3" t="n">
        <v>4</v>
      </c>
      <c r="C5057" s="3" t="s">
        <v>227</v>
      </c>
      <c r="D5057" s="3" t="s">
        <v>562</v>
      </c>
      <c r="E5057" s="3" t="n">
        <v>1760</v>
      </c>
      <c r="F5057" s="4" t="n">
        <v>108.14</v>
      </c>
      <c r="G5057" s="3" t="s">
        <v>8</v>
      </c>
      <c r="H5057" s="4" t="n">
        <f aca="false">ROUND(E5057*F5057,2)</f>
        <v>190326.4</v>
      </c>
    </row>
    <row r="5058" customFormat="false" ht="15" hidden="false" customHeight="false" outlineLevel="0" collapsed="false">
      <c r="A5058" s="3" t="n">
        <v>5057</v>
      </c>
      <c r="B5058" s="3" t="n">
        <v>14</v>
      </c>
      <c r="C5058" s="3" t="s">
        <v>227</v>
      </c>
      <c r="D5058" s="3" t="s">
        <v>562</v>
      </c>
      <c r="E5058" s="3" t="n">
        <v>4354</v>
      </c>
      <c r="F5058" s="4" t="n">
        <v>65.14</v>
      </c>
      <c r="G5058" s="3" t="s">
        <v>41</v>
      </c>
      <c r="H5058" s="4" t="n">
        <f aca="false">ROUND(E5058*F5058,2)</f>
        <v>283619.56</v>
      </c>
    </row>
    <row r="5059" customFormat="false" ht="15" hidden="false" customHeight="false" outlineLevel="0" collapsed="false">
      <c r="A5059" s="3" t="n">
        <v>5058</v>
      </c>
      <c r="B5059" s="3" t="n">
        <v>14</v>
      </c>
      <c r="C5059" s="3" t="s">
        <v>227</v>
      </c>
      <c r="D5059" s="3" t="s">
        <v>563</v>
      </c>
      <c r="E5059" s="3" t="n">
        <v>2764</v>
      </c>
      <c r="F5059" s="4" t="n">
        <v>65.15</v>
      </c>
      <c r="G5059" s="3" t="s">
        <v>41</v>
      </c>
      <c r="H5059" s="4" t="n">
        <f aca="false">ROUND(E5059*F5059,2)</f>
        <v>180074.6</v>
      </c>
    </row>
    <row r="5060" customFormat="false" ht="15" hidden="false" customHeight="false" outlineLevel="0" collapsed="false">
      <c r="A5060" s="3" t="n">
        <v>5059</v>
      </c>
      <c r="B5060" s="3" t="n">
        <v>9</v>
      </c>
      <c r="C5060" s="3" t="s">
        <v>227</v>
      </c>
      <c r="D5060" s="3" t="s">
        <v>563</v>
      </c>
      <c r="E5060" s="3" t="n">
        <v>495</v>
      </c>
      <c r="F5060" s="4" t="n">
        <v>193.87</v>
      </c>
      <c r="G5060" s="3" t="s">
        <v>8</v>
      </c>
      <c r="H5060" s="4" t="n">
        <f aca="false">ROUND(E5060*F5060,2)</f>
        <v>95965.65</v>
      </c>
    </row>
    <row r="5061" customFormat="false" ht="15" hidden="false" customHeight="false" outlineLevel="0" collapsed="false">
      <c r="A5061" s="3" t="n">
        <v>5060</v>
      </c>
      <c r="B5061" s="3" t="n">
        <v>15</v>
      </c>
      <c r="C5061" s="3" t="s">
        <v>227</v>
      </c>
      <c r="D5061" s="3" t="s">
        <v>562</v>
      </c>
      <c r="E5061" s="3" t="n">
        <v>89</v>
      </c>
      <c r="F5061" s="4" t="n">
        <v>267.06</v>
      </c>
      <c r="G5061" s="3" t="s">
        <v>46</v>
      </c>
      <c r="H5061" s="4" t="n">
        <f aca="false">ROUND(E5061*F5061,2)</f>
        <v>23768.34</v>
      </c>
    </row>
    <row r="5062" customFormat="false" ht="15" hidden="false" customHeight="false" outlineLevel="0" collapsed="false">
      <c r="A5062" s="3" t="n">
        <v>5061</v>
      </c>
      <c r="B5062" s="3" t="n">
        <v>1</v>
      </c>
      <c r="C5062" s="3" t="s">
        <v>227</v>
      </c>
      <c r="D5062" s="3" t="s">
        <v>563</v>
      </c>
      <c r="E5062" s="3" t="n">
        <v>1566</v>
      </c>
      <c r="F5062" s="4" t="n">
        <v>369.28</v>
      </c>
      <c r="G5062" s="3" t="s">
        <v>8</v>
      </c>
      <c r="H5062" s="4" t="n">
        <f aca="false">ROUND(E5062*F5062,2)</f>
        <v>578292.48</v>
      </c>
    </row>
    <row r="5063" customFormat="false" ht="15" hidden="false" customHeight="false" outlineLevel="0" collapsed="false">
      <c r="A5063" s="3" t="n">
        <v>5062</v>
      </c>
      <c r="B5063" s="3" t="n">
        <v>5</v>
      </c>
      <c r="C5063" s="3" t="s">
        <v>227</v>
      </c>
      <c r="D5063" s="3" t="s">
        <v>563</v>
      </c>
      <c r="E5063" s="3" t="n">
        <v>4733</v>
      </c>
      <c r="F5063" s="4" t="n">
        <v>436.2</v>
      </c>
      <c r="G5063" s="3" t="s">
        <v>8</v>
      </c>
      <c r="H5063" s="4" t="n">
        <f aca="false">ROUND(E5063*F5063,2)</f>
        <v>2064534.6</v>
      </c>
    </row>
    <row r="5064" customFormat="false" ht="15" hidden="false" customHeight="false" outlineLevel="0" collapsed="false">
      <c r="A5064" s="3" t="n">
        <v>5063</v>
      </c>
      <c r="B5064" s="3" t="n">
        <v>3</v>
      </c>
      <c r="C5064" s="3" t="s">
        <v>227</v>
      </c>
      <c r="D5064" s="3" t="s">
        <v>563</v>
      </c>
      <c r="E5064" s="3" t="n">
        <v>4876</v>
      </c>
      <c r="F5064" s="4" t="n">
        <v>98.7</v>
      </c>
      <c r="G5064" s="3" t="s">
        <v>8</v>
      </c>
      <c r="H5064" s="4" t="n">
        <f aca="false">ROUND(E5064*F5064,2)</f>
        <v>481261.2</v>
      </c>
    </row>
    <row r="5065" customFormat="false" ht="15" hidden="false" customHeight="false" outlineLevel="0" collapsed="false">
      <c r="A5065" s="3" t="n">
        <v>5064</v>
      </c>
      <c r="B5065" s="3" t="n">
        <v>4</v>
      </c>
      <c r="C5065" s="3" t="s">
        <v>227</v>
      </c>
      <c r="D5065" s="3" t="s">
        <v>562</v>
      </c>
      <c r="E5065" s="3" t="n">
        <v>2303</v>
      </c>
      <c r="F5065" s="4" t="n">
        <v>108.35</v>
      </c>
      <c r="G5065" s="3" t="s">
        <v>8</v>
      </c>
      <c r="H5065" s="4" t="n">
        <f aca="false">ROUND(E5065*F5065,2)</f>
        <v>249530.05</v>
      </c>
    </row>
    <row r="5066" customFormat="false" ht="15" hidden="false" customHeight="false" outlineLevel="0" collapsed="false">
      <c r="A5066" s="3" t="n">
        <v>5065</v>
      </c>
      <c r="B5066" s="3" t="n">
        <v>2</v>
      </c>
      <c r="C5066" s="3" t="s">
        <v>227</v>
      </c>
      <c r="D5066" s="3" t="s">
        <v>562</v>
      </c>
      <c r="E5066" s="3" t="n">
        <v>3038</v>
      </c>
      <c r="F5066" s="4" t="n">
        <v>57.5</v>
      </c>
      <c r="G5066" s="3" t="s">
        <v>8</v>
      </c>
      <c r="H5066" s="4" t="n">
        <f aca="false">ROUND(E5066*F5066,2)</f>
        <v>174685</v>
      </c>
    </row>
    <row r="5067" customFormat="false" ht="15" hidden="false" customHeight="false" outlineLevel="0" collapsed="false">
      <c r="A5067" s="3" t="n">
        <v>5066</v>
      </c>
      <c r="B5067" s="3" t="n">
        <v>10</v>
      </c>
      <c r="C5067" s="3" t="s">
        <v>227</v>
      </c>
      <c r="D5067" s="3" t="s">
        <v>562</v>
      </c>
      <c r="E5067" s="3" t="n">
        <v>2099</v>
      </c>
      <c r="F5067" s="4" t="n">
        <v>54.74</v>
      </c>
      <c r="G5067" s="3" t="s">
        <v>8</v>
      </c>
      <c r="H5067" s="4" t="n">
        <f aca="false">ROUND(E5067*F5067,2)</f>
        <v>114899.26</v>
      </c>
    </row>
    <row r="5068" customFormat="false" ht="15" hidden="false" customHeight="false" outlineLevel="0" collapsed="false">
      <c r="A5068" s="3" t="n">
        <v>5067</v>
      </c>
      <c r="B5068" s="3" t="n">
        <v>11</v>
      </c>
      <c r="C5068" s="3" t="s">
        <v>227</v>
      </c>
      <c r="D5068" s="3" t="s">
        <v>562</v>
      </c>
      <c r="E5068" s="3" t="n">
        <v>375</v>
      </c>
      <c r="F5068" s="4" t="n">
        <v>96</v>
      </c>
      <c r="G5068" s="3" t="s">
        <v>34</v>
      </c>
      <c r="H5068" s="4" t="n">
        <f aca="false">ROUND(E5068*F5068,2)</f>
        <v>36000</v>
      </c>
    </row>
    <row r="5069" customFormat="false" ht="15" hidden="false" customHeight="false" outlineLevel="0" collapsed="false">
      <c r="A5069" s="3" t="n">
        <v>5068</v>
      </c>
      <c r="B5069" s="3" t="n">
        <v>5</v>
      </c>
      <c r="C5069" s="3" t="s">
        <v>227</v>
      </c>
      <c r="D5069" s="3" t="s">
        <v>562</v>
      </c>
      <c r="E5069" s="3" t="n">
        <v>3724</v>
      </c>
      <c r="F5069" s="4" t="n">
        <v>435.45</v>
      </c>
      <c r="G5069" s="3" t="s">
        <v>8</v>
      </c>
      <c r="H5069" s="4" t="n">
        <f aca="false">ROUND(E5069*F5069,2)</f>
        <v>1621615.8</v>
      </c>
    </row>
    <row r="5070" customFormat="false" ht="15" hidden="false" customHeight="false" outlineLevel="0" collapsed="false">
      <c r="A5070" s="3" t="n">
        <v>5069</v>
      </c>
      <c r="B5070" s="3" t="n">
        <v>9</v>
      </c>
      <c r="C5070" s="3" t="s">
        <v>227</v>
      </c>
      <c r="D5070" s="3" t="s">
        <v>562</v>
      </c>
      <c r="E5070" s="3" t="n">
        <v>2259</v>
      </c>
      <c r="F5070" s="4" t="n">
        <v>192.9</v>
      </c>
      <c r="G5070" s="3" t="s">
        <v>8</v>
      </c>
      <c r="H5070" s="4" t="n">
        <f aca="false">ROUND(E5070*F5070,2)</f>
        <v>435761.1</v>
      </c>
    </row>
    <row r="5071" customFormat="false" ht="15" hidden="false" customHeight="false" outlineLevel="0" collapsed="false">
      <c r="A5071" s="3" t="n">
        <v>5070</v>
      </c>
      <c r="B5071" s="3" t="n">
        <v>8</v>
      </c>
      <c r="C5071" s="3" t="s">
        <v>227</v>
      </c>
      <c r="D5071" s="3" t="s">
        <v>563</v>
      </c>
      <c r="E5071" s="3" t="n">
        <v>628</v>
      </c>
      <c r="F5071" s="4" t="n">
        <v>66.58</v>
      </c>
      <c r="G5071" s="3" t="s">
        <v>8</v>
      </c>
      <c r="H5071" s="4" t="n">
        <f aca="false">ROUND(E5071*F5071,2)</f>
        <v>41812.24</v>
      </c>
    </row>
    <row r="5072" customFormat="false" ht="15" hidden="false" customHeight="false" outlineLevel="0" collapsed="false">
      <c r="A5072" s="3" t="n">
        <v>5071</v>
      </c>
      <c r="B5072" s="3" t="n">
        <v>11</v>
      </c>
      <c r="C5072" s="3" t="s">
        <v>227</v>
      </c>
      <c r="D5072" s="3" t="s">
        <v>563</v>
      </c>
      <c r="E5072" s="3" t="n">
        <v>500</v>
      </c>
      <c r="F5072" s="4" t="n">
        <v>95.99</v>
      </c>
      <c r="G5072" s="3" t="s">
        <v>34</v>
      </c>
      <c r="H5072" s="4" t="n">
        <f aca="false">ROUND(E5072*F5072,2)</f>
        <v>47995</v>
      </c>
    </row>
    <row r="5073" customFormat="false" ht="15" hidden="false" customHeight="false" outlineLevel="0" collapsed="false">
      <c r="A5073" s="3" t="n">
        <v>5072</v>
      </c>
      <c r="B5073" s="3" t="n">
        <v>1</v>
      </c>
      <c r="C5073" s="3" t="s">
        <v>227</v>
      </c>
      <c r="D5073" s="3" t="s">
        <v>562</v>
      </c>
      <c r="E5073" s="3" t="n">
        <v>909</v>
      </c>
      <c r="F5073" s="4" t="n">
        <v>369.97</v>
      </c>
      <c r="G5073" s="3" t="s">
        <v>8</v>
      </c>
      <c r="H5073" s="4" t="n">
        <f aca="false">ROUND(E5073*F5073,2)</f>
        <v>336302.73</v>
      </c>
    </row>
    <row r="5074" customFormat="false" ht="15" hidden="false" customHeight="false" outlineLevel="0" collapsed="false">
      <c r="A5074" s="3" t="n">
        <v>5073</v>
      </c>
      <c r="B5074" s="3" t="n">
        <v>8</v>
      </c>
      <c r="C5074" s="3" t="s">
        <v>227</v>
      </c>
      <c r="D5074" s="3" t="s">
        <v>562</v>
      </c>
      <c r="E5074" s="3" t="n">
        <v>2541</v>
      </c>
      <c r="F5074" s="4" t="n">
        <v>66.59</v>
      </c>
      <c r="G5074" s="3" t="s">
        <v>8</v>
      </c>
      <c r="H5074" s="4" t="n">
        <f aca="false">ROUND(E5074*F5074,2)</f>
        <v>169205.19</v>
      </c>
    </row>
    <row r="5075" customFormat="false" ht="15" hidden="false" customHeight="false" outlineLevel="0" collapsed="false">
      <c r="A5075" s="3" t="n">
        <v>5074</v>
      </c>
      <c r="B5075" s="3" t="n">
        <v>12</v>
      </c>
      <c r="C5075" s="3" t="s">
        <v>227</v>
      </c>
      <c r="D5075" s="3" t="s">
        <v>563</v>
      </c>
      <c r="E5075" s="3" t="n">
        <v>1672</v>
      </c>
      <c r="F5075" s="4" t="n">
        <v>220.02</v>
      </c>
      <c r="G5075" s="3" t="s">
        <v>38</v>
      </c>
      <c r="H5075" s="4" t="n">
        <f aca="false">ROUND(E5075*F5075,2)</f>
        <v>367873.44</v>
      </c>
    </row>
    <row r="5076" customFormat="false" ht="15" hidden="false" customHeight="false" outlineLevel="0" collapsed="false">
      <c r="A5076" s="3" t="n">
        <v>5075</v>
      </c>
      <c r="B5076" s="3" t="n">
        <v>6</v>
      </c>
      <c r="C5076" s="3" t="s">
        <v>227</v>
      </c>
      <c r="D5076" s="3" t="s">
        <v>563</v>
      </c>
      <c r="E5076" s="3" t="n">
        <v>1824</v>
      </c>
      <c r="F5076" s="4" t="n">
        <v>264.98</v>
      </c>
      <c r="G5076" s="3" t="s">
        <v>8</v>
      </c>
      <c r="H5076" s="4" t="n">
        <f aca="false">ROUND(E5076*F5076,2)</f>
        <v>483323.52</v>
      </c>
    </row>
    <row r="5077" customFormat="false" ht="15" hidden="false" customHeight="false" outlineLevel="0" collapsed="false">
      <c r="A5077" s="3" t="n">
        <v>5076</v>
      </c>
      <c r="B5077" s="3" t="n">
        <v>4</v>
      </c>
      <c r="C5077" s="3" t="s">
        <v>227</v>
      </c>
      <c r="D5077" s="3" t="s">
        <v>563</v>
      </c>
      <c r="E5077" s="3" t="n">
        <v>2635</v>
      </c>
      <c r="F5077" s="4" t="n">
        <v>108.23</v>
      </c>
      <c r="G5077" s="3" t="s">
        <v>8</v>
      </c>
      <c r="H5077" s="4" t="n">
        <f aca="false">ROUND(E5077*F5077,2)</f>
        <v>285186.05</v>
      </c>
    </row>
    <row r="5078" customFormat="false" ht="15" hidden="false" customHeight="false" outlineLevel="0" collapsed="false">
      <c r="A5078" s="3" t="n">
        <v>5077</v>
      </c>
      <c r="B5078" s="3" t="n">
        <v>8</v>
      </c>
      <c r="C5078" s="3" t="s">
        <v>227</v>
      </c>
      <c r="D5078" s="3" t="s">
        <v>563</v>
      </c>
      <c r="E5078" s="3" t="n">
        <v>1085</v>
      </c>
      <c r="F5078" s="4" t="n">
        <v>66.59</v>
      </c>
      <c r="G5078" s="3" t="s">
        <v>8</v>
      </c>
      <c r="H5078" s="4" t="n">
        <f aca="false">ROUND(E5078*F5078,2)</f>
        <v>72250.15</v>
      </c>
    </row>
    <row r="5079" customFormat="false" ht="15" hidden="false" customHeight="false" outlineLevel="0" collapsed="false">
      <c r="A5079" s="3" t="n">
        <v>5078</v>
      </c>
      <c r="B5079" s="3" t="n">
        <v>15</v>
      </c>
      <c r="C5079" s="3" t="s">
        <v>227</v>
      </c>
      <c r="D5079" s="3" t="s">
        <v>563</v>
      </c>
      <c r="E5079" s="3" t="n">
        <v>829</v>
      </c>
      <c r="F5079" s="4" t="n">
        <v>267.31</v>
      </c>
      <c r="G5079" s="3" t="s">
        <v>46</v>
      </c>
      <c r="H5079" s="4" t="n">
        <f aca="false">ROUND(E5079*F5079,2)</f>
        <v>221599.99</v>
      </c>
    </row>
    <row r="5080" customFormat="false" ht="15" hidden="false" customHeight="false" outlineLevel="0" collapsed="false">
      <c r="A5080" s="3" t="n">
        <v>5079</v>
      </c>
      <c r="B5080" s="3" t="n">
        <v>15</v>
      </c>
      <c r="C5080" s="3" t="s">
        <v>227</v>
      </c>
      <c r="D5080" s="3" t="s">
        <v>562</v>
      </c>
      <c r="E5080" s="3" t="n">
        <v>2102</v>
      </c>
      <c r="F5080" s="4" t="n">
        <v>267.64</v>
      </c>
      <c r="G5080" s="3" t="s">
        <v>46</v>
      </c>
      <c r="H5080" s="4" t="n">
        <f aca="false">ROUND(E5080*F5080,2)</f>
        <v>562579.28</v>
      </c>
    </row>
    <row r="5081" customFormat="false" ht="15" hidden="false" customHeight="false" outlineLevel="0" collapsed="false">
      <c r="A5081" s="3" t="n">
        <v>5080</v>
      </c>
      <c r="B5081" s="3" t="n">
        <v>11</v>
      </c>
      <c r="C5081" s="3" t="s">
        <v>228</v>
      </c>
      <c r="D5081" s="3" t="s">
        <v>562</v>
      </c>
      <c r="E5081" s="3" t="n">
        <v>279</v>
      </c>
      <c r="F5081" s="4" t="n">
        <v>97.73</v>
      </c>
      <c r="G5081" s="3" t="s">
        <v>34</v>
      </c>
      <c r="H5081" s="4" t="n">
        <f aca="false">ROUND(E5081*F5081,2)</f>
        <v>27266.67</v>
      </c>
    </row>
    <row r="5082" customFormat="false" ht="15" hidden="false" customHeight="false" outlineLevel="0" collapsed="false">
      <c r="A5082" s="3" t="n">
        <v>5081</v>
      </c>
      <c r="B5082" s="3" t="n">
        <v>10</v>
      </c>
      <c r="C5082" s="3" t="s">
        <v>228</v>
      </c>
      <c r="D5082" s="3" t="s">
        <v>562</v>
      </c>
      <c r="E5082" s="3" t="n">
        <v>4056</v>
      </c>
      <c r="F5082" s="4" t="n">
        <v>56.15</v>
      </c>
      <c r="G5082" s="3" t="s">
        <v>8</v>
      </c>
      <c r="H5082" s="4" t="n">
        <f aca="false">ROUND(E5082*F5082,2)</f>
        <v>227744.4</v>
      </c>
    </row>
    <row r="5083" customFormat="false" ht="15" hidden="false" customHeight="false" outlineLevel="0" collapsed="false">
      <c r="A5083" s="3" t="n">
        <v>5082</v>
      </c>
      <c r="B5083" s="3" t="n">
        <v>6</v>
      </c>
      <c r="C5083" s="3" t="s">
        <v>228</v>
      </c>
      <c r="D5083" s="3" t="s">
        <v>562</v>
      </c>
      <c r="E5083" s="3" t="n">
        <v>4376</v>
      </c>
      <c r="F5083" s="4" t="n">
        <v>272.51</v>
      </c>
      <c r="G5083" s="3" t="s">
        <v>8</v>
      </c>
      <c r="H5083" s="4" t="n">
        <f aca="false">ROUND(E5083*F5083,2)</f>
        <v>1192503.76</v>
      </c>
    </row>
    <row r="5084" customFormat="false" ht="15" hidden="false" customHeight="false" outlineLevel="0" collapsed="false">
      <c r="A5084" s="3" t="n">
        <v>5083</v>
      </c>
      <c r="B5084" s="3" t="n">
        <v>1</v>
      </c>
      <c r="C5084" s="3" t="s">
        <v>228</v>
      </c>
      <c r="D5084" s="3" t="s">
        <v>562</v>
      </c>
      <c r="E5084" s="3" t="n">
        <v>1525</v>
      </c>
      <c r="F5084" s="4" t="n">
        <v>374.67</v>
      </c>
      <c r="G5084" s="3" t="s">
        <v>8</v>
      </c>
      <c r="H5084" s="4" t="n">
        <f aca="false">ROUND(E5084*F5084,2)</f>
        <v>571371.75</v>
      </c>
    </row>
    <row r="5085" customFormat="false" ht="15" hidden="false" customHeight="false" outlineLevel="0" collapsed="false">
      <c r="A5085" s="3" t="n">
        <v>5084</v>
      </c>
      <c r="B5085" s="3" t="n">
        <v>8</v>
      </c>
      <c r="C5085" s="3" t="s">
        <v>228</v>
      </c>
      <c r="D5085" s="3" t="s">
        <v>563</v>
      </c>
      <c r="E5085" s="3" t="n">
        <v>114</v>
      </c>
      <c r="F5085" s="4" t="n">
        <v>65.2</v>
      </c>
      <c r="G5085" s="3" t="s">
        <v>8</v>
      </c>
      <c r="H5085" s="4" t="n">
        <f aca="false">ROUND(E5085*F5085,2)</f>
        <v>7432.8</v>
      </c>
    </row>
    <row r="5086" customFormat="false" ht="15" hidden="false" customHeight="false" outlineLevel="0" collapsed="false">
      <c r="A5086" s="3" t="n">
        <v>5085</v>
      </c>
      <c r="B5086" s="3" t="n">
        <v>9</v>
      </c>
      <c r="C5086" s="3" t="s">
        <v>228</v>
      </c>
      <c r="D5086" s="3" t="s">
        <v>563</v>
      </c>
      <c r="E5086" s="3" t="n">
        <v>3057</v>
      </c>
      <c r="F5086" s="4" t="n">
        <v>201.02</v>
      </c>
      <c r="G5086" s="3" t="s">
        <v>8</v>
      </c>
      <c r="H5086" s="4" t="n">
        <f aca="false">ROUND(E5086*F5086,2)</f>
        <v>614518.14</v>
      </c>
    </row>
    <row r="5087" customFormat="false" ht="15" hidden="false" customHeight="false" outlineLevel="0" collapsed="false">
      <c r="A5087" s="3" t="n">
        <v>5086</v>
      </c>
      <c r="B5087" s="3" t="n">
        <v>8</v>
      </c>
      <c r="C5087" s="3" t="s">
        <v>228</v>
      </c>
      <c r="D5087" s="3" t="s">
        <v>563</v>
      </c>
      <c r="E5087" s="3" t="n">
        <v>1127</v>
      </c>
      <c r="F5087" s="4" t="n">
        <v>65.17</v>
      </c>
      <c r="G5087" s="3" t="s">
        <v>8</v>
      </c>
      <c r="H5087" s="4" t="n">
        <f aca="false">ROUND(E5087*F5087,2)</f>
        <v>73446.59</v>
      </c>
    </row>
    <row r="5088" customFormat="false" ht="15" hidden="false" customHeight="false" outlineLevel="0" collapsed="false">
      <c r="A5088" s="3" t="n">
        <v>5087</v>
      </c>
      <c r="B5088" s="3" t="n">
        <v>6</v>
      </c>
      <c r="C5088" s="3" t="s">
        <v>228</v>
      </c>
      <c r="D5088" s="3" t="s">
        <v>562</v>
      </c>
      <c r="E5088" s="3" t="n">
        <v>4607</v>
      </c>
      <c r="F5088" s="4" t="n">
        <v>273.68</v>
      </c>
      <c r="G5088" s="3" t="s">
        <v>8</v>
      </c>
      <c r="H5088" s="4" t="n">
        <f aca="false">ROUND(E5088*F5088,2)</f>
        <v>1260843.76</v>
      </c>
    </row>
    <row r="5089" customFormat="false" ht="15" hidden="false" customHeight="false" outlineLevel="0" collapsed="false">
      <c r="A5089" s="3" t="n">
        <v>5088</v>
      </c>
      <c r="B5089" s="3" t="n">
        <v>1</v>
      </c>
      <c r="C5089" s="3" t="s">
        <v>228</v>
      </c>
      <c r="D5089" s="3" t="s">
        <v>562</v>
      </c>
      <c r="E5089" s="3" t="n">
        <v>3563</v>
      </c>
      <c r="F5089" s="4" t="n">
        <v>375.04</v>
      </c>
      <c r="G5089" s="3" t="s">
        <v>8</v>
      </c>
      <c r="H5089" s="4" t="n">
        <f aca="false">ROUND(E5089*F5089,2)</f>
        <v>1336267.52</v>
      </c>
    </row>
    <row r="5090" customFormat="false" ht="15" hidden="false" customHeight="false" outlineLevel="0" collapsed="false">
      <c r="A5090" s="3" t="n">
        <v>5089</v>
      </c>
      <c r="B5090" s="3" t="n">
        <v>2</v>
      </c>
      <c r="C5090" s="3" t="s">
        <v>228</v>
      </c>
      <c r="D5090" s="3" t="s">
        <v>563</v>
      </c>
      <c r="E5090" s="3" t="n">
        <v>4805</v>
      </c>
      <c r="F5090" s="4" t="n">
        <v>58.51</v>
      </c>
      <c r="G5090" s="3" t="s">
        <v>8</v>
      </c>
      <c r="H5090" s="4" t="n">
        <f aca="false">ROUND(E5090*F5090,2)</f>
        <v>281140.55</v>
      </c>
    </row>
    <row r="5091" customFormat="false" ht="15" hidden="false" customHeight="false" outlineLevel="0" collapsed="false">
      <c r="A5091" s="3" t="n">
        <v>5090</v>
      </c>
      <c r="B5091" s="3" t="n">
        <v>9</v>
      </c>
      <c r="C5091" s="3" t="s">
        <v>228</v>
      </c>
      <c r="D5091" s="3" t="s">
        <v>563</v>
      </c>
      <c r="E5091" s="3" t="n">
        <v>605</v>
      </c>
      <c r="F5091" s="4" t="n">
        <v>200.3</v>
      </c>
      <c r="G5091" s="3" t="s">
        <v>8</v>
      </c>
      <c r="H5091" s="4" t="n">
        <f aca="false">ROUND(E5091*F5091,2)</f>
        <v>121181.5</v>
      </c>
    </row>
    <row r="5092" customFormat="false" ht="15" hidden="false" customHeight="false" outlineLevel="0" collapsed="false">
      <c r="A5092" s="3" t="n">
        <v>5091</v>
      </c>
      <c r="B5092" s="3" t="n">
        <v>4</v>
      </c>
      <c r="C5092" s="3" t="s">
        <v>228</v>
      </c>
      <c r="D5092" s="3" t="s">
        <v>563</v>
      </c>
      <c r="E5092" s="3" t="n">
        <v>2348</v>
      </c>
      <c r="F5092" s="4" t="n">
        <v>108.67</v>
      </c>
      <c r="G5092" s="3" t="s">
        <v>8</v>
      </c>
      <c r="H5092" s="4" t="n">
        <f aca="false">ROUND(E5092*F5092,2)</f>
        <v>255157.16</v>
      </c>
    </row>
    <row r="5093" customFormat="false" ht="15" hidden="false" customHeight="false" outlineLevel="0" collapsed="false">
      <c r="A5093" s="3" t="n">
        <v>5092</v>
      </c>
      <c r="B5093" s="3" t="n">
        <v>11</v>
      </c>
      <c r="C5093" s="3" t="s">
        <v>228</v>
      </c>
      <c r="D5093" s="3" t="s">
        <v>562</v>
      </c>
      <c r="E5093" s="3" t="n">
        <v>3982</v>
      </c>
      <c r="F5093" s="4" t="n">
        <v>98.02</v>
      </c>
      <c r="G5093" s="3" t="s">
        <v>34</v>
      </c>
      <c r="H5093" s="4" t="n">
        <f aca="false">ROUND(E5093*F5093,2)</f>
        <v>390315.64</v>
      </c>
    </row>
    <row r="5094" customFormat="false" ht="15" hidden="false" customHeight="false" outlineLevel="0" collapsed="false">
      <c r="A5094" s="3" t="n">
        <v>5093</v>
      </c>
      <c r="B5094" s="3" t="n">
        <v>7</v>
      </c>
      <c r="C5094" s="3" t="s">
        <v>228</v>
      </c>
      <c r="D5094" s="3" t="s">
        <v>562</v>
      </c>
      <c r="E5094" s="3" t="n">
        <v>1244</v>
      </c>
      <c r="F5094" s="4" t="n">
        <v>400.84</v>
      </c>
      <c r="G5094" s="3" t="s">
        <v>8</v>
      </c>
      <c r="H5094" s="4" t="n">
        <f aca="false">ROUND(E5094*F5094,2)</f>
        <v>498644.96</v>
      </c>
    </row>
    <row r="5095" customFormat="false" ht="15" hidden="false" customHeight="false" outlineLevel="0" collapsed="false">
      <c r="A5095" s="3" t="n">
        <v>5094</v>
      </c>
      <c r="B5095" s="3" t="n">
        <v>6</v>
      </c>
      <c r="C5095" s="3" t="s">
        <v>228</v>
      </c>
      <c r="D5095" s="3" t="s">
        <v>562</v>
      </c>
      <c r="E5095" s="3" t="n">
        <v>3015</v>
      </c>
      <c r="F5095" s="4" t="n">
        <v>273.35</v>
      </c>
      <c r="G5095" s="3" t="s">
        <v>8</v>
      </c>
      <c r="H5095" s="4" t="n">
        <f aca="false">ROUND(E5095*F5095,2)</f>
        <v>824150.25</v>
      </c>
    </row>
    <row r="5096" customFormat="false" ht="15" hidden="false" customHeight="false" outlineLevel="0" collapsed="false">
      <c r="A5096" s="3" t="n">
        <v>5095</v>
      </c>
      <c r="B5096" s="3" t="n">
        <v>8</v>
      </c>
      <c r="C5096" s="3" t="s">
        <v>228</v>
      </c>
      <c r="D5096" s="3" t="s">
        <v>562</v>
      </c>
      <c r="E5096" s="3" t="n">
        <v>2066</v>
      </c>
      <c r="F5096" s="4" t="n">
        <v>65.13</v>
      </c>
      <c r="G5096" s="3" t="s">
        <v>8</v>
      </c>
      <c r="H5096" s="4" t="n">
        <f aca="false">ROUND(E5096*F5096,2)</f>
        <v>134558.58</v>
      </c>
    </row>
    <row r="5097" customFormat="false" ht="15" hidden="false" customHeight="false" outlineLevel="0" collapsed="false">
      <c r="A5097" s="3" t="n">
        <v>5096</v>
      </c>
      <c r="B5097" s="3" t="n">
        <v>14</v>
      </c>
      <c r="C5097" s="3" t="s">
        <v>228</v>
      </c>
      <c r="D5097" s="3" t="s">
        <v>562</v>
      </c>
      <c r="E5097" s="3" t="n">
        <v>1902</v>
      </c>
      <c r="F5097" s="4" t="n">
        <v>64.56</v>
      </c>
      <c r="G5097" s="3" t="s">
        <v>41</v>
      </c>
      <c r="H5097" s="4" t="n">
        <f aca="false">ROUND(E5097*F5097,2)</f>
        <v>122793.12</v>
      </c>
    </row>
    <row r="5098" customFormat="false" ht="15" hidden="false" customHeight="false" outlineLevel="0" collapsed="false">
      <c r="A5098" s="3" t="n">
        <v>5097</v>
      </c>
      <c r="B5098" s="3" t="n">
        <v>4</v>
      </c>
      <c r="C5098" s="3" t="s">
        <v>228</v>
      </c>
      <c r="D5098" s="3" t="s">
        <v>563</v>
      </c>
      <c r="E5098" s="3" t="n">
        <v>2241</v>
      </c>
      <c r="F5098" s="4" t="n">
        <v>108.72</v>
      </c>
      <c r="G5098" s="3" t="s">
        <v>8</v>
      </c>
      <c r="H5098" s="4" t="n">
        <f aca="false">ROUND(E5098*F5098,2)</f>
        <v>243641.52</v>
      </c>
    </row>
    <row r="5099" customFormat="false" ht="15" hidden="false" customHeight="false" outlineLevel="0" collapsed="false">
      <c r="A5099" s="3" t="n">
        <v>5098</v>
      </c>
      <c r="B5099" s="3" t="n">
        <v>6</v>
      </c>
      <c r="C5099" s="3" t="s">
        <v>228</v>
      </c>
      <c r="D5099" s="3" t="s">
        <v>562</v>
      </c>
      <c r="E5099" s="3" t="n">
        <v>3197</v>
      </c>
      <c r="F5099" s="4" t="n">
        <v>272.99</v>
      </c>
      <c r="G5099" s="3" t="s">
        <v>8</v>
      </c>
      <c r="H5099" s="4" t="n">
        <f aca="false">ROUND(E5099*F5099,2)</f>
        <v>872749.03</v>
      </c>
    </row>
    <row r="5100" customFormat="false" ht="15" hidden="false" customHeight="false" outlineLevel="0" collapsed="false">
      <c r="A5100" s="3" t="n">
        <v>5099</v>
      </c>
      <c r="B5100" s="3" t="n">
        <v>5</v>
      </c>
      <c r="C5100" s="3" t="s">
        <v>228</v>
      </c>
      <c r="D5100" s="3" t="s">
        <v>563</v>
      </c>
      <c r="E5100" s="3" t="n">
        <v>1816</v>
      </c>
      <c r="F5100" s="4" t="n">
        <v>449.75</v>
      </c>
      <c r="G5100" s="3" t="s">
        <v>8</v>
      </c>
      <c r="H5100" s="4" t="n">
        <f aca="false">ROUND(E5100*F5100,2)</f>
        <v>816746</v>
      </c>
    </row>
    <row r="5101" customFormat="false" ht="15" hidden="false" customHeight="false" outlineLevel="0" collapsed="false">
      <c r="A5101" s="3" t="n">
        <v>5100</v>
      </c>
      <c r="B5101" s="3" t="n">
        <v>8</v>
      </c>
      <c r="C5101" s="3" t="s">
        <v>228</v>
      </c>
      <c r="D5101" s="3" t="s">
        <v>562</v>
      </c>
      <c r="E5101" s="3" t="n">
        <v>922</v>
      </c>
      <c r="F5101" s="4" t="n">
        <v>65.2</v>
      </c>
      <c r="G5101" s="3" t="s">
        <v>8</v>
      </c>
      <c r="H5101" s="4" t="n">
        <f aca="false">ROUND(E5101*F5101,2)</f>
        <v>60114.4</v>
      </c>
    </row>
    <row r="5102" customFormat="false" ht="15" hidden="false" customHeight="false" outlineLevel="0" collapsed="false">
      <c r="A5102" s="3" t="n">
        <v>5101</v>
      </c>
      <c r="B5102" s="3" t="n">
        <v>11</v>
      </c>
      <c r="C5102" s="3" t="s">
        <v>228</v>
      </c>
      <c r="D5102" s="3" t="s">
        <v>562</v>
      </c>
      <c r="E5102" s="3" t="n">
        <v>1179</v>
      </c>
      <c r="F5102" s="4" t="n">
        <v>98</v>
      </c>
      <c r="G5102" s="3" t="s">
        <v>34</v>
      </c>
      <c r="H5102" s="4" t="n">
        <f aca="false">ROUND(E5102*F5102,2)</f>
        <v>115542</v>
      </c>
    </row>
    <row r="5103" customFormat="false" ht="15" hidden="false" customHeight="false" outlineLevel="0" collapsed="false">
      <c r="A5103" s="3" t="n">
        <v>5102</v>
      </c>
      <c r="B5103" s="3" t="n">
        <v>4</v>
      </c>
      <c r="C5103" s="3" t="s">
        <v>228</v>
      </c>
      <c r="D5103" s="3" t="s">
        <v>562</v>
      </c>
      <c r="E5103" s="3" t="n">
        <v>424</v>
      </c>
      <c r="F5103" s="4" t="n">
        <v>108.71</v>
      </c>
      <c r="G5103" s="3" t="s">
        <v>8</v>
      </c>
      <c r="H5103" s="4" t="n">
        <f aca="false">ROUND(E5103*F5103,2)</f>
        <v>46093.04</v>
      </c>
    </row>
    <row r="5104" customFormat="false" ht="15" hidden="false" customHeight="false" outlineLevel="0" collapsed="false">
      <c r="A5104" s="3" t="n">
        <v>5103</v>
      </c>
      <c r="B5104" s="3" t="n">
        <v>13</v>
      </c>
      <c r="C5104" s="3" t="s">
        <v>228</v>
      </c>
      <c r="D5104" s="3" t="s">
        <v>562</v>
      </c>
      <c r="E5104" s="3" t="n">
        <v>1829</v>
      </c>
      <c r="F5104" s="4" t="n">
        <v>45.27</v>
      </c>
      <c r="G5104" s="3" t="s">
        <v>41</v>
      </c>
      <c r="H5104" s="4" t="n">
        <f aca="false">ROUND(E5104*F5104,2)</f>
        <v>82798.83</v>
      </c>
    </row>
    <row r="5105" customFormat="false" ht="15" hidden="false" customHeight="false" outlineLevel="0" collapsed="false">
      <c r="A5105" s="3" t="n">
        <v>5104</v>
      </c>
      <c r="B5105" s="3" t="n">
        <v>2</v>
      </c>
      <c r="C5105" s="3" t="s">
        <v>228</v>
      </c>
      <c r="D5105" s="3" t="s">
        <v>562</v>
      </c>
      <c r="E5105" s="3" t="n">
        <v>2464</v>
      </c>
      <c r="F5105" s="4" t="n">
        <v>58.47</v>
      </c>
      <c r="G5105" s="3" t="s">
        <v>8</v>
      </c>
      <c r="H5105" s="4" t="n">
        <f aca="false">ROUND(E5105*F5105,2)</f>
        <v>144070.08</v>
      </c>
    </row>
    <row r="5106" customFormat="false" ht="15" hidden="false" customHeight="false" outlineLevel="0" collapsed="false">
      <c r="A5106" s="3" t="n">
        <v>5105</v>
      </c>
      <c r="B5106" s="3" t="n">
        <v>6</v>
      </c>
      <c r="C5106" s="3" t="s">
        <v>228</v>
      </c>
      <c r="D5106" s="3" t="s">
        <v>563</v>
      </c>
      <c r="E5106" s="3" t="n">
        <v>4688</v>
      </c>
      <c r="F5106" s="4" t="n">
        <v>272.91</v>
      </c>
      <c r="G5106" s="3" t="s">
        <v>8</v>
      </c>
      <c r="H5106" s="4" t="n">
        <f aca="false">ROUND(E5106*F5106,2)</f>
        <v>1279402.08</v>
      </c>
    </row>
    <row r="5107" customFormat="false" ht="15" hidden="false" customHeight="false" outlineLevel="0" collapsed="false">
      <c r="A5107" s="3" t="n">
        <v>5106</v>
      </c>
      <c r="B5107" s="3" t="n">
        <v>13</v>
      </c>
      <c r="C5107" s="3" t="s">
        <v>228</v>
      </c>
      <c r="D5107" s="3" t="s">
        <v>563</v>
      </c>
      <c r="E5107" s="3" t="n">
        <v>1388</v>
      </c>
      <c r="F5107" s="4" t="n">
        <v>45.12</v>
      </c>
      <c r="G5107" s="3" t="s">
        <v>41</v>
      </c>
      <c r="H5107" s="4" t="n">
        <f aca="false">ROUND(E5107*F5107,2)</f>
        <v>62626.56</v>
      </c>
    </row>
    <row r="5108" customFormat="false" ht="15" hidden="false" customHeight="false" outlineLevel="0" collapsed="false">
      <c r="A5108" s="3" t="n">
        <v>5107</v>
      </c>
      <c r="B5108" s="3" t="n">
        <v>7</v>
      </c>
      <c r="C5108" s="3" t="s">
        <v>228</v>
      </c>
      <c r="D5108" s="3" t="s">
        <v>562</v>
      </c>
      <c r="E5108" s="3" t="n">
        <v>2077</v>
      </c>
      <c r="F5108" s="4" t="n">
        <v>402.04</v>
      </c>
      <c r="G5108" s="3" t="s">
        <v>8</v>
      </c>
      <c r="H5108" s="4" t="n">
        <f aca="false">ROUND(E5108*F5108,2)</f>
        <v>835037.08</v>
      </c>
    </row>
    <row r="5109" customFormat="false" ht="15" hidden="false" customHeight="false" outlineLevel="0" collapsed="false">
      <c r="A5109" s="3" t="n">
        <v>5108</v>
      </c>
      <c r="B5109" s="3" t="n">
        <v>12</v>
      </c>
      <c r="C5109" s="3" t="s">
        <v>228</v>
      </c>
      <c r="D5109" s="3" t="s">
        <v>563</v>
      </c>
      <c r="E5109" s="3" t="n">
        <v>1929</v>
      </c>
      <c r="F5109" s="4" t="n">
        <v>221.43</v>
      </c>
      <c r="G5109" s="3" t="s">
        <v>38</v>
      </c>
      <c r="H5109" s="4" t="n">
        <f aca="false">ROUND(E5109*F5109,2)</f>
        <v>427138.47</v>
      </c>
    </row>
    <row r="5110" customFormat="false" ht="15" hidden="false" customHeight="false" outlineLevel="0" collapsed="false">
      <c r="A5110" s="3" t="n">
        <v>5109</v>
      </c>
      <c r="B5110" s="3" t="n">
        <v>6</v>
      </c>
      <c r="C5110" s="3" t="s">
        <v>228</v>
      </c>
      <c r="D5110" s="3" t="s">
        <v>562</v>
      </c>
      <c r="E5110" s="3" t="n">
        <v>2477</v>
      </c>
      <c r="F5110" s="4" t="n">
        <v>273.66</v>
      </c>
      <c r="G5110" s="3" t="s">
        <v>8</v>
      </c>
      <c r="H5110" s="4" t="n">
        <f aca="false">ROUND(E5110*F5110,2)</f>
        <v>677855.82</v>
      </c>
    </row>
    <row r="5111" customFormat="false" ht="15" hidden="false" customHeight="false" outlineLevel="0" collapsed="false">
      <c r="A5111" s="3" t="n">
        <v>5110</v>
      </c>
      <c r="B5111" s="3" t="n">
        <v>15</v>
      </c>
      <c r="C5111" s="3" t="s">
        <v>228</v>
      </c>
      <c r="D5111" s="3" t="s">
        <v>563</v>
      </c>
      <c r="E5111" s="3" t="n">
        <v>2767</v>
      </c>
      <c r="F5111" s="4" t="n">
        <v>266.14</v>
      </c>
      <c r="G5111" s="3" t="s">
        <v>46</v>
      </c>
      <c r="H5111" s="4" t="n">
        <f aca="false">ROUND(E5111*F5111,2)</f>
        <v>736409.38</v>
      </c>
    </row>
    <row r="5112" customFormat="false" ht="15" hidden="false" customHeight="false" outlineLevel="0" collapsed="false">
      <c r="A5112" s="3" t="n">
        <v>5111</v>
      </c>
      <c r="B5112" s="3" t="n">
        <v>1</v>
      </c>
      <c r="C5112" s="3" t="s">
        <v>228</v>
      </c>
      <c r="D5112" s="3" t="s">
        <v>562</v>
      </c>
      <c r="E5112" s="3" t="n">
        <v>1887</v>
      </c>
      <c r="F5112" s="4" t="n">
        <v>375.59</v>
      </c>
      <c r="G5112" s="3" t="s">
        <v>8</v>
      </c>
      <c r="H5112" s="4" t="n">
        <f aca="false">ROUND(E5112*F5112,2)</f>
        <v>708738.33</v>
      </c>
    </row>
    <row r="5113" customFormat="false" ht="15" hidden="false" customHeight="false" outlineLevel="0" collapsed="false">
      <c r="A5113" s="3" t="n">
        <v>5112</v>
      </c>
      <c r="B5113" s="3" t="n">
        <v>9</v>
      </c>
      <c r="C5113" s="3" t="s">
        <v>228</v>
      </c>
      <c r="D5113" s="3" t="s">
        <v>562</v>
      </c>
      <c r="E5113" s="3" t="n">
        <v>3238</v>
      </c>
      <c r="F5113" s="4" t="n">
        <v>199.94</v>
      </c>
      <c r="G5113" s="3" t="s">
        <v>8</v>
      </c>
      <c r="H5113" s="4" t="n">
        <f aca="false">ROUND(E5113*F5113,2)</f>
        <v>647405.72</v>
      </c>
    </row>
    <row r="5114" customFormat="false" ht="15" hidden="false" customHeight="false" outlineLevel="0" collapsed="false">
      <c r="A5114" s="3" t="n">
        <v>5113</v>
      </c>
      <c r="B5114" s="3" t="n">
        <v>8</v>
      </c>
      <c r="C5114" s="3" t="s">
        <v>228</v>
      </c>
      <c r="D5114" s="3" t="s">
        <v>562</v>
      </c>
      <c r="E5114" s="3" t="n">
        <v>4771</v>
      </c>
      <c r="F5114" s="4" t="n">
        <v>65.16</v>
      </c>
      <c r="G5114" s="3" t="s">
        <v>8</v>
      </c>
      <c r="H5114" s="4" t="n">
        <f aca="false">ROUND(E5114*F5114,2)</f>
        <v>310878.36</v>
      </c>
    </row>
    <row r="5115" customFormat="false" ht="15" hidden="false" customHeight="false" outlineLevel="0" collapsed="false">
      <c r="A5115" s="3" t="n">
        <v>5114</v>
      </c>
      <c r="B5115" s="3" t="n">
        <v>11</v>
      </c>
      <c r="C5115" s="3" t="s">
        <v>228</v>
      </c>
      <c r="D5115" s="3" t="s">
        <v>562</v>
      </c>
      <c r="E5115" s="3" t="n">
        <v>4028</v>
      </c>
      <c r="F5115" s="4" t="n">
        <v>97.78</v>
      </c>
      <c r="G5115" s="3" t="s">
        <v>34</v>
      </c>
      <c r="H5115" s="4" t="n">
        <f aca="false">ROUND(E5115*F5115,2)</f>
        <v>393857.84</v>
      </c>
    </row>
    <row r="5116" customFormat="false" ht="15" hidden="false" customHeight="false" outlineLevel="0" collapsed="false">
      <c r="A5116" s="3" t="n">
        <v>5115</v>
      </c>
      <c r="B5116" s="3" t="n">
        <v>14</v>
      </c>
      <c r="C5116" s="3" t="s">
        <v>228</v>
      </c>
      <c r="D5116" s="3" t="s">
        <v>562</v>
      </c>
      <c r="E5116" s="3" t="n">
        <v>3979</v>
      </c>
      <c r="F5116" s="4" t="n">
        <v>64.6</v>
      </c>
      <c r="G5116" s="3" t="s">
        <v>41</v>
      </c>
      <c r="H5116" s="4" t="n">
        <f aca="false">ROUND(E5116*F5116,2)</f>
        <v>257043.4</v>
      </c>
    </row>
    <row r="5117" customFormat="false" ht="15" hidden="false" customHeight="false" outlineLevel="0" collapsed="false">
      <c r="A5117" s="3" t="n">
        <v>5116</v>
      </c>
      <c r="B5117" s="3" t="n">
        <v>7</v>
      </c>
      <c r="C5117" s="3" t="s">
        <v>228</v>
      </c>
      <c r="D5117" s="3" t="s">
        <v>562</v>
      </c>
      <c r="E5117" s="3" t="n">
        <v>2866</v>
      </c>
      <c r="F5117" s="4" t="n">
        <v>401.65</v>
      </c>
      <c r="G5117" s="3" t="s">
        <v>8</v>
      </c>
      <c r="H5117" s="4" t="n">
        <f aca="false">ROUND(E5117*F5117,2)</f>
        <v>1151128.9</v>
      </c>
    </row>
    <row r="5118" customFormat="false" ht="15" hidden="false" customHeight="false" outlineLevel="0" collapsed="false">
      <c r="A5118" s="3" t="n">
        <v>5117</v>
      </c>
      <c r="B5118" s="3" t="n">
        <v>3</v>
      </c>
      <c r="C5118" s="3" t="s">
        <v>228</v>
      </c>
      <c r="D5118" s="3" t="s">
        <v>563</v>
      </c>
      <c r="E5118" s="3" t="n">
        <v>3571</v>
      </c>
      <c r="F5118" s="4" t="n">
        <v>100.4</v>
      </c>
      <c r="G5118" s="3" t="s">
        <v>8</v>
      </c>
      <c r="H5118" s="4" t="n">
        <f aca="false">ROUND(E5118*F5118,2)</f>
        <v>358528.4</v>
      </c>
    </row>
    <row r="5119" customFormat="false" ht="15" hidden="false" customHeight="false" outlineLevel="0" collapsed="false">
      <c r="A5119" s="3" t="n">
        <v>5118</v>
      </c>
      <c r="B5119" s="3" t="n">
        <v>14</v>
      </c>
      <c r="C5119" s="3" t="s">
        <v>228</v>
      </c>
      <c r="D5119" s="3" t="s">
        <v>563</v>
      </c>
      <c r="E5119" s="3" t="n">
        <v>1768</v>
      </c>
      <c r="F5119" s="4" t="n">
        <v>64.85</v>
      </c>
      <c r="G5119" s="3" t="s">
        <v>41</v>
      </c>
      <c r="H5119" s="4" t="n">
        <f aca="false">ROUND(E5119*F5119,2)</f>
        <v>114654.8</v>
      </c>
    </row>
    <row r="5120" customFormat="false" ht="15" hidden="false" customHeight="false" outlineLevel="0" collapsed="false">
      <c r="A5120" s="3" t="n">
        <v>5119</v>
      </c>
      <c r="B5120" s="3" t="n">
        <v>11</v>
      </c>
      <c r="C5120" s="3" t="s">
        <v>228</v>
      </c>
      <c r="D5120" s="3" t="s">
        <v>563</v>
      </c>
      <c r="E5120" s="3" t="n">
        <v>1461</v>
      </c>
      <c r="F5120" s="4" t="n">
        <v>97.68</v>
      </c>
      <c r="G5120" s="3" t="s">
        <v>34</v>
      </c>
      <c r="H5120" s="4" t="n">
        <f aca="false">ROUND(E5120*F5120,2)</f>
        <v>142710.48</v>
      </c>
    </row>
    <row r="5121" customFormat="false" ht="15" hidden="false" customHeight="false" outlineLevel="0" collapsed="false">
      <c r="A5121" s="3" t="n">
        <v>5120</v>
      </c>
      <c r="B5121" s="3" t="n">
        <v>4</v>
      </c>
      <c r="C5121" s="3" t="s">
        <v>229</v>
      </c>
      <c r="D5121" s="3" t="s">
        <v>562</v>
      </c>
      <c r="E5121" s="3" t="n">
        <v>1279</v>
      </c>
      <c r="F5121" s="4" t="n">
        <v>109.83</v>
      </c>
      <c r="G5121" s="3" t="s">
        <v>8</v>
      </c>
      <c r="H5121" s="4" t="n">
        <f aca="false">ROUND(E5121*F5121,2)</f>
        <v>140472.57</v>
      </c>
    </row>
    <row r="5122" customFormat="false" ht="15" hidden="false" customHeight="false" outlineLevel="0" collapsed="false">
      <c r="A5122" s="3" t="n">
        <v>5121</v>
      </c>
      <c r="B5122" s="3" t="n">
        <v>8</v>
      </c>
      <c r="C5122" s="3" t="s">
        <v>229</v>
      </c>
      <c r="D5122" s="3" t="s">
        <v>562</v>
      </c>
      <c r="E5122" s="3" t="n">
        <v>2567</v>
      </c>
      <c r="F5122" s="4" t="n">
        <v>64.23</v>
      </c>
      <c r="G5122" s="3" t="s">
        <v>8</v>
      </c>
      <c r="H5122" s="4" t="n">
        <f aca="false">ROUND(E5122*F5122,2)</f>
        <v>164878.41</v>
      </c>
    </row>
    <row r="5123" customFormat="false" ht="15" hidden="false" customHeight="false" outlineLevel="0" collapsed="false">
      <c r="A5123" s="3" t="n">
        <v>5122</v>
      </c>
      <c r="B5123" s="3" t="n">
        <v>4</v>
      </c>
      <c r="C5123" s="3" t="s">
        <v>229</v>
      </c>
      <c r="D5123" s="3" t="s">
        <v>562</v>
      </c>
      <c r="E5123" s="3" t="n">
        <v>3916</v>
      </c>
      <c r="F5123" s="4" t="n">
        <v>109.97</v>
      </c>
      <c r="G5123" s="3" t="s">
        <v>8</v>
      </c>
      <c r="H5123" s="4" t="n">
        <f aca="false">ROUND(E5123*F5123,2)</f>
        <v>430642.52</v>
      </c>
    </row>
    <row r="5124" customFormat="false" ht="15" hidden="false" customHeight="false" outlineLevel="0" collapsed="false">
      <c r="A5124" s="3" t="n">
        <v>5123</v>
      </c>
      <c r="B5124" s="3" t="n">
        <v>5</v>
      </c>
      <c r="C5124" s="3" t="s">
        <v>229</v>
      </c>
      <c r="D5124" s="3" t="s">
        <v>562</v>
      </c>
      <c r="E5124" s="3" t="n">
        <v>1320</v>
      </c>
      <c r="F5124" s="4" t="n">
        <v>439.48</v>
      </c>
      <c r="G5124" s="3" t="s">
        <v>8</v>
      </c>
      <c r="H5124" s="4" t="n">
        <f aca="false">ROUND(E5124*F5124,2)</f>
        <v>580113.6</v>
      </c>
    </row>
    <row r="5125" customFormat="false" ht="15" hidden="false" customHeight="false" outlineLevel="0" collapsed="false">
      <c r="A5125" s="3" t="n">
        <v>5124</v>
      </c>
      <c r="B5125" s="3" t="n">
        <v>6</v>
      </c>
      <c r="C5125" s="3" t="s">
        <v>229</v>
      </c>
      <c r="D5125" s="3" t="s">
        <v>563</v>
      </c>
      <c r="E5125" s="3" t="n">
        <v>1489</v>
      </c>
      <c r="F5125" s="4" t="n">
        <v>264.1</v>
      </c>
      <c r="G5125" s="3" t="s">
        <v>8</v>
      </c>
      <c r="H5125" s="4" t="n">
        <f aca="false">ROUND(E5125*F5125,2)</f>
        <v>393244.9</v>
      </c>
    </row>
    <row r="5126" customFormat="false" ht="15" hidden="false" customHeight="false" outlineLevel="0" collapsed="false">
      <c r="A5126" s="3" t="n">
        <v>5125</v>
      </c>
      <c r="B5126" s="3" t="n">
        <v>9</v>
      </c>
      <c r="C5126" s="3" t="s">
        <v>229</v>
      </c>
      <c r="D5126" s="3" t="s">
        <v>562</v>
      </c>
      <c r="E5126" s="3" t="n">
        <v>1365</v>
      </c>
      <c r="F5126" s="4" t="n">
        <v>198.59</v>
      </c>
      <c r="G5126" s="3" t="s">
        <v>8</v>
      </c>
      <c r="H5126" s="4" t="n">
        <f aca="false">ROUND(E5126*F5126,2)</f>
        <v>271075.35</v>
      </c>
    </row>
    <row r="5127" customFormat="false" ht="15" hidden="false" customHeight="false" outlineLevel="0" collapsed="false">
      <c r="A5127" s="3" t="n">
        <v>5126</v>
      </c>
      <c r="B5127" s="3" t="n">
        <v>12</v>
      </c>
      <c r="C5127" s="3" t="s">
        <v>229</v>
      </c>
      <c r="D5127" s="3" t="s">
        <v>562</v>
      </c>
      <c r="E5127" s="3" t="n">
        <v>998</v>
      </c>
      <c r="F5127" s="4" t="n">
        <v>219.28</v>
      </c>
      <c r="G5127" s="3" t="s">
        <v>38</v>
      </c>
      <c r="H5127" s="4" t="n">
        <f aca="false">ROUND(E5127*F5127,2)</f>
        <v>218841.44</v>
      </c>
    </row>
    <row r="5128" customFormat="false" ht="15" hidden="false" customHeight="false" outlineLevel="0" collapsed="false">
      <c r="A5128" s="3" t="n">
        <v>5127</v>
      </c>
      <c r="B5128" s="3" t="n">
        <v>2</v>
      </c>
      <c r="C5128" s="3" t="s">
        <v>229</v>
      </c>
      <c r="D5128" s="3" t="s">
        <v>563</v>
      </c>
      <c r="E5128" s="3" t="n">
        <v>2298</v>
      </c>
      <c r="F5128" s="4" t="n">
        <v>57.56</v>
      </c>
      <c r="G5128" s="3" t="s">
        <v>8</v>
      </c>
      <c r="H5128" s="4" t="n">
        <f aca="false">ROUND(E5128*F5128,2)</f>
        <v>132272.88</v>
      </c>
    </row>
    <row r="5129" customFormat="false" ht="15" hidden="false" customHeight="false" outlineLevel="0" collapsed="false">
      <c r="A5129" s="3" t="n">
        <v>5128</v>
      </c>
      <c r="B5129" s="3" t="n">
        <v>12</v>
      </c>
      <c r="C5129" s="3" t="s">
        <v>229</v>
      </c>
      <c r="D5129" s="3" t="s">
        <v>562</v>
      </c>
      <c r="E5129" s="3" t="n">
        <v>2678</v>
      </c>
      <c r="F5129" s="4" t="n">
        <v>220.22</v>
      </c>
      <c r="G5129" s="3" t="s">
        <v>38</v>
      </c>
      <c r="H5129" s="4" t="n">
        <f aca="false">ROUND(E5129*F5129,2)</f>
        <v>589749.16</v>
      </c>
    </row>
    <row r="5130" customFormat="false" ht="15" hidden="false" customHeight="false" outlineLevel="0" collapsed="false">
      <c r="A5130" s="3" t="n">
        <v>5129</v>
      </c>
      <c r="B5130" s="3" t="n">
        <v>13</v>
      </c>
      <c r="C5130" s="3" t="s">
        <v>229</v>
      </c>
      <c r="D5130" s="3" t="s">
        <v>562</v>
      </c>
      <c r="E5130" s="3" t="n">
        <v>2083</v>
      </c>
      <c r="F5130" s="4" t="n">
        <v>44.54</v>
      </c>
      <c r="G5130" s="3" t="s">
        <v>41</v>
      </c>
      <c r="H5130" s="4" t="n">
        <f aca="false">ROUND(E5130*F5130,2)</f>
        <v>92776.82</v>
      </c>
    </row>
    <row r="5131" customFormat="false" ht="15" hidden="false" customHeight="false" outlineLevel="0" collapsed="false">
      <c r="A5131" s="3" t="n">
        <v>5130</v>
      </c>
      <c r="B5131" s="3" t="n">
        <v>9</v>
      </c>
      <c r="C5131" s="3" t="s">
        <v>229</v>
      </c>
      <c r="D5131" s="3" t="s">
        <v>562</v>
      </c>
      <c r="E5131" s="3" t="n">
        <v>3890</v>
      </c>
      <c r="F5131" s="4" t="n">
        <v>198.58</v>
      </c>
      <c r="G5131" s="3" t="s">
        <v>8</v>
      </c>
      <c r="H5131" s="4" t="n">
        <f aca="false">ROUND(E5131*F5131,2)</f>
        <v>772476.2</v>
      </c>
    </row>
    <row r="5132" customFormat="false" ht="15" hidden="false" customHeight="false" outlineLevel="0" collapsed="false">
      <c r="A5132" s="3" t="n">
        <v>5131</v>
      </c>
      <c r="B5132" s="3" t="n">
        <v>11</v>
      </c>
      <c r="C5132" s="3" t="s">
        <v>229</v>
      </c>
      <c r="D5132" s="3" t="s">
        <v>563</v>
      </c>
      <c r="E5132" s="3" t="n">
        <v>4746</v>
      </c>
      <c r="F5132" s="4" t="n">
        <v>97.35</v>
      </c>
      <c r="G5132" s="3" t="s">
        <v>34</v>
      </c>
      <c r="H5132" s="4" t="n">
        <f aca="false">ROUND(E5132*F5132,2)</f>
        <v>462023.1</v>
      </c>
    </row>
    <row r="5133" customFormat="false" ht="15" hidden="false" customHeight="false" outlineLevel="0" collapsed="false">
      <c r="A5133" s="3" t="n">
        <v>5132</v>
      </c>
      <c r="B5133" s="3" t="n">
        <v>10</v>
      </c>
      <c r="C5133" s="3" t="s">
        <v>229</v>
      </c>
      <c r="D5133" s="3" t="s">
        <v>563</v>
      </c>
      <c r="E5133" s="3" t="n">
        <v>2304</v>
      </c>
      <c r="F5133" s="4" t="n">
        <v>55.38</v>
      </c>
      <c r="G5133" s="3" t="s">
        <v>8</v>
      </c>
      <c r="H5133" s="4" t="n">
        <f aca="false">ROUND(E5133*F5133,2)</f>
        <v>127595.52</v>
      </c>
    </row>
    <row r="5134" customFormat="false" ht="15" hidden="false" customHeight="false" outlineLevel="0" collapsed="false">
      <c r="A5134" s="3" t="n">
        <v>5133</v>
      </c>
      <c r="B5134" s="3" t="n">
        <v>2</v>
      </c>
      <c r="C5134" s="3" t="s">
        <v>229</v>
      </c>
      <c r="D5134" s="3" t="s">
        <v>562</v>
      </c>
      <c r="E5134" s="3" t="n">
        <v>1663</v>
      </c>
      <c r="F5134" s="4" t="n">
        <v>57.59</v>
      </c>
      <c r="G5134" s="3" t="s">
        <v>8</v>
      </c>
      <c r="H5134" s="4" t="n">
        <f aca="false">ROUND(E5134*F5134,2)</f>
        <v>95772.17</v>
      </c>
    </row>
    <row r="5135" customFormat="false" ht="15" hidden="false" customHeight="false" outlineLevel="0" collapsed="false">
      <c r="A5135" s="3" t="n">
        <v>5134</v>
      </c>
      <c r="B5135" s="3" t="n">
        <v>3</v>
      </c>
      <c r="C5135" s="3" t="s">
        <v>229</v>
      </c>
      <c r="D5135" s="3" t="s">
        <v>563</v>
      </c>
      <c r="E5135" s="3" t="n">
        <v>322</v>
      </c>
      <c r="F5135" s="4" t="n">
        <v>100.09</v>
      </c>
      <c r="G5135" s="3" t="s">
        <v>8</v>
      </c>
      <c r="H5135" s="4" t="n">
        <f aca="false">ROUND(E5135*F5135,2)</f>
        <v>32228.98</v>
      </c>
    </row>
    <row r="5136" customFormat="false" ht="15" hidden="false" customHeight="false" outlineLevel="0" collapsed="false">
      <c r="A5136" s="3" t="n">
        <v>5135</v>
      </c>
      <c r="B5136" s="3" t="n">
        <v>15</v>
      </c>
      <c r="C5136" s="3" t="s">
        <v>229</v>
      </c>
      <c r="D5136" s="3" t="s">
        <v>562</v>
      </c>
      <c r="E5136" s="3" t="n">
        <v>2344</v>
      </c>
      <c r="F5136" s="4" t="n">
        <v>265.72</v>
      </c>
      <c r="G5136" s="3" t="s">
        <v>46</v>
      </c>
      <c r="H5136" s="4" t="n">
        <f aca="false">ROUND(E5136*F5136,2)</f>
        <v>622847.68</v>
      </c>
    </row>
    <row r="5137" customFormat="false" ht="15" hidden="false" customHeight="false" outlineLevel="0" collapsed="false">
      <c r="A5137" s="3" t="n">
        <v>5136</v>
      </c>
      <c r="B5137" s="3" t="n">
        <v>2</v>
      </c>
      <c r="C5137" s="3" t="s">
        <v>229</v>
      </c>
      <c r="D5137" s="3" t="s">
        <v>562</v>
      </c>
      <c r="E5137" s="3" t="n">
        <v>1784</v>
      </c>
      <c r="F5137" s="4" t="n">
        <v>57.43</v>
      </c>
      <c r="G5137" s="3" t="s">
        <v>8</v>
      </c>
      <c r="H5137" s="4" t="n">
        <f aca="false">ROUND(E5137*F5137,2)</f>
        <v>102455.12</v>
      </c>
    </row>
    <row r="5138" customFormat="false" ht="15" hidden="false" customHeight="false" outlineLevel="0" collapsed="false">
      <c r="A5138" s="3" t="n">
        <v>5137</v>
      </c>
      <c r="B5138" s="3" t="n">
        <v>8</v>
      </c>
      <c r="C5138" s="3" t="s">
        <v>229</v>
      </c>
      <c r="D5138" s="3" t="s">
        <v>562</v>
      </c>
      <c r="E5138" s="3" t="n">
        <v>2035</v>
      </c>
      <c r="F5138" s="4" t="n">
        <v>64.18</v>
      </c>
      <c r="G5138" s="3" t="s">
        <v>8</v>
      </c>
      <c r="H5138" s="4" t="n">
        <f aca="false">ROUND(E5138*F5138,2)</f>
        <v>130606.3</v>
      </c>
    </row>
    <row r="5139" customFormat="false" ht="15" hidden="false" customHeight="false" outlineLevel="0" collapsed="false">
      <c r="A5139" s="3" t="n">
        <v>5138</v>
      </c>
      <c r="B5139" s="3" t="n">
        <v>3</v>
      </c>
      <c r="C5139" s="3" t="s">
        <v>229</v>
      </c>
      <c r="D5139" s="3" t="s">
        <v>563</v>
      </c>
      <c r="E5139" s="3" t="n">
        <v>2648</v>
      </c>
      <c r="F5139" s="4" t="n">
        <v>100.06</v>
      </c>
      <c r="G5139" s="3" t="s">
        <v>8</v>
      </c>
      <c r="H5139" s="4" t="n">
        <f aca="false">ROUND(E5139*F5139,2)</f>
        <v>264958.88</v>
      </c>
    </row>
    <row r="5140" customFormat="false" ht="15" hidden="false" customHeight="false" outlineLevel="0" collapsed="false">
      <c r="A5140" s="3" t="n">
        <v>5139</v>
      </c>
      <c r="B5140" s="3" t="n">
        <v>14</v>
      </c>
      <c r="C5140" s="3" t="s">
        <v>229</v>
      </c>
      <c r="D5140" s="3" t="s">
        <v>563</v>
      </c>
      <c r="E5140" s="3" t="n">
        <v>1574</v>
      </c>
      <c r="F5140" s="4" t="n">
        <v>65.63</v>
      </c>
      <c r="G5140" s="3" t="s">
        <v>41</v>
      </c>
      <c r="H5140" s="4" t="n">
        <f aca="false">ROUND(E5140*F5140,2)</f>
        <v>103301.62</v>
      </c>
    </row>
    <row r="5141" customFormat="false" ht="15" hidden="false" customHeight="false" outlineLevel="0" collapsed="false">
      <c r="A5141" s="3" t="n">
        <v>5140</v>
      </c>
      <c r="B5141" s="3" t="n">
        <v>9</v>
      </c>
      <c r="C5141" s="3" t="s">
        <v>229</v>
      </c>
      <c r="D5141" s="3" t="s">
        <v>562</v>
      </c>
      <c r="E5141" s="3" t="n">
        <v>2182</v>
      </c>
      <c r="F5141" s="4" t="n">
        <v>198.45</v>
      </c>
      <c r="G5141" s="3" t="s">
        <v>8</v>
      </c>
      <c r="H5141" s="4" t="n">
        <f aca="false">ROUND(E5141*F5141,2)</f>
        <v>433017.9</v>
      </c>
    </row>
    <row r="5142" customFormat="false" ht="15" hidden="false" customHeight="false" outlineLevel="0" collapsed="false">
      <c r="A5142" s="3" t="n">
        <v>5141</v>
      </c>
      <c r="B5142" s="3" t="n">
        <v>15</v>
      </c>
      <c r="C5142" s="3" t="s">
        <v>229</v>
      </c>
      <c r="D5142" s="3" t="s">
        <v>563</v>
      </c>
      <c r="E5142" s="3" t="n">
        <v>3805</v>
      </c>
      <c r="F5142" s="4" t="n">
        <v>265.73</v>
      </c>
      <c r="G5142" s="3" t="s">
        <v>46</v>
      </c>
      <c r="H5142" s="4" t="n">
        <f aca="false">ROUND(E5142*F5142,2)</f>
        <v>1011102.65</v>
      </c>
    </row>
    <row r="5143" customFormat="false" ht="15" hidden="false" customHeight="false" outlineLevel="0" collapsed="false">
      <c r="A5143" s="3" t="n">
        <v>5142</v>
      </c>
      <c r="B5143" s="3" t="n">
        <v>11</v>
      </c>
      <c r="C5143" s="3" t="s">
        <v>229</v>
      </c>
      <c r="D5143" s="3" t="s">
        <v>562</v>
      </c>
      <c r="E5143" s="3" t="n">
        <v>4583</v>
      </c>
      <c r="F5143" s="4" t="n">
        <v>97.36</v>
      </c>
      <c r="G5143" s="3" t="s">
        <v>34</v>
      </c>
      <c r="H5143" s="4" t="n">
        <f aca="false">ROUND(E5143*F5143,2)</f>
        <v>446200.88</v>
      </c>
    </row>
    <row r="5144" customFormat="false" ht="15" hidden="false" customHeight="false" outlineLevel="0" collapsed="false">
      <c r="A5144" s="3" t="n">
        <v>5143</v>
      </c>
      <c r="B5144" s="3" t="n">
        <v>8</v>
      </c>
      <c r="C5144" s="3" t="s">
        <v>229</v>
      </c>
      <c r="D5144" s="3" t="s">
        <v>563</v>
      </c>
      <c r="E5144" s="3" t="n">
        <v>4634</v>
      </c>
      <c r="F5144" s="4" t="n">
        <v>64.05</v>
      </c>
      <c r="G5144" s="3" t="s">
        <v>8</v>
      </c>
      <c r="H5144" s="4" t="n">
        <f aca="false">ROUND(E5144*F5144,2)</f>
        <v>296807.7</v>
      </c>
    </row>
    <row r="5145" customFormat="false" ht="15" hidden="false" customHeight="false" outlineLevel="0" collapsed="false">
      <c r="A5145" s="3" t="n">
        <v>5144</v>
      </c>
      <c r="B5145" s="3" t="n">
        <v>13</v>
      </c>
      <c r="C5145" s="3" t="s">
        <v>229</v>
      </c>
      <c r="D5145" s="3" t="s">
        <v>562</v>
      </c>
      <c r="E5145" s="3" t="n">
        <v>3522</v>
      </c>
      <c r="F5145" s="4" t="n">
        <v>44.59</v>
      </c>
      <c r="G5145" s="3" t="s">
        <v>41</v>
      </c>
      <c r="H5145" s="4" t="n">
        <f aca="false">ROUND(E5145*F5145,2)</f>
        <v>157045.98</v>
      </c>
    </row>
    <row r="5146" customFormat="false" ht="15" hidden="false" customHeight="false" outlineLevel="0" collapsed="false">
      <c r="A5146" s="3" t="n">
        <v>5145</v>
      </c>
      <c r="B5146" s="3" t="n">
        <v>9</v>
      </c>
      <c r="C5146" s="3" t="s">
        <v>230</v>
      </c>
      <c r="D5146" s="3" t="s">
        <v>563</v>
      </c>
      <c r="E5146" s="3" t="n">
        <v>870</v>
      </c>
      <c r="F5146" s="4" t="n">
        <v>198.2</v>
      </c>
      <c r="G5146" s="3" t="s">
        <v>8</v>
      </c>
      <c r="H5146" s="4" t="n">
        <f aca="false">ROUND(E5146*F5146,2)</f>
        <v>172434</v>
      </c>
    </row>
    <row r="5147" customFormat="false" ht="15" hidden="false" customHeight="false" outlineLevel="0" collapsed="false">
      <c r="A5147" s="3" t="n">
        <v>5146</v>
      </c>
      <c r="B5147" s="3" t="n">
        <v>2</v>
      </c>
      <c r="C5147" s="3" t="s">
        <v>230</v>
      </c>
      <c r="D5147" s="3" t="s">
        <v>562</v>
      </c>
      <c r="E5147" s="3" t="n">
        <v>4208</v>
      </c>
      <c r="F5147" s="4" t="n">
        <v>57.22</v>
      </c>
      <c r="G5147" s="3" t="s">
        <v>8</v>
      </c>
      <c r="H5147" s="4" t="n">
        <f aca="false">ROUND(E5147*F5147,2)</f>
        <v>240781.76</v>
      </c>
    </row>
    <row r="5148" customFormat="false" ht="15" hidden="false" customHeight="false" outlineLevel="0" collapsed="false">
      <c r="A5148" s="3" t="n">
        <v>5147</v>
      </c>
      <c r="B5148" s="3" t="n">
        <v>15</v>
      </c>
      <c r="C5148" s="3" t="s">
        <v>230</v>
      </c>
      <c r="D5148" s="3" t="s">
        <v>562</v>
      </c>
      <c r="E5148" s="3" t="n">
        <v>3678</v>
      </c>
      <c r="F5148" s="4" t="n">
        <v>266.24</v>
      </c>
      <c r="G5148" s="3" t="s">
        <v>46</v>
      </c>
      <c r="H5148" s="4" t="n">
        <f aca="false">ROUND(E5148*F5148,2)</f>
        <v>979230.72</v>
      </c>
    </row>
    <row r="5149" customFormat="false" ht="15" hidden="false" customHeight="false" outlineLevel="0" collapsed="false">
      <c r="A5149" s="3" t="n">
        <v>5148</v>
      </c>
      <c r="B5149" s="3" t="n">
        <v>11</v>
      </c>
      <c r="C5149" s="3" t="s">
        <v>230</v>
      </c>
      <c r="D5149" s="3" t="s">
        <v>563</v>
      </c>
      <c r="E5149" s="3" t="n">
        <v>2264</v>
      </c>
      <c r="F5149" s="4" t="n">
        <v>98.15</v>
      </c>
      <c r="G5149" s="3" t="s">
        <v>34</v>
      </c>
      <c r="H5149" s="4" t="n">
        <f aca="false">ROUND(E5149*F5149,2)</f>
        <v>222211.6</v>
      </c>
    </row>
    <row r="5150" customFormat="false" ht="15" hidden="false" customHeight="false" outlineLevel="0" collapsed="false">
      <c r="A5150" s="3" t="n">
        <v>5149</v>
      </c>
      <c r="B5150" s="3" t="n">
        <v>6</v>
      </c>
      <c r="C5150" s="3" t="s">
        <v>230</v>
      </c>
      <c r="D5150" s="3" t="s">
        <v>562</v>
      </c>
      <c r="E5150" s="3" t="n">
        <v>3052</v>
      </c>
      <c r="F5150" s="4" t="n">
        <v>261.6</v>
      </c>
      <c r="G5150" s="3" t="s">
        <v>8</v>
      </c>
      <c r="H5150" s="4" t="n">
        <f aca="false">ROUND(E5150*F5150,2)</f>
        <v>798403.2</v>
      </c>
    </row>
    <row r="5151" customFormat="false" ht="15" hidden="false" customHeight="false" outlineLevel="0" collapsed="false">
      <c r="A5151" s="3" t="n">
        <v>5150</v>
      </c>
      <c r="B5151" s="3" t="n">
        <v>7</v>
      </c>
      <c r="C5151" s="3" t="s">
        <v>230</v>
      </c>
      <c r="D5151" s="3" t="s">
        <v>562</v>
      </c>
      <c r="E5151" s="3" t="n">
        <v>1868</v>
      </c>
      <c r="F5151" s="4" t="n">
        <v>405.63</v>
      </c>
      <c r="G5151" s="3" t="s">
        <v>8</v>
      </c>
      <c r="H5151" s="4" t="n">
        <f aca="false">ROUND(E5151*F5151,2)</f>
        <v>757716.84</v>
      </c>
    </row>
    <row r="5152" customFormat="false" ht="15" hidden="false" customHeight="false" outlineLevel="0" collapsed="false">
      <c r="A5152" s="3" t="n">
        <v>5151</v>
      </c>
      <c r="B5152" s="3" t="n">
        <v>12</v>
      </c>
      <c r="C5152" s="3" t="s">
        <v>230</v>
      </c>
      <c r="D5152" s="3" t="s">
        <v>562</v>
      </c>
      <c r="E5152" s="3" t="n">
        <v>3413</v>
      </c>
      <c r="F5152" s="4" t="n">
        <v>219.02</v>
      </c>
      <c r="G5152" s="3" t="s">
        <v>38</v>
      </c>
      <c r="H5152" s="4" t="n">
        <f aca="false">ROUND(E5152*F5152,2)</f>
        <v>747515.26</v>
      </c>
    </row>
    <row r="5153" customFormat="false" ht="15" hidden="false" customHeight="false" outlineLevel="0" collapsed="false">
      <c r="A5153" s="3" t="n">
        <v>5152</v>
      </c>
      <c r="B5153" s="3" t="n">
        <v>13</v>
      </c>
      <c r="C5153" s="3" t="s">
        <v>230</v>
      </c>
      <c r="D5153" s="3" t="s">
        <v>562</v>
      </c>
      <c r="E5153" s="3" t="n">
        <v>3071</v>
      </c>
      <c r="F5153" s="4" t="n">
        <v>45.08</v>
      </c>
      <c r="G5153" s="3" t="s">
        <v>41</v>
      </c>
      <c r="H5153" s="4" t="n">
        <f aca="false">ROUND(E5153*F5153,2)</f>
        <v>138440.68</v>
      </c>
    </row>
    <row r="5154" customFormat="false" ht="15" hidden="false" customHeight="false" outlineLevel="0" collapsed="false">
      <c r="A5154" s="3" t="n">
        <v>5153</v>
      </c>
      <c r="B5154" s="3" t="n">
        <v>4</v>
      </c>
      <c r="C5154" s="3" t="s">
        <v>230</v>
      </c>
      <c r="D5154" s="3" t="s">
        <v>563</v>
      </c>
      <c r="E5154" s="3" t="n">
        <v>929</v>
      </c>
      <c r="F5154" s="4" t="n">
        <v>107.37</v>
      </c>
      <c r="G5154" s="3" t="s">
        <v>8</v>
      </c>
      <c r="H5154" s="4" t="n">
        <f aca="false">ROUND(E5154*F5154,2)</f>
        <v>99746.73</v>
      </c>
    </row>
    <row r="5155" customFormat="false" ht="15" hidden="false" customHeight="false" outlineLevel="0" collapsed="false">
      <c r="A5155" s="3" t="n">
        <v>5154</v>
      </c>
      <c r="B5155" s="3" t="n">
        <v>5</v>
      </c>
      <c r="C5155" s="3" t="s">
        <v>230</v>
      </c>
      <c r="D5155" s="3" t="s">
        <v>563</v>
      </c>
      <c r="E5155" s="3" t="n">
        <v>2008</v>
      </c>
      <c r="F5155" s="4" t="n">
        <v>442.29</v>
      </c>
      <c r="G5155" s="3" t="s">
        <v>8</v>
      </c>
      <c r="H5155" s="4" t="n">
        <f aca="false">ROUND(E5155*F5155,2)</f>
        <v>888118.32</v>
      </c>
    </row>
    <row r="5156" customFormat="false" ht="15" hidden="false" customHeight="false" outlineLevel="0" collapsed="false">
      <c r="A5156" s="3" t="n">
        <v>5155</v>
      </c>
      <c r="B5156" s="3" t="n">
        <v>1</v>
      </c>
      <c r="C5156" s="3" t="s">
        <v>230</v>
      </c>
      <c r="D5156" s="3" t="s">
        <v>562</v>
      </c>
      <c r="E5156" s="3" t="n">
        <v>4988</v>
      </c>
      <c r="F5156" s="4" t="n">
        <v>392.6</v>
      </c>
      <c r="G5156" s="3" t="s">
        <v>8</v>
      </c>
      <c r="H5156" s="4" t="n">
        <f aca="false">ROUND(E5156*F5156,2)</f>
        <v>1958288.8</v>
      </c>
    </row>
    <row r="5157" customFormat="false" ht="15" hidden="false" customHeight="false" outlineLevel="0" collapsed="false">
      <c r="A5157" s="3" t="n">
        <v>5156</v>
      </c>
      <c r="B5157" s="3" t="n">
        <v>9</v>
      </c>
      <c r="C5157" s="3" t="s">
        <v>230</v>
      </c>
      <c r="D5157" s="3" t="s">
        <v>562</v>
      </c>
      <c r="E5157" s="3" t="n">
        <v>179</v>
      </c>
      <c r="F5157" s="4" t="n">
        <v>197.75</v>
      </c>
      <c r="G5157" s="3" t="s">
        <v>8</v>
      </c>
      <c r="H5157" s="4" t="n">
        <f aca="false">ROUND(E5157*F5157,2)</f>
        <v>35397.25</v>
      </c>
    </row>
    <row r="5158" customFormat="false" ht="15" hidden="false" customHeight="false" outlineLevel="0" collapsed="false">
      <c r="A5158" s="3" t="n">
        <v>5157</v>
      </c>
      <c r="B5158" s="3" t="n">
        <v>13</v>
      </c>
      <c r="C5158" s="3" t="s">
        <v>230</v>
      </c>
      <c r="D5158" s="3" t="s">
        <v>563</v>
      </c>
      <c r="E5158" s="3" t="n">
        <v>1787</v>
      </c>
      <c r="F5158" s="4" t="n">
        <v>44.92</v>
      </c>
      <c r="G5158" s="3" t="s">
        <v>41</v>
      </c>
      <c r="H5158" s="4" t="n">
        <f aca="false">ROUND(E5158*F5158,2)</f>
        <v>80272.04</v>
      </c>
    </row>
    <row r="5159" customFormat="false" ht="15" hidden="false" customHeight="false" outlineLevel="0" collapsed="false">
      <c r="A5159" s="3" t="n">
        <v>5158</v>
      </c>
      <c r="B5159" s="3" t="n">
        <v>2</v>
      </c>
      <c r="C5159" s="3" t="s">
        <v>230</v>
      </c>
      <c r="D5159" s="3" t="s">
        <v>562</v>
      </c>
      <c r="E5159" s="3" t="n">
        <v>1460</v>
      </c>
      <c r="F5159" s="4" t="n">
        <v>57.1</v>
      </c>
      <c r="G5159" s="3" t="s">
        <v>8</v>
      </c>
      <c r="H5159" s="4" t="n">
        <f aca="false">ROUND(E5159*F5159,2)</f>
        <v>83366</v>
      </c>
    </row>
    <row r="5160" customFormat="false" ht="15" hidden="false" customHeight="false" outlineLevel="0" collapsed="false">
      <c r="A5160" s="3" t="n">
        <v>5159</v>
      </c>
      <c r="B5160" s="3" t="n">
        <v>12</v>
      </c>
      <c r="C5160" s="3" t="s">
        <v>230</v>
      </c>
      <c r="D5160" s="3" t="s">
        <v>563</v>
      </c>
      <c r="E5160" s="3" t="n">
        <v>4082</v>
      </c>
      <c r="F5160" s="4" t="n">
        <v>219.01</v>
      </c>
      <c r="G5160" s="3" t="s">
        <v>38</v>
      </c>
      <c r="H5160" s="4" t="n">
        <f aca="false">ROUND(E5160*F5160,2)</f>
        <v>893998.82</v>
      </c>
    </row>
    <row r="5161" customFormat="false" ht="15" hidden="false" customHeight="false" outlineLevel="0" collapsed="false">
      <c r="A5161" s="3" t="n">
        <v>5160</v>
      </c>
      <c r="B5161" s="3" t="n">
        <v>5</v>
      </c>
      <c r="C5161" s="3" t="s">
        <v>230</v>
      </c>
      <c r="D5161" s="3" t="s">
        <v>563</v>
      </c>
      <c r="E5161" s="3" t="n">
        <v>4951</v>
      </c>
      <c r="F5161" s="4" t="n">
        <v>442.68</v>
      </c>
      <c r="G5161" s="3" t="s">
        <v>8</v>
      </c>
      <c r="H5161" s="4" t="n">
        <f aca="false">ROUND(E5161*F5161,2)</f>
        <v>2191708.68</v>
      </c>
    </row>
    <row r="5162" customFormat="false" ht="15" hidden="false" customHeight="false" outlineLevel="0" collapsed="false">
      <c r="A5162" s="3" t="n">
        <v>5161</v>
      </c>
      <c r="B5162" s="3" t="n">
        <v>7</v>
      </c>
      <c r="C5162" s="3" t="s">
        <v>230</v>
      </c>
      <c r="D5162" s="3" t="s">
        <v>563</v>
      </c>
      <c r="E5162" s="3" t="n">
        <v>1876</v>
      </c>
      <c r="F5162" s="4" t="n">
        <v>405.27</v>
      </c>
      <c r="G5162" s="3" t="s">
        <v>8</v>
      </c>
      <c r="H5162" s="4" t="n">
        <f aca="false">ROUND(E5162*F5162,2)</f>
        <v>760286.52</v>
      </c>
    </row>
    <row r="5163" customFormat="false" ht="15" hidden="false" customHeight="false" outlineLevel="0" collapsed="false">
      <c r="A5163" s="3" t="n">
        <v>5162</v>
      </c>
      <c r="B5163" s="3" t="n">
        <v>3</v>
      </c>
      <c r="C5163" s="3" t="s">
        <v>230</v>
      </c>
      <c r="D5163" s="3" t="s">
        <v>562</v>
      </c>
      <c r="E5163" s="3" t="n">
        <v>3287</v>
      </c>
      <c r="F5163" s="4" t="n">
        <v>100.01</v>
      </c>
      <c r="G5163" s="3" t="s">
        <v>8</v>
      </c>
      <c r="H5163" s="4" t="n">
        <f aca="false">ROUND(E5163*F5163,2)</f>
        <v>328732.87</v>
      </c>
    </row>
    <row r="5164" customFormat="false" ht="15" hidden="false" customHeight="false" outlineLevel="0" collapsed="false">
      <c r="A5164" s="3" t="n">
        <v>5163</v>
      </c>
      <c r="B5164" s="3" t="n">
        <v>4</v>
      </c>
      <c r="C5164" s="3" t="s">
        <v>230</v>
      </c>
      <c r="D5164" s="3" t="s">
        <v>563</v>
      </c>
      <c r="E5164" s="3" t="n">
        <v>388</v>
      </c>
      <c r="F5164" s="4" t="n">
        <v>107.37</v>
      </c>
      <c r="G5164" s="3" t="s">
        <v>8</v>
      </c>
      <c r="H5164" s="4" t="n">
        <f aca="false">ROUND(E5164*F5164,2)</f>
        <v>41659.56</v>
      </c>
    </row>
    <row r="5165" customFormat="false" ht="15" hidden="false" customHeight="false" outlineLevel="0" collapsed="false">
      <c r="A5165" s="3" t="n">
        <v>5164</v>
      </c>
      <c r="B5165" s="3" t="n">
        <v>14</v>
      </c>
      <c r="C5165" s="3" t="s">
        <v>230</v>
      </c>
      <c r="D5165" s="3" t="s">
        <v>563</v>
      </c>
      <c r="E5165" s="3" t="n">
        <v>2298</v>
      </c>
      <c r="F5165" s="4" t="n">
        <v>67.93</v>
      </c>
      <c r="G5165" s="3" t="s">
        <v>41</v>
      </c>
      <c r="H5165" s="4" t="n">
        <f aca="false">ROUND(E5165*F5165,2)</f>
        <v>156103.14</v>
      </c>
    </row>
    <row r="5166" customFormat="false" ht="15" hidden="false" customHeight="false" outlineLevel="0" collapsed="false">
      <c r="A5166" s="3" t="n">
        <v>5165</v>
      </c>
      <c r="B5166" s="3" t="n">
        <v>10</v>
      </c>
      <c r="C5166" s="3" t="s">
        <v>230</v>
      </c>
      <c r="D5166" s="3" t="s">
        <v>562</v>
      </c>
      <c r="E5166" s="3" t="n">
        <v>4803</v>
      </c>
      <c r="F5166" s="4" t="n">
        <v>55.26</v>
      </c>
      <c r="G5166" s="3" t="s">
        <v>8</v>
      </c>
      <c r="H5166" s="4" t="n">
        <f aca="false">ROUND(E5166*F5166,2)</f>
        <v>265413.78</v>
      </c>
    </row>
    <row r="5167" customFormat="false" ht="15" hidden="false" customHeight="false" outlineLevel="0" collapsed="false">
      <c r="A5167" s="3" t="n">
        <v>5166</v>
      </c>
      <c r="B5167" s="3" t="n">
        <v>15</v>
      </c>
      <c r="C5167" s="3" t="s">
        <v>230</v>
      </c>
      <c r="D5167" s="3" t="s">
        <v>563</v>
      </c>
      <c r="E5167" s="3" t="n">
        <v>2300</v>
      </c>
      <c r="F5167" s="4" t="n">
        <v>266.55</v>
      </c>
      <c r="G5167" s="3" t="s">
        <v>46</v>
      </c>
      <c r="H5167" s="4" t="n">
        <f aca="false">ROUND(E5167*F5167,2)</f>
        <v>613065</v>
      </c>
    </row>
    <row r="5168" customFormat="false" ht="15" hidden="false" customHeight="false" outlineLevel="0" collapsed="false">
      <c r="A5168" s="3" t="n">
        <v>5167</v>
      </c>
      <c r="B5168" s="3" t="n">
        <v>13</v>
      </c>
      <c r="C5168" s="3" t="s">
        <v>230</v>
      </c>
      <c r="D5168" s="3" t="s">
        <v>562</v>
      </c>
      <c r="E5168" s="3" t="n">
        <v>2990</v>
      </c>
      <c r="F5168" s="4" t="n">
        <v>44.93</v>
      </c>
      <c r="G5168" s="3" t="s">
        <v>41</v>
      </c>
      <c r="H5168" s="4" t="n">
        <f aca="false">ROUND(E5168*F5168,2)</f>
        <v>134340.7</v>
      </c>
    </row>
    <row r="5169" customFormat="false" ht="15" hidden="false" customHeight="false" outlineLevel="0" collapsed="false">
      <c r="A5169" s="3" t="n">
        <v>5168</v>
      </c>
      <c r="B5169" s="3" t="n">
        <v>12</v>
      </c>
      <c r="C5169" s="3" t="s">
        <v>230</v>
      </c>
      <c r="D5169" s="3" t="s">
        <v>563</v>
      </c>
      <c r="E5169" s="3" t="n">
        <v>3201</v>
      </c>
      <c r="F5169" s="4" t="n">
        <v>218.86</v>
      </c>
      <c r="G5169" s="3" t="s">
        <v>38</v>
      </c>
      <c r="H5169" s="4" t="n">
        <f aca="false">ROUND(E5169*F5169,2)</f>
        <v>700570.86</v>
      </c>
    </row>
    <row r="5170" customFormat="false" ht="15" hidden="false" customHeight="false" outlineLevel="0" collapsed="false">
      <c r="A5170" s="3" t="n">
        <v>5169</v>
      </c>
      <c r="B5170" s="3" t="n">
        <v>12</v>
      </c>
      <c r="C5170" s="3" t="s">
        <v>231</v>
      </c>
      <c r="D5170" s="3" t="s">
        <v>563</v>
      </c>
      <c r="E5170" s="3" t="n">
        <v>2394</v>
      </c>
      <c r="F5170" s="4" t="n">
        <v>218.75</v>
      </c>
      <c r="G5170" s="3" t="s">
        <v>38</v>
      </c>
      <c r="H5170" s="4" t="n">
        <f aca="false">ROUND(E5170*F5170,2)</f>
        <v>523687.5</v>
      </c>
    </row>
    <row r="5171" customFormat="false" ht="15" hidden="false" customHeight="false" outlineLevel="0" collapsed="false">
      <c r="A5171" s="3" t="n">
        <v>5170</v>
      </c>
      <c r="B5171" s="3" t="n">
        <v>13</v>
      </c>
      <c r="C5171" s="3" t="s">
        <v>231</v>
      </c>
      <c r="D5171" s="3" t="s">
        <v>563</v>
      </c>
      <c r="E5171" s="3" t="n">
        <v>1103</v>
      </c>
      <c r="F5171" s="4" t="n">
        <v>45.75</v>
      </c>
      <c r="G5171" s="3" t="s">
        <v>41</v>
      </c>
      <c r="H5171" s="4" t="n">
        <f aca="false">ROUND(E5171*F5171,2)</f>
        <v>50462.25</v>
      </c>
    </row>
    <row r="5172" customFormat="false" ht="15" hidden="false" customHeight="false" outlineLevel="0" collapsed="false">
      <c r="A5172" s="3" t="n">
        <v>5171</v>
      </c>
      <c r="B5172" s="3" t="n">
        <v>8</v>
      </c>
      <c r="C5172" s="3" t="s">
        <v>231</v>
      </c>
      <c r="D5172" s="3" t="s">
        <v>562</v>
      </c>
      <c r="E5172" s="3" t="n">
        <v>4315</v>
      </c>
      <c r="F5172" s="4" t="n">
        <v>64.15</v>
      </c>
      <c r="G5172" s="3" t="s">
        <v>8</v>
      </c>
      <c r="H5172" s="4" t="n">
        <f aca="false">ROUND(E5172*F5172,2)</f>
        <v>276807.25</v>
      </c>
    </row>
    <row r="5173" customFormat="false" ht="15" hidden="false" customHeight="false" outlineLevel="0" collapsed="false">
      <c r="A5173" s="3" t="n">
        <v>5172</v>
      </c>
      <c r="B5173" s="3" t="n">
        <v>14</v>
      </c>
      <c r="C5173" s="3" t="s">
        <v>231</v>
      </c>
      <c r="D5173" s="3" t="s">
        <v>562</v>
      </c>
      <c r="E5173" s="3" t="n">
        <v>3364</v>
      </c>
      <c r="F5173" s="4" t="n">
        <v>67.65</v>
      </c>
      <c r="G5173" s="3" t="s">
        <v>41</v>
      </c>
      <c r="H5173" s="4" t="n">
        <f aca="false">ROUND(E5173*F5173,2)</f>
        <v>227574.6</v>
      </c>
    </row>
    <row r="5174" customFormat="false" ht="15" hidden="false" customHeight="false" outlineLevel="0" collapsed="false">
      <c r="A5174" s="3" t="n">
        <v>5173</v>
      </c>
      <c r="B5174" s="3" t="n">
        <v>1</v>
      </c>
      <c r="C5174" s="3" t="s">
        <v>231</v>
      </c>
      <c r="D5174" s="3" t="s">
        <v>562</v>
      </c>
      <c r="E5174" s="3" t="n">
        <v>1718</v>
      </c>
      <c r="F5174" s="4" t="n">
        <v>395.54</v>
      </c>
      <c r="G5174" s="3" t="s">
        <v>8</v>
      </c>
      <c r="H5174" s="4" t="n">
        <f aca="false">ROUND(E5174*F5174,2)</f>
        <v>679537.72</v>
      </c>
    </row>
    <row r="5175" customFormat="false" ht="15" hidden="false" customHeight="false" outlineLevel="0" collapsed="false">
      <c r="A5175" s="3" t="n">
        <v>5174</v>
      </c>
      <c r="B5175" s="3" t="n">
        <v>10</v>
      </c>
      <c r="C5175" s="3" t="s">
        <v>231</v>
      </c>
      <c r="D5175" s="3" t="s">
        <v>562</v>
      </c>
      <c r="E5175" s="3" t="n">
        <v>3388</v>
      </c>
      <c r="F5175" s="4" t="n">
        <v>54.59</v>
      </c>
      <c r="G5175" s="3" t="s">
        <v>8</v>
      </c>
      <c r="H5175" s="4" t="n">
        <f aca="false">ROUND(E5175*F5175,2)</f>
        <v>184950.92</v>
      </c>
    </row>
    <row r="5176" customFormat="false" ht="15" hidden="false" customHeight="false" outlineLevel="0" collapsed="false">
      <c r="A5176" s="3" t="n">
        <v>5175</v>
      </c>
      <c r="B5176" s="3" t="n">
        <v>4</v>
      </c>
      <c r="C5176" s="3" t="s">
        <v>231</v>
      </c>
      <c r="D5176" s="3" t="s">
        <v>562</v>
      </c>
      <c r="E5176" s="3" t="n">
        <v>1176</v>
      </c>
      <c r="F5176" s="4" t="n">
        <v>105.96</v>
      </c>
      <c r="G5176" s="3" t="s">
        <v>8</v>
      </c>
      <c r="H5176" s="4" t="n">
        <f aca="false">ROUND(E5176*F5176,2)</f>
        <v>124608.96</v>
      </c>
    </row>
    <row r="5177" customFormat="false" ht="15" hidden="false" customHeight="false" outlineLevel="0" collapsed="false">
      <c r="A5177" s="3" t="n">
        <v>5176</v>
      </c>
      <c r="B5177" s="3" t="n">
        <v>12</v>
      </c>
      <c r="C5177" s="3" t="s">
        <v>231</v>
      </c>
      <c r="D5177" s="3" t="s">
        <v>563</v>
      </c>
      <c r="E5177" s="3" t="n">
        <v>3678</v>
      </c>
      <c r="F5177" s="4" t="n">
        <v>219.85</v>
      </c>
      <c r="G5177" s="3" t="s">
        <v>38</v>
      </c>
      <c r="H5177" s="4" t="n">
        <f aca="false">ROUND(E5177*F5177,2)</f>
        <v>808608.3</v>
      </c>
    </row>
    <row r="5178" customFormat="false" ht="15" hidden="false" customHeight="false" outlineLevel="0" collapsed="false">
      <c r="A5178" s="3" t="n">
        <v>5177</v>
      </c>
      <c r="B5178" s="3" t="n">
        <v>10</v>
      </c>
      <c r="C5178" s="3" t="s">
        <v>231</v>
      </c>
      <c r="D5178" s="3" t="s">
        <v>563</v>
      </c>
      <c r="E5178" s="3" t="n">
        <v>558</v>
      </c>
      <c r="F5178" s="4" t="n">
        <v>54.56</v>
      </c>
      <c r="G5178" s="3" t="s">
        <v>8</v>
      </c>
      <c r="H5178" s="4" t="n">
        <f aca="false">ROUND(E5178*F5178,2)</f>
        <v>30444.48</v>
      </c>
    </row>
    <row r="5179" customFormat="false" ht="15" hidden="false" customHeight="false" outlineLevel="0" collapsed="false">
      <c r="A5179" s="3" t="n">
        <v>5178</v>
      </c>
      <c r="B5179" s="3" t="n">
        <v>8</v>
      </c>
      <c r="C5179" s="3" t="s">
        <v>231</v>
      </c>
      <c r="D5179" s="3" t="s">
        <v>563</v>
      </c>
      <c r="E5179" s="3" t="n">
        <v>1470</v>
      </c>
      <c r="F5179" s="4" t="n">
        <v>63.96</v>
      </c>
      <c r="G5179" s="3" t="s">
        <v>8</v>
      </c>
      <c r="H5179" s="4" t="n">
        <f aca="false">ROUND(E5179*F5179,2)</f>
        <v>94021.2</v>
      </c>
    </row>
    <row r="5180" customFormat="false" ht="15" hidden="false" customHeight="false" outlineLevel="0" collapsed="false">
      <c r="A5180" s="3" t="n">
        <v>5179</v>
      </c>
      <c r="B5180" s="3" t="n">
        <v>5</v>
      </c>
      <c r="C5180" s="3" t="s">
        <v>231</v>
      </c>
      <c r="D5180" s="3" t="s">
        <v>563</v>
      </c>
      <c r="E5180" s="3" t="n">
        <v>1857</v>
      </c>
      <c r="F5180" s="4" t="n">
        <v>450.07</v>
      </c>
      <c r="G5180" s="3" t="s">
        <v>8</v>
      </c>
      <c r="H5180" s="4" t="n">
        <f aca="false">ROUND(E5180*F5180,2)</f>
        <v>835779.99</v>
      </c>
    </row>
    <row r="5181" customFormat="false" ht="15" hidden="false" customHeight="false" outlineLevel="0" collapsed="false">
      <c r="A5181" s="3" t="n">
        <v>5180</v>
      </c>
      <c r="B5181" s="3" t="n">
        <v>8</v>
      </c>
      <c r="C5181" s="3" t="s">
        <v>231</v>
      </c>
      <c r="D5181" s="3" t="s">
        <v>563</v>
      </c>
      <c r="E5181" s="3" t="n">
        <v>4833</v>
      </c>
      <c r="F5181" s="4" t="n">
        <v>64.25</v>
      </c>
      <c r="G5181" s="3" t="s">
        <v>8</v>
      </c>
      <c r="H5181" s="4" t="n">
        <f aca="false">ROUND(E5181*F5181,2)</f>
        <v>310520.25</v>
      </c>
    </row>
    <row r="5182" customFormat="false" ht="15" hidden="false" customHeight="false" outlineLevel="0" collapsed="false">
      <c r="A5182" s="3" t="n">
        <v>5181</v>
      </c>
      <c r="B5182" s="3" t="n">
        <v>8</v>
      </c>
      <c r="C5182" s="3" t="s">
        <v>231</v>
      </c>
      <c r="D5182" s="3" t="s">
        <v>562</v>
      </c>
      <c r="E5182" s="3" t="n">
        <v>3575</v>
      </c>
      <c r="F5182" s="4" t="n">
        <v>64</v>
      </c>
      <c r="G5182" s="3" t="s">
        <v>8</v>
      </c>
      <c r="H5182" s="4" t="n">
        <f aca="false">ROUND(E5182*F5182,2)</f>
        <v>228800</v>
      </c>
    </row>
    <row r="5183" customFormat="false" ht="15" hidden="false" customHeight="false" outlineLevel="0" collapsed="false">
      <c r="A5183" s="3" t="n">
        <v>5182</v>
      </c>
      <c r="B5183" s="3" t="n">
        <v>7</v>
      </c>
      <c r="C5183" s="3" t="s">
        <v>231</v>
      </c>
      <c r="D5183" s="3" t="s">
        <v>562</v>
      </c>
      <c r="E5183" s="3" t="n">
        <v>2248</v>
      </c>
      <c r="F5183" s="4" t="n">
        <v>401.16</v>
      </c>
      <c r="G5183" s="3" t="s">
        <v>8</v>
      </c>
      <c r="H5183" s="4" t="n">
        <f aca="false">ROUND(E5183*F5183,2)</f>
        <v>901807.68</v>
      </c>
    </row>
    <row r="5184" customFormat="false" ht="15" hidden="false" customHeight="false" outlineLevel="0" collapsed="false">
      <c r="A5184" s="3" t="n">
        <v>5183</v>
      </c>
      <c r="B5184" s="3" t="n">
        <v>7</v>
      </c>
      <c r="C5184" s="3" t="s">
        <v>231</v>
      </c>
      <c r="D5184" s="3" t="s">
        <v>562</v>
      </c>
      <c r="E5184" s="3" t="n">
        <v>3294</v>
      </c>
      <c r="F5184" s="4" t="n">
        <v>401.11</v>
      </c>
      <c r="G5184" s="3" t="s">
        <v>8</v>
      </c>
      <c r="H5184" s="4" t="n">
        <f aca="false">ROUND(E5184*F5184,2)</f>
        <v>1321256.34</v>
      </c>
    </row>
    <row r="5185" customFormat="false" ht="15" hidden="false" customHeight="false" outlineLevel="0" collapsed="false">
      <c r="A5185" s="3" t="n">
        <v>5184</v>
      </c>
      <c r="B5185" s="3" t="n">
        <v>1</v>
      </c>
      <c r="C5185" s="3" t="s">
        <v>231</v>
      </c>
      <c r="D5185" s="3" t="s">
        <v>563</v>
      </c>
      <c r="E5185" s="3" t="n">
        <v>4839</v>
      </c>
      <c r="F5185" s="4" t="n">
        <v>395.77</v>
      </c>
      <c r="G5185" s="3" t="s">
        <v>8</v>
      </c>
      <c r="H5185" s="4" t="n">
        <f aca="false">ROUND(E5185*F5185,2)</f>
        <v>1915131.03</v>
      </c>
    </row>
    <row r="5186" customFormat="false" ht="15" hidden="false" customHeight="false" outlineLevel="0" collapsed="false">
      <c r="A5186" s="3" t="n">
        <v>5185</v>
      </c>
      <c r="B5186" s="3" t="n">
        <v>3</v>
      </c>
      <c r="C5186" s="3" t="s">
        <v>231</v>
      </c>
      <c r="D5186" s="3" t="s">
        <v>562</v>
      </c>
      <c r="E5186" s="3" t="n">
        <v>1780</v>
      </c>
      <c r="F5186" s="4" t="n">
        <v>99.48</v>
      </c>
      <c r="G5186" s="3" t="s">
        <v>8</v>
      </c>
      <c r="H5186" s="4" t="n">
        <f aca="false">ROUND(E5186*F5186,2)</f>
        <v>177074.4</v>
      </c>
    </row>
    <row r="5187" customFormat="false" ht="15" hidden="false" customHeight="false" outlineLevel="0" collapsed="false">
      <c r="A5187" s="3" t="n">
        <v>5186</v>
      </c>
      <c r="B5187" s="3" t="n">
        <v>14</v>
      </c>
      <c r="C5187" s="3" t="s">
        <v>231</v>
      </c>
      <c r="D5187" s="3" t="s">
        <v>562</v>
      </c>
      <c r="E5187" s="3" t="n">
        <v>3892</v>
      </c>
      <c r="F5187" s="4" t="n">
        <v>67.55</v>
      </c>
      <c r="G5187" s="3" t="s">
        <v>41</v>
      </c>
      <c r="H5187" s="4" t="n">
        <f aca="false">ROUND(E5187*F5187,2)</f>
        <v>262904.6</v>
      </c>
    </row>
    <row r="5188" customFormat="false" ht="15" hidden="false" customHeight="false" outlineLevel="0" collapsed="false">
      <c r="A5188" s="3" t="n">
        <v>5187</v>
      </c>
      <c r="B5188" s="3" t="n">
        <v>13</v>
      </c>
      <c r="C5188" s="3" t="s">
        <v>231</v>
      </c>
      <c r="D5188" s="3" t="s">
        <v>562</v>
      </c>
      <c r="E5188" s="3" t="n">
        <v>2999</v>
      </c>
      <c r="F5188" s="4" t="n">
        <v>45.76</v>
      </c>
      <c r="G5188" s="3" t="s">
        <v>41</v>
      </c>
      <c r="H5188" s="4" t="n">
        <f aca="false">ROUND(E5188*F5188,2)</f>
        <v>137234.24</v>
      </c>
    </row>
    <row r="5189" customFormat="false" ht="15" hidden="false" customHeight="false" outlineLevel="0" collapsed="false">
      <c r="A5189" s="3" t="n">
        <v>5188</v>
      </c>
      <c r="B5189" s="3" t="n">
        <v>4</v>
      </c>
      <c r="C5189" s="3" t="s">
        <v>231</v>
      </c>
      <c r="D5189" s="3" t="s">
        <v>562</v>
      </c>
      <c r="E5189" s="3" t="n">
        <v>618</v>
      </c>
      <c r="F5189" s="4" t="n">
        <v>105.95</v>
      </c>
      <c r="G5189" s="3" t="s">
        <v>8</v>
      </c>
      <c r="H5189" s="4" t="n">
        <f aca="false">ROUND(E5189*F5189,2)</f>
        <v>65477.1</v>
      </c>
    </row>
    <row r="5190" customFormat="false" ht="15" hidden="false" customHeight="false" outlineLevel="0" collapsed="false">
      <c r="A5190" s="3" t="n">
        <v>5189</v>
      </c>
      <c r="B5190" s="3" t="n">
        <v>8</v>
      </c>
      <c r="C5190" s="3" t="s">
        <v>231</v>
      </c>
      <c r="D5190" s="3" t="s">
        <v>562</v>
      </c>
      <c r="E5190" s="3" t="n">
        <v>3156</v>
      </c>
      <c r="F5190" s="4" t="n">
        <v>64</v>
      </c>
      <c r="G5190" s="3" t="s">
        <v>8</v>
      </c>
      <c r="H5190" s="4" t="n">
        <f aca="false">ROUND(E5190*F5190,2)</f>
        <v>201984</v>
      </c>
    </row>
    <row r="5191" customFormat="false" ht="15" hidden="false" customHeight="false" outlineLevel="0" collapsed="false">
      <c r="A5191" s="3" t="n">
        <v>5190</v>
      </c>
      <c r="B5191" s="3" t="n">
        <v>11</v>
      </c>
      <c r="C5191" s="3" t="s">
        <v>231</v>
      </c>
      <c r="D5191" s="3" t="s">
        <v>563</v>
      </c>
      <c r="E5191" s="3" t="n">
        <v>3596</v>
      </c>
      <c r="F5191" s="4" t="n">
        <v>97.3</v>
      </c>
      <c r="G5191" s="3" t="s">
        <v>34</v>
      </c>
      <c r="H5191" s="4" t="n">
        <f aca="false">ROUND(E5191*F5191,2)</f>
        <v>349890.8</v>
      </c>
    </row>
    <row r="5192" customFormat="false" ht="15" hidden="false" customHeight="false" outlineLevel="0" collapsed="false">
      <c r="A5192" s="3" t="n">
        <v>5191</v>
      </c>
      <c r="B5192" s="3" t="n">
        <v>12</v>
      </c>
      <c r="C5192" s="3" t="s">
        <v>231</v>
      </c>
      <c r="D5192" s="3" t="s">
        <v>562</v>
      </c>
      <c r="E5192" s="3" t="n">
        <v>402</v>
      </c>
      <c r="F5192" s="4" t="n">
        <v>219.02</v>
      </c>
      <c r="G5192" s="3" t="s">
        <v>38</v>
      </c>
      <c r="H5192" s="4" t="n">
        <f aca="false">ROUND(E5192*F5192,2)</f>
        <v>88046.04</v>
      </c>
    </row>
    <row r="5193" customFormat="false" ht="15" hidden="false" customHeight="false" outlineLevel="0" collapsed="false">
      <c r="A5193" s="3" t="n">
        <v>5192</v>
      </c>
      <c r="B5193" s="3" t="n">
        <v>10</v>
      </c>
      <c r="C5193" s="3" t="s">
        <v>232</v>
      </c>
      <c r="D5193" s="3" t="s">
        <v>563</v>
      </c>
      <c r="E5193" s="3" t="n">
        <v>1748</v>
      </c>
      <c r="F5193" s="4" t="n">
        <v>54.8</v>
      </c>
      <c r="G5193" s="3" t="s">
        <v>8</v>
      </c>
      <c r="H5193" s="4" t="n">
        <f aca="false">ROUND(E5193*F5193,2)</f>
        <v>95790.4</v>
      </c>
    </row>
    <row r="5194" customFormat="false" ht="15" hidden="false" customHeight="false" outlineLevel="0" collapsed="false">
      <c r="A5194" s="3" t="n">
        <v>5193</v>
      </c>
      <c r="B5194" s="3" t="n">
        <v>13</v>
      </c>
      <c r="C5194" s="3" t="s">
        <v>232</v>
      </c>
      <c r="D5194" s="3" t="s">
        <v>563</v>
      </c>
      <c r="E5194" s="3" t="n">
        <v>4297</v>
      </c>
      <c r="F5194" s="4" t="n">
        <v>43.59</v>
      </c>
      <c r="G5194" s="3" t="s">
        <v>41</v>
      </c>
      <c r="H5194" s="4" t="n">
        <f aca="false">ROUND(E5194*F5194,2)</f>
        <v>187306.23</v>
      </c>
    </row>
    <row r="5195" customFormat="false" ht="15" hidden="false" customHeight="false" outlineLevel="0" collapsed="false">
      <c r="A5195" s="3" t="n">
        <v>5194</v>
      </c>
      <c r="B5195" s="3" t="n">
        <v>1</v>
      </c>
      <c r="C5195" s="3" t="s">
        <v>232</v>
      </c>
      <c r="D5195" s="3" t="s">
        <v>562</v>
      </c>
      <c r="E5195" s="3" t="n">
        <v>2419</v>
      </c>
      <c r="F5195" s="4" t="n">
        <v>402.11</v>
      </c>
      <c r="G5195" s="3" t="s">
        <v>8</v>
      </c>
      <c r="H5195" s="4" t="n">
        <f aca="false">ROUND(E5195*F5195,2)</f>
        <v>972704.09</v>
      </c>
    </row>
    <row r="5196" customFormat="false" ht="15" hidden="false" customHeight="false" outlineLevel="0" collapsed="false">
      <c r="A5196" s="3" t="n">
        <v>5195</v>
      </c>
      <c r="B5196" s="3" t="n">
        <v>11</v>
      </c>
      <c r="C5196" s="3" t="s">
        <v>232</v>
      </c>
      <c r="D5196" s="3" t="s">
        <v>563</v>
      </c>
      <c r="E5196" s="3" t="n">
        <v>3750</v>
      </c>
      <c r="F5196" s="4" t="n">
        <v>96.92</v>
      </c>
      <c r="G5196" s="3" t="s">
        <v>34</v>
      </c>
      <c r="H5196" s="4" t="n">
        <f aca="false">ROUND(E5196*F5196,2)</f>
        <v>363450</v>
      </c>
    </row>
    <row r="5197" customFormat="false" ht="15" hidden="false" customHeight="false" outlineLevel="0" collapsed="false">
      <c r="A5197" s="3" t="n">
        <v>5196</v>
      </c>
      <c r="B5197" s="3" t="n">
        <v>13</v>
      </c>
      <c r="C5197" s="3" t="s">
        <v>232</v>
      </c>
      <c r="D5197" s="3" t="s">
        <v>562</v>
      </c>
      <c r="E5197" s="3" t="n">
        <v>4805</v>
      </c>
      <c r="F5197" s="4" t="n">
        <v>43.56</v>
      </c>
      <c r="G5197" s="3" t="s">
        <v>41</v>
      </c>
      <c r="H5197" s="4" t="n">
        <f aca="false">ROUND(E5197*F5197,2)</f>
        <v>209305.8</v>
      </c>
    </row>
    <row r="5198" customFormat="false" ht="15" hidden="false" customHeight="false" outlineLevel="0" collapsed="false">
      <c r="A5198" s="3" t="n">
        <v>5197</v>
      </c>
      <c r="B5198" s="3" t="n">
        <v>11</v>
      </c>
      <c r="C5198" s="3" t="s">
        <v>232</v>
      </c>
      <c r="D5198" s="3" t="s">
        <v>563</v>
      </c>
      <c r="E5198" s="3" t="n">
        <v>822</v>
      </c>
      <c r="F5198" s="4" t="n">
        <v>96.7</v>
      </c>
      <c r="G5198" s="3" t="s">
        <v>34</v>
      </c>
      <c r="H5198" s="4" t="n">
        <f aca="false">ROUND(E5198*F5198,2)</f>
        <v>79487.4</v>
      </c>
    </row>
    <row r="5199" customFormat="false" ht="15" hidden="false" customHeight="false" outlineLevel="0" collapsed="false">
      <c r="A5199" s="3" t="n">
        <v>5198</v>
      </c>
      <c r="B5199" s="3" t="n">
        <v>7</v>
      </c>
      <c r="C5199" s="3" t="s">
        <v>232</v>
      </c>
      <c r="D5199" s="3" t="s">
        <v>562</v>
      </c>
      <c r="E5199" s="3" t="n">
        <v>342</v>
      </c>
      <c r="F5199" s="4" t="n">
        <v>404.01</v>
      </c>
      <c r="G5199" s="3" t="s">
        <v>8</v>
      </c>
      <c r="H5199" s="4" t="n">
        <f aca="false">ROUND(E5199*F5199,2)</f>
        <v>138171.42</v>
      </c>
    </row>
    <row r="5200" customFormat="false" ht="15" hidden="false" customHeight="false" outlineLevel="0" collapsed="false">
      <c r="A5200" s="3" t="n">
        <v>5199</v>
      </c>
      <c r="B5200" s="3" t="n">
        <v>10</v>
      </c>
      <c r="C5200" s="3" t="s">
        <v>232</v>
      </c>
      <c r="D5200" s="3" t="s">
        <v>562</v>
      </c>
      <c r="E5200" s="3" t="n">
        <v>4675</v>
      </c>
      <c r="F5200" s="4" t="n">
        <v>54.83</v>
      </c>
      <c r="G5200" s="3" t="s">
        <v>8</v>
      </c>
      <c r="H5200" s="4" t="n">
        <f aca="false">ROUND(E5200*F5200,2)</f>
        <v>256330.25</v>
      </c>
    </row>
    <row r="5201" customFormat="false" ht="15" hidden="false" customHeight="false" outlineLevel="0" collapsed="false">
      <c r="A5201" s="3" t="n">
        <v>5200</v>
      </c>
      <c r="B5201" s="3" t="n">
        <v>15</v>
      </c>
      <c r="C5201" s="3" t="s">
        <v>232</v>
      </c>
      <c r="D5201" s="3" t="s">
        <v>563</v>
      </c>
      <c r="E5201" s="3" t="n">
        <v>1913</v>
      </c>
      <c r="F5201" s="4" t="n">
        <v>263.6</v>
      </c>
      <c r="G5201" s="3" t="s">
        <v>46</v>
      </c>
      <c r="H5201" s="4" t="n">
        <f aca="false">ROUND(E5201*F5201,2)</f>
        <v>504266.8</v>
      </c>
    </row>
    <row r="5202" customFormat="false" ht="15" hidden="false" customHeight="false" outlineLevel="0" collapsed="false">
      <c r="A5202" s="3" t="n">
        <v>5201</v>
      </c>
      <c r="B5202" s="3" t="n">
        <v>15</v>
      </c>
      <c r="C5202" s="3" t="s">
        <v>232</v>
      </c>
      <c r="D5202" s="3" t="s">
        <v>563</v>
      </c>
      <c r="E5202" s="3" t="n">
        <v>4023</v>
      </c>
      <c r="F5202" s="4" t="n">
        <v>263.3</v>
      </c>
      <c r="G5202" s="3" t="s">
        <v>46</v>
      </c>
      <c r="H5202" s="4" t="n">
        <f aca="false">ROUND(E5202*F5202,2)</f>
        <v>1059255.9</v>
      </c>
    </row>
    <row r="5203" customFormat="false" ht="15" hidden="false" customHeight="false" outlineLevel="0" collapsed="false">
      <c r="A5203" s="3" t="n">
        <v>5202</v>
      </c>
      <c r="B5203" s="3" t="n">
        <v>7</v>
      </c>
      <c r="C5203" s="3" t="s">
        <v>232</v>
      </c>
      <c r="D5203" s="3" t="s">
        <v>562</v>
      </c>
      <c r="E5203" s="3" t="n">
        <v>3083</v>
      </c>
      <c r="F5203" s="4" t="n">
        <v>403.62</v>
      </c>
      <c r="G5203" s="3" t="s">
        <v>8</v>
      </c>
      <c r="H5203" s="4" t="n">
        <f aca="false">ROUND(E5203*F5203,2)</f>
        <v>1244360.46</v>
      </c>
    </row>
    <row r="5204" customFormat="false" ht="15" hidden="false" customHeight="false" outlineLevel="0" collapsed="false">
      <c r="A5204" s="3" t="n">
        <v>5203</v>
      </c>
      <c r="B5204" s="3" t="n">
        <v>14</v>
      </c>
      <c r="C5204" s="3" t="s">
        <v>232</v>
      </c>
      <c r="D5204" s="3" t="s">
        <v>563</v>
      </c>
      <c r="E5204" s="3" t="n">
        <v>1059</v>
      </c>
      <c r="F5204" s="4" t="n">
        <v>68.05</v>
      </c>
      <c r="G5204" s="3" t="s">
        <v>41</v>
      </c>
      <c r="H5204" s="4" t="n">
        <f aca="false">ROUND(E5204*F5204,2)</f>
        <v>72064.95</v>
      </c>
    </row>
    <row r="5205" customFormat="false" ht="15" hidden="false" customHeight="false" outlineLevel="0" collapsed="false">
      <c r="A5205" s="3" t="n">
        <v>5204</v>
      </c>
      <c r="B5205" s="3" t="n">
        <v>7</v>
      </c>
      <c r="C5205" s="3" t="s">
        <v>232</v>
      </c>
      <c r="D5205" s="3" t="s">
        <v>562</v>
      </c>
      <c r="E5205" s="3" t="n">
        <v>161</v>
      </c>
      <c r="F5205" s="4" t="n">
        <v>404.6</v>
      </c>
      <c r="G5205" s="3" t="s">
        <v>8</v>
      </c>
      <c r="H5205" s="4" t="n">
        <f aca="false">ROUND(E5205*F5205,2)</f>
        <v>65140.6</v>
      </c>
    </row>
    <row r="5206" customFormat="false" ht="15" hidden="false" customHeight="false" outlineLevel="0" collapsed="false">
      <c r="A5206" s="3" t="n">
        <v>5205</v>
      </c>
      <c r="B5206" s="3" t="n">
        <v>8</v>
      </c>
      <c r="C5206" s="3" t="s">
        <v>232</v>
      </c>
      <c r="D5206" s="3" t="s">
        <v>563</v>
      </c>
      <c r="E5206" s="3" t="n">
        <v>3022</v>
      </c>
      <c r="F5206" s="4" t="n">
        <v>63.57</v>
      </c>
      <c r="G5206" s="3" t="s">
        <v>8</v>
      </c>
      <c r="H5206" s="4" t="n">
        <f aca="false">ROUND(E5206*F5206,2)</f>
        <v>192108.54</v>
      </c>
    </row>
    <row r="5207" customFormat="false" ht="15" hidden="false" customHeight="false" outlineLevel="0" collapsed="false">
      <c r="A5207" s="3" t="n">
        <v>5206</v>
      </c>
      <c r="B5207" s="3" t="n">
        <v>1</v>
      </c>
      <c r="C5207" s="3" t="s">
        <v>232</v>
      </c>
      <c r="D5207" s="3" t="s">
        <v>563</v>
      </c>
      <c r="E5207" s="3" t="n">
        <v>945</v>
      </c>
      <c r="F5207" s="4" t="n">
        <v>402.74</v>
      </c>
      <c r="G5207" s="3" t="s">
        <v>8</v>
      </c>
      <c r="H5207" s="4" t="n">
        <f aca="false">ROUND(E5207*F5207,2)</f>
        <v>380589.3</v>
      </c>
    </row>
    <row r="5208" customFormat="false" ht="15" hidden="false" customHeight="false" outlineLevel="0" collapsed="false">
      <c r="A5208" s="3" t="n">
        <v>5207</v>
      </c>
      <c r="B5208" s="3" t="n">
        <v>9</v>
      </c>
      <c r="C5208" s="3" t="s">
        <v>232</v>
      </c>
      <c r="D5208" s="3" t="s">
        <v>562</v>
      </c>
      <c r="E5208" s="3" t="n">
        <v>4110</v>
      </c>
      <c r="F5208" s="4" t="n">
        <v>202.96</v>
      </c>
      <c r="G5208" s="3" t="s">
        <v>8</v>
      </c>
      <c r="H5208" s="4" t="n">
        <f aca="false">ROUND(E5208*F5208,2)</f>
        <v>834165.6</v>
      </c>
    </row>
    <row r="5209" customFormat="false" ht="15" hidden="false" customHeight="false" outlineLevel="0" collapsed="false">
      <c r="A5209" s="3" t="n">
        <v>5208</v>
      </c>
      <c r="B5209" s="3" t="n">
        <v>2</v>
      </c>
      <c r="C5209" s="3" t="s">
        <v>232</v>
      </c>
      <c r="D5209" s="3" t="s">
        <v>562</v>
      </c>
      <c r="E5209" s="3" t="n">
        <v>3773</v>
      </c>
      <c r="F5209" s="4" t="n">
        <v>59.8</v>
      </c>
      <c r="G5209" s="3" t="s">
        <v>8</v>
      </c>
      <c r="H5209" s="4" t="n">
        <f aca="false">ROUND(E5209*F5209,2)</f>
        <v>225625.4</v>
      </c>
    </row>
    <row r="5210" customFormat="false" ht="15" hidden="false" customHeight="false" outlineLevel="0" collapsed="false">
      <c r="A5210" s="3" t="n">
        <v>5209</v>
      </c>
      <c r="B5210" s="3" t="n">
        <v>3</v>
      </c>
      <c r="C5210" s="3" t="s">
        <v>232</v>
      </c>
      <c r="D5210" s="3" t="s">
        <v>562</v>
      </c>
      <c r="E5210" s="3" t="n">
        <v>46</v>
      </c>
      <c r="F5210" s="4" t="n">
        <v>99.13</v>
      </c>
      <c r="G5210" s="3" t="s">
        <v>8</v>
      </c>
      <c r="H5210" s="4" t="n">
        <f aca="false">ROUND(E5210*F5210,2)</f>
        <v>4559.98</v>
      </c>
    </row>
    <row r="5211" customFormat="false" ht="15" hidden="false" customHeight="false" outlineLevel="0" collapsed="false">
      <c r="A5211" s="3" t="n">
        <v>5210</v>
      </c>
      <c r="B5211" s="3" t="n">
        <v>15</v>
      </c>
      <c r="C5211" s="3" t="s">
        <v>232</v>
      </c>
      <c r="D5211" s="3" t="s">
        <v>563</v>
      </c>
      <c r="E5211" s="3" t="n">
        <v>4902</v>
      </c>
      <c r="F5211" s="4" t="n">
        <v>262.6</v>
      </c>
      <c r="G5211" s="3" t="s">
        <v>46</v>
      </c>
      <c r="H5211" s="4" t="n">
        <f aca="false">ROUND(E5211*F5211,2)</f>
        <v>1287265.2</v>
      </c>
    </row>
    <row r="5212" customFormat="false" ht="15" hidden="false" customHeight="false" outlineLevel="0" collapsed="false">
      <c r="A5212" s="3" t="n">
        <v>5211</v>
      </c>
      <c r="B5212" s="3" t="n">
        <v>8</v>
      </c>
      <c r="C5212" s="3" t="s">
        <v>232</v>
      </c>
      <c r="D5212" s="3" t="s">
        <v>563</v>
      </c>
      <c r="E5212" s="3" t="n">
        <v>4767</v>
      </c>
      <c r="F5212" s="4" t="n">
        <v>63.82</v>
      </c>
      <c r="G5212" s="3" t="s">
        <v>8</v>
      </c>
      <c r="H5212" s="4" t="n">
        <f aca="false">ROUND(E5212*F5212,2)</f>
        <v>304229.94</v>
      </c>
    </row>
    <row r="5213" customFormat="false" ht="15" hidden="false" customHeight="false" outlineLevel="0" collapsed="false">
      <c r="A5213" s="3" t="n">
        <v>5212</v>
      </c>
      <c r="B5213" s="3" t="n">
        <v>12</v>
      </c>
      <c r="C5213" s="3" t="s">
        <v>232</v>
      </c>
      <c r="D5213" s="3" t="s">
        <v>563</v>
      </c>
      <c r="E5213" s="3" t="n">
        <v>1022</v>
      </c>
      <c r="F5213" s="4" t="n">
        <v>220.17</v>
      </c>
      <c r="G5213" s="3" t="s">
        <v>38</v>
      </c>
      <c r="H5213" s="4" t="n">
        <f aca="false">ROUND(E5213*F5213,2)</f>
        <v>225013.74</v>
      </c>
    </row>
    <row r="5214" customFormat="false" ht="15" hidden="false" customHeight="false" outlineLevel="0" collapsed="false">
      <c r="A5214" s="3" t="n">
        <v>5213</v>
      </c>
      <c r="B5214" s="3" t="n">
        <v>3</v>
      </c>
      <c r="C5214" s="3" t="s">
        <v>232</v>
      </c>
      <c r="D5214" s="3" t="s">
        <v>563</v>
      </c>
      <c r="E5214" s="3" t="n">
        <v>3403</v>
      </c>
      <c r="F5214" s="4" t="n">
        <v>99.07</v>
      </c>
      <c r="G5214" s="3" t="s">
        <v>8</v>
      </c>
      <c r="H5214" s="4" t="n">
        <f aca="false">ROUND(E5214*F5214,2)</f>
        <v>337135.21</v>
      </c>
    </row>
    <row r="5215" customFormat="false" ht="15" hidden="false" customHeight="false" outlineLevel="0" collapsed="false">
      <c r="A5215" s="3" t="n">
        <v>5214</v>
      </c>
      <c r="B5215" s="3" t="n">
        <v>7</v>
      </c>
      <c r="C5215" s="3" t="s">
        <v>232</v>
      </c>
      <c r="D5215" s="3" t="s">
        <v>563</v>
      </c>
      <c r="E5215" s="3" t="n">
        <v>2147</v>
      </c>
      <c r="F5215" s="4" t="n">
        <v>402.79</v>
      </c>
      <c r="G5215" s="3" t="s">
        <v>8</v>
      </c>
      <c r="H5215" s="4" t="n">
        <f aca="false">ROUND(E5215*F5215,2)</f>
        <v>864790.13</v>
      </c>
    </row>
    <row r="5216" customFormat="false" ht="15" hidden="false" customHeight="false" outlineLevel="0" collapsed="false">
      <c r="A5216" s="3" t="n">
        <v>5215</v>
      </c>
      <c r="B5216" s="3" t="n">
        <v>3</v>
      </c>
      <c r="C5216" s="3" t="s">
        <v>232</v>
      </c>
      <c r="D5216" s="3" t="s">
        <v>562</v>
      </c>
      <c r="E5216" s="3" t="n">
        <v>1084</v>
      </c>
      <c r="F5216" s="4" t="n">
        <v>99.18</v>
      </c>
      <c r="G5216" s="3" t="s">
        <v>8</v>
      </c>
      <c r="H5216" s="4" t="n">
        <f aca="false">ROUND(E5216*F5216,2)</f>
        <v>107511.12</v>
      </c>
    </row>
    <row r="5217" customFormat="false" ht="15" hidden="false" customHeight="false" outlineLevel="0" collapsed="false">
      <c r="A5217" s="3" t="n">
        <v>5216</v>
      </c>
      <c r="B5217" s="3" t="n">
        <v>9</v>
      </c>
      <c r="C5217" s="3" t="s">
        <v>232</v>
      </c>
      <c r="D5217" s="3" t="s">
        <v>562</v>
      </c>
      <c r="E5217" s="3" t="n">
        <v>1195</v>
      </c>
      <c r="F5217" s="4" t="n">
        <v>202.47</v>
      </c>
      <c r="G5217" s="3" t="s">
        <v>8</v>
      </c>
      <c r="H5217" s="4" t="n">
        <f aca="false">ROUND(E5217*F5217,2)</f>
        <v>241951.65</v>
      </c>
    </row>
    <row r="5218" customFormat="false" ht="15" hidden="false" customHeight="false" outlineLevel="0" collapsed="false">
      <c r="A5218" s="3" t="n">
        <v>5217</v>
      </c>
      <c r="B5218" s="3" t="n">
        <v>3</v>
      </c>
      <c r="C5218" s="3" t="s">
        <v>232</v>
      </c>
      <c r="D5218" s="3" t="s">
        <v>563</v>
      </c>
      <c r="E5218" s="3" t="n">
        <v>2419</v>
      </c>
      <c r="F5218" s="4" t="n">
        <v>99.15</v>
      </c>
      <c r="G5218" s="3" t="s">
        <v>8</v>
      </c>
      <c r="H5218" s="4" t="n">
        <f aca="false">ROUND(E5218*F5218,2)</f>
        <v>239843.85</v>
      </c>
    </row>
    <row r="5219" customFormat="false" ht="15" hidden="false" customHeight="false" outlineLevel="0" collapsed="false">
      <c r="A5219" s="3" t="n">
        <v>5218</v>
      </c>
      <c r="B5219" s="3" t="n">
        <v>7</v>
      </c>
      <c r="C5219" s="3" t="s">
        <v>232</v>
      </c>
      <c r="D5219" s="3" t="s">
        <v>562</v>
      </c>
      <c r="E5219" s="3" t="n">
        <v>3395</v>
      </c>
      <c r="F5219" s="4" t="n">
        <v>403.48</v>
      </c>
      <c r="G5219" s="3" t="s">
        <v>8</v>
      </c>
      <c r="H5219" s="4" t="n">
        <f aca="false">ROUND(E5219*F5219,2)</f>
        <v>1369814.6</v>
      </c>
    </row>
    <row r="5220" customFormat="false" ht="15" hidden="false" customHeight="false" outlineLevel="0" collapsed="false">
      <c r="A5220" s="3" t="n">
        <v>5219</v>
      </c>
      <c r="B5220" s="3" t="n">
        <v>8</v>
      </c>
      <c r="C5220" s="3" t="s">
        <v>232</v>
      </c>
      <c r="D5220" s="3" t="s">
        <v>563</v>
      </c>
      <c r="E5220" s="3" t="n">
        <v>4610</v>
      </c>
      <c r="F5220" s="4" t="n">
        <v>63.73</v>
      </c>
      <c r="G5220" s="3" t="s">
        <v>8</v>
      </c>
      <c r="H5220" s="4" t="n">
        <f aca="false">ROUND(E5220*F5220,2)</f>
        <v>293795.3</v>
      </c>
    </row>
    <row r="5221" customFormat="false" ht="15" hidden="false" customHeight="false" outlineLevel="0" collapsed="false">
      <c r="A5221" s="3" t="n">
        <v>5220</v>
      </c>
      <c r="B5221" s="3" t="n">
        <v>7</v>
      </c>
      <c r="C5221" s="3" t="s">
        <v>232</v>
      </c>
      <c r="D5221" s="3" t="s">
        <v>562</v>
      </c>
      <c r="E5221" s="3" t="n">
        <v>3314</v>
      </c>
      <c r="F5221" s="4" t="n">
        <v>403.55</v>
      </c>
      <c r="G5221" s="3" t="s">
        <v>8</v>
      </c>
      <c r="H5221" s="4" t="n">
        <f aca="false">ROUND(E5221*F5221,2)</f>
        <v>1337364.7</v>
      </c>
    </row>
    <row r="5222" customFormat="false" ht="15" hidden="false" customHeight="false" outlineLevel="0" collapsed="false">
      <c r="A5222" s="3" t="n">
        <v>5221</v>
      </c>
      <c r="B5222" s="3" t="n">
        <v>8</v>
      </c>
      <c r="C5222" s="3" t="s">
        <v>232</v>
      </c>
      <c r="D5222" s="3" t="s">
        <v>562</v>
      </c>
      <c r="E5222" s="3" t="n">
        <v>2457</v>
      </c>
      <c r="F5222" s="4" t="n">
        <v>63.92</v>
      </c>
      <c r="G5222" s="3" t="s">
        <v>8</v>
      </c>
      <c r="H5222" s="4" t="n">
        <f aca="false">ROUND(E5222*F5222,2)</f>
        <v>157051.44</v>
      </c>
    </row>
    <row r="5223" customFormat="false" ht="15" hidden="false" customHeight="false" outlineLevel="0" collapsed="false">
      <c r="A5223" s="3" t="n">
        <v>5222</v>
      </c>
      <c r="B5223" s="3" t="n">
        <v>9</v>
      </c>
      <c r="C5223" s="3" t="s">
        <v>232</v>
      </c>
      <c r="D5223" s="3" t="s">
        <v>562</v>
      </c>
      <c r="E5223" s="3" t="n">
        <v>1624</v>
      </c>
      <c r="F5223" s="4" t="n">
        <v>203.18</v>
      </c>
      <c r="G5223" s="3" t="s">
        <v>8</v>
      </c>
      <c r="H5223" s="4" t="n">
        <f aca="false">ROUND(E5223*F5223,2)</f>
        <v>329964.32</v>
      </c>
    </row>
    <row r="5224" customFormat="false" ht="15" hidden="false" customHeight="false" outlineLevel="0" collapsed="false">
      <c r="A5224" s="3" t="n">
        <v>5223</v>
      </c>
      <c r="B5224" s="3" t="n">
        <v>3</v>
      </c>
      <c r="C5224" s="3" t="s">
        <v>232</v>
      </c>
      <c r="D5224" s="3" t="s">
        <v>562</v>
      </c>
      <c r="E5224" s="3" t="n">
        <v>4286</v>
      </c>
      <c r="F5224" s="4" t="n">
        <v>98.81</v>
      </c>
      <c r="G5224" s="3" t="s">
        <v>8</v>
      </c>
      <c r="H5224" s="4" t="n">
        <f aca="false">ROUND(E5224*F5224,2)</f>
        <v>423499.66</v>
      </c>
    </row>
    <row r="5225" customFormat="false" ht="15" hidden="false" customHeight="false" outlineLevel="0" collapsed="false">
      <c r="A5225" s="3" t="n">
        <v>5224</v>
      </c>
      <c r="B5225" s="3" t="n">
        <v>10</v>
      </c>
      <c r="C5225" s="3" t="s">
        <v>232</v>
      </c>
      <c r="D5225" s="3" t="s">
        <v>562</v>
      </c>
      <c r="E5225" s="3" t="n">
        <v>1543</v>
      </c>
      <c r="F5225" s="4" t="n">
        <v>54.96</v>
      </c>
      <c r="G5225" s="3" t="s">
        <v>8</v>
      </c>
      <c r="H5225" s="4" t="n">
        <f aca="false">ROUND(E5225*F5225,2)</f>
        <v>84803.28</v>
      </c>
    </row>
    <row r="5226" customFormat="false" ht="15" hidden="false" customHeight="false" outlineLevel="0" collapsed="false">
      <c r="A5226" s="3" t="n">
        <v>5225</v>
      </c>
      <c r="B5226" s="3" t="n">
        <v>15</v>
      </c>
      <c r="C5226" s="3" t="s">
        <v>232</v>
      </c>
      <c r="D5226" s="3" t="s">
        <v>562</v>
      </c>
      <c r="E5226" s="3" t="n">
        <v>3738</v>
      </c>
      <c r="F5226" s="4" t="n">
        <v>263.22</v>
      </c>
      <c r="G5226" s="3" t="s">
        <v>46</v>
      </c>
      <c r="H5226" s="4" t="n">
        <f aca="false">ROUND(E5226*F5226,2)</f>
        <v>983916.36</v>
      </c>
    </row>
    <row r="5227" customFormat="false" ht="15" hidden="false" customHeight="false" outlineLevel="0" collapsed="false">
      <c r="A5227" s="3" t="n">
        <v>5226</v>
      </c>
      <c r="B5227" s="3" t="n">
        <v>5</v>
      </c>
      <c r="C5227" s="3" t="s">
        <v>232</v>
      </c>
      <c r="D5227" s="3" t="s">
        <v>563</v>
      </c>
      <c r="E5227" s="3" t="n">
        <v>3678</v>
      </c>
      <c r="F5227" s="4" t="n">
        <v>435.71</v>
      </c>
      <c r="G5227" s="3" t="s">
        <v>8</v>
      </c>
      <c r="H5227" s="4" t="n">
        <f aca="false">ROUND(E5227*F5227,2)</f>
        <v>1602541.38</v>
      </c>
    </row>
    <row r="5228" customFormat="false" ht="15" hidden="false" customHeight="false" outlineLevel="0" collapsed="false">
      <c r="A5228" s="3" t="n">
        <v>5227</v>
      </c>
      <c r="B5228" s="3" t="n">
        <v>15</v>
      </c>
      <c r="C5228" s="3" t="s">
        <v>232</v>
      </c>
      <c r="D5228" s="3" t="s">
        <v>563</v>
      </c>
      <c r="E5228" s="3" t="n">
        <v>1382</v>
      </c>
      <c r="F5228" s="4" t="n">
        <v>263.28</v>
      </c>
      <c r="G5228" s="3" t="s">
        <v>46</v>
      </c>
      <c r="H5228" s="4" t="n">
        <f aca="false">ROUND(E5228*F5228,2)</f>
        <v>363852.96</v>
      </c>
    </row>
    <row r="5229" customFormat="false" ht="15" hidden="false" customHeight="false" outlineLevel="0" collapsed="false">
      <c r="A5229" s="3" t="n">
        <v>5228</v>
      </c>
      <c r="B5229" s="3" t="n">
        <v>14</v>
      </c>
      <c r="C5229" s="3" t="s">
        <v>232</v>
      </c>
      <c r="D5229" s="3" t="s">
        <v>563</v>
      </c>
      <c r="E5229" s="3" t="n">
        <v>4662</v>
      </c>
      <c r="F5229" s="4" t="n">
        <v>68.08</v>
      </c>
      <c r="G5229" s="3" t="s">
        <v>41</v>
      </c>
      <c r="H5229" s="4" t="n">
        <f aca="false">ROUND(E5229*F5229,2)</f>
        <v>317388.96</v>
      </c>
    </row>
    <row r="5230" customFormat="false" ht="15" hidden="false" customHeight="false" outlineLevel="0" collapsed="false">
      <c r="A5230" s="3" t="n">
        <v>5229</v>
      </c>
      <c r="B5230" s="3" t="n">
        <v>5</v>
      </c>
      <c r="C5230" s="3" t="s">
        <v>232</v>
      </c>
      <c r="D5230" s="3" t="s">
        <v>562</v>
      </c>
      <c r="E5230" s="3" t="n">
        <v>3753</v>
      </c>
      <c r="F5230" s="4" t="n">
        <v>434.62</v>
      </c>
      <c r="G5230" s="3" t="s">
        <v>8</v>
      </c>
      <c r="H5230" s="4" t="n">
        <f aca="false">ROUND(E5230*F5230,2)</f>
        <v>1631128.86</v>
      </c>
    </row>
    <row r="5231" customFormat="false" ht="15" hidden="false" customHeight="false" outlineLevel="0" collapsed="false">
      <c r="A5231" s="3" t="n">
        <v>5230</v>
      </c>
      <c r="B5231" s="3" t="n">
        <v>14</v>
      </c>
      <c r="C5231" s="3" t="s">
        <v>232</v>
      </c>
      <c r="D5231" s="3" t="s">
        <v>563</v>
      </c>
      <c r="E5231" s="3" t="n">
        <v>2467</v>
      </c>
      <c r="F5231" s="4" t="n">
        <v>68.05</v>
      </c>
      <c r="G5231" s="3" t="s">
        <v>41</v>
      </c>
      <c r="H5231" s="4" t="n">
        <f aca="false">ROUND(E5231*F5231,2)</f>
        <v>167879.35</v>
      </c>
    </row>
    <row r="5232" customFormat="false" ht="15" hidden="false" customHeight="false" outlineLevel="0" collapsed="false">
      <c r="A5232" s="3" t="n">
        <v>5231</v>
      </c>
      <c r="B5232" s="3" t="n">
        <v>1</v>
      </c>
      <c r="C5232" s="3" t="s">
        <v>232</v>
      </c>
      <c r="D5232" s="3" t="s">
        <v>562</v>
      </c>
      <c r="E5232" s="3" t="n">
        <v>3559</v>
      </c>
      <c r="F5232" s="4" t="n">
        <v>401.67</v>
      </c>
      <c r="G5232" s="3" t="s">
        <v>8</v>
      </c>
      <c r="H5232" s="4" t="n">
        <f aca="false">ROUND(E5232*F5232,2)</f>
        <v>1429543.53</v>
      </c>
    </row>
    <row r="5233" customFormat="false" ht="15" hidden="false" customHeight="false" outlineLevel="0" collapsed="false">
      <c r="A5233" s="3" t="n">
        <v>5232</v>
      </c>
      <c r="B5233" s="3" t="n">
        <v>12</v>
      </c>
      <c r="C5233" s="3" t="s">
        <v>233</v>
      </c>
      <c r="D5233" s="3" t="s">
        <v>563</v>
      </c>
      <c r="E5233" s="3" t="n">
        <v>1170</v>
      </c>
      <c r="F5233" s="4" t="n">
        <v>218.91</v>
      </c>
      <c r="G5233" s="3" t="s">
        <v>38</v>
      </c>
      <c r="H5233" s="4" t="n">
        <f aca="false">ROUND(E5233*F5233,2)</f>
        <v>256124.7</v>
      </c>
    </row>
    <row r="5234" customFormat="false" ht="15" hidden="false" customHeight="false" outlineLevel="0" collapsed="false">
      <c r="A5234" s="3" t="n">
        <v>5233</v>
      </c>
      <c r="B5234" s="3" t="n">
        <v>7</v>
      </c>
      <c r="C5234" s="3" t="s">
        <v>233</v>
      </c>
      <c r="D5234" s="3" t="s">
        <v>563</v>
      </c>
      <c r="E5234" s="3" t="n">
        <v>4876</v>
      </c>
      <c r="F5234" s="4" t="n">
        <v>406.34</v>
      </c>
      <c r="G5234" s="3" t="s">
        <v>8</v>
      </c>
      <c r="H5234" s="4" t="n">
        <f aca="false">ROUND(E5234*F5234,2)</f>
        <v>1981313.84</v>
      </c>
    </row>
    <row r="5235" customFormat="false" ht="15" hidden="false" customHeight="false" outlineLevel="0" collapsed="false">
      <c r="A5235" s="3" t="n">
        <v>5234</v>
      </c>
      <c r="B5235" s="3" t="n">
        <v>15</v>
      </c>
      <c r="C5235" s="3" t="s">
        <v>233</v>
      </c>
      <c r="D5235" s="3" t="s">
        <v>563</v>
      </c>
      <c r="E5235" s="3" t="n">
        <v>917</v>
      </c>
      <c r="F5235" s="4" t="n">
        <v>262.99</v>
      </c>
      <c r="G5235" s="3" t="s">
        <v>46</v>
      </c>
      <c r="H5235" s="4" t="n">
        <f aca="false">ROUND(E5235*F5235,2)</f>
        <v>241161.83</v>
      </c>
    </row>
    <row r="5236" customFormat="false" ht="15" hidden="false" customHeight="false" outlineLevel="0" collapsed="false">
      <c r="A5236" s="3" t="n">
        <v>5235</v>
      </c>
      <c r="B5236" s="3" t="n">
        <v>14</v>
      </c>
      <c r="C5236" s="3" t="s">
        <v>233</v>
      </c>
      <c r="D5236" s="3" t="s">
        <v>562</v>
      </c>
      <c r="E5236" s="3" t="n">
        <v>3527</v>
      </c>
      <c r="F5236" s="4" t="n">
        <v>69.28</v>
      </c>
      <c r="G5236" s="3" t="s">
        <v>41</v>
      </c>
      <c r="H5236" s="4" t="n">
        <f aca="false">ROUND(E5236*F5236,2)</f>
        <v>244350.56</v>
      </c>
    </row>
    <row r="5237" customFormat="false" ht="15" hidden="false" customHeight="false" outlineLevel="0" collapsed="false">
      <c r="A5237" s="3" t="n">
        <v>5236</v>
      </c>
      <c r="B5237" s="3" t="n">
        <v>1</v>
      </c>
      <c r="C5237" s="3" t="s">
        <v>233</v>
      </c>
      <c r="D5237" s="3" t="s">
        <v>563</v>
      </c>
      <c r="E5237" s="3" t="n">
        <v>1913</v>
      </c>
      <c r="F5237" s="4" t="n">
        <v>397.93</v>
      </c>
      <c r="G5237" s="3" t="s">
        <v>8</v>
      </c>
      <c r="H5237" s="4" t="n">
        <f aca="false">ROUND(E5237*F5237,2)</f>
        <v>761240.09</v>
      </c>
    </row>
    <row r="5238" customFormat="false" ht="15" hidden="false" customHeight="false" outlineLevel="0" collapsed="false">
      <c r="A5238" s="3" t="n">
        <v>5237</v>
      </c>
      <c r="B5238" s="3" t="n">
        <v>2</v>
      </c>
      <c r="C5238" s="3" t="s">
        <v>233</v>
      </c>
      <c r="D5238" s="3" t="s">
        <v>562</v>
      </c>
      <c r="E5238" s="3" t="n">
        <v>245</v>
      </c>
      <c r="F5238" s="4" t="n">
        <v>59.29</v>
      </c>
      <c r="G5238" s="3" t="s">
        <v>8</v>
      </c>
      <c r="H5238" s="4" t="n">
        <f aca="false">ROUND(E5238*F5238,2)</f>
        <v>14526.05</v>
      </c>
    </row>
    <row r="5239" customFormat="false" ht="15" hidden="false" customHeight="false" outlineLevel="0" collapsed="false">
      <c r="A5239" s="3" t="n">
        <v>5238</v>
      </c>
      <c r="B5239" s="3" t="n">
        <v>15</v>
      </c>
      <c r="C5239" s="3" t="s">
        <v>233</v>
      </c>
      <c r="D5239" s="3" t="s">
        <v>563</v>
      </c>
      <c r="E5239" s="3" t="n">
        <v>4671</v>
      </c>
      <c r="F5239" s="4" t="n">
        <v>262.94</v>
      </c>
      <c r="G5239" s="3" t="s">
        <v>46</v>
      </c>
      <c r="H5239" s="4" t="n">
        <f aca="false">ROUND(E5239*F5239,2)</f>
        <v>1228192.74</v>
      </c>
    </row>
    <row r="5240" customFormat="false" ht="15" hidden="false" customHeight="false" outlineLevel="0" collapsed="false">
      <c r="A5240" s="3" t="n">
        <v>5239</v>
      </c>
      <c r="B5240" s="3" t="n">
        <v>7</v>
      </c>
      <c r="C5240" s="3" t="s">
        <v>233</v>
      </c>
      <c r="D5240" s="3" t="s">
        <v>563</v>
      </c>
      <c r="E5240" s="3" t="n">
        <v>390</v>
      </c>
      <c r="F5240" s="4" t="n">
        <v>404.47</v>
      </c>
      <c r="G5240" s="3" t="s">
        <v>8</v>
      </c>
      <c r="H5240" s="4" t="n">
        <f aca="false">ROUND(E5240*F5240,2)</f>
        <v>157743.3</v>
      </c>
    </row>
    <row r="5241" customFormat="false" ht="15" hidden="false" customHeight="false" outlineLevel="0" collapsed="false">
      <c r="A5241" s="3" t="n">
        <v>5240</v>
      </c>
      <c r="B5241" s="3" t="n">
        <v>3</v>
      </c>
      <c r="C5241" s="3" t="s">
        <v>233</v>
      </c>
      <c r="D5241" s="3" t="s">
        <v>562</v>
      </c>
      <c r="E5241" s="3" t="n">
        <v>213</v>
      </c>
      <c r="F5241" s="4" t="n">
        <v>98.41</v>
      </c>
      <c r="G5241" s="3" t="s">
        <v>8</v>
      </c>
      <c r="H5241" s="4" t="n">
        <f aca="false">ROUND(E5241*F5241,2)</f>
        <v>20961.33</v>
      </c>
    </row>
    <row r="5242" customFormat="false" ht="15" hidden="false" customHeight="false" outlineLevel="0" collapsed="false">
      <c r="A5242" s="3" t="n">
        <v>5241</v>
      </c>
      <c r="B5242" s="3" t="n">
        <v>4</v>
      </c>
      <c r="C5242" s="3" t="s">
        <v>233</v>
      </c>
      <c r="D5242" s="3" t="s">
        <v>563</v>
      </c>
      <c r="E5242" s="3" t="n">
        <v>2532</v>
      </c>
      <c r="F5242" s="4" t="n">
        <v>106.36</v>
      </c>
      <c r="G5242" s="3" t="s">
        <v>8</v>
      </c>
      <c r="H5242" s="4" t="n">
        <f aca="false">ROUND(E5242*F5242,2)</f>
        <v>269303.52</v>
      </c>
    </row>
    <row r="5243" customFormat="false" ht="15" hidden="false" customHeight="false" outlineLevel="0" collapsed="false">
      <c r="A5243" s="3" t="n">
        <v>5242</v>
      </c>
      <c r="B5243" s="3" t="n">
        <v>4</v>
      </c>
      <c r="C5243" s="3" t="s">
        <v>233</v>
      </c>
      <c r="D5243" s="3" t="s">
        <v>562</v>
      </c>
      <c r="E5243" s="3" t="n">
        <v>1128</v>
      </c>
      <c r="F5243" s="4" t="n">
        <v>106.03</v>
      </c>
      <c r="G5243" s="3" t="s">
        <v>8</v>
      </c>
      <c r="H5243" s="4" t="n">
        <f aca="false">ROUND(E5243*F5243,2)</f>
        <v>119601.84</v>
      </c>
    </row>
    <row r="5244" customFormat="false" ht="15" hidden="false" customHeight="false" outlineLevel="0" collapsed="false">
      <c r="A5244" s="3" t="n">
        <v>5243</v>
      </c>
      <c r="B5244" s="3" t="n">
        <v>6</v>
      </c>
      <c r="C5244" s="3" t="s">
        <v>233</v>
      </c>
      <c r="D5244" s="3" t="s">
        <v>562</v>
      </c>
      <c r="E5244" s="3" t="n">
        <v>1165</v>
      </c>
      <c r="F5244" s="4" t="n">
        <v>277.05</v>
      </c>
      <c r="G5244" s="3" t="s">
        <v>8</v>
      </c>
      <c r="H5244" s="4" t="n">
        <f aca="false">ROUND(E5244*F5244,2)</f>
        <v>322763.25</v>
      </c>
    </row>
    <row r="5245" customFormat="false" ht="15" hidden="false" customHeight="false" outlineLevel="0" collapsed="false">
      <c r="A5245" s="3" t="n">
        <v>5244</v>
      </c>
      <c r="B5245" s="3" t="n">
        <v>5</v>
      </c>
      <c r="C5245" s="3" t="s">
        <v>233</v>
      </c>
      <c r="D5245" s="3" t="s">
        <v>562</v>
      </c>
      <c r="E5245" s="3" t="n">
        <v>1363</v>
      </c>
      <c r="F5245" s="4" t="n">
        <v>435.4</v>
      </c>
      <c r="G5245" s="3" t="s">
        <v>8</v>
      </c>
      <c r="H5245" s="4" t="n">
        <f aca="false">ROUND(E5245*F5245,2)</f>
        <v>593450.2</v>
      </c>
    </row>
    <row r="5246" customFormat="false" ht="15" hidden="false" customHeight="false" outlineLevel="0" collapsed="false">
      <c r="A5246" s="3" t="n">
        <v>5245</v>
      </c>
      <c r="B5246" s="3" t="n">
        <v>6</v>
      </c>
      <c r="C5246" s="3" t="s">
        <v>233</v>
      </c>
      <c r="D5246" s="3" t="s">
        <v>563</v>
      </c>
      <c r="E5246" s="3" t="n">
        <v>1533</v>
      </c>
      <c r="F5246" s="4" t="n">
        <v>278.05</v>
      </c>
      <c r="G5246" s="3" t="s">
        <v>8</v>
      </c>
      <c r="H5246" s="4" t="n">
        <f aca="false">ROUND(E5246*F5246,2)</f>
        <v>426250.65</v>
      </c>
    </row>
    <row r="5247" customFormat="false" ht="15" hidden="false" customHeight="false" outlineLevel="0" collapsed="false">
      <c r="A5247" s="3" t="n">
        <v>5246</v>
      </c>
      <c r="B5247" s="3" t="n">
        <v>2</v>
      </c>
      <c r="C5247" s="3" t="s">
        <v>233</v>
      </c>
      <c r="D5247" s="3" t="s">
        <v>562</v>
      </c>
      <c r="E5247" s="3" t="n">
        <v>199</v>
      </c>
      <c r="F5247" s="4" t="n">
        <v>59.02</v>
      </c>
      <c r="G5247" s="3" t="s">
        <v>8</v>
      </c>
      <c r="H5247" s="4" t="n">
        <f aca="false">ROUND(E5247*F5247,2)</f>
        <v>11744.98</v>
      </c>
    </row>
    <row r="5248" customFormat="false" ht="15" hidden="false" customHeight="false" outlineLevel="0" collapsed="false">
      <c r="A5248" s="3" t="n">
        <v>5247</v>
      </c>
      <c r="B5248" s="3" t="n">
        <v>5</v>
      </c>
      <c r="C5248" s="3" t="s">
        <v>233</v>
      </c>
      <c r="D5248" s="3" t="s">
        <v>562</v>
      </c>
      <c r="E5248" s="3" t="n">
        <v>4736</v>
      </c>
      <c r="F5248" s="4" t="n">
        <v>433.48</v>
      </c>
      <c r="G5248" s="3" t="s">
        <v>8</v>
      </c>
      <c r="H5248" s="4" t="n">
        <f aca="false">ROUND(E5248*F5248,2)</f>
        <v>2052961.28</v>
      </c>
    </row>
    <row r="5249" customFormat="false" ht="15" hidden="false" customHeight="false" outlineLevel="0" collapsed="false">
      <c r="A5249" s="3" t="n">
        <v>5248</v>
      </c>
      <c r="B5249" s="3" t="n">
        <v>2</v>
      </c>
      <c r="C5249" s="3" t="s">
        <v>233</v>
      </c>
      <c r="D5249" s="3" t="s">
        <v>562</v>
      </c>
      <c r="E5249" s="3" t="n">
        <v>4672</v>
      </c>
      <c r="F5249" s="4" t="n">
        <v>59.24</v>
      </c>
      <c r="G5249" s="3" t="s">
        <v>8</v>
      </c>
      <c r="H5249" s="4" t="n">
        <f aca="false">ROUND(E5249*F5249,2)</f>
        <v>276769.28</v>
      </c>
    </row>
    <row r="5250" customFormat="false" ht="15" hidden="false" customHeight="false" outlineLevel="0" collapsed="false">
      <c r="A5250" s="3" t="n">
        <v>5249</v>
      </c>
      <c r="B5250" s="3" t="n">
        <v>6</v>
      </c>
      <c r="C5250" s="3" t="s">
        <v>233</v>
      </c>
      <c r="D5250" s="3" t="s">
        <v>563</v>
      </c>
      <c r="E5250" s="3" t="n">
        <v>2861</v>
      </c>
      <c r="F5250" s="4" t="n">
        <v>277.26</v>
      </c>
      <c r="G5250" s="3" t="s">
        <v>8</v>
      </c>
      <c r="H5250" s="4" t="n">
        <f aca="false">ROUND(E5250*F5250,2)</f>
        <v>793240.86</v>
      </c>
    </row>
    <row r="5251" customFormat="false" ht="15" hidden="false" customHeight="false" outlineLevel="0" collapsed="false">
      <c r="A5251" s="3" t="n">
        <v>5250</v>
      </c>
      <c r="B5251" s="3" t="n">
        <v>12</v>
      </c>
      <c r="C5251" s="3" t="s">
        <v>233</v>
      </c>
      <c r="D5251" s="3" t="s">
        <v>563</v>
      </c>
      <c r="E5251" s="3" t="n">
        <v>809</v>
      </c>
      <c r="F5251" s="4" t="n">
        <v>218.73</v>
      </c>
      <c r="G5251" s="3" t="s">
        <v>38</v>
      </c>
      <c r="H5251" s="4" t="n">
        <f aca="false">ROUND(E5251*F5251,2)</f>
        <v>176952.57</v>
      </c>
    </row>
    <row r="5252" customFormat="false" ht="15" hidden="false" customHeight="false" outlineLevel="0" collapsed="false">
      <c r="A5252" s="3" t="n">
        <v>5251</v>
      </c>
      <c r="B5252" s="3" t="n">
        <v>7</v>
      </c>
      <c r="C5252" s="3" t="s">
        <v>233</v>
      </c>
      <c r="D5252" s="3" t="s">
        <v>563</v>
      </c>
      <c r="E5252" s="3" t="n">
        <v>3415</v>
      </c>
      <c r="F5252" s="4" t="n">
        <v>406.09</v>
      </c>
      <c r="G5252" s="3" t="s">
        <v>8</v>
      </c>
      <c r="H5252" s="4" t="n">
        <f aca="false">ROUND(E5252*F5252,2)</f>
        <v>1386797.35</v>
      </c>
    </row>
    <row r="5253" customFormat="false" ht="15" hidden="false" customHeight="false" outlineLevel="0" collapsed="false">
      <c r="A5253" s="3" t="n">
        <v>5252</v>
      </c>
      <c r="B5253" s="3" t="n">
        <v>9</v>
      </c>
      <c r="C5253" s="3" t="s">
        <v>233</v>
      </c>
      <c r="D5253" s="3" t="s">
        <v>562</v>
      </c>
      <c r="E5253" s="3" t="n">
        <v>3465</v>
      </c>
      <c r="F5253" s="4" t="n">
        <v>207.12</v>
      </c>
      <c r="G5253" s="3" t="s">
        <v>8</v>
      </c>
      <c r="H5253" s="4" t="n">
        <f aca="false">ROUND(E5253*F5253,2)</f>
        <v>717670.8</v>
      </c>
    </row>
    <row r="5254" customFormat="false" ht="15" hidden="false" customHeight="false" outlineLevel="0" collapsed="false">
      <c r="A5254" s="3" t="n">
        <v>5253</v>
      </c>
      <c r="B5254" s="3" t="n">
        <v>10</v>
      </c>
      <c r="C5254" s="3" t="s">
        <v>233</v>
      </c>
      <c r="D5254" s="3" t="s">
        <v>563</v>
      </c>
      <c r="E5254" s="3" t="n">
        <v>223</v>
      </c>
      <c r="F5254" s="4" t="n">
        <v>54.5</v>
      </c>
      <c r="G5254" s="3" t="s">
        <v>8</v>
      </c>
      <c r="H5254" s="4" t="n">
        <f aca="false">ROUND(E5254*F5254,2)</f>
        <v>12153.5</v>
      </c>
    </row>
    <row r="5255" customFormat="false" ht="15" hidden="false" customHeight="false" outlineLevel="0" collapsed="false">
      <c r="A5255" s="3" t="n">
        <v>5254</v>
      </c>
      <c r="B5255" s="3" t="n">
        <v>11</v>
      </c>
      <c r="C5255" s="3" t="s">
        <v>233</v>
      </c>
      <c r="D5255" s="3" t="s">
        <v>562</v>
      </c>
      <c r="E5255" s="3" t="n">
        <v>3349</v>
      </c>
      <c r="F5255" s="4" t="n">
        <v>95.03</v>
      </c>
      <c r="G5255" s="3" t="s">
        <v>34</v>
      </c>
      <c r="H5255" s="4" t="n">
        <f aca="false">ROUND(E5255*F5255,2)</f>
        <v>318255.47</v>
      </c>
    </row>
    <row r="5256" customFormat="false" ht="15" hidden="false" customHeight="false" outlineLevel="0" collapsed="false">
      <c r="A5256" s="3" t="n">
        <v>5255</v>
      </c>
      <c r="B5256" s="3" t="n">
        <v>15</v>
      </c>
      <c r="C5256" s="3" t="s">
        <v>233</v>
      </c>
      <c r="D5256" s="3" t="s">
        <v>563</v>
      </c>
      <c r="E5256" s="3" t="n">
        <v>3047</v>
      </c>
      <c r="F5256" s="4" t="n">
        <v>263.27</v>
      </c>
      <c r="G5256" s="3" t="s">
        <v>46</v>
      </c>
      <c r="H5256" s="4" t="n">
        <f aca="false">ROUND(E5256*F5256,2)</f>
        <v>802183.69</v>
      </c>
    </row>
    <row r="5257" customFormat="false" ht="15" hidden="false" customHeight="false" outlineLevel="0" collapsed="false">
      <c r="A5257" s="3" t="n">
        <v>5256</v>
      </c>
      <c r="B5257" s="3" t="n">
        <v>8</v>
      </c>
      <c r="C5257" s="3" t="s">
        <v>233</v>
      </c>
      <c r="D5257" s="3" t="s">
        <v>562</v>
      </c>
      <c r="E5257" s="3" t="n">
        <v>496</v>
      </c>
      <c r="F5257" s="4" t="n">
        <v>61.69</v>
      </c>
      <c r="G5257" s="3" t="s">
        <v>8</v>
      </c>
      <c r="H5257" s="4" t="n">
        <f aca="false">ROUND(E5257*F5257,2)</f>
        <v>30598.24</v>
      </c>
    </row>
    <row r="5258" customFormat="false" ht="15" hidden="false" customHeight="false" outlineLevel="0" collapsed="false">
      <c r="A5258" s="3" t="n">
        <v>5257</v>
      </c>
      <c r="B5258" s="3" t="n">
        <v>11</v>
      </c>
      <c r="C5258" s="3" t="s">
        <v>233</v>
      </c>
      <c r="D5258" s="3" t="s">
        <v>562</v>
      </c>
      <c r="E5258" s="3" t="n">
        <v>823</v>
      </c>
      <c r="F5258" s="4" t="n">
        <v>95.11</v>
      </c>
      <c r="G5258" s="3" t="s">
        <v>34</v>
      </c>
      <c r="H5258" s="4" t="n">
        <f aca="false">ROUND(E5258*F5258,2)</f>
        <v>78275.53</v>
      </c>
    </row>
    <row r="5259" customFormat="false" ht="15" hidden="false" customHeight="false" outlineLevel="0" collapsed="false">
      <c r="A5259" s="3" t="n">
        <v>5258</v>
      </c>
      <c r="B5259" s="3" t="n">
        <v>4</v>
      </c>
      <c r="C5259" s="3" t="s">
        <v>233</v>
      </c>
      <c r="D5259" s="3" t="s">
        <v>562</v>
      </c>
      <c r="E5259" s="3" t="n">
        <v>3330</v>
      </c>
      <c r="F5259" s="4" t="n">
        <v>105.94</v>
      </c>
      <c r="G5259" s="3" t="s">
        <v>8</v>
      </c>
      <c r="H5259" s="4" t="n">
        <f aca="false">ROUND(E5259*F5259,2)</f>
        <v>352780.2</v>
      </c>
    </row>
    <row r="5260" customFormat="false" ht="15" hidden="false" customHeight="false" outlineLevel="0" collapsed="false">
      <c r="A5260" s="3" t="n">
        <v>5259</v>
      </c>
      <c r="B5260" s="3" t="n">
        <v>4</v>
      </c>
      <c r="C5260" s="3" t="s">
        <v>233</v>
      </c>
      <c r="D5260" s="3" t="s">
        <v>562</v>
      </c>
      <c r="E5260" s="3" t="n">
        <v>4189</v>
      </c>
      <c r="F5260" s="4" t="n">
        <v>106.19</v>
      </c>
      <c r="G5260" s="3" t="s">
        <v>8</v>
      </c>
      <c r="H5260" s="4" t="n">
        <f aca="false">ROUND(E5260*F5260,2)</f>
        <v>444829.91</v>
      </c>
    </row>
    <row r="5261" customFormat="false" ht="15" hidden="false" customHeight="false" outlineLevel="0" collapsed="false">
      <c r="A5261" s="3" t="n">
        <v>5260</v>
      </c>
      <c r="B5261" s="3" t="n">
        <v>6</v>
      </c>
      <c r="C5261" s="3" t="s">
        <v>233</v>
      </c>
      <c r="D5261" s="3" t="s">
        <v>563</v>
      </c>
      <c r="E5261" s="3" t="n">
        <v>3719</v>
      </c>
      <c r="F5261" s="4" t="n">
        <v>277.06</v>
      </c>
      <c r="G5261" s="3" t="s">
        <v>8</v>
      </c>
      <c r="H5261" s="4" t="n">
        <f aca="false">ROUND(E5261*F5261,2)</f>
        <v>1030386.14</v>
      </c>
    </row>
    <row r="5262" customFormat="false" ht="15" hidden="false" customHeight="false" outlineLevel="0" collapsed="false">
      <c r="A5262" s="3" t="n">
        <v>5261</v>
      </c>
      <c r="B5262" s="3" t="n">
        <v>11</v>
      </c>
      <c r="C5262" s="3" t="s">
        <v>233</v>
      </c>
      <c r="D5262" s="3" t="s">
        <v>562</v>
      </c>
      <c r="E5262" s="3" t="n">
        <v>3405</v>
      </c>
      <c r="F5262" s="4" t="n">
        <v>95.29</v>
      </c>
      <c r="G5262" s="3" t="s">
        <v>34</v>
      </c>
      <c r="H5262" s="4" t="n">
        <f aca="false">ROUND(E5262*F5262,2)</f>
        <v>324462.45</v>
      </c>
    </row>
    <row r="5263" customFormat="false" ht="15" hidden="false" customHeight="false" outlineLevel="0" collapsed="false">
      <c r="A5263" s="3" t="n">
        <v>5262</v>
      </c>
      <c r="B5263" s="3" t="n">
        <v>12</v>
      </c>
      <c r="C5263" s="3" t="s">
        <v>233</v>
      </c>
      <c r="D5263" s="3" t="s">
        <v>562</v>
      </c>
      <c r="E5263" s="3" t="n">
        <v>4531</v>
      </c>
      <c r="F5263" s="4" t="n">
        <v>218.89</v>
      </c>
      <c r="G5263" s="3" t="s">
        <v>38</v>
      </c>
      <c r="H5263" s="4" t="n">
        <f aca="false">ROUND(E5263*F5263,2)</f>
        <v>991790.59</v>
      </c>
    </row>
    <row r="5264" customFormat="false" ht="15" hidden="false" customHeight="false" outlineLevel="0" collapsed="false">
      <c r="A5264" s="3" t="n">
        <v>5263</v>
      </c>
      <c r="B5264" s="3" t="n">
        <v>4</v>
      </c>
      <c r="C5264" s="3" t="s">
        <v>233</v>
      </c>
      <c r="D5264" s="3" t="s">
        <v>563</v>
      </c>
      <c r="E5264" s="3" t="n">
        <v>595</v>
      </c>
      <c r="F5264" s="4" t="n">
        <v>105.91</v>
      </c>
      <c r="G5264" s="3" t="s">
        <v>8</v>
      </c>
      <c r="H5264" s="4" t="n">
        <f aca="false">ROUND(E5264*F5264,2)</f>
        <v>63016.45</v>
      </c>
    </row>
    <row r="5265" customFormat="false" ht="15" hidden="false" customHeight="false" outlineLevel="0" collapsed="false">
      <c r="A5265" s="3" t="n">
        <v>5264</v>
      </c>
      <c r="B5265" s="3" t="n">
        <v>10</v>
      </c>
      <c r="C5265" s="3" t="s">
        <v>234</v>
      </c>
      <c r="D5265" s="3" t="s">
        <v>562</v>
      </c>
      <c r="E5265" s="3" t="n">
        <v>4064</v>
      </c>
      <c r="F5265" s="4" t="n">
        <v>52.94</v>
      </c>
      <c r="G5265" s="3" t="s">
        <v>8</v>
      </c>
      <c r="H5265" s="4" t="n">
        <f aca="false">ROUND(E5265*F5265,2)</f>
        <v>215148.16</v>
      </c>
    </row>
    <row r="5266" customFormat="false" ht="15" hidden="false" customHeight="false" outlineLevel="0" collapsed="false">
      <c r="A5266" s="3" t="n">
        <v>5265</v>
      </c>
      <c r="B5266" s="3" t="n">
        <v>2</v>
      </c>
      <c r="C5266" s="3" t="s">
        <v>234</v>
      </c>
      <c r="D5266" s="3" t="s">
        <v>562</v>
      </c>
      <c r="E5266" s="3" t="n">
        <v>3468</v>
      </c>
      <c r="F5266" s="4" t="n">
        <v>58.93</v>
      </c>
      <c r="G5266" s="3" t="s">
        <v>8</v>
      </c>
      <c r="H5266" s="4" t="n">
        <f aca="false">ROUND(E5266*F5266,2)</f>
        <v>204369.24</v>
      </c>
    </row>
    <row r="5267" customFormat="false" ht="15" hidden="false" customHeight="false" outlineLevel="0" collapsed="false">
      <c r="A5267" s="3" t="n">
        <v>5266</v>
      </c>
      <c r="B5267" s="3" t="n">
        <v>9</v>
      </c>
      <c r="C5267" s="3" t="s">
        <v>234</v>
      </c>
      <c r="D5267" s="3" t="s">
        <v>562</v>
      </c>
      <c r="E5267" s="3" t="n">
        <v>3163</v>
      </c>
      <c r="F5267" s="4" t="n">
        <v>205.65</v>
      </c>
      <c r="G5267" s="3" t="s">
        <v>8</v>
      </c>
      <c r="H5267" s="4" t="n">
        <f aca="false">ROUND(E5267*F5267,2)</f>
        <v>650470.95</v>
      </c>
    </row>
    <row r="5268" customFormat="false" ht="15" hidden="false" customHeight="false" outlineLevel="0" collapsed="false">
      <c r="A5268" s="3" t="n">
        <v>5267</v>
      </c>
      <c r="B5268" s="3" t="n">
        <v>15</v>
      </c>
      <c r="C5268" s="3" t="s">
        <v>234</v>
      </c>
      <c r="D5268" s="3" t="s">
        <v>563</v>
      </c>
      <c r="E5268" s="3" t="n">
        <v>4226</v>
      </c>
      <c r="F5268" s="4" t="n">
        <v>263.13</v>
      </c>
      <c r="G5268" s="3" t="s">
        <v>46</v>
      </c>
      <c r="H5268" s="4" t="n">
        <f aca="false">ROUND(E5268*F5268,2)</f>
        <v>1111987.38</v>
      </c>
    </row>
    <row r="5269" customFormat="false" ht="15" hidden="false" customHeight="false" outlineLevel="0" collapsed="false">
      <c r="A5269" s="3" t="n">
        <v>5268</v>
      </c>
      <c r="B5269" s="3" t="n">
        <v>15</v>
      </c>
      <c r="C5269" s="3" t="s">
        <v>234</v>
      </c>
      <c r="D5269" s="3" t="s">
        <v>562</v>
      </c>
      <c r="E5269" s="3" t="n">
        <v>1561</v>
      </c>
      <c r="F5269" s="4" t="n">
        <v>263.58</v>
      </c>
      <c r="G5269" s="3" t="s">
        <v>46</v>
      </c>
      <c r="H5269" s="4" t="n">
        <f aca="false">ROUND(E5269*F5269,2)</f>
        <v>411448.38</v>
      </c>
    </row>
    <row r="5270" customFormat="false" ht="15" hidden="false" customHeight="false" outlineLevel="0" collapsed="false">
      <c r="A5270" s="3" t="n">
        <v>5269</v>
      </c>
      <c r="B5270" s="3" t="n">
        <v>3</v>
      </c>
      <c r="C5270" s="3" t="s">
        <v>234</v>
      </c>
      <c r="D5270" s="3" t="s">
        <v>563</v>
      </c>
      <c r="E5270" s="3" t="n">
        <v>3974</v>
      </c>
      <c r="F5270" s="4" t="n">
        <v>100.07</v>
      </c>
      <c r="G5270" s="3" t="s">
        <v>8</v>
      </c>
      <c r="H5270" s="4" t="n">
        <f aca="false">ROUND(E5270*F5270,2)</f>
        <v>397678.18</v>
      </c>
    </row>
    <row r="5271" customFormat="false" ht="15" hidden="false" customHeight="false" outlineLevel="0" collapsed="false">
      <c r="A5271" s="3" t="n">
        <v>5270</v>
      </c>
      <c r="B5271" s="3" t="n">
        <v>1</v>
      </c>
      <c r="C5271" s="3" t="s">
        <v>234</v>
      </c>
      <c r="D5271" s="3" t="s">
        <v>563</v>
      </c>
      <c r="E5271" s="3" t="n">
        <v>1575</v>
      </c>
      <c r="F5271" s="4" t="n">
        <v>398.78</v>
      </c>
      <c r="G5271" s="3" t="s">
        <v>8</v>
      </c>
      <c r="H5271" s="4" t="n">
        <f aca="false">ROUND(E5271*F5271,2)</f>
        <v>628078.5</v>
      </c>
    </row>
    <row r="5272" customFormat="false" ht="15" hidden="false" customHeight="false" outlineLevel="0" collapsed="false">
      <c r="A5272" s="3" t="n">
        <v>5271</v>
      </c>
      <c r="B5272" s="3" t="n">
        <v>9</v>
      </c>
      <c r="C5272" s="3" t="s">
        <v>234</v>
      </c>
      <c r="D5272" s="3" t="s">
        <v>563</v>
      </c>
      <c r="E5272" s="3" t="n">
        <v>2736</v>
      </c>
      <c r="F5272" s="4" t="n">
        <v>204.87</v>
      </c>
      <c r="G5272" s="3" t="s">
        <v>8</v>
      </c>
      <c r="H5272" s="4" t="n">
        <f aca="false">ROUND(E5272*F5272,2)</f>
        <v>560524.32</v>
      </c>
    </row>
    <row r="5273" customFormat="false" ht="15" hidden="false" customHeight="false" outlineLevel="0" collapsed="false">
      <c r="A5273" s="3" t="n">
        <v>5272</v>
      </c>
      <c r="B5273" s="3" t="n">
        <v>12</v>
      </c>
      <c r="C5273" s="3" t="s">
        <v>234</v>
      </c>
      <c r="D5273" s="3" t="s">
        <v>563</v>
      </c>
      <c r="E5273" s="3" t="n">
        <v>1748</v>
      </c>
      <c r="F5273" s="4" t="n">
        <v>216.99</v>
      </c>
      <c r="G5273" s="3" t="s">
        <v>38</v>
      </c>
      <c r="H5273" s="4" t="n">
        <f aca="false">ROUND(E5273*F5273,2)</f>
        <v>379298.52</v>
      </c>
    </row>
    <row r="5274" customFormat="false" ht="15" hidden="false" customHeight="false" outlineLevel="0" collapsed="false">
      <c r="A5274" s="3" t="n">
        <v>5273</v>
      </c>
      <c r="B5274" s="3" t="n">
        <v>5</v>
      </c>
      <c r="C5274" s="3" t="s">
        <v>234</v>
      </c>
      <c r="D5274" s="3" t="s">
        <v>562</v>
      </c>
      <c r="E5274" s="3" t="n">
        <v>4740</v>
      </c>
      <c r="F5274" s="4" t="n">
        <v>434.6</v>
      </c>
      <c r="G5274" s="3" t="s">
        <v>8</v>
      </c>
      <c r="H5274" s="4" t="n">
        <f aca="false">ROUND(E5274*F5274,2)</f>
        <v>2060004</v>
      </c>
    </row>
    <row r="5275" customFormat="false" ht="15" hidden="false" customHeight="false" outlineLevel="0" collapsed="false">
      <c r="A5275" s="3" t="n">
        <v>5274</v>
      </c>
      <c r="B5275" s="3" t="n">
        <v>1</v>
      </c>
      <c r="C5275" s="3" t="s">
        <v>234</v>
      </c>
      <c r="D5275" s="3" t="s">
        <v>562</v>
      </c>
      <c r="E5275" s="3" t="n">
        <v>4666</v>
      </c>
      <c r="F5275" s="4" t="n">
        <v>398.26</v>
      </c>
      <c r="G5275" s="3" t="s">
        <v>8</v>
      </c>
      <c r="H5275" s="4" t="n">
        <f aca="false">ROUND(E5275*F5275,2)</f>
        <v>1858281.16</v>
      </c>
    </row>
    <row r="5276" customFormat="false" ht="15" hidden="false" customHeight="false" outlineLevel="0" collapsed="false">
      <c r="A5276" s="3" t="n">
        <v>5275</v>
      </c>
      <c r="B5276" s="3" t="n">
        <v>8</v>
      </c>
      <c r="C5276" s="3" t="s">
        <v>234</v>
      </c>
      <c r="D5276" s="3" t="s">
        <v>563</v>
      </c>
      <c r="E5276" s="3" t="n">
        <v>1673</v>
      </c>
      <c r="F5276" s="4" t="n">
        <v>60.65</v>
      </c>
      <c r="G5276" s="3" t="s">
        <v>8</v>
      </c>
      <c r="H5276" s="4" t="n">
        <f aca="false">ROUND(E5276*F5276,2)</f>
        <v>101467.45</v>
      </c>
    </row>
    <row r="5277" customFormat="false" ht="15" hidden="false" customHeight="false" outlineLevel="0" collapsed="false">
      <c r="A5277" s="3" t="n">
        <v>5276</v>
      </c>
      <c r="B5277" s="3" t="n">
        <v>9</v>
      </c>
      <c r="C5277" s="3" t="s">
        <v>234</v>
      </c>
      <c r="D5277" s="3" t="s">
        <v>562</v>
      </c>
      <c r="E5277" s="3" t="n">
        <v>260</v>
      </c>
      <c r="F5277" s="4" t="n">
        <v>205.09</v>
      </c>
      <c r="G5277" s="3" t="s">
        <v>8</v>
      </c>
      <c r="H5277" s="4" t="n">
        <f aca="false">ROUND(E5277*F5277,2)</f>
        <v>53323.4</v>
      </c>
    </row>
    <row r="5278" customFormat="false" ht="15" hidden="false" customHeight="false" outlineLevel="0" collapsed="false">
      <c r="A5278" s="3" t="n">
        <v>5277</v>
      </c>
      <c r="B5278" s="3" t="n">
        <v>2</v>
      </c>
      <c r="C5278" s="3" t="s">
        <v>234</v>
      </c>
      <c r="D5278" s="3" t="s">
        <v>563</v>
      </c>
      <c r="E5278" s="3" t="n">
        <v>1596</v>
      </c>
      <c r="F5278" s="4" t="n">
        <v>58.9</v>
      </c>
      <c r="G5278" s="3" t="s">
        <v>8</v>
      </c>
      <c r="H5278" s="4" t="n">
        <f aca="false">ROUND(E5278*F5278,2)</f>
        <v>94004.4</v>
      </c>
    </row>
    <row r="5279" customFormat="false" ht="15" hidden="false" customHeight="false" outlineLevel="0" collapsed="false">
      <c r="A5279" s="3" t="n">
        <v>5278</v>
      </c>
      <c r="B5279" s="3" t="n">
        <v>15</v>
      </c>
      <c r="C5279" s="3" t="s">
        <v>234</v>
      </c>
      <c r="D5279" s="3" t="s">
        <v>563</v>
      </c>
      <c r="E5279" s="3" t="n">
        <v>2569</v>
      </c>
      <c r="F5279" s="4" t="n">
        <v>263.63</v>
      </c>
      <c r="G5279" s="3" t="s">
        <v>46</v>
      </c>
      <c r="H5279" s="4" t="n">
        <f aca="false">ROUND(E5279*F5279,2)</f>
        <v>677265.47</v>
      </c>
    </row>
    <row r="5280" customFormat="false" ht="15" hidden="false" customHeight="false" outlineLevel="0" collapsed="false">
      <c r="A5280" s="3" t="n">
        <v>5279</v>
      </c>
      <c r="B5280" s="3" t="n">
        <v>2</v>
      </c>
      <c r="C5280" s="3" t="s">
        <v>234</v>
      </c>
      <c r="D5280" s="3" t="s">
        <v>562</v>
      </c>
      <c r="E5280" s="3" t="n">
        <v>2172</v>
      </c>
      <c r="F5280" s="4" t="n">
        <v>59.11</v>
      </c>
      <c r="G5280" s="3" t="s">
        <v>8</v>
      </c>
      <c r="H5280" s="4" t="n">
        <f aca="false">ROUND(E5280*F5280,2)</f>
        <v>128386.92</v>
      </c>
    </row>
    <row r="5281" customFormat="false" ht="15" hidden="false" customHeight="false" outlineLevel="0" collapsed="false">
      <c r="A5281" s="3" t="n">
        <v>5280</v>
      </c>
      <c r="B5281" s="3" t="n">
        <v>4</v>
      </c>
      <c r="C5281" s="3" t="s">
        <v>234</v>
      </c>
      <c r="D5281" s="3" t="s">
        <v>562</v>
      </c>
      <c r="E5281" s="3" t="n">
        <v>124</v>
      </c>
      <c r="F5281" s="4" t="n">
        <v>105.79</v>
      </c>
      <c r="G5281" s="3" t="s">
        <v>8</v>
      </c>
      <c r="H5281" s="4" t="n">
        <f aca="false">ROUND(E5281*F5281,2)</f>
        <v>13117.96</v>
      </c>
    </row>
    <row r="5282" customFormat="false" ht="15" hidden="false" customHeight="false" outlineLevel="0" collapsed="false">
      <c r="A5282" s="3" t="n">
        <v>5281</v>
      </c>
      <c r="B5282" s="3" t="n">
        <v>12</v>
      </c>
      <c r="C5282" s="3" t="s">
        <v>234</v>
      </c>
      <c r="D5282" s="3" t="s">
        <v>563</v>
      </c>
      <c r="E5282" s="3" t="n">
        <v>2994</v>
      </c>
      <c r="F5282" s="4" t="n">
        <v>216.75</v>
      </c>
      <c r="G5282" s="3" t="s">
        <v>38</v>
      </c>
      <c r="H5282" s="4" t="n">
        <f aca="false">ROUND(E5282*F5282,2)</f>
        <v>648949.5</v>
      </c>
    </row>
    <row r="5283" customFormat="false" ht="15" hidden="false" customHeight="false" outlineLevel="0" collapsed="false">
      <c r="A5283" s="3" t="n">
        <v>5282</v>
      </c>
      <c r="B5283" s="3" t="n">
        <v>3</v>
      </c>
      <c r="C5283" s="3" t="s">
        <v>234</v>
      </c>
      <c r="D5283" s="3" t="s">
        <v>562</v>
      </c>
      <c r="E5283" s="3" t="n">
        <v>1838</v>
      </c>
      <c r="F5283" s="4" t="n">
        <v>99.86</v>
      </c>
      <c r="G5283" s="3" t="s">
        <v>8</v>
      </c>
      <c r="H5283" s="4" t="n">
        <f aca="false">ROUND(E5283*F5283,2)</f>
        <v>183542.68</v>
      </c>
    </row>
    <row r="5284" customFormat="false" ht="15" hidden="false" customHeight="false" outlineLevel="0" collapsed="false">
      <c r="A5284" s="3" t="n">
        <v>5283</v>
      </c>
      <c r="B5284" s="3" t="n">
        <v>8</v>
      </c>
      <c r="C5284" s="3" t="s">
        <v>234</v>
      </c>
      <c r="D5284" s="3" t="s">
        <v>562</v>
      </c>
      <c r="E5284" s="3" t="n">
        <v>1886</v>
      </c>
      <c r="F5284" s="4" t="n">
        <v>60.68</v>
      </c>
      <c r="G5284" s="3" t="s">
        <v>8</v>
      </c>
      <c r="H5284" s="4" t="n">
        <f aca="false">ROUND(E5284*F5284,2)</f>
        <v>114442.48</v>
      </c>
    </row>
    <row r="5285" customFormat="false" ht="15" hidden="false" customHeight="false" outlineLevel="0" collapsed="false">
      <c r="A5285" s="3" t="n">
        <v>5284</v>
      </c>
      <c r="B5285" s="3" t="n">
        <v>3</v>
      </c>
      <c r="C5285" s="3" t="s">
        <v>234</v>
      </c>
      <c r="D5285" s="3" t="s">
        <v>562</v>
      </c>
      <c r="E5285" s="3" t="n">
        <v>531</v>
      </c>
      <c r="F5285" s="4" t="n">
        <v>100.24</v>
      </c>
      <c r="G5285" s="3" t="s">
        <v>8</v>
      </c>
      <c r="H5285" s="4" t="n">
        <f aca="false">ROUND(E5285*F5285,2)</f>
        <v>53227.44</v>
      </c>
    </row>
    <row r="5286" customFormat="false" ht="15" hidden="false" customHeight="false" outlineLevel="0" collapsed="false">
      <c r="A5286" s="3" t="n">
        <v>5285</v>
      </c>
      <c r="B5286" s="3" t="n">
        <v>8</v>
      </c>
      <c r="C5286" s="3" t="s">
        <v>234</v>
      </c>
      <c r="D5286" s="3" t="s">
        <v>563</v>
      </c>
      <c r="E5286" s="3" t="n">
        <v>3260</v>
      </c>
      <c r="F5286" s="4" t="n">
        <v>60.74</v>
      </c>
      <c r="G5286" s="3" t="s">
        <v>8</v>
      </c>
      <c r="H5286" s="4" t="n">
        <f aca="false">ROUND(E5286*F5286,2)</f>
        <v>198012.4</v>
      </c>
    </row>
    <row r="5287" customFormat="false" ht="15" hidden="false" customHeight="false" outlineLevel="0" collapsed="false">
      <c r="A5287" s="3" t="n">
        <v>5286</v>
      </c>
      <c r="B5287" s="3" t="n">
        <v>14</v>
      </c>
      <c r="C5287" s="3" t="s">
        <v>234</v>
      </c>
      <c r="D5287" s="3" t="s">
        <v>563</v>
      </c>
      <c r="E5287" s="3" t="n">
        <v>1807</v>
      </c>
      <c r="F5287" s="4" t="n">
        <v>71.21</v>
      </c>
      <c r="G5287" s="3" t="s">
        <v>41</v>
      </c>
      <c r="H5287" s="4" t="n">
        <f aca="false">ROUND(E5287*F5287,2)</f>
        <v>128676.47</v>
      </c>
    </row>
    <row r="5288" customFormat="false" ht="15" hidden="false" customHeight="false" outlineLevel="0" collapsed="false">
      <c r="A5288" s="3" t="n">
        <v>5287</v>
      </c>
      <c r="B5288" s="3" t="n">
        <v>6</v>
      </c>
      <c r="C5288" s="3" t="s">
        <v>234</v>
      </c>
      <c r="D5288" s="3" t="s">
        <v>562</v>
      </c>
      <c r="E5288" s="3" t="n">
        <v>2060</v>
      </c>
      <c r="F5288" s="4" t="n">
        <v>278.56</v>
      </c>
      <c r="G5288" s="3" t="s">
        <v>8</v>
      </c>
      <c r="H5288" s="4" t="n">
        <f aca="false">ROUND(E5288*F5288,2)</f>
        <v>573833.6</v>
      </c>
    </row>
    <row r="5289" customFormat="false" ht="15" hidden="false" customHeight="false" outlineLevel="0" collapsed="false">
      <c r="A5289" s="3" t="n">
        <v>5288</v>
      </c>
      <c r="B5289" s="3" t="n">
        <v>15</v>
      </c>
      <c r="C5289" s="3" t="s">
        <v>234</v>
      </c>
      <c r="D5289" s="3" t="s">
        <v>563</v>
      </c>
      <c r="E5289" s="3" t="n">
        <v>583</v>
      </c>
      <c r="F5289" s="4" t="n">
        <v>263.35</v>
      </c>
      <c r="G5289" s="3" t="s">
        <v>46</v>
      </c>
      <c r="H5289" s="4" t="n">
        <f aca="false">ROUND(E5289*F5289,2)</f>
        <v>153533.05</v>
      </c>
    </row>
    <row r="5290" customFormat="false" ht="15" hidden="false" customHeight="false" outlineLevel="0" collapsed="false">
      <c r="A5290" s="3" t="n">
        <v>5289</v>
      </c>
      <c r="B5290" s="3" t="n">
        <v>4</v>
      </c>
      <c r="C5290" s="3" t="s">
        <v>234</v>
      </c>
      <c r="D5290" s="3" t="s">
        <v>562</v>
      </c>
      <c r="E5290" s="3" t="n">
        <v>1464</v>
      </c>
      <c r="F5290" s="4" t="n">
        <v>105.95</v>
      </c>
      <c r="G5290" s="3" t="s">
        <v>8</v>
      </c>
      <c r="H5290" s="4" t="n">
        <f aca="false">ROUND(E5290*F5290,2)</f>
        <v>155110.8</v>
      </c>
    </row>
    <row r="5291" customFormat="false" ht="15" hidden="false" customHeight="false" outlineLevel="0" collapsed="false">
      <c r="A5291" s="3" t="n">
        <v>5290</v>
      </c>
      <c r="B5291" s="3" t="n">
        <v>3</v>
      </c>
      <c r="C5291" s="3" t="s">
        <v>234</v>
      </c>
      <c r="D5291" s="3" t="s">
        <v>562</v>
      </c>
      <c r="E5291" s="3" t="n">
        <v>4771</v>
      </c>
      <c r="F5291" s="4" t="n">
        <v>99.97</v>
      </c>
      <c r="G5291" s="3" t="s">
        <v>8</v>
      </c>
      <c r="H5291" s="4" t="n">
        <f aca="false">ROUND(E5291*F5291,2)</f>
        <v>476956.87</v>
      </c>
    </row>
    <row r="5292" customFormat="false" ht="15" hidden="false" customHeight="false" outlineLevel="0" collapsed="false">
      <c r="A5292" s="3" t="n">
        <v>5291</v>
      </c>
      <c r="B5292" s="3" t="n">
        <v>3</v>
      </c>
      <c r="C5292" s="3" t="s">
        <v>234</v>
      </c>
      <c r="D5292" s="3" t="s">
        <v>563</v>
      </c>
      <c r="E5292" s="3" t="n">
        <v>3890</v>
      </c>
      <c r="F5292" s="4" t="n">
        <v>100.19</v>
      </c>
      <c r="G5292" s="3" t="s">
        <v>8</v>
      </c>
      <c r="H5292" s="4" t="n">
        <f aca="false">ROUND(E5292*F5292,2)</f>
        <v>389739.1</v>
      </c>
    </row>
    <row r="5293" customFormat="false" ht="15" hidden="false" customHeight="false" outlineLevel="0" collapsed="false">
      <c r="A5293" s="3" t="n">
        <v>5292</v>
      </c>
      <c r="B5293" s="3" t="n">
        <v>12</v>
      </c>
      <c r="C5293" s="3" t="s">
        <v>234</v>
      </c>
      <c r="D5293" s="3" t="s">
        <v>563</v>
      </c>
      <c r="E5293" s="3" t="n">
        <v>945</v>
      </c>
      <c r="F5293" s="4" t="n">
        <v>216.64</v>
      </c>
      <c r="G5293" s="3" t="s">
        <v>38</v>
      </c>
      <c r="H5293" s="4" t="n">
        <f aca="false">ROUND(E5293*F5293,2)</f>
        <v>204724.8</v>
      </c>
    </row>
    <row r="5294" customFormat="false" ht="15" hidden="false" customHeight="false" outlineLevel="0" collapsed="false">
      <c r="A5294" s="3" t="n">
        <v>5293</v>
      </c>
      <c r="B5294" s="3" t="n">
        <v>4</v>
      </c>
      <c r="C5294" s="3" t="s">
        <v>235</v>
      </c>
      <c r="D5294" s="3" t="s">
        <v>563</v>
      </c>
      <c r="E5294" s="3" t="n">
        <v>1683</v>
      </c>
      <c r="F5294" s="4" t="n">
        <v>103.89</v>
      </c>
      <c r="G5294" s="3" t="s">
        <v>8</v>
      </c>
      <c r="H5294" s="4" t="n">
        <f aca="false">ROUND(E5294*F5294,2)</f>
        <v>174846.87</v>
      </c>
    </row>
    <row r="5295" customFormat="false" ht="15" hidden="false" customHeight="false" outlineLevel="0" collapsed="false">
      <c r="A5295" s="3" t="n">
        <v>5294</v>
      </c>
      <c r="B5295" s="3" t="n">
        <v>1</v>
      </c>
      <c r="C5295" s="3" t="s">
        <v>235</v>
      </c>
      <c r="D5295" s="3" t="s">
        <v>563</v>
      </c>
      <c r="E5295" s="3" t="n">
        <v>3152</v>
      </c>
      <c r="F5295" s="4" t="n">
        <v>393.18</v>
      </c>
      <c r="G5295" s="3" t="s">
        <v>8</v>
      </c>
      <c r="H5295" s="4" t="n">
        <f aca="false">ROUND(E5295*F5295,2)</f>
        <v>1239303.36</v>
      </c>
    </row>
    <row r="5296" customFormat="false" ht="15" hidden="false" customHeight="false" outlineLevel="0" collapsed="false">
      <c r="A5296" s="3" t="n">
        <v>5295</v>
      </c>
      <c r="B5296" s="3" t="n">
        <v>5</v>
      </c>
      <c r="C5296" s="3" t="s">
        <v>235</v>
      </c>
      <c r="D5296" s="3" t="s">
        <v>562</v>
      </c>
      <c r="E5296" s="3" t="n">
        <v>3687</v>
      </c>
      <c r="F5296" s="4" t="n">
        <v>445.91</v>
      </c>
      <c r="G5296" s="3" t="s">
        <v>8</v>
      </c>
      <c r="H5296" s="4" t="n">
        <f aca="false">ROUND(E5296*F5296,2)</f>
        <v>1644070.17</v>
      </c>
    </row>
    <row r="5297" customFormat="false" ht="15" hidden="false" customHeight="false" outlineLevel="0" collapsed="false">
      <c r="A5297" s="3" t="n">
        <v>5296</v>
      </c>
      <c r="B5297" s="3" t="n">
        <v>4</v>
      </c>
      <c r="C5297" s="3" t="s">
        <v>235</v>
      </c>
      <c r="D5297" s="3" t="s">
        <v>563</v>
      </c>
      <c r="E5297" s="3" t="n">
        <v>466</v>
      </c>
      <c r="F5297" s="4" t="n">
        <v>103.69</v>
      </c>
      <c r="G5297" s="3" t="s">
        <v>8</v>
      </c>
      <c r="H5297" s="4" t="n">
        <f aca="false">ROUND(E5297*F5297,2)</f>
        <v>48319.54</v>
      </c>
    </row>
    <row r="5298" customFormat="false" ht="15" hidden="false" customHeight="false" outlineLevel="0" collapsed="false">
      <c r="A5298" s="3" t="n">
        <v>5297</v>
      </c>
      <c r="B5298" s="3" t="n">
        <v>14</v>
      </c>
      <c r="C5298" s="3" t="s">
        <v>235</v>
      </c>
      <c r="D5298" s="3" t="s">
        <v>563</v>
      </c>
      <c r="E5298" s="3" t="n">
        <v>2711</v>
      </c>
      <c r="F5298" s="4" t="n">
        <v>70.45</v>
      </c>
      <c r="G5298" s="3" t="s">
        <v>41</v>
      </c>
      <c r="H5298" s="4" t="n">
        <f aca="false">ROUND(E5298*F5298,2)</f>
        <v>190989.95</v>
      </c>
    </row>
    <row r="5299" customFormat="false" ht="15" hidden="false" customHeight="false" outlineLevel="0" collapsed="false">
      <c r="A5299" s="3" t="n">
        <v>5298</v>
      </c>
      <c r="B5299" s="3" t="n">
        <v>4</v>
      </c>
      <c r="C5299" s="3" t="s">
        <v>235</v>
      </c>
      <c r="D5299" s="3" t="s">
        <v>562</v>
      </c>
      <c r="E5299" s="3" t="n">
        <v>3154</v>
      </c>
      <c r="F5299" s="4" t="n">
        <v>103.57</v>
      </c>
      <c r="G5299" s="3" t="s">
        <v>8</v>
      </c>
      <c r="H5299" s="4" t="n">
        <f aca="false">ROUND(E5299*F5299,2)</f>
        <v>326659.78</v>
      </c>
    </row>
    <row r="5300" customFormat="false" ht="15" hidden="false" customHeight="false" outlineLevel="0" collapsed="false">
      <c r="A5300" s="3" t="n">
        <v>5299</v>
      </c>
      <c r="B5300" s="3" t="n">
        <v>12</v>
      </c>
      <c r="C5300" s="3" t="s">
        <v>235</v>
      </c>
      <c r="D5300" s="3" t="s">
        <v>562</v>
      </c>
      <c r="E5300" s="3" t="n">
        <v>852</v>
      </c>
      <c r="F5300" s="4" t="n">
        <v>216.87</v>
      </c>
      <c r="G5300" s="3" t="s">
        <v>38</v>
      </c>
      <c r="H5300" s="4" t="n">
        <f aca="false">ROUND(E5300*F5300,2)</f>
        <v>184773.24</v>
      </c>
    </row>
    <row r="5301" customFormat="false" ht="15" hidden="false" customHeight="false" outlineLevel="0" collapsed="false">
      <c r="A5301" s="3" t="n">
        <v>5300</v>
      </c>
      <c r="B5301" s="3" t="n">
        <v>14</v>
      </c>
      <c r="C5301" s="3" t="s">
        <v>235</v>
      </c>
      <c r="D5301" s="3" t="s">
        <v>563</v>
      </c>
      <c r="E5301" s="3" t="n">
        <v>459</v>
      </c>
      <c r="F5301" s="4" t="n">
        <v>70.72</v>
      </c>
      <c r="G5301" s="3" t="s">
        <v>41</v>
      </c>
      <c r="H5301" s="4" t="n">
        <f aca="false">ROUND(E5301*F5301,2)</f>
        <v>32460.48</v>
      </c>
    </row>
    <row r="5302" customFormat="false" ht="15" hidden="false" customHeight="false" outlineLevel="0" collapsed="false">
      <c r="A5302" s="3" t="n">
        <v>5301</v>
      </c>
      <c r="B5302" s="3" t="n">
        <v>9</v>
      </c>
      <c r="C5302" s="3" t="s">
        <v>235</v>
      </c>
      <c r="D5302" s="3" t="s">
        <v>562</v>
      </c>
      <c r="E5302" s="3" t="n">
        <v>1087</v>
      </c>
      <c r="F5302" s="4" t="n">
        <v>209.95</v>
      </c>
      <c r="G5302" s="3" t="s">
        <v>8</v>
      </c>
      <c r="H5302" s="4" t="n">
        <f aca="false">ROUND(E5302*F5302,2)</f>
        <v>228215.65</v>
      </c>
    </row>
    <row r="5303" customFormat="false" ht="15" hidden="false" customHeight="false" outlineLevel="0" collapsed="false">
      <c r="A5303" s="3" t="n">
        <v>5302</v>
      </c>
      <c r="B5303" s="3" t="n">
        <v>4</v>
      </c>
      <c r="C5303" s="3" t="s">
        <v>235</v>
      </c>
      <c r="D5303" s="3" t="s">
        <v>562</v>
      </c>
      <c r="E5303" s="3" t="n">
        <v>4847</v>
      </c>
      <c r="F5303" s="4" t="n">
        <v>103.54</v>
      </c>
      <c r="G5303" s="3" t="s">
        <v>8</v>
      </c>
      <c r="H5303" s="4" t="n">
        <f aca="false">ROUND(E5303*F5303,2)</f>
        <v>501858.38</v>
      </c>
    </row>
    <row r="5304" customFormat="false" ht="15" hidden="false" customHeight="false" outlineLevel="0" collapsed="false">
      <c r="A5304" s="3" t="n">
        <v>5303</v>
      </c>
      <c r="B5304" s="3" t="n">
        <v>2</v>
      </c>
      <c r="C5304" s="3" t="s">
        <v>235</v>
      </c>
      <c r="D5304" s="3" t="s">
        <v>562</v>
      </c>
      <c r="E5304" s="3" t="n">
        <v>1704</v>
      </c>
      <c r="F5304" s="4" t="n">
        <v>58.05</v>
      </c>
      <c r="G5304" s="3" t="s">
        <v>8</v>
      </c>
      <c r="H5304" s="4" t="n">
        <f aca="false">ROUND(E5304*F5304,2)</f>
        <v>98917.2</v>
      </c>
    </row>
    <row r="5305" customFormat="false" ht="15" hidden="false" customHeight="false" outlineLevel="0" collapsed="false">
      <c r="A5305" s="3" t="n">
        <v>5304</v>
      </c>
      <c r="B5305" s="3" t="n">
        <v>1</v>
      </c>
      <c r="C5305" s="3" t="s">
        <v>235</v>
      </c>
      <c r="D5305" s="3" t="s">
        <v>563</v>
      </c>
      <c r="E5305" s="3" t="n">
        <v>2647</v>
      </c>
      <c r="F5305" s="4" t="n">
        <v>393.81</v>
      </c>
      <c r="G5305" s="3" t="s">
        <v>8</v>
      </c>
      <c r="H5305" s="4" t="n">
        <f aca="false">ROUND(E5305*F5305,2)</f>
        <v>1042415.07</v>
      </c>
    </row>
    <row r="5306" customFormat="false" ht="15" hidden="false" customHeight="false" outlineLevel="0" collapsed="false">
      <c r="A5306" s="3" t="n">
        <v>5305</v>
      </c>
      <c r="B5306" s="3" t="n">
        <v>1</v>
      </c>
      <c r="C5306" s="3" t="s">
        <v>235</v>
      </c>
      <c r="D5306" s="3" t="s">
        <v>562</v>
      </c>
      <c r="E5306" s="3" t="n">
        <v>4222</v>
      </c>
      <c r="F5306" s="4" t="n">
        <v>392.92</v>
      </c>
      <c r="G5306" s="3" t="s">
        <v>8</v>
      </c>
      <c r="H5306" s="4" t="n">
        <f aca="false">ROUND(E5306*F5306,2)</f>
        <v>1658908.24</v>
      </c>
    </row>
    <row r="5307" customFormat="false" ht="15" hidden="false" customHeight="false" outlineLevel="0" collapsed="false">
      <c r="A5307" s="3" t="n">
        <v>5306</v>
      </c>
      <c r="B5307" s="3" t="n">
        <v>1</v>
      </c>
      <c r="C5307" s="3" t="s">
        <v>235</v>
      </c>
      <c r="D5307" s="3" t="s">
        <v>563</v>
      </c>
      <c r="E5307" s="3" t="n">
        <v>1356</v>
      </c>
      <c r="F5307" s="4" t="n">
        <v>393.41</v>
      </c>
      <c r="G5307" s="3" t="s">
        <v>8</v>
      </c>
      <c r="H5307" s="4" t="n">
        <f aca="false">ROUND(E5307*F5307,2)</f>
        <v>533463.96</v>
      </c>
    </row>
    <row r="5308" customFormat="false" ht="15" hidden="false" customHeight="false" outlineLevel="0" collapsed="false">
      <c r="A5308" s="3" t="n">
        <v>5307</v>
      </c>
      <c r="B5308" s="3" t="n">
        <v>4</v>
      </c>
      <c r="C5308" s="3" t="s">
        <v>235</v>
      </c>
      <c r="D5308" s="3" t="s">
        <v>562</v>
      </c>
      <c r="E5308" s="3" t="n">
        <v>3370</v>
      </c>
      <c r="F5308" s="4" t="n">
        <v>103.54</v>
      </c>
      <c r="G5308" s="3" t="s">
        <v>8</v>
      </c>
      <c r="H5308" s="4" t="n">
        <f aca="false">ROUND(E5308*F5308,2)</f>
        <v>348929.8</v>
      </c>
    </row>
    <row r="5309" customFormat="false" ht="15" hidden="false" customHeight="false" outlineLevel="0" collapsed="false">
      <c r="A5309" s="3" t="n">
        <v>5308</v>
      </c>
      <c r="B5309" s="3" t="n">
        <v>8</v>
      </c>
      <c r="C5309" s="3" t="s">
        <v>235</v>
      </c>
      <c r="D5309" s="3" t="s">
        <v>562</v>
      </c>
      <c r="E5309" s="3" t="n">
        <v>2257</v>
      </c>
      <c r="F5309" s="4" t="n">
        <v>60.7</v>
      </c>
      <c r="G5309" s="3" t="s">
        <v>8</v>
      </c>
      <c r="H5309" s="4" t="n">
        <f aca="false">ROUND(E5309*F5309,2)</f>
        <v>136999.9</v>
      </c>
    </row>
    <row r="5310" customFormat="false" ht="15" hidden="false" customHeight="false" outlineLevel="0" collapsed="false">
      <c r="A5310" s="3" t="n">
        <v>5309</v>
      </c>
      <c r="B5310" s="3" t="n">
        <v>3</v>
      </c>
      <c r="C5310" s="3" t="s">
        <v>235</v>
      </c>
      <c r="D5310" s="3" t="s">
        <v>563</v>
      </c>
      <c r="E5310" s="3" t="n">
        <v>967</v>
      </c>
      <c r="F5310" s="4" t="n">
        <v>100.01</v>
      </c>
      <c r="G5310" s="3" t="s">
        <v>8</v>
      </c>
      <c r="H5310" s="4" t="n">
        <f aca="false">ROUND(E5310*F5310,2)</f>
        <v>96709.67</v>
      </c>
    </row>
    <row r="5311" customFormat="false" ht="15" hidden="false" customHeight="false" outlineLevel="0" collapsed="false">
      <c r="A5311" s="3" t="n">
        <v>5310</v>
      </c>
      <c r="B5311" s="3" t="n">
        <v>11</v>
      </c>
      <c r="C5311" s="3" t="s">
        <v>235</v>
      </c>
      <c r="D5311" s="3" t="s">
        <v>562</v>
      </c>
      <c r="E5311" s="3" t="n">
        <v>4408</v>
      </c>
      <c r="F5311" s="4" t="n">
        <v>96.38</v>
      </c>
      <c r="G5311" s="3" t="s">
        <v>34</v>
      </c>
      <c r="H5311" s="4" t="n">
        <f aca="false">ROUND(E5311*F5311,2)</f>
        <v>424843.04</v>
      </c>
    </row>
    <row r="5312" customFormat="false" ht="15" hidden="false" customHeight="false" outlineLevel="0" collapsed="false">
      <c r="A5312" s="3" t="n">
        <v>5311</v>
      </c>
      <c r="B5312" s="3" t="n">
        <v>6</v>
      </c>
      <c r="C5312" s="3" t="s">
        <v>235</v>
      </c>
      <c r="D5312" s="3" t="s">
        <v>563</v>
      </c>
      <c r="E5312" s="3" t="n">
        <v>4099</v>
      </c>
      <c r="F5312" s="4" t="n">
        <v>285.06</v>
      </c>
      <c r="G5312" s="3" t="s">
        <v>8</v>
      </c>
      <c r="H5312" s="4" t="n">
        <f aca="false">ROUND(E5312*F5312,2)</f>
        <v>1168460.94</v>
      </c>
    </row>
    <row r="5313" customFormat="false" ht="15" hidden="false" customHeight="false" outlineLevel="0" collapsed="false">
      <c r="A5313" s="3" t="n">
        <v>5312</v>
      </c>
      <c r="B5313" s="3" t="n">
        <v>4</v>
      </c>
      <c r="C5313" s="3" t="s">
        <v>235</v>
      </c>
      <c r="D5313" s="3" t="s">
        <v>562</v>
      </c>
      <c r="E5313" s="3" t="n">
        <v>3118</v>
      </c>
      <c r="F5313" s="4" t="n">
        <v>104.01</v>
      </c>
      <c r="G5313" s="3" t="s">
        <v>8</v>
      </c>
      <c r="H5313" s="4" t="n">
        <f aca="false">ROUND(E5313*F5313,2)</f>
        <v>324303.18</v>
      </c>
    </row>
    <row r="5314" customFormat="false" ht="15" hidden="false" customHeight="false" outlineLevel="0" collapsed="false">
      <c r="A5314" s="3" t="n">
        <v>5313</v>
      </c>
      <c r="B5314" s="3" t="n">
        <v>1</v>
      </c>
      <c r="C5314" s="3" t="s">
        <v>235</v>
      </c>
      <c r="D5314" s="3" t="s">
        <v>562</v>
      </c>
      <c r="E5314" s="3" t="n">
        <v>3883</v>
      </c>
      <c r="F5314" s="4" t="n">
        <v>393.16</v>
      </c>
      <c r="G5314" s="3" t="s">
        <v>8</v>
      </c>
      <c r="H5314" s="4" t="n">
        <f aca="false">ROUND(E5314*F5314,2)</f>
        <v>1526640.28</v>
      </c>
    </row>
    <row r="5315" customFormat="false" ht="15" hidden="false" customHeight="false" outlineLevel="0" collapsed="false">
      <c r="A5315" s="3" t="n">
        <v>5314</v>
      </c>
      <c r="B5315" s="3" t="n">
        <v>12</v>
      </c>
      <c r="C5315" s="3" t="s">
        <v>236</v>
      </c>
      <c r="D5315" s="3" t="s">
        <v>563</v>
      </c>
      <c r="E5315" s="3" t="n">
        <v>4391</v>
      </c>
      <c r="F5315" s="4" t="n">
        <v>216.99</v>
      </c>
      <c r="G5315" s="3" t="s">
        <v>38</v>
      </c>
      <c r="H5315" s="4" t="n">
        <f aca="false">ROUND(E5315*F5315,2)</f>
        <v>952803.09</v>
      </c>
    </row>
    <row r="5316" customFormat="false" ht="15" hidden="false" customHeight="false" outlineLevel="0" collapsed="false">
      <c r="A5316" s="3" t="n">
        <v>5315</v>
      </c>
      <c r="B5316" s="3" t="n">
        <v>14</v>
      </c>
      <c r="C5316" s="3" t="s">
        <v>236</v>
      </c>
      <c r="D5316" s="3" t="s">
        <v>563</v>
      </c>
      <c r="E5316" s="3" t="n">
        <v>2972</v>
      </c>
      <c r="F5316" s="4" t="n">
        <v>70.82</v>
      </c>
      <c r="G5316" s="3" t="s">
        <v>41</v>
      </c>
      <c r="H5316" s="4" t="n">
        <f aca="false">ROUND(E5316*F5316,2)</f>
        <v>210477.04</v>
      </c>
    </row>
    <row r="5317" customFormat="false" ht="15" hidden="false" customHeight="false" outlineLevel="0" collapsed="false">
      <c r="A5317" s="3" t="n">
        <v>5316</v>
      </c>
      <c r="B5317" s="3" t="n">
        <v>15</v>
      </c>
      <c r="C5317" s="3" t="s">
        <v>236</v>
      </c>
      <c r="D5317" s="3" t="s">
        <v>562</v>
      </c>
      <c r="E5317" s="3" t="n">
        <v>1101</v>
      </c>
      <c r="F5317" s="4" t="n">
        <v>262.31</v>
      </c>
      <c r="G5317" s="3" t="s">
        <v>46</v>
      </c>
      <c r="H5317" s="4" t="n">
        <f aca="false">ROUND(E5317*F5317,2)</f>
        <v>288803.31</v>
      </c>
    </row>
    <row r="5318" customFormat="false" ht="15" hidden="false" customHeight="false" outlineLevel="0" collapsed="false">
      <c r="A5318" s="3" t="n">
        <v>5317</v>
      </c>
      <c r="B5318" s="3" t="n">
        <v>1</v>
      </c>
      <c r="C5318" s="3" t="s">
        <v>236</v>
      </c>
      <c r="D5318" s="3" t="s">
        <v>563</v>
      </c>
      <c r="E5318" s="3" t="n">
        <v>4975</v>
      </c>
      <c r="F5318" s="4" t="n">
        <v>383.25</v>
      </c>
      <c r="G5318" s="3" t="s">
        <v>8</v>
      </c>
      <c r="H5318" s="4" t="n">
        <f aca="false">ROUND(E5318*F5318,2)</f>
        <v>1906668.75</v>
      </c>
    </row>
    <row r="5319" customFormat="false" ht="15" hidden="false" customHeight="false" outlineLevel="0" collapsed="false">
      <c r="A5319" s="3" t="n">
        <v>5318</v>
      </c>
      <c r="B5319" s="3" t="n">
        <v>6</v>
      </c>
      <c r="C5319" s="3" t="s">
        <v>236</v>
      </c>
      <c r="D5319" s="3" t="s">
        <v>563</v>
      </c>
      <c r="E5319" s="3" t="n">
        <v>1303</v>
      </c>
      <c r="F5319" s="4" t="n">
        <v>280.83</v>
      </c>
      <c r="G5319" s="3" t="s">
        <v>8</v>
      </c>
      <c r="H5319" s="4" t="n">
        <f aca="false">ROUND(E5319*F5319,2)</f>
        <v>365921.49</v>
      </c>
    </row>
    <row r="5320" customFormat="false" ht="15" hidden="false" customHeight="false" outlineLevel="0" collapsed="false">
      <c r="A5320" s="3" t="n">
        <v>5319</v>
      </c>
      <c r="B5320" s="3" t="n">
        <v>2</v>
      </c>
      <c r="C5320" s="3" t="s">
        <v>236</v>
      </c>
      <c r="D5320" s="3" t="s">
        <v>562</v>
      </c>
      <c r="E5320" s="3" t="n">
        <v>4898</v>
      </c>
      <c r="F5320" s="4" t="n">
        <v>56</v>
      </c>
      <c r="G5320" s="3" t="s">
        <v>8</v>
      </c>
      <c r="H5320" s="4" t="n">
        <f aca="false">ROUND(E5320*F5320,2)</f>
        <v>274288</v>
      </c>
    </row>
    <row r="5321" customFormat="false" ht="15" hidden="false" customHeight="false" outlineLevel="0" collapsed="false">
      <c r="A5321" s="3" t="n">
        <v>5320</v>
      </c>
      <c r="B5321" s="3" t="n">
        <v>4</v>
      </c>
      <c r="C5321" s="3" t="s">
        <v>236</v>
      </c>
      <c r="D5321" s="3" t="s">
        <v>562</v>
      </c>
      <c r="E5321" s="3" t="n">
        <v>3268</v>
      </c>
      <c r="F5321" s="4" t="n">
        <v>102.12</v>
      </c>
      <c r="G5321" s="3" t="s">
        <v>8</v>
      </c>
      <c r="H5321" s="4" t="n">
        <f aca="false">ROUND(E5321*F5321,2)</f>
        <v>333728.16</v>
      </c>
    </row>
    <row r="5322" customFormat="false" ht="15" hidden="false" customHeight="false" outlineLevel="0" collapsed="false">
      <c r="A5322" s="3" t="n">
        <v>5321</v>
      </c>
      <c r="B5322" s="3" t="n">
        <v>6</v>
      </c>
      <c r="C5322" s="3" t="s">
        <v>236</v>
      </c>
      <c r="D5322" s="3" t="s">
        <v>563</v>
      </c>
      <c r="E5322" s="3" t="n">
        <v>3210</v>
      </c>
      <c r="F5322" s="4" t="n">
        <v>280.14</v>
      </c>
      <c r="G5322" s="3" t="s">
        <v>8</v>
      </c>
      <c r="H5322" s="4" t="n">
        <f aca="false">ROUND(E5322*F5322,2)</f>
        <v>899249.4</v>
      </c>
    </row>
    <row r="5323" customFormat="false" ht="15" hidden="false" customHeight="false" outlineLevel="0" collapsed="false">
      <c r="A5323" s="3" t="n">
        <v>5322</v>
      </c>
      <c r="B5323" s="3" t="n">
        <v>9</v>
      </c>
      <c r="C5323" s="3" t="s">
        <v>236</v>
      </c>
      <c r="D5323" s="3" t="s">
        <v>563</v>
      </c>
      <c r="E5323" s="3" t="n">
        <v>3644</v>
      </c>
      <c r="F5323" s="4" t="n">
        <v>207.61</v>
      </c>
      <c r="G5323" s="3" t="s">
        <v>8</v>
      </c>
      <c r="H5323" s="4" t="n">
        <f aca="false">ROUND(E5323*F5323,2)</f>
        <v>756530.84</v>
      </c>
    </row>
    <row r="5324" customFormat="false" ht="15" hidden="false" customHeight="false" outlineLevel="0" collapsed="false">
      <c r="A5324" s="3" t="n">
        <v>5323</v>
      </c>
      <c r="B5324" s="3" t="n">
        <v>4</v>
      </c>
      <c r="C5324" s="3" t="s">
        <v>236</v>
      </c>
      <c r="D5324" s="3" t="s">
        <v>563</v>
      </c>
      <c r="E5324" s="3" t="n">
        <v>605</v>
      </c>
      <c r="F5324" s="4" t="n">
        <v>101.66</v>
      </c>
      <c r="G5324" s="3" t="s">
        <v>8</v>
      </c>
      <c r="H5324" s="4" t="n">
        <f aca="false">ROUND(E5324*F5324,2)</f>
        <v>61504.3</v>
      </c>
    </row>
    <row r="5325" customFormat="false" ht="15" hidden="false" customHeight="false" outlineLevel="0" collapsed="false">
      <c r="A5325" s="3" t="n">
        <v>5324</v>
      </c>
      <c r="B5325" s="3" t="n">
        <v>14</v>
      </c>
      <c r="C5325" s="3" t="s">
        <v>236</v>
      </c>
      <c r="D5325" s="3" t="s">
        <v>562</v>
      </c>
      <c r="E5325" s="3" t="n">
        <v>4987</v>
      </c>
      <c r="F5325" s="4" t="n">
        <v>70.58</v>
      </c>
      <c r="G5325" s="3" t="s">
        <v>41</v>
      </c>
      <c r="H5325" s="4" t="n">
        <f aca="false">ROUND(E5325*F5325,2)</f>
        <v>351982.46</v>
      </c>
    </row>
    <row r="5326" customFormat="false" ht="15" hidden="false" customHeight="false" outlineLevel="0" collapsed="false">
      <c r="A5326" s="3" t="n">
        <v>5325</v>
      </c>
      <c r="B5326" s="3" t="n">
        <v>9</v>
      </c>
      <c r="C5326" s="3" t="s">
        <v>236</v>
      </c>
      <c r="D5326" s="3" t="s">
        <v>562</v>
      </c>
      <c r="E5326" s="3" t="n">
        <v>80</v>
      </c>
      <c r="F5326" s="4" t="n">
        <v>207</v>
      </c>
      <c r="G5326" s="3" t="s">
        <v>8</v>
      </c>
      <c r="H5326" s="4" t="n">
        <f aca="false">ROUND(E5326*F5326,2)</f>
        <v>16560</v>
      </c>
    </row>
    <row r="5327" customFormat="false" ht="15" hidden="false" customHeight="false" outlineLevel="0" collapsed="false">
      <c r="A5327" s="3" t="n">
        <v>5326</v>
      </c>
      <c r="B5327" s="3" t="n">
        <v>14</v>
      </c>
      <c r="C5327" s="3" t="s">
        <v>236</v>
      </c>
      <c r="D5327" s="3" t="s">
        <v>562</v>
      </c>
      <c r="E5327" s="3" t="n">
        <v>4523</v>
      </c>
      <c r="F5327" s="4" t="n">
        <v>70.79</v>
      </c>
      <c r="G5327" s="3" t="s">
        <v>41</v>
      </c>
      <c r="H5327" s="4" t="n">
        <f aca="false">ROUND(E5327*F5327,2)</f>
        <v>320183.17</v>
      </c>
    </row>
    <row r="5328" customFormat="false" ht="15" hidden="false" customHeight="false" outlineLevel="0" collapsed="false">
      <c r="A5328" s="3" t="n">
        <v>5327</v>
      </c>
      <c r="B5328" s="3" t="n">
        <v>6</v>
      </c>
      <c r="C5328" s="3" t="s">
        <v>236</v>
      </c>
      <c r="D5328" s="3" t="s">
        <v>562</v>
      </c>
      <c r="E5328" s="3" t="n">
        <v>2086</v>
      </c>
      <c r="F5328" s="4" t="n">
        <v>280.11</v>
      </c>
      <c r="G5328" s="3" t="s">
        <v>8</v>
      </c>
      <c r="H5328" s="4" t="n">
        <f aca="false">ROUND(E5328*F5328,2)</f>
        <v>584309.46</v>
      </c>
    </row>
    <row r="5329" customFormat="false" ht="15" hidden="false" customHeight="false" outlineLevel="0" collapsed="false">
      <c r="A5329" s="3" t="n">
        <v>5328</v>
      </c>
      <c r="B5329" s="3" t="n">
        <v>7</v>
      </c>
      <c r="C5329" s="3" t="s">
        <v>236</v>
      </c>
      <c r="D5329" s="3" t="s">
        <v>563</v>
      </c>
      <c r="E5329" s="3" t="n">
        <v>2940</v>
      </c>
      <c r="F5329" s="4" t="n">
        <v>389.62</v>
      </c>
      <c r="G5329" s="3" t="s">
        <v>8</v>
      </c>
      <c r="H5329" s="4" t="n">
        <f aca="false">ROUND(E5329*F5329,2)</f>
        <v>1145482.8</v>
      </c>
    </row>
    <row r="5330" customFormat="false" ht="15" hidden="false" customHeight="false" outlineLevel="0" collapsed="false">
      <c r="A5330" s="3" t="n">
        <v>5329</v>
      </c>
      <c r="B5330" s="3" t="n">
        <v>6</v>
      </c>
      <c r="C5330" s="3" t="s">
        <v>236</v>
      </c>
      <c r="D5330" s="3" t="s">
        <v>562</v>
      </c>
      <c r="E5330" s="3" t="n">
        <v>4116</v>
      </c>
      <c r="F5330" s="4" t="n">
        <v>279.89</v>
      </c>
      <c r="G5330" s="3" t="s">
        <v>8</v>
      </c>
      <c r="H5330" s="4" t="n">
        <f aca="false">ROUND(E5330*F5330,2)</f>
        <v>1152027.24</v>
      </c>
    </row>
    <row r="5331" customFormat="false" ht="15" hidden="false" customHeight="false" outlineLevel="0" collapsed="false">
      <c r="A5331" s="3" t="n">
        <v>5330</v>
      </c>
      <c r="B5331" s="3" t="n">
        <v>5</v>
      </c>
      <c r="C5331" s="3" t="s">
        <v>236</v>
      </c>
      <c r="D5331" s="3" t="s">
        <v>563</v>
      </c>
      <c r="E5331" s="3" t="n">
        <v>4930</v>
      </c>
      <c r="F5331" s="4" t="n">
        <v>449.72</v>
      </c>
      <c r="G5331" s="3" t="s">
        <v>8</v>
      </c>
      <c r="H5331" s="4" t="n">
        <f aca="false">ROUND(E5331*F5331,2)</f>
        <v>2217119.6</v>
      </c>
    </row>
    <row r="5332" customFormat="false" ht="15" hidden="false" customHeight="false" outlineLevel="0" collapsed="false">
      <c r="A5332" s="3" t="n">
        <v>5331</v>
      </c>
      <c r="B5332" s="3" t="n">
        <v>14</v>
      </c>
      <c r="C5332" s="3" t="s">
        <v>236</v>
      </c>
      <c r="D5332" s="3" t="s">
        <v>562</v>
      </c>
      <c r="E5332" s="3" t="n">
        <v>3180</v>
      </c>
      <c r="F5332" s="4" t="n">
        <v>70.76</v>
      </c>
      <c r="G5332" s="3" t="s">
        <v>41</v>
      </c>
      <c r="H5332" s="4" t="n">
        <f aca="false">ROUND(E5332*F5332,2)</f>
        <v>225016.8</v>
      </c>
    </row>
    <row r="5333" customFormat="false" ht="15" hidden="false" customHeight="false" outlineLevel="0" collapsed="false">
      <c r="A5333" s="3" t="n">
        <v>5332</v>
      </c>
      <c r="B5333" s="3" t="n">
        <v>5</v>
      </c>
      <c r="C5333" s="3" t="s">
        <v>236</v>
      </c>
      <c r="D5333" s="3" t="s">
        <v>562</v>
      </c>
      <c r="E5333" s="3" t="n">
        <v>4757</v>
      </c>
      <c r="F5333" s="4" t="n">
        <v>450.45</v>
      </c>
      <c r="G5333" s="3" t="s">
        <v>8</v>
      </c>
      <c r="H5333" s="4" t="n">
        <f aca="false">ROUND(E5333*F5333,2)</f>
        <v>2142790.65</v>
      </c>
    </row>
    <row r="5334" customFormat="false" ht="15" hidden="false" customHeight="false" outlineLevel="0" collapsed="false">
      <c r="A5334" s="3" t="n">
        <v>5333</v>
      </c>
      <c r="B5334" s="3" t="n">
        <v>8</v>
      </c>
      <c r="C5334" s="3" t="s">
        <v>236</v>
      </c>
      <c r="D5334" s="3" t="s">
        <v>563</v>
      </c>
      <c r="E5334" s="3" t="n">
        <v>4472</v>
      </c>
      <c r="F5334" s="4" t="n">
        <v>59.62</v>
      </c>
      <c r="G5334" s="3" t="s">
        <v>8</v>
      </c>
      <c r="H5334" s="4" t="n">
        <f aca="false">ROUND(E5334*F5334,2)</f>
        <v>266620.64</v>
      </c>
    </row>
    <row r="5335" customFormat="false" ht="15" hidden="false" customHeight="false" outlineLevel="0" collapsed="false">
      <c r="A5335" s="3" t="n">
        <v>5334</v>
      </c>
      <c r="B5335" s="3" t="n">
        <v>5</v>
      </c>
      <c r="C5335" s="3" t="s">
        <v>236</v>
      </c>
      <c r="D5335" s="3" t="s">
        <v>563</v>
      </c>
      <c r="E5335" s="3" t="n">
        <v>19</v>
      </c>
      <c r="F5335" s="4" t="n">
        <v>449.4</v>
      </c>
      <c r="G5335" s="3" t="s">
        <v>8</v>
      </c>
      <c r="H5335" s="4" t="n">
        <f aca="false">ROUND(E5335*F5335,2)</f>
        <v>8538.6</v>
      </c>
    </row>
    <row r="5336" customFormat="false" ht="15" hidden="false" customHeight="false" outlineLevel="0" collapsed="false">
      <c r="A5336" s="3" t="n">
        <v>5335</v>
      </c>
      <c r="B5336" s="3" t="n">
        <v>3</v>
      </c>
      <c r="C5336" s="3" t="s">
        <v>236</v>
      </c>
      <c r="D5336" s="3" t="s">
        <v>563</v>
      </c>
      <c r="E5336" s="3" t="n">
        <v>4759</v>
      </c>
      <c r="F5336" s="4" t="n">
        <v>100.47</v>
      </c>
      <c r="G5336" s="3" t="s">
        <v>8</v>
      </c>
      <c r="H5336" s="4" t="n">
        <f aca="false">ROUND(E5336*F5336,2)</f>
        <v>478136.73</v>
      </c>
    </row>
    <row r="5337" customFormat="false" ht="15" hidden="false" customHeight="false" outlineLevel="0" collapsed="false">
      <c r="A5337" s="3" t="n">
        <v>5336</v>
      </c>
      <c r="B5337" s="3" t="n">
        <v>1</v>
      </c>
      <c r="C5337" s="3" t="s">
        <v>236</v>
      </c>
      <c r="D5337" s="3" t="s">
        <v>563</v>
      </c>
      <c r="E5337" s="3" t="n">
        <v>4893</v>
      </c>
      <c r="F5337" s="4" t="n">
        <v>382.03</v>
      </c>
      <c r="G5337" s="3" t="s">
        <v>8</v>
      </c>
      <c r="H5337" s="4" t="n">
        <f aca="false">ROUND(E5337*F5337,2)</f>
        <v>1869272.79</v>
      </c>
    </row>
    <row r="5338" customFormat="false" ht="15" hidden="false" customHeight="false" outlineLevel="0" collapsed="false">
      <c r="A5338" s="3" t="n">
        <v>5337</v>
      </c>
      <c r="B5338" s="3" t="n">
        <v>6</v>
      </c>
      <c r="C5338" s="3" t="s">
        <v>236</v>
      </c>
      <c r="D5338" s="3" t="s">
        <v>562</v>
      </c>
      <c r="E5338" s="3" t="n">
        <v>872</v>
      </c>
      <c r="F5338" s="4" t="n">
        <v>280.99</v>
      </c>
      <c r="G5338" s="3" t="s">
        <v>8</v>
      </c>
      <c r="H5338" s="4" t="n">
        <f aca="false">ROUND(E5338*F5338,2)</f>
        <v>245023.28</v>
      </c>
    </row>
    <row r="5339" customFormat="false" ht="15" hidden="false" customHeight="false" outlineLevel="0" collapsed="false">
      <c r="A5339" s="3" t="n">
        <v>5338</v>
      </c>
      <c r="B5339" s="3" t="n">
        <v>9</v>
      </c>
      <c r="C5339" s="3" t="s">
        <v>236</v>
      </c>
      <c r="D5339" s="3" t="s">
        <v>562</v>
      </c>
      <c r="E5339" s="3" t="n">
        <v>1544</v>
      </c>
      <c r="F5339" s="4" t="n">
        <v>207.81</v>
      </c>
      <c r="G5339" s="3" t="s">
        <v>8</v>
      </c>
      <c r="H5339" s="4" t="n">
        <f aca="false">ROUND(E5339*F5339,2)</f>
        <v>320858.64</v>
      </c>
    </row>
    <row r="5340" customFormat="false" ht="15" hidden="false" customHeight="false" outlineLevel="0" collapsed="false">
      <c r="A5340" s="3" t="n">
        <v>5339</v>
      </c>
      <c r="B5340" s="3" t="n">
        <v>13</v>
      </c>
      <c r="C5340" s="3" t="s">
        <v>236</v>
      </c>
      <c r="D5340" s="3" t="s">
        <v>563</v>
      </c>
      <c r="E5340" s="3" t="n">
        <v>3818</v>
      </c>
      <c r="F5340" s="4" t="n">
        <v>43.86</v>
      </c>
      <c r="G5340" s="3" t="s">
        <v>41</v>
      </c>
      <c r="H5340" s="4" t="n">
        <f aca="false">ROUND(E5340*F5340,2)</f>
        <v>167457.48</v>
      </c>
    </row>
    <row r="5341" customFormat="false" ht="15" hidden="false" customHeight="false" outlineLevel="0" collapsed="false">
      <c r="A5341" s="3" t="n">
        <v>5340</v>
      </c>
      <c r="B5341" s="3" t="n">
        <v>9</v>
      </c>
      <c r="C5341" s="3" t="s">
        <v>237</v>
      </c>
      <c r="D5341" s="3" t="s">
        <v>562</v>
      </c>
      <c r="E5341" s="3" t="n">
        <v>2711</v>
      </c>
      <c r="F5341" s="4" t="n">
        <v>206.04</v>
      </c>
      <c r="G5341" s="3" t="s">
        <v>8</v>
      </c>
      <c r="H5341" s="4" t="n">
        <f aca="false">ROUND(E5341*F5341,2)</f>
        <v>558574.44</v>
      </c>
    </row>
    <row r="5342" customFormat="false" ht="15" hidden="false" customHeight="false" outlineLevel="0" collapsed="false">
      <c r="A5342" s="3" t="n">
        <v>5341</v>
      </c>
      <c r="B5342" s="3" t="n">
        <v>3</v>
      </c>
      <c r="C5342" s="3" t="s">
        <v>237</v>
      </c>
      <c r="D5342" s="3" t="s">
        <v>562</v>
      </c>
      <c r="E5342" s="3" t="n">
        <v>1703</v>
      </c>
      <c r="F5342" s="4" t="n">
        <v>103.84</v>
      </c>
      <c r="G5342" s="3" t="s">
        <v>8</v>
      </c>
      <c r="H5342" s="4" t="n">
        <f aca="false">ROUND(E5342*F5342,2)</f>
        <v>176839.52</v>
      </c>
    </row>
    <row r="5343" customFormat="false" ht="15" hidden="false" customHeight="false" outlineLevel="0" collapsed="false">
      <c r="A5343" s="3" t="n">
        <v>5342</v>
      </c>
      <c r="B5343" s="3" t="n">
        <v>7</v>
      </c>
      <c r="C5343" s="3" t="s">
        <v>237</v>
      </c>
      <c r="D5343" s="3" t="s">
        <v>563</v>
      </c>
      <c r="E5343" s="3" t="n">
        <v>3686</v>
      </c>
      <c r="F5343" s="4" t="n">
        <v>400.15</v>
      </c>
      <c r="G5343" s="3" t="s">
        <v>8</v>
      </c>
      <c r="H5343" s="4" t="n">
        <f aca="false">ROUND(E5343*F5343,2)</f>
        <v>1474952.9</v>
      </c>
    </row>
    <row r="5344" customFormat="false" ht="15" hidden="false" customHeight="false" outlineLevel="0" collapsed="false">
      <c r="A5344" s="3" t="n">
        <v>5343</v>
      </c>
      <c r="B5344" s="3" t="n">
        <v>3</v>
      </c>
      <c r="C5344" s="3" t="s">
        <v>237</v>
      </c>
      <c r="D5344" s="3" t="s">
        <v>563</v>
      </c>
      <c r="E5344" s="3" t="n">
        <v>4747</v>
      </c>
      <c r="F5344" s="4" t="n">
        <v>103.8</v>
      </c>
      <c r="G5344" s="3" t="s">
        <v>8</v>
      </c>
      <c r="H5344" s="4" t="n">
        <f aca="false">ROUND(E5344*F5344,2)</f>
        <v>492738.6</v>
      </c>
    </row>
    <row r="5345" customFormat="false" ht="15" hidden="false" customHeight="false" outlineLevel="0" collapsed="false">
      <c r="A5345" s="3" t="n">
        <v>5344</v>
      </c>
      <c r="B5345" s="3" t="n">
        <v>4</v>
      </c>
      <c r="C5345" s="3" t="s">
        <v>237</v>
      </c>
      <c r="D5345" s="3" t="s">
        <v>563</v>
      </c>
      <c r="E5345" s="3" t="n">
        <v>838</v>
      </c>
      <c r="F5345" s="4" t="n">
        <v>102.63</v>
      </c>
      <c r="G5345" s="3" t="s">
        <v>8</v>
      </c>
      <c r="H5345" s="4" t="n">
        <f aca="false">ROUND(E5345*F5345,2)</f>
        <v>86003.94</v>
      </c>
    </row>
    <row r="5346" customFormat="false" ht="15" hidden="false" customHeight="false" outlineLevel="0" collapsed="false">
      <c r="A5346" s="3" t="n">
        <v>5345</v>
      </c>
      <c r="B5346" s="3" t="n">
        <v>3</v>
      </c>
      <c r="C5346" s="3" t="s">
        <v>237</v>
      </c>
      <c r="D5346" s="3" t="s">
        <v>563</v>
      </c>
      <c r="E5346" s="3" t="n">
        <v>4826</v>
      </c>
      <c r="F5346" s="4" t="n">
        <v>104.11</v>
      </c>
      <c r="G5346" s="3" t="s">
        <v>8</v>
      </c>
      <c r="H5346" s="4" t="n">
        <f aca="false">ROUND(E5346*F5346,2)</f>
        <v>502434.86</v>
      </c>
    </row>
    <row r="5347" customFormat="false" ht="15" hidden="false" customHeight="false" outlineLevel="0" collapsed="false">
      <c r="A5347" s="3" t="n">
        <v>5346</v>
      </c>
      <c r="B5347" s="3" t="n">
        <v>13</v>
      </c>
      <c r="C5347" s="3" t="s">
        <v>237</v>
      </c>
      <c r="D5347" s="3" t="s">
        <v>562</v>
      </c>
      <c r="E5347" s="3" t="n">
        <v>1185</v>
      </c>
      <c r="F5347" s="4" t="n">
        <v>44.49</v>
      </c>
      <c r="G5347" s="3" t="s">
        <v>41</v>
      </c>
      <c r="H5347" s="4" t="n">
        <f aca="false">ROUND(E5347*F5347,2)</f>
        <v>52720.65</v>
      </c>
    </row>
    <row r="5348" customFormat="false" ht="15" hidden="false" customHeight="false" outlineLevel="0" collapsed="false">
      <c r="A5348" s="3" t="n">
        <v>5347</v>
      </c>
      <c r="B5348" s="3" t="n">
        <v>15</v>
      </c>
      <c r="C5348" s="3" t="s">
        <v>237</v>
      </c>
      <c r="D5348" s="3" t="s">
        <v>562</v>
      </c>
      <c r="E5348" s="3" t="n">
        <v>1156</v>
      </c>
      <c r="F5348" s="4" t="n">
        <v>261.05</v>
      </c>
      <c r="G5348" s="3" t="s">
        <v>46</v>
      </c>
      <c r="H5348" s="4" t="n">
        <f aca="false">ROUND(E5348*F5348,2)</f>
        <v>301773.8</v>
      </c>
    </row>
    <row r="5349" customFormat="false" ht="15" hidden="false" customHeight="false" outlineLevel="0" collapsed="false">
      <c r="A5349" s="3" t="n">
        <v>5348</v>
      </c>
      <c r="B5349" s="3" t="n">
        <v>9</v>
      </c>
      <c r="C5349" s="3" t="s">
        <v>237</v>
      </c>
      <c r="D5349" s="3" t="s">
        <v>563</v>
      </c>
      <c r="E5349" s="3" t="n">
        <v>152</v>
      </c>
      <c r="F5349" s="4" t="n">
        <v>206.13</v>
      </c>
      <c r="G5349" s="3" t="s">
        <v>8</v>
      </c>
      <c r="H5349" s="4" t="n">
        <f aca="false">ROUND(E5349*F5349,2)</f>
        <v>31331.76</v>
      </c>
    </row>
    <row r="5350" customFormat="false" ht="15" hidden="false" customHeight="false" outlineLevel="0" collapsed="false">
      <c r="A5350" s="3" t="n">
        <v>5349</v>
      </c>
      <c r="B5350" s="3" t="n">
        <v>2</v>
      </c>
      <c r="C5350" s="3" t="s">
        <v>237</v>
      </c>
      <c r="D5350" s="3" t="s">
        <v>563</v>
      </c>
      <c r="E5350" s="3" t="n">
        <v>1425</v>
      </c>
      <c r="F5350" s="4" t="n">
        <v>56.25</v>
      </c>
      <c r="G5350" s="3" t="s">
        <v>8</v>
      </c>
      <c r="H5350" s="4" t="n">
        <f aca="false">ROUND(E5350*F5350,2)</f>
        <v>80156.25</v>
      </c>
    </row>
    <row r="5351" customFormat="false" ht="15" hidden="false" customHeight="false" outlineLevel="0" collapsed="false">
      <c r="A5351" s="3" t="n">
        <v>5350</v>
      </c>
      <c r="B5351" s="3" t="n">
        <v>3</v>
      </c>
      <c r="C5351" s="3" t="s">
        <v>237</v>
      </c>
      <c r="D5351" s="3" t="s">
        <v>562</v>
      </c>
      <c r="E5351" s="3" t="n">
        <v>806</v>
      </c>
      <c r="F5351" s="4" t="n">
        <v>103.8</v>
      </c>
      <c r="G5351" s="3" t="s">
        <v>8</v>
      </c>
      <c r="H5351" s="4" t="n">
        <f aca="false">ROUND(E5351*F5351,2)</f>
        <v>83662.8</v>
      </c>
    </row>
    <row r="5352" customFormat="false" ht="15" hidden="false" customHeight="false" outlineLevel="0" collapsed="false">
      <c r="A5352" s="3" t="n">
        <v>5351</v>
      </c>
      <c r="B5352" s="3" t="n">
        <v>14</v>
      </c>
      <c r="C5352" s="3" t="s">
        <v>237</v>
      </c>
      <c r="D5352" s="3" t="s">
        <v>562</v>
      </c>
      <c r="E5352" s="3" t="n">
        <v>733</v>
      </c>
      <c r="F5352" s="4" t="n">
        <v>73.43</v>
      </c>
      <c r="G5352" s="3" t="s">
        <v>41</v>
      </c>
      <c r="H5352" s="4" t="n">
        <f aca="false">ROUND(E5352*F5352,2)</f>
        <v>53824.19</v>
      </c>
    </row>
    <row r="5353" customFormat="false" ht="15" hidden="false" customHeight="false" outlineLevel="0" collapsed="false">
      <c r="A5353" s="3" t="n">
        <v>5352</v>
      </c>
      <c r="B5353" s="3" t="n">
        <v>13</v>
      </c>
      <c r="C5353" s="3" t="s">
        <v>237</v>
      </c>
      <c r="D5353" s="3" t="s">
        <v>563</v>
      </c>
      <c r="E5353" s="3" t="n">
        <v>2476</v>
      </c>
      <c r="F5353" s="4" t="n">
        <v>44.56</v>
      </c>
      <c r="G5353" s="3" t="s">
        <v>41</v>
      </c>
      <c r="H5353" s="4" t="n">
        <f aca="false">ROUND(E5353*F5353,2)</f>
        <v>110330.56</v>
      </c>
    </row>
    <row r="5354" customFormat="false" ht="15" hidden="false" customHeight="false" outlineLevel="0" collapsed="false">
      <c r="A5354" s="3" t="n">
        <v>5353</v>
      </c>
      <c r="B5354" s="3" t="n">
        <v>5</v>
      </c>
      <c r="C5354" s="3" t="s">
        <v>237</v>
      </c>
      <c r="D5354" s="3" t="s">
        <v>563</v>
      </c>
      <c r="E5354" s="3" t="n">
        <v>136</v>
      </c>
      <c r="F5354" s="4" t="n">
        <v>445.8</v>
      </c>
      <c r="G5354" s="3" t="s">
        <v>8</v>
      </c>
      <c r="H5354" s="4" t="n">
        <f aca="false">ROUND(E5354*F5354,2)</f>
        <v>60628.8</v>
      </c>
    </row>
    <row r="5355" customFormat="false" ht="15" hidden="false" customHeight="false" outlineLevel="0" collapsed="false">
      <c r="A5355" s="3" t="n">
        <v>5354</v>
      </c>
      <c r="B5355" s="3" t="n">
        <v>5</v>
      </c>
      <c r="C5355" s="3" t="s">
        <v>237</v>
      </c>
      <c r="D5355" s="3" t="s">
        <v>563</v>
      </c>
      <c r="E5355" s="3" t="n">
        <v>609</v>
      </c>
      <c r="F5355" s="4" t="n">
        <v>445.46</v>
      </c>
      <c r="G5355" s="3" t="s">
        <v>8</v>
      </c>
      <c r="H5355" s="4" t="n">
        <f aca="false">ROUND(E5355*F5355,2)</f>
        <v>271285.14</v>
      </c>
    </row>
    <row r="5356" customFormat="false" ht="15" hidden="false" customHeight="false" outlineLevel="0" collapsed="false">
      <c r="A5356" s="3" t="n">
        <v>5355</v>
      </c>
      <c r="B5356" s="3" t="n">
        <v>12</v>
      </c>
      <c r="C5356" s="3" t="s">
        <v>237</v>
      </c>
      <c r="D5356" s="3" t="s">
        <v>562</v>
      </c>
      <c r="E5356" s="3" t="n">
        <v>3195</v>
      </c>
      <c r="F5356" s="4" t="n">
        <v>216.6</v>
      </c>
      <c r="G5356" s="3" t="s">
        <v>38</v>
      </c>
      <c r="H5356" s="4" t="n">
        <f aca="false">ROUND(E5356*F5356,2)</f>
        <v>692037</v>
      </c>
    </row>
    <row r="5357" customFormat="false" ht="15" hidden="false" customHeight="false" outlineLevel="0" collapsed="false">
      <c r="A5357" s="3" t="n">
        <v>5356</v>
      </c>
      <c r="B5357" s="3" t="n">
        <v>2</v>
      </c>
      <c r="C5357" s="3" t="s">
        <v>237</v>
      </c>
      <c r="D5357" s="3" t="s">
        <v>562</v>
      </c>
      <c r="E5357" s="3" t="n">
        <v>4063</v>
      </c>
      <c r="F5357" s="4" t="n">
        <v>56.12</v>
      </c>
      <c r="G5357" s="3" t="s">
        <v>8</v>
      </c>
      <c r="H5357" s="4" t="n">
        <f aca="false">ROUND(E5357*F5357,2)</f>
        <v>228015.56</v>
      </c>
    </row>
    <row r="5358" customFormat="false" ht="15" hidden="false" customHeight="false" outlineLevel="0" collapsed="false">
      <c r="A5358" s="3" t="n">
        <v>5357</v>
      </c>
      <c r="B5358" s="3" t="n">
        <v>15</v>
      </c>
      <c r="C5358" s="3" t="s">
        <v>237</v>
      </c>
      <c r="D5358" s="3" t="s">
        <v>563</v>
      </c>
      <c r="E5358" s="3" t="n">
        <v>3979</v>
      </c>
      <c r="F5358" s="4" t="n">
        <v>261.01</v>
      </c>
      <c r="G5358" s="3" t="s">
        <v>46</v>
      </c>
      <c r="H5358" s="4" t="n">
        <f aca="false">ROUND(E5358*F5358,2)</f>
        <v>1038558.79</v>
      </c>
    </row>
    <row r="5359" customFormat="false" ht="15" hidden="false" customHeight="false" outlineLevel="0" collapsed="false">
      <c r="A5359" s="3" t="n">
        <v>5358</v>
      </c>
      <c r="B5359" s="3" t="n">
        <v>14</v>
      </c>
      <c r="C5359" s="3" t="s">
        <v>237</v>
      </c>
      <c r="D5359" s="3" t="s">
        <v>563</v>
      </c>
      <c r="E5359" s="3" t="n">
        <v>1906</v>
      </c>
      <c r="F5359" s="4" t="n">
        <v>73.11</v>
      </c>
      <c r="G5359" s="3" t="s">
        <v>41</v>
      </c>
      <c r="H5359" s="4" t="n">
        <f aca="false">ROUND(E5359*F5359,2)</f>
        <v>139347.66</v>
      </c>
    </row>
    <row r="5360" customFormat="false" ht="15" hidden="false" customHeight="false" outlineLevel="0" collapsed="false">
      <c r="A5360" s="3" t="n">
        <v>5359</v>
      </c>
      <c r="B5360" s="3" t="n">
        <v>10</v>
      </c>
      <c r="C5360" s="3" t="s">
        <v>237</v>
      </c>
      <c r="D5360" s="3" t="s">
        <v>563</v>
      </c>
      <c r="E5360" s="3" t="n">
        <v>790</v>
      </c>
      <c r="F5360" s="4" t="n">
        <v>54.76</v>
      </c>
      <c r="G5360" s="3" t="s">
        <v>8</v>
      </c>
      <c r="H5360" s="4" t="n">
        <f aca="false">ROUND(E5360*F5360,2)</f>
        <v>43260.4</v>
      </c>
    </row>
    <row r="5361" customFormat="false" ht="15" hidden="false" customHeight="false" outlineLevel="0" collapsed="false">
      <c r="A5361" s="3" t="n">
        <v>5360</v>
      </c>
      <c r="B5361" s="3" t="n">
        <v>11</v>
      </c>
      <c r="C5361" s="3" t="s">
        <v>237</v>
      </c>
      <c r="D5361" s="3" t="s">
        <v>563</v>
      </c>
      <c r="E5361" s="3" t="n">
        <v>95</v>
      </c>
      <c r="F5361" s="4" t="n">
        <v>98.11</v>
      </c>
      <c r="G5361" s="3" t="s">
        <v>34</v>
      </c>
      <c r="H5361" s="4" t="n">
        <f aca="false">ROUND(E5361*F5361,2)</f>
        <v>9320.45</v>
      </c>
    </row>
    <row r="5362" customFormat="false" ht="15" hidden="false" customHeight="false" outlineLevel="0" collapsed="false">
      <c r="A5362" s="3" t="n">
        <v>5361</v>
      </c>
      <c r="B5362" s="3" t="n">
        <v>3</v>
      </c>
      <c r="C5362" s="3" t="s">
        <v>238</v>
      </c>
      <c r="D5362" s="3" t="s">
        <v>562</v>
      </c>
      <c r="E5362" s="3" t="n">
        <v>2530</v>
      </c>
      <c r="F5362" s="4" t="n">
        <v>102.33</v>
      </c>
      <c r="G5362" s="3" t="s">
        <v>8</v>
      </c>
      <c r="H5362" s="4" t="n">
        <f aca="false">ROUND(E5362*F5362,2)</f>
        <v>258894.9</v>
      </c>
    </row>
    <row r="5363" customFormat="false" ht="15" hidden="false" customHeight="false" outlineLevel="0" collapsed="false">
      <c r="A5363" s="3" t="n">
        <v>5362</v>
      </c>
      <c r="B5363" s="3" t="n">
        <v>11</v>
      </c>
      <c r="C5363" s="3" t="s">
        <v>238</v>
      </c>
      <c r="D5363" s="3" t="s">
        <v>562</v>
      </c>
      <c r="E5363" s="3" t="n">
        <v>2454</v>
      </c>
      <c r="F5363" s="4" t="n">
        <v>98.76</v>
      </c>
      <c r="G5363" s="3" t="s">
        <v>34</v>
      </c>
      <c r="H5363" s="4" t="n">
        <f aca="false">ROUND(E5363*F5363,2)</f>
        <v>242357.04</v>
      </c>
    </row>
    <row r="5364" customFormat="false" ht="15" hidden="false" customHeight="false" outlineLevel="0" collapsed="false">
      <c r="A5364" s="3" t="n">
        <v>5363</v>
      </c>
      <c r="B5364" s="3" t="n">
        <v>5</v>
      </c>
      <c r="C5364" s="3" t="s">
        <v>238</v>
      </c>
      <c r="D5364" s="3" t="s">
        <v>562</v>
      </c>
      <c r="E5364" s="3" t="n">
        <v>850</v>
      </c>
      <c r="F5364" s="4" t="n">
        <v>454.5</v>
      </c>
      <c r="G5364" s="3" t="s">
        <v>8</v>
      </c>
      <c r="H5364" s="4" t="n">
        <f aca="false">ROUND(E5364*F5364,2)</f>
        <v>386325</v>
      </c>
    </row>
    <row r="5365" customFormat="false" ht="15" hidden="false" customHeight="false" outlineLevel="0" collapsed="false">
      <c r="A5365" s="3" t="n">
        <v>5364</v>
      </c>
      <c r="B5365" s="3" t="n">
        <v>8</v>
      </c>
      <c r="C5365" s="3" t="s">
        <v>238</v>
      </c>
      <c r="D5365" s="3" t="s">
        <v>563</v>
      </c>
      <c r="E5365" s="3" t="n">
        <v>3489</v>
      </c>
      <c r="F5365" s="4" t="n">
        <v>61.09</v>
      </c>
      <c r="G5365" s="3" t="s">
        <v>8</v>
      </c>
      <c r="H5365" s="4" t="n">
        <f aca="false">ROUND(E5365*F5365,2)</f>
        <v>213143.01</v>
      </c>
    </row>
    <row r="5366" customFormat="false" ht="15" hidden="false" customHeight="false" outlineLevel="0" collapsed="false">
      <c r="A5366" s="3" t="n">
        <v>5365</v>
      </c>
      <c r="B5366" s="3" t="n">
        <v>11</v>
      </c>
      <c r="C5366" s="3" t="s">
        <v>238</v>
      </c>
      <c r="D5366" s="3" t="s">
        <v>562</v>
      </c>
      <c r="E5366" s="3" t="n">
        <v>2552</v>
      </c>
      <c r="F5366" s="4" t="n">
        <v>98.87</v>
      </c>
      <c r="G5366" s="3" t="s">
        <v>34</v>
      </c>
      <c r="H5366" s="4" t="n">
        <f aca="false">ROUND(E5366*F5366,2)</f>
        <v>252316.24</v>
      </c>
    </row>
    <row r="5367" customFormat="false" ht="15" hidden="false" customHeight="false" outlineLevel="0" collapsed="false">
      <c r="A5367" s="3" t="n">
        <v>5366</v>
      </c>
      <c r="B5367" s="3" t="n">
        <v>2</v>
      </c>
      <c r="C5367" s="3" t="s">
        <v>238</v>
      </c>
      <c r="D5367" s="3" t="s">
        <v>563</v>
      </c>
      <c r="E5367" s="3" t="n">
        <v>2771</v>
      </c>
      <c r="F5367" s="4" t="n">
        <v>59.2</v>
      </c>
      <c r="G5367" s="3" t="s">
        <v>8</v>
      </c>
      <c r="H5367" s="4" t="n">
        <f aca="false">ROUND(E5367*F5367,2)</f>
        <v>164043.2</v>
      </c>
    </row>
    <row r="5368" customFormat="false" ht="15" hidden="false" customHeight="false" outlineLevel="0" collapsed="false">
      <c r="A5368" s="3" t="n">
        <v>5367</v>
      </c>
      <c r="B5368" s="3" t="n">
        <v>1</v>
      </c>
      <c r="C5368" s="3" t="s">
        <v>238</v>
      </c>
      <c r="D5368" s="3" t="s">
        <v>562</v>
      </c>
      <c r="E5368" s="3" t="n">
        <v>1291</v>
      </c>
      <c r="F5368" s="4" t="n">
        <v>369.46</v>
      </c>
      <c r="G5368" s="3" t="s">
        <v>8</v>
      </c>
      <c r="H5368" s="4" t="n">
        <f aca="false">ROUND(E5368*F5368,2)</f>
        <v>476972.86</v>
      </c>
    </row>
    <row r="5369" customFormat="false" ht="15" hidden="false" customHeight="false" outlineLevel="0" collapsed="false">
      <c r="A5369" s="3" t="n">
        <v>5368</v>
      </c>
      <c r="B5369" s="3" t="n">
        <v>5</v>
      </c>
      <c r="C5369" s="3" t="s">
        <v>238</v>
      </c>
      <c r="D5369" s="3" t="s">
        <v>562</v>
      </c>
      <c r="E5369" s="3" t="n">
        <v>689</v>
      </c>
      <c r="F5369" s="4" t="n">
        <v>456.56</v>
      </c>
      <c r="G5369" s="3" t="s">
        <v>8</v>
      </c>
      <c r="H5369" s="4" t="n">
        <f aca="false">ROUND(E5369*F5369,2)</f>
        <v>314569.84</v>
      </c>
    </row>
    <row r="5370" customFormat="false" ht="15" hidden="false" customHeight="false" outlineLevel="0" collapsed="false">
      <c r="A5370" s="3" t="n">
        <v>5369</v>
      </c>
      <c r="B5370" s="3" t="n">
        <v>9</v>
      </c>
      <c r="C5370" s="3" t="s">
        <v>238</v>
      </c>
      <c r="D5370" s="3" t="s">
        <v>563</v>
      </c>
      <c r="E5370" s="3" t="n">
        <v>4402</v>
      </c>
      <c r="F5370" s="4" t="n">
        <v>202.98</v>
      </c>
      <c r="G5370" s="3" t="s">
        <v>8</v>
      </c>
      <c r="H5370" s="4" t="n">
        <f aca="false">ROUND(E5370*F5370,2)</f>
        <v>893517.96</v>
      </c>
    </row>
    <row r="5371" customFormat="false" ht="15" hidden="false" customHeight="false" outlineLevel="0" collapsed="false">
      <c r="A5371" s="3" t="n">
        <v>5370</v>
      </c>
      <c r="B5371" s="3" t="n">
        <v>7</v>
      </c>
      <c r="C5371" s="3" t="s">
        <v>238</v>
      </c>
      <c r="D5371" s="3" t="s">
        <v>563</v>
      </c>
      <c r="E5371" s="3" t="n">
        <v>3603</v>
      </c>
      <c r="F5371" s="4" t="n">
        <v>403.13</v>
      </c>
      <c r="G5371" s="3" t="s">
        <v>8</v>
      </c>
      <c r="H5371" s="4" t="n">
        <f aca="false">ROUND(E5371*F5371,2)</f>
        <v>1452477.39</v>
      </c>
    </row>
    <row r="5372" customFormat="false" ht="15" hidden="false" customHeight="false" outlineLevel="0" collapsed="false">
      <c r="A5372" s="3" t="n">
        <v>5371</v>
      </c>
      <c r="B5372" s="3" t="n">
        <v>5</v>
      </c>
      <c r="C5372" s="3" t="s">
        <v>238</v>
      </c>
      <c r="D5372" s="3" t="s">
        <v>563</v>
      </c>
      <c r="E5372" s="3" t="n">
        <v>4119</v>
      </c>
      <c r="F5372" s="4" t="n">
        <v>456.17</v>
      </c>
      <c r="G5372" s="3" t="s">
        <v>8</v>
      </c>
      <c r="H5372" s="4" t="n">
        <f aca="false">ROUND(E5372*F5372,2)</f>
        <v>1878964.23</v>
      </c>
    </row>
    <row r="5373" customFormat="false" ht="15" hidden="false" customHeight="false" outlineLevel="0" collapsed="false">
      <c r="A5373" s="3" t="n">
        <v>5372</v>
      </c>
      <c r="B5373" s="3" t="n">
        <v>4</v>
      </c>
      <c r="C5373" s="3" t="s">
        <v>238</v>
      </c>
      <c r="D5373" s="3" t="s">
        <v>563</v>
      </c>
      <c r="E5373" s="3" t="n">
        <v>1993</v>
      </c>
      <c r="F5373" s="4" t="n">
        <v>100.87</v>
      </c>
      <c r="G5373" s="3" t="s">
        <v>8</v>
      </c>
      <c r="H5373" s="4" t="n">
        <f aca="false">ROUND(E5373*F5373,2)</f>
        <v>201033.91</v>
      </c>
    </row>
    <row r="5374" customFormat="false" ht="15" hidden="false" customHeight="false" outlineLevel="0" collapsed="false">
      <c r="A5374" s="3" t="n">
        <v>5373</v>
      </c>
      <c r="B5374" s="3" t="n">
        <v>3</v>
      </c>
      <c r="C5374" s="3" t="s">
        <v>238</v>
      </c>
      <c r="D5374" s="3" t="s">
        <v>562</v>
      </c>
      <c r="E5374" s="3" t="n">
        <v>4668</v>
      </c>
      <c r="F5374" s="4" t="n">
        <v>102.48</v>
      </c>
      <c r="G5374" s="3" t="s">
        <v>8</v>
      </c>
      <c r="H5374" s="4" t="n">
        <f aca="false">ROUND(E5374*F5374,2)</f>
        <v>478376.64</v>
      </c>
    </row>
    <row r="5375" customFormat="false" ht="15" hidden="false" customHeight="false" outlineLevel="0" collapsed="false">
      <c r="A5375" s="3" t="n">
        <v>5374</v>
      </c>
      <c r="B5375" s="3" t="n">
        <v>12</v>
      </c>
      <c r="C5375" s="3" t="s">
        <v>238</v>
      </c>
      <c r="D5375" s="3" t="s">
        <v>562</v>
      </c>
      <c r="E5375" s="3" t="n">
        <v>3339</v>
      </c>
      <c r="F5375" s="4" t="n">
        <v>216.52</v>
      </c>
      <c r="G5375" s="3" t="s">
        <v>38</v>
      </c>
      <c r="H5375" s="4" t="n">
        <f aca="false">ROUND(E5375*F5375,2)</f>
        <v>722960.28</v>
      </c>
    </row>
    <row r="5376" customFormat="false" ht="15" hidden="false" customHeight="false" outlineLevel="0" collapsed="false">
      <c r="A5376" s="3" t="n">
        <v>5375</v>
      </c>
      <c r="B5376" s="3" t="n">
        <v>6</v>
      </c>
      <c r="C5376" s="3" t="s">
        <v>238</v>
      </c>
      <c r="D5376" s="3" t="s">
        <v>562</v>
      </c>
      <c r="E5376" s="3" t="n">
        <v>709</v>
      </c>
      <c r="F5376" s="4" t="n">
        <v>295.8</v>
      </c>
      <c r="G5376" s="3" t="s">
        <v>8</v>
      </c>
      <c r="H5376" s="4" t="n">
        <f aca="false">ROUND(E5376*F5376,2)</f>
        <v>209722.2</v>
      </c>
    </row>
    <row r="5377" customFormat="false" ht="15" hidden="false" customHeight="false" outlineLevel="0" collapsed="false">
      <c r="A5377" s="3" t="n">
        <v>5376</v>
      </c>
      <c r="B5377" s="3" t="n">
        <v>15</v>
      </c>
      <c r="C5377" s="3" t="s">
        <v>238</v>
      </c>
      <c r="D5377" s="3" t="s">
        <v>562</v>
      </c>
      <c r="E5377" s="3" t="n">
        <v>4311</v>
      </c>
      <c r="F5377" s="4" t="n">
        <v>259.13</v>
      </c>
      <c r="G5377" s="3" t="s">
        <v>46</v>
      </c>
      <c r="H5377" s="4" t="n">
        <f aca="false">ROUND(E5377*F5377,2)</f>
        <v>1117109.43</v>
      </c>
    </row>
    <row r="5378" customFormat="false" ht="15" hidden="false" customHeight="false" outlineLevel="0" collapsed="false">
      <c r="A5378" s="3" t="n">
        <v>5377</v>
      </c>
      <c r="B5378" s="3" t="n">
        <v>14</v>
      </c>
      <c r="C5378" s="3" t="s">
        <v>238</v>
      </c>
      <c r="D5378" s="3" t="s">
        <v>562</v>
      </c>
      <c r="E5378" s="3" t="n">
        <v>560</v>
      </c>
      <c r="F5378" s="4" t="n">
        <v>71.53</v>
      </c>
      <c r="G5378" s="3" t="s">
        <v>41</v>
      </c>
      <c r="H5378" s="4" t="n">
        <f aca="false">ROUND(E5378*F5378,2)</f>
        <v>40056.8</v>
      </c>
    </row>
    <row r="5379" customFormat="false" ht="15" hidden="false" customHeight="false" outlineLevel="0" collapsed="false">
      <c r="A5379" s="3" t="n">
        <v>5378</v>
      </c>
      <c r="B5379" s="3" t="n">
        <v>7</v>
      </c>
      <c r="C5379" s="3" t="s">
        <v>238</v>
      </c>
      <c r="D5379" s="3" t="s">
        <v>562</v>
      </c>
      <c r="E5379" s="3" t="n">
        <v>4230</v>
      </c>
      <c r="F5379" s="4" t="n">
        <v>403.43</v>
      </c>
      <c r="G5379" s="3" t="s">
        <v>8</v>
      </c>
      <c r="H5379" s="4" t="n">
        <f aca="false">ROUND(E5379*F5379,2)</f>
        <v>1706508.9</v>
      </c>
    </row>
    <row r="5380" customFormat="false" ht="15" hidden="false" customHeight="false" outlineLevel="0" collapsed="false">
      <c r="A5380" s="3" t="n">
        <v>5379</v>
      </c>
      <c r="B5380" s="3" t="n">
        <v>1</v>
      </c>
      <c r="C5380" s="3" t="s">
        <v>238</v>
      </c>
      <c r="D5380" s="3" t="s">
        <v>562</v>
      </c>
      <c r="E5380" s="3" t="n">
        <v>3912</v>
      </c>
      <c r="F5380" s="4" t="n">
        <v>369.68</v>
      </c>
      <c r="G5380" s="3" t="s">
        <v>8</v>
      </c>
      <c r="H5380" s="4" t="n">
        <f aca="false">ROUND(E5380*F5380,2)</f>
        <v>1446188.16</v>
      </c>
    </row>
    <row r="5381" customFormat="false" ht="15" hidden="false" customHeight="false" outlineLevel="0" collapsed="false">
      <c r="A5381" s="3" t="n">
        <v>5380</v>
      </c>
      <c r="B5381" s="3" t="n">
        <v>4</v>
      </c>
      <c r="C5381" s="3" t="s">
        <v>238</v>
      </c>
      <c r="D5381" s="3" t="s">
        <v>562</v>
      </c>
      <c r="E5381" s="3" t="n">
        <v>2193</v>
      </c>
      <c r="F5381" s="4" t="n">
        <v>101.23</v>
      </c>
      <c r="G5381" s="3" t="s">
        <v>8</v>
      </c>
      <c r="H5381" s="4" t="n">
        <f aca="false">ROUND(E5381*F5381,2)</f>
        <v>221997.39</v>
      </c>
    </row>
    <row r="5382" customFormat="false" ht="15" hidden="false" customHeight="false" outlineLevel="0" collapsed="false">
      <c r="A5382" s="3" t="n">
        <v>5381</v>
      </c>
      <c r="B5382" s="3" t="n">
        <v>8</v>
      </c>
      <c r="C5382" s="3" t="s">
        <v>238</v>
      </c>
      <c r="D5382" s="3" t="s">
        <v>562</v>
      </c>
      <c r="E5382" s="3" t="n">
        <v>740</v>
      </c>
      <c r="F5382" s="4" t="n">
        <v>60.85</v>
      </c>
      <c r="G5382" s="3" t="s">
        <v>8</v>
      </c>
      <c r="H5382" s="4" t="n">
        <f aca="false">ROUND(E5382*F5382,2)</f>
        <v>45029</v>
      </c>
    </row>
    <row r="5383" customFormat="false" ht="15" hidden="false" customHeight="false" outlineLevel="0" collapsed="false">
      <c r="A5383" s="3" t="n">
        <v>5382</v>
      </c>
      <c r="B5383" s="3" t="n">
        <v>12</v>
      </c>
      <c r="C5383" s="3" t="s">
        <v>238</v>
      </c>
      <c r="D5383" s="3" t="s">
        <v>563</v>
      </c>
      <c r="E5383" s="3" t="n">
        <v>2305</v>
      </c>
      <c r="F5383" s="4" t="n">
        <v>216.07</v>
      </c>
      <c r="G5383" s="3" t="s">
        <v>38</v>
      </c>
      <c r="H5383" s="4" t="n">
        <f aca="false">ROUND(E5383*F5383,2)</f>
        <v>498041.35</v>
      </c>
    </row>
    <row r="5384" customFormat="false" ht="15" hidden="false" customHeight="false" outlineLevel="0" collapsed="false">
      <c r="A5384" s="3" t="n">
        <v>5383</v>
      </c>
      <c r="B5384" s="3" t="n">
        <v>13</v>
      </c>
      <c r="C5384" s="3" t="s">
        <v>238</v>
      </c>
      <c r="D5384" s="3" t="s">
        <v>562</v>
      </c>
      <c r="E5384" s="3" t="n">
        <v>4172</v>
      </c>
      <c r="F5384" s="4" t="n">
        <v>44.87</v>
      </c>
      <c r="G5384" s="3" t="s">
        <v>41</v>
      </c>
      <c r="H5384" s="4" t="n">
        <f aca="false">ROUND(E5384*F5384,2)</f>
        <v>187197.64</v>
      </c>
    </row>
    <row r="5385" customFormat="false" ht="15" hidden="false" customHeight="false" outlineLevel="0" collapsed="false">
      <c r="A5385" s="3" t="n">
        <v>5384</v>
      </c>
      <c r="B5385" s="3" t="n">
        <v>12</v>
      </c>
      <c r="C5385" s="3" t="s">
        <v>238</v>
      </c>
      <c r="D5385" s="3" t="s">
        <v>562</v>
      </c>
      <c r="E5385" s="3" t="n">
        <v>1957</v>
      </c>
      <c r="F5385" s="4" t="n">
        <v>216.04</v>
      </c>
      <c r="G5385" s="3" t="s">
        <v>38</v>
      </c>
      <c r="H5385" s="4" t="n">
        <f aca="false">ROUND(E5385*F5385,2)</f>
        <v>422790.28</v>
      </c>
    </row>
    <row r="5386" customFormat="false" ht="15" hidden="false" customHeight="false" outlineLevel="0" collapsed="false">
      <c r="A5386" s="3" t="n">
        <v>5385</v>
      </c>
      <c r="B5386" s="3" t="n">
        <v>5</v>
      </c>
      <c r="C5386" s="3" t="s">
        <v>238</v>
      </c>
      <c r="D5386" s="3" t="s">
        <v>562</v>
      </c>
      <c r="E5386" s="3" t="n">
        <v>3376</v>
      </c>
      <c r="F5386" s="4" t="n">
        <v>456.34</v>
      </c>
      <c r="G5386" s="3" t="s">
        <v>8</v>
      </c>
      <c r="H5386" s="4" t="n">
        <f aca="false">ROUND(E5386*F5386,2)</f>
        <v>1540603.84</v>
      </c>
    </row>
    <row r="5387" customFormat="false" ht="15" hidden="false" customHeight="false" outlineLevel="0" collapsed="false">
      <c r="A5387" s="3" t="n">
        <v>5386</v>
      </c>
      <c r="B5387" s="3" t="n">
        <v>7</v>
      </c>
      <c r="C5387" s="3" t="s">
        <v>238</v>
      </c>
      <c r="D5387" s="3" t="s">
        <v>563</v>
      </c>
      <c r="E5387" s="3" t="n">
        <v>3678</v>
      </c>
      <c r="F5387" s="4" t="n">
        <v>403.93</v>
      </c>
      <c r="G5387" s="3" t="s">
        <v>8</v>
      </c>
      <c r="H5387" s="4" t="n">
        <f aca="false">ROUND(E5387*F5387,2)</f>
        <v>1485654.54</v>
      </c>
    </row>
    <row r="5388" customFormat="false" ht="15" hidden="false" customHeight="false" outlineLevel="0" collapsed="false">
      <c r="A5388" s="3" t="n">
        <v>5387</v>
      </c>
      <c r="B5388" s="3" t="n">
        <v>8</v>
      </c>
      <c r="C5388" s="3" t="s">
        <v>238</v>
      </c>
      <c r="D5388" s="3" t="s">
        <v>562</v>
      </c>
      <c r="E5388" s="3" t="n">
        <v>1226</v>
      </c>
      <c r="F5388" s="4" t="n">
        <v>60.83</v>
      </c>
      <c r="G5388" s="3" t="s">
        <v>8</v>
      </c>
      <c r="H5388" s="4" t="n">
        <f aca="false">ROUND(E5388*F5388,2)</f>
        <v>74577.58</v>
      </c>
    </row>
    <row r="5389" customFormat="false" ht="15" hidden="false" customHeight="false" outlineLevel="0" collapsed="false">
      <c r="A5389" s="3" t="n">
        <v>5388</v>
      </c>
      <c r="B5389" s="3" t="n">
        <v>3</v>
      </c>
      <c r="C5389" s="3" t="s">
        <v>238</v>
      </c>
      <c r="D5389" s="3" t="s">
        <v>563</v>
      </c>
      <c r="E5389" s="3" t="n">
        <v>4854</v>
      </c>
      <c r="F5389" s="4" t="n">
        <v>102.74</v>
      </c>
      <c r="G5389" s="3" t="s">
        <v>8</v>
      </c>
      <c r="H5389" s="4" t="n">
        <f aca="false">ROUND(E5389*F5389,2)</f>
        <v>498699.96</v>
      </c>
    </row>
    <row r="5390" customFormat="false" ht="15" hidden="false" customHeight="false" outlineLevel="0" collapsed="false">
      <c r="A5390" s="3" t="n">
        <v>5389</v>
      </c>
      <c r="B5390" s="3" t="n">
        <v>3</v>
      </c>
      <c r="C5390" s="3" t="s">
        <v>238</v>
      </c>
      <c r="D5390" s="3" t="s">
        <v>562</v>
      </c>
      <c r="E5390" s="3" t="n">
        <v>720</v>
      </c>
      <c r="F5390" s="4" t="n">
        <v>102.45</v>
      </c>
      <c r="G5390" s="3" t="s">
        <v>8</v>
      </c>
      <c r="H5390" s="4" t="n">
        <f aca="false">ROUND(E5390*F5390,2)</f>
        <v>73764</v>
      </c>
    </row>
    <row r="5391" customFormat="false" ht="15" hidden="false" customHeight="false" outlineLevel="0" collapsed="false">
      <c r="A5391" s="3" t="n">
        <v>5390</v>
      </c>
      <c r="B5391" s="3" t="n">
        <v>3</v>
      </c>
      <c r="C5391" s="3" t="s">
        <v>238</v>
      </c>
      <c r="D5391" s="3" t="s">
        <v>563</v>
      </c>
      <c r="E5391" s="3" t="n">
        <v>53</v>
      </c>
      <c r="F5391" s="4" t="n">
        <v>102.87</v>
      </c>
      <c r="G5391" s="3" t="s">
        <v>8</v>
      </c>
      <c r="H5391" s="4" t="n">
        <f aca="false">ROUND(E5391*F5391,2)</f>
        <v>5452.11</v>
      </c>
    </row>
    <row r="5392" customFormat="false" ht="15" hidden="false" customHeight="false" outlineLevel="0" collapsed="false">
      <c r="A5392" s="3" t="n">
        <v>5391</v>
      </c>
      <c r="B5392" s="3" t="n">
        <v>2</v>
      </c>
      <c r="C5392" s="3" t="s">
        <v>238</v>
      </c>
      <c r="D5392" s="3" t="s">
        <v>563</v>
      </c>
      <c r="E5392" s="3" t="n">
        <v>2374</v>
      </c>
      <c r="F5392" s="4" t="n">
        <v>59.22</v>
      </c>
      <c r="G5392" s="3" t="s">
        <v>8</v>
      </c>
      <c r="H5392" s="4" t="n">
        <f aca="false">ROUND(E5392*F5392,2)</f>
        <v>140588.28</v>
      </c>
    </row>
    <row r="5393" customFormat="false" ht="15" hidden="false" customHeight="false" outlineLevel="0" collapsed="false">
      <c r="A5393" s="3" t="n">
        <v>5392</v>
      </c>
      <c r="B5393" s="3" t="n">
        <v>6</v>
      </c>
      <c r="C5393" s="3" t="s">
        <v>238</v>
      </c>
      <c r="D5393" s="3" t="s">
        <v>563</v>
      </c>
      <c r="E5393" s="3" t="n">
        <v>4830</v>
      </c>
      <c r="F5393" s="4" t="n">
        <v>295.67</v>
      </c>
      <c r="G5393" s="3" t="s">
        <v>8</v>
      </c>
      <c r="H5393" s="4" t="n">
        <f aca="false">ROUND(E5393*F5393,2)</f>
        <v>1428086.1</v>
      </c>
    </row>
    <row r="5394" customFormat="false" ht="15" hidden="false" customHeight="false" outlineLevel="0" collapsed="false">
      <c r="A5394" s="3" t="n">
        <v>5393</v>
      </c>
      <c r="B5394" s="3" t="n">
        <v>3</v>
      </c>
      <c r="C5394" s="3" t="s">
        <v>238</v>
      </c>
      <c r="D5394" s="3" t="s">
        <v>563</v>
      </c>
      <c r="E5394" s="3" t="n">
        <v>2076</v>
      </c>
      <c r="F5394" s="4" t="n">
        <v>102.87</v>
      </c>
      <c r="G5394" s="3" t="s">
        <v>8</v>
      </c>
      <c r="H5394" s="4" t="n">
        <f aca="false">ROUND(E5394*F5394,2)</f>
        <v>213558.12</v>
      </c>
    </row>
    <row r="5395" customFormat="false" ht="15" hidden="false" customHeight="false" outlineLevel="0" collapsed="false">
      <c r="A5395" s="3" t="n">
        <v>5394</v>
      </c>
      <c r="B5395" s="3" t="n">
        <v>1</v>
      </c>
      <c r="C5395" s="3" t="s">
        <v>238</v>
      </c>
      <c r="D5395" s="3" t="s">
        <v>563</v>
      </c>
      <c r="E5395" s="3" t="n">
        <v>3341</v>
      </c>
      <c r="F5395" s="4" t="n">
        <v>369.5</v>
      </c>
      <c r="G5395" s="3" t="s">
        <v>8</v>
      </c>
      <c r="H5395" s="4" t="n">
        <f aca="false">ROUND(E5395*F5395,2)</f>
        <v>1234499.5</v>
      </c>
    </row>
    <row r="5396" customFormat="false" ht="15" hidden="false" customHeight="false" outlineLevel="0" collapsed="false">
      <c r="A5396" s="3" t="n">
        <v>5395</v>
      </c>
      <c r="B5396" s="3" t="n">
        <v>11</v>
      </c>
      <c r="C5396" s="3" t="s">
        <v>238</v>
      </c>
      <c r="D5396" s="3" t="s">
        <v>562</v>
      </c>
      <c r="E5396" s="3" t="n">
        <v>3142</v>
      </c>
      <c r="F5396" s="4" t="n">
        <v>98.8</v>
      </c>
      <c r="G5396" s="3" t="s">
        <v>34</v>
      </c>
      <c r="H5396" s="4" t="n">
        <f aca="false">ROUND(E5396*F5396,2)</f>
        <v>310429.6</v>
      </c>
    </row>
    <row r="5397" customFormat="false" ht="15" hidden="false" customHeight="false" outlineLevel="0" collapsed="false">
      <c r="A5397" s="3" t="n">
        <v>5396</v>
      </c>
      <c r="B5397" s="3" t="n">
        <v>12</v>
      </c>
      <c r="C5397" s="3" t="s">
        <v>239</v>
      </c>
      <c r="D5397" s="3" t="s">
        <v>562</v>
      </c>
      <c r="E5397" s="3" t="n">
        <v>1645</v>
      </c>
      <c r="F5397" s="4" t="n">
        <v>218.12</v>
      </c>
      <c r="G5397" s="3" t="s">
        <v>38</v>
      </c>
      <c r="H5397" s="4" t="n">
        <f aca="false">ROUND(E5397*F5397,2)</f>
        <v>358807.4</v>
      </c>
    </row>
    <row r="5398" customFormat="false" ht="15" hidden="false" customHeight="false" outlineLevel="0" collapsed="false">
      <c r="A5398" s="3" t="n">
        <v>5397</v>
      </c>
      <c r="B5398" s="3" t="n">
        <v>4</v>
      </c>
      <c r="C5398" s="3" t="s">
        <v>239</v>
      </c>
      <c r="D5398" s="3" t="s">
        <v>562</v>
      </c>
      <c r="E5398" s="3" t="n">
        <v>1289</v>
      </c>
      <c r="F5398" s="4" t="n">
        <v>101.51</v>
      </c>
      <c r="G5398" s="3" t="s">
        <v>8</v>
      </c>
      <c r="H5398" s="4" t="n">
        <f aca="false">ROUND(E5398*F5398,2)</f>
        <v>130846.39</v>
      </c>
    </row>
    <row r="5399" customFormat="false" ht="15" hidden="false" customHeight="false" outlineLevel="0" collapsed="false">
      <c r="A5399" s="3" t="n">
        <v>5398</v>
      </c>
      <c r="B5399" s="3" t="n">
        <v>9</v>
      </c>
      <c r="C5399" s="3" t="s">
        <v>239</v>
      </c>
      <c r="D5399" s="3" t="s">
        <v>562</v>
      </c>
      <c r="E5399" s="3" t="n">
        <v>1528</v>
      </c>
      <c r="F5399" s="4" t="n">
        <v>205.14</v>
      </c>
      <c r="G5399" s="3" t="s">
        <v>8</v>
      </c>
      <c r="H5399" s="4" t="n">
        <f aca="false">ROUND(E5399*F5399,2)</f>
        <v>313453.92</v>
      </c>
    </row>
    <row r="5400" customFormat="false" ht="15" hidden="false" customHeight="false" outlineLevel="0" collapsed="false">
      <c r="A5400" s="3" t="n">
        <v>5399</v>
      </c>
      <c r="B5400" s="3" t="n">
        <v>7</v>
      </c>
      <c r="C5400" s="3" t="s">
        <v>239</v>
      </c>
      <c r="D5400" s="3" t="s">
        <v>562</v>
      </c>
      <c r="E5400" s="3" t="n">
        <v>692</v>
      </c>
      <c r="F5400" s="4" t="n">
        <v>404.23</v>
      </c>
      <c r="G5400" s="3" t="s">
        <v>8</v>
      </c>
      <c r="H5400" s="4" t="n">
        <f aca="false">ROUND(E5400*F5400,2)</f>
        <v>279727.16</v>
      </c>
    </row>
    <row r="5401" customFormat="false" ht="15" hidden="false" customHeight="false" outlineLevel="0" collapsed="false">
      <c r="A5401" s="3" t="n">
        <v>5400</v>
      </c>
      <c r="B5401" s="3" t="n">
        <v>5</v>
      </c>
      <c r="C5401" s="3" t="s">
        <v>239</v>
      </c>
      <c r="D5401" s="3" t="s">
        <v>563</v>
      </c>
      <c r="E5401" s="3" t="n">
        <v>3580</v>
      </c>
      <c r="F5401" s="4" t="n">
        <v>454.28</v>
      </c>
      <c r="G5401" s="3" t="s">
        <v>8</v>
      </c>
      <c r="H5401" s="4" t="n">
        <f aca="false">ROUND(E5401*F5401,2)</f>
        <v>1626322.4</v>
      </c>
    </row>
    <row r="5402" customFormat="false" ht="15" hidden="false" customHeight="false" outlineLevel="0" collapsed="false">
      <c r="A5402" s="3" t="n">
        <v>5401</v>
      </c>
      <c r="B5402" s="3" t="n">
        <v>12</v>
      </c>
      <c r="C5402" s="3" t="s">
        <v>239</v>
      </c>
      <c r="D5402" s="3" t="s">
        <v>563</v>
      </c>
      <c r="E5402" s="3" t="n">
        <v>487</v>
      </c>
      <c r="F5402" s="4" t="n">
        <v>218.14</v>
      </c>
      <c r="G5402" s="3" t="s">
        <v>38</v>
      </c>
      <c r="H5402" s="4" t="n">
        <f aca="false">ROUND(E5402*F5402,2)</f>
        <v>106234.18</v>
      </c>
    </row>
    <row r="5403" customFormat="false" ht="15" hidden="false" customHeight="false" outlineLevel="0" collapsed="false">
      <c r="A5403" s="3" t="n">
        <v>5402</v>
      </c>
      <c r="B5403" s="3" t="n">
        <v>5</v>
      </c>
      <c r="C5403" s="3" t="s">
        <v>239</v>
      </c>
      <c r="D5403" s="3" t="s">
        <v>562</v>
      </c>
      <c r="E5403" s="3" t="n">
        <v>2374</v>
      </c>
      <c r="F5403" s="4" t="n">
        <v>454.55</v>
      </c>
      <c r="G5403" s="3" t="s">
        <v>8</v>
      </c>
      <c r="H5403" s="4" t="n">
        <f aca="false">ROUND(E5403*F5403,2)</f>
        <v>1079101.7</v>
      </c>
    </row>
    <row r="5404" customFormat="false" ht="15" hidden="false" customHeight="false" outlineLevel="0" collapsed="false">
      <c r="A5404" s="3" t="n">
        <v>5403</v>
      </c>
      <c r="B5404" s="3" t="n">
        <v>11</v>
      </c>
      <c r="C5404" s="3" t="s">
        <v>239</v>
      </c>
      <c r="D5404" s="3" t="s">
        <v>563</v>
      </c>
      <c r="E5404" s="3" t="n">
        <v>2591</v>
      </c>
      <c r="F5404" s="4" t="n">
        <v>99.98</v>
      </c>
      <c r="G5404" s="3" t="s">
        <v>34</v>
      </c>
      <c r="H5404" s="4" t="n">
        <f aca="false">ROUND(E5404*F5404,2)</f>
        <v>259048.18</v>
      </c>
    </row>
    <row r="5405" customFormat="false" ht="15" hidden="false" customHeight="false" outlineLevel="0" collapsed="false">
      <c r="A5405" s="3" t="n">
        <v>5404</v>
      </c>
      <c r="B5405" s="3" t="n">
        <v>7</v>
      </c>
      <c r="C5405" s="3" t="s">
        <v>239</v>
      </c>
      <c r="D5405" s="3" t="s">
        <v>562</v>
      </c>
      <c r="E5405" s="3" t="n">
        <v>3246</v>
      </c>
      <c r="F5405" s="4" t="n">
        <v>402.91</v>
      </c>
      <c r="G5405" s="3" t="s">
        <v>8</v>
      </c>
      <c r="H5405" s="4" t="n">
        <f aca="false">ROUND(E5405*F5405,2)</f>
        <v>1307845.86</v>
      </c>
    </row>
    <row r="5406" customFormat="false" ht="15" hidden="false" customHeight="false" outlineLevel="0" collapsed="false">
      <c r="A5406" s="3" t="n">
        <v>5405</v>
      </c>
      <c r="B5406" s="3" t="n">
        <v>7</v>
      </c>
      <c r="C5406" s="3" t="s">
        <v>239</v>
      </c>
      <c r="D5406" s="3" t="s">
        <v>563</v>
      </c>
      <c r="E5406" s="3" t="n">
        <v>2027</v>
      </c>
      <c r="F5406" s="4" t="n">
        <v>402.84</v>
      </c>
      <c r="G5406" s="3" t="s">
        <v>8</v>
      </c>
      <c r="H5406" s="4" t="n">
        <f aca="false">ROUND(E5406*F5406,2)</f>
        <v>816556.68</v>
      </c>
    </row>
    <row r="5407" customFormat="false" ht="15" hidden="false" customHeight="false" outlineLevel="0" collapsed="false">
      <c r="A5407" s="3" t="n">
        <v>5406</v>
      </c>
      <c r="B5407" s="3" t="n">
        <v>12</v>
      </c>
      <c r="C5407" s="3" t="s">
        <v>239</v>
      </c>
      <c r="D5407" s="3" t="s">
        <v>562</v>
      </c>
      <c r="E5407" s="3" t="n">
        <v>3603</v>
      </c>
      <c r="F5407" s="4" t="n">
        <v>217.96</v>
      </c>
      <c r="G5407" s="3" t="s">
        <v>38</v>
      </c>
      <c r="H5407" s="4" t="n">
        <f aca="false">ROUND(E5407*F5407,2)</f>
        <v>785309.88</v>
      </c>
    </row>
    <row r="5408" customFormat="false" ht="15" hidden="false" customHeight="false" outlineLevel="0" collapsed="false">
      <c r="A5408" s="3" t="n">
        <v>5407</v>
      </c>
      <c r="B5408" s="3" t="n">
        <v>8</v>
      </c>
      <c r="C5408" s="3" t="s">
        <v>239</v>
      </c>
      <c r="D5408" s="3" t="s">
        <v>563</v>
      </c>
      <c r="E5408" s="3" t="n">
        <v>3180</v>
      </c>
      <c r="F5408" s="4" t="n">
        <v>60.73</v>
      </c>
      <c r="G5408" s="3" t="s">
        <v>8</v>
      </c>
      <c r="H5408" s="4" t="n">
        <f aca="false">ROUND(E5408*F5408,2)</f>
        <v>193121.4</v>
      </c>
    </row>
    <row r="5409" customFormat="false" ht="15" hidden="false" customHeight="false" outlineLevel="0" collapsed="false">
      <c r="A5409" s="3" t="n">
        <v>5408</v>
      </c>
      <c r="B5409" s="3" t="n">
        <v>1</v>
      </c>
      <c r="C5409" s="3" t="s">
        <v>239</v>
      </c>
      <c r="D5409" s="3" t="s">
        <v>563</v>
      </c>
      <c r="E5409" s="3" t="n">
        <v>1795</v>
      </c>
      <c r="F5409" s="4" t="n">
        <v>360.25</v>
      </c>
      <c r="G5409" s="3" t="s">
        <v>8</v>
      </c>
      <c r="H5409" s="4" t="n">
        <f aca="false">ROUND(E5409*F5409,2)</f>
        <v>646648.75</v>
      </c>
    </row>
    <row r="5410" customFormat="false" ht="15" hidden="false" customHeight="false" outlineLevel="0" collapsed="false">
      <c r="A5410" s="3" t="n">
        <v>5409</v>
      </c>
      <c r="B5410" s="3" t="n">
        <v>4</v>
      </c>
      <c r="C5410" s="3" t="s">
        <v>239</v>
      </c>
      <c r="D5410" s="3" t="s">
        <v>563</v>
      </c>
      <c r="E5410" s="3" t="n">
        <v>4342</v>
      </c>
      <c r="F5410" s="4" t="n">
        <v>101.17</v>
      </c>
      <c r="G5410" s="3" t="s">
        <v>8</v>
      </c>
      <c r="H5410" s="4" t="n">
        <f aca="false">ROUND(E5410*F5410,2)</f>
        <v>439280.14</v>
      </c>
    </row>
    <row r="5411" customFormat="false" ht="15" hidden="false" customHeight="false" outlineLevel="0" collapsed="false">
      <c r="A5411" s="3" t="n">
        <v>5410</v>
      </c>
      <c r="B5411" s="3" t="n">
        <v>5</v>
      </c>
      <c r="C5411" s="3" t="s">
        <v>239</v>
      </c>
      <c r="D5411" s="3" t="s">
        <v>563</v>
      </c>
      <c r="E5411" s="3" t="n">
        <v>3092</v>
      </c>
      <c r="F5411" s="4" t="n">
        <v>455.19</v>
      </c>
      <c r="G5411" s="3" t="s">
        <v>8</v>
      </c>
      <c r="H5411" s="4" t="n">
        <f aca="false">ROUND(E5411*F5411,2)</f>
        <v>1407447.48</v>
      </c>
    </row>
    <row r="5412" customFormat="false" ht="15" hidden="false" customHeight="false" outlineLevel="0" collapsed="false">
      <c r="A5412" s="3" t="n">
        <v>5411</v>
      </c>
      <c r="B5412" s="3" t="n">
        <v>12</v>
      </c>
      <c r="C5412" s="3" t="s">
        <v>239</v>
      </c>
      <c r="D5412" s="3" t="s">
        <v>562</v>
      </c>
      <c r="E5412" s="3" t="n">
        <v>4048</v>
      </c>
      <c r="F5412" s="4" t="n">
        <v>218.37</v>
      </c>
      <c r="G5412" s="3" t="s">
        <v>38</v>
      </c>
      <c r="H5412" s="4" t="n">
        <f aca="false">ROUND(E5412*F5412,2)</f>
        <v>883961.76</v>
      </c>
    </row>
    <row r="5413" customFormat="false" ht="15" hidden="false" customHeight="false" outlineLevel="0" collapsed="false">
      <c r="A5413" s="3" t="n">
        <v>5412</v>
      </c>
      <c r="B5413" s="3" t="n">
        <v>8</v>
      </c>
      <c r="C5413" s="3" t="s">
        <v>239</v>
      </c>
      <c r="D5413" s="3" t="s">
        <v>562</v>
      </c>
      <c r="E5413" s="3" t="n">
        <v>2509</v>
      </c>
      <c r="F5413" s="4" t="n">
        <v>60.66</v>
      </c>
      <c r="G5413" s="3" t="s">
        <v>8</v>
      </c>
      <c r="H5413" s="4" t="n">
        <f aca="false">ROUND(E5413*F5413,2)</f>
        <v>152195.94</v>
      </c>
    </row>
    <row r="5414" customFormat="false" ht="15" hidden="false" customHeight="false" outlineLevel="0" collapsed="false">
      <c r="A5414" s="3" t="n">
        <v>5413</v>
      </c>
      <c r="B5414" s="3" t="n">
        <v>3</v>
      </c>
      <c r="C5414" s="3" t="s">
        <v>239</v>
      </c>
      <c r="D5414" s="3" t="s">
        <v>563</v>
      </c>
      <c r="E5414" s="3" t="n">
        <v>1393</v>
      </c>
      <c r="F5414" s="4" t="n">
        <v>103.17</v>
      </c>
      <c r="G5414" s="3" t="s">
        <v>8</v>
      </c>
      <c r="H5414" s="4" t="n">
        <f aca="false">ROUND(E5414*F5414,2)</f>
        <v>143715.81</v>
      </c>
    </row>
    <row r="5415" customFormat="false" ht="15" hidden="false" customHeight="false" outlineLevel="0" collapsed="false">
      <c r="A5415" s="3" t="n">
        <v>5414</v>
      </c>
      <c r="B5415" s="3" t="n">
        <v>5</v>
      </c>
      <c r="C5415" s="3" t="s">
        <v>239</v>
      </c>
      <c r="D5415" s="3" t="s">
        <v>562</v>
      </c>
      <c r="E5415" s="3" t="n">
        <v>1453</v>
      </c>
      <c r="F5415" s="4" t="n">
        <v>456.47</v>
      </c>
      <c r="G5415" s="3" t="s">
        <v>8</v>
      </c>
      <c r="H5415" s="4" t="n">
        <f aca="false">ROUND(E5415*F5415,2)</f>
        <v>663250.91</v>
      </c>
    </row>
    <row r="5416" customFormat="false" ht="15" hidden="false" customHeight="false" outlineLevel="0" collapsed="false">
      <c r="A5416" s="3" t="n">
        <v>5415</v>
      </c>
      <c r="B5416" s="3" t="n">
        <v>11</v>
      </c>
      <c r="C5416" s="3" t="s">
        <v>239</v>
      </c>
      <c r="D5416" s="3" t="s">
        <v>563</v>
      </c>
      <c r="E5416" s="3" t="n">
        <v>3386</v>
      </c>
      <c r="F5416" s="4" t="n">
        <v>100.21</v>
      </c>
      <c r="G5416" s="3" t="s">
        <v>34</v>
      </c>
      <c r="H5416" s="4" t="n">
        <f aca="false">ROUND(E5416*F5416,2)</f>
        <v>339311.06</v>
      </c>
    </row>
    <row r="5417" customFormat="false" ht="15" hidden="false" customHeight="false" outlineLevel="0" collapsed="false">
      <c r="A5417" s="3" t="n">
        <v>5416</v>
      </c>
      <c r="B5417" s="3" t="n">
        <v>13</v>
      </c>
      <c r="C5417" s="3" t="s">
        <v>239</v>
      </c>
      <c r="D5417" s="3" t="s">
        <v>562</v>
      </c>
      <c r="E5417" s="3" t="n">
        <v>1104</v>
      </c>
      <c r="F5417" s="4" t="n">
        <v>46.39</v>
      </c>
      <c r="G5417" s="3" t="s">
        <v>41</v>
      </c>
      <c r="H5417" s="4" t="n">
        <f aca="false">ROUND(E5417*F5417,2)</f>
        <v>51214.56</v>
      </c>
    </row>
    <row r="5418" customFormat="false" ht="15" hidden="false" customHeight="false" outlineLevel="0" collapsed="false">
      <c r="A5418" s="3" t="n">
        <v>5417</v>
      </c>
      <c r="B5418" s="3" t="n">
        <v>9</v>
      </c>
      <c r="C5418" s="3" t="s">
        <v>239</v>
      </c>
      <c r="D5418" s="3" t="s">
        <v>562</v>
      </c>
      <c r="E5418" s="3" t="n">
        <v>3505</v>
      </c>
      <c r="F5418" s="4" t="n">
        <v>205.95</v>
      </c>
      <c r="G5418" s="3" t="s">
        <v>8</v>
      </c>
      <c r="H5418" s="4" t="n">
        <f aca="false">ROUND(E5418*F5418,2)</f>
        <v>721854.75</v>
      </c>
    </row>
    <row r="5419" customFormat="false" ht="15" hidden="false" customHeight="false" outlineLevel="0" collapsed="false">
      <c r="A5419" s="3" t="n">
        <v>5418</v>
      </c>
      <c r="B5419" s="3" t="n">
        <v>3</v>
      </c>
      <c r="C5419" s="3" t="s">
        <v>239</v>
      </c>
      <c r="D5419" s="3" t="s">
        <v>563</v>
      </c>
      <c r="E5419" s="3" t="n">
        <v>4787</v>
      </c>
      <c r="F5419" s="4" t="n">
        <v>103.25</v>
      </c>
      <c r="G5419" s="3" t="s">
        <v>8</v>
      </c>
      <c r="H5419" s="4" t="n">
        <f aca="false">ROUND(E5419*F5419,2)</f>
        <v>494257.75</v>
      </c>
    </row>
    <row r="5420" customFormat="false" ht="15" hidden="false" customHeight="false" outlineLevel="0" collapsed="false">
      <c r="A5420" s="3" t="n">
        <v>5419</v>
      </c>
      <c r="B5420" s="3" t="n">
        <v>14</v>
      </c>
      <c r="C5420" s="3" t="s">
        <v>239</v>
      </c>
      <c r="D5420" s="3" t="s">
        <v>563</v>
      </c>
      <c r="E5420" s="3" t="n">
        <v>3682</v>
      </c>
      <c r="F5420" s="4" t="n">
        <v>73.36</v>
      </c>
      <c r="G5420" s="3" t="s">
        <v>41</v>
      </c>
      <c r="H5420" s="4" t="n">
        <f aca="false">ROUND(E5420*F5420,2)</f>
        <v>270111.52</v>
      </c>
    </row>
    <row r="5421" customFormat="false" ht="15" hidden="false" customHeight="false" outlineLevel="0" collapsed="false">
      <c r="A5421" s="3" t="n">
        <v>5420</v>
      </c>
      <c r="B5421" s="3" t="n">
        <v>10</v>
      </c>
      <c r="C5421" s="3" t="s">
        <v>239</v>
      </c>
      <c r="D5421" s="3" t="s">
        <v>563</v>
      </c>
      <c r="E5421" s="3" t="n">
        <v>4147</v>
      </c>
      <c r="F5421" s="4" t="n">
        <v>54.47</v>
      </c>
      <c r="G5421" s="3" t="s">
        <v>8</v>
      </c>
      <c r="H5421" s="4" t="n">
        <f aca="false">ROUND(E5421*F5421,2)</f>
        <v>225887.09</v>
      </c>
    </row>
    <row r="5422" customFormat="false" ht="15" hidden="false" customHeight="false" outlineLevel="0" collapsed="false">
      <c r="A5422" s="3" t="n">
        <v>5421</v>
      </c>
      <c r="B5422" s="3" t="n">
        <v>5</v>
      </c>
      <c r="C5422" s="3" t="s">
        <v>239</v>
      </c>
      <c r="D5422" s="3" t="s">
        <v>562</v>
      </c>
      <c r="E5422" s="3" t="n">
        <v>3344</v>
      </c>
      <c r="F5422" s="4" t="n">
        <v>456.09</v>
      </c>
      <c r="G5422" s="3" t="s">
        <v>8</v>
      </c>
      <c r="H5422" s="4" t="n">
        <f aca="false">ROUND(E5422*F5422,2)</f>
        <v>1525164.96</v>
      </c>
    </row>
    <row r="5423" customFormat="false" ht="15" hidden="false" customHeight="false" outlineLevel="0" collapsed="false">
      <c r="A5423" s="3" t="n">
        <v>5422</v>
      </c>
      <c r="B5423" s="3" t="n">
        <v>2</v>
      </c>
      <c r="C5423" s="3" t="s">
        <v>239</v>
      </c>
      <c r="D5423" s="3" t="s">
        <v>562</v>
      </c>
      <c r="E5423" s="3" t="n">
        <v>3762</v>
      </c>
      <c r="F5423" s="4" t="n">
        <v>59.15</v>
      </c>
      <c r="G5423" s="3" t="s">
        <v>8</v>
      </c>
      <c r="H5423" s="4" t="n">
        <f aca="false">ROUND(E5423*F5423,2)</f>
        <v>222522.3</v>
      </c>
    </row>
    <row r="5424" customFormat="false" ht="15" hidden="false" customHeight="false" outlineLevel="0" collapsed="false">
      <c r="A5424" s="3" t="n">
        <v>5423</v>
      </c>
      <c r="B5424" s="3" t="n">
        <v>2</v>
      </c>
      <c r="C5424" s="3" t="s">
        <v>239</v>
      </c>
      <c r="D5424" s="3" t="s">
        <v>562</v>
      </c>
      <c r="E5424" s="3" t="n">
        <v>2420</v>
      </c>
      <c r="F5424" s="4" t="n">
        <v>59.35</v>
      </c>
      <c r="G5424" s="3" t="s">
        <v>8</v>
      </c>
      <c r="H5424" s="4" t="n">
        <f aca="false">ROUND(E5424*F5424,2)</f>
        <v>143627</v>
      </c>
    </row>
    <row r="5425" customFormat="false" ht="15" hidden="false" customHeight="false" outlineLevel="0" collapsed="false">
      <c r="A5425" s="3" t="n">
        <v>5424</v>
      </c>
      <c r="B5425" s="3" t="n">
        <v>9</v>
      </c>
      <c r="C5425" s="3" t="s">
        <v>239</v>
      </c>
      <c r="D5425" s="3" t="s">
        <v>563</v>
      </c>
      <c r="E5425" s="3" t="n">
        <v>3878</v>
      </c>
      <c r="F5425" s="4" t="n">
        <v>205.77</v>
      </c>
      <c r="G5425" s="3" t="s">
        <v>8</v>
      </c>
      <c r="H5425" s="4" t="n">
        <f aca="false">ROUND(E5425*F5425,2)</f>
        <v>797976.06</v>
      </c>
    </row>
    <row r="5426" customFormat="false" ht="15" hidden="false" customHeight="false" outlineLevel="0" collapsed="false">
      <c r="A5426" s="3" t="n">
        <v>5425</v>
      </c>
      <c r="B5426" s="3" t="n">
        <v>4</v>
      </c>
      <c r="C5426" s="3" t="s">
        <v>239</v>
      </c>
      <c r="D5426" s="3" t="s">
        <v>562</v>
      </c>
      <c r="E5426" s="3" t="n">
        <v>2661</v>
      </c>
      <c r="F5426" s="4" t="n">
        <v>101.53</v>
      </c>
      <c r="G5426" s="3" t="s">
        <v>8</v>
      </c>
      <c r="H5426" s="4" t="n">
        <f aca="false">ROUND(E5426*F5426,2)</f>
        <v>270171.33</v>
      </c>
    </row>
    <row r="5427" customFormat="false" ht="15" hidden="false" customHeight="false" outlineLevel="0" collapsed="false">
      <c r="A5427" s="3" t="n">
        <v>5426</v>
      </c>
      <c r="B5427" s="3" t="n">
        <v>15</v>
      </c>
      <c r="C5427" s="3" t="s">
        <v>239</v>
      </c>
      <c r="D5427" s="3" t="s">
        <v>563</v>
      </c>
      <c r="E5427" s="3" t="n">
        <v>4133</v>
      </c>
      <c r="F5427" s="4" t="n">
        <v>261.45</v>
      </c>
      <c r="G5427" s="3" t="s">
        <v>46</v>
      </c>
      <c r="H5427" s="4" t="n">
        <f aca="false">ROUND(E5427*F5427,2)</f>
        <v>1080572.85</v>
      </c>
    </row>
    <row r="5428" customFormat="false" ht="15" hidden="false" customHeight="false" outlineLevel="0" collapsed="false">
      <c r="A5428" s="3" t="n">
        <v>5427</v>
      </c>
      <c r="B5428" s="3" t="n">
        <v>9</v>
      </c>
      <c r="C5428" s="3" t="s">
        <v>239</v>
      </c>
      <c r="D5428" s="3" t="s">
        <v>562</v>
      </c>
      <c r="E5428" s="3" t="n">
        <v>257</v>
      </c>
      <c r="F5428" s="4" t="n">
        <v>205.21</v>
      </c>
      <c r="G5428" s="3" t="s">
        <v>8</v>
      </c>
      <c r="H5428" s="4" t="n">
        <f aca="false">ROUND(E5428*F5428,2)</f>
        <v>52738.97</v>
      </c>
    </row>
    <row r="5429" customFormat="false" ht="15" hidden="false" customHeight="false" outlineLevel="0" collapsed="false">
      <c r="A5429" s="3" t="n">
        <v>5428</v>
      </c>
      <c r="B5429" s="3" t="n">
        <v>3</v>
      </c>
      <c r="C5429" s="3" t="s">
        <v>239</v>
      </c>
      <c r="D5429" s="3" t="s">
        <v>563</v>
      </c>
      <c r="E5429" s="3" t="n">
        <v>3779</v>
      </c>
      <c r="F5429" s="4" t="n">
        <v>102.92</v>
      </c>
      <c r="G5429" s="3" t="s">
        <v>8</v>
      </c>
      <c r="H5429" s="4" t="n">
        <f aca="false">ROUND(E5429*F5429,2)</f>
        <v>388934.68</v>
      </c>
    </row>
    <row r="5430" customFormat="false" ht="15" hidden="false" customHeight="false" outlineLevel="0" collapsed="false">
      <c r="A5430" s="3" t="n">
        <v>5429</v>
      </c>
      <c r="B5430" s="3" t="n">
        <v>6</v>
      </c>
      <c r="C5430" s="3" t="s">
        <v>240</v>
      </c>
      <c r="D5430" s="3" t="s">
        <v>563</v>
      </c>
      <c r="E5430" s="3" t="n">
        <v>1601</v>
      </c>
      <c r="F5430" s="4" t="n">
        <v>289.89</v>
      </c>
      <c r="G5430" s="3" t="s">
        <v>8</v>
      </c>
      <c r="H5430" s="4" t="n">
        <f aca="false">ROUND(E5430*F5430,2)</f>
        <v>464113.89</v>
      </c>
    </row>
    <row r="5431" customFormat="false" ht="15" hidden="false" customHeight="false" outlineLevel="0" collapsed="false">
      <c r="A5431" s="3" t="n">
        <v>5430</v>
      </c>
      <c r="B5431" s="3" t="n">
        <v>13</v>
      </c>
      <c r="C5431" s="3" t="s">
        <v>240</v>
      </c>
      <c r="D5431" s="3" t="s">
        <v>563</v>
      </c>
      <c r="E5431" s="3" t="n">
        <v>2606</v>
      </c>
      <c r="F5431" s="4" t="n">
        <v>45.35</v>
      </c>
      <c r="G5431" s="3" t="s">
        <v>41</v>
      </c>
      <c r="H5431" s="4" t="n">
        <f aca="false">ROUND(E5431*F5431,2)</f>
        <v>118182.1</v>
      </c>
    </row>
    <row r="5432" customFormat="false" ht="15" hidden="false" customHeight="false" outlineLevel="0" collapsed="false">
      <c r="A5432" s="3" t="n">
        <v>5431</v>
      </c>
      <c r="B5432" s="3" t="n">
        <v>3</v>
      </c>
      <c r="C5432" s="3" t="s">
        <v>240</v>
      </c>
      <c r="D5432" s="3" t="s">
        <v>562</v>
      </c>
      <c r="E5432" s="3" t="n">
        <v>2764</v>
      </c>
      <c r="F5432" s="4" t="n">
        <v>102.47</v>
      </c>
      <c r="G5432" s="3" t="s">
        <v>8</v>
      </c>
      <c r="H5432" s="4" t="n">
        <f aca="false">ROUND(E5432*F5432,2)</f>
        <v>283227.08</v>
      </c>
    </row>
    <row r="5433" customFormat="false" ht="15" hidden="false" customHeight="false" outlineLevel="0" collapsed="false">
      <c r="A5433" s="3" t="n">
        <v>5432</v>
      </c>
      <c r="B5433" s="3" t="n">
        <v>6</v>
      </c>
      <c r="C5433" s="3" t="s">
        <v>240</v>
      </c>
      <c r="D5433" s="3" t="s">
        <v>562</v>
      </c>
      <c r="E5433" s="3" t="n">
        <v>4125</v>
      </c>
      <c r="F5433" s="4" t="n">
        <v>288.85</v>
      </c>
      <c r="G5433" s="3" t="s">
        <v>8</v>
      </c>
      <c r="H5433" s="4" t="n">
        <f aca="false">ROUND(E5433*F5433,2)</f>
        <v>1191506.25</v>
      </c>
    </row>
    <row r="5434" customFormat="false" ht="15" hidden="false" customHeight="false" outlineLevel="0" collapsed="false">
      <c r="A5434" s="3" t="n">
        <v>5433</v>
      </c>
      <c r="B5434" s="3" t="n">
        <v>8</v>
      </c>
      <c r="C5434" s="3" t="s">
        <v>240</v>
      </c>
      <c r="D5434" s="3" t="s">
        <v>563</v>
      </c>
      <c r="E5434" s="3" t="n">
        <v>2462</v>
      </c>
      <c r="F5434" s="4" t="n">
        <v>60.26</v>
      </c>
      <c r="G5434" s="3" t="s">
        <v>8</v>
      </c>
      <c r="H5434" s="4" t="n">
        <f aca="false">ROUND(E5434*F5434,2)</f>
        <v>148360.12</v>
      </c>
    </row>
    <row r="5435" customFormat="false" ht="15" hidden="false" customHeight="false" outlineLevel="0" collapsed="false">
      <c r="A5435" s="3" t="n">
        <v>5434</v>
      </c>
      <c r="B5435" s="3" t="n">
        <v>8</v>
      </c>
      <c r="C5435" s="3" t="s">
        <v>240</v>
      </c>
      <c r="D5435" s="3" t="s">
        <v>562</v>
      </c>
      <c r="E5435" s="3" t="n">
        <v>940</v>
      </c>
      <c r="F5435" s="4" t="n">
        <v>60.24</v>
      </c>
      <c r="G5435" s="3" t="s">
        <v>8</v>
      </c>
      <c r="H5435" s="4" t="n">
        <f aca="false">ROUND(E5435*F5435,2)</f>
        <v>56625.6</v>
      </c>
    </row>
    <row r="5436" customFormat="false" ht="15" hidden="false" customHeight="false" outlineLevel="0" collapsed="false">
      <c r="A5436" s="3" t="n">
        <v>5435</v>
      </c>
      <c r="B5436" s="3" t="n">
        <v>10</v>
      </c>
      <c r="C5436" s="3" t="s">
        <v>240</v>
      </c>
      <c r="D5436" s="3" t="s">
        <v>563</v>
      </c>
      <c r="E5436" s="3" t="n">
        <v>1144</v>
      </c>
      <c r="F5436" s="4" t="n">
        <v>54.22</v>
      </c>
      <c r="G5436" s="3" t="s">
        <v>8</v>
      </c>
      <c r="H5436" s="4" t="n">
        <f aca="false">ROUND(E5436*F5436,2)</f>
        <v>62027.68</v>
      </c>
    </row>
    <row r="5437" customFormat="false" ht="15" hidden="false" customHeight="false" outlineLevel="0" collapsed="false">
      <c r="A5437" s="3" t="n">
        <v>5436</v>
      </c>
      <c r="B5437" s="3" t="n">
        <v>15</v>
      </c>
      <c r="C5437" s="3" t="s">
        <v>240</v>
      </c>
      <c r="D5437" s="3" t="s">
        <v>562</v>
      </c>
      <c r="E5437" s="3" t="n">
        <v>1971</v>
      </c>
      <c r="F5437" s="4" t="n">
        <v>259.41</v>
      </c>
      <c r="G5437" s="3" t="s">
        <v>46</v>
      </c>
      <c r="H5437" s="4" t="n">
        <f aca="false">ROUND(E5437*F5437,2)</f>
        <v>511297.11</v>
      </c>
    </row>
    <row r="5438" customFormat="false" ht="15" hidden="false" customHeight="false" outlineLevel="0" collapsed="false">
      <c r="A5438" s="3" t="n">
        <v>5437</v>
      </c>
      <c r="B5438" s="3" t="n">
        <v>3</v>
      </c>
      <c r="C5438" s="3" t="s">
        <v>240</v>
      </c>
      <c r="D5438" s="3" t="s">
        <v>563</v>
      </c>
      <c r="E5438" s="3" t="n">
        <v>258</v>
      </c>
      <c r="F5438" s="4" t="n">
        <v>102.56</v>
      </c>
      <c r="G5438" s="3" t="s">
        <v>8</v>
      </c>
      <c r="H5438" s="4" t="n">
        <f aca="false">ROUND(E5438*F5438,2)</f>
        <v>26460.48</v>
      </c>
    </row>
    <row r="5439" customFormat="false" ht="15" hidden="false" customHeight="false" outlineLevel="0" collapsed="false">
      <c r="A5439" s="3" t="n">
        <v>5438</v>
      </c>
      <c r="B5439" s="3" t="n">
        <v>13</v>
      </c>
      <c r="C5439" s="3" t="s">
        <v>240</v>
      </c>
      <c r="D5439" s="3" t="s">
        <v>562</v>
      </c>
      <c r="E5439" s="3" t="n">
        <v>4595</v>
      </c>
      <c r="F5439" s="4" t="n">
        <v>45.35</v>
      </c>
      <c r="G5439" s="3" t="s">
        <v>41</v>
      </c>
      <c r="H5439" s="4" t="n">
        <f aca="false">ROUND(E5439*F5439,2)</f>
        <v>208383.25</v>
      </c>
    </row>
    <row r="5440" customFormat="false" ht="15" hidden="false" customHeight="false" outlineLevel="0" collapsed="false">
      <c r="A5440" s="3" t="n">
        <v>5439</v>
      </c>
      <c r="B5440" s="3" t="n">
        <v>13</v>
      </c>
      <c r="C5440" s="3" t="s">
        <v>240</v>
      </c>
      <c r="D5440" s="3" t="s">
        <v>563</v>
      </c>
      <c r="E5440" s="3" t="n">
        <v>4434</v>
      </c>
      <c r="F5440" s="4" t="n">
        <v>45.5</v>
      </c>
      <c r="G5440" s="3" t="s">
        <v>41</v>
      </c>
      <c r="H5440" s="4" t="n">
        <f aca="false">ROUND(E5440*F5440,2)</f>
        <v>201747</v>
      </c>
    </row>
    <row r="5441" customFormat="false" ht="15" hidden="false" customHeight="false" outlineLevel="0" collapsed="false">
      <c r="A5441" s="3" t="n">
        <v>5440</v>
      </c>
      <c r="B5441" s="3" t="n">
        <v>7</v>
      </c>
      <c r="C5441" s="3" t="s">
        <v>240</v>
      </c>
      <c r="D5441" s="3" t="s">
        <v>562</v>
      </c>
      <c r="E5441" s="3" t="n">
        <v>1662</v>
      </c>
      <c r="F5441" s="4" t="n">
        <v>406.61</v>
      </c>
      <c r="G5441" s="3" t="s">
        <v>8</v>
      </c>
      <c r="H5441" s="4" t="n">
        <f aca="false">ROUND(E5441*F5441,2)</f>
        <v>675785.82</v>
      </c>
    </row>
    <row r="5442" customFormat="false" ht="15" hidden="false" customHeight="false" outlineLevel="0" collapsed="false">
      <c r="A5442" s="3" t="n">
        <v>5441</v>
      </c>
      <c r="B5442" s="3" t="n">
        <v>14</v>
      </c>
      <c r="C5442" s="3" t="s">
        <v>240</v>
      </c>
      <c r="D5442" s="3" t="s">
        <v>562</v>
      </c>
      <c r="E5442" s="3" t="n">
        <v>3003</v>
      </c>
      <c r="F5442" s="4" t="n">
        <v>73.55</v>
      </c>
      <c r="G5442" s="3" t="s">
        <v>41</v>
      </c>
      <c r="H5442" s="4" t="n">
        <f aca="false">ROUND(E5442*F5442,2)</f>
        <v>220870.65</v>
      </c>
    </row>
    <row r="5443" customFormat="false" ht="15" hidden="false" customHeight="false" outlineLevel="0" collapsed="false">
      <c r="A5443" s="3" t="n">
        <v>5442</v>
      </c>
      <c r="B5443" s="3" t="n">
        <v>2</v>
      </c>
      <c r="C5443" s="3" t="s">
        <v>240</v>
      </c>
      <c r="D5443" s="3" t="s">
        <v>562</v>
      </c>
      <c r="E5443" s="3" t="n">
        <v>4830</v>
      </c>
      <c r="F5443" s="4" t="n">
        <v>58.89</v>
      </c>
      <c r="G5443" s="3" t="s">
        <v>8</v>
      </c>
      <c r="H5443" s="4" t="n">
        <f aca="false">ROUND(E5443*F5443,2)</f>
        <v>284438.7</v>
      </c>
    </row>
    <row r="5444" customFormat="false" ht="15" hidden="false" customHeight="false" outlineLevel="0" collapsed="false">
      <c r="A5444" s="3" t="n">
        <v>5443</v>
      </c>
      <c r="B5444" s="3" t="n">
        <v>5</v>
      </c>
      <c r="C5444" s="3" t="s">
        <v>240</v>
      </c>
      <c r="D5444" s="3" t="s">
        <v>563</v>
      </c>
      <c r="E5444" s="3" t="n">
        <v>4474</v>
      </c>
      <c r="F5444" s="4" t="n">
        <v>464.49</v>
      </c>
      <c r="G5444" s="3" t="s">
        <v>8</v>
      </c>
      <c r="H5444" s="4" t="n">
        <f aca="false">ROUND(E5444*F5444,2)</f>
        <v>2078128.26</v>
      </c>
    </row>
    <row r="5445" customFormat="false" ht="15" hidden="false" customHeight="false" outlineLevel="0" collapsed="false">
      <c r="A5445" s="3" t="n">
        <v>5444</v>
      </c>
      <c r="B5445" s="3" t="n">
        <v>13</v>
      </c>
      <c r="C5445" s="3" t="s">
        <v>240</v>
      </c>
      <c r="D5445" s="3" t="s">
        <v>563</v>
      </c>
      <c r="E5445" s="3" t="n">
        <v>1804</v>
      </c>
      <c r="F5445" s="4" t="n">
        <v>45.53</v>
      </c>
      <c r="G5445" s="3" t="s">
        <v>41</v>
      </c>
      <c r="H5445" s="4" t="n">
        <f aca="false">ROUND(E5445*F5445,2)</f>
        <v>82136.12</v>
      </c>
    </row>
    <row r="5446" customFormat="false" ht="15" hidden="false" customHeight="false" outlineLevel="0" collapsed="false">
      <c r="A5446" s="3" t="n">
        <v>5445</v>
      </c>
      <c r="B5446" s="3" t="n">
        <v>6</v>
      </c>
      <c r="C5446" s="3" t="s">
        <v>240</v>
      </c>
      <c r="D5446" s="3" t="s">
        <v>563</v>
      </c>
      <c r="E5446" s="3" t="n">
        <v>1140</v>
      </c>
      <c r="F5446" s="4" t="n">
        <v>289.31</v>
      </c>
      <c r="G5446" s="3" t="s">
        <v>8</v>
      </c>
      <c r="H5446" s="4" t="n">
        <f aca="false">ROUND(E5446*F5446,2)</f>
        <v>329813.4</v>
      </c>
    </row>
    <row r="5447" customFormat="false" ht="15" hidden="false" customHeight="false" outlineLevel="0" collapsed="false">
      <c r="A5447" s="3" t="n">
        <v>5446</v>
      </c>
      <c r="B5447" s="3" t="n">
        <v>14</v>
      </c>
      <c r="C5447" s="3" t="s">
        <v>240</v>
      </c>
      <c r="D5447" s="3" t="s">
        <v>562</v>
      </c>
      <c r="E5447" s="3" t="n">
        <v>2791</v>
      </c>
      <c r="F5447" s="4" t="n">
        <v>73.63</v>
      </c>
      <c r="G5447" s="3" t="s">
        <v>41</v>
      </c>
      <c r="H5447" s="4" t="n">
        <f aca="false">ROUND(E5447*F5447,2)</f>
        <v>205501.33</v>
      </c>
    </row>
    <row r="5448" customFormat="false" ht="15" hidden="false" customHeight="false" outlineLevel="0" collapsed="false">
      <c r="A5448" s="3" t="n">
        <v>5447</v>
      </c>
      <c r="B5448" s="3" t="n">
        <v>1</v>
      </c>
      <c r="C5448" s="3" t="s">
        <v>240</v>
      </c>
      <c r="D5448" s="3" t="s">
        <v>563</v>
      </c>
      <c r="E5448" s="3" t="n">
        <v>2598</v>
      </c>
      <c r="F5448" s="4" t="n">
        <v>365</v>
      </c>
      <c r="G5448" s="3" t="s">
        <v>8</v>
      </c>
      <c r="H5448" s="4" t="n">
        <f aca="false">ROUND(E5448*F5448,2)</f>
        <v>948270</v>
      </c>
    </row>
    <row r="5449" customFormat="false" ht="15" hidden="false" customHeight="false" outlineLevel="0" collapsed="false">
      <c r="A5449" s="3" t="n">
        <v>5448</v>
      </c>
      <c r="B5449" s="3" t="n">
        <v>12</v>
      </c>
      <c r="C5449" s="3" t="s">
        <v>240</v>
      </c>
      <c r="D5449" s="3" t="s">
        <v>562</v>
      </c>
      <c r="E5449" s="3" t="n">
        <v>3279</v>
      </c>
      <c r="F5449" s="4" t="n">
        <v>219.38</v>
      </c>
      <c r="G5449" s="3" t="s">
        <v>38</v>
      </c>
      <c r="H5449" s="4" t="n">
        <f aca="false">ROUND(E5449*F5449,2)</f>
        <v>719347.02</v>
      </c>
    </row>
    <row r="5450" customFormat="false" ht="15" hidden="false" customHeight="false" outlineLevel="0" collapsed="false">
      <c r="A5450" s="3" t="n">
        <v>5449</v>
      </c>
      <c r="B5450" s="3" t="n">
        <v>13</v>
      </c>
      <c r="C5450" s="3" t="s">
        <v>240</v>
      </c>
      <c r="D5450" s="3" t="s">
        <v>563</v>
      </c>
      <c r="E5450" s="3" t="n">
        <v>113</v>
      </c>
      <c r="F5450" s="4" t="n">
        <v>45.44</v>
      </c>
      <c r="G5450" s="3" t="s">
        <v>41</v>
      </c>
      <c r="H5450" s="4" t="n">
        <f aca="false">ROUND(E5450*F5450,2)</f>
        <v>5134.72</v>
      </c>
    </row>
    <row r="5451" customFormat="false" ht="15" hidden="false" customHeight="false" outlineLevel="0" collapsed="false">
      <c r="A5451" s="3" t="n">
        <v>5450</v>
      </c>
      <c r="B5451" s="3" t="n">
        <v>9</v>
      </c>
      <c r="C5451" s="3" t="s">
        <v>240</v>
      </c>
      <c r="D5451" s="3" t="s">
        <v>562</v>
      </c>
      <c r="E5451" s="3" t="n">
        <v>4750</v>
      </c>
      <c r="F5451" s="4" t="n">
        <v>197.89</v>
      </c>
      <c r="G5451" s="3" t="s">
        <v>8</v>
      </c>
      <c r="H5451" s="4" t="n">
        <f aca="false">ROUND(E5451*F5451,2)</f>
        <v>939977.5</v>
      </c>
    </row>
    <row r="5452" customFormat="false" ht="15" hidden="false" customHeight="false" outlineLevel="0" collapsed="false">
      <c r="A5452" s="3" t="n">
        <v>5451</v>
      </c>
      <c r="B5452" s="3" t="n">
        <v>3</v>
      </c>
      <c r="C5452" s="3" t="s">
        <v>240</v>
      </c>
      <c r="D5452" s="3" t="s">
        <v>563</v>
      </c>
      <c r="E5452" s="3" t="n">
        <v>1739</v>
      </c>
      <c r="F5452" s="4" t="n">
        <v>102.67</v>
      </c>
      <c r="G5452" s="3" t="s">
        <v>8</v>
      </c>
      <c r="H5452" s="4" t="n">
        <f aca="false">ROUND(E5452*F5452,2)</f>
        <v>178543.13</v>
      </c>
    </row>
    <row r="5453" customFormat="false" ht="15" hidden="false" customHeight="false" outlineLevel="0" collapsed="false">
      <c r="A5453" s="3" t="n">
        <v>5452</v>
      </c>
      <c r="B5453" s="3" t="n">
        <v>11</v>
      </c>
      <c r="C5453" s="3" t="s">
        <v>240</v>
      </c>
      <c r="D5453" s="3" t="s">
        <v>562</v>
      </c>
      <c r="E5453" s="3" t="n">
        <v>2769</v>
      </c>
      <c r="F5453" s="4" t="n">
        <v>100.91</v>
      </c>
      <c r="G5453" s="3" t="s">
        <v>34</v>
      </c>
      <c r="H5453" s="4" t="n">
        <f aca="false">ROUND(E5453*F5453,2)</f>
        <v>279419.79</v>
      </c>
    </row>
    <row r="5454" customFormat="false" ht="15" hidden="false" customHeight="false" outlineLevel="0" collapsed="false">
      <c r="A5454" s="3" t="n">
        <v>5453</v>
      </c>
      <c r="B5454" s="3" t="n">
        <v>11</v>
      </c>
      <c r="C5454" s="3" t="s">
        <v>240</v>
      </c>
      <c r="D5454" s="3" t="s">
        <v>562</v>
      </c>
      <c r="E5454" s="3" t="n">
        <v>1345</v>
      </c>
      <c r="F5454" s="4" t="n">
        <v>100.4</v>
      </c>
      <c r="G5454" s="3" t="s">
        <v>34</v>
      </c>
      <c r="H5454" s="4" t="n">
        <f aca="false">ROUND(E5454*F5454,2)</f>
        <v>135038</v>
      </c>
    </row>
    <row r="5455" customFormat="false" ht="15" hidden="false" customHeight="false" outlineLevel="0" collapsed="false">
      <c r="A5455" s="3" t="n">
        <v>5454</v>
      </c>
      <c r="B5455" s="3" t="n">
        <v>6</v>
      </c>
      <c r="C5455" s="3" t="s">
        <v>240</v>
      </c>
      <c r="D5455" s="3" t="s">
        <v>563</v>
      </c>
      <c r="E5455" s="3" t="n">
        <v>469</v>
      </c>
      <c r="F5455" s="4" t="n">
        <v>289.09</v>
      </c>
      <c r="G5455" s="3" t="s">
        <v>8</v>
      </c>
      <c r="H5455" s="4" t="n">
        <f aca="false">ROUND(E5455*F5455,2)</f>
        <v>135583.21</v>
      </c>
    </row>
    <row r="5456" customFormat="false" ht="15" hidden="false" customHeight="false" outlineLevel="0" collapsed="false">
      <c r="A5456" s="3" t="n">
        <v>5455</v>
      </c>
      <c r="B5456" s="3" t="n">
        <v>2</v>
      </c>
      <c r="C5456" s="3" t="s">
        <v>240</v>
      </c>
      <c r="D5456" s="3" t="s">
        <v>563</v>
      </c>
      <c r="E5456" s="3" t="n">
        <v>4457</v>
      </c>
      <c r="F5456" s="4" t="n">
        <v>58.81</v>
      </c>
      <c r="G5456" s="3" t="s">
        <v>8</v>
      </c>
      <c r="H5456" s="4" t="n">
        <f aca="false">ROUND(E5456*F5456,2)</f>
        <v>262116.17</v>
      </c>
    </row>
    <row r="5457" customFormat="false" ht="15" hidden="false" customHeight="false" outlineLevel="0" collapsed="false">
      <c r="A5457" s="3" t="n">
        <v>5456</v>
      </c>
      <c r="B5457" s="3" t="n">
        <v>7</v>
      </c>
      <c r="C5457" s="3" t="s">
        <v>240</v>
      </c>
      <c r="D5457" s="3" t="s">
        <v>562</v>
      </c>
      <c r="E5457" s="3" t="n">
        <v>1326</v>
      </c>
      <c r="F5457" s="4" t="n">
        <v>407.81</v>
      </c>
      <c r="G5457" s="3" t="s">
        <v>8</v>
      </c>
      <c r="H5457" s="4" t="n">
        <f aca="false">ROUND(E5457*F5457,2)</f>
        <v>540756.06</v>
      </c>
    </row>
    <row r="5458" customFormat="false" ht="15" hidden="false" customHeight="false" outlineLevel="0" collapsed="false">
      <c r="A5458" s="3" t="n">
        <v>5457</v>
      </c>
      <c r="B5458" s="3" t="n">
        <v>10</v>
      </c>
      <c r="C5458" s="3" t="s">
        <v>240</v>
      </c>
      <c r="D5458" s="3" t="s">
        <v>562</v>
      </c>
      <c r="E5458" s="3" t="n">
        <v>4308</v>
      </c>
      <c r="F5458" s="4" t="n">
        <v>54.2</v>
      </c>
      <c r="G5458" s="3" t="s">
        <v>8</v>
      </c>
      <c r="H5458" s="4" t="n">
        <f aca="false">ROUND(E5458*F5458,2)</f>
        <v>233493.6</v>
      </c>
    </row>
    <row r="5459" customFormat="false" ht="15" hidden="false" customHeight="false" outlineLevel="0" collapsed="false">
      <c r="A5459" s="3" t="n">
        <v>5458</v>
      </c>
      <c r="B5459" s="3" t="n">
        <v>2</v>
      </c>
      <c r="C5459" s="3" t="s">
        <v>240</v>
      </c>
      <c r="D5459" s="3" t="s">
        <v>563</v>
      </c>
      <c r="E5459" s="3" t="n">
        <v>4154</v>
      </c>
      <c r="F5459" s="4" t="n">
        <v>58.76</v>
      </c>
      <c r="G5459" s="3" t="s">
        <v>8</v>
      </c>
      <c r="H5459" s="4" t="n">
        <f aca="false">ROUND(E5459*F5459,2)</f>
        <v>244089.04</v>
      </c>
    </row>
    <row r="5460" customFormat="false" ht="15" hidden="false" customHeight="false" outlineLevel="0" collapsed="false">
      <c r="A5460" s="3" t="n">
        <v>5459</v>
      </c>
      <c r="B5460" s="3" t="n">
        <v>15</v>
      </c>
      <c r="C5460" s="3" t="s">
        <v>240</v>
      </c>
      <c r="D5460" s="3" t="s">
        <v>563</v>
      </c>
      <c r="E5460" s="3" t="n">
        <v>3569</v>
      </c>
      <c r="F5460" s="4" t="n">
        <v>260.45</v>
      </c>
      <c r="G5460" s="3" t="s">
        <v>46</v>
      </c>
      <c r="H5460" s="4" t="n">
        <f aca="false">ROUND(E5460*F5460,2)</f>
        <v>929546.05</v>
      </c>
    </row>
    <row r="5461" customFormat="false" ht="15" hidden="false" customHeight="false" outlineLevel="0" collapsed="false">
      <c r="A5461" s="3" t="n">
        <v>5460</v>
      </c>
      <c r="B5461" s="3" t="n">
        <v>10</v>
      </c>
      <c r="C5461" s="3" t="s">
        <v>240</v>
      </c>
      <c r="D5461" s="3" t="s">
        <v>562</v>
      </c>
      <c r="E5461" s="3" t="n">
        <v>3960</v>
      </c>
      <c r="F5461" s="4" t="n">
        <v>54.1</v>
      </c>
      <c r="G5461" s="3" t="s">
        <v>8</v>
      </c>
      <c r="H5461" s="4" t="n">
        <f aca="false">ROUND(E5461*F5461,2)</f>
        <v>214236</v>
      </c>
    </row>
    <row r="5462" customFormat="false" ht="15" hidden="false" customHeight="false" outlineLevel="0" collapsed="false">
      <c r="A5462" s="3" t="n">
        <v>5461</v>
      </c>
      <c r="B5462" s="3" t="n">
        <v>5</v>
      </c>
      <c r="C5462" s="3" t="s">
        <v>241</v>
      </c>
      <c r="D5462" s="3" t="s">
        <v>562</v>
      </c>
      <c r="E5462" s="3" t="n">
        <v>3155</v>
      </c>
      <c r="F5462" s="4" t="n">
        <v>452.05</v>
      </c>
      <c r="G5462" s="3" t="s">
        <v>8</v>
      </c>
      <c r="H5462" s="4" t="n">
        <f aca="false">ROUND(E5462*F5462,2)</f>
        <v>1426217.75</v>
      </c>
    </row>
    <row r="5463" customFormat="false" ht="15" hidden="false" customHeight="false" outlineLevel="0" collapsed="false">
      <c r="A5463" s="3" t="n">
        <v>5462</v>
      </c>
      <c r="B5463" s="3" t="n">
        <v>12</v>
      </c>
      <c r="C5463" s="3" t="s">
        <v>241</v>
      </c>
      <c r="D5463" s="3" t="s">
        <v>562</v>
      </c>
      <c r="E5463" s="3" t="n">
        <v>2598</v>
      </c>
      <c r="F5463" s="4" t="n">
        <v>219.15</v>
      </c>
      <c r="G5463" s="3" t="s">
        <v>38</v>
      </c>
      <c r="H5463" s="4" t="n">
        <f aca="false">ROUND(E5463*F5463,2)</f>
        <v>569351.7</v>
      </c>
    </row>
    <row r="5464" customFormat="false" ht="15" hidden="false" customHeight="false" outlineLevel="0" collapsed="false">
      <c r="A5464" s="3" t="n">
        <v>5463</v>
      </c>
      <c r="B5464" s="3" t="n">
        <v>4</v>
      </c>
      <c r="C5464" s="3" t="s">
        <v>241</v>
      </c>
      <c r="D5464" s="3" t="s">
        <v>562</v>
      </c>
      <c r="E5464" s="3" t="n">
        <v>3105</v>
      </c>
      <c r="F5464" s="4" t="n">
        <v>99.62</v>
      </c>
      <c r="G5464" s="3" t="s">
        <v>8</v>
      </c>
      <c r="H5464" s="4" t="n">
        <f aca="false">ROUND(E5464*F5464,2)</f>
        <v>309320.1</v>
      </c>
    </row>
    <row r="5465" customFormat="false" ht="15" hidden="false" customHeight="false" outlineLevel="0" collapsed="false">
      <c r="A5465" s="3" t="n">
        <v>5464</v>
      </c>
      <c r="B5465" s="3" t="n">
        <v>11</v>
      </c>
      <c r="C5465" s="3" t="s">
        <v>241</v>
      </c>
      <c r="D5465" s="3" t="s">
        <v>563</v>
      </c>
      <c r="E5465" s="3" t="n">
        <v>2343</v>
      </c>
      <c r="F5465" s="4" t="n">
        <v>101.27</v>
      </c>
      <c r="G5465" s="3" t="s">
        <v>34</v>
      </c>
      <c r="H5465" s="4" t="n">
        <f aca="false">ROUND(E5465*F5465,2)</f>
        <v>237275.61</v>
      </c>
    </row>
    <row r="5466" customFormat="false" ht="15" hidden="false" customHeight="false" outlineLevel="0" collapsed="false">
      <c r="A5466" s="3" t="n">
        <v>5465</v>
      </c>
      <c r="B5466" s="3" t="n">
        <v>5</v>
      </c>
      <c r="C5466" s="3" t="s">
        <v>241</v>
      </c>
      <c r="D5466" s="3" t="s">
        <v>563</v>
      </c>
      <c r="E5466" s="3" t="n">
        <v>2319</v>
      </c>
      <c r="F5466" s="4" t="n">
        <v>450.5</v>
      </c>
      <c r="G5466" s="3" t="s">
        <v>8</v>
      </c>
      <c r="H5466" s="4" t="n">
        <f aca="false">ROUND(E5466*F5466,2)</f>
        <v>1044709.5</v>
      </c>
    </row>
    <row r="5467" customFormat="false" ht="15" hidden="false" customHeight="false" outlineLevel="0" collapsed="false">
      <c r="A5467" s="3" t="n">
        <v>5466</v>
      </c>
      <c r="B5467" s="3" t="n">
        <v>4</v>
      </c>
      <c r="C5467" s="3" t="s">
        <v>241</v>
      </c>
      <c r="D5467" s="3" t="s">
        <v>563</v>
      </c>
      <c r="E5467" s="3" t="n">
        <v>1170</v>
      </c>
      <c r="F5467" s="4" t="n">
        <v>99.65</v>
      </c>
      <c r="G5467" s="3" t="s">
        <v>8</v>
      </c>
      <c r="H5467" s="4" t="n">
        <f aca="false">ROUND(E5467*F5467,2)</f>
        <v>116590.5</v>
      </c>
    </row>
    <row r="5468" customFormat="false" ht="15" hidden="false" customHeight="false" outlineLevel="0" collapsed="false">
      <c r="A5468" s="3" t="n">
        <v>5467</v>
      </c>
      <c r="B5468" s="3" t="n">
        <v>8</v>
      </c>
      <c r="C5468" s="3" t="s">
        <v>241</v>
      </c>
      <c r="D5468" s="3" t="s">
        <v>563</v>
      </c>
      <c r="E5468" s="3" t="n">
        <v>2804</v>
      </c>
      <c r="F5468" s="4" t="n">
        <v>58.72</v>
      </c>
      <c r="G5468" s="3" t="s">
        <v>8</v>
      </c>
      <c r="H5468" s="4" t="n">
        <f aca="false">ROUND(E5468*F5468,2)</f>
        <v>164650.88</v>
      </c>
    </row>
    <row r="5469" customFormat="false" ht="15" hidden="false" customHeight="false" outlineLevel="0" collapsed="false">
      <c r="A5469" s="3" t="n">
        <v>5468</v>
      </c>
      <c r="B5469" s="3" t="n">
        <v>7</v>
      </c>
      <c r="C5469" s="3" t="s">
        <v>241</v>
      </c>
      <c r="D5469" s="3" t="s">
        <v>562</v>
      </c>
      <c r="E5469" s="3" t="n">
        <v>902</v>
      </c>
      <c r="F5469" s="4" t="n">
        <v>407.32</v>
      </c>
      <c r="G5469" s="3" t="s">
        <v>8</v>
      </c>
      <c r="H5469" s="4" t="n">
        <f aca="false">ROUND(E5469*F5469,2)</f>
        <v>367402.64</v>
      </c>
    </row>
    <row r="5470" customFormat="false" ht="15" hidden="false" customHeight="false" outlineLevel="0" collapsed="false">
      <c r="A5470" s="3" t="n">
        <v>5469</v>
      </c>
      <c r="B5470" s="3" t="n">
        <v>15</v>
      </c>
      <c r="C5470" s="3" t="s">
        <v>241</v>
      </c>
      <c r="D5470" s="3" t="s">
        <v>563</v>
      </c>
      <c r="E5470" s="3" t="n">
        <v>3278</v>
      </c>
      <c r="F5470" s="4" t="n">
        <v>261.2</v>
      </c>
      <c r="G5470" s="3" t="s">
        <v>46</v>
      </c>
      <c r="H5470" s="4" t="n">
        <f aca="false">ROUND(E5470*F5470,2)</f>
        <v>856213.6</v>
      </c>
    </row>
    <row r="5471" customFormat="false" ht="15" hidden="false" customHeight="false" outlineLevel="0" collapsed="false">
      <c r="A5471" s="3" t="n">
        <v>5470</v>
      </c>
      <c r="B5471" s="3" t="n">
        <v>2</v>
      </c>
      <c r="C5471" s="3" t="s">
        <v>241</v>
      </c>
      <c r="D5471" s="3" t="s">
        <v>563</v>
      </c>
      <c r="E5471" s="3" t="n">
        <v>37</v>
      </c>
      <c r="F5471" s="4" t="n">
        <v>59.07</v>
      </c>
      <c r="G5471" s="3" t="s">
        <v>8</v>
      </c>
      <c r="H5471" s="4" t="n">
        <f aca="false">ROUND(E5471*F5471,2)</f>
        <v>2185.59</v>
      </c>
    </row>
    <row r="5472" customFormat="false" ht="15" hidden="false" customHeight="false" outlineLevel="0" collapsed="false">
      <c r="A5472" s="3" t="n">
        <v>5471</v>
      </c>
      <c r="B5472" s="3" t="n">
        <v>7</v>
      </c>
      <c r="C5472" s="3" t="s">
        <v>241</v>
      </c>
      <c r="D5472" s="3" t="s">
        <v>563</v>
      </c>
      <c r="E5472" s="3" t="n">
        <v>481</v>
      </c>
      <c r="F5472" s="4" t="n">
        <v>406.35</v>
      </c>
      <c r="G5472" s="3" t="s">
        <v>8</v>
      </c>
      <c r="H5472" s="4" t="n">
        <f aca="false">ROUND(E5472*F5472,2)</f>
        <v>195454.35</v>
      </c>
    </row>
    <row r="5473" customFormat="false" ht="15" hidden="false" customHeight="false" outlineLevel="0" collapsed="false">
      <c r="A5473" s="3" t="n">
        <v>5472</v>
      </c>
      <c r="B5473" s="3" t="n">
        <v>9</v>
      </c>
      <c r="C5473" s="3" t="s">
        <v>241</v>
      </c>
      <c r="D5473" s="3" t="s">
        <v>563</v>
      </c>
      <c r="E5473" s="3" t="n">
        <v>3514</v>
      </c>
      <c r="F5473" s="4" t="n">
        <v>197.39</v>
      </c>
      <c r="G5473" s="3" t="s">
        <v>8</v>
      </c>
      <c r="H5473" s="4" t="n">
        <f aca="false">ROUND(E5473*F5473,2)</f>
        <v>693628.46</v>
      </c>
    </row>
    <row r="5474" customFormat="false" ht="15" hidden="false" customHeight="false" outlineLevel="0" collapsed="false">
      <c r="A5474" s="3" t="n">
        <v>5473</v>
      </c>
      <c r="B5474" s="3" t="n">
        <v>13</v>
      </c>
      <c r="C5474" s="3" t="s">
        <v>241</v>
      </c>
      <c r="D5474" s="3" t="s">
        <v>562</v>
      </c>
      <c r="E5474" s="3" t="n">
        <v>3868</v>
      </c>
      <c r="F5474" s="4" t="n">
        <v>45.17</v>
      </c>
      <c r="G5474" s="3" t="s">
        <v>41</v>
      </c>
      <c r="H5474" s="4" t="n">
        <f aca="false">ROUND(E5474*F5474,2)</f>
        <v>174717.56</v>
      </c>
    </row>
    <row r="5475" customFormat="false" ht="15" hidden="false" customHeight="false" outlineLevel="0" collapsed="false">
      <c r="A5475" s="3" t="n">
        <v>5474</v>
      </c>
      <c r="B5475" s="3" t="n">
        <v>3</v>
      </c>
      <c r="C5475" s="3" t="s">
        <v>241</v>
      </c>
      <c r="D5475" s="3" t="s">
        <v>563</v>
      </c>
      <c r="E5475" s="3" t="n">
        <v>795</v>
      </c>
      <c r="F5475" s="4" t="n">
        <v>103.66</v>
      </c>
      <c r="G5475" s="3" t="s">
        <v>8</v>
      </c>
      <c r="H5475" s="4" t="n">
        <f aca="false">ROUND(E5475*F5475,2)</f>
        <v>82409.7</v>
      </c>
    </row>
    <row r="5476" customFormat="false" ht="15" hidden="false" customHeight="false" outlineLevel="0" collapsed="false">
      <c r="A5476" s="3" t="n">
        <v>5475</v>
      </c>
      <c r="B5476" s="3" t="n">
        <v>5</v>
      </c>
      <c r="C5476" s="3" t="s">
        <v>241</v>
      </c>
      <c r="D5476" s="3" t="s">
        <v>563</v>
      </c>
      <c r="E5476" s="3" t="n">
        <v>1873</v>
      </c>
      <c r="F5476" s="4" t="n">
        <v>449.92</v>
      </c>
      <c r="G5476" s="3" t="s">
        <v>8</v>
      </c>
      <c r="H5476" s="4" t="n">
        <f aca="false">ROUND(E5476*F5476,2)</f>
        <v>842700.16</v>
      </c>
    </row>
    <row r="5477" customFormat="false" ht="15" hidden="false" customHeight="false" outlineLevel="0" collapsed="false">
      <c r="A5477" s="3" t="n">
        <v>5476</v>
      </c>
      <c r="B5477" s="3" t="n">
        <v>5</v>
      </c>
      <c r="C5477" s="3" t="s">
        <v>241</v>
      </c>
      <c r="D5477" s="3" t="s">
        <v>562</v>
      </c>
      <c r="E5477" s="3" t="n">
        <v>1234</v>
      </c>
      <c r="F5477" s="4" t="n">
        <v>451.11</v>
      </c>
      <c r="G5477" s="3" t="s">
        <v>8</v>
      </c>
      <c r="H5477" s="4" t="n">
        <f aca="false">ROUND(E5477*F5477,2)</f>
        <v>556669.74</v>
      </c>
    </row>
    <row r="5478" customFormat="false" ht="15" hidden="false" customHeight="false" outlineLevel="0" collapsed="false">
      <c r="A5478" s="3" t="n">
        <v>5477</v>
      </c>
      <c r="B5478" s="3" t="n">
        <v>8</v>
      </c>
      <c r="C5478" s="3" t="s">
        <v>241</v>
      </c>
      <c r="D5478" s="3" t="s">
        <v>562</v>
      </c>
      <c r="E5478" s="3" t="n">
        <v>4075</v>
      </c>
      <c r="F5478" s="4" t="n">
        <v>58.51</v>
      </c>
      <c r="G5478" s="3" t="s">
        <v>8</v>
      </c>
      <c r="H5478" s="4" t="n">
        <f aca="false">ROUND(E5478*F5478,2)</f>
        <v>238428.25</v>
      </c>
    </row>
    <row r="5479" customFormat="false" ht="15" hidden="false" customHeight="false" outlineLevel="0" collapsed="false">
      <c r="A5479" s="3" t="n">
        <v>5478</v>
      </c>
      <c r="B5479" s="3" t="n">
        <v>2</v>
      </c>
      <c r="C5479" s="3" t="s">
        <v>241</v>
      </c>
      <c r="D5479" s="3" t="s">
        <v>563</v>
      </c>
      <c r="E5479" s="3" t="n">
        <v>4799</v>
      </c>
      <c r="F5479" s="4" t="n">
        <v>58.97</v>
      </c>
      <c r="G5479" s="3" t="s">
        <v>8</v>
      </c>
      <c r="H5479" s="4" t="n">
        <f aca="false">ROUND(E5479*F5479,2)</f>
        <v>282997.03</v>
      </c>
    </row>
    <row r="5480" customFormat="false" ht="15" hidden="false" customHeight="false" outlineLevel="0" collapsed="false">
      <c r="A5480" s="3" t="n">
        <v>5479</v>
      </c>
      <c r="B5480" s="3" t="n">
        <v>14</v>
      </c>
      <c r="C5480" s="3" t="s">
        <v>241</v>
      </c>
      <c r="D5480" s="3" t="s">
        <v>563</v>
      </c>
      <c r="E5480" s="3" t="n">
        <v>1259</v>
      </c>
      <c r="F5480" s="4" t="n">
        <v>76.08</v>
      </c>
      <c r="G5480" s="3" t="s">
        <v>41</v>
      </c>
      <c r="H5480" s="4" t="n">
        <f aca="false">ROUND(E5480*F5480,2)</f>
        <v>95784.72</v>
      </c>
    </row>
    <row r="5481" customFormat="false" ht="15" hidden="false" customHeight="false" outlineLevel="0" collapsed="false">
      <c r="A5481" s="3" t="n">
        <v>5480</v>
      </c>
      <c r="B5481" s="3" t="n">
        <v>5</v>
      </c>
      <c r="C5481" s="3" t="s">
        <v>241</v>
      </c>
      <c r="D5481" s="3" t="s">
        <v>563</v>
      </c>
      <c r="E5481" s="3" t="n">
        <v>3217</v>
      </c>
      <c r="F5481" s="4" t="n">
        <v>450.73</v>
      </c>
      <c r="G5481" s="3" t="s">
        <v>8</v>
      </c>
      <c r="H5481" s="4" t="n">
        <f aca="false">ROUND(E5481*F5481,2)</f>
        <v>1449998.41</v>
      </c>
    </row>
    <row r="5482" customFormat="false" ht="15" hidden="false" customHeight="false" outlineLevel="0" collapsed="false">
      <c r="A5482" s="3" t="n">
        <v>5481</v>
      </c>
      <c r="B5482" s="3" t="n">
        <v>10</v>
      </c>
      <c r="C5482" s="3" t="s">
        <v>241</v>
      </c>
      <c r="D5482" s="3" t="s">
        <v>563</v>
      </c>
      <c r="E5482" s="3" t="n">
        <v>1610</v>
      </c>
      <c r="F5482" s="4" t="n">
        <v>53.39</v>
      </c>
      <c r="G5482" s="3" t="s">
        <v>8</v>
      </c>
      <c r="H5482" s="4" t="n">
        <f aca="false">ROUND(E5482*F5482,2)</f>
        <v>85957.9</v>
      </c>
    </row>
    <row r="5483" customFormat="false" ht="15" hidden="false" customHeight="false" outlineLevel="0" collapsed="false">
      <c r="A5483" s="3" t="n">
        <v>5482</v>
      </c>
      <c r="B5483" s="3" t="n">
        <v>7</v>
      </c>
      <c r="C5483" s="3" t="s">
        <v>241</v>
      </c>
      <c r="D5483" s="3" t="s">
        <v>563</v>
      </c>
      <c r="E5483" s="3" t="n">
        <v>2494</v>
      </c>
      <c r="F5483" s="4" t="n">
        <v>407.51</v>
      </c>
      <c r="G5483" s="3" t="s">
        <v>8</v>
      </c>
      <c r="H5483" s="4" t="n">
        <f aca="false">ROUND(E5483*F5483,2)</f>
        <v>1016329.94</v>
      </c>
    </row>
    <row r="5484" customFormat="false" ht="15" hidden="false" customHeight="false" outlineLevel="0" collapsed="false">
      <c r="A5484" s="3" t="n">
        <v>5483</v>
      </c>
      <c r="B5484" s="3" t="n">
        <v>12</v>
      </c>
      <c r="C5484" s="3" t="s">
        <v>241</v>
      </c>
      <c r="D5484" s="3" t="s">
        <v>562</v>
      </c>
      <c r="E5484" s="3" t="n">
        <v>3219</v>
      </c>
      <c r="F5484" s="4" t="n">
        <v>219.99</v>
      </c>
      <c r="G5484" s="3" t="s">
        <v>38</v>
      </c>
      <c r="H5484" s="4" t="n">
        <f aca="false">ROUND(E5484*F5484,2)</f>
        <v>708147.81</v>
      </c>
    </row>
    <row r="5485" customFormat="false" ht="15" hidden="false" customHeight="false" outlineLevel="0" collapsed="false">
      <c r="A5485" s="3" t="n">
        <v>5484</v>
      </c>
      <c r="B5485" s="3" t="n">
        <v>5</v>
      </c>
      <c r="C5485" s="3" t="s">
        <v>241</v>
      </c>
      <c r="D5485" s="3" t="s">
        <v>562</v>
      </c>
      <c r="E5485" s="3" t="n">
        <v>2497</v>
      </c>
      <c r="F5485" s="4" t="n">
        <v>450.89</v>
      </c>
      <c r="G5485" s="3" t="s">
        <v>8</v>
      </c>
      <c r="H5485" s="4" t="n">
        <f aca="false">ROUND(E5485*F5485,2)</f>
        <v>1125872.33</v>
      </c>
    </row>
    <row r="5486" customFormat="false" ht="15" hidden="false" customHeight="false" outlineLevel="0" collapsed="false">
      <c r="A5486" s="3" t="n">
        <v>5485</v>
      </c>
      <c r="B5486" s="3" t="n">
        <v>15</v>
      </c>
      <c r="C5486" s="3" t="s">
        <v>241</v>
      </c>
      <c r="D5486" s="3" t="s">
        <v>563</v>
      </c>
      <c r="E5486" s="3" t="n">
        <v>2854</v>
      </c>
      <c r="F5486" s="4" t="n">
        <v>261.8</v>
      </c>
      <c r="G5486" s="3" t="s">
        <v>46</v>
      </c>
      <c r="H5486" s="4" t="n">
        <f aca="false">ROUND(E5486*F5486,2)</f>
        <v>747177.2</v>
      </c>
    </row>
    <row r="5487" customFormat="false" ht="15" hidden="false" customHeight="false" outlineLevel="0" collapsed="false">
      <c r="A5487" s="3" t="n">
        <v>5486</v>
      </c>
      <c r="B5487" s="3" t="n">
        <v>13</v>
      </c>
      <c r="C5487" s="3" t="s">
        <v>241</v>
      </c>
      <c r="D5487" s="3" t="s">
        <v>563</v>
      </c>
      <c r="E5487" s="3" t="n">
        <v>1623</v>
      </c>
      <c r="F5487" s="4" t="n">
        <v>45.06</v>
      </c>
      <c r="G5487" s="3" t="s">
        <v>41</v>
      </c>
      <c r="H5487" s="4" t="n">
        <f aca="false">ROUND(E5487*F5487,2)</f>
        <v>73132.38</v>
      </c>
    </row>
    <row r="5488" customFormat="false" ht="15" hidden="false" customHeight="false" outlineLevel="0" collapsed="false">
      <c r="A5488" s="3" t="n">
        <v>5487</v>
      </c>
      <c r="B5488" s="3" t="n">
        <v>2</v>
      </c>
      <c r="C5488" s="3" t="s">
        <v>241</v>
      </c>
      <c r="D5488" s="3" t="s">
        <v>563</v>
      </c>
      <c r="E5488" s="3" t="n">
        <v>3484</v>
      </c>
      <c r="F5488" s="4" t="n">
        <v>59.12</v>
      </c>
      <c r="G5488" s="3" t="s">
        <v>8</v>
      </c>
      <c r="H5488" s="4" t="n">
        <f aca="false">ROUND(E5488*F5488,2)</f>
        <v>205974.08</v>
      </c>
    </row>
    <row r="5489" customFormat="false" ht="15" hidden="false" customHeight="false" outlineLevel="0" collapsed="false">
      <c r="A5489" s="3" t="n">
        <v>5488</v>
      </c>
      <c r="B5489" s="3" t="n">
        <v>10</v>
      </c>
      <c r="C5489" s="3" t="s">
        <v>241</v>
      </c>
      <c r="D5489" s="3" t="s">
        <v>563</v>
      </c>
      <c r="E5489" s="3" t="n">
        <v>1083</v>
      </c>
      <c r="F5489" s="4" t="n">
        <v>53.3</v>
      </c>
      <c r="G5489" s="3" t="s">
        <v>8</v>
      </c>
      <c r="H5489" s="4" t="n">
        <f aca="false">ROUND(E5489*F5489,2)</f>
        <v>57723.9</v>
      </c>
    </row>
    <row r="5490" customFormat="false" ht="15" hidden="false" customHeight="false" outlineLevel="0" collapsed="false">
      <c r="A5490" s="3" t="n">
        <v>5489</v>
      </c>
      <c r="B5490" s="3" t="n">
        <v>6</v>
      </c>
      <c r="C5490" s="3" t="s">
        <v>241</v>
      </c>
      <c r="D5490" s="3" t="s">
        <v>563</v>
      </c>
      <c r="E5490" s="3" t="n">
        <v>697</v>
      </c>
      <c r="F5490" s="4" t="n">
        <v>283.18</v>
      </c>
      <c r="G5490" s="3" t="s">
        <v>8</v>
      </c>
      <c r="H5490" s="4" t="n">
        <f aca="false">ROUND(E5490*F5490,2)</f>
        <v>197376.46</v>
      </c>
    </row>
    <row r="5491" customFormat="false" ht="15" hidden="false" customHeight="false" outlineLevel="0" collapsed="false">
      <c r="A5491" s="3" t="n">
        <v>5490</v>
      </c>
      <c r="B5491" s="3" t="n">
        <v>1</v>
      </c>
      <c r="C5491" s="3" t="s">
        <v>241</v>
      </c>
      <c r="D5491" s="3" t="s">
        <v>562</v>
      </c>
      <c r="E5491" s="3" t="n">
        <v>1866</v>
      </c>
      <c r="F5491" s="4" t="n">
        <v>350.97</v>
      </c>
      <c r="G5491" s="3" t="s">
        <v>8</v>
      </c>
      <c r="H5491" s="4" t="n">
        <f aca="false">ROUND(E5491*F5491,2)</f>
        <v>654910.02</v>
      </c>
    </row>
    <row r="5492" customFormat="false" ht="15" hidden="false" customHeight="false" outlineLevel="0" collapsed="false">
      <c r="A5492" s="3" t="n">
        <v>5491</v>
      </c>
      <c r="B5492" s="3" t="n">
        <v>13</v>
      </c>
      <c r="C5492" s="3" t="s">
        <v>241</v>
      </c>
      <c r="D5492" s="3" t="s">
        <v>563</v>
      </c>
      <c r="E5492" s="3" t="n">
        <v>3308</v>
      </c>
      <c r="F5492" s="4" t="n">
        <v>44.97</v>
      </c>
      <c r="G5492" s="3" t="s">
        <v>41</v>
      </c>
      <c r="H5492" s="4" t="n">
        <f aca="false">ROUND(E5492*F5492,2)</f>
        <v>148760.76</v>
      </c>
    </row>
    <row r="5493" customFormat="false" ht="15" hidden="false" customHeight="false" outlineLevel="0" collapsed="false">
      <c r="A5493" s="3" t="n">
        <v>5492</v>
      </c>
      <c r="B5493" s="3" t="n">
        <v>7</v>
      </c>
      <c r="C5493" s="3" t="s">
        <v>242</v>
      </c>
      <c r="D5493" s="3" t="s">
        <v>563</v>
      </c>
      <c r="E5493" s="3" t="n">
        <v>4943</v>
      </c>
      <c r="F5493" s="4" t="n">
        <v>405.2</v>
      </c>
      <c r="G5493" s="3" t="s">
        <v>8</v>
      </c>
      <c r="H5493" s="4" t="n">
        <f aca="false">ROUND(E5493*F5493,2)</f>
        <v>2002903.6</v>
      </c>
    </row>
    <row r="5494" customFormat="false" ht="15" hidden="false" customHeight="false" outlineLevel="0" collapsed="false">
      <c r="A5494" s="3" t="n">
        <v>5493</v>
      </c>
      <c r="B5494" s="3" t="n">
        <v>13</v>
      </c>
      <c r="C5494" s="3" t="s">
        <v>242</v>
      </c>
      <c r="D5494" s="3" t="s">
        <v>563</v>
      </c>
      <c r="E5494" s="3" t="n">
        <v>3231</v>
      </c>
      <c r="F5494" s="4" t="n">
        <v>45.53</v>
      </c>
      <c r="G5494" s="3" t="s">
        <v>41</v>
      </c>
      <c r="H5494" s="4" t="n">
        <f aca="false">ROUND(E5494*F5494,2)</f>
        <v>147107.43</v>
      </c>
    </row>
    <row r="5495" customFormat="false" ht="15" hidden="false" customHeight="false" outlineLevel="0" collapsed="false">
      <c r="A5495" s="3" t="n">
        <v>5494</v>
      </c>
      <c r="B5495" s="3" t="n">
        <v>11</v>
      </c>
      <c r="C5495" s="3" t="s">
        <v>242</v>
      </c>
      <c r="D5495" s="3" t="s">
        <v>563</v>
      </c>
      <c r="E5495" s="3" t="n">
        <v>3012</v>
      </c>
      <c r="F5495" s="4" t="n">
        <v>101.69</v>
      </c>
      <c r="G5495" s="3" t="s">
        <v>34</v>
      </c>
      <c r="H5495" s="4" t="n">
        <f aca="false">ROUND(E5495*F5495,2)</f>
        <v>306290.28</v>
      </c>
    </row>
    <row r="5496" customFormat="false" ht="15" hidden="false" customHeight="false" outlineLevel="0" collapsed="false">
      <c r="A5496" s="3" t="n">
        <v>5495</v>
      </c>
      <c r="B5496" s="3" t="n">
        <v>7</v>
      </c>
      <c r="C5496" s="3" t="s">
        <v>242</v>
      </c>
      <c r="D5496" s="3" t="s">
        <v>563</v>
      </c>
      <c r="E5496" s="3" t="n">
        <v>4102</v>
      </c>
      <c r="F5496" s="4" t="n">
        <v>404.25</v>
      </c>
      <c r="G5496" s="3" t="s">
        <v>8</v>
      </c>
      <c r="H5496" s="4" t="n">
        <f aca="false">ROUND(E5496*F5496,2)</f>
        <v>1658233.5</v>
      </c>
    </row>
    <row r="5497" customFormat="false" ht="15" hidden="false" customHeight="false" outlineLevel="0" collapsed="false">
      <c r="A5497" s="3" t="n">
        <v>5496</v>
      </c>
      <c r="B5497" s="3" t="n">
        <v>13</v>
      </c>
      <c r="C5497" s="3" t="s">
        <v>242</v>
      </c>
      <c r="D5497" s="3" t="s">
        <v>562</v>
      </c>
      <c r="E5497" s="3" t="n">
        <v>3961</v>
      </c>
      <c r="F5497" s="4" t="n">
        <v>45.48</v>
      </c>
      <c r="G5497" s="3" t="s">
        <v>41</v>
      </c>
      <c r="H5497" s="4" t="n">
        <f aca="false">ROUND(E5497*F5497,2)</f>
        <v>180146.28</v>
      </c>
    </row>
    <row r="5498" customFormat="false" ht="15" hidden="false" customHeight="false" outlineLevel="0" collapsed="false">
      <c r="A5498" s="3" t="n">
        <v>5497</v>
      </c>
      <c r="B5498" s="3" t="n">
        <v>4</v>
      </c>
      <c r="C5498" s="3" t="s">
        <v>242</v>
      </c>
      <c r="D5498" s="3" t="s">
        <v>563</v>
      </c>
      <c r="E5498" s="3" t="n">
        <v>329</v>
      </c>
      <c r="F5498" s="4" t="n">
        <v>100</v>
      </c>
      <c r="G5498" s="3" t="s">
        <v>8</v>
      </c>
      <c r="H5498" s="4" t="n">
        <f aca="false">ROUND(E5498*F5498,2)</f>
        <v>32900</v>
      </c>
    </row>
    <row r="5499" customFormat="false" ht="15" hidden="false" customHeight="false" outlineLevel="0" collapsed="false">
      <c r="A5499" s="3" t="n">
        <v>5498</v>
      </c>
      <c r="B5499" s="3" t="n">
        <v>2</v>
      </c>
      <c r="C5499" s="3" t="s">
        <v>242</v>
      </c>
      <c r="D5499" s="3" t="s">
        <v>563</v>
      </c>
      <c r="E5499" s="3" t="n">
        <v>2829</v>
      </c>
      <c r="F5499" s="4" t="n">
        <v>58.57</v>
      </c>
      <c r="G5499" s="3" t="s">
        <v>8</v>
      </c>
      <c r="H5499" s="4" t="n">
        <f aca="false">ROUND(E5499*F5499,2)</f>
        <v>165694.53</v>
      </c>
    </row>
    <row r="5500" customFormat="false" ht="15" hidden="false" customHeight="false" outlineLevel="0" collapsed="false">
      <c r="A5500" s="3" t="n">
        <v>5499</v>
      </c>
      <c r="B5500" s="3" t="n">
        <v>13</v>
      </c>
      <c r="C5500" s="3" t="s">
        <v>242</v>
      </c>
      <c r="D5500" s="3" t="s">
        <v>563</v>
      </c>
      <c r="E5500" s="3" t="n">
        <v>2599</v>
      </c>
      <c r="F5500" s="4" t="n">
        <v>45.5</v>
      </c>
      <c r="G5500" s="3" t="s">
        <v>41</v>
      </c>
      <c r="H5500" s="4" t="n">
        <f aca="false">ROUND(E5500*F5500,2)</f>
        <v>118254.5</v>
      </c>
    </row>
    <row r="5501" customFormat="false" ht="15" hidden="false" customHeight="false" outlineLevel="0" collapsed="false">
      <c r="A5501" s="3" t="n">
        <v>5500</v>
      </c>
      <c r="B5501" s="3" t="n">
        <v>4</v>
      </c>
      <c r="C5501" s="3" t="s">
        <v>242</v>
      </c>
      <c r="D5501" s="3" t="s">
        <v>563</v>
      </c>
      <c r="E5501" s="3" t="n">
        <v>2298</v>
      </c>
      <c r="F5501" s="4" t="n">
        <v>99.69</v>
      </c>
      <c r="G5501" s="3" t="s">
        <v>8</v>
      </c>
      <c r="H5501" s="4" t="n">
        <f aca="false">ROUND(E5501*F5501,2)</f>
        <v>229087.62</v>
      </c>
    </row>
    <row r="5502" customFormat="false" ht="15" hidden="false" customHeight="false" outlineLevel="0" collapsed="false">
      <c r="A5502" s="3" t="n">
        <v>5501</v>
      </c>
      <c r="B5502" s="3" t="n">
        <v>1</v>
      </c>
      <c r="C5502" s="3" t="s">
        <v>242</v>
      </c>
      <c r="D5502" s="3" t="s">
        <v>562</v>
      </c>
      <c r="E5502" s="3" t="n">
        <v>975</v>
      </c>
      <c r="F5502" s="4" t="n">
        <v>346.64</v>
      </c>
      <c r="G5502" s="3" t="s">
        <v>8</v>
      </c>
      <c r="H5502" s="4" t="n">
        <f aca="false">ROUND(E5502*F5502,2)</f>
        <v>337974</v>
      </c>
    </row>
    <row r="5503" customFormat="false" ht="15" hidden="false" customHeight="false" outlineLevel="0" collapsed="false">
      <c r="A5503" s="3" t="n">
        <v>5502</v>
      </c>
      <c r="B5503" s="3" t="n">
        <v>2</v>
      </c>
      <c r="C5503" s="3" t="s">
        <v>242</v>
      </c>
      <c r="D5503" s="3" t="s">
        <v>563</v>
      </c>
      <c r="E5503" s="3" t="n">
        <v>1505</v>
      </c>
      <c r="F5503" s="4" t="n">
        <v>58.69</v>
      </c>
      <c r="G5503" s="3" t="s">
        <v>8</v>
      </c>
      <c r="H5503" s="4" t="n">
        <f aca="false">ROUND(E5503*F5503,2)</f>
        <v>88328.45</v>
      </c>
    </row>
    <row r="5504" customFormat="false" ht="15" hidden="false" customHeight="false" outlineLevel="0" collapsed="false">
      <c r="A5504" s="3" t="n">
        <v>5503</v>
      </c>
      <c r="B5504" s="3" t="n">
        <v>7</v>
      </c>
      <c r="C5504" s="3" t="s">
        <v>242</v>
      </c>
      <c r="D5504" s="3" t="s">
        <v>563</v>
      </c>
      <c r="E5504" s="3" t="n">
        <v>3945</v>
      </c>
      <c r="F5504" s="4" t="n">
        <v>404.38</v>
      </c>
      <c r="G5504" s="3" t="s">
        <v>8</v>
      </c>
      <c r="H5504" s="4" t="n">
        <f aca="false">ROUND(E5504*F5504,2)</f>
        <v>1595279.1</v>
      </c>
    </row>
    <row r="5505" customFormat="false" ht="15" hidden="false" customHeight="false" outlineLevel="0" collapsed="false">
      <c r="A5505" s="3" t="n">
        <v>5504</v>
      </c>
      <c r="B5505" s="3" t="n">
        <v>13</v>
      </c>
      <c r="C5505" s="3" t="s">
        <v>242</v>
      </c>
      <c r="D5505" s="3" t="s">
        <v>563</v>
      </c>
      <c r="E5505" s="3" t="n">
        <v>4141</v>
      </c>
      <c r="F5505" s="4" t="n">
        <v>45.57</v>
      </c>
      <c r="G5505" s="3" t="s">
        <v>41</v>
      </c>
      <c r="H5505" s="4" t="n">
        <f aca="false">ROUND(E5505*F5505,2)</f>
        <v>188705.37</v>
      </c>
    </row>
    <row r="5506" customFormat="false" ht="15" hidden="false" customHeight="false" outlineLevel="0" collapsed="false">
      <c r="A5506" s="3" t="n">
        <v>5505</v>
      </c>
      <c r="B5506" s="3" t="n">
        <v>14</v>
      </c>
      <c r="C5506" s="3" t="s">
        <v>242</v>
      </c>
      <c r="D5506" s="3" t="s">
        <v>562</v>
      </c>
      <c r="E5506" s="3" t="n">
        <v>1768</v>
      </c>
      <c r="F5506" s="4" t="n">
        <v>74.79</v>
      </c>
      <c r="G5506" s="3" t="s">
        <v>41</v>
      </c>
      <c r="H5506" s="4" t="n">
        <f aca="false">ROUND(E5506*F5506,2)</f>
        <v>132228.72</v>
      </c>
    </row>
    <row r="5507" customFormat="false" ht="15" hidden="false" customHeight="false" outlineLevel="0" collapsed="false">
      <c r="A5507" s="3" t="n">
        <v>5506</v>
      </c>
      <c r="B5507" s="3" t="n">
        <v>13</v>
      </c>
      <c r="C5507" s="3" t="s">
        <v>242</v>
      </c>
      <c r="D5507" s="3" t="s">
        <v>562</v>
      </c>
      <c r="E5507" s="3" t="n">
        <v>3117</v>
      </c>
      <c r="F5507" s="4" t="n">
        <v>45.64</v>
      </c>
      <c r="G5507" s="3" t="s">
        <v>41</v>
      </c>
      <c r="H5507" s="4" t="n">
        <f aca="false">ROUND(E5507*F5507,2)</f>
        <v>142259.88</v>
      </c>
    </row>
    <row r="5508" customFormat="false" ht="15" hidden="false" customHeight="false" outlineLevel="0" collapsed="false">
      <c r="A5508" s="3" t="n">
        <v>5507</v>
      </c>
      <c r="B5508" s="3" t="n">
        <v>8</v>
      </c>
      <c r="C5508" s="3" t="s">
        <v>242</v>
      </c>
      <c r="D5508" s="3" t="s">
        <v>562</v>
      </c>
      <c r="E5508" s="3" t="n">
        <v>543</v>
      </c>
      <c r="F5508" s="4" t="n">
        <v>58.9</v>
      </c>
      <c r="G5508" s="3" t="s">
        <v>8</v>
      </c>
      <c r="H5508" s="4" t="n">
        <f aca="false">ROUND(E5508*F5508,2)</f>
        <v>31982.7</v>
      </c>
    </row>
    <row r="5509" customFormat="false" ht="15" hidden="false" customHeight="false" outlineLevel="0" collapsed="false">
      <c r="A5509" s="3" t="n">
        <v>5508</v>
      </c>
      <c r="B5509" s="3" t="n">
        <v>13</v>
      </c>
      <c r="C5509" s="3" t="s">
        <v>242</v>
      </c>
      <c r="D5509" s="3" t="s">
        <v>562</v>
      </c>
      <c r="E5509" s="3" t="n">
        <v>2505</v>
      </c>
      <c r="F5509" s="4" t="n">
        <v>45.44</v>
      </c>
      <c r="G5509" s="3" t="s">
        <v>41</v>
      </c>
      <c r="H5509" s="4" t="n">
        <f aca="false">ROUND(E5509*F5509,2)</f>
        <v>113827.2</v>
      </c>
    </row>
    <row r="5510" customFormat="false" ht="15" hidden="false" customHeight="false" outlineLevel="0" collapsed="false">
      <c r="A5510" s="3" t="n">
        <v>5509</v>
      </c>
      <c r="B5510" s="3" t="n">
        <v>10</v>
      </c>
      <c r="C5510" s="3" t="s">
        <v>242</v>
      </c>
      <c r="D5510" s="3" t="s">
        <v>562</v>
      </c>
      <c r="E5510" s="3" t="n">
        <v>1044</v>
      </c>
      <c r="F5510" s="4" t="n">
        <v>53.37</v>
      </c>
      <c r="G5510" s="3" t="s">
        <v>8</v>
      </c>
      <c r="H5510" s="4" t="n">
        <f aca="false">ROUND(E5510*F5510,2)</f>
        <v>55718.28</v>
      </c>
    </row>
    <row r="5511" customFormat="false" ht="15" hidden="false" customHeight="false" outlineLevel="0" collapsed="false">
      <c r="A5511" s="3" t="n">
        <v>5510</v>
      </c>
      <c r="B5511" s="3" t="n">
        <v>1</v>
      </c>
      <c r="C5511" s="3" t="s">
        <v>242</v>
      </c>
      <c r="D5511" s="3" t="s">
        <v>563</v>
      </c>
      <c r="E5511" s="3" t="n">
        <v>3882</v>
      </c>
      <c r="F5511" s="4" t="n">
        <v>347.73</v>
      </c>
      <c r="G5511" s="3" t="s">
        <v>8</v>
      </c>
      <c r="H5511" s="4" t="n">
        <f aca="false">ROUND(E5511*F5511,2)</f>
        <v>1349887.86</v>
      </c>
    </row>
    <row r="5512" customFormat="false" ht="15" hidden="false" customHeight="false" outlineLevel="0" collapsed="false">
      <c r="A5512" s="3" t="n">
        <v>5511</v>
      </c>
      <c r="B5512" s="3" t="n">
        <v>10</v>
      </c>
      <c r="C5512" s="3" t="s">
        <v>242</v>
      </c>
      <c r="D5512" s="3" t="s">
        <v>563</v>
      </c>
      <c r="E5512" s="3" t="n">
        <v>1303</v>
      </c>
      <c r="F5512" s="4" t="n">
        <v>53.23</v>
      </c>
      <c r="G5512" s="3" t="s">
        <v>8</v>
      </c>
      <c r="H5512" s="4" t="n">
        <f aca="false">ROUND(E5512*F5512,2)</f>
        <v>69358.69</v>
      </c>
    </row>
    <row r="5513" customFormat="false" ht="15" hidden="false" customHeight="false" outlineLevel="0" collapsed="false">
      <c r="A5513" s="3" t="n">
        <v>5512</v>
      </c>
      <c r="B5513" s="3" t="n">
        <v>2</v>
      </c>
      <c r="C5513" s="3" t="s">
        <v>242</v>
      </c>
      <c r="D5513" s="3" t="s">
        <v>563</v>
      </c>
      <c r="E5513" s="3" t="n">
        <v>3466</v>
      </c>
      <c r="F5513" s="4" t="n">
        <v>58.74</v>
      </c>
      <c r="G5513" s="3" t="s">
        <v>8</v>
      </c>
      <c r="H5513" s="4" t="n">
        <f aca="false">ROUND(E5513*F5513,2)</f>
        <v>203592.84</v>
      </c>
    </row>
    <row r="5514" customFormat="false" ht="15" hidden="false" customHeight="false" outlineLevel="0" collapsed="false">
      <c r="A5514" s="3" t="n">
        <v>5513</v>
      </c>
      <c r="B5514" s="3" t="n">
        <v>11</v>
      </c>
      <c r="C5514" s="3" t="s">
        <v>242</v>
      </c>
      <c r="D5514" s="3" t="s">
        <v>563</v>
      </c>
      <c r="E5514" s="3" t="n">
        <v>3849</v>
      </c>
      <c r="F5514" s="4" t="n">
        <v>101.83</v>
      </c>
      <c r="G5514" s="3" t="s">
        <v>34</v>
      </c>
      <c r="H5514" s="4" t="n">
        <f aca="false">ROUND(E5514*F5514,2)</f>
        <v>391943.67</v>
      </c>
    </row>
    <row r="5515" customFormat="false" ht="15" hidden="false" customHeight="false" outlineLevel="0" collapsed="false">
      <c r="A5515" s="3" t="n">
        <v>5514</v>
      </c>
      <c r="B5515" s="3" t="n">
        <v>2</v>
      </c>
      <c r="C5515" s="3" t="s">
        <v>243</v>
      </c>
      <c r="D5515" s="3" t="s">
        <v>562</v>
      </c>
      <c r="E5515" s="3" t="n">
        <v>4458</v>
      </c>
      <c r="F5515" s="4" t="n">
        <v>57.47</v>
      </c>
      <c r="G5515" s="3" t="s">
        <v>8</v>
      </c>
      <c r="H5515" s="4" t="n">
        <f aca="false">ROUND(E5515*F5515,2)</f>
        <v>256201.26</v>
      </c>
    </row>
    <row r="5516" customFormat="false" ht="15" hidden="false" customHeight="false" outlineLevel="0" collapsed="false">
      <c r="A5516" s="3" t="n">
        <v>5515</v>
      </c>
      <c r="B5516" s="3" t="n">
        <v>11</v>
      </c>
      <c r="C5516" s="3" t="s">
        <v>243</v>
      </c>
      <c r="D5516" s="3" t="s">
        <v>563</v>
      </c>
      <c r="E5516" s="3" t="n">
        <v>2932</v>
      </c>
      <c r="F5516" s="4" t="n">
        <v>101.81</v>
      </c>
      <c r="G5516" s="3" t="s">
        <v>34</v>
      </c>
      <c r="H5516" s="4" t="n">
        <f aca="false">ROUND(E5516*F5516,2)</f>
        <v>298506.92</v>
      </c>
    </row>
    <row r="5517" customFormat="false" ht="15" hidden="false" customHeight="false" outlineLevel="0" collapsed="false">
      <c r="A5517" s="3" t="n">
        <v>5516</v>
      </c>
      <c r="B5517" s="3" t="n">
        <v>15</v>
      </c>
      <c r="C5517" s="3" t="s">
        <v>243</v>
      </c>
      <c r="D5517" s="3" t="s">
        <v>563</v>
      </c>
      <c r="E5517" s="3" t="n">
        <v>2268</v>
      </c>
      <c r="F5517" s="4" t="n">
        <v>260.92</v>
      </c>
      <c r="G5517" s="3" t="s">
        <v>46</v>
      </c>
      <c r="H5517" s="4" t="n">
        <f aca="false">ROUND(E5517*F5517,2)</f>
        <v>591766.56</v>
      </c>
    </row>
    <row r="5518" customFormat="false" ht="15" hidden="false" customHeight="false" outlineLevel="0" collapsed="false">
      <c r="A5518" s="3" t="n">
        <v>5517</v>
      </c>
      <c r="B5518" s="3" t="n">
        <v>8</v>
      </c>
      <c r="C5518" s="3" t="s">
        <v>243</v>
      </c>
      <c r="D5518" s="3" t="s">
        <v>562</v>
      </c>
      <c r="E5518" s="3" t="n">
        <v>2886</v>
      </c>
      <c r="F5518" s="4" t="n">
        <v>58.04</v>
      </c>
      <c r="G5518" s="3" t="s">
        <v>8</v>
      </c>
      <c r="H5518" s="4" t="n">
        <f aca="false">ROUND(E5518*F5518,2)</f>
        <v>167503.44</v>
      </c>
    </row>
    <row r="5519" customFormat="false" ht="15" hidden="false" customHeight="false" outlineLevel="0" collapsed="false">
      <c r="A5519" s="3" t="n">
        <v>5518</v>
      </c>
      <c r="B5519" s="3" t="n">
        <v>7</v>
      </c>
      <c r="C5519" s="3" t="s">
        <v>243</v>
      </c>
      <c r="D5519" s="3" t="s">
        <v>563</v>
      </c>
      <c r="E5519" s="3" t="n">
        <v>2854</v>
      </c>
      <c r="F5519" s="4" t="n">
        <v>409.94</v>
      </c>
      <c r="G5519" s="3" t="s">
        <v>8</v>
      </c>
      <c r="H5519" s="4" t="n">
        <f aca="false">ROUND(E5519*F5519,2)</f>
        <v>1169968.76</v>
      </c>
    </row>
    <row r="5520" customFormat="false" ht="15" hidden="false" customHeight="false" outlineLevel="0" collapsed="false">
      <c r="A5520" s="3" t="n">
        <v>5519</v>
      </c>
      <c r="B5520" s="3" t="n">
        <v>9</v>
      </c>
      <c r="C5520" s="3" t="s">
        <v>243</v>
      </c>
      <c r="D5520" s="3" t="s">
        <v>563</v>
      </c>
      <c r="E5520" s="3" t="n">
        <v>1650</v>
      </c>
      <c r="F5520" s="4" t="n">
        <v>197.62</v>
      </c>
      <c r="G5520" s="3" t="s">
        <v>8</v>
      </c>
      <c r="H5520" s="4" t="n">
        <f aca="false">ROUND(E5520*F5520,2)</f>
        <v>326073</v>
      </c>
    </row>
    <row r="5521" customFormat="false" ht="15" hidden="false" customHeight="false" outlineLevel="0" collapsed="false">
      <c r="A5521" s="3" t="n">
        <v>5520</v>
      </c>
      <c r="B5521" s="3" t="n">
        <v>5</v>
      </c>
      <c r="C5521" s="3" t="s">
        <v>243</v>
      </c>
      <c r="D5521" s="3" t="s">
        <v>563</v>
      </c>
      <c r="E5521" s="3" t="n">
        <v>3077</v>
      </c>
      <c r="F5521" s="4" t="n">
        <v>465.28</v>
      </c>
      <c r="G5521" s="3" t="s">
        <v>8</v>
      </c>
      <c r="H5521" s="4" t="n">
        <f aca="false">ROUND(E5521*F5521,2)</f>
        <v>1431666.56</v>
      </c>
    </row>
    <row r="5522" customFormat="false" ht="15" hidden="false" customHeight="false" outlineLevel="0" collapsed="false">
      <c r="A5522" s="3" t="n">
        <v>5521</v>
      </c>
      <c r="B5522" s="3" t="n">
        <v>11</v>
      </c>
      <c r="C5522" s="3" t="s">
        <v>243</v>
      </c>
      <c r="D5522" s="3" t="s">
        <v>563</v>
      </c>
      <c r="E5522" s="3" t="n">
        <v>4384</v>
      </c>
      <c r="F5522" s="4" t="n">
        <v>102.16</v>
      </c>
      <c r="G5522" s="3" t="s">
        <v>34</v>
      </c>
      <c r="H5522" s="4" t="n">
        <f aca="false">ROUND(E5522*F5522,2)</f>
        <v>447869.44</v>
      </c>
    </row>
    <row r="5523" customFormat="false" ht="15" hidden="false" customHeight="false" outlineLevel="0" collapsed="false">
      <c r="A5523" s="3" t="n">
        <v>5522</v>
      </c>
      <c r="B5523" s="3" t="n">
        <v>6</v>
      </c>
      <c r="C5523" s="3" t="s">
        <v>243</v>
      </c>
      <c r="D5523" s="3" t="s">
        <v>562</v>
      </c>
      <c r="E5523" s="3" t="n">
        <v>1239</v>
      </c>
      <c r="F5523" s="4" t="n">
        <v>278.25</v>
      </c>
      <c r="G5523" s="3" t="s">
        <v>8</v>
      </c>
      <c r="H5523" s="4" t="n">
        <f aca="false">ROUND(E5523*F5523,2)</f>
        <v>344751.75</v>
      </c>
    </row>
    <row r="5524" customFormat="false" ht="15" hidden="false" customHeight="false" outlineLevel="0" collapsed="false">
      <c r="A5524" s="3" t="n">
        <v>5523</v>
      </c>
      <c r="B5524" s="3" t="n">
        <v>3</v>
      </c>
      <c r="C5524" s="3" t="s">
        <v>243</v>
      </c>
      <c r="D5524" s="3" t="s">
        <v>562</v>
      </c>
      <c r="E5524" s="3" t="n">
        <v>161</v>
      </c>
      <c r="F5524" s="4" t="n">
        <v>103.03</v>
      </c>
      <c r="G5524" s="3" t="s">
        <v>8</v>
      </c>
      <c r="H5524" s="4" t="n">
        <f aca="false">ROUND(E5524*F5524,2)</f>
        <v>16587.83</v>
      </c>
    </row>
    <row r="5525" customFormat="false" ht="15" hidden="false" customHeight="false" outlineLevel="0" collapsed="false">
      <c r="A5525" s="3" t="n">
        <v>5524</v>
      </c>
      <c r="B5525" s="3" t="n">
        <v>15</v>
      </c>
      <c r="C5525" s="3" t="s">
        <v>243</v>
      </c>
      <c r="D5525" s="3" t="s">
        <v>563</v>
      </c>
      <c r="E5525" s="3" t="n">
        <v>3928</v>
      </c>
      <c r="F5525" s="4" t="n">
        <v>261.33</v>
      </c>
      <c r="G5525" s="3" t="s">
        <v>46</v>
      </c>
      <c r="H5525" s="4" t="n">
        <f aca="false">ROUND(E5525*F5525,2)</f>
        <v>1026504.24</v>
      </c>
    </row>
    <row r="5526" customFormat="false" ht="15" hidden="false" customHeight="false" outlineLevel="0" collapsed="false">
      <c r="A5526" s="3" t="n">
        <v>5525</v>
      </c>
      <c r="B5526" s="3" t="n">
        <v>5</v>
      </c>
      <c r="C5526" s="3" t="s">
        <v>243</v>
      </c>
      <c r="D5526" s="3" t="s">
        <v>562</v>
      </c>
      <c r="E5526" s="3" t="n">
        <v>2442</v>
      </c>
      <c r="F5526" s="4" t="n">
        <v>464.73</v>
      </c>
      <c r="G5526" s="3" t="s">
        <v>8</v>
      </c>
      <c r="H5526" s="4" t="n">
        <f aca="false">ROUND(E5526*F5526,2)</f>
        <v>1134870.66</v>
      </c>
    </row>
    <row r="5527" customFormat="false" ht="15" hidden="false" customHeight="false" outlineLevel="0" collapsed="false">
      <c r="A5527" s="3" t="n">
        <v>5526</v>
      </c>
      <c r="B5527" s="3" t="n">
        <v>11</v>
      </c>
      <c r="C5527" s="3" t="s">
        <v>243</v>
      </c>
      <c r="D5527" s="3" t="s">
        <v>562</v>
      </c>
      <c r="E5527" s="3" t="n">
        <v>689</v>
      </c>
      <c r="F5527" s="4" t="n">
        <v>101.94</v>
      </c>
      <c r="G5527" s="3" t="s">
        <v>34</v>
      </c>
      <c r="H5527" s="4" t="n">
        <f aca="false">ROUND(E5527*F5527,2)</f>
        <v>70236.66</v>
      </c>
    </row>
    <row r="5528" customFormat="false" ht="15" hidden="false" customHeight="false" outlineLevel="0" collapsed="false">
      <c r="A5528" s="3" t="n">
        <v>5527</v>
      </c>
      <c r="B5528" s="3" t="n">
        <v>1</v>
      </c>
      <c r="C5528" s="3" t="s">
        <v>243</v>
      </c>
      <c r="D5528" s="3" t="s">
        <v>562</v>
      </c>
      <c r="E5528" s="3" t="n">
        <v>2346</v>
      </c>
      <c r="F5528" s="4" t="n">
        <v>351.99</v>
      </c>
      <c r="G5528" s="3" t="s">
        <v>8</v>
      </c>
      <c r="H5528" s="4" t="n">
        <f aca="false">ROUND(E5528*F5528,2)</f>
        <v>825768.54</v>
      </c>
    </row>
    <row r="5529" customFormat="false" ht="15" hidden="false" customHeight="false" outlineLevel="0" collapsed="false">
      <c r="A5529" s="3" t="n">
        <v>5528</v>
      </c>
      <c r="B5529" s="3" t="n">
        <v>1</v>
      </c>
      <c r="C5529" s="3" t="s">
        <v>243</v>
      </c>
      <c r="D5529" s="3" t="s">
        <v>563</v>
      </c>
      <c r="E5529" s="3" t="n">
        <v>4511</v>
      </c>
      <c r="F5529" s="4" t="n">
        <v>350.98</v>
      </c>
      <c r="G5529" s="3" t="s">
        <v>8</v>
      </c>
      <c r="H5529" s="4" t="n">
        <f aca="false">ROUND(E5529*F5529,2)</f>
        <v>1583270.78</v>
      </c>
    </row>
    <row r="5530" customFormat="false" ht="15" hidden="false" customHeight="false" outlineLevel="0" collapsed="false">
      <c r="A5530" s="3" t="n">
        <v>5529</v>
      </c>
      <c r="B5530" s="3" t="n">
        <v>15</v>
      </c>
      <c r="C5530" s="3" t="s">
        <v>243</v>
      </c>
      <c r="D5530" s="3" t="s">
        <v>562</v>
      </c>
      <c r="E5530" s="3" t="n">
        <v>564</v>
      </c>
      <c r="F5530" s="4" t="n">
        <v>261.76</v>
      </c>
      <c r="G5530" s="3" t="s">
        <v>46</v>
      </c>
      <c r="H5530" s="4" t="n">
        <f aca="false">ROUND(E5530*F5530,2)</f>
        <v>147632.64</v>
      </c>
    </row>
    <row r="5531" customFormat="false" ht="15" hidden="false" customHeight="false" outlineLevel="0" collapsed="false">
      <c r="A5531" s="3" t="n">
        <v>5530</v>
      </c>
      <c r="B5531" s="3" t="n">
        <v>1</v>
      </c>
      <c r="C5531" s="3" t="s">
        <v>243</v>
      </c>
      <c r="D5531" s="3" t="s">
        <v>563</v>
      </c>
      <c r="E5531" s="3" t="n">
        <v>3524</v>
      </c>
      <c r="F5531" s="4" t="n">
        <v>350.88</v>
      </c>
      <c r="G5531" s="3" t="s">
        <v>8</v>
      </c>
      <c r="H5531" s="4" t="n">
        <f aca="false">ROUND(E5531*F5531,2)</f>
        <v>1236501.12</v>
      </c>
    </row>
    <row r="5532" customFormat="false" ht="15" hidden="false" customHeight="false" outlineLevel="0" collapsed="false">
      <c r="A5532" s="3" t="n">
        <v>5531</v>
      </c>
      <c r="B5532" s="3" t="n">
        <v>8</v>
      </c>
      <c r="C5532" s="3" t="s">
        <v>243</v>
      </c>
      <c r="D5532" s="3" t="s">
        <v>562</v>
      </c>
      <c r="E5532" s="3" t="n">
        <v>4581</v>
      </c>
      <c r="F5532" s="4" t="n">
        <v>58.07</v>
      </c>
      <c r="G5532" s="3" t="s">
        <v>8</v>
      </c>
      <c r="H5532" s="4" t="n">
        <f aca="false">ROUND(E5532*F5532,2)</f>
        <v>266018.67</v>
      </c>
    </row>
    <row r="5533" customFormat="false" ht="15" hidden="false" customHeight="false" outlineLevel="0" collapsed="false">
      <c r="A5533" s="3" t="n">
        <v>5532</v>
      </c>
      <c r="B5533" s="3" t="n">
        <v>8</v>
      </c>
      <c r="C5533" s="3" t="s">
        <v>243</v>
      </c>
      <c r="D5533" s="3" t="s">
        <v>563</v>
      </c>
      <c r="E5533" s="3" t="n">
        <v>1170</v>
      </c>
      <c r="F5533" s="4" t="n">
        <v>58.07</v>
      </c>
      <c r="G5533" s="3" t="s">
        <v>8</v>
      </c>
      <c r="H5533" s="4" t="n">
        <f aca="false">ROUND(E5533*F5533,2)</f>
        <v>67941.9</v>
      </c>
    </row>
    <row r="5534" customFormat="false" ht="15" hidden="false" customHeight="false" outlineLevel="0" collapsed="false">
      <c r="A5534" s="3" t="n">
        <v>5533</v>
      </c>
      <c r="B5534" s="3" t="n">
        <v>7</v>
      </c>
      <c r="C5534" s="3" t="s">
        <v>243</v>
      </c>
      <c r="D5534" s="3" t="s">
        <v>563</v>
      </c>
      <c r="E5534" s="3" t="n">
        <v>900</v>
      </c>
      <c r="F5534" s="4" t="n">
        <v>408.06</v>
      </c>
      <c r="G5534" s="3" t="s">
        <v>8</v>
      </c>
      <c r="H5534" s="4" t="n">
        <f aca="false">ROUND(E5534*F5534,2)</f>
        <v>367254</v>
      </c>
    </row>
    <row r="5535" customFormat="false" ht="15" hidden="false" customHeight="false" outlineLevel="0" collapsed="false">
      <c r="A5535" s="3" t="n">
        <v>5534</v>
      </c>
      <c r="B5535" s="3" t="n">
        <v>5</v>
      </c>
      <c r="C5535" s="3" t="s">
        <v>244</v>
      </c>
      <c r="D5535" s="3" t="s">
        <v>563</v>
      </c>
      <c r="E5535" s="3" t="n">
        <v>2819</v>
      </c>
      <c r="F5535" s="4" t="n">
        <v>486.89</v>
      </c>
      <c r="G5535" s="3" t="s">
        <v>8</v>
      </c>
      <c r="H5535" s="4" t="n">
        <f aca="false">ROUND(E5535*F5535,2)</f>
        <v>1372542.91</v>
      </c>
    </row>
    <row r="5536" customFormat="false" ht="15" hidden="false" customHeight="false" outlineLevel="0" collapsed="false">
      <c r="A5536" s="3" t="n">
        <v>5535</v>
      </c>
      <c r="B5536" s="3" t="n">
        <v>15</v>
      </c>
      <c r="C5536" s="3" t="s">
        <v>244</v>
      </c>
      <c r="D5536" s="3" t="s">
        <v>563</v>
      </c>
      <c r="E5536" s="3" t="n">
        <v>2998</v>
      </c>
      <c r="F5536" s="4" t="n">
        <v>262.07</v>
      </c>
      <c r="G5536" s="3" t="s">
        <v>46</v>
      </c>
      <c r="H5536" s="4" t="n">
        <f aca="false">ROUND(E5536*F5536,2)</f>
        <v>785685.86</v>
      </c>
    </row>
    <row r="5537" customFormat="false" ht="15" hidden="false" customHeight="false" outlineLevel="0" collapsed="false">
      <c r="A5537" s="3" t="n">
        <v>5536</v>
      </c>
      <c r="B5537" s="3" t="n">
        <v>9</v>
      </c>
      <c r="C5537" s="3" t="s">
        <v>244</v>
      </c>
      <c r="D5537" s="3" t="s">
        <v>562</v>
      </c>
      <c r="E5537" s="3" t="n">
        <v>796</v>
      </c>
      <c r="F5537" s="4" t="n">
        <v>196.8</v>
      </c>
      <c r="G5537" s="3" t="s">
        <v>8</v>
      </c>
      <c r="H5537" s="4" t="n">
        <f aca="false">ROUND(E5537*F5537,2)</f>
        <v>156652.8</v>
      </c>
    </row>
    <row r="5538" customFormat="false" ht="15" hidden="false" customHeight="false" outlineLevel="0" collapsed="false">
      <c r="A5538" s="3" t="n">
        <v>5537</v>
      </c>
      <c r="B5538" s="3" t="n">
        <v>7</v>
      </c>
      <c r="C5538" s="3" t="s">
        <v>244</v>
      </c>
      <c r="D5538" s="3" t="s">
        <v>563</v>
      </c>
      <c r="E5538" s="3" t="n">
        <v>4481</v>
      </c>
      <c r="F5538" s="4" t="n">
        <v>410.51</v>
      </c>
      <c r="G5538" s="3" t="s">
        <v>8</v>
      </c>
      <c r="H5538" s="4" t="n">
        <f aca="false">ROUND(E5538*F5538,2)</f>
        <v>1839495.31</v>
      </c>
    </row>
    <row r="5539" customFormat="false" ht="15" hidden="false" customHeight="false" outlineLevel="0" collapsed="false">
      <c r="A5539" s="3" t="n">
        <v>5538</v>
      </c>
      <c r="B5539" s="3" t="n">
        <v>2</v>
      </c>
      <c r="C5539" s="3" t="s">
        <v>244</v>
      </c>
      <c r="D5539" s="3" t="s">
        <v>562</v>
      </c>
      <c r="E5539" s="3" t="n">
        <v>3466</v>
      </c>
      <c r="F5539" s="4" t="n">
        <v>56.17</v>
      </c>
      <c r="G5539" s="3" t="s">
        <v>8</v>
      </c>
      <c r="H5539" s="4" t="n">
        <f aca="false">ROUND(E5539*F5539,2)</f>
        <v>194685.22</v>
      </c>
    </row>
    <row r="5540" customFormat="false" ht="15" hidden="false" customHeight="false" outlineLevel="0" collapsed="false">
      <c r="A5540" s="3" t="n">
        <v>5539</v>
      </c>
      <c r="B5540" s="3" t="n">
        <v>12</v>
      </c>
      <c r="C5540" s="3" t="s">
        <v>244</v>
      </c>
      <c r="D5540" s="3" t="s">
        <v>562</v>
      </c>
      <c r="E5540" s="3" t="n">
        <v>1378</v>
      </c>
      <c r="F5540" s="4" t="n">
        <v>217.84</v>
      </c>
      <c r="G5540" s="3" t="s">
        <v>38</v>
      </c>
      <c r="H5540" s="4" t="n">
        <f aca="false">ROUND(E5540*F5540,2)</f>
        <v>300183.52</v>
      </c>
    </row>
    <row r="5541" customFormat="false" ht="15" hidden="false" customHeight="false" outlineLevel="0" collapsed="false">
      <c r="A5541" s="3" t="n">
        <v>5540</v>
      </c>
      <c r="B5541" s="3" t="n">
        <v>3</v>
      </c>
      <c r="C5541" s="3" t="s">
        <v>244</v>
      </c>
      <c r="D5541" s="3" t="s">
        <v>562</v>
      </c>
      <c r="E5541" s="3" t="n">
        <v>4459</v>
      </c>
      <c r="F5541" s="4" t="n">
        <v>101.99</v>
      </c>
      <c r="G5541" s="3" t="s">
        <v>8</v>
      </c>
      <c r="H5541" s="4" t="n">
        <f aca="false">ROUND(E5541*F5541,2)</f>
        <v>454773.41</v>
      </c>
    </row>
    <row r="5542" customFormat="false" ht="15" hidden="false" customHeight="false" outlineLevel="0" collapsed="false">
      <c r="A5542" s="3" t="n">
        <v>5541</v>
      </c>
      <c r="B5542" s="3" t="n">
        <v>2</v>
      </c>
      <c r="C5542" s="3" t="s">
        <v>244</v>
      </c>
      <c r="D5542" s="3" t="s">
        <v>562</v>
      </c>
      <c r="E5542" s="3" t="n">
        <v>1151</v>
      </c>
      <c r="F5542" s="4" t="n">
        <v>55.94</v>
      </c>
      <c r="G5542" s="3" t="s">
        <v>8</v>
      </c>
      <c r="H5542" s="4" t="n">
        <f aca="false">ROUND(E5542*F5542,2)</f>
        <v>64386.94</v>
      </c>
    </row>
    <row r="5543" customFormat="false" ht="15" hidden="false" customHeight="false" outlineLevel="0" collapsed="false">
      <c r="A5543" s="3" t="n">
        <v>5542</v>
      </c>
      <c r="B5543" s="3" t="n">
        <v>14</v>
      </c>
      <c r="C5543" s="3" t="s">
        <v>244</v>
      </c>
      <c r="D5543" s="3" t="s">
        <v>562</v>
      </c>
      <c r="E5543" s="3" t="n">
        <v>2987</v>
      </c>
      <c r="F5543" s="4" t="n">
        <v>76.65</v>
      </c>
      <c r="G5543" s="3" t="s">
        <v>41</v>
      </c>
      <c r="H5543" s="4" t="n">
        <f aca="false">ROUND(E5543*F5543,2)</f>
        <v>228953.55</v>
      </c>
    </row>
    <row r="5544" customFormat="false" ht="15" hidden="false" customHeight="false" outlineLevel="0" collapsed="false">
      <c r="A5544" s="3" t="n">
        <v>5543</v>
      </c>
      <c r="B5544" s="3" t="n">
        <v>10</v>
      </c>
      <c r="C5544" s="3" t="s">
        <v>244</v>
      </c>
      <c r="D5544" s="3" t="s">
        <v>563</v>
      </c>
      <c r="E5544" s="3" t="n">
        <v>1945</v>
      </c>
      <c r="F5544" s="4" t="n">
        <v>52.38</v>
      </c>
      <c r="G5544" s="3" t="s">
        <v>8</v>
      </c>
      <c r="H5544" s="4" t="n">
        <f aca="false">ROUND(E5544*F5544,2)</f>
        <v>101879.1</v>
      </c>
    </row>
    <row r="5545" customFormat="false" ht="15" hidden="false" customHeight="false" outlineLevel="0" collapsed="false">
      <c r="A5545" s="3" t="n">
        <v>5544</v>
      </c>
      <c r="B5545" s="3" t="n">
        <v>5</v>
      </c>
      <c r="C5545" s="3" t="s">
        <v>244</v>
      </c>
      <c r="D5545" s="3" t="s">
        <v>563</v>
      </c>
      <c r="E5545" s="3" t="n">
        <v>4520</v>
      </c>
      <c r="F5545" s="4" t="n">
        <v>485.98</v>
      </c>
      <c r="G5545" s="3" t="s">
        <v>8</v>
      </c>
      <c r="H5545" s="4" t="n">
        <f aca="false">ROUND(E5545*F5545,2)</f>
        <v>2196629.6</v>
      </c>
    </row>
    <row r="5546" customFormat="false" ht="15" hidden="false" customHeight="false" outlineLevel="0" collapsed="false">
      <c r="A5546" s="3" t="n">
        <v>5545</v>
      </c>
      <c r="B5546" s="3" t="n">
        <v>5</v>
      </c>
      <c r="C5546" s="3" t="s">
        <v>244</v>
      </c>
      <c r="D5546" s="3" t="s">
        <v>562</v>
      </c>
      <c r="E5546" s="3" t="n">
        <v>2189</v>
      </c>
      <c r="F5546" s="4" t="n">
        <v>486.57</v>
      </c>
      <c r="G5546" s="3" t="s">
        <v>8</v>
      </c>
      <c r="H5546" s="4" t="n">
        <f aca="false">ROUND(E5546*F5546,2)</f>
        <v>1065101.73</v>
      </c>
    </row>
    <row r="5547" customFormat="false" ht="15" hidden="false" customHeight="false" outlineLevel="0" collapsed="false">
      <c r="A5547" s="3" t="n">
        <v>5546</v>
      </c>
      <c r="B5547" s="3" t="n">
        <v>13</v>
      </c>
      <c r="C5547" s="3" t="s">
        <v>244</v>
      </c>
      <c r="D5547" s="3" t="s">
        <v>562</v>
      </c>
      <c r="E5547" s="3" t="n">
        <v>2140</v>
      </c>
      <c r="F5547" s="4" t="n">
        <v>43.99</v>
      </c>
      <c r="G5547" s="3" t="s">
        <v>41</v>
      </c>
      <c r="H5547" s="4" t="n">
        <f aca="false">ROUND(E5547*F5547,2)</f>
        <v>94138.6</v>
      </c>
    </row>
    <row r="5548" customFormat="false" ht="15" hidden="false" customHeight="false" outlineLevel="0" collapsed="false">
      <c r="A5548" s="3" t="n">
        <v>5547</v>
      </c>
      <c r="B5548" s="3" t="n">
        <v>5</v>
      </c>
      <c r="C5548" s="3" t="s">
        <v>244</v>
      </c>
      <c r="D5548" s="3" t="s">
        <v>562</v>
      </c>
      <c r="E5548" s="3" t="n">
        <v>3847</v>
      </c>
      <c r="F5548" s="4" t="n">
        <v>487.06</v>
      </c>
      <c r="G5548" s="3" t="s">
        <v>8</v>
      </c>
      <c r="H5548" s="4" t="n">
        <f aca="false">ROUND(E5548*F5548,2)</f>
        <v>1873719.82</v>
      </c>
    </row>
    <row r="5549" customFormat="false" ht="15" hidden="false" customHeight="false" outlineLevel="0" collapsed="false">
      <c r="A5549" s="3" t="n">
        <v>5548</v>
      </c>
      <c r="B5549" s="3" t="n">
        <v>14</v>
      </c>
      <c r="C5549" s="3" t="s">
        <v>244</v>
      </c>
      <c r="D5549" s="3" t="s">
        <v>563</v>
      </c>
      <c r="E5549" s="3" t="n">
        <v>1710</v>
      </c>
      <c r="F5549" s="4" t="n">
        <v>76.78</v>
      </c>
      <c r="G5549" s="3" t="s">
        <v>41</v>
      </c>
      <c r="H5549" s="4" t="n">
        <f aca="false">ROUND(E5549*F5549,2)</f>
        <v>131293.8</v>
      </c>
    </row>
    <row r="5550" customFormat="false" ht="15" hidden="false" customHeight="false" outlineLevel="0" collapsed="false">
      <c r="A5550" s="3" t="n">
        <v>5549</v>
      </c>
      <c r="B5550" s="3" t="n">
        <v>5</v>
      </c>
      <c r="C5550" s="3" t="s">
        <v>244</v>
      </c>
      <c r="D5550" s="3" t="s">
        <v>562</v>
      </c>
      <c r="E5550" s="3" t="n">
        <v>3836</v>
      </c>
      <c r="F5550" s="4" t="n">
        <v>487.81</v>
      </c>
      <c r="G5550" s="3" t="s">
        <v>8</v>
      </c>
      <c r="H5550" s="4" t="n">
        <f aca="false">ROUND(E5550*F5550,2)</f>
        <v>1871239.16</v>
      </c>
    </row>
    <row r="5551" customFormat="false" ht="15" hidden="false" customHeight="false" outlineLevel="0" collapsed="false">
      <c r="A5551" s="3" t="n">
        <v>5550</v>
      </c>
      <c r="B5551" s="3" t="n">
        <v>7</v>
      </c>
      <c r="C5551" s="3" t="s">
        <v>244</v>
      </c>
      <c r="D5551" s="3" t="s">
        <v>563</v>
      </c>
      <c r="E5551" s="3" t="n">
        <v>3168</v>
      </c>
      <c r="F5551" s="4" t="n">
        <v>408.72</v>
      </c>
      <c r="G5551" s="3" t="s">
        <v>8</v>
      </c>
      <c r="H5551" s="4" t="n">
        <f aca="false">ROUND(E5551*F5551,2)</f>
        <v>1294824.96</v>
      </c>
    </row>
    <row r="5552" customFormat="false" ht="15" hidden="false" customHeight="false" outlineLevel="0" collapsed="false">
      <c r="A5552" s="3" t="n">
        <v>5551</v>
      </c>
      <c r="B5552" s="3" t="n">
        <v>10</v>
      </c>
      <c r="C5552" s="3" t="s">
        <v>244</v>
      </c>
      <c r="D5552" s="3" t="s">
        <v>563</v>
      </c>
      <c r="E5552" s="3" t="n">
        <v>1532</v>
      </c>
      <c r="F5552" s="4" t="n">
        <v>52.22</v>
      </c>
      <c r="G5552" s="3" t="s">
        <v>8</v>
      </c>
      <c r="H5552" s="4" t="n">
        <f aca="false">ROUND(E5552*F5552,2)</f>
        <v>80001.04</v>
      </c>
    </row>
    <row r="5553" customFormat="false" ht="15" hidden="false" customHeight="false" outlineLevel="0" collapsed="false">
      <c r="A5553" s="3" t="n">
        <v>5552</v>
      </c>
      <c r="B5553" s="3" t="n">
        <v>3</v>
      </c>
      <c r="C5553" s="3" t="s">
        <v>244</v>
      </c>
      <c r="D5553" s="3" t="s">
        <v>562</v>
      </c>
      <c r="E5553" s="3" t="n">
        <v>4791</v>
      </c>
      <c r="F5553" s="4" t="n">
        <v>102.34</v>
      </c>
      <c r="G5553" s="3" t="s">
        <v>8</v>
      </c>
      <c r="H5553" s="4" t="n">
        <f aca="false">ROUND(E5553*F5553,2)</f>
        <v>490310.94</v>
      </c>
    </row>
    <row r="5554" customFormat="false" ht="15" hidden="false" customHeight="false" outlineLevel="0" collapsed="false">
      <c r="A5554" s="3" t="n">
        <v>5553</v>
      </c>
      <c r="B5554" s="3" t="n">
        <v>10</v>
      </c>
      <c r="C5554" s="3" t="s">
        <v>244</v>
      </c>
      <c r="D5554" s="3" t="s">
        <v>563</v>
      </c>
      <c r="E5554" s="3" t="n">
        <v>91</v>
      </c>
      <c r="F5554" s="4" t="n">
        <v>52.23</v>
      </c>
      <c r="G5554" s="3" t="s">
        <v>8</v>
      </c>
      <c r="H5554" s="4" t="n">
        <f aca="false">ROUND(E5554*F5554,2)</f>
        <v>4752.93</v>
      </c>
    </row>
    <row r="5555" customFormat="false" ht="15" hidden="false" customHeight="false" outlineLevel="0" collapsed="false">
      <c r="A5555" s="3" t="n">
        <v>5554</v>
      </c>
      <c r="B5555" s="3" t="n">
        <v>11</v>
      </c>
      <c r="C5555" s="3" t="s">
        <v>244</v>
      </c>
      <c r="D5555" s="3" t="s">
        <v>563</v>
      </c>
      <c r="E5555" s="3" t="n">
        <v>3160</v>
      </c>
      <c r="F5555" s="4" t="n">
        <v>101.45</v>
      </c>
      <c r="G5555" s="3" t="s">
        <v>34</v>
      </c>
      <c r="H5555" s="4" t="n">
        <f aca="false">ROUND(E5555*F5555,2)</f>
        <v>320582</v>
      </c>
    </row>
    <row r="5556" customFormat="false" ht="15" hidden="false" customHeight="false" outlineLevel="0" collapsed="false">
      <c r="A5556" s="3" t="n">
        <v>5555</v>
      </c>
      <c r="B5556" s="3" t="n">
        <v>3</v>
      </c>
      <c r="C5556" s="3" t="s">
        <v>245</v>
      </c>
      <c r="D5556" s="3" t="s">
        <v>562</v>
      </c>
      <c r="E5556" s="3" t="n">
        <v>3221</v>
      </c>
      <c r="F5556" s="4" t="n">
        <v>100.26</v>
      </c>
      <c r="G5556" s="3" t="s">
        <v>8</v>
      </c>
      <c r="H5556" s="4" t="n">
        <f aca="false">ROUND(E5556*F5556,2)</f>
        <v>322937.46</v>
      </c>
    </row>
    <row r="5557" customFormat="false" ht="15" hidden="false" customHeight="false" outlineLevel="0" collapsed="false">
      <c r="A5557" s="3" t="n">
        <v>5556</v>
      </c>
      <c r="B5557" s="3" t="n">
        <v>13</v>
      </c>
      <c r="C5557" s="3" t="s">
        <v>245</v>
      </c>
      <c r="D5557" s="3" t="s">
        <v>562</v>
      </c>
      <c r="E5557" s="3" t="n">
        <v>4566</v>
      </c>
      <c r="F5557" s="4" t="n">
        <v>44.86</v>
      </c>
      <c r="G5557" s="3" t="s">
        <v>41</v>
      </c>
      <c r="H5557" s="4" t="n">
        <f aca="false">ROUND(E5557*F5557,2)</f>
        <v>204830.76</v>
      </c>
    </row>
    <row r="5558" customFormat="false" ht="15" hidden="false" customHeight="false" outlineLevel="0" collapsed="false">
      <c r="A5558" s="3" t="n">
        <v>5557</v>
      </c>
      <c r="B5558" s="3" t="n">
        <v>7</v>
      </c>
      <c r="C5558" s="3" t="s">
        <v>245</v>
      </c>
      <c r="D5558" s="3" t="s">
        <v>563</v>
      </c>
      <c r="E5558" s="3" t="n">
        <v>287</v>
      </c>
      <c r="F5558" s="4" t="n">
        <v>405.49</v>
      </c>
      <c r="G5558" s="3" t="s">
        <v>8</v>
      </c>
      <c r="H5558" s="4" t="n">
        <f aca="false">ROUND(E5558*F5558,2)</f>
        <v>116375.63</v>
      </c>
    </row>
    <row r="5559" customFormat="false" ht="15" hidden="false" customHeight="false" outlineLevel="0" collapsed="false">
      <c r="A5559" s="3" t="n">
        <v>5558</v>
      </c>
      <c r="B5559" s="3" t="n">
        <v>6</v>
      </c>
      <c r="C5559" s="3" t="s">
        <v>245</v>
      </c>
      <c r="D5559" s="3" t="s">
        <v>562</v>
      </c>
      <c r="E5559" s="3" t="n">
        <v>947</v>
      </c>
      <c r="F5559" s="4" t="n">
        <v>286.01</v>
      </c>
      <c r="G5559" s="3" t="s">
        <v>8</v>
      </c>
      <c r="H5559" s="4" t="n">
        <f aca="false">ROUND(E5559*F5559,2)</f>
        <v>270851.47</v>
      </c>
    </row>
    <row r="5560" customFormat="false" ht="15" hidden="false" customHeight="false" outlineLevel="0" collapsed="false">
      <c r="A5560" s="3" t="n">
        <v>5559</v>
      </c>
      <c r="B5560" s="3" t="n">
        <v>14</v>
      </c>
      <c r="C5560" s="3" t="s">
        <v>245</v>
      </c>
      <c r="D5560" s="3" t="s">
        <v>562</v>
      </c>
      <c r="E5560" s="3" t="n">
        <v>516</v>
      </c>
      <c r="F5560" s="4" t="n">
        <v>77.74</v>
      </c>
      <c r="G5560" s="3" t="s">
        <v>41</v>
      </c>
      <c r="H5560" s="4" t="n">
        <f aca="false">ROUND(E5560*F5560,2)</f>
        <v>40113.84</v>
      </c>
    </row>
    <row r="5561" customFormat="false" ht="15" hidden="false" customHeight="false" outlineLevel="0" collapsed="false">
      <c r="A5561" s="3" t="n">
        <v>5560</v>
      </c>
      <c r="B5561" s="3" t="n">
        <v>5</v>
      </c>
      <c r="C5561" s="3" t="s">
        <v>245</v>
      </c>
      <c r="D5561" s="3" t="s">
        <v>563</v>
      </c>
      <c r="E5561" s="3" t="n">
        <v>4192</v>
      </c>
      <c r="F5561" s="4" t="n">
        <v>480.82</v>
      </c>
      <c r="G5561" s="3" t="s">
        <v>8</v>
      </c>
      <c r="H5561" s="4" t="n">
        <f aca="false">ROUND(E5561*F5561,2)</f>
        <v>2015597.44</v>
      </c>
    </row>
    <row r="5562" customFormat="false" ht="15" hidden="false" customHeight="false" outlineLevel="0" collapsed="false">
      <c r="A5562" s="3" t="n">
        <v>5561</v>
      </c>
      <c r="B5562" s="3" t="n">
        <v>11</v>
      </c>
      <c r="C5562" s="3" t="s">
        <v>245</v>
      </c>
      <c r="D5562" s="3" t="s">
        <v>563</v>
      </c>
      <c r="E5562" s="3" t="n">
        <v>1538</v>
      </c>
      <c r="F5562" s="4" t="n">
        <v>101.68</v>
      </c>
      <c r="G5562" s="3" t="s">
        <v>34</v>
      </c>
      <c r="H5562" s="4" t="n">
        <f aca="false">ROUND(E5562*F5562,2)</f>
        <v>156383.84</v>
      </c>
    </row>
    <row r="5563" customFormat="false" ht="15" hidden="false" customHeight="false" outlineLevel="0" collapsed="false">
      <c r="A5563" s="3" t="n">
        <v>5562</v>
      </c>
      <c r="B5563" s="3" t="n">
        <v>2</v>
      </c>
      <c r="C5563" s="3" t="s">
        <v>245</v>
      </c>
      <c r="D5563" s="3" t="s">
        <v>562</v>
      </c>
      <c r="E5563" s="3" t="n">
        <v>90</v>
      </c>
      <c r="F5563" s="4" t="n">
        <v>55.7</v>
      </c>
      <c r="G5563" s="3" t="s">
        <v>8</v>
      </c>
      <c r="H5563" s="4" t="n">
        <f aca="false">ROUND(E5563*F5563,2)</f>
        <v>5013</v>
      </c>
    </row>
    <row r="5564" customFormat="false" ht="15" hidden="false" customHeight="false" outlineLevel="0" collapsed="false">
      <c r="A5564" s="3" t="n">
        <v>5563</v>
      </c>
      <c r="B5564" s="3" t="n">
        <v>13</v>
      </c>
      <c r="C5564" s="3" t="s">
        <v>245</v>
      </c>
      <c r="D5564" s="3" t="s">
        <v>562</v>
      </c>
      <c r="E5564" s="3" t="n">
        <v>727</v>
      </c>
      <c r="F5564" s="4" t="n">
        <v>44.99</v>
      </c>
      <c r="G5564" s="3" t="s">
        <v>41</v>
      </c>
      <c r="H5564" s="4" t="n">
        <f aca="false">ROUND(E5564*F5564,2)</f>
        <v>32707.73</v>
      </c>
    </row>
    <row r="5565" customFormat="false" ht="15" hidden="false" customHeight="false" outlineLevel="0" collapsed="false">
      <c r="A5565" s="3" t="n">
        <v>5564</v>
      </c>
      <c r="B5565" s="3" t="n">
        <v>6</v>
      </c>
      <c r="C5565" s="3" t="s">
        <v>245</v>
      </c>
      <c r="D5565" s="3" t="s">
        <v>562</v>
      </c>
      <c r="E5565" s="3" t="n">
        <v>2875</v>
      </c>
      <c r="F5565" s="4" t="n">
        <v>285.22</v>
      </c>
      <c r="G5565" s="3" t="s">
        <v>8</v>
      </c>
      <c r="H5565" s="4" t="n">
        <f aca="false">ROUND(E5565*F5565,2)</f>
        <v>820007.5</v>
      </c>
    </row>
    <row r="5566" customFormat="false" ht="15" hidden="false" customHeight="false" outlineLevel="0" collapsed="false">
      <c r="A5566" s="3" t="n">
        <v>5565</v>
      </c>
      <c r="B5566" s="3" t="n">
        <v>4</v>
      </c>
      <c r="C5566" s="3" t="s">
        <v>245</v>
      </c>
      <c r="D5566" s="3" t="s">
        <v>562</v>
      </c>
      <c r="E5566" s="3" t="n">
        <v>650</v>
      </c>
      <c r="F5566" s="4" t="n">
        <v>98.9</v>
      </c>
      <c r="G5566" s="3" t="s">
        <v>8</v>
      </c>
      <c r="H5566" s="4" t="n">
        <f aca="false">ROUND(E5566*F5566,2)</f>
        <v>64285</v>
      </c>
    </row>
    <row r="5567" customFormat="false" ht="15" hidden="false" customHeight="false" outlineLevel="0" collapsed="false">
      <c r="A5567" s="3" t="n">
        <v>5566</v>
      </c>
      <c r="B5567" s="3" t="n">
        <v>8</v>
      </c>
      <c r="C5567" s="3" t="s">
        <v>245</v>
      </c>
      <c r="D5567" s="3" t="s">
        <v>563</v>
      </c>
      <c r="E5567" s="3" t="n">
        <v>2886</v>
      </c>
      <c r="F5567" s="4" t="n">
        <v>56.82</v>
      </c>
      <c r="G5567" s="3" t="s">
        <v>8</v>
      </c>
      <c r="H5567" s="4" t="n">
        <f aca="false">ROUND(E5567*F5567,2)</f>
        <v>163982.52</v>
      </c>
    </row>
    <row r="5568" customFormat="false" ht="15" hidden="false" customHeight="false" outlineLevel="0" collapsed="false">
      <c r="A5568" s="3" t="n">
        <v>5567</v>
      </c>
      <c r="B5568" s="3" t="n">
        <v>8</v>
      </c>
      <c r="C5568" s="3" t="s">
        <v>245</v>
      </c>
      <c r="D5568" s="3" t="s">
        <v>562</v>
      </c>
      <c r="E5568" s="3" t="n">
        <v>1531</v>
      </c>
      <c r="F5568" s="4" t="n">
        <v>56.61</v>
      </c>
      <c r="G5568" s="3" t="s">
        <v>8</v>
      </c>
      <c r="H5568" s="4" t="n">
        <f aca="false">ROUND(E5568*F5568,2)</f>
        <v>86669.91</v>
      </c>
    </row>
    <row r="5569" customFormat="false" ht="15" hidden="false" customHeight="false" outlineLevel="0" collapsed="false">
      <c r="A5569" s="3" t="n">
        <v>5568</v>
      </c>
      <c r="B5569" s="3" t="n">
        <v>3</v>
      </c>
      <c r="C5569" s="3" t="s">
        <v>245</v>
      </c>
      <c r="D5569" s="3" t="s">
        <v>563</v>
      </c>
      <c r="E5569" s="3" t="n">
        <v>2757</v>
      </c>
      <c r="F5569" s="4" t="n">
        <v>100.5</v>
      </c>
      <c r="G5569" s="3" t="s">
        <v>8</v>
      </c>
      <c r="H5569" s="4" t="n">
        <f aca="false">ROUND(E5569*F5569,2)</f>
        <v>277078.5</v>
      </c>
    </row>
    <row r="5570" customFormat="false" ht="15" hidden="false" customHeight="false" outlineLevel="0" collapsed="false">
      <c r="A5570" s="3" t="n">
        <v>5569</v>
      </c>
      <c r="B5570" s="3" t="n">
        <v>12</v>
      </c>
      <c r="C5570" s="3" t="s">
        <v>245</v>
      </c>
      <c r="D5570" s="3" t="s">
        <v>562</v>
      </c>
      <c r="E5570" s="3" t="n">
        <v>4239</v>
      </c>
      <c r="F5570" s="4" t="n">
        <v>217.37</v>
      </c>
      <c r="G5570" s="3" t="s">
        <v>38</v>
      </c>
      <c r="H5570" s="4" t="n">
        <f aca="false">ROUND(E5570*F5570,2)</f>
        <v>921431.43</v>
      </c>
    </row>
    <row r="5571" customFormat="false" ht="15" hidden="false" customHeight="false" outlineLevel="0" collapsed="false">
      <c r="A5571" s="3" t="n">
        <v>5570</v>
      </c>
      <c r="B5571" s="3" t="n">
        <v>1</v>
      </c>
      <c r="C5571" s="3" t="s">
        <v>245</v>
      </c>
      <c r="D5571" s="3" t="s">
        <v>562</v>
      </c>
      <c r="E5571" s="3" t="n">
        <v>4654</v>
      </c>
      <c r="F5571" s="4" t="n">
        <v>357.89</v>
      </c>
      <c r="G5571" s="3" t="s">
        <v>8</v>
      </c>
      <c r="H5571" s="4" t="n">
        <f aca="false">ROUND(E5571*F5571,2)</f>
        <v>1665620.06</v>
      </c>
    </row>
    <row r="5572" customFormat="false" ht="15" hidden="false" customHeight="false" outlineLevel="0" collapsed="false">
      <c r="A5572" s="3" t="n">
        <v>5571</v>
      </c>
      <c r="B5572" s="3" t="n">
        <v>15</v>
      </c>
      <c r="C5572" s="3" t="s">
        <v>245</v>
      </c>
      <c r="D5572" s="3" t="s">
        <v>562</v>
      </c>
      <c r="E5572" s="3" t="n">
        <v>1317</v>
      </c>
      <c r="F5572" s="4" t="n">
        <v>261.88</v>
      </c>
      <c r="G5572" s="3" t="s">
        <v>46</v>
      </c>
      <c r="H5572" s="4" t="n">
        <f aca="false">ROUND(E5572*F5572,2)</f>
        <v>344895.96</v>
      </c>
    </row>
    <row r="5573" customFormat="false" ht="15" hidden="false" customHeight="false" outlineLevel="0" collapsed="false">
      <c r="A5573" s="3" t="n">
        <v>5572</v>
      </c>
      <c r="B5573" s="3" t="n">
        <v>10</v>
      </c>
      <c r="C5573" s="3" t="s">
        <v>245</v>
      </c>
      <c r="D5573" s="3" t="s">
        <v>562</v>
      </c>
      <c r="E5573" s="3" t="n">
        <v>2232</v>
      </c>
      <c r="F5573" s="4" t="n">
        <v>51.98</v>
      </c>
      <c r="G5573" s="3" t="s">
        <v>8</v>
      </c>
      <c r="H5573" s="4" t="n">
        <f aca="false">ROUND(E5573*F5573,2)</f>
        <v>116019.36</v>
      </c>
    </row>
    <row r="5574" customFormat="false" ht="15" hidden="false" customHeight="false" outlineLevel="0" collapsed="false">
      <c r="A5574" s="3" t="n">
        <v>5573</v>
      </c>
      <c r="B5574" s="3" t="n">
        <v>14</v>
      </c>
      <c r="C5574" s="3" t="s">
        <v>245</v>
      </c>
      <c r="D5574" s="3" t="s">
        <v>563</v>
      </c>
      <c r="E5574" s="3" t="n">
        <v>234</v>
      </c>
      <c r="F5574" s="4" t="n">
        <v>77.79</v>
      </c>
      <c r="G5574" s="3" t="s">
        <v>41</v>
      </c>
      <c r="H5574" s="4" t="n">
        <f aca="false">ROUND(E5574*F5574,2)</f>
        <v>18202.86</v>
      </c>
    </row>
    <row r="5575" customFormat="false" ht="15" hidden="false" customHeight="false" outlineLevel="0" collapsed="false">
      <c r="A5575" s="3" t="n">
        <v>5574</v>
      </c>
      <c r="B5575" s="3" t="n">
        <v>7</v>
      </c>
      <c r="C5575" s="3" t="s">
        <v>245</v>
      </c>
      <c r="D5575" s="3" t="s">
        <v>563</v>
      </c>
      <c r="E5575" s="3" t="n">
        <v>712</v>
      </c>
      <c r="F5575" s="4" t="n">
        <v>405.44</v>
      </c>
      <c r="G5575" s="3" t="s">
        <v>8</v>
      </c>
      <c r="H5575" s="4" t="n">
        <f aca="false">ROUND(E5575*F5575,2)</f>
        <v>288673.28</v>
      </c>
    </row>
    <row r="5576" customFormat="false" ht="15" hidden="false" customHeight="false" outlineLevel="0" collapsed="false">
      <c r="A5576" s="3" t="n">
        <v>5575</v>
      </c>
      <c r="B5576" s="3" t="n">
        <v>10</v>
      </c>
      <c r="C5576" s="3" t="s">
        <v>245</v>
      </c>
      <c r="D5576" s="3" t="s">
        <v>562</v>
      </c>
      <c r="E5576" s="3" t="n">
        <v>1058</v>
      </c>
      <c r="F5576" s="4" t="n">
        <v>51.95</v>
      </c>
      <c r="G5576" s="3" t="s">
        <v>8</v>
      </c>
      <c r="H5576" s="4" t="n">
        <f aca="false">ROUND(E5576*F5576,2)</f>
        <v>54963.1</v>
      </c>
    </row>
    <row r="5577" customFormat="false" ht="15" hidden="false" customHeight="false" outlineLevel="0" collapsed="false">
      <c r="A5577" s="3" t="n">
        <v>5576</v>
      </c>
      <c r="B5577" s="3" t="n">
        <v>15</v>
      </c>
      <c r="C5577" s="3" t="s">
        <v>245</v>
      </c>
      <c r="D5577" s="3" t="s">
        <v>563</v>
      </c>
      <c r="E5577" s="3" t="n">
        <v>3163</v>
      </c>
      <c r="F5577" s="4" t="n">
        <v>262.7</v>
      </c>
      <c r="G5577" s="3" t="s">
        <v>46</v>
      </c>
      <c r="H5577" s="4" t="n">
        <f aca="false">ROUND(E5577*F5577,2)</f>
        <v>830920.1</v>
      </c>
    </row>
    <row r="5578" customFormat="false" ht="15" hidden="false" customHeight="false" outlineLevel="0" collapsed="false">
      <c r="A5578" s="3" t="n">
        <v>5577</v>
      </c>
      <c r="B5578" s="3" t="n">
        <v>5</v>
      </c>
      <c r="C5578" s="3" t="s">
        <v>245</v>
      </c>
      <c r="D5578" s="3" t="s">
        <v>563</v>
      </c>
      <c r="E5578" s="3" t="n">
        <v>549</v>
      </c>
      <c r="F5578" s="4" t="n">
        <v>482.16</v>
      </c>
      <c r="G5578" s="3" t="s">
        <v>8</v>
      </c>
      <c r="H5578" s="4" t="n">
        <f aca="false">ROUND(E5578*F5578,2)</f>
        <v>264705.84</v>
      </c>
    </row>
    <row r="5579" customFormat="false" ht="15" hidden="false" customHeight="false" outlineLevel="0" collapsed="false">
      <c r="A5579" s="3" t="n">
        <v>5578</v>
      </c>
      <c r="B5579" s="3" t="n">
        <v>12</v>
      </c>
      <c r="C5579" s="3" t="s">
        <v>245</v>
      </c>
      <c r="D5579" s="3" t="s">
        <v>562</v>
      </c>
      <c r="E5579" s="3" t="n">
        <v>2864</v>
      </c>
      <c r="F5579" s="4" t="n">
        <v>218.02</v>
      </c>
      <c r="G5579" s="3" t="s">
        <v>38</v>
      </c>
      <c r="H5579" s="4" t="n">
        <f aca="false">ROUND(E5579*F5579,2)</f>
        <v>624409.28</v>
      </c>
    </row>
    <row r="5580" customFormat="false" ht="15" hidden="false" customHeight="false" outlineLevel="0" collapsed="false">
      <c r="A5580" s="3" t="n">
        <v>5579</v>
      </c>
      <c r="B5580" s="3" t="n">
        <v>6</v>
      </c>
      <c r="C5580" s="3" t="s">
        <v>245</v>
      </c>
      <c r="D5580" s="3" t="s">
        <v>562</v>
      </c>
      <c r="E5580" s="3" t="n">
        <v>2423</v>
      </c>
      <c r="F5580" s="4" t="n">
        <v>285.32</v>
      </c>
      <c r="G5580" s="3" t="s">
        <v>8</v>
      </c>
      <c r="H5580" s="4" t="n">
        <f aca="false">ROUND(E5580*F5580,2)</f>
        <v>691330.36</v>
      </c>
    </row>
    <row r="5581" customFormat="false" ht="15" hidden="false" customHeight="false" outlineLevel="0" collapsed="false">
      <c r="A5581" s="3" t="n">
        <v>5580</v>
      </c>
      <c r="B5581" s="3" t="n">
        <v>13</v>
      </c>
      <c r="C5581" s="3" t="s">
        <v>245</v>
      </c>
      <c r="D5581" s="3" t="s">
        <v>562</v>
      </c>
      <c r="E5581" s="3" t="n">
        <v>946</v>
      </c>
      <c r="F5581" s="4" t="n">
        <v>44.93</v>
      </c>
      <c r="G5581" s="3" t="s">
        <v>41</v>
      </c>
      <c r="H5581" s="4" t="n">
        <f aca="false">ROUND(E5581*F5581,2)</f>
        <v>42503.78</v>
      </c>
    </row>
    <row r="5582" customFormat="false" ht="15" hidden="false" customHeight="false" outlineLevel="0" collapsed="false">
      <c r="A5582" s="3" t="n">
        <v>5581</v>
      </c>
      <c r="B5582" s="3" t="n">
        <v>5</v>
      </c>
      <c r="C5582" s="3" t="s">
        <v>246</v>
      </c>
      <c r="D5582" s="3" t="s">
        <v>563</v>
      </c>
      <c r="E5582" s="3" t="n">
        <v>3102</v>
      </c>
      <c r="F5582" s="4" t="n">
        <v>484.26</v>
      </c>
      <c r="G5582" s="3" t="s">
        <v>8</v>
      </c>
      <c r="H5582" s="4" t="n">
        <f aca="false">ROUND(E5582*F5582,2)</f>
        <v>1502174.52</v>
      </c>
    </row>
    <row r="5583" customFormat="false" ht="15" hidden="false" customHeight="false" outlineLevel="0" collapsed="false">
      <c r="A5583" s="3" t="n">
        <v>5582</v>
      </c>
      <c r="B5583" s="3" t="n">
        <v>13</v>
      </c>
      <c r="C5583" s="3" t="s">
        <v>246</v>
      </c>
      <c r="D5583" s="3" t="s">
        <v>563</v>
      </c>
      <c r="E5583" s="3" t="n">
        <v>641</v>
      </c>
      <c r="F5583" s="4" t="n">
        <v>45.69</v>
      </c>
      <c r="G5583" s="3" t="s">
        <v>41</v>
      </c>
      <c r="H5583" s="4" t="n">
        <f aca="false">ROUND(E5583*F5583,2)</f>
        <v>29287.29</v>
      </c>
    </row>
    <row r="5584" customFormat="false" ht="15" hidden="false" customHeight="false" outlineLevel="0" collapsed="false">
      <c r="A5584" s="3" t="n">
        <v>5583</v>
      </c>
      <c r="B5584" s="3" t="n">
        <v>1</v>
      </c>
      <c r="C5584" s="3" t="s">
        <v>246</v>
      </c>
      <c r="D5584" s="3" t="s">
        <v>562</v>
      </c>
      <c r="E5584" s="3" t="n">
        <v>4535</v>
      </c>
      <c r="F5584" s="4" t="n">
        <v>358.79</v>
      </c>
      <c r="G5584" s="3" t="s">
        <v>8</v>
      </c>
      <c r="H5584" s="4" t="n">
        <f aca="false">ROUND(E5584*F5584,2)</f>
        <v>1627112.65</v>
      </c>
    </row>
    <row r="5585" customFormat="false" ht="15" hidden="false" customHeight="false" outlineLevel="0" collapsed="false">
      <c r="A5585" s="3" t="n">
        <v>5584</v>
      </c>
      <c r="B5585" s="3" t="n">
        <v>13</v>
      </c>
      <c r="C5585" s="3" t="s">
        <v>246</v>
      </c>
      <c r="D5585" s="3" t="s">
        <v>563</v>
      </c>
      <c r="E5585" s="3" t="n">
        <v>4215</v>
      </c>
      <c r="F5585" s="4" t="n">
        <v>45.55</v>
      </c>
      <c r="G5585" s="3" t="s">
        <v>41</v>
      </c>
      <c r="H5585" s="4" t="n">
        <f aca="false">ROUND(E5585*F5585,2)</f>
        <v>191993.25</v>
      </c>
    </row>
    <row r="5586" customFormat="false" ht="15" hidden="false" customHeight="false" outlineLevel="0" collapsed="false">
      <c r="A5586" s="3" t="n">
        <v>5585</v>
      </c>
      <c r="B5586" s="3" t="n">
        <v>8</v>
      </c>
      <c r="C5586" s="3" t="s">
        <v>246</v>
      </c>
      <c r="D5586" s="3" t="s">
        <v>562</v>
      </c>
      <c r="E5586" s="3" t="n">
        <v>1646</v>
      </c>
      <c r="F5586" s="4" t="n">
        <v>55.87</v>
      </c>
      <c r="G5586" s="3" t="s">
        <v>8</v>
      </c>
      <c r="H5586" s="4" t="n">
        <f aca="false">ROUND(E5586*F5586,2)</f>
        <v>91962.02</v>
      </c>
    </row>
    <row r="5587" customFormat="false" ht="15" hidden="false" customHeight="false" outlineLevel="0" collapsed="false">
      <c r="A5587" s="3" t="n">
        <v>5586</v>
      </c>
      <c r="B5587" s="3" t="n">
        <v>9</v>
      </c>
      <c r="C5587" s="3" t="s">
        <v>246</v>
      </c>
      <c r="D5587" s="3" t="s">
        <v>563</v>
      </c>
      <c r="E5587" s="3" t="n">
        <v>3633</v>
      </c>
      <c r="F5587" s="4" t="n">
        <v>200.94</v>
      </c>
      <c r="G5587" s="3" t="s">
        <v>8</v>
      </c>
      <c r="H5587" s="4" t="n">
        <f aca="false">ROUND(E5587*F5587,2)</f>
        <v>730015.02</v>
      </c>
    </row>
    <row r="5588" customFormat="false" ht="15" hidden="false" customHeight="false" outlineLevel="0" collapsed="false">
      <c r="A5588" s="3" t="n">
        <v>5587</v>
      </c>
      <c r="B5588" s="3" t="n">
        <v>3</v>
      </c>
      <c r="C5588" s="3" t="s">
        <v>246</v>
      </c>
      <c r="D5588" s="3" t="s">
        <v>563</v>
      </c>
      <c r="E5588" s="3" t="n">
        <v>1279</v>
      </c>
      <c r="F5588" s="4" t="n">
        <v>102.17</v>
      </c>
      <c r="G5588" s="3" t="s">
        <v>8</v>
      </c>
      <c r="H5588" s="4" t="n">
        <f aca="false">ROUND(E5588*F5588,2)</f>
        <v>130675.43</v>
      </c>
    </row>
    <row r="5589" customFormat="false" ht="15" hidden="false" customHeight="false" outlineLevel="0" collapsed="false">
      <c r="A5589" s="3" t="n">
        <v>5588</v>
      </c>
      <c r="B5589" s="3" t="n">
        <v>15</v>
      </c>
      <c r="C5589" s="3" t="s">
        <v>246</v>
      </c>
      <c r="D5589" s="3" t="s">
        <v>563</v>
      </c>
      <c r="E5589" s="3" t="n">
        <v>3813</v>
      </c>
      <c r="F5589" s="4" t="n">
        <v>261.62</v>
      </c>
      <c r="G5589" s="3" t="s">
        <v>46</v>
      </c>
      <c r="H5589" s="4" t="n">
        <f aca="false">ROUND(E5589*F5589,2)</f>
        <v>997557.06</v>
      </c>
    </row>
    <row r="5590" customFormat="false" ht="15" hidden="false" customHeight="false" outlineLevel="0" collapsed="false">
      <c r="A5590" s="3" t="n">
        <v>5589</v>
      </c>
      <c r="B5590" s="3" t="n">
        <v>4</v>
      </c>
      <c r="C5590" s="3" t="s">
        <v>246</v>
      </c>
      <c r="D5590" s="3" t="s">
        <v>563</v>
      </c>
      <c r="E5590" s="3" t="n">
        <v>2990</v>
      </c>
      <c r="F5590" s="4" t="n">
        <v>98.19</v>
      </c>
      <c r="G5590" s="3" t="s">
        <v>8</v>
      </c>
      <c r="H5590" s="4" t="n">
        <f aca="false">ROUND(E5590*F5590,2)</f>
        <v>293588.1</v>
      </c>
    </row>
    <row r="5591" customFormat="false" ht="15" hidden="false" customHeight="false" outlineLevel="0" collapsed="false">
      <c r="A5591" s="3" t="n">
        <v>5590</v>
      </c>
      <c r="B5591" s="3" t="n">
        <v>6</v>
      </c>
      <c r="C5591" s="3" t="s">
        <v>246</v>
      </c>
      <c r="D5591" s="3" t="s">
        <v>562</v>
      </c>
      <c r="E5591" s="3" t="n">
        <v>2598</v>
      </c>
      <c r="F5591" s="4" t="n">
        <v>280.33</v>
      </c>
      <c r="G5591" s="3" t="s">
        <v>8</v>
      </c>
      <c r="H5591" s="4" t="n">
        <f aca="false">ROUND(E5591*F5591,2)</f>
        <v>728297.34</v>
      </c>
    </row>
    <row r="5592" customFormat="false" ht="15" hidden="false" customHeight="false" outlineLevel="0" collapsed="false">
      <c r="A5592" s="3" t="n">
        <v>5591</v>
      </c>
      <c r="B5592" s="3" t="n">
        <v>8</v>
      </c>
      <c r="C5592" s="3" t="s">
        <v>246</v>
      </c>
      <c r="D5592" s="3" t="s">
        <v>562</v>
      </c>
      <c r="E5592" s="3" t="n">
        <v>3937</v>
      </c>
      <c r="F5592" s="4" t="n">
        <v>56.03</v>
      </c>
      <c r="G5592" s="3" t="s">
        <v>8</v>
      </c>
      <c r="H5592" s="4" t="n">
        <f aca="false">ROUND(E5592*F5592,2)</f>
        <v>220590.11</v>
      </c>
    </row>
    <row r="5593" customFormat="false" ht="15" hidden="false" customHeight="false" outlineLevel="0" collapsed="false">
      <c r="A5593" s="3" t="n">
        <v>5592</v>
      </c>
      <c r="B5593" s="3" t="n">
        <v>12</v>
      </c>
      <c r="C5593" s="3" t="s">
        <v>246</v>
      </c>
      <c r="D5593" s="3" t="s">
        <v>562</v>
      </c>
      <c r="E5593" s="3" t="n">
        <v>4936</v>
      </c>
      <c r="F5593" s="4" t="n">
        <v>216.56</v>
      </c>
      <c r="G5593" s="3" t="s">
        <v>38</v>
      </c>
      <c r="H5593" s="4" t="n">
        <f aca="false">ROUND(E5593*F5593,2)</f>
        <v>1068940.16</v>
      </c>
    </row>
    <row r="5594" customFormat="false" ht="15" hidden="false" customHeight="false" outlineLevel="0" collapsed="false">
      <c r="A5594" s="3" t="n">
        <v>5593</v>
      </c>
      <c r="B5594" s="3" t="n">
        <v>5</v>
      </c>
      <c r="C5594" s="3" t="s">
        <v>246</v>
      </c>
      <c r="D5594" s="3" t="s">
        <v>563</v>
      </c>
      <c r="E5594" s="3" t="n">
        <v>4729</v>
      </c>
      <c r="F5594" s="4" t="n">
        <v>484.89</v>
      </c>
      <c r="G5594" s="3" t="s">
        <v>8</v>
      </c>
      <c r="H5594" s="4" t="n">
        <f aca="false">ROUND(E5594*F5594,2)</f>
        <v>2293044.81</v>
      </c>
    </row>
    <row r="5595" customFormat="false" ht="15" hidden="false" customHeight="false" outlineLevel="0" collapsed="false">
      <c r="A5595" s="3" t="n">
        <v>5594</v>
      </c>
      <c r="B5595" s="3" t="n">
        <v>10</v>
      </c>
      <c r="C5595" s="3" t="s">
        <v>246</v>
      </c>
      <c r="D5595" s="3" t="s">
        <v>562</v>
      </c>
      <c r="E5595" s="3" t="n">
        <v>579</v>
      </c>
      <c r="F5595" s="4" t="n">
        <v>52.6</v>
      </c>
      <c r="G5595" s="3" t="s">
        <v>8</v>
      </c>
      <c r="H5595" s="4" t="n">
        <f aca="false">ROUND(E5595*F5595,2)</f>
        <v>30455.4</v>
      </c>
    </row>
    <row r="5596" customFormat="false" ht="15" hidden="false" customHeight="false" outlineLevel="0" collapsed="false">
      <c r="A5596" s="3" t="n">
        <v>5595</v>
      </c>
      <c r="B5596" s="3" t="n">
        <v>3</v>
      </c>
      <c r="C5596" s="3" t="s">
        <v>246</v>
      </c>
      <c r="D5596" s="3" t="s">
        <v>562</v>
      </c>
      <c r="E5596" s="3" t="n">
        <v>1877</v>
      </c>
      <c r="F5596" s="4" t="n">
        <v>101.91</v>
      </c>
      <c r="G5596" s="3" t="s">
        <v>8</v>
      </c>
      <c r="H5596" s="4" t="n">
        <f aca="false">ROUND(E5596*F5596,2)</f>
        <v>191285.07</v>
      </c>
    </row>
    <row r="5597" customFormat="false" ht="15" hidden="false" customHeight="false" outlineLevel="0" collapsed="false">
      <c r="A5597" s="3" t="n">
        <v>5596</v>
      </c>
      <c r="B5597" s="3" t="n">
        <v>3</v>
      </c>
      <c r="C5597" s="3" t="s">
        <v>246</v>
      </c>
      <c r="D5597" s="3" t="s">
        <v>563</v>
      </c>
      <c r="E5597" s="3" t="n">
        <v>594</v>
      </c>
      <c r="F5597" s="4" t="n">
        <v>101.85</v>
      </c>
      <c r="G5597" s="3" t="s">
        <v>8</v>
      </c>
      <c r="H5597" s="4" t="n">
        <f aca="false">ROUND(E5597*F5597,2)</f>
        <v>60498.9</v>
      </c>
    </row>
    <row r="5598" customFormat="false" ht="15" hidden="false" customHeight="false" outlineLevel="0" collapsed="false">
      <c r="A5598" s="3" t="n">
        <v>5597</v>
      </c>
      <c r="B5598" s="3" t="n">
        <v>2</v>
      </c>
      <c r="C5598" s="3" t="s">
        <v>246</v>
      </c>
      <c r="D5598" s="3" t="s">
        <v>563</v>
      </c>
      <c r="E5598" s="3" t="n">
        <v>3901</v>
      </c>
      <c r="F5598" s="4" t="n">
        <v>55.09</v>
      </c>
      <c r="G5598" s="3" t="s">
        <v>8</v>
      </c>
      <c r="H5598" s="4" t="n">
        <f aca="false">ROUND(E5598*F5598,2)</f>
        <v>214906.09</v>
      </c>
    </row>
    <row r="5599" customFormat="false" ht="15" hidden="false" customHeight="false" outlineLevel="0" collapsed="false">
      <c r="A5599" s="3" t="n">
        <v>5598</v>
      </c>
      <c r="B5599" s="3" t="n">
        <v>8</v>
      </c>
      <c r="C5599" s="3" t="s">
        <v>246</v>
      </c>
      <c r="D5599" s="3" t="s">
        <v>562</v>
      </c>
      <c r="E5599" s="3" t="n">
        <v>1247</v>
      </c>
      <c r="F5599" s="4" t="n">
        <v>55.8</v>
      </c>
      <c r="G5599" s="3" t="s">
        <v>8</v>
      </c>
      <c r="H5599" s="4" t="n">
        <f aca="false">ROUND(E5599*F5599,2)</f>
        <v>69582.6</v>
      </c>
    </row>
    <row r="5600" customFormat="false" ht="15" hidden="false" customHeight="false" outlineLevel="0" collapsed="false">
      <c r="A5600" s="3" t="n">
        <v>5599</v>
      </c>
      <c r="B5600" s="3" t="n">
        <v>5</v>
      </c>
      <c r="C5600" s="3" t="s">
        <v>246</v>
      </c>
      <c r="D5600" s="3" t="s">
        <v>562</v>
      </c>
      <c r="E5600" s="3" t="n">
        <v>320</v>
      </c>
      <c r="F5600" s="4" t="n">
        <v>484.41</v>
      </c>
      <c r="G5600" s="3" t="s">
        <v>8</v>
      </c>
      <c r="H5600" s="4" t="n">
        <f aca="false">ROUND(E5600*F5600,2)</f>
        <v>155011.2</v>
      </c>
    </row>
    <row r="5601" customFormat="false" ht="15" hidden="false" customHeight="false" outlineLevel="0" collapsed="false">
      <c r="A5601" s="3" t="n">
        <v>5600</v>
      </c>
      <c r="B5601" s="3" t="n">
        <v>7</v>
      </c>
      <c r="C5601" s="3" t="s">
        <v>246</v>
      </c>
      <c r="D5601" s="3" t="s">
        <v>562</v>
      </c>
      <c r="E5601" s="3" t="n">
        <v>808</v>
      </c>
      <c r="F5601" s="4" t="n">
        <v>405.58</v>
      </c>
      <c r="G5601" s="3" t="s">
        <v>8</v>
      </c>
      <c r="H5601" s="4" t="n">
        <f aca="false">ROUND(E5601*F5601,2)</f>
        <v>327708.64</v>
      </c>
    </row>
    <row r="5602" customFormat="false" ht="15" hidden="false" customHeight="false" outlineLevel="0" collapsed="false">
      <c r="A5602" s="3" t="n">
        <v>5601</v>
      </c>
      <c r="B5602" s="3" t="n">
        <v>4</v>
      </c>
      <c r="C5602" s="3" t="s">
        <v>246</v>
      </c>
      <c r="D5602" s="3" t="s">
        <v>562</v>
      </c>
      <c r="E5602" s="3" t="n">
        <v>4512</v>
      </c>
      <c r="F5602" s="4" t="n">
        <v>97.98</v>
      </c>
      <c r="G5602" s="3" t="s">
        <v>8</v>
      </c>
      <c r="H5602" s="4" t="n">
        <f aca="false">ROUND(E5602*F5602,2)</f>
        <v>442085.76</v>
      </c>
    </row>
    <row r="5603" customFormat="false" ht="15" hidden="false" customHeight="false" outlineLevel="0" collapsed="false">
      <c r="A5603" s="3" t="n">
        <v>5602</v>
      </c>
      <c r="B5603" s="3" t="n">
        <v>3</v>
      </c>
      <c r="C5603" s="3" t="s">
        <v>246</v>
      </c>
      <c r="D5603" s="3" t="s">
        <v>562</v>
      </c>
      <c r="E5603" s="3" t="n">
        <v>4750</v>
      </c>
      <c r="F5603" s="4" t="n">
        <v>101.67</v>
      </c>
      <c r="G5603" s="3" t="s">
        <v>8</v>
      </c>
      <c r="H5603" s="4" t="n">
        <f aca="false">ROUND(E5603*F5603,2)</f>
        <v>482932.5</v>
      </c>
    </row>
    <row r="5604" customFormat="false" ht="15" hidden="false" customHeight="false" outlineLevel="0" collapsed="false">
      <c r="A5604" s="3" t="n">
        <v>5603</v>
      </c>
      <c r="B5604" s="3" t="n">
        <v>12</v>
      </c>
      <c r="C5604" s="3" t="s">
        <v>246</v>
      </c>
      <c r="D5604" s="3" t="s">
        <v>562</v>
      </c>
      <c r="E5604" s="3" t="n">
        <v>1010</v>
      </c>
      <c r="F5604" s="4" t="n">
        <v>217.65</v>
      </c>
      <c r="G5604" s="3" t="s">
        <v>38</v>
      </c>
      <c r="H5604" s="4" t="n">
        <f aca="false">ROUND(E5604*F5604,2)</f>
        <v>219826.5</v>
      </c>
    </row>
    <row r="5605" customFormat="false" ht="15" hidden="false" customHeight="false" outlineLevel="0" collapsed="false">
      <c r="A5605" s="3" t="n">
        <v>5604</v>
      </c>
      <c r="B5605" s="3" t="n">
        <v>4</v>
      </c>
      <c r="C5605" s="3" t="s">
        <v>246</v>
      </c>
      <c r="D5605" s="3" t="s">
        <v>563</v>
      </c>
      <c r="E5605" s="3" t="n">
        <v>554</v>
      </c>
      <c r="F5605" s="4" t="n">
        <v>98.32</v>
      </c>
      <c r="G5605" s="3" t="s">
        <v>8</v>
      </c>
      <c r="H5605" s="4" t="n">
        <f aca="false">ROUND(E5605*F5605,2)</f>
        <v>54469.28</v>
      </c>
    </row>
    <row r="5606" customFormat="false" ht="15" hidden="false" customHeight="false" outlineLevel="0" collapsed="false">
      <c r="A5606" s="3" t="n">
        <v>5605</v>
      </c>
      <c r="B5606" s="3" t="n">
        <v>13</v>
      </c>
      <c r="C5606" s="3" t="s">
        <v>246</v>
      </c>
      <c r="D5606" s="3" t="s">
        <v>562</v>
      </c>
      <c r="E5606" s="3" t="n">
        <v>750</v>
      </c>
      <c r="F5606" s="4" t="n">
        <v>45.74</v>
      </c>
      <c r="G5606" s="3" t="s">
        <v>41</v>
      </c>
      <c r="H5606" s="4" t="n">
        <f aca="false">ROUND(E5606*F5606,2)</f>
        <v>34305</v>
      </c>
    </row>
    <row r="5607" customFormat="false" ht="15" hidden="false" customHeight="false" outlineLevel="0" collapsed="false">
      <c r="A5607" s="3" t="n">
        <v>5606</v>
      </c>
      <c r="B5607" s="3" t="n">
        <v>10</v>
      </c>
      <c r="C5607" s="3" t="s">
        <v>247</v>
      </c>
      <c r="D5607" s="3" t="s">
        <v>562</v>
      </c>
      <c r="E5607" s="3" t="n">
        <v>1892</v>
      </c>
      <c r="F5607" s="4" t="n">
        <v>51.33</v>
      </c>
      <c r="G5607" s="3" t="s">
        <v>8</v>
      </c>
      <c r="H5607" s="4" t="n">
        <f aca="false">ROUND(E5607*F5607,2)</f>
        <v>97116.36</v>
      </c>
    </row>
    <row r="5608" customFormat="false" ht="15" hidden="false" customHeight="false" outlineLevel="0" collapsed="false">
      <c r="A5608" s="3" t="n">
        <v>5607</v>
      </c>
      <c r="B5608" s="3" t="n">
        <v>14</v>
      </c>
      <c r="C5608" s="3" t="s">
        <v>247</v>
      </c>
      <c r="D5608" s="3" t="s">
        <v>562</v>
      </c>
      <c r="E5608" s="3" t="n">
        <v>662</v>
      </c>
      <c r="F5608" s="4" t="n">
        <v>79.13</v>
      </c>
      <c r="G5608" s="3" t="s">
        <v>41</v>
      </c>
      <c r="H5608" s="4" t="n">
        <f aca="false">ROUND(E5608*F5608,2)</f>
        <v>52384.06</v>
      </c>
    </row>
    <row r="5609" customFormat="false" ht="15" hidden="false" customHeight="false" outlineLevel="0" collapsed="false">
      <c r="A5609" s="3" t="n">
        <v>5608</v>
      </c>
      <c r="B5609" s="3" t="n">
        <v>8</v>
      </c>
      <c r="C5609" s="3" t="s">
        <v>247</v>
      </c>
      <c r="D5609" s="3" t="s">
        <v>562</v>
      </c>
      <c r="E5609" s="3" t="n">
        <v>4661</v>
      </c>
      <c r="F5609" s="4" t="n">
        <v>55.18</v>
      </c>
      <c r="G5609" s="3" t="s">
        <v>8</v>
      </c>
      <c r="H5609" s="4" t="n">
        <f aca="false">ROUND(E5609*F5609,2)</f>
        <v>257193.98</v>
      </c>
    </row>
    <row r="5610" customFormat="false" ht="15" hidden="false" customHeight="false" outlineLevel="0" collapsed="false">
      <c r="A5610" s="3" t="n">
        <v>5609</v>
      </c>
      <c r="B5610" s="3" t="n">
        <v>8</v>
      </c>
      <c r="C5610" s="3" t="s">
        <v>247</v>
      </c>
      <c r="D5610" s="3" t="s">
        <v>562</v>
      </c>
      <c r="E5610" s="3" t="n">
        <v>4344</v>
      </c>
      <c r="F5610" s="4" t="n">
        <v>55.15</v>
      </c>
      <c r="G5610" s="3" t="s">
        <v>8</v>
      </c>
      <c r="H5610" s="4" t="n">
        <f aca="false">ROUND(E5610*F5610,2)</f>
        <v>239571.6</v>
      </c>
    </row>
    <row r="5611" customFormat="false" ht="15" hidden="false" customHeight="false" outlineLevel="0" collapsed="false">
      <c r="A5611" s="3" t="n">
        <v>5610</v>
      </c>
      <c r="B5611" s="3" t="n">
        <v>8</v>
      </c>
      <c r="C5611" s="3" t="s">
        <v>247</v>
      </c>
      <c r="D5611" s="3" t="s">
        <v>562</v>
      </c>
      <c r="E5611" s="3" t="n">
        <v>1733</v>
      </c>
      <c r="F5611" s="4" t="n">
        <v>55.31</v>
      </c>
      <c r="G5611" s="3" t="s">
        <v>8</v>
      </c>
      <c r="H5611" s="4" t="n">
        <f aca="false">ROUND(E5611*F5611,2)</f>
        <v>95852.23</v>
      </c>
    </row>
    <row r="5612" customFormat="false" ht="15" hidden="false" customHeight="false" outlineLevel="0" collapsed="false">
      <c r="A5612" s="3" t="n">
        <v>5611</v>
      </c>
      <c r="B5612" s="3" t="n">
        <v>12</v>
      </c>
      <c r="C5612" s="3" t="s">
        <v>247</v>
      </c>
      <c r="D5612" s="3" t="s">
        <v>562</v>
      </c>
      <c r="E5612" s="3" t="n">
        <v>2489</v>
      </c>
      <c r="F5612" s="4" t="n">
        <v>217.56</v>
      </c>
      <c r="G5612" s="3" t="s">
        <v>38</v>
      </c>
      <c r="H5612" s="4" t="n">
        <f aca="false">ROUND(E5612*F5612,2)</f>
        <v>541506.84</v>
      </c>
    </row>
    <row r="5613" customFormat="false" ht="15" hidden="false" customHeight="false" outlineLevel="0" collapsed="false">
      <c r="A5613" s="3" t="n">
        <v>5612</v>
      </c>
      <c r="B5613" s="3" t="n">
        <v>4</v>
      </c>
      <c r="C5613" s="3" t="s">
        <v>247</v>
      </c>
      <c r="D5613" s="3" t="s">
        <v>563</v>
      </c>
      <c r="E5613" s="3" t="n">
        <v>3279</v>
      </c>
      <c r="F5613" s="4" t="n">
        <v>96.9</v>
      </c>
      <c r="G5613" s="3" t="s">
        <v>8</v>
      </c>
      <c r="H5613" s="4" t="n">
        <f aca="false">ROUND(E5613*F5613,2)</f>
        <v>317735.1</v>
      </c>
    </row>
    <row r="5614" customFormat="false" ht="15" hidden="false" customHeight="false" outlineLevel="0" collapsed="false">
      <c r="A5614" s="3" t="n">
        <v>5613</v>
      </c>
      <c r="B5614" s="3" t="n">
        <v>1</v>
      </c>
      <c r="C5614" s="3" t="s">
        <v>247</v>
      </c>
      <c r="D5614" s="3" t="s">
        <v>562</v>
      </c>
      <c r="E5614" s="3" t="n">
        <v>125</v>
      </c>
      <c r="F5614" s="4" t="n">
        <v>372.86</v>
      </c>
      <c r="G5614" s="3" t="s">
        <v>8</v>
      </c>
      <c r="H5614" s="4" t="n">
        <f aca="false">ROUND(E5614*F5614,2)</f>
        <v>46607.5</v>
      </c>
    </row>
    <row r="5615" customFormat="false" ht="15" hidden="false" customHeight="false" outlineLevel="0" collapsed="false">
      <c r="A5615" s="3" t="n">
        <v>5614</v>
      </c>
      <c r="B5615" s="3" t="n">
        <v>8</v>
      </c>
      <c r="C5615" s="3" t="s">
        <v>247</v>
      </c>
      <c r="D5615" s="3" t="s">
        <v>563</v>
      </c>
      <c r="E5615" s="3" t="n">
        <v>3507</v>
      </c>
      <c r="F5615" s="4" t="n">
        <v>55.1</v>
      </c>
      <c r="G5615" s="3" t="s">
        <v>8</v>
      </c>
      <c r="H5615" s="4" t="n">
        <f aca="false">ROUND(E5615*F5615,2)</f>
        <v>193235.7</v>
      </c>
    </row>
    <row r="5616" customFormat="false" ht="15" hidden="false" customHeight="false" outlineLevel="0" collapsed="false">
      <c r="A5616" s="3" t="n">
        <v>5615</v>
      </c>
      <c r="B5616" s="3" t="n">
        <v>12</v>
      </c>
      <c r="C5616" s="3" t="s">
        <v>247</v>
      </c>
      <c r="D5616" s="3" t="s">
        <v>563</v>
      </c>
      <c r="E5616" s="3" t="n">
        <v>3751</v>
      </c>
      <c r="F5616" s="4" t="n">
        <v>218.34</v>
      </c>
      <c r="G5616" s="3" t="s">
        <v>38</v>
      </c>
      <c r="H5616" s="4" t="n">
        <f aca="false">ROUND(E5616*F5616,2)</f>
        <v>818993.34</v>
      </c>
    </row>
    <row r="5617" customFormat="false" ht="15" hidden="false" customHeight="false" outlineLevel="0" collapsed="false">
      <c r="A5617" s="3" t="n">
        <v>5616</v>
      </c>
      <c r="B5617" s="3" t="n">
        <v>10</v>
      </c>
      <c r="C5617" s="3" t="s">
        <v>247</v>
      </c>
      <c r="D5617" s="3" t="s">
        <v>563</v>
      </c>
      <c r="E5617" s="3" t="n">
        <v>4350</v>
      </c>
      <c r="F5617" s="4" t="n">
        <v>51.56</v>
      </c>
      <c r="G5617" s="3" t="s">
        <v>8</v>
      </c>
      <c r="H5617" s="4" t="n">
        <f aca="false">ROUND(E5617*F5617,2)</f>
        <v>224286</v>
      </c>
    </row>
    <row r="5618" customFormat="false" ht="15" hidden="false" customHeight="false" outlineLevel="0" collapsed="false">
      <c r="A5618" s="3" t="n">
        <v>5617</v>
      </c>
      <c r="B5618" s="3" t="n">
        <v>3</v>
      </c>
      <c r="C5618" s="3" t="s">
        <v>247</v>
      </c>
      <c r="D5618" s="3" t="s">
        <v>563</v>
      </c>
      <c r="E5618" s="3" t="n">
        <v>2024</v>
      </c>
      <c r="F5618" s="4" t="n">
        <v>101.77</v>
      </c>
      <c r="G5618" s="3" t="s">
        <v>8</v>
      </c>
      <c r="H5618" s="4" t="n">
        <f aca="false">ROUND(E5618*F5618,2)</f>
        <v>205982.48</v>
      </c>
    </row>
    <row r="5619" customFormat="false" ht="15" hidden="false" customHeight="false" outlineLevel="0" collapsed="false">
      <c r="A5619" s="3" t="n">
        <v>5618</v>
      </c>
      <c r="B5619" s="3" t="n">
        <v>13</v>
      </c>
      <c r="C5619" s="3" t="s">
        <v>247</v>
      </c>
      <c r="D5619" s="3" t="s">
        <v>562</v>
      </c>
      <c r="E5619" s="3" t="n">
        <v>1551</v>
      </c>
      <c r="F5619" s="4" t="n">
        <v>46.01</v>
      </c>
      <c r="G5619" s="3" t="s">
        <v>41</v>
      </c>
      <c r="H5619" s="4" t="n">
        <f aca="false">ROUND(E5619*F5619,2)</f>
        <v>71361.51</v>
      </c>
    </row>
    <row r="5620" customFormat="false" ht="15" hidden="false" customHeight="false" outlineLevel="0" collapsed="false">
      <c r="A5620" s="3" t="n">
        <v>5619</v>
      </c>
      <c r="B5620" s="3" t="n">
        <v>6</v>
      </c>
      <c r="C5620" s="3" t="s">
        <v>247</v>
      </c>
      <c r="D5620" s="3" t="s">
        <v>563</v>
      </c>
      <c r="E5620" s="3" t="n">
        <v>567</v>
      </c>
      <c r="F5620" s="4" t="n">
        <v>277.85</v>
      </c>
      <c r="G5620" s="3" t="s">
        <v>8</v>
      </c>
      <c r="H5620" s="4" t="n">
        <f aca="false">ROUND(E5620*F5620,2)</f>
        <v>157540.95</v>
      </c>
    </row>
    <row r="5621" customFormat="false" ht="15" hidden="false" customHeight="false" outlineLevel="0" collapsed="false">
      <c r="A5621" s="3" t="n">
        <v>5620</v>
      </c>
      <c r="B5621" s="3" t="n">
        <v>14</v>
      </c>
      <c r="C5621" s="3" t="s">
        <v>247</v>
      </c>
      <c r="D5621" s="3" t="s">
        <v>563</v>
      </c>
      <c r="E5621" s="3" t="n">
        <v>2149</v>
      </c>
      <c r="F5621" s="4" t="n">
        <v>79.14</v>
      </c>
      <c r="G5621" s="3" t="s">
        <v>41</v>
      </c>
      <c r="H5621" s="4" t="n">
        <f aca="false">ROUND(E5621*F5621,2)</f>
        <v>170071.86</v>
      </c>
    </row>
    <row r="5622" customFormat="false" ht="15" hidden="false" customHeight="false" outlineLevel="0" collapsed="false">
      <c r="A5622" s="3" t="n">
        <v>5621</v>
      </c>
      <c r="B5622" s="3" t="n">
        <v>11</v>
      </c>
      <c r="C5622" s="3" t="s">
        <v>247</v>
      </c>
      <c r="D5622" s="3" t="s">
        <v>563</v>
      </c>
      <c r="E5622" s="3" t="n">
        <v>1004</v>
      </c>
      <c r="F5622" s="4" t="n">
        <v>98.34</v>
      </c>
      <c r="G5622" s="3" t="s">
        <v>34</v>
      </c>
      <c r="H5622" s="4" t="n">
        <f aca="false">ROUND(E5622*F5622,2)</f>
        <v>98733.36</v>
      </c>
    </row>
    <row r="5623" customFormat="false" ht="15" hidden="false" customHeight="false" outlineLevel="0" collapsed="false">
      <c r="A5623" s="3" t="n">
        <v>5622</v>
      </c>
      <c r="B5623" s="3" t="n">
        <v>6</v>
      </c>
      <c r="C5623" s="3" t="s">
        <v>247</v>
      </c>
      <c r="D5623" s="3" t="s">
        <v>563</v>
      </c>
      <c r="E5623" s="3" t="n">
        <v>2313</v>
      </c>
      <c r="F5623" s="4" t="n">
        <v>279.05</v>
      </c>
      <c r="G5623" s="3" t="s">
        <v>8</v>
      </c>
      <c r="H5623" s="4" t="n">
        <f aca="false">ROUND(E5623*F5623,2)</f>
        <v>645442.65</v>
      </c>
    </row>
    <row r="5624" customFormat="false" ht="15" hidden="false" customHeight="false" outlineLevel="0" collapsed="false">
      <c r="A5624" s="3" t="n">
        <v>5623</v>
      </c>
      <c r="B5624" s="3" t="n">
        <v>11</v>
      </c>
      <c r="C5624" s="3" t="s">
        <v>247</v>
      </c>
      <c r="D5624" s="3" t="s">
        <v>562</v>
      </c>
      <c r="E5624" s="3" t="n">
        <v>1690</v>
      </c>
      <c r="F5624" s="4" t="n">
        <v>98.03</v>
      </c>
      <c r="G5624" s="3" t="s">
        <v>34</v>
      </c>
      <c r="H5624" s="4" t="n">
        <f aca="false">ROUND(E5624*F5624,2)</f>
        <v>165670.7</v>
      </c>
    </row>
    <row r="5625" customFormat="false" ht="15" hidden="false" customHeight="false" outlineLevel="0" collapsed="false">
      <c r="A5625" s="3" t="n">
        <v>5624</v>
      </c>
      <c r="B5625" s="3" t="n">
        <v>1</v>
      </c>
      <c r="C5625" s="3" t="s">
        <v>247</v>
      </c>
      <c r="D5625" s="3" t="s">
        <v>562</v>
      </c>
      <c r="E5625" s="3" t="n">
        <v>3065</v>
      </c>
      <c r="F5625" s="4" t="n">
        <v>372.81</v>
      </c>
      <c r="G5625" s="3" t="s">
        <v>8</v>
      </c>
      <c r="H5625" s="4" t="n">
        <f aca="false">ROUND(E5625*F5625,2)</f>
        <v>1142662.65</v>
      </c>
    </row>
    <row r="5626" customFormat="false" ht="15" hidden="false" customHeight="false" outlineLevel="0" collapsed="false">
      <c r="A5626" s="3" t="n">
        <v>5625</v>
      </c>
      <c r="B5626" s="3" t="n">
        <v>11</v>
      </c>
      <c r="C5626" s="3" t="s">
        <v>247</v>
      </c>
      <c r="D5626" s="3" t="s">
        <v>563</v>
      </c>
      <c r="E5626" s="3" t="n">
        <v>2724</v>
      </c>
      <c r="F5626" s="4" t="n">
        <v>98.41</v>
      </c>
      <c r="G5626" s="3" t="s">
        <v>34</v>
      </c>
      <c r="H5626" s="4" t="n">
        <f aca="false">ROUND(E5626*F5626,2)</f>
        <v>268068.84</v>
      </c>
    </row>
    <row r="5627" customFormat="false" ht="15" hidden="false" customHeight="false" outlineLevel="0" collapsed="false">
      <c r="A5627" s="3" t="n">
        <v>5626</v>
      </c>
      <c r="B5627" s="3" t="n">
        <v>1</v>
      </c>
      <c r="C5627" s="3" t="s">
        <v>247</v>
      </c>
      <c r="D5627" s="3" t="s">
        <v>562</v>
      </c>
      <c r="E5627" s="3" t="n">
        <v>857</v>
      </c>
      <c r="F5627" s="4" t="n">
        <v>372.19</v>
      </c>
      <c r="G5627" s="3" t="s">
        <v>8</v>
      </c>
      <c r="H5627" s="4" t="n">
        <f aca="false">ROUND(E5627*F5627,2)</f>
        <v>318966.83</v>
      </c>
    </row>
    <row r="5628" customFormat="false" ht="15" hidden="false" customHeight="false" outlineLevel="0" collapsed="false">
      <c r="A5628" s="3" t="n">
        <v>5627</v>
      </c>
      <c r="B5628" s="3" t="n">
        <v>1</v>
      </c>
      <c r="C5628" s="3" t="s">
        <v>247</v>
      </c>
      <c r="D5628" s="3" t="s">
        <v>563</v>
      </c>
      <c r="E5628" s="3" t="n">
        <v>2250</v>
      </c>
      <c r="F5628" s="4" t="n">
        <v>372.4</v>
      </c>
      <c r="G5628" s="3" t="s">
        <v>8</v>
      </c>
      <c r="H5628" s="4" t="n">
        <f aca="false">ROUND(E5628*F5628,2)</f>
        <v>837900</v>
      </c>
    </row>
    <row r="5629" customFormat="false" ht="15" hidden="false" customHeight="false" outlineLevel="0" collapsed="false">
      <c r="A5629" s="3" t="n">
        <v>5628</v>
      </c>
      <c r="B5629" s="3" t="n">
        <v>4</v>
      </c>
      <c r="C5629" s="3" t="s">
        <v>247</v>
      </c>
      <c r="D5629" s="3" t="s">
        <v>562</v>
      </c>
      <c r="E5629" s="3" t="n">
        <v>2791</v>
      </c>
      <c r="F5629" s="4" t="n">
        <v>96.96</v>
      </c>
      <c r="G5629" s="3" t="s">
        <v>8</v>
      </c>
      <c r="H5629" s="4" t="n">
        <f aca="false">ROUND(E5629*F5629,2)</f>
        <v>270615.36</v>
      </c>
    </row>
    <row r="5630" customFormat="false" ht="15" hidden="false" customHeight="false" outlineLevel="0" collapsed="false">
      <c r="A5630" s="3" t="n">
        <v>5629</v>
      </c>
      <c r="B5630" s="3" t="n">
        <v>11</v>
      </c>
      <c r="C5630" s="3" t="s">
        <v>247</v>
      </c>
      <c r="D5630" s="3" t="s">
        <v>563</v>
      </c>
      <c r="E5630" s="3" t="n">
        <v>2364</v>
      </c>
      <c r="F5630" s="4" t="n">
        <v>98.27</v>
      </c>
      <c r="G5630" s="3" t="s">
        <v>34</v>
      </c>
      <c r="H5630" s="4" t="n">
        <f aca="false">ROUND(E5630*F5630,2)</f>
        <v>232310.28</v>
      </c>
    </row>
    <row r="5631" customFormat="false" ht="15" hidden="false" customHeight="false" outlineLevel="0" collapsed="false">
      <c r="A5631" s="3" t="n">
        <v>5630</v>
      </c>
      <c r="B5631" s="3" t="n">
        <v>7</v>
      </c>
      <c r="C5631" s="3" t="s">
        <v>247</v>
      </c>
      <c r="D5631" s="3" t="s">
        <v>562</v>
      </c>
      <c r="E5631" s="3" t="n">
        <v>4590</v>
      </c>
      <c r="F5631" s="4" t="n">
        <v>405.61</v>
      </c>
      <c r="G5631" s="3" t="s">
        <v>8</v>
      </c>
      <c r="H5631" s="4" t="n">
        <f aca="false">ROUND(E5631*F5631,2)</f>
        <v>1861749.9</v>
      </c>
    </row>
    <row r="5632" customFormat="false" ht="15" hidden="false" customHeight="false" outlineLevel="0" collapsed="false">
      <c r="A5632" s="3" t="n">
        <v>5631</v>
      </c>
      <c r="B5632" s="3" t="n">
        <v>11</v>
      </c>
      <c r="C5632" s="3" t="s">
        <v>247</v>
      </c>
      <c r="D5632" s="3" t="s">
        <v>562</v>
      </c>
      <c r="E5632" s="3" t="n">
        <v>2784</v>
      </c>
      <c r="F5632" s="4" t="n">
        <v>98.02</v>
      </c>
      <c r="G5632" s="3" t="s">
        <v>34</v>
      </c>
      <c r="H5632" s="4" t="n">
        <f aca="false">ROUND(E5632*F5632,2)</f>
        <v>272887.68</v>
      </c>
    </row>
    <row r="5633" customFormat="false" ht="15" hidden="false" customHeight="false" outlineLevel="0" collapsed="false">
      <c r="A5633" s="3" t="n">
        <v>5632</v>
      </c>
      <c r="B5633" s="3" t="n">
        <v>14</v>
      </c>
      <c r="C5633" s="3" t="s">
        <v>247</v>
      </c>
      <c r="D5633" s="3" t="s">
        <v>563</v>
      </c>
      <c r="E5633" s="3" t="n">
        <v>4093</v>
      </c>
      <c r="F5633" s="4" t="n">
        <v>79.18</v>
      </c>
      <c r="G5633" s="3" t="s">
        <v>41</v>
      </c>
      <c r="H5633" s="4" t="n">
        <f aca="false">ROUND(E5633*F5633,2)</f>
        <v>324083.74</v>
      </c>
    </row>
    <row r="5634" customFormat="false" ht="15" hidden="false" customHeight="false" outlineLevel="0" collapsed="false">
      <c r="A5634" s="3" t="n">
        <v>5633</v>
      </c>
      <c r="B5634" s="3" t="n">
        <v>9</v>
      </c>
      <c r="C5634" s="3" t="s">
        <v>247</v>
      </c>
      <c r="D5634" s="3" t="s">
        <v>562</v>
      </c>
      <c r="E5634" s="3" t="n">
        <v>3695</v>
      </c>
      <c r="F5634" s="4" t="n">
        <v>196.74</v>
      </c>
      <c r="G5634" s="3" t="s">
        <v>8</v>
      </c>
      <c r="H5634" s="4" t="n">
        <f aca="false">ROUND(E5634*F5634,2)</f>
        <v>726954.3</v>
      </c>
    </row>
    <row r="5635" customFormat="false" ht="15" hidden="false" customHeight="false" outlineLevel="0" collapsed="false">
      <c r="A5635" s="3" t="n">
        <v>5634</v>
      </c>
      <c r="B5635" s="3" t="n">
        <v>9</v>
      </c>
      <c r="C5635" s="3" t="s">
        <v>247</v>
      </c>
      <c r="D5635" s="3" t="s">
        <v>562</v>
      </c>
      <c r="E5635" s="3" t="n">
        <v>3029</v>
      </c>
      <c r="F5635" s="4" t="n">
        <v>196.02</v>
      </c>
      <c r="G5635" s="3" t="s">
        <v>8</v>
      </c>
      <c r="H5635" s="4" t="n">
        <f aca="false">ROUND(E5635*F5635,2)</f>
        <v>593744.58</v>
      </c>
    </row>
    <row r="5636" customFormat="false" ht="15" hidden="false" customHeight="false" outlineLevel="0" collapsed="false">
      <c r="A5636" s="3" t="n">
        <v>5635</v>
      </c>
      <c r="B5636" s="3" t="n">
        <v>5</v>
      </c>
      <c r="C5636" s="3" t="s">
        <v>247</v>
      </c>
      <c r="D5636" s="3" t="s">
        <v>563</v>
      </c>
      <c r="E5636" s="3" t="n">
        <v>4302</v>
      </c>
      <c r="F5636" s="4" t="n">
        <v>483.03</v>
      </c>
      <c r="G5636" s="3" t="s">
        <v>8</v>
      </c>
      <c r="H5636" s="4" t="n">
        <f aca="false">ROUND(E5636*F5636,2)</f>
        <v>2077995.06</v>
      </c>
    </row>
    <row r="5637" customFormat="false" ht="15" hidden="false" customHeight="false" outlineLevel="0" collapsed="false">
      <c r="A5637" s="3" t="n">
        <v>5636</v>
      </c>
      <c r="B5637" s="3" t="n">
        <v>14</v>
      </c>
      <c r="C5637" s="3" t="s">
        <v>247</v>
      </c>
      <c r="D5637" s="3" t="s">
        <v>562</v>
      </c>
      <c r="E5637" s="3" t="n">
        <v>104</v>
      </c>
      <c r="F5637" s="4" t="n">
        <v>79.43</v>
      </c>
      <c r="G5637" s="3" t="s">
        <v>41</v>
      </c>
      <c r="H5637" s="4" t="n">
        <f aca="false">ROUND(E5637*F5637,2)</f>
        <v>8260.72</v>
      </c>
    </row>
    <row r="5638" customFormat="false" ht="15" hidden="false" customHeight="false" outlineLevel="0" collapsed="false">
      <c r="A5638" s="3" t="n">
        <v>5637</v>
      </c>
      <c r="B5638" s="3" t="n">
        <v>11</v>
      </c>
      <c r="C5638" s="3" t="s">
        <v>247</v>
      </c>
      <c r="D5638" s="3" t="s">
        <v>562</v>
      </c>
      <c r="E5638" s="3" t="n">
        <v>3508</v>
      </c>
      <c r="F5638" s="4" t="n">
        <v>97.96</v>
      </c>
      <c r="G5638" s="3" t="s">
        <v>34</v>
      </c>
      <c r="H5638" s="4" t="n">
        <f aca="false">ROUND(E5638*F5638,2)</f>
        <v>343643.68</v>
      </c>
    </row>
    <row r="5639" customFormat="false" ht="15" hidden="false" customHeight="false" outlineLevel="0" collapsed="false">
      <c r="A5639" s="3" t="n">
        <v>5638</v>
      </c>
      <c r="B5639" s="3" t="n">
        <v>10</v>
      </c>
      <c r="C5639" s="3" t="s">
        <v>247</v>
      </c>
      <c r="D5639" s="3" t="s">
        <v>563</v>
      </c>
      <c r="E5639" s="3" t="n">
        <v>2102</v>
      </c>
      <c r="F5639" s="4" t="n">
        <v>51.56</v>
      </c>
      <c r="G5639" s="3" t="s">
        <v>8</v>
      </c>
      <c r="H5639" s="4" t="n">
        <f aca="false">ROUND(E5639*F5639,2)</f>
        <v>108379.12</v>
      </c>
    </row>
    <row r="5640" customFormat="false" ht="15" hidden="false" customHeight="false" outlineLevel="0" collapsed="false">
      <c r="A5640" s="3" t="n">
        <v>5639</v>
      </c>
      <c r="B5640" s="3" t="n">
        <v>5</v>
      </c>
      <c r="C5640" s="3" t="s">
        <v>247</v>
      </c>
      <c r="D5640" s="3" t="s">
        <v>563</v>
      </c>
      <c r="E5640" s="3" t="n">
        <v>4766</v>
      </c>
      <c r="F5640" s="4" t="n">
        <v>485.03</v>
      </c>
      <c r="G5640" s="3" t="s">
        <v>8</v>
      </c>
      <c r="H5640" s="4" t="n">
        <f aca="false">ROUND(E5640*F5640,2)</f>
        <v>2311652.98</v>
      </c>
    </row>
    <row r="5641" customFormat="false" ht="15" hidden="false" customHeight="false" outlineLevel="0" collapsed="false">
      <c r="A5641" s="3" t="n">
        <v>5640</v>
      </c>
      <c r="B5641" s="3" t="n">
        <v>4</v>
      </c>
      <c r="C5641" s="3" t="s">
        <v>247</v>
      </c>
      <c r="D5641" s="3" t="s">
        <v>562</v>
      </c>
      <c r="E5641" s="3" t="n">
        <v>3442</v>
      </c>
      <c r="F5641" s="4" t="n">
        <v>96.93</v>
      </c>
      <c r="G5641" s="3" t="s">
        <v>8</v>
      </c>
      <c r="H5641" s="4" t="n">
        <f aca="false">ROUND(E5641*F5641,2)</f>
        <v>333633.06</v>
      </c>
    </row>
    <row r="5642" customFormat="false" ht="15" hidden="false" customHeight="false" outlineLevel="0" collapsed="false">
      <c r="A5642" s="3" t="n">
        <v>5641</v>
      </c>
      <c r="B5642" s="3" t="n">
        <v>2</v>
      </c>
      <c r="C5642" s="3" t="s">
        <v>247</v>
      </c>
      <c r="D5642" s="3" t="s">
        <v>563</v>
      </c>
      <c r="E5642" s="3" t="n">
        <v>610</v>
      </c>
      <c r="F5642" s="4" t="n">
        <v>55.93</v>
      </c>
      <c r="G5642" s="3" t="s">
        <v>8</v>
      </c>
      <c r="H5642" s="4" t="n">
        <f aca="false">ROUND(E5642*F5642,2)</f>
        <v>34117.3</v>
      </c>
    </row>
    <row r="5643" customFormat="false" ht="15" hidden="false" customHeight="false" outlineLevel="0" collapsed="false">
      <c r="A5643" s="3" t="n">
        <v>5642</v>
      </c>
      <c r="B5643" s="3" t="n">
        <v>2</v>
      </c>
      <c r="C5643" s="3" t="s">
        <v>248</v>
      </c>
      <c r="D5643" s="3" t="s">
        <v>562</v>
      </c>
      <c r="E5643" s="3" t="n">
        <v>4052</v>
      </c>
      <c r="F5643" s="4" t="n">
        <v>56.48</v>
      </c>
      <c r="G5643" s="3" t="s">
        <v>8</v>
      </c>
      <c r="H5643" s="4" t="n">
        <f aca="false">ROUND(E5643*F5643,2)</f>
        <v>228856.96</v>
      </c>
    </row>
    <row r="5644" customFormat="false" ht="15" hidden="false" customHeight="false" outlineLevel="0" collapsed="false">
      <c r="A5644" s="3" t="n">
        <v>5643</v>
      </c>
      <c r="B5644" s="3" t="n">
        <v>5</v>
      </c>
      <c r="C5644" s="3" t="s">
        <v>248</v>
      </c>
      <c r="D5644" s="3" t="s">
        <v>563</v>
      </c>
      <c r="E5644" s="3" t="n">
        <v>2805</v>
      </c>
      <c r="F5644" s="4" t="n">
        <v>496.57</v>
      </c>
      <c r="G5644" s="3" t="s">
        <v>8</v>
      </c>
      <c r="H5644" s="4" t="n">
        <f aca="false">ROUND(E5644*F5644,2)</f>
        <v>1392878.85</v>
      </c>
    </row>
    <row r="5645" customFormat="false" ht="15" hidden="false" customHeight="false" outlineLevel="0" collapsed="false">
      <c r="A5645" s="3" t="n">
        <v>5644</v>
      </c>
      <c r="B5645" s="3" t="n">
        <v>12</v>
      </c>
      <c r="C5645" s="3" t="s">
        <v>248</v>
      </c>
      <c r="D5645" s="3" t="s">
        <v>563</v>
      </c>
      <c r="E5645" s="3" t="n">
        <v>2374</v>
      </c>
      <c r="F5645" s="4" t="n">
        <v>218.7</v>
      </c>
      <c r="G5645" s="3" t="s">
        <v>38</v>
      </c>
      <c r="H5645" s="4" t="n">
        <f aca="false">ROUND(E5645*F5645,2)</f>
        <v>519193.8</v>
      </c>
    </row>
    <row r="5646" customFormat="false" ht="15" hidden="false" customHeight="false" outlineLevel="0" collapsed="false">
      <c r="A5646" s="3" t="n">
        <v>5645</v>
      </c>
      <c r="B5646" s="3" t="n">
        <v>14</v>
      </c>
      <c r="C5646" s="3" t="s">
        <v>248</v>
      </c>
      <c r="D5646" s="3" t="s">
        <v>562</v>
      </c>
      <c r="E5646" s="3" t="n">
        <v>1965</v>
      </c>
      <c r="F5646" s="4" t="n">
        <v>78.92</v>
      </c>
      <c r="G5646" s="3" t="s">
        <v>41</v>
      </c>
      <c r="H5646" s="4" t="n">
        <f aca="false">ROUND(E5646*F5646,2)</f>
        <v>155077.8</v>
      </c>
    </row>
    <row r="5647" customFormat="false" ht="15" hidden="false" customHeight="false" outlineLevel="0" collapsed="false">
      <c r="A5647" s="3" t="n">
        <v>5646</v>
      </c>
      <c r="B5647" s="3" t="n">
        <v>7</v>
      </c>
      <c r="C5647" s="3" t="s">
        <v>248</v>
      </c>
      <c r="D5647" s="3" t="s">
        <v>563</v>
      </c>
      <c r="E5647" s="3" t="n">
        <v>544</v>
      </c>
      <c r="F5647" s="4" t="n">
        <v>406.26</v>
      </c>
      <c r="G5647" s="3" t="s">
        <v>8</v>
      </c>
      <c r="H5647" s="4" t="n">
        <f aca="false">ROUND(E5647*F5647,2)</f>
        <v>221005.44</v>
      </c>
    </row>
    <row r="5648" customFormat="false" ht="15" hidden="false" customHeight="false" outlineLevel="0" collapsed="false">
      <c r="A5648" s="3" t="n">
        <v>5647</v>
      </c>
      <c r="B5648" s="3" t="n">
        <v>10</v>
      </c>
      <c r="C5648" s="3" t="s">
        <v>248</v>
      </c>
      <c r="D5648" s="3" t="s">
        <v>562</v>
      </c>
      <c r="E5648" s="3" t="n">
        <v>948</v>
      </c>
      <c r="F5648" s="4" t="n">
        <v>52.57</v>
      </c>
      <c r="G5648" s="3" t="s">
        <v>8</v>
      </c>
      <c r="H5648" s="4" t="n">
        <f aca="false">ROUND(E5648*F5648,2)</f>
        <v>49836.36</v>
      </c>
    </row>
    <row r="5649" customFormat="false" ht="15" hidden="false" customHeight="false" outlineLevel="0" collapsed="false">
      <c r="A5649" s="3" t="n">
        <v>5648</v>
      </c>
      <c r="B5649" s="3" t="n">
        <v>5</v>
      </c>
      <c r="C5649" s="3" t="s">
        <v>248</v>
      </c>
      <c r="D5649" s="3" t="s">
        <v>563</v>
      </c>
      <c r="E5649" s="3" t="n">
        <v>1353</v>
      </c>
      <c r="F5649" s="4" t="n">
        <v>499.12</v>
      </c>
      <c r="G5649" s="3" t="s">
        <v>8</v>
      </c>
      <c r="H5649" s="4" t="n">
        <f aca="false">ROUND(E5649*F5649,2)</f>
        <v>675309.36</v>
      </c>
    </row>
    <row r="5650" customFormat="false" ht="15" hidden="false" customHeight="false" outlineLevel="0" collapsed="false">
      <c r="A5650" s="3" t="n">
        <v>5649</v>
      </c>
      <c r="B5650" s="3" t="n">
        <v>3</v>
      </c>
      <c r="C5650" s="3" t="s">
        <v>248</v>
      </c>
      <c r="D5650" s="3" t="s">
        <v>563</v>
      </c>
      <c r="E5650" s="3" t="n">
        <v>3361</v>
      </c>
      <c r="F5650" s="4" t="n">
        <v>106.34</v>
      </c>
      <c r="G5650" s="3" t="s">
        <v>8</v>
      </c>
      <c r="H5650" s="4" t="n">
        <f aca="false">ROUND(E5650*F5650,2)</f>
        <v>357408.74</v>
      </c>
    </row>
    <row r="5651" customFormat="false" ht="15" hidden="false" customHeight="false" outlineLevel="0" collapsed="false">
      <c r="A5651" s="3" t="n">
        <v>5650</v>
      </c>
      <c r="B5651" s="3" t="n">
        <v>15</v>
      </c>
      <c r="C5651" s="3" t="s">
        <v>248</v>
      </c>
      <c r="D5651" s="3" t="s">
        <v>563</v>
      </c>
      <c r="E5651" s="3" t="n">
        <v>987</v>
      </c>
      <c r="F5651" s="4" t="n">
        <v>261.21</v>
      </c>
      <c r="G5651" s="3" t="s">
        <v>46</v>
      </c>
      <c r="H5651" s="4" t="n">
        <f aca="false">ROUND(E5651*F5651,2)</f>
        <v>257814.27</v>
      </c>
    </row>
    <row r="5652" customFormat="false" ht="15" hidden="false" customHeight="false" outlineLevel="0" collapsed="false">
      <c r="A5652" s="3" t="n">
        <v>5651</v>
      </c>
      <c r="B5652" s="3" t="n">
        <v>1</v>
      </c>
      <c r="C5652" s="3" t="s">
        <v>248</v>
      </c>
      <c r="D5652" s="3" t="s">
        <v>563</v>
      </c>
      <c r="E5652" s="3" t="n">
        <v>2438</v>
      </c>
      <c r="F5652" s="4" t="n">
        <v>375.32</v>
      </c>
      <c r="G5652" s="3" t="s">
        <v>8</v>
      </c>
      <c r="H5652" s="4" t="n">
        <f aca="false">ROUND(E5652*F5652,2)</f>
        <v>915030.16</v>
      </c>
    </row>
    <row r="5653" customFormat="false" ht="15" hidden="false" customHeight="false" outlineLevel="0" collapsed="false">
      <c r="A5653" s="3" t="n">
        <v>5652</v>
      </c>
      <c r="B5653" s="3" t="n">
        <v>8</v>
      </c>
      <c r="C5653" s="3" t="s">
        <v>248</v>
      </c>
      <c r="D5653" s="3" t="s">
        <v>562</v>
      </c>
      <c r="E5653" s="3" t="n">
        <v>4761</v>
      </c>
      <c r="F5653" s="4" t="n">
        <v>54.07</v>
      </c>
      <c r="G5653" s="3" t="s">
        <v>8</v>
      </c>
      <c r="H5653" s="4" t="n">
        <f aca="false">ROUND(E5653*F5653,2)</f>
        <v>257427.27</v>
      </c>
    </row>
    <row r="5654" customFormat="false" ht="15" hidden="false" customHeight="false" outlineLevel="0" collapsed="false">
      <c r="A5654" s="3" t="n">
        <v>5653</v>
      </c>
      <c r="B5654" s="3" t="n">
        <v>9</v>
      </c>
      <c r="C5654" s="3" t="s">
        <v>248</v>
      </c>
      <c r="D5654" s="3" t="s">
        <v>563</v>
      </c>
      <c r="E5654" s="3" t="n">
        <v>2899</v>
      </c>
      <c r="F5654" s="4" t="n">
        <v>190.86</v>
      </c>
      <c r="G5654" s="3" t="s">
        <v>8</v>
      </c>
      <c r="H5654" s="4" t="n">
        <f aca="false">ROUND(E5654*F5654,2)</f>
        <v>553303.14</v>
      </c>
    </row>
    <row r="5655" customFormat="false" ht="15" hidden="false" customHeight="false" outlineLevel="0" collapsed="false">
      <c r="A5655" s="3" t="n">
        <v>5654</v>
      </c>
      <c r="B5655" s="3" t="n">
        <v>9</v>
      </c>
      <c r="C5655" s="3" t="s">
        <v>248</v>
      </c>
      <c r="D5655" s="3" t="s">
        <v>562</v>
      </c>
      <c r="E5655" s="3" t="n">
        <v>1336</v>
      </c>
      <c r="F5655" s="4" t="n">
        <v>191.47</v>
      </c>
      <c r="G5655" s="3" t="s">
        <v>8</v>
      </c>
      <c r="H5655" s="4" t="n">
        <f aca="false">ROUND(E5655*F5655,2)</f>
        <v>255803.92</v>
      </c>
    </row>
    <row r="5656" customFormat="false" ht="15" hidden="false" customHeight="false" outlineLevel="0" collapsed="false">
      <c r="A5656" s="3" t="n">
        <v>5655</v>
      </c>
      <c r="B5656" s="3" t="n">
        <v>4</v>
      </c>
      <c r="C5656" s="3" t="s">
        <v>248</v>
      </c>
      <c r="D5656" s="3" t="s">
        <v>563</v>
      </c>
      <c r="E5656" s="3" t="n">
        <v>4945</v>
      </c>
      <c r="F5656" s="4" t="n">
        <v>98.3</v>
      </c>
      <c r="G5656" s="3" t="s">
        <v>8</v>
      </c>
      <c r="H5656" s="4" t="n">
        <f aca="false">ROUND(E5656*F5656,2)</f>
        <v>486093.5</v>
      </c>
    </row>
    <row r="5657" customFormat="false" ht="15" hidden="false" customHeight="false" outlineLevel="0" collapsed="false">
      <c r="A5657" s="3" t="n">
        <v>5656</v>
      </c>
      <c r="B5657" s="3" t="n">
        <v>12</v>
      </c>
      <c r="C5657" s="3" t="s">
        <v>248</v>
      </c>
      <c r="D5657" s="3" t="s">
        <v>563</v>
      </c>
      <c r="E5657" s="3" t="n">
        <v>939</v>
      </c>
      <c r="F5657" s="4" t="n">
        <v>217.92</v>
      </c>
      <c r="G5657" s="3" t="s">
        <v>38</v>
      </c>
      <c r="H5657" s="4" t="n">
        <f aca="false">ROUND(E5657*F5657,2)</f>
        <v>204626.88</v>
      </c>
    </row>
    <row r="5658" customFormat="false" ht="15" hidden="false" customHeight="false" outlineLevel="0" collapsed="false">
      <c r="A5658" s="3" t="n">
        <v>5657</v>
      </c>
      <c r="B5658" s="3" t="n">
        <v>4</v>
      </c>
      <c r="C5658" s="3" t="s">
        <v>248</v>
      </c>
      <c r="D5658" s="3" t="s">
        <v>562</v>
      </c>
      <c r="E5658" s="3" t="n">
        <v>3356</v>
      </c>
      <c r="F5658" s="4" t="n">
        <v>98.19</v>
      </c>
      <c r="G5658" s="3" t="s">
        <v>8</v>
      </c>
      <c r="H5658" s="4" t="n">
        <f aca="false">ROUND(E5658*F5658,2)</f>
        <v>329525.64</v>
      </c>
    </row>
    <row r="5659" customFormat="false" ht="15" hidden="false" customHeight="false" outlineLevel="0" collapsed="false">
      <c r="A5659" s="3" t="n">
        <v>5658</v>
      </c>
      <c r="B5659" s="3" t="n">
        <v>6</v>
      </c>
      <c r="C5659" s="3" t="s">
        <v>248</v>
      </c>
      <c r="D5659" s="3" t="s">
        <v>563</v>
      </c>
      <c r="E5659" s="3" t="n">
        <v>1618</v>
      </c>
      <c r="F5659" s="4" t="n">
        <v>285.11</v>
      </c>
      <c r="G5659" s="3" t="s">
        <v>8</v>
      </c>
      <c r="H5659" s="4" t="n">
        <f aca="false">ROUND(E5659*F5659,2)</f>
        <v>461307.98</v>
      </c>
    </row>
    <row r="5660" customFormat="false" ht="15" hidden="false" customHeight="false" outlineLevel="0" collapsed="false">
      <c r="A5660" s="3" t="n">
        <v>5659</v>
      </c>
      <c r="B5660" s="3" t="n">
        <v>3</v>
      </c>
      <c r="C5660" s="3" t="s">
        <v>248</v>
      </c>
      <c r="D5660" s="3" t="s">
        <v>563</v>
      </c>
      <c r="E5660" s="3" t="n">
        <v>3412</v>
      </c>
      <c r="F5660" s="4" t="n">
        <v>106.16</v>
      </c>
      <c r="G5660" s="3" t="s">
        <v>8</v>
      </c>
      <c r="H5660" s="4" t="n">
        <f aca="false">ROUND(E5660*F5660,2)</f>
        <v>362217.92</v>
      </c>
    </row>
    <row r="5661" customFormat="false" ht="15" hidden="false" customHeight="false" outlineLevel="0" collapsed="false">
      <c r="A5661" s="3" t="n">
        <v>5660</v>
      </c>
      <c r="B5661" s="3" t="n">
        <v>6</v>
      </c>
      <c r="C5661" s="3" t="s">
        <v>248</v>
      </c>
      <c r="D5661" s="3" t="s">
        <v>563</v>
      </c>
      <c r="E5661" s="3" t="n">
        <v>1020</v>
      </c>
      <c r="F5661" s="4" t="n">
        <v>285.6</v>
      </c>
      <c r="G5661" s="3" t="s">
        <v>8</v>
      </c>
      <c r="H5661" s="4" t="n">
        <f aca="false">ROUND(E5661*F5661,2)</f>
        <v>291312</v>
      </c>
    </row>
    <row r="5662" customFormat="false" ht="15" hidden="false" customHeight="false" outlineLevel="0" collapsed="false">
      <c r="A5662" s="3" t="n">
        <v>5661</v>
      </c>
      <c r="B5662" s="3" t="n">
        <v>8</v>
      </c>
      <c r="C5662" s="3" t="s">
        <v>248</v>
      </c>
      <c r="D5662" s="3" t="s">
        <v>562</v>
      </c>
      <c r="E5662" s="3" t="n">
        <v>4079</v>
      </c>
      <c r="F5662" s="4" t="n">
        <v>54.32</v>
      </c>
      <c r="G5662" s="3" t="s">
        <v>8</v>
      </c>
      <c r="H5662" s="4" t="n">
        <f aca="false">ROUND(E5662*F5662,2)</f>
        <v>221571.28</v>
      </c>
    </row>
    <row r="5663" customFormat="false" ht="15" hidden="false" customHeight="false" outlineLevel="0" collapsed="false">
      <c r="A5663" s="3" t="n">
        <v>5662</v>
      </c>
      <c r="B5663" s="3" t="n">
        <v>8</v>
      </c>
      <c r="C5663" s="3" t="s">
        <v>248</v>
      </c>
      <c r="D5663" s="3" t="s">
        <v>563</v>
      </c>
      <c r="E5663" s="3" t="n">
        <v>1303</v>
      </c>
      <c r="F5663" s="4" t="n">
        <v>54.3</v>
      </c>
      <c r="G5663" s="3" t="s">
        <v>8</v>
      </c>
      <c r="H5663" s="4" t="n">
        <f aca="false">ROUND(E5663*F5663,2)</f>
        <v>70752.9</v>
      </c>
    </row>
    <row r="5664" customFormat="false" ht="15" hidden="false" customHeight="false" outlineLevel="0" collapsed="false">
      <c r="A5664" s="3" t="n">
        <v>5663</v>
      </c>
      <c r="B5664" s="3" t="n">
        <v>5</v>
      </c>
      <c r="C5664" s="3" t="s">
        <v>248</v>
      </c>
      <c r="D5664" s="3" t="s">
        <v>562</v>
      </c>
      <c r="E5664" s="3" t="n">
        <v>4619</v>
      </c>
      <c r="F5664" s="4" t="n">
        <v>499.2</v>
      </c>
      <c r="G5664" s="3" t="s">
        <v>8</v>
      </c>
      <c r="H5664" s="4" t="n">
        <f aca="false">ROUND(E5664*F5664,2)</f>
        <v>2305804.8</v>
      </c>
    </row>
    <row r="5665" customFormat="false" ht="15" hidden="false" customHeight="false" outlineLevel="0" collapsed="false">
      <c r="A5665" s="3" t="n">
        <v>5664</v>
      </c>
      <c r="B5665" s="3" t="n">
        <v>14</v>
      </c>
      <c r="C5665" s="3" t="s">
        <v>248</v>
      </c>
      <c r="D5665" s="3" t="s">
        <v>562</v>
      </c>
      <c r="E5665" s="3" t="n">
        <v>4122</v>
      </c>
      <c r="F5665" s="4" t="n">
        <v>78.81</v>
      </c>
      <c r="G5665" s="3" t="s">
        <v>41</v>
      </c>
      <c r="H5665" s="4" t="n">
        <f aca="false">ROUND(E5665*F5665,2)</f>
        <v>324854.82</v>
      </c>
    </row>
    <row r="5666" customFormat="false" ht="15" hidden="false" customHeight="false" outlineLevel="0" collapsed="false">
      <c r="A5666" s="3" t="n">
        <v>5665</v>
      </c>
      <c r="B5666" s="3" t="n">
        <v>11</v>
      </c>
      <c r="C5666" s="3" t="s">
        <v>248</v>
      </c>
      <c r="D5666" s="3" t="s">
        <v>563</v>
      </c>
      <c r="E5666" s="3" t="n">
        <v>1170</v>
      </c>
      <c r="F5666" s="4" t="n">
        <v>97.49</v>
      </c>
      <c r="G5666" s="3" t="s">
        <v>34</v>
      </c>
      <c r="H5666" s="4" t="n">
        <f aca="false">ROUND(E5666*F5666,2)</f>
        <v>114063.3</v>
      </c>
    </row>
    <row r="5667" customFormat="false" ht="15" hidden="false" customHeight="false" outlineLevel="0" collapsed="false">
      <c r="A5667" s="3" t="n">
        <v>5666</v>
      </c>
      <c r="B5667" s="3" t="n">
        <v>2</v>
      </c>
      <c r="C5667" s="3" t="s">
        <v>248</v>
      </c>
      <c r="D5667" s="3" t="s">
        <v>563</v>
      </c>
      <c r="E5667" s="3" t="n">
        <v>3495</v>
      </c>
      <c r="F5667" s="4" t="n">
        <v>56.57</v>
      </c>
      <c r="G5667" s="3" t="s">
        <v>8</v>
      </c>
      <c r="H5667" s="4" t="n">
        <f aca="false">ROUND(E5667*F5667,2)</f>
        <v>197712.15</v>
      </c>
    </row>
    <row r="5668" customFormat="false" ht="15" hidden="false" customHeight="false" outlineLevel="0" collapsed="false">
      <c r="A5668" s="3" t="n">
        <v>5667</v>
      </c>
      <c r="B5668" s="3" t="n">
        <v>5</v>
      </c>
      <c r="C5668" s="3" t="s">
        <v>248</v>
      </c>
      <c r="D5668" s="3" t="s">
        <v>563</v>
      </c>
      <c r="E5668" s="3" t="n">
        <v>2954</v>
      </c>
      <c r="F5668" s="4" t="n">
        <v>498.42</v>
      </c>
      <c r="G5668" s="3" t="s">
        <v>8</v>
      </c>
      <c r="H5668" s="4" t="n">
        <f aca="false">ROUND(E5668*F5668,2)</f>
        <v>1472332.68</v>
      </c>
    </row>
    <row r="5669" customFormat="false" ht="15" hidden="false" customHeight="false" outlineLevel="0" collapsed="false">
      <c r="A5669" s="3" t="n">
        <v>5668</v>
      </c>
      <c r="B5669" s="3" t="n">
        <v>13</v>
      </c>
      <c r="C5669" s="3" t="s">
        <v>248</v>
      </c>
      <c r="D5669" s="3" t="s">
        <v>562</v>
      </c>
      <c r="E5669" s="3" t="n">
        <v>4277</v>
      </c>
      <c r="F5669" s="4" t="n">
        <v>45.01</v>
      </c>
      <c r="G5669" s="3" t="s">
        <v>41</v>
      </c>
      <c r="H5669" s="4" t="n">
        <f aca="false">ROUND(E5669*F5669,2)</f>
        <v>192507.77</v>
      </c>
    </row>
    <row r="5670" customFormat="false" ht="15" hidden="false" customHeight="false" outlineLevel="0" collapsed="false">
      <c r="A5670" s="3" t="n">
        <v>5669</v>
      </c>
      <c r="B5670" s="3" t="n">
        <v>14</v>
      </c>
      <c r="C5670" s="3" t="s">
        <v>248</v>
      </c>
      <c r="D5670" s="3" t="s">
        <v>562</v>
      </c>
      <c r="E5670" s="3" t="n">
        <v>2191</v>
      </c>
      <c r="F5670" s="4" t="n">
        <v>78.79</v>
      </c>
      <c r="G5670" s="3" t="s">
        <v>41</v>
      </c>
      <c r="H5670" s="4" t="n">
        <f aca="false">ROUND(E5670*F5670,2)</f>
        <v>172628.89</v>
      </c>
    </row>
    <row r="5671" customFormat="false" ht="15" hidden="false" customHeight="false" outlineLevel="0" collapsed="false">
      <c r="A5671" s="3" t="n">
        <v>5670</v>
      </c>
      <c r="B5671" s="3" t="n">
        <v>15</v>
      </c>
      <c r="C5671" s="3" t="s">
        <v>248</v>
      </c>
      <c r="D5671" s="3" t="s">
        <v>563</v>
      </c>
      <c r="E5671" s="3" t="n">
        <v>2465</v>
      </c>
      <c r="F5671" s="4" t="n">
        <v>261.43</v>
      </c>
      <c r="G5671" s="3" t="s">
        <v>46</v>
      </c>
      <c r="H5671" s="4" t="n">
        <f aca="false">ROUND(E5671*F5671,2)</f>
        <v>644424.95</v>
      </c>
    </row>
    <row r="5672" customFormat="false" ht="15" hidden="false" customHeight="false" outlineLevel="0" collapsed="false">
      <c r="A5672" s="3" t="n">
        <v>5671</v>
      </c>
      <c r="B5672" s="3" t="n">
        <v>12</v>
      </c>
      <c r="C5672" s="3" t="s">
        <v>248</v>
      </c>
      <c r="D5672" s="3" t="s">
        <v>563</v>
      </c>
      <c r="E5672" s="3" t="n">
        <v>2518</v>
      </c>
      <c r="F5672" s="4" t="n">
        <v>217.62</v>
      </c>
      <c r="G5672" s="3" t="s">
        <v>38</v>
      </c>
      <c r="H5672" s="4" t="n">
        <f aca="false">ROUND(E5672*F5672,2)</f>
        <v>547967.16</v>
      </c>
    </row>
    <row r="5673" customFormat="false" ht="15" hidden="false" customHeight="false" outlineLevel="0" collapsed="false">
      <c r="A5673" s="3" t="n">
        <v>5672</v>
      </c>
      <c r="B5673" s="3" t="n">
        <v>7</v>
      </c>
      <c r="C5673" s="3" t="s">
        <v>248</v>
      </c>
      <c r="D5673" s="3" t="s">
        <v>563</v>
      </c>
      <c r="E5673" s="3" t="n">
        <v>1234</v>
      </c>
      <c r="F5673" s="4" t="n">
        <v>405.02</v>
      </c>
      <c r="G5673" s="3" t="s">
        <v>8</v>
      </c>
      <c r="H5673" s="4" t="n">
        <f aca="false">ROUND(E5673*F5673,2)</f>
        <v>499794.68</v>
      </c>
    </row>
    <row r="5674" customFormat="false" ht="15" hidden="false" customHeight="false" outlineLevel="0" collapsed="false">
      <c r="A5674" s="3" t="n">
        <v>5673</v>
      </c>
      <c r="B5674" s="3" t="n">
        <v>3</v>
      </c>
      <c r="C5674" s="3" t="s">
        <v>248</v>
      </c>
      <c r="D5674" s="3" t="s">
        <v>562</v>
      </c>
      <c r="E5674" s="3" t="n">
        <v>3261</v>
      </c>
      <c r="F5674" s="4" t="n">
        <v>106.17</v>
      </c>
      <c r="G5674" s="3" t="s">
        <v>8</v>
      </c>
      <c r="H5674" s="4" t="n">
        <f aca="false">ROUND(E5674*F5674,2)</f>
        <v>346220.37</v>
      </c>
    </row>
    <row r="5675" customFormat="false" ht="15" hidden="false" customHeight="false" outlineLevel="0" collapsed="false">
      <c r="A5675" s="3" t="n">
        <v>5674</v>
      </c>
      <c r="B5675" s="3" t="n">
        <v>1</v>
      </c>
      <c r="C5675" s="3" t="s">
        <v>248</v>
      </c>
      <c r="D5675" s="3" t="s">
        <v>562</v>
      </c>
      <c r="E5675" s="3" t="n">
        <v>611</v>
      </c>
      <c r="F5675" s="4" t="n">
        <v>373.69</v>
      </c>
      <c r="G5675" s="3" t="s">
        <v>8</v>
      </c>
      <c r="H5675" s="4" t="n">
        <f aca="false">ROUND(E5675*F5675,2)</f>
        <v>228324.59</v>
      </c>
    </row>
    <row r="5676" customFormat="false" ht="15" hidden="false" customHeight="false" outlineLevel="0" collapsed="false">
      <c r="A5676" s="3" t="n">
        <v>5675</v>
      </c>
      <c r="B5676" s="3" t="n">
        <v>11</v>
      </c>
      <c r="C5676" s="3" t="s">
        <v>248</v>
      </c>
      <c r="D5676" s="3" t="s">
        <v>563</v>
      </c>
      <c r="E5676" s="3" t="n">
        <v>1442</v>
      </c>
      <c r="F5676" s="4" t="n">
        <v>97.28</v>
      </c>
      <c r="G5676" s="3" t="s">
        <v>34</v>
      </c>
      <c r="H5676" s="4" t="n">
        <f aca="false">ROUND(E5676*F5676,2)</f>
        <v>140277.76</v>
      </c>
    </row>
    <row r="5677" customFormat="false" ht="15" hidden="false" customHeight="false" outlineLevel="0" collapsed="false">
      <c r="A5677" s="3" t="n">
        <v>5676</v>
      </c>
      <c r="B5677" s="3" t="n">
        <v>4</v>
      </c>
      <c r="C5677" s="3" t="s">
        <v>248</v>
      </c>
      <c r="D5677" s="3" t="s">
        <v>562</v>
      </c>
      <c r="E5677" s="3" t="n">
        <v>149</v>
      </c>
      <c r="F5677" s="4" t="n">
        <v>98.3</v>
      </c>
      <c r="G5677" s="3" t="s">
        <v>8</v>
      </c>
      <c r="H5677" s="4" t="n">
        <f aca="false">ROUND(E5677*F5677,2)</f>
        <v>14646.7</v>
      </c>
    </row>
    <row r="5678" customFormat="false" ht="15" hidden="false" customHeight="false" outlineLevel="0" collapsed="false">
      <c r="A5678" s="3" t="n">
        <v>5677</v>
      </c>
      <c r="B5678" s="3" t="n">
        <v>1</v>
      </c>
      <c r="C5678" s="3" t="s">
        <v>248</v>
      </c>
      <c r="D5678" s="3" t="s">
        <v>562</v>
      </c>
      <c r="E5678" s="3" t="n">
        <v>2908</v>
      </c>
      <c r="F5678" s="4" t="n">
        <v>375.64</v>
      </c>
      <c r="G5678" s="3" t="s">
        <v>8</v>
      </c>
      <c r="H5678" s="4" t="n">
        <f aca="false">ROUND(E5678*F5678,2)</f>
        <v>1092361.12</v>
      </c>
    </row>
    <row r="5679" customFormat="false" ht="15" hidden="false" customHeight="false" outlineLevel="0" collapsed="false">
      <c r="A5679" s="3" t="n">
        <v>5678</v>
      </c>
      <c r="B5679" s="3" t="n">
        <v>11</v>
      </c>
      <c r="C5679" s="3" t="s">
        <v>248</v>
      </c>
      <c r="D5679" s="3" t="s">
        <v>563</v>
      </c>
      <c r="E5679" s="3" t="n">
        <v>3675</v>
      </c>
      <c r="F5679" s="4" t="n">
        <v>97.74</v>
      </c>
      <c r="G5679" s="3" t="s">
        <v>34</v>
      </c>
      <c r="H5679" s="4" t="n">
        <f aca="false">ROUND(E5679*F5679,2)</f>
        <v>359194.5</v>
      </c>
    </row>
    <row r="5680" customFormat="false" ht="15" hidden="false" customHeight="false" outlineLevel="0" collapsed="false">
      <c r="A5680" s="3" t="n">
        <v>5679</v>
      </c>
      <c r="B5680" s="3" t="n">
        <v>3</v>
      </c>
      <c r="C5680" s="3" t="s">
        <v>248</v>
      </c>
      <c r="D5680" s="3" t="s">
        <v>562</v>
      </c>
      <c r="E5680" s="3" t="n">
        <v>4408</v>
      </c>
      <c r="F5680" s="4" t="n">
        <v>106.07</v>
      </c>
      <c r="G5680" s="3" t="s">
        <v>8</v>
      </c>
      <c r="H5680" s="4" t="n">
        <f aca="false">ROUND(E5680*F5680,2)</f>
        <v>467556.56</v>
      </c>
    </row>
    <row r="5681" customFormat="false" ht="15" hidden="false" customHeight="false" outlineLevel="0" collapsed="false">
      <c r="A5681" s="3" t="n">
        <v>5680</v>
      </c>
      <c r="B5681" s="3" t="n">
        <v>2</v>
      </c>
      <c r="C5681" s="3" t="s">
        <v>248</v>
      </c>
      <c r="D5681" s="3" t="s">
        <v>563</v>
      </c>
      <c r="E5681" s="3" t="n">
        <v>400</v>
      </c>
      <c r="F5681" s="4" t="n">
        <v>56.49</v>
      </c>
      <c r="G5681" s="3" t="s">
        <v>8</v>
      </c>
      <c r="H5681" s="4" t="n">
        <f aca="false">ROUND(E5681*F5681,2)</f>
        <v>22596</v>
      </c>
    </row>
    <row r="5682" customFormat="false" ht="15" hidden="false" customHeight="false" outlineLevel="0" collapsed="false">
      <c r="A5682" s="3" t="n">
        <v>5681</v>
      </c>
      <c r="B5682" s="3" t="n">
        <v>2</v>
      </c>
      <c r="C5682" s="3" t="s">
        <v>249</v>
      </c>
      <c r="D5682" s="3" t="s">
        <v>562</v>
      </c>
      <c r="E5682" s="3" t="n">
        <v>2008</v>
      </c>
      <c r="F5682" s="4" t="n">
        <v>58.27</v>
      </c>
      <c r="G5682" s="3" t="s">
        <v>8</v>
      </c>
      <c r="H5682" s="4" t="n">
        <f aca="false">ROUND(E5682*F5682,2)</f>
        <v>117006.16</v>
      </c>
    </row>
    <row r="5683" customFormat="false" ht="15" hidden="false" customHeight="false" outlineLevel="0" collapsed="false">
      <c r="A5683" s="3" t="n">
        <v>5682</v>
      </c>
      <c r="B5683" s="3" t="n">
        <v>13</v>
      </c>
      <c r="C5683" s="3" t="s">
        <v>249</v>
      </c>
      <c r="D5683" s="3" t="s">
        <v>563</v>
      </c>
      <c r="E5683" s="3" t="n">
        <v>2227</v>
      </c>
      <c r="F5683" s="4" t="n">
        <v>45.81</v>
      </c>
      <c r="G5683" s="3" t="s">
        <v>41</v>
      </c>
      <c r="H5683" s="4" t="n">
        <f aca="false">ROUND(E5683*F5683,2)</f>
        <v>102018.87</v>
      </c>
    </row>
    <row r="5684" customFormat="false" ht="15" hidden="false" customHeight="false" outlineLevel="0" collapsed="false">
      <c r="A5684" s="3" t="n">
        <v>5683</v>
      </c>
      <c r="B5684" s="3" t="n">
        <v>12</v>
      </c>
      <c r="C5684" s="3" t="s">
        <v>249</v>
      </c>
      <c r="D5684" s="3" t="s">
        <v>563</v>
      </c>
      <c r="E5684" s="3" t="n">
        <v>4864</v>
      </c>
      <c r="F5684" s="4" t="n">
        <v>217.28</v>
      </c>
      <c r="G5684" s="3" t="s">
        <v>38</v>
      </c>
      <c r="H5684" s="4" t="n">
        <f aca="false">ROUND(E5684*F5684,2)</f>
        <v>1056849.92</v>
      </c>
    </row>
    <row r="5685" customFormat="false" ht="15" hidden="false" customHeight="false" outlineLevel="0" collapsed="false">
      <c r="A5685" s="3" t="n">
        <v>5684</v>
      </c>
      <c r="B5685" s="3" t="n">
        <v>9</v>
      </c>
      <c r="C5685" s="3" t="s">
        <v>249</v>
      </c>
      <c r="D5685" s="3" t="s">
        <v>562</v>
      </c>
      <c r="E5685" s="3" t="n">
        <v>2969</v>
      </c>
      <c r="F5685" s="4" t="n">
        <v>190.89</v>
      </c>
      <c r="G5685" s="3" t="s">
        <v>8</v>
      </c>
      <c r="H5685" s="4" t="n">
        <f aca="false">ROUND(E5685*F5685,2)</f>
        <v>566752.41</v>
      </c>
    </row>
    <row r="5686" customFormat="false" ht="15" hidden="false" customHeight="false" outlineLevel="0" collapsed="false">
      <c r="A5686" s="3" t="n">
        <v>5685</v>
      </c>
      <c r="B5686" s="3" t="n">
        <v>2</v>
      </c>
      <c r="C5686" s="3" t="s">
        <v>249</v>
      </c>
      <c r="D5686" s="3" t="s">
        <v>563</v>
      </c>
      <c r="E5686" s="3" t="n">
        <v>390</v>
      </c>
      <c r="F5686" s="4" t="n">
        <v>58.05</v>
      </c>
      <c r="G5686" s="3" t="s">
        <v>8</v>
      </c>
      <c r="H5686" s="4" t="n">
        <f aca="false">ROUND(E5686*F5686,2)</f>
        <v>22639.5</v>
      </c>
    </row>
    <row r="5687" customFormat="false" ht="15" hidden="false" customHeight="false" outlineLevel="0" collapsed="false">
      <c r="A5687" s="3" t="n">
        <v>5686</v>
      </c>
      <c r="B5687" s="3" t="n">
        <v>8</v>
      </c>
      <c r="C5687" s="3" t="s">
        <v>249</v>
      </c>
      <c r="D5687" s="3" t="s">
        <v>563</v>
      </c>
      <c r="E5687" s="3" t="n">
        <v>1986</v>
      </c>
      <c r="F5687" s="4" t="n">
        <v>52.56</v>
      </c>
      <c r="G5687" s="3" t="s">
        <v>8</v>
      </c>
      <c r="H5687" s="4" t="n">
        <f aca="false">ROUND(E5687*F5687,2)</f>
        <v>104384.16</v>
      </c>
    </row>
    <row r="5688" customFormat="false" ht="15" hidden="false" customHeight="false" outlineLevel="0" collapsed="false">
      <c r="A5688" s="3" t="n">
        <v>5687</v>
      </c>
      <c r="B5688" s="3" t="n">
        <v>4</v>
      </c>
      <c r="C5688" s="3" t="s">
        <v>249</v>
      </c>
      <c r="D5688" s="3" t="s">
        <v>562</v>
      </c>
      <c r="E5688" s="3" t="n">
        <v>4209</v>
      </c>
      <c r="F5688" s="4" t="n">
        <v>98.88</v>
      </c>
      <c r="G5688" s="3" t="s">
        <v>8</v>
      </c>
      <c r="H5688" s="4" t="n">
        <f aca="false">ROUND(E5688*F5688,2)</f>
        <v>416185.92</v>
      </c>
    </row>
    <row r="5689" customFormat="false" ht="15" hidden="false" customHeight="false" outlineLevel="0" collapsed="false">
      <c r="A5689" s="3" t="n">
        <v>5688</v>
      </c>
      <c r="B5689" s="3" t="n">
        <v>5</v>
      </c>
      <c r="C5689" s="3" t="s">
        <v>249</v>
      </c>
      <c r="D5689" s="3" t="s">
        <v>563</v>
      </c>
      <c r="E5689" s="3" t="n">
        <v>2412</v>
      </c>
      <c r="F5689" s="4" t="n">
        <v>488.39</v>
      </c>
      <c r="G5689" s="3" t="s">
        <v>8</v>
      </c>
      <c r="H5689" s="4" t="n">
        <f aca="false">ROUND(E5689*F5689,2)</f>
        <v>1177996.68</v>
      </c>
    </row>
    <row r="5690" customFormat="false" ht="15" hidden="false" customHeight="false" outlineLevel="0" collapsed="false">
      <c r="A5690" s="3" t="n">
        <v>5689</v>
      </c>
      <c r="B5690" s="3" t="n">
        <v>4</v>
      </c>
      <c r="C5690" s="3" t="s">
        <v>249</v>
      </c>
      <c r="D5690" s="3" t="s">
        <v>562</v>
      </c>
      <c r="E5690" s="3" t="n">
        <v>1361</v>
      </c>
      <c r="F5690" s="4" t="n">
        <v>99</v>
      </c>
      <c r="G5690" s="3" t="s">
        <v>8</v>
      </c>
      <c r="H5690" s="4" t="n">
        <f aca="false">ROUND(E5690*F5690,2)</f>
        <v>134739</v>
      </c>
    </row>
    <row r="5691" customFormat="false" ht="15" hidden="false" customHeight="false" outlineLevel="0" collapsed="false">
      <c r="A5691" s="3" t="n">
        <v>5690</v>
      </c>
      <c r="B5691" s="3" t="n">
        <v>6</v>
      </c>
      <c r="C5691" s="3" t="s">
        <v>249</v>
      </c>
      <c r="D5691" s="3" t="s">
        <v>563</v>
      </c>
      <c r="E5691" s="3" t="n">
        <v>3339</v>
      </c>
      <c r="F5691" s="4" t="n">
        <v>284.19</v>
      </c>
      <c r="G5691" s="3" t="s">
        <v>8</v>
      </c>
      <c r="H5691" s="4" t="n">
        <f aca="false">ROUND(E5691*F5691,2)</f>
        <v>948910.41</v>
      </c>
    </row>
    <row r="5692" customFormat="false" ht="15" hidden="false" customHeight="false" outlineLevel="0" collapsed="false">
      <c r="A5692" s="3" t="n">
        <v>5691</v>
      </c>
      <c r="B5692" s="3" t="n">
        <v>15</v>
      </c>
      <c r="C5692" s="3" t="s">
        <v>249</v>
      </c>
      <c r="D5692" s="3" t="s">
        <v>562</v>
      </c>
      <c r="E5692" s="3" t="n">
        <v>1895</v>
      </c>
      <c r="F5692" s="4" t="n">
        <v>260.62</v>
      </c>
      <c r="G5692" s="3" t="s">
        <v>46</v>
      </c>
      <c r="H5692" s="4" t="n">
        <f aca="false">ROUND(E5692*F5692,2)</f>
        <v>493874.9</v>
      </c>
    </row>
    <row r="5693" customFormat="false" ht="15" hidden="false" customHeight="false" outlineLevel="0" collapsed="false">
      <c r="A5693" s="3" t="n">
        <v>5692</v>
      </c>
      <c r="B5693" s="3" t="n">
        <v>14</v>
      </c>
      <c r="C5693" s="3" t="s">
        <v>249</v>
      </c>
      <c r="D5693" s="3" t="s">
        <v>562</v>
      </c>
      <c r="E5693" s="3" t="n">
        <v>1515</v>
      </c>
      <c r="F5693" s="4" t="n">
        <v>79.27</v>
      </c>
      <c r="G5693" s="3" t="s">
        <v>41</v>
      </c>
      <c r="H5693" s="4" t="n">
        <f aca="false">ROUND(E5693*F5693,2)</f>
        <v>120094.05</v>
      </c>
    </row>
    <row r="5694" customFormat="false" ht="15" hidden="false" customHeight="false" outlineLevel="0" collapsed="false">
      <c r="A5694" s="3" t="n">
        <v>5693</v>
      </c>
      <c r="B5694" s="3" t="n">
        <v>3</v>
      </c>
      <c r="C5694" s="3" t="s">
        <v>249</v>
      </c>
      <c r="D5694" s="3" t="s">
        <v>562</v>
      </c>
      <c r="E5694" s="3" t="n">
        <v>4088</v>
      </c>
      <c r="F5694" s="4" t="n">
        <v>107.33</v>
      </c>
      <c r="G5694" s="3" t="s">
        <v>8</v>
      </c>
      <c r="H5694" s="4" t="n">
        <f aca="false">ROUND(E5694*F5694,2)</f>
        <v>438765.04</v>
      </c>
    </row>
    <row r="5695" customFormat="false" ht="15" hidden="false" customHeight="false" outlineLevel="0" collapsed="false">
      <c r="A5695" s="3" t="n">
        <v>5694</v>
      </c>
      <c r="B5695" s="3" t="n">
        <v>11</v>
      </c>
      <c r="C5695" s="3" t="s">
        <v>249</v>
      </c>
      <c r="D5695" s="3" t="s">
        <v>562</v>
      </c>
      <c r="E5695" s="3" t="n">
        <v>875</v>
      </c>
      <c r="F5695" s="4" t="n">
        <v>98.45</v>
      </c>
      <c r="G5695" s="3" t="s">
        <v>34</v>
      </c>
      <c r="H5695" s="4" t="n">
        <f aca="false">ROUND(E5695*F5695,2)</f>
        <v>86143.75</v>
      </c>
    </row>
    <row r="5696" customFormat="false" ht="15" hidden="false" customHeight="false" outlineLevel="0" collapsed="false">
      <c r="A5696" s="3" t="n">
        <v>5695</v>
      </c>
      <c r="B5696" s="3" t="n">
        <v>9</v>
      </c>
      <c r="C5696" s="3" t="s">
        <v>249</v>
      </c>
      <c r="D5696" s="3" t="s">
        <v>562</v>
      </c>
      <c r="E5696" s="3" t="n">
        <v>4389</v>
      </c>
      <c r="F5696" s="4" t="n">
        <v>190.69</v>
      </c>
      <c r="G5696" s="3" t="s">
        <v>8</v>
      </c>
      <c r="H5696" s="4" t="n">
        <f aca="false">ROUND(E5696*F5696,2)</f>
        <v>836938.41</v>
      </c>
    </row>
    <row r="5697" customFormat="false" ht="15" hidden="false" customHeight="false" outlineLevel="0" collapsed="false">
      <c r="A5697" s="3" t="n">
        <v>5696</v>
      </c>
      <c r="B5697" s="3" t="n">
        <v>4</v>
      </c>
      <c r="C5697" s="3" t="s">
        <v>249</v>
      </c>
      <c r="D5697" s="3" t="s">
        <v>562</v>
      </c>
      <c r="E5697" s="3" t="n">
        <v>2652</v>
      </c>
      <c r="F5697" s="4" t="n">
        <v>98.46</v>
      </c>
      <c r="G5697" s="3" t="s">
        <v>8</v>
      </c>
      <c r="H5697" s="4" t="n">
        <f aca="false">ROUND(E5697*F5697,2)</f>
        <v>261115.92</v>
      </c>
    </row>
    <row r="5698" customFormat="false" ht="15" hidden="false" customHeight="false" outlineLevel="0" collapsed="false">
      <c r="A5698" s="3" t="n">
        <v>5697</v>
      </c>
      <c r="B5698" s="3" t="n">
        <v>3</v>
      </c>
      <c r="C5698" s="3" t="s">
        <v>249</v>
      </c>
      <c r="D5698" s="3" t="s">
        <v>563</v>
      </c>
      <c r="E5698" s="3" t="n">
        <v>713</v>
      </c>
      <c r="F5698" s="4" t="n">
        <v>107.32</v>
      </c>
      <c r="G5698" s="3" t="s">
        <v>8</v>
      </c>
      <c r="H5698" s="4" t="n">
        <f aca="false">ROUND(E5698*F5698,2)</f>
        <v>76519.16</v>
      </c>
    </row>
    <row r="5699" customFormat="false" ht="15" hidden="false" customHeight="false" outlineLevel="0" collapsed="false">
      <c r="A5699" s="3" t="n">
        <v>5698</v>
      </c>
      <c r="B5699" s="3" t="n">
        <v>6</v>
      </c>
      <c r="C5699" s="3" t="s">
        <v>249</v>
      </c>
      <c r="D5699" s="3" t="s">
        <v>562</v>
      </c>
      <c r="E5699" s="3" t="n">
        <v>2182</v>
      </c>
      <c r="F5699" s="4" t="n">
        <v>283.51</v>
      </c>
      <c r="G5699" s="3" t="s">
        <v>8</v>
      </c>
      <c r="H5699" s="4" t="n">
        <f aca="false">ROUND(E5699*F5699,2)</f>
        <v>618618.82</v>
      </c>
    </row>
    <row r="5700" customFormat="false" ht="15" hidden="false" customHeight="false" outlineLevel="0" collapsed="false">
      <c r="A5700" s="3" t="n">
        <v>5699</v>
      </c>
      <c r="B5700" s="3" t="n">
        <v>14</v>
      </c>
      <c r="C5700" s="3" t="s">
        <v>249</v>
      </c>
      <c r="D5700" s="3" t="s">
        <v>563</v>
      </c>
      <c r="E5700" s="3" t="n">
        <v>430</v>
      </c>
      <c r="F5700" s="4" t="n">
        <v>79.5</v>
      </c>
      <c r="G5700" s="3" t="s">
        <v>41</v>
      </c>
      <c r="H5700" s="4" t="n">
        <f aca="false">ROUND(E5700*F5700,2)</f>
        <v>34185</v>
      </c>
    </row>
    <row r="5701" customFormat="false" ht="15" hidden="false" customHeight="false" outlineLevel="0" collapsed="false">
      <c r="A5701" s="3" t="n">
        <v>5700</v>
      </c>
      <c r="B5701" s="3" t="n">
        <v>7</v>
      </c>
      <c r="C5701" s="3" t="s">
        <v>249</v>
      </c>
      <c r="D5701" s="3" t="s">
        <v>562</v>
      </c>
      <c r="E5701" s="3" t="n">
        <v>2002</v>
      </c>
      <c r="F5701" s="4" t="n">
        <v>415.94</v>
      </c>
      <c r="G5701" s="3" t="s">
        <v>8</v>
      </c>
      <c r="H5701" s="4" t="n">
        <f aca="false">ROUND(E5701*F5701,2)</f>
        <v>832711.88</v>
      </c>
    </row>
    <row r="5702" customFormat="false" ht="15" hidden="false" customHeight="false" outlineLevel="0" collapsed="false">
      <c r="A5702" s="3" t="n">
        <v>5701</v>
      </c>
      <c r="B5702" s="3" t="n">
        <v>4</v>
      </c>
      <c r="C5702" s="3" t="s">
        <v>249</v>
      </c>
      <c r="D5702" s="3" t="s">
        <v>562</v>
      </c>
      <c r="E5702" s="3" t="n">
        <v>4849</v>
      </c>
      <c r="F5702" s="4" t="n">
        <v>98.57</v>
      </c>
      <c r="G5702" s="3" t="s">
        <v>8</v>
      </c>
      <c r="H5702" s="4" t="n">
        <f aca="false">ROUND(E5702*F5702,2)</f>
        <v>477965.93</v>
      </c>
    </row>
    <row r="5703" customFormat="false" ht="15" hidden="false" customHeight="false" outlineLevel="0" collapsed="false">
      <c r="A5703" s="3" t="n">
        <v>5702</v>
      </c>
      <c r="B5703" s="3" t="n">
        <v>10</v>
      </c>
      <c r="C5703" s="3" t="s">
        <v>249</v>
      </c>
      <c r="D5703" s="3" t="s">
        <v>563</v>
      </c>
      <c r="E5703" s="3" t="n">
        <v>3319</v>
      </c>
      <c r="F5703" s="4" t="n">
        <v>52.12</v>
      </c>
      <c r="G5703" s="3" t="s">
        <v>8</v>
      </c>
      <c r="H5703" s="4" t="n">
        <f aca="false">ROUND(E5703*F5703,2)</f>
        <v>172986.28</v>
      </c>
    </row>
    <row r="5704" customFormat="false" ht="15" hidden="false" customHeight="false" outlineLevel="0" collapsed="false">
      <c r="A5704" s="3" t="n">
        <v>5703</v>
      </c>
      <c r="B5704" s="3" t="n">
        <v>9</v>
      </c>
      <c r="C5704" s="3" t="s">
        <v>249</v>
      </c>
      <c r="D5704" s="3" t="s">
        <v>563</v>
      </c>
      <c r="E5704" s="3" t="n">
        <v>2188</v>
      </c>
      <c r="F5704" s="4" t="n">
        <v>190.26</v>
      </c>
      <c r="G5704" s="3" t="s">
        <v>8</v>
      </c>
      <c r="H5704" s="4" t="n">
        <f aca="false">ROUND(E5704*F5704,2)</f>
        <v>416288.88</v>
      </c>
    </row>
    <row r="5705" customFormat="false" ht="15" hidden="false" customHeight="false" outlineLevel="0" collapsed="false">
      <c r="A5705" s="3" t="n">
        <v>5704</v>
      </c>
      <c r="B5705" s="3" t="n">
        <v>13</v>
      </c>
      <c r="C5705" s="3" t="s">
        <v>249</v>
      </c>
      <c r="D5705" s="3" t="s">
        <v>563</v>
      </c>
      <c r="E5705" s="3" t="n">
        <v>2253</v>
      </c>
      <c r="F5705" s="4" t="n">
        <v>45.63</v>
      </c>
      <c r="G5705" s="3" t="s">
        <v>41</v>
      </c>
      <c r="H5705" s="4" t="n">
        <f aca="false">ROUND(E5705*F5705,2)</f>
        <v>102804.39</v>
      </c>
    </row>
    <row r="5706" customFormat="false" ht="15" hidden="false" customHeight="false" outlineLevel="0" collapsed="false">
      <c r="A5706" s="3" t="n">
        <v>5705</v>
      </c>
      <c r="B5706" s="3" t="n">
        <v>3</v>
      </c>
      <c r="C5706" s="3" t="s">
        <v>249</v>
      </c>
      <c r="D5706" s="3" t="s">
        <v>563</v>
      </c>
      <c r="E5706" s="3" t="n">
        <v>2129</v>
      </c>
      <c r="F5706" s="4" t="n">
        <v>107.19</v>
      </c>
      <c r="G5706" s="3" t="s">
        <v>8</v>
      </c>
      <c r="H5706" s="4" t="n">
        <f aca="false">ROUND(E5706*F5706,2)</f>
        <v>228207.51</v>
      </c>
    </row>
    <row r="5707" customFormat="false" ht="15" hidden="false" customHeight="false" outlineLevel="0" collapsed="false">
      <c r="A5707" s="3" t="n">
        <v>5706</v>
      </c>
      <c r="B5707" s="3" t="n">
        <v>4</v>
      </c>
      <c r="C5707" s="3" t="s">
        <v>249</v>
      </c>
      <c r="D5707" s="3" t="s">
        <v>563</v>
      </c>
      <c r="E5707" s="3" t="n">
        <v>1711</v>
      </c>
      <c r="F5707" s="4" t="n">
        <v>98.56</v>
      </c>
      <c r="G5707" s="3" t="s">
        <v>8</v>
      </c>
      <c r="H5707" s="4" t="n">
        <f aca="false">ROUND(E5707*F5707,2)</f>
        <v>168636.16</v>
      </c>
    </row>
    <row r="5708" customFormat="false" ht="15" hidden="false" customHeight="false" outlineLevel="0" collapsed="false">
      <c r="A5708" s="3" t="n">
        <v>5707</v>
      </c>
      <c r="B5708" s="3" t="n">
        <v>15</v>
      </c>
      <c r="C5708" s="3" t="s">
        <v>249</v>
      </c>
      <c r="D5708" s="3" t="s">
        <v>562</v>
      </c>
      <c r="E5708" s="3" t="n">
        <v>352</v>
      </c>
      <c r="F5708" s="4" t="n">
        <v>260.31</v>
      </c>
      <c r="G5708" s="3" t="s">
        <v>46</v>
      </c>
      <c r="H5708" s="4" t="n">
        <f aca="false">ROUND(E5708*F5708,2)</f>
        <v>91629.12</v>
      </c>
    </row>
    <row r="5709" customFormat="false" ht="15" hidden="false" customHeight="false" outlineLevel="0" collapsed="false">
      <c r="A5709" s="3" t="n">
        <v>5708</v>
      </c>
      <c r="B5709" s="3" t="n">
        <v>1</v>
      </c>
      <c r="C5709" s="3" t="s">
        <v>249</v>
      </c>
      <c r="D5709" s="3" t="s">
        <v>563</v>
      </c>
      <c r="E5709" s="3" t="n">
        <v>3748</v>
      </c>
      <c r="F5709" s="4" t="n">
        <v>384.16</v>
      </c>
      <c r="G5709" s="3" t="s">
        <v>8</v>
      </c>
      <c r="H5709" s="4" t="n">
        <f aca="false">ROUND(E5709*F5709,2)</f>
        <v>1439831.68</v>
      </c>
    </row>
    <row r="5710" customFormat="false" ht="15" hidden="false" customHeight="false" outlineLevel="0" collapsed="false">
      <c r="A5710" s="3" t="n">
        <v>5709</v>
      </c>
      <c r="B5710" s="3" t="n">
        <v>11</v>
      </c>
      <c r="C5710" s="3" t="s">
        <v>249</v>
      </c>
      <c r="D5710" s="3" t="s">
        <v>563</v>
      </c>
      <c r="E5710" s="3" t="n">
        <v>1251</v>
      </c>
      <c r="F5710" s="4" t="n">
        <v>98.52</v>
      </c>
      <c r="G5710" s="3" t="s">
        <v>34</v>
      </c>
      <c r="H5710" s="4" t="n">
        <f aca="false">ROUND(E5710*F5710,2)</f>
        <v>123248.52</v>
      </c>
    </row>
    <row r="5711" customFormat="false" ht="15" hidden="false" customHeight="false" outlineLevel="0" collapsed="false">
      <c r="A5711" s="3" t="n">
        <v>5710</v>
      </c>
      <c r="B5711" s="3" t="n">
        <v>11</v>
      </c>
      <c r="C5711" s="3" t="s">
        <v>249</v>
      </c>
      <c r="D5711" s="3" t="s">
        <v>562</v>
      </c>
      <c r="E5711" s="3" t="n">
        <v>3008</v>
      </c>
      <c r="F5711" s="4" t="n">
        <v>98.53</v>
      </c>
      <c r="G5711" s="3" t="s">
        <v>34</v>
      </c>
      <c r="H5711" s="4" t="n">
        <f aca="false">ROUND(E5711*F5711,2)</f>
        <v>296378.24</v>
      </c>
    </row>
    <row r="5712" customFormat="false" ht="15" hidden="false" customHeight="false" outlineLevel="0" collapsed="false">
      <c r="A5712" s="3" t="n">
        <v>5711</v>
      </c>
      <c r="B5712" s="3" t="n">
        <v>11</v>
      </c>
      <c r="C5712" s="3" t="s">
        <v>249</v>
      </c>
      <c r="D5712" s="3" t="s">
        <v>562</v>
      </c>
      <c r="E5712" s="3" t="n">
        <v>1000</v>
      </c>
      <c r="F5712" s="4" t="n">
        <v>98.92</v>
      </c>
      <c r="G5712" s="3" t="s">
        <v>34</v>
      </c>
      <c r="H5712" s="4" t="n">
        <f aca="false">ROUND(E5712*F5712,2)</f>
        <v>98920</v>
      </c>
    </row>
    <row r="5713" customFormat="false" ht="15" hidden="false" customHeight="false" outlineLevel="0" collapsed="false">
      <c r="A5713" s="3" t="n">
        <v>5712</v>
      </c>
      <c r="B5713" s="3" t="n">
        <v>11</v>
      </c>
      <c r="C5713" s="3" t="s">
        <v>249</v>
      </c>
      <c r="D5713" s="3" t="s">
        <v>562</v>
      </c>
      <c r="E5713" s="3" t="n">
        <v>4867</v>
      </c>
      <c r="F5713" s="4" t="n">
        <v>98.55</v>
      </c>
      <c r="G5713" s="3" t="s">
        <v>34</v>
      </c>
      <c r="H5713" s="4" t="n">
        <f aca="false">ROUND(E5713*F5713,2)</f>
        <v>479642.85</v>
      </c>
    </row>
    <row r="5714" customFormat="false" ht="15" hidden="false" customHeight="false" outlineLevel="0" collapsed="false">
      <c r="A5714" s="3" t="n">
        <v>5713</v>
      </c>
      <c r="B5714" s="3" t="n">
        <v>13</v>
      </c>
      <c r="C5714" s="3" t="s">
        <v>249</v>
      </c>
      <c r="D5714" s="3" t="s">
        <v>562</v>
      </c>
      <c r="E5714" s="3" t="n">
        <v>899</v>
      </c>
      <c r="F5714" s="4" t="n">
        <v>45.57</v>
      </c>
      <c r="G5714" s="3" t="s">
        <v>41</v>
      </c>
      <c r="H5714" s="4" t="n">
        <f aca="false">ROUND(E5714*F5714,2)</f>
        <v>40967.43</v>
      </c>
    </row>
    <row r="5715" customFormat="false" ht="15" hidden="false" customHeight="false" outlineLevel="0" collapsed="false">
      <c r="A5715" s="3" t="n">
        <v>5714</v>
      </c>
      <c r="B5715" s="3" t="n">
        <v>6</v>
      </c>
      <c r="C5715" s="3" t="s">
        <v>250</v>
      </c>
      <c r="D5715" s="3" t="s">
        <v>562</v>
      </c>
      <c r="E5715" s="3" t="n">
        <v>432</v>
      </c>
      <c r="F5715" s="4" t="n">
        <v>281</v>
      </c>
      <c r="G5715" s="3" t="s">
        <v>8</v>
      </c>
      <c r="H5715" s="4" t="n">
        <f aca="false">ROUND(E5715*F5715,2)</f>
        <v>121392</v>
      </c>
    </row>
    <row r="5716" customFormat="false" ht="15" hidden="false" customHeight="false" outlineLevel="0" collapsed="false">
      <c r="A5716" s="3" t="n">
        <v>5715</v>
      </c>
      <c r="B5716" s="3" t="n">
        <v>12</v>
      </c>
      <c r="C5716" s="3" t="s">
        <v>250</v>
      </c>
      <c r="D5716" s="3" t="s">
        <v>562</v>
      </c>
      <c r="E5716" s="3" t="n">
        <v>4395</v>
      </c>
      <c r="F5716" s="4" t="n">
        <v>218.94</v>
      </c>
      <c r="G5716" s="3" t="s">
        <v>38</v>
      </c>
      <c r="H5716" s="4" t="n">
        <f aca="false">ROUND(E5716*F5716,2)</f>
        <v>962241.3</v>
      </c>
    </row>
    <row r="5717" customFormat="false" ht="15" hidden="false" customHeight="false" outlineLevel="0" collapsed="false">
      <c r="A5717" s="3" t="n">
        <v>5716</v>
      </c>
      <c r="B5717" s="3" t="n">
        <v>11</v>
      </c>
      <c r="C5717" s="3" t="s">
        <v>250</v>
      </c>
      <c r="D5717" s="3" t="s">
        <v>563</v>
      </c>
      <c r="E5717" s="3" t="n">
        <v>810</v>
      </c>
      <c r="F5717" s="4" t="n">
        <v>100.49</v>
      </c>
      <c r="G5717" s="3" t="s">
        <v>34</v>
      </c>
      <c r="H5717" s="4" t="n">
        <f aca="false">ROUND(E5717*F5717,2)</f>
        <v>81396.9</v>
      </c>
    </row>
    <row r="5718" customFormat="false" ht="15" hidden="false" customHeight="false" outlineLevel="0" collapsed="false">
      <c r="A5718" s="3" t="n">
        <v>5717</v>
      </c>
      <c r="B5718" s="3" t="n">
        <v>6</v>
      </c>
      <c r="C5718" s="3" t="s">
        <v>250</v>
      </c>
      <c r="D5718" s="3" t="s">
        <v>563</v>
      </c>
      <c r="E5718" s="3" t="n">
        <v>3431</v>
      </c>
      <c r="F5718" s="4" t="n">
        <v>281.28</v>
      </c>
      <c r="G5718" s="3" t="s">
        <v>8</v>
      </c>
      <c r="H5718" s="4" t="n">
        <f aca="false">ROUND(E5718*F5718,2)</f>
        <v>965071.68</v>
      </c>
    </row>
    <row r="5719" customFormat="false" ht="15" hidden="false" customHeight="false" outlineLevel="0" collapsed="false">
      <c r="A5719" s="3" t="n">
        <v>5718</v>
      </c>
      <c r="B5719" s="3" t="n">
        <v>8</v>
      </c>
      <c r="C5719" s="3" t="s">
        <v>250</v>
      </c>
      <c r="D5719" s="3" t="s">
        <v>562</v>
      </c>
      <c r="E5719" s="3" t="n">
        <v>4053</v>
      </c>
      <c r="F5719" s="4" t="n">
        <v>54.2</v>
      </c>
      <c r="G5719" s="3" t="s">
        <v>8</v>
      </c>
      <c r="H5719" s="4" t="n">
        <f aca="false">ROUND(E5719*F5719,2)</f>
        <v>219672.6</v>
      </c>
    </row>
    <row r="5720" customFormat="false" ht="15" hidden="false" customHeight="false" outlineLevel="0" collapsed="false">
      <c r="A5720" s="3" t="n">
        <v>5719</v>
      </c>
      <c r="B5720" s="3" t="n">
        <v>5</v>
      </c>
      <c r="C5720" s="3" t="s">
        <v>250</v>
      </c>
      <c r="D5720" s="3" t="s">
        <v>562</v>
      </c>
      <c r="E5720" s="3" t="n">
        <v>3899</v>
      </c>
      <c r="F5720" s="4" t="n">
        <v>474.54</v>
      </c>
      <c r="G5720" s="3" t="s">
        <v>8</v>
      </c>
      <c r="H5720" s="4" t="n">
        <f aca="false">ROUND(E5720*F5720,2)</f>
        <v>1850231.46</v>
      </c>
    </row>
    <row r="5721" customFormat="false" ht="15" hidden="false" customHeight="false" outlineLevel="0" collapsed="false">
      <c r="A5721" s="3" t="n">
        <v>5720</v>
      </c>
      <c r="B5721" s="3" t="n">
        <v>15</v>
      </c>
      <c r="C5721" s="3" t="s">
        <v>250</v>
      </c>
      <c r="D5721" s="3" t="s">
        <v>563</v>
      </c>
      <c r="E5721" s="3" t="n">
        <v>3019</v>
      </c>
      <c r="F5721" s="4" t="n">
        <v>260.32</v>
      </c>
      <c r="G5721" s="3" t="s">
        <v>46</v>
      </c>
      <c r="H5721" s="4" t="n">
        <f aca="false">ROUND(E5721*F5721,2)</f>
        <v>785906.08</v>
      </c>
    </row>
    <row r="5722" customFormat="false" ht="15" hidden="false" customHeight="false" outlineLevel="0" collapsed="false">
      <c r="A5722" s="3" t="n">
        <v>5721</v>
      </c>
      <c r="B5722" s="3" t="n">
        <v>4</v>
      </c>
      <c r="C5722" s="3" t="s">
        <v>250</v>
      </c>
      <c r="D5722" s="3" t="s">
        <v>563</v>
      </c>
      <c r="E5722" s="3" t="n">
        <v>1971</v>
      </c>
      <c r="F5722" s="4" t="n">
        <v>101.75</v>
      </c>
      <c r="G5722" s="3" t="s">
        <v>8</v>
      </c>
      <c r="H5722" s="4" t="n">
        <f aca="false">ROUND(E5722*F5722,2)</f>
        <v>200549.25</v>
      </c>
    </row>
    <row r="5723" customFormat="false" ht="15" hidden="false" customHeight="false" outlineLevel="0" collapsed="false">
      <c r="A5723" s="3" t="n">
        <v>5722</v>
      </c>
      <c r="B5723" s="3" t="n">
        <v>6</v>
      </c>
      <c r="C5723" s="3" t="s">
        <v>250</v>
      </c>
      <c r="D5723" s="3" t="s">
        <v>563</v>
      </c>
      <c r="E5723" s="3" t="n">
        <v>3516</v>
      </c>
      <c r="F5723" s="4" t="n">
        <v>281.43</v>
      </c>
      <c r="G5723" s="3" t="s">
        <v>8</v>
      </c>
      <c r="H5723" s="4" t="n">
        <f aca="false">ROUND(E5723*F5723,2)</f>
        <v>989507.88</v>
      </c>
    </row>
    <row r="5724" customFormat="false" ht="15" hidden="false" customHeight="false" outlineLevel="0" collapsed="false">
      <c r="A5724" s="3" t="n">
        <v>5723</v>
      </c>
      <c r="B5724" s="3" t="n">
        <v>3</v>
      </c>
      <c r="C5724" s="3" t="s">
        <v>250</v>
      </c>
      <c r="D5724" s="3" t="s">
        <v>562</v>
      </c>
      <c r="E5724" s="3" t="n">
        <v>4396</v>
      </c>
      <c r="F5724" s="4" t="n">
        <v>108.57</v>
      </c>
      <c r="G5724" s="3" t="s">
        <v>8</v>
      </c>
      <c r="H5724" s="4" t="n">
        <f aca="false">ROUND(E5724*F5724,2)</f>
        <v>477273.72</v>
      </c>
    </row>
    <row r="5725" customFormat="false" ht="15" hidden="false" customHeight="false" outlineLevel="0" collapsed="false">
      <c r="A5725" s="3" t="n">
        <v>5724</v>
      </c>
      <c r="B5725" s="3" t="n">
        <v>5</v>
      </c>
      <c r="C5725" s="3" t="s">
        <v>250</v>
      </c>
      <c r="D5725" s="3" t="s">
        <v>563</v>
      </c>
      <c r="E5725" s="3" t="n">
        <v>3324</v>
      </c>
      <c r="F5725" s="4" t="n">
        <v>475.09</v>
      </c>
      <c r="G5725" s="3" t="s">
        <v>8</v>
      </c>
      <c r="H5725" s="4" t="n">
        <f aca="false">ROUND(E5725*F5725,2)</f>
        <v>1579199.16</v>
      </c>
    </row>
    <row r="5726" customFormat="false" ht="15" hidden="false" customHeight="false" outlineLevel="0" collapsed="false">
      <c r="A5726" s="3" t="n">
        <v>5725</v>
      </c>
      <c r="B5726" s="3" t="n">
        <v>1</v>
      </c>
      <c r="C5726" s="3" t="s">
        <v>250</v>
      </c>
      <c r="D5726" s="3" t="s">
        <v>563</v>
      </c>
      <c r="E5726" s="3" t="n">
        <v>2523</v>
      </c>
      <c r="F5726" s="4" t="n">
        <v>398.75</v>
      </c>
      <c r="G5726" s="3" t="s">
        <v>8</v>
      </c>
      <c r="H5726" s="4" t="n">
        <f aca="false">ROUND(E5726*F5726,2)</f>
        <v>1006046.25</v>
      </c>
    </row>
    <row r="5727" customFormat="false" ht="15" hidden="false" customHeight="false" outlineLevel="0" collapsed="false">
      <c r="A5727" s="3" t="n">
        <v>5726</v>
      </c>
      <c r="B5727" s="3" t="n">
        <v>15</v>
      </c>
      <c r="C5727" s="3" t="s">
        <v>250</v>
      </c>
      <c r="D5727" s="3" t="s">
        <v>562</v>
      </c>
      <c r="E5727" s="3" t="n">
        <v>4724</v>
      </c>
      <c r="F5727" s="4" t="n">
        <v>261.68</v>
      </c>
      <c r="G5727" s="3" t="s">
        <v>46</v>
      </c>
      <c r="H5727" s="4" t="n">
        <f aca="false">ROUND(E5727*F5727,2)</f>
        <v>1236176.32</v>
      </c>
    </row>
    <row r="5728" customFormat="false" ht="15" hidden="false" customHeight="false" outlineLevel="0" collapsed="false">
      <c r="A5728" s="3" t="n">
        <v>5727</v>
      </c>
      <c r="B5728" s="3" t="n">
        <v>15</v>
      </c>
      <c r="C5728" s="3" t="s">
        <v>250</v>
      </c>
      <c r="D5728" s="3" t="s">
        <v>562</v>
      </c>
      <c r="E5728" s="3" t="n">
        <v>1272</v>
      </c>
      <c r="F5728" s="4" t="n">
        <v>260.79</v>
      </c>
      <c r="G5728" s="3" t="s">
        <v>46</v>
      </c>
      <c r="H5728" s="4" t="n">
        <f aca="false">ROUND(E5728*F5728,2)</f>
        <v>331724.88</v>
      </c>
    </row>
    <row r="5729" customFormat="false" ht="15" hidden="false" customHeight="false" outlineLevel="0" collapsed="false">
      <c r="A5729" s="3" t="n">
        <v>5728</v>
      </c>
      <c r="B5729" s="3" t="n">
        <v>10</v>
      </c>
      <c r="C5729" s="3" t="s">
        <v>250</v>
      </c>
      <c r="D5729" s="3" t="s">
        <v>562</v>
      </c>
      <c r="E5729" s="3" t="n">
        <v>3069</v>
      </c>
      <c r="F5729" s="4" t="n">
        <v>52.13</v>
      </c>
      <c r="G5729" s="3" t="s">
        <v>8</v>
      </c>
      <c r="H5729" s="4" t="n">
        <f aca="false">ROUND(E5729*F5729,2)</f>
        <v>159986.97</v>
      </c>
    </row>
    <row r="5730" customFormat="false" ht="15" hidden="false" customHeight="false" outlineLevel="0" collapsed="false">
      <c r="A5730" s="3" t="n">
        <v>5729</v>
      </c>
      <c r="B5730" s="3" t="n">
        <v>6</v>
      </c>
      <c r="C5730" s="3" t="s">
        <v>250</v>
      </c>
      <c r="D5730" s="3" t="s">
        <v>562</v>
      </c>
      <c r="E5730" s="3" t="n">
        <v>2447</v>
      </c>
      <c r="F5730" s="4" t="n">
        <v>280.34</v>
      </c>
      <c r="G5730" s="3" t="s">
        <v>8</v>
      </c>
      <c r="H5730" s="4" t="n">
        <f aca="false">ROUND(E5730*F5730,2)</f>
        <v>685991.98</v>
      </c>
    </row>
    <row r="5731" customFormat="false" ht="15" hidden="false" customHeight="false" outlineLevel="0" collapsed="false">
      <c r="A5731" s="3" t="n">
        <v>5730</v>
      </c>
      <c r="B5731" s="3" t="n">
        <v>13</v>
      </c>
      <c r="C5731" s="3" t="s">
        <v>250</v>
      </c>
      <c r="D5731" s="3" t="s">
        <v>563</v>
      </c>
      <c r="E5731" s="3" t="n">
        <v>2445</v>
      </c>
      <c r="F5731" s="4" t="n">
        <v>45.44</v>
      </c>
      <c r="G5731" s="3" t="s">
        <v>41</v>
      </c>
      <c r="H5731" s="4" t="n">
        <f aca="false">ROUND(E5731*F5731,2)</f>
        <v>111100.8</v>
      </c>
    </row>
    <row r="5732" customFormat="false" ht="15" hidden="false" customHeight="false" outlineLevel="0" collapsed="false">
      <c r="A5732" s="3" t="n">
        <v>5731</v>
      </c>
      <c r="B5732" s="3" t="n">
        <v>5</v>
      </c>
      <c r="C5732" s="3" t="s">
        <v>250</v>
      </c>
      <c r="D5732" s="3" t="s">
        <v>563</v>
      </c>
      <c r="E5732" s="3" t="n">
        <v>2755</v>
      </c>
      <c r="F5732" s="4" t="n">
        <v>475.22</v>
      </c>
      <c r="G5732" s="3" t="s">
        <v>8</v>
      </c>
      <c r="H5732" s="4" t="n">
        <f aca="false">ROUND(E5732*F5732,2)</f>
        <v>1309231.1</v>
      </c>
    </row>
    <row r="5733" customFormat="false" ht="15" hidden="false" customHeight="false" outlineLevel="0" collapsed="false">
      <c r="A5733" s="3" t="n">
        <v>5732</v>
      </c>
      <c r="B5733" s="3" t="n">
        <v>9</v>
      </c>
      <c r="C5733" s="3" t="s">
        <v>250</v>
      </c>
      <c r="D5733" s="3" t="s">
        <v>563</v>
      </c>
      <c r="E5733" s="3" t="n">
        <v>3177</v>
      </c>
      <c r="F5733" s="4" t="n">
        <v>189.84</v>
      </c>
      <c r="G5733" s="3" t="s">
        <v>8</v>
      </c>
      <c r="H5733" s="4" t="n">
        <f aca="false">ROUND(E5733*F5733,2)</f>
        <v>603121.68</v>
      </c>
    </row>
    <row r="5734" customFormat="false" ht="15" hidden="false" customHeight="false" outlineLevel="0" collapsed="false">
      <c r="A5734" s="3" t="n">
        <v>5733</v>
      </c>
      <c r="B5734" s="3" t="n">
        <v>5</v>
      </c>
      <c r="C5734" s="3" t="s">
        <v>250</v>
      </c>
      <c r="D5734" s="3" t="s">
        <v>563</v>
      </c>
      <c r="E5734" s="3" t="n">
        <v>4904</v>
      </c>
      <c r="F5734" s="4" t="n">
        <v>476.43</v>
      </c>
      <c r="G5734" s="3" t="s">
        <v>8</v>
      </c>
      <c r="H5734" s="4" t="n">
        <f aca="false">ROUND(E5734*F5734,2)</f>
        <v>2336412.72</v>
      </c>
    </row>
    <row r="5735" customFormat="false" ht="15" hidden="false" customHeight="false" outlineLevel="0" collapsed="false">
      <c r="A5735" s="3" t="n">
        <v>5734</v>
      </c>
      <c r="B5735" s="3" t="n">
        <v>15</v>
      </c>
      <c r="C5735" s="3" t="s">
        <v>250</v>
      </c>
      <c r="D5735" s="3" t="s">
        <v>563</v>
      </c>
      <c r="E5735" s="3" t="n">
        <v>4647</v>
      </c>
      <c r="F5735" s="4" t="n">
        <v>261.49</v>
      </c>
      <c r="G5735" s="3" t="s">
        <v>46</v>
      </c>
      <c r="H5735" s="4" t="n">
        <f aca="false">ROUND(E5735*F5735,2)</f>
        <v>1215144.03</v>
      </c>
    </row>
    <row r="5736" customFormat="false" ht="15" hidden="false" customHeight="false" outlineLevel="0" collapsed="false">
      <c r="A5736" s="3" t="n">
        <v>5735</v>
      </c>
      <c r="B5736" s="3" t="n">
        <v>8</v>
      </c>
      <c r="C5736" s="3" t="s">
        <v>250</v>
      </c>
      <c r="D5736" s="3" t="s">
        <v>563</v>
      </c>
      <c r="E5736" s="3" t="n">
        <v>3029</v>
      </c>
      <c r="F5736" s="4" t="n">
        <v>54.33</v>
      </c>
      <c r="G5736" s="3" t="s">
        <v>8</v>
      </c>
      <c r="H5736" s="4" t="n">
        <f aca="false">ROUND(E5736*F5736,2)</f>
        <v>164565.57</v>
      </c>
    </row>
    <row r="5737" customFormat="false" ht="15" hidden="false" customHeight="false" outlineLevel="0" collapsed="false">
      <c r="A5737" s="3" t="n">
        <v>5736</v>
      </c>
      <c r="B5737" s="3" t="n">
        <v>15</v>
      </c>
      <c r="C5737" s="3" t="s">
        <v>250</v>
      </c>
      <c r="D5737" s="3" t="s">
        <v>562</v>
      </c>
      <c r="E5737" s="3" t="n">
        <v>1324</v>
      </c>
      <c r="F5737" s="4" t="n">
        <v>260.58</v>
      </c>
      <c r="G5737" s="3" t="s">
        <v>46</v>
      </c>
      <c r="H5737" s="4" t="n">
        <f aca="false">ROUND(E5737*F5737,2)</f>
        <v>345007.92</v>
      </c>
    </row>
    <row r="5738" customFormat="false" ht="15" hidden="false" customHeight="false" outlineLevel="0" collapsed="false">
      <c r="A5738" s="3" t="n">
        <v>5737</v>
      </c>
      <c r="B5738" s="3" t="n">
        <v>1</v>
      </c>
      <c r="C5738" s="3" t="s">
        <v>250</v>
      </c>
      <c r="D5738" s="3" t="s">
        <v>562</v>
      </c>
      <c r="E5738" s="3" t="n">
        <v>680</v>
      </c>
      <c r="F5738" s="4" t="n">
        <v>398.69</v>
      </c>
      <c r="G5738" s="3" t="s">
        <v>8</v>
      </c>
      <c r="H5738" s="4" t="n">
        <f aca="false">ROUND(E5738*F5738,2)</f>
        <v>271109.2</v>
      </c>
    </row>
    <row r="5739" customFormat="false" ht="15" hidden="false" customHeight="false" outlineLevel="0" collapsed="false">
      <c r="A5739" s="3" t="n">
        <v>5738</v>
      </c>
      <c r="B5739" s="3" t="n">
        <v>6</v>
      </c>
      <c r="C5739" s="3" t="s">
        <v>250</v>
      </c>
      <c r="D5739" s="3" t="s">
        <v>562</v>
      </c>
      <c r="E5739" s="3" t="n">
        <v>1474</v>
      </c>
      <c r="F5739" s="4" t="n">
        <v>281.21</v>
      </c>
      <c r="G5739" s="3" t="s">
        <v>8</v>
      </c>
      <c r="H5739" s="4" t="n">
        <f aca="false">ROUND(E5739*F5739,2)</f>
        <v>414503.54</v>
      </c>
    </row>
    <row r="5740" customFormat="false" ht="15" hidden="false" customHeight="false" outlineLevel="0" collapsed="false">
      <c r="A5740" s="3" t="n">
        <v>5739</v>
      </c>
      <c r="B5740" s="3" t="n">
        <v>15</v>
      </c>
      <c r="C5740" s="3" t="s">
        <v>250</v>
      </c>
      <c r="D5740" s="3" t="s">
        <v>563</v>
      </c>
      <c r="E5740" s="3" t="n">
        <v>217</v>
      </c>
      <c r="F5740" s="4" t="n">
        <v>261.18</v>
      </c>
      <c r="G5740" s="3" t="s">
        <v>46</v>
      </c>
      <c r="H5740" s="4" t="n">
        <f aca="false">ROUND(E5740*F5740,2)</f>
        <v>56676.06</v>
      </c>
    </row>
    <row r="5741" customFormat="false" ht="15" hidden="false" customHeight="false" outlineLevel="0" collapsed="false">
      <c r="A5741" s="3" t="n">
        <v>5740</v>
      </c>
      <c r="B5741" s="3" t="n">
        <v>6</v>
      </c>
      <c r="C5741" s="3" t="s">
        <v>250</v>
      </c>
      <c r="D5741" s="3" t="s">
        <v>562</v>
      </c>
      <c r="E5741" s="3" t="n">
        <v>3964</v>
      </c>
      <c r="F5741" s="4" t="n">
        <v>280.9</v>
      </c>
      <c r="G5741" s="3" t="s">
        <v>8</v>
      </c>
      <c r="H5741" s="4" t="n">
        <f aca="false">ROUND(E5741*F5741,2)</f>
        <v>1113487.6</v>
      </c>
    </row>
    <row r="5742" customFormat="false" ht="15" hidden="false" customHeight="false" outlineLevel="0" collapsed="false">
      <c r="A5742" s="3" t="n">
        <v>5741</v>
      </c>
      <c r="B5742" s="3" t="n">
        <v>10</v>
      </c>
      <c r="C5742" s="3" t="s">
        <v>250</v>
      </c>
      <c r="D5742" s="3" t="s">
        <v>563</v>
      </c>
      <c r="E5742" s="3" t="n">
        <v>1408</v>
      </c>
      <c r="F5742" s="4" t="n">
        <v>51.96</v>
      </c>
      <c r="G5742" s="3" t="s">
        <v>8</v>
      </c>
      <c r="H5742" s="4" t="n">
        <f aca="false">ROUND(E5742*F5742,2)</f>
        <v>73159.68</v>
      </c>
    </row>
    <row r="5743" customFormat="false" ht="15" hidden="false" customHeight="false" outlineLevel="0" collapsed="false">
      <c r="A5743" s="3" t="n">
        <v>5742</v>
      </c>
      <c r="B5743" s="3" t="n">
        <v>3</v>
      </c>
      <c r="C5743" s="3" t="s">
        <v>250</v>
      </c>
      <c r="D5743" s="3" t="s">
        <v>562</v>
      </c>
      <c r="E5743" s="3" t="n">
        <v>3770</v>
      </c>
      <c r="F5743" s="4" t="n">
        <v>108.08</v>
      </c>
      <c r="G5743" s="3" t="s">
        <v>8</v>
      </c>
      <c r="H5743" s="4" t="n">
        <f aca="false">ROUND(E5743*F5743,2)</f>
        <v>407461.6</v>
      </c>
    </row>
    <row r="5744" customFormat="false" ht="15" hidden="false" customHeight="false" outlineLevel="0" collapsed="false">
      <c r="A5744" s="3" t="n">
        <v>5743</v>
      </c>
      <c r="B5744" s="3" t="n">
        <v>3</v>
      </c>
      <c r="C5744" s="3" t="s">
        <v>250</v>
      </c>
      <c r="D5744" s="3" t="s">
        <v>562</v>
      </c>
      <c r="E5744" s="3" t="n">
        <v>4860</v>
      </c>
      <c r="F5744" s="4" t="n">
        <v>108.19</v>
      </c>
      <c r="G5744" s="3" t="s">
        <v>8</v>
      </c>
      <c r="H5744" s="4" t="n">
        <f aca="false">ROUND(E5744*F5744,2)</f>
        <v>525803.4</v>
      </c>
    </row>
    <row r="5745" customFormat="false" ht="15" hidden="false" customHeight="false" outlineLevel="0" collapsed="false">
      <c r="A5745" s="3" t="n">
        <v>5744</v>
      </c>
      <c r="B5745" s="3" t="n">
        <v>5</v>
      </c>
      <c r="C5745" s="3" t="s">
        <v>250</v>
      </c>
      <c r="D5745" s="3" t="s">
        <v>562</v>
      </c>
      <c r="E5745" s="3" t="n">
        <v>1545</v>
      </c>
      <c r="F5745" s="4" t="n">
        <v>474.05</v>
      </c>
      <c r="G5745" s="3" t="s">
        <v>8</v>
      </c>
      <c r="H5745" s="4" t="n">
        <f aca="false">ROUND(E5745*F5745,2)</f>
        <v>732407.25</v>
      </c>
    </row>
    <row r="5746" customFormat="false" ht="15" hidden="false" customHeight="false" outlineLevel="0" collapsed="false">
      <c r="A5746" s="3" t="n">
        <v>5745</v>
      </c>
      <c r="B5746" s="3" t="n">
        <v>15</v>
      </c>
      <c r="C5746" s="3" t="s">
        <v>250</v>
      </c>
      <c r="D5746" s="3" t="s">
        <v>562</v>
      </c>
      <c r="E5746" s="3" t="n">
        <v>2443</v>
      </c>
      <c r="F5746" s="4" t="n">
        <v>261.71</v>
      </c>
      <c r="G5746" s="3" t="s">
        <v>46</v>
      </c>
      <c r="H5746" s="4" t="n">
        <f aca="false">ROUND(E5746*F5746,2)</f>
        <v>639357.53</v>
      </c>
    </row>
    <row r="5747" customFormat="false" ht="15" hidden="false" customHeight="false" outlineLevel="0" collapsed="false">
      <c r="A5747" s="3" t="n">
        <v>5746</v>
      </c>
      <c r="B5747" s="3" t="n">
        <v>2</v>
      </c>
      <c r="C5747" s="3" t="s">
        <v>250</v>
      </c>
      <c r="D5747" s="3" t="s">
        <v>563</v>
      </c>
      <c r="E5747" s="3" t="n">
        <v>3804</v>
      </c>
      <c r="F5747" s="4" t="n">
        <v>57.88</v>
      </c>
      <c r="G5747" s="3" t="s">
        <v>8</v>
      </c>
      <c r="H5747" s="4" t="n">
        <f aca="false">ROUND(E5747*F5747,2)</f>
        <v>220175.52</v>
      </c>
    </row>
    <row r="5748" customFormat="false" ht="15" hidden="false" customHeight="false" outlineLevel="0" collapsed="false">
      <c r="A5748" s="3" t="n">
        <v>5747</v>
      </c>
      <c r="B5748" s="3" t="n">
        <v>9</v>
      </c>
      <c r="C5748" s="3" t="s">
        <v>250</v>
      </c>
      <c r="D5748" s="3" t="s">
        <v>563</v>
      </c>
      <c r="E5748" s="3" t="n">
        <v>1738</v>
      </c>
      <c r="F5748" s="4" t="n">
        <v>189.53</v>
      </c>
      <c r="G5748" s="3" t="s">
        <v>8</v>
      </c>
      <c r="H5748" s="4" t="n">
        <f aca="false">ROUND(E5748*F5748,2)</f>
        <v>329403.14</v>
      </c>
    </row>
    <row r="5749" customFormat="false" ht="15" hidden="false" customHeight="false" outlineLevel="0" collapsed="false">
      <c r="A5749" s="3" t="n">
        <v>5748</v>
      </c>
      <c r="B5749" s="3" t="n">
        <v>11</v>
      </c>
      <c r="C5749" s="3" t="s">
        <v>250</v>
      </c>
      <c r="D5749" s="3" t="s">
        <v>562</v>
      </c>
      <c r="E5749" s="3" t="n">
        <v>3662</v>
      </c>
      <c r="F5749" s="4" t="n">
        <v>100.4</v>
      </c>
      <c r="G5749" s="3" t="s">
        <v>34</v>
      </c>
      <c r="H5749" s="4" t="n">
        <f aca="false">ROUND(E5749*F5749,2)</f>
        <v>367664.8</v>
      </c>
    </row>
    <row r="5750" customFormat="false" ht="15" hidden="false" customHeight="false" outlineLevel="0" collapsed="false">
      <c r="A5750" s="3" t="n">
        <v>5749</v>
      </c>
      <c r="B5750" s="3" t="n">
        <v>1</v>
      </c>
      <c r="C5750" s="3" t="s">
        <v>250</v>
      </c>
      <c r="D5750" s="3" t="s">
        <v>563</v>
      </c>
      <c r="E5750" s="3" t="n">
        <v>1860</v>
      </c>
      <c r="F5750" s="4" t="n">
        <v>397.64</v>
      </c>
      <c r="G5750" s="3" t="s">
        <v>8</v>
      </c>
      <c r="H5750" s="4" t="n">
        <f aca="false">ROUND(E5750*F5750,2)</f>
        <v>739610.4</v>
      </c>
    </row>
    <row r="5751" customFormat="false" ht="15" hidden="false" customHeight="false" outlineLevel="0" collapsed="false">
      <c r="A5751" s="3" t="n">
        <v>5750</v>
      </c>
      <c r="B5751" s="3" t="n">
        <v>2</v>
      </c>
      <c r="C5751" s="3" t="s">
        <v>250</v>
      </c>
      <c r="D5751" s="3" t="s">
        <v>562</v>
      </c>
      <c r="E5751" s="3" t="n">
        <v>3206</v>
      </c>
      <c r="F5751" s="4" t="n">
        <v>57.98</v>
      </c>
      <c r="G5751" s="3" t="s">
        <v>8</v>
      </c>
      <c r="H5751" s="4" t="n">
        <f aca="false">ROUND(E5751*F5751,2)</f>
        <v>185883.88</v>
      </c>
    </row>
    <row r="5752" customFormat="false" ht="15" hidden="false" customHeight="false" outlineLevel="0" collapsed="false">
      <c r="A5752" s="3" t="n">
        <v>5751</v>
      </c>
      <c r="B5752" s="3" t="n">
        <v>9</v>
      </c>
      <c r="C5752" s="3" t="s">
        <v>250</v>
      </c>
      <c r="D5752" s="3" t="s">
        <v>563</v>
      </c>
      <c r="E5752" s="3" t="n">
        <v>3830</v>
      </c>
      <c r="F5752" s="4" t="n">
        <v>189.49</v>
      </c>
      <c r="G5752" s="3" t="s">
        <v>8</v>
      </c>
      <c r="H5752" s="4" t="n">
        <f aca="false">ROUND(E5752*F5752,2)</f>
        <v>725746.7</v>
      </c>
    </row>
    <row r="5753" customFormat="false" ht="15" hidden="false" customHeight="false" outlineLevel="0" collapsed="false">
      <c r="A5753" s="3" t="n">
        <v>5752</v>
      </c>
      <c r="B5753" s="3" t="n">
        <v>9</v>
      </c>
      <c r="C5753" s="3" t="s">
        <v>251</v>
      </c>
      <c r="D5753" s="3" t="s">
        <v>563</v>
      </c>
      <c r="E5753" s="3" t="n">
        <v>1721</v>
      </c>
      <c r="F5753" s="4" t="n">
        <v>188.23</v>
      </c>
      <c r="G5753" s="3" t="s">
        <v>8</v>
      </c>
      <c r="H5753" s="4" t="n">
        <f aca="false">ROUND(E5753*F5753,2)</f>
        <v>323943.83</v>
      </c>
    </row>
    <row r="5754" customFormat="false" ht="15" hidden="false" customHeight="false" outlineLevel="0" collapsed="false">
      <c r="A5754" s="3" t="n">
        <v>5753</v>
      </c>
      <c r="B5754" s="3" t="n">
        <v>14</v>
      </c>
      <c r="C5754" s="3" t="s">
        <v>251</v>
      </c>
      <c r="D5754" s="3" t="s">
        <v>563</v>
      </c>
      <c r="E5754" s="3" t="n">
        <v>1345</v>
      </c>
      <c r="F5754" s="4" t="n">
        <v>78.44</v>
      </c>
      <c r="G5754" s="3" t="s">
        <v>41</v>
      </c>
      <c r="H5754" s="4" t="n">
        <f aca="false">ROUND(E5754*F5754,2)</f>
        <v>105501.8</v>
      </c>
    </row>
    <row r="5755" customFormat="false" ht="15" hidden="false" customHeight="false" outlineLevel="0" collapsed="false">
      <c r="A5755" s="3" t="n">
        <v>5754</v>
      </c>
      <c r="B5755" s="3" t="n">
        <v>6</v>
      </c>
      <c r="C5755" s="3" t="s">
        <v>251</v>
      </c>
      <c r="D5755" s="3" t="s">
        <v>562</v>
      </c>
      <c r="E5755" s="3" t="n">
        <v>2618</v>
      </c>
      <c r="F5755" s="4" t="n">
        <v>275.11</v>
      </c>
      <c r="G5755" s="3" t="s">
        <v>8</v>
      </c>
      <c r="H5755" s="4" t="n">
        <f aca="false">ROUND(E5755*F5755,2)</f>
        <v>720237.98</v>
      </c>
    </row>
    <row r="5756" customFormat="false" ht="15" hidden="false" customHeight="false" outlineLevel="0" collapsed="false">
      <c r="A5756" s="3" t="n">
        <v>5755</v>
      </c>
      <c r="B5756" s="3" t="n">
        <v>12</v>
      </c>
      <c r="C5756" s="3" t="s">
        <v>251</v>
      </c>
      <c r="D5756" s="3" t="s">
        <v>563</v>
      </c>
      <c r="E5756" s="3" t="n">
        <v>992</v>
      </c>
      <c r="F5756" s="4" t="n">
        <v>219.61</v>
      </c>
      <c r="G5756" s="3" t="s">
        <v>38</v>
      </c>
      <c r="H5756" s="4" t="n">
        <f aca="false">ROUND(E5756*F5756,2)</f>
        <v>217853.12</v>
      </c>
    </row>
    <row r="5757" customFormat="false" ht="15" hidden="false" customHeight="false" outlineLevel="0" collapsed="false">
      <c r="A5757" s="3" t="n">
        <v>5756</v>
      </c>
      <c r="B5757" s="3" t="n">
        <v>2</v>
      </c>
      <c r="C5757" s="3" t="s">
        <v>251</v>
      </c>
      <c r="D5757" s="3" t="s">
        <v>563</v>
      </c>
      <c r="E5757" s="3" t="n">
        <v>2042</v>
      </c>
      <c r="F5757" s="4" t="n">
        <v>56.36</v>
      </c>
      <c r="G5757" s="3" t="s">
        <v>8</v>
      </c>
      <c r="H5757" s="4" t="n">
        <f aca="false">ROUND(E5757*F5757,2)</f>
        <v>115087.12</v>
      </c>
    </row>
    <row r="5758" customFormat="false" ht="15" hidden="false" customHeight="false" outlineLevel="0" collapsed="false">
      <c r="A5758" s="3" t="n">
        <v>5757</v>
      </c>
      <c r="B5758" s="3" t="n">
        <v>1</v>
      </c>
      <c r="C5758" s="3" t="s">
        <v>251</v>
      </c>
      <c r="D5758" s="3" t="s">
        <v>563</v>
      </c>
      <c r="E5758" s="3" t="n">
        <v>1975</v>
      </c>
      <c r="F5758" s="4" t="n">
        <v>405.33</v>
      </c>
      <c r="G5758" s="3" t="s">
        <v>8</v>
      </c>
      <c r="H5758" s="4" t="n">
        <f aca="false">ROUND(E5758*F5758,2)</f>
        <v>800526.75</v>
      </c>
    </row>
    <row r="5759" customFormat="false" ht="15" hidden="false" customHeight="false" outlineLevel="0" collapsed="false">
      <c r="A5759" s="3" t="n">
        <v>5758</v>
      </c>
      <c r="B5759" s="3" t="n">
        <v>3</v>
      </c>
      <c r="C5759" s="3" t="s">
        <v>251</v>
      </c>
      <c r="D5759" s="3" t="s">
        <v>563</v>
      </c>
      <c r="E5759" s="3" t="n">
        <v>1937</v>
      </c>
      <c r="F5759" s="4" t="n">
        <v>107.67</v>
      </c>
      <c r="G5759" s="3" t="s">
        <v>8</v>
      </c>
      <c r="H5759" s="4" t="n">
        <f aca="false">ROUND(E5759*F5759,2)</f>
        <v>208556.79</v>
      </c>
    </row>
    <row r="5760" customFormat="false" ht="15" hidden="false" customHeight="false" outlineLevel="0" collapsed="false">
      <c r="A5760" s="3" t="n">
        <v>5759</v>
      </c>
      <c r="B5760" s="3" t="n">
        <v>9</v>
      </c>
      <c r="C5760" s="3" t="s">
        <v>251</v>
      </c>
      <c r="D5760" s="3" t="s">
        <v>563</v>
      </c>
      <c r="E5760" s="3" t="n">
        <v>4584</v>
      </c>
      <c r="F5760" s="4" t="n">
        <v>188.24</v>
      </c>
      <c r="G5760" s="3" t="s">
        <v>8</v>
      </c>
      <c r="H5760" s="4" t="n">
        <f aca="false">ROUND(E5760*F5760,2)</f>
        <v>862892.16</v>
      </c>
    </row>
    <row r="5761" customFormat="false" ht="15" hidden="false" customHeight="false" outlineLevel="0" collapsed="false">
      <c r="A5761" s="3" t="n">
        <v>5760</v>
      </c>
      <c r="B5761" s="3" t="n">
        <v>12</v>
      </c>
      <c r="C5761" s="3" t="s">
        <v>251</v>
      </c>
      <c r="D5761" s="3" t="s">
        <v>562</v>
      </c>
      <c r="E5761" s="3" t="n">
        <v>3501</v>
      </c>
      <c r="F5761" s="4" t="n">
        <v>220.31</v>
      </c>
      <c r="G5761" s="3" t="s">
        <v>38</v>
      </c>
      <c r="H5761" s="4" t="n">
        <f aca="false">ROUND(E5761*F5761,2)</f>
        <v>771305.31</v>
      </c>
    </row>
    <row r="5762" customFormat="false" ht="15" hidden="false" customHeight="false" outlineLevel="0" collapsed="false">
      <c r="A5762" s="3" t="n">
        <v>5761</v>
      </c>
      <c r="B5762" s="3" t="n">
        <v>11</v>
      </c>
      <c r="C5762" s="3" t="s">
        <v>251</v>
      </c>
      <c r="D5762" s="3" t="s">
        <v>562</v>
      </c>
      <c r="E5762" s="3" t="n">
        <v>2454</v>
      </c>
      <c r="F5762" s="4" t="n">
        <v>100.1</v>
      </c>
      <c r="G5762" s="3" t="s">
        <v>34</v>
      </c>
      <c r="H5762" s="4" t="n">
        <f aca="false">ROUND(E5762*F5762,2)</f>
        <v>245645.4</v>
      </c>
    </row>
    <row r="5763" customFormat="false" ht="15" hidden="false" customHeight="false" outlineLevel="0" collapsed="false">
      <c r="A5763" s="3" t="n">
        <v>5762</v>
      </c>
      <c r="B5763" s="3" t="n">
        <v>3</v>
      </c>
      <c r="C5763" s="3" t="s">
        <v>251</v>
      </c>
      <c r="D5763" s="3" t="s">
        <v>563</v>
      </c>
      <c r="E5763" s="3" t="n">
        <v>418</v>
      </c>
      <c r="F5763" s="4" t="n">
        <v>108.03</v>
      </c>
      <c r="G5763" s="3" t="s">
        <v>8</v>
      </c>
      <c r="H5763" s="4" t="n">
        <f aca="false">ROUND(E5763*F5763,2)</f>
        <v>45156.54</v>
      </c>
    </row>
    <row r="5764" customFormat="false" ht="15" hidden="false" customHeight="false" outlineLevel="0" collapsed="false">
      <c r="A5764" s="3" t="n">
        <v>5763</v>
      </c>
      <c r="B5764" s="3" t="n">
        <v>11</v>
      </c>
      <c r="C5764" s="3" t="s">
        <v>251</v>
      </c>
      <c r="D5764" s="3" t="s">
        <v>563</v>
      </c>
      <c r="E5764" s="3" t="n">
        <v>4753</v>
      </c>
      <c r="F5764" s="4" t="n">
        <v>100.03</v>
      </c>
      <c r="G5764" s="3" t="s">
        <v>34</v>
      </c>
      <c r="H5764" s="4" t="n">
        <f aca="false">ROUND(E5764*F5764,2)</f>
        <v>475442.59</v>
      </c>
    </row>
    <row r="5765" customFormat="false" ht="15" hidden="false" customHeight="false" outlineLevel="0" collapsed="false">
      <c r="A5765" s="3" t="n">
        <v>5764</v>
      </c>
      <c r="B5765" s="3" t="n">
        <v>13</v>
      </c>
      <c r="C5765" s="3" t="s">
        <v>251</v>
      </c>
      <c r="D5765" s="3" t="s">
        <v>563</v>
      </c>
      <c r="E5765" s="3" t="n">
        <v>2729</v>
      </c>
      <c r="F5765" s="4" t="n">
        <v>45.78</v>
      </c>
      <c r="G5765" s="3" t="s">
        <v>41</v>
      </c>
      <c r="H5765" s="4" t="n">
        <f aca="false">ROUND(E5765*F5765,2)</f>
        <v>124933.62</v>
      </c>
    </row>
    <row r="5766" customFormat="false" ht="15" hidden="false" customHeight="false" outlineLevel="0" collapsed="false">
      <c r="A5766" s="3" t="n">
        <v>5765</v>
      </c>
      <c r="B5766" s="3" t="n">
        <v>10</v>
      </c>
      <c r="C5766" s="3" t="s">
        <v>251</v>
      </c>
      <c r="D5766" s="3" t="s">
        <v>562</v>
      </c>
      <c r="E5766" s="3" t="n">
        <v>836</v>
      </c>
      <c r="F5766" s="4" t="n">
        <v>52.38</v>
      </c>
      <c r="G5766" s="3" t="s">
        <v>8</v>
      </c>
      <c r="H5766" s="4" t="n">
        <f aca="false">ROUND(E5766*F5766,2)</f>
        <v>43789.68</v>
      </c>
    </row>
    <row r="5767" customFormat="false" ht="15" hidden="false" customHeight="false" outlineLevel="0" collapsed="false">
      <c r="A5767" s="3" t="n">
        <v>5766</v>
      </c>
      <c r="B5767" s="3" t="n">
        <v>6</v>
      </c>
      <c r="C5767" s="3" t="s">
        <v>251</v>
      </c>
      <c r="D5767" s="3" t="s">
        <v>562</v>
      </c>
      <c r="E5767" s="3" t="n">
        <v>4345</v>
      </c>
      <c r="F5767" s="4" t="n">
        <v>275.48</v>
      </c>
      <c r="G5767" s="3" t="s">
        <v>8</v>
      </c>
      <c r="H5767" s="4" t="n">
        <f aca="false">ROUND(E5767*F5767,2)</f>
        <v>1196960.6</v>
      </c>
    </row>
    <row r="5768" customFormat="false" ht="15" hidden="false" customHeight="false" outlineLevel="0" collapsed="false">
      <c r="A5768" s="3" t="n">
        <v>5767</v>
      </c>
      <c r="B5768" s="3" t="n">
        <v>14</v>
      </c>
      <c r="C5768" s="3" t="s">
        <v>251</v>
      </c>
      <c r="D5768" s="3" t="s">
        <v>563</v>
      </c>
      <c r="E5768" s="3" t="n">
        <v>1665</v>
      </c>
      <c r="F5768" s="4" t="n">
        <v>78.55</v>
      </c>
      <c r="G5768" s="3" t="s">
        <v>41</v>
      </c>
      <c r="H5768" s="4" t="n">
        <f aca="false">ROUND(E5768*F5768,2)</f>
        <v>130785.75</v>
      </c>
    </row>
    <row r="5769" customFormat="false" ht="15" hidden="false" customHeight="false" outlineLevel="0" collapsed="false">
      <c r="A5769" s="3" t="n">
        <v>5768</v>
      </c>
      <c r="B5769" s="3" t="n">
        <v>9</v>
      </c>
      <c r="C5769" s="3" t="s">
        <v>251</v>
      </c>
      <c r="D5769" s="3" t="s">
        <v>563</v>
      </c>
      <c r="E5769" s="3" t="n">
        <v>2732</v>
      </c>
      <c r="F5769" s="4" t="n">
        <v>187.69</v>
      </c>
      <c r="G5769" s="3" t="s">
        <v>8</v>
      </c>
      <c r="H5769" s="4" t="n">
        <f aca="false">ROUND(E5769*F5769,2)</f>
        <v>512769.08</v>
      </c>
    </row>
    <row r="5770" customFormat="false" ht="15" hidden="false" customHeight="false" outlineLevel="0" collapsed="false">
      <c r="A5770" s="3" t="n">
        <v>5769</v>
      </c>
      <c r="B5770" s="3" t="n">
        <v>1</v>
      </c>
      <c r="C5770" s="3" t="s">
        <v>251</v>
      </c>
      <c r="D5770" s="3" t="s">
        <v>563</v>
      </c>
      <c r="E5770" s="3" t="n">
        <v>1491</v>
      </c>
      <c r="F5770" s="4" t="n">
        <v>406.35</v>
      </c>
      <c r="G5770" s="3" t="s">
        <v>8</v>
      </c>
      <c r="H5770" s="4" t="n">
        <f aca="false">ROUND(E5770*F5770,2)</f>
        <v>605867.85</v>
      </c>
    </row>
    <row r="5771" customFormat="false" ht="15" hidden="false" customHeight="false" outlineLevel="0" collapsed="false">
      <c r="A5771" s="3" t="n">
        <v>5770</v>
      </c>
      <c r="B5771" s="3" t="n">
        <v>10</v>
      </c>
      <c r="C5771" s="3" t="s">
        <v>251</v>
      </c>
      <c r="D5771" s="3" t="s">
        <v>563</v>
      </c>
      <c r="E5771" s="3" t="n">
        <v>2827</v>
      </c>
      <c r="F5771" s="4" t="n">
        <v>52.35</v>
      </c>
      <c r="G5771" s="3" t="s">
        <v>8</v>
      </c>
      <c r="H5771" s="4" t="n">
        <f aca="false">ROUND(E5771*F5771,2)</f>
        <v>147993.45</v>
      </c>
    </row>
    <row r="5772" customFormat="false" ht="15" hidden="false" customHeight="false" outlineLevel="0" collapsed="false">
      <c r="A5772" s="3" t="n">
        <v>5771</v>
      </c>
      <c r="B5772" s="3" t="n">
        <v>1</v>
      </c>
      <c r="C5772" s="3" t="s">
        <v>251</v>
      </c>
      <c r="D5772" s="3" t="s">
        <v>563</v>
      </c>
      <c r="E5772" s="3" t="n">
        <v>3893</v>
      </c>
      <c r="F5772" s="4" t="n">
        <v>404.99</v>
      </c>
      <c r="G5772" s="3" t="s">
        <v>8</v>
      </c>
      <c r="H5772" s="4" t="n">
        <f aca="false">ROUND(E5772*F5772,2)</f>
        <v>1576626.07</v>
      </c>
    </row>
    <row r="5773" customFormat="false" ht="15" hidden="false" customHeight="false" outlineLevel="0" collapsed="false">
      <c r="A5773" s="3" t="n">
        <v>5772</v>
      </c>
      <c r="B5773" s="3" t="n">
        <v>9</v>
      </c>
      <c r="C5773" s="3" t="s">
        <v>251</v>
      </c>
      <c r="D5773" s="3" t="s">
        <v>562</v>
      </c>
      <c r="E5773" s="3" t="n">
        <v>4992</v>
      </c>
      <c r="F5773" s="4" t="n">
        <v>188.01</v>
      </c>
      <c r="G5773" s="3" t="s">
        <v>8</v>
      </c>
      <c r="H5773" s="4" t="n">
        <f aca="false">ROUND(E5773*F5773,2)</f>
        <v>938545.92</v>
      </c>
    </row>
    <row r="5774" customFormat="false" ht="15" hidden="false" customHeight="false" outlineLevel="0" collapsed="false">
      <c r="A5774" s="3" t="n">
        <v>5773</v>
      </c>
      <c r="B5774" s="3" t="n">
        <v>14</v>
      </c>
      <c r="C5774" s="3" t="s">
        <v>251</v>
      </c>
      <c r="D5774" s="3" t="s">
        <v>563</v>
      </c>
      <c r="E5774" s="3" t="n">
        <v>4502</v>
      </c>
      <c r="F5774" s="4" t="n">
        <v>78.4</v>
      </c>
      <c r="G5774" s="3" t="s">
        <v>41</v>
      </c>
      <c r="H5774" s="4" t="n">
        <f aca="false">ROUND(E5774*F5774,2)</f>
        <v>352956.8</v>
      </c>
    </row>
    <row r="5775" customFormat="false" ht="15" hidden="false" customHeight="false" outlineLevel="0" collapsed="false">
      <c r="A5775" s="3" t="n">
        <v>5774</v>
      </c>
      <c r="B5775" s="3" t="n">
        <v>6</v>
      </c>
      <c r="C5775" s="3" t="s">
        <v>251</v>
      </c>
      <c r="D5775" s="3" t="s">
        <v>562</v>
      </c>
      <c r="E5775" s="3" t="n">
        <v>2921</v>
      </c>
      <c r="F5775" s="4" t="n">
        <v>274.74</v>
      </c>
      <c r="G5775" s="3" t="s">
        <v>8</v>
      </c>
      <c r="H5775" s="4" t="n">
        <f aca="false">ROUND(E5775*F5775,2)</f>
        <v>802515.54</v>
      </c>
    </row>
    <row r="5776" customFormat="false" ht="15" hidden="false" customHeight="false" outlineLevel="0" collapsed="false">
      <c r="A5776" s="3" t="n">
        <v>5775</v>
      </c>
      <c r="B5776" s="3" t="n">
        <v>9</v>
      </c>
      <c r="C5776" s="3" t="s">
        <v>251</v>
      </c>
      <c r="D5776" s="3" t="s">
        <v>562</v>
      </c>
      <c r="E5776" s="3" t="n">
        <v>2274</v>
      </c>
      <c r="F5776" s="4" t="n">
        <v>187.73</v>
      </c>
      <c r="G5776" s="3" t="s">
        <v>8</v>
      </c>
      <c r="H5776" s="4" t="n">
        <f aca="false">ROUND(E5776*F5776,2)</f>
        <v>426898.02</v>
      </c>
    </row>
    <row r="5777" customFormat="false" ht="15" hidden="false" customHeight="false" outlineLevel="0" collapsed="false">
      <c r="A5777" s="3" t="n">
        <v>5776</v>
      </c>
      <c r="B5777" s="3" t="n">
        <v>1</v>
      </c>
      <c r="C5777" s="3" t="s">
        <v>251</v>
      </c>
      <c r="D5777" s="3" t="s">
        <v>562</v>
      </c>
      <c r="E5777" s="3" t="n">
        <v>3760</v>
      </c>
      <c r="F5777" s="4" t="n">
        <v>404.88</v>
      </c>
      <c r="G5777" s="3" t="s">
        <v>8</v>
      </c>
      <c r="H5777" s="4" t="n">
        <f aca="false">ROUND(E5777*F5777,2)</f>
        <v>1522348.8</v>
      </c>
    </row>
    <row r="5778" customFormat="false" ht="15" hidden="false" customHeight="false" outlineLevel="0" collapsed="false">
      <c r="A5778" s="3" t="n">
        <v>5777</v>
      </c>
      <c r="B5778" s="3" t="n">
        <v>5</v>
      </c>
      <c r="C5778" s="3" t="s">
        <v>251</v>
      </c>
      <c r="D5778" s="3" t="s">
        <v>563</v>
      </c>
      <c r="E5778" s="3" t="n">
        <v>443</v>
      </c>
      <c r="F5778" s="4" t="n">
        <v>480.45</v>
      </c>
      <c r="G5778" s="3" t="s">
        <v>8</v>
      </c>
      <c r="H5778" s="4" t="n">
        <f aca="false">ROUND(E5778*F5778,2)</f>
        <v>212839.35</v>
      </c>
    </row>
    <row r="5779" customFormat="false" ht="15" hidden="false" customHeight="false" outlineLevel="0" collapsed="false">
      <c r="A5779" s="3" t="n">
        <v>5778</v>
      </c>
      <c r="B5779" s="3" t="n">
        <v>5</v>
      </c>
      <c r="C5779" s="3" t="s">
        <v>251</v>
      </c>
      <c r="D5779" s="3" t="s">
        <v>562</v>
      </c>
      <c r="E5779" s="3" t="n">
        <v>4839</v>
      </c>
      <c r="F5779" s="4" t="n">
        <v>481.07</v>
      </c>
      <c r="G5779" s="3" t="s">
        <v>8</v>
      </c>
      <c r="H5779" s="4" t="n">
        <f aca="false">ROUND(E5779*F5779,2)</f>
        <v>2327897.73</v>
      </c>
    </row>
    <row r="5780" customFormat="false" ht="15" hidden="false" customHeight="false" outlineLevel="0" collapsed="false">
      <c r="A5780" s="3" t="n">
        <v>5779</v>
      </c>
      <c r="B5780" s="3" t="n">
        <v>4</v>
      </c>
      <c r="C5780" s="3" t="s">
        <v>251</v>
      </c>
      <c r="D5780" s="3" t="s">
        <v>562</v>
      </c>
      <c r="E5780" s="3" t="n">
        <v>3514</v>
      </c>
      <c r="F5780" s="4" t="n">
        <v>100</v>
      </c>
      <c r="G5780" s="3" t="s">
        <v>8</v>
      </c>
      <c r="H5780" s="4" t="n">
        <f aca="false">ROUND(E5780*F5780,2)</f>
        <v>351400</v>
      </c>
    </row>
    <row r="5781" customFormat="false" ht="15" hidden="false" customHeight="false" outlineLevel="0" collapsed="false">
      <c r="A5781" s="3" t="n">
        <v>5780</v>
      </c>
      <c r="B5781" s="3" t="n">
        <v>7</v>
      </c>
      <c r="C5781" s="3" t="s">
        <v>251</v>
      </c>
      <c r="D5781" s="3" t="s">
        <v>562</v>
      </c>
      <c r="E5781" s="3" t="n">
        <v>2460</v>
      </c>
      <c r="F5781" s="4" t="n">
        <v>427.72</v>
      </c>
      <c r="G5781" s="3" t="s">
        <v>8</v>
      </c>
      <c r="H5781" s="4" t="n">
        <f aca="false">ROUND(E5781*F5781,2)</f>
        <v>1052191.2</v>
      </c>
    </row>
    <row r="5782" customFormat="false" ht="15" hidden="false" customHeight="false" outlineLevel="0" collapsed="false">
      <c r="A5782" s="3" t="n">
        <v>5781</v>
      </c>
      <c r="B5782" s="3" t="n">
        <v>15</v>
      </c>
      <c r="C5782" s="3" t="s">
        <v>251</v>
      </c>
      <c r="D5782" s="3" t="s">
        <v>562</v>
      </c>
      <c r="E5782" s="3" t="n">
        <v>1019</v>
      </c>
      <c r="F5782" s="4" t="n">
        <v>259.81</v>
      </c>
      <c r="G5782" s="3" t="s">
        <v>46</v>
      </c>
      <c r="H5782" s="4" t="n">
        <f aca="false">ROUND(E5782*F5782,2)</f>
        <v>264746.39</v>
      </c>
    </row>
    <row r="5783" customFormat="false" ht="15" hidden="false" customHeight="false" outlineLevel="0" collapsed="false">
      <c r="A5783" s="3" t="n">
        <v>5782</v>
      </c>
      <c r="B5783" s="3" t="n">
        <v>6</v>
      </c>
      <c r="C5783" s="3" t="s">
        <v>251</v>
      </c>
      <c r="D5783" s="3" t="s">
        <v>563</v>
      </c>
      <c r="E5783" s="3" t="n">
        <v>4684</v>
      </c>
      <c r="F5783" s="4" t="n">
        <v>275.43</v>
      </c>
      <c r="G5783" s="3" t="s">
        <v>8</v>
      </c>
      <c r="H5783" s="4" t="n">
        <f aca="false">ROUND(E5783*F5783,2)</f>
        <v>1290114.12</v>
      </c>
    </row>
    <row r="5784" customFormat="false" ht="15" hidden="false" customHeight="false" outlineLevel="0" collapsed="false">
      <c r="A5784" s="3" t="n">
        <v>5783</v>
      </c>
      <c r="B5784" s="3" t="n">
        <v>11</v>
      </c>
      <c r="C5784" s="3" t="s">
        <v>251</v>
      </c>
      <c r="D5784" s="3" t="s">
        <v>563</v>
      </c>
      <c r="E5784" s="3" t="n">
        <v>3196</v>
      </c>
      <c r="F5784" s="4" t="n">
        <v>99.94</v>
      </c>
      <c r="G5784" s="3" t="s">
        <v>34</v>
      </c>
      <c r="H5784" s="4" t="n">
        <f aca="false">ROUND(E5784*F5784,2)</f>
        <v>319408.24</v>
      </c>
    </row>
    <row r="5785" customFormat="false" ht="15" hidden="false" customHeight="false" outlineLevel="0" collapsed="false">
      <c r="A5785" s="3" t="n">
        <v>5784</v>
      </c>
      <c r="B5785" s="3" t="n">
        <v>6</v>
      </c>
      <c r="C5785" s="3" t="s">
        <v>251</v>
      </c>
      <c r="D5785" s="3" t="s">
        <v>562</v>
      </c>
      <c r="E5785" s="3" t="n">
        <v>2519</v>
      </c>
      <c r="F5785" s="4" t="n">
        <v>275.62</v>
      </c>
      <c r="G5785" s="3" t="s">
        <v>8</v>
      </c>
      <c r="H5785" s="4" t="n">
        <f aca="false">ROUND(E5785*F5785,2)</f>
        <v>694286.78</v>
      </c>
    </row>
    <row r="5786" customFormat="false" ht="15" hidden="false" customHeight="false" outlineLevel="0" collapsed="false">
      <c r="A5786" s="3" t="n">
        <v>5785</v>
      </c>
      <c r="B5786" s="3" t="n">
        <v>4</v>
      </c>
      <c r="C5786" s="3" t="s">
        <v>251</v>
      </c>
      <c r="D5786" s="3" t="s">
        <v>562</v>
      </c>
      <c r="E5786" s="3" t="n">
        <v>3475</v>
      </c>
      <c r="F5786" s="4" t="n">
        <v>99.9</v>
      </c>
      <c r="G5786" s="3" t="s">
        <v>8</v>
      </c>
      <c r="H5786" s="4" t="n">
        <f aca="false">ROUND(E5786*F5786,2)</f>
        <v>347152.5</v>
      </c>
    </row>
    <row r="5787" customFormat="false" ht="15" hidden="false" customHeight="false" outlineLevel="0" collapsed="false">
      <c r="A5787" s="3" t="n">
        <v>5786</v>
      </c>
      <c r="B5787" s="3" t="n">
        <v>7</v>
      </c>
      <c r="C5787" s="3" t="s">
        <v>251</v>
      </c>
      <c r="D5787" s="3" t="s">
        <v>562</v>
      </c>
      <c r="E5787" s="3" t="n">
        <v>2548</v>
      </c>
      <c r="F5787" s="4" t="n">
        <v>429.19</v>
      </c>
      <c r="G5787" s="3" t="s">
        <v>8</v>
      </c>
      <c r="H5787" s="4" t="n">
        <f aca="false">ROUND(E5787*F5787,2)</f>
        <v>1093576.12</v>
      </c>
    </row>
    <row r="5788" customFormat="false" ht="15" hidden="false" customHeight="false" outlineLevel="0" collapsed="false">
      <c r="A5788" s="3" t="n">
        <v>5787</v>
      </c>
      <c r="B5788" s="3" t="n">
        <v>7</v>
      </c>
      <c r="C5788" s="3" t="s">
        <v>252</v>
      </c>
      <c r="D5788" s="3" t="s">
        <v>562</v>
      </c>
      <c r="E5788" s="3" t="n">
        <v>3072</v>
      </c>
      <c r="F5788" s="4" t="n">
        <v>434.72</v>
      </c>
      <c r="G5788" s="3" t="s">
        <v>8</v>
      </c>
      <c r="H5788" s="4" t="n">
        <f aca="false">ROUND(E5788*F5788,2)</f>
        <v>1335459.84</v>
      </c>
    </row>
    <row r="5789" customFormat="false" ht="15" hidden="false" customHeight="false" outlineLevel="0" collapsed="false">
      <c r="A5789" s="3" t="n">
        <v>5788</v>
      </c>
      <c r="B5789" s="3" t="n">
        <v>8</v>
      </c>
      <c r="C5789" s="3" t="s">
        <v>252</v>
      </c>
      <c r="D5789" s="3" t="s">
        <v>563</v>
      </c>
      <c r="E5789" s="3" t="n">
        <v>1567</v>
      </c>
      <c r="F5789" s="4" t="n">
        <v>52.68</v>
      </c>
      <c r="G5789" s="3" t="s">
        <v>8</v>
      </c>
      <c r="H5789" s="4" t="n">
        <f aca="false">ROUND(E5789*F5789,2)</f>
        <v>82549.56</v>
      </c>
    </row>
    <row r="5790" customFormat="false" ht="15" hidden="false" customHeight="false" outlineLevel="0" collapsed="false">
      <c r="A5790" s="3" t="n">
        <v>5789</v>
      </c>
      <c r="B5790" s="3" t="n">
        <v>10</v>
      </c>
      <c r="C5790" s="3" t="s">
        <v>252</v>
      </c>
      <c r="D5790" s="3" t="s">
        <v>562</v>
      </c>
      <c r="E5790" s="3" t="n">
        <v>2147</v>
      </c>
      <c r="F5790" s="4" t="n">
        <v>54.25</v>
      </c>
      <c r="G5790" s="3" t="s">
        <v>8</v>
      </c>
      <c r="H5790" s="4" t="n">
        <f aca="false">ROUND(E5790*F5790,2)</f>
        <v>116474.75</v>
      </c>
    </row>
    <row r="5791" customFormat="false" ht="15" hidden="false" customHeight="false" outlineLevel="0" collapsed="false">
      <c r="A5791" s="3" t="n">
        <v>5790</v>
      </c>
      <c r="B5791" s="3" t="n">
        <v>11</v>
      </c>
      <c r="C5791" s="3" t="s">
        <v>252</v>
      </c>
      <c r="D5791" s="3" t="s">
        <v>563</v>
      </c>
      <c r="E5791" s="3" t="n">
        <v>1583</v>
      </c>
      <c r="F5791" s="4" t="n">
        <v>98.36</v>
      </c>
      <c r="G5791" s="3" t="s">
        <v>34</v>
      </c>
      <c r="H5791" s="4" t="n">
        <f aca="false">ROUND(E5791*F5791,2)</f>
        <v>155703.88</v>
      </c>
    </row>
    <row r="5792" customFormat="false" ht="15" hidden="false" customHeight="false" outlineLevel="0" collapsed="false">
      <c r="A5792" s="3" t="n">
        <v>5791</v>
      </c>
      <c r="B5792" s="3" t="n">
        <v>3</v>
      </c>
      <c r="C5792" s="3" t="s">
        <v>252</v>
      </c>
      <c r="D5792" s="3" t="s">
        <v>562</v>
      </c>
      <c r="E5792" s="3" t="n">
        <v>1590</v>
      </c>
      <c r="F5792" s="4" t="n">
        <v>106.81</v>
      </c>
      <c r="G5792" s="3" t="s">
        <v>8</v>
      </c>
      <c r="H5792" s="4" t="n">
        <f aca="false">ROUND(E5792*F5792,2)</f>
        <v>169827.9</v>
      </c>
    </row>
    <row r="5793" customFormat="false" ht="15" hidden="false" customHeight="false" outlineLevel="0" collapsed="false">
      <c r="A5793" s="3" t="n">
        <v>5792</v>
      </c>
      <c r="B5793" s="3" t="n">
        <v>11</v>
      </c>
      <c r="C5793" s="3" t="s">
        <v>252</v>
      </c>
      <c r="D5793" s="3" t="s">
        <v>562</v>
      </c>
      <c r="E5793" s="3" t="n">
        <v>614</v>
      </c>
      <c r="F5793" s="4" t="n">
        <v>98.53</v>
      </c>
      <c r="G5793" s="3" t="s">
        <v>34</v>
      </c>
      <c r="H5793" s="4" t="n">
        <f aca="false">ROUND(E5793*F5793,2)</f>
        <v>60497.42</v>
      </c>
    </row>
    <row r="5794" customFormat="false" ht="15" hidden="false" customHeight="false" outlineLevel="0" collapsed="false">
      <c r="A5794" s="3" t="n">
        <v>5793</v>
      </c>
      <c r="B5794" s="3" t="n">
        <v>11</v>
      </c>
      <c r="C5794" s="3" t="s">
        <v>252</v>
      </c>
      <c r="D5794" s="3" t="s">
        <v>562</v>
      </c>
      <c r="E5794" s="3" t="n">
        <v>393</v>
      </c>
      <c r="F5794" s="4" t="n">
        <v>98.44</v>
      </c>
      <c r="G5794" s="3" t="s">
        <v>34</v>
      </c>
      <c r="H5794" s="4" t="n">
        <f aca="false">ROUND(E5794*F5794,2)</f>
        <v>38686.92</v>
      </c>
    </row>
    <row r="5795" customFormat="false" ht="15" hidden="false" customHeight="false" outlineLevel="0" collapsed="false">
      <c r="A5795" s="3" t="n">
        <v>5794</v>
      </c>
      <c r="B5795" s="3" t="n">
        <v>2</v>
      </c>
      <c r="C5795" s="3" t="s">
        <v>252</v>
      </c>
      <c r="D5795" s="3" t="s">
        <v>562</v>
      </c>
      <c r="E5795" s="3" t="n">
        <v>1786</v>
      </c>
      <c r="F5795" s="4" t="n">
        <v>57.67</v>
      </c>
      <c r="G5795" s="3" t="s">
        <v>8</v>
      </c>
      <c r="H5795" s="4" t="n">
        <f aca="false">ROUND(E5795*F5795,2)</f>
        <v>102998.62</v>
      </c>
    </row>
    <row r="5796" customFormat="false" ht="15" hidden="false" customHeight="false" outlineLevel="0" collapsed="false">
      <c r="A5796" s="3" t="n">
        <v>5795</v>
      </c>
      <c r="B5796" s="3" t="n">
        <v>8</v>
      </c>
      <c r="C5796" s="3" t="s">
        <v>252</v>
      </c>
      <c r="D5796" s="3" t="s">
        <v>562</v>
      </c>
      <c r="E5796" s="3" t="n">
        <v>4500</v>
      </c>
      <c r="F5796" s="4" t="n">
        <v>52.42</v>
      </c>
      <c r="G5796" s="3" t="s">
        <v>8</v>
      </c>
      <c r="H5796" s="4" t="n">
        <f aca="false">ROUND(E5796*F5796,2)</f>
        <v>235890</v>
      </c>
    </row>
    <row r="5797" customFormat="false" ht="15" hidden="false" customHeight="false" outlineLevel="0" collapsed="false">
      <c r="A5797" s="3" t="n">
        <v>5796</v>
      </c>
      <c r="B5797" s="3" t="n">
        <v>1</v>
      </c>
      <c r="C5797" s="3" t="s">
        <v>252</v>
      </c>
      <c r="D5797" s="3" t="s">
        <v>563</v>
      </c>
      <c r="E5797" s="3" t="n">
        <v>4101</v>
      </c>
      <c r="F5797" s="4" t="n">
        <v>403.46</v>
      </c>
      <c r="G5797" s="3" t="s">
        <v>8</v>
      </c>
      <c r="H5797" s="4" t="n">
        <f aca="false">ROUND(E5797*F5797,2)</f>
        <v>1654589.46</v>
      </c>
    </row>
    <row r="5798" customFormat="false" ht="15" hidden="false" customHeight="false" outlineLevel="0" collapsed="false">
      <c r="A5798" s="3" t="n">
        <v>5797</v>
      </c>
      <c r="B5798" s="3" t="n">
        <v>9</v>
      </c>
      <c r="C5798" s="3" t="s">
        <v>252</v>
      </c>
      <c r="D5798" s="3" t="s">
        <v>562</v>
      </c>
      <c r="E5798" s="3" t="n">
        <v>4690</v>
      </c>
      <c r="F5798" s="4" t="n">
        <v>186.42</v>
      </c>
      <c r="G5798" s="3" t="s">
        <v>8</v>
      </c>
      <c r="H5798" s="4" t="n">
        <f aca="false">ROUND(E5798*F5798,2)</f>
        <v>874309.8</v>
      </c>
    </row>
    <row r="5799" customFormat="false" ht="15" hidden="false" customHeight="false" outlineLevel="0" collapsed="false">
      <c r="A5799" s="3" t="n">
        <v>5798</v>
      </c>
      <c r="B5799" s="3" t="n">
        <v>9</v>
      </c>
      <c r="C5799" s="3" t="s">
        <v>252</v>
      </c>
      <c r="D5799" s="3" t="s">
        <v>563</v>
      </c>
      <c r="E5799" s="3" t="n">
        <v>98</v>
      </c>
      <c r="F5799" s="4" t="n">
        <v>186.43</v>
      </c>
      <c r="G5799" s="3" t="s">
        <v>8</v>
      </c>
      <c r="H5799" s="4" t="n">
        <f aca="false">ROUND(E5799*F5799,2)</f>
        <v>18270.14</v>
      </c>
    </row>
    <row r="5800" customFormat="false" ht="15" hidden="false" customHeight="false" outlineLevel="0" collapsed="false">
      <c r="A5800" s="3" t="n">
        <v>5799</v>
      </c>
      <c r="B5800" s="3" t="n">
        <v>7</v>
      </c>
      <c r="C5800" s="3" t="s">
        <v>252</v>
      </c>
      <c r="D5800" s="3" t="s">
        <v>563</v>
      </c>
      <c r="E5800" s="3" t="n">
        <v>3531</v>
      </c>
      <c r="F5800" s="4" t="n">
        <v>434.11</v>
      </c>
      <c r="G5800" s="3" t="s">
        <v>8</v>
      </c>
      <c r="H5800" s="4" t="n">
        <f aca="false">ROUND(E5800*F5800,2)</f>
        <v>1532842.41</v>
      </c>
    </row>
    <row r="5801" customFormat="false" ht="15" hidden="false" customHeight="false" outlineLevel="0" collapsed="false">
      <c r="A5801" s="3" t="n">
        <v>5800</v>
      </c>
      <c r="B5801" s="3" t="n">
        <v>9</v>
      </c>
      <c r="C5801" s="3" t="s">
        <v>252</v>
      </c>
      <c r="D5801" s="3" t="s">
        <v>563</v>
      </c>
      <c r="E5801" s="3" t="n">
        <v>1647</v>
      </c>
      <c r="F5801" s="4" t="n">
        <v>186.57</v>
      </c>
      <c r="G5801" s="3" t="s">
        <v>8</v>
      </c>
      <c r="H5801" s="4" t="n">
        <f aca="false">ROUND(E5801*F5801,2)</f>
        <v>307280.79</v>
      </c>
    </row>
    <row r="5802" customFormat="false" ht="15" hidden="false" customHeight="false" outlineLevel="0" collapsed="false">
      <c r="A5802" s="3" t="n">
        <v>5801</v>
      </c>
      <c r="B5802" s="3" t="n">
        <v>2</v>
      </c>
      <c r="C5802" s="3" t="s">
        <v>252</v>
      </c>
      <c r="D5802" s="3" t="s">
        <v>563</v>
      </c>
      <c r="E5802" s="3" t="n">
        <v>2635</v>
      </c>
      <c r="F5802" s="4" t="n">
        <v>57.5</v>
      </c>
      <c r="G5802" s="3" t="s">
        <v>8</v>
      </c>
      <c r="H5802" s="4" t="n">
        <f aca="false">ROUND(E5802*F5802,2)</f>
        <v>151512.5</v>
      </c>
    </row>
    <row r="5803" customFormat="false" ht="15" hidden="false" customHeight="false" outlineLevel="0" collapsed="false">
      <c r="A5803" s="3" t="n">
        <v>5802</v>
      </c>
      <c r="B5803" s="3" t="n">
        <v>9</v>
      </c>
      <c r="C5803" s="3" t="s">
        <v>252</v>
      </c>
      <c r="D5803" s="3" t="s">
        <v>562</v>
      </c>
      <c r="E5803" s="3" t="n">
        <v>1854</v>
      </c>
      <c r="F5803" s="4" t="n">
        <v>186.66</v>
      </c>
      <c r="G5803" s="3" t="s">
        <v>8</v>
      </c>
      <c r="H5803" s="4" t="n">
        <f aca="false">ROUND(E5803*F5803,2)</f>
        <v>346067.64</v>
      </c>
    </row>
    <row r="5804" customFormat="false" ht="15" hidden="false" customHeight="false" outlineLevel="0" collapsed="false">
      <c r="A5804" s="3" t="n">
        <v>5803</v>
      </c>
      <c r="B5804" s="3" t="n">
        <v>2</v>
      </c>
      <c r="C5804" s="3" t="s">
        <v>252</v>
      </c>
      <c r="D5804" s="3" t="s">
        <v>562</v>
      </c>
      <c r="E5804" s="3" t="n">
        <v>4027</v>
      </c>
      <c r="F5804" s="4" t="n">
        <v>57.54</v>
      </c>
      <c r="G5804" s="3" t="s">
        <v>8</v>
      </c>
      <c r="H5804" s="4" t="n">
        <f aca="false">ROUND(E5804*F5804,2)</f>
        <v>231713.58</v>
      </c>
    </row>
    <row r="5805" customFormat="false" ht="15" hidden="false" customHeight="false" outlineLevel="0" collapsed="false">
      <c r="A5805" s="3" t="n">
        <v>5804</v>
      </c>
      <c r="B5805" s="3" t="n">
        <v>5</v>
      </c>
      <c r="C5805" s="3" t="s">
        <v>252</v>
      </c>
      <c r="D5805" s="3" t="s">
        <v>562</v>
      </c>
      <c r="E5805" s="3" t="n">
        <v>895</v>
      </c>
      <c r="F5805" s="4" t="n">
        <v>470.02</v>
      </c>
      <c r="G5805" s="3" t="s">
        <v>8</v>
      </c>
      <c r="H5805" s="4" t="n">
        <f aca="false">ROUND(E5805*F5805,2)</f>
        <v>420667.9</v>
      </c>
    </row>
    <row r="5806" customFormat="false" ht="15" hidden="false" customHeight="false" outlineLevel="0" collapsed="false">
      <c r="A5806" s="3" t="n">
        <v>5805</v>
      </c>
      <c r="B5806" s="3" t="n">
        <v>5</v>
      </c>
      <c r="C5806" s="3" t="s">
        <v>252</v>
      </c>
      <c r="D5806" s="3" t="s">
        <v>562</v>
      </c>
      <c r="E5806" s="3" t="n">
        <v>2958</v>
      </c>
      <c r="F5806" s="4" t="n">
        <v>468.5</v>
      </c>
      <c r="G5806" s="3" t="s">
        <v>8</v>
      </c>
      <c r="H5806" s="4" t="n">
        <f aca="false">ROUND(E5806*F5806,2)</f>
        <v>1385823</v>
      </c>
    </row>
    <row r="5807" customFormat="false" ht="15" hidden="false" customHeight="false" outlineLevel="0" collapsed="false">
      <c r="A5807" s="3" t="n">
        <v>5806</v>
      </c>
      <c r="B5807" s="3" t="n">
        <v>10</v>
      </c>
      <c r="C5807" s="3" t="s">
        <v>252</v>
      </c>
      <c r="D5807" s="3" t="s">
        <v>562</v>
      </c>
      <c r="E5807" s="3" t="n">
        <v>2298</v>
      </c>
      <c r="F5807" s="4" t="n">
        <v>54.26</v>
      </c>
      <c r="G5807" s="3" t="s">
        <v>8</v>
      </c>
      <c r="H5807" s="4" t="n">
        <f aca="false">ROUND(E5807*F5807,2)</f>
        <v>124689.48</v>
      </c>
    </row>
    <row r="5808" customFormat="false" ht="15" hidden="false" customHeight="false" outlineLevel="0" collapsed="false">
      <c r="A5808" s="3" t="n">
        <v>5807</v>
      </c>
      <c r="B5808" s="3" t="n">
        <v>10</v>
      </c>
      <c r="C5808" s="3" t="s">
        <v>252</v>
      </c>
      <c r="D5808" s="3" t="s">
        <v>563</v>
      </c>
      <c r="E5808" s="3" t="n">
        <v>3929</v>
      </c>
      <c r="F5808" s="4" t="n">
        <v>54.35</v>
      </c>
      <c r="G5808" s="3" t="s">
        <v>8</v>
      </c>
      <c r="H5808" s="4" t="n">
        <f aca="false">ROUND(E5808*F5808,2)</f>
        <v>213541.15</v>
      </c>
    </row>
    <row r="5809" customFormat="false" ht="15" hidden="false" customHeight="false" outlineLevel="0" collapsed="false">
      <c r="A5809" s="3" t="n">
        <v>5808</v>
      </c>
      <c r="B5809" s="3" t="n">
        <v>9</v>
      </c>
      <c r="C5809" s="3" t="s">
        <v>252</v>
      </c>
      <c r="D5809" s="3" t="s">
        <v>563</v>
      </c>
      <c r="E5809" s="3" t="n">
        <v>2042</v>
      </c>
      <c r="F5809" s="4" t="n">
        <v>186.31</v>
      </c>
      <c r="G5809" s="3" t="s">
        <v>8</v>
      </c>
      <c r="H5809" s="4" t="n">
        <f aca="false">ROUND(E5809*F5809,2)</f>
        <v>380445.02</v>
      </c>
    </row>
    <row r="5810" customFormat="false" ht="15" hidden="false" customHeight="false" outlineLevel="0" collapsed="false">
      <c r="A5810" s="3" t="n">
        <v>5809</v>
      </c>
      <c r="B5810" s="3" t="n">
        <v>14</v>
      </c>
      <c r="C5810" s="3" t="s">
        <v>252</v>
      </c>
      <c r="D5810" s="3" t="s">
        <v>562</v>
      </c>
      <c r="E5810" s="3" t="n">
        <v>4000</v>
      </c>
      <c r="F5810" s="4" t="n">
        <v>80.9</v>
      </c>
      <c r="G5810" s="3" t="s">
        <v>41</v>
      </c>
      <c r="H5810" s="4" t="n">
        <f aca="false">ROUND(E5810*F5810,2)</f>
        <v>323600</v>
      </c>
    </row>
    <row r="5811" customFormat="false" ht="15" hidden="false" customHeight="false" outlineLevel="0" collapsed="false">
      <c r="A5811" s="3" t="n">
        <v>5810</v>
      </c>
      <c r="B5811" s="3" t="n">
        <v>6</v>
      </c>
      <c r="C5811" s="3" t="s">
        <v>252</v>
      </c>
      <c r="D5811" s="3" t="s">
        <v>562</v>
      </c>
      <c r="E5811" s="3" t="n">
        <v>750</v>
      </c>
      <c r="F5811" s="4" t="n">
        <v>273.46</v>
      </c>
      <c r="G5811" s="3" t="s">
        <v>8</v>
      </c>
      <c r="H5811" s="4" t="n">
        <f aca="false">ROUND(E5811*F5811,2)</f>
        <v>205095</v>
      </c>
    </row>
    <row r="5812" customFormat="false" ht="15" hidden="false" customHeight="false" outlineLevel="0" collapsed="false">
      <c r="A5812" s="3" t="n">
        <v>5811</v>
      </c>
      <c r="B5812" s="3" t="n">
        <v>6</v>
      </c>
      <c r="C5812" s="3" t="s">
        <v>252</v>
      </c>
      <c r="D5812" s="3" t="s">
        <v>562</v>
      </c>
      <c r="E5812" s="3" t="n">
        <v>3030</v>
      </c>
      <c r="F5812" s="4" t="n">
        <v>272.97</v>
      </c>
      <c r="G5812" s="3" t="s">
        <v>8</v>
      </c>
      <c r="H5812" s="4" t="n">
        <f aca="false">ROUND(E5812*F5812,2)</f>
        <v>827099.1</v>
      </c>
    </row>
    <row r="5813" customFormat="false" ht="15" hidden="false" customHeight="false" outlineLevel="0" collapsed="false">
      <c r="A5813" s="3" t="n">
        <v>5812</v>
      </c>
      <c r="B5813" s="3" t="n">
        <v>10</v>
      </c>
      <c r="C5813" s="3" t="s">
        <v>252</v>
      </c>
      <c r="D5813" s="3" t="s">
        <v>563</v>
      </c>
      <c r="E5813" s="3" t="n">
        <v>1261</v>
      </c>
      <c r="F5813" s="4" t="n">
        <v>54.42</v>
      </c>
      <c r="G5813" s="3" t="s">
        <v>8</v>
      </c>
      <c r="H5813" s="4" t="n">
        <f aca="false">ROUND(E5813*F5813,2)</f>
        <v>68623.62</v>
      </c>
    </row>
    <row r="5814" customFormat="false" ht="15" hidden="false" customHeight="false" outlineLevel="0" collapsed="false">
      <c r="A5814" s="3" t="n">
        <v>5813</v>
      </c>
      <c r="B5814" s="3" t="n">
        <v>1</v>
      </c>
      <c r="C5814" s="3" t="s">
        <v>252</v>
      </c>
      <c r="D5814" s="3" t="s">
        <v>562</v>
      </c>
      <c r="E5814" s="3" t="n">
        <v>1504</v>
      </c>
      <c r="F5814" s="4" t="n">
        <v>403.6</v>
      </c>
      <c r="G5814" s="3" t="s">
        <v>8</v>
      </c>
      <c r="H5814" s="4" t="n">
        <f aca="false">ROUND(E5814*F5814,2)</f>
        <v>607014.4</v>
      </c>
    </row>
    <row r="5815" customFormat="false" ht="15" hidden="false" customHeight="false" outlineLevel="0" collapsed="false">
      <c r="A5815" s="3" t="n">
        <v>5814</v>
      </c>
      <c r="B5815" s="3" t="n">
        <v>1</v>
      </c>
      <c r="C5815" s="3" t="s">
        <v>252</v>
      </c>
      <c r="D5815" s="3" t="s">
        <v>562</v>
      </c>
      <c r="E5815" s="3" t="n">
        <v>99</v>
      </c>
      <c r="F5815" s="4" t="n">
        <v>401.84</v>
      </c>
      <c r="G5815" s="3" t="s">
        <v>8</v>
      </c>
      <c r="H5815" s="4" t="n">
        <f aca="false">ROUND(E5815*F5815,2)</f>
        <v>39782.16</v>
      </c>
    </row>
    <row r="5816" customFormat="false" ht="15" hidden="false" customHeight="false" outlineLevel="0" collapsed="false">
      <c r="A5816" s="3" t="n">
        <v>5815</v>
      </c>
      <c r="B5816" s="3" t="n">
        <v>12</v>
      </c>
      <c r="C5816" s="3" t="s">
        <v>252</v>
      </c>
      <c r="D5816" s="3" t="s">
        <v>562</v>
      </c>
      <c r="E5816" s="3" t="n">
        <v>3119</v>
      </c>
      <c r="F5816" s="4" t="n">
        <v>219.5</v>
      </c>
      <c r="G5816" s="3" t="s">
        <v>38</v>
      </c>
      <c r="H5816" s="4" t="n">
        <f aca="false">ROUND(E5816*F5816,2)</f>
        <v>684620.5</v>
      </c>
    </row>
    <row r="5817" customFormat="false" ht="15" hidden="false" customHeight="false" outlineLevel="0" collapsed="false">
      <c r="A5817" s="3" t="n">
        <v>5816</v>
      </c>
      <c r="B5817" s="3" t="n">
        <v>15</v>
      </c>
      <c r="C5817" s="3" t="s">
        <v>252</v>
      </c>
      <c r="D5817" s="3" t="s">
        <v>563</v>
      </c>
      <c r="E5817" s="3" t="n">
        <v>505</v>
      </c>
      <c r="F5817" s="4" t="n">
        <v>259.76</v>
      </c>
      <c r="G5817" s="3" t="s">
        <v>46</v>
      </c>
      <c r="H5817" s="4" t="n">
        <f aca="false">ROUND(E5817*F5817,2)</f>
        <v>131178.8</v>
      </c>
    </row>
    <row r="5818" customFormat="false" ht="15" hidden="false" customHeight="false" outlineLevel="0" collapsed="false">
      <c r="A5818" s="3" t="n">
        <v>5817</v>
      </c>
      <c r="B5818" s="3" t="n">
        <v>8</v>
      </c>
      <c r="C5818" s="3" t="s">
        <v>252</v>
      </c>
      <c r="D5818" s="3" t="s">
        <v>562</v>
      </c>
      <c r="E5818" s="3" t="n">
        <v>4167</v>
      </c>
      <c r="F5818" s="4" t="n">
        <v>52.52</v>
      </c>
      <c r="G5818" s="3" t="s">
        <v>8</v>
      </c>
      <c r="H5818" s="4" t="n">
        <f aca="false">ROUND(E5818*F5818,2)</f>
        <v>218850.84</v>
      </c>
    </row>
    <row r="5819" customFormat="false" ht="15" hidden="false" customHeight="false" outlineLevel="0" collapsed="false">
      <c r="A5819" s="3" t="n">
        <v>5818</v>
      </c>
      <c r="B5819" s="3" t="n">
        <v>12</v>
      </c>
      <c r="C5819" s="3" t="s">
        <v>252</v>
      </c>
      <c r="D5819" s="3" t="s">
        <v>563</v>
      </c>
      <c r="E5819" s="3" t="n">
        <v>2987</v>
      </c>
      <c r="F5819" s="4" t="n">
        <v>219.1</v>
      </c>
      <c r="G5819" s="3" t="s">
        <v>38</v>
      </c>
      <c r="H5819" s="4" t="n">
        <f aca="false">ROUND(E5819*F5819,2)</f>
        <v>654451.7</v>
      </c>
    </row>
    <row r="5820" customFormat="false" ht="15" hidden="false" customHeight="false" outlineLevel="0" collapsed="false">
      <c r="A5820" s="3" t="n">
        <v>5819</v>
      </c>
      <c r="B5820" s="3" t="n">
        <v>6</v>
      </c>
      <c r="C5820" s="3" t="s">
        <v>252</v>
      </c>
      <c r="D5820" s="3" t="s">
        <v>562</v>
      </c>
      <c r="E5820" s="3" t="n">
        <v>4465</v>
      </c>
      <c r="F5820" s="4" t="n">
        <v>272.27</v>
      </c>
      <c r="G5820" s="3" t="s">
        <v>8</v>
      </c>
      <c r="H5820" s="4" t="n">
        <f aca="false">ROUND(E5820*F5820,2)</f>
        <v>1215685.55</v>
      </c>
    </row>
    <row r="5821" customFormat="false" ht="15" hidden="false" customHeight="false" outlineLevel="0" collapsed="false">
      <c r="A5821" s="3" t="n">
        <v>5820</v>
      </c>
      <c r="B5821" s="3" t="n">
        <v>14</v>
      </c>
      <c r="C5821" s="3" t="s">
        <v>253</v>
      </c>
      <c r="D5821" s="3" t="s">
        <v>563</v>
      </c>
      <c r="E5821" s="3" t="n">
        <v>761</v>
      </c>
      <c r="F5821" s="4" t="n">
        <v>81.79</v>
      </c>
      <c r="G5821" s="3" t="s">
        <v>41</v>
      </c>
      <c r="H5821" s="4" t="n">
        <f aca="false">ROUND(E5821*F5821,2)</f>
        <v>62242.19</v>
      </c>
    </row>
    <row r="5822" customFormat="false" ht="15" hidden="false" customHeight="false" outlineLevel="0" collapsed="false">
      <c r="A5822" s="3" t="n">
        <v>5821</v>
      </c>
      <c r="B5822" s="3" t="n">
        <v>7</v>
      </c>
      <c r="C5822" s="3" t="s">
        <v>253</v>
      </c>
      <c r="D5822" s="3" t="s">
        <v>563</v>
      </c>
      <c r="E5822" s="3" t="n">
        <v>1145</v>
      </c>
      <c r="F5822" s="4" t="n">
        <v>434.16</v>
      </c>
      <c r="G5822" s="3" t="s">
        <v>8</v>
      </c>
      <c r="H5822" s="4" t="n">
        <f aca="false">ROUND(E5822*F5822,2)</f>
        <v>497113.2</v>
      </c>
    </row>
    <row r="5823" customFormat="false" ht="15" hidden="false" customHeight="false" outlineLevel="0" collapsed="false">
      <c r="A5823" s="3" t="n">
        <v>5822</v>
      </c>
      <c r="B5823" s="3" t="n">
        <v>4</v>
      </c>
      <c r="C5823" s="3" t="s">
        <v>253</v>
      </c>
      <c r="D5823" s="3" t="s">
        <v>563</v>
      </c>
      <c r="E5823" s="3" t="n">
        <v>4060</v>
      </c>
      <c r="F5823" s="4" t="n">
        <v>100.18</v>
      </c>
      <c r="G5823" s="3" t="s">
        <v>8</v>
      </c>
      <c r="H5823" s="4" t="n">
        <f aca="false">ROUND(E5823*F5823,2)</f>
        <v>406730.8</v>
      </c>
    </row>
    <row r="5824" customFormat="false" ht="15" hidden="false" customHeight="false" outlineLevel="0" collapsed="false">
      <c r="A5824" s="3" t="n">
        <v>5823</v>
      </c>
      <c r="B5824" s="3" t="n">
        <v>12</v>
      </c>
      <c r="C5824" s="3" t="s">
        <v>253</v>
      </c>
      <c r="D5824" s="3" t="s">
        <v>562</v>
      </c>
      <c r="E5824" s="3" t="n">
        <v>2116</v>
      </c>
      <c r="F5824" s="4" t="n">
        <v>218.28</v>
      </c>
      <c r="G5824" s="3" t="s">
        <v>38</v>
      </c>
      <c r="H5824" s="4" t="n">
        <f aca="false">ROUND(E5824*F5824,2)</f>
        <v>461880.48</v>
      </c>
    </row>
    <row r="5825" customFormat="false" ht="15" hidden="false" customHeight="false" outlineLevel="0" collapsed="false">
      <c r="A5825" s="3" t="n">
        <v>5824</v>
      </c>
      <c r="B5825" s="3" t="n">
        <v>12</v>
      </c>
      <c r="C5825" s="3" t="s">
        <v>253</v>
      </c>
      <c r="D5825" s="3" t="s">
        <v>562</v>
      </c>
      <c r="E5825" s="3" t="n">
        <v>721</v>
      </c>
      <c r="F5825" s="4" t="n">
        <v>217.48</v>
      </c>
      <c r="G5825" s="3" t="s">
        <v>38</v>
      </c>
      <c r="H5825" s="4" t="n">
        <f aca="false">ROUND(E5825*F5825,2)</f>
        <v>156803.08</v>
      </c>
    </row>
    <row r="5826" customFormat="false" ht="15" hidden="false" customHeight="false" outlineLevel="0" collapsed="false">
      <c r="A5826" s="3" t="n">
        <v>5825</v>
      </c>
      <c r="B5826" s="3" t="n">
        <v>1</v>
      </c>
      <c r="C5826" s="3" t="s">
        <v>253</v>
      </c>
      <c r="D5826" s="3" t="s">
        <v>562</v>
      </c>
      <c r="E5826" s="3" t="n">
        <v>1473</v>
      </c>
      <c r="F5826" s="4" t="n">
        <v>397.82</v>
      </c>
      <c r="G5826" s="3" t="s">
        <v>8</v>
      </c>
      <c r="H5826" s="4" t="n">
        <f aca="false">ROUND(E5826*F5826,2)</f>
        <v>585988.86</v>
      </c>
    </row>
    <row r="5827" customFormat="false" ht="15" hidden="false" customHeight="false" outlineLevel="0" collapsed="false">
      <c r="A5827" s="3" t="n">
        <v>5826</v>
      </c>
      <c r="B5827" s="3" t="n">
        <v>7</v>
      </c>
      <c r="C5827" s="3" t="s">
        <v>253</v>
      </c>
      <c r="D5827" s="3" t="s">
        <v>563</v>
      </c>
      <c r="E5827" s="3" t="n">
        <v>854</v>
      </c>
      <c r="F5827" s="4" t="n">
        <v>433.92</v>
      </c>
      <c r="G5827" s="3" t="s">
        <v>8</v>
      </c>
      <c r="H5827" s="4" t="n">
        <f aca="false">ROUND(E5827*F5827,2)</f>
        <v>370567.68</v>
      </c>
    </row>
    <row r="5828" customFormat="false" ht="15" hidden="false" customHeight="false" outlineLevel="0" collapsed="false">
      <c r="A5828" s="3" t="n">
        <v>5827</v>
      </c>
      <c r="B5828" s="3" t="n">
        <v>6</v>
      </c>
      <c r="C5828" s="3" t="s">
        <v>253</v>
      </c>
      <c r="D5828" s="3" t="s">
        <v>563</v>
      </c>
      <c r="E5828" s="3" t="n">
        <v>2128</v>
      </c>
      <c r="F5828" s="4" t="n">
        <v>283.93</v>
      </c>
      <c r="G5828" s="3" t="s">
        <v>8</v>
      </c>
      <c r="H5828" s="4" t="n">
        <f aca="false">ROUND(E5828*F5828,2)</f>
        <v>604203.04</v>
      </c>
    </row>
    <row r="5829" customFormat="false" ht="15" hidden="false" customHeight="false" outlineLevel="0" collapsed="false">
      <c r="A5829" s="3" t="n">
        <v>5828</v>
      </c>
      <c r="B5829" s="3" t="n">
        <v>9</v>
      </c>
      <c r="C5829" s="3" t="s">
        <v>253</v>
      </c>
      <c r="D5829" s="3" t="s">
        <v>563</v>
      </c>
      <c r="E5829" s="3" t="n">
        <v>3324</v>
      </c>
      <c r="F5829" s="4" t="n">
        <v>195.73</v>
      </c>
      <c r="G5829" s="3" t="s">
        <v>8</v>
      </c>
      <c r="H5829" s="4" t="n">
        <f aca="false">ROUND(E5829*F5829,2)</f>
        <v>650606.52</v>
      </c>
    </row>
    <row r="5830" customFormat="false" ht="15" hidden="false" customHeight="false" outlineLevel="0" collapsed="false">
      <c r="A5830" s="3" t="n">
        <v>5829</v>
      </c>
      <c r="B5830" s="3" t="n">
        <v>6</v>
      </c>
      <c r="C5830" s="3" t="s">
        <v>253</v>
      </c>
      <c r="D5830" s="3" t="s">
        <v>562</v>
      </c>
      <c r="E5830" s="3" t="n">
        <v>4037</v>
      </c>
      <c r="F5830" s="4" t="n">
        <v>283.07</v>
      </c>
      <c r="G5830" s="3" t="s">
        <v>8</v>
      </c>
      <c r="H5830" s="4" t="n">
        <f aca="false">ROUND(E5830*F5830,2)</f>
        <v>1142753.59</v>
      </c>
    </row>
    <row r="5831" customFormat="false" ht="15" hidden="false" customHeight="false" outlineLevel="0" collapsed="false">
      <c r="A5831" s="3" t="n">
        <v>5830</v>
      </c>
      <c r="B5831" s="3" t="n">
        <v>4</v>
      </c>
      <c r="C5831" s="3" t="s">
        <v>253</v>
      </c>
      <c r="D5831" s="3" t="s">
        <v>562</v>
      </c>
      <c r="E5831" s="3" t="n">
        <v>3640</v>
      </c>
      <c r="F5831" s="4" t="n">
        <v>100.18</v>
      </c>
      <c r="G5831" s="3" t="s">
        <v>8</v>
      </c>
      <c r="H5831" s="4" t="n">
        <f aca="false">ROUND(E5831*F5831,2)</f>
        <v>364655.2</v>
      </c>
    </row>
    <row r="5832" customFormat="false" ht="15" hidden="false" customHeight="false" outlineLevel="0" collapsed="false">
      <c r="A5832" s="3" t="n">
        <v>5831</v>
      </c>
      <c r="B5832" s="3" t="n">
        <v>10</v>
      </c>
      <c r="C5832" s="3" t="s">
        <v>253</v>
      </c>
      <c r="D5832" s="3" t="s">
        <v>562</v>
      </c>
      <c r="E5832" s="3" t="n">
        <v>64</v>
      </c>
      <c r="F5832" s="4" t="n">
        <v>53.73</v>
      </c>
      <c r="G5832" s="3" t="s">
        <v>8</v>
      </c>
      <c r="H5832" s="4" t="n">
        <f aca="false">ROUND(E5832*F5832,2)</f>
        <v>3438.72</v>
      </c>
    </row>
    <row r="5833" customFormat="false" ht="15" hidden="false" customHeight="false" outlineLevel="0" collapsed="false">
      <c r="A5833" s="3" t="n">
        <v>5832</v>
      </c>
      <c r="B5833" s="3" t="n">
        <v>4</v>
      </c>
      <c r="C5833" s="3" t="s">
        <v>253</v>
      </c>
      <c r="D5833" s="3" t="s">
        <v>563</v>
      </c>
      <c r="E5833" s="3" t="n">
        <v>1442</v>
      </c>
      <c r="F5833" s="4" t="n">
        <v>100.49</v>
      </c>
      <c r="G5833" s="3" t="s">
        <v>8</v>
      </c>
      <c r="H5833" s="4" t="n">
        <f aca="false">ROUND(E5833*F5833,2)</f>
        <v>144906.58</v>
      </c>
    </row>
    <row r="5834" customFormat="false" ht="15" hidden="false" customHeight="false" outlineLevel="0" collapsed="false">
      <c r="A5834" s="3" t="n">
        <v>5833</v>
      </c>
      <c r="B5834" s="3" t="n">
        <v>7</v>
      </c>
      <c r="C5834" s="3" t="s">
        <v>253</v>
      </c>
      <c r="D5834" s="3" t="s">
        <v>563</v>
      </c>
      <c r="E5834" s="3" t="n">
        <v>3163</v>
      </c>
      <c r="F5834" s="4" t="n">
        <v>433.97</v>
      </c>
      <c r="G5834" s="3" t="s">
        <v>8</v>
      </c>
      <c r="H5834" s="4" t="n">
        <f aca="false">ROUND(E5834*F5834,2)</f>
        <v>1372647.11</v>
      </c>
    </row>
    <row r="5835" customFormat="false" ht="15" hidden="false" customHeight="false" outlineLevel="0" collapsed="false">
      <c r="A5835" s="3" t="n">
        <v>5834</v>
      </c>
      <c r="B5835" s="3" t="n">
        <v>4</v>
      </c>
      <c r="C5835" s="3" t="s">
        <v>253</v>
      </c>
      <c r="D5835" s="3" t="s">
        <v>563</v>
      </c>
      <c r="E5835" s="3" t="n">
        <v>1631</v>
      </c>
      <c r="F5835" s="4" t="n">
        <v>100.46</v>
      </c>
      <c r="G5835" s="3" t="s">
        <v>8</v>
      </c>
      <c r="H5835" s="4" t="n">
        <f aca="false">ROUND(E5835*F5835,2)</f>
        <v>163850.26</v>
      </c>
    </row>
    <row r="5836" customFormat="false" ht="15" hidden="false" customHeight="false" outlineLevel="0" collapsed="false">
      <c r="A5836" s="3" t="n">
        <v>5835</v>
      </c>
      <c r="B5836" s="3" t="n">
        <v>4</v>
      </c>
      <c r="C5836" s="3" t="s">
        <v>253</v>
      </c>
      <c r="D5836" s="3" t="s">
        <v>563</v>
      </c>
      <c r="E5836" s="3" t="n">
        <v>4488</v>
      </c>
      <c r="F5836" s="4" t="n">
        <v>100.22</v>
      </c>
      <c r="G5836" s="3" t="s">
        <v>8</v>
      </c>
      <c r="H5836" s="4" t="n">
        <f aca="false">ROUND(E5836*F5836,2)</f>
        <v>449787.36</v>
      </c>
    </row>
    <row r="5837" customFormat="false" ht="15" hidden="false" customHeight="false" outlineLevel="0" collapsed="false">
      <c r="A5837" s="3" t="n">
        <v>5836</v>
      </c>
      <c r="B5837" s="3" t="n">
        <v>2</v>
      </c>
      <c r="C5837" s="3" t="s">
        <v>253</v>
      </c>
      <c r="D5837" s="3" t="s">
        <v>562</v>
      </c>
      <c r="E5837" s="3" t="n">
        <v>216</v>
      </c>
      <c r="F5837" s="4" t="n">
        <v>58.82</v>
      </c>
      <c r="G5837" s="3" t="s">
        <v>8</v>
      </c>
      <c r="H5837" s="4" t="n">
        <f aca="false">ROUND(E5837*F5837,2)</f>
        <v>12705.12</v>
      </c>
    </row>
    <row r="5838" customFormat="false" ht="15" hidden="false" customHeight="false" outlineLevel="0" collapsed="false">
      <c r="A5838" s="3" t="n">
        <v>5837</v>
      </c>
      <c r="B5838" s="3" t="n">
        <v>14</v>
      </c>
      <c r="C5838" s="3" t="s">
        <v>253</v>
      </c>
      <c r="D5838" s="3" t="s">
        <v>562</v>
      </c>
      <c r="E5838" s="3" t="n">
        <v>210</v>
      </c>
      <c r="F5838" s="4" t="n">
        <v>81.73</v>
      </c>
      <c r="G5838" s="3" t="s">
        <v>41</v>
      </c>
      <c r="H5838" s="4" t="n">
        <f aca="false">ROUND(E5838*F5838,2)</f>
        <v>17163.3</v>
      </c>
    </row>
    <row r="5839" customFormat="false" ht="15" hidden="false" customHeight="false" outlineLevel="0" collapsed="false">
      <c r="A5839" s="3" t="n">
        <v>5838</v>
      </c>
      <c r="B5839" s="3" t="n">
        <v>3</v>
      </c>
      <c r="C5839" s="3" t="s">
        <v>253</v>
      </c>
      <c r="D5839" s="3" t="s">
        <v>562</v>
      </c>
      <c r="E5839" s="3" t="n">
        <v>601</v>
      </c>
      <c r="F5839" s="4" t="n">
        <v>108.08</v>
      </c>
      <c r="G5839" s="3" t="s">
        <v>8</v>
      </c>
      <c r="H5839" s="4" t="n">
        <f aca="false">ROUND(E5839*F5839,2)</f>
        <v>64956.08</v>
      </c>
    </row>
    <row r="5840" customFormat="false" ht="15" hidden="false" customHeight="false" outlineLevel="0" collapsed="false">
      <c r="A5840" s="3" t="n">
        <v>5839</v>
      </c>
      <c r="B5840" s="3" t="n">
        <v>8</v>
      </c>
      <c r="C5840" s="3" t="s">
        <v>253</v>
      </c>
      <c r="D5840" s="3" t="s">
        <v>563</v>
      </c>
      <c r="E5840" s="3" t="n">
        <v>3086</v>
      </c>
      <c r="F5840" s="4" t="n">
        <v>52.53</v>
      </c>
      <c r="G5840" s="3" t="s">
        <v>8</v>
      </c>
      <c r="H5840" s="4" t="n">
        <f aca="false">ROUND(E5840*F5840,2)</f>
        <v>162107.58</v>
      </c>
    </row>
    <row r="5841" customFormat="false" ht="15" hidden="false" customHeight="false" outlineLevel="0" collapsed="false">
      <c r="A5841" s="3" t="n">
        <v>5840</v>
      </c>
      <c r="B5841" s="3" t="n">
        <v>7</v>
      </c>
      <c r="C5841" s="3" t="s">
        <v>253</v>
      </c>
      <c r="D5841" s="3" t="s">
        <v>563</v>
      </c>
      <c r="E5841" s="3" t="n">
        <v>1098</v>
      </c>
      <c r="F5841" s="4" t="n">
        <v>434.36</v>
      </c>
      <c r="G5841" s="3" t="s">
        <v>8</v>
      </c>
      <c r="H5841" s="4" t="n">
        <f aca="false">ROUND(E5841*F5841,2)</f>
        <v>476927.28</v>
      </c>
    </row>
    <row r="5842" customFormat="false" ht="15" hidden="false" customHeight="false" outlineLevel="0" collapsed="false">
      <c r="A5842" s="3" t="n">
        <v>5841</v>
      </c>
      <c r="B5842" s="3" t="n">
        <v>10</v>
      </c>
      <c r="C5842" s="3" t="s">
        <v>253</v>
      </c>
      <c r="D5842" s="3" t="s">
        <v>563</v>
      </c>
      <c r="E5842" s="3" t="n">
        <v>3867</v>
      </c>
      <c r="F5842" s="4" t="n">
        <v>53.78</v>
      </c>
      <c r="G5842" s="3" t="s">
        <v>8</v>
      </c>
      <c r="H5842" s="4" t="n">
        <f aca="false">ROUND(E5842*F5842,2)</f>
        <v>207967.26</v>
      </c>
    </row>
    <row r="5843" customFormat="false" ht="15" hidden="false" customHeight="false" outlineLevel="0" collapsed="false">
      <c r="A5843" s="3" t="n">
        <v>5842</v>
      </c>
      <c r="B5843" s="3" t="n">
        <v>5</v>
      </c>
      <c r="C5843" s="3" t="s">
        <v>253</v>
      </c>
      <c r="D5843" s="3" t="s">
        <v>563</v>
      </c>
      <c r="E5843" s="3" t="n">
        <v>920</v>
      </c>
      <c r="F5843" s="4" t="n">
        <v>469.04</v>
      </c>
      <c r="G5843" s="3" t="s">
        <v>8</v>
      </c>
      <c r="H5843" s="4" t="n">
        <f aca="false">ROUND(E5843*F5843,2)</f>
        <v>431516.8</v>
      </c>
    </row>
    <row r="5844" customFormat="false" ht="15" hidden="false" customHeight="false" outlineLevel="0" collapsed="false">
      <c r="A5844" s="3" t="n">
        <v>5843</v>
      </c>
      <c r="B5844" s="3" t="n">
        <v>12</v>
      </c>
      <c r="C5844" s="3" t="s">
        <v>253</v>
      </c>
      <c r="D5844" s="3" t="s">
        <v>563</v>
      </c>
      <c r="E5844" s="3" t="n">
        <v>4116</v>
      </c>
      <c r="F5844" s="4" t="n">
        <v>217.83</v>
      </c>
      <c r="G5844" s="3" t="s">
        <v>38</v>
      </c>
      <c r="H5844" s="4" t="n">
        <f aca="false">ROUND(E5844*F5844,2)</f>
        <v>896588.28</v>
      </c>
    </row>
    <row r="5845" customFormat="false" ht="15" hidden="false" customHeight="false" outlineLevel="0" collapsed="false">
      <c r="A5845" s="3" t="n">
        <v>5844</v>
      </c>
      <c r="B5845" s="3" t="n">
        <v>2</v>
      </c>
      <c r="C5845" s="3" t="s">
        <v>253</v>
      </c>
      <c r="D5845" s="3" t="s">
        <v>563</v>
      </c>
      <c r="E5845" s="3" t="n">
        <v>1447</v>
      </c>
      <c r="F5845" s="4" t="n">
        <v>58.9</v>
      </c>
      <c r="G5845" s="3" t="s">
        <v>8</v>
      </c>
      <c r="H5845" s="4" t="n">
        <f aca="false">ROUND(E5845*F5845,2)</f>
        <v>85228.3</v>
      </c>
    </row>
    <row r="5846" customFormat="false" ht="15" hidden="false" customHeight="false" outlineLevel="0" collapsed="false">
      <c r="A5846" s="3" t="n">
        <v>5845</v>
      </c>
      <c r="B5846" s="3" t="n">
        <v>8</v>
      </c>
      <c r="C5846" s="3" t="s">
        <v>253</v>
      </c>
      <c r="D5846" s="3" t="s">
        <v>563</v>
      </c>
      <c r="E5846" s="3" t="n">
        <v>1226</v>
      </c>
      <c r="F5846" s="4" t="n">
        <v>52.31</v>
      </c>
      <c r="G5846" s="3" t="s">
        <v>8</v>
      </c>
      <c r="H5846" s="4" t="n">
        <f aca="false">ROUND(E5846*F5846,2)</f>
        <v>64132.06</v>
      </c>
    </row>
    <row r="5847" customFormat="false" ht="15" hidden="false" customHeight="false" outlineLevel="0" collapsed="false">
      <c r="A5847" s="3" t="n">
        <v>5846</v>
      </c>
      <c r="B5847" s="3" t="n">
        <v>12</v>
      </c>
      <c r="C5847" s="3" t="s">
        <v>253</v>
      </c>
      <c r="D5847" s="3" t="s">
        <v>563</v>
      </c>
      <c r="E5847" s="3" t="n">
        <v>460</v>
      </c>
      <c r="F5847" s="4" t="n">
        <v>218.32</v>
      </c>
      <c r="G5847" s="3" t="s">
        <v>38</v>
      </c>
      <c r="H5847" s="4" t="n">
        <f aca="false">ROUND(E5847*F5847,2)</f>
        <v>100427.2</v>
      </c>
    </row>
    <row r="5848" customFormat="false" ht="15" hidden="false" customHeight="false" outlineLevel="0" collapsed="false">
      <c r="A5848" s="3" t="n">
        <v>5847</v>
      </c>
      <c r="B5848" s="3" t="n">
        <v>15</v>
      </c>
      <c r="C5848" s="3" t="s">
        <v>253</v>
      </c>
      <c r="D5848" s="3" t="s">
        <v>563</v>
      </c>
      <c r="E5848" s="3" t="n">
        <v>3883</v>
      </c>
      <c r="F5848" s="4" t="n">
        <v>260.23</v>
      </c>
      <c r="G5848" s="3" t="s">
        <v>46</v>
      </c>
      <c r="H5848" s="4" t="n">
        <f aca="false">ROUND(E5848*F5848,2)</f>
        <v>1010473.09</v>
      </c>
    </row>
    <row r="5849" customFormat="false" ht="15" hidden="false" customHeight="false" outlineLevel="0" collapsed="false">
      <c r="A5849" s="3" t="n">
        <v>5848</v>
      </c>
      <c r="B5849" s="3" t="n">
        <v>10</v>
      </c>
      <c r="C5849" s="3" t="s">
        <v>253</v>
      </c>
      <c r="D5849" s="3" t="s">
        <v>562</v>
      </c>
      <c r="E5849" s="3" t="n">
        <v>1669</v>
      </c>
      <c r="F5849" s="4" t="n">
        <v>53.75</v>
      </c>
      <c r="G5849" s="3" t="s">
        <v>8</v>
      </c>
      <c r="H5849" s="4" t="n">
        <f aca="false">ROUND(E5849*F5849,2)</f>
        <v>89708.75</v>
      </c>
    </row>
    <row r="5850" customFormat="false" ht="15" hidden="false" customHeight="false" outlineLevel="0" collapsed="false">
      <c r="A5850" s="3" t="n">
        <v>5849</v>
      </c>
      <c r="B5850" s="3" t="n">
        <v>2</v>
      </c>
      <c r="C5850" s="3" t="s">
        <v>253</v>
      </c>
      <c r="D5850" s="3" t="s">
        <v>563</v>
      </c>
      <c r="E5850" s="3" t="n">
        <v>584</v>
      </c>
      <c r="F5850" s="4" t="n">
        <v>58.78</v>
      </c>
      <c r="G5850" s="3" t="s">
        <v>8</v>
      </c>
      <c r="H5850" s="4" t="n">
        <f aca="false">ROUND(E5850*F5850,2)</f>
        <v>34327.52</v>
      </c>
    </row>
    <row r="5851" customFormat="false" ht="15" hidden="false" customHeight="false" outlineLevel="0" collapsed="false">
      <c r="A5851" s="3" t="n">
        <v>5850</v>
      </c>
      <c r="B5851" s="3" t="n">
        <v>9</v>
      </c>
      <c r="C5851" s="3" t="s">
        <v>253</v>
      </c>
      <c r="D5851" s="3" t="s">
        <v>563</v>
      </c>
      <c r="E5851" s="3" t="n">
        <v>4828</v>
      </c>
      <c r="F5851" s="4" t="n">
        <v>196.21</v>
      </c>
      <c r="G5851" s="3" t="s">
        <v>8</v>
      </c>
      <c r="H5851" s="4" t="n">
        <f aca="false">ROUND(E5851*F5851,2)</f>
        <v>947301.88</v>
      </c>
    </row>
    <row r="5852" customFormat="false" ht="15" hidden="false" customHeight="false" outlineLevel="0" collapsed="false">
      <c r="A5852" s="3" t="n">
        <v>5851</v>
      </c>
      <c r="B5852" s="3" t="n">
        <v>9</v>
      </c>
      <c r="C5852" s="3" t="s">
        <v>253</v>
      </c>
      <c r="D5852" s="3" t="s">
        <v>562</v>
      </c>
      <c r="E5852" s="3" t="n">
        <v>1261</v>
      </c>
      <c r="F5852" s="4" t="n">
        <v>195.87</v>
      </c>
      <c r="G5852" s="3" t="s">
        <v>8</v>
      </c>
      <c r="H5852" s="4" t="n">
        <f aca="false">ROUND(E5852*F5852,2)</f>
        <v>246992.07</v>
      </c>
    </row>
    <row r="5853" customFormat="false" ht="15" hidden="false" customHeight="false" outlineLevel="0" collapsed="false">
      <c r="A5853" s="3" t="n">
        <v>5852</v>
      </c>
      <c r="B5853" s="3" t="n">
        <v>4</v>
      </c>
      <c r="C5853" s="3" t="s">
        <v>253</v>
      </c>
      <c r="D5853" s="3" t="s">
        <v>562</v>
      </c>
      <c r="E5853" s="3" t="n">
        <v>3708</v>
      </c>
      <c r="F5853" s="4" t="n">
        <v>100.42</v>
      </c>
      <c r="G5853" s="3" t="s">
        <v>8</v>
      </c>
      <c r="H5853" s="4" t="n">
        <f aca="false">ROUND(E5853*F5853,2)</f>
        <v>372357.36</v>
      </c>
    </row>
    <row r="5854" customFormat="false" ht="15" hidden="false" customHeight="false" outlineLevel="0" collapsed="false">
      <c r="A5854" s="3" t="n">
        <v>5853</v>
      </c>
      <c r="B5854" s="3" t="n">
        <v>5</v>
      </c>
      <c r="C5854" s="3" t="s">
        <v>253</v>
      </c>
      <c r="D5854" s="3" t="s">
        <v>562</v>
      </c>
      <c r="E5854" s="3" t="n">
        <v>2520</v>
      </c>
      <c r="F5854" s="4" t="n">
        <v>469.76</v>
      </c>
      <c r="G5854" s="3" t="s">
        <v>8</v>
      </c>
      <c r="H5854" s="4" t="n">
        <f aca="false">ROUND(E5854*F5854,2)</f>
        <v>1183795.2</v>
      </c>
    </row>
    <row r="5855" customFormat="false" ht="15" hidden="false" customHeight="false" outlineLevel="0" collapsed="false">
      <c r="A5855" s="3" t="n">
        <v>5854</v>
      </c>
      <c r="B5855" s="3" t="n">
        <v>1</v>
      </c>
      <c r="C5855" s="3" t="s">
        <v>254</v>
      </c>
      <c r="D5855" s="3" t="s">
        <v>563</v>
      </c>
      <c r="E5855" s="3" t="n">
        <v>1969</v>
      </c>
      <c r="F5855" s="4" t="n">
        <v>404.1</v>
      </c>
      <c r="G5855" s="3" t="s">
        <v>8</v>
      </c>
      <c r="H5855" s="4" t="n">
        <f aca="false">ROUND(E5855*F5855,2)</f>
        <v>795672.9</v>
      </c>
    </row>
    <row r="5856" customFormat="false" ht="15" hidden="false" customHeight="false" outlineLevel="0" collapsed="false">
      <c r="A5856" s="3" t="n">
        <v>5855</v>
      </c>
      <c r="B5856" s="3" t="n">
        <v>4</v>
      </c>
      <c r="C5856" s="3" t="s">
        <v>254</v>
      </c>
      <c r="D5856" s="3" t="s">
        <v>562</v>
      </c>
      <c r="E5856" s="3" t="n">
        <v>386</v>
      </c>
      <c r="F5856" s="4" t="n">
        <v>101.49</v>
      </c>
      <c r="G5856" s="3" t="s">
        <v>8</v>
      </c>
      <c r="H5856" s="4" t="n">
        <f aca="false">ROUND(E5856*F5856,2)</f>
        <v>39175.14</v>
      </c>
    </row>
    <row r="5857" customFormat="false" ht="15" hidden="false" customHeight="false" outlineLevel="0" collapsed="false">
      <c r="A5857" s="3" t="n">
        <v>5856</v>
      </c>
      <c r="B5857" s="3" t="n">
        <v>9</v>
      </c>
      <c r="C5857" s="3" t="s">
        <v>254</v>
      </c>
      <c r="D5857" s="3" t="s">
        <v>563</v>
      </c>
      <c r="E5857" s="3" t="n">
        <v>390</v>
      </c>
      <c r="F5857" s="4" t="n">
        <v>197.99</v>
      </c>
      <c r="G5857" s="3" t="s">
        <v>8</v>
      </c>
      <c r="H5857" s="4" t="n">
        <f aca="false">ROUND(E5857*F5857,2)</f>
        <v>77216.1</v>
      </c>
    </row>
    <row r="5858" customFormat="false" ht="15" hidden="false" customHeight="false" outlineLevel="0" collapsed="false">
      <c r="A5858" s="3" t="n">
        <v>5857</v>
      </c>
      <c r="B5858" s="3" t="n">
        <v>15</v>
      </c>
      <c r="C5858" s="3" t="s">
        <v>254</v>
      </c>
      <c r="D5858" s="3" t="s">
        <v>562</v>
      </c>
      <c r="E5858" s="3" t="n">
        <v>2254</v>
      </c>
      <c r="F5858" s="4" t="n">
        <v>263.26</v>
      </c>
      <c r="G5858" s="3" t="s">
        <v>46</v>
      </c>
      <c r="H5858" s="4" t="n">
        <f aca="false">ROUND(E5858*F5858,2)</f>
        <v>593388.04</v>
      </c>
    </row>
    <row r="5859" customFormat="false" ht="15" hidden="false" customHeight="false" outlineLevel="0" collapsed="false">
      <c r="A5859" s="3" t="n">
        <v>5858</v>
      </c>
      <c r="B5859" s="3" t="n">
        <v>15</v>
      </c>
      <c r="C5859" s="3" t="s">
        <v>254</v>
      </c>
      <c r="D5859" s="3" t="s">
        <v>563</v>
      </c>
      <c r="E5859" s="3" t="n">
        <v>1286</v>
      </c>
      <c r="F5859" s="4" t="n">
        <v>262.71</v>
      </c>
      <c r="G5859" s="3" t="s">
        <v>46</v>
      </c>
      <c r="H5859" s="4" t="n">
        <f aca="false">ROUND(E5859*F5859,2)</f>
        <v>337845.06</v>
      </c>
    </row>
    <row r="5860" customFormat="false" ht="15" hidden="false" customHeight="false" outlineLevel="0" collapsed="false">
      <c r="A5860" s="3" t="n">
        <v>5859</v>
      </c>
      <c r="B5860" s="3" t="n">
        <v>5</v>
      </c>
      <c r="C5860" s="3" t="s">
        <v>254</v>
      </c>
      <c r="D5860" s="3" t="s">
        <v>563</v>
      </c>
      <c r="E5860" s="3" t="n">
        <v>1905</v>
      </c>
      <c r="F5860" s="4" t="n">
        <v>461.72</v>
      </c>
      <c r="G5860" s="3" t="s">
        <v>8</v>
      </c>
      <c r="H5860" s="4" t="n">
        <f aca="false">ROUND(E5860*F5860,2)</f>
        <v>879576.6</v>
      </c>
    </row>
    <row r="5861" customFormat="false" ht="15" hidden="false" customHeight="false" outlineLevel="0" collapsed="false">
      <c r="A5861" s="3" t="n">
        <v>5860</v>
      </c>
      <c r="B5861" s="3" t="n">
        <v>15</v>
      </c>
      <c r="C5861" s="3" t="s">
        <v>254</v>
      </c>
      <c r="D5861" s="3" t="s">
        <v>563</v>
      </c>
      <c r="E5861" s="3" t="n">
        <v>3203</v>
      </c>
      <c r="F5861" s="4" t="n">
        <v>263.32</v>
      </c>
      <c r="G5861" s="3" t="s">
        <v>46</v>
      </c>
      <c r="H5861" s="4" t="n">
        <f aca="false">ROUND(E5861*F5861,2)</f>
        <v>843413.96</v>
      </c>
    </row>
    <row r="5862" customFormat="false" ht="15" hidden="false" customHeight="false" outlineLevel="0" collapsed="false">
      <c r="A5862" s="3" t="n">
        <v>5861</v>
      </c>
      <c r="B5862" s="3" t="n">
        <v>13</v>
      </c>
      <c r="C5862" s="3" t="s">
        <v>254</v>
      </c>
      <c r="D5862" s="3" t="s">
        <v>563</v>
      </c>
      <c r="E5862" s="3" t="n">
        <v>3147</v>
      </c>
      <c r="F5862" s="4" t="n">
        <v>44.11</v>
      </c>
      <c r="G5862" s="3" t="s">
        <v>41</v>
      </c>
      <c r="H5862" s="4" t="n">
        <f aca="false">ROUND(E5862*F5862,2)</f>
        <v>138814.17</v>
      </c>
    </row>
    <row r="5863" customFormat="false" ht="15" hidden="false" customHeight="false" outlineLevel="0" collapsed="false">
      <c r="A5863" s="3" t="n">
        <v>5862</v>
      </c>
      <c r="B5863" s="3" t="n">
        <v>5</v>
      </c>
      <c r="C5863" s="3" t="s">
        <v>254</v>
      </c>
      <c r="D5863" s="3" t="s">
        <v>563</v>
      </c>
      <c r="E5863" s="3" t="n">
        <v>2780</v>
      </c>
      <c r="F5863" s="4" t="n">
        <v>462.53</v>
      </c>
      <c r="G5863" s="3" t="s">
        <v>8</v>
      </c>
      <c r="H5863" s="4" t="n">
        <f aca="false">ROUND(E5863*F5863,2)</f>
        <v>1285833.4</v>
      </c>
    </row>
    <row r="5864" customFormat="false" ht="15" hidden="false" customHeight="false" outlineLevel="0" collapsed="false">
      <c r="A5864" s="3" t="n">
        <v>5863</v>
      </c>
      <c r="B5864" s="3" t="n">
        <v>4</v>
      </c>
      <c r="C5864" s="3" t="s">
        <v>254</v>
      </c>
      <c r="D5864" s="3" t="s">
        <v>562</v>
      </c>
      <c r="E5864" s="3" t="n">
        <v>690</v>
      </c>
      <c r="F5864" s="4" t="n">
        <v>101.13</v>
      </c>
      <c r="G5864" s="3" t="s">
        <v>8</v>
      </c>
      <c r="H5864" s="4" t="n">
        <f aca="false">ROUND(E5864*F5864,2)</f>
        <v>69779.7</v>
      </c>
    </row>
    <row r="5865" customFormat="false" ht="15" hidden="false" customHeight="false" outlineLevel="0" collapsed="false">
      <c r="A5865" s="3" t="n">
        <v>5864</v>
      </c>
      <c r="B5865" s="3" t="n">
        <v>13</v>
      </c>
      <c r="C5865" s="3" t="s">
        <v>254</v>
      </c>
      <c r="D5865" s="3" t="s">
        <v>563</v>
      </c>
      <c r="E5865" s="3" t="n">
        <v>1051</v>
      </c>
      <c r="F5865" s="4" t="n">
        <v>44.26</v>
      </c>
      <c r="G5865" s="3" t="s">
        <v>41</v>
      </c>
      <c r="H5865" s="4" t="n">
        <f aca="false">ROUND(E5865*F5865,2)</f>
        <v>46517.26</v>
      </c>
    </row>
    <row r="5866" customFormat="false" ht="15" hidden="false" customHeight="false" outlineLevel="0" collapsed="false">
      <c r="A5866" s="3" t="n">
        <v>5865</v>
      </c>
      <c r="B5866" s="3" t="n">
        <v>12</v>
      </c>
      <c r="C5866" s="3" t="s">
        <v>254</v>
      </c>
      <c r="D5866" s="3" t="s">
        <v>562</v>
      </c>
      <c r="E5866" s="3" t="n">
        <v>4361</v>
      </c>
      <c r="F5866" s="4" t="n">
        <v>216.66</v>
      </c>
      <c r="G5866" s="3" t="s">
        <v>38</v>
      </c>
      <c r="H5866" s="4" t="n">
        <f aca="false">ROUND(E5866*F5866,2)</f>
        <v>944854.26</v>
      </c>
    </row>
    <row r="5867" customFormat="false" ht="15" hidden="false" customHeight="false" outlineLevel="0" collapsed="false">
      <c r="A5867" s="3" t="n">
        <v>5866</v>
      </c>
      <c r="B5867" s="3" t="n">
        <v>15</v>
      </c>
      <c r="C5867" s="3" t="s">
        <v>254</v>
      </c>
      <c r="D5867" s="3" t="s">
        <v>563</v>
      </c>
      <c r="E5867" s="3" t="n">
        <v>4438</v>
      </c>
      <c r="F5867" s="4" t="n">
        <v>262.77</v>
      </c>
      <c r="G5867" s="3" t="s">
        <v>46</v>
      </c>
      <c r="H5867" s="4" t="n">
        <f aca="false">ROUND(E5867*F5867,2)</f>
        <v>1166173.26</v>
      </c>
    </row>
    <row r="5868" customFormat="false" ht="15" hidden="false" customHeight="false" outlineLevel="0" collapsed="false">
      <c r="A5868" s="3" t="n">
        <v>5867</v>
      </c>
      <c r="B5868" s="3" t="n">
        <v>3</v>
      </c>
      <c r="C5868" s="3" t="s">
        <v>254</v>
      </c>
      <c r="D5868" s="3" t="s">
        <v>562</v>
      </c>
      <c r="E5868" s="3" t="n">
        <v>3496</v>
      </c>
      <c r="F5868" s="4" t="n">
        <v>109.41</v>
      </c>
      <c r="G5868" s="3" t="s">
        <v>8</v>
      </c>
      <c r="H5868" s="4" t="n">
        <f aca="false">ROUND(E5868*F5868,2)</f>
        <v>382497.36</v>
      </c>
    </row>
    <row r="5869" customFormat="false" ht="15" hidden="false" customHeight="false" outlineLevel="0" collapsed="false">
      <c r="A5869" s="3" t="n">
        <v>5868</v>
      </c>
      <c r="B5869" s="3" t="n">
        <v>12</v>
      </c>
      <c r="C5869" s="3" t="s">
        <v>254</v>
      </c>
      <c r="D5869" s="3" t="s">
        <v>563</v>
      </c>
      <c r="E5869" s="3" t="n">
        <v>3157</v>
      </c>
      <c r="F5869" s="4" t="n">
        <v>216.58</v>
      </c>
      <c r="G5869" s="3" t="s">
        <v>38</v>
      </c>
      <c r="H5869" s="4" t="n">
        <f aca="false">ROUND(E5869*F5869,2)</f>
        <v>683743.06</v>
      </c>
    </row>
    <row r="5870" customFormat="false" ht="15" hidden="false" customHeight="false" outlineLevel="0" collapsed="false">
      <c r="A5870" s="3" t="n">
        <v>5869</v>
      </c>
      <c r="B5870" s="3" t="n">
        <v>11</v>
      </c>
      <c r="C5870" s="3" t="s">
        <v>254</v>
      </c>
      <c r="D5870" s="3" t="s">
        <v>562</v>
      </c>
      <c r="E5870" s="3" t="n">
        <v>1912</v>
      </c>
      <c r="F5870" s="4" t="n">
        <v>96.48</v>
      </c>
      <c r="G5870" s="3" t="s">
        <v>34</v>
      </c>
      <c r="H5870" s="4" t="n">
        <f aca="false">ROUND(E5870*F5870,2)</f>
        <v>184469.76</v>
      </c>
    </row>
    <row r="5871" customFormat="false" ht="15" hidden="false" customHeight="false" outlineLevel="0" collapsed="false">
      <c r="A5871" s="3" t="n">
        <v>5870</v>
      </c>
      <c r="B5871" s="3" t="n">
        <v>6</v>
      </c>
      <c r="C5871" s="3" t="s">
        <v>254</v>
      </c>
      <c r="D5871" s="3" t="s">
        <v>562</v>
      </c>
      <c r="E5871" s="3" t="n">
        <v>595</v>
      </c>
      <c r="F5871" s="4" t="n">
        <v>278.31</v>
      </c>
      <c r="G5871" s="3" t="s">
        <v>8</v>
      </c>
      <c r="H5871" s="4" t="n">
        <f aca="false">ROUND(E5871*F5871,2)</f>
        <v>165594.45</v>
      </c>
    </row>
    <row r="5872" customFormat="false" ht="15" hidden="false" customHeight="false" outlineLevel="0" collapsed="false">
      <c r="A5872" s="3" t="n">
        <v>5871</v>
      </c>
      <c r="B5872" s="3" t="n">
        <v>10</v>
      </c>
      <c r="C5872" s="3" t="s">
        <v>254</v>
      </c>
      <c r="D5872" s="3" t="s">
        <v>563</v>
      </c>
      <c r="E5872" s="3" t="n">
        <v>1362</v>
      </c>
      <c r="F5872" s="4" t="n">
        <v>53.66</v>
      </c>
      <c r="G5872" s="3" t="s">
        <v>8</v>
      </c>
      <c r="H5872" s="4" t="n">
        <f aca="false">ROUND(E5872*F5872,2)</f>
        <v>73084.92</v>
      </c>
    </row>
    <row r="5873" customFormat="false" ht="15" hidden="false" customHeight="false" outlineLevel="0" collapsed="false">
      <c r="A5873" s="3" t="n">
        <v>5872</v>
      </c>
      <c r="B5873" s="3" t="n">
        <v>12</v>
      </c>
      <c r="C5873" s="3" t="s">
        <v>254</v>
      </c>
      <c r="D5873" s="3" t="s">
        <v>563</v>
      </c>
      <c r="E5873" s="3" t="n">
        <v>4723</v>
      </c>
      <c r="F5873" s="4" t="n">
        <v>217.43</v>
      </c>
      <c r="G5873" s="3" t="s">
        <v>38</v>
      </c>
      <c r="H5873" s="4" t="n">
        <f aca="false">ROUND(E5873*F5873,2)</f>
        <v>1026921.89</v>
      </c>
    </row>
    <row r="5874" customFormat="false" ht="15" hidden="false" customHeight="false" outlineLevel="0" collapsed="false">
      <c r="A5874" s="3" t="n">
        <v>5873</v>
      </c>
      <c r="B5874" s="3" t="n">
        <v>5</v>
      </c>
      <c r="C5874" s="3" t="s">
        <v>254</v>
      </c>
      <c r="D5874" s="3" t="s">
        <v>563</v>
      </c>
      <c r="E5874" s="3" t="n">
        <v>3693</v>
      </c>
      <c r="F5874" s="4" t="n">
        <v>461.01</v>
      </c>
      <c r="G5874" s="3" t="s">
        <v>8</v>
      </c>
      <c r="H5874" s="4" t="n">
        <f aca="false">ROUND(E5874*F5874,2)</f>
        <v>1702509.93</v>
      </c>
    </row>
    <row r="5875" customFormat="false" ht="15" hidden="false" customHeight="false" outlineLevel="0" collapsed="false">
      <c r="A5875" s="3" t="n">
        <v>5874</v>
      </c>
      <c r="B5875" s="3" t="n">
        <v>2</v>
      </c>
      <c r="C5875" s="3" t="s">
        <v>254</v>
      </c>
      <c r="D5875" s="3" t="s">
        <v>563</v>
      </c>
      <c r="E5875" s="3" t="n">
        <v>3304</v>
      </c>
      <c r="F5875" s="4" t="n">
        <v>59.29</v>
      </c>
      <c r="G5875" s="3" t="s">
        <v>8</v>
      </c>
      <c r="H5875" s="4" t="n">
        <f aca="false">ROUND(E5875*F5875,2)</f>
        <v>195894.16</v>
      </c>
    </row>
    <row r="5876" customFormat="false" ht="15" hidden="false" customHeight="false" outlineLevel="0" collapsed="false">
      <c r="A5876" s="3" t="n">
        <v>5875</v>
      </c>
      <c r="B5876" s="3" t="n">
        <v>2</v>
      </c>
      <c r="C5876" s="3" t="s">
        <v>254</v>
      </c>
      <c r="D5876" s="3" t="s">
        <v>562</v>
      </c>
      <c r="E5876" s="3" t="n">
        <v>719</v>
      </c>
      <c r="F5876" s="4" t="n">
        <v>59.45</v>
      </c>
      <c r="G5876" s="3" t="s">
        <v>8</v>
      </c>
      <c r="H5876" s="4" t="n">
        <f aca="false">ROUND(E5876*F5876,2)</f>
        <v>42744.55</v>
      </c>
    </row>
    <row r="5877" customFormat="false" ht="15" hidden="false" customHeight="false" outlineLevel="0" collapsed="false">
      <c r="A5877" s="3" t="n">
        <v>5876</v>
      </c>
      <c r="B5877" s="3" t="n">
        <v>11</v>
      </c>
      <c r="C5877" s="3" t="s">
        <v>254</v>
      </c>
      <c r="D5877" s="3" t="s">
        <v>562</v>
      </c>
      <c r="E5877" s="3" t="n">
        <v>1307</v>
      </c>
      <c r="F5877" s="4" t="n">
        <v>96.55</v>
      </c>
      <c r="G5877" s="3" t="s">
        <v>34</v>
      </c>
      <c r="H5877" s="4" t="n">
        <f aca="false">ROUND(E5877*F5877,2)</f>
        <v>126190.85</v>
      </c>
    </row>
    <row r="5878" customFormat="false" ht="15" hidden="false" customHeight="false" outlineLevel="0" collapsed="false">
      <c r="A5878" s="3" t="n">
        <v>5877</v>
      </c>
      <c r="B5878" s="3" t="n">
        <v>1</v>
      </c>
      <c r="C5878" s="3" t="s">
        <v>254</v>
      </c>
      <c r="D5878" s="3" t="s">
        <v>563</v>
      </c>
      <c r="E5878" s="3" t="n">
        <v>1550</v>
      </c>
      <c r="F5878" s="4" t="n">
        <v>402.13</v>
      </c>
      <c r="G5878" s="3" t="s">
        <v>8</v>
      </c>
      <c r="H5878" s="4" t="n">
        <f aca="false">ROUND(E5878*F5878,2)</f>
        <v>623301.5</v>
      </c>
    </row>
    <row r="5879" customFormat="false" ht="15" hidden="false" customHeight="false" outlineLevel="0" collapsed="false">
      <c r="A5879" s="3" t="n">
        <v>5878</v>
      </c>
      <c r="B5879" s="3" t="n">
        <v>2</v>
      </c>
      <c r="C5879" s="3" t="s">
        <v>254</v>
      </c>
      <c r="D5879" s="3" t="s">
        <v>563</v>
      </c>
      <c r="E5879" s="3" t="n">
        <v>655</v>
      </c>
      <c r="F5879" s="4" t="n">
        <v>59.19</v>
      </c>
      <c r="G5879" s="3" t="s">
        <v>8</v>
      </c>
      <c r="H5879" s="4" t="n">
        <f aca="false">ROUND(E5879*F5879,2)</f>
        <v>38769.45</v>
      </c>
    </row>
    <row r="5880" customFormat="false" ht="15" hidden="false" customHeight="false" outlineLevel="0" collapsed="false">
      <c r="A5880" s="3" t="n">
        <v>5879</v>
      </c>
      <c r="B5880" s="3" t="n">
        <v>4</v>
      </c>
      <c r="C5880" s="3" t="s">
        <v>254</v>
      </c>
      <c r="D5880" s="3" t="s">
        <v>563</v>
      </c>
      <c r="E5880" s="3" t="n">
        <v>2943</v>
      </c>
      <c r="F5880" s="4" t="n">
        <v>101.39</v>
      </c>
      <c r="G5880" s="3" t="s">
        <v>8</v>
      </c>
      <c r="H5880" s="4" t="n">
        <f aca="false">ROUND(E5880*F5880,2)</f>
        <v>298390.77</v>
      </c>
    </row>
    <row r="5881" customFormat="false" ht="15" hidden="false" customHeight="false" outlineLevel="0" collapsed="false">
      <c r="A5881" s="3" t="n">
        <v>5880</v>
      </c>
      <c r="B5881" s="3" t="n">
        <v>5</v>
      </c>
      <c r="C5881" s="3" t="s">
        <v>254</v>
      </c>
      <c r="D5881" s="3" t="s">
        <v>563</v>
      </c>
      <c r="E5881" s="3" t="n">
        <v>2253</v>
      </c>
      <c r="F5881" s="4" t="n">
        <v>463.7</v>
      </c>
      <c r="G5881" s="3" t="s">
        <v>8</v>
      </c>
      <c r="H5881" s="4" t="n">
        <f aca="false">ROUND(E5881*F5881,2)</f>
        <v>1044716.1</v>
      </c>
    </row>
    <row r="5882" customFormat="false" ht="15" hidden="false" customHeight="false" outlineLevel="0" collapsed="false">
      <c r="A5882" s="3" t="n">
        <v>5881</v>
      </c>
      <c r="B5882" s="3" t="n">
        <v>13</v>
      </c>
      <c r="C5882" s="3" t="s">
        <v>254</v>
      </c>
      <c r="D5882" s="3" t="s">
        <v>563</v>
      </c>
      <c r="E5882" s="3" t="n">
        <v>1013</v>
      </c>
      <c r="F5882" s="4" t="n">
        <v>44.3</v>
      </c>
      <c r="G5882" s="3" t="s">
        <v>41</v>
      </c>
      <c r="H5882" s="4" t="n">
        <f aca="false">ROUND(E5882*F5882,2)</f>
        <v>44875.9</v>
      </c>
    </row>
    <row r="5883" customFormat="false" ht="15" hidden="false" customHeight="false" outlineLevel="0" collapsed="false">
      <c r="A5883" s="3" t="n">
        <v>5882</v>
      </c>
      <c r="B5883" s="3" t="n">
        <v>8</v>
      </c>
      <c r="C5883" s="3" t="s">
        <v>254</v>
      </c>
      <c r="D5883" s="3" t="s">
        <v>562</v>
      </c>
      <c r="E5883" s="3" t="n">
        <v>1597</v>
      </c>
      <c r="F5883" s="4" t="n">
        <v>52.79</v>
      </c>
      <c r="G5883" s="3" t="s">
        <v>8</v>
      </c>
      <c r="H5883" s="4" t="n">
        <f aca="false">ROUND(E5883*F5883,2)</f>
        <v>84305.63</v>
      </c>
    </row>
    <row r="5884" customFormat="false" ht="15" hidden="false" customHeight="false" outlineLevel="0" collapsed="false">
      <c r="A5884" s="3" t="n">
        <v>5883</v>
      </c>
      <c r="B5884" s="3" t="n">
        <v>7</v>
      </c>
      <c r="C5884" s="3" t="s">
        <v>254</v>
      </c>
      <c r="D5884" s="3" t="s">
        <v>563</v>
      </c>
      <c r="E5884" s="3" t="n">
        <v>2158</v>
      </c>
      <c r="F5884" s="4" t="n">
        <v>433.45</v>
      </c>
      <c r="G5884" s="3" t="s">
        <v>8</v>
      </c>
      <c r="H5884" s="4" t="n">
        <f aca="false">ROUND(E5884*F5884,2)</f>
        <v>935385.1</v>
      </c>
    </row>
    <row r="5885" customFormat="false" ht="15" hidden="false" customHeight="false" outlineLevel="0" collapsed="false">
      <c r="A5885" s="3" t="n">
        <v>5884</v>
      </c>
      <c r="B5885" s="3" t="n">
        <v>8</v>
      </c>
      <c r="C5885" s="3" t="s">
        <v>254</v>
      </c>
      <c r="D5885" s="3" t="s">
        <v>563</v>
      </c>
      <c r="E5885" s="3" t="n">
        <v>3031</v>
      </c>
      <c r="F5885" s="4" t="n">
        <v>52.93</v>
      </c>
      <c r="G5885" s="3" t="s">
        <v>8</v>
      </c>
      <c r="H5885" s="4" t="n">
        <f aca="false">ROUND(E5885*F5885,2)</f>
        <v>160430.83</v>
      </c>
    </row>
    <row r="5886" customFormat="false" ht="15" hidden="false" customHeight="false" outlineLevel="0" collapsed="false">
      <c r="A5886" s="3" t="n">
        <v>5885</v>
      </c>
      <c r="B5886" s="3" t="n">
        <v>14</v>
      </c>
      <c r="C5886" s="3" t="s">
        <v>255</v>
      </c>
      <c r="D5886" s="3" t="s">
        <v>563</v>
      </c>
      <c r="E5886" s="3" t="n">
        <v>4625</v>
      </c>
      <c r="F5886" s="4" t="n">
        <v>81.72</v>
      </c>
      <c r="G5886" s="3" t="s">
        <v>41</v>
      </c>
      <c r="H5886" s="4" t="n">
        <f aca="false">ROUND(E5886*F5886,2)</f>
        <v>377955</v>
      </c>
    </row>
    <row r="5887" customFormat="false" ht="15" hidden="false" customHeight="false" outlineLevel="0" collapsed="false">
      <c r="A5887" s="3" t="n">
        <v>5886</v>
      </c>
      <c r="B5887" s="3" t="n">
        <v>7</v>
      </c>
      <c r="C5887" s="3" t="s">
        <v>255</v>
      </c>
      <c r="D5887" s="3" t="s">
        <v>563</v>
      </c>
      <c r="E5887" s="3" t="n">
        <v>2760</v>
      </c>
      <c r="F5887" s="4" t="n">
        <v>414.5</v>
      </c>
      <c r="G5887" s="3" t="s">
        <v>8</v>
      </c>
      <c r="H5887" s="4" t="n">
        <f aca="false">ROUND(E5887*F5887,2)</f>
        <v>1144020</v>
      </c>
    </row>
    <row r="5888" customFormat="false" ht="15" hidden="false" customHeight="false" outlineLevel="0" collapsed="false">
      <c r="A5888" s="3" t="n">
        <v>5887</v>
      </c>
      <c r="B5888" s="3" t="n">
        <v>15</v>
      </c>
      <c r="C5888" s="3" t="s">
        <v>255</v>
      </c>
      <c r="D5888" s="3" t="s">
        <v>562</v>
      </c>
      <c r="E5888" s="3" t="n">
        <v>3602</v>
      </c>
      <c r="F5888" s="4" t="n">
        <v>262.64</v>
      </c>
      <c r="G5888" s="3" t="s">
        <v>46</v>
      </c>
      <c r="H5888" s="4" t="n">
        <f aca="false">ROUND(E5888*F5888,2)</f>
        <v>946029.28</v>
      </c>
    </row>
    <row r="5889" customFormat="false" ht="15" hidden="false" customHeight="false" outlineLevel="0" collapsed="false">
      <c r="A5889" s="3" t="n">
        <v>5888</v>
      </c>
      <c r="B5889" s="3" t="n">
        <v>9</v>
      </c>
      <c r="C5889" s="3" t="s">
        <v>255</v>
      </c>
      <c r="D5889" s="3" t="s">
        <v>563</v>
      </c>
      <c r="E5889" s="3" t="n">
        <v>2062</v>
      </c>
      <c r="F5889" s="4" t="n">
        <v>196.62</v>
      </c>
      <c r="G5889" s="3" t="s">
        <v>8</v>
      </c>
      <c r="H5889" s="4" t="n">
        <f aca="false">ROUND(E5889*F5889,2)</f>
        <v>405430.44</v>
      </c>
    </row>
    <row r="5890" customFormat="false" ht="15" hidden="false" customHeight="false" outlineLevel="0" collapsed="false">
      <c r="A5890" s="3" t="n">
        <v>5889</v>
      </c>
      <c r="B5890" s="3" t="n">
        <v>13</v>
      </c>
      <c r="C5890" s="3" t="s">
        <v>255</v>
      </c>
      <c r="D5890" s="3" t="s">
        <v>562</v>
      </c>
      <c r="E5890" s="3" t="n">
        <v>3566</v>
      </c>
      <c r="F5890" s="4" t="n">
        <v>42.32</v>
      </c>
      <c r="G5890" s="3" t="s">
        <v>41</v>
      </c>
      <c r="H5890" s="4" t="n">
        <f aca="false">ROUND(E5890*F5890,2)</f>
        <v>150913.12</v>
      </c>
    </row>
    <row r="5891" customFormat="false" ht="15" hidden="false" customHeight="false" outlineLevel="0" collapsed="false">
      <c r="A5891" s="3" t="n">
        <v>5890</v>
      </c>
      <c r="B5891" s="3" t="n">
        <v>2</v>
      </c>
      <c r="C5891" s="3" t="s">
        <v>255</v>
      </c>
      <c r="D5891" s="3" t="s">
        <v>563</v>
      </c>
      <c r="E5891" s="3" t="n">
        <v>772</v>
      </c>
      <c r="F5891" s="4" t="n">
        <v>59.56</v>
      </c>
      <c r="G5891" s="3" t="s">
        <v>8</v>
      </c>
      <c r="H5891" s="4" t="n">
        <f aca="false">ROUND(E5891*F5891,2)</f>
        <v>45980.32</v>
      </c>
    </row>
    <row r="5892" customFormat="false" ht="15" hidden="false" customHeight="false" outlineLevel="0" collapsed="false">
      <c r="A5892" s="3" t="n">
        <v>5891</v>
      </c>
      <c r="B5892" s="3" t="n">
        <v>8</v>
      </c>
      <c r="C5892" s="3" t="s">
        <v>255</v>
      </c>
      <c r="D5892" s="3" t="s">
        <v>562</v>
      </c>
      <c r="E5892" s="3" t="n">
        <v>1431</v>
      </c>
      <c r="F5892" s="4" t="n">
        <v>54.02</v>
      </c>
      <c r="G5892" s="3" t="s">
        <v>8</v>
      </c>
      <c r="H5892" s="4" t="n">
        <f aca="false">ROUND(E5892*F5892,2)</f>
        <v>77302.62</v>
      </c>
    </row>
    <row r="5893" customFormat="false" ht="15" hidden="false" customHeight="false" outlineLevel="0" collapsed="false">
      <c r="A5893" s="3" t="n">
        <v>5892</v>
      </c>
      <c r="B5893" s="3" t="n">
        <v>3</v>
      </c>
      <c r="C5893" s="3" t="s">
        <v>255</v>
      </c>
      <c r="D5893" s="3" t="s">
        <v>563</v>
      </c>
      <c r="E5893" s="3" t="n">
        <v>2718</v>
      </c>
      <c r="F5893" s="4" t="n">
        <v>109.38</v>
      </c>
      <c r="G5893" s="3" t="s">
        <v>8</v>
      </c>
      <c r="H5893" s="4" t="n">
        <f aca="false">ROUND(E5893*F5893,2)</f>
        <v>297294.84</v>
      </c>
    </row>
    <row r="5894" customFormat="false" ht="15" hidden="false" customHeight="false" outlineLevel="0" collapsed="false">
      <c r="A5894" s="3" t="n">
        <v>5893</v>
      </c>
      <c r="B5894" s="3" t="n">
        <v>2</v>
      </c>
      <c r="C5894" s="3" t="s">
        <v>255</v>
      </c>
      <c r="D5894" s="3" t="s">
        <v>563</v>
      </c>
      <c r="E5894" s="3" t="n">
        <v>2609</v>
      </c>
      <c r="F5894" s="4" t="n">
        <v>59.48</v>
      </c>
      <c r="G5894" s="3" t="s">
        <v>8</v>
      </c>
      <c r="H5894" s="4" t="n">
        <f aca="false">ROUND(E5894*F5894,2)</f>
        <v>155183.32</v>
      </c>
    </row>
    <row r="5895" customFormat="false" ht="15" hidden="false" customHeight="false" outlineLevel="0" collapsed="false">
      <c r="A5895" s="3" t="n">
        <v>5894</v>
      </c>
      <c r="B5895" s="3" t="n">
        <v>5</v>
      </c>
      <c r="C5895" s="3" t="s">
        <v>255</v>
      </c>
      <c r="D5895" s="3" t="s">
        <v>563</v>
      </c>
      <c r="E5895" s="3" t="n">
        <v>816</v>
      </c>
      <c r="F5895" s="4" t="n">
        <v>464.83</v>
      </c>
      <c r="G5895" s="3" t="s">
        <v>8</v>
      </c>
      <c r="H5895" s="4" t="n">
        <f aca="false">ROUND(E5895*F5895,2)</f>
        <v>379301.28</v>
      </c>
    </row>
    <row r="5896" customFormat="false" ht="15" hidden="false" customHeight="false" outlineLevel="0" collapsed="false">
      <c r="A5896" s="3" t="n">
        <v>5895</v>
      </c>
      <c r="B5896" s="3" t="n">
        <v>1</v>
      </c>
      <c r="C5896" s="3" t="s">
        <v>255</v>
      </c>
      <c r="D5896" s="3" t="s">
        <v>563</v>
      </c>
      <c r="E5896" s="3" t="n">
        <v>2206</v>
      </c>
      <c r="F5896" s="4" t="n">
        <v>405.53</v>
      </c>
      <c r="G5896" s="3" t="s">
        <v>8</v>
      </c>
      <c r="H5896" s="4" t="n">
        <f aca="false">ROUND(E5896*F5896,2)</f>
        <v>894599.18</v>
      </c>
    </row>
    <row r="5897" customFormat="false" ht="15" hidden="false" customHeight="false" outlineLevel="0" collapsed="false">
      <c r="A5897" s="3" t="n">
        <v>5896</v>
      </c>
      <c r="B5897" s="3" t="n">
        <v>1</v>
      </c>
      <c r="C5897" s="3" t="s">
        <v>255</v>
      </c>
      <c r="D5897" s="3" t="s">
        <v>563</v>
      </c>
      <c r="E5897" s="3" t="n">
        <v>1851</v>
      </c>
      <c r="F5897" s="4" t="n">
        <v>404.71</v>
      </c>
      <c r="G5897" s="3" t="s">
        <v>8</v>
      </c>
      <c r="H5897" s="4" t="n">
        <f aca="false">ROUND(E5897*F5897,2)</f>
        <v>749118.21</v>
      </c>
    </row>
    <row r="5898" customFormat="false" ht="15" hidden="false" customHeight="false" outlineLevel="0" collapsed="false">
      <c r="A5898" s="3" t="n">
        <v>5897</v>
      </c>
      <c r="B5898" s="3" t="n">
        <v>13</v>
      </c>
      <c r="C5898" s="3" t="s">
        <v>255</v>
      </c>
      <c r="D5898" s="3" t="s">
        <v>562</v>
      </c>
      <c r="E5898" s="3" t="n">
        <v>4969</v>
      </c>
      <c r="F5898" s="4" t="n">
        <v>42.37</v>
      </c>
      <c r="G5898" s="3" t="s">
        <v>41</v>
      </c>
      <c r="H5898" s="4" t="n">
        <f aca="false">ROUND(E5898*F5898,2)</f>
        <v>210536.53</v>
      </c>
    </row>
    <row r="5899" customFormat="false" ht="15" hidden="false" customHeight="false" outlineLevel="0" collapsed="false">
      <c r="A5899" s="3" t="n">
        <v>5898</v>
      </c>
      <c r="B5899" s="3" t="n">
        <v>3</v>
      </c>
      <c r="C5899" s="3" t="s">
        <v>255</v>
      </c>
      <c r="D5899" s="3" t="s">
        <v>562</v>
      </c>
      <c r="E5899" s="3" t="n">
        <v>3829</v>
      </c>
      <c r="F5899" s="4" t="n">
        <v>109.75</v>
      </c>
      <c r="G5899" s="3" t="s">
        <v>8</v>
      </c>
      <c r="H5899" s="4" t="n">
        <f aca="false">ROUND(E5899*F5899,2)</f>
        <v>420232.75</v>
      </c>
    </row>
    <row r="5900" customFormat="false" ht="15" hidden="false" customHeight="false" outlineLevel="0" collapsed="false">
      <c r="A5900" s="3" t="n">
        <v>5899</v>
      </c>
      <c r="B5900" s="3" t="n">
        <v>7</v>
      </c>
      <c r="C5900" s="3" t="s">
        <v>255</v>
      </c>
      <c r="D5900" s="3" t="s">
        <v>562</v>
      </c>
      <c r="E5900" s="3" t="n">
        <v>4853</v>
      </c>
      <c r="F5900" s="4" t="n">
        <v>413.01</v>
      </c>
      <c r="G5900" s="3" t="s">
        <v>8</v>
      </c>
      <c r="H5900" s="4" t="n">
        <f aca="false">ROUND(E5900*F5900,2)</f>
        <v>2004337.53</v>
      </c>
    </row>
    <row r="5901" customFormat="false" ht="15" hidden="false" customHeight="false" outlineLevel="0" collapsed="false">
      <c r="A5901" s="3" t="n">
        <v>5900</v>
      </c>
      <c r="B5901" s="3" t="n">
        <v>11</v>
      </c>
      <c r="C5901" s="3" t="s">
        <v>255</v>
      </c>
      <c r="D5901" s="3" t="s">
        <v>563</v>
      </c>
      <c r="E5901" s="3" t="n">
        <v>4851</v>
      </c>
      <c r="F5901" s="4" t="n">
        <v>98.79</v>
      </c>
      <c r="G5901" s="3" t="s">
        <v>34</v>
      </c>
      <c r="H5901" s="4" t="n">
        <f aca="false">ROUND(E5901*F5901,2)</f>
        <v>479230.29</v>
      </c>
    </row>
    <row r="5902" customFormat="false" ht="15" hidden="false" customHeight="false" outlineLevel="0" collapsed="false">
      <c r="A5902" s="3" t="n">
        <v>5901</v>
      </c>
      <c r="B5902" s="3" t="n">
        <v>10</v>
      </c>
      <c r="C5902" s="3" t="s">
        <v>255</v>
      </c>
      <c r="D5902" s="3" t="s">
        <v>563</v>
      </c>
      <c r="E5902" s="3" t="n">
        <v>2706</v>
      </c>
      <c r="F5902" s="4" t="n">
        <v>54.19</v>
      </c>
      <c r="G5902" s="3" t="s">
        <v>8</v>
      </c>
      <c r="H5902" s="4" t="n">
        <f aca="false">ROUND(E5902*F5902,2)</f>
        <v>146638.14</v>
      </c>
    </row>
    <row r="5903" customFormat="false" ht="15" hidden="false" customHeight="false" outlineLevel="0" collapsed="false">
      <c r="A5903" s="3" t="n">
        <v>5902</v>
      </c>
      <c r="B5903" s="3" t="n">
        <v>12</v>
      </c>
      <c r="C5903" s="3" t="s">
        <v>255</v>
      </c>
      <c r="D5903" s="3" t="s">
        <v>562</v>
      </c>
      <c r="E5903" s="3" t="n">
        <v>1862</v>
      </c>
      <c r="F5903" s="4" t="n">
        <v>216.99</v>
      </c>
      <c r="G5903" s="3" t="s">
        <v>38</v>
      </c>
      <c r="H5903" s="4" t="n">
        <f aca="false">ROUND(E5903*F5903,2)</f>
        <v>404035.38</v>
      </c>
    </row>
    <row r="5904" customFormat="false" ht="15" hidden="false" customHeight="false" outlineLevel="0" collapsed="false">
      <c r="A5904" s="3" t="n">
        <v>5903</v>
      </c>
      <c r="B5904" s="3" t="n">
        <v>9</v>
      </c>
      <c r="C5904" s="3" t="s">
        <v>255</v>
      </c>
      <c r="D5904" s="3" t="s">
        <v>563</v>
      </c>
      <c r="E5904" s="3" t="n">
        <v>190</v>
      </c>
      <c r="F5904" s="4" t="n">
        <v>197.59</v>
      </c>
      <c r="G5904" s="3" t="s">
        <v>8</v>
      </c>
      <c r="H5904" s="4" t="n">
        <f aca="false">ROUND(E5904*F5904,2)</f>
        <v>37542.1</v>
      </c>
    </row>
    <row r="5905" customFormat="false" ht="15" hidden="false" customHeight="false" outlineLevel="0" collapsed="false">
      <c r="A5905" s="3" t="n">
        <v>5904</v>
      </c>
      <c r="B5905" s="3" t="n">
        <v>11</v>
      </c>
      <c r="C5905" s="3" t="s">
        <v>255</v>
      </c>
      <c r="D5905" s="3" t="s">
        <v>563</v>
      </c>
      <c r="E5905" s="3" t="n">
        <v>4264</v>
      </c>
      <c r="F5905" s="4" t="n">
        <v>98.91</v>
      </c>
      <c r="G5905" s="3" t="s">
        <v>34</v>
      </c>
      <c r="H5905" s="4" t="n">
        <f aca="false">ROUND(E5905*F5905,2)</f>
        <v>421752.24</v>
      </c>
    </row>
    <row r="5906" customFormat="false" ht="15" hidden="false" customHeight="false" outlineLevel="0" collapsed="false">
      <c r="A5906" s="3" t="n">
        <v>5905</v>
      </c>
      <c r="B5906" s="3" t="n">
        <v>6</v>
      </c>
      <c r="C5906" s="3" t="s">
        <v>255</v>
      </c>
      <c r="D5906" s="3" t="s">
        <v>563</v>
      </c>
      <c r="E5906" s="3" t="n">
        <v>2147</v>
      </c>
      <c r="F5906" s="4" t="n">
        <v>285.85</v>
      </c>
      <c r="G5906" s="3" t="s">
        <v>8</v>
      </c>
      <c r="H5906" s="4" t="n">
        <f aca="false">ROUND(E5906*F5906,2)</f>
        <v>613719.95</v>
      </c>
    </row>
    <row r="5907" customFormat="false" ht="15" hidden="false" customHeight="false" outlineLevel="0" collapsed="false">
      <c r="A5907" s="3" t="n">
        <v>5906</v>
      </c>
      <c r="B5907" s="3" t="n">
        <v>15</v>
      </c>
      <c r="C5907" s="3" t="s">
        <v>255</v>
      </c>
      <c r="D5907" s="3" t="s">
        <v>562</v>
      </c>
      <c r="E5907" s="3" t="n">
        <v>3469</v>
      </c>
      <c r="F5907" s="4" t="n">
        <v>263.75</v>
      </c>
      <c r="G5907" s="3" t="s">
        <v>46</v>
      </c>
      <c r="H5907" s="4" t="n">
        <f aca="false">ROUND(E5907*F5907,2)</f>
        <v>914948.75</v>
      </c>
    </row>
    <row r="5908" customFormat="false" ht="15" hidden="false" customHeight="false" outlineLevel="0" collapsed="false">
      <c r="A5908" s="3" t="n">
        <v>5907</v>
      </c>
      <c r="B5908" s="3" t="n">
        <v>7</v>
      </c>
      <c r="C5908" s="3" t="s">
        <v>256</v>
      </c>
      <c r="D5908" s="3" t="s">
        <v>563</v>
      </c>
      <c r="E5908" s="3" t="n">
        <v>3561</v>
      </c>
      <c r="F5908" s="4" t="n">
        <v>400.25</v>
      </c>
      <c r="G5908" s="3" t="s">
        <v>8</v>
      </c>
      <c r="H5908" s="4" t="n">
        <f aca="false">ROUND(E5908*F5908,2)</f>
        <v>1425290.25</v>
      </c>
    </row>
    <row r="5909" customFormat="false" ht="15" hidden="false" customHeight="false" outlineLevel="0" collapsed="false">
      <c r="A5909" s="3" t="n">
        <v>5908</v>
      </c>
      <c r="B5909" s="3" t="n">
        <v>11</v>
      </c>
      <c r="C5909" s="3" t="s">
        <v>256</v>
      </c>
      <c r="D5909" s="3" t="s">
        <v>563</v>
      </c>
      <c r="E5909" s="3" t="n">
        <v>3535</v>
      </c>
      <c r="F5909" s="4" t="n">
        <v>99.74</v>
      </c>
      <c r="G5909" s="3" t="s">
        <v>34</v>
      </c>
      <c r="H5909" s="4" t="n">
        <f aca="false">ROUND(E5909*F5909,2)</f>
        <v>352580.9</v>
      </c>
    </row>
    <row r="5910" customFormat="false" ht="15" hidden="false" customHeight="false" outlineLevel="0" collapsed="false">
      <c r="A5910" s="3" t="n">
        <v>5909</v>
      </c>
      <c r="B5910" s="3" t="n">
        <v>14</v>
      </c>
      <c r="C5910" s="3" t="s">
        <v>256</v>
      </c>
      <c r="D5910" s="3" t="s">
        <v>563</v>
      </c>
      <c r="E5910" s="3" t="n">
        <v>978</v>
      </c>
      <c r="F5910" s="4" t="n">
        <v>83.68</v>
      </c>
      <c r="G5910" s="3" t="s">
        <v>41</v>
      </c>
      <c r="H5910" s="4" t="n">
        <f aca="false">ROUND(E5910*F5910,2)</f>
        <v>81839.04</v>
      </c>
    </row>
    <row r="5911" customFormat="false" ht="15" hidden="false" customHeight="false" outlineLevel="0" collapsed="false">
      <c r="A5911" s="3" t="n">
        <v>5910</v>
      </c>
      <c r="B5911" s="3" t="n">
        <v>9</v>
      </c>
      <c r="C5911" s="3" t="s">
        <v>256</v>
      </c>
      <c r="D5911" s="3" t="s">
        <v>562</v>
      </c>
      <c r="E5911" s="3" t="n">
        <v>199</v>
      </c>
      <c r="F5911" s="4" t="n">
        <v>197.66</v>
      </c>
      <c r="G5911" s="3" t="s">
        <v>8</v>
      </c>
      <c r="H5911" s="4" t="n">
        <f aca="false">ROUND(E5911*F5911,2)</f>
        <v>39334.34</v>
      </c>
    </row>
    <row r="5912" customFormat="false" ht="15" hidden="false" customHeight="false" outlineLevel="0" collapsed="false">
      <c r="A5912" s="3" t="n">
        <v>5911</v>
      </c>
      <c r="B5912" s="3" t="n">
        <v>9</v>
      </c>
      <c r="C5912" s="3" t="s">
        <v>256</v>
      </c>
      <c r="D5912" s="3" t="s">
        <v>563</v>
      </c>
      <c r="E5912" s="3" t="n">
        <v>1205</v>
      </c>
      <c r="F5912" s="4" t="n">
        <v>198.19</v>
      </c>
      <c r="G5912" s="3" t="s">
        <v>8</v>
      </c>
      <c r="H5912" s="4" t="n">
        <f aca="false">ROUND(E5912*F5912,2)</f>
        <v>238818.95</v>
      </c>
    </row>
    <row r="5913" customFormat="false" ht="15" hidden="false" customHeight="false" outlineLevel="0" collapsed="false">
      <c r="A5913" s="3" t="n">
        <v>5912</v>
      </c>
      <c r="B5913" s="3" t="n">
        <v>6</v>
      </c>
      <c r="C5913" s="3" t="s">
        <v>256</v>
      </c>
      <c r="D5913" s="3" t="s">
        <v>563</v>
      </c>
      <c r="E5913" s="3" t="n">
        <v>2458</v>
      </c>
      <c r="F5913" s="4" t="n">
        <v>285.35</v>
      </c>
      <c r="G5913" s="3" t="s">
        <v>8</v>
      </c>
      <c r="H5913" s="4" t="n">
        <f aca="false">ROUND(E5913*F5913,2)</f>
        <v>701390.3</v>
      </c>
    </row>
    <row r="5914" customFormat="false" ht="15" hidden="false" customHeight="false" outlineLevel="0" collapsed="false">
      <c r="A5914" s="3" t="n">
        <v>5913</v>
      </c>
      <c r="B5914" s="3" t="n">
        <v>2</v>
      </c>
      <c r="C5914" s="3" t="s">
        <v>256</v>
      </c>
      <c r="D5914" s="3" t="s">
        <v>563</v>
      </c>
      <c r="E5914" s="3" t="n">
        <v>2372</v>
      </c>
      <c r="F5914" s="4" t="n">
        <v>58.66</v>
      </c>
      <c r="G5914" s="3" t="s">
        <v>8</v>
      </c>
      <c r="H5914" s="4" t="n">
        <f aca="false">ROUND(E5914*F5914,2)</f>
        <v>139141.52</v>
      </c>
    </row>
    <row r="5915" customFormat="false" ht="15" hidden="false" customHeight="false" outlineLevel="0" collapsed="false">
      <c r="A5915" s="3" t="n">
        <v>5914</v>
      </c>
      <c r="B5915" s="3" t="n">
        <v>2</v>
      </c>
      <c r="C5915" s="3" t="s">
        <v>256</v>
      </c>
      <c r="D5915" s="3" t="s">
        <v>563</v>
      </c>
      <c r="E5915" s="3" t="n">
        <v>158</v>
      </c>
      <c r="F5915" s="4" t="n">
        <v>58.47</v>
      </c>
      <c r="G5915" s="3" t="s">
        <v>8</v>
      </c>
      <c r="H5915" s="4" t="n">
        <f aca="false">ROUND(E5915*F5915,2)</f>
        <v>9238.26</v>
      </c>
    </row>
    <row r="5916" customFormat="false" ht="15" hidden="false" customHeight="false" outlineLevel="0" collapsed="false">
      <c r="A5916" s="3" t="n">
        <v>5915</v>
      </c>
      <c r="B5916" s="3" t="n">
        <v>13</v>
      </c>
      <c r="C5916" s="3" t="s">
        <v>256</v>
      </c>
      <c r="D5916" s="3" t="s">
        <v>563</v>
      </c>
      <c r="E5916" s="3" t="n">
        <v>742</v>
      </c>
      <c r="F5916" s="4" t="n">
        <v>41.72</v>
      </c>
      <c r="G5916" s="3" t="s">
        <v>41</v>
      </c>
      <c r="H5916" s="4" t="n">
        <f aca="false">ROUND(E5916*F5916,2)</f>
        <v>30956.24</v>
      </c>
    </row>
    <row r="5917" customFormat="false" ht="15" hidden="false" customHeight="false" outlineLevel="0" collapsed="false">
      <c r="A5917" s="3" t="n">
        <v>5916</v>
      </c>
      <c r="B5917" s="3" t="n">
        <v>9</v>
      </c>
      <c r="C5917" s="3" t="s">
        <v>256</v>
      </c>
      <c r="D5917" s="3" t="s">
        <v>562</v>
      </c>
      <c r="E5917" s="3" t="n">
        <v>669</v>
      </c>
      <c r="F5917" s="4" t="n">
        <v>197.87</v>
      </c>
      <c r="G5917" s="3" t="s">
        <v>8</v>
      </c>
      <c r="H5917" s="4" t="n">
        <f aca="false">ROUND(E5917*F5917,2)</f>
        <v>132375.03</v>
      </c>
    </row>
    <row r="5918" customFormat="false" ht="15" hidden="false" customHeight="false" outlineLevel="0" collapsed="false">
      <c r="A5918" s="3" t="n">
        <v>5917</v>
      </c>
      <c r="B5918" s="3" t="n">
        <v>13</v>
      </c>
      <c r="C5918" s="3" t="s">
        <v>256</v>
      </c>
      <c r="D5918" s="3" t="s">
        <v>563</v>
      </c>
      <c r="E5918" s="3" t="n">
        <v>4393</v>
      </c>
      <c r="F5918" s="4" t="n">
        <v>41.82</v>
      </c>
      <c r="G5918" s="3" t="s">
        <v>41</v>
      </c>
      <c r="H5918" s="4" t="n">
        <f aca="false">ROUND(E5918*F5918,2)</f>
        <v>183715.26</v>
      </c>
    </row>
    <row r="5919" customFormat="false" ht="15" hidden="false" customHeight="false" outlineLevel="0" collapsed="false">
      <c r="A5919" s="3" t="n">
        <v>5918</v>
      </c>
      <c r="B5919" s="3" t="n">
        <v>5</v>
      </c>
      <c r="C5919" s="3" t="s">
        <v>256</v>
      </c>
      <c r="D5919" s="3" t="s">
        <v>562</v>
      </c>
      <c r="E5919" s="3" t="n">
        <v>4593</v>
      </c>
      <c r="F5919" s="4" t="n">
        <v>474.39</v>
      </c>
      <c r="G5919" s="3" t="s">
        <v>8</v>
      </c>
      <c r="H5919" s="4" t="n">
        <f aca="false">ROUND(E5919*F5919,2)</f>
        <v>2178873.27</v>
      </c>
    </row>
    <row r="5920" customFormat="false" ht="15" hidden="false" customHeight="false" outlineLevel="0" collapsed="false">
      <c r="A5920" s="3" t="n">
        <v>5919</v>
      </c>
      <c r="B5920" s="3" t="n">
        <v>2</v>
      </c>
      <c r="C5920" s="3" t="s">
        <v>256</v>
      </c>
      <c r="D5920" s="3" t="s">
        <v>563</v>
      </c>
      <c r="E5920" s="3" t="n">
        <v>3317</v>
      </c>
      <c r="F5920" s="4" t="n">
        <v>58.64</v>
      </c>
      <c r="G5920" s="3" t="s">
        <v>8</v>
      </c>
      <c r="H5920" s="4" t="n">
        <f aca="false">ROUND(E5920*F5920,2)</f>
        <v>194508.88</v>
      </c>
    </row>
    <row r="5921" customFormat="false" ht="15" hidden="false" customHeight="false" outlineLevel="0" collapsed="false">
      <c r="A5921" s="3" t="n">
        <v>5920</v>
      </c>
      <c r="B5921" s="3" t="n">
        <v>8</v>
      </c>
      <c r="C5921" s="3" t="s">
        <v>256</v>
      </c>
      <c r="D5921" s="3" t="s">
        <v>563</v>
      </c>
      <c r="E5921" s="3" t="n">
        <v>3762</v>
      </c>
      <c r="F5921" s="4" t="n">
        <v>54.39</v>
      </c>
      <c r="G5921" s="3" t="s">
        <v>8</v>
      </c>
      <c r="H5921" s="4" t="n">
        <f aca="false">ROUND(E5921*F5921,2)</f>
        <v>204615.18</v>
      </c>
    </row>
    <row r="5922" customFormat="false" ht="15" hidden="false" customHeight="false" outlineLevel="0" collapsed="false">
      <c r="A5922" s="3" t="n">
        <v>5921</v>
      </c>
      <c r="B5922" s="3" t="n">
        <v>12</v>
      </c>
      <c r="C5922" s="3" t="s">
        <v>256</v>
      </c>
      <c r="D5922" s="3" t="s">
        <v>563</v>
      </c>
      <c r="E5922" s="3" t="n">
        <v>4690</v>
      </c>
      <c r="F5922" s="4" t="n">
        <v>217.36</v>
      </c>
      <c r="G5922" s="3" t="s">
        <v>38</v>
      </c>
      <c r="H5922" s="4" t="n">
        <f aca="false">ROUND(E5922*F5922,2)</f>
        <v>1019418.4</v>
      </c>
    </row>
    <row r="5923" customFormat="false" ht="15" hidden="false" customHeight="false" outlineLevel="0" collapsed="false">
      <c r="A5923" s="3" t="n">
        <v>5922</v>
      </c>
      <c r="B5923" s="3" t="n">
        <v>1</v>
      </c>
      <c r="C5923" s="3" t="s">
        <v>256</v>
      </c>
      <c r="D5923" s="3" t="s">
        <v>562</v>
      </c>
      <c r="E5923" s="3" t="n">
        <v>1582</v>
      </c>
      <c r="F5923" s="4" t="n">
        <v>407.23</v>
      </c>
      <c r="G5923" s="3" t="s">
        <v>8</v>
      </c>
      <c r="H5923" s="4" t="n">
        <f aca="false">ROUND(E5923*F5923,2)</f>
        <v>644237.86</v>
      </c>
    </row>
    <row r="5924" customFormat="false" ht="15" hidden="false" customHeight="false" outlineLevel="0" collapsed="false">
      <c r="A5924" s="3" t="n">
        <v>5923</v>
      </c>
      <c r="B5924" s="3" t="n">
        <v>13</v>
      </c>
      <c r="C5924" s="3" t="s">
        <v>256</v>
      </c>
      <c r="D5924" s="3" t="s">
        <v>562</v>
      </c>
      <c r="E5924" s="3" t="n">
        <v>2362</v>
      </c>
      <c r="F5924" s="4" t="n">
        <v>41.94</v>
      </c>
      <c r="G5924" s="3" t="s">
        <v>41</v>
      </c>
      <c r="H5924" s="4" t="n">
        <f aca="false">ROUND(E5924*F5924,2)</f>
        <v>99062.28</v>
      </c>
    </row>
    <row r="5925" customFormat="false" ht="15" hidden="false" customHeight="false" outlineLevel="0" collapsed="false">
      <c r="A5925" s="3" t="n">
        <v>5924</v>
      </c>
      <c r="B5925" s="3" t="n">
        <v>11</v>
      </c>
      <c r="C5925" s="3" t="s">
        <v>256</v>
      </c>
      <c r="D5925" s="3" t="s">
        <v>563</v>
      </c>
      <c r="E5925" s="3" t="n">
        <v>4599</v>
      </c>
      <c r="F5925" s="4" t="n">
        <v>99.56</v>
      </c>
      <c r="G5925" s="3" t="s">
        <v>34</v>
      </c>
      <c r="H5925" s="4" t="n">
        <f aca="false">ROUND(E5925*F5925,2)</f>
        <v>457876.44</v>
      </c>
    </row>
    <row r="5926" customFormat="false" ht="15" hidden="false" customHeight="false" outlineLevel="0" collapsed="false">
      <c r="A5926" s="3" t="n">
        <v>5925</v>
      </c>
      <c r="B5926" s="3" t="n">
        <v>11</v>
      </c>
      <c r="C5926" s="3" t="s">
        <v>256</v>
      </c>
      <c r="D5926" s="3" t="s">
        <v>563</v>
      </c>
      <c r="E5926" s="3" t="n">
        <v>4825</v>
      </c>
      <c r="F5926" s="4" t="n">
        <v>99.81</v>
      </c>
      <c r="G5926" s="3" t="s">
        <v>34</v>
      </c>
      <c r="H5926" s="4" t="n">
        <f aca="false">ROUND(E5926*F5926,2)</f>
        <v>481583.25</v>
      </c>
    </row>
    <row r="5927" customFormat="false" ht="15" hidden="false" customHeight="false" outlineLevel="0" collapsed="false">
      <c r="A5927" s="3" t="n">
        <v>5926</v>
      </c>
      <c r="B5927" s="3" t="n">
        <v>8</v>
      </c>
      <c r="C5927" s="3" t="s">
        <v>256</v>
      </c>
      <c r="D5927" s="3" t="s">
        <v>562</v>
      </c>
      <c r="E5927" s="3" t="n">
        <v>1811</v>
      </c>
      <c r="F5927" s="4" t="n">
        <v>54.44</v>
      </c>
      <c r="G5927" s="3" t="s">
        <v>8</v>
      </c>
      <c r="H5927" s="4" t="n">
        <f aca="false">ROUND(E5927*F5927,2)</f>
        <v>98590.84</v>
      </c>
    </row>
    <row r="5928" customFormat="false" ht="15" hidden="false" customHeight="false" outlineLevel="0" collapsed="false">
      <c r="A5928" s="3" t="n">
        <v>5927</v>
      </c>
      <c r="B5928" s="3" t="n">
        <v>11</v>
      </c>
      <c r="C5928" s="3" t="s">
        <v>256</v>
      </c>
      <c r="D5928" s="3" t="s">
        <v>563</v>
      </c>
      <c r="E5928" s="3" t="n">
        <v>3810</v>
      </c>
      <c r="F5928" s="4" t="n">
        <v>99.45</v>
      </c>
      <c r="G5928" s="3" t="s">
        <v>34</v>
      </c>
      <c r="H5928" s="4" t="n">
        <f aca="false">ROUND(E5928*F5928,2)</f>
        <v>378904.5</v>
      </c>
    </row>
    <row r="5929" customFormat="false" ht="15" hidden="false" customHeight="false" outlineLevel="0" collapsed="false">
      <c r="A5929" s="3" t="n">
        <v>5928</v>
      </c>
      <c r="B5929" s="3" t="n">
        <v>2</v>
      </c>
      <c r="C5929" s="3" t="s">
        <v>256</v>
      </c>
      <c r="D5929" s="3" t="s">
        <v>563</v>
      </c>
      <c r="E5929" s="3" t="n">
        <v>4491</v>
      </c>
      <c r="F5929" s="4" t="n">
        <v>58.68</v>
      </c>
      <c r="G5929" s="3" t="s">
        <v>8</v>
      </c>
      <c r="H5929" s="4" t="n">
        <f aca="false">ROUND(E5929*F5929,2)</f>
        <v>263531.88</v>
      </c>
    </row>
    <row r="5930" customFormat="false" ht="15" hidden="false" customHeight="false" outlineLevel="0" collapsed="false">
      <c r="A5930" s="3" t="n">
        <v>5929</v>
      </c>
      <c r="B5930" s="3" t="n">
        <v>2</v>
      </c>
      <c r="C5930" s="3" t="s">
        <v>257</v>
      </c>
      <c r="D5930" s="3" t="s">
        <v>562</v>
      </c>
      <c r="E5930" s="3" t="n">
        <v>1389</v>
      </c>
      <c r="F5930" s="4" t="n">
        <v>59.04</v>
      </c>
      <c r="G5930" s="3" t="s">
        <v>8</v>
      </c>
      <c r="H5930" s="4" t="n">
        <f aca="false">ROUND(E5930*F5930,2)</f>
        <v>82006.56</v>
      </c>
    </row>
    <row r="5931" customFormat="false" ht="15" hidden="false" customHeight="false" outlineLevel="0" collapsed="false">
      <c r="A5931" s="3" t="n">
        <v>5930</v>
      </c>
      <c r="B5931" s="3" t="n">
        <v>15</v>
      </c>
      <c r="C5931" s="3" t="s">
        <v>257</v>
      </c>
      <c r="D5931" s="3" t="s">
        <v>562</v>
      </c>
      <c r="E5931" s="3" t="n">
        <v>1436</v>
      </c>
      <c r="F5931" s="4" t="n">
        <v>264.11</v>
      </c>
      <c r="G5931" s="3" t="s">
        <v>46</v>
      </c>
      <c r="H5931" s="4" t="n">
        <f aca="false">ROUND(E5931*F5931,2)</f>
        <v>379261.96</v>
      </c>
    </row>
    <row r="5932" customFormat="false" ht="15" hidden="false" customHeight="false" outlineLevel="0" collapsed="false">
      <c r="A5932" s="3" t="n">
        <v>5931</v>
      </c>
      <c r="B5932" s="3" t="n">
        <v>13</v>
      </c>
      <c r="C5932" s="3" t="s">
        <v>257</v>
      </c>
      <c r="D5932" s="3" t="s">
        <v>563</v>
      </c>
      <c r="E5932" s="3" t="n">
        <v>4401</v>
      </c>
      <c r="F5932" s="4" t="n">
        <v>43.62</v>
      </c>
      <c r="G5932" s="3" t="s">
        <v>41</v>
      </c>
      <c r="H5932" s="4" t="n">
        <f aca="false">ROUND(E5932*F5932,2)</f>
        <v>191971.62</v>
      </c>
    </row>
    <row r="5933" customFormat="false" ht="15" hidden="false" customHeight="false" outlineLevel="0" collapsed="false">
      <c r="A5933" s="3" t="n">
        <v>5932</v>
      </c>
      <c r="B5933" s="3" t="n">
        <v>4</v>
      </c>
      <c r="C5933" s="3" t="s">
        <v>257</v>
      </c>
      <c r="D5933" s="3" t="s">
        <v>562</v>
      </c>
      <c r="E5933" s="3" t="n">
        <v>1673</v>
      </c>
      <c r="F5933" s="4" t="n">
        <v>99.56</v>
      </c>
      <c r="G5933" s="3" t="s">
        <v>8</v>
      </c>
      <c r="H5933" s="4" t="n">
        <f aca="false">ROUND(E5933*F5933,2)</f>
        <v>166563.88</v>
      </c>
    </row>
    <row r="5934" customFormat="false" ht="15" hidden="false" customHeight="false" outlineLevel="0" collapsed="false">
      <c r="A5934" s="3" t="n">
        <v>5933</v>
      </c>
      <c r="B5934" s="3" t="n">
        <v>15</v>
      </c>
      <c r="C5934" s="3" t="s">
        <v>257</v>
      </c>
      <c r="D5934" s="3" t="s">
        <v>563</v>
      </c>
      <c r="E5934" s="3" t="n">
        <v>3822</v>
      </c>
      <c r="F5934" s="4" t="n">
        <v>264.38</v>
      </c>
      <c r="G5934" s="3" t="s">
        <v>46</v>
      </c>
      <c r="H5934" s="4" t="n">
        <f aca="false">ROUND(E5934*F5934,2)</f>
        <v>1010460.36</v>
      </c>
    </row>
    <row r="5935" customFormat="false" ht="15" hidden="false" customHeight="false" outlineLevel="0" collapsed="false">
      <c r="A5935" s="3" t="n">
        <v>5934</v>
      </c>
      <c r="B5935" s="3" t="n">
        <v>14</v>
      </c>
      <c r="C5935" s="3" t="s">
        <v>257</v>
      </c>
      <c r="D5935" s="3" t="s">
        <v>562</v>
      </c>
      <c r="E5935" s="3" t="n">
        <v>2262</v>
      </c>
      <c r="F5935" s="4" t="n">
        <v>85.9</v>
      </c>
      <c r="G5935" s="3" t="s">
        <v>41</v>
      </c>
      <c r="H5935" s="4" t="n">
        <f aca="false">ROUND(E5935*F5935,2)</f>
        <v>194305.8</v>
      </c>
    </row>
    <row r="5936" customFormat="false" ht="15" hidden="false" customHeight="false" outlineLevel="0" collapsed="false">
      <c r="A5936" s="3" t="n">
        <v>5935</v>
      </c>
      <c r="B5936" s="3" t="n">
        <v>7</v>
      </c>
      <c r="C5936" s="3" t="s">
        <v>257</v>
      </c>
      <c r="D5936" s="3" t="s">
        <v>562</v>
      </c>
      <c r="E5936" s="3" t="n">
        <v>3471</v>
      </c>
      <c r="F5936" s="4" t="n">
        <v>397.61</v>
      </c>
      <c r="G5936" s="3" t="s">
        <v>8</v>
      </c>
      <c r="H5936" s="4" t="n">
        <f aca="false">ROUND(E5936*F5936,2)</f>
        <v>1380104.31</v>
      </c>
    </row>
    <row r="5937" customFormat="false" ht="15" hidden="false" customHeight="false" outlineLevel="0" collapsed="false">
      <c r="A5937" s="3" t="n">
        <v>5936</v>
      </c>
      <c r="B5937" s="3" t="n">
        <v>10</v>
      </c>
      <c r="C5937" s="3" t="s">
        <v>257</v>
      </c>
      <c r="D5937" s="3" t="s">
        <v>562</v>
      </c>
      <c r="E5937" s="3" t="n">
        <v>1243</v>
      </c>
      <c r="F5937" s="4" t="n">
        <v>53.43</v>
      </c>
      <c r="G5937" s="3" t="s">
        <v>8</v>
      </c>
      <c r="H5937" s="4" t="n">
        <f aca="false">ROUND(E5937*F5937,2)</f>
        <v>66413.49</v>
      </c>
    </row>
    <row r="5938" customFormat="false" ht="15" hidden="false" customHeight="false" outlineLevel="0" collapsed="false">
      <c r="A5938" s="3" t="n">
        <v>5937</v>
      </c>
      <c r="B5938" s="3" t="n">
        <v>10</v>
      </c>
      <c r="C5938" s="3" t="s">
        <v>257</v>
      </c>
      <c r="D5938" s="3" t="s">
        <v>563</v>
      </c>
      <c r="E5938" s="3" t="n">
        <v>1673</v>
      </c>
      <c r="F5938" s="4" t="n">
        <v>53.46</v>
      </c>
      <c r="G5938" s="3" t="s">
        <v>8</v>
      </c>
      <c r="H5938" s="4" t="n">
        <f aca="false">ROUND(E5938*F5938,2)</f>
        <v>89438.58</v>
      </c>
    </row>
    <row r="5939" customFormat="false" ht="15" hidden="false" customHeight="false" outlineLevel="0" collapsed="false">
      <c r="A5939" s="3" t="n">
        <v>5938</v>
      </c>
      <c r="B5939" s="3" t="n">
        <v>3</v>
      </c>
      <c r="C5939" s="3" t="s">
        <v>257</v>
      </c>
      <c r="D5939" s="3" t="s">
        <v>562</v>
      </c>
      <c r="E5939" s="3" t="n">
        <v>55</v>
      </c>
      <c r="F5939" s="4" t="n">
        <v>112.7</v>
      </c>
      <c r="G5939" s="3" t="s">
        <v>8</v>
      </c>
      <c r="H5939" s="4" t="n">
        <f aca="false">ROUND(E5939*F5939,2)</f>
        <v>6198.5</v>
      </c>
    </row>
    <row r="5940" customFormat="false" ht="15" hidden="false" customHeight="false" outlineLevel="0" collapsed="false">
      <c r="A5940" s="3" t="n">
        <v>5939</v>
      </c>
      <c r="B5940" s="3" t="n">
        <v>9</v>
      </c>
      <c r="C5940" s="3" t="s">
        <v>257</v>
      </c>
      <c r="D5940" s="3" t="s">
        <v>563</v>
      </c>
      <c r="E5940" s="3" t="n">
        <v>1642</v>
      </c>
      <c r="F5940" s="4" t="n">
        <v>197.97</v>
      </c>
      <c r="G5940" s="3" t="s">
        <v>8</v>
      </c>
      <c r="H5940" s="4" t="n">
        <f aca="false">ROUND(E5940*F5940,2)</f>
        <v>325066.74</v>
      </c>
    </row>
    <row r="5941" customFormat="false" ht="15" hidden="false" customHeight="false" outlineLevel="0" collapsed="false">
      <c r="A5941" s="3" t="n">
        <v>5940</v>
      </c>
      <c r="B5941" s="3" t="n">
        <v>8</v>
      </c>
      <c r="C5941" s="3" t="s">
        <v>257</v>
      </c>
      <c r="D5941" s="3" t="s">
        <v>562</v>
      </c>
      <c r="E5941" s="3" t="n">
        <v>3609</v>
      </c>
      <c r="F5941" s="4" t="n">
        <v>53.66</v>
      </c>
      <c r="G5941" s="3" t="s">
        <v>8</v>
      </c>
      <c r="H5941" s="4" t="n">
        <f aca="false">ROUND(E5941*F5941,2)</f>
        <v>193658.94</v>
      </c>
    </row>
    <row r="5942" customFormat="false" ht="15" hidden="false" customHeight="false" outlineLevel="0" collapsed="false">
      <c r="A5942" s="3" t="n">
        <v>5941</v>
      </c>
      <c r="B5942" s="3" t="n">
        <v>13</v>
      </c>
      <c r="C5942" s="3" t="s">
        <v>257</v>
      </c>
      <c r="D5942" s="3" t="s">
        <v>562</v>
      </c>
      <c r="E5942" s="3" t="n">
        <v>3552</v>
      </c>
      <c r="F5942" s="4" t="n">
        <v>43.56</v>
      </c>
      <c r="G5942" s="3" t="s">
        <v>41</v>
      </c>
      <c r="H5942" s="4" t="n">
        <f aca="false">ROUND(E5942*F5942,2)</f>
        <v>154725.12</v>
      </c>
    </row>
    <row r="5943" customFormat="false" ht="15" hidden="false" customHeight="false" outlineLevel="0" collapsed="false">
      <c r="A5943" s="3" t="n">
        <v>5942</v>
      </c>
      <c r="B5943" s="3" t="n">
        <v>6</v>
      </c>
      <c r="C5943" s="3" t="s">
        <v>257</v>
      </c>
      <c r="D5943" s="3" t="s">
        <v>563</v>
      </c>
      <c r="E5943" s="3" t="n">
        <v>4777</v>
      </c>
      <c r="F5943" s="4" t="n">
        <v>284.06</v>
      </c>
      <c r="G5943" s="3" t="s">
        <v>8</v>
      </c>
      <c r="H5943" s="4" t="n">
        <f aca="false">ROUND(E5943*F5943,2)</f>
        <v>1356954.62</v>
      </c>
    </row>
    <row r="5944" customFormat="false" ht="15" hidden="false" customHeight="false" outlineLevel="0" collapsed="false">
      <c r="A5944" s="3" t="n">
        <v>5943</v>
      </c>
      <c r="B5944" s="3" t="n">
        <v>6</v>
      </c>
      <c r="C5944" s="3" t="s">
        <v>257</v>
      </c>
      <c r="D5944" s="3" t="s">
        <v>563</v>
      </c>
      <c r="E5944" s="3" t="n">
        <v>1762</v>
      </c>
      <c r="F5944" s="4" t="n">
        <v>284.6</v>
      </c>
      <c r="G5944" s="3" t="s">
        <v>8</v>
      </c>
      <c r="H5944" s="4" t="n">
        <f aca="false">ROUND(E5944*F5944,2)</f>
        <v>501465.2</v>
      </c>
    </row>
    <row r="5945" customFormat="false" ht="15" hidden="false" customHeight="false" outlineLevel="0" collapsed="false">
      <c r="A5945" s="3" t="n">
        <v>5944</v>
      </c>
      <c r="B5945" s="3" t="n">
        <v>4</v>
      </c>
      <c r="C5945" s="3" t="s">
        <v>257</v>
      </c>
      <c r="D5945" s="3" t="s">
        <v>563</v>
      </c>
      <c r="E5945" s="3" t="n">
        <v>2661</v>
      </c>
      <c r="F5945" s="4" t="n">
        <v>99.64</v>
      </c>
      <c r="G5945" s="3" t="s">
        <v>8</v>
      </c>
      <c r="H5945" s="4" t="n">
        <f aca="false">ROUND(E5945*F5945,2)</f>
        <v>265142.04</v>
      </c>
    </row>
    <row r="5946" customFormat="false" ht="15" hidden="false" customHeight="false" outlineLevel="0" collapsed="false">
      <c r="A5946" s="3" t="n">
        <v>5945</v>
      </c>
      <c r="B5946" s="3" t="n">
        <v>8</v>
      </c>
      <c r="C5946" s="3" t="s">
        <v>257</v>
      </c>
      <c r="D5946" s="3" t="s">
        <v>563</v>
      </c>
      <c r="E5946" s="3" t="n">
        <v>3077</v>
      </c>
      <c r="F5946" s="4" t="n">
        <v>53.72</v>
      </c>
      <c r="G5946" s="3" t="s">
        <v>8</v>
      </c>
      <c r="H5946" s="4" t="n">
        <f aca="false">ROUND(E5946*F5946,2)</f>
        <v>165296.44</v>
      </c>
    </row>
    <row r="5947" customFormat="false" ht="15" hidden="false" customHeight="false" outlineLevel="0" collapsed="false">
      <c r="A5947" s="3" t="n">
        <v>5946</v>
      </c>
      <c r="B5947" s="3" t="n">
        <v>14</v>
      </c>
      <c r="C5947" s="3" t="s">
        <v>257</v>
      </c>
      <c r="D5947" s="3" t="s">
        <v>562</v>
      </c>
      <c r="E5947" s="3" t="n">
        <v>4160</v>
      </c>
      <c r="F5947" s="4" t="n">
        <v>86.3</v>
      </c>
      <c r="G5947" s="3" t="s">
        <v>41</v>
      </c>
      <c r="H5947" s="4" t="n">
        <f aca="false">ROUND(E5947*F5947,2)</f>
        <v>359008</v>
      </c>
    </row>
    <row r="5948" customFormat="false" ht="15" hidden="false" customHeight="false" outlineLevel="0" collapsed="false">
      <c r="A5948" s="3" t="n">
        <v>5947</v>
      </c>
      <c r="B5948" s="3" t="n">
        <v>9</v>
      </c>
      <c r="C5948" s="3" t="s">
        <v>257</v>
      </c>
      <c r="D5948" s="3" t="s">
        <v>562</v>
      </c>
      <c r="E5948" s="3" t="n">
        <v>42</v>
      </c>
      <c r="F5948" s="4" t="n">
        <v>198.61</v>
      </c>
      <c r="G5948" s="3" t="s">
        <v>8</v>
      </c>
      <c r="H5948" s="4" t="n">
        <f aca="false">ROUND(E5948*F5948,2)</f>
        <v>8341.62</v>
      </c>
    </row>
    <row r="5949" customFormat="false" ht="15" hidden="false" customHeight="false" outlineLevel="0" collapsed="false">
      <c r="A5949" s="3" t="n">
        <v>5948</v>
      </c>
      <c r="B5949" s="3" t="n">
        <v>9</v>
      </c>
      <c r="C5949" s="3" t="s">
        <v>257</v>
      </c>
      <c r="D5949" s="3" t="s">
        <v>562</v>
      </c>
      <c r="E5949" s="3" t="n">
        <v>4627</v>
      </c>
      <c r="F5949" s="4" t="n">
        <v>198.06</v>
      </c>
      <c r="G5949" s="3" t="s">
        <v>8</v>
      </c>
      <c r="H5949" s="4" t="n">
        <f aca="false">ROUND(E5949*F5949,2)</f>
        <v>916423.62</v>
      </c>
    </row>
    <row r="5950" customFormat="false" ht="15" hidden="false" customHeight="false" outlineLevel="0" collapsed="false">
      <c r="A5950" s="3" t="n">
        <v>5949</v>
      </c>
      <c r="B5950" s="3" t="n">
        <v>2</v>
      </c>
      <c r="C5950" s="3" t="s">
        <v>257</v>
      </c>
      <c r="D5950" s="3" t="s">
        <v>563</v>
      </c>
      <c r="E5950" s="3" t="n">
        <v>432</v>
      </c>
      <c r="F5950" s="4" t="n">
        <v>58.88</v>
      </c>
      <c r="G5950" s="3" t="s">
        <v>8</v>
      </c>
      <c r="H5950" s="4" t="n">
        <f aca="false">ROUND(E5950*F5950,2)</f>
        <v>25436.16</v>
      </c>
    </row>
    <row r="5951" customFormat="false" ht="15" hidden="false" customHeight="false" outlineLevel="0" collapsed="false">
      <c r="A5951" s="3" t="n">
        <v>5950</v>
      </c>
      <c r="B5951" s="3" t="n">
        <v>10</v>
      </c>
      <c r="C5951" s="3" t="s">
        <v>257</v>
      </c>
      <c r="D5951" s="3" t="s">
        <v>563</v>
      </c>
      <c r="E5951" s="3" t="n">
        <v>4008</v>
      </c>
      <c r="F5951" s="4" t="n">
        <v>53.37</v>
      </c>
      <c r="G5951" s="3" t="s">
        <v>8</v>
      </c>
      <c r="H5951" s="4" t="n">
        <f aca="false">ROUND(E5951*F5951,2)</f>
        <v>213906.96</v>
      </c>
    </row>
    <row r="5952" customFormat="false" ht="15" hidden="false" customHeight="false" outlineLevel="0" collapsed="false">
      <c r="A5952" s="3" t="n">
        <v>5951</v>
      </c>
      <c r="B5952" s="3" t="n">
        <v>5</v>
      </c>
      <c r="C5952" s="3" t="s">
        <v>257</v>
      </c>
      <c r="D5952" s="3" t="s">
        <v>562</v>
      </c>
      <c r="E5952" s="3" t="n">
        <v>3663</v>
      </c>
      <c r="F5952" s="4" t="n">
        <v>469.96</v>
      </c>
      <c r="G5952" s="3" t="s">
        <v>8</v>
      </c>
      <c r="H5952" s="4" t="n">
        <f aca="false">ROUND(E5952*F5952,2)</f>
        <v>1721463.48</v>
      </c>
    </row>
    <row r="5953" customFormat="false" ht="15" hidden="false" customHeight="false" outlineLevel="0" collapsed="false">
      <c r="A5953" s="3" t="n">
        <v>5952</v>
      </c>
      <c r="B5953" s="3" t="n">
        <v>13</v>
      </c>
      <c r="C5953" s="3" t="s">
        <v>257</v>
      </c>
      <c r="D5953" s="3" t="s">
        <v>562</v>
      </c>
      <c r="E5953" s="3" t="n">
        <v>4796</v>
      </c>
      <c r="F5953" s="4" t="n">
        <v>43.7</v>
      </c>
      <c r="G5953" s="3" t="s">
        <v>41</v>
      </c>
      <c r="H5953" s="4" t="n">
        <f aca="false">ROUND(E5953*F5953,2)</f>
        <v>209585.2</v>
      </c>
    </row>
    <row r="5954" customFormat="false" ht="15" hidden="false" customHeight="false" outlineLevel="0" collapsed="false">
      <c r="A5954" s="3" t="n">
        <v>5953</v>
      </c>
      <c r="B5954" s="3" t="n">
        <v>7</v>
      </c>
      <c r="C5954" s="3" t="s">
        <v>257</v>
      </c>
      <c r="D5954" s="3" t="s">
        <v>562</v>
      </c>
      <c r="E5954" s="3" t="n">
        <v>3712</v>
      </c>
      <c r="F5954" s="4" t="n">
        <v>398.92</v>
      </c>
      <c r="G5954" s="3" t="s">
        <v>8</v>
      </c>
      <c r="H5954" s="4" t="n">
        <f aca="false">ROUND(E5954*F5954,2)</f>
        <v>1480791.04</v>
      </c>
    </row>
    <row r="5955" customFormat="false" ht="15" hidden="false" customHeight="false" outlineLevel="0" collapsed="false">
      <c r="A5955" s="3" t="n">
        <v>5954</v>
      </c>
      <c r="B5955" s="3" t="n">
        <v>9</v>
      </c>
      <c r="C5955" s="3" t="s">
        <v>257</v>
      </c>
      <c r="D5955" s="3" t="s">
        <v>562</v>
      </c>
      <c r="E5955" s="3" t="n">
        <v>302</v>
      </c>
      <c r="F5955" s="4" t="n">
        <v>198.08</v>
      </c>
      <c r="G5955" s="3" t="s">
        <v>8</v>
      </c>
      <c r="H5955" s="4" t="n">
        <f aca="false">ROUND(E5955*F5955,2)</f>
        <v>59820.16</v>
      </c>
    </row>
    <row r="5956" customFormat="false" ht="15" hidden="false" customHeight="false" outlineLevel="0" collapsed="false">
      <c r="A5956" s="3" t="n">
        <v>5955</v>
      </c>
      <c r="B5956" s="3" t="n">
        <v>15</v>
      </c>
      <c r="C5956" s="3" t="s">
        <v>257</v>
      </c>
      <c r="D5956" s="3" t="s">
        <v>563</v>
      </c>
      <c r="E5956" s="3" t="n">
        <v>1207</v>
      </c>
      <c r="F5956" s="4" t="n">
        <v>263.76</v>
      </c>
      <c r="G5956" s="3" t="s">
        <v>46</v>
      </c>
      <c r="H5956" s="4" t="n">
        <f aca="false">ROUND(E5956*F5956,2)</f>
        <v>318358.32</v>
      </c>
    </row>
    <row r="5957" customFormat="false" ht="15" hidden="false" customHeight="false" outlineLevel="0" collapsed="false">
      <c r="A5957" s="3" t="n">
        <v>5956</v>
      </c>
      <c r="B5957" s="3" t="n">
        <v>12</v>
      </c>
      <c r="C5957" s="3" t="s">
        <v>257</v>
      </c>
      <c r="D5957" s="3" t="s">
        <v>562</v>
      </c>
      <c r="E5957" s="3" t="n">
        <v>1759</v>
      </c>
      <c r="F5957" s="4" t="n">
        <v>218.39</v>
      </c>
      <c r="G5957" s="3" t="s">
        <v>38</v>
      </c>
      <c r="H5957" s="4" t="n">
        <f aca="false">ROUND(E5957*F5957,2)</f>
        <v>384148.01</v>
      </c>
    </row>
    <row r="5958" customFormat="false" ht="15" hidden="false" customHeight="false" outlineLevel="0" collapsed="false">
      <c r="A5958" s="3" t="n">
        <v>5957</v>
      </c>
      <c r="B5958" s="3" t="n">
        <v>10</v>
      </c>
      <c r="C5958" s="3" t="s">
        <v>257</v>
      </c>
      <c r="D5958" s="3" t="s">
        <v>563</v>
      </c>
      <c r="E5958" s="3" t="n">
        <v>32</v>
      </c>
      <c r="F5958" s="4" t="n">
        <v>53.57</v>
      </c>
      <c r="G5958" s="3" t="s">
        <v>8</v>
      </c>
      <c r="H5958" s="4" t="n">
        <f aca="false">ROUND(E5958*F5958,2)</f>
        <v>1714.24</v>
      </c>
    </row>
    <row r="5959" customFormat="false" ht="15" hidden="false" customHeight="false" outlineLevel="0" collapsed="false">
      <c r="A5959" s="3" t="n">
        <v>5958</v>
      </c>
      <c r="B5959" s="3" t="n">
        <v>15</v>
      </c>
      <c r="C5959" s="3" t="s">
        <v>257</v>
      </c>
      <c r="D5959" s="3" t="s">
        <v>563</v>
      </c>
      <c r="E5959" s="3" t="n">
        <v>3910</v>
      </c>
      <c r="F5959" s="4" t="n">
        <v>263.82</v>
      </c>
      <c r="G5959" s="3" t="s">
        <v>46</v>
      </c>
      <c r="H5959" s="4" t="n">
        <f aca="false">ROUND(E5959*F5959,2)</f>
        <v>1031536.2</v>
      </c>
    </row>
    <row r="5960" customFormat="false" ht="15" hidden="false" customHeight="false" outlineLevel="0" collapsed="false">
      <c r="A5960" s="3" t="n">
        <v>5959</v>
      </c>
      <c r="B5960" s="3" t="n">
        <v>2</v>
      </c>
      <c r="C5960" s="3" t="s">
        <v>257</v>
      </c>
      <c r="D5960" s="3" t="s">
        <v>563</v>
      </c>
      <c r="E5960" s="3" t="n">
        <v>1387</v>
      </c>
      <c r="F5960" s="4" t="n">
        <v>59.1</v>
      </c>
      <c r="G5960" s="3" t="s">
        <v>8</v>
      </c>
      <c r="H5960" s="4" t="n">
        <f aca="false">ROUND(E5960*F5960,2)</f>
        <v>81971.7</v>
      </c>
    </row>
    <row r="5961" customFormat="false" ht="15" hidden="false" customHeight="false" outlineLevel="0" collapsed="false">
      <c r="A5961" s="3" t="n">
        <v>5960</v>
      </c>
      <c r="B5961" s="3" t="n">
        <v>11</v>
      </c>
      <c r="C5961" s="3" t="s">
        <v>258</v>
      </c>
      <c r="D5961" s="3" t="s">
        <v>562</v>
      </c>
      <c r="E5961" s="3" t="n">
        <v>2201</v>
      </c>
      <c r="F5961" s="4" t="n">
        <v>101.1</v>
      </c>
      <c r="G5961" s="3" t="s">
        <v>34</v>
      </c>
      <c r="H5961" s="4" t="n">
        <f aca="false">ROUND(E5961*F5961,2)</f>
        <v>222521.1</v>
      </c>
    </row>
    <row r="5962" customFormat="false" ht="15" hidden="false" customHeight="false" outlineLevel="0" collapsed="false">
      <c r="A5962" s="3" t="n">
        <v>5961</v>
      </c>
      <c r="B5962" s="3" t="n">
        <v>2</v>
      </c>
      <c r="C5962" s="3" t="s">
        <v>258</v>
      </c>
      <c r="D5962" s="3" t="s">
        <v>562</v>
      </c>
      <c r="E5962" s="3" t="n">
        <v>1044</v>
      </c>
      <c r="F5962" s="4" t="n">
        <v>58.99</v>
      </c>
      <c r="G5962" s="3" t="s">
        <v>8</v>
      </c>
      <c r="H5962" s="4" t="n">
        <f aca="false">ROUND(E5962*F5962,2)</f>
        <v>61585.56</v>
      </c>
    </row>
    <row r="5963" customFormat="false" ht="15" hidden="false" customHeight="false" outlineLevel="0" collapsed="false">
      <c r="A5963" s="3" t="n">
        <v>5962</v>
      </c>
      <c r="B5963" s="3" t="n">
        <v>4</v>
      </c>
      <c r="C5963" s="3" t="s">
        <v>258</v>
      </c>
      <c r="D5963" s="3" t="s">
        <v>562</v>
      </c>
      <c r="E5963" s="3" t="n">
        <v>785</v>
      </c>
      <c r="F5963" s="4" t="n">
        <v>99.92</v>
      </c>
      <c r="G5963" s="3" t="s">
        <v>8</v>
      </c>
      <c r="H5963" s="4" t="n">
        <f aca="false">ROUND(E5963*F5963,2)</f>
        <v>78437.2</v>
      </c>
    </row>
    <row r="5964" customFormat="false" ht="15" hidden="false" customHeight="false" outlineLevel="0" collapsed="false">
      <c r="A5964" s="3" t="n">
        <v>5963</v>
      </c>
      <c r="B5964" s="3" t="n">
        <v>4</v>
      </c>
      <c r="C5964" s="3" t="s">
        <v>258</v>
      </c>
      <c r="D5964" s="3" t="s">
        <v>563</v>
      </c>
      <c r="E5964" s="3" t="n">
        <v>3874</v>
      </c>
      <c r="F5964" s="4" t="n">
        <v>100.3</v>
      </c>
      <c r="G5964" s="3" t="s">
        <v>8</v>
      </c>
      <c r="H5964" s="4" t="n">
        <f aca="false">ROUND(E5964*F5964,2)</f>
        <v>388562.2</v>
      </c>
    </row>
    <row r="5965" customFormat="false" ht="15" hidden="false" customHeight="false" outlineLevel="0" collapsed="false">
      <c r="A5965" s="3" t="n">
        <v>5964</v>
      </c>
      <c r="B5965" s="3" t="n">
        <v>5</v>
      </c>
      <c r="C5965" s="3" t="s">
        <v>258</v>
      </c>
      <c r="D5965" s="3" t="s">
        <v>562</v>
      </c>
      <c r="E5965" s="3" t="n">
        <v>301</v>
      </c>
      <c r="F5965" s="4" t="n">
        <v>472.2</v>
      </c>
      <c r="G5965" s="3" t="s">
        <v>8</v>
      </c>
      <c r="H5965" s="4" t="n">
        <f aca="false">ROUND(E5965*F5965,2)</f>
        <v>142132.2</v>
      </c>
    </row>
    <row r="5966" customFormat="false" ht="15" hidden="false" customHeight="false" outlineLevel="0" collapsed="false">
      <c r="A5966" s="3" t="n">
        <v>5965</v>
      </c>
      <c r="B5966" s="3" t="n">
        <v>12</v>
      </c>
      <c r="C5966" s="3" t="s">
        <v>258</v>
      </c>
      <c r="D5966" s="3" t="s">
        <v>563</v>
      </c>
      <c r="E5966" s="3" t="n">
        <v>2168</v>
      </c>
      <c r="F5966" s="4" t="n">
        <v>219.08</v>
      </c>
      <c r="G5966" s="3" t="s">
        <v>38</v>
      </c>
      <c r="H5966" s="4" t="n">
        <f aca="false">ROUND(E5966*F5966,2)</f>
        <v>474965.44</v>
      </c>
    </row>
    <row r="5967" customFormat="false" ht="15" hidden="false" customHeight="false" outlineLevel="0" collapsed="false">
      <c r="A5967" s="3" t="n">
        <v>5966</v>
      </c>
      <c r="B5967" s="3" t="n">
        <v>1</v>
      </c>
      <c r="C5967" s="3" t="s">
        <v>258</v>
      </c>
      <c r="D5967" s="3" t="s">
        <v>562</v>
      </c>
      <c r="E5967" s="3" t="n">
        <v>893</v>
      </c>
      <c r="F5967" s="4" t="n">
        <v>422.41</v>
      </c>
      <c r="G5967" s="3" t="s">
        <v>8</v>
      </c>
      <c r="H5967" s="4" t="n">
        <f aca="false">ROUND(E5967*F5967,2)</f>
        <v>377212.13</v>
      </c>
    </row>
    <row r="5968" customFormat="false" ht="15" hidden="false" customHeight="false" outlineLevel="0" collapsed="false">
      <c r="A5968" s="3" t="n">
        <v>5967</v>
      </c>
      <c r="B5968" s="3" t="n">
        <v>9</v>
      </c>
      <c r="C5968" s="3" t="s">
        <v>258</v>
      </c>
      <c r="D5968" s="3" t="s">
        <v>562</v>
      </c>
      <c r="E5968" s="3" t="n">
        <v>4475</v>
      </c>
      <c r="F5968" s="4" t="n">
        <v>197.59</v>
      </c>
      <c r="G5968" s="3" t="s">
        <v>8</v>
      </c>
      <c r="H5968" s="4" t="n">
        <f aca="false">ROUND(E5968*F5968,2)</f>
        <v>884215.25</v>
      </c>
    </row>
    <row r="5969" customFormat="false" ht="15" hidden="false" customHeight="false" outlineLevel="0" collapsed="false">
      <c r="A5969" s="3" t="n">
        <v>5968</v>
      </c>
      <c r="B5969" s="3" t="n">
        <v>13</v>
      </c>
      <c r="C5969" s="3" t="s">
        <v>258</v>
      </c>
      <c r="D5969" s="3" t="s">
        <v>563</v>
      </c>
      <c r="E5969" s="3" t="n">
        <v>1550</v>
      </c>
      <c r="F5969" s="4" t="n">
        <v>41.8</v>
      </c>
      <c r="G5969" s="3" t="s">
        <v>41</v>
      </c>
      <c r="H5969" s="4" t="n">
        <f aca="false">ROUND(E5969*F5969,2)</f>
        <v>64790</v>
      </c>
    </row>
    <row r="5970" customFormat="false" ht="15" hidden="false" customHeight="false" outlineLevel="0" collapsed="false">
      <c r="A5970" s="3" t="n">
        <v>5969</v>
      </c>
      <c r="B5970" s="3" t="n">
        <v>8</v>
      </c>
      <c r="C5970" s="3" t="s">
        <v>258</v>
      </c>
      <c r="D5970" s="3" t="s">
        <v>562</v>
      </c>
      <c r="E5970" s="3" t="n">
        <v>2482</v>
      </c>
      <c r="F5970" s="4" t="n">
        <v>54.76</v>
      </c>
      <c r="G5970" s="3" t="s">
        <v>8</v>
      </c>
      <c r="H5970" s="4" t="n">
        <f aca="false">ROUND(E5970*F5970,2)</f>
        <v>135914.32</v>
      </c>
    </row>
    <row r="5971" customFormat="false" ht="15" hidden="false" customHeight="false" outlineLevel="0" collapsed="false">
      <c r="A5971" s="3" t="n">
        <v>5970</v>
      </c>
      <c r="B5971" s="3" t="n">
        <v>13</v>
      </c>
      <c r="C5971" s="3" t="s">
        <v>258</v>
      </c>
      <c r="D5971" s="3" t="s">
        <v>562</v>
      </c>
      <c r="E5971" s="3" t="n">
        <v>353</v>
      </c>
      <c r="F5971" s="4" t="n">
        <v>42.03</v>
      </c>
      <c r="G5971" s="3" t="s">
        <v>41</v>
      </c>
      <c r="H5971" s="4" t="n">
        <f aca="false">ROUND(E5971*F5971,2)</f>
        <v>14836.59</v>
      </c>
    </row>
    <row r="5972" customFormat="false" ht="15" hidden="false" customHeight="false" outlineLevel="0" collapsed="false">
      <c r="A5972" s="3" t="n">
        <v>5971</v>
      </c>
      <c r="B5972" s="3" t="n">
        <v>12</v>
      </c>
      <c r="C5972" s="3" t="s">
        <v>258</v>
      </c>
      <c r="D5972" s="3" t="s">
        <v>563</v>
      </c>
      <c r="E5972" s="3" t="n">
        <v>2838</v>
      </c>
      <c r="F5972" s="4" t="n">
        <v>218.91</v>
      </c>
      <c r="G5972" s="3" t="s">
        <v>38</v>
      </c>
      <c r="H5972" s="4" t="n">
        <f aca="false">ROUND(E5972*F5972,2)</f>
        <v>621266.58</v>
      </c>
    </row>
    <row r="5973" customFormat="false" ht="15" hidden="false" customHeight="false" outlineLevel="0" collapsed="false">
      <c r="A5973" s="3" t="n">
        <v>5972</v>
      </c>
      <c r="B5973" s="3" t="n">
        <v>14</v>
      </c>
      <c r="C5973" s="3" t="s">
        <v>258</v>
      </c>
      <c r="D5973" s="3" t="s">
        <v>562</v>
      </c>
      <c r="E5973" s="3" t="n">
        <v>4057</v>
      </c>
      <c r="F5973" s="4" t="n">
        <v>87.65</v>
      </c>
      <c r="G5973" s="3" t="s">
        <v>41</v>
      </c>
      <c r="H5973" s="4" t="n">
        <f aca="false">ROUND(E5973*F5973,2)</f>
        <v>355596.05</v>
      </c>
    </row>
    <row r="5974" customFormat="false" ht="15" hidden="false" customHeight="false" outlineLevel="0" collapsed="false">
      <c r="A5974" s="3" t="n">
        <v>5973</v>
      </c>
      <c r="B5974" s="3" t="n">
        <v>11</v>
      </c>
      <c r="C5974" s="3" t="s">
        <v>258</v>
      </c>
      <c r="D5974" s="3" t="s">
        <v>563</v>
      </c>
      <c r="E5974" s="3" t="n">
        <v>4257</v>
      </c>
      <c r="F5974" s="4" t="n">
        <v>101.15</v>
      </c>
      <c r="G5974" s="3" t="s">
        <v>34</v>
      </c>
      <c r="H5974" s="4" t="n">
        <f aca="false">ROUND(E5974*F5974,2)</f>
        <v>430595.55</v>
      </c>
    </row>
    <row r="5975" customFormat="false" ht="15" hidden="false" customHeight="false" outlineLevel="0" collapsed="false">
      <c r="A5975" s="3" t="n">
        <v>5974</v>
      </c>
      <c r="B5975" s="3" t="n">
        <v>9</v>
      </c>
      <c r="C5975" s="3" t="s">
        <v>258</v>
      </c>
      <c r="D5975" s="3" t="s">
        <v>562</v>
      </c>
      <c r="E5975" s="3" t="n">
        <v>4883</v>
      </c>
      <c r="F5975" s="4" t="n">
        <v>198.66</v>
      </c>
      <c r="G5975" s="3" t="s">
        <v>8</v>
      </c>
      <c r="H5975" s="4" t="n">
        <f aca="false">ROUND(E5975*F5975,2)</f>
        <v>970056.78</v>
      </c>
    </row>
    <row r="5976" customFormat="false" ht="15" hidden="false" customHeight="false" outlineLevel="0" collapsed="false">
      <c r="A5976" s="3" t="n">
        <v>5975</v>
      </c>
      <c r="B5976" s="3" t="n">
        <v>5</v>
      </c>
      <c r="C5976" s="3" t="s">
        <v>258</v>
      </c>
      <c r="D5976" s="3" t="s">
        <v>563</v>
      </c>
      <c r="E5976" s="3" t="n">
        <v>3420</v>
      </c>
      <c r="F5976" s="4" t="n">
        <v>472.39</v>
      </c>
      <c r="G5976" s="3" t="s">
        <v>8</v>
      </c>
      <c r="H5976" s="4" t="n">
        <f aca="false">ROUND(E5976*F5976,2)</f>
        <v>1615573.8</v>
      </c>
    </row>
    <row r="5977" customFormat="false" ht="15" hidden="false" customHeight="false" outlineLevel="0" collapsed="false">
      <c r="A5977" s="3" t="n">
        <v>5976</v>
      </c>
      <c r="B5977" s="3" t="n">
        <v>5</v>
      </c>
      <c r="C5977" s="3" t="s">
        <v>258</v>
      </c>
      <c r="D5977" s="3" t="s">
        <v>562</v>
      </c>
      <c r="E5977" s="3" t="n">
        <v>1408</v>
      </c>
      <c r="F5977" s="4" t="n">
        <v>471.07</v>
      </c>
      <c r="G5977" s="3" t="s">
        <v>8</v>
      </c>
      <c r="H5977" s="4" t="n">
        <f aca="false">ROUND(E5977*F5977,2)</f>
        <v>663266.56</v>
      </c>
    </row>
    <row r="5978" customFormat="false" ht="15" hidden="false" customHeight="false" outlineLevel="0" collapsed="false">
      <c r="A5978" s="3" t="n">
        <v>5977</v>
      </c>
      <c r="B5978" s="3" t="n">
        <v>13</v>
      </c>
      <c r="C5978" s="3" t="s">
        <v>258</v>
      </c>
      <c r="D5978" s="3" t="s">
        <v>563</v>
      </c>
      <c r="E5978" s="3" t="n">
        <v>2090</v>
      </c>
      <c r="F5978" s="4" t="n">
        <v>41.84</v>
      </c>
      <c r="G5978" s="3" t="s">
        <v>41</v>
      </c>
      <c r="H5978" s="4" t="n">
        <f aca="false">ROUND(E5978*F5978,2)</f>
        <v>87445.6</v>
      </c>
    </row>
    <row r="5979" customFormat="false" ht="15" hidden="false" customHeight="false" outlineLevel="0" collapsed="false">
      <c r="A5979" s="3" t="n">
        <v>5978</v>
      </c>
      <c r="B5979" s="3" t="n">
        <v>6</v>
      </c>
      <c r="C5979" s="3" t="s">
        <v>258</v>
      </c>
      <c r="D5979" s="3" t="s">
        <v>562</v>
      </c>
      <c r="E5979" s="3" t="n">
        <v>2490</v>
      </c>
      <c r="F5979" s="4" t="n">
        <v>290.09</v>
      </c>
      <c r="G5979" s="3" t="s">
        <v>8</v>
      </c>
      <c r="H5979" s="4" t="n">
        <f aca="false">ROUND(E5979*F5979,2)</f>
        <v>722324.1</v>
      </c>
    </row>
    <row r="5980" customFormat="false" ht="15" hidden="false" customHeight="false" outlineLevel="0" collapsed="false">
      <c r="A5980" s="3" t="n">
        <v>5979</v>
      </c>
      <c r="B5980" s="3" t="n">
        <v>8</v>
      </c>
      <c r="C5980" s="3" t="s">
        <v>258</v>
      </c>
      <c r="D5980" s="3" t="s">
        <v>562</v>
      </c>
      <c r="E5980" s="3" t="n">
        <v>3986</v>
      </c>
      <c r="F5980" s="4" t="n">
        <v>54.58</v>
      </c>
      <c r="G5980" s="3" t="s">
        <v>8</v>
      </c>
      <c r="H5980" s="4" t="n">
        <f aca="false">ROUND(E5980*F5980,2)</f>
        <v>217555.88</v>
      </c>
    </row>
    <row r="5981" customFormat="false" ht="15" hidden="false" customHeight="false" outlineLevel="0" collapsed="false">
      <c r="A5981" s="3" t="n">
        <v>5980</v>
      </c>
      <c r="B5981" s="3" t="n">
        <v>7</v>
      </c>
      <c r="C5981" s="3" t="s">
        <v>258</v>
      </c>
      <c r="D5981" s="3" t="s">
        <v>563</v>
      </c>
      <c r="E5981" s="3" t="n">
        <v>4468</v>
      </c>
      <c r="F5981" s="4" t="n">
        <v>405.78</v>
      </c>
      <c r="G5981" s="3" t="s">
        <v>8</v>
      </c>
      <c r="H5981" s="4" t="n">
        <f aca="false">ROUND(E5981*F5981,2)</f>
        <v>1813025.04</v>
      </c>
    </row>
    <row r="5982" customFormat="false" ht="15" hidden="false" customHeight="false" outlineLevel="0" collapsed="false">
      <c r="A5982" s="3" t="n">
        <v>5981</v>
      </c>
      <c r="B5982" s="3" t="n">
        <v>13</v>
      </c>
      <c r="C5982" s="3" t="s">
        <v>258</v>
      </c>
      <c r="D5982" s="3" t="s">
        <v>563</v>
      </c>
      <c r="E5982" s="3" t="n">
        <v>447</v>
      </c>
      <c r="F5982" s="4" t="n">
        <v>42.04</v>
      </c>
      <c r="G5982" s="3" t="s">
        <v>41</v>
      </c>
      <c r="H5982" s="4" t="n">
        <f aca="false">ROUND(E5982*F5982,2)</f>
        <v>18791.88</v>
      </c>
    </row>
    <row r="5983" customFormat="false" ht="15" hidden="false" customHeight="false" outlineLevel="0" collapsed="false">
      <c r="A5983" s="3" t="n">
        <v>5982</v>
      </c>
      <c r="B5983" s="3" t="n">
        <v>7</v>
      </c>
      <c r="C5983" s="3" t="s">
        <v>258</v>
      </c>
      <c r="D5983" s="3" t="s">
        <v>563</v>
      </c>
      <c r="E5983" s="3" t="n">
        <v>705</v>
      </c>
      <c r="F5983" s="4" t="n">
        <v>406.67</v>
      </c>
      <c r="G5983" s="3" t="s">
        <v>8</v>
      </c>
      <c r="H5983" s="4" t="n">
        <f aca="false">ROUND(E5983*F5983,2)</f>
        <v>286702.35</v>
      </c>
    </row>
    <row r="5984" customFormat="false" ht="15" hidden="false" customHeight="false" outlineLevel="0" collapsed="false">
      <c r="A5984" s="3" t="n">
        <v>5983</v>
      </c>
      <c r="B5984" s="3" t="n">
        <v>5</v>
      </c>
      <c r="C5984" s="3" t="s">
        <v>258</v>
      </c>
      <c r="D5984" s="3" t="s">
        <v>563</v>
      </c>
      <c r="E5984" s="3" t="n">
        <v>218</v>
      </c>
      <c r="F5984" s="4" t="n">
        <v>470.77</v>
      </c>
      <c r="G5984" s="3" t="s">
        <v>8</v>
      </c>
      <c r="H5984" s="4" t="n">
        <f aca="false">ROUND(E5984*F5984,2)</f>
        <v>102627.86</v>
      </c>
    </row>
    <row r="5985" customFormat="false" ht="15" hidden="false" customHeight="false" outlineLevel="0" collapsed="false">
      <c r="A5985" s="3" t="n">
        <v>5984</v>
      </c>
      <c r="B5985" s="3" t="n">
        <v>7</v>
      </c>
      <c r="C5985" s="3" t="s">
        <v>258</v>
      </c>
      <c r="D5985" s="3" t="s">
        <v>562</v>
      </c>
      <c r="E5985" s="3" t="n">
        <v>833</v>
      </c>
      <c r="F5985" s="4" t="n">
        <v>404.84</v>
      </c>
      <c r="G5985" s="3" t="s">
        <v>8</v>
      </c>
      <c r="H5985" s="4" t="n">
        <f aca="false">ROUND(E5985*F5985,2)</f>
        <v>337231.72</v>
      </c>
    </row>
    <row r="5986" customFormat="false" ht="15" hidden="false" customHeight="false" outlineLevel="0" collapsed="false">
      <c r="A5986" s="3" t="n">
        <v>5985</v>
      </c>
      <c r="B5986" s="3" t="n">
        <v>11</v>
      </c>
      <c r="C5986" s="3" t="s">
        <v>258</v>
      </c>
      <c r="D5986" s="3" t="s">
        <v>563</v>
      </c>
      <c r="E5986" s="3" t="n">
        <v>949</v>
      </c>
      <c r="F5986" s="4" t="n">
        <v>101.43</v>
      </c>
      <c r="G5986" s="3" t="s">
        <v>34</v>
      </c>
      <c r="H5986" s="4" t="n">
        <f aca="false">ROUND(E5986*F5986,2)</f>
        <v>96257.07</v>
      </c>
    </row>
    <row r="5987" customFormat="false" ht="15" hidden="false" customHeight="false" outlineLevel="0" collapsed="false">
      <c r="A5987" s="3" t="n">
        <v>5986</v>
      </c>
      <c r="B5987" s="3" t="n">
        <v>2</v>
      </c>
      <c r="C5987" s="3" t="s">
        <v>258</v>
      </c>
      <c r="D5987" s="3" t="s">
        <v>562</v>
      </c>
      <c r="E5987" s="3" t="n">
        <v>3364</v>
      </c>
      <c r="F5987" s="4" t="n">
        <v>58.79</v>
      </c>
      <c r="G5987" s="3" t="s">
        <v>8</v>
      </c>
      <c r="H5987" s="4" t="n">
        <f aca="false">ROUND(E5987*F5987,2)</f>
        <v>197769.56</v>
      </c>
    </row>
    <row r="5988" customFormat="false" ht="15" hidden="false" customHeight="false" outlineLevel="0" collapsed="false">
      <c r="A5988" s="3" t="n">
        <v>5987</v>
      </c>
      <c r="B5988" s="3" t="n">
        <v>7</v>
      </c>
      <c r="C5988" s="3" t="s">
        <v>258</v>
      </c>
      <c r="D5988" s="3" t="s">
        <v>562</v>
      </c>
      <c r="E5988" s="3" t="n">
        <v>839</v>
      </c>
      <c r="F5988" s="4" t="n">
        <v>404.51</v>
      </c>
      <c r="G5988" s="3" t="s">
        <v>8</v>
      </c>
      <c r="H5988" s="4" t="n">
        <f aca="false">ROUND(E5988*F5988,2)</f>
        <v>339383.89</v>
      </c>
    </row>
    <row r="5989" customFormat="false" ht="15" hidden="false" customHeight="false" outlineLevel="0" collapsed="false">
      <c r="A5989" s="3" t="n">
        <v>5988</v>
      </c>
      <c r="B5989" s="3" t="n">
        <v>14</v>
      </c>
      <c r="C5989" s="3" t="s">
        <v>258</v>
      </c>
      <c r="D5989" s="3" t="s">
        <v>563</v>
      </c>
      <c r="E5989" s="3" t="n">
        <v>1345</v>
      </c>
      <c r="F5989" s="4" t="n">
        <v>87.53</v>
      </c>
      <c r="G5989" s="3" t="s">
        <v>41</v>
      </c>
      <c r="H5989" s="4" t="n">
        <f aca="false">ROUND(E5989*F5989,2)</f>
        <v>117727.85</v>
      </c>
    </row>
    <row r="5990" customFormat="false" ht="15" hidden="false" customHeight="false" outlineLevel="0" collapsed="false">
      <c r="A5990" s="3" t="n">
        <v>5989</v>
      </c>
      <c r="B5990" s="3" t="n">
        <v>2</v>
      </c>
      <c r="C5990" s="3" t="s">
        <v>259</v>
      </c>
      <c r="D5990" s="3" t="s">
        <v>563</v>
      </c>
      <c r="E5990" s="3" t="n">
        <v>4605</v>
      </c>
      <c r="F5990" s="4" t="n">
        <v>59.56</v>
      </c>
      <c r="G5990" s="3" t="s">
        <v>8</v>
      </c>
      <c r="H5990" s="4" t="n">
        <f aca="false">ROUND(E5990*F5990,2)</f>
        <v>274273.8</v>
      </c>
    </row>
    <row r="5991" customFormat="false" ht="15" hidden="false" customHeight="false" outlineLevel="0" collapsed="false">
      <c r="A5991" s="3" t="n">
        <v>5990</v>
      </c>
      <c r="B5991" s="3" t="n">
        <v>3</v>
      </c>
      <c r="C5991" s="3" t="s">
        <v>259</v>
      </c>
      <c r="D5991" s="3" t="s">
        <v>562</v>
      </c>
      <c r="E5991" s="3" t="n">
        <v>1291</v>
      </c>
      <c r="F5991" s="4" t="n">
        <v>114.59</v>
      </c>
      <c r="G5991" s="3" t="s">
        <v>8</v>
      </c>
      <c r="H5991" s="4" t="n">
        <f aca="false">ROUND(E5991*F5991,2)</f>
        <v>147935.69</v>
      </c>
    </row>
    <row r="5992" customFormat="false" ht="15" hidden="false" customHeight="false" outlineLevel="0" collapsed="false">
      <c r="A5992" s="3" t="n">
        <v>5991</v>
      </c>
      <c r="B5992" s="3" t="n">
        <v>4</v>
      </c>
      <c r="C5992" s="3" t="s">
        <v>259</v>
      </c>
      <c r="D5992" s="3" t="s">
        <v>562</v>
      </c>
      <c r="E5992" s="3" t="n">
        <v>2565</v>
      </c>
      <c r="F5992" s="4" t="n">
        <v>100.59</v>
      </c>
      <c r="G5992" s="3" t="s">
        <v>8</v>
      </c>
      <c r="H5992" s="4" t="n">
        <f aca="false">ROUND(E5992*F5992,2)</f>
        <v>258013.35</v>
      </c>
    </row>
    <row r="5993" customFormat="false" ht="15" hidden="false" customHeight="false" outlineLevel="0" collapsed="false">
      <c r="A5993" s="3" t="n">
        <v>5992</v>
      </c>
      <c r="B5993" s="3" t="n">
        <v>1</v>
      </c>
      <c r="C5993" s="3" t="s">
        <v>259</v>
      </c>
      <c r="D5993" s="3" t="s">
        <v>562</v>
      </c>
      <c r="E5993" s="3" t="n">
        <v>2313</v>
      </c>
      <c r="F5993" s="4" t="n">
        <v>436.4</v>
      </c>
      <c r="G5993" s="3" t="s">
        <v>8</v>
      </c>
      <c r="H5993" s="4" t="n">
        <f aca="false">ROUND(E5993*F5993,2)</f>
        <v>1009393.2</v>
      </c>
    </row>
    <row r="5994" customFormat="false" ht="15" hidden="false" customHeight="false" outlineLevel="0" collapsed="false">
      <c r="A5994" s="3" t="n">
        <v>5993</v>
      </c>
      <c r="B5994" s="3" t="n">
        <v>3</v>
      </c>
      <c r="C5994" s="3" t="s">
        <v>259</v>
      </c>
      <c r="D5994" s="3" t="s">
        <v>563</v>
      </c>
      <c r="E5994" s="3" t="n">
        <v>2443</v>
      </c>
      <c r="F5994" s="4" t="n">
        <v>114.56</v>
      </c>
      <c r="G5994" s="3" t="s">
        <v>8</v>
      </c>
      <c r="H5994" s="4" t="n">
        <f aca="false">ROUND(E5994*F5994,2)</f>
        <v>279870.08</v>
      </c>
    </row>
    <row r="5995" customFormat="false" ht="15" hidden="false" customHeight="false" outlineLevel="0" collapsed="false">
      <c r="A5995" s="3" t="n">
        <v>5994</v>
      </c>
      <c r="B5995" s="3" t="n">
        <v>6</v>
      </c>
      <c r="C5995" s="3" t="s">
        <v>259</v>
      </c>
      <c r="D5995" s="3" t="s">
        <v>563</v>
      </c>
      <c r="E5995" s="3" t="n">
        <v>4360</v>
      </c>
      <c r="F5995" s="4" t="n">
        <v>286.87</v>
      </c>
      <c r="G5995" s="3" t="s">
        <v>8</v>
      </c>
      <c r="H5995" s="4" t="n">
        <f aca="false">ROUND(E5995*F5995,2)</f>
        <v>1250753.2</v>
      </c>
    </row>
    <row r="5996" customFormat="false" ht="15" hidden="false" customHeight="false" outlineLevel="0" collapsed="false">
      <c r="A5996" s="3" t="n">
        <v>5995</v>
      </c>
      <c r="B5996" s="3" t="n">
        <v>5</v>
      </c>
      <c r="C5996" s="3" t="s">
        <v>259</v>
      </c>
      <c r="D5996" s="3" t="s">
        <v>562</v>
      </c>
      <c r="E5996" s="3" t="n">
        <v>4705</v>
      </c>
      <c r="F5996" s="4" t="n">
        <v>480.49</v>
      </c>
      <c r="G5996" s="3" t="s">
        <v>8</v>
      </c>
      <c r="H5996" s="4" t="n">
        <f aca="false">ROUND(E5996*F5996,2)</f>
        <v>2260705.45</v>
      </c>
    </row>
    <row r="5997" customFormat="false" ht="15" hidden="false" customHeight="false" outlineLevel="0" collapsed="false">
      <c r="A5997" s="3" t="n">
        <v>5996</v>
      </c>
      <c r="B5997" s="3" t="n">
        <v>12</v>
      </c>
      <c r="C5997" s="3" t="s">
        <v>259</v>
      </c>
      <c r="D5997" s="3" t="s">
        <v>562</v>
      </c>
      <c r="E5997" s="3" t="n">
        <v>4036</v>
      </c>
      <c r="F5997" s="4" t="n">
        <v>219.09</v>
      </c>
      <c r="G5997" s="3" t="s">
        <v>38</v>
      </c>
      <c r="H5997" s="4" t="n">
        <f aca="false">ROUND(E5997*F5997,2)</f>
        <v>884247.24</v>
      </c>
    </row>
    <row r="5998" customFormat="false" ht="15" hidden="false" customHeight="false" outlineLevel="0" collapsed="false">
      <c r="A5998" s="3" t="n">
        <v>5997</v>
      </c>
      <c r="B5998" s="3" t="n">
        <v>5</v>
      </c>
      <c r="C5998" s="3" t="s">
        <v>259</v>
      </c>
      <c r="D5998" s="3" t="s">
        <v>563</v>
      </c>
      <c r="E5998" s="3" t="n">
        <v>1136</v>
      </c>
      <c r="F5998" s="4" t="n">
        <v>480.47</v>
      </c>
      <c r="G5998" s="3" t="s">
        <v>8</v>
      </c>
      <c r="H5998" s="4" t="n">
        <f aca="false">ROUND(E5998*F5998,2)</f>
        <v>545813.92</v>
      </c>
    </row>
    <row r="5999" customFormat="false" ht="15" hidden="false" customHeight="false" outlineLevel="0" collapsed="false">
      <c r="A5999" s="3" t="n">
        <v>5998</v>
      </c>
      <c r="B5999" s="3" t="n">
        <v>11</v>
      </c>
      <c r="C5999" s="3" t="s">
        <v>259</v>
      </c>
      <c r="D5999" s="3" t="s">
        <v>562</v>
      </c>
      <c r="E5999" s="3" t="n">
        <v>569</v>
      </c>
      <c r="F5999" s="4" t="n">
        <v>101.98</v>
      </c>
      <c r="G5999" s="3" t="s">
        <v>34</v>
      </c>
      <c r="H5999" s="4" t="n">
        <f aca="false">ROUND(E5999*F5999,2)</f>
        <v>58026.62</v>
      </c>
    </row>
    <row r="6000" customFormat="false" ht="15" hidden="false" customHeight="false" outlineLevel="0" collapsed="false">
      <c r="A6000" s="3" t="n">
        <v>5999</v>
      </c>
      <c r="B6000" s="3" t="n">
        <v>9</v>
      </c>
      <c r="C6000" s="3" t="s">
        <v>259</v>
      </c>
      <c r="D6000" s="3" t="s">
        <v>563</v>
      </c>
      <c r="E6000" s="3" t="n">
        <v>313</v>
      </c>
      <c r="F6000" s="4" t="n">
        <v>196.46</v>
      </c>
      <c r="G6000" s="3" t="s">
        <v>8</v>
      </c>
      <c r="H6000" s="4" t="n">
        <f aca="false">ROUND(E6000*F6000,2)</f>
        <v>61491.98</v>
      </c>
    </row>
    <row r="6001" customFormat="false" ht="15" hidden="false" customHeight="false" outlineLevel="0" collapsed="false">
      <c r="A6001" s="3" t="n">
        <v>6000</v>
      </c>
      <c r="B6001" s="3" t="n">
        <v>1</v>
      </c>
      <c r="C6001" s="3" t="s">
        <v>259</v>
      </c>
      <c r="D6001" s="3" t="s">
        <v>563</v>
      </c>
      <c r="E6001" s="3" t="n">
        <v>2199</v>
      </c>
      <c r="F6001" s="4" t="n">
        <v>436.75</v>
      </c>
      <c r="G6001" s="3" t="s">
        <v>8</v>
      </c>
      <c r="H6001" s="4" t="n">
        <f aca="false">ROUND(E6001*F6001,2)</f>
        <v>960413.25</v>
      </c>
    </row>
    <row r="6002" customFormat="false" ht="15" hidden="false" customHeight="false" outlineLevel="0" collapsed="false">
      <c r="A6002" s="3" t="n">
        <v>6001</v>
      </c>
      <c r="B6002" s="3" t="n">
        <v>1</v>
      </c>
      <c r="C6002" s="3" t="s">
        <v>259</v>
      </c>
      <c r="D6002" s="3" t="s">
        <v>562</v>
      </c>
      <c r="E6002" s="3" t="n">
        <v>3638</v>
      </c>
      <c r="F6002" s="4" t="n">
        <v>436.47</v>
      </c>
      <c r="G6002" s="3" t="s">
        <v>8</v>
      </c>
      <c r="H6002" s="4" t="n">
        <f aca="false">ROUND(E6002*F6002,2)</f>
        <v>1587877.86</v>
      </c>
    </row>
    <row r="6003" customFormat="false" ht="15" hidden="false" customHeight="false" outlineLevel="0" collapsed="false">
      <c r="A6003" s="3" t="n">
        <v>6002</v>
      </c>
      <c r="B6003" s="3" t="n">
        <v>5</v>
      </c>
      <c r="C6003" s="3" t="s">
        <v>259</v>
      </c>
      <c r="D6003" s="3" t="s">
        <v>563</v>
      </c>
      <c r="E6003" s="3" t="n">
        <v>3905</v>
      </c>
      <c r="F6003" s="4" t="n">
        <v>478.37</v>
      </c>
      <c r="G6003" s="3" t="s">
        <v>8</v>
      </c>
      <c r="H6003" s="4" t="n">
        <f aca="false">ROUND(E6003*F6003,2)</f>
        <v>1868034.85</v>
      </c>
    </row>
    <row r="6004" customFormat="false" ht="15" hidden="false" customHeight="false" outlineLevel="0" collapsed="false">
      <c r="A6004" s="3" t="n">
        <v>6003</v>
      </c>
      <c r="B6004" s="3" t="n">
        <v>10</v>
      </c>
      <c r="C6004" s="3" t="s">
        <v>259</v>
      </c>
      <c r="D6004" s="3" t="s">
        <v>562</v>
      </c>
      <c r="E6004" s="3" t="n">
        <v>3584</v>
      </c>
      <c r="F6004" s="4" t="n">
        <v>56.06</v>
      </c>
      <c r="G6004" s="3" t="s">
        <v>8</v>
      </c>
      <c r="H6004" s="4" t="n">
        <f aca="false">ROUND(E6004*F6004,2)</f>
        <v>200919.04</v>
      </c>
    </row>
    <row r="6005" customFormat="false" ht="15" hidden="false" customHeight="false" outlineLevel="0" collapsed="false">
      <c r="A6005" s="3" t="n">
        <v>6004</v>
      </c>
      <c r="B6005" s="3" t="n">
        <v>4</v>
      </c>
      <c r="C6005" s="3" t="s">
        <v>259</v>
      </c>
      <c r="D6005" s="3" t="s">
        <v>563</v>
      </c>
      <c r="E6005" s="3" t="n">
        <v>1223</v>
      </c>
      <c r="F6005" s="4" t="n">
        <v>101.06</v>
      </c>
      <c r="G6005" s="3" t="s">
        <v>8</v>
      </c>
      <c r="H6005" s="4" t="n">
        <f aca="false">ROUND(E6005*F6005,2)</f>
        <v>123596.38</v>
      </c>
    </row>
    <row r="6006" customFormat="false" ht="15" hidden="false" customHeight="false" outlineLevel="0" collapsed="false">
      <c r="A6006" s="3" t="n">
        <v>6005</v>
      </c>
      <c r="B6006" s="3" t="n">
        <v>2</v>
      </c>
      <c r="C6006" s="3" t="s">
        <v>259</v>
      </c>
      <c r="D6006" s="3" t="s">
        <v>563</v>
      </c>
      <c r="E6006" s="3" t="n">
        <v>1194</v>
      </c>
      <c r="F6006" s="4" t="n">
        <v>59.8</v>
      </c>
      <c r="G6006" s="3" t="s">
        <v>8</v>
      </c>
      <c r="H6006" s="4" t="n">
        <f aca="false">ROUND(E6006*F6006,2)</f>
        <v>71401.2</v>
      </c>
    </row>
    <row r="6007" customFormat="false" ht="15" hidden="false" customHeight="false" outlineLevel="0" collapsed="false">
      <c r="A6007" s="3" t="n">
        <v>6006</v>
      </c>
      <c r="B6007" s="3" t="n">
        <v>2</v>
      </c>
      <c r="C6007" s="3" t="s">
        <v>259</v>
      </c>
      <c r="D6007" s="3" t="s">
        <v>563</v>
      </c>
      <c r="E6007" s="3" t="n">
        <v>212</v>
      </c>
      <c r="F6007" s="4" t="n">
        <v>59.63</v>
      </c>
      <c r="G6007" s="3" t="s">
        <v>8</v>
      </c>
      <c r="H6007" s="4" t="n">
        <f aca="false">ROUND(E6007*F6007,2)</f>
        <v>12641.56</v>
      </c>
    </row>
    <row r="6008" customFormat="false" ht="15" hidden="false" customHeight="false" outlineLevel="0" collapsed="false">
      <c r="A6008" s="3" t="n">
        <v>6007</v>
      </c>
      <c r="B6008" s="3" t="n">
        <v>9</v>
      </c>
      <c r="C6008" s="3" t="s">
        <v>259</v>
      </c>
      <c r="D6008" s="3" t="s">
        <v>562</v>
      </c>
      <c r="E6008" s="3" t="n">
        <v>1902</v>
      </c>
      <c r="F6008" s="4" t="n">
        <v>197.09</v>
      </c>
      <c r="G6008" s="3" t="s">
        <v>8</v>
      </c>
      <c r="H6008" s="4" t="n">
        <f aca="false">ROUND(E6008*F6008,2)</f>
        <v>374865.18</v>
      </c>
    </row>
    <row r="6009" customFormat="false" ht="15" hidden="false" customHeight="false" outlineLevel="0" collapsed="false">
      <c r="A6009" s="3" t="n">
        <v>6008</v>
      </c>
      <c r="B6009" s="3" t="n">
        <v>11</v>
      </c>
      <c r="C6009" s="3" t="s">
        <v>259</v>
      </c>
      <c r="D6009" s="3" t="s">
        <v>563</v>
      </c>
      <c r="E6009" s="3" t="n">
        <v>2569</v>
      </c>
      <c r="F6009" s="4" t="n">
        <v>102.02</v>
      </c>
      <c r="G6009" s="3" t="s">
        <v>34</v>
      </c>
      <c r="H6009" s="4" t="n">
        <f aca="false">ROUND(E6009*F6009,2)</f>
        <v>262089.38</v>
      </c>
    </row>
    <row r="6010" customFormat="false" ht="15" hidden="false" customHeight="false" outlineLevel="0" collapsed="false">
      <c r="A6010" s="3" t="n">
        <v>6009</v>
      </c>
      <c r="B6010" s="3" t="n">
        <v>14</v>
      </c>
      <c r="C6010" s="3" t="s">
        <v>259</v>
      </c>
      <c r="D6010" s="3" t="s">
        <v>562</v>
      </c>
      <c r="E6010" s="3" t="n">
        <v>4061</v>
      </c>
      <c r="F6010" s="4" t="n">
        <v>88.46</v>
      </c>
      <c r="G6010" s="3" t="s">
        <v>41</v>
      </c>
      <c r="H6010" s="4" t="n">
        <f aca="false">ROUND(E6010*F6010,2)</f>
        <v>359236.06</v>
      </c>
    </row>
    <row r="6011" customFormat="false" ht="15" hidden="false" customHeight="false" outlineLevel="0" collapsed="false">
      <c r="A6011" s="3" t="n">
        <v>6010</v>
      </c>
      <c r="B6011" s="3" t="n">
        <v>9</v>
      </c>
      <c r="C6011" s="3" t="s">
        <v>259</v>
      </c>
      <c r="D6011" s="3" t="s">
        <v>562</v>
      </c>
      <c r="E6011" s="3" t="n">
        <v>4627</v>
      </c>
      <c r="F6011" s="4" t="n">
        <v>196.29</v>
      </c>
      <c r="G6011" s="3" t="s">
        <v>8</v>
      </c>
      <c r="H6011" s="4" t="n">
        <f aca="false">ROUND(E6011*F6011,2)</f>
        <v>908233.83</v>
      </c>
    </row>
    <row r="6012" customFormat="false" ht="15" hidden="false" customHeight="false" outlineLevel="0" collapsed="false">
      <c r="A6012" s="3" t="n">
        <v>6011</v>
      </c>
      <c r="B6012" s="3" t="n">
        <v>8</v>
      </c>
      <c r="C6012" s="3" t="s">
        <v>259</v>
      </c>
      <c r="D6012" s="3" t="s">
        <v>562</v>
      </c>
      <c r="E6012" s="3" t="n">
        <v>1813</v>
      </c>
      <c r="F6012" s="4" t="n">
        <v>53.96</v>
      </c>
      <c r="G6012" s="3" t="s">
        <v>8</v>
      </c>
      <c r="H6012" s="4" t="n">
        <f aca="false">ROUND(E6012*F6012,2)</f>
        <v>97829.48</v>
      </c>
    </row>
    <row r="6013" customFormat="false" ht="15" hidden="false" customHeight="false" outlineLevel="0" collapsed="false">
      <c r="A6013" s="3" t="n">
        <v>6012</v>
      </c>
      <c r="B6013" s="3" t="n">
        <v>3</v>
      </c>
      <c r="C6013" s="3" t="s">
        <v>259</v>
      </c>
      <c r="D6013" s="3" t="s">
        <v>563</v>
      </c>
      <c r="E6013" s="3" t="n">
        <v>4019</v>
      </c>
      <c r="F6013" s="4" t="n">
        <v>114.59</v>
      </c>
      <c r="G6013" s="3" t="s">
        <v>8</v>
      </c>
      <c r="H6013" s="4" t="n">
        <f aca="false">ROUND(E6013*F6013,2)</f>
        <v>460537.21</v>
      </c>
    </row>
    <row r="6014" customFormat="false" ht="15" hidden="false" customHeight="false" outlineLevel="0" collapsed="false">
      <c r="A6014" s="3" t="n">
        <v>6013</v>
      </c>
      <c r="B6014" s="3" t="n">
        <v>11</v>
      </c>
      <c r="C6014" s="3" t="s">
        <v>259</v>
      </c>
      <c r="D6014" s="3" t="s">
        <v>563</v>
      </c>
      <c r="E6014" s="3" t="n">
        <v>4670</v>
      </c>
      <c r="F6014" s="4" t="n">
        <v>101.74</v>
      </c>
      <c r="G6014" s="3" t="s">
        <v>34</v>
      </c>
      <c r="H6014" s="4" t="n">
        <f aca="false">ROUND(E6014*F6014,2)</f>
        <v>475125.8</v>
      </c>
    </row>
    <row r="6015" customFormat="false" ht="15" hidden="false" customHeight="false" outlineLevel="0" collapsed="false">
      <c r="A6015" s="3" t="n">
        <v>6014</v>
      </c>
      <c r="B6015" s="3" t="n">
        <v>6</v>
      </c>
      <c r="C6015" s="3" t="s">
        <v>260</v>
      </c>
      <c r="D6015" s="3" t="s">
        <v>563</v>
      </c>
      <c r="E6015" s="3" t="n">
        <v>806</v>
      </c>
      <c r="F6015" s="4" t="n">
        <v>292.63</v>
      </c>
      <c r="G6015" s="3" t="s">
        <v>8</v>
      </c>
      <c r="H6015" s="4" t="n">
        <f aca="false">ROUND(E6015*F6015,2)</f>
        <v>235859.78</v>
      </c>
    </row>
    <row r="6016" customFormat="false" ht="15" hidden="false" customHeight="false" outlineLevel="0" collapsed="false">
      <c r="A6016" s="3" t="n">
        <v>6015</v>
      </c>
      <c r="B6016" s="3" t="n">
        <v>15</v>
      </c>
      <c r="C6016" s="3" t="s">
        <v>260</v>
      </c>
      <c r="D6016" s="3" t="s">
        <v>563</v>
      </c>
      <c r="E6016" s="3" t="n">
        <v>416</v>
      </c>
      <c r="F6016" s="4" t="n">
        <v>269.42</v>
      </c>
      <c r="G6016" s="3" t="s">
        <v>46</v>
      </c>
      <c r="H6016" s="4" t="n">
        <f aca="false">ROUND(E6016*F6016,2)</f>
        <v>112078.72</v>
      </c>
    </row>
    <row r="6017" customFormat="false" ht="15" hidden="false" customHeight="false" outlineLevel="0" collapsed="false">
      <c r="A6017" s="3" t="n">
        <v>6016</v>
      </c>
      <c r="B6017" s="3" t="n">
        <v>5</v>
      </c>
      <c r="C6017" s="3" t="s">
        <v>260</v>
      </c>
      <c r="D6017" s="3" t="s">
        <v>563</v>
      </c>
      <c r="E6017" s="3" t="n">
        <v>1345</v>
      </c>
      <c r="F6017" s="4" t="n">
        <v>479.73</v>
      </c>
      <c r="G6017" s="3" t="s">
        <v>8</v>
      </c>
      <c r="H6017" s="4" t="n">
        <f aca="false">ROUND(E6017*F6017,2)</f>
        <v>645236.85</v>
      </c>
    </row>
    <row r="6018" customFormat="false" ht="15" hidden="false" customHeight="false" outlineLevel="0" collapsed="false">
      <c r="A6018" s="3" t="n">
        <v>6017</v>
      </c>
      <c r="B6018" s="3" t="n">
        <v>5</v>
      </c>
      <c r="C6018" s="3" t="s">
        <v>260</v>
      </c>
      <c r="D6018" s="3" t="s">
        <v>562</v>
      </c>
      <c r="E6018" s="3" t="n">
        <v>2310</v>
      </c>
      <c r="F6018" s="4" t="n">
        <v>481.24</v>
      </c>
      <c r="G6018" s="3" t="s">
        <v>8</v>
      </c>
      <c r="H6018" s="4" t="n">
        <f aca="false">ROUND(E6018*F6018,2)</f>
        <v>1111664.4</v>
      </c>
    </row>
    <row r="6019" customFormat="false" ht="15" hidden="false" customHeight="false" outlineLevel="0" collapsed="false">
      <c r="A6019" s="3" t="n">
        <v>6018</v>
      </c>
      <c r="B6019" s="3" t="n">
        <v>15</v>
      </c>
      <c r="C6019" s="3" t="s">
        <v>260</v>
      </c>
      <c r="D6019" s="3" t="s">
        <v>563</v>
      </c>
      <c r="E6019" s="3" t="n">
        <v>3523</v>
      </c>
      <c r="F6019" s="4" t="n">
        <v>268.64</v>
      </c>
      <c r="G6019" s="3" t="s">
        <v>46</v>
      </c>
      <c r="H6019" s="4" t="n">
        <f aca="false">ROUND(E6019*F6019,2)</f>
        <v>946418.72</v>
      </c>
    </row>
    <row r="6020" customFormat="false" ht="15" hidden="false" customHeight="false" outlineLevel="0" collapsed="false">
      <c r="A6020" s="3" t="n">
        <v>6019</v>
      </c>
      <c r="B6020" s="3" t="n">
        <v>15</v>
      </c>
      <c r="C6020" s="3" t="s">
        <v>260</v>
      </c>
      <c r="D6020" s="3" t="s">
        <v>563</v>
      </c>
      <c r="E6020" s="3" t="n">
        <v>1797</v>
      </c>
      <c r="F6020" s="4" t="n">
        <v>269.12</v>
      </c>
      <c r="G6020" s="3" t="s">
        <v>46</v>
      </c>
      <c r="H6020" s="4" t="n">
        <f aca="false">ROUND(E6020*F6020,2)</f>
        <v>483608.64</v>
      </c>
    </row>
    <row r="6021" customFormat="false" ht="15" hidden="false" customHeight="false" outlineLevel="0" collapsed="false">
      <c r="A6021" s="3" t="n">
        <v>6020</v>
      </c>
      <c r="B6021" s="3" t="n">
        <v>2</v>
      </c>
      <c r="C6021" s="3" t="s">
        <v>260</v>
      </c>
      <c r="D6021" s="3" t="s">
        <v>562</v>
      </c>
      <c r="E6021" s="3" t="n">
        <v>747</v>
      </c>
      <c r="F6021" s="4" t="n">
        <v>59.76</v>
      </c>
      <c r="G6021" s="3" t="s">
        <v>8</v>
      </c>
      <c r="H6021" s="4" t="n">
        <f aca="false">ROUND(E6021*F6021,2)</f>
        <v>44640.72</v>
      </c>
    </row>
    <row r="6022" customFormat="false" ht="15" hidden="false" customHeight="false" outlineLevel="0" collapsed="false">
      <c r="A6022" s="3" t="n">
        <v>6021</v>
      </c>
      <c r="B6022" s="3" t="n">
        <v>15</v>
      </c>
      <c r="C6022" s="3" t="s">
        <v>260</v>
      </c>
      <c r="D6022" s="3" t="s">
        <v>562</v>
      </c>
      <c r="E6022" s="3" t="n">
        <v>3169</v>
      </c>
      <c r="F6022" s="4" t="n">
        <v>268.48</v>
      </c>
      <c r="G6022" s="3" t="s">
        <v>46</v>
      </c>
      <c r="H6022" s="4" t="n">
        <f aca="false">ROUND(E6022*F6022,2)</f>
        <v>850813.12</v>
      </c>
    </row>
    <row r="6023" customFormat="false" ht="15" hidden="false" customHeight="false" outlineLevel="0" collapsed="false">
      <c r="A6023" s="3" t="n">
        <v>6022</v>
      </c>
      <c r="B6023" s="3" t="n">
        <v>6</v>
      </c>
      <c r="C6023" s="3" t="s">
        <v>260</v>
      </c>
      <c r="D6023" s="3" t="s">
        <v>563</v>
      </c>
      <c r="E6023" s="3" t="n">
        <v>2932</v>
      </c>
      <c r="F6023" s="4" t="n">
        <v>293.01</v>
      </c>
      <c r="G6023" s="3" t="s">
        <v>8</v>
      </c>
      <c r="H6023" s="4" t="n">
        <f aca="false">ROUND(E6023*F6023,2)</f>
        <v>859105.32</v>
      </c>
    </row>
    <row r="6024" customFormat="false" ht="15" hidden="false" customHeight="false" outlineLevel="0" collapsed="false">
      <c r="A6024" s="3" t="n">
        <v>6023</v>
      </c>
      <c r="B6024" s="3" t="n">
        <v>10</v>
      </c>
      <c r="C6024" s="3" t="s">
        <v>260</v>
      </c>
      <c r="D6024" s="3" t="s">
        <v>563</v>
      </c>
      <c r="E6024" s="3" t="n">
        <v>2247</v>
      </c>
      <c r="F6024" s="4" t="n">
        <v>55.43</v>
      </c>
      <c r="G6024" s="3" t="s">
        <v>8</v>
      </c>
      <c r="H6024" s="4" t="n">
        <f aca="false">ROUND(E6024*F6024,2)</f>
        <v>124551.21</v>
      </c>
    </row>
    <row r="6025" customFormat="false" ht="15" hidden="false" customHeight="false" outlineLevel="0" collapsed="false">
      <c r="A6025" s="3" t="n">
        <v>6024</v>
      </c>
      <c r="B6025" s="3" t="n">
        <v>6</v>
      </c>
      <c r="C6025" s="3" t="s">
        <v>260</v>
      </c>
      <c r="D6025" s="3" t="s">
        <v>563</v>
      </c>
      <c r="E6025" s="3" t="n">
        <v>3783</v>
      </c>
      <c r="F6025" s="4" t="n">
        <v>292.52</v>
      </c>
      <c r="G6025" s="3" t="s">
        <v>8</v>
      </c>
      <c r="H6025" s="4" t="n">
        <f aca="false">ROUND(E6025*F6025,2)</f>
        <v>1106603.16</v>
      </c>
    </row>
    <row r="6026" customFormat="false" ht="15" hidden="false" customHeight="false" outlineLevel="0" collapsed="false">
      <c r="A6026" s="3" t="n">
        <v>6025</v>
      </c>
      <c r="B6026" s="3" t="n">
        <v>5</v>
      </c>
      <c r="C6026" s="3" t="s">
        <v>260</v>
      </c>
      <c r="D6026" s="3" t="s">
        <v>563</v>
      </c>
      <c r="E6026" s="3" t="n">
        <v>3467</v>
      </c>
      <c r="F6026" s="4" t="n">
        <v>480.4</v>
      </c>
      <c r="G6026" s="3" t="s">
        <v>8</v>
      </c>
      <c r="H6026" s="4" t="n">
        <f aca="false">ROUND(E6026*F6026,2)</f>
        <v>1665546.8</v>
      </c>
    </row>
    <row r="6027" customFormat="false" ht="15" hidden="false" customHeight="false" outlineLevel="0" collapsed="false">
      <c r="A6027" s="3" t="n">
        <v>6026</v>
      </c>
      <c r="B6027" s="3" t="n">
        <v>7</v>
      </c>
      <c r="C6027" s="3" t="s">
        <v>260</v>
      </c>
      <c r="D6027" s="3" t="s">
        <v>563</v>
      </c>
      <c r="E6027" s="3" t="n">
        <v>2103</v>
      </c>
      <c r="F6027" s="4" t="n">
        <v>415.75</v>
      </c>
      <c r="G6027" s="3" t="s">
        <v>8</v>
      </c>
      <c r="H6027" s="4" t="n">
        <f aca="false">ROUND(E6027*F6027,2)</f>
        <v>874322.25</v>
      </c>
    </row>
    <row r="6028" customFormat="false" ht="15" hidden="false" customHeight="false" outlineLevel="0" collapsed="false">
      <c r="A6028" s="3" t="n">
        <v>6027</v>
      </c>
      <c r="B6028" s="3" t="n">
        <v>12</v>
      </c>
      <c r="C6028" s="3" t="s">
        <v>260</v>
      </c>
      <c r="D6028" s="3" t="s">
        <v>562</v>
      </c>
      <c r="E6028" s="3" t="n">
        <v>1810</v>
      </c>
      <c r="F6028" s="4" t="n">
        <v>218.14</v>
      </c>
      <c r="G6028" s="3" t="s">
        <v>38</v>
      </c>
      <c r="H6028" s="4" t="n">
        <f aca="false">ROUND(E6028*F6028,2)</f>
        <v>394833.4</v>
      </c>
    </row>
    <row r="6029" customFormat="false" ht="15" hidden="false" customHeight="false" outlineLevel="0" collapsed="false">
      <c r="A6029" s="3" t="n">
        <v>6028</v>
      </c>
      <c r="B6029" s="3" t="n">
        <v>9</v>
      </c>
      <c r="C6029" s="3" t="s">
        <v>260</v>
      </c>
      <c r="D6029" s="3" t="s">
        <v>562</v>
      </c>
      <c r="E6029" s="3" t="n">
        <v>3229</v>
      </c>
      <c r="F6029" s="4" t="n">
        <v>194.52</v>
      </c>
      <c r="G6029" s="3" t="s">
        <v>8</v>
      </c>
      <c r="H6029" s="4" t="n">
        <f aca="false">ROUND(E6029*F6029,2)</f>
        <v>628105.08</v>
      </c>
    </row>
    <row r="6030" customFormat="false" ht="15" hidden="false" customHeight="false" outlineLevel="0" collapsed="false">
      <c r="A6030" s="3" t="n">
        <v>6029</v>
      </c>
      <c r="B6030" s="3" t="n">
        <v>13</v>
      </c>
      <c r="C6030" s="3" t="s">
        <v>260</v>
      </c>
      <c r="D6030" s="3" t="s">
        <v>563</v>
      </c>
      <c r="E6030" s="3" t="n">
        <v>109</v>
      </c>
      <c r="F6030" s="4" t="n">
        <v>42.97</v>
      </c>
      <c r="G6030" s="3" t="s">
        <v>41</v>
      </c>
      <c r="H6030" s="4" t="n">
        <f aca="false">ROUND(E6030*F6030,2)</f>
        <v>4683.73</v>
      </c>
    </row>
    <row r="6031" customFormat="false" ht="15" hidden="false" customHeight="false" outlineLevel="0" collapsed="false">
      <c r="A6031" s="3" t="n">
        <v>6030</v>
      </c>
      <c r="B6031" s="3" t="n">
        <v>5</v>
      </c>
      <c r="C6031" s="3" t="s">
        <v>260</v>
      </c>
      <c r="D6031" s="3" t="s">
        <v>562</v>
      </c>
      <c r="E6031" s="3" t="n">
        <v>1332</v>
      </c>
      <c r="F6031" s="4" t="n">
        <v>479.29</v>
      </c>
      <c r="G6031" s="3" t="s">
        <v>8</v>
      </c>
      <c r="H6031" s="4" t="n">
        <f aca="false">ROUND(E6031*F6031,2)</f>
        <v>638414.28</v>
      </c>
    </row>
    <row r="6032" customFormat="false" ht="15" hidden="false" customHeight="false" outlineLevel="0" collapsed="false">
      <c r="A6032" s="3" t="n">
        <v>6031</v>
      </c>
      <c r="B6032" s="3" t="n">
        <v>12</v>
      </c>
      <c r="C6032" s="3" t="s">
        <v>260</v>
      </c>
      <c r="D6032" s="3" t="s">
        <v>563</v>
      </c>
      <c r="E6032" s="3" t="n">
        <v>2902</v>
      </c>
      <c r="F6032" s="4" t="n">
        <v>218.01</v>
      </c>
      <c r="G6032" s="3" t="s">
        <v>38</v>
      </c>
      <c r="H6032" s="4" t="n">
        <f aca="false">ROUND(E6032*F6032,2)</f>
        <v>632665.02</v>
      </c>
    </row>
    <row r="6033" customFormat="false" ht="15" hidden="false" customHeight="false" outlineLevel="0" collapsed="false">
      <c r="A6033" s="3" t="n">
        <v>6032</v>
      </c>
      <c r="B6033" s="3" t="n">
        <v>3</v>
      </c>
      <c r="C6033" s="3" t="s">
        <v>260</v>
      </c>
      <c r="D6033" s="3" t="s">
        <v>563</v>
      </c>
      <c r="E6033" s="3" t="n">
        <v>2360</v>
      </c>
      <c r="F6033" s="4" t="n">
        <v>116.24</v>
      </c>
      <c r="G6033" s="3" t="s">
        <v>8</v>
      </c>
      <c r="H6033" s="4" t="n">
        <f aca="false">ROUND(E6033*F6033,2)</f>
        <v>274326.4</v>
      </c>
    </row>
    <row r="6034" customFormat="false" ht="15" hidden="false" customHeight="false" outlineLevel="0" collapsed="false">
      <c r="A6034" s="3" t="n">
        <v>6033</v>
      </c>
      <c r="B6034" s="3" t="n">
        <v>3</v>
      </c>
      <c r="C6034" s="3" t="s">
        <v>260</v>
      </c>
      <c r="D6034" s="3" t="s">
        <v>562</v>
      </c>
      <c r="E6034" s="3" t="n">
        <v>2518</v>
      </c>
      <c r="F6034" s="4" t="n">
        <v>116.04</v>
      </c>
      <c r="G6034" s="3" t="s">
        <v>8</v>
      </c>
      <c r="H6034" s="4" t="n">
        <f aca="false">ROUND(E6034*F6034,2)</f>
        <v>292188.72</v>
      </c>
    </row>
    <row r="6035" customFormat="false" ht="15" hidden="false" customHeight="false" outlineLevel="0" collapsed="false">
      <c r="A6035" s="3" t="n">
        <v>6034</v>
      </c>
      <c r="B6035" s="3" t="n">
        <v>1</v>
      </c>
      <c r="C6035" s="3" t="s">
        <v>260</v>
      </c>
      <c r="D6035" s="3" t="s">
        <v>562</v>
      </c>
      <c r="E6035" s="3" t="n">
        <v>2336</v>
      </c>
      <c r="F6035" s="4" t="n">
        <v>437.61</v>
      </c>
      <c r="G6035" s="3" t="s">
        <v>8</v>
      </c>
      <c r="H6035" s="4" t="n">
        <f aca="false">ROUND(E6035*F6035,2)</f>
        <v>1022256.96</v>
      </c>
    </row>
    <row r="6036" customFormat="false" ht="15" hidden="false" customHeight="false" outlineLevel="0" collapsed="false">
      <c r="A6036" s="3" t="n">
        <v>6035</v>
      </c>
      <c r="B6036" s="3" t="n">
        <v>4</v>
      </c>
      <c r="C6036" s="3" t="s">
        <v>260</v>
      </c>
      <c r="D6036" s="3" t="s">
        <v>563</v>
      </c>
      <c r="E6036" s="3" t="n">
        <v>361</v>
      </c>
      <c r="F6036" s="4" t="n">
        <v>103.02</v>
      </c>
      <c r="G6036" s="3" t="s">
        <v>8</v>
      </c>
      <c r="H6036" s="4" t="n">
        <f aca="false">ROUND(E6036*F6036,2)</f>
        <v>37190.22</v>
      </c>
    </row>
    <row r="6037" customFormat="false" ht="15" hidden="false" customHeight="false" outlineLevel="0" collapsed="false">
      <c r="A6037" s="3" t="n">
        <v>6036</v>
      </c>
      <c r="B6037" s="3" t="n">
        <v>6</v>
      </c>
      <c r="C6037" s="3" t="s">
        <v>260</v>
      </c>
      <c r="D6037" s="3" t="s">
        <v>562</v>
      </c>
      <c r="E6037" s="3" t="n">
        <v>4602</v>
      </c>
      <c r="F6037" s="4" t="n">
        <v>292.23</v>
      </c>
      <c r="G6037" s="3" t="s">
        <v>8</v>
      </c>
      <c r="H6037" s="4" t="n">
        <f aca="false">ROUND(E6037*F6037,2)</f>
        <v>1344842.46</v>
      </c>
    </row>
    <row r="6038" customFormat="false" ht="15" hidden="false" customHeight="false" outlineLevel="0" collapsed="false">
      <c r="A6038" s="3" t="n">
        <v>6037</v>
      </c>
      <c r="B6038" s="3" t="n">
        <v>6</v>
      </c>
      <c r="C6038" s="3" t="s">
        <v>260</v>
      </c>
      <c r="D6038" s="3" t="s">
        <v>562</v>
      </c>
      <c r="E6038" s="3" t="n">
        <v>2408</v>
      </c>
      <c r="F6038" s="4" t="n">
        <v>292.59</v>
      </c>
      <c r="G6038" s="3" t="s">
        <v>8</v>
      </c>
      <c r="H6038" s="4" t="n">
        <f aca="false">ROUND(E6038*F6038,2)</f>
        <v>704556.72</v>
      </c>
    </row>
    <row r="6039" customFormat="false" ht="15" hidden="false" customHeight="false" outlineLevel="0" collapsed="false">
      <c r="A6039" s="3" t="n">
        <v>6038</v>
      </c>
      <c r="B6039" s="3" t="n">
        <v>6</v>
      </c>
      <c r="C6039" s="3" t="s">
        <v>261</v>
      </c>
      <c r="D6039" s="3" t="s">
        <v>562</v>
      </c>
      <c r="E6039" s="3" t="n">
        <v>4408</v>
      </c>
      <c r="F6039" s="4" t="n">
        <v>297.46</v>
      </c>
      <c r="G6039" s="3" t="s">
        <v>8</v>
      </c>
      <c r="H6039" s="4" t="n">
        <f aca="false">ROUND(E6039*F6039,2)</f>
        <v>1311203.68</v>
      </c>
    </row>
    <row r="6040" customFormat="false" ht="15" hidden="false" customHeight="false" outlineLevel="0" collapsed="false">
      <c r="A6040" s="3" t="n">
        <v>6039</v>
      </c>
      <c r="B6040" s="3" t="n">
        <v>8</v>
      </c>
      <c r="C6040" s="3" t="s">
        <v>261</v>
      </c>
      <c r="D6040" s="3" t="s">
        <v>563</v>
      </c>
      <c r="E6040" s="3" t="n">
        <v>2905</v>
      </c>
      <c r="F6040" s="4" t="n">
        <v>54.23</v>
      </c>
      <c r="G6040" s="3" t="s">
        <v>8</v>
      </c>
      <c r="H6040" s="4" t="n">
        <f aca="false">ROUND(E6040*F6040,2)</f>
        <v>157538.15</v>
      </c>
    </row>
    <row r="6041" customFormat="false" ht="15" hidden="false" customHeight="false" outlineLevel="0" collapsed="false">
      <c r="A6041" s="3" t="n">
        <v>6040</v>
      </c>
      <c r="B6041" s="3" t="n">
        <v>8</v>
      </c>
      <c r="C6041" s="3" t="s">
        <v>261</v>
      </c>
      <c r="D6041" s="3" t="s">
        <v>562</v>
      </c>
      <c r="E6041" s="3" t="n">
        <v>307</v>
      </c>
      <c r="F6041" s="4" t="n">
        <v>54.27</v>
      </c>
      <c r="G6041" s="3" t="s">
        <v>8</v>
      </c>
      <c r="H6041" s="4" t="n">
        <f aca="false">ROUND(E6041*F6041,2)</f>
        <v>16660.89</v>
      </c>
    </row>
    <row r="6042" customFormat="false" ht="15" hidden="false" customHeight="false" outlineLevel="0" collapsed="false">
      <c r="A6042" s="3" t="n">
        <v>6041</v>
      </c>
      <c r="B6042" s="3" t="n">
        <v>9</v>
      </c>
      <c r="C6042" s="3" t="s">
        <v>261</v>
      </c>
      <c r="D6042" s="3" t="s">
        <v>562</v>
      </c>
      <c r="E6042" s="3" t="n">
        <v>2103</v>
      </c>
      <c r="F6042" s="4" t="n">
        <v>193.86</v>
      </c>
      <c r="G6042" s="3" t="s">
        <v>8</v>
      </c>
      <c r="H6042" s="4" t="n">
        <f aca="false">ROUND(E6042*F6042,2)</f>
        <v>407687.58</v>
      </c>
    </row>
    <row r="6043" customFormat="false" ht="15" hidden="false" customHeight="false" outlineLevel="0" collapsed="false">
      <c r="A6043" s="3" t="n">
        <v>6042</v>
      </c>
      <c r="B6043" s="3" t="n">
        <v>9</v>
      </c>
      <c r="C6043" s="3" t="s">
        <v>261</v>
      </c>
      <c r="D6043" s="3" t="s">
        <v>562</v>
      </c>
      <c r="E6043" s="3" t="n">
        <v>4089</v>
      </c>
      <c r="F6043" s="4" t="n">
        <v>194.17</v>
      </c>
      <c r="G6043" s="3" t="s">
        <v>8</v>
      </c>
      <c r="H6043" s="4" t="n">
        <f aca="false">ROUND(E6043*F6043,2)</f>
        <v>793961.13</v>
      </c>
    </row>
    <row r="6044" customFormat="false" ht="15" hidden="false" customHeight="false" outlineLevel="0" collapsed="false">
      <c r="A6044" s="3" t="n">
        <v>6043</v>
      </c>
      <c r="B6044" s="3" t="n">
        <v>15</v>
      </c>
      <c r="C6044" s="3" t="s">
        <v>261</v>
      </c>
      <c r="D6044" s="3" t="s">
        <v>563</v>
      </c>
      <c r="E6044" s="3" t="n">
        <v>492</v>
      </c>
      <c r="F6044" s="4" t="n">
        <v>271</v>
      </c>
      <c r="G6044" s="3" t="s">
        <v>46</v>
      </c>
      <c r="H6044" s="4" t="n">
        <f aca="false">ROUND(E6044*F6044,2)</f>
        <v>133332</v>
      </c>
    </row>
    <row r="6045" customFormat="false" ht="15" hidden="false" customHeight="false" outlineLevel="0" collapsed="false">
      <c r="A6045" s="3" t="n">
        <v>6044</v>
      </c>
      <c r="B6045" s="3" t="n">
        <v>4</v>
      </c>
      <c r="C6045" s="3" t="s">
        <v>261</v>
      </c>
      <c r="D6045" s="3" t="s">
        <v>563</v>
      </c>
      <c r="E6045" s="3" t="n">
        <v>2241</v>
      </c>
      <c r="F6045" s="4" t="n">
        <v>104.66</v>
      </c>
      <c r="G6045" s="3" t="s">
        <v>8</v>
      </c>
      <c r="H6045" s="4" t="n">
        <f aca="false">ROUND(E6045*F6045,2)</f>
        <v>234543.06</v>
      </c>
    </row>
    <row r="6046" customFormat="false" ht="15" hidden="false" customHeight="false" outlineLevel="0" collapsed="false">
      <c r="A6046" s="3" t="n">
        <v>6045</v>
      </c>
      <c r="B6046" s="3" t="n">
        <v>6</v>
      </c>
      <c r="C6046" s="3" t="s">
        <v>261</v>
      </c>
      <c r="D6046" s="3" t="s">
        <v>562</v>
      </c>
      <c r="E6046" s="3" t="n">
        <v>1726</v>
      </c>
      <c r="F6046" s="4" t="n">
        <v>297.47</v>
      </c>
      <c r="G6046" s="3" t="s">
        <v>8</v>
      </c>
      <c r="H6046" s="4" t="n">
        <f aca="false">ROUND(E6046*F6046,2)</f>
        <v>513433.22</v>
      </c>
    </row>
    <row r="6047" customFormat="false" ht="15" hidden="false" customHeight="false" outlineLevel="0" collapsed="false">
      <c r="A6047" s="3" t="n">
        <v>6046</v>
      </c>
      <c r="B6047" s="3" t="n">
        <v>5</v>
      </c>
      <c r="C6047" s="3" t="s">
        <v>261</v>
      </c>
      <c r="D6047" s="3" t="s">
        <v>562</v>
      </c>
      <c r="E6047" s="3" t="n">
        <v>1040</v>
      </c>
      <c r="F6047" s="4" t="n">
        <v>480.63</v>
      </c>
      <c r="G6047" s="3" t="s">
        <v>8</v>
      </c>
      <c r="H6047" s="4" t="n">
        <f aca="false">ROUND(E6047*F6047,2)</f>
        <v>499855.2</v>
      </c>
    </row>
    <row r="6048" customFormat="false" ht="15" hidden="false" customHeight="false" outlineLevel="0" collapsed="false">
      <c r="A6048" s="3" t="n">
        <v>6047</v>
      </c>
      <c r="B6048" s="3" t="n">
        <v>10</v>
      </c>
      <c r="C6048" s="3" t="s">
        <v>261</v>
      </c>
      <c r="D6048" s="3" t="s">
        <v>563</v>
      </c>
      <c r="E6048" s="3" t="n">
        <v>1445</v>
      </c>
      <c r="F6048" s="4" t="n">
        <v>55.17</v>
      </c>
      <c r="G6048" s="3" t="s">
        <v>8</v>
      </c>
      <c r="H6048" s="4" t="n">
        <f aca="false">ROUND(E6048*F6048,2)</f>
        <v>79720.65</v>
      </c>
    </row>
    <row r="6049" customFormat="false" ht="15" hidden="false" customHeight="false" outlineLevel="0" collapsed="false">
      <c r="A6049" s="3" t="n">
        <v>6048</v>
      </c>
      <c r="B6049" s="3" t="n">
        <v>3</v>
      </c>
      <c r="C6049" s="3" t="s">
        <v>261</v>
      </c>
      <c r="D6049" s="3" t="s">
        <v>562</v>
      </c>
      <c r="E6049" s="3" t="n">
        <v>4605</v>
      </c>
      <c r="F6049" s="4" t="n">
        <v>117.75</v>
      </c>
      <c r="G6049" s="3" t="s">
        <v>8</v>
      </c>
      <c r="H6049" s="4" t="n">
        <f aca="false">ROUND(E6049*F6049,2)</f>
        <v>542238.75</v>
      </c>
    </row>
    <row r="6050" customFormat="false" ht="15" hidden="false" customHeight="false" outlineLevel="0" collapsed="false">
      <c r="A6050" s="3" t="n">
        <v>6049</v>
      </c>
      <c r="B6050" s="3" t="n">
        <v>6</v>
      </c>
      <c r="C6050" s="3" t="s">
        <v>261</v>
      </c>
      <c r="D6050" s="3" t="s">
        <v>562</v>
      </c>
      <c r="E6050" s="3" t="n">
        <v>1576</v>
      </c>
      <c r="F6050" s="4" t="n">
        <v>297.61</v>
      </c>
      <c r="G6050" s="3" t="s">
        <v>8</v>
      </c>
      <c r="H6050" s="4" t="n">
        <f aca="false">ROUND(E6050*F6050,2)</f>
        <v>469033.36</v>
      </c>
    </row>
    <row r="6051" customFormat="false" ht="15" hidden="false" customHeight="false" outlineLevel="0" collapsed="false">
      <c r="A6051" s="3" t="n">
        <v>6050</v>
      </c>
      <c r="B6051" s="3" t="n">
        <v>2</v>
      </c>
      <c r="C6051" s="3" t="s">
        <v>261</v>
      </c>
      <c r="D6051" s="3" t="s">
        <v>562</v>
      </c>
      <c r="E6051" s="3" t="n">
        <v>802</v>
      </c>
      <c r="F6051" s="4" t="n">
        <v>60</v>
      </c>
      <c r="G6051" s="3" t="s">
        <v>8</v>
      </c>
      <c r="H6051" s="4" t="n">
        <f aca="false">ROUND(E6051*F6051,2)</f>
        <v>48120</v>
      </c>
    </row>
    <row r="6052" customFormat="false" ht="15" hidden="false" customHeight="false" outlineLevel="0" collapsed="false">
      <c r="A6052" s="3" t="n">
        <v>6051</v>
      </c>
      <c r="B6052" s="3" t="n">
        <v>15</v>
      </c>
      <c r="C6052" s="3" t="s">
        <v>261</v>
      </c>
      <c r="D6052" s="3" t="s">
        <v>563</v>
      </c>
      <c r="E6052" s="3" t="n">
        <v>4717</v>
      </c>
      <c r="F6052" s="4" t="n">
        <v>270.93</v>
      </c>
      <c r="G6052" s="3" t="s">
        <v>46</v>
      </c>
      <c r="H6052" s="4" t="n">
        <f aca="false">ROUND(E6052*F6052,2)</f>
        <v>1277976.81</v>
      </c>
    </row>
    <row r="6053" customFormat="false" ht="15" hidden="false" customHeight="false" outlineLevel="0" collapsed="false">
      <c r="A6053" s="3" t="n">
        <v>6052</v>
      </c>
      <c r="B6053" s="3" t="n">
        <v>15</v>
      </c>
      <c r="C6053" s="3" t="s">
        <v>261</v>
      </c>
      <c r="D6053" s="3" t="s">
        <v>563</v>
      </c>
      <c r="E6053" s="3" t="n">
        <v>4683</v>
      </c>
      <c r="F6053" s="4" t="n">
        <v>271.19</v>
      </c>
      <c r="G6053" s="3" t="s">
        <v>46</v>
      </c>
      <c r="H6053" s="4" t="n">
        <f aca="false">ROUND(E6053*F6053,2)</f>
        <v>1269982.77</v>
      </c>
    </row>
    <row r="6054" customFormat="false" ht="15" hidden="false" customHeight="false" outlineLevel="0" collapsed="false">
      <c r="A6054" s="3" t="n">
        <v>6053</v>
      </c>
      <c r="B6054" s="3" t="n">
        <v>15</v>
      </c>
      <c r="C6054" s="3" t="s">
        <v>261</v>
      </c>
      <c r="D6054" s="3" t="s">
        <v>563</v>
      </c>
      <c r="E6054" s="3" t="n">
        <v>584</v>
      </c>
      <c r="F6054" s="4" t="n">
        <v>270.91</v>
      </c>
      <c r="G6054" s="3" t="s">
        <v>46</v>
      </c>
      <c r="H6054" s="4" t="n">
        <f aca="false">ROUND(E6054*F6054,2)</f>
        <v>158211.44</v>
      </c>
    </row>
    <row r="6055" customFormat="false" ht="15" hidden="false" customHeight="false" outlineLevel="0" collapsed="false">
      <c r="A6055" s="3" t="n">
        <v>6054</v>
      </c>
      <c r="B6055" s="3" t="n">
        <v>8</v>
      </c>
      <c r="C6055" s="3" t="s">
        <v>261</v>
      </c>
      <c r="D6055" s="3" t="s">
        <v>562</v>
      </c>
      <c r="E6055" s="3" t="n">
        <v>3560</v>
      </c>
      <c r="F6055" s="4" t="n">
        <v>54.29</v>
      </c>
      <c r="G6055" s="3" t="s">
        <v>8</v>
      </c>
      <c r="H6055" s="4" t="n">
        <f aca="false">ROUND(E6055*F6055,2)</f>
        <v>193272.4</v>
      </c>
    </row>
    <row r="6056" customFormat="false" ht="15" hidden="false" customHeight="false" outlineLevel="0" collapsed="false">
      <c r="A6056" s="3" t="n">
        <v>6055</v>
      </c>
      <c r="B6056" s="3" t="n">
        <v>6</v>
      </c>
      <c r="C6056" s="3" t="s">
        <v>261</v>
      </c>
      <c r="D6056" s="3" t="s">
        <v>562</v>
      </c>
      <c r="E6056" s="3" t="n">
        <v>3115</v>
      </c>
      <c r="F6056" s="4" t="n">
        <v>297.29</v>
      </c>
      <c r="G6056" s="3" t="s">
        <v>8</v>
      </c>
      <c r="H6056" s="4" t="n">
        <f aca="false">ROUND(E6056*F6056,2)</f>
        <v>926058.35</v>
      </c>
    </row>
    <row r="6057" customFormat="false" ht="15" hidden="false" customHeight="false" outlineLevel="0" collapsed="false">
      <c r="A6057" s="3" t="n">
        <v>6056</v>
      </c>
      <c r="B6057" s="3" t="n">
        <v>2</v>
      </c>
      <c r="C6057" s="3" t="s">
        <v>261</v>
      </c>
      <c r="D6057" s="3" t="s">
        <v>562</v>
      </c>
      <c r="E6057" s="3" t="n">
        <v>904</v>
      </c>
      <c r="F6057" s="4" t="n">
        <v>60.1</v>
      </c>
      <c r="G6057" s="3" t="s">
        <v>8</v>
      </c>
      <c r="H6057" s="4" t="n">
        <f aca="false">ROUND(E6057*F6057,2)</f>
        <v>54330.4</v>
      </c>
    </row>
    <row r="6058" customFormat="false" ht="15" hidden="false" customHeight="false" outlineLevel="0" collapsed="false">
      <c r="A6058" s="3" t="n">
        <v>6057</v>
      </c>
      <c r="B6058" s="3" t="n">
        <v>13</v>
      </c>
      <c r="C6058" s="3" t="s">
        <v>261</v>
      </c>
      <c r="D6058" s="3" t="s">
        <v>562</v>
      </c>
      <c r="E6058" s="3" t="n">
        <v>1686</v>
      </c>
      <c r="F6058" s="4" t="n">
        <v>43.16</v>
      </c>
      <c r="G6058" s="3" t="s">
        <v>41</v>
      </c>
      <c r="H6058" s="4" t="n">
        <f aca="false">ROUND(E6058*F6058,2)</f>
        <v>72767.76</v>
      </c>
    </row>
    <row r="6059" customFormat="false" ht="15" hidden="false" customHeight="false" outlineLevel="0" collapsed="false">
      <c r="A6059" s="3" t="n">
        <v>6058</v>
      </c>
      <c r="B6059" s="3" t="n">
        <v>1</v>
      </c>
      <c r="C6059" s="3" t="s">
        <v>261</v>
      </c>
      <c r="D6059" s="3" t="s">
        <v>562</v>
      </c>
      <c r="E6059" s="3" t="n">
        <v>1248</v>
      </c>
      <c r="F6059" s="4" t="n">
        <v>438.56</v>
      </c>
      <c r="G6059" s="3" t="s">
        <v>8</v>
      </c>
      <c r="H6059" s="4" t="n">
        <f aca="false">ROUND(E6059*F6059,2)</f>
        <v>547322.88</v>
      </c>
    </row>
    <row r="6060" customFormat="false" ht="15" hidden="false" customHeight="false" outlineLevel="0" collapsed="false">
      <c r="A6060" s="3" t="n">
        <v>6059</v>
      </c>
      <c r="B6060" s="3" t="n">
        <v>9</v>
      </c>
      <c r="C6060" s="3" t="s">
        <v>262</v>
      </c>
      <c r="D6060" s="3" t="s">
        <v>562</v>
      </c>
      <c r="E6060" s="3" t="n">
        <v>3261</v>
      </c>
      <c r="F6060" s="4" t="n">
        <v>195.4</v>
      </c>
      <c r="G6060" s="3" t="s">
        <v>8</v>
      </c>
      <c r="H6060" s="4" t="n">
        <f aca="false">ROUND(E6060*F6060,2)</f>
        <v>637199.4</v>
      </c>
    </row>
    <row r="6061" customFormat="false" ht="15" hidden="false" customHeight="false" outlineLevel="0" collapsed="false">
      <c r="A6061" s="3" t="n">
        <v>6060</v>
      </c>
      <c r="B6061" s="3" t="n">
        <v>5</v>
      </c>
      <c r="C6061" s="3" t="s">
        <v>262</v>
      </c>
      <c r="D6061" s="3" t="s">
        <v>563</v>
      </c>
      <c r="E6061" s="3" t="n">
        <v>1002</v>
      </c>
      <c r="F6061" s="4" t="n">
        <v>492.35</v>
      </c>
      <c r="G6061" s="3" t="s">
        <v>8</v>
      </c>
      <c r="H6061" s="4" t="n">
        <f aca="false">ROUND(E6061*F6061,2)</f>
        <v>493334.7</v>
      </c>
    </row>
    <row r="6062" customFormat="false" ht="15" hidden="false" customHeight="false" outlineLevel="0" collapsed="false">
      <c r="A6062" s="3" t="n">
        <v>6061</v>
      </c>
      <c r="B6062" s="3" t="n">
        <v>3</v>
      </c>
      <c r="C6062" s="3" t="s">
        <v>262</v>
      </c>
      <c r="D6062" s="3" t="s">
        <v>562</v>
      </c>
      <c r="E6062" s="3" t="n">
        <v>3437</v>
      </c>
      <c r="F6062" s="4" t="n">
        <v>119.31</v>
      </c>
      <c r="G6062" s="3" t="s">
        <v>8</v>
      </c>
      <c r="H6062" s="4" t="n">
        <f aca="false">ROUND(E6062*F6062,2)</f>
        <v>410068.47</v>
      </c>
    </row>
    <row r="6063" customFormat="false" ht="15" hidden="false" customHeight="false" outlineLevel="0" collapsed="false">
      <c r="A6063" s="3" t="n">
        <v>6062</v>
      </c>
      <c r="B6063" s="3" t="n">
        <v>5</v>
      </c>
      <c r="C6063" s="3" t="s">
        <v>262</v>
      </c>
      <c r="D6063" s="3" t="s">
        <v>562</v>
      </c>
      <c r="E6063" s="3" t="n">
        <v>527</v>
      </c>
      <c r="F6063" s="4" t="n">
        <v>491.26</v>
      </c>
      <c r="G6063" s="3" t="s">
        <v>8</v>
      </c>
      <c r="H6063" s="4" t="n">
        <f aca="false">ROUND(E6063*F6063,2)</f>
        <v>258894.02</v>
      </c>
    </row>
    <row r="6064" customFormat="false" ht="15" hidden="false" customHeight="false" outlineLevel="0" collapsed="false">
      <c r="A6064" s="3" t="n">
        <v>6063</v>
      </c>
      <c r="B6064" s="3" t="n">
        <v>14</v>
      </c>
      <c r="C6064" s="3" t="s">
        <v>262</v>
      </c>
      <c r="D6064" s="3" t="s">
        <v>563</v>
      </c>
      <c r="E6064" s="3" t="n">
        <v>3355</v>
      </c>
      <c r="F6064" s="4" t="n">
        <v>88.99</v>
      </c>
      <c r="G6064" s="3" t="s">
        <v>41</v>
      </c>
      <c r="H6064" s="4" t="n">
        <f aca="false">ROUND(E6064*F6064,2)</f>
        <v>298561.45</v>
      </c>
    </row>
    <row r="6065" customFormat="false" ht="15" hidden="false" customHeight="false" outlineLevel="0" collapsed="false">
      <c r="A6065" s="3" t="n">
        <v>6064</v>
      </c>
      <c r="B6065" s="3" t="n">
        <v>3</v>
      </c>
      <c r="C6065" s="3" t="s">
        <v>262</v>
      </c>
      <c r="D6065" s="3" t="s">
        <v>563</v>
      </c>
      <c r="E6065" s="3" t="n">
        <v>956</v>
      </c>
      <c r="F6065" s="4" t="n">
        <v>119.16</v>
      </c>
      <c r="G6065" s="3" t="s">
        <v>8</v>
      </c>
      <c r="H6065" s="4" t="n">
        <f aca="false">ROUND(E6065*F6065,2)</f>
        <v>113916.96</v>
      </c>
    </row>
    <row r="6066" customFormat="false" ht="15" hidden="false" customHeight="false" outlineLevel="0" collapsed="false">
      <c r="A6066" s="3" t="n">
        <v>6065</v>
      </c>
      <c r="B6066" s="3" t="n">
        <v>4</v>
      </c>
      <c r="C6066" s="3" t="s">
        <v>262</v>
      </c>
      <c r="D6066" s="3" t="s">
        <v>563</v>
      </c>
      <c r="E6066" s="3" t="n">
        <v>128</v>
      </c>
      <c r="F6066" s="4" t="n">
        <v>102.7</v>
      </c>
      <c r="G6066" s="3" t="s">
        <v>8</v>
      </c>
      <c r="H6066" s="4" t="n">
        <f aca="false">ROUND(E6066*F6066,2)</f>
        <v>13145.6</v>
      </c>
    </row>
    <row r="6067" customFormat="false" ht="15" hidden="false" customHeight="false" outlineLevel="0" collapsed="false">
      <c r="A6067" s="3" t="n">
        <v>6066</v>
      </c>
      <c r="B6067" s="3" t="n">
        <v>6</v>
      </c>
      <c r="C6067" s="3" t="s">
        <v>262</v>
      </c>
      <c r="D6067" s="3" t="s">
        <v>562</v>
      </c>
      <c r="E6067" s="3" t="n">
        <v>4475</v>
      </c>
      <c r="F6067" s="4" t="n">
        <v>302.97</v>
      </c>
      <c r="G6067" s="3" t="s">
        <v>8</v>
      </c>
      <c r="H6067" s="4" t="n">
        <f aca="false">ROUND(E6067*F6067,2)</f>
        <v>1355790.75</v>
      </c>
    </row>
    <row r="6068" customFormat="false" ht="15" hidden="false" customHeight="false" outlineLevel="0" collapsed="false">
      <c r="A6068" s="3" t="n">
        <v>6067</v>
      </c>
      <c r="B6068" s="3" t="n">
        <v>15</v>
      </c>
      <c r="C6068" s="3" t="s">
        <v>262</v>
      </c>
      <c r="D6068" s="3" t="s">
        <v>563</v>
      </c>
      <c r="E6068" s="3" t="n">
        <v>2877</v>
      </c>
      <c r="F6068" s="4" t="n">
        <v>268.44</v>
      </c>
      <c r="G6068" s="3" t="s">
        <v>46</v>
      </c>
      <c r="H6068" s="4" t="n">
        <f aca="false">ROUND(E6068*F6068,2)</f>
        <v>772301.88</v>
      </c>
    </row>
    <row r="6069" customFormat="false" ht="15" hidden="false" customHeight="false" outlineLevel="0" collapsed="false">
      <c r="A6069" s="3" t="n">
        <v>6068</v>
      </c>
      <c r="B6069" s="3" t="n">
        <v>4</v>
      </c>
      <c r="C6069" s="3" t="s">
        <v>262</v>
      </c>
      <c r="D6069" s="3" t="s">
        <v>563</v>
      </c>
      <c r="E6069" s="3" t="n">
        <v>2678</v>
      </c>
      <c r="F6069" s="4" t="n">
        <v>102.98</v>
      </c>
      <c r="G6069" s="3" t="s">
        <v>8</v>
      </c>
      <c r="H6069" s="4" t="n">
        <f aca="false">ROUND(E6069*F6069,2)</f>
        <v>275780.44</v>
      </c>
    </row>
    <row r="6070" customFormat="false" ht="15" hidden="false" customHeight="false" outlineLevel="0" collapsed="false">
      <c r="A6070" s="3" t="n">
        <v>6069</v>
      </c>
      <c r="B6070" s="3" t="n">
        <v>10</v>
      </c>
      <c r="C6070" s="3" t="s">
        <v>262</v>
      </c>
      <c r="D6070" s="3" t="s">
        <v>563</v>
      </c>
      <c r="E6070" s="3" t="n">
        <v>3789</v>
      </c>
      <c r="F6070" s="4" t="n">
        <v>56.24</v>
      </c>
      <c r="G6070" s="3" t="s">
        <v>8</v>
      </c>
      <c r="H6070" s="4" t="n">
        <f aca="false">ROUND(E6070*F6070,2)</f>
        <v>213093.36</v>
      </c>
    </row>
    <row r="6071" customFormat="false" ht="15" hidden="false" customHeight="false" outlineLevel="0" collapsed="false">
      <c r="A6071" s="3" t="n">
        <v>6070</v>
      </c>
      <c r="B6071" s="3" t="n">
        <v>4</v>
      </c>
      <c r="C6071" s="3" t="s">
        <v>262</v>
      </c>
      <c r="D6071" s="3" t="s">
        <v>562</v>
      </c>
      <c r="E6071" s="3" t="n">
        <v>1253</v>
      </c>
      <c r="F6071" s="4" t="n">
        <v>102.66</v>
      </c>
      <c r="G6071" s="3" t="s">
        <v>8</v>
      </c>
      <c r="H6071" s="4" t="n">
        <f aca="false">ROUND(E6071*F6071,2)</f>
        <v>128632.98</v>
      </c>
    </row>
    <row r="6072" customFormat="false" ht="15" hidden="false" customHeight="false" outlineLevel="0" collapsed="false">
      <c r="A6072" s="3" t="n">
        <v>6071</v>
      </c>
      <c r="B6072" s="3" t="n">
        <v>13</v>
      </c>
      <c r="C6072" s="3" t="s">
        <v>262</v>
      </c>
      <c r="D6072" s="3" t="s">
        <v>562</v>
      </c>
      <c r="E6072" s="3" t="n">
        <v>1522</v>
      </c>
      <c r="F6072" s="4" t="n">
        <v>44.31</v>
      </c>
      <c r="G6072" s="3" t="s">
        <v>41</v>
      </c>
      <c r="H6072" s="4" t="n">
        <f aca="false">ROUND(E6072*F6072,2)</f>
        <v>67439.82</v>
      </c>
    </row>
    <row r="6073" customFormat="false" ht="15" hidden="false" customHeight="false" outlineLevel="0" collapsed="false">
      <c r="A6073" s="3" t="n">
        <v>6072</v>
      </c>
      <c r="B6073" s="3" t="n">
        <v>5</v>
      </c>
      <c r="C6073" s="3" t="s">
        <v>262</v>
      </c>
      <c r="D6073" s="3" t="s">
        <v>563</v>
      </c>
      <c r="E6073" s="3" t="n">
        <v>3119</v>
      </c>
      <c r="F6073" s="4" t="n">
        <v>493.02</v>
      </c>
      <c r="G6073" s="3" t="s">
        <v>8</v>
      </c>
      <c r="H6073" s="4" t="n">
        <f aca="false">ROUND(E6073*F6073,2)</f>
        <v>1537729.38</v>
      </c>
    </row>
    <row r="6074" customFormat="false" ht="15" hidden="false" customHeight="false" outlineLevel="0" collapsed="false">
      <c r="A6074" s="3" t="n">
        <v>6073</v>
      </c>
      <c r="B6074" s="3" t="n">
        <v>3</v>
      </c>
      <c r="C6074" s="3" t="s">
        <v>262</v>
      </c>
      <c r="D6074" s="3" t="s">
        <v>562</v>
      </c>
      <c r="E6074" s="3" t="n">
        <v>1659</v>
      </c>
      <c r="F6074" s="4" t="n">
        <v>119.73</v>
      </c>
      <c r="G6074" s="3" t="s">
        <v>8</v>
      </c>
      <c r="H6074" s="4" t="n">
        <f aca="false">ROUND(E6074*F6074,2)</f>
        <v>198632.07</v>
      </c>
    </row>
    <row r="6075" customFormat="false" ht="15" hidden="false" customHeight="false" outlineLevel="0" collapsed="false">
      <c r="A6075" s="3" t="n">
        <v>6074</v>
      </c>
      <c r="B6075" s="3" t="n">
        <v>13</v>
      </c>
      <c r="C6075" s="3" t="s">
        <v>262</v>
      </c>
      <c r="D6075" s="3" t="s">
        <v>563</v>
      </c>
      <c r="E6075" s="3" t="n">
        <v>1470</v>
      </c>
      <c r="F6075" s="4" t="n">
        <v>44.25</v>
      </c>
      <c r="G6075" s="3" t="s">
        <v>41</v>
      </c>
      <c r="H6075" s="4" t="n">
        <f aca="false">ROUND(E6075*F6075,2)</f>
        <v>65047.5</v>
      </c>
    </row>
    <row r="6076" customFormat="false" ht="15" hidden="false" customHeight="false" outlineLevel="0" collapsed="false">
      <c r="A6076" s="3" t="n">
        <v>6075</v>
      </c>
      <c r="B6076" s="3" t="n">
        <v>4</v>
      </c>
      <c r="C6076" s="3" t="s">
        <v>262</v>
      </c>
      <c r="D6076" s="3" t="s">
        <v>563</v>
      </c>
      <c r="E6076" s="3" t="n">
        <v>2122</v>
      </c>
      <c r="F6076" s="4" t="n">
        <v>102.6</v>
      </c>
      <c r="G6076" s="3" t="s">
        <v>8</v>
      </c>
      <c r="H6076" s="4" t="n">
        <f aca="false">ROUND(E6076*F6076,2)</f>
        <v>217717.2</v>
      </c>
    </row>
    <row r="6077" customFormat="false" ht="15" hidden="false" customHeight="false" outlineLevel="0" collapsed="false">
      <c r="A6077" s="3" t="n">
        <v>6076</v>
      </c>
      <c r="B6077" s="3" t="n">
        <v>7</v>
      </c>
      <c r="C6077" s="3" t="s">
        <v>262</v>
      </c>
      <c r="D6077" s="3" t="s">
        <v>562</v>
      </c>
      <c r="E6077" s="3" t="n">
        <v>639</v>
      </c>
      <c r="F6077" s="4" t="n">
        <v>414.86</v>
      </c>
      <c r="G6077" s="3" t="s">
        <v>8</v>
      </c>
      <c r="H6077" s="4" t="n">
        <f aca="false">ROUND(E6077*F6077,2)</f>
        <v>265095.54</v>
      </c>
    </row>
    <row r="6078" customFormat="false" ht="15" hidden="false" customHeight="false" outlineLevel="0" collapsed="false">
      <c r="A6078" s="3" t="n">
        <v>6077</v>
      </c>
      <c r="B6078" s="3" t="n">
        <v>5</v>
      </c>
      <c r="C6078" s="3" t="s">
        <v>262</v>
      </c>
      <c r="D6078" s="3" t="s">
        <v>563</v>
      </c>
      <c r="E6078" s="3" t="n">
        <v>934</v>
      </c>
      <c r="F6078" s="4" t="n">
        <v>493.02</v>
      </c>
      <c r="G6078" s="3" t="s">
        <v>8</v>
      </c>
      <c r="H6078" s="4" t="n">
        <f aca="false">ROUND(E6078*F6078,2)</f>
        <v>460480.68</v>
      </c>
    </row>
    <row r="6079" customFormat="false" ht="15" hidden="false" customHeight="false" outlineLevel="0" collapsed="false">
      <c r="A6079" s="3" t="n">
        <v>6078</v>
      </c>
      <c r="B6079" s="3" t="n">
        <v>1</v>
      </c>
      <c r="C6079" s="3" t="s">
        <v>262</v>
      </c>
      <c r="D6079" s="3" t="s">
        <v>563</v>
      </c>
      <c r="E6079" s="3" t="n">
        <v>4541</v>
      </c>
      <c r="F6079" s="4" t="n">
        <v>444.51</v>
      </c>
      <c r="G6079" s="3" t="s">
        <v>8</v>
      </c>
      <c r="H6079" s="4" t="n">
        <f aca="false">ROUND(E6079*F6079,2)</f>
        <v>2018519.91</v>
      </c>
    </row>
    <row r="6080" customFormat="false" ht="15" hidden="false" customHeight="false" outlineLevel="0" collapsed="false">
      <c r="A6080" s="3" t="n">
        <v>6079</v>
      </c>
      <c r="B6080" s="3" t="n">
        <v>9</v>
      </c>
      <c r="C6080" s="3" t="s">
        <v>262</v>
      </c>
      <c r="D6080" s="3" t="s">
        <v>563</v>
      </c>
      <c r="E6080" s="3" t="n">
        <v>2121</v>
      </c>
      <c r="F6080" s="4" t="n">
        <v>196.41</v>
      </c>
      <c r="G6080" s="3" t="s">
        <v>8</v>
      </c>
      <c r="H6080" s="4" t="n">
        <f aca="false">ROUND(E6080*F6080,2)</f>
        <v>416585.61</v>
      </c>
    </row>
    <row r="6081" customFormat="false" ht="15" hidden="false" customHeight="false" outlineLevel="0" collapsed="false">
      <c r="A6081" s="3" t="n">
        <v>6080</v>
      </c>
      <c r="B6081" s="3" t="n">
        <v>6</v>
      </c>
      <c r="C6081" s="3" t="s">
        <v>262</v>
      </c>
      <c r="D6081" s="3" t="s">
        <v>562</v>
      </c>
      <c r="E6081" s="3" t="n">
        <v>1649</v>
      </c>
      <c r="F6081" s="4" t="n">
        <v>302.24</v>
      </c>
      <c r="G6081" s="3" t="s">
        <v>8</v>
      </c>
      <c r="H6081" s="4" t="n">
        <f aca="false">ROUND(E6081*F6081,2)</f>
        <v>498393.76</v>
      </c>
    </row>
    <row r="6082" customFormat="false" ht="15" hidden="false" customHeight="false" outlineLevel="0" collapsed="false">
      <c r="A6082" s="3" t="n">
        <v>6081</v>
      </c>
      <c r="B6082" s="3" t="n">
        <v>1</v>
      </c>
      <c r="C6082" s="3" t="s">
        <v>262</v>
      </c>
      <c r="D6082" s="3" t="s">
        <v>562</v>
      </c>
      <c r="E6082" s="3" t="n">
        <v>3938</v>
      </c>
      <c r="F6082" s="4" t="n">
        <v>444.57</v>
      </c>
      <c r="G6082" s="3" t="s">
        <v>8</v>
      </c>
      <c r="H6082" s="4" t="n">
        <f aca="false">ROUND(E6082*F6082,2)</f>
        <v>1750716.66</v>
      </c>
    </row>
    <row r="6083" customFormat="false" ht="15" hidden="false" customHeight="false" outlineLevel="0" collapsed="false">
      <c r="A6083" s="3" t="n">
        <v>6082</v>
      </c>
      <c r="B6083" s="3" t="n">
        <v>2</v>
      </c>
      <c r="C6083" s="3" t="s">
        <v>262</v>
      </c>
      <c r="D6083" s="3" t="s">
        <v>562</v>
      </c>
      <c r="E6083" s="3" t="n">
        <v>1557</v>
      </c>
      <c r="F6083" s="4" t="n">
        <v>60.96</v>
      </c>
      <c r="G6083" s="3" t="s">
        <v>8</v>
      </c>
      <c r="H6083" s="4" t="n">
        <f aca="false">ROUND(E6083*F6083,2)</f>
        <v>94914.72</v>
      </c>
    </row>
    <row r="6084" customFormat="false" ht="15" hidden="false" customHeight="false" outlineLevel="0" collapsed="false">
      <c r="A6084" s="3" t="n">
        <v>6083</v>
      </c>
      <c r="B6084" s="3" t="n">
        <v>4</v>
      </c>
      <c r="C6084" s="3" t="s">
        <v>262</v>
      </c>
      <c r="D6084" s="3" t="s">
        <v>562</v>
      </c>
      <c r="E6084" s="3" t="n">
        <v>3521</v>
      </c>
      <c r="F6084" s="4" t="n">
        <v>103.15</v>
      </c>
      <c r="G6084" s="3" t="s">
        <v>8</v>
      </c>
      <c r="H6084" s="4" t="n">
        <f aca="false">ROUND(E6084*F6084,2)</f>
        <v>363191.15</v>
      </c>
    </row>
    <row r="6085" customFormat="false" ht="15" hidden="false" customHeight="false" outlineLevel="0" collapsed="false">
      <c r="A6085" s="3" t="n">
        <v>6084</v>
      </c>
      <c r="B6085" s="3" t="n">
        <v>5</v>
      </c>
      <c r="C6085" s="3" t="s">
        <v>262</v>
      </c>
      <c r="D6085" s="3" t="s">
        <v>562</v>
      </c>
      <c r="E6085" s="3" t="n">
        <v>3639</v>
      </c>
      <c r="F6085" s="4" t="n">
        <v>492</v>
      </c>
      <c r="G6085" s="3" t="s">
        <v>8</v>
      </c>
      <c r="H6085" s="4" t="n">
        <f aca="false">ROUND(E6085*F6085,2)</f>
        <v>1790388</v>
      </c>
    </row>
    <row r="6086" customFormat="false" ht="15" hidden="false" customHeight="false" outlineLevel="0" collapsed="false">
      <c r="A6086" s="3" t="n">
        <v>6085</v>
      </c>
      <c r="B6086" s="3" t="n">
        <v>1</v>
      </c>
      <c r="C6086" s="3" t="s">
        <v>263</v>
      </c>
      <c r="D6086" s="3" t="s">
        <v>562</v>
      </c>
      <c r="E6086" s="3" t="n">
        <v>3682</v>
      </c>
      <c r="F6086" s="4" t="n">
        <v>453</v>
      </c>
      <c r="G6086" s="3" t="s">
        <v>8</v>
      </c>
      <c r="H6086" s="4" t="n">
        <f aca="false">ROUND(E6086*F6086,2)</f>
        <v>1667946</v>
      </c>
    </row>
    <row r="6087" customFormat="false" ht="15" hidden="false" customHeight="false" outlineLevel="0" collapsed="false">
      <c r="A6087" s="3" t="n">
        <v>6086</v>
      </c>
      <c r="B6087" s="3" t="n">
        <v>7</v>
      </c>
      <c r="C6087" s="3" t="s">
        <v>263</v>
      </c>
      <c r="D6087" s="3" t="s">
        <v>563</v>
      </c>
      <c r="E6087" s="3" t="n">
        <v>4395</v>
      </c>
      <c r="F6087" s="4" t="n">
        <v>399.54</v>
      </c>
      <c r="G6087" s="3" t="s">
        <v>8</v>
      </c>
      <c r="H6087" s="4" t="n">
        <f aca="false">ROUND(E6087*F6087,2)</f>
        <v>1755978.3</v>
      </c>
    </row>
    <row r="6088" customFormat="false" ht="15" hidden="false" customHeight="false" outlineLevel="0" collapsed="false">
      <c r="A6088" s="3" t="n">
        <v>6087</v>
      </c>
      <c r="B6088" s="3" t="n">
        <v>6</v>
      </c>
      <c r="C6088" s="3" t="s">
        <v>263</v>
      </c>
      <c r="D6088" s="3" t="s">
        <v>563</v>
      </c>
      <c r="E6088" s="3" t="n">
        <v>4193</v>
      </c>
      <c r="F6088" s="4" t="n">
        <v>301.99</v>
      </c>
      <c r="G6088" s="3" t="s">
        <v>8</v>
      </c>
      <c r="H6088" s="4" t="n">
        <f aca="false">ROUND(E6088*F6088,2)</f>
        <v>1266244.07</v>
      </c>
    </row>
    <row r="6089" customFormat="false" ht="15" hidden="false" customHeight="false" outlineLevel="0" collapsed="false">
      <c r="A6089" s="3" t="n">
        <v>6088</v>
      </c>
      <c r="B6089" s="3" t="n">
        <v>9</v>
      </c>
      <c r="C6089" s="3" t="s">
        <v>263</v>
      </c>
      <c r="D6089" s="3" t="s">
        <v>563</v>
      </c>
      <c r="E6089" s="3" t="n">
        <v>4585</v>
      </c>
      <c r="F6089" s="4" t="n">
        <v>198.4</v>
      </c>
      <c r="G6089" s="3" t="s">
        <v>8</v>
      </c>
      <c r="H6089" s="4" t="n">
        <f aca="false">ROUND(E6089*F6089,2)</f>
        <v>909664</v>
      </c>
    </row>
    <row r="6090" customFormat="false" ht="15" hidden="false" customHeight="false" outlineLevel="0" collapsed="false">
      <c r="A6090" s="3" t="n">
        <v>6089</v>
      </c>
      <c r="B6090" s="3" t="n">
        <v>15</v>
      </c>
      <c r="C6090" s="3" t="s">
        <v>263</v>
      </c>
      <c r="D6090" s="3" t="s">
        <v>563</v>
      </c>
      <c r="E6090" s="3" t="n">
        <v>732</v>
      </c>
      <c r="F6090" s="4" t="n">
        <v>269.31</v>
      </c>
      <c r="G6090" s="3" t="s">
        <v>46</v>
      </c>
      <c r="H6090" s="4" t="n">
        <f aca="false">ROUND(E6090*F6090,2)</f>
        <v>197134.92</v>
      </c>
    </row>
    <row r="6091" customFormat="false" ht="15" hidden="false" customHeight="false" outlineLevel="0" collapsed="false">
      <c r="A6091" s="3" t="n">
        <v>6090</v>
      </c>
      <c r="B6091" s="3" t="n">
        <v>15</v>
      </c>
      <c r="C6091" s="3" t="s">
        <v>263</v>
      </c>
      <c r="D6091" s="3" t="s">
        <v>563</v>
      </c>
      <c r="E6091" s="3" t="n">
        <v>4279</v>
      </c>
      <c r="F6091" s="4" t="n">
        <v>269.87</v>
      </c>
      <c r="G6091" s="3" t="s">
        <v>46</v>
      </c>
      <c r="H6091" s="4" t="n">
        <f aca="false">ROUND(E6091*F6091,2)</f>
        <v>1154773.73</v>
      </c>
    </row>
    <row r="6092" customFormat="false" ht="15" hidden="false" customHeight="false" outlineLevel="0" collapsed="false">
      <c r="A6092" s="3" t="n">
        <v>6091</v>
      </c>
      <c r="B6092" s="3" t="n">
        <v>1</v>
      </c>
      <c r="C6092" s="3" t="s">
        <v>263</v>
      </c>
      <c r="D6092" s="3" t="s">
        <v>563</v>
      </c>
      <c r="E6092" s="3" t="n">
        <v>47</v>
      </c>
      <c r="F6092" s="4" t="n">
        <v>452.5</v>
      </c>
      <c r="G6092" s="3" t="s">
        <v>8</v>
      </c>
      <c r="H6092" s="4" t="n">
        <f aca="false">ROUND(E6092*F6092,2)</f>
        <v>21267.5</v>
      </c>
    </row>
    <row r="6093" customFormat="false" ht="15" hidden="false" customHeight="false" outlineLevel="0" collapsed="false">
      <c r="A6093" s="3" t="n">
        <v>6092</v>
      </c>
      <c r="B6093" s="3" t="n">
        <v>4</v>
      </c>
      <c r="C6093" s="3" t="s">
        <v>263</v>
      </c>
      <c r="D6093" s="3" t="s">
        <v>562</v>
      </c>
      <c r="E6093" s="3" t="n">
        <v>4895</v>
      </c>
      <c r="F6093" s="4" t="n">
        <v>102.77</v>
      </c>
      <c r="G6093" s="3" t="s">
        <v>8</v>
      </c>
      <c r="H6093" s="4" t="n">
        <f aca="false">ROUND(E6093*F6093,2)</f>
        <v>503059.15</v>
      </c>
    </row>
    <row r="6094" customFormat="false" ht="15" hidden="false" customHeight="false" outlineLevel="0" collapsed="false">
      <c r="A6094" s="3" t="n">
        <v>6093</v>
      </c>
      <c r="B6094" s="3" t="n">
        <v>14</v>
      </c>
      <c r="C6094" s="3" t="s">
        <v>263</v>
      </c>
      <c r="D6094" s="3" t="s">
        <v>562</v>
      </c>
      <c r="E6094" s="3" t="n">
        <v>4643</v>
      </c>
      <c r="F6094" s="4" t="n">
        <v>87.63</v>
      </c>
      <c r="G6094" s="3" t="s">
        <v>41</v>
      </c>
      <c r="H6094" s="4" t="n">
        <f aca="false">ROUND(E6094*F6094,2)</f>
        <v>406866.09</v>
      </c>
    </row>
    <row r="6095" customFormat="false" ht="15" hidden="false" customHeight="false" outlineLevel="0" collapsed="false">
      <c r="A6095" s="3" t="n">
        <v>6094</v>
      </c>
      <c r="B6095" s="3" t="n">
        <v>11</v>
      </c>
      <c r="C6095" s="3" t="s">
        <v>263</v>
      </c>
      <c r="D6095" s="3" t="s">
        <v>563</v>
      </c>
      <c r="E6095" s="3" t="n">
        <v>3175</v>
      </c>
      <c r="F6095" s="4" t="n">
        <v>102.98</v>
      </c>
      <c r="G6095" s="3" t="s">
        <v>34</v>
      </c>
      <c r="H6095" s="4" t="n">
        <f aca="false">ROUND(E6095*F6095,2)</f>
        <v>326961.5</v>
      </c>
    </row>
    <row r="6096" customFormat="false" ht="15" hidden="false" customHeight="false" outlineLevel="0" collapsed="false">
      <c r="A6096" s="3" t="n">
        <v>6095</v>
      </c>
      <c r="B6096" s="3" t="n">
        <v>4</v>
      </c>
      <c r="C6096" s="3" t="s">
        <v>263</v>
      </c>
      <c r="D6096" s="3" t="s">
        <v>563</v>
      </c>
      <c r="E6096" s="3" t="n">
        <v>3500</v>
      </c>
      <c r="F6096" s="4" t="n">
        <v>102.98</v>
      </c>
      <c r="G6096" s="3" t="s">
        <v>8</v>
      </c>
      <c r="H6096" s="4" t="n">
        <f aca="false">ROUND(E6096*F6096,2)</f>
        <v>360430</v>
      </c>
    </row>
    <row r="6097" customFormat="false" ht="15" hidden="false" customHeight="false" outlineLevel="0" collapsed="false">
      <c r="A6097" s="3" t="n">
        <v>6096</v>
      </c>
      <c r="B6097" s="3" t="n">
        <v>4</v>
      </c>
      <c r="C6097" s="3" t="s">
        <v>263</v>
      </c>
      <c r="D6097" s="3" t="s">
        <v>562</v>
      </c>
      <c r="E6097" s="3" t="n">
        <v>1760</v>
      </c>
      <c r="F6097" s="4" t="n">
        <v>103.2</v>
      </c>
      <c r="G6097" s="3" t="s">
        <v>8</v>
      </c>
      <c r="H6097" s="4" t="n">
        <f aca="false">ROUND(E6097*F6097,2)</f>
        <v>181632</v>
      </c>
    </row>
    <row r="6098" customFormat="false" ht="15" hidden="false" customHeight="false" outlineLevel="0" collapsed="false">
      <c r="A6098" s="3" t="n">
        <v>6097</v>
      </c>
      <c r="B6098" s="3" t="n">
        <v>12</v>
      </c>
      <c r="C6098" s="3" t="s">
        <v>263</v>
      </c>
      <c r="D6098" s="3" t="s">
        <v>563</v>
      </c>
      <c r="E6098" s="3" t="n">
        <v>1472</v>
      </c>
      <c r="F6098" s="4" t="n">
        <v>218.29</v>
      </c>
      <c r="G6098" s="3" t="s">
        <v>38</v>
      </c>
      <c r="H6098" s="4" t="n">
        <f aca="false">ROUND(E6098*F6098,2)</f>
        <v>321322.88</v>
      </c>
    </row>
    <row r="6099" customFormat="false" ht="15" hidden="false" customHeight="false" outlineLevel="0" collapsed="false">
      <c r="A6099" s="3" t="n">
        <v>6098</v>
      </c>
      <c r="B6099" s="3" t="n">
        <v>7</v>
      </c>
      <c r="C6099" s="3" t="s">
        <v>263</v>
      </c>
      <c r="D6099" s="3" t="s">
        <v>562</v>
      </c>
      <c r="E6099" s="3" t="n">
        <v>1683</v>
      </c>
      <c r="F6099" s="4" t="n">
        <v>400.51</v>
      </c>
      <c r="G6099" s="3" t="s">
        <v>8</v>
      </c>
      <c r="H6099" s="4" t="n">
        <f aca="false">ROUND(E6099*F6099,2)</f>
        <v>674058.33</v>
      </c>
    </row>
    <row r="6100" customFormat="false" ht="15" hidden="false" customHeight="false" outlineLevel="0" collapsed="false">
      <c r="A6100" s="3" t="n">
        <v>6099</v>
      </c>
      <c r="B6100" s="3" t="n">
        <v>8</v>
      </c>
      <c r="C6100" s="3" t="s">
        <v>263</v>
      </c>
      <c r="D6100" s="3" t="s">
        <v>563</v>
      </c>
      <c r="E6100" s="3" t="n">
        <v>2531</v>
      </c>
      <c r="F6100" s="4" t="n">
        <v>54.05</v>
      </c>
      <c r="G6100" s="3" t="s">
        <v>8</v>
      </c>
      <c r="H6100" s="4" t="n">
        <f aca="false">ROUND(E6100*F6100,2)</f>
        <v>136800.55</v>
      </c>
    </row>
    <row r="6101" customFormat="false" ht="15" hidden="false" customHeight="false" outlineLevel="0" collapsed="false">
      <c r="A6101" s="3" t="n">
        <v>6100</v>
      </c>
      <c r="B6101" s="3" t="n">
        <v>2</v>
      </c>
      <c r="C6101" s="3" t="s">
        <v>263</v>
      </c>
      <c r="D6101" s="3" t="s">
        <v>562</v>
      </c>
      <c r="E6101" s="3" t="n">
        <v>1497</v>
      </c>
      <c r="F6101" s="4" t="n">
        <v>60.49</v>
      </c>
      <c r="G6101" s="3" t="s">
        <v>8</v>
      </c>
      <c r="H6101" s="4" t="n">
        <f aca="false">ROUND(E6101*F6101,2)</f>
        <v>90553.53</v>
      </c>
    </row>
    <row r="6102" customFormat="false" ht="15" hidden="false" customHeight="false" outlineLevel="0" collapsed="false">
      <c r="A6102" s="3" t="n">
        <v>6101</v>
      </c>
      <c r="B6102" s="3" t="n">
        <v>4</v>
      </c>
      <c r="C6102" s="3" t="s">
        <v>263</v>
      </c>
      <c r="D6102" s="3" t="s">
        <v>563</v>
      </c>
      <c r="E6102" s="3" t="n">
        <v>4989</v>
      </c>
      <c r="F6102" s="4" t="n">
        <v>103.24</v>
      </c>
      <c r="G6102" s="3" t="s">
        <v>8</v>
      </c>
      <c r="H6102" s="4" t="n">
        <f aca="false">ROUND(E6102*F6102,2)</f>
        <v>515064.36</v>
      </c>
    </row>
    <row r="6103" customFormat="false" ht="15" hidden="false" customHeight="false" outlineLevel="0" collapsed="false">
      <c r="A6103" s="3" t="n">
        <v>6102</v>
      </c>
      <c r="B6103" s="3" t="n">
        <v>12</v>
      </c>
      <c r="C6103" s="3" t="s">
        <v>263</v>
      </c>
      <c r="D6103" s="3" t="s">
        <v>562</v>
      </c>
      <c r="E6103" s="3" t="n">
        <v>1872</v>
      </c>
      <c r="F6103" s="4" t="n">
        <v>218.13</v>
      </c>
      <c r="G6103" s="3" t="s">
        <v>38</v>
      </c>
      <c r="H6103" s="4" t="n">
        <f aca="false">ROUND(E6103*F6103,2)</f>
        <v>408339.36</v>
      </c>
    </row>
    <row r="6104" customFormat="false" ht="15" hidden="false" customHeight="false" outlineLevel="0" collapsed="false">
      <c r="A6104" s="3" t="n">
        <v>6103</v>
      </c>
      <c r="B6104" s="3" t="n">
        <v>3</v>
      </c>
      <c r="C6104" s="3" t="s">
        <v>263</v>
      </c>
      <c r="D6104" s="3" t="s">
        <v>563</v>
      </c>
      <c r="E6104" s="3" t="n">
        <v>1404</v>
      </c>
      <c r="F6104" s="4" t="n">
        <v>116.46</v>
      </c>
      <c r="G6104" s="3" t="s">
        <v>8</v>
      </c>
      <c r="H6104" s="4" t="n">
        <f aca="false">ROUND(E6104*F6104,2)</f>
        <v>163509.84</v>
      </c>
    </row>
    <row r="6105" customFormat="false" ht="15" hidden="false" customHeight="false" outlineLevel="0" collapsed="false">
      <c r="A6105" s="3" t="n">
        <v>6104</v>
      </c>
      <c r="B6105" s="3" t="n">
        <v>12</v>
      </c>
      <c r="C6105" s="3" t="s">
        <v>263</v>
      </c>
      <c r="D6105" s="3" t="s">
        <v>562</v>
      </c>
      <c r="E6105" s="3" t="n">
        <v>4373</v>
      </c>
      <c r="F6105" s="4" t="n">
        <v>218.55</v>
      </c>
      <c r="G6105" s="3" t="s">
        <v>38</v>
      </c>
      <c r="H6105" s="4" t="n">
        <f aca="false">ROUND(E6105*F6105,2)</f>
        <v>955719.15</v>
      </c>
    </row>
    <row r="6106" customFormat="false" ht="15" hidden="false" customHeight="false" outlineLevel="0" collapsed="false">
      <c r="A6106" s="3" t="n">
        <v>6105</v>
      </c>
      <c r="B6106" s="3" t="n">
        <v>2</v>
      </c>
      <c r="C6106" s="3" t="s">
        <v>263</v>
      </c>
      <c r="D6106" s="3" t="s">
        <v>563</v>
      </c>
      <c r="E6106" s="3" t="n">
        <v>3423</v>
      </c>
      <c r="F6106" s="4" t="n">
        <v>60.59</v>
      </c>
      <c r="G6106" s="3" t="s">
        <v>8</v>
      </c>
      <c r="H6106" s="4" t="n">
        <f aca="false">ROUND(E6106*F6106,2)</f>
        <v>207399.57</v>
      </c>
    </row>
    <row r="6107" customFormat="false" ht="15" hidden="false" customHeight="false" outlineLevel="0" collapsed="false">
      <c r="A6107" s="3" t="n">
        <v>6106</v>
      </c>
      <c r="B6107" s="3" t="n">
        <v>10</v>
      </c>
      <c r="C6107" s="3" t="s">
        <v>263</v>
      </c>
      <c r="D6107" s="3" t="s">
        <v>563</v>
      </c>
      <c r="E6107" s="3" t="n">
        <v>122</v>
      </c>
      <c r="F6107" s="4" t="n">
        <v>57.26</v>
      </c>
      <c r="G6107" s="3" t="s">
        <v>8</v>
      </c>
      <c r="H6107" s="4" t="n">
        <f aca="false">ROUND(E6107*F6107,2)</f>
        <v>6985.72</v>
      </c>
    </row>
    <row r="6108" customFormat="false" ht="15" hidden="false" customHeight="false" outlineLevel="0" collapsed="false">
      <c r="A6108" s="3" t="n">
        <v>6107</v>
      </c>
      <c r="B6108" s="3" t="n">
        <v>3</v>
      </c>
      <c r="C6108" s="3" t="s">
        <v>263</v>
      </c>
      <c r="D6108" s="3" t="s">
        <v>563</v>
      </c>
      <c r="E6108" s="3" t="n">
        <v>2316</v>
      </c>
      <c r="F6108" s="4" t="n">
        <v>116.31</v>
      </c>
      <c r="G6108" s="3" t="s">
        <v>8</v>
      </c>
      <c r="H6108" s="4" t="n">
        <f aca="false">ROUND(E6108*F6108,2)</f>
        <v>269373.96</v>
      </c>
    </row>
    <row r="6109" customFormat="false" ht="15" hidden="false" customHeight="false" outlineLevel="0" collapsed="false">
      <c r="A6109" s="3" t="n">
        <v>6108</v>
      </c>
      <c r="B6109" s="3" t="n">
        <v>8</v>
      </c>
      <c r="C6109" s="3" t="s">
        <v>263</v>
      </c>
      <c r="D6109" s="3" t="s">
        <v>562</v>
      </c>
      <c r="E6109" s="3" t="n">
        <v>3160</v>
      </c>
      <c r="F6109" s="4" t="n">
        <v>53.98</v>
      </c>
      <c r="G6109" s="3" t="s">
        <v>8</v>
      </c>
      <c r="H6109" s="4" t="n">
        <f aca="false">ROUND(E6109*F6109,2)</f>
        <v>170576.8</v>
      </c>
    </row>
    <row r="6110" customFormat="false" ht="15" hidden="false" customHeight="false" outlineLevel="0" collapsed="false">
      <c r="A6110" s="3" t="n">
        <v>6109</v>
      </c>
      <c r="B6110" s="3" t="n">
        <v>2</v>
      </c>
      <c r="C6110" s="3" t="s">
        <v>263</v>
      </c>
      <c r="D6110" s="3" t="s">
        <v>562</v>
      </c>
      <c r="E6110" s="3" t="n">
        <v>1973</v>
      </c>
      <c r="F6110" s="4" t="n">
        <v>60.58</v>
      </c>
      <c r="G6110" s="3" t="s">
        <v>8</v>
      </c>
      <c r="H6110" s="4" t="n">
        <f aca="false">ROUND(E6110*F6110,2)</f>
        <v>119524.34</v>
      </c>
    </row>
    <row r="6111" customFormat="false" ht="15" hidden="false" customHeight="false" outlineLevel="0" collapsed="false">
      <c r="A6111" s="3" t="n">
        <v>6110</v>
      </c>
      <c r="B6111" s="3" t="n">
        <v>9</v>
      </c>
      <c r="C6111" s="3" t="s">
        <v>263</v>
      </c>
      <c r="D6111" s="3" t="s">
        <v>562</v>
      </c>
      <c r="E6111" s="3" t="n">
        <v>4834</v>
      </c>
      <c r="F6111" s="4" t="n">
        <v>198.46</v>
      </c>
      <c r="G6111" s="3" t="s">
        <v>8</v>
      </c>
      <c r="H6111" s="4" t="n">
        <f aca="false">ROUND(E6111*F6111,2)</f>
        <v>959355.64</v>
      </c>
    </row>
    <row r="6112" customFormat="false" ht="15" hidden="false" customHeight="false" outlineLevel="0" collapsed="false">
      <c r="A6112" s="3" t="n">
        <v>6111</v>
      </c>
      <c r="B6112" s="3" t="n">
        <v>5</v>
      </c>
      <c r="C6112" s="3" t="s">
        <v>263</v>
      </c>
      <c r="D6112" s="3" t="s">
        <v>563</v>
      </c>
      <c r="E6112" s="3" t="n">
        <v>1080</v>
      </c>
      <c r="F6112" s="4" t="n">
        <v>497.39</v>
      </c>
      <c r="G6112" s="3" t="s">
        <v>8</v>
      </c>
      <c r="H6112" s="4" t="n">
        <f aca="false">ROUND(E6112*F6112,2)</f>
        <v>537181.2</v>
      </c>
    </row>
    <row r="6113" customFormat="false" ht="15" hidden="false" customHeight="false" outlineLevel="0" collapsed="false">
      <c r="A6113" s="3" t="n">
        <v>6112</v>
      </c>
      <c r="B6113" s="3" t="n">
        <v>6</v>
      </c>
      <c r="C6113" s="3" t="s">
        <v>263</v>
      </c>
      <c r="D6113" s="3" t="s">
        <v>562</v>
      </c>
      <c r="E6113" s="3" t="n">
        <v>3335</v>
      </c>
      <c r="F6113" s="4" t="n">
        <v>301.64</v>
      </c>
      <c r="G6113" s="3" t="s">
        <v>8</v>
      </c>
      <c r="H6113" s="4" t="n">
        <f aca="false">ROUND(E6113*F6113,2)</f>
        <v>1005969.4</v>
      </c>
    </row>
    <row r="6114" customFormat="false" ht="15" hidden="false" customHeight="false" outlineLevel="0" collapsed="false">
      <c r="A6114" s="3" t="n">
        <v>6113</v>
      </c>
      <c r="B6114" s="3" t="n">
        <v>5</v>
      </c>
      <c r="C6114" s="3" t="s">
        <v>263</v>
      </c>
      <c r="D6114" s="3" t="s">
        <v>562</v>
      </c>
      <c r="E6114" s="3" t="n">
        <v>4859</v>
      </c>
      <c r="F6114" s="4" t="n">
        <v>497.44</v>
      </c>
      <c r="G6114" s="3" t="s">
        <v>8</v>
      </c>
      <c r="H6114" s="4" t="n">
        <f aca="false">ROUND(E6114*F6114,2)</f>
        <v>2417060.96</v>
      </c>
    </row>
    <row r="6115" customFormat="false" ht="15" hidden="false" customHeight="false" outlineLevel="0" collapsed="false">
      <c r="A6115" s="3" t="n">
        <v>6114</v>
      </c>
      <c r="B6115" s="3" t="n">
        <v>13</v>
      </c>
      <c r="C6115" s="3" t="s">
        <v>263</v>
      </c>
      <c r="D6115" s="3" t="s">
        <v>562</v>
      </c>
      <c r="E6115" s="3" t="n">
        <v>3199</v>
      </c>
      <c r="F6115" s="4" t="n">
        <v>44.85</v>
      </c>
      <c r="G6115" s="3" t="s">
        <v>41</v>
      </c>
      <c r="H6115" s="4" t="n">
        <f aca="false">ROUND(E6115*F6115,2)</f>
        <v>143475.15</v>
      </c>
    </row>
    <row r="6116" customFormat="false" ht="15" hidden="false" customHeight="false" outlineLevel="0" collapsed="false">
      <c r="A6116" s="3" t="n">
        <v>6115</v>
      </c>
      <c r="B6116" s="3" t="n">
        <v>12</v>
      </c>
      <c r="C6116" s="3" t="s">
        <v>263</v>
      </c>
      <c r="D6116" s="3" t="s">
        <v>562</v>
      </c>
      <c r="E6116" s="3" t="n">
        <v>3469</v>
      </c>
      <c r="F6116" s="4" t="n">
        <v>217.64</v>
      </c>
      <c r="G6116" s="3" t="s">
        <v>38</v>
      </c>
      <c r="H6116" s="4" t="n">
        <f aca="false">ROUND(E6116*F6116,2)</f>
        <v>754993.16</v>
      </c>
    </row>
    <row r="6117" customFormat="false" ht="15" hidden="false" customHeight="false" outlineLevel="0" collapsed="false">
      <c r="A6117" s="3" t="n">
        <v>6116</v>
      </c>
      <c r="B6117" s="3" t="n">
        <v>12</v>
      </c>
      <c r="C6117" s="3" t="s">
        <v>263</v>
      </c>
      <c r="D6117" s="3" t="s">
        <v>562</v>
      </c>
      <c r="E6117" s="3" t="n">
        <v>1895</v>
      </c>
      <c r="F6117" s="4" t="n">
        <v>218.2</v>
      </c>
      <c r="G6117" s="3" t="s">
        <v>38</v>
      </c>
      <c r="H6117" s="4" t="n">
        <f aca="false">ROUND(E6117*F6117,2)</f>
        <v>413489</v>
      </c>
    </row>
    <row r="6118" customFormat="false" ht="15" hidden="false" customHeight="false" outlineLevel="0" collapsed="false">
      <c r="A6118" s="3" t="n">
        <v>6117</v>
      </c>
      <c r="B6118" s="3" t="n">
        <v>10</v>
      </c>
      <c r="C6118" s="3" t="s">
        <v>263</v>
      </c>
      <c r="D6118" s="3" t="s">
        <v>562</v>
      </c>
      <c r="E6118" s="3" t="n">
        <v>4804</v>
      </c>
      <c r="F6118" s="4" t="n">
        <v>57.26</v>
      </c>
      <c r="G6118" s="3" t="s">
        <v>8</v>
      </c>
      <c r="H6118" s="4" t="n">
        <f aca="false">ROUND(E6118*F6118,2)</f>
        <v>275077.04</v>
      </c>
    </row>
    <row r="6119" customFormat="false" ht="15" hidden="false" customHeight="false" outlineLevel="0" collapsed="false">
      <c r="A6119" s="3" t="n">
        <v>6118</v>
      </c>
      <c r="B6119" s="3" t="n">
        <v>15</v>
      </c>
      <c r="C6119" s="3" t="s">
        <v>263</v>
      </c>
      <c r="D6119" s="3" t="s">
        <v>563</v>
      </c>
      <c r="E6119" s="3" t="n">
        <v>2292</v>
      </c>
      <c r="F6119" s="4" t="n">
        <v>269.65</v>
      </c>
      <c r="G6119" s="3" t="s">
        <v>46</v>
      </c>
      <c r="H6119" s="4" t="n">
        <f aca="false">ROUND(E6119*F6119,2)</f>
        <v>618037.8</v>
      </c>
    </row>
    <row r="6120" customFormat="false" ht="15" hidden="false" customHeight="false" outlineLevel="0" collapsed="false">
      <c r="A6120" s="3" t="n">
        <v>6119</v>
      </c>
      <c r="B6120" s="3" t="n">
        <v>5</v>
      </c>
      <c r="C6120" s="3" t="s">
        <v>263</v>
      </c>
      <c r="D6120" s="3" t="s">
        <v>563</v>
      </c>
      <c r="E6120" s="3" t="n">
        <v>3447</v>
      </c>
      <c r="F6120" s="4" t="n">
        <v>498.84</v>
      </c>
      <c r="G6120" s="3" t="s">
        <v>8</v>
      </c>
      <c r="H6120" s="4" t="n">
        <f aca="false">ROUND(E6120*F6120,2)</f>
        <v>1719501.48</v>
      </c>
    </row>
    <row r="6121" customFormat="false" ht="15" hidden="false" customHeight="false" outlineLevel="0" collapsed="false">
      <c r="A6121" s="3" t="n">
        <v>6120</v>
      </c>
      <c r="B6121" s="3" t="n">
        <v>12</v>
      </c>
      <c r="C6121" s="3" t="s">
        <v>263</v>
      </c>
      <c r="D6121" s="3" t="s">
        <v>562</v>
      </c>
      <c r="E6121" s="3" t="n">
        <v>1583</v>
      </c>
      <c r="F6121" s="4" t="n">
        <v>218.25</v>
      </c>
      <c r="G6121" s="3" t="s">
        <v>38</v>
      </c>
      <c r="H6121" s="4" t="n">
        <f aca="false">ROUND(E6121*F6121,2)</f>
        <v>345489.75</v>
      </c>
    </row>
    <row r="6122" customFormat="false" ht="15" hidden="false" customHeight="false" outlineLevel="0" collapsed="false">
      <c r="A6122" s="3" t="n">
        <v>6121</v>
      </c>
      <c r="B6122" s="3" t="n">
        <v>11</v>
      </c>
      <c r="C6122" s="3" t="s">
        <v>264</v>
      </c>
      <c r="D6122" s="3" t="s">
        <v>563</v>
      </c>
      <c r="E6122" s="3" t="n">
        <v>4141</v>
      </c>
      <c r="F6122" s="4" t="n">
        <v>103.55</v>
      </c>
      <c r="G6122" s="3" t="s">
        <v>34</v>
      </c>
      <c r="H6122" s="4" t="n">
        <f aca="false">ROUND(E6122*F6122,2)</f>
        <v>428800.55</v>
      </c>
    </row>
    <row r="6123" customFormat="false" ht="15" hidden="false" customHeight="false" outlineLevel="0" collapsed="false">
      <c r="A6123" s="3" t="n">
        <v>6122</v>
      </c>
      <c r="B6123" s="3" t="n">
        <v>7</v>
      </c>
      <c r="C6123" s="3" t="s">
        <v>264</v>
      </c>
      <c r="D6123" s="3" t="s">
        <v>563</v>
      </c>
      <c r="E6123" s="3" t="n">
        <v>4781</v>
      </c>
      <c r="F6123" s="4" t="n">
        <v>398.44</v>
      </c>
      <c r="G6123" s="3" t="s">
        <v>8</v>
      </c>
      <c r="H6123" s="4" t="n">
        <f aca="false">ROUND(E6123*F6123,2)</f>
        <v>1904941.64</v>
      </c>
    </row>
    <row r="6124" customFormat="false" ht="15" hidden="false" customHeight="false" outlineLevel="0" collapsed="false">
      <c r="A6124" s="3" t="n">
        <v>6123</v>
      </c>
      <c r="B6124" s="3" t="n">
        <v>10</v>
      </c>
      <c r="C6124" s="3" t="s">
        <v>264</v>
      </c>
      <c r="D6124" s="3" t="s">
        <v>563</v>
      </c>
      <c r="E6124" s="3" t="n">
        <v>4238</v>
      </c>
      <c r="F6124" s="4" t="n">
        <v>58.83</v>
      </c>
      <c r="G6124" s="3" t="s">
        <v>8</v>
      </c>
      <c r="H6124" s="4" t="n">
        <f aca="false">ROUND(E6124*F6124,2)</f>
        <v>249321.54</v>
      </c>
    </row>
    <row r="6125" customFormat="false" ht="15" hidden="false" customHeight="false" outlineLevel="0" collapsed="false">
      <c r="A6125" s="3" t="n">
        <v>6124</v>
      </c>
      <c r="B6125" s="3" t="n">
        <v>11</v>
      </c>
      <c r="C6125" s="3" t="s">
        <v>264</v>
      </c>
      <c r="D6125" s="3" t="s">
        <v>562</v>
      </c>
      <c r="E6125" s="3" t="n">
        <v>4975</v>
      </c>
      <c r="F6125" s="4" t="n">
        <v>103.39</v>
      </c>
      <c r="G6125" s="3" t="s">
        <v>34</v>
      </c>
      <c r="H6125" s="4" t="n">
        <f aca="false">ROUND(E6125*F6125,2)</f>
        <v>514365.25</v>
      </c>
    </row>
    <row r="6126" customFormat="false" ht="15" hidden="false" customHeight="false" outlineLevel="0" collapsed="false">
      <c r="A6126" s="3" t="n">
        <v>6125</v>
      </c>
      <c r="B6126" s="3" t="n">
        <v>5</v>
      </c>
      <c r="C6126" s="3" t="s">
        <v>264</v>
      </c>
      <c r="D6126" s="3" t="s">
        <v>563</v>
      </c>
      <c r="E6126" s="3" t="n">
        <v>2341</v>
      </c>
      <c r="F6126" s="4" t="n">
        <v>473.91</v>
      </c>
      <c r="G6126" s="3" t="s">
        <v>8</v>
      </c>
      <c r="H6126" s="4" t="n">
        <f aca="false">ROUND(E6126*F6126,2)</f>
        <v>1109423.31</v>
      </c>
    </row>
    <row r="6127" customFormat="false" ht="15" hidden="false" customHeight="false" outlineLevel="0" collapsed="false">
      <c r="A6127" s="3" t="n">
        <v>6126</v>
      </c>
      <c r="B6127" s="3" t="n">
        <v>15</v>
      </c>
      <c r="C6127" s="3" t="s">
        <v>264</v>
      </c>
      <c r="D6127" s="3" t="s">
        <v>562</v>
      </c>
      <c r="E6127" s="3" t="n">
        <v>3783</v>
      </c>
      <c r="F6127" s="4" t="n">
        <v>270.55</v>
      </c>
      <c r="G6127" s="3" t="s">
        <v>46</v>
      </c>
      <c r="H6127" s="4" t="n">
        <f aca="false">ROUND(E6127*F6127,2)</f>
        <v>1023490.65</v>
      </c>
    </row>
    <row r="6128" customFormat="false" ht="15" hidden="false" customHeight="false" outlineLevel="0" collapsed="false">
      <c r="A6128" s="3" t="n">
        <v>6127</v>
      </c>
      <c r="B6128" s="3" t="n">
        <v>10</v>
      </c>
      <c r="C6128" s="3" t="s">
        <v>264</v>
      </c>
      <c r="D6128" s="3" t="s">
        <v>563</v>
      </c>
      <c r="E6128" s="3" t="n">
        <v>4960</v>
      </c>
      <c r="F6128" s="4" t="n">
        <v>58.82</v>
      </c>
      <c r="G6128" s="3" t="s">
        <v>8</v>
      </c>
      <c r="H6128" s="4" t="n">
        <f aca="false">ROUND(E6128*F6128,2)</f>
        <v>291747.2</v>
      </c>
    </row>
    <row r="6129" customFormat="false" ht="15" hidden="false" customHeight="false" outlineLevel="0" collapsed="false">
      <c r="A6129" s="3" t="n">
        <v>6128</v>
      </c>
      <c r="B6129" s="3" t="n">
        <v>11</v>
      </c>
      <c r="C6129" s="3" t="s">
        <v>264</v>
      </c>
      <c r="D6129" s="3" t="s">
        <v>562</v>
      </c>
      <c r="E6129" s="3" t="n">
        <v>4821</v>
      </c>
      <c r="F6129" s="4" t="n">
        <v>103.15</v>
      </c>
      <c r="G6129" s="3" t="s">
        <v>34</v>
      </c>
      <c r="H6129" s="4" t="n">
        <f aca="false">ROUND(E6129*F6129,2)</f>
        <v>497286.15</v>
      </c>
    </row>
    <row r="6130" customFormat="false" ht="15" hidden="false" customHeight="false" outlineLevel="0" collapsed="false">
      <c r="A6130" s="3" t="n">
        <v>6129</v>
      </c>
      <c r="B6130" s="3" t="n">
        <v>14</v>
      </c>
      <c r="C6130" s="3" t="s">
        <v>264</v>
      </c>
      <c r="D6130" s="3" t="s">
        <v>562</v>
      </c>
      <c r="E6130" s="3" t="n">
        <v>3280</v>
      </c>
      <c r="F6130" s="4" t="n">
        <v>87.36</v>
      </c>
      <c r="G6130" s="3" t="s">
        <v>41</v>
      </c>
      <c r="H6130" s="4" t="n">
        <f aca="false">ROUND(E6130*F6130,2)</f>
        <v>286540.8</v>
      </c>
    </row>
    <row r="6131" customFormat="false" ht="15" hidden="false" customHeight="false" outlineLevel="0" collapsed="false">
      <c r="A6131" s="3" t="n">
        <v>6130</v>
      </c>
      <c r="B6131" s="3" t="n">
        <v>11</v>
      </c>
      <c r="C6131" s="3" t="s">
        <v>264</v>
      </c>
      <c r="D6131" s="3" t="s">
        <v>563</v>
      </c>
      <c r="E6131" s="3" t="n">
        <v>3866</v>
      </c>
      <c r="F6131" s="4" t="n">
        <v>103.09</v>
      </c>
      <c r="G6131" s="3" t="s">
        <v>34</v>
      </c>
      <c r="H6131" s="4" t="n">
        <f aca="false">ROUND(E6131*F6131,2)</f>
        <v>398545.94</v>
      </c>
    </row>
    <row r="6132" customFormat="false" ht="15" hidden="false" customHeight="false" outlineLevel="0" collapsed="false">
      <c r="A6132" s="3" t="n">
        <v>6131</v>
      </c>
      <c r="B6132" s="3" t="n">
        <v>2</v>
      </c>
      <c r="C6132" s="3" t="s">
        <v>264</v>
      </c>
      <c r="D6132" s="3" t="s">
        <v>562</v>
      </c>
      <c r="E6132" s="3" t="n">
        <v>4453</v>
      </c>
      <c r="F6132" s="4" t="n">
        <v>58.92</v>
      </c>
      <c r="G6132" s="3" t="s">
        <v>8</v>
      </c>
      <c r="H6132" s="4" t="n">
        <f aca="false">ROUND(E6132*F6132,2)</f>
        <v>262370.76</v>
      </c>
    </row>
    <row r="6133" customFormat="false" ht="15" hidden="false" customHeight="false" outlineLevel="0" collapsed="false">
      <c r="A6133" s="3" t="n">
        <v>6132</v>
      </c>
      <c r="B6133" s="3" t="n">
        <v>5</v>
      </c>
      <c r="C6133" s="3" t="s">
        <v>264</v>
      </c>
      <c r="D6133" s="3" t="s">
        <v>563</v>
      </c>
      <c r="E6133" s="3" t="n">
        <v>365</v>
      </c>
      <c r="F6133" s="4" t="n">
        <v>474.51</v>
      </c>
      <c r="G6133" s="3" t="s">
        <v>8</v>
      </c>
      <c r="H6133" s="4" t="n">
        <f aca="false">ROUND(E6133*F6133,2)</f>
        <v>173196.15</v>
      </c>
    </row>
    <row r="6134" customFormat="false" ht="15" hidden="false" customHeight="false" outlineLevel="0" collapsed="false">
      <c r="A6134" s="3" t="n">
        <v>6133</v>
      </c>
      <c r="B6134" s="3" t="n">
        <v>2</v>
      </c>
      <c r="C6134" s="3" t="s">
        <v>264</v>
      </c>
      <c r="D6134" s="3" t="s">
        <v>563</v>
      </c>
      <c r="E6134" s="3" t="n">
        <v>3673</v>
      </c>
      <c r="F6134" s="4" t="n">
        <v>59.02</v>
      </c>
      <c r="G6134" s="3" t="s">
        <v>8</v>
      </c>
      <c r="H6134" s="4" t="n">
        <f aca="false">ROUND(E6134*F6134,2)</f>
        <v>216780.46</v>
      </c>
    </row>
    <row r="6135" customFormat="false" ht="15" hidden="false" customHeight="false" outlineLevel="0" collapsed="false">
      <c r="A6135" s="3" t="n">
        <v>6134</v>
      </c>
      <c r="B6135" s="3" t="n">
        <v>1</v>
      </c>
      <c r="C6135" s="3" t="s">
        <v>264</v>
      </c>
      <c r="D6135" s="3" t="s">
        <v>562</v>
      </c>
      <c r="E6135" s="3" t="n">
        <v>1640</v>
      </c>
      <c r="F6135" s="4" t="n">
        <v>457.64</v>
      </c>
      <c r="G6135" s="3" t="s">
        <v>8</v>
      </c>
      <c r="H6135" s="4" t="n">
        <f aca="false">ROUND(E6135*F6135,2)</f>
        <v>750529.6</v>
      </c>
    </row>
    <row r="6136" customFormat="false" ht="15" hidden="false" customHeight="false" outlineLevel="0" collapsed="false">
      <c r="A6136" s="3" t="n">
        <v>6135</v>
      </c>
      <c r="B6136" s="3" t="n">
        <v>10</v>
      </c>
      <c r="C6136" s="3" t="s">
        <v>264</v>
      </c>
      <c r="D6136" s="3" t="s">
        <v>563</v>
      </c>
      <c r="E6136" s="3" t="n">
        <v>913</v>
      </c>
      <c r="F6136" s="4" t="n">
        <v>58.96</v>
      </c>
      <c r="G6136" s="3" t="s">
        <v>8</v>
      </c>
      <c r="H6136" s="4" t="n">
        <f aca="false">ROUND(E6136*F6136,2)</f>
        <v>53830.48</v>
      </c>
    </row>
    <row r="6137" customFormat="false" ht="15" hidden="false" customHeight="false" outlineLevel="0" collapsed="false">
      <c r="A6137" s="3" t="n">
        <v>6136</v>
      </c>
      <c r="B6137" s="3" t="n">
        <v>3</v>
      </c>
      <c r="C6137" s="3" t="s">
        <v>264</v>
      </c>
      <c r="D6137" s="3" t="s">
        <v>563</v>
      </c>
      <c r="E6137" s="3" t="n">
        <v>4204</v>
      </c>
      <c r="F6137" s="4" t="n">
        <v>114.65</v>
      </c>
      <c r="G6137" s="3" t="s">
        <v>8</v>
      </c>
      <c r="H6137" s="4" t="n">
        <f aca="false">ROUND(E6137*F6137,2)</f>
        <v>481988.6</v>
      </c>
    </row>
    <row r="6138" customFormat="false" ht="15" hidden="false" customHeight="false" outlineLevel="0" collapsed="false">
      <c r="A6138" s="3" t="n">
        <v>6137</v>
      </c>
      <c r="B6138" s="3" t="n">
        <v>3</v>
      </c>
      <c r="C6138" s="3" t="s">
        <v>264</v>
      </c>
      <c r="D6138" s="3" t="s">
        <v>563</v>
      </c>
      <c r="E6138" s="3" t="n">
        <v>2159</v>
      </c>
      <c r="F6138" s="4" t="n">
        <v>114.69</v>
      </c>
      <c r="G6138" s="3" t="s">
        <v>8</v>
      </c>
      <c r="H6138" s="4" t="n">
        <f aca="false">ROUND(E6138*F6138,2)</f>
        <v>247615.71</v>
      </c>
    </row>
    <row r="6139" customFormat="false" ht="15" hidden="false" customHeight="false" outlineLevel="0" collapsed="false">
      <c r="A6139" s="3" t="n">
        <v>6138</v>
      </c>
      <c r="B6139" s="3" t="n">
        <v>3</v>
      </c>
      <c r="C6139" s="3" t="s">
        <v>264</v>
      </c>
      <c r="D6139" s="3" t="s">
        <v>563</v>
      </c>
      <c r="E6139" s="3" t="n">
        <v>970</v>
      </c>
      <c r="F6139" s="4" t="n">
        <v>114.51</v>
      </c>
      <c r="G6139" s="3" t="s">
        <v>8</v>
      </c>
      <c r="H6139" s="4" t="n">
        <f aca="false">ROUND(E6139*F6139,2)</f>
        <v>111074.7</v>
      </c>
    </row>
    <row r="6140" customFormat="false" ht="15" hidden="false" customHeight="false" outlineLevel="0" collapsed="false">
      <c r="A6140" s="3" t="n">
        <v>6139</v>
      </c>
      <c r="B6140" s="3" t="n">
        <v>9</v>
      </c>
      <c r="C6140" s="3" t="s">
        <v>264</v>
      </c>
      <c r="D6140" s="3" t="s">
        <v>562</v>
      </c>
      <c r="E6140" s="3" t="n">
        <v>2177</v>
      </c>
      <c r="F6140" s="4" t="n">
        <v>199.05</v>
      </c>
      <c r="G6140" s="3" t="s">
        <v>8</v>
      </c>
      <c r="H6140" s="4" t="n">
        <f aca="false">ROUND(E6140*F6140,2)</f>
        <v>433331.85</v>
      </c>
    </row>
    <row r="6141" customFormat="false" ht="15" hidden="false" customHeight="false" outlineLevel="0" collapsed="false">
      <c r="A6141" s="3" t="n">
        <v>6140</v>
      </c>
      <c r="B6141" s="3" t="n">
        <v>10</v>
      </c>
      <c r="C6141" s="3" t="s">
        <v>264</v>
      </c>
      <c r="D6141" s="3" t="s">
        <v>562</v>
      </c>
      <c r="E6141" s="3" t="n">
        <v>1449</v>
      </c>
      <c r="F6141" s="4" t="n">
        <v>59.12</v>
      </c>
      <c r="G6141" s="3" t="s">
        <v>8</v>
      </c>
      <c r="H6141" s="4" t="n">
        <f aca="false">ROUND(E6141*F6141,2)</f>
        <v>85664.88</v>
      </c>
    </row>
    <row r="6142" customFormat="false" ht="15" hidden="false" customHeight="false" outlineLevel="0" collapsed="false">
      <c r="A6142" s="3" t="n">
        <v>6141</v>
      </c>
      <c r="B6142" s="3" t="n">
        <v>14</v>
      </c>
      <c r="C6142" s="3" t="s">
        <v>264</v>
      </c>
      <c r="D6142" s="3" t="s">
        <v>563</v>
      </c>
      <c r="E6142" s="3" t="n">
        <v>959</v>
      </c>
      <c r="F6142" s="4" t="n">
        <v>87.29</v>
      </c>
      <c r="G6142" s="3" t="s">
        <v>41</v>
      </c>
      <c r="H6142" s="4" t="n">
        <f aca="false">ROUND(E6142*F6142,2)</f>
        <v>83711.11</v>
      </c>
    </row>
    <row r="6143" customFormat="false" ht="15" hidden="false" customHeight="false" outlineLevel="0" collapsed="false">
      <c r="A6143" s="3" t="n">
        <v>6142</v>
      </c>
      <c r="B6143" s="3" t="n">
        <v>11</v>
      </c>
      <c r="C6143" s="3" t="s">
        <v>264</v>
      </c>
      <c r="D6143" s="3" t="s">
        <v>563</v>
      </c>
      <c r="E6143" s="3" t="n">
        <v>2515</v>
      </c>
      <c r="F6143" s="4" t="n">
        <v>103.46</v>
      </c>
      <c r="G6143" s="3" t="s">
        <v>34</v>
      </c>
      <c r="H6143" s="4" t="n">
        <f aca="false">ROUND(E6143*F6143,2)</f>
        <v>260201.9</v>
      </c>
    </row>
    <row r="6144" customFormat="false" ht="15" hidden="false" customHeight="false" outlineLevel="0" collapsed="false">
      <c r="A6144" s="3" t="n">
        <v>6143</v>
      </c>
      <c r="B6144" s="3" t="n">
        <v>11</v>
      </c>
      <c r="C6144" s="3" t="s">
        <v>264</v>
      </c>
      <c r="D6144" s="3" t="s">
        <v>563</v>
      </c>
      <c r="E6144" s="3" t="n">
        <v>3643</v>
      </c>
      <c r="F6144" s="4" t="n">
        <v>103.57</v>
      </c>
      <c r="G6144" s="3" t="s">
        <v>34</v>
      </c>
      <c r="H6144" s="4" t="n">
        <f aca="false">ROUND(E6144*F6144,2)</f>
        <v>377305.51</v>
      </c>
    </row>
    <row r="6145" customFormat="false" ht="15" hidden="false" customHeight="false" outlineLevel="0" collapsed="false">
      <c r="A6145" s="3" t="n">
        <v>6144</v>
      </c>
      <c r="B6145" s="3" t="n">
        <v>7</v>
      </c>
      <c r="C6145" s="3" t="s">
        <v>264</v>
      </c>
      <c r="D6145" s="3" t="s">
        <v>562</v>
      </c>
      <c r="E6145" s="3" t="n">
        <v>3217</v>
      </c>
      <c r="F6145" s="4" t="n">
        <v>398.82</v>
      </c>
      <c r="G6145" s="3" t="s">
        <v>8</v>
      </c>
      <c r="H6145" s="4" t="n">
        <f aca="false">ROUND(E6145*F6145,2)</f>
        <v>1283003.94</v>
      </c>
    </row>
    <row r="6146" customFormat="false" ht="15" hidden="false" customHeight="false" outlineLevel="0" collapsed="false">
      <c r="A6146" s="3" t="n">
        <v>6145</v>
      </c>
      <c r="B6146" s="3" t="n">
        <v>14</v>
      </c>
      <c r="C6146" s="3" t="s">
        <v>264</v>
      </c>
      <c r="D6146" s="3" t="s">
        <v>562</v>
      </c>
      <c r="E6146" s="3" t="n">
        <v>3854</v>
      </c>
      <c r="F6146" s="4" t="n">
        <v>87.22</v>
      </c>
      <c r="G6146" s="3" t="s">
        <v>41</v>
      </c>
      <c r="H6146" s="4" t="n">
        <f aca="false">ROUND(E6146*F6146,2)</f>
        <v>336145.88</v>
      </c>
    </row>
    <row r="6147" customFormat="false" ht="15" hidden="false" customHeight="false" outlineLevel="0" collapsed="false">
      <c r="A6147" s="3" t="n">
        <v>6146</v>
      </c>
      <c r="B6147" s="3" t="n">
        <v>8</v>
      </c>
      <c r="C6147" s="3" t="s">
        <v>264</v>
      </c>
      <c r="D6147" s="3" t="s">
        <v>562</v>
      </c>
      <c r="E6147" s="3" t="n">
        <v>1353</v>
      </c>
      <c r="F6147" s="4" t="n">
        <v>55.6</v>
      </c>
      <c r="G6147" s="3" t="s">
        <v>8</v>
      </c>
      <c r="H6147" s="4" t="n">
        <f aca="false">ROUND(E6147*F6147,2)</f>
        <v>75226.8</v>
      </c>
    </row>
    <row r="6148" customFormat="false" ht="15" hidden="false" customHeight="false" outlineLevel="0" collapsed="false">
      <c r="A6148" s="3" t="n">
        <v>6147</v>
      </c>
      <c r="B6148" s="3" t="n">
        <v>8</v>
      </c>
      <c r="C6148" s="3" t="s">
        <v>264</v>
      </c>
      <c r="D6148" s="3" t="s">
        <v>562</v>
      </c>
      <c r="E6148" s="3" t="n">
        <v>1345</v>
      </c>
      <c r="F6148" s="4" t="n">
        <v>55.65</v>
      </c>
      <c r="G6148" s="3" t="s">
        <v>8</v>
      </c>
      <c r="H6148" s="4" t="n">
        <f aca="false">ROUND(E6148*F6148,2)</f>
        <v>74849.25</v>
      </c>
    </row>
    <row r="6149" customFormat="false" ht="15" hidden="false" customHeight="false" outlineLevel="0" collapsed="false">
      <c r="A6149" s="3" t="n">
        <v>6148</v>
      </c>
      <c r="B6149" s="3" t="n">
        <v>7</v>
      </c>
      <c r="C6149" s="3" t="s">
        <v>264</v>
      </c>
      <c r="D6149" s="3" t="s">
        <v>562</v>
      </c>
      <c r="E6149" s="3" t="n">
        <v>919</v>
      </c>
      <c r="F6149" s="4" t="n">
        <v>399.76</v>
      </c>
      <c r="G6149" s="3" t="s">
        <v>8</v>
      </c>
      <c r="H6149" s="4" t="n">
        <f aca="false">ROUND(E6149*F6149,2)</f>
        <v>367379.44</v>
      </c>
    </row>
    <row r="6150" customFormat="false" ht="15" hidden="false" customHeight="false" outlineLevel="0" collapsed="false">
      <c r="A6150" s="3" t="n">
        <v>6149</v>
      </c>
      <c r="B6150" s="3" t="n">
        <v>3</v>
      </c>
      <c r="C6150" s="3" t="s">
        <v>264</v>
      </c>
      <c r="D6150" s="3" t="s">
        <v>562</v>
      </c>
      <c r="E6150" s="3" t="n">
        <v>1804</v>
      </c>
      <c r="F6150" s="4" t="n">
        <v>114.74</v>
      </c>
      <c r="G6150" s="3" t="s">
        <v>8</v>
      </c>
      <c r="H6150" s="4" t="n">
        <f aca="false">ROUND(E6150*F6150,2)</f>
        <v>206990.96</v>
      </c>
    </row>
    <row r="6151" customFormat="false" ht="15" hidden="false" customHeight="false" outlineLevel="0" collapsed="false">
      <c r="A6151" s="3" t="n">
        <v>6150</v>
      </c>
      <c r="B6151" s="3" t="n">
        <v>6</v>
      </c>
      <c r="C6151" s="3" t="s">
        <v>264</v>
      </c>
      <c r="D6151" s="3" t="s">
        <v>562</v>
      </c>
      <c r="E6151" s="3" t="n">
        <v>1978</v>
      </c>
      <c r="F6151" s="4" t="n">
        <v>287.44</v>
      </c>
      <c r="G6151" s="3" t="s">
        <v>8</v>
      </c>
      <c r="H6151" s="4" t="n">
        <f aca="false">ROUND(E6151*F6151,2)</f>
        <v>568556.32</v>
      </c>
    </row>
    <row r="6152" customFormat="false" ht="15" hidden="false" customHeight="false" outlineLevel="0" collapsed="false">
      <c r="A6152" s="3" t="n">
        <v>6151</v>
      </c>
      <c r="B6152" s="3" t="n">
        <v>15</v>
      </c>
      <c r="C6152" s="3" t="s">
        <v>264</v>
      </c>
      <c r="D6152" s="3" t="s">
        <v>563</v>
      </c>
      <c r="E6152" s="3" t="n">
        <v>2721</v>
      </c>
      <c r="F6152" s="4" t="n">
        <v>269.88</v>
      </c>
      <c r="G6152" s="3" t="s">
        <v>46</v>
      </c>
      <c r="H6152" s="4" t="n">
        <f aca="false">ROUND(E6152*F6152,2)</f>
        <v>734343.48</v>
      </c>
    </row>
    <row r="6153" customFormat="false" ht="15" hidden="false" customHeight="false" outlineLevel="0" collapsed="false">
      <c r="A6153" s="3" t="n">
        <v>6152</v>
      </c>
      <c r="B6153" s="3" t="n">
        <v>13</v>
      </c>
      <c r="C6153" s="3" t="s">
        <v>264</v>
      </c>
      <c r="D6153" s="3" t="s">
        <v>563</v>
      </c>
      <c r="E6153" s="3" t="n">
        <v>1501</v>
      </c>
      <c r="F6153" s="4" t="n">
        <v>46.19</v>
      </c>
      <c r="G6153" s="3" t="s">
        <v>41</v>
      </c>
      <c r="H6153" s="4" t="n">
        <f aca="false">ROUND(E6153*F6153,2)</f>
        <v>69331.19</v>
      </c>
    </row>
    <row r="6154" customFormat="false" ht="15" hidden="false" customHeight="false" outlineLevel="0" collapsed="false">
      <c r="A6154" s="3" t="n">
        <v>6153</v>
      </c>
      <c r="B6154" s="3" t="n">
        <v>6</v>
      </c>
      <c r="C6154" s="3" t="s">
        <v>264</v>
      </c>
      <c r="D6154" s="3" t="s">
        <v>562</v>
      </c>
      <c r="E6154" s="3" t="n">
        <v>2177</v>
      </c>
      <c r="F6154" s="4" t="n">
        <v>285.82</v>
      </c>
      <c r="G6154" s="3" t="s">
        <v>8</v>
      </c>
      <c r="H6154" s="4" t="n">
        <f aca="false">ROUND(E6154*F6154,2)</f>
        <v>622230.14</v>
      </c>
    </row>
    <row r="6155" customFormat="false" ht="15" hidden="false" customHeight="false" outlineLevel="0" collapsed="false">
      <c r="A6155" s="3" t="n">
        <v>6154</v>
      </c>
      <c r="B6155" s="3" t="n">
        <v>6</v>
      </c>
      <c r="C6155" s="3" t="s">
        <v>264</v>
      </c>
      <c r="D6155" s="3" t="s">
        <v>563</v>
      </c>
      <c r="E6155" s="3" t="n">
        <v>1433</v>
      </c>
      <c r="F6155" s="4" t="n">
        <v>286.17</v>
      </c>
      <c r="G6155" s="3" t="s">
        <v>8</v>
      </c>
      <c r="H6155" s="4" t="n">
        <f aca="false">ROUND(E6155*F6155,2)</f>
        <v>410081.61</v>
      </c>
    </row>
    <row r="6156" customFormat="false" ht="15" hidden="false" customHeight="false" outlineLevel="0" collapsed="false">
      <c r="A6156" s="3" t="n">
        <v>6155</v>
      </c>
      <c r="B6156" s="3" t="n">
        <v>13</v>
      </c>
      <c r="C6156" s="3" t="s">
        <v>264</v>
      </c>
      <c r="D6156" s="3" t="s">
        <v>563</v>
      </c>
      <c r="E6156" s="3" t="n">
        <v>4887</v>
      </c>
      <c r="F6156" s="4" t="n">
        <v>46.01</v>
      </c>
      <c r="G6156" s="3" t="s">
        <v>41</v>
      </c>
      <c r="H6156" s="4" t="n">
        <f aca="false">ROUND(E6156*F6156,2)</f>
        <v>224850.87</v>
      </c>
    </row>
    <row r="6157" customFormat="false" ht="15" hidden="false" customHeight="false" outlineLevel="0" collapsed="false">
      <c r="A6157" s="3" t="n">
        <v>6156</v>
      </c>
      <c r="B6157" s="3" t="n">
        <v>15</v>
      </c>
      <c r="C6157" s="3" t="s">
        <v>264</v>
      </c>
      <c r="D6157" s="3" t="s">
        <v>563</v>
      </c>
      <c r="E6157" s="3" t="n">
        <v>2943</v>
      </c>
      <c r="F6157" s="4" t="n">
        <v>270</v>
      </c>
      <c r="G6157" s="3" t="s">
        <v>46</v>
      </c>
      <c r="H6157" s="4" t="n">
        <f aca="false">ROUND(E6157*F6157,2)</f>
        <v>794610</v>
      </c>
    </row>
    <row r="6158" customFormat="false" ht="15" hidden="false" customHeight="false" outlineLevel="0" collapsed="false">
      <c r="A6158" s="3" t="n">
        <v>6157</v>
      </c>
      <c r="B6158" s="3" t="n">
        <v>3</v>
      </c>
      <c r="C6158" s="3" t="s">
        <v>264</v>
      </c>
      <c r="D6158" s="3" t="s">
        <v>562</v>
      </c>
      <c r="E6158" s="3" t="n">
        <v>3605</v>
      </c>
      <c r="F6158" s="4" t="n">
        <v>114.4</v>
      </c>
      <c r="G6158" s="3" t="s">
        <v>8</v>
      </c>
      <c r="H6158" s="4" t="n">
        <f aca="false">ROUND(E6158*F6158,2)</f>
        <v>412412</v>
      </c>
    </row>
    <row r="6159" customFormat="false" ht="15" hidden="false" customHeight="false" outlineLevel="0" collapsed="false">
      <c r="A6159" s="3" t="n">
        <v>6158</v>
      </c>
      <c r="B6159" s="3" t="n">
        <v>1</v>
      </c>
      <c r="C6159" s="3" t="s">
        <v>264</v>
      </c>
      <c r="D6159" s="3" t="s">
        <v>562</v>
      </c>
      <c r="E6159" s="3" t="n">
        <v>2999</v>
      </c>
      <c r="F6159" s="4" t="n">
        <v>459.13</v>
      </c>
      <c r="G6159" s="3" t="s">
        <v>8</v>
      </c>
      <c r="H6159" s="4" t="n">
        <f aca="false">ROUND(E6159*F6159,2)</f>
        <v>1376930.87</v>
      </c>
    </row>
    <row r="6160" customFormat="false" ht="15" hidden="false" customHeight="false" outlineLevel="0" collapsed="false">
      <c r="A6160" s="3" t="n">
        <v>6159</v>
      </c>
      <c r="B6160" s="3" t="n">
        <v>13</v>
      </c>
      <c r="C6160" s="3" t="s">
        <v>264</v>
      </c>
      <c r="D6160" s="3" t="s">
        <v>563</v>
      </c>
      <c r="E6160" s="3" t="n">
        <v>2919</v>
      </c>
      <c r="F6160" s="4" t="n">
        <v>46.15</v>
      </c>
      <c r="G6160" s="3" t="s">
        <v>41</v>
      </c>
      <c r="H6160" s="4" t="n">
        <f aca="false">ROUND(E6160*F6160,2)</f>
        <v>134711.85</v>
      </c>
    </row>
    <row r="6161" customFormat="false" ht="15" hidden="false" customHeight="false" outlineLevel="0" collapsed="false">
      <c r="A6161" s="3" t="n">
        <v>6160</v>
      </c>
      <c r="B6161" s="3" t="n">
        <v>6</v>
      </c>
      <c r="C6161" s="3" t="s">
        <v>264</v>
      </c>
      <c r="D6161" s="3" t="s">
        <v>563</v>
      </c>
      <c r="E6161" s="3" t="n">
        <v>2343</v>
      </c>
      <c r="F6161" s="4" t="n">
        <v>286</v>
      </c>
      <c r="G6161" s="3" t="s">
        <v>8</v>
      </c>
      <c r="H6161" s="4" t="n">
        <f aca="false">ROUND(E6161*F6161,2)</f>
        <v>670098</v>
      </c>
    </row>
    <row r="6162" customFormat="false" ht="15" hidden="false" customHeight="false" outlineLevel="0" collapsed="false">
      <c r="A6162" s="3" t="n">
        <v>6161</v>
      </c>
      <c r="B6162" s="3" t="n">
        <v>6</v>
      </c>
      <c r="C6162" s="3" t="s">
        <v>265</v>
      </c>
      <c r="D6162" s="3" t="s">
        <v>563</v>
      </c>
      <c r="E6162" s="3" t="n">
        <v>4122</v>
      </c>
      <c r="F6162" s="4" t="n">
        <v>287.57</v>
      </c>
      <c r="G6162" s="3" t="s">
        <v>8</v>
      </c>
      <c r="H6162" s="4" t="n">
        <f aca="false">ROUND(E6162*F6162,2)</f>
        <v>1185363.54</v>
      </c>
    </row>
    <row r="6163" customFormat="false" ht="15" hidden="false" customHeight="false" outlineLevel="0" collapsed="false">
      <c r="A6163" s="3" t="n">
        <v>6162</v>
      </c>
      <c r="B6163" s="3" t="n">
        <v>8</v>
      </c>
      <c r="C6163" s="3" t="s">
        <v>265</v>
      </c>
      <c r="D6163" s="3" t="s">
        <v>562</v>
      </c>
      <c r="E6163" s="3" t="n">
        <v>4743</v>
      </c>
      <c r="F6163" s="4" t="n">
        <v>55.93</v>
      </c>
      <c r="G6163" s="3" t="s">
        <v>8</v>
      </c>
      <c r="H6163" s="4" t="n">
        <f aca="false">ROUND(E6163*F6163,2)</f>
        <v>265275.99</v>
      </c>
    </row>
    <row r="6164" customFormat="false" ht="15" hidden="false" customHeight="false" outlineLevel="0" collapsed="false">
      <c r="A6164" s="3" t="n">
        <v>6163</v>
      </c>
      <c r="B6164" s="3" t="n">
        <v>10</v>
      </c>
      <c r="C6164" s="3" t="s">
        <v>265</v>
      </c>
      <c r="D6164" s="3" t="s">
        <v>563</v>
      </c>
      <c r="E6164" s="3" t="n">
        <v>3679</v>
      </c>
      <c r="F6164" s="4" t="n">
        <v>59.73</v>
      </c>
      <c r="G6164" s="3" t="s">
        <v>8</v>
      </c>
      <c r="H6164" s="4" t="n">
        <f aca="false">ROUND(E6164*F6164,2)</f>
        <v>219746.67</v>
      </c>
    </row>
    <row r="6165" customFormat="false" ht="15" hidden="false" customHeight="false" outlineLevel="0" collapsed="false">
      <c r="A6165" s="3" t="n">
        <v>6164</v>
      </c>
      <c r="B6165" s="3" t="n">
        <v>11</v>
      </c>
      <c r="C6165" s="3" t="s">
        <v>265</v>
      </c>
      <c r="D6165" s="3" t="s">
        <v>563</v>
      </c>
      <c r="E6165" s="3" t="n">
        <v>1940</v>
      </c>
      <c r="F6165" s="4" t="n">
        <v>102.83</v>
      </c>
      <c r="G6165" s="3" t="s">
        <v>34</v>
      </c>
      <c r="H6165" s="4" t="n">
        <f aca="false">ROUND(E6165*F6165,2)</f>
        <v>199490.2</v>
      </c>
    </row>
    <row r="6166" customFormat="false" ht="15" hidden="false" customHeight="false" outlineLevel="0" collapsed="false">
      <c r="A6166" s="3" t="n">
        <v>6165</v>
      </c>
      <c r="B6166" s="3" t="n">
        <v>14</v>
      </c>
      <c r="C6166" s="3" t="s">
        <v>265</v>
      </c>
      <c r="D6166" s="3" t="s">
        <v>563</v>
      </c>
      <c r="E6166" s="3" t="n">
        <v>1775</v>
      </c>
      <c r="F6166" s="4" t="n">
        <v>86.63</v>
      </c>
      <c r="G6166" s="3" t="s">
        <v>41</v>
      </c>
      <c r="H6166" s="4" t="n">
        <f aca="false">ROUND(E6166*F6166,2)</f>
        <v>153768.25</v>
      </c>
    </row>
    <row r="6167" customFormat="false" ht="15" hidden="false" customHeight="false" outlineLevel="0" collapsed="false">
      <c r="A6167" s="3" t="n">
        <v>6166</v>
      </c>
      <c r="B6167" s="3" t="n">
        <v>1</v>
      </c>
      <c r="C6167" s="3" t="s">
        <v>265</v>
      </c>
      <c r="D6167" s="3" t="s">
        <v>562</v>
      </c>
      <c r="E6167" s="3" t="n">
        <v>618</v>
      </c>
      <c r="F6167" s="4" t="n">
        <v>450.42</v>
      </c>
      <c r="G6167" s="3" t="s">
        <v>8</v>
      </c>
      <c r="H6167" s="4" t="n">
        <f aca="false">ROUND(E6167*F6167,2)</f>
        <v>278359.56</v>
      </c>
    </row>
    <row r="6168" customFormat="false" ht="15" hidden="false" customHeight="false" outlineLevel="0" collapsed="false">
      <c r="A6168" s="3" t="n">
        <v>6167</v>
      </c>
      <c r="B6168" s="3" t="n">
        <v>10</v>
      </c>
      <c r="C6168" s="3" t="s">
        <v>265</v>
      </c>
      <c r="D6168" s="3" t="s">
        <v>563</v>
      </c>
      <c r="E6168" s="3" t="n">
        <v>2926</v>
      </c>
      <c r="F6168" s="4" t="n">
        <v>59.95</v>
      </c>
      <c r="G6168" s="3" t="s">
        <v>8</v>
      </c>
      <c r="H6168" s="4" t="n">
        <f aca="false">ROUND(E6168*F6168,2)</f>
        <v>175413.7</v>
      </c>
    </row>
    <row r="6169" customFormat="false" ht="15" hidden="false" customHeight="false" outlineLevel="0" collapsed="false">
      <c r="A6169" s="3" t="n">
        <v>6168</v>
      </c>
      <c r="B6169" s="3" t="n">
        <v>8</v>
      </c>
      <c r="C6169" s="3" t="s">
        <v>265</v>
      </c>
      <c r="D6169" s="3" t="s">
        <v>563</v>
      </c>
      <c r="E6169" s="3" t="n">
        <v>1557</v>
      </c>
      <c r="F6169" s="4" t="n">
        <v>55.94</v>
      </c>
      <c r="G6169" s="3" t="s">
        <v>8</v>
      </c>
      <c r="H6169" s="4" t="n">
        <f aca="false">ROUND(E6169*F6169,2)</f>
        <v>87098.58</v>
      </c>
    </row>
    <row r="6170" customFormat="false" ht="15" hidden="false" customHeight="false" outlineLevel="0" collapsed="false">
      <c r="A6170" s="3" t="n">
        <v>6169</v>
      </c>
      <c r="B6170" s="3" t="n">
        <v>15</v>
      </c>
      <c r="C6170" s="3" t="s">
        <v>265</v>
      </c>
      <c r="D6170" s="3" t="s">
        <v>563</v>
      </c>
      <c r="E6170" s="3" t="n">
        <v>988</v>
      </c>
      <c r="F6170" s="4" t="n">
        <v>268.36</v>
      </c>
      <c r="G6170" s="3" t="s">
        <v>46</v>
      </c>
      <c r="H6170" s="4" t="n">
        <f aca="false">ROUND(E6170*F6170,2)</f>
        <v>265139.68</v>
      </c>
    </row>
    <row r="6171" customFormat="false" ht="15" hidden="false" customHeight="false" outlineLevel="0" collapsed="false">
      <c r="A6171" s="3" t="n">
        <v>6170</v>
      </c>
      <c r="B6171" s="3" t="n">
        <v>7</v>
      </c>
      <c r="C6171" s="3" t="s">
        <v>265</v>
      </c>
      <c r="D6171" s="3" t="s">
        <v>562</v>
      </c>
      <c r="E6171" s="3" t="n">
        <v>588</v>
      </c>
      <c r="F6171" s="4" t="n">
        <v>397.96</v>
      </c>
      <c r="G6171" s="3" t="s">
        <v>8</v>
      </c>
      <c r="H6171" s="4" t="n">
        <f aca="false">ROUND(E6171*F6171,2)</f>
        <v>234000.48</v>
      </c>
    </row>
    <row r="6172" customFormat="false" ht="15" hidden="false" customHeight="false" outlineLevel="0" collapsed="false">
      <c r="A6172" s="3" t="n">
        <v>6171</v>
      </c>
      <c r="B6172" s="3" t="n">
        <v>12</v>
      </c>
      <c r="C6172" s="3" t="s">
        <v>265</v>
      </c>
      <c r="D6172" s="3" t="s">
        <v>563</v>
      </c>
      <c r="E6172" s="3" t="n">
        <v>3882</v>
      </c>
      <c r="F6172" s="4" t="n">
        <v>217.63</v>
      </c>
      <c r="G6172" s="3" t="s">
        <v>38</v>
      </c>
      <c r="H6172" s="4" t="n">
        <f aca="false">ROUND(E6172*F6172,2)</f>
        <v>844839.66</v>
      </c>
    </row>
    <row r="6173" customFormat="false" ht="15" hidden="false" customHeight="false" outlineLevel="0" collapsed="false">
      <c r="A6173" s="3" t="n">
        <v>6172</v>
      </c>
      <c r="B6173" s="3" t="n">
        <v>9</v>
      </c>
      <c r="C6173" s="3" t="s">
        <v>265</v>
      </c>
      <c r="D6173" s="3" t="s">
        <v>563</v>
      </c>
      <c r="E6173" s="3" t="n">
        <v>1690</v>
      </c>
      <c r="F6173" s="4" t="n">
        <v>195.02</v>
      </c>
      <c r="G6173" s="3" t="s">
        <v>8</v>
      </c>
      <c r="H6173" s="4" t="n">
        <f aca="false">ROUND(E6173*F6173,2)</f>
        <v>329583.8</v>
      </c>
    </row>
    <row r="6174" customFormat="false" ht="15" hidden="false" customHeight="false" outlineLevel="0" collapsed="false">
      <c r="A6174" s="3" t="n">
        <v>6173</v>
      </c>
      <c r="B6174" s="3" t="n">
        <v>14</v>
      </c>
      <c r="C6174" s="3" t="s">
        <v>265</v>
      </c>
      <c r="D6174" s="3" t="s">
        <v>563</v>
      </c>
      <c r="E6174" s="3" t="n">
        <v>427</v>
      </c>
      <c r="F6174" s="4" t="n">
        <v>86.67</v>
      </c>
      <c r="G6174" s="3" t="s">
        <v>41</v>
      </c>
      <c r="H6174" s="4" t="n">
        <f aca="false">ROUND(E6174*F6174,2)</f>
        <v>37008.09</v>
      </c>
    </row>
    <row r="6175" customFormat="false" ht="15" hidden="false" customHeight="false" outlineLevel="0" collapsed="false">
      <c r="A6175" s="3" t="n">
        <v>6174</v>
      </c>
      <c r="B6175" s="3" t="n">
        <v>1</v>
      </c>
      <c r="C6175" s="3" t="s">
        <v>265</v>
      </c>
      <c r="D6175" s="3" t="s">
        <v>562</v>
      </c>
      <c r="E6175" s="3" t="n">
        <v>3400</v>
      </c>
      <c r="F6175" s="4" t="n">
        <v>450.29</v>
      </c>
      <c r="G6175" s="3" t="s">
        <v>8</v>
      </c>
      <c r="H6175" s="4" t="n">
        <f aca="false">ROUND(E6175*F6175,2)</f>
        <v>1530986</v>
      </c>
    </row>
    <row r="6176" customFormat="false" ht="15" hidden="false" customHeight="false" outlineLevel="0" collapsed="false">
      <c r="A6176" s="3" t="n">
        <v>6175</v>
      </c>
      <c r="B6176" s="3" t="n">
        <v>14</v>
      </c>
      <c r="C6176" s="3" t="s">
        <v>265</v>
      </c>
      <c r="D6176" s="3" t="s">
        <v>563</v>
      </c>
      <c r="E6176" s="3" t="n">
        <v>451</v>
      </c>
      <c r="F6176" s="4" t="n">
        <v>86.62</v>
      </c>
      <c r="G6176" s="3" t="s">
        <v>41</v>
      </c>
      <c r="H6176" s="4" t="n">
        <f aca="false">ROUND(E6176*F6176,2)</f>
        <v>39065.62</v>
      </c>
    </row>
    <row r="6177" customFormat="false" ht="15" hidden="false" customHeight="false" outlineLevel="0" collapsed="false">
      <c r="A6177" s="3" t="n">
        <v>6176</v>
      </c>
      <c r="B6177" s="3" t="n">
        <v>11</v>
      </c>
      <c r="C6177" s="3" t="s">
        <v>265</v>
      </c>
      <c r="D6177" s="3" t="s">
        <v>563</v>
      </c>
      <c r="E6177" s="3" t="n">
        <v>964</v>
      </c>
      <c r="F6177" s="4" t="n">
        <v>102.97</v>
      </c>
      <c r="G6177" s="3" t="s">
        <v>34</v>
      </c>
      <c r="H6177" s="4" t="n">
        <f aca="false">ROUND(E6177*F6177,2)</f>
        <v>99263.08</v>
      </c>
    </row>
    <row r="6178" customFormat="false" ht="15" hidden="false" customHeight="false" outlineLevel="0" collapsed="false">
      <c r="A6178" s="3" t="n">
        <v>6177</v>
      </c>
      <c r="B6178" s="3" t="n">
        <v>6</v>
      </c>
      <c r="C6178" s="3" t="s">
        <v>265</v>
      </c>
      <c r="D6178" s="3" t="s">
        <v>563</v>
      </c>
      <c r="E6178" s="3" t="n">
        <v>172</v>
      </c>
      <c r="F6178" s="4" t="n">
        <v>286.89</v>
      </c>
      <c r="G6178" s="3" t="s">
        <v>8</v>
      </c>
      <c r="H6178" s="4" t="n">
        <f aca="false">ROUND(E6178*F6178,2)</f>
        <v>49345.08</v>
      </c>
    </row>
    <row r="6179" customFormat="false" ht="15" hidden="false" customHeight="false" outlineLevel="0" collapsed="false">
      <c r="A6179" s="3" t="n">
        <v>6178</v>
      </c>
      <c r="B6179" s="3" t="n">
        <v>13</v>
      </c>
      <c r="C6179" s="3" t="s">
        <v>265</v>
      </c>
      <c r="D6179" s="3" t="s">
        <v>562</v>
      </c>
      <c r="E6179" s="3" t="n">
        <v>4363</v>
      </c>
      <c r="F6179" s="4" t="n">
        <v>45.29</v>
      </c>
      <c r="G6179" s="3" t="s">
        <v>41</v>
      </c>
      <c r="H6179" s="4" t="n">
        <f aca="false">ROUND(E6179*F6179,2)</f>
        <v>197600.27</v>
      </c>
    </row>
    <row r="6180" customFormat="false" ht="15" hidden="false" customHeight="false" outlineLevel="0" collapsed="false">
      <c r="A6180" s="3" t="n">
        <v>6179</v>
      </c>
      <c r="B6180" s="3" t="n">
        <v>7</v>
      </c>
      <c r="C6180" s="3" t="s">
        <v>265</v>
      </c>
      <c r="D6180" s="3" t="s">
        <v>563</v>
      </c>
      <c r="E6180" s="3" t="n">
        <v>4484</v>
      </c>
      <c r="F6180" s="4" t="n">
        <v>396.65</v>
      </c>
      <c r="G6180" s="3" t="s">
        <v>8</v>
      </c>
      <c r="H6180" s="4" t="n">
        <f aca="false">ROUND(E6180*F6180,2)</f>
        <v>1778578.6</v>
      </c>
    </row>
    <row r="6181" customFormat="false" ht="15" hidden="false" customHeight="false" outlineLevel="0" collapsed="false">
      <c r="A6181" s="3" t="n">
        <v>6180</v>
      </c>
      <c r="B6181" s="3" t="n">
        <v>3</v>
      </c>
      <c r="C6181" s="3" t="s">
        <v>265</v>
      </c>
      <c r="D6181" s="3" t="s">
        <v>563</v>
      </c>
      <c r="E6181" s="3" t="n">
        <v>3207</v>
      </c>
      <c r="F6181" s="4" t="n">
        <v>115.34</v>
      </c>
      <c r="G6181" s="3" t="s">
        <v>8</v>
      </c>
      <c r="H6181" s="4" t="n">
        <f aca="false">ROUND(E6181*F6181,2)</f>
        <v>369895.38</v>
      </c>
    </row>
    <row r="6182" customFormat="false" ht="15" hidden="false" customHeight="false" outlineLevel="0" collapsed="false">
      <c r="A6182" s="3" t="n">
        <v>6181</v>
      </c>
      <c r="B6182" s="3" t="n">
        <v>8</v>
      </c>
      <c r="C6182" s="3" t="s">
        <v>265</v>
      </c>
      <c r="D6182" s="3" t="s">
        <v>562</v>
      </c>
      <c r="E6182" s="3" t="n">
        <v>3795</v>
      </c>
      <c r="F6182" s="4" t="n">
        <v>55.98</v>
      </c>
      <c r="G6182" s="3" t="s">
        <v>8</v>
      </c>
      <c r="H6182" s="4" t="n">
        <f aca="false">ROUND(E6182*F6182,2)</f>
        <v>212444.1</v>
      </c>
    </row>
    <row r="6183" customFormat="false" ht="15" hidden="false" customHeight="false" outlineLevel="0" collapsed="false">
      <c r="A6183" s="3" t="n">
        <v>6182</v>
      </c>
      <c r="B6183" s="3" t="n">
        <v>1</v>
      </c>
      <c r="C6183" s="3" t="s">
        <v>266</v>
      </c>
      <c r="D6183" s="3" t="s">
        <v>562</v>
      </c>
      <c r="E6183" s="3" t="n">
        <v>2024</v>
      </c>
      <c r="F6183" s="4" t="n">
        <v>452.79</v>
      </c>
      <c r="G6183" s="3" t="s">
        <v>8</v>
      </c>
      <c r="H6183" s="4" t="n">
        <f aca="false">ROUND(E6183*F6183,2)</f>
        <v>916446.96</v>
      </c>
    </row>
    <row r="6184" customFormat="false" ht="15" hidden="false" customHeight="false" outlineLevel="0" collapsed="false">
      <c r="A6184" s="3" t="n">
        <v>6183</v>
      </c>
      <c r="B6184" s="3" t="n">
        <v>2</v>
      </c>
      <c r="C6184" s="3" t="s">
        <v>266</v>
      </c>
      <c r="D6184" s="3" t="s">
        <v>562</v>
      </c>
      <c r="E6184" s="3" t="n">
        <v>3071</v>
      </c>
      <c r="F6184" s="4" t="n">
        <v>60.57</v>
      </c>
      <c r="G6184" s="3" t="s">
        <v>8</v>
      </c>
      <c r="H6184" s="4" t="n">
        <f aca="false">ROUND(E6184*F6184,2)</f>
        <v>186010.47</v>
      </c>
    </row>
    <row r="6185" customFormat="false" ht="15" hidden="false" customHeight="false" outlineLevel="0" collapsed="false">
      <c r="A6185" s="3" t="n">
        <v>6184</v>
      </c>
      <c r="B6185" s="3" t="n">
        <v>13</v>
      </c>
      <c r="C6185" s="3" t="s">
        <v>266</v>
      </c>
      <c r="D6185" s="3" t="s">
        <v>562</v>
      </c>
      <c r="E6185" s="3" t="n">
        <v>4336</v>
      </c>
      <c r="F6185" s="4" t="n">
        <v>45.77</v>
      </c>
      <c r="G6185" s="3" t="s">
        <v>41</v>
      </c>
      <c r="H6185" s="4" t="n">
        <f aca="false">ROUND(E6185*F6185,2)</f>
        <v>198458.72</v>
      </c>
    </row>
    <row r="6186" customFormat="false" ht="15" hidden="false" customHeight="false" outlineLevel="0" collapsed="false">
      <c r="A6186" s="3" t="n">
        <v>6185</v>
      </c>
      <c r="B6186" s="3" t="n">
        <v>14</v>
      </c>
      <c r="C6186" s="3" t="s">
        <v>266</v>
      </c>
      <c r="D6186" s="3" t="s">
        <v>562</v>
      </c>
      <c r="E6186" s="3" t="n">
        <v>3065</v>
      </c>
      <c r="F6186" s="4" t="n">
        <v>88.21</v>
      </c>
      <c r="G6186" s="3" t="s">
        <v>41</v>
      </c>
      <c r="H6186" s="4" t="n">
        <f aca="false">ROUND(E6186*F6186,2)</f>
        <v>270363.65</v>
      </c>
    </row>
    <row r="6187" customFormat="false" ht="15" hidden="false" customHeight="false" outlineLevel="0" collapsed="false">
      <c r="A6187" s="3" t="n">
        <v>6186</v>
      </c>
      <c r="B6187" s="3" t="n">
        <v>2</v>
      </c>
      <c r="C6187" s="3" t="s">
        <v>266</v>
      </c>
      <c r="D6187" s="3" t="s">
        <v>563</v>
      </c>
      <c r="E6187" s="3" t="n">
        <v>4644</v>
      </c>
      <c r="F6187" s="4" t="n">
        <v>60.42</v>
      </c>
      <c r="G6187" s="3" t="s">
        <v>8</v>
      </c>
      <c r="H6187" s="4" t="n">
        <f aca="false">ROUND(E6187*F6187,2)</f>
        <v>280590.48</v>
      </c>
    </row>
    <row r="6188" customFormat="false" ht="15" hidden="false" customHeight="false" outlineLevel="0" collapsed="false">
      <c r="A6188" s="3" t="n">
        <v>6187</v>
      </c>
      <c r="B6188" s="3" t="n">
        <v>6</v>
      </c>
      <c r="C6188" s="3" t="s">
        <v>266</v>
      </c>
      <c r="D6188" s="3" t="s">
        <v>562</v>
      </c>
      <c r="E6188" s="3" t="n">
        <v>176</v>
      </c>
      <c r="F6188" s="4" t="n">
        <v>289.87</v>
      </c>
      <c r="G6188" s="3" t="s">
        <v>8</v>
      </c>
      <c r="H6188" s="4" t="n">
        <f aca="false">ROUND(E6188*F6188,2)</f>
        <v>51017.12</v>
      </c>
    </row>
    <row r="6189" customFormat="false" ht="15" hidden="false" customHeight="false" outlineLevel="0" collapsed="false">
      <c r="A6189" s="3" t="n">
        <v>6188</v>
      </c>
      <c r="B6189" s="3" t="n">
        <v>1</v>
      </c>
      <c r="C6189" s="3" t="s">
        <v>266</v>
      </c>
      <c r="D6189" s="3" t="s">
        <v>563</v>
      </c>
      <c r="E6189" s="3" t="n">
        <v>2200</v>
      </c>
      <c r="F6189" s="4" t="n">
        <v>452.99</v>
      </c>
      <c r="G6189" s="3" t="s">
        <v>8</v>
      </c>
      <c r="H6189" s="4" t="n">
        <f aca="false">ROUND(E6189*F6189,2)</f>
        <v>996578</v>
      </c>
    </row>
    <row r="6190" customFormat="false" ht="15" hidden="false" customHeight="false" outlineLevel="0" collapsed="false">
      <c r="A6190" s="3" t="n">
        <v>6189</v>
      </c>
      <c r="B6190" s="3" t="n">
        <v>5</v>
      </c>
      <c r="C6190" s="3" t="s">
        <v>266</v>
      </c>
      <c r="D6190" s="3" t="s">
        <v>562</v>
      </c>
      <c r="E6190" s="3" t="n">
        <v>3882</v>
      </c>
      <c r="F6190" s="4" t="n">
        <v>467.2</v>
      </c>
      <c r="G6190" s="3" t="s">
        <v>8</v>
      </c>
      <c r="H6190" s="4" t="n">
        <f aca="false">ROUND(E6190*F6190,2)</f>
        <v>1813670.4</v>
      </c>
    </row>
    <row r="6191" customFormat="false" ht="15" hidden="false" customHeight="false" outlineLevel="0" collapsed="false">
      <c r="A6191" s="3" t="n">
        <v>6190</v>
      </c>
      <c r="B6191" s="3" t="n">
        <v>2</v>
      </c>
      <c r="C6191" s="3" t="s">
        <v>266</v>
      </c>
      <c r="D6191" s="3" t="s">
        <v>562</v>
      </c>
      <c r="E6191" s="3" t="n">
        <v>2634</v>
      </c>
      <c r="F6191" s="4" t="n">
        <v>60.34</v>
      </c>
      <c r="G6191" s="3" t="s">
        <v>8</v>
      </c>
      <c r="H6191" s="4" t="n">
        <f aca="false">ROUND(E6191*F6191,2)</f>
        <v>158935.56</v>
      </c>
    </row>
    <row r="6192" customFormat="false" ht="15" hidden="false" customHeight="false" outlineLevel="0" collapsed="false">
      <c r="A6192" s="3" t="n">
        <v>6191</v>
      </c>
      <c r="B6192" s="3" t="n">
        <v>5</v>
      </c>
      <c r="C6192" s="3" t="s">
        <v>266</v>
      </c>
      <c r="D6192" s="3" t="s">
        <v>563</v>
      </c>
      <c r="E6192" s="3" t="n">
        <v>881</v>
      </c>
      <c r="F6192" s="4" t="n">
        <v>465.62</v>
      </c>
      <c r="G6192" s="3" t="s">
        <v>8</v>
      </c>
      <c r="H6192" s="4" t="n">
        <f aca="false">ROUND(E6192*F6192,2)</f>
        <v>410211.22</v>
      </c>
    </row>
    <row r="6193" customFormat="false" ht="15" hidden="false" customHeight="false" outlineLevel="0" collapsed="false">
      <c r="A6193" s="3" t="n">
        <v>6192</v>
      </c>
      <c r="B6193" s="3" t="n">
        <v>14</v>
      </c>
      <c r="C6193" s="3" t="s">
        <v>266</v>
      </c>
      <c r="D6193" s="3" t="s">
        <v>563</v>
      </c>
      <c r="E6193" s="3" t="n">
        <v>2749</v>
      </c>
      <c r="F6193" s="4" t="n">
        <v>88.26</v>
      </c>
      <c r="G6193" s="3" t="s">
        <v>41</v>
      </c>
      <c r="H6193" s="4" t="n">
        <f aca="false">ROUND(E6193*F6193,2)</f>
        <v>242626.74</v>
      </c>
    </row>
    <row r="6194" customFormat="false" ht="15" hidden="false" customHeight="false" outlineLevel="0" collapsed="false">
      <c r="A6194" s="3" t="n">
        <v>6193</v>
      </c>
      <c r="B6194" s="3" t="n">
        <v>15</v>
      </c>
      <c r="C6194" s="3" t="s">
        <v>266</v>
      </c>
      <c r="D6194" s="3" t="s">
        <v>563</v>
      </c>
      <c r="E6194" s="3" t="n">
        <v>256</v>
      </c>
      <c r="F6194" s="4" t="n">
        <v>268.51</v>
      </c>
      <c r="G6194" s="3" t="s">
        <v>46</v>
      </c>
      <c r="H6194" s="4" t="n">
        <f aca="false">ROUND(E6194*F6194,2)</f>
        <v>68738.56</v>
      </c>
    </row>
    <row r="6195" customFormat="false" ht="15" hidden="false" customHeight="false" outlineLevel="0" collapsed="false">
      <c r="A6195" s="3" t="n">
        <v>6194</v>
      </c>
      <c r="B6195" s="3" t="n">
        <v>8</v>
      </c>
      <c r="C6195" s="3" t="s">
        <v>266</v>
      </c>
      <c r="D6195" s="3" t="s">
        <v>562</v>
      </c>
      <c r="E6195" s="3" t="n">
        <v>450</v>
      </c>
      <c r="F6195" s="4" t="n">
        <v>55.42</v>
      </c>
      <c r="G6195" s="3" t="s">
        <v>8</v>
      </c>
      <c r="H6195" s="4" t="n">
        <f aca="false">ROUND(E6195*F6195,2)</f>
        <v>24939</v>
      </c>
    </row>
    <row r="6196" customFormat="false" ht="15" hidden="false" customHeight="false" outlineLevel="0" collapsed="false">
      <c r="A6196" s="3" t="n">
        <v>6195</v>
      </c>
      <c r="B6196" s="3" t="n">
        <v>9</v>
      </c>
      <c r="C6196" s="3" t="s">
        <v>266</v>
      </c>
      <c r="D6196" s="3" t="s">
        <v>562</v>
      </c>
      <c r="E6196" s="3" t="n">
        <v>948</v>
      </c>
      <c r="F6196" s="4" t="n">
        <v>196.2</v>
      </c>
      <c r="G6196" s="3" t="s">
        <v>8</v>
      </c>
      <c r="H6196" s="4" t="n">
        <f aca="false">ROUND(E6196*F6196,2)</f>
        <v>185997.6</v>
      </c>
    </row>
    <row r="6197" customFormat="false" ht="15" hidden="false" customHeight="false" outlineLevel="0" collapsed="false">
      <c r="A6197" s="3" t="n">
        <v>6196</v>
      </c>
      <c r="B6197" s="3" t="n">
        <v>1</v>
      </c>
      <c r="C6197" s="3" t="s">
        <v>266</v>
      </c>
      <c r="D6197" s="3" t="s">
        <v>562</v>
      </c>
      <c r="E6197" s="3" t="n">
        <v>4880</v>
      </c>
      <c r="F6197" s="4" t="n">
        <v>451.37</v>
      </c>
      <c r="G6197" s="3" t="s">
        <v>8</v>
      </c>
      <c r="H6197" s="4" t="n">
        <f aca="false">ROUND(E6197*F6197,2)</f>
        <v>2202685.6</v>
      </c>
    </row>
    <row r="6198" customFormat="false" ht="15" hidden="false" customHeight="false" outlineLevel="0" collapsed="false">
      <c r="A6198" s="3" t="n">
        <v>6197</v>
      </c>
      <c r="B6198" s="3" t="n">
        <v>2</v>
      </c>
      <c r="C6198" s="3" t="s">
        <v>266</v>
      </c>
      <c r="D6198" s="3" t="s">
        <v>562</v>
      </c>
      <c r="E6198" s="3" t="n">
        <v>3562</v>
      </c>
      <c r="F6198" s="4" t="n">
        <v>60.49</v>
      </c>
      <c r="G6198" s="3" t="s">
        <v>8</v>
      </c>
      <c r="H6198" s="4" t="n">
        <f aca="false">ROUND(E6198*F6198,2)</f>
        <v>215465.38</v>
      </c>
    </row>
    <row r="6199" customFormat="false" ht="15" hidden="false" customHeight="false" outlineLevel="0" collapsed="false">
      <c r="A6199" s="3" t="n">
        <v>6198</v>
      </c>
      <c r="B6199" s="3" t="n">
        <v>6</v>
      </c>
      <c r="C6199" s="3" t="s">
        <v>266</v>
      </c>
      <c r="D6199" s="3" t="s">
        <v>562</v>
      </c>
      <c r="E6199" s="3" t="n">
        <v>2896</v>
      </c>
      <c r="F6199" s="4" t="n">
        <v>290.22</v>
      </c>
      <c r="G6199" s="3" t="s">
        <v>8</v>
      </c>
      <c r="H6199" s="4" t="n">
        <f aca="false">ROUND(E6199*F6199,2)</f>
        <v>840477.12</v>
      </c>
    </row>
    <row r="6200" customFormat="false" ht="15" hidden="false" customHeight="false" outlineLevel="0" collapsed="false">
      <c r="A6200" s="3" t="n">
        <v>6199</v>
      </c>
      <c r="B6200" s="3" t="n">
        <v>3</v>
      </c>
      <c r="C6200" s="3" t="s">
        <v>266</v>
      </c>
      <c r="D6200" s="3" t="s">
        <v>562</v>
      </c>
      <c r="E6200" s="3" t="n">
        <v>2163</v>
      </c>
      <c r="F6200" s="4" t="n">
        <v>115.85</v>
      </c>
      <c r="G6200" s="3" t="s">
        <v>8</v>
      </c>
      <c r="H6200" s="4" t="n">
        <f aca="false">ROUND(E6200*F6200,2)</f>
        <v>250583.55</v>
      </c>
    </row>
    <row r="6201" customFormat="false" ht="15" hidden="false" customHeight="false" outlineLevel="0" collapsed="false">
      <c r="A6201" s="3" t="n">
        <v>6200</v>
      </c>
      <c r="B6201" s="3" t="n">
        <v>13</v>
      </c>
      <c r="C6201" s="3" t="s">
        <v>266</v>
      </c>
      <c r="D6201" s="3" t="s">
        <v>562</v>
      </c>
      <c r="E6201" s="3" t="n">
        <v>4519</v>
      </c>
      <c r="F6201" s="4" t="n">
        <v>45.8</v>
      </c>
      <c r="G6201" s="3" t="s">
        <v>41</v>
      </c>
      <c r="H6201" s="4" t="n">
        <f aca="false">ROUND(E6201*F6201,2)</f>
        <v>206970.2</v>
      </c>
    </row>
    <row r="6202" customFormat="false" ht="15" hidden="false" customHeight="false" outlineLevel="0" collapsed="false">
      <c r="A6202" s="3" t="n">
        <v>6201</v>
      </c>
      <c r="B6202" s="3" t="n">
        <v>1</v>
      </c>
      <c r="C6202" s="3" t="s">
        <v>266</v>
      </c>
      <c r="D6202" s="3" t="s">
        <v>563</v>
      </c>
      <c r="E6202" s="3" t="n">
        <v>624</v>
      </c>
      <c r="F6202" s="4" t="n">
        <v>452.87</v>
      </c>
      <c r="G6202" s="3" t="s">
        <v>8</v>
      </c>
      <c r="H6202" s="4" t="n">
        <f aca="false">ROUND(E6202*F6202,2)</f>
        <v>282590.88</v>
      </c>
    </row>
    <row r="6203" customFormat="false" ht="15" hidden="false" customHeight="false" outlineLevel="0" collapsed="false">
      <c r="A6203" s="3" t="n">
        <v>6202</v>
      </c>
      <c r="B6203" s="3" t="n">
        <v>14</v>
      </c>
      <c r="C6203" s="3" t="s">
        <v>266</v>
      </c>
      <c r="D6203" s="3" t="s">
        <v>562</v>
      </c>
      <c r="E6203" s="3" t="n">
        <v>4009</v>
      </c>
      <c r="F6203" s="4" t="n">
        <v>88.62</v>
      </c>
      <c r="G6203" s="3" t="s">
        <v>41</v>
      </c>
      <c r="H6203" s="4" t="n">
        <f aca="false">ROUND(E6203*F6203,2)</f>
        <v>355277.58</v>
      </c>
    </row>
    <row r="6204" customFormat="false" ht="15" hidden="false" customHeight="false" outlineLevel="0" collapsed="false">
      <c r="A6204" s="3" t="n">
        <v>6203</v>
      </c>
      <c r="B6204" s="3" t="n">
        <v>13</v>
      </c>
      <c r="C6204" s="3" t="s">
        <v>266</v>
      </c>
      <c r="D6204" s="3" t="s">
        <v>563</v>
      </c>
      <c r="E6204" s="3" t="n">
        <v>3148</v>
      </c>
      <c r="F6204" s="4" t="n">
        <v>45.86</v>
      </c>
      <c r="G6204" s="3" t="s">
        <v>41</v>
      </c>
      <c r="H6204" s="4" t="n">
        <f aca="false">ROUND(E6204*F6204,2)</f>
        <v>144367.28</v>
      </c>
    </row>
    <row r="6205" customFormat="false" ht="15" hidden="false" customHeight="false" outlineLevel="0" collapsed="false">
      <c r="A6205" s="3" t="n">
        <v>6204</v>
      </c>
      <c r="B6205" s="3" t="n">
        <v>1</v>
      </c>
      <c r="C6205" s="3" t="s">
        <v>266</v>
      </c>
      <c r="D6205" s="3" t="s">
        <v>562</v>
      </c>
      <c r="E6205" s="3" t="n">
        <v>3156</v>
      </c>
      <c r="F6205" s="4" t="n">
        <v>452.48</v>
      </c>
      <c r="G6205" s="3" t="s">
        <v>8</v>
      </c>
      <c r="H6205" s="4" t="n">
        <f aca="false">ROUND(E6205*F6205,2)</f>
        <v>1428026.88</v>
      </c>
    </row>
    <row r="6206" customFormat="false" ht="15" hidden="false" customHeight="false" outlineLevel="0" collapsed="false">
      <c r="A6206" s="3" t="n">
        <v>6205</v>
      </c>
      <c r="B6206" s="3" t="n">
        <v>7</v>
      </c>
      <c r="C6206" s="3" t="s">
        <v>266</v>
      </c>
      <c r="D6206" s="3" t="s">
        <v>562</v>
      </c>
      <c r="E6206" s="3" t="n">
        <v>2823</v>
      </c>
      <c r="F6206" s="4" t="n">
        <v>395.38</v>
      </c>
      <c r="G6206" s="3" t="s">
        <v>8</v>
      </c>
      <c r="H6206" s="4" t="n">
        <f aca="false">ROUND(E6206*F6206,2)</f>
        <v>1116157.74</v>
      </c>
    </row>
    <row r="6207" customFormat="false" ht="15" hidden="false" customHeight="false" outlineLevel="0" collapsed="false">
      <c r="A6207" s="3" t="n">
        <v>6206</v>
      </c>
      <c r="B6207" s="3" t="n">
        <v>1</v>
      </c>
      <c r="C6207" s="3" t="s">
        <v>266</v>
      </c>
      <c r="D6207" s="3" t="s">
        <v>563</v>
      </c>
      <c r="E6207" s="3" t="n">
        <v>2383</v>
      </c>
      <c r="F6207" s="4" t="n">
        <v>450.49</v>
      </c>
      <c r="G6207" s="3" t="s">
        <v>8</v>
      </c>
      <c r="H6207" s="4" t="n">
        <f aca="false">ROUND(E6207*F6207,2)</f>
        <v>1073517.67</v>
      </c>
    </row>
    <row r="6208" customFormat="false" ht="15" hidden="false" customHeight="false" outlineLevel="0" collapsed="false">
      <c r="A6208" s="3" t="n">
        <v>6207</v>
      </c>
      <c r="B6208" s="3" t="n">
        <v>2</v>
      </c>
      <c r="C6208" s="3" t="s">
        <v>266</v>
      </c>
      <c r="D6208" s="3" t="s">
        <v>562</v>
      </c>
      <c r="E6208" s="3" t="n">
        <v>4436</v>
      </c>
      <c r="F6208" s="4" t="n">
        <v>60.34</v>
      </c>
      <c r="G6208" s="3" t="s">
        <v>8</v>
      </c>
      <c r="H6208" s="4" t="n">
        <f aca="false">ROUND(E6208*F6208,2)</f>
        <v>267668.24</v>
      </c>
    </row>
    <row r="6209" customFormat="false" ht="15" hidden="false" customHeight="false" outlineLevel="0" collapsed="false">
      <c r="A6209" s="3" t="n">
        <v>6208</v>
      </c>
      <c r="B6209" s="3" t="n">
        <v>9</v>
      </c>
      <c r="C6209" s="3" t="s">
        <v>266</v>
      </c>
      <c r="D6209" s="3" t="s">
        <v>563</v>
      </c>
      <c r="E6209" s="3" t="n">
        <v>190</v>
      </c>
      <c r="F6209" s="4" t="n">
        <v>196.91</v>
      </c>
      <c r="G6209" s="3" t="s">
        <v>8</v>
      </c>
      <c r="H6209" s="4" t="n">
        <f aca="false">ROUND(E6209*F6209,2)</f>
        <v>37412.9</v>
      </c>
    </row>
    <row r="6210" customFormat="false" ht="15" hidden="false" customHeight="false" outlineLevel="0" collapsed="false">
      <c r="A6210" s="3" t="n">
        <v>6209</v>
      </c>
      <c r="B6210" s="3" t="n">
        <v>12</v>
      </c>
      <c r="C6210" s="3" t="s">
        <v>266</v>
      </c>
      <c r="D6210" s="3" t="s">
        <v>562</v>
      </c>
      <c r="E6210" s="3" t="n">
        <v>2417</v>
      </c>
      <c r="F6210" s="4" t="n">
        <v>218.31</v>
      </c>
      <c r="G6210" s="3" t="s">
        <v>38</v>
      </c>
      <c r="H6210" s="4" t="n">
        <f aca="false">ROUND(E6210*F6210,2)</f>
        <v>527655.27</v>
      </c>
    </row>
    <row r="6211" customFormat="false" ht="15" hidden="false" customHeight="false" outlineLevel="0" collapsed="false">
      <c r="A6211" s="3" t="n">
        <v>6210</v>
      </c>
      <c r="B6211" s="3" t="n">
        <v>1</v>
      </c>
      <c r="C6211" s="3" t="s">
        <v>266</v>
      </c>
      <c r="D6211" s="3" t="s">
        <v>563</v>
      </c>
      <c r="E6211" s="3" t="n">
        <v>176</v>
      </c>
      <c r="F6211" s="4" t="n">
        <v>451.16</v>
      </c>
      <c r="G6211" s="3" t="s">
        <v>8</v>
      </c>
      <c r="H6211" s="4" t="n">
        <f aca="false">ROUND(E6211*F6211,2)</f>
        <v>79404.16</v>
      </c>
    </row>
    <row r="6212" customFormat="false" ht="15" hidden="false" customHeight="false" outlineLevel="0" collapsed="false">
      <c r="A6212" s="3" t="n">
        <v>6211</v>
      </c>
      <c r="B6212" s="3" t="n">
        <v>15</v>
      </c>
      <c r="C6212" s="3" t="s">
        <v>266</v>
      </c>
      <c r="D6212" s="3" t="s">
        <v>562</v>
      </c>
      <c r="E6212" s="3" t="n">
        <v>2641</v>
      </c>
      <c r="F6212" s="4" t="n">
        <v>267.6</v>
      </c>
      <c r="G6212" s="3" t="s">
        <v>46</v>
      </c>
      <c r="H6212" s="4" t="n">
        <f aca="false">ROUND(E6212*F6212,2)</f>
        <v>706731.6</v>
      </c>
    </row>
    <row r="6213" customFormat="false" ht="15" hidden="false" customHeight="false" outlineLevel="0" collapsed="false">
      <c r="A6213" s="3" t="n">
        <v>6212</v>
      </c>
      <c r="B6213" s="3" t="n">
        <v>8</v>
      </c>
      <c r="C6213" s="3" t="s">
        <v>266</v>
      </c>
      <c r="D6213" s="3" t="s">
        <v>562</v>
      </c>
      <c r="E6213" s="3" t="n">
        <v>1209</v>
      </c>
      <c r="F6213" s="4" t="n">
        <v>55.67</v>
      </c>
      <c r="G6213" s="3" t="s">
        <v>8</v>
      </c>
      <c r="H6213" s="4" t="n">
        <f aca="false">ROUND(E6213*F6213,2)</f>
        <v>67305.03</v>
      </c>
    </row>
    <row r="6214" customFormat="false" ht="15" hidden="false" customHeight="false" outlineLevel="0" collapsed="false">
      <c r="A6214" s="3" t="n">
        <v>6213</v>
      </c>
      <c r="B6214" s="3" t="n">
        <v>7</v>
      </c>
      <c r="C6214" s="3" t="s">
        <v>266</v>
      </c>
      <c r="D6214" s="3" t="s">
        <v>562</v>
      </c>
      <c r="E6214" s="3" t="n">
        <v>2884</v>
      </c>
      <c r="F6214" s="4" t="n">
        <v>395.82</v>
      </c>
      <c r="G6214" s="3" t="s">
        <v>8</v>
      </c>
      <c r="H6214" s="4" t="n">
        <f aca="false">ROUND(E6214*F6214,2)</f>
        <v>1141544.88</v>
      </c>
    </row>
    <row r="6215" customFormat="false" ht="15" hidden="false" customHeight="false" outlineLevel="0" collapsed="false">
      <c r="A6215" s="3" t="n">
        <v>6214</v>
      </c>
      <c r="B6215" s="3" t="n">
        <v>6</v>
      </c>
      <c r="C6215" s="3" t="s">
        <v>266</v>
      </c>
      <c r="D6215" s="3" t="s">
        <v>562</v>
      </c>
      <c r="E6215" s="3" t="n">
        <v>1280</v>
      </c>
      <c r="F6215" s="4" t="n">
        <v>289.33</v>
      </c>
      <c r="G6215" s="3" t="s">
        <v>8</v>
      </c>
      <c r="H6215" s="4" t="n">
        <f aca="false">ROUND(E6215*F6215,2)</f>
        <v>370342.4</v>
      </c>
    </row>
    <row r="6216" customFormat="false" ht="15" hidden="false" customHeight="false" outlineLevel="0" collapsed="false">
      <c r="A6216" s="3" t="n">
        <v>6215</v>
      </c>
      <c r="B6216" s="3" t="n">
        <v>2</v>
      </c>
      <c r="C6216" s="3" t="s">
        <v>267</v>
      </c>
      <c r="D6216" s="3" t="s">
        <v>562</v>
      </c>
      <c r="E6216" s="3" t="n">
        <v>2144</v>
      </c>
      <c r="F6216" s="4" t="n">
        <v>58.94</v>
      </c>
      <c r="G6216" s="3" t="s">
        <v>8</v>
      </c>
      <c r="H6216" s="4" t="n">
        <f aca="false">ROUND(E6216*F6216,2)</f>
        <v>126367.36</v>
      </c>
    </row>
    <row r="6217" customFormat="false" ht="15" hidden="false" customHeight="false" outlineLevel="0" collapsed="false">
      <c r="A6217" s="3" t="n">
        <v>6216</v>
      </c>
      <c r="B6217" s="3" t="n">
        <v>15</v>
      </c>
      <c r="C6217" s="3" t="s">
        <v>267</v>
      </c>
      <c r="D6217" s="3" t="s">
        <v>562</v>
      </c>
      <c r="E6217" s="3" t="n">
        <v>1143</v>
      </c>
      <c r="F6217" s="4" t="n">
        <v>267.88</v>
      </c>
      <c r="G6217" s="3" t="s">
        <v>46</v>
      </c>
      <c r="H6217" s="4" t="n">
        <f aca="false">ROUND(E6217*F6217,2)</f>
        <v>306186.84</v>
      </c>
    </row>
    <row r="6218" customFormat="false" ht="15" hidden="false" customHeight="false" outlineLevel="0" collapsed="false">
      <c r="A6218" s="3" t="n">
        <v>6217</v>
      </c>
      <c r="B6218" s="3" t="n">
        <v>9</v>
      </c>
      <c r="C6218" s="3" t="s">
        <v>267</v>
      </c>
      <c r="D6218" s="3" t="s">
        <v>562</v>
      </c>
      <c r="E6218" s="3" t="n">
        <v>3161</v>
      </c>
      <c r="F6218" s="4" t="n">
        <v>204.44</v>
      </c>
      <c r="G6218" s="3" t="s">
        <v>8</v>
      </c>
      <c r="H6218" s="4" t="n">
        <f aca="false">ROUND(E6218*F6218,2)</f>
        <v>646234.84</v>
      </c>
    </row>
    <row r="6219" customFormat="false" ht="15" hidden="false" customHeight="false" outlineLevel="0" collapsed="false">
      <c r="A6219" s="3" t="n">
        <v>6218</v>
      </c>
      <c r="B6219" s="3" t="n">
        <v>12</v>
      </c>
      <c r="C6219" s="3" t="s">
        <v>267</v>
      </c>
      <c r="D6219" s="3" t="s">
        <v>562</v>
      </c>
      <c r="E6219" s="3" t="n">
        <v>2696</v>
      </c>
      <c r="F6219" s="4" t="n">
        <v>219.33</v>
      </c>
      <c r="G6219" s="3" t="s">
        <v>38</v>
      </c>
      <c r="H6219" s="4" t="n">
        <f aca="false">ROUND(E6219*F6219,2)</f>
        <v>591313.68</v>
      </c>
    </row>
    <row r="6220" customFormat="false" ht="15" hidden="false" customHeight="false" outlineLevel="0" collapsed="false">
      <c r="A6220" s="3" t="n">
        <v>6219</v>
      </c>
      <c r="B6220" s="3" t="n">
        <v>3</v>
      </c>
      <c r="C6220" s="3" t="s">
        <v>267</v>
      </c>
      <c r="D6220" s="3" t="s">
        <v>563</v>
      </c>
      <c r="E6220" s="3" t="n">
        <v>1974</v>
      </c>
      <c r="F6220" s="4" t="n">
        <v>116.67</v>
      </c>
      <c r="G6220" s="3" t="s">
        <v>8</v>
      </c>
      <c r="H6220" s="4" t="n">
        <f aca="false">ROUND(E6220*F6220,2)</f>
        <v>230306.58</v>
      </c>
    </row>
    <row r="6221" customFormat="false" ht="15" hidden="false" customHeight="false" outlineLevel="0" collapsed="false">
      <c r="A6221" s="3" t="n">
        <v>6220</v>
      </c>
      <c r="B6221" s="3" t="n">
        <v>14</v>
      </c>
      <c r="C6221" s="3" t="s">
        <v>267</v>
      </c>
      <c r="D6221" s="3" t="s">
        <v>563</v>
      </c>
      <c r="E6221" s="3" t="n">
        <v>4110</v>
      </c>
      <c r="F6221" s="4" t="n">
        <v>87.63</v>
      </c>
      <c r="G6221" s="3" t="s">
        <v>41</v>
      </c>
      <c r="H6221" s="4" t="n">
        <f aca="false">ROUND(E6221*F6221,2)</f>
        <v>360159.3</v>
      </c>
    </row>
    <row r="6222" customFormat="false" ht="15" hidden="false" customHeight="false" outlineLevel="0" collapsed="false">
      <c r="A6222" s="3" t="n">
        <v>6221</v>
      </c>
      <c r="B6222" s="3" t="n">
        <v>7</v>
      </c>
      <c r="C6222" s="3" t="s">
        <v>267</v>
      </c>
      <c r="D6222" s="3" t="s">
        <v>562</v>
      </c>
      <c r="E6222" s="3" t="n">
        <v>3362</v>
      </c>
      <c r="F6222" s="4" t="n">
        <v>383.85</v>
      </c>
      <c r="G6222" s="3" t="s">
        <v>8</v>
      </c>
      <c r="H6222" s="4" t="n">
        <f aca="false">ROUND(E6222*F6222,2)</f>
        <v>1290503.7</v>
      </c>
    </row>
    <row r="6223" customFormat="false" ht="15" hidden="false" customHeight="false" outlineLevel="0" collapsed="false">
      <c r="A6223" s="3" t="n">
        <v>6222</v>
      </c>
      <c r="B6223" s="3" t="n">
        <v>10</v>
      </c>
      <c r="C6223" s="3" t="s">
        <v>267</v>
      </c>
      <c r="D6223" s="3" t="s">
        <v>563</v>
      </c>
      <c r="E6223" s="3" t="n">
        <v>2672</v>
      </c>
      <c r="F6223" s="4" t="n">
        <v>61.81</v>
      </c>
      <c r="G6223" s="3" t="s">
        <v>8</v>
      </c>
      <c r="H6223" s="4" t="n">
        <f aca="false">ROUND(E6223*F6223,2)</f>
        <v>165156.32</v>
      </c>
    </row>
    <row r="6224" customFormat="false" ht="15" hidden="false" customHeight="false" outlineLevel="0" collapsed="false">
      <c r="A6224" s="3" t="n">
        <v>6223</v>
      </c>
      <c r="B6224" s="3" t="n">
        <v>9</v>
      </c>
      <c r="C6224" s="3" t="s">
        <v>267</v>
      </c>
      <c r="D6224" s="3" t="s">
        <v>563</v>
      </c>
      <c r="E6224" s="3" t="n">
        <v>3606</v>
      </c>
      <c r="F6224" s="4" t="n">
        <v>204.05</v>
      </c>
      <c r="G6224" s="3" t="s">
        <v>8</v>
      </c>
      <c r="H6224" s="4" t="n">
        <f aca="false">ROUND(E6224*F6224,2)</f>
        <v>735804.3</v>
      </c>
    </row>
    <row r="6225" customFormat="false" ht="15" hidden="false" customHeight="false" outlineLevel="0" collapsed="false">
      <c r="A6225" s="3" t="n">
        <v>6224</v>
      </c>
      <c r="B6225" s="3" t="n">
        <v>10</v>
      </c>
      <c r="C6225" s="3" t="s">
        <v>267</v>
      </c>
      <c r="D6225" s="3" t="s">
        <v>562</v>
      </c>
      <c r="E6225" s="3" t="n">
        <v>670</v>
      </c>
      <c r="F6225" s="4" t="n">
        <v>61.76</v>
      </c>
      <c r="G6225" s="3" t="s">
        <v>8</v>
      </c>
      <c r="H6225" s="4" t="n">
        <f aca="false">ROUND(E6225*F6225,2)</f>
        <v>41379.2</v>
      </c>
    </row>
    <row r="6226" customFormat="false" ht="15" hidden="false" customHeight="false" outlineLevel="0" collapsed="false">
      <c r="A6226" s="3" t="n">
        <v>6225</v>
      </c>
      <c r="B6226" s="3" t="n">
        <v>8</v>
      </c>
      <c r="C6226" s="3" t="s">
        <v>267</v>
      </c>
      <c r="D6226" s="3" t="s">
        <v>563</v>
      </c>
      <c r="E6226" s="3" t="n">
        <v>2716</v>
      </c>
      <c r="F6226" s="4" t="n">
        <v>55.45</v>
      </c>
      <c r="G6226" s="3" t="s">
        <v>8</v>
      </c>
      <c r="H6226" s="4" t="n">
        <f aca="false">ROUND(E6226*F6226,2)</f>
        <v>150602.2</v>
      </c>
    </row>
    <row r="6227" customFormat="false" ht="15" hidden="false" customHeight="false" outlineLevel="0" collapsed="false">
      <c r="A6227" s="3" t="n">
        <v>6226</v>
      </c>
      <c r="B6227" s="3" t="n">
        <v>3</v>
      </c>
      <c r="C6227" s="3" t="s">
        <v>267</v>
      </c>
      <c r="D6227" s="3" t="s">
        <v>562</v>
      </c>
      <c r="E6227" s="3" t="n">
        <v>4879</v>
      </c>
      <c r="F6227" s="4" t="n">
        <v>116.81</v>
      </c>
      <c r="G6227" s="3" t="s">
        <v>8</v>
      </c>
      <c r="H6227" s="4" t="n">
        <f aca="false">ROUND(E6227*F6227,2)</f>
        <v>569915.99</v>
      </c>
    </row>
    <row r="6228" customFormat="false" ht="15" hidden="false" customHeight="false" outlineLevel="0" collapsed="false">
      <c r="A6228" s="3" t="n">
        <v>6227</v>
      </c>
      <c r="B6228" s="3" t="n">
        <v>14</v>
      </c>
      <c r="C6228" s="3" t="s">
        <v>267</v>
      </c>
      <c r="D6228" s="3" t="s">
        <v>563</v>
      </c>
      <c r="E6228" s="3" t="n">
        <v>4989</v>
      </c>
      <c r="F6228" s="4" t="n">
        <v>87.48</v>
      </c>
      <c r="G6228" s="3" t="s">
        <v>41</v>
      </c>
      <c r="H6228" s="4" t="n">
        <f aca="false">ROUND(E6228*F6228,2)</f>
        <v>436437.72</v>
      </c>
    </row>
    <row r="6229" customFormat="false" ht="15" hidden="false" customHeight="false" outlineLevel="0" collapsed="false">
      <c r="A6229" s="3" t="n">
        <v>6228</v>
      </c>
      <c r="B6229" s="3" t="n">
        <v>4</v>
      </c>
      <c r="C6229" s="3" t="s">
        <v>267</v>
      </c>
      <c r="D6229" s="3" t="s">
        <v>562</v>
      </c>
      <c r="E6229" s="3" t="n">
        <v>3802</v>
      </c>
      <c r="F6229" s="4" t="n">
        <v>101.9</v>
      </c>
      <c r="G6229" s="3" t="s">
        <v>8</v>
      </c>
      <c r="H6229" s="4" t="n">
        <f aca="false">ROUND(E6229*F6229,2)</f>
        <v>387423.8</v>
      </c>
    </row>
    <row r="6230" customFormat="false" ht="15" hidden="false" customHeight="false" outlineLevel="0" collapsed="false">
      <c r="A6230" s="3" t="n">
        <v>6229</v>
      </c>
      <c r="B6230" s="3" t="n">
        <v>9</v>
      </c>
      <c r="C6230" s="3" t="s">
        <v>267</v>
      </c>
      <c r="D6230" s="3" t="s">
        <v>563</v>
      </c>
      <c r="E6230" s="3" t="n">
        <v>2704</v>
      </c>
      <c r="F6230" s="4" t="n">
        <v>204.54</v>
      </c>
      <c r="G6230" s="3" t="s">
        <v>8</v>
      </c>
      <c r="H6230" s="4" t="n">
        <f aca="false">ROUND(E6230*F6230,2)</f>
        <v>553076.16</v>
      </c>
    </row>
    <row r="6231" customFormat="false" ht="15" hidden="false" customHeight="false" outlineLevel="0" collapsed="false">
      <c r="A6231" s="3" t="n">
        <v>6230</v>
      </c>
      <c r="B6231" s="3" t="n">
        <v>14</v>
      </c>
      <c r="C6231" s="3" t="s">
        <v>267</v>
      </c>
      <c r="D6231" s="3" t="s">
        <v>563</v>
      </c>
      <c r="E6231" s="3" t="n">
        <v>2061</v>
      </c>
      <c r="F6231" s="4" t="n">
        <v>87.66</v>
      </c>
      <c r="G6231" s="3" t="s">
        <v>41</v>
      </c>
      <c r="H6231" s="4" t="n">
        <f aca="false">ROUND(E6231*F6231,2)</f>
        <v>180667.26</v>
      </c>
    </row>
    <row r="6232" customFormat="false" ht="15" hidden="false" customHeight="false" outlineLevel="0" collapsed="false">
      <c r="A6232" s="3" t="n">
        <v>6231</v>
      </c>
      <c r="B6232" s="3" t="n">
        <v>12</v>
      </c>
      <c r="C6232" s="3" t="s">
        <v>267</v>
      </c>
      <c r="D6232" s="3" t="s">
        <v>562</v>
      </c>
      <c r="E6232" s="3" t="n">
        <v>1391</v>
      </c>
      <c r="F6232" s="4" t="n">
        <v>219.15</v>
      </c>
      <c r="G6232" s="3" t="s">
        <v>38</v>
      </c>
      <c r="H6232" s="4" t="n">
        <f aca="false">ROUND(E6232*F6232,2)</f>
        <v>304837.65</v>
      </c>
    </row>
    <row r="6233" customFormat="false" ht="15" hidden="false" customHeight="false" outlineLevel="0" collapsed="false">
      <c r="A6233" s="3" t="n">
        <v>6232</v>
      </c>
      <c r="B6233" s="3" t="n">
        <v>4</v>
      </c>
      <c r="C6233" s="3" t="s">
        <v>267</v>
      </c>
      <c r="D6233" s="3" t="s">
        <v>562</v>
      </c>
      <c r="E6233" s="3" t="n">
        <v>3944</v>
      </c>
      <c r="F6233" s="4" t="n">
        <v>102</v>
      </c>
      <c r="G6233" s="3" t="s">
        <v>8</v>
      </c>
      <c r="H6233" s="4" t="n">
        <f aca="false">ROUND(E6233*F6233,2)</f>
        <v>402288</v>
      </c>
    </row>
    <row r="6234" customFormat="false" ht="15" hidden="false" customHeight="false" outlineLevel="0" collapsed="false">
      <c r="A6234" s="3" t="n">
        <v>6233</v>
      </c>
      <c r="B6234" s="3" t="n">
        <v>8</v>
      </c>
      <c r="C6234" s="3" t="s">
        <v>267</v>
      </c>
      <c r="D6234" s="3" t="s">
        <v>562</v>
      </c>
      <c r="E6234" s="3" t="n">
        <v>2546</v>
      </c>
      <c r="F6234" s="4" t="n">
        <v>55.48</v>
      </c>
      <c r="G6234" s="3" t="s">
        <v>8</v>
      </c>
      <c r="H6234" s="4" t="n">
        <f aca="false">ROUND(E6234*F6234,2)</f>
        <v>141252.08</v>
      </c>
    </row>
    <row r="6235" customFormat="false" ht="15" hidden="false" customHeight="false" outlineLevel="0" collapsed="false">
      <c r="A6235" s="3" t="n">
        <v>6234</v>
      </c>
      <c r="B6235" s="3" t="n">
        <v>14</v>
      </c>
      <c r="C6235" s="3" t="s">
        <v>267</v>
      </c>
      <c r="D6235" s="3" t="s">
        <v>563</v>
      </c>
      <c r="E6235" s="3" t="n">
        <v>269</v>
      </c>
      <c r="F6235" s="4" t="n">
        <v>87.69</v>
      </c>
      <c r="G6235" s="3" t="s">
        <v>41</v>
      </c>
      <c r="H6235" s="4" t="n">
        <f aca="false">ROUND(E6235*F6235,2)</f>
        <v>23588.61</v>
      </c>
    </row>
    <row r="6236" customFormat="false" ht="15" hidden="false" customHeight="false" outlineLevel="0" collapsed="false">
      <c r="A6236" s="3" t="n">
        <v>6235</v>
      </c>
      <c r="B6236" s="3" t="n">
        <v>11</v>
      </c>
      <c r="C6236" s="3" t="s">
        <v>267</v>
      </c>
      <c r="D6236" s="3" t="s">
        <v>562</v>
      </c>
      <c r="E6236" s="3" t="n">
        <v>4566</v>
      </c>
      <c r="F6236" s="4" t="n">
        <v>102.65</v>
      </c>
      <c r="G6236" s="3" t="s">
        <v>34</v>
      </c>
      <c r="H6236" s="4" t="n">
        <f aca="false">ROUND(E6236*F6236,2)</f>
        <v>468699.9</v>
      </c>
    </row>
    <row r="6237" customFormat="false" ht="15" hidden="false" customHeight="false" outlineLevel="0" collapsed="false">
      <c r="A6237" s="3" t="n">
        <v>6236</v>
      </c>
      <c r="B6237" s="3" t="n">
        <v>14</v>
      </c>
      <c r="C6237" s="3" t="s">
        <v>267</v>
      </c>
      <c r="D6237" s="3" t="s">
        <v>562</v>
      </c>
      <c r="E6237" s="3" t="n">
        <v>634</v>
      </c>
      <c r="F6237" s="4" t="n">
        <v>87.61</v>
      </c>
      <c r="G6237" s="3" t="s">
        <v>41</v>
      </c>
      <c r="H6237" s="4" t="n">
        <f aca="false">ROUND(E6237*F6237,2)</f>
        <v>55544.74</v>
      </c>
    </row>
    <row r="6238" customFormat="false" ht="15" hidden="false" customHeight="false" outlineLevel="0" collapsed="false">
      <c r="A6238" s="3" t="n">
        <v>6237</v>
      </c>
      <c r="B6238" s="3" t="n">
        <v>7</v>
      </c>
      <c r="C6238" s="3" t="s">
        <v>268</v>
      </c>
      <c r="D6238" s="3" t="s">
        <v>562</v>
      </c>
      <c r="E6238" s="3" t="n">
        <v>268</v>
      </c>
      <c r="F6238" s="4" t="n">
        <v>374.8</v>
      </c>
      <c r="G6238" s="3" t="s">
        <v>8</v>
      </c>
      <c r="H6238" s="4" t="n">
        <f aca="false">ROUND(E6238*F6238,2)</f>
        <v>100446.4</v>
      </c>
    </row>
    <row r="6239" customFormat="false" ht="15" hidden="false" customHeight="false" outlineLevel="0" collapsed="false">
      <c r="A6239" s="3" t="n">
        <v>6238</v>
      </c>
      <c r="B6239" s="3" t="n">
        <v>13</v>
      </c>
      <c r="C6239" s="3" t="s">
        <v>268</v>
      </c>
      <c r="D6239" s="3" t="s">
        <v>562</v>
      </c>
      <c r="E6239" s="3" t="n">
        <v>1804</v>
      </c>
      <c r="F6239" s="4" t="n">
        <v>46.83</v>
      </c>
      <c r="G6239" s="3" t="s">
        <v>41</v>
      </c>
      <c r="H6239" s="4" t="n">
        <f aca="false">ROUND(E6239*F6239,2)</f>
        <v>84481.32</v>
      </c>
    </row>
    <row r="6240" customFormat="false" ht="15" hidden="false" customHeight="false" outlineLevel="0" collapsed="false">
      <c r="A6240" s="3" t="n">
        <v>6239</v>
      </c>
      <c r="B6240" s="3" t="n">
        <v>1</v>
      </c>
      <c r="C6240" s="3" t="s">
        <v>268</v>
      </c>
      <c r="D6240" s="3" t="s">
        <v>562</v>
      </c>
      <c r="E6240" s="3" t="n">
        <v>917</v>
      </c>
      <c r="F6240" s="4" t="n">
        <v>436.41</v>
      </c>
      <c r="G6240" s="3" t="s">
        <v>8</v>
      </c>
      <c r="H6240" s="4" t="n">
        <f aca="false">ROUND(E6240*F6240,2)</f>
        <v>400187.97</v>
      </c>
    </row>
    <row r="6241" customFormat="false" ht="15" hidden="false" customHeight="false" outlineLevel="0" collapsed="false">
      <c r="A6241" s="3" t="n">
        <v>6240</v>
      </c>
      <c r="B6241" s="3" t="n">
        <v>8</v>
      </c>
      <c r="C6241" s="3" t="s">
        <v>268</v>
      </c>
      <c r="D6241" s="3" t="s">
        <v>562</v>
      </c>
      <c r="E6241" s="3" t="n">
        <v>4176</v>
      </c>
      <c r="F6241" s="4" t="n">
        <v>55.26</v>
      </c>
      <c r="G6241" s="3" t="s">
        <v>8</v>
      </c>
      <c r="H6241" s="4" t="n">
        <f aca="false">ROUND(E6241*F6241,2)</f>
        <v>230765.76</v>
      </c>
    </row>
    <row r="6242" customFormat="false" ht="15" hidden="false" customHeight="false" outlineLevel="0" collapsed="false">
      <c r="A6242" s="3" t="n">
        <v>6241</v>
      </c>
      <c r="B6242" s="3" t="n">
        <v>5</v>
      </c>
      <c r="C6242" s="3" t="s">
        <v>268</v>
      </c>
      <c r="D6242" s="3" t="s">
        <v>563</v>
      </c>
      <c r="E6242" s="3" t="n">
        <v>2082</v>
      </c>
      <c r="F6242" s="4" t="n">
        <v>474.01</v>
      </c>
      <c r="G6242" s="3" t="s">
        <v>8</v>
      </c>
      <c r="H6242" s="4" t="n">
        <f aca="false">ROUND(E6242*F6242,2)</f>
        <v>986888.82</v>
      </c>
    </row>
    <row r="6243" customFormat="false" ht="15" hidden="false" customHeight="false" outlineLevel="0" collapsed="false">
      <c r="A6243" s="3" t="n">
        <v>6242</v>
      </c>
      <c r="B6243" s="3" t="n">
        <v>14</v>
      </c>
      <c r="C6243" s="3" t="s">
        <v>268</v>
      </c>
      <c r="D6243" s="3" t="s">
        <v>562</v>
      </c>
      <c r="E6243" s="3" t="n">
        <v>1108</v>
      </c>
      <c r="F6243" s="4" t="n">
        <v>86.63</v>
      </c>
      <c r="G6243" s="3" t="s">
        <v>41</v>
      </c>
      <c r="H6243" s="4" t="n">
        <f aca="false">ROUND(E6243*F6243,2)</f>
        <v>95986.04</v>
      </c>
    </row>
    <row r="6244" customFormat="false" ht="15" hidden="false" customHeight="false" outlineLevel="0" collapsed="false">
      <c r="A6244" s="3" t="n">
        <v>6243</v>
      </c>
      <c r="B6244" s="3" t="n">
        <v>8</v>
      </c>
      <c r="C6244" s="3" t="s">
        <v>268</v>
      </c>
      <c r="D6244" s="3" t="s">
        <v>562</v>
      </c>
      <c r="E6244" s="3" t="n">
        <v>742</v>
      </c>
      <c r="F6244" s="4" t="n">
        <v>55.37</v>
      </c>
      <c r="G6244" s="3" t="s">
        <v>8</v>
      </c>
      <c r="H6244" s="4" t="n">
        <f aca="false">ROUND(E6244*F6244,2)</f>
        <v>41084.54</v>
      </c>
    </row>
    <row r="6245" customFormat="false" ht="15" hidden="false" customHeight="false" outlineLevel="0" collapsed="false">
      <c r="A6245" s="3" t="n">
        <v>6244</v>
      </c>
      <c r="B6245" s="3" t="n">
        <v>15</v>
      </c>
      <c r="C6245" s="3" t="s">
        <v>268</v>
      </c>
      <c r="D6245" s="3" t="s">
        <v>562</v>
      </c>
      <c r="E6245" s="3" t="n">
        <v>4620</v>
      </c>
      <c r="F6245" s="4" t="n">
        <v>268.03</v>
      </c>
      <c r="G6245" s="3" t="s">
        <v>46</v>
      </c>
      <c r="H6245" s="4" t="n">
        <f aca="false">ROUND(E6245*F6245,2)</f>
        <v>1238298.6</v>
      </c>
    </row>
    <row r="6246" customFormat="false" ht="15" hidden="false" customHeight="false" outlineLevel="0" collapsed="false">
      <c r="A6246" s="3" t="n">
        <v>6245</v>
      </c>
      <c r="B6246" s="3" t="n">
        <v>6</v>
      </c>
      <c r="C6246" s="3" t="s">
        <v>268</v>
      </c>
      <c r="D6246" s="3" t="s">
        <v>562</v>
      </c>
      <c r="E6246" s="3" t="n">
        <v>718</v>
      </c>
      <c r="F6246" s="4" t="n">
        <v>282.27</v>
      </c>
      <c r="G6246" s="3" t="s">
        <v>8</v>
      </c>
      <c r="H6246" s="4" t="n">
        <f aca="false">ROUND(E6246*F6246,2)</f>
        <v>202669.86</v>
      </c>
    </row>
    <row r="6247" customFormat="false" ht="15" hidden="false" customHeight="false" outlineLevel="0" collapsed="false">
      <c r="A6247" s="3" t="n">
        <v>6246</v>
      </c>
      <c r="B6247" s="3" t="n">
        <v>5</v>
      </c>
      <c r="C6247" s="3" t="s">
        <v>268</v>
      </c>
      <c r="D6247" s="3" t="s">
        <v>563</v>
      </c>
      <c r="E6247" s="3" t="n">
        <v>1090</v>
      </c>
      <c r="F6247" s="4" t="n">
        <v>474.43</v>
      </c>
      <c r="G6247" s="3" t="s">
        <v>8</v>
      </c>
      <c r="H6247" s="4" t="n">
        <f aca="false">ROUND(E6247*F6247,2)</f>
        <v>517128.7</v>
      </c>
    </row>
    <row r="6248" customFormat="false" ht="15" hidden="false" customHeight="false" outlineLevel="0" collapsed="false">
      <c r="A6248" s="3" t="n">
        <v>6247</v>
      </c>
      <c r="B6248" s="3" t="n">
        <v>15</v>
      </c>
      <c r="C6248" s="3" t="s">
        <v>268</v>
      </c>
      <c r="D6248" s="3" t="s">
        <v>562</v>
      </c>
      <c r="E6248" s="3" t="n">
        <v>590</v>
      </c>
      <c r="F6248" s="4" t="n">
        <v>267.59</v>
      </c>
      <c r="G6248" s="3" t="s">
        <v>46</v>
      </c>
      <c r="H6248" s="4" t="n">
        <f aca="false">ROUND(E6248*F6248,2)</f>
        <v>157878.1</v>
      </c>
    </row>
    <row r="6249" customFormat="false" ht="15" hidden="false" customHeight="false" outlineLevel="0" collapsed="false">
      <c r="A6249" s="3" t="n">
        <v>6248</v>
      </c>
      <c r="B6249" s="3" t="n">
        <v>6</v>
      </c>
      <c r="C6249" s="3" t="s">
        <v>268</v>
      </c>
      <c r="D6249" s="3" t="s">
        <v>562</v>
      </c>
      <c r="E6249" s="3" t="n">
        <v>2467</v>
      </c>
      <c r="F6249" s="4" t="n">
        <v>283.63</v>
      </c>
      <c r="G6249" s="3" t="s">
        <v>8</v>
      </c>
      <c r="H6249" s="4" t="n">
        <f aca="false">ROUND(E6249*F6249,2)</f>
        <v>699715.21</v>
      </c>
    </row>
    <row r="6250" customFormat="false" ht="15" hidden="false" customHeight="false" outlineLevel="0" collapsed="false">
      <c r="A6250" s="3" t="n">
        <v>6249</v>
      </c>
      <c r="B6250" s="3" t="n">
        <v>3</v>
      </c>
      <c r="C6250" s="3" t="s">
        <v>268</v>
      </c>
      <c r="D6250" s="3" t="s">
        <v>562</v>
      </c>
      <c r="E6250" s="3" t="n">
        <v>11</v>
      </c>
      <c r="F6250" s="4" t="n">
        <v>113.88</v>
      </c>
      <c r="G6250" s="3" t="s">
        <v>8</v>
      </c>
      <c r="H6250" s="4" t="n">
        <f aca="false">ROUND(E6250*F6250,2)</f>
        <v>1252.68</v>
      </c>
    </row>
    <row r="6251" customFormat="false" ht="15" hidden="false" customHeight="false" outlineLevel="0" collapsed="false">
      <c r="A6251" s="3" t="n">
        <v>6250</v>
      </c>
      <c r="B6251" s="3" t="n">
        <v>9</v>
      </c>
      <c r="C6251" s="3" t="s">
        <v>268</v>
      </c>
      <c r="D6251" s="3" t="s">
        <v>563</v>
      </c>
      <c r="E6251" s="3" t="n">
        <v>3461</v>
      </c>
      <c r="F6251" s="4" t="n">
        <v>203.73</v>
      </c>
      <c r="G6251" s="3" t="s">
        <v>8</v>
      </c>
      <c r="H6251" s="4" t="n">
        <f aca="false">ROUND(E6251*F6251,2)</f>
        <v>705109.53</v>
      </c>
    </row>
    <row r="6252" customFormat="false" ht="15" hidden="false" customHeight="false" outlineLevel="0" collapsed="false">
      <c r="A6252" s="3" t="n">
        <v>6251</v>
      </c>
      <c r="B6252" s="3" t="n">
        <v>13</v>
      </c>
      <c r="C6252" s="3" t="s">
        <v>268</v>
      </c>
      <c r="D6252" s="3" t="s">
        <v>562</v>
      </c>
      <c r="E6252" s="3" t="n">
        <v>2535</v>
      </c>
      <c r="F6252" s="4" t="n">
        <v>46.77</v>
      </c>
      <c r="G6252" s="3" t="s">
        <v>41</v>
      </c>
      <c r="H6252" s="4" t="n">
        <f aca="false">ROUND(E6252*F6252,2)</f>
        <v>118561.95</v>
      </c>
    </row>
    <row r="6253" customFormat="false" ht="15" hidden="false" customHeight="false" outlineLevel="0" collapsed="false">
      <c r="A6253" s="3" t="n">
        <v>6252</v>
      </c>
      <c r="B6253" s="3" t="n">
        <v>15</v>
      </c>
      <c r="C6253" s="3" t="s">
        <v>268</v>
      </c>
      <c r="D6253" s="3" t="s">
        <v>563</v>
      </c>
      <c r="E6253" s="3" t="n">
        <v>1366</v>
      </c>
      <c r="F6253" s="4" t="n">
        <v>267.19</v>
      </c>
      <c r="G6253" s="3" t="s">
        <v>46</v>
      </c>
      <c r="H6253" s="4" t="n">
        <f aca="false">ROUND(E6253*F6253,2)</f>
        <v>364981.54</v>
      </c>
    </row>
    <row r="6254" customFormat="false" ht="15" hidden="false" customHeight="false" outlineLevel="0" collapsed="false">
      <c r="A6254" s="3" t="n">
        <v>6253</v>
      </c>
      <c r="B6254" s="3" t="n">
        <v>9</v>
      </c>
      <c r="C6254" s="3" t="s">
        <v>268</v>
      </c>
      <c r="D6254" s="3" t="s">
        <v>563</v>
      </c>
      <c r="E6254" s="3" t="n">
        <v>2680</v>
      </c>
      <c r="F6254" s="4" t="n">
        <v>204.52</v>
      </c>
      <c r="G6254" s="3" t="s">
        <v>8</v>
      </c>
      <c r="H6254" s="4" t="n">
        <f aca="false">ROUND(E6254*F6254,2)</f>
        <v>548113.6</v>
      </c>
    </row>
    <row r="6255" customFormat="false" ht="15" hidden="false" customHeight="false" outlineLevel="0" collapsed="false">
      <c r="A6255" s="3" t="n">
        <v>6254</v>
      </c>
      <c r="B6255" s="3" t="n">
        <v>7</v>
      </c>
      <c r="C6255" s="3" t="s">
        <v>268</v>
      </c>
      <c r="D6255" s="3" t="s">
        <v>562</v>
      </c>
      <c r="E6255" s="3" t="n">
        <v>650</v>
      </c>
      <c r="F6255" s="4" t="n">
        <v>375.55</v>
      </c>
      <c r="G6255" s="3" t="s">
        <v>8</v>
      </c>
      <c r="H6255" s="4" t="n">
        <f aca="false">ROUND(E6255*F6255,2)</f>
        <v>244107.5</v>
      </c>
    </row>
    <row r="6256" customFormat="false" ht="15" hidden="false" customHeight="false" outlineLevel="0" collapsed="false">
      <c r="A6256" s="3" t="n">
        <v>6255</v>
      </c>
      <c r="B6256" s="3" t="n">
        <v>5</v>
      </c>
      <c r="C6256" s="3" t="s">
        <v>268</v>
      </c>
      <c r="D6256" s="3" t="s">
        <v>562</v>
      </c>
      <c r="E6256" s="3" t="n">
        <v>2918</v>
      </c>
      <c r="F6256" s="4" t="n">
        <v>474.1</v>
      </c>
      <c r="G6256" s="3" t="s">
        <v>8</v>
      </c>
      <c r="H6256" s="4" t="n">
        <f aca="false">ROUND(E6256*F6256,2)</f>
        <v>1383423.8</v>
      </c>
    </row>
    <row r="6257" customFormat="false" ht="15" hidden="false" customHeight="false" outlineLevel="0" collapsed="false">
      <c r="A6257" s="3" t="n">
        <v>6256</v>
      </c>
      <c r="B6257" s="3" t="n">
        <v>9</v>
      </c>
      <c r="C6257" s="3" t="s">
        <v>268</v>
      </c>
      <c r="D6257" s="3" t="s">
        <v>562</v>
      </c>
      <c r="E6257" s="3" t="n">
        <v>377</v>
      </c>
      <c r="F6257" s="4" t="n">
        <v>204.25</v>
      </c>
      <c r="G6257" s="3" t="s">
        <v>8</v>
      </c>
      <c r="H6257" s="4" t="n">
        <f aca="false">ROUND(E6257*F6257,2)</f>
        <v>77002.25</v>
      </c>
    </row>
    <row r="6258" customFormat="false" ht="15" hidden="false" customHeight="false" outlineLevel="0" collapsed="false">
      <c r="A6258" s="3" t="n">
        <v>6257</v>
      </c>
      <c r="B6258" s="3" t="n">
        <v>8</v>
      </c>
      <c r="C6258" s="3" t="s">
        <v>268</v>
      </c>
      <c r="D6258" s="3" t="s">
        <v>562</v>
      </c>
      <c r="E6258" s="3" t="n">
        <v>1182</v>
      </c>
      <c r="F6258" s="4" t="n">
        <v>55.2</v>
      </c>
      <c r="G6258" s="3" t="s">
        <v>8</v>
      </c>
      <c r="H6258" s="4" t="n">
        <f aca="false">ROUND(E6258*F6258,2)</f>
        <v>65246.4</v>
      </c>
    </row>
    <row r="6259" customFormat="false" ht="15" hidden="false" customHeight="false" outlineLevel="0" collapsed="false">
      <c r="A6259" s="3" t="n">
        <v>6258</v>
      </c>
      <c r="B6259" s="3" t="n">
        <v>14</v>
      </c>
      <c r="C6259" s="3" t="s">
        <v>268</v>
      </c>
      <c r="D6259" s="3" t="s">
        <v>562</v>
      </c>
      <c r="E6259" s="3" t="n">
        <v>4850</v>
      </c>
      <c r="F6259" s="4" t="n">
        <v>86.8</v>
      </c>
      <c r="G6259" s="3" t="s">
        <v>41</v>
      </c>
      <c r="H6259" s="4" t="n">
        <f aca="false">ROUND(E6259*F6259,2)</f>
        <v>420980</v>
      </c>
    </row>
    <row r="6260" customFormat="false" ht="15" hidden="false" customHeight="false" outlineLevel="0" collapsed="false">
      <c r="A6260" s="3" t="n">
        <v>6259</v>
      </c>
      <c r="B6260" s="3" t="n">
        <v>10</v>
      </c>
      <c r="C6260" s="3" t="s">
        <v>268</v>
      </c>
      <c r="D6260" s="3" t="s">
        <v>562</v>
      </c>
      <c r="E6260" s="3" t="n">
        <v>1950</v>
      </c>
      <c r="F6260" s="4" t="n">
        <v>62.06</v>
      </c>
      <c r="G6260" s="3" t="s">
        <v>8</v>
      </c>
      <c r="H6260" s="4" t="n">
        <f aca="false">ROUND(E6260*F6260,2)</f>
        <v>121017</v>
      </c>
    </row>
    <row r="6261" customFormat="false" ht="15" hidden="false" customHeight="false" outlineLevel="0" collapsed="false">
      <c r="A6261" s="3" t="n">
        <v>6260</v>
      </c>
      <c r="B6261" s="3" t="n">
        <v>8</v>
      </c>
      <c r="C6261" s="3" t="s">
        <v>268</v>
      </c>
      <c r="D6261" s="3" t="s">
        <v>563</v>
      </c>
      <c r="E6261" s="3" t="n">
        <v>2033</v>
      </c>
      <c r="F6261" s="4" t="n">
        <v>55.07</v>
      </c>
      <c r="G6261" s="3" t="s">
        <v>8</v>
      </c>
      <c r="H6261" s="4" t="n">
        <f aca="false">ROUND(E6261*F6261,2)</f>
        <v>111957.31</v>
      </c>
    </row>
    <row r="6262" customFormat="false" ht="15" hidden="false" customHeight="false" outlineLevel="0" collapsed="false">
      <c r="A6262" s="3" t="n">
        <v>6261</v>
      </c>
      <c r="B6262" s="3" t="n">
        <v>1</v>
      </c>
      <c r="C6262" s="3" t="s">
        <v>268</v>
      </c>
      <c r="D6262" s="3" t="s">
        <v>562</v>
      </c>
      <c r="E6262" s="3" t="n">
        <v>2623</v>
      </c>
      <c r="F6262" s="4" t="n">
        <v>438.11</v>
      </c>
      <c r="G6262" s="3" t="s">
        <v>8</v>
      </c>
      <c r="H6262" s="4" t="n">
        <f aca="false">ROUND(E6262*F6262,2)</f>
        <v>1149162.53</v>
      </c>
    </row>
    <row r="6263" customFormat="false" ht="15" hidden="false" customHeight="false" outlineLevel="0" collapsed="false">
      <c r="A6263" s="3" t="n">
        <v>6262</v>
      </c>
      <c r="B6263" s="3" t="n">
        <v>4</v>
      </c>
      <c r="C6263" s="3" t="s">
        <v>268</v>
      </c>
      <c r="D6263" s="3" t="s">
        <v>563</v>
      </c>
      <c r="E6263" s="3" t="n">
        <v>2618</v>
      </c>
      <c r="F6263" s="4" t="n">
        <v>98.79</v>
      </c>
      <c r="G6263" s="3" t="s">
        <v>8</v>
      </c>
      <c r="H6263" s="4" t="n">
        <f aca="false">ROUND(E6263*F6263,2)</f>
        <v>258632.22</v>
      </c>
    </row>
    <row r="6264" customFormat="false" ht="15" hidden="false" customHeight="false" outlineLevel="0" collapsed="false">
      <c r="A6264" s="3" t="n">
        <v>6263</v>
      </c>
      <c r="B6264" s="3" t="n">
        <v>10</v>
      </c>
      <c r="C6264" s="3" t="s">
        <v>268</v>
      </c>
      <c r="D6264" s="3" t="s">
        <v>562</v>
      </c>
      <c r="E6264" s="3" t="n">
        <v>1717</v>
      </c>
      <c r="F6264" s="4" t="n">
        <v>62.02</v>
      </c>
      <c r="G6264" s="3" t="s">
        <v>8</v>
      </c>
      <c r="H6264" s="4" t="n">
        <f aca="false">ROUND(E6264*F6264,2)</f>
        <v>106488.34</v>
      </c>
    </row>
    <row r="6265" customFormat="false" ht="15" hidden="false" customHeight="false" outlineLevel="0" collapsed="false">
      <c r="A6265" s="3" t="n">
        <v>6264</v>
      </c>
      <c r="B6265" s="3" t="n">
        <v>9</v>
      </c>
      <c r="C6265" s="3" t="s">
        <v>268</v>
      </c>
      <c r="D6265" s="3" t="s">
        <v>563</v>
      </c>
      <c r="E6265" s="3" t="n">
        <v>946</v>
      </c>
      <c r="F6265" s="4" t="n">
        <v>204.22</v>
      </c>
      <c r="G6265" s="3" t="s">
        <v>8</v>
      </c>
      <c r="H6265" s="4" t="n">
        <f aca="false">ROUND(E6265*F6265,2)</f>
        <v>193192.12</v>
      </c>
    </row>
    <row r="6266" customFormat="false" ht="15" hidden="false" customHeight="false" outlineLevel="0" collapsed="false">
      <c r="A6266" s="3" t="n">
        <v>6265</v>
      </c>
      <c r="B6266" s="3" t="n">
        <v>6</v>
      </c>
      <c r="C6266" s="3" t="s">
        <v>268</v>
      </c>
      <c r="D6266" s="3" t="s">
        <v>562</v>
      </c>
      <c r="E6266" s="3" t="n">
        <v>2431</v>
      </c>
      <c r="F6266" s="4" t="n">
        <v>283.24</v>
      </c>
      <c r="G6266" s="3" t="s">
        <v>8</v>
      </c>
      <c r="H6266" s="4" t="n">
        <f aca="false">ROUND(E6266*F6266,2)</f>
        <v>688556.44</v>
      </c>
    </row>
    <row r="6267" customFormat="false" ht="15" hidden="false" customHeight="false" outlineLevel="0" collapsed="false">
      <c r="A6267" s="3" t="n">
        <v>6266</v>
      </c>
      <c r="B6267" s="3" t="n">
        <v>1</v>
      </c>
      <c r="C6267" s="3" t="s">
        <v>268</v>
      </c>
      <c r="D6267" s="3" t="s">
        <v>562</v>
      </c>
      <c r="E6267" s="3" t="n">
        <v>4064</v>
      </c>
      <c r="F6267" s="4" t="n">
        <v>436.99</v>
      </c>
      <c r="G6267" s="3" t="s">
        <v>8</v>
      </c>
      <c r="H6267" s="4" t="n">
        <f aca="false">ROUND(E6267*F6267,2)</f>
        <v>1775927.36</v>
      </c>
    </row>
    <row r="6268" customFormat="false" ht="15" hidden="false" customHeight="false" outlineLevel="0" collapsed="false">
      <c r="A6268" s="3" t="n">
        <v>6267</v>
      </c>
      <c r="B6268" s="3" t="n">
        <v>14</v>
      </c>
      <c r="C6268" s="3" t="s">
        <v>268</v>
      </c>
      <c r="D6268" s="3" t="s">
        <v>563</v>
      </c>
      <c r="E6268" s="3" t="n">
        <v>3884</v>
      </c>
      <c r="F6268" s="4" t="n">
        <v>86.52</v>
      </c>
      <c r="G6268" s="3" t="s">
        <v>41</v>
      </c>
      <c r="H6268" s="4" t="n">
        <f aca="false">ROUND(E6268*F6268,2)</f>
        <v>336043.68</v>
      </c>
    </row>
    <row r="6269" customFormat="false" ht="15" hidden="false" customHeight="false" outlineLevel="0" collapsed="false">
      <c r="A6269" s="3" t="n">
        <v>6268</v>
      </c>
      <c r="B6269" s="3" t="n">
        <v>10</v>
      </c>
      <c r="C6269" s="3" t="s">
        <v>268</v>
      </c>
      <c r="D6269" s="3" t="s">
        <v>563</v>
      </c>
      <c r="E6269" s="3" t="n">
        <v>4284</v>
      </c>
      <c r="F6269" s="4" t="n">
        <v>62.09</v>
      </c>
      <c r="G6269" s="3" t="s">
        <v>8</v>
      </c>
      <c r="H6269" s="4" t="n">
        <f aca="false">ROUND(E6269*F6269,2)</f>
        <v>265993.56</v>
      </c>
    </row>
    <row r="6270" customFormat="false" ht="15" hidden="false" customHeight="false" outlineLevel="0" collapsed="false">
      <c r="A6270" s="3" t="n">
        <v>6269</v>
      </c>
      <c r="B6270" s="3" t="n">
        <v>2</v>
      </c>
      <c r="C6270" s="3" t="s">
        <v>268</v>
      </c>
      <c r="D6270" s="3" t="s">
        <v>562</v>
      </c>
      <c r="E6270" s="3" t="n">
        <v>4309</v>
      </c>
      <c r="F6270" s="4" t="n">
        <v>59.26</v>
      </c>
      <c r="G6270" s="3" t="s">
        <v>8</v>
      </c>
      <c r="H6270" s="4" t="n">
        <f aca="false">ROUND(E6270*F6270,2)</f>
        <v>255351.34</v>
      </c>
    </row>
    <row r="6271" customFormat="false" ht="15" hidden="false" customHeight="false" outlineLevel="0" collapsed="false">
      <c r="A6271" s="3" t="n">
        <v>6270</v>
      </c>
      <c r="B6271" s="3" t="n">
        <v>3</v>
      </c>
      <c r="C6271" s="3" t="s">
        <v>268</v>
      </c>
      <c r="D6271" s="3" t="s">
        <v>562</v>
      </c>
      <c r="E6271" s="3" t="n">
        <v>394</v>
      </c>
      <c r="F6271" s="4" t="n">
        <v>114.18</v>
      </c>
      <c r="G6271" s="3" t="s">
        <v>8</v>
      </c>
      <c r="H6271" s="4" t="n">
        <f aca="false">ROUND(E6271*F6271,2)</f>
        <v>44986.92</v>
      </c>
    </row>
    <row r="6272" customFormat="false" ht="15" hidden="false" customHeight="false" outlineLevel="0" collapsed="false">
      <c r="A6272" s="3" t="n">
        <v>6271</v>
      </c>
      <c r="B6272" s="3" t="n">
        <v>6</v>
      </c>
      <c r="C6272" s="3" t="s">
        <v>269</v>
      </c>
      <c r="D6272" s="3" t="s">
        <v>563</v>
      </c>
      <c r="E6272" s="3" t="n">
        <v>2616</v>
      </c>
      <c r="F6272" s="4" t="n">
        <v>284.79</v>
      </c>
      <c r="G6272" s="3" t="s">
        <v>8</v>
      </c>
      <c r="H6272" s="4" t="n">
        <f aca="false">ROUND(E6272*F6272,2)</f>
        <v>745010.64</v>
      </c>
    </row>
    <row r="6273" customFormat="false" ht="15" hidden="false" customHeight="false" outlineLevel="0" collapsed="false">
      <c r="A6273" s="3" t="n">
        <v>6272</v>
      </c>
      <c r="B6273" s="3" t="n">
        <v>11</v>
      </c>
      <c r="C6273" s="3" t="s">
        <v>269</v>
      </c>
      <c r="D6273" s="3" t="s">
        <v>563</v>
      </c>
      <c r="E6273" s="3" t="n">
        <v>379</v>
      </c>
      <c r="F6273" s="4" t="n">
        <v>101.7</v>
      </c>
      <c r="G6273" s="3" t="s">
        <v>34</v>
      </c>
      <c r="H6273" s="4" t="n">
        <f aca="false">ROUND(E6273*F6273,2)</f>
        <v>38544.3</v>
      </c>
    </row>
    <row r="6274" customFormat="false" ht="15" hidden="false" customHeight="false" outlineLevel="0" collapsed="false">
      <c r="A6274" s="3" t="n">
        <v>6273</v>
      </c>
      <c r="B6274" s="3" t="n">
        <v>6</v>
      </c>
      <c r="C6274" s="3" t="s">
        <v>269</v>
      </c>
      <c r="D6274" s="3" t="s">
        <v>562</v>
      </c>
      <c r="E6274" s="3" t="n">
        <v>3598</v>
      </c>
      <c r="F6274" s="4" t="n">
        <v>285.43</v>
      </c>
      <c r="G6274" s="3" t="s">
        <v>8</v>
      </c>
      <c r="H6274" s="4" t="n">
        <f aca="false">ROUND(E6274*F6274,2)</f>
        <v>1026977.14</v>
      </c>
    </row>
    <row r="6275" customFormat="false" ht="15" hidden="false" customHeight="false" outlineLevel="0" collapsed="false">
      <c r="A6275" s="3" t="n">
        <v>6274</v>
      </c>
      <c r="B6275" s="3" t="n">
        <v>7</v>
      </c>
      <c r="C6275" s="3" t="s">
        <v>269</v>
      </c>
      <c r="D6275" s="3" t="s">
        <v>563</v>
      </c>
      <c r="E6275" s="3" t="n">
        <v>3929</v>
      </c>
      <c r="F6275" s="4" t="n">
        <v>363.09</v>
      </c>
      <c r="G6275" s="3" t="s">
        <v>8</v>
      </c>
      <c r="H6275" s="4" t="n">
        <f aca="false">ROUND(E6275*F6275,2)</f>
        <v>1426580.61</v>
      </c>
    </row>
    <row r="6276" customFormat="false" ht="15" hidden="false" customHeight="false" outlineLevel="0" collapsed="false">
      <c r="A6276" s="3" t="n">
        <v>6275</v>
      </c>
      <c r="B6276" s="3" t="n">
        <v>3</v>
      </c>
      <c r="C6276" s="3" t="s">
        <v>269</v>
      </c>
      <c r="D6276" s="3" t="s">
        <v>563</v>
      </c>
      <c r="E6276" s="3" t="n">
        <v>2231</v>
      </c>
      <c r="F6276" s="4" t="n">
        <v>115.51</v>
      </c>
      <c r="G6276" s="3" t="s">
        <v>8</v>
      </c>
      <c r="H6276" s="4" t="n">
        <f aca="false">ROUND(E6276*F6276,2)</f>
        <v>257702.81</v>
      </c>
    </row>
    <row r="6277" customFormat="false" ht="15" hidden="false" customHeight="false" outlineLevel="0" collapsed="false">
      <c r="A6277" s="3" t="n">
        <v>6276</v>
      </c>
      <c r="B6277" s="3" t="n">
        <v>7</v>
      </c>
      <c r="C6277" s="3" t="s">
        <v>269</v>
      </c>
      <c r="D6277" s="3" t="s">
        <v>562</v>
      </c>
      <c r="E6277" s="3" t="n">
        <v>3990</v>
      </c>
      <c r="F6277" s="4" t="n">
        <v>363.24</v>
      </c>
      <c r="G6277" s="3" t="s">
        <v>8</v>
      </c>
      <c r="H6277" s="4" t="n">
        <f aca="false">ROUND(E6277*F6277,2)</f>
        <v>1449327.6</v>
      </c>
    </row>
    <row r="6278" customFormat="false" ht="15" hidden="false" customHeight="false" outlineLevel="0" collapsed="false">
      <c r="A6278" s="3" t="n">
        <v>6277</v>
      </c>
      <c r="B6278" s="3" t="n">
        <v>3</v>
      </c>
      <c r="C6278" s="3" t="s">
        <v>269</v>
      </c>
      <c r="D6278" s="3" t="s">
        <v>563</v>
      </c>
      <c r="E6278" s="3" t="n">
        <v>1768</v>
      </c>
      <c r="F6278" s="4" t="n">
        <v>115.76</v>
      </c>
      <c r="G6278" s="3" t="s">
        <v>8</v>
      </c>
      <c r="H6278" s="4" t="n">
        <f aca="false">ROUND(E6278*F6278,2)</f>
        <v>204663.68</v>
      </c>
    </row>
    <row r="6279" customFormat="false" ht="15" hidden="false" customHeight="false" outlineLevel="0" collapsed="false">
      <c r="A6279" s="3" t="n">
        <v>6278</v>
      </c>
      <c r="B6279" s="3" t="n">
        <v>13</v>
      </c>
      <c r="C6279" s="3" t="s">
        <v>269</v>
      </c>
      <c r="D6279" s="3" t="s">
        <v>563</v>
      </c>
      <c r="E6279" s="3" t="n">
        <v>1050</v>
      </c>
      <c r="F6279" s="4" t="n">
        <v>45.59</v>
      </c>
      <c r="G6279" s="3" t="s">
        <v>41</v>
      </c>
      <c r="H6279" s="4" t="n">
        <f aca="false">ROUND(E6279*F6279,2)</f>
        <v>47869.5</v>
      </c>
    </row>
    <row r="6280" customFormat="false" ht="15" hidden="false" customHeight="false" outlineLevel="0" collapsed="false">
      <c r="A6280" s="3" t="n">
        <v>6279</v>
      </c>
      <c r="B6280" s="3" t="n">
        <v>1</v>
      </c>
      <c r="C6280" s="3" t="s">
        <v>269</v>
      </c>
      <c r="D6280" s="3" t="s">
        <v>563</v>
      </c>
      <c r="E6280" s="3" t="n">
        <v>3743</v>
      </c>
      <c r="F6280" s="4" t="n">
        <v>428.86</v>
      </c>
      <c r="G6280" s="3" t="s">
        <v>8</v>
      </c>
      <c r="H6280" s="4" t="n">
        <f aca="false">ROUND(E6280*F6280,2)</f>
        <v>1605222.98</v>
      </c>
    </row>
    <row r="6281" customFormat="false" ht="15" hidden="false" customHeight="false" outlineLevel="0" collapsed="false">
      <c r="A6281" s="3" t="n">
        <v>6280</v>
      </c>
      <c r="B6281" s="3" t="n">
        <v>3</v>
      </c>
      <c r="C6281" s="3" t="s">
        <v>269</v>
      </c>
      <c r="D6281" s="3" t="s">
        <v>562</v>
      </c>
      <c r="E6281" s="3" t="n">
        <v>3311</v>
      </c>
      <c r="F6281" s="4" t="n">
        <v>115.69</v>
      </c>
      <c r="G6281" s="3" t="s">
        <v>8</v>
      </c>
      <c r="H6281" s="4" t="n">
        <f aca="false">ROUND(E6281*F6281,2)</f>
        <v>383049.59</v>
      </c>
    </row>
    <row r="6282" customFormat="false" ht="15" hidden="false" customHeight="false" outlineLevel="0" collapsed="false">
      <c r="A6282" s="3" t="n">
        <v>6281</v>
      </c>
      <c r="B6282" s="3" t="n">
        <v>12</v>
      </c>
      <c r="C6282" s="3" t="s">
        <v>269</v>
      </c>
      <c r="D6282" s="3" t="s">
        <v>563</v>
      </c>
      <c r="E6282" s="3" t="n">
        <v>1483</v>
      </c>
      <c r="F6282" s="4" t="n">
        <v>219.36</v>
      </c>
      <c r="G6282" s="3" t="s">
        <v>38</v>
      </c>
      <c r="H6282" s="4" t="n">
        <f aca="false">ROUND(E6282*F6282,2)</f>
        <v>325310.88</v>
      </c>
    </row>
    <row r="6283" customFormat="false" ht="15" hidden="false" customHeight="false" outlineLevel="0" collapsed="false">
      <c r="A6283" s="3" t="n">
        <v>6282</v>
      </c>
      <c r="B6283" s="3" t="n">
        <v>11</v>
      </c>
      <c r="C6283" s="3" t="s">
        <v>269</v>
      </c>
      <c r="D6283" s="3" t="s">
        <v>563</v>
      </c>
      <c r="E6283" s="3" t="n">
        <v>4289</v>
      </c>
      <c r="F6283" s="4" t="n">
        <v>101.93</v>
      </c>
      <c r="G6283" s="3" t="s">
        <v>34</v>
      </c>
      <c r="H6283" s="4" t="n">
        <f aca="false">ROUND(E6283*F6283,2)</f>
        <v>437177.77</v>
      </c>
    </row>
    <row r="6284" customFormat="false" ht="15" hidden="false" customHeight="false" outlineLevel="0" collapsed="false">
      <c r="A6284" s="3" t="n">
        <v>6283</v>
      </c>
      <c r="B6284" s="3" t="n">
        <v>12</v>
      </c>
      <c r="C6284" s="3" t="s">
        <v>269</v>
      </c>
      <c r="D6284" s="3" t="s">
        <v>562</v>
      </c>
      <c r="E6284" s="3" t="n">
        <v>3922</v>
      </c>
      <c r="F6284" s="4" t="n">
        <v>218.86</v>
      </c>
      <c r="G6284" s="3" t="s">
        <v>38</v>
      </c>
      <c r="H6284" s="4" t="n">
        <f aca="false">ROUND(E6284*F6284,2)</f>
        <v>858368.92</v>
      </c>
    </row>
    <row r="6285" customFormat="false" ht="15" hidden="false" customHeight="false" outlineLevel="0" collapsed="false">
      <c r="A6285" s="3" t="n">
        <v>6284</v>
      </c>
      <c r="B6285" s="3" t="n">
        <v>3</v>
      </c>
      <c r="C6285" s="3" t="s">
        <v>269</v>
      </c>
      <c r="D6285" s="3" t="s">
        <v>562</v>
      </c>
      <c r="E6285" s="3" t="n">
        <v>2185</v>
      </c>
      <c r="F6285" s="4" t="n">
        <v>115.22</v>
      </c>
      <c r="G6285" s="3" t="s">
        <v>8</v>
      </c>
      <c r="H6285" s="4" t="n">
        <f aca="false">ROUND(E6285*F6285,2)</f>
        <v>251755.7</v>
      </c>
    </row>
    <row r="6286" customFormat="false" ht="15" hidden="false" customHeight="false" outlineLevel="0" collapsed="false">
      <c r="A6286" s="3" t="n">
        <v>6285</v>
      </c>
      <c r="B6286" s="3" t="n">
        <v>9</v>
      </c>
      <c r="C6286" s="3" t="s">
        <v>269</v>
      </c>
      <c r="D6286" s="3" t="s">
        <v>563</v>
      </c>
      <c r="E6286" s="3" t="n">
        <v>2395</v>
      </c>
      <c r="F6286" s="4" t="n">
        <v>209.37</v>
      </c>
      <c r="G6286" s="3" t="s">
        <v>8</v>
      </c>
      <c r="H6286" s="4" t="n">
        <f aca="false">ROUND(E6286*F6286,2)</f>
        <v>501441.15</v>
      </c>
    </row>
    <row r="6287" customFormat="false" ht="15" hidden="false" customHeight="false" outlineLevel="0" collapsed="false">
      <c r="A6287" s="3" t="n">
        <v>6286</v>
      </c>
      <c r="B6287" s="3" t="n">
        <v>14</v>
      </c>
      <c r="C6287" s="3" t="s">
        <v>269</v>
      </c>
      <c r="D6287" s="3" t="s">
        <v>562</v>
      </c>
      <c r="E6287" s="3" t="n">
        <v>3313</v>
      </c>
      <c r="F6287" s="4" t="n">
        <v>87.39</v>
      </c>
      <c r="G6287" s="3" t="s">
        <v>41</v>
      </c>
      <c r="H6287" s="4" t="n">
        <f aca="false">ROUND(E6287*F6287,2)</f>
        <v>289523.07</v>
      </c>
    </row>
    <row r="6288" customFormat="false" ht="15" hidden="false" customHeight="false" outlineLevel="0" collapsed="false">
      <c r="A6288" s="3" t="n">
        <v>6287</v>
      </c>
      <c r="B6288" s="3" t="n">
        <v>9</v>
      </c>
      <c r="C6288" s="3" t="s">
        <v>269</v>
      </c>
      <c r="D6288" s="3" t="s">
        <v>563</v>
      </c>
      <c r="E6288" s="3" t="n">
        <v>4158</v>
      </c>
      <c r="F6288" s="4" t="n">
        <v>210.22</v>
      </c>
      <c r="G6288" s="3" t="s">
        <v>8</v>
      </c>
      <c r="H6288" s="4" t="n">
        <f aca="false">ROUND(E6288*F6288,2)</f>
        <v>874094.76</v>
      </c>
    </row>
    <row r="6289" customFormat="false" ht="15" hidden="false" customHeight="false" outlineLevel="0" collapsed="false">
      <c r="A6289" s="3" t="n">
        <v>6288</v>
      </c>
      <c r="B6289" s="3" t="n">
        <v>10</v>
      </c>
      <c r="C6289" s="3" t="s">
        <v>269</v>
      </c>
      <c r="D6289" s="3" t="s">
        <v>562</v>
      </c>
      <c r="E6289" s="3" t="n">
        <v>1202</v>
      </c>
      <c r="F6289" s="4" t="n">
        <v>63.52</v>
      </c>
      <c r="G6289" s="3" t="s">
        <v>8</v>
      </c>
      <c r="H6289" s="4" t="n">
        <f aca="false">ROUND(E6289*F6289,2)</f>
        <v>76351.04</v>
      </c>
    </row>
    <row r="6290" customFormat="false" ht="15" hidden="false" customHeight="false" outlineLevel="0" collapsed="false">
      <c r="A6290" s="3" t="n">
        <v>6289</v>
      </c>
      <c r="B6290" s="3" t="n">
        <v>2</v>
      </c>
      <c r="C6290" s="3" t="s">
        <v>269</v>
      </c>
      <c r="D6290" s="3" t="s">
        <v>562</v>
      </c>
      <c r="E6290" s="3" t="n">
        <v>1555</v>
      </c>
      <c r="F6290" s="4" t="n">
        <v>59.09</v>
      </c>
      <c r="G6290" s="3" t="s">
        <v>8</v>
      </c>
      <c r="H6290" s="4" t="n">
        <f aca="false">ROUND(E6290*F6290,2)</f>
        <v>91884.95</v>
      </c>
    </row>
    <row r="6291" customFormat="false" ht="15" hidden="false" customHeight="false" outlineLevel="0" collapsed="false">
      <c r="A6291" s="3" t="n">
        <v>6290</v>
      </c>
      <c r="B6291" s="3" t="n">
        <v>15</v>
      </c>
      <c r="C6291" s="3" t="s">
        <v>269</v>
      </c>
      <c r="D6291" s="3" t="s">
        <v>563</v>
      </c>
      <c r="E6291" s="3" t="n">
        <v>2445</v>
      </c>
      <c r="F6291" s="4" t="n">
        <v>265.96</v>
      </c>
      <c r="G6291" s="3" t="s">
        <v>46</v>
      </c>
      <c r="H6291" s="4" t="n">
        <f aca="false">ROUND(E6291*F6291,2)</f>
        <v>650272.2</v>
      </c>
    </row>
    <row r="6292" customFormat="false" ht="15" hidden="false" customHeight="false" outlineLevel="0" collapsed="false">
      <c r="A6292" s="3" t="n">
        <v>6291</v>
      </c>
      <c r="B6292" s="3" t="n">
        <v>8</v>
      </c>
      <c r="C6292" s="3" t="s">
        <v>269</v>
      </c>
      <c r="D6292" s="3" t="s">
        <v>563</v>
      </c>
      <c r="E6292" s="3" t="n">
        <v>1732</v>
      </c>
      <c r="F6292" s="4" t="n">
        <v>55.89</v>
      </c>
      <c r="G6292" s="3" t="s">
        <v>8</v>
      </c>
      <c r="H6292" s="4" t="n">
        <f aca="false">ROUND(E6292*F6292,2)</f>
        <v>96801.48</v>
      </c>
    </row>
    <row r="6293" customFormat="false" ht="15" hidden="false" customHeight="false" outlineLevel="0" collapsed="false">
      <c r="A6293" s="3" t="n">
        <v>6292</v>
      </c>
      <c r="B6293" s="3" t="n">
        <v>13</v>
      </c>
      <c r="C6293" s="3" t="s">
        <v>270</v>
      </c>
      <c r="D6293" s="3" t="s">
        <v>563</v>
      </c>
      <c r="E6293" s="3" t="n">
        <v>3420</v>
      </c>
      <c r="F6293" s="4" t="n">
        <v>45.86</v>
      </c>
      <c r="G6293" s="3" t="s">
        <v>41</v>
      </c>
      <c r="H6293" s="4" t="n">
        <f aca="false">ROUND(E6293*F6293,2)</f>
        <v>156841.2</v>
      </c>
    </row>
    <row r="6294" customFormat="false" ht="15" hidden="false" customHeight="false" outlineLevel="0" collapsed="false">
      <c r="A6294" s="3" t="n">
        <v>6293</v>
      </c>
      <c r="B6294" s="3" t="n">
        <v>6</v>
      </c>
      <c r="C6294" s="3" t="s">
        <v>270</v>
      </c>
      <c r="D6294" s="3" t="s">
        <v>562</v>
      </c>
      <c r="E6294" s="3" t="n">
        <v>2330</v>
      </c>
      <c r="F6294" s="4" t="n">
        <v>278.46</v>
      </c>
      <c r="G6294" s="3" t="s">
        <v>8</v>
      </c>
      <c r="H6294" s="4" t="n">
        <f aca="false">ROUND(E6294*F6294,2)</f>
        <v>648811.8</v>
      </c>
    </row>
    <row r="6295" customFormat="false" ht="15" hidden="false" customHeight="false" outlineLevel="0" collapsed="false">
      <c r="A6295" s="3" t="n">
        <v>6294</v>
      </c>
      <c r="B6295" s="3" t="n">
        <v>3</v>
      </c>
      <c r="C6295" s="3" t="s">
        <v>270</v>
      </c>
      <c r="D6295" s="3" t="s">
        <v>563</v>
      </c>
      <c r="E6295" s="3" t="n">
        <v>213</v>
      </c>
      <c r="F6295" s="4" t="n">
        <v>120.02</v>
      </c>
      <c r="G6295" s="3" t="s">
        <v>8</v>
      </c>
      <c r="H6295" s="4" t="n">
        <f aca="false">ROUND(E6295*F6295,2)</f>
        <v>25564.26</v>
      </c>
    </row>
    <row r="6296" customFormat="false" ht="15" hidden="false" customHeight="false" outlineLevel="0" collapsed="false">
      <c r="A6296" s="3" t="n">
        <v>6295</v>
      </c>
      <c r="B6296" s="3" t="n">
        <v>5</v>
      </c>
      <c r="C6296" s="3" t="s">
        <v>270</v>
      </c>
      <c r="D6296" s="3" t="s">
        <v>563</v>
      </c>
      <c r="E6296" s="3" t="n">
        <v>800</v>
      </c>
      <c r="F6296" s="4" t="n">
        <v>463.79</v>
      </c>
      <c r="G6296" s="3" t="s">
        <v>8</v>
      </c>
      <c r="H6296" s="4" t="n">
        <f aca="false">ROUND(E6296*F6296,2)</f>
        <v>371032</v>
      </c>
    </row>
    <row r="6297" customFormat="false" ht="15" hidden="false" customHeight="false" outlineLevel="0" collapsed="false">
      <c r="A6297" s="3" t="n">
        <v>6296</v>
      </c>
      <c r="B6297" s="3" t="n">
        <v>4</v>
      </c>
      <c r="C6297" s="3" t="s">
        <v>270</v>
      </c>
      <c r="D6297" s="3" t="s">
        <v>562</v>
      </c>
      <c r="E6297" s="3" t="n">
        <v>3489</v>
      </c>
      <c r="F6297" s="4" t="n">
        <v>105.32</v>
      </c>
      <c r="G6297" s="3" t="s">
        <v>8</v>
      </c>
      <c r="H6297" s="4" t="n">
        <f aca="false">ROUND(E6297*F6297,2)</f>
        <v>367461.48</v>
      </c>
    </row>
    <row r="6298" customFormat="false" ht="15" hidden="false" customHeight="false" outlineLevel="0" collapsed="false">
      <c r="A6298" s="3" t="n">
        <v>6297</v>
      </c>
      <c r="B6298" s="3" t="n">
        <v>12</v>
      </c>
      <c r="C6298" s="3" t="s">
        <v>270</v>
      </c>
      <c r="D6298" s="3" t="s">
        <v>563</v>
      </c>
      <c r="E6298" s="3" t="n">
        <v>2367</v>
      </c>
      <c r="F6298" s="4" t="n">
        <v>219.18</v>
      </c>
      <c r="G6298" s="3" t="s">
        <v>38</v>
      </c>
      <c r="H6298" s="4" t="n">
        <f aca="false">ROUND(E6298*F6298,2)</f>
        <v>518799.06</v>
      </c>
    </row>
    <row r="6299" customFormat="false" ht="15" hidden="false" customHeight="false" outlineLevel="0" collapsed="false">
      <c r="A6299" s="3" t="n">
        <v>6298</v>
      </c>
      <c r="B6299" s="3" t="n">
        <v>8</v>
      </c>
      <c r="C6299" s="3" t="s">
        <v>270</v>
      </c>
      <c r="D6299" s="3" t="s">
        <v>562</v>
      </c>
      <c r="E6299" s="3" t="n">
        <v>445</v>
      </c>
      <c r="F6299" s="4" t="n">
        <v>56.41</v>
      </c>
      <c r="G6299" s="3" t="s">
        <v>8</v>
      </c>
      <c r="H6299" s="4" t="n">
        <f aca="false">ROUND(E6299*F6299,2)</f>
        <v>25102.45</v>
      </c>
    </row>
    <row r="6300" customFormat="false" ht="15" hidden="false" customHeight="false" outlineLevel="0" collapsed="false">
      <c r="A6300" s="3" t="n">
        <v>6299</v>
      </c>
      <c r="B6300" s="3" t="n">
        <v>4</v>
      </c>
      <c r="C6300" s="3" t="s">
        <v>270</v>
      </c>
      <c r="D6300" s="3" t="s">
        <v>563</v>
      </c>
      <c r="E6300" s="3" t="n">
        <v>4812</v>
      </c>
      <c r="F6300" s="4" t="n">
        <v>104.87</v>
      </c>
      <c r="G6300" s="3" t="s">
        <v>8</v>
      </c>
      <c r="H6300" s="4" t="n">
        <f aca="false">ROUND(E6300*F6300,2)</f>
        <v>504634.44</v>
      </c>
    </row>
    <row r="6301" customFormat="false" ht="15" hidden="false" customHeight="false" outlineLevel="0" collapsed="false">
      <c r="A6301" s="3" t="n">
        <v>6300</v>
      </c>
      <c r="B6301" s="3" t="n">
        <v>14</v>
      </c>
      <c r="C6301" s="3" t="s">
        <v>270</v>
      </c>
      <c r="D6301" s="3" t="s">
        <v>563</v>
      </c>
      <c r="E6301" s="3" t="n">
        <v>2187</v>
      </c>
      <c r="F6301" s="4" t="n">
        <v>85.48</v>
      </c>
      <c r="G6301" s="3" t="s">
        <v>41</v>
      </c>
      <c r="H6301" s="4" t="n">
        <f aca="false">ROUND(E6301*F6301,2)</f>
        <v>186944.76</v>
      </c>
    </row>
    <row r="6302" customFormat="false" ht="15" hidden="false" customHeight="false" outlineLevel="0" collapsed="false">
      <c r="A6302" s="3" t="n">
        <v>6301</v>
      </c>
      <c r="B6302" s="3" t="n">
        <v>2</v>
      </c>
      <c r="C6302" s="3" t="s">
        <v>270</v>
      </c>
      <c r="D6302" s="3" t="s">
        <v>562</v>
      </c>
      <c r="E6302" s="3" t="n">
        <v>330</v>
      </c>
      <c r="F6302" s="4" t="n">
        <v>58.42</v>
      </c>
      <c r="G6302" s="3" t="s">
        <v>8</v>
      </c>
      <c r="H6302" s="4" t="n">
        <f aca="false">ROUND(E6302*F6302,2)</f>
        <v>19278.6</v>
      </c>
    </row>
    <row r="6303" customFormat="false" ht="15" hidden="false" customHeight="false" outlineLevel="0" collapsed="false">
      <c r="A6303" s="3" t="n">
        <v>6302</v>
      </c>
      <c r="B6303" s="3" t="n">
        <v>14</v>
      </c>
      <c r="C6303" s="3" t="s">
        <v>270</v>
      </c>
      <c r="D6303" s="3" t="s">
        <v>563</v>
      </c>
      <c r="E6303" s="3" t="n">
        <v>185</v>
      </c>
      <c r="F6303" s="4" t="n">
        <v>85.27</v>
      </c>
      <c r="G6303" s="3" t="s">
        <v>41</v>
      </c>
      <c r="H6303" s="4" t="n">
        <f aca="false">ROUND(E6303*F6303,2)</f>
        <v>15774.95</v>
      </c>
    </row>
    <row r="6304" customFormat="false" ht="15" hidden="false" customHeight="false" outlineLevel="0" collapsed="false">
      <c r="A6304" s="3" t="n">
        <v>6303</v>
      </c>
      <c r="B6304" s="3" t="n">
        <v>11</v>
      </c>
      <c r="C6304" s="3" t="s">
        <v>270</v>
      </c>
      <c r="D6304" s="3" t="s">
        <v>562</v>
      </c>
      <c r="E6304" s="3" t="n">
        <v>4395</v>
      </c>
      <c r="F6304" s="4" t="n">
        <v>102.4</v>
      </c>
      <c r="G6304" s="3" t="s">
        <v>34</v>
      </c>
      <c r="H6304" s="4" t="n">
        <f aca="false">ROUND(E6304*F6304,2)</f>
        <v>450048</v>
      </c>
    </row>
    <row r="6305" customFormat="false" ht="15" hidden="false" customHeight="false" outlineLevel="0" collapsed="false">
      <c r="A6305" s="3" t="n">
        <v>6304</v>
      </c>
      <c r="B6305" s="3" t="n">
        <v>7</v>
      </c>
      <c r="C6305" s="3" t="s">
        <v>270</v>
      </c>
      <c r="D6305" s="3" t="s">
        <v>562</v>
      </c>
      <c r="E6305" s="3" t="n">
        <v>1089</v>
      </c>
      <c r="F6305" s="4" t="n">
        <v>351.18</v>
      </c>
      <c r="G6305" s="3" t="s">
        <v>8</v>
      </c>
      <c r="H6305" s="4" t="n">
        <f aca="false">ROUND(E6305*F6305,2)</f>
        <v>382435.02</v>
      </c>
    </row>
    <row r="6306" customFormat="false" ht="15" hidden="false" customHeight="false" outlineLevel="0" collapsed="false">
      <c r="A6306" s="3" t="n">
        <v>6305</v>
      </c>
      <c r="B6306" s="3" t="n">
        <v>11</v>
      </c>
      <c r="C6306" s="3" t="s">
        <v>270</v>
      </c>
      <c r="D6306" s="3" t="s">
        <v>562</v>
      </c>
      <c r="E6306" s="3" t="n">
        <v>4088</v>
      </c>
      <c r="F6306" s="4" t="n">
        <v>101.97</v>
      </c>
      <c r="G6306" s="3" t="s">
        <v>34</v>
      </c>
      <c r="H6306" s="4" t="n">
        <f aca="false">ROUND(E6306*F6306,2)</f>
        <v>416853.36</v>
      </c>
    </row>
    <row r="6307" customFormat="false" ht="15" hidden="false" customHeight="false" outlineLevel="0" collapsed="false">
      <c r="A6307" s="3" t="n">
        <v>6306</v>
      </c>
      <c r="B6307" s="3" t="n">
        <v>15</v>
      </c>
      <c r="C6307" s="3" t="s">
        <v>270</v>
      </c>
      <c r="D6307" s="3" t="s">
        <v>562</v>
      </c>
      <c r="E6307" s="3" t="n">
        <v>3605</v>
      </c>
      <c r="F6307" s="4" t="n">
        <v>269.06</v>
      </c>
      <c r="G6307" s="3" t="s">
        <v>46</v>
      </c>
      <c r="H6307" s="4" t="n">
        <f aca="false">ROUND(E6307*F6307,2)</f>
        <v>969961.3</v>
      </c>
    </row>
    <row r="6308" customFormat="false" ht="15" hidden="false" customHeight="false" outlineLevel="0" collapsed="false">
      <c r="A6308" s="3" t="n">
        <v>6307</v>
      </c>
      <c r="B6308" s="3" t="n">
        <v>5</v>
      </c>
      <c r="C6308" s="3" t="s">
        <v>270</v>
      </c>
      <c r="D6308" s="3" t="s">
        <v>562</v>
      </c>
      <c r="E6308" s="3" t="n">
        <v>518</v>
      </c>
      <c r="F6308" s="4" t="n">
        <v>464</v>
      </c>
      <c r="G6308" s="3" t="s">
        <v>8</v>
      </c>
      <c r="H6308" s="4" t="n">
        <f aca="false">ROUND(E6308*F6308,2)</f>
        <v>240352</v>
      </c>
    </row>
    <row r="6309" customFormat="false" ht="15" hidden="false" customHeight="false" outlineLevel="0" collapsed="false">
      <c r="A6309" s="3" t="n">
        <v>6308</v>
      </c>
      <c r="B6309" s="3" t="n">
        <v>4</v>
      </c>
      <c r="C6309" s="3" t="s">
        <v>270</v>
      </c>
      <c r="D6309" s="3" t="s">
        <v>562</v>
      </c>
      <c r="E6309" s="3" t="n">
        <v>4609</v>
      </c>
      <c r="F6309" s="4" t="n">
        <v>105.46</v>
      </c>
      <c r="G6309" s="3" t="s">
        <v>8</v>
      </c>
      <c r="H6309" s="4" t="n">
        <f aca="false">ROUND(E6309*F6309,2)</f>
        <v>486065.14</v>
      </c>
    </row>
    <row r="6310" customFormat="false" ht="15" hidden="false" customHeight="false" outlineLevel="0" collapsed="false">
      <c r="A6310" s="3" t="n">
        <v>6309</v>
      </c>
      <c r="B6310" s="3" t="n">
        <v>8</v>
      </c>
      <c r="C6310" s="3" t="s">
        <v>270</v>
      </c>
      <c r="D6310" s="3" t="s">
        <v>563</v>
      </c>
      <c r="E6310" s="3" t="n">
        <v>1205</v>
      </c>
      <c r="F6310" s="4" t="n">
        <v>56.44</v>
      </c>
      <c r="G6310" s="3" t="s">
        <v>8</v>
      </c>
      <c r="H6310" s="4" t="n">
        <f aca="false">ROUND(E6310*F6310,2)</f>
        <v>68010.2</v>
      </c>
    </row>
    <row r="6311" customFormat="false" ht="15" hidden="false" customHeight="false" outlineLevel="0" collapsed="false">
      <c r="A6311" s="3" t="n">
        <v>6310</v>
      </c>
      <c r="B6311" s="3" t="n">
        <v>14</v>
      </c>
      <c r="C6311" s="3" t="s">
        <v>270</v>
      </c>
      <c r="D6311" s="3" t="s">
        <v>563</v>
      </c>
      <c r="E6311" s="3" t="n">
        <v>3217</v>
      </c>
      <c r="F6311" s="4" t="n">
        <v>85.55</v>
      </c>
      <c r="G6311" s="3" t="s">
        <v>41</v>
      </c>
      <c r="H6311" s="4" t="n">
        <f aca="false">ROUND(E6311*F6311,2)</f>
        <v>275214.35</v>
      </c>
    </row>
    <row r="6312" customFormat="false" ht="15" hidden="false" customHeight="false" outlineLevel="0" collapsed="false">
      <c r="A6312" s="3" t="n">
        <v>6311</v>
      </c>
      <c r="B6312" s="3" t="n">
        <v>4</v>
      </c>
      <c r="C6312" s="3" t="s">
        <v>270</v>
      </c>
      <c r="D6312" s="3" t="s">
        <v>563</v>
      </c>
      <c r="E6312" s="3" t="n">
        <v>2591</v>
      </c>
      <c r="F6312" s="4" t="n">
        <v>105.43</v>
      </c>
      <c r="G6312" s="3" t="s">
        <v>8</v>
      </c>
      <c r="H6312" s="4" t="n">
        <f aca="false">ROUND(E6312*F6312,2)</f>
        <v>273169.13</v>
      </c>
    </row>
    <row r="6313" customFormat="false" ht="15" hidden="false" customHeight="false" outlineLevel="0" collapsed="false">
      <c r="A6313" s="3" t="n">
        <v>6312</v>
      </c>
      <c r="B6313" s="3" t="n">
        <v>9</v>
      </c>
      <c r="C6313" s="3" t="s">
        <v>270</v>
      </c>
      <c r="D6313" s="3" t="s">
        <v>563</v>
      </c>
      <c r="E6313" s="3" t="n">
        <v>518</v>
      </c>
      <c r="F6313" s="4" t="n">
        <v>208.4</v>
      </c>
      <c r="G6313" s="3" t="s">
        <v>8</v>
      </c>
      <c r="H6313" s="4" t="n">
        <f aca="false">ROUND(E6313*F6313,2)</f>
        <v>107951.2</v>
      </c>
    </row>
    <row r="6314" customFormat="false" ht="15" hidden="false" customHeight="false" outlineLevel="0" collapsed="false">
      <c r="A6314" s="3" t="n">
        <v>6313</v>
      </c>
      <c r="B6314" s="3" t="n">
        <v>6</v>
      </c>
      <c r="C6314" s="3" t="s">
        <v>270</v>
      </c>
      <c r="D6314" s="3" t="s">
        <v>562</v>
      </c>
      <c r="E6314" s="3" t="n">
        <v>377</v>
      </c>
      <c r="F6314" s="4" t="n">
        <v>278.82</v>
      </c>
      <c r="G6314" s="3" t="s">
        <v>8</v>
      </c>
      <c r="H6314" s="4" t="n">
        <f aca="false">ROUND(E6314*F6314,2)</f>
        <v>105115.14</v>
      </c>
    </row>
    <row r="6315" customFormat="false" ht="15" hidden="false" customHeight="false" outlineLevel="0" collapsed="false">
      <c r="A6315" s="3" t="n">
        <v>6314</v>
      </c>
      <c r="B6315" s="3" t="n">
        <v>13</v>
      </c>
      <c r="C6315" s="3" t="s">
        <v>270</v>
      </c>
      <c r="D6315" s="3" t="s">
        <v>563</v>
      </c>
      <c r="E6315" s="3" t="n">
        <v>2230</v>
      </c>
      <c r="F6315" s="4" t="n">
        <v>45.95</v>
      </c>
      <c r="G6315" s="3" t="s">
        <v>41</v>
      </c>
      <c r="H6315" s="4" t="n">
        <f aca="false">ROUND(E6315*F6315,2)</f>
        <v>102468.5</v>
      </c>
    </row>
    <row r="6316" customFormat="false" ht="15" hidden="false" customHeight="false" outlineLevel="0" collapsed="false">
      <c r="A6316" s="3" t="n">
        <v>6315</v>
      </c>
      <c r="B6316" s="3" t="n">
        <v>12</v>
      </c>
      <c r="C6316" s="3" t="s">
        <v>270</v>
      </c>
      <c r="D6316" s="3" t="s">
        <v>563</v>
      </c>
      <c r="E6316" s="3" t="n">
        <v>3195</v>
      </c>
      <c r="F6316" s="4" t="n">
        <v>218.53</v>
      </c>
      <c r="G6316" s="3" t="s">
        <v>38</v>
      </c>
      <c r="H6316" s="4" t="n">
        <f aca="false">ROUND(E6316*F6316,2)</f>
        <v>698203.35</v>
      </c>
    </row>
    <row r="6317" customFormat="false" ht="15" hidden="false" customHeight="false" outlineLevel="0" collapsed="false">
      <c r="A6317" s="3" t="n">
        <v>6316</v>
      </c>
      <c r="B6317" s="3" t="n">
        <v>7</v>
      </c>
      <c r="C6317" s="3" t="s">
        <v>270</v>
      </c>
      <c r="D6317" s="3" t="s">
        <v>563</v>
      </c>
      <c r="E6317" s="3" t="n">
        <v>4798</v>
      </c>
      <c r="F6317" s="4" t="n">
        <v>350.01</v>
      </c>
      <c r="G6317" s="3" t="s">
        <v>8</v>
      </c>
      <c r="H6317" s="4" t="n">
        <f aca="false">ROUND(E6317*F6317,2)</f>
        <v>1679347.98</v>
      </c>
    </row>
    <row r="6318" customFormat="false" ht="15" hidden="false" customHeight="false" outlineLevel="0" collapsed="false">
      <c r="A6318" s="3" t="n">
        <v>6317</v>
      </c>
      <c r="B6318" s="3" t="n">
        <v>2</v>
      </c>
      <c r="C6318" s="3" t="s">
        <v>270</v>
      </c>
      <c r="D6318" s="3" t="s">
        <v>562</v>
      </c>
      <c r="E6318" s="3" t="n">
        <v>3623</v>
      </c>
      <c r="F6318" s="4" t="n">
        <v>58.3</v>
      </c>
      <c r="G6318" s="3" t="s">
        <v>8</v>
      </c>
      <c r="H6318" s="4" t="n">
        <f aca="false">ROUND(E6318*F6318,2)</f>
        <v>211220.9</v>
      </c>
    </row>
    <row r="6319" customFormat="false" ht="15" hidden="false" customHeight="false" outlineLevel="0" collapsed="false">
      <c r="A6319" s="3" t="n">
        <v>6318</v>
      </c>
      <c r="B6319" s="3" t="n">
        <v>10</v>
      </c>
      <c r="C6319" s="3" t="s">
        <v>270</v>
      </c>
      <c r="D6319" s="3" t="s">
        <v>563</v>
      </c>
      <c r="E6319" s="3" t="n">
        <v>1171</v>
      </c>
      <c r="F6319" s="4" t="n">
        <v>64.41</v>
      </c>
      <c r="G6319" s="3" t="s">
        <v>8</v>
      </c>
      <c r="H6319" s="4" t="n">
        <f aca="false">ROUND(E6319*F6319,2)</f>
        <v>75424.11</v>
      </c>
    </row>
    <row r="6320" customFormat="false" ht="15" hidden="false" customHeight="false" outlineLevel="0" collapsed="false">
      <c r="A6320" s="3" t="n">
        <v>6319</v>
      </c>
      <c r="B6320" s="3" t="n">
        <v>8</v>
      </c>
      <c r="C6320" s="3" t="s">
        <v>270</v>
      </c>
      <c r="D6320" s="3" t="s">
        <v>562</v>
      </c>
      <c r="E6320" s="3" t="n">
        <v>4214</v>
      </c>
      <c r="F6320" s="4" t="n">
        <v>56.53</v>
      </c>
      <c r="G6320" s="3" t="s">
        <v>8</v>
      </c>
      <c r="H6320" s="4" t="n">
        <f aca="false">ROUND(E6320*F6320,2)</f>
        <v>238217.42</v>
      </c>
    </row>
    <row r="6321" customFormat="false" ht="15" hidden="false" customHeight="false" outlineLevel="0" collapsed="false">
      <c r="A6321" s="3" t="n">
        <v>6320</v>
      </c>
      <c r="B6321" s="3" t="n">
        <v>1</v>
      </c>
      <c r="C6321" s="3" t="s">
        <v>270</v>
      </c>
      <c r="D6321" s="3" t="s">
        <v>563</v>
      </c>
      <c r="E6321" s="3" t="n">
        <v>4148</v>
      </c>
      <c r="F6321" s="4" t="n">
        <v>418.54</v>
      </c>
      <c r="G6321" s="3" t="s">
        <v>8</v>
      </c>
      <c r="H6321" s="4" t="n">
        <f aca="false">ROUND(E6321*F6321,2)</f>
        <v>1736103.92</v>
      </c>
    </row>
    <row r="6322" customFormat="false" ht="15" hidden="false" customHeight="false" outlineLevel="0" collapsed="false">
      <c r="A6322" s="3" t="n">
        <v>6321</v>
      </c>
      <c r="B6322" s="3" t="n">
        <v>12</v>
      </c>
      <c r="C6322" s="3" t="s">
        <v>270</v>
      </c>
      <c r="D6322" s="3" t="s">
        <v>563</v>
      </c>
      <c r="E6322" s="3" t="n">
        <v>1159</v>
      </c>
      <c r="F6322" s="4" t="n">
        <v>219.23</v>
      </c>
      <c r="G6322" s="3" t="s">
        <v>38</v>
      </c>
      <c r="H6322" s="4" t="n">
        <f aca="false">ROUND(E6322*F6322,2)</f>
        <v>254087.57</v>
      </c>
    </row>
    <row r="6323" customFormat="false" ht="15" hidden="false" customHeight="false" outlineLevel="0" collapsed="false">
      <c r="A6323" s="3" t="n">
        <v>6322</v>
      </c>
      <c r="B6323" s="3" t="n">
        <v>2</v>
      </c>
      <c r="C6323" s="3" t="s">
        <v>270</v>
      </c>
      <c r="D6323" s="3" t="s">
        <v>563</v>
      </c>
      <c r="E6323" s="3" t="n">
        <v>2101</v>
      </c>
      <c r="F6323" s="4" t="n">
        <v>58.46</v>
      </c>
      <c r="G6323" s="3" t="s">
        <v>8</v>
      </c>
      <c r="H6323" s="4" t="n">
        <f aca="false">ROUND(E6323*F6323,2)</f>
        <v>122824.46</v>
      </c>
    </row>
    <row r="6324" customFormat="false" ht="15" hidden="false" customHeight="false" outlineLevel="0" collapsed="false">
      <c r="A6324" s="3" t="n">
        <v>6323</v>
      </c>
      <c r="B6324" s="3" t="n">
        <v>15</v>
      </c>
      <c r="C6324" s="3" t="s">
        <v>270</v>
      </c>
      <c r="D6324" s="3" t="s">
        <v>563</v>
      </c>
      <c r="E6324" s="3" t="n">
        <v>2136</v>
      </c>
      <c r="F6324" s="4" t="n">
        <v>268.5</v>
      </c>
      <c r="G6324" s="3" t="s">
        <v>46</v>
      </c>
      <c r="H6324" s="4" t="n">
        <f aca="false">ROUND(E6324*F6324,2)</f>
        <v>573516</v>
      </c>
    </row>
    <row r="6325" customFormat="false" ht="15" hidden="false" customHeight="false" outlineLevel="0" collapsed="false">
      <c r="A6325" s="3" t="n">
        <v>6324</v>
      </c>
      <c r="B6325" s="3" t="n">
        <v>4</v>
      </c>
      <c r="C6325" s="3" t="s">
        <v>270</v>
      </c>
      <c r="D6325" s="3" t="s">
        <v>562</v>
      </c>
      <c r="E6325" s="3" t="n">
        <v>1108</v>
      </c>
      <c r="F6325" s="4" t="n">
        <v>105.28</v>
      </c>
      <c r="G6325" s="3" t="s">
        <v>8</v>
      </c>
      <c r="H6325" s="4" t="n">
        <f aca="false">ROUND(E6325*F6325,2)</f>
        <v>116650.24</v>
      </c>
    </row>
    <row r="6326" customFormat="false" ht="15" hidden="false" customHeight="false" outlineLevel="0" collapsed="false">
      <c r="A6326" s="3" t="n">
        <v>6325</v>
      </c>
      <c r="B6326" s="3" t="n">
        <v>9</v>
      </c>
      <c r="C6326" s="3" t="s">
        <v>270</v>
      </c>
      <c r="D6326" s="3" t="s">
        <v>562</v>
      </c>
      <c r="E6326" s="3" t="n">
        <v>4802</v>
      </c>
      <c r="F6326" s="4" t="n">
        <v>209.17</v>
      </c>
      <c r="G6326" s="3" t="s">
        <v>8</v>
      </c>
      <c r="H6326" s="4" t="n">
        <f aca="false">ROUND(E6326*F6326,2)</f>
        <v>1004434.34</v>
      </c>
    </row>
    <row r="6327" customFormat="false" ht="15" hidden="false" customHeight="false" outlineLevel="0" collapsed="false">
      <c r="A6327" s="3" t="n">
        <v>6326</v>
      </c>
      <c r="B6327" s="3" t="n">
        <v>4</v>
      </c>
      <c r="C6327" s="3" t="s">
        <v>270</v>
      </c>
      <c r="D6327" s="3" t="s">
        <v>563</v>
      </c>
      <c r="E6327" s="3" t="n">
        <v>4551</v>
      </c>
      <c r="F6327" s="4" t="n">
        <v>105.42</v>
      </c>
      <c r="G6327" s="3" t="s">
        <v>8</v>
      </c>
      <c r="H6327" s="4" t="n">
        <f aca="false">ROUND(E6327*F6327,2)</f>
        <v>479766.42</v>
      </c>
    </row>
    <row r="6328" customFormat="false" ht="15" hidden="false" customHeight="false" outlineLevel="0" collapsed="false">
      <c r="A6328" s="3" t="n">
        <v>6327</v>
      </c>
      <c r="B6328" s="3" t="n">
        <v>4</v>
      </c>
      <c r="C6328" s="3" t="s">
        <v>270</v>
      </c>
      <c r="D6328" s="3" t="s">
        <v>562</v>
      </c>
      <c r="E6328" s="3" t="n">
        <v>300</v>
      </c>
      <c r="F6328" s="4" t="n">
        <v>105.06</v>
      </c>
      <c r="G6328" s="3" t="s">
        <v>8</v>
      </c>
      <c r="H6328" s="4" t="n">
        <f aca="false">ROUND(E6328*F6328,2)</f>
        <v>31518</v>
      </c>
    </row>
    <row r="6329" customFormat="false" ht="15" hidden="false" customHeight="false" outlineLevel="0" collapsed="false">
      <c r="A6329" s="3" t="n">
        <v>6328</v>
      </c>
      <c r="B6329" s="3" t="n">
        <v>4</v>
      </c>
      <c r="C6329" s="3" t="s">
        <v>270</v>
      </c>
      <c r="D6329" s="3" t="s">
        <v>563</v>
      </c>
      <c r="E6329" s="3" t="n">
        <v>1186</v>
      </c>
      <c r="F6329" s="4" t="n">
        <v>105.48</v>
      </c>
      <c r="G6329" s="3" t="s">
        <v>8</v>
      </c>
      <c r="H6329" s="4" t="n">
        <f aca="false">ROUND(E6329*F6329,2)</f>
        <v>125099.28</v>
      </c>
    </row>
    <row r="6330" customFormat="false" ht="15" hidden="false" customHeight="false" outlineLevel="0" collapsed="false">
      <c r="A6330" s="3" t="n">
        <v>6329</v>
      </c>
      <c r="B6330" s="3" t="n">
        <v>15</v>
      </c>
      <c r="C6330" s="3" t="s">
        <v>271</v>
      </c>
      <c r="D6330" s="3" t="s">
        <v>563</v>
      </c>
      <c r="E6330" s="3" t="n">
        <v>4655</v>
      </c>
      <c r="F6330" s="4" t="n">
        <v>269.51</v>
      </c>
      <c r="G6330" s="3" t="s">
        <v>46</v>
      </c>
      <c r="H6330" s="4" t="n">
        <f aca="false">ROUND(E6330*F6330,2)</f>
        <v>1254569.05</v>
      </c>
    </row>
    <row r="6331" customFormat="false" ht="15" hidden="false" customHeight="false" outlineLevel="0" collapsed="false">
      <c r="A6331" s="3" t="n">
        <v>6330</v>
      </c>
      <c r="B6331" s="3" t="n">
        <v>6</v>
      </c>
      <c r="C6331" s="3" t="s">
        <v>271</v>
      </c>
      <c r="D6331" s="3" t="s">
        <v>562</v>
      </c>
      <c r="E6331" s="3" t="n">
        <v>4944</v>
      </c>
      <c r="F6331" s="4" t="n">
        <v>277.92</v>
      </c>
      <c r="G6331" s="3" t="s">
        <v>8</v>
      </c>
      <c r="H6331" s="4" t="n">
        <f aca="false">ROUND(E6331*F6331,2)</f>
        <v>1374036.48</v>
      </c>
    </row>
    <row r="6332" customFormat="false" ht="15" hidden="false" customHeight="false" outlineLevel="0" collapsed="false">
      <c r="A6332" s="3" t="n">
        <v>6331</v>
      </c>
      <c r="B6332" s="3" t="n">
        <v>4</v>
      </c>
      <c r="C6332" s="3" t="s">
        <v>271</v>
      </c>
      <c r="D6332" s="3" t="s">
        <v>562</v>
      </c>
      <c r="E6332" s="3" t="n">
        <v>2824</v>
      </c>
      <c r="F6332" s="4" t="n">
        <v>105.41</v>
      </c>
      <c r="G6332" s="3" t="s">
        <v>8</v>
      </c>
      <c r="H6332" s="4" t="n">
        <f aca="false">ROUND(E6332*F6332,2)</f>
        <v>297677.84</v>
      </c>
    </row>
    <row r="6333" customFormat="false" ht="15" hidden="false" customHeight="false" outlineLevel="0" collapsed="false">
      <c r="A6333" s="3" t="n">
        <v>6332</v>
      </c>
      <c r="B6333" s="3" t="n">
        <v>2</v>
      </c>
      <c r="C6333" s="3" t="s">
        <v>271</v>
      </c>
      <c r="D6333" s="3" t="s">
        <v>563</v>
      </c>
      <c r="E6333" s="3" t="n">
        <v>3122</v>
      </c>
      <c r="F6333" s="4" t="n">
        <v>57.92</v>
      </c>
      <c r="G6333" s="3" t="s">
        <v>8</v>
      </c>
      <c r="H6333" s="4" t="n">
        <f aca="false">ROUND(E6333*F6333,2)</f>
        <v>180826.24</v>
      </c>
    </row>
    <row r="6334" customFormat="false" ht="15" hidden="false" customHeight="false" outlineLevel="0" collapsed="false">
      <c r="A6334" s="3" t="n">
        <v>6333</v>
      </c>
      <c r="B6334" s="3" t="n">
        <v>5</v>
      </c>
      <c r="C6334" s="3" t="s">
        <v>271</v>
      </c>
      <c r="D6334" s="3" t="s">
        <v>562</v>
      </c>
      <c r="E6334" s="3" t="n">
        <v>2309</v>
      </c>
      <c r="F6334" s="4" t="n">
        <v>462</v>
      </c>
      <c r="G6334" s="3" t="s">
        <v>8</v>
      </c>
      <c r="H6334" s="4" t="n">
        <f aca="false">ROUND(E6334*F6334,2)</f>
        <v>1066758</v>
      </c>
    </row>
    <row r="6335" customFormat="false" ht="15" hidden="false" customHeight="false" outlineLevel="0" collapsed="false">
      <c r="A6335" s="3" t="n">
        <v>6334</v>
      </c>
      <c r="B6335" s="3" t="n">
        <v>7</v>
      </c>
      <c r="C6335" s="3" t="s">
        <v>271</v>
      </c>
      <c r="D6335" s="3" t="s">
        <v>562</v>
      </c>
      <c r="E6335" s="3" t="n">
        <v>237</v>
      </c>
      <c r="F6335" s="4" t="n">
        <v>358.39</v>
      </c>
      <c r="G6335" s="3" t="s">
        <v>8</v>
      </c>
      <c r="H6335" s="4" t="n">
        <f aca="false">ROUND(E6335*F6335,2)</f>
        <v>84938.43</v>
      </c>
    </row>
    <row r="6336" customFormat="false" ht="15" hidden="false" customHeight="false" outlineLevel="0" collapsed="false">
      <c r="A6336" s="3" t="n">
        <v>6335</v>
      </c>
      <c r="B6336" s="3" t="n">
        <v>1</v>
      </c>
      <c r="C6336" s="3" t="s">
        <v>271</v>
      </c>
      <c r="D6336" s="3" t="s">
        <v>563</v>
      </c>
      <c r="E6336" s="3" t="n">
        <v>543</v>
      </c>
      <c r="F6336" s="4" t="n">
        <v>409.47</v>
      </c>
      <c r="G6336" s="3" t="s">
        <v>8</v>
      </c>
      <c r="H6336" s="4" t="n">
        <f aca="false">ROUND(E6336*F6336,2)</f>
        <v>222342.21</v>
      </c>
    </row>
    <row r="6337" customFormat="false" ht="15" hidden="false" customHeight="false" outlineLevel="0" collapsed="false">
      <c r="A6337" s="3" t="n">
        <v>6336</v>
      </c>
      <c r="B6337" s="3" t="n">
        <v>12</v>
      </c>
      <c r="C6337" s="3" t="s">
        <v>271</v>
      </c>
      <c r="D6337" s="3" t="s">
        <v>562</v>
      </c>
      <c r="E6337" s="3" t="n">
        <v>3088</v>
      </c>
      <c r="F6337" s="4" t="n">
        <v>218.95</v>
      </c>
      <c r="G6337" s="3" t="s">
        <v>38</v>
      </c>
      <c r="H6337" s="4" t="n">
        <f aca="false">ROUND(E6337*F6337,2)</f>
        <v>676117.6</v>
      </c>
    </row>
    <row r="6338" customFormat="false" ht="15" hidden="false" customHeight="false" outlineLevel="0" collapsed="false">
      <c r="A6338" s="3" t="n">
        <v>6337</v>
      </c>
      <c r="B6338" s="3" t="n">
        <v>10</v>
      </c>
      <c r="C6338" s="3" t="s">
        <v>271</v>
      </c>
      <c r="D6338" s="3" t="s">
        <v>562</v>
      </c>
      <c r="E6338" s="3" t="n">
        <v>1226</v>
      </c>
      <c r="F6338" s="4" t="n">
        <v>65.92</v>
      </c>
      <c r="G6338" s="3" t="s">
        <v>8</v>
      </c>
      <c r="H6338" s="4" t="n">
        <f aca="false">ROUND(E6338*F6338,2)</f>
        <v>80817.92</v>
      </c>
    </row>
    <row r="6339" customFormat="false" ht="15" hidden="false" customHeight="false" outlineLevel="0" collapsed="false">
      <c r="A6339" s="3" t="n">
        <v>6338</v>
      </c>
      <c r="B6339" s="3" t="n">
        <v>9</v>
      </c>
      <c r="C6339" s="3" t="s">
        <v>271</v>
      </c>
      <c r="D6339" s="3" t="s">
        <v>563</v>
      </c>
      <c r="E6339" s="3" t="n">
        <v>2666</v>
      </c>
      <c r="F6339" s="4" t="n">
        <v>208.21</v>
      </c>
      <c r="G6339" s="3" t="s">
        <v>8</v>
      </c>
      <c r="H6339" s="4" t="n">
        <f aca="false">ROUND(E6339*F6339,2)</f>
        <v>555087.86</v>
      </c>
    </row>
    <row r="6340" customFormat="false" ht="15" hidden="false" customHeight="false" outlineLevel="0" collapsed="false">
      <c r="A6340" s="3" t="n">
        <v>6339</v>
      </c>
      <c r="B6340" s="3" t="n">
        <v>7</v>
      </c>
      <c r="C6340" s="3" t="s">
        <v>271</v>
      </c>
      <c r="D6340" s="3" t="s">
        <v>563</v>
      </c>
      <c r="E6340" s="3" t="n">
        <v>934</v>
      </c>
      <c r="F6340" s="4" t="n">
        <v>357.23</v>
      </c>
      <c r="G6340" s="3" t="s">
        <v>8</v>
      </c>
      <c r="H6340" s="4" t="n">
        <f aca="false">ROUND(E6340*F6340,2)</f>
        <v>333652.82</v>
      </c>
    </row>
    <row r="6341" customFormat="false" ht="15" hidden="false" customHeight="false" outlineLevel="0" collapsed="false">
      <c r="A6341" s="3" t="n">
        <v>6340</v>
      </c>
      <c r="B6341" s="3" t="n">
        <v>1</v>
      </c>
      <c r="C6341" s="3" t="s">
        <v>271</v>
      </c>
      <c r="D6341" s="3" t="s">
        <v>562</v>
      </c>
      <c r="E6341" s="3" t="n">
        <v>4543</v>
      </c>
      <c r="F6341" s="4" t="n">
        <v>408.24</v>
      </c>
      <c r="G6341" s="3" t="s">
        <v>8</v>
      </c>
      <c r="H6341" s="4" t="n">
        <f aca="false">ROUND(E6341*F6341,2)</f>
        <v>1854634.32</v>
      </c>
    </row>
    <row r="6342" customFormat="false" ht="15" hidden="false" customHeight="false" outlineLevel="0" collapsed="false">
      <c r="A6342" s="3" t="n">
        <v>6341</v>
      </c>
      <c r="B6342" s="3" t="n">
        <v>8</v>
      </c>
      <c r="C6342" s="3" t="s">
        <v>271</v>
      </c>
      <c r="D6342" s="3" t="s">
        <v>563</v>
      </c>
      <c r="E6342" s="3" t="n">
        <v>476</v>
      </c>
      <c r="F6342" s="4" t="n">
        <v>56.04</v>
      </c>
      <c r="G6342" s="3" t="s">
        <v>8</v>
      </c>
      <c r="H6342" s="4" t="n">
        <f aca="false">ROUND(E6342*F6342,2)</f>
        <v>26675.04</v>
      </c>
    </row>
    <row r="6343" customFormat="false" ht="15" hidden="false" customHeight="false" outlineLevel="0" collapsed="false">
      <c r="A6343" s="3" t="n">
        <v>6342</v>
      </c>
      <c r="B6343" s="3" t="n">
        <v>14</v>
      </c>
      <c r="C6343" s="3" t="s">
        <v>271</v>
      </c>
      <c r="D6343" s="3" t="s">
        <v>563</v>
      </c>
      <c r="E6343" s="3" t="n">
        <v>2474</v>
      </c>
      <c r="F6343" s="4" t="n">
        <v>82.48</v>
      </c>
      <c r="G6343" s="3" t="s">
        <v>41</v>
      </c>
      <c r="H6343" s="4" t="n">
        <f aca="false">ROUND(E6343*F6343,2)</f>
        <v>204055.52</v>
      </c>
    </row>
    <row r="6344" customFormat="false" ht="15" hidden="false" customHeight="false" outlineLevel="0" collapsed="false">
      <c r="A6344" s="3" t="n">
        <v>6343</v>
      </c>
      <c r="B6344" s="3" t="n">
        <v>4</v>
      </c>
      <c r="C6344" s="3" t="s">
        <v>271</v>
      </c>
      <c r="D6344" s="3" t="s">
        <v>563</v>
      </c>
      <c r="E6344" s="3" t="n">
        <v>622</v>
      </c>
      <c r="F6344" s="4" t="n">
        <v>105.17</v>
      </c>
      <c r="G6344" s="3" t="s">
        <v>8</v>
      </c>
      <c r="H6344" s="4" t="n">
        <f aca="false">ROUND(E6344*F6344,2)</f>
        <v>65415.74</v>
      </c>
    </row>
    <row r="6345" customFormat="false" ht="15" hidden="false" customHeight="false" outlineLevel="0" collapsed="false">
      <c r="A6345" s="3" t="n">
        <v>6344</v>
      </c>
      <c r="B6345" s="3" t="n">
        <v>2</v>
      </c>
      <c r="C6345" s="3" t="s">
        <v>271</v>
      </c>
      <c r="D6345" s="3" t="s">
        <v>563</v>
      </c>
      <c r="E6345" s="3" t="n">
        <v>1370</v>
      </c>
      <c r="F6345" s="4" t="n">
        <v>58.13</v>
      </c>
      <c r="G6345" s="3" t="s">
        <v>8</v>
      </c>
      <c r="H6345" s="4" t="n">
        <f aca="false">ROUND(E6345*F6345,2)</f>
        <v>79638.1</v>
      </c>
    </row>
    <row r="6346" customFormat="false" ht="15" hidden="false" customHeight="false" outlineLevel="0" collapsed="false">
      <c r="A6346" s="3" t="n">
        <v>6345</v>
      </c>
      <c r="B6346" s="3" t="n">
        <v>11</v>
      </c>
      <c r="C6346" s="3" t="s">
        <v>271</v>
      </c>
      <c r="D6346" s="3" t="s">
        <v>563</v>
      </c>
      <c r="E6346" s="3" t="n">
        <v>808</v>
      </c>
      <c r="F6346" s="4" t="n">
        <v>102.29</v>
      </c>
      <c r="G6346" s="3" t="s">
        <v>34</v>
      </c>
      <c r="H6346" s="4" t="n">
        <f aca="false">ROUND(E6346*F6346,2)</f>
        <v>82650.32</v>
      </c>
    </row>
    <row r="6347" customFormat="false" ht="15" hidden="false" customHeight="false" outlineLevel="0" collapsed="false">
      <c r="A6347" s="3" t="n">
        <v>6346</v>
      </c>
      <c r="B6347" s="3" t="n">
        <v>15</v>
      </c>
      <c r="C6347" s="3" t="s">
        <v>271</v>
      </c>
      <c r="D6347" s="3" t="s">
        <v>562</v>
      </c>
      <c r="E6347" s="3" t="n">
        <v>1078</v>
      </c>
      <c r="F6347" s="4" t="n">
        <v>269.82</v>
      </c>
      <c r="G6347" s="3" t="s">
        <v>46</v>
      </c>
      <c r="H6347" s="4" t="n">
        <f aca="false">ROUND(E6347*F6347,2)</f>
        <v>290865.96</v>
      </c>
    </row>
    <row r="6348" customFormat="false" ht="15" hidden="false" customHeight="false" outlineLevel="0" collapsed="false">
      <c r="A6348" s="3" t="n">
        <v>6347</v>
      </c>
      <c r="B6348" s="3" t="n">
        <v>6</v>
      </c>
      <c r="C6348" s="3" t="s">
        <v>271</v>
      </c>
      <c r="D6348" s="3" t="s">
        <v>562</v>
      </c>
      <c r="E6348" s="3" t="n">
        <v>556</v>
      </c>
      <c r="F6348" s="4" t="n">
        <v>276.75</v>
      </c>
      <c r="G6348" s="3" t="s">
        <v>8</v>
      </c>
      <c r="H6348" s="4" t="n">
        <f aca="false">ROUND(E6348*F6348,2)</f>
        <v>153873</v>
      </c>
    </row>
    <row r="6349" customFormat="false" ht="15" hidden="false" customHeight="false" outlineLevel="0" collapsed="false">
      <c r="A6349" s="3" t="n">
        <v>6348</v>
      </c>
      <c r="B6349" s="3" t="n">
        <v>13</v>
      </c>
      <c r="C6349" s="3" t="s">
        <v>271</v>
      </c>
      <c r="D6349" s="3" t="s">
        <v>562</v>
      </c>
      <c r="E6349" s="3" t="n">
        <v>1749</v>
      </c>
      <c r="F6349" s="4" t="n">
        <v>44.56</v>
      </c>
      <c r="G6349" s="3" t="s">
        <v>41</v>
      </c>
      <c r="H6349" s="4" t="n">
        <f aca="false">ROUND(E6349*F6349,2)</f>
        <v>77935.44</v>
      </c>
    </row>
    <row r="6350" customFormat="false" ht="15" hidden="false" customHeight="false" outlineLevel="0" collapsed="false">
      <c r="A6350" s="3" t="n">
        <v>6349</v>
      </c>
      <c r="B6350" s="3" t="n">
        <v>4</v>
      </c>
      <c r="C6350" s="3" t="s">
        <v>271</v>
      </c>
      <c r="D6350" s="3" t="s">
        <v>562</v>
      </c>
      <c r="E6350" s="3" t="n">
        <v>379</v>
      </c>
      <c r="F6350" s="4" t="n">
        <v>105.49</v>
      </c>
      <c r="G6350" s="3" t="s">
        <v>8</v>
      </c>
      <c r="H6350" s="4" t="n">
        <f aca="false">ROUND(E6350*F6350,2)</f>
        <v>39980.71</v>
      </c>
    </row>
    <row r="6351" customFormat="false" ht="15" hidden="false" customHeight="false" outlineLevel="0" collapsed="false">
      <c r="A6351" s="3" t="n">
        <v>6350</v>
      </c>
      <c r="B6351" s="3" t="n">
        <v>1</v>
      </c>
      <c r="C6351" s="3" t="s">
        <v>271</v>
      </c>
      <c r="D6351" s="3" t="s">
        <v>562</v>
      </c>
      <c r="E6351" s="3" t="n">
        <v>1318</v>
      </c>
      <c r="F6351" s="4" t="n">
        <v>410.07</v>
      </c>
      <c r="G6351" s="3" t="s">
        <v>8</v>
      </c>
      <c r="H6351" s="4" t="n">
        <f aca="false">ROUND(E6351*F6351,2)</f>
        <v>540472.26</v>
      </c>
    </row>
    <row r="6352" customFormat="false" ht="15" hidden="false" customHeight="false" outlineLevel="0" collapsed="false">
      <c r="A6352" s="3" t="n">
        <v>6351</v>
      </c>
      <c r="B6352" s="3" t="n">
        <v>13</v>
      </c>
      <c r="C6352" s="3" t="s">
        <v>271</v>
      </c>
      <c r="D6352" s="3" t="s">
        <v>563</v>
      </c>
      <c r="E6352" s="3" t="n">
        <v>4942</v>
      </c>
      <c r="F6352" s="4" t="n">
        <v>44.63</v>
      </c>
      <c r="G6352" s="3" t="s">
        <v>41</v>
      </c>
      <c r="H6352" s="4" t="n">
        <f aca="false">ROUND(E6352*F6352,2)</f>
        <v>220561.46</v>
      </c>
    </row>
    <row r="6353" customFormat="false" ht="15" hidden="false" customHeight="false" outlineLevel="0" collapsed="false">
      <c r="A6353" s="3" t="n">
        <v>6352</v>
      </c>
      <c r="B6353" s="3" t="n">
        <v>12</v>
      </c>
      <c r="C6353" s="3" t="s">
        <v>271</v>
      </c>
      <c r="D6353" s="3" t="s">
        <v>563</v>
      </c>
      <c r="E6353" s="3" t="n">
        <v>3787</v>
      </c>
      <c r="F6353" s="4" t="n">
        <v>219.13</v>
      </c>
      <c r="G6353" s="3" t="s">
        <v>38</v>
      </c>
      <c r="H6353" s="4" t="n">
        <f aca="false">ROUND(E6353*F6353,2)</f>
        <v>829845.31</v>
      </c>
    </row>
    <row r="6354" customFormat="false" ht="15" hidden="false" customHeight="false" outlineLevel="0" collapsed="false">
      <c r="A6354" s="3" t="n">
        <v>6353</v>
      </c>
      <c r="B6354" s="3" t="n">
        <v>12</v>
      </c>
      <c r="C6354" s="3" t="s">
        <v>271</v>
      </c>
      <c r="D6354" s="3" t="s">
        <v>563</v>
      </c>
      <c r="E6354" s="3" t="n">
        <v>3020</v>
      </c>
      <c r="F6354" s="4" t="n">
        <v>219.41</v>
      </c>
      <c r="G6354" s="3" t="s">
        <v>38</v>
      </c>
      <c r="H6354" s="4" t="n">
        <f aca="false">ROUND(E6354*F6354,2)</f>
        <v>662618.2</v>
      </c>
    </row>
    <row r="6355" customFormat="false" ht="15" hidden="false" customHeight="false" outlineLevel="0" collapsed="false">
      <c r="A6355" s="3" t="n">
        <v>6354</v>
      </c>
      <c r="B6355" s="3" t="n">
        <v>12</v>
      </c>
      <c r="C6355" s="3" t="s">
        <v>271</v>
      </c>
      <c r="D6355" s="3" t="s">
        <v>563</v>
      </c>
      <c r="E6355" s="3" t="n">
        <v>852</v>
      </c>
      <c r="F6355" s="4" t="n">
        <v>218.86</v>
      </c>
      <c r="G6355" s="3" t="s">
        <v>38</v>
      </c>
      <c r="H6355" s="4" t="n">
        <f aca="false">ROUND(E6355*F6355,2)</f>
        <v>186468.72</v>
      </c>
    </row>
    <row r="6356" customFormat="false" ht="15" hidden="false" customHeight="false" outlineLevel="0" collapsed="false">
      <c r="A6356" s="3" t="n">
        <v>6355</v>
      </c>
      <c r="B6356" s="3" t="n">
        <v>10</v>
      </c>
      <c r="C6356" s="3" t="s">
        <v>271</v>
      </c>
      <c r="D6356" s="3" t="s">
        <v>563</v>
      </c>
      <c r="E6356" s="3" t="n">
        <v>3040</v>
      </c>
      <c r="F6356" s="4" t="n">
        <v>65.75</v>
      </c>
      <c r="G6356" s="3" t="s">
        <v>8</v>
      </c>
      <c r="H6356" s="4" t="n">
        <f aca="false">ROUND(E6356*F6356,2)</f>
        <v>199880</v>
      </c>
    </row>
    <row r="6357" customFormat="false" ht="15" hidden="false" customHeight="false" outlineLevel="0" collapsed="false">
      <c r="A6357" s="3" t="n">
        <v>6356</v>
      </c>
      <c r="B6357" s="3" t="n">
        <v>8</v>
      </c>
      <c r="C6357" s="3" t="s">
        <v>271</v>
      </c>
      <c r="D6357" s="3" t="s">
        <v>562</v>
      </c>
      <c r="E6357" s="3" t="n">
        <v>2774</v>
      </c>
      <c r="F6357" s="4" t="n">
        <v>55.93</v>
      </c>
      <c r="G6357" s="3" t="s">
        <v>8</v>
      </c>
      <c r="H6357" s="4" t="n">
        <f aca="false">ROUND(E6357*F6357,2)</f>
        <v>155149.82</v>
      </c>
    </row>
    <row r="6358" customFormat="false" ht="15" hidden="false" customHeight="false" outlineLevel="0" collapsed="false">
      <c r="A6358" s="3" t="n">
        <v>6357</v>
      </c>
      <c r="B6358" s="3" t="n">
        <v>5</v>
      </c>
      <c r="C6358" s="3" t="s">
        <v>271</v>
      </c>
      <c r="D6358" s="3" t="s">
        <v>562</v>
      </c>
      <c r="E6358" s="3" t="n">
        <v>1591</v>
      </c>
      <c r="F6358" s="4" t="n">
        <v>460.82</v>
      </c>
      <c r="G6358" s="3" t="s">
        <v>8</v>
      </c>
      <c r="H6358" s="4" t="n">
        <f aca="false">ROUND(E6358*F6358,2)</f>
        <v>733164.62</v>
      </c>
    </row>
    <row r="6359" customFormat="false" ht="15" hidden="false" customHeight="false" outlineLevel="0" collapsed="false">
      <c r="A6359" s="3" t="n">
        <v>6358</v>
      </c>
      <c r="B6359" s="3" t="n">
        <v>5</v>
      </c>
      <c r="C6359" s="3" t="s">
        <v>271</v>
      </c>
      <c r="D6359" s="3" t="s">
        <v>563</v>
      </c>
      <c r="E6359" s="3" t="n">
        <v>662</v>
      </c>
      <c r="F6359" s="4" t="n">
        <v>459.98</v>
      </c>
      <c r="G6359" s="3" t="s">
        <v>8</v>
      </c>
      <c r="H6359" s="4" t="n">
        <f aca="false">ROUND(E6359*F6359,2)</f>
        <v>304506.76</v>
      </c>
    </row>
    <row r="6360" customFormat="false" ht="15" hidden="false" customHeight="false" outlineLevel="0" collapsed="false">
      <c r="A6360" s="3" t="n">
        <v>6359</v>
      </c>
      <c r="B6360" s="3" t="n">
        <v>4</v>
      </c>
      <c r="C6360" s="3" t="s">
        <v>271</v>
      </c>
      <c r="D6360" s="3" t="s">
        <v>562</v>
      </c>
      <c r="E6360" s="3" t="n">
        <v>4869</v>
      </c>
      <c r="F6360" s="4" t="n">
        <v>105.38</v>
      </c>
      <c r="G6360" s="3" t="s">
        <v>8</v>
      </c>
      <c r="H6360" s="4" t="n">
        <f aca="false">ROUND(E6360*F6360,2)</f>
        <v>513095.22</v>
      </c>
    </row>
    <row r="6361" customFormat="false" ht="15" hidden="false" customHeight="false" outlineLevel="0" collapsed="false">
      <c r="A6361" s="3" t="n">
        <v>6360</v>
      </c>
      <c r="B6361" s="3" t="n">
        <v>15</v>
      </c>
      <c r="C6361" s="3" t="s">
        <v>271</v>
      </c>
      <c r="D6361" s="3" t="s">
        <v>563</v>
      </c>
      <c r="E6361" s="3" t="n">
        <v>2626</v>
      </c>
      <c r="F6361" s="4" t="n">
        <v>269.9</v>
      </c>
      <c r="G6361" s="3" t="s">
        <v>46</v>
      </c>
      <c r="H6361" s="4" t="n">
        <f aca="false">ROUND(E6361*F6361,2)</f>
        <v>708757.4</v>
      </c>
    </row>
    <row r="6362" customFormat="false" ht="15" hidden="false" customHeight="false" outlineLevel="0" collapsed="false">
      <c r="A6362" s="3" t="n">
        <v>6361</v>
      </c>
      <c r="B6362" s="3" t="n">
        <v>12</v>
      </c>
      <c r="C6362" s="3" t="s">
        <v>271</v>
      </c>
      <c r="D6362" s="3" t="s">
        <v>562</v>
      </c>
      <c r="E6362" s="3" t="n">
        <v>3077</v>
      </c>
      <c r="F6362" s="4" t="n">
        <v>219.26</v>
      </c>
      <c r="G6362" s="3" t="s">
        <v>38</v>
      </c>
      <c r="H6362" s="4" t="n">
        <f aca="false">ROUND(E6362*F6362,2)</f>
        <v>674663.02</v>
      </c>
    </row>
    <row r="6363" customFormat="false" ht="15" hidden="false" customHeight="false" outlineLevel="0" collapsed="false">
      <c r="A6363" s="3" t="n">
        <v>6362</v>
      </c>
      <c r="B6363" s="3" t="n">
        <v>14</v>
      </c>
      <c r="C6363" s="3" t="s">
        <v>271</v>
      </c>
      <c r="D6363" s="3" t="s">
        <v>563</v>
      </c>
      <c r="E6363" s="3" t="n">
        <v>1036</v>
      </c>
      <c r="F6363" s="4" t="n">
        <v>82.2</v>
      </c>
      <c r="G6363" s="3" t="s">
        <v>41</v>
      </c>
      <c r="H6363" s="4" t="n">
        <f aca="false">ROUND(E6363*F6363,2)</f>
        <v>85159.2</v>
      </c>
    </row>
    <row r="6364" customFormat="false" ht="15" hidden="false" customHeight="false" outlineLevel="0" collapsed="false">
      <c r="A6364" s="3" t="n">
        <v>6363</v>
      </c>
      <c r="B6364" s="3" t="n">
        <v>6</v>
      </c>
      <c r="C6364" s="3" t="s">
        <v>271</v>
      </c>
      <c r="D6364" s="3" t="s">
        <v>562</v>
      </c>
      <c r="E6364" s="3" t="n">
        <v>2133</v>
      </c>
      <c r="F6364" s="4" t="n">
        <v>276.64</v>
      </c>
      <c r="G6364" s="3" t="s">
        <v>8</v>
      </c>
      <c r="H6364" s="4" t="n">
        <f aca="false">ROUND(E6364*F6364,2)</f>
        <v>590073.12</v>
      </c>
    </row>
    <row r="6365" customFormat="false" ht="15" hidden="false" customHeight="false" outlineLevel="0" collapsed="false">
      <c r="A6365" s="3" t="n">
        <v>6364</v>
      </c>
      <c r="B6365" s="3" t="n">
        <v>4</v>
      </c>
      <c r="C6365" s="3" t="s">
        <v>271</v>
      </c>
      <c r="D6365" s="3" t="s">
        <v>563</v>
      </c>
      <c r="E6365" s="3" t="n">
        <v>1670</v>
      </c>
      <c r="F6365" s="4" t="n">
        <v>105.15</v>
      </c>
      <c r="G6365" s="3" t="s">
        <v>8</v>
      </c>
      <c r="H6365" s="4" t="n">
        <f aca="false">ROUND(E6365*F6365,2)</f>
        <v>175600.5</v>
      </c>
    </row>
    <row r="6366" customFormat="false" ht="15" hidden="false" customHeight="false" outlineLevel="0" collapsed="false">
      <c r="A6366" s="3" t="n">
        <v>6365</v>
      </c>
      <c r="B6366" s="3" t="n">
        <v>15</v>
      </c>
      <c r="C6366" s="3" t="s">
        <v>271</v>
      </c>
      <c r="D6366" s="3" t="s">
        <v>563</v>
      </c>
      <c r="E6366" s="3" t="n">
        <v>4334</v>
      </c>
      <c r="F6366" s="4" t="n">
        <v>270.57</v>
      </c>
      <c r="G6366" s="3" t="s">
        <v>46</v>
      </c>
      <c r="H6366" s="4" t="n">
        <f aca="false">ROUND(E6366*F6366,2)</f>
        <v>1172650.38</v>
      </c>
    </row>
    <row r="6367" customFormat="false" ht="15" hidden="false" customHeight="false" outlineLevel="0" collapsed="false">
      <c r="A6367" s="3" t="n">
        <v>6366</v>
      </c>
      <c r="B6367" s="3" t="n">
        <v>14</v>
      </c>
      <c r="C6367" s="3" t="s">
        <v>271</v>
      </c>
      <c r="D6367" s="3" t="s">
        <v>562</v>
      </c>
      <c r="E6367" s="3" t="n">
        <v>1936</v>
      </c>
      <c r="F6367" s="4" t="n">
        <v>82.22</v>
      </c>
      <c r="G6367" s="3" t="s">
        <v>41</v>
      </c>
      <c r="H6367" s="4" t="n">
        <f aca="false">ROUND(E6367*F6367,2)</f>
        <v>159177.92</v>
      </c>
    </row>
    <row r="6368" customFormat="false" ht="15" hidden="false" customHeight="false" outlineLevel="0" collapsed="false">
      <c r="A6368" s="3" t="n">
        <v>6367</v>
      </c>
      <c r="B6368" s="3" t="n">
        <v>4</v>
      </c>
      <c r="C6368" s="3" t="s">
        <v>271</v>
      </c>
      <c r="D6368" s="3" t="s">
        <v>562</v>
      </c>
      <c r="E6368" s="3" t="n">
        <v>98</v>
      </c>
      <c r="F6368" s="4" t="n">
        <v>105.27</v>
      </c>
      <c r="G6368" s="3" t="s">
        <v>8</v>
      </c>
      <c r="H6368" s="4" t="n">
        <f aca="false">ROUND(E6368*F6368,2)</f>
        <v>10316.46</v>
      </c>
    </row>
    <row r="6369" customFormat="false" ht="15" hidden="false" customHeight="false" outlineLevel="0" collapsed="false">
      <c r="A6369" s="3" t="n">
        <v>6368</v>
      </c>
      <c r="B6369" s="3" t="n">
        <v>2</v>
      </c>
      <c r="C6369" s="3" t="s">
        <v>271</v>
      </c>
      <c r="D6369" s="3" t="s">
        <v>562</v>
      </c>
      <c r="E6369" s="3" t="n">
        <v>893</v>
      </c>
      <c r="F6369" s="4" t="n">
        <v>57.89</v>
      </c>
      <c r="G6369" s="3" t="s">
        <v>8</v>
      </c>
      <c r="H6369" s="4" t="n">
        <f aca="false">ROUND(E6369*F6369,2)</f>
        <v>51695.77</v>
      </c>
    </row>
    <row r="6370" customFormat="false" ht="15" hidden="false" customHeight="false" outlineLevel="0" collapsed="false">
      <c r="A6370" s="3" t="n">
        <v>6369</v>
      </c>
      <c r="B6370" s="3" t="n">
        <v>12</v>
      </c>
      <c r="C6370" s="3" t="s">
        <v>272</v>
      </c>
      <c r="D6370" s="3" t="s">
        <v>562</v>
      </c>
      <c r="E6370" s="3" t="n">
        <v>4045</v>
      </c>
      <c r="F6370" s="4" t="n">
        <v>218.86</v>
      </c>
      <c r="G6370" s="3" t="s">
        <v>38</v>
      </c>
      <c r="H6370" s="4" t="n">
        <f aca="false">ROUND(E6370*F6370,2)</f>
        <v>885288.7</v>
      </c>
    </row>
    <row r="6371" customFormat="false" ht="15" hidden="false" customHeight="false" outlineLevel="0" collapsed="false">
      <c r="A6371" s="3" t="n">
        <v>6370</v>
      </c>
      <c r="B6371" s="3" t="n">
        <v>4</v>
      </c>
      <c r="C6371" s="3" t="s">
        <v>272</v>
      </c>
      <c r="D6371" s="3" t="s">
        <v>563</v>
      </c>
      <c r="E6371" s="3" t="n">
        <v>3855</v>
      </c>
      <c r="F6371" s="4" t="n">
        <v>107.2</v>
      </c>
      <c r="G6371" s="3" t="s">
        <v>8</v>
      </c>
      <c r="H6371" s="4" t="n">
        <f aca="false">ROUND(E6371*F6371,2)</f>
        <v>413256</v>
      </c>
    </row>
    <row r="6372" customFormat="false" ht="15" hidden="false" customHeight="false" outlineLevel="0" collapsed="false">
      <c r="A6372" s="3" t="n">
        <v>6371</v>
      </c>
      <c r="B6372" s="3" t="n">
        <v>10</v>
      </c>
      <c r="C6372" s="3" t="s">
        <v>272</v>
      </c>
      <c r="D6372" s="3" t="s">
        <v>562</v>
      </c>
      <c r="E6372" s="3" t="n">
        <v>4201</v>
      </c>
      <c r="F6372" s="4" t="n">
        <v>63.62</v>
      </c>
      <c r="G6372" s="3" t="s">
        <v>8</v>
      </c>
      <c r="H6372" s="4" t="n">
        <f aca="false">ROUND(E6372*F6372,2)</f>
        <v>267267.62</v>
      </c>
    </row>
    <row r="6373" customFormat="false" ht="15" hidden="false" customHeight="false" outlineLevel="0" collapsed="false">
      <c r="A6373" s="3" t="n">
        <v>6372</v>
      </c>
      <c r="B6373" s="3" t="n">
        <v>2</v>
      </c>
      <c r="C6373" s="3" t="s">
        <v>272</v>
      </c>
      <c r="D6373" s="3" t="s">
        <v>562</v>
      </c>
      <c r="E6373" s="3" t="n">
        <v>3044</v>
      </c>
      <c r="F6373" s="4" t="n">
        <v>60.77</v>
      </c>
      <c r="G6373" s="3" t="s">
        <v>8</v>
      </c>
      <c r="H6373" s="4" t="n">
        <f aca="false">ROUND(E6373*F6373,2)</f>
        <v>184983.88</v>
      </c>
    </row>
    <row r="6374" customFormat="false" ht="15" hidden="false" customHeight="false" outlineLevel="0" collapsed="false">
      <c r="A6374" s="3" t="n">
        <v>6373</v>
      </c>
      <c r="B6374" s="3" t="n">
        <v>3</v>
      </c>
      <c r="C6374" s="3" t="s">
        <v>272</v>
      </c>
      <c r="D6374" s="3" t="s">
        <v>562</v>
      </c>
      <c r="E6374" s="3" t="n">
        <v>635</v>
      </c>
      <c r="F6374" s="4" t="n">
        <v>116.5</v>
      </c>
      <c r="G6374" s="3" t="s">
        <v>8</v>
      </c>
      <c r="H6374" s="4" t="n">
        <f aca="false">ROUND(E6374*F6374,2)</f>
        <v>73977.5</v>
      </c>
    </row>
    <row r="6375" customFormat="false" ht="15" hidden="false" customHeight="false" outlineLevel="0" collapsed="false">
      <c r="A6375" s="3" t="n">
        <v>6374</v>
      </c>
      <c r="B6375" s="3" t="n">
        <v>2</v>
      </c>
      <c r="C6375" s="3" t="s">
        <v>272</v>
      </c>
      <c r="D6375" s="3" t="s">
        <v>562</v>
      </c>
      <c r="E6375" s="3" t="n">
        <v>4241</v>
      </c>
      <c r="F6375" s="4" t="n">
        <v>60.72</v>
      </c>
      <c r="G6375" s="3" t="s">
        <v>8</v>
      </c>
      <c r="H6375" s="4" t="n">
        <f aca="false">ROUND(E6375*F6375,2)</f>
        <v>257513.52</v>
      </c>
    </row>
    <row r="6376" customFormat="false" ht="15" hidden="false" customHeight="false" outlineLevel="0" collapsed="false">
      <c r="A6376" s="3" t="n">
        <v>6375</v>
      </c>
      <c r="B6376" s="3" t="n">
        <v>10</v>
      </c>
      <c r="C6376" s="3" t="s">
        <v>272</v>
      </c>
      <c r="D6376" s="3" t="s">
        <v>562</v>
      </c>
      <c r="E6376" s="3" t="n">
        <v>410</v>
      </c>
      <c r="F6376" s="4" t="n">
        <v>63.74</v>
      </c>
      <c r="G6376" s="3" t="s">
        <v>8</v>
      </c>
      <c r="H6376" s="4" t="n">
        <f aca="false">ROUND(E6376*F6376,2)</f>
        <v>26133.4</v>
      </c>
    </row>
    <row r="6377" customFormat="false" ht="15" hidden="false" customHeight="false" outlineLevel="0" collapsed="false">
      <c r="A6377" s="3" t="n">
        <v>6376</v>
      </c>
      <c r="B6377" s="3" t="n">
        <v>10</v>
      </c>
      <c r="C6377" s="3" t="s">
        <v>272</v>
      </c>
      <c r="D6377" s="3" t="s">
        <v>562</v>
      </c>
      <c r="E6377" s="3" t="n">
        <v>1803</v>
      </c>
      <c r="F6377" s="4" t="n">
        <v>63.63</v>
      </c>
      <c r="G6377" s="3" t="s">
        <v>8</v>
      </c>
      <c r="H6377" s="4" t="n">
        <f aca="false">ROUND(E6377*F6377,2)</f>
        <v>114724.89</v>
      </c>
    </row>
    <row r="6378" customFormat="false" ht="15" hidden="false" customHeight="false" outlineLevel="0" collapsed="false">
      <c r="A6378" s="3" t="n">
        <v>6377</v>
      </c>
      <c r="B6378" s="3" t="n">
        <v>10</v>
      </c>
      <c r="C6378" s="3" t="s">
        <v>272</v>
      </c>
      <c r="D6378" s="3" t="s">
        <v>562</v>
      </c>
      <c r="E6378" s="3" t="n">
        <v>1552</v>
      </c>
      <c r="F6378" s="4" t="n">
        <v>63.75</v>
      </c>
      <c r="G6378" s="3" t="s">
        <v>8</v>
      </c>
      <c r="H6378" s="4" t="n">
        <f aca="false">ROUND(E6378*F6378,2)</f>
        <v>98940</v>
      </c>
    </row>
    <row r="6379" customFormat="false" ht="15" hidden="false" customHeight="false" outlineLevel="0" collapsed="false">
      <c r="A6379" s="3" t="n">
        <v>6378</v>
      </c>
      <c r="B6379" s="3" t="n">
        <v>11</v>
      </c>
      <c r="C6379" s="3" t="s">
        <v>272</v>
      </c>
      <c r="D6379" s="3" t="s">
        <v>562</v>
      </c>
      <c r="E6379" s="3" t="n">
        <v>4985</v>
      </c>
      <c r="F6379" s="4" t="n">
        <v>102.64</v>
      </c>
      <c r="G6379" s="3" t="s">
        <v>34</v>
      </c>
      <c r="H6379" s="4" t="n">
        <f aca="false">ROUND(E6379*F6379,2)</f>
        <v>511660.4</v>
      </c>
    </row>
    <row r="6380" customFormat="false" ht="15" hidden="false" customHeight="false" outlineLevel="0" collapsed="false">
      <c r="A6380" s="3" t="n">
        <v>6379</v>
      </c>
      <c r="B6380" s="3" t="n">
        <v>13</v>
      </c>
      <c r="C6380" s="3" t="s">
        <v>272</v>
      </c>
      <c r="D6380" s="3" t="s">
        <v>563</v>
      </c>
      <c r="E6380" s="3" t="n">
        <v>182</v>
      </c>
      <c r="F6380" s="4" t="n">
        <v>44.3</v>
      </c>
      <c r="G6380" s="3" t="s">
        <v>41</v>
      </c>
      <c r="H6380" s="4" t="n">
        <f aca="false">ROUND(E6380*F6380,2)</f>
        <v>8062.6</v>
      </c>
    </row>
    <row r="6381" customFormat="false" ht="15" hidden="false" customHeight="false" outlineLevel="0" collapsed="false">
      <c r="A6381" s="3" t="n">
        <v>6380</v>
      </c>
      <c r="B6381" s="3" t="n">
        <v>14</v>
      </c>
      <c r="C6381" s="3" t="s">
        <v>272</v>
      </c>
      <c r="D6381" s="3" t="s">
        <v>562</v>
      </c>
      <c r="E6381" s="3" t="n">
        <v>4612</v>
      </c>
      <c r="F6381" s="4" t="n">
        <v>83.35</v>
      </c>
      <c r="G6381" s="3" t="s">
        <v>41</v>
      </c>
      <c r="H6381" s="4" t="n">
        <f aca="false">ROUND(E6381*F6381,2)</f>
        <v>384410.2</v>
      </c>
    </row>
    <row r="6382" customFormat="false" ht="15" hidden="false" customHeight="false" outlineLevel="0" collapsed="false">
      <c r="A6382" s="3" t="n">
        <v>6381</v>
      </c>
      <c r="B6382" s="3" t="n">
        <v>11</v>
      </c>
      <c r="C6382" s="3" t="s">
        <v>272</v>
      </c>
      <c r="D6382" s="3" t="s">
        <v>562</v>
      </c>
      <c r="E6382" s="3" t="n">
        <v>4479</v>
      </c>
      <c r="F6382" s="4" t="n">
        <v>102.37</v>
      </c>
      <c r="G6382" s="3" t="s">
        <v>34</v>
      </c>
      <c r="H6382" s="4" t="n">
        <f aca="false">ROUND(E6382*F6382,2)</f>
        <v>458515.23</v>
      </c>
    </row>
    <row r="6383" customFormat="false" ht="15" hidden="false" customHeight="false" outlineLevel="0" collapsed="false">
      <c r="A6383" s="3" t="n">
        <v>6382</v>
      </c>
      <c r="B6383" s="3" t="n">
        <v>4</v>
      </c>
      <c r="C6383" s="3" t="s">
        <v>272</v>
      </c>
      <c r="D6383" s="3" t="s">
        <v>562</v>
      </c>
      <c r="E6383" s="3" t="n">
        <v>2613</v>
      </c>
      <c r="F6383" s="4" t="n">
        <v>107.33</v>
      </c>
      <c r="G6383" s="3" t="s">
        <v>8</v>
      </c>
      <c r="H6383" s="4" t="n">
        <f aca="false">ROUND(E6383*F6383,2)</f>
        <v>280453.29</v>
      </c>
    </row>
    <row r="6384" customFormat="false" ht="15" hidden="false" customHeight="false" outlineLevel="0" collapsed="false">
      <c r="A6384" s="3" t="n">
        <v>6383</v>
      </c>
      <c r="B6384" s="3" t="n">
        <v>11</v>
      </c>
      <c r="C6384" s="3" t="s">
        <v>272</v>
      </c>
      <c r="D6384" s="3" t="s">
        <v>563</v>
      </c>
      <c r="E6384" s="3" t="n">
        <v>1478</v>
      </c>
      <c r="F6384" s="4" t="n">
        <v>102.9</v>
      </c>
      <c r="G6384" s="3" t="s">
        <v>34</v>
      </c>
      <c r="H6384" s="4" t="n">
        <f aca="false">ROUND(E6384*F6384,2)</f>
        <v>152086.2</v>
      </c>
    </row>
    <row r="6385" customFormat="false" ht="15" hidden="false" customHeight="false" outlineLevel="0" collapsed="false">
      <c r="A6385" s="3" t="n">
        <v>6384</v>
      </c>
      <c r="B6385" s="3" t="n">
        <v>4</v>
      </c>
      <c r="C6385" s="3" t="s">
        <v>272</v>
      </c>
      <c r="D6385" s="3" t="s">
        <v>563</v>
      </c>
      <c r="E6385" s="3" t="n">
        <v>4150</v>
      </c>
      <c r="F6385" s="4" t="n">
        <v>107.2</v>
      </c>
      <c r="G6385" s="3" t="s">
        <v>8</v>
      </c>
      <c r="H6385" s="4" t="n">
        <f aca="false">ROUND(E6385*F6385,2)</f>
        <v>444880</v>
      </c>
    </row>
    <row r="6386" customFormat="false" ht="15" hidden="false" customHeight="false" outlineLevel="0" collapsed="false">
      <c r="A6386" s="3" t="n">
        <v>6385</v>
      </c>
      <c r="B6386" s="3" t="n">
        <v>1</v>
      </c>
      <c r="C6386" s="3" t="s">
        <v>272</v>
      </c>
      <c r="D6386" s="3" t="s">
        <v>563</v>
      </c>
      <c r="E6386" s="3" t="n">
        <v>4456</v>
      </c>
      <c r="F6386" s="4" t="n">
        <v>414.29</v>
      </c>
      <c r="G6386" s="3" t="s">
        <v>8</v>
      </c>
      <c r="H6386" s="4" t="n">
        <f aca="false">ROUND(E6386*F6386,2)</f>
        <v>1846076.24</v>
      </c>
    </row>
    <row r="6387" customFormat="false" ht="15" hidden="false" customHeight="false" outlineLevel="0" collapsed="false">
      <c r="A6387" s="3" t="n">
        <v>6386</v>
      </c>
      <c r="B6387" s="3" t="n">
        <v>13</v>
      </c>
      <c r="C6387" s="3" t="s">
        <v>272</v>
      </c>
      <c r="D6387" s="3" t="s">
        <v>563</v>
      </c>
      <c r="E6387" s="3" t="n">
        <v>3991</v>
      </c>
      <c r="F6387" s="4" t="n">
        <v>44.43</v>
      </c>
      <c r="G6387" s="3" t="s">
        <v>41</v>
      </c>
      <c r="H6387" s="4" t="n">
        <f aca="false">ROUND(E6387*F6387,2)</f>
        <v>177320.13</v>
      </c>
    </row>
    <row r="6388" customFormat="false" ht="15" hidden="false" customHeight="false" outlineLevel="0" collapsed="false">
      <c r="A6388" s="3" t="n">
        <v>6387</v>
      </c>
      <c r="B6388" s="3" t="n">
        <v>14</v>
      </c>
      <c r="C6388" s="3" t="s">
        <v>272</v>
      </c>
      <c r="D6388" s="3" t="s">
        <v>563</v>
      </c>
      <c r="E6388" s="3" t="n">
        <v>4108</v>
      </c>
      <c r="F6388" s="4" t="n">
        <v>83.09</v>
      </c>
      <c r="G6388" s="3" t="s">
        <v>41</v>
      </c>
      <c r="H6388" s="4" t="n">
        <f aca="false">ROUND(E6388*F6388,2)</f>
        <v>341333.72</v>
      </c>
    </row>
    <row r="6389" customFormat="false" ht="15" hidden="false" customHeight="false" outlineLevel="0" collapsed="false">
      <c r="A6389" s="3" t="n">
        <v>6388</v>
      </c>
      <c r="B6389" s="3" t="n">
        <v>7</v>
      </c>
      <c r="C6389" s="3" t="s">
        <v>272</v>
      </c>
      <c r="D6389" s="3" t="s">
        <v>563</v>
      </c>
      <c r="E6389" s="3" t="n">
        <v>4670</v>
      </c>
      <c r="F6389" s="4" t="n">
        <v>365.04</v>
      </c>
      <c r="G6389" s="3" t="s">
        <v>8</v>
      </c>
      <c r="H6389" s="4" t="n">
        <f aca="false">ROUND(E6389*F6389,2)</f>
        <v>1704736.8</v>
      </c>
    </row>
    <row r="6390" customFormat="false" ht="15" hidden="false" customHeight="false" outlineLevel="0" collapsed="false">
      <c r="A6390" s="3" t="n">
        <v>6389</v>
      </c>
      <c r="B6390" s="3" t="n">
        <v>5</v>
      </c>
      <c r="C6390" s="3" t="s">
        <v>272</v>
      </c>
      <c r="D6390" s="3" t="s">
        <v>563</v>
      </c>
      <c r="E6390" s="3" t="n">
        <v>3440</v>
      </c>
      <c r="F6390" s="4" t="n">
        <v>482.26</v>
      </c>
      <c r="G6390" s="3" t="s">
        <v>8</v>
      </c>
      <c r="H6390" s="4" t="n">
        <f aca="false">ROUND(E6390*F6390,2)</f>
        <v>1658974.4</v>
      </c>
    </row>
    <row r="6391" customFormat="false" ht="15" hidden="false" customHeight="false" outlineLevel="0" collapsed="false">
      <c r="A6391" s="3" t="n">
        <v>6390</v>
      </c>
      <c r="B6391" s="3" t="n">
        <v>3</v>
      </c>
      <c r="C6391" s="3" t="s">
        <v>272</v>
      </c>
      <c r="D6391" s="3" t="s">
        <v>562</v>
      </c>
      <c r="E6391" s="3" t="n">
        <v>2831</v>
      </c>
      <c r="F6391" s="4" t="n">
        <v>116.58</v>
      </c>
      <c r="G6391" s="3" t="s">
        <v>8</v>
      </c>
      <c r="H6391" s="4" t="n">
        <f aca="false">ROUND(E6391*F6391,2)</f>
        <v>330037.98</v>
      </c>
    </row>
    <row r="6392" customFormat="false" ht="15" hidden="false" customHeight="false" outlineLevel="0" collapsed="false">
      <c r="A6392" s="3" t="n">
        <v>6391</v>
      </c>
      <c r="B6392" s="3" t="n">
        <v>9</v>
      </c>
      <c r="C6392" s="3" t="s">
        <v>272</v>
      </c>
      <c r="D6392" s="3" t="s">
        <v>563</v>
      </c>
      <c r="E6392" s="3" t="n">
        <v>2236</v>
      </c>
      <c r="F6392" s="4" t="n">
        <v>212.38</v>
      </c>
      <c r="G6392" s="3" t="s">
        <v>8</v>
      </c>
      <c r="H6392" s="4" t="n">
        <f aca="false">ROUND(E6392*F6392,2)</f>
        <v>474881.68</v>
      </c>
    </row>
    <row r="6393" customFormat="false" ht="15" hidden="false" customHeight="false" outlineLevel="0" collapsed="false">
      <c r="A6393" s="3" t="n">
        <v>6392</v>
      </c>
      <c r="B6393" s="3" t="n">
        <v>1</v>
      </c>
      <c r="C6393" s="3" t="s">
        <v>272</v>
      </c>
      <c r="D6393" s="3" t="s">
        <v>562</v>
      </c>
      <c r="E6393" s="3" t="n">
        <v>3874</v>
      </c>
      <c r="F6393" s="4" t="n">
        <v>413.06</v>
      </c>
      <c r="G6393" s="3" t="s">
        <v>8</v>
      </c>
      <c r="H6393" s="4" t="n">
        <f aca="false">ROUND(E6393*F6393,2)</f>
        <v>1600194.44</v>
      </c>
    </row>
    <row r="6394" customFormat="false" ht="15" hidden="false" customHeight="false" outlineLevel="0" collapsed="false">
      <c r="A6394" s="3" t="n">
        <v>6393</v>
      </c>
      <c r="B6394" s="3" t="n">
        <v>3</v>
      </c>
      <c r="C6394" s="3" t="s">
        <v>272</v>
      </c>
      <c r="D6394" s="3" t="s">
        <v>562</v>
      </c>
      <c r="E6394" s="3" t="n">
        <v>3979</v>
      </c>
      <c r="F6394" s="4" t="n">
        <v>116.56</v>
      </c>
      <c r="G6394" s="3" t="s">
        <v>8</v>
      </c>
      <c r="H6394" s="4" t="n">
        <f aca="false">ROUND(E6394*F6394,2)</f>
        <v>463792.24</v>
      </c>
    </row>
    <row r="6395" customFormat="false" ht="15" hidden="false" customHeight="false" outlineLevel="0" collapsed="false">
      <c r="A6395" s="3" t="n">
        <v>6394</v>
      </c>
      <c r="B6395" s="3" t="n">
        <v>5</v>
      </c>
      <c r="C6395" s="3" t="s">
        <v>272</v>
      </c>
      <c r="D6395" s="3" t="s">
        <v>562</v>
      </c>
      <c r="E6395" s="3" t="n">
        <v>1262</v>
      </c>
      <c r="F6395" s="4" t="n">
        <v>484.19</v>
      </c>
      <c r="G6395" s="3" t="s">
        <v>8</v>
      </c>
      <c r="H6395" s="4" t="n">
        <f aca="false">ROUND(E6395*F6395,2)</f>
        <v>611047.78</v>
      </c>
    </row>
    <row r="6396" customFormat="false" ht="15" hidden="false" customHeight="false" outlineLevel="0" collapsed="false">
      <c r="A6396" s="3" t="n">
        <v>6395</v>
      </c>
      <c r="B6396" s="3" t="n">
        <v>11</v>
      </c>
      <c r="C6396" s="3" t="s">
        <v>272</v>
      </c>
      <c r="D6396" s="3" t="s">
        <v>563</v>
      </c>
      <c r="E6396" s="3" t="n">
        <v>4551</v>
      </c>
      <c r="F6396" s="4" t="n">
        <v>102.65</v>
      </c>
      <c r="G6396" s="3" t="s">
        <v>34</v>
      </c>
      <c r="H6396" s="4" t="n">
        <f aca="false">ROUND(E6396*F6396,2)</f>
        <v>467160.15</v>
      </c>
    </row>
    <row r="6397" customFormat="false" ht="15" hidden="false" customHeight="false" outlineLevel="0" collapsed="false">
      <c r="A6397" s="3" t="n">
        <v>6396</v>
      </c>
      <c r="B6397" s="3" t="n">
        <v>1</v>
      </c>
      <c r="C6397" s="3" t="s">
        <v>272</v>
      </c>
      <c r="D6397" s="3" t="s">
        <v>562</v>
      </c>
      <c r="E6397" s="3" t="n">
        <v>2477</v>
      </c>
      <c r="F6397" s="4" t="n">
        <v>414.14</v>
      </c>
      <c r="G6397" s="3" t="s">
        <v>8</v>
      </c>
      <c r="H6397" s="4" t="n">
        <f aca="false">ROUND(E6397*F6397,2)</f>
        <v>1025824.78</v>
      </c>
    </row>
    <row r="6398" customFormat="false" ht="15" hidden="false" customHeight="false" outlineLevel="0" collapsed="false">
      <c r="A6398" s="3" t="n">
        <v>6397</v>
      </c>
      <c r="B6398" s="3" t="n">
        <v>9</v>
      </c>
      <c r="C6398" s="3" t="s">
        <v>272</v>
      </c>
      <c r="D6398" s="3" t="s">
        <v>562</v>
      </c>
      <c r="E6398" s="3" t="n">
        <v>3300</v>
      </c>
      <c r="F6398" s="4" t="n">
        <v>211.97</v>
      </c>
      <c r="G6398" s="3" t="s">
        <v>8</v>
      </c>
      <c r="H6398" s="4" t="n">
        <f aca="false">ROUND(E6398*F6398,2)</f>
        <v>699501</v>
      </c>
    </row>
    <row r="6399" customFormat="false" ht="15" hidden="false" customHeight="false" outlineLevel="0" collapsed="false">
      <c r="A6399" s="3" t="n">
        <v>6398</v>
      </c>
      <c r="B6399" s="3" t="n">
        <v>11</v>
      </c>
      <c r="C6399" s="3" t="s">
        <v>272</v>
      </c>
      <c r="D6399" s="3" t="s">
        <v>562</v>
      </c>
      <c r="E6399" s="3" t="n">
        <v>2761</v>
      </c>
      <c r="F6399" s="4" t="n">
        <v>102.84</v>
      </c>
      <c r="G6399" s="3" t="s">
        <v>34</v>
      </c>
      <c r="H6399" s="4" t="n">
        <f aca="false">ROUND(E6399*F6399,2)</f>
        <v>283941.24</v>
      </c>
    </row>
    <row r="6400" customFormat="false" ht="15" hidden="false" customHeight="false" outlineLevel="0" collapsed="false">
      <c r="A6400" s="3" t="n">
        <v>6399</v>
      </c>
      <c r="B6400" s="3" t="n">
        <v>7</v>
      </c>
      <c r="C6400" s="3" t="s">
        <v>272</v>
      </c>
      <c r="D6400" s="3" t="s">
        <v>563</v>
      </c>
      <c r="E6400" s="3" t="n">
        <v>4183</v>
      </c>
      <c r="F6400" s="4" t="n">
        <v>365.76</v>
      </c>
      <c r="G6400" s="3" t="s">
        <v>8</v>
      </c>
      <c r="H6400" s="4" t="n">
        <f aca="false">ROUND(E6400*F6400,2)</f>
        <v>1529974.08</v>
      </c>
    </row>
    <row r="6401" customFormat="false" ht="15" hidden="false" customHeight="false" outlineLevel="0" collapsed="false">
      <c r="A6401" s="3" t="n">
        <v>6400</v>
      </c>
      <c r="B6401" s="3" t="n">
        <v>11</v>
      </c>
      <c r="C6401" s="3" t="s">
        <v>272</v>
      </c>
      <c r="D6401" s="3" t="s">
        <v>562</v>
      </c>
      <c r="E6401" s="3" t="n">
        <v>2247</v>
      </c>
      <c r="F6401" s="4" t="n">
        <v>102.33</v>
      </c>
      <c r="G6401" s="3" t="s">
        <v>34</v>
      </c>
      <c r="H6401" s="4" t="n">
        <f aca="false">ROUND(E6401*F6401,2)</f>
        <v>229935.51</v>
      </c>
    </row>
    <row r="6402" customFormat="false" ht="15" hidden="false" customHeight="false" outlineLevel="0" collapsed="false">
      <c r="A6402" s="3" t="n">
        <v>6401</v>
      </c>
      <c r="B6402" s="3" t="n">
        <v>4</v>
      </c>
      <c r="C6402" s="3" t="s">
        <v>272</v>
      </c>
      <c r="D6402" s="3" t="s">
        <v>563</v>
      </c>
      <c r="E6402" s="3" t="n">
        <v>4423</v>
      </c>
      <c r="F6402" s="4" t="n">
        <v>107.29</v>
      </c>
      <c r="G6402" s="3" t="s">
        <v>8</v>
      </c>
      <c r="H6402" s="4" t="n">
        <f aca="false">ROUND(E6402*F6402,2)</f>
        <v>474543.67</v>
      </c>
    </row>
    <row r="6403" customFormat="false" ht="15" hidden="false" customHeight="false" outlineLevel="0" collapsed="false">
      <c r="A6403" s="3" t="n">
        <v>6402</v>
      </c>
      <c r="B6403" s="3" t="n">
        <v>15</v>
      </c>
      <c r="C6403" s="3" t="s">
        <v>272</v>
      </c>
      <c r="D6403" s="3" t="s">
        <v>563</v>
      </c>
      <c r="E6403" s="3" t="n">
        <v>2280</v>
      </c>
      <c r="F6403" s="4" t="n">
        <v>270.61</v>
      </c>
      <c r="G6403" s="3" t="s">
        <v>46</v>
      </c>
      <c r="H6403" s="4" t="n">
        <f aca="false">ROUND(E6403*F6403,2)</f>
        <v>616990.8</v>
      </c>
    </row>
    <row r="6404" customFormat="false" ht="15" hidden="false" customHeight="false" outlineLevel="0" collapsed="false">
      <c r="A6404" s="3" t="n">
        <v>6403</v>
      </c>
      <c r="B6404" s="3" t="n">
        <v>7</v>
      </c>
      <c r="C6404" s="3" t="s">
        <v>272</v>
      </c>
      <c r="D6404" s="3" t="s">
        <v>563</v>
      </c>
      <c r="E6404" s="3" t="n">
        <v>4652</v>
      </c>
      <c r="F6404" s="4" t="n">
        <v>366.73</v>
      </c>
      <c r="G6404" s="3" t="s">
        <v>8</v>
      </c>
      <c r="H6404" s="4" t="n">
        <f aca="false">ROUND(E6404*F6404,2)</f>
        <v>1706027.96</v>
      </c>
    </row>
    <row r="6405" customFormat="false" ht="15" hidden="false" customHeight="false" outlineLevel="0" collapsed="false">
      <c r="A6405" s="3" t="n">
        <v>6404</v>
      </c>
      <c r="B6405" s="3" t="n">
        <v>14</v>
      </c>
      <c r="C6405" s="3" t="s">
        <v>272</v>
      </c>
      <c r="D6405" s="3" t="s">
        <v>562</v>
      </c>
      <c r="E6405" s="3" t="n">
        <v>1421</v>
      </c>
      <c r="F6405" s="4" t="n">
        <v>83.52</v>
      </c>
      <c r="G6405" s="3" t="s">
        <v>41</v>
      </c>
      <c r="H6405" s="4" t="n">
        <f aca="false">ROUND(E6405*F6405,2)</f>
        <v>118681.92</v>
      </c>
    </row>
    <row r="6406" customFormat="false" ht="15" hidden="false" customHeight="false" outlineLevel="0" collapsed="false">
      <c r="A6406" s="3" t="n">
        <v>6405</v>
      </c>
      <c r="B6406" s="3" t="n">
        <v>4</v>
      </c>
      <c r="C6406" s="3" t="s">
        <v>272</v>
      </c>
      <c r="D6406" s="3" t="s">
        <v>562</v>
      </c>
      <c r="E6406" s="3" t="n">
        <v>2144</v>
      </c>
      <c r="F6406" s="4" t="n">
        <v>106.96</v>
      </c>
      <c r="G6406" s="3" t="s">
        <v>8</v>
      </c>
      <c r="H6406" s="4" t="n">
        <f aca="false">ROUND(E6406*F6406,2)</f>
        <v>229322.24</v>
      </c>
    </row>
    <row r="6407" customFormat="false" ht="15" hidden="false" customHeight="false" outlineLevel="0" collapsed="false">
      <c r="A6407" s="3" t="n">
        <v>6406</v>
      </c>
      <c r="B6407" s="3" t="n">
        <v>8</v>
      </c>
      <c r="C6407" s="3" t="s">
        <v>272</v>
      </c>
      <c r="D6407" s="3" t="s">
        <v>562</v>
      </c>
      <c r="E6407" s="3" t="n">
        <v>4161</v>
      </c>
      <c r="F6407" s="4" t="n">
        <v>54.52</v>
      </c>
      <c r="G6407" s="3" t="s">
        <v>8</v>
      </c>
      <c r="H6407" s="4" t="n">
        <f aca="false">ROUND(E6407*F6407,2)</f>
        <v>226857.72</v>
      </c>
    </row>
    <row r="6408" customFormat="false" ht="15" hidden="false" customHeight="false" outlineLevel="0" collapsed="false">
      <c r="A6408" s="3" t="n">
        <v>6407</v>
      </c>
      <c r="B6408" s="3" t="n">
        <v>2</v>
      </c>
      <c r="C6408" s="3" t="s">
        <v>272</v>
      </c>
      <c r="D6408" s="3" t="s">
        <v>563</v>
      </c>
      <c r="E6408" s="3" t="n">
        <v>2953</v>
      </c>
      <c r="F6408" s="4" t="n">
        <v>60.86</v>
      </c>
      <c r="G6408" s="3" t="s">
        <v>8</v>
      </c>
      <c r="H6408" s="4" t="n">
        <f aca="false">ROUND(E6408*F6408,2)</f>
        <v>179719.58</v>
      </c>
    </row>
    <row r="6409" customFormat="false" ht="15" hidden="false" customHeight="false" outlineLevel="0" collapsed="false">
      <c r="A6409" s="3" t="n">
        <v>6408</v>
      </c>
      <c r="B6409" s="3" t="n">
        <v>15</v>
      </c>
      <c r="C6409" s="3" t="s">
        <v>272</v>
      </c>
      <c r="D6409" s="3" t="s">
        <v>563</v>
      </c>
      <c r="E6409" s="3" t="n">
        <v>3352</v>
      </c>
      <c r="F6409" s="4" t="n">
        <v>271.4</v>
      </c>
      <c r="G6409" s="3" t="s">
        <v>46</v>
      </c>
      <c r="H6409" s="4" t="n">
        <f aca="false">ROUND(E6409*F6409,2)</f>
        <v>909732.8</v>
      </c>
    </row>
    <row r="6410" customFormat="false" ht="15" hidden="false" customHeight="false" outlineLevel="0" collapsed="false">
      <c r="A6410" s="3" t="n">
        <v>6409</v>
      </c>
      <c r="B6410" s="3" t="n">
        <v>5</v>
      </c>
      <c r="C6410" s="3" t="s">
        <v>273</v>
      </c>
      <c r="D6410" s="3" t="s">
        <v>563</v>
      </c>
      <c r="E6410" s="3" t="n">
        <v>3196</v>
      </c>
      <c r="F6410" s="4" t="n">
        <v>479.4</v>
      </c>
      <c r="G6410" s="3" t="s">
        <v>8</v>
      </c>
      <c r="H6410" s="4" t="n">
        <f aca="false">ROUND(E6410*F6410,2)</f>
        <v>1532162.4</v>
      </c>
    </row>
    <row r="6411" customFormat="false" ht="15" hidden="false" customHeight="false" outlineLevel="0" collapsed="false">
      <c r="A6411" s="3" t="n">
        <v>6410</v>
      </c>
      <c r="B6411" s="3" t="n">
        <v>11</v>
      </c>
      <c r="C6411" s="3" t="s">
        <v>273</v>
      </c>
      <c r="D6411" s="3" t="s">
        <v>563</v>
      </c>
      <c r="E6411" s="3" t="n">
        <v>4804</v>
      </c>
      <c r="F6411" s="4" t="n">
        <v>101.29</v>
      </c>
      <c r="G6411" s="3" t="s">
        <v>34</v>
      </c>
      <c r="H6411" s="4" t="n">
        <f aca="false">ROUND(E6411*F6411,2)</f>
        <v>486597.16</v>
      </c>
    </row>
    <row r="6412" customFormat="false" ht="15" hidden="false" customHeight="false" outlineLevel="0" collapsed="false">
      <c r="A6412" s="3" t="n">
        <v>6411</v>
      </c>
      <c r="B6412" s="3" t="n">
        <v>12</v>
      </c>
      <c r="C6412" s="3" t="s">
        <v>273</v>
      </c>
      <c r="D6412" s="3" t="s">
        <v>563</v>
      </c>
      <c r="E6412" s="3" t="n">
        <v>3865</v>
      </c>
      <c r="F6412" s="4" t="n">
        <v>219.65</v>
      </c>
      <c r="G6412" s="3" t="s">
        <v>38</v>
      </c>
      <c r="H6412" s="4" t="n">
        <f aca="false">ROUND(E6412*F6412,2)</f>
        <v>848947.25</v>
      </c>
    </row>
    <row r="6413" customFormat="false" ht="15" hidden="false" customHeight="false" outlineLevel="0" collapsed="false">
      <c r="A6413" s="3" t="n">
        <v>6412</v>
      </c>
      <c r="B6413" s="3" t="n">
        <v>8</v>
      </c>
      <c r="C6413" s="3" t="s">
        <v>273</v>
      </c>
      <c r="D6413" s="3" t="s">
        <v>562</v>
      </c>
      <c r="E6413" s="3" t="n">
        <v>3156</v>
      </c>
      <c r="F6413" s="4" t="n">
        <v>53.86</v>
      </c>
      <c r="G6413" s="3" t="s">
        <v>8</v>
      </c>
      <c r="H6413" s="4" t="n">
        <f aca="false">ROUND(E6413*F6413,2)</f>
        <v>169982.16</v>
      </c>
    </row>
    <row r="6414" customFormat="false" ht="15" hidden="false" customHeight="false" outlineLevel="0" collapsed="false">
      <c r="A6414" s="3" t="n">
        <v>6413</v>
      </c>
      <c r="B6414" s="3" t="n">
        <v>5</v>
      </c>
      <c r="C6414" s="3" t="s">
        <v>273</v>
      </c>
      <c r="D6414" s="3" t="s">
        <v>562</v>
      </c>
      <c r="E6414" s="3" t="n">
        <v>1450</v>
      </c>
      <c r="F6414" s="4" t="n">
        <v>478.81</v>
      </c>
      <c r="G6414" s="3" t="s">
        <v>8</v>
      </c>
      <c r="H6414" s="4" t="n">
        <f aca="false">ROUND(E6414*F6414,2)</f>
        <v>694274.5</v>
      </c>
    </row>
    <row r="6415" customFormat="false" ht="15" hidden="false" customHeight="false" outlineLevel="0" collapsed="false">
      <c r="A6415" s="3" t="n">
        <v>6414</v>
      </c>
      <c r="B6415" s="3" t="n">
        <v>4</v>
      </c>
      <c r="C6415" s="3" t="s">
        <v>273</v>
      </c>
      <c r="D6415" s="3" t="s">
        <v>563</v>
      </c>
      <c r="E6415" s="3" t="n">
        <v>4837</v>
      </c>
      <c r="F6415" s="4" t="n">
        <v>106.74</v>
      </c>
      <c r="G6415" s="3" t="s">
        <v>8</v>
      </c>
      <c r="H6415" s="4" t="n">
        <f aca="false">ROUND(E6415*F6415,2)</f>
        <v>516301.38</v>
      </c>
    </row>
    <row r="6416" customFormat="false" ht="15" hidden="false" customHeight="false" outlineLevel="0" collapsed="false">
      <c r="A6416" s="3" t="n">
        <v>6415</v>
      </c>
      <c r="B6416" s="3" t="n">
        <v>7</v>
      </c>
      <c r="C6416" s="3" t="s">
        <v>273</v>
      </c>
      <c r="D6416" s="3" t="s">
        <v>563</v>
      </c>
      <c r="E6416" s="3" t="n">
        <v>4278</v>
      </c>
      <c r="F6416" s="4" t="n">
        <v>364.83</v>
      </c>
      <c r="G6416" s="3" t="s">
        <v>8</v>
      </c>
      <c r="H6416" s="4" t="n">
        <f aca="false">ROUND(E6416*F6416,2)</f>
        <v>1560742.74</v>
      </c>
    </row>
    <row r="6417" customFormat="false" ht="15" hidden="false" customHeight="false" outlineLevel="0" collapsed="false">
      <c r="A6417" s="3" t="n">
        <v>6416</v>
      </c>
      <c r="B6417" s="3" t="n">
        <v>6</v>
      </c>
      <c r="C6417" s="3" t="s">
        <v>273</v>
      </c>
      <c r="D6417" s="3" t="s">
        <v>562</v>
      </c>
      <c r="E6417" s="3" t="n">
        <v>1466</v>
      </c>
      <c r="F6417" s="4" t="n">
        <v>272.45</v>
      </c>
      <c r="G6417" s="3" t="s">
        <v>8</v>
      </c>
      <c r="H6417" s="4" t="n">
        <f aca="false">ROUND(E6417*F6417,2)</f>
        <v>399411.7</v>
      </c>
    </row>
    <row r="6418" customFormat="false" ht="15" hidden="false" customHeight="false" outlineLevel="0" collapsed="false">
      <c r="A6418" s="3" t="n">
        <v>6417</v>
      </c>
      <c r="B6418" s="3" t="n">
        <v>10</v>
      </c>
      <c r="C6418" s="3" t="s">
        <v>273</v>
      </c>
      <c r="D6418" s="3" t="s">
        <v>563</v>
      </c>
      <c r="E6418" s="3" t="n">
        <v>197</v>
      </c>
      <c r="F6418" s="4" t="n">
        <v>65.02</v>
      </c>
      <c r="G6418" s="3" t="s">
        <v>8</v>
      </c>
      <c r="H6418" s="4" t="n">
        <f aca="false">ROUND(E6418*F6418,2)</f>
        <v>12808.94</v>
      </c>
    </row>
    <row r="6419" customFormat="false" ht="15" hidden="false" customHeight="false" outlineLevel="0" collapsed="false">
      <c r="A6419" s="3" t="n">
        <v>6418</v>
      </c>
      <c r="B6419" s="3" t="n">
        <v>5</v>
      </c>
      <c r="C6419" s="3" t="s">
        <v>273</v>
      </c>
      <c r="D6419" s="3" t="s">
        <v>563</v>
      </c>
      <c r="E6419" s="3" t="n">
        <v>1766</v>
      </c>
      <c r="F6419" s="4" t="n">
        <v>479.58</v>
      </c>
      <c r="G6419" s="3" t="s">
        <v>8</v>
      </c>
      <c r="H6419" s="4" t="n">
        <f aca="false">ROUND(E6419*F6419,2)</f>
        <v>846938.28</v>
      </c>
    </row>
    <row r="6420" customFormat="false" ht="15" hidden="false" customHeight="false" outlineLevel="0" collapsed="false">
      <c r="A6420" s="3" t="n">
        <v>6419</v>
      </c>
      <c r="B6420" s="3" t="n">
        <v>13</v>
      </c>
      <c r="C6420" s="3" t="s">
        <v>273</v>
      </c>
      <c r="D6420" s="3" t="s">
        <v>563</v>
      </c>
      <c r="E6420" s="3" t="n">
        <v>4385</v>
      </c>
      <c r="F6420" s="4" t="n">
        <v>43.64</v>
      </c>
      <c r="G6420" s="3" t="s">
        <v>41</v>
      </c>
      <c r="H6420" s="4" t="n">
        <f aca="false">ROUND(E6420*F6420,2)</f>
        <v>191361.4</v>
      </c>
    </row>
    <row r="6421" customFormat="false" ht="15" hidden="false" customHeight="false" outlineLevel="0" collapsed="false">
      <c r="A6421" s="3" t="n">
        <v>6420</v>
      </c>
      <c r="B6421" s="3" t="n">
        <v>5</v>
      </c>
      <c r="C6421" s="3" t="s">
        <v>273</v>
      </c>
      <c r="D6421" s="3" t="s">
        <v>563</v>
      </c>
      <c r="E6421" s="3" t="n">
        <v>553</v>
      </c>
      <c r="F6421" s="4" t="n">
        <v>479.87</v>
      </c>
      <c r="G6421" s="3" t="s">
        <v>8</v>
      </c>
      <c r="H6421" s="4" t="n">
        <f aca="false">ROUND(E6421*F6421,2)</f>
        <v>265368.11</v>
      </c>
    </row>
    <row r="6422" customFormat="false" ht="15" hidden="false" customHeight="false" outlineLevel="0" collapsed="false">
      <c r="A6422" s="3" t="n">
        <v>6421</v>
      </c>
      <c r="B6422" s="3" t="n">
        <v>8</v>
      </c>
      <c r="C6422" s="3" t="s">
        <v>273</v>
      </c>
      <c r="D6422" s="3" t="s">
        <v>563</v>
      </c>
      <c r="E6422" s="3" t="n">
        <v>2657</v>
      </c>
      <c r="F6422" s="4" t="n">
        <v>53.96</v>
      </c>
      <c r="G6422" s="3" t="s">
        <v>8</v>
      </c>
      <c r="H6422" s="4" t="n">
        <f aca="false">ROUND(E6422*F6422,2)</f>
        <v>143371.72</v>
      </c>
    </row>
    <row r="6423" customFormat="false" ht="15" hidden="false" customHeight="false" outlineLevel="0" collapsed="false">
      <c r="A6423" s="3" t="n">
        <v>6422</v>
      </c>
      <c r="B6423" s="3" t="n">
        <v>6</v>
      </c>
      <c r="C6423" s="3" t="s">
        <v>273</v>
      </c>
      <c r="D6423" s="3" t="s">
        <v>563</v>
      </c>
      <c r="E6423" s="3" t="n">
        <v>3308</v>
      </c>
      <c r="F6423" s="4" t="n">
        <v>271.86</v>
      </c>
      <c r="G6423" s="3" t="s">
        <v>8</v>
      </c>
      <c r="H6423" s="4" t="n">
        <f aca="false">ROUND(E6423*F6423,2)</f>
        <v>899312.88</v>
      </c>
    </row>
    <row r="6424" customFormat="false" ht="15" hidden="false" customHeight="false" outlineLevel="0" collapsed="false">
      <c r="A6424" s="3" t="n">
        <v>6423</v>
      </c>
      <c r="B6424" s="3" t="n">
        <v>3</v>
      </c>
      <c r="C6424" s="3" t="s">
        <v>273</v>
      </c>
      <c r="D6424" s="3" t="s">
        <v>563</v>
      </c>
      <c r="E6424" s="3" t="n">
        <v>1759</v>
      </c>
      <c r="F6424" s="4" t="n">
        <v>118.61</v>
      </c>
      <c r="G6424" s="3" t="s">
        <v>8</v>
      </c>
      <c r="H6424" s="4" t="n">
        <f aca="false">ROUND(E6424*F6424,2)</f>
        <v>208634.99</v>
      </c>
    </row>
    <row r="6425" customFormat="false" ht="15" hidden="false" customHeight="false" outlineLevel="0" collapsed="false">
      <c r="A6425" s="3" t="n">
        <v>6424</v>
      </c>
      <c r="B6425" s="3" t="n">
        <v>10</v>
      </c>
      <c r="C6425" s="3" t="s">
        <v>273</v>
      </c>
      <c r="D6425" s="3" t="s">
        <v>562</v>
      </c>
      <c r="E6425" s="3" t="n">
        <v>307</v>
      </c>
      <c r="F6425" s="4" t="n">
        <v>65.14</v>
      </c>
      <c r="G6425" s="3" t="s">
        <v>8</v>
      </c>
      <c r="H6425" s="4" t="n">
        <f aca="false">ROUND(E6425*F6425,2)</f>
        <v>19997.98</v>
      </c>
    </row>
    <row r="6426" customFormat="false" ht="15" hidden="false" customHeight="false" outlineLevel="0" collapsed="false">
      <c r="A6426" s="3" t="n">
        <v>6425</v>
      </c>
      <c r="B6426" s="3" t="n">
        <v>10</v>
      </c>
      <c r="C6426" s="3" t="s">
        <v>273</v>
      </c>
      <c r="D6426" s="3" t="s">
        <v>563</v>
      </c>
      <c r="E6426" s="3" t="n">
        <v>1927</v>
      </c>
      <c r="F6426" s="4" t="n">
        <v>65.04</v>
      </c>
      <c r="G6426" s="3" t="s">
        <v>8</v>
      </c>
      <c r="H6426" s="4" t="n">
        <f aca="false">ROUND(E6426*F6426,2)</f>
        <v>125332.08</v>
      </c>
    </row>
    <row r="6427" customFormat="false" ht="15" hidden="false" customHeight="false" outlineLevel="0" collapsed="false">
      <c r="A6427" s="3" t="n">
        <v>6426</v>
      </c>
      <c r="B6427" s="3" t="n">
        <v>1</v>
      </c>
      <c r="C6427" s="3" t="s">
        <v>273</v>
      </c>
      <c r="D6427" s="3" t="s">
        <v>562</v>
      </c>
      <c r="E6427" s="3" t="n">
        <v>3483</v>
      </c>
      <c r="F6427" s="4" t="n">
        <v>417.56</v>
      </c>
      <c r="G6427" s="3" t="s">
        <v>8</v>
      </c>
      <c r="H6427" s="4" t="n">
        <f aca="false">ROUND(E6427*F6427,2)</f>
        <v>1454361.48</v>
      </c>
    </row>
    <row r="6428" customFormat="false" ht="15" hidden="false" customHeight="false" outlineLevel="0" collapsed="false">
      <c r="A6428" s="3" t="n">
        <v>6427</v>
      </c>
      <c r="B6428" s="3" t="n">
        <v>10</v>
      </c>
      <c r="C6428" s="3" t="s">
        <v>273</v>
      </c>
      <c r="D6428" s="3" t="s">
        <v>562</v>
      </c>
      <c r="E6428" s="3" t="n">
        <v>3820</v>
      </c>
      <c r="F6428" s="4" t="n">
        <v>64.97</v>
      </c>
      <c r="G6428" s="3" t="s">
        <v>8</v>
      </c>
      <c r="H6428" s="4" t="n">
        <f aca="false">ROUND(E6428*F6428,2)</f>
        <v>248185.4</v>
      </c>
    </row>
    <row r="6429" customFormat="false" ht="15" hidden="false" customHeight="false" outlineLevel="0" collapsed="false">
      <c r="A6429" s="3" t="n">
        <v>6428</v>
      </c>
      <c r="B6429" s="3" t="n">
        <v>7</v>
      </c>
      <c r="C6429" s="3" t="s">
        <v>273</v>
      </c>
      <c r="D6429" s="3" t="s">
        <v>563</v>
      </c>
      <c r="E6429" s="3" t="n">
        <v>2064</v>
      </c>
      <c r="F6429" s="4" t="n">
        <v>364.57</v>
      </c>
      <c r="G6429" s="3" t="s">
        <v>8</v>
      </c>
      <c r="H6429" s="4" t="n">
        <f aca="false">ROUND(E6429*F6429,2)</f>
        <v>752472.48</v>
      </c>
    </row>
    <row r="6430" customFormat="false" ht="15" hidden="false" customHeight="false" outlineLevel="0" collapsed="false">
      <c r="A6430" s="3" t="n">
        <v>6429</v>
      </c>
      <c r="B6430" s="3" t="n">
        <v>5</v>
      </c>
      <c r="C6430" s="3" t="s">
        <v>273</v>
      </c>
      <c r="D6430" s="3" t="s">
        <v>562</v>
      </c>
      <c r="E6430" s="3" t="n">
        <v>4651</v>
      </c>
      <c r="F6430" s="4" t="n">
        <v>480.37</v>
      </c>
      <c r="G6430" s="3" t="s">
        <v>8</v>
      </c>
      <c r="H6430" s="4" t="n">
        <f aca="false">ROUND(E6430*F6430,2)</f>
        <v>2234200.87</v>
      </c>
    </row>
    <row r="6431" customFormat="false" ht="15" hidden="false" customHeight="false" outlineLevel="0" collapsed="false">
      <c r="A6431" s="3" t="n">
        <v>6430</v>
      </c>
      <c r="B6431" s="3" t="n">
        <v>8</v>
      </c>
      <c r="C6431" s="3" t="s">
        <v>273</v>
      </c>
      <c r="D6431" s="3" t="s">
        <v>562</v>
      </c>
      <c r="E6431" s="3" t="n">
        <v>2635</v>
      </c>
      <c r="F6431" s="4" t="n">
        <v>53.93</v>
      </c>
      <c r="G6431" s="3" t="s">
        <v>8</v>
      </c>
      <c r="H6431" s="4" t="n">
        <f aca="false">ROUND(E6431*F6431,2)</f>
        <v>142105.55</v>
      </c>
    </row>
    <row r="6432" customFormat="false" ht="15" hidden="false" customHeight="false" outlineLevel="0" collapsed="false">
      <c r="A6432" s="3" t="n">
        <v>6431</v>
      </c>
      <c r="B6432" s="3" t="n">
        <v>13</v>
      </c>
      <c r="C6432" s="3" t="s">
        <v>273</v>
      </c>
      <c r="D6432" s="3" t="s">
        <v>562</v>
      </c>
      <c r="E6432" s="3" t="n">
        <v>912</v>
      </c>
      <c r="F6432" s="4" t="n">
        <v>43.69</v>
      </c>
      <c r="G6432" s="3" t="s">
        <v>41</v>
      </c>
      <c r="H6432" s="4" t="n">
        <f aca="false">ROUND(E6432*F6432,2)</f>
        <v>39845.28</v>
      </c>
    </row>
    <row r="6433" customFormat="false" ht="15" hidden="false" customHeight="false" outlineLevel="0" collapsed="false">
      <c r="A6433" s="3" t="n">
        <v>6432</v>
      </c>
      <c r="B6433" s="3" t="n">
        <v>11</v>
      </c>
      <c r="C6433" s="3" t="s">
        <v>273</v>
      </c>
      <c r="D6433" s="3" t="s">
        <v>562</v>
      </c>
      <c r="E6433" s="3" t="n">
        <v>1702</v>
      </c>
      <c r="F6433" s="4" t="n">
        <v>101.37</v>
      </c>
      <c r="G6433" s="3" t="s">
        <v>34</v>
      </c>
      <c r="H6433" s="4" t="n">
        <f aca="false">ROUND(E6433*F6433,2)</f>
        <v>172531.74</v>
      </c>
    </row>
    <row r="6434" customFormat="false" ht="15" hidden="false" customHeight="false" outlineLevel="0" collapsed="false">
      <c r="A6434" s="3" t="n">
        <v>6433</v>
      </c>
      <c r="B6434" s="3" t="n">
        <v>13</v>
      </c>
      <c r="C6434" s="3" t="s">
        <v>273</v>
      </c>
      <c r="D6434" s="3" t="s">
        <v>563</v>
      </c>
      <c r="E6434" s="3" t="n">
        <v>1872</v>
      </c>
      <c r="F6434" s="4" t="n">
        <v>43.7</v>
      </c>
      <c r="G6434" s="3" t="s">
        <v>41</v>
      </c>
      <c r="H6434" s="4" t="n">
        <f aca="false">ROUND(E6434*F6434,2)</f>
        <v>81806.4</v>
      </c>
    </row>
    <row r="6435" customFormat="false" ht="15" hidden="false" customHeight="false" outlineLevel="0" collapsed="false">
      <c r="A6435" s="3" t="n">
        <v>6434</v>
      </c>
      <c r="B6435" s="3" t="n">
        <v>13</v>
      </c>
      <c r="C6435" s="3" t="s">
        <v>273</v>
      </c>
      <c r="D6435" s="3" t="s">
        <v>563</v>
      </c>
      <c r="E6435" s="3" t="n">
        <v>1108</v>
      </c>
      <c r="F6435" s="4" t="n">
        <v>43.76</v>
      </c>
      <c r="G6435" s="3" t="s">
        <v>41</v>
      </c>
      <c r="H6435" s="4" t="n">
        <f aca="false">ROUND(E6435*F6435,2)</f>
        <v>48486.08</v>
      </c>
    </row>
    <row r="6436" customFormat="false" ht="15" hidden="false" customHeight="false" outlineLevel="0" collapsed="false">
      <c r="A6436" s="3" t="n">
        <v>6435</v>
      </c>
      <c r="B6436" s="3" t="n">
        <v>8</v>
      </c>
      <c r="C6436" s="3" t="s">
        <v>273</v>
      </c>
      <c r="D6436" s="3" t="s">
        <v>563</v>
      </c>
      <c r="E6436" s="3" t="n">
        <v>3470</v>
      </c>
      <c r="F6436" s="4" t="n">
        <v>54.04</v>
      </c>
      <c r="G6436" s="3" t="s">
        <v>8</v>
      </c>
      <c r="H6436" s="4" t="n">
        <f aca="false">ROUND(E6436*F6436,2)</f>
        <v>187518.8</v>
      </c>
    </row>
    <row r="6437" customFormat="false" ht="15" hidden="false" customHeight="false" outlineLevel="0" collapsed="false">
      <c r="A6437" s="3" t="n">
        <v>6436</v>
      </c>
      <c r="B6437" s="3" t="n">
        <v>2</v>
      </c>
      <c r="C6437" s="3" t="s">
        <v>273</v>
      </c>
      <c r="D6437" s="3" t="s">
        <v>563</v>
      </c>
      <c r="E6437" s="3" t="n">
        <v>1930</v>
      </c>
      <c r="F6437" s="4" t="n">
        <v>61.87</v>
      </c>
      <c r="G6437" s="3" t="s">
        <v>8</v>
      </c>
      <c r="H6437" s="4" t="n">
        <f aca="false">ROUND(E6437*F6437,2)</f>
        <v>119409.1</v>
      </c>
    </row>
    <row r="6438" customFormat="false" ht="15" hidden="false" customHeight="false" outlineLevel="0" collapsed="false">
      <c r="A6438" s="3" t="n">
        <v>6437</v>
      </c>
      <c r="B6438" s="3" t="n">
        <v>1</v>
      </c>
      <c r="C6438" s="3" t="s">
        <v>273</v>
      </c>
      <c r="D6438" s="3" t="s">
        <v>562</v>
      </c>
      <c r="E6438" s="3" t="n">
        <v>3214</v>
      </c>
      <c r="F6438" s="4" t="n">
        <v>418.91</v>
      </c>
      <c r="G6438" s="3" t="s">
        <v>8</v>
      </c>
      <c r="H6438" s="4" t="n">
        <f aca="false">ROUND(E6438*F6438,2)</f>
        <v>1346376.74</v>
      </c>
    </row>
    <row r="6439" customFormat="false" ht="15" hidden="false" customHeight="false" outlineLevel="0" collapsed="false">
      <c r="A6439" s="3" t="n">
        <v>6438</v>
      </c>
      <c r="B6439" s="3" t="n">
        <v>2</v>
      </c>
      <c r="C6439" s="3" t="s">
        <v>274</v>
      </c>
      <c r="D6439" s="3" t="s">
        <v>563</v>
      </c>
      <c r="E6439" s="3" t="n">
        <v>4275</v>
      </c>
      <c r="F6439" s="4" t="n">
        <v>60.54</v>
      </c>
      <c r="G6439" s="3" t="s">
        <v>8</v>
      </c>
      <c r="H6439" s="4" t="n">
        <f aca="false">ROUND(E6439*F6439,2)</f>
        <v>258808.5</v>
      </c>
    </row>
    <row r="6440" customFormat="false" ht="15" hidden="false" customHeight="false" outlineLevel="0" collapsed="false">
      <c r="A6440" s="3" t="n">
        <v>6439</v>
      </c>
      <c r="B6440" s="3" t="n">
        <v>14</v>
      </c>
      <c r="C6440" s="3" t="s">
        <v>274</v>
      </c>
      <c r="D6440" s="3" t="s">
        <v>562</v>
      </c>
      <c r="E6440" s="3" t="n">
        <v>3132</v>
      </c>
      <c r="F6440" s="4" t="n">
        <v>82.7</v>
      </c>
      <c r="G6440" s="3" t="s">
        <v>41</v>
      </c>
      <c r="H6440" s="4" t="n">
        <f aca="false">ROUND(E6440*F6440,2)</f>
        <v>259016.4</v>
      </c>
    </row>
    <row r="6441" customFormat="false" ht="15" hidden="false" customHeight="false" outlineLevel="0" collapsed="false">
      <c r="A6441" s="3" t="n">
        <v>6440</v>
      </c>
      <c r="B6441" s="3" t="n">
        <v>3</v>
      </c>
      <c r="C6441" s="3" t="s">
        <v>274</v>
      </c>
      <c r="D6441" s="3" t="s">
        <v>562</v>
      </c>
      <c r="E6441" s="3" t="n">
        <v>696</v>
      </c>
      <c r="F6441" s="4" t="n">
        <v>116.56</v>
      </c>
      <c r="G6441" s="3" t="s">
        <v>8</v>
      </c>
      <c r="H6441" s="4" t="n">
        <f aca="false">ROUND(E6441*F6441,2)</f>
        <v>81125.76</v>
      </c>
    </row>
    <row r="6442" customFormat="false" ht="15" hidden="false" customHeight="false" outlineLevel="0" collapsed="false">
      <c r="A6442" s="3" t="n">
        <v>6441</v>
      </c>
      <c r="B6442" s="3" t="n">
        <v>12</v>
      </c>
      <c r="C6442" s="3" t="s">
        <v>274</v>
      </c>
      <c r="D6442" s="3" t="s">
        <v>563</v>
      </c>
      <c r="E6442" s="3" t="n">
        <v>3857</v>
      </c>
      <c r="F6442" s="4" t="n">
        <v>219.62</v>
      </c>
      <c r="G6442" s="3" t="s">
        <v>38</v>
      </c>
      <c r="H6442" s="4" t="n">
        <f aca="false">ROUND(E6442*F6442,2)</f>
        <v>847074.34</v>
      </c>
    </row>
    <row r="6443" customFormat="false" ht="15" hidden="false" customHeight="false" outlineLevel="0" collapsed="false">
      <c r="A6443" s="3" t="n">
        <v>6442</v>
      </c>
      <c r="B6443" s="3" t="n">
        <v>12</v>
      </c>
      <c r="C6443" s="3" t="s">
        <v>274</v>
      </c>
      <c r="D6443" s="3" t="s">
        <v>563</v>
      </c>
      <c r="E6443" s="3" t="n">
        <v>3440</v>
      </c>
      <c r="F6443" s="4" t="n">
        <v>219.18</v>
      </c>
      <c r="G6443" s="3" t="s">
        <v>38</v>
      </c>
      <c r="H6443" s="4" t="n">
        <f aca="false">ROUND(E6443*F6443,2)</f>
        <v>753979.2</v>
      </c>
    </row>
    <row r="6444" customFormat="false" ht="15" hidden="false" customHeight="false" outlineLevel="0" collapsed="false">
      <c r="A6444" s="3" t="n">
        <v>6443</v>
      </c>
      <c r="B6444" s="3" t="n">
        <v>1</v>
      </c>
      <c r="C6444" s="3" t="s">
        <v>274</v>
      </c>
      <c r="D6444" s="3" t="s">
        <v>563</v>
      </c>
      <c r="E6444" s="3" t="n">
        <v>2388</v>
      </c>
      <c r="F6444" s="4" t="n">
        <v>408.24</v>
      </c>
      <c r="G6444" s="3" t="s">
        <v>8</v>
      </c>
      <c r="H6444" s="4" t="n">
        <f aca="false">ROUND(E6444*F6444,2)</f>
        <v>974877.12</v>
      </c>
    </row>
    <row r="6445" customFormat="false" ht="15" hidden="false" customHeight="false" outlineLevel="0" collapsed="false">
      <c r="A6445" s="3" t="n">
        <v>6444</v>
      </c>
      <c r="B6445" s="3" t="n">
        <v>12</v>
      </c>
      <c r="C6445" s="3" t="s">
        <v>274</v>
      </c>
      <c r="D6445" s="3" t="s">
        <v>562</v>
      </c>
      <c r="E6445" s="3" t="n">
        <v>749</v>
      </c>
      <c r="F6445" s="4" t="n">
        <v>219.67</v>
      </c>
      <c r="G6445" s="3" t="s">
        <v>38</v>
      </c>
      <c r="H6445" s="4" t="n">
        <f aca="false">ROUND(E6445*F6445,2)</f>
        <v>164532.83</v>
      </c>
    </row>
    <row r="6446" customFormat="false" ht="15" hidden="false" customHeight="false" outlineLevel="0" collapsed="false">
      <c r="A6446" s="3" t="n">
        <v>6445</v>
      </c>
      <c r="B6446" s="3" t="n">
        <v>7</v>
      </c>
      <c r="C6446" s="3" t="s">
        <v>274</v>
      </c>
      <c r="D6446" s="3" t="s">
        <v>562</v>
      </c>
      <c r="E6446" s="3" t="n">
        <v>3859</v>
      </c>
      <c r="F6446" s="4" t="n">
        <v>364.93</v>
      </c>
      <c r="G6446" s="3" t="s">
        <v>8</v>
      </c>
      <c r="H6446" s="4" t="n">
        <f aca="false">ROUND(E6446*F6446,2)</f>
        <v>1408264.87</v>
      </c>
    </row>
    <row r="6447" customFormat="false" ht="15" hidden="false" customHeight="false" outlineLevel="0" collapsed="false">
      <c r="A6447" s="3" t="n">
        <v>6446</v>
      </c>
      <c r="B6447" s="3" t="n">
        <v>4</v>
      </c>
      <c r="C6447" s="3" t="s">
        <v>274</v>
      </c>
      <c r="D6447" s="3" t="s">
        <v>563</v>
      </c>
      <c r="E6447" s="3" t="n">
        <v>388</v>
      </c>
      <c r="F6447" s="4" t="n">
        <v>107.06</v>
      </c>
      <c r="G6447" s="3" t="s">
        <v>8</v>
      </c>
      <c r="H6447" s="4" t="n">
        <f aca="false">ROUND(E6447*F6447,2)</f>
        <v>41539.28</v>
      </c>
    </row>
    <row r="6448" customFormat="false" ht="15" hidden="false" customHeight="false" outlineLevel="0" collapsed="false">
      <c r="A6448" s="3" t="n">
        <v>6447</v>
      </c>
      <c r="B6448" s="3" t="n">
        <v>9</v>
      </c>
      <c r="C6448" s="3" t="s">
        <v>274</v>
      </c>
      <c r="D6448" s="3" t="s">
        <v>562</v>
      </c>
      <c r="E6448" s="3" t="n">
        <v>2326</v>
      </c>
      <c r="F6448" s="4" t="n">
        <v>204.87</v>
      </c>
      <c r="G6448" s="3" t="s">
        <v>8</v>
      </c>
      <c r="H6448" s="4" t="n">
        <f aca="false">ROUND(E6448*F6448,2)</f>
        <v>476527.62</v>
      </c>
    </row>
    <row r="6449" customFormat="false" ht="15" hidden="false" customHeight="false" outlineLevel="0" collapsed="false">
      <c r="A6449" s="3" t="n">
        <v>6448</v>
      </c>
      <c r="B6449" s="3" t="n">
        <v>13</v>
      </c>
      <c r="C6449" s="3" t="s">
        <v>274</v>
      </c>
      <c r="D6449" s="3" t="s">
        <v>563</v>
      </c>
      <c r="E6449" s="3" t="n">
        <v>2108</v>
      </c>
      <c r="F6449" s="4" t="n">
        <v>45.53</v>
      </c>
      <c r="G6449" s="3" t="s">
        <v>41</v>
      </c>
      <c r="H6449" s="4" t="n">
        <f aca="false">ROUND(E6449*F6449,2)</f>
        <v>95977.24</v>
      </c>
    </row>
    <row r="6450" customFormat="false" ht="15" hidden="false" customHeight="false" outlineLevel="0" collapsed="false">
      <c r="A6450" s="3" t="n">
        <v>6449</v>
      </c>
      <c r="B6450" s="3" t="n">
        <v>15</v>
      </c>
      <c r="C6450" s="3" t="s">
        <v>274</v>
      </c>
      <c r="D6450" s="3" t="s">
        <v>562</v>
      </c>
      <c r="E6450" s="3" t="n">
        <v>4131</v>
      </c>
      <c r="F6450" s="4" t="n">
        <v>270.5</v>
      </c>
      <c r="G6450" s="3" t="s">
        <v>46</v>
      </c>
      <c r="H6450" s="4" t="n">
        <f aca="false">ROUND(E6450*F6450,2)</f>
        <v>1117435.5</v>
      </c>
    </row>
    <row r="6451" customFormat="false" ht="15" hidden="false" customHeight="false" outlineLevel="0" collapsed="false">
      <c r="A6451" s="3" t="n">
        <v>6450</v>
      </c>
      <c r="B6451" s="3" t="n">
        <v>3</v>
      </c>
      <c r="C6451" s="3" t="s">
        <v>274</v>
      </c>
      <c r="D6451" s="3" t="s">
        <v>563</v>
      </c>
      <c r="E6451" s="3" t="n">
        <v>661</v>
      </c>
      <c r="F6451" s="4" t="n">
        <v>116.98</v>
      </c>
      <c r="G6451" s="3" t="s">
        <v>8</v>
      </c>
      <c r="H6451" s="4" t="n">
        <f aca="false">ROUND(E6451*F6451,2)</f>
        <v>77323.78</v>
      </c>
    </row>
    <row r="6452" customFormat="false" ht="15" hidden="false" customHeight="false" outlineLevel="0" collapsed="false">
      <c r="A6452" s="3" t="n">
        <v>6451</v>
      </c>
      <c r="B6452" s="3" t="n">
        <v>15</v>
      </c>
      <c r="C6452" s="3" t="s">
        <v>274</v>
      </c>
      <c r="D6452" s="3" t="s">
        <v>562</v>
      </c>
      <c r="E6452" s="3" t="n">
        <v>1595</v>
      </c>
      <c r="F6452" s="4" t="n">
        <v>270.6</v>
      </c>
      <c r="G6452" s="3" t="s">
        <v>46</v>
      </c>
      <c r="H6452" s="4" t="n">
        <f aca="false">ROUND(E6452*F6452,2)</f>
        <v>431607</v>
      </c>
    </row>
    <row r="6453" customFormat="false" ht="15" hidden="false" customHeight="false" outlineLevel="0" collapsed="false">
      <c r="A6453" s="3" t="n">
        <v>6452</v>
      </c>
      <c r="B6453" s="3" t="n">
        <v>10</v>
      </c>
      <c r="C6453" s="3" t="s">
        <v>274</v>
      </c>
      <c r="D6453" s="3" t="s">
        <v>563</v>
      </c>
      <c r="E6453" s="3" t="n">
        <v>4316</v>
      </c>
      <c r="F6453" s="4" t="n">
        <v>63.88</v>
      </c>
      <c r="G6453" s="3" t="s">
        <v>8</v>
      </c>
      <c r="H6453" s="4" t="n">
        <f aca="false">ROUND(E6453*F6453,2)</f>
        <v>275706.08</v>
      </c>
    </row>
    <row r="6454" customFormat="false" ht="15" hidden="false" customHeight="false" outlineLevel="0" collapsed="false">
      <c r="A6454" s="3" t="n">
        <v>6453</v>
      </c>
      <c r="B6454" s="3" t="n">
        <v>9</v>
      </c>
      <c r="C6454" s="3" t="s">
        <v>274</v>
      </c>
      <c r="D6454" s="3" t="s">
        <v>562</v>
      </c>
      <c r="E6454" s="3" t="n">
        <v>3834</v>
      </c>
      <c r="F6454" s="4" t="n">
        <v>204.69</v>
      </c>
      <c r="G6454" s="3" t="s">
        <v>8</v>
      </c>
      <c r="H6454" s="4" t="n">
        <f aca="false">ROUND(E6454*F6454,2)</f>
        <v>784781.46</v>
      </c>
    </row>
    <row r="6455" customFormat="false" ht="15" hidden="false" customHeight="false" outlineLevel="0" collapsed="false">
      <c r="A6455" s="3" t="n">
        <v>6454</v>
      </c>
      <c r="B6455" s="3" t="n">
        <v>4</v>
      </c>
      <c r="C6455" s="3" t="s">
        <v>274</v>
      </c>
      <c r="D6455" s="3" t="s">
        <v>563</v>
      </c>
      <c r="E6455" s="3" t="n">
        <v>1729</v>
      </c>
      <c r="F6455" s="4" t="n">
        <v>107.52</v>
      </c>
      <c r="G6455" s="3" t="s">
        <v>8</v>
      </c>
      <c r="H6455" s="4" t="n">
        <f aca="false">ROUND(E6455*F6455,2)</f>
        <v>185902.08</v>
      </c>
    </row>
    <row r="6456" customFormat="false" ht="15" hidden="false" customHeight="false" outlineLevel="0" collapsed="false">
      <c r="A6456" s="3" t="n">
        <v>6455</v>
      </c>
      <c r="B6456" s="3" t="n">
        <v>5</v>
      </c>
      <c r="C6456" s="3" t="s">
        <v>274</v>
      </c>
      <c r="D6456" s="3" t="s">
        <v>563</v>
      </c>
      <c r="E6456" s="3" t="n">
        <v>1918</v>
      </c>
      <c r="F6456" s="4" t="n">
        <v>483.11</v>
      </c>
      <c r="G6456" s="3" t="s">
        <v>8</v>
      </c>
      <c r="H6456" s="4" t="n">
        <f aca="false">ROUND(E6456*F6456,2)</f>
        <v>926604.98</v>
      </c>
    </row>
    <row r="6457" customFormat="false" ht="15" hidden="false" customHeight="false" outlineLevel="0" collapsed="false">
      <c r="A6457" s="3" t="n">
        <v>6456</v>
      </c>
      <c r="B6457" s="3" t="n">
        <v>12</v>
      </c>
      <c r="C6457" s="3" t="s">
        <v>274</v>
      </c>
      <c r="D6457" s="3" t="s">
        <v>562</v>
      </c>
      <c r="E6457" s="3" t="n">
        <v>4368</v>
      </c>
      <c r="F6457" s="4" t="n">
        <v>220.04</v>
      </c>
      <c r="G6457" s="3" t="s">
        <v>38</v>
      </c>
      <c r="H6457" s="4" t="n">
        <f aca="false">ROUND(E6457*F6457,2)</f>
        <v>961134.72</v>
      </c>
    </row>
    <row r="6458" customFormat="false" ht="15" hidden="false" customHeight="false" outlineLevel="0" collapsed="false">
      <c r="A6458" s="3" t="n">
        <v>6457</v>
      </c>
      <c r="B6458" s="3" t="n">
        <v>13</v>
      </c>
      <c r="C6458" s="3" t="s">
        <v>274</v>
      </c>
      <c r="D6458" s="3" t="s">
        <v>563</v>
      </c>
      <c r="E6458" s="3" t="n">
        <v>4412</v>
      </c>
      <c r="F6458" s="4" t="n">
        <v>45.71</v>
      </c>
      <c r="G6458" s="3" t="s">
        <v>41</v>
      </c>
      <c r="H6458" s="4" t="n">
        <f aca="false">ROUND(E6458*F6458,2)</f>
        <v>201672.52</v>
      </c>
    </row>
    <row r="6459" customFormat="false" ht="15" hidden="false" customHeight="false" outlineLevel="0" collapsed="false">
      <c r="A6459" s="3" t="n">
        <v>6458</v>
      </c>
      <c r="B6459" s="3" t="n">
        <v>6</v>
      </c>
      <c r="C6459" s="3" t="s">
        <v>274</v>
      </c>
      <c r="D6459" s="3" t="s">
        <v>563</v>
      </c>
      <c r="E6459" s="3" t="n">
        <v>3880</v>
      </c>
      <c r="F6459" s="4" t="n">
        <v>272.87</v>
      </c>
      <c r="G6459" s="3" t="s">
        <v>8</v>
      </c>
      <c r="H6459" s="4" t="n">
        <f aca="false">ROUND(E6459*F6459,2)</f>
        <v>1058735.6</v>
      </c>
    </row>
    <row r="6460" customFormat="false" ht="15" hidden="false" customHeight="false" outlineLevel="0" collapsed="false">
      <c r="A6460" s="3" t="n">
        <v>6459</v>
      </c>
      <c r="B6460" s="3" t="n">
        <v>5</v>
      </c>
      <c r="C6460" s="3" t="s">
        <v>275</v>
      </c>
      <c r="D6460" s="3" t="s">
        <v>563</v>
      </c>
      <c r="E6460" s="3" t="n">
        <v>3785</v>
      </c>
      <c r="F6460" s="4" t="n">
        <v>480.95</v>
      </c>
      <c r="G6460" s="3" t="s">
        <v>8</v>
      </c>
      <c r="H6460" s="4" t="n">
        <f aca="false">ROUND(E6460*F6460,2)</f>
        <v>1820395.75</v>
      </c>
    </row>
    <row r="6461" customFormat="false" ht="15" hidden="false" customHeight="false" outlineLevel="0" collapsed="false">
      <c r="A6461" s="3" t="n">
        <v>6460</v>
      </c>
      <c r="B6461" s="3" t="n">
        <v>14</v>
      </c>
      <c r="C6461" s="3" t="s">
        <v>275</v>
      </c>
      <c r="D6461" s="3" t="s">
        <v>563</v>
      </c>
      <c r="E6461" s="3" t="n">
        <v>1525</v>
      </c>
      <c r="F6461" s="4" t="n">
        <v>82.14</v>
      </c>
      <c r="G6461" s="3" t="s">
        <v>41</v>
      </c>
      <c r="H6461" s="4" t="n">
        <f aca="false">ROUND(E6461*F6461,2)</f>
        <v>125263.5</v>
      </c>
    </row>
    <row r="6462" customFormat="false" ht="15" hidden="false" customHeight="false" outlineLevel="0" collapsed="false">
      <c r="A6462" s="3" t="n">
        <v>6461</v>
      </c>
      <c r="B6462" s="3" t="n">
        <v>11</v>
      </c>
      <c r="C6462" s="3" t="s">
        <v>275</v>
      </c>
      <c r="D6462" s="3" t="s">
        <v>563</v>
      </c>
      <c r="E6462" s="3" t="n">
        <v>4888</v>
      </c>
      <c r="F6462" s="4" t="n">
        <v>101.02</v>
      </c>
      <c r="G6462" s="3" t="s">
        <v>34</v>
      </c>
      <c r="H6462" s="4" t="n">
        <f aca="false">ROUND(E6462*F6462,2)</f>
        <v>493785.76</v>
      </c>
    </row>
    <row r="6463" customFormat="false" ht="15" hidden="false" customHeight="false" outlineLevel="0" collapsed="false">
      <c r="A6463" s="3" t="n">
        <v>6462</v>
      </c>
      <c r="B6463" s="3" t="n">
        <v>2</v>
      </c>
      <c r="C6463" s="3" t="s">
        <v>275</v>
      </c>
      <c r="D6463" s="3" t="s">
        <v>562</v>
      </c>
      <c r="E6463" s="3" t="n">
        <v>3632</v>
      </c>
      <c r="F6463" s="4" t="n">
        <v>58.65</v>
      </c>
      <c r="G6463" s="3" t="s">
        <v>8</v>
      </c>
      <c r="H6463" s="4" t="n">
        <f aca="false">ROUND(E6463*F6463,2)</f>
        <v>213016.8</v>
      </c>
    </row>
    <row r="6464" customFormat="false" ht="15" hidden="false" customHeight="false" outlineLevel="0" collapsed="false">
      <c r="A6464" s="3" t="n">
        <v>6463</v>
      </c>
      <c r="B6464" s="3" t="n">
        <v>4</v>
      </c>
      <c r="C6464" s="3" t="s">
        <v>275</v>
      </c>
      <c r="D6464" s="3" t="s">
        <v>562</v>
      </c>
      <c r="E6464" s="3" t="n">
        <v>3483</v>
      </c>
      <c r="F6464" s="4" t="n">
        <v>109.02</v>
      </c>
      <c r="G6464" s="3" t="s">
        <v>8</v>
      </c>
      <c r="H6464" s="4" t="n">
        <f aca="false">ROUND(E6464*F6464,2)</f>
        <v>379716.66</v>
      </c>
    </row>
    <row r="6465" customFormat="false" ht="15" hidden="false" customHeight="false" outlineLevel="0" collapsed="false">
      <c r="A6465" s="3" t="n">
        <v>6464</v>
      </c>
      <c r="B6465" s="3" t="n">
        <v>2</v>
      </c>
      <c r="C6465" s="3" t="s">
        <v>275</v>
      </c>
      <c r="D6465" s="3" t="s">
        <v>562</v>
      </c>
      <c r="E6465" s="3" t="n">
        <v>890</v>
      </c>
      <c r="F6465" s="4" t="n">
        <v>58.74</v>
      </c>
      <c r="G6465" s="3" t="s">
        <v>8</v>
      </c>
      <c r="H6465" s="4" t="n">
        <f aca="false">ROUND(E6465*F6465,2)</f>
        <v>52278.6</v>
      </c>
    </row>
    <row r="6466" customFormat="false" ht="15" hidden="false" customHeight="false" outlineLevel="0" collapsed="false">
      <c r="A6466" s="3" t="n">
        <v>6465</v>
      </c>
      <c r="B6466" s="3" t="n">
        <v>5</v>
      </c>
      <c r="C6466" s="3" t="s">
        <v>275</v>
      </c>
      <c r="D6466" s="3" t="s">
        <v>562</v>
      </c>
      <c r="E6466" s="3" t="n">
        <v>1807</v>
      </c>
      <c r="F6466" s="4" t="n">
        <v>481.9</v>
      </c>
      <c r="G6466" s="3" t="s">
        <v>8</v>
      </c>
      <c r="H6466" s="4" t="n">
        <f aca="false">ROUND(E6466*F6466,2)</f>
        <v>870793.3</v>
      </c>
    </row>
    <row r="6467" customFormat="false" ht="15" hidden="false" customHeight="false" outlineLevel="0" collapsed="false">
      <c r="A6467" s="3" t="n">
        <v>6466</v>
      </c>
      <c r="B6467" s="3" t="n">
        <v>10</v>
      </c>
      <c r="C6467" s="3" t="s">
        <v>275</v>
      </c>
      <c r="D6467" s="3" t="s">
        <v>563</v>
      </c>
      <c r="E6467" s="3" t="n">
        <v>3713</v>
      </c>
      <c r="F6467" s="4" t="n">
        <v>62.68</v>
      </c>
      <c r="G6467" s="3" t="s">
        <v>8</v>
      </c>
      <c r="H6467" s="4" t="n">
        <f aca="false">ROUND(E6467*F6467,2)</f>
        <v>232730.84</v>
      </c>
    </row>
    <row r="6468" customFormat="false" ht="15" hidden="false" customHeight="false" outlineLevel="0" collapsed="false">
      <c r="A6468" s="3" t="n">
        <v>6467</v>
      </c>
      <c r="B6468" s="3" t="n">
        <v>1</v>
      </c>
      <c r="C6468" s="3" t="s">
        <v>275</v>
      </c>
      <c r="D6468" s="3" t="s">
        <v>563</v>
      </c>
      <c r="E6468" s="3" t="n">
        <v>853</v>
      </c>
      <c r="F6468" s="4" t="n">
        <v>405.13</v>
      </c>
      <c r="G6468" s="3" t="s">
        <v>8</v>
      </c>
      <c r="H6468" s="4" t="n">
        <f aca="false">ROUND(E6468*F6468,2)</f>
        <v>345575.89</v>
      </c>
    </row>
    <row r="6469" customFormat="false" ht="15" hidden="false" customHeight="false" outlineLevel="0" collapsed="false">
      <c r="A6469" s="3" t="n">
        <v>6468</v>
      </c>
      <c r="B6469" s="3" t="n">
        <v>12</v>
      </c>
      <c r="C6469" s="3" t="s">
        <v>275</v>
      </c>
      <c r="D6469" s="3" t="s">
        <v>563</v>
      </c>
      <c r="E6469" s="3" t="n">
        <v>4437</v>
      </c>
      <c r="F6469" s="4" t="n">
        <v>218.53</v>
      </c>
      <c r="G6469" s="3" t="s">
        <v>38</v>
      </c>
      <c r="H6469" s="4" t="n">
        <f aca="false">ROUND(E6469*F6469,2)</f>
        <v>969617.61</v>
      </c>
    </row>
    <row r="6470" customFormat="false" ht="15" hidden="false" customHeight="false" outlineLevel="0" collapsed="false">
      <c r="A6470" s="3" t="n">
        <v>6469</v>
      </c>
      <c r="B6470" s="3" t="n">
        <v>7</v>
      </c>
      <c r="C6470" s="3" t="s">
        <v>275</v>
      </c>
      <c r="D6470" s="3" t="s">
        <v>562</v>
      </c>
      <c r="E6470" s="3" t="n">
        <v>1784</v>
      </c>
      <c r="F6470" s="4" t="n">
        <v>369.05</v>
      </c>
      <c r="G6470" s="3" t="s">
        <v>8</v>
      </c>
      <c r="H6470" s="4" t="n">
        <f aca="false">ROUND(E6470*F6470,2)</f>
        <v>658385.2</v>
      </c>
    </row>
    <row r="6471" customFormat="false" ht="15" hidden="false" customHeight="false" outlineLevel="0" collapsed="false">
      <c r="A6471" s="3" t="n">
        <v>6470</v>
      </c>
      <c r="B6471" s="3" t="n">
        <v>4</v>
      </c>
      <c r="C6471" s="3" t="s">
        <v>275</v>
      </c>
      <c r="D6471" s="3" t="s">
        <v>562</v>
      </c>
      <c r="E6471" s="3" t="n">
        <v>2005</v>
      </c>
      <c r="F6471" s="4" t="n">
        <v>108.97</v>
      </c>
      <c r="G6471" s="3" t="s">
        <v>8</v>
      </c>
      <c r="H6471" s="4" t="n">
        <f aca="false">ROUND(E6471*F6471,2)</f>
        <v>218484.85</v>
      </c>
    </row>
    <row r="6472" customFormat="false" ht="15" hidden="false" customHeight="false" outlineLevel="0" collapsed="false">
      <c r="A6472" s="3" t="n">
        <v>6471</v>
      </c>
      <c r="B6472" s="3" t="n">
        <v>13</v>
      </c>
      <c r="C6472" s="3" t="s">
        <v>275</v>
      </c>
      <c r="D6472" s="3" t="s">
        <v>562</v>
      </c>
      <c r="E6472" s="3" t="n">
        <v>3274</v>
      </c>
      <c r="F6472" s="4" t="n">
        <v>44.84</v>
      </c>
      <c r="G6472" s="3" t="s">
        <v>41</v>
      </c>
      <c r="H6472" s="4" t="n">
        <f aca="false">ROUND(E6472*F6472,2)</f>
        <v>146806.16</v>
      </c>
    </row>
    <row r="6473" customFormat="false" ht="15" hidden="false" customHeight="false" outlineLevel="0" collapsed="false">
      <c r="A6473" s="3" t="n">
        <v>6472</v>
      </c>
      <c r="B6473" s="3" t="n">
        <v>15</v>
      </c>
      <c r="C6473" s="3" t="s">
        <v>275</v>
      </c>
      <c r="D6473" s="3" t="s">
        <v>563</v>
      </c>
      <c r="E6473" s="3" t="n">
        <v>3710</v>
      </c>
      <c r="F6473" s="4" t="n">
        <v>269.21</v>
      </c>
      <c r="G6473" s="3" t="s">
        <v>46</v>
      </c>
      <c r="H6473" s="4" t="n">
        <f aca="false">ROUND(E6473*F6473,2)</f>
        <v>998769.1</v>
      </c>
    </row>
    <row r="6474" customFormat="false" ht="15" hidden="false" customHeight="false" outlineLevel="0" collapsed="false">
      <c r="A6474" s="3" t="n">
        <v>6473</v>
      </c>
      <c r="B6474" s="3" t="n">
        <v>6</v>
      </c>
      <c r="C6474" s="3" t="s">
        <v>275</v>
      </c>
      <c r="D6474" s="3" t="s">
        <v>563</v>
      </c>
      <c r="E6474" s="3" t="n">
        <v>4114</v>
      </c>
      <c r="F6474" s="4" t="n">
        <v>264.01</v>
      </c>
      <c r="G6474" s="3" t="s">
        <v>8</v>
      </c>
      <c r="H6474" s="4" t="n">
        <f aca="false">ROUND(E6474*F6474,2)</f>
        <v>1086137.14</v>
      </c>
    </row>
    <row r="6475" customFormat="false" ht="15" hidden="false" customHeight="false" outlineLevel="0" collapsed="false">
      <c r="A6475" s="3" t="n">
        <v>6474</v>
      </c>
      <c r="B6475" s="3" t="n">
        <v>14</v>
      </c>
      <c r="C6475" s="3" t="s">
        <v>275</v>
      </c>
      <c r="D6475" s="3" t="s">
        <v>562</v>
      </c>
      <c r="E6475" s="3" t="n">
        <v>2326</v>
      </c>
      <c r="F6475" s="4" t="n">
        <v>82</v>
      </c>
      <c r="G6475" s="3" t="s">
        <v>41</v>
      </c>
      <c r="H6475" s="4" t="n">
        <f aca="false">ROUND(E6475*F6475,2)</f>
        <v>190732</v>
      </c>
    </row>
    <row r="6476" customFormat="false" ht="15" hidden="false" customHeight="false" outlineLevel="0" collapsed="false">
      <c r="A6476" s="3" t="n">
        <v>6475</v>
      </c>
      <c r="B6476" s="3" t="n">
        <v>13</v>
      </c>
      <c r="C6476" s="3" t="s">
        <v>275</v>
      </c>
      <c r="D6476" s="3" t="s">
        <v>562</v>
      </c>
      <c r="E6476" s="3" t="n">
        <v>4899</v>
      </c>
      <c r="F6476" s="4" t="n">
        <v>44.93</v>
      </c>
      <c r="G6476" s="3" t="s">
        <v>41</v>
      </c>
      <c r="H6476" s="4" t="n">
        <f aca="false">ROUND(E6476*F6476,2)</f>
        <v>220112.07</v>
      </c>
    </row>
    <row r="6477" customFormat="false" ht="15" hidden="false" customHeight="false" outlineLevel="0" collapsed="false">
      <c r="A6477" s="3" t="n">
        <v>6476</v>
      </c>
      <c r="B6477" s="3" t="n">
        <v>10</v>
      </c>
      <c r="C6477" s="3" t="s">
        <v>275</v>
      </c>
      <c r="D6477" s="3" t="s">
        <v>563</v>
      </c>
      <c r="E6477" s="3" t="n">
        <v>3771</v>
      </c>
      <c r="F6477" s="4" t="n">
        <v>62.59</v>
      </c>
      <c r="G6477" s="3" t="s">
        <v>8</v>
      </c>
      <c r="H6477" s="4" t="n">
        <f aca="false">ROUND(E6477*F6477,2)</f>
        <v>236026.89</v>
      </c>
    </row>
    <row r="6478" customFormat="false" ht="15" hidden="false" customHeight="false" outlineLevel="0" collapsed="false">
      <c r="A6478" s="3" t="n">
        <v>6477</v>
      </c>
      <c r="B6478" s="3" t="n">
        <v>1</v>
      </c>
      <c r="C6478" s="3" t="s">
        <v>275</v>
      </c>
      <c r="D6478" s="3" t="s">
        <v>562</v>
      </c>
      <c r="E6478" s="3" t="n">
        <v>4690</v>
      </c>
      <c r="F6478" s="4" t="n">
        <v>405.51</v>
      </c>
      <c r="G6478" s="3" t="s">
        <v>8</v>
      </c>
      <c r="H6478" s="4" t="n">
        <f aca="false">ROUND(E6478*F6478,2)</f>
        <v>1901841.9</v>
      </c>
    </row>
    <row r="6479" customFormat="false" ht="15" hidden="false" customHeight="false" outlineLevel="0" collapsed="false">
      <c r="A6479" s="3" t="n">
        <v>6478</v>
      </c>
      <c r="B6479" s="3" t="n">
        <v>7</v>
      </c>
      <c r="C6479" s="3" t="s">
        <v>275</v>
      </c>
      <c r="D6479" s="3" t="s">
        <v>563</v>
      </c>
      <c r="E6479" s="3" t="n">
        <v>3632</v>
      </c>
      <c r="F6479" s="4" t="n">
        <v>369.44</v>
      </c>
      <c r="G6479" s="3" t="s">
        <v>8</v>
      </c>
      <c r="H6479" s="4" t="n">
        <f aca="false">ROUND(E6479*F6479,2)</f>
        <v>1341806.08</v>
      </c>
    </row>
    <row r="6480" customFormat="false" ht="15" hidden="false" customHeight="false" outlineLevel="0" collapsed="false">
      <c r="A6480" s="3" t="n">
        <v>6479</v>
      </c>
      <c r="B6480" s="3" t="n">
        <v>14</v>
      </c>
      <c r="C6480" s="3" t="s">
        <v>275</v>
      </c>
      <c r="D6480" s="3" t="s">
        <v>562</v>
      </c>
      <c r="E6480" s="3" t="n">
        <v>4052</v>
      </c>
      <c r="F6480" s="4" t="n">
        <v>82.38</v>
      </c>
      <c r="G6480" s="3" t="s">
        <v>41</v>
      </c>
      <c r="H6480" s="4" t="n">
        <f aca="false">ROUND(E6480*F6480,2)</f>
        <v>333803.76</v>
      </c>
    </row>
    <row r="6481" customFormat="false" ht="15" hidden="false" customHeight="false" outlineLevel="0" collapsed="false">
      <c r="A6481" s="3" t="n">
        <v>6480</v>
      </c>
      <c r="B6481" s="3" t="n">
        <v>11</v>
      </c>
      <c r="C6481" s="3" t="s">
        <v>275</v>
      </c>
      <c r="D6481" s="3" t="s">
        <v>562</v>
      </c>
      <c r="E6481" s="3" t="n">
        <v>3193</v>
      </c>
      <c r="F6481" s="4" t="n">
        <v>100.84</v>
      </c>
      <c r="G6481" s="3" t="s">
        <v>34</v>
      </c>
      <c r="H6481" s="4" t="n">
        <f aca="false">ROUND(E6481*F6481,2)</f>
        <v>321982.12</v>
      </c>
    </row>
    <row r="6482" customFormat="false" ht="15" hidden="false" customHeight="false" outlineLevel="0" collapsed="false">
      <c r="A6482" s="3" t="n">
        <v>6481</v>
      </c>
      <c r="B6482" s="3" t="n">
        <v>1</v>
      </c>
      <c r="C6482" s="3" t="s">
        <v>275</v>
      </c>
      <c r="D6482" s="3" t="s">
        <v>563</v>
      </c>
      <c r="E6482" s="3" t="n">
        <v>4774</v>
      </c>
      <c r="F6482" s="4" t="n">
        <v>405.79</v>
      </c>
      <c r="G6482" s="3" t="s">
        <v>8</v>
      </c>
      <c r="H6482" s="4" t="n">
        <f aca="false">ROUND(E6482*F6482,2)</f>
        <v>1937241.46</v>
      </c>
    </row>
    <row r="6483" customFormat="false" ht="15" hidden="false" customHeight="false" outlineLevel="0" collapsed="false">
      <c r="A6483" s="3" t="n">
        <v>6482</v>
      </c>
      <c r="B6483" s="3" t="n">
        <v>1</v>
      </c>
      <c r="C6483" s="3" t="s">
        <v>275</v>
      </c>
      <c r="D6483" s="3" t="s">
        <v>563</v>
      </c>
      <c r="E6483" s="3" t="n">
        <v>4380</v>
      </c>
      <c r="F6483" s="4" t="n">
        <v>406.83</v>
      </c>
      <c r="G6483" s="3" t="s">
        <v>8</v>
      </c>
      <c r="H6483" s="4" t="n">
        <f aca="false">ROUND(E6483*F6483,2)</f>
        <v>1781915.4</v>
      </c>
    </row>
    <row r="6484" customFormat="false" ht="15" hidden="false" customHeight="false" outlineLevel="0" collapsed="false">
      <c r="A6484" s="3" t="n">
        <v>6483</v>
      </c>
      <c r="B6484" s="3" t="n">
        <v>11</v>
      </c>
      <c r="C6484" s="3" t="s">
        <v>275</v>
      </c>
      <c r="D6484" s="3" t="s">
        <v>562</v>
      </c>
      <c r="E6484" s="3" t="n">
        <v>144</v>
      </c>
      <c r="F6484" s="4" t="n">
        <v>100.76</v>
      </c>
      <c r="G6484" s="3" t="s">
        <v>34</v>
      </c>
      <c r="H6484" s="4" t="n">
        <f aca="false">ROUND(E6484*F6484,2)</f>
        <v>14509.44</v>
      </c>
    </row>
    <row r="6485" customFormat="false" ht="15" hidden="false" customHeight="false" outlineLevel="0" collapsed="false">
      <c r="A6485" s="3" t="n">
        <v>6484</v>
      </c>
      <c r="B6485" s="3" t="n">
        <v>15</v>
      </c>
      <c r="C6485" s="3" t="s">
        <v>275</v>
      </c>
      <c r="D6485" s="3" t="s">
        <v>562</v>
      </c>
      <c r="E6485" s="3" t="n">
        <v>2003</v>
      </c>
      <c r="F6485" s="4" t="n">
        <v>269.53</v>
      </c>
      <c r="G6485" s="3" t="s">
        <v>46</v>
      </c>
      <c r="H6485" s="4" t="n">
        <f aca="false">ROUND(E6485*F6485,2)</f>
        <v>539868.59</v>
      </c>
    </row>
    <row r="6486" customFormat="false" ht="15" hidden="false" customHeight="false" outlineLevel="0" collapsed="false">
      <c r="A6486" s="3" t="n">
        <v>6485</v>
      </c>
      <c r="B6486" s="3" t="n">
        <v>15</v>
      </c>
      <c r="C6486" s="3" t="s">
        <v>275</v>
      </c>
      <c r="D6486" s="3" t="s">
        <v>562</v>
      </c>
      <c r="E6486" s="3" t="n">
        <v>895</v>
      </c>
      <c r="F6486" s="4" t="n">
        <v>270.16</v>
      </c>
      <c r="G6486" s="3" t="s">
        <v>46</v>
      </c>
      <c r="H6486" s="4" t="n">
        <f aca="false">ROUND(E6486*F6486,2)</f>
        <v>241793.2</v>
      </c>
    </row>
    <row r="6487" customFormat="false" ht="15" hidden="false" customHeight="false" outlineLevel="0" collapsed="false">
      <c r="A6487" s="3" t="n">
        <v>6486</v>
      </c>
      <c r="B6487" s="3" t="n">
        <v>4</v>
      </c>
      <c r="C6487" s="3" t="s">
        <v>275</v>
      </c>
      <c r="D6487" s="3" t="s">
        <v>563</v>
      </c>
      <c r="E6487" s="3" t="n">
        <v>1077</v>
      </c>
      <c r="F6487" s="4" t="n">
        <v>108.92</v>
      </c>
      <c r="G6487" s="3" t="s">
        <v>8</v>
      </c>
      <c r="H6487" s="4" t="n">
        <f aca="false">ROUND(E6487*F6487,2)</f>
        <v>117306.84</v>
      </c>
    </row>
    <row r="6488" customFormat="false" ht="15" hidden="false" customHeight="false" outlineLevel="0" collapsed="false">
      <c r="A6488" s="3" t="n">
        <v>6487</v>
      </c>
      <c r="B6488" s="3" t="n">
        <v>9</v>
      </c>
      <c r="C6488" s="3" t="s">
        <v>275</v>
      </c>
      <c r="D6488" s="3" t="s">
        <v>562</v>
      </c>
      <c r="E6488" s="3" t="n">
        <v>679</v>
      </c>
      <c r="F6488" s="4" t="n">
        <v>206.03</v>
      </c>
      <c r="G6488" s="3" t="s">
        <v>8</v>
      </c>
      <c r="H6488" s="4" t="n">
        <f aca="false">ROUND(E6488*F6488,2)</f>
        <v>139894.37</v>
      </c>
    </row>
    <row r="6489" customFormat="false" ht="15" hidden="false" customHeight="false" outlineLevel="0" collapsed="false">
      <c r="A6489" s="3" t="n">
        <v>6488</v>
      </c>
      <c r="B6489" s="3" t="n">
        <v>13</v>
      </c>
      <c r="C6489" s="3" t="s">
        <v>275</v>
      </c>
      <c r="D6489" s="3" t="s">
        <v>562</v>
      </c>
      <c r="E6489" s="3" t="n">
        <v>3110</v>
      </c>
      <c r="F6489" s="4" t="n">
        <v>44.85</v>
      </c>
      <c r="G6489" s="3" t="s">
        <v>41</v>
      </c>
      <c r="H6489" s="4" t="n">
        <f aca="false">ROUND(E6489*F6489,2)</f>
        <v>139483.5</v>
      </c>
    </row>
    <row r="6490" customFormat="false" ht="15" hidden="false" customHeight="false" outlineLevel="0" collapsed="false">
      <c r="A6490" s="3" t="n">
        <v>6489</v>
      </c>
      <c r="B6490" s="3" t="n">
        <v>7</v>
      </c>
      <c r="C6490" s="3" t="s">
        <v>275</v>
      </c>
      <c r="D6490" s="3" t="s">
        <v>563</v>
      </c>
      <c r="E6490" s="3" t="n">
        <v>2352</v>
      </c>
      <c r="F6490" s="4" t="n">
        <v>370.11</v>
      </c>
      <c r="G6490" s="3" t="s">
        <v>8</v>
      </c>
      <c r="H6490" s="4" t="n">
        <f aca="false">ROUND(E6490*F6490,2)</f>
        <v>870498.72</v>
      </c>
    </row>
    <row r="6491" customFormat="false" ht="15" hidden="false" customHeight="false" outlineLevel="0" collapsed="false">
      <c r="A6491" s="3" t="n">
        <v>6490</v>
      </c>
      <c r="B6491" s="3" t="n">
        <v>15</v>
      </c>
      <c r="C6491" s="3" t="s">
        <v>275</v>
      </c>
      <c r="D6491" s="3" t="s">
        <v>563</v>
      </c>
      <c r="E6491" s="3" t="n">
        <v>3378</v>
      </c>
      <c r="F6491" s="4" t="n">
        <v>269.81</v>
      </c>
      <c r="G6491" s="3" t="s">
        <v>46</v>
      </c>
      <c r="H6491" s="4" t="n">
        <f aca="false">ROUND(E6491*F6491,2)</f>
        <v>911418.18</v>
      </c>
    </row>
    <row r="6492" customFormat="false" ht="15" hidden="false" customHeight="false" outlineLevel="0" collapsed="false">
      <c r="A6492" s="3" t="n">
        <v>6491</v>
      </c>
      <c r="B6492" s="3" t="n">
        <v>4</v>
      </c>
      <c r="C6492" s="3" t="s">
        <v>275</v>
      </c>
      <c r="D6492" s="3" t="s">
        <v>562</v>
      </c>
      <c r="E6492" s="3" t="n">
        <v>1194</v>
      </c>
      <c r="F6492" s="4" t="n">
        <v>109.35</v>
      </c>
      <c r="G6492" s="3" t="s">
        <v>8</v>
      </c>
      <c r="H6492" s="4" t="n">
        <f aca="false">ROUND(E6492*F6492,2)</f>
        <v>130563.9</v>
      </c>
    </row>
    <row r="6493" customFormat="false" ht="15" hidden="false" customHeight="false" outlineLevel="0" collapsed="false">
      <c r="A6493" s="3" t="n">
        <v>6492</v>
      </c>
      <c r="B6493" s="3" t="n">
        <v>15</v>
      </c>
      <c r="C6493" s="3" t="s">
        <v>275</v>
      </c>
      <c r="D6493" s="3" t="s">
        <v>563</v>
      </c>
      <c r="E6493" s="3" t="n">
        <v>194</v>
      </c>
      <c r="F6493" s="4" t="n">
        <v>269.28</v>
      </c>
      <c r="G6493" s="3" t="s">
        <v>46</v>
      </c>
      <c r="H6493" s="4" t="n">
        <f aca="false">ROUND(E6493*F6493,2)</f>
        <v>52240.32</v>
      </c>
    </row>
    <row r="6494" customFormat="false" ht="15" hidden="false" customHeight="false" outlineLevel="0" collapsed="false">
      <c r="A6494" s="3" t="n">
        <v>6493</v>
      </c>
      <c r="B6494" s="3" t="n">
        <v>7</v>
      </c>
      <c r="C6494" s="3" t="s">
        <v>276</v>
      </c>
      <c r="D6494" s="3" t="s">
        <v>563</v>
      </c>
      <c r="E6494" s="3" t="n">
        <v>4289</v>
      </c>
      <c r="F6494" s="4" t="n">
        <v>364.73</v>
      </c>
      <c r="G6494" s="3" t="s">
        <v>8</v>
      </c>
      <c r="H6494" s="4" t="n">
        <f aca="false">ROUND(E6494*F6494,2)</f>
        <v>1564326.97</v>
      </c>
    </row>
    <row r="6495" customFormat="false" ht="15" hidden="false" customHeight="false" outlineLevel="0" collapsed="false">
      <c r="A6495" s="3" t="n">
        <v>6494</v>
      </c>
      <c r="B6495" s="3" t="n">
        <v>14</v>
      </c>
      <c r="C6495" s="3" t="s">
        <v>276</v>
      </c>
      <c r="D6495" s="3" t="s">
        <v>563</v>
      </c>
      <c r="E6495" s="3" t="n">
        <v>4112</v>
      </c>
      <c r="F6495" s="4" t="n">
        <v>82.74</v>
      </c>
      <c r="G6495" s="3" t="s">
        <v>41</v>
      </c>
      <c r="H6495" s="4" t="n">
        <f aca="false">ROUND(E6495*F6495,2)</f>
        <v>340226.88</v>
      </c>
    </row>
    <row r="6496" customFormat="false" ht="15" hidden="false" customHeight="false" outlineLevel="0" collapsed="false">
      <c r="A6496" s="3" t="n">
        <v>6495</v>
      </c>
      <c r="B6496" s="3" t="n">
        <v>14</v>
      </c>
      <c r="C6496" s="3" t="s">
        <v>276</v>
      </c>
      <c r="D6496" s="3" t="s">
        <v>562</v>
      </c>
      <c r="E6496" s="3" t="n">
        <v>3076</v>
      </c>
      <c r="F6496" s="4" t="n">
        <v>82.6</v>
      </c>
      <c r="G6496" s="3" t="s">
        <v>41</v>
      </c>
      <c r="H6496" s="4" t="n">
        <f aca="false">ROUND(E6496*F6496,2)</f>
        <v>254077.6</v>
      </c>
    </row>
    <row r="6497" customFormat="false" ht="15" hidden="false" customHeight="false" outlineLevel="0" collapsed="false">
      <c r="A6497" s="3" t="n">
        <v>6496</v>
      </c>
      <c r="B6497" s="3" t="n">
        <v>5</v>
      </c>
      <c r="C6497" s="3" t="s">
        <v>276</v>
      </c>
      <c r="D6497" s="3" t="s">
        <v>563</v>
      </c>
      <c r="E6497" s="3" t="n">
        <v>2359</v>
      </c>
      <c r="F6497" s="4" t="n">
        <v>482.25</v>
      </c>
      <c r="G6497" s="3" t="s">
        <v>8</v>
      </c>
      <c r="H6497" s="4" t="n">
        <f aca="false">ROUND(E6497*F6497,2)</f>
        <v>1137627.75</v>
      </c>
    </row>
    <row r="6498" customFormat="false" ht="15" hidden="false" customHeight="false" outlineLevel="0" collapsed="false">
      <c r="A6498" s="3" t="n">
        <v>6497</v>
      </c>
      <c r="B6498" s="3" t="n">
        <v>1</v>
      </c>
      <c r="C6498" s="3" t="s">
        <v>276</v>
      </c>
      <c r="D6498" s="3" t="s">
        <v>562</v>
      </c>
      <c r="E6498" s="3" t="n">
        <v>4377</v>
      </c>
      <c r="F6498" s="4" t="n">
        <v>388.11</v>
      </c>
      <c r="G6498" s="3" t="s">
        <v>8</v>
      </c>
      <c r="H6498" s="4" t="n">
        <f aca="false">ROUND(E6498*F6498,2)</f>
        <v>1698757.47</v>
      </c>
    </row>
    <row r="6499" customFormat="false" ht="15" hidden="false" customHeight="false" outlineLevel="0" collapsed="false">
      <c r="A6499" s="3" t="n">
        <v>6498</v>
      </c>
      <c r="B6499" s="3" t="n">
        <v>12</v>
      </c>
      <c r="C6499" s="3" t="s">
        <v>276</v>
      </c>
      <c r="D6499" s="3" t="s">
        <v>562</v>
      </c>
      <c r="E6499" s="3" t="n">
        <v>1848</v>
      </c>
      <c r="F6499" s="4" t="n">
        <v>216.89</v>
      </c>
      <c r="G6499" s="3" t="s">
        <v>38</v>
      </c>
      <c r="H6499" s="4" t="n">
        <f aca="false">ROUND(E6499*F6499,2)</f>
        <v>400812.72</v>
      </c>
    </row>
    <row r="6500" customFormat="false" ht="15" hidden="false" customHeight="false" outlineLevel="0" collapsed="false">
      <c r="A6500" s="3" t="n">
        <v>6499</v>
      </c>
      <c r="B6500" s="3" t="n">
        <v>4</v>
      </c>
      <c r="C6500" s="3" t="s">
        <v>276</v>
      </c>
      <c r="D6500" s="3" t="s">
        <v>563</v>
      </c>
      <c r="E6500" s="3" t="n">
        <v>780</v>
      </c>
      <c r="F6500" s="4" t="n">
        <v>108.75</v>
      </c>
      <c r="G6500" s="3" t="s">
        <v>8</v>
      </c>
      <c r="H6500" s="4" t="n">
        <f aca="false">ROUND(E6500*F6500,2)</f>
        <v>84825</v>
      </c>
    </row>
    <row r="6501" customFormat="false" ht="15" hidden="false" customHeight="false" outlineLevel="0" collapsed="false">
      <c r="A6501" s="3" t="n">
        <v>6500</v>
      </c>
      <c r="B6501" s="3" t="n">
        <v>14</v>
      </c>
      <c r="C6501" s="3" t="s">
        <v>276</v>
      </c>
      <c r="D6501" s="3" t="s">
        <v>562</v>
      </c>
      <c r="E6501" s="3" t="n">
        <v>2338</v>
      </c>
      <c r="F6501" s="4" t="n">
        <v>82.41</v>
      </c>
      <c r="G6501" s="3" t="s">
        <v>41</v>
      </c>
      <c r="H6501" s="4" t="n">
        <f aca="false">ROUND(E6501*F6501,2)</f>
        <v>192674.58</v>
      </c>
    </row>
    <row r="6502" customFormat="false" ht="15" hidden="false" customHeight="false" outlineLevel="0" collapsed="false">
      <c r="A6502" s="3" t="n">
        <v>6501</v>
      </c>
      <c r="B6502" s="3" t="n">
        <v>9</v>
      </c>
      <c r="C6502" s="3" t="s">
        <v>276</v>
      </c>
      <c r="D6502" s="3" t="s">
        <v>562</v>
      </c>
      <c r="E6502" s="3" t="n">
        <v>1015</v>
      </c>
      <c r="F6502" s="4" t="n">
        <v>205.13</v>
      </c>
      <c r="G6502" s="3" t="s">
        <v>8</v>
      </c>
      <c r="H6502" s="4" t="n">
        <f aca="false">ROUND(E6502*F6502,2)</f>
        <v>208206.95</v>
      </c>
    </row>
    <row r="6503" customFormat="false" ht="15" hidden="false" customHeight="false" outlineLevel="0" collapsed="false">
      <c r="A6503" s="3" t="n">
        <v>6502</v>
      </c>
      <c r="B6503" s="3" t="n">
        <v>12</v>
      </c>
      <c r="C6503" s="3" t="s">
        <v>276</v>
      </c>
      <c r="D6503" s="3" t="s">
        <v>563</v>
      </c>
      <c r="E6503" s="3" t="n">
        <v>1469</v>
      </c>
      <c r="F6503" s="4" t="n">
        <v>217.36</v>
      </c>
      <c r="G6503" s="3" t="s">
        <v>38</v>
      </c>
      <c r="H6503" s="4" t="n">
        <f aca="false">ROUND(E6503*F6503,2)</f>
        <v>319301.84</v>
      </c>
    </row>
    <row r="6504" customFormat="false" ht="15" hidden="false" customHeight="false" outlineLevel="0" collapsed="false">
      <c r="A6504" s="3" t="n">
        <v>6503</v>
      </c>
      <c r="B6504" s="3" t="n">
        <v>10</v>
      </c>
      <c r="C6504" s="3" t="s">
        <v>276</v>
      </c>
      <c r="D6504" s="3" t="s">
        <v>562</v>
      </c>
      <c r="E6504" s="3" t="n">
        <v>4396</v>
      </c>
      <c r="F6504" s="4" t="n">
        <v>63.48</v>
      </c>
      <c r="G6504" s="3" t="s">
        <v>8</v>
      </c>
      <c r="H6504" s="4" t="n">
        <f aca="false">ROUND(E6504*F6504,2)</f>
        <v>279058.08</v>
      </c>
    </row>
    <row r="6505" customFormat="false" ht="15" hidden="false" customHeight="false" outlineLevel="0" collapsed="false">
      <c r="A6505" s="3" t="n">
        <v>6504</v>
      </c>
      <c r="B6505" s="3" t="n">
        <v>5</v>
      </c>
      <c r="C6505" s="3" t="s">
        <v>276</v>
      </c>
      <c r="D6505" s="3" t="s">
        <v>562</v>
      </c>
      <c r="E6505" s="3" t="n">
        <v>4693</v>
      </c>
      <c r="F6505" s="4" t="n">
        <v>482.89</v>
      </c>
      <c r="G6505" s="3" t="s">
        <v>8</v>
      </c>
      <c r="H6505" s="4" t="n">
        <f aca="false">ROUND(E6505*F6505,2)</f>
        <v>2266202.77</v>
      </c>
    </row>
    <row r="6506" customFormat="false" ht="15" hidden="false" customHeight="false" outlineLevel="0" collapsed="false">
      <c r="A6506" s="3" t="n">
        <v>6505</v>
      </c>
      <c r="B6506" s="3" t="n">
        <v>13</v>
      </c>
      <c r="C6506" s="3" t="s">
        <v>276</v>
      </c>
      <c r="D6506" s="3" t="s">
        <v>563</v>
      </c>
      <c r="E6506" s="3" t="n">
        <v>2602</v>
      </c>
      <c r="F6506" s="4" t="n">
        <v>45.2</v>
      </c>
      <c r="G6506" s="3" t="s">
        <v>41</v>
      </c>
      <c r="H6506" s="4" t="n">
        <f aca="false">ROUND(E6506*F6506,2)</f>
        <v>117610.4</v>
      </c>
    </row>
    <row r="6507" customFormat="false" ht="15" hidden="false" customHeight="false" outlineLevel="0" collapsed="false">
      <c r="A6507" s="3" t="n">
        <v>6506</v>
      </c>
      <c r="B6507" s="3" t="n">
        <v>9</v>
      </c>
      <c r="C6507" s="3" t="s">
        <v>276</v>
      </c>
      <c r="D6507" s="3" t="s">
        <v>563</v>
      </c>
      <c r="E6507" s="3" t="n">
        <v>1924</v>
      </c>
      <c r="F6507" s="4" t="n">
        <v>205.6</v>
      </c>
      <c r="G6507" s="3" t="s">
        <v>8</v>
      </c>
      <c r="H6507" s="4" t="n">
        <f aca="false">ROUND(E6507*F6507,2)</f>
        <v>395574.4</v>
      </c>
    </row>
    <row r="6508" customFormat="false" ht="15" hidden="false" customHeight="false" outlineLevel="0" collapsed="false">
      <c r="A6508" s="3" t="n">
        <v>6507</v>
      </c>
      <c r="B6508" s="3" t="n">
        <v>6</v>
      </c>
      <c r="C6508" s="3" t="s">
        <v>276</v>
      </c>
      <c r="D6508" s="3" t="s">
        <v>562</v>
      </c>
      <c r="E6508" s="3" t="n">
        <v>1450</v>
      </c>
      <c r="F6508" s="4" t="n">
        <v>265.56</v>
      </c>
      <c r="G6508" s="3" t="s">
        <v>8</v>
      </c>
      <c r="H6508" s="4" t="n">
        <f aca="false">ROUND(E6508*F6508,2)</f>
        <v>385062</v>
      </c>
    </row>
    <row r="6509" customFormat="false" ht="15" hidden="false" customHeight="false" outlineLevel="0" collapsed="false">
      <c r="A6509" s="3" t="n">
        <v>6508</v>
      </c>
      <c r="B6509" s="3" t="n">
        <v>1</v>
      </c>
      <c r="C6509" s="3" t="s">
        <v>276</v>
      </c>
      <c r="D6509" s="3" t="s">
        <v>563</v>
      </c>
      <c r="E6509" s="3" t="n">
        <v>1133</v>
      </c>
      <c r="F6509" s="4" t="n">
        <v>386</v>
      </c>
      <c r="G6509" s="3" t="s">
        <v>8</v>
      </c>
      <c r="H6509" s="4" t="n">
        <f aca="false">ROUND(E6509*F6509,2)</f>
        <v>437338</v>
      </c>
    </row>
    <row r="6510" customFormat="false" ht="15" hidden="false" customHeight="false" outlineLevel="0" collapsed="false">
      <c r="A6510" s="3" t="n">
        <v>6509</v>
      </c>
      <c r="B6510" s="3" t="n">
        <v>14</v>
      </c>
      <c r="C6510" s="3" t="s">
        <v>276</v>
      </c>
      <c r="D6510" s="3" t="s">
        <v>563</v>
      </c>
      <c r="E6510" s="3" t="n">
        <v>4682</v>
      </c>
      <c r="F6510" s="4" t="n">
        <v>82.65</v>
      </c>
      <c r="G6510" s="3" t="s">
        <v>41</v>
      </c>
      <c r="H6510" s="4" t="n">
        <f aca="false">ROUND(E6510*F6510,2)</f>
        <v>386967.3</v>
      </c>
    </row>
    <row r="6511" customFormat="false" ht="15" hidden="false" customHeight="false" outlineLevel="0" collapsed="false">
      <c r="A6511" s="3" t="n">
        <v>6510</v>
      </c>
      <c r="B6511" s="3" t="n">
        <v>11</v>
      </c>
      <c r="C6511" s="3" t="s">
        <v>276</v>
      </c>
      <c r="D6511" s="3" t="s">
        <v>562</v>
      </c>
      <c r="E6511" s="3" t="n">
        <v>2713</v>
      </c>
      <c r="F6511" s="4" t="n">
        <v>100.84</v>
      </c>
      <c r="G6511" s="3" t="s">
        <v>34</v>
      </c>
      <c r="H6511" s="4" t="n">
        <f aca="false">ROUND(E6511*F6511,2)</f>
        <v>273578.92</v>
      </c>
    </row>
    <row r="6512" customFormat="false" ht="15" hidden="false" customHeight="false" outlineLevel="0" collapsed="false">
      <c r="A6512" s="3" t="n">
        <v>6511</v>
      </c>
      <c r="B6512" s="3" t="n">
        <v>3</v>
      </c>
      <c r="C6512" s="3" t="s">
        <v>276</v>
      </c>
      <c r="D6512" s="3" t="s">
        <v>562</v>
      </c>
      <c r="E6512" s="3" t="n">
        <v>1239</v>
      </c>
      <c r="F6512" s="4" t="n">
        <v>117.67</v>
      </c>
      <c r="G6512" s="3" t="s">
        <v>8</v>
      </c>
      <c r="H6512" s="4" t="n">
        <f aca="false">ROUND(E6512*F6512,2)</f>
        <v>145793.13</v>
      </c>
    </row>
    <row r="6513" customFormat="false" ht="15" hidden="false" customHeight="false" outlineLevel="0" collapsed="false">
      <c r="A6513" s="3" t="n">
        <v>6512</v>
      </c>
      <c r="B6513" s="3" t="n">
        <v>11</v>
      </c>
      <c r="C6513" s="3" t="s">
        <v>276</v>
      </c>
      <c r="D6513" s="3" t="s">
        <v>562</v>
      </c>
      <c r="E6513" s="3" t="n">
        <v>1901</v>
      </c>
      <c r="F6513" s="4" t="n">
        <v>100.71</v>
      </c>
      <c r="G6513" s="3" t="s">
        <v>34</v>
      </c>
      <c r="H6513" s="4" t="n">
        <f aca="false">ROUND(E6513*F6513,2)</f>
        <v>191449.71</v>
      </c>
    </row>
    <row r="6514" customFormat="false" ht="15" hidden="false" customHeight="false" outlineLevel="0" collapsed="false">
      <c r="A6514" s="3" t="n">
        <v>6513</v>
      </c>
      <c r="B6514" s="3" t="n">
        <v>15</v>
      </c>
      <c r="C6514" s="3" t="s">
        <v>276</v>
      </c>
      <c r="D6514" s="3" t="s">
        <v>562</v>
      </c>
      <c r="E6514" s="3" t="n">
        <v>1949</v>
      </c>
      <c r="F6514" s="4" t="n">
        <v>270.6</v>
      </c>
      <c r="G6514" s="3" t="s">
        <v>46</v>
      </c>
      <c r="H6514" s="4" t="n">
        <f aca="false">ROUND(E6514*F6514,2)</f>
        <v>527399.4</v>
      </c>
    </row>
    <row r="6515" customFormat="false" ht="15" hidden="false" customHeight="false" outlineLevel="0" collapsed="false">
      <c r="A6515" s="3" t="n">
        <v>6514</v>
      </c>
      <c r="B6515" s="3" t="n">
        <v>12</v>
      </c>
      <c r="C6515" s="3" t="s">
        <v>276</v>
      </c>
      <c r="D6515" s="3" t="s">
        <v>562</v>
      </c>
      <c r="E6515" s="3" t="n">
        <v>3810</v>
      </c>
      <c r="F6515" s="4" t="n">
        <v>217.19</v>
      </c>
      <c r="G6515" s="3" t="s">
        <v>38</v>
      </c>
      <c r="H6515" s="4" t="n">
        <f aca="false">ROUND(E6515*F6515,2)</f>
        <v>827493.9</v>
      </c>
    </row>
    <row r="6516" customFormat="false" ht="15" hidden="false" customHeight="false" outlineLevel="0" collapsed="false">
      <c r="A6516" s="3" t="n">
        <v>6515</v>
      </c>
      <c r="B6516" s="3" t="n">
        <v>15</v>
      </c>
      <c r="C6516" s="3" t="s">
        <v>276</v>
      </c>
      <c r="D6516" s="3" t="s">
        <v>562</v>
      </c>
      <c r="E6516" s="3" t="n">
        <v>497</v>
      </c>
      <c r="F6516" s="4" t="n">
        <v>269.96</v>
      </c>
      <c r="G6516" s="3" t="s">
        <v>46</v>
      </c>
      <c r="H6516" s="4" t="n">
        <f aca="false">ROUND(E6516*F6516,2)</f>
        <v>134170.12</v>
      </c>
    </row>
    <row r="6517" customFormat="false" ht="15" hidden="false" customHeight="false" outlineLevel="0" collapsed="false">
      <c r="A6517" s="3" t="n">
        <v>6516</v>
      </c>
      <c r="B6517" s="3" t="n">
        <v>5</v>
      </c>
      <c r="C6517" s="3" t="s">
        <v>276</v>
      </c>
      <c r="D6517" s="3" t="s">
        <v>562</v>
      </c>
      <c r="E6517" s="3" t="n">
        <v>3360</v>
      </c>
      <c r="F6517" s="4" t="n">
        <v>482.53</v>
      </c>
      <c r="G6517" s="3" t="s">
        <v>8</v>
      </c>
      <c r="H6517" s="4" t="n">
        <f aca="false">ROUND(E6517*F6517,2)</f>
        <v>1621300.8</v>
      </c>
    </row>
    <row r="6518" customFormat="false" ht="15" hidden="false" customHeight="false" outlineLevel="0" collapsed="false">
      <c r="A6518" s="3" t="n">
        <v>6517</v>
      </c>
      <c r="B6518" s="3" t="n">
        <v>3</v>
      </c>
      <c r="C6518" s="3" t="s">
        <v>276</v>
      </c>
      <c r="D6518" s="3" t="s">
        <v>562</v>
      </c>
      <c r="E6518" s="3" t="n">
        <v>4600</v>
      </c>
      <c r="F6518" s="4" t="n">
        <v>118.15</v>
      </c>
      <c r="G6518" s="3" t="s">
        <v>8</v>
      </c>
      <c r="H6518" s="4" t="n">
        <f aca="false">ROUND(E6518*F6518,2)</f>
        <v>543490</v>
      </c>
    </row>
    <row r="6519" customFormat="false" ht="15" hidden="false" customHeight="false" outlineLevel="0" collapsed="false">
      <c r="A6519" s="3" t="n">
        <v>6518</v>
      </c>
      <c r="B6519" s="3" t="n">
        <v>6</v>
      </c>
      <c r="C6519" s="3" t="s">
        <v>276</v>
      </c>
      <c r="D6519" s="3" t="s">
        <v>563</v>
      </c>
      <c r="E6519" s="3" t="n">
        <v>3010</v>
      </c>
      <c r="F6519" s="4" t="n">
        <v>264.14</v>
      </c>
      <c r="G6519" s="3" t="s">
        <v>8</v>
      </c>
      <c r="H6519" s="4" t="n">
        <f aca="false">ROUND(E6519*F6519,2)</f>
        <v>795061.4</v>
      </c>
    </row>
    <row r="6520" customFormat="false" ht="15" hidden="false" customHeight="false" outlineLevel="0" collapsed="false">
      <c r="A6520" s="3" t="n">
        <v>6519</v>
      </c>
      <c r="B6520" s="3" t="n">
        <v>11</v>
      </c>
      <c r="C6520" s="3" t="s">
        <v>276</v>
      </c>
      <c r="D6520" s="3" t="s">
        <v>562</v>
      </c>
      <c r="E6520" s="3" t="n">
        <v>1445</v>
      </c>
      <c r="F6520" s="4" t="n">
        <v>101.08</v>
      </c>
      <c r="G6520" s="3" t="s">
        <v>34</v>
      </c>
      <c r="H6520" s="4" t="n">
        <f aca="false">ROUND(E6520*F6520,2)</f>
        <v>146060.6</v>
      </c>
    </row>
    <row r="6521" customFormat="false" ht="15" hidden="false" customHeight="false" outlineLevel="0" collapsed="false">
      <c r="A6521" s="3" t="n">
        <v>6520</v>
      </c>
      <c r="B6521" s="3" t="n">
        <v>14</v>
      </c>
      <c r="C6521" s="3" t="s">
        <v>276</v>
      </c>
      <c r="D6521" s="3" t="s">
        <v>562</v>
      </c>
      <c r="E6521" s="3" t="n">
        <v>320</v>
      </c>
      <c r="F6521" s="4" t="n">
        <v>82.65</v>
      </c>
      <c r="G6521" s="3" t="s">
        <v>41</v>
      </c>
      <c r="H6521" s="4" t="n">
        <f aca="false">ROUND(E6521*F6521,2)</f>
        <v>26448</v>
      </c>
    </row>
    <row r="6522" customFormat="false" ht="15" hidden="false" customHeight="false" outlineLevel="0" collapsed="false">
      <c r="A6522" s="3" t="n">
        <v>6521</v>
      </c>
      <c r="B6522" s="3" t="n">
        <v>12</v>
      </c>
      <c r="C6522" s="3" t="s">
        <v>276</v>
      </c>
      <c r="D6522" s="3" t="s">
        <v>562</v>
      </c>
      <c r="E6522" s="3" t="n">
        <v>1058</v>
      </c>
      <c r="F6522" s="4" t="n">
        <v>217.54</v>
      </c>
      <c r="G6522" s="3" t="s">
        <v>38</v>
      </c>
      <c r="H6522" s="4" t="n">
        <f aca="false">ROUND(E6522*F6522,2)</f>
        <v>230157.32</v>
      </c>
    </row>
    <row r="6523" customFormat="false" ht="15" hidden="false" customHeight="false" outlineLevel="0" collapsed="false">
      <c r="A6523" s="3" t="n">
        <v>6522</v>
      </c>
      <c r="B6523" s="3" t="n">
        <v>5</v>
      </c>
      <c r="C6523" s="3" t="s">
        <v>276</v>
      </c>
      <c r="D6523" s="3" t="s">
        <v>563</v>
      </c>
      <c r="E6523" s="3" t="n">
        <v>4863</v>
      </c>
      <c r="F6523" s="4" t="n">
        <v>482.07</v>
      </c>
      <c r="G6523" s="3" t="s">
        <v>8</v>
      </c>
      <c r="H6523" s="4" t="n">
        <f aca="false">ROUND(E6523*F6523,2)</f>
        <v>2344306.41</v>
      </c>
    </row>
    <row r="6524" customFormat="false" ht="15" hidden="false" customHeight="false" outlineLevel="0" collapsed="false">
      <c r="A6524" s="3" t="n">
        <v>6523</v>
      </c>
      <c r="B6524" s="3" t="n">
        <v>1</v>
      </c>
      <c r="C6524" s="3" t="s">
        <v>276</v>
      </c>
      <c r="D6524" s="3" t="s">
        <v>563</v>
      </c>
      <c r="E6524" s="3" t="n">
        <v>837</v>
      </c>
      <c r="F6524" s="4" t="n">
        <v>385.8</v>
      </c>
      <c r="G6524" s="3" t="s">
        <v>8</v>
      </c>
      <c r="H6524" s="4" t="n">
        <f aca="false">ROUND(E6524*F6524,2)</f>
        <v>322914.6</v>
      </c>
    </row>
    <row r="6525" customFormat="false" ht="15" hidden="false" customHeight="false" outlineLevel="0" collapsed="false">
      <c r="A6525" s="3" t="n">
        <v>6524</v>
      </c>
      <c r="B6525" s="3" t="n">
        <v>6</v>
      </c>
      <c r="C6525" s="3" t="s">
        <v>276</v>
      </c>
      <c r="D6525" s="3" t="s">
        <v>563</v>
      </c>
      <c r="E6525" s="3" t="n">
        <v>3990</v>
      </c>
      <c r="F6525" s="4" t="n">
        <v>264.16</v>
      </c>
      <c r="G6525" s="3" t="s">
        <v>8</v>
      </c>
      <c r="H6525" s="4" t="n">
        <f aca="false">ROUND(E6525*F6525,2)</f>
        <v>1053998.4</v>
      </c>
    </row>
    <row r="6526" customFormat="false" ht="15" hidden="false" customHeight="false" outlineLevel="0" collapsed="false">
      <c r="A6526" s="3" t="n">
        <v>6525</v>
      </c>
      <c r="B6526" s="3" t="n">
        <v>2</v>
      </c>
      <c r="C6526" s="3" t="s">
        <v>276</v>
      </c>
      <c r="D6526" s="3" t="s">
        <v>562</v>
      </c>
      <c r="E6526" s="3" t="n">
        <v>3348</v>
      </c>
      <c r="F6526" s="4" t="n">
        <v>56.55</v>
      </c>
      <c r="G6526" s="3" t="s">
        <v>8</v>
      </c>
      <c r="H6526" s="4" t="n">
        <f aca="false">ROUND(E6526*F6526,2)</f>
        <v>189329.4</v>
      </c>
    </row>
    <row r="6527" customFormat="false" ht="15" hidden="false" customHeight="false" outlineLevel="0" collapsed="false">
      <c r="A6527" s="3" t="n">
        <v>6526</v>
      </c>
      <c r="B6527" s="3" t="n">
        <v>13</v>
      </c>
      <c r="C6527" s="3" t="s">
        <v>276</v>
      </c>
      <c r="D6527" s="3" t="s">
        <v>563</v>
      </c>
      <c r="E6527" s="3" t="n">
        <v>2255</v>
      </c>
      <c r="F6527" s="4" t="n">
        <v>45.33</v>
      </c>
      <c r="G6527" s="3" t="s">
        <v>41</v>
      </c>
      <c r="H6527" s="4" t="n">
        <f aca="false">ROUND(E6527*F6527,2)</f>
        <v>102219.15</v>
      </c>
    </row>
    <row r="6528" customFormat="false" ht="15" hidden="false" customHeight="false" outlineLevel="0" collapsed="false">
      <c r="A6528" s="3" t="n">
        <v>6527</v>
      </c>
      <c r="B6528" s="3" t="n">
        <v>6</v>
      </c>
      <c r="C6528" s="3" t="s">
        <v>276</v>
      </c>
      <c r="D6528" s="3" t="s">
        <v>562</v>
      </c>
      <c r="E6528" s="3" t="n">
        <v>1024</v>
      </c>
      <c r="F6528" s="4" t="n">
        <v>264.88</v>
      </c>
      <c r="G6528" s="3" t="s">
        <v>8</v>
      </c>
      <c r="H6528" s="4" t="n">
        <f aca="false">ROUND(E6528*F6528,2)</f>
        <v>271237.12</v>
      </c>
    </row>
    <row r="6529" customFormat="false" ht="15" hidden="false" customHeight="false" outlineLevel="0" collapsed="false">
      <c r="A6529" s="3" t="n">
        <v>6528</v>
      </c>
      <c r="B6529" s="3" t="n">
        <v>3</v>
      </c>
      <c r="C6529" s="3" t="s">
        <v>276</v>
      </c>
      <c r="D6529" s="3" t="s">
        <v>562</v>
      </c>
      <c r="E6529" s="3" t="n">
        <v>2365</v>
      </c>
      <c r="F6529" s="4" t="n">
        <v>117.56</v>
      </c>
      <c r="G6529" s="3" t="s">
        <v>8</v>
      </c>
      <c r="H6529" s="4" t="n">
        <f aca="false">ROUND(E6529*F6529,2)</f>
        <v>278029.4</v>
      </c>
    </row>
    <row r="6530" customFormat="false" ht="15" hidden="false" customHeight="false" outlineLevel="0" collapsed="false">
      <c r="A6530" s="3" t="n">
        <v>6529</v>
      </c>
      <c r="B6530" s="3" t="n">
        <v>11</v>
      </c>
      <c r="C6530" s="3" t="s">
        <v>276</v>
      </c>
      <c r="D6530" s="3" t="s">
        <v>562</v>
      </c>
      <c r="E6530" s="3" t="n">
        <v>4737</v>
      </c>
      <c r="F6530" s="4" t="n">
        <v>100.83</v>
      </c>
      <c r="G6530" s="3" t="s">
        <v>34</v>
      </c>
      <c r="H6530" s="4" t="n">
        <f aca="false">ROUND(E6530*F6530,2)</f>
        <v>477631.71</v>
      </c>
    </row>
    <row r="6531" customFormat="false" ht="15" hidden="false" customHeight="false" outlineLevel="0" collapsed="false">
      <c r="A6531" s="3" t="n">
        <v>6530</v>
      </c>
      <c r="B6531" s="3" t="n">
        <v>2</v>
      </c>
      <c r="C6531" s="3" t="s">
        <v>276</v>
      </c>
      <c r="D6531" s="3" t="s">
        <v>562</v>
      </c>
      <c r="E6531" s="3" t="n">
        <v>1051</v>
      </c>
      <c r="F6531" s="4" t="n">
        <v>56.54</v>
      </c>
      <c r="G6531" s="3" t="s">
        <v>8</v>
      </c>
      <c r="H6531" s="4" t="n">
        <f aca="false">ROUND(E6531*F6531,2)</f>
        <v>59423.54</v>
      </c>
    </row>
    <row r="6532" customFormat="false" ht="15" hidden="false" customHeight="false" outlineLevel="0" collapsed="false">
      <c r="A6532" s="3" t="n">
        <v>6531</v>
      </c>
      <c r="B6532" s="3" t="n">
        <v>4</v>
      </c>
      <c r="C6532" s="3" t="s">
        <v>276</v>
      </c>
      <c r="D6532" s="3" t="s">
        <v>562</v>
      </c>
      <c r="E6532" s="3" t="n">
        <v>1001</v>
      </c>
      <c r="F6532" s="4" t="n">
        <v>108.27</v>
      </c>
      <c r="G6532" s="3" t="s">
        <v>8</v>
      </c>
      <c r="H6532" s="4" t="n">
        <f aca="false">ROUND(E6532*F6532,2)</f>
        <v>108378.27</v>
      </c>
    </row>
    <row r="6533" customFormat="false" ht="15" hidden="false" customHeight="false" outlineLevel="0" collapsed="false">
      <c r="A6533" s="3" t="n">
        <v>6532</v>
      </c>
      <c r="B6533" s="3" t="n">
        <v>10</v>
      </c>
      <c r="C6533" s="3" t="s">
        <v>276</v>
      </c>
      <c r="D6533" s="3" t="s">
        <v>562</v>
      </c>
      <c r="E6533" s="3" t="n">
        <v>4435</v>
      </c>
      <c r="F6533" s="4" t="n">
        <v>63.39</v>
      </c>
      <c r="G6533" s="3" t="s">
        <v>8</v>
      </c>
      <c r="H6533" s="4" t="n">
        <f aca="false">ROUND(E6533*F6533,2)</f>
        <v>281134.65</v>
      </c>
    </row>
    <row r="6534" customFormat="false" ht="15" hidden="false" customHeight="false" outlineLevel="0" collapsed="false">
      <c r="A6534" s="3" t="n">
        <v>6533</v>
      </c>
      <c r="B6534" s="3" t="n">
        <v>15</v>
      </c>
      <c r="C6534" s="3" t="s">
        <v>277</v>
      </c>
      <c r="D6534" s="3" t="s">
        <v>562</v>
      </c>
      <c r="E6534" s="3" t="n">
        <v>2329</v>
      </c>
      <c r="F6534" s="4" t="n">
        <v>268.43</v>
      </c>
      <c r="G6534" s="3" t="s">
        <v>46</v>
      </c>
      <c r="H6534" s="4" t="n">
        <f aca="false">ROUND(E6534*F6534,2)</f>
        <v>625173.47</v>
      </c>
    </row>
    <row r="6535" customFormat="false" ht="15" hidden="false" customHeight="false" outlineLevel="0" collapsed="false">
      <c r="A6535" s="3" t="n">
        <v>6534</v>
      </c>
      <c r="B6535" s="3" t="n">
        <v>8</v>
      </c>
      <c r="C6535" s="3" t="s">
        <v>277</v>
      </c>
      <c r="D6535" s="3" t="s">
        <v>562</v>
      </c>
      <c r="E6535" s="3" t="n">
        <v>2606</v>
      </c>
      <c r="F6535" s="4" t="n">
        <v>54.23</v>
      </c>
      <c r="G6535" s="3" t="s">
        <v>8</v>
      </c>
      <c r="H6535" s="4" t="n">
        <f aca="false">ROUND(E6535*F6535,2)</f>
        <v>141323.38</v>
      </c>
    </row>
    <row r="6536" customFormat="false" ht="15" hidden="false" customHeight="false" outlineLevel="0" collapsed="false">
      <c r="A6536" s="3" t="n">
        <v>6535</v>
      </c>
      <c r="B6536" s="3" t="n">
        <v>3</v>
      </c>
      <c r="C6536" s="3" t="s">
        <v>277</v>
      </c>
      <c r="D6536" s="3" t="s">
        <v>562</v>
      </c>
      <c r="E6536" s="3" t="n">
        <v>2211</v>
      </c>
      <c r="F6536" s="4" t="n">
        <v>120.4</v>
      </c>
      <c r="G6536" s="3" t="s">
        <v>8</v>
      </c>
      <c r="H6536" s="4" t="n">
        <f aca="false">ROUND(E6536*F6536,2)</f>
        <v>266204.4</v>
      </c>
    </row>
    <row r="6537" customFormat="false" ht="15" hidden="false" customHeight="false" outlineLevel="0" collapsed="false">
      <c r="A6537" s="3" t="n">
        <v>6536</v>
      </c>
      <c r="B6537" s="3" t="n">
        <v>13</v>
      </c>
      <c r="C6537" s="3" t="s">
        <v>277</v>
      </c>
      <c r="D6537" s="3" t="s">
        <v>562</v>
      </c>
      <c r="E6537" s="3" t="n">
        <v>3225</v>
      </c>
      <c r="F6537" s="4" t="n">
        <v>46.81</v>
      </c>
      <c r="G6537" s="3" t="s">
        <v>41</v>
      </c>
      <c r="H6537" s="4" t="n">
        <f aca="false">ROUND(E6537*F6537,2)</f>
        <v>150962.25</v>
      </c>
    </row>
    <row r="6538" customFormat="false" ht="15" hidden="false" customHeight="false" outlineLevel="0" collapsed="false">
      <c r="A6538" s="3" t="n">
        <v>6537</v>
      </c>
      <c r="B6538" s="3" t="n">
        <v>1</v>
      </c>
      <c r="C6538" s="3" t="s">
        <v>277</v>
      </c>
      <c r="D6538" s="3" t="s">
        <v>562</v>
      </c>
      <c r="E6538" s="3" t="n">
        <v>4922</v>
      </c>
      <c r="F6538" s="4" t="n">
        <v>379.82</v>
      </c>
      <c r="G6538" s="3" t="s">
        <v>8</v>
      </c>
      <c r="H6538" s="4" t="n">
        <f aca="false">ROUND(E6538*F6538,2)</f>
        <v>1869474.04</v>
      </c>
    </row>
    <row r="6539" customFormat="false" ht="15" hidden="false" customHeight="false" outlineLevel="0" collapsed="false">
      <c r="A6539" s="3" t="n">
        <v>6538</v>
      </c>
      <c r="B6539" s="3" t="n">
        <v>10</v>
      </c>
      <c r="C6539" s="3" t="s">
        <v>277</v>
      </c>
      <c r="D6539" s="3" t="s">
        <v>563</v>
      </c>
      <c r="E6539" s="3" t="n">
        <v>1842</v>
      </c>
      <c r="F6539" s="4" t="n">
        <v>64.62</v>
      </c>
      <c r="G6539" s="3" t="s">
        <v>8</v>
      </c>
      <c r="H6539" s="4" t="n">
        <f aca="false">ROUND(E6539*F6539,2)</f>
        <v>119030.04</v>
      </c>
    </row>
    <row r="6540" customFormat="false" ht="15" hidden="false" customHeight="false" outlineLevel="0" collapsed="false">
      <c r="A6540" s="3" t="n">
        <v>6539</v>
      </c>
      <c r="B6540" s="3" t="n">
        <v>2</v>
      </c>
      <c r="C6540" s="3" t="s">
        <v>277</v>
      </c>
      <c r="D6540" s="3" t="s">
        <v>562</v>
      </c>
      <c r="E6540" s="3" t="n">
        <v>2702</v>
      </c>
      <c r="F6540" s="4" t="n">
        <v>55.18</v>
      </c>
      <c r="G6540" s="3" t="s">
        <v>8</v>
      </c>
      <c r="H6540" s="4" t="n">
        <f aca="false">ROUND(E6540*F6540,2)</f>
        <v>149096.36</v>
      </c>
    </row>
    <row r="6541" customFormat="false" ht="15" hidden="false" customHeight="false" outlineLevel="0" collapsed="false">
      <c r="A6541" s="3" t="n">
        <v>6540</v>
      </c>
      <c r="B6541" s="3" t="n">
        <v>9</v>
      </c>
      <c r="C6541" s="3" t="s">
        <v>277</v>
      </c>
      <c r="D6541" s="3" t="s">
        <v>563</v>
      </c>
      <c r="E6541" s="3" t="n">
        <v>1477</v>
      </c>
      <c r="F6541" s="4" t="n">
        <v>207.37</v>
      </c>
      <c r="G6541" s="3" t="s">
        <v>8</v>
      </c>
      <c r="H6541" s="4" t="n">
        <f aca="false">ROUND(E6541*F6541,2)</f>
        <v>306285.49</v>
      </c>
    </row>
    <row r="6542" customFormat="false" ht="15" hidden="false" customHeight="false" outlineLevel="0" collapsed="false">
      <c r="A6542" s="3" t="n">
        <v>6541</v>
      </c>
      <c r="B6542" s="3" t="n">
        <v>14</v>
      </c>
      <c r="C6542" s="3" t="s">
        <v>277</v>
      </c>
      <c r="D6542" s="3" t="s">
        <v>562</v>
      </c>
      <c r="E6542" s="3" t="n">
        <v>2412</v>
      </c>
      <c r="F6542" s="4" t="n">
        <v>81.22</v>
      </c>
      <c r="G6542" s="3" t="s">
        <v>41</v>
      </c>
      <c r="H6542" s="4" t="n">
        <f aca="false">ROUND(E6542*F6542,2)</f>
        <v>195902.64</v>
      </c>
    </row>
    <row r="6543" customFormat="false" ht="15" hidden="false" customHeight="false" outlineLevel="0" collapsed="false">
      <c r="A6543" s="3" t="n">
        <v>6542</v>
      </c>
      <c r="B6543" s="3" t="n">
        <v>14</v>
      </c>
      <c r="C6543" s="3" t="s">
        <v>277</v>
      </c>
      <c r="D6543" s="3" t="s">
        <v>562</v>
      </c>
      <c r="E6543" s="3" t="n">
        <v>2661</v>
      </c>
      <c r="F6543" s="4" t="n">
        <v>81.18</v>
      </c>
      <c r="G6543" s="3" t="s">
        <v>41</v>
      </c>
      <c r="H6543" s="4" t="n">
        <f aca="false">ROUND(E6543*F6543,2)</f>
        <v>216019.98</v>
      </c>
    </row>
    <row r="6544" customFormat="false" ht="15" hidden="false" customHeight="false" outlineLevel="0" collapsed="false">
      <c r="A6544" s="3" t="n">
        <v>6543</v>
      </c>
      <c r="B6544" s="3" t="n">
        <v>12</v>
      </c>
      <c r="C6544" s="3" t="s">
        <v>277</v>
      </c>
      <c r="D6544" s="3" t="s">
        <v>563</v>
      </c>
      <c r="E6544" s="3" t="n">
        <v>1010</v>
      </c>
      <c r="F6544" s="4" t="n">
        <v>217.98</v>
      </c>
      <c r="G6544" s="3" t="s">
        <v>38</v>
      </c>
      <c r="H6544" s="4" t="n">
        <f aca="false">ROUND(E6544*F6544,2)</f>
        <v>220159.8</v>
      </c>
    </row>
    <row r="6545" customFormat="false" ht="15" hidden="false" customHeight="false" outlineLevel="0" collapsed="false">
      <c r="A6545" s="3" t="n">
        <v>6544</v>
      </c>
      <c r="B6545" s="3" t="n">
        <v>10</v>
      </c>
      <c r="C6545" s="3" t="s">
        <v>277</v>
      </c>
      <c r="D6545" s="3" t="s">
        <v>563</v>
      </c>
      <c r="E6545" s="3" t="n">
        <v>4977</v>
      </c>
      <c r="F6545" s="4" t="n">
        <v>64.66</v>
      </c>
      <c r="G6545" s="3" t="s">
        <v>8</v>
      </c>
      <c r="H6545" s="4" t="n">
        <f aca="false">ROUND(E6545*F6545,2)</f>
        <v>321812.82</v>
      </c>
    </row>
    <row r="6546" customFormat="false" ht="15" hidden="false" customHeight="false" outlineLevel="0" collapsed="false">
      <c r="A6546" s="3" t="n">
        <v>6545</v>
      </c>
      <c r="B6546" s="3" t="n">
        <v>14</v>
      </c>
      <c r="C6546" s="3" t="s">
        <v>277</v>
      </c>
      <c r="D6546" s="3" t="s">
        <v>562</v>
      </c>
      <c r="E6546" s="3" t="n">
        <v>3987</v>
      </c>
      <c r="F6546" s="4" t="n">
        <v>80.96</v>
      </c>
      <c r="G6546" s="3" t="s">
        <v>41</v>
      </c>
      <c r="H6546" s="4" t="n">
        <f aca="false">ROUND(E6546*F6546,2)</f>
        <v>322787.52</v>
      </c>
    </row>
    <row r="6547" customFormat="false" ht="15" hidden="false" customHeight="false" outlineLevel="0" collapsed="false">
      <c r="A6547" s="3" t="n">
        <v>6546</v>
      </c>
      <c r="B6547" s="3" t="n">
        <v>1</v>
      </c>
      <c r="C6547" s="3" t="s">
        <v>277</v>
      </c>
      <c r="D6547" s="3" t="s">
        <v>562</v>
      </c>
      <c r="E6547" s="3" t="n">
        <v>4880</v>
      </c>
      <c r="F6547" s="4" t="n">
        <v>379.81</v>
      </c>
      <c r="G6547" s="3" t="s">
        <v>8</v>
      </c>
      <c r="H6547" s="4" t="n">
        <f aca="false">ROUND(E6547*F6547,2)</f>
        <v>1853472.8</v>
      </c>
    </row>
    <row r="6548" customFormat="false" ht="15" hidden="false" customHeight="false" outlineLevel="0" collapsed="false">
      <c r="A6548" s="3" t="n">
        <v>6547</v>
      </c>
      <c r="B6548" s="3" t="n">
        <v>12</v>
      </c>
      <c r="C6548" s="3" t="s">
        <v>277</v>
      </c>
      <c r="D6548" s="3" t="s">
        <v>562</v>
      </c>
      <c r="E6548" s="3" t="n">
        <v>894</v>
      </c>
      <c r="F6548" s="4" t="n">
        <v>217.62</v>
      </c>
      <c r="G6548" s="3" t="s">
        <v>38</v>
      </c>
      <c r="H6548" s="4" t="n">
        <f aca="false">ROUND(E6548*F6548,2)</f>
        <v>194552.28</v>
      </c>
    </row>
    <row r="6549" customFormat="false" ht="15" hidden="false" customHeight="false" outlineLevel="0" collapsed="false">
      <c r="A6549" s="3" t="n">
        <v>6548</v>
      </c>
      <c r="B6549" s="3" t="n">
        <v>13</v>
      </c>
      <c r="C6549" s="3" t="s">
        <v>277</v>
      </c>
      <c r="D6549" s="3" t="s">
        <v>562</v>
      </c>
      <c r="E6549" s="3" t="n">
        <v>943</v>
      </c>
      <c r="F6549" s="4" t="n">
        <v>46.8</v>
      </c>
      <c r="G6549" s="3" t="s">
        <v>41</v>
      </c>
      <c r="H6549" s="4" t="n">
        <f aca="false">ROUND(E6549*F6549,2)</f>
        <v>44132.4</v>
      </c>
    </row>
    <row r="6550" customFormat="false" ht="15" hidden="false" customHeight="false" outlineLevel="0" collapsed="false">
      <c r="A6550" s="3" t="n">
        <v>6549</v>
      </c>
      <c r="B6550" s="3" t="n">
        <v>12</v>
      </c>
      <c r="C6550" s="3" t="s">
        <v>277</v>
      </c>
      <c r="D6550" s="3" t="s">
        <v>563</v>
      </c>
      <c r="E6550" s="3" t="n">
        <v>434</v>
      </c>
      <c r="F6550" s="4" t="n">
        <v>217.27</v>
      </c>
      <c r="G6550" s="3" t="s">
        <v>38</v>
      </c>
      <c r="H6550" s="4" t="n">
        <f aca="false">ROUND(E6550*F6550,2)</f>
        <v>94295.18</v>
      </c>
    </row>
    <row r="6551" customFormat="false" ht="15" hidden="false" customHeight="false" outlineLevel="0" collapsed="false">
      <c r="A6551" s="3" t="n">
        <v>6550</v>
      </c>
      <c r="B6551" s="3" t="n">
        <v>5</v>
      </c>
      <c r="C6551" s="3" t="s">
        <v>277</v>
      </c>
      <c r="D6551" s="3" t="s">
        <v>562</v>
      </c>
      <c r="E6551" s="3" t="n">
        <v>20</v>
      </c>
      <c r="F6551" s="4" t="n">
        <v>484.17</v>
      </c>
      <c r="G6551" s="3" t="s">
        <v>8</v>
      </c>
      <c r="H6551" s="4" t="n">
        <f aca="false">ROUND(E6551*F6551,2)</f>
        <v>9683.4</v>
      </c>
    </row>
    <row r="6552" customFormat="false" ht="15" hidden="false" customHeight="false" outlineLevel="0" collapsed="false">
      <c r="A6552" s="3" t="n">
        <v>6551</v>
      </c>
      <c r="B6552" s="3" t="n">
        <v>5</v>
      </c>
      <c r="C6552" s="3" t="s">
        <v>277</v>
      </c>
      <c r="D6552" s="3" t="s">
        <v>562</v>
      </c>
      <c r="E6552" s="3" t="n">
        <v>234</v>
      </c>
      <c r="F6552" s="4" t="n">
        <v>482.63</v>
      </c>
      <c r="G6552" s="3" t="s">
        <v>8</v>
      </c>
      <c r="H6552" s="4" t="n">
        <f aca="false">ROUND(E6552*F6552,2)</f>
        <v>112935.42</v>
      </c>
    </row>
    <row r="6553" customFormat="false" ht="15" hidden="false" customHeight="false" outlineLevel="0" collapsed="false">
      <c r="A6553" s="3" t="n">
        <v>6552</v>
      </c>
      <c r="B6553" s="3" t="n">
        <v>11</v>
      </c>
      <c r="C6553" s="3" t="s">
        <v>277</v>
      </c>
      <c r="D6553" s="3" t="s">
        <v>563</v>
      </c>
      <c r="E6553" s="3" t="n">
        <v>3126</v>
      </c>
      <c r="F6553" s="4" t="n">
        <v>99.63</v>
      </c>
      <c r="G6553" s="3" t="s">
        <v>34</v>
      </c>
      <c r="H6553" s="4" t="n">
        <f aca="false">ROUND(E6553*F6553,2)</f>
        <v>311443.38</v>
      </c>
    </row>
    <row r="6554" customFormat="false" ht="15" hidden="false" customHeight="false" outlineLevel="0" collapsed="false">
      <c r="A6554" s="3" t="n">
        <v>6553</v>
      </c>
      <c r="B6554" s="3" t="n">
        <v>11</v>
      </c>
      <c r="C6554" s="3" t="s">
        <v>277</v>
      </c>
      <c r="D6554" s="3" t="s">
        <v>562</v>
      </c>
      <c r="E6554" s="3" t="n">
        <v>219</v>
      </c>
      <c r="F6554" s="4" t="n">
        <v>99.43</v>
      </c>
      <c r="G6554" s="3" t="s">
        <v>34</v>
      </c>
      <c r="H6554" s="4" t="n">
        <f aca="false">ROUND(E6554*F6554,2)</f>
        <v>21775.17</v>
      </c>
    </row>
    <row r="6555" customFormat="false" ht="15" hidden="false" customHeight="false" outlineLevel="0" collapsed="false">
      <c r="A6555" s="3" t="n">
        <v>6554</v>
      </c>
      <c r="B6555" s="3" t="n">
        <v>4</v>
      </c>
      <c r="C6555" s="3" t="s">
        <v>277</v>
      </c>
      <c r="D6555" s="3" t="s">
        <v>562</v>
      </c>
      <c r="E6555" s="3" t="n">
        <v>4063</v>
      </c>
      <c r="F6555" s="4" t="n">
        <v>108.67</v>
      </c>
      <c r="G6555" s="3" t="s">
        <v>8</v>
      </c>
      <c r="H6555" s="4" t="n">
        <f aca="false">ROUND(E6555*F6555,2)</f>
        <v>441526.21</v>
      </c>
    </row>
    <row r="6556" customFormat="false" ht="15" hidden="false" customHeight="false" outlineLevel="0" collapsed="false">
      <c r="A6556" s="3" t="n">
        <v>6555</v>
      </c>
      <c r="B6556" s="3" t="n">
        <v>13</v>
      </c>
      <c r="C6556" s="3" t="s">
        <v>277</v>
      </c>
      <c r="D6556" s="3" t="s">
        <v>563</v>
      </c>
      <c r="E6556" s="3" t="n">
        <v>1198</v>
      </c>
      <c r="F6556" s="4" t="n">
        <v>46.75</v>
      </c>
      <c r="G6556" s="3" t="s">
        <v>41</v>
      </c>
      <c r="H6556" s="4" t="n">
        <f aca="false">ROUND(E6556*F6556,2)</f>
        <v>56006.5</v>
      </c>
    </row>
    <row r="6557" customFormat="false" ht="15" hidden="false" customHeight="false" outlineLevel="0" collapsed="false">
      <c r="A6557" s="3" t="n">
        <v>6556</v>
      </c>
      <c r="B6557" s="3" t="n">
        <v>11</v>
      </c>
      <c r="C6557" s="3" t="s">
        <v>277</v>
      </c>
      <c r="D6557" s="3" t="s">
        <v>562</v>
      </c>
      <c r="E6557" s="3" t="n">
        <v>3742</v>
      </c>
      <c r="F6557" s="4" t="n">
        <v>99.14</v>
      </c>
      <c r="G6557" s="3" t="s">
        <v>34</v>
      </c>
      <c r="H6557" s="4" t="n">
        <f aca="false">ROUND(E6557*F6557,2)</f>
        <v>370981.88</v>
      </c>
    </row>
    <row r="6558" customFormat="false" ht="15" hidden="false" customHeight="false" outlineLevel="0" collapsed="false">
      <c r="A6558" s="3" t="n">
        <v>6557</v>
      </c>
      <c r="B6558" s="3" t="n">
        <v>11</v>
      </c>
      <c r="C6558" s="3" t="s">
        <v>277</v>
      </c>
      <c r="D6558" s="3" t="s">
        <v>562</v>
      </c>
      <c r="E6558" s="3" t="n">
        <v>430</v>
      </c>
      <c r="F6558" s="4" t="n">
        <v>99.51</v>
      </c>
      <c r="G6558" s="3" t="s">
        <v>34</v>
      </c>
      <c r="H6558" s="4" t="n">
        <f aca="false">ROUND(E6558*F6558,2)</f>
        <v>42789.3</v>
      </c>
    </row>
    <row r="6559" customFormat="false" ht="15" hidden="false" customHeight="false" outlineLevel="0" collapsed="false">
      <c r="A6559" s="3" t="n">
        <v>6558</v>
      </c>
      <c r="B6559" s="3" t="n">
        <v>11</v>
      </c>
      <c r="C6559" s="3" t="s">
        <v>277</v>
      </c>
      <c r="D6559" s="3" t="s">
        <v>563</v>
      </c>
      <c r="E6559" s="3" t="n">
        <v>3112</v>
      </c>
      <c r="F6559" s="4" t="n">
        <v>99.27</v>
      </c>
      <c r="G6559" s="3" t="s">
        <v>34</v>
      </c>
      <c r="H6559" s="4" t="n">
        <f aca="false">ROUND(E6559*F6559,2)</f>
        <v>308928.24</v>
      </c>
    </row>
    <row r="6560" customFormat="false" ht="15" hidden="false" customHeight="false" outlineLevel="0" collapsed="false">
      <c r="A6560" s="3" t="n">
        <v>6559</v>
      </c>
      <c r="B6560" s="3" t="n">
        <v>12</v>
      </c>
      <c r="C6560" s="3" t="s">
        <v>277</v>
      </c>
      <c r="D6560" s="3" t="s">
        <v>563</v>
      </c>
      <c r="E6560" s="3" t="n">
        <v>784</v>
      </c>
      <c r="F6560" s="4" t="n">
        <v>218.32</v>
      </c>
      <c r="G6560" s="3" t="s">
        <v>38</v>
      </c>
      <c r="H6560" s="4" t="n">
        <f aca="false">ROUND(E6560*F6560,2)</f>
        <v>171162.88</v>
      </c>
    </row>
    <row r="6561" customFormat="false" ht="15" hidden="false" customHeight="false" outlineLevel="0" collapsed="false">
      <c r="A6561" s="3" t="n">
        <v>6560</v>
      </c>
      <c r="B6561" s="3" t="n">
        <v>7</v>
      </c>
      <c r="C6561" s="3" t="s">
        <v>277</v>
      </c>
      <c r="D6561" s="3" t="s">
        <v>563</v>
      </c>
      <c r="E6561" s="3" t="n">
        <v>597</v>
      </c>
      <c r="F6561" s="4" t="n">
        <v>355.09</v>
      </c>
      <c r="G6561" s="3" t="s">
        <v>8</v>
      </c>
      <c r="H6561" s="4" t="n">
        <f aca="false">ROUND(E6561*F6561,2)</f>
        <v>211988.73</v>
      </c>
    </row>
    <row r="6562" customFormat="false" ht="15" hidden="false" customHeight="false" outlineLevel="0" collapsed="false">
      <c r="A6562" s="3" t="n">
        <v>6561</v>
      </c>
      <c r="B6562" s="3" t="n">
        <v>3</v>
      </c>
      <c r="C6562" s="3" t="s">
        <v>277</v>
      </c>
      <c r="D6562" s="3" t="s">
        <v>563</v>
      </c>
      <c r="E6562" s="3" t="n">
        <v>2555</v>
      </c>
      <c r="F6562" s="4" t="n">
        <v>120.42</v>
      </c>
      <c r="G6562" s="3" t="s">
        <v>8</v>
      </c>
      <c r="H6562" s="4" t="n">
        <f aca="false">ROUND(E6562*F6562,2)</f>
        <v>307673.1</v>
      </c>
    </row>
    <row r="6563" customFormat="false" ht="15" hidden="false" customHeight="false" outlineLevel="0" collapsed="false">
      <c r="A6563" s="3" t="n">
        <v>6562</v>
      </c>
      <c r="B6563" s="3" t="n">
        <v>12</v>
      </c>
      <c r="C6563" s="3" t="s">
        <v>277</v>
      </c>
      <c r="D6563" s="3" t="s">
        <v>562</v>
      </c>
      <c r="E6563" s="3" t="n">
        <v>803</v>
      </c>
      <c r="F6563" s="4" t="n">
        <v>217.46</v>
      </c>
      <c r="G6563" s="3" t="s">
        <v>38</v>
      </c>
      <c r="H6563" s="4" t="n">
        <f aca="false">ROUND(E6563*F6563,2)</f>
        <v>174620.38</v>
      </c>
    </row>
    <row r="6564" customFormat="false" ht="15" hidden="false" customHeight="false" outlineLevel="0" collapsed="false">
      <c r="A6564" s="3" t="n">
        <v>6563</v>
      </c>
      <c r="B6564" s="3" t="n">
        <v>6</v>
      </c>
      <c r="C6564" s="3" t="s">
        <v>277</v>
      </c>
      <c r="D6564" s="3" t="s">
        <v>563</v>
      </c>
      <c r="E6564" s="3" t="n">
        <v>1079</v>
      </c>
      <c r="F6564" s="4" t="n">
        <v>268.83</v>
      </c>
      <c r="G6564" s="3" t="s">
        <v>8</v>
      </c>
      <c r="H6564" s="4" t="n">
        <f aca="false">ROUND(E6564*F6564,2)</f>
        <v>290067.57</v>
      </c>
    </row>
    <row r="6565" customFormat="false" ht="15" hidden="false" customHeight="false" outlineLevel="0" collapsed="false">
      <c r="A6565" s="3" t="n">
        <v>6564</v>
      </c>
      <c r="B6565" s="3" t="n">
        <v>4</v>
      </c>
      <c r="C6565" s="3" t="s">
        <v>277</v>
      </c>
      <c r="D6565" s="3" t="s">
        <v>562</v>
      </c>
      <c r="E6565" s="3" t="n">
        <v>1362</v>
      </c>
      <c r="F6565" s="4" t="n">
        <v>108.75</v>
      </c>
      <c r="G6565" s="3" t="s">
        <v>8</v>
      </c>
      <c r="H6565" s="4" t="n">
        <f aca="false">ROUND(E6565*F6565,2)</f>
        <v>148117.5</v>
      </c>
    </row>
    <row r="6566" customFormat="false" ht="15" hidden="false" customHeight="false" outlineLevel="0" collapsed="false">
      <c r="A6566" s="3" t="n">
        <v>6565</v>
      </c>
      <c r="B6566" s="3" t="n">
        <v>11</v>
      </c>
      <c r="C6566" s="3" t="s">
        <v>277</v>
      </c>
      <c r="D6566" s="3" t="s">
        <v>563</v>
      </c>
      <c r="E6566" s="3" t="n">
        <v>366</v>
      </c>
      <c r="F6566" s="4" t="n">
        <v>99.34</v>
      </c>
      <c r="G6566" s="3" t="s">
        <v>34</v>
      </c>
      <c r="H6566" s="4" t="n">
        <f aca="false">ROUND(E6566*F6566,2)</f>
        <v>36358.44</v>
      </c>
    </row>
    <row r="6567" customFormat="false" ht="15" hidden="false" customHeight="false" outlineLevel="0" collapsed="false">
      <c r="A6567" s="3" t="n">
        <v>6566</v>
      </c>
      <c r="B6567" s="3" t="n">
        <v>4</v>
      </c>
      <c r="C6567" s="3" t="s">
        <v>277</v>
      </c>
      <c r="D6567" s="3" t="s">
        <v>562</v>
      </c>
      <c r="E6567" s="3" t="n">
        <v>3254</v>
      </c>
      <c r="F6567" s="4" t="n">
        <v>108.91</v>
      </c>
      <c r="G6567" s="3" t="s">
        <v>8</v>
      </c>
      <c r="H6567" s="4" t="n">
        <f aca="false">ROUND(E6567*F6567,2)</f>
        <v>354393.14</v>
      </c>
    </row>
    <row r="6568" customFormat="false" ht="15" hidden="false" customHeight="false" outlineLevel="0" collapsed="false">
      <c r="A6568" s="3" t="n">
        <v>6567</v>
      </c>
      <c r="B6568" s="3" t="n">
        <v>14</v>
      </c>
      <c r="C6568" s="3" t="s">
        <v>277</v>
      </c>
      <c r="D6568" s="3" t="s">
        <v>563</v>
      </c>
      <c r="E6568" s="3" t="n">
        <v>4524</v>
      </c>
      <c r="F6568" s="4" t="n">
        <v>81.18</v>
      </c>
      <c r="G6568" s="3" t="s">
        <v>41</v>
      </c>
      <c r="H6568" s="4" t="n">
        <f aca="false">ROUND(E6568*F6568,2)</f>
        <v>367258.32</v>
      </c>
    </row>
    <row r="6569" customFormat="false" ht="15" hidden="false" customHeight="false" outlineLevel="0" collapsed="false">
      <c r="A6569" s="3" t="n">
        <v>6568</v>
      </c>
      <c r="B6569" s="3" t="n">
        <v>14</v>
      </c>
      <c r="C6569" s="3" t="s">
        <v>277</v>
      </c>
      <c r="D6569" s="3" t="s">
        <v>562</v>
      </c>
      <c r="E6569" s="3" t="n">
        <v>4715</v>
      </c>
      <c r="F6569" s="4" t="n">
        <v>80.86</v>
      </c>
      <c r="G6569" s="3" t="s">
        <v>41</v>
      </c>
      <c r="H6569" s="4" t="n">
        <f aca="false">ROUND(E6569*F6569,2)</f>
        <v>381254.9</v>
      </c>
    </row>
    <row r="6570" customFormat="false" ht="15" hidden="false" customHeight="false" outlineLevel="0" collapsed="false">
      <c r="A6570" s="3" t="n">
        <v>6569</v>
      </c>
      <c r="B6570" s="3" t="n">
        <v>12</v>
      </c>
      <c r="C6570" s="3" t="s">
        <v>278</v>
      </c>
      <c r="D6570" s="3" t="s">
        <v>562</v>
      </c>
      <c r="E6570" s="3" t="n">
        <v>1164</v>
      </c>
      <c r="F6570" s="4" t="n">
        <v>217.71</v>
      </c>
      <c r="G6570" s="3" t="s">
        <v>38</v>
      </c>
      <c r="H6570" s="4" t="n">
        <f aca="false">ROUND(E6570*F6570,2)</f>
        <v>253414.44</v>
      </c>
    </row>
    <row r="6571" customFormat="false" ht="15" hidden="false" customHeight="false" outlineLevel="0" collapsed="false">
      <c r="A6571" s="3" t="n">
        <v>6570</v>
      </c>
      <c r="B6571" s="3" t="n">
        <v>6</v>
      </c>
      <c r="C6571" s="3" t="s">
        <v>278</v>
      </c>
      <c r="D6571" s="3" t="s">
        <v>563</v>
      </c>
      <c r="E6571" s="3" t="n">
        <v>379</v>
      </c>
      <c r="F6571" s="4" t="n">
        <v>263.29</v>
      </c>
      <c r="G6571" s="3" t="s">
        <v>8</v>
      </c>
      <c r="H6571" s="4" t="n">
        <f aca="false">ROUND(E6571*F6571,2)</f>
        <v>99786.91</v>
      </c>
    </row>
    <row r="6572" customFormat="false" ht="15" hidden="false" customHeight="false" outlineLevel="0" collapsed="false">
      <c r="A6572" s="3" t="n">
        <v>6571</v>
      </c>
      <c r="B6572" s="3" t="n">
        <v>3</v>
      </c>
      <c r="C6572" s="3" t="s">
        <v>278</v>
      </c>
      <c r="D6572" s="3" t="s">
        <v>563</v>
      </c>
      <c r="E6572" s="3" t="n">
        <v>766</v>
      </c>
      <c r="F6572" s="4" t="n">
        <v>122.92</v>
      </c>
      <c r="G6572" s="3" t="s">
        <v>8</v>
      </c>
      <c r="H6572" s="4" t="n">
        <f aca="false">ROUND(E6572*F6572,2)</f>
        <v>94156.72</v>
      </c>
    </row>
    <row r="6573" customFormat="false" ht="15" hidden="false" customHeight="false" outlineLevel="0" collapsed="false">
      <c r="A6573" s="3" t="n">
        <v>6572</v>
      </c>
      <c r="B6573" s="3" t="n">
        <v>7</v>
      </c>
      <c r="C6573" s="3" t="s">
        <v>278</v>
      </c>
      <c r="D6573" s="3" t="s">
        <v>563</v>
      </c>
      <c r="E6573" s="3" t="n">
        <v>2628</v>
      </c>
      <c r="F6573" s="4" t="n">
        <v>348.65</v>
      </c>
      <c r="G6573" s="3" t="s">
        <v>8</v>
      </c>
      <c r="H6573" s="4" t="n">
        <f aca="false">ROUND(E6573*F6573,2)</f>
        <v>916252.2</v>
      </c>
    </row>
    <row r="6574" customFormat="false" ht="15" hidden="false" customHeight="false" outlineLevel="0" collapsed="false">
      <c r="A6574" s="3" t="n">
        <v>6573</v>
      </c>
      <c r="B6574" s="3" t="n">
        <v>2</v>
      </c>
      <c r="C6574" s="3" t="s">
        <v>278</v>
      </c>
      <c r="D6574" s="3" t="s">
        <v>563</v>
      </c>
      <c r="E6574" s="3" t="n">
        <v>3547</v>
      </c>
      <c r="F6574" s="4" t="n">
        <v>56.03</v>
      </c>
      <c r="G6574" s="3" t="s">
        <v>8</v>
      </c>
      <c r="H6574" s="4" t="n">
        <f aca="false">ROUND(E6574*F6574,2)</f>
        <v>198738.41</v>
      </c>
    </row>
    <row r="6575" customFormat="false" ht="15" hidden="false" customHeight="false" outlineLevel="0" collapsed="false">
      <c r="A6575" s="3" t="n">
        <v>6574</v>
      </c>
      <c r="B6575" s="3" t="n">
        <v>3</v>
      </c>
      <c r="C6575" s="3" t="s">
        <v>278</v>
      </c>
      <c r="D6575" s="3" t="s">
        <v>562</v>
      </c>
      <c r="E6575" s="3" t="n">
        <v>2815</v>
      </c>
      <c r="F6575" s="4" t="n">
        <v>123.19</v>
      </c>
      <c r="G6575" s="3" t="s">
        <v>8</v>
      </c>
      <c r="H6575" s="4" t="n">
        <f aca="false">ROUND(E6575*F6575,2)</f>
        <v>346779.85</v>
      </c>
    </row>
    <row r="6576" customFormat="false" ht="15" hidden="false" customHeight="false" outlineLevel="0" collapsed="false">
      <c r="A6576" s="3" t="n">
        <v>6575</v>
      </c>
      <c r="B6576" s="3" t="n">
        <v>5</v>
      </c>
      <c r="C6576" s="3" t="s">
        <v>278</v>
      </c>
      <c r="D6576" s="3" t="s">
        <v>562</v>
      </c>
      <c r="E6576" s="3" t="n">
        <v>156</v>
      </c>
      <c r="F6576" s="4" t="n">
        <v>490.23</v>
      </c>
      <c r="G6576" s="3" t="s">
        <v>8</v>
      </c>
      <c r="H6576" s="4" t="n">
        <f aca="false">ROUND(E6576*F6576,2)</f>
        <v>76475.88</v>
      </c>
    </row>
    <row r="6577" customFormat="false" ht="15" hidden="false" customHeight="false" outlineLevel="0" collapsed="false">
      <c r="A6577" s="3" t="n">
        <v>6576</v>
      </c>
      <c r="B6577" s="3" t="n">
        <v>5</v>
      </c>
      <c r="C6577" s="3" t="s">
        <v>278</v>
      </c>
      <c r="D6577" s="3" t="s">
        <v>563</v>
      </c>
      <c r="E6577" s="3" t="n">
        <v>4461</v>
      </c>
      <c r="F6577" s="4" t="n">
        <v>489.58</v>
      </c>
      <c r="G6577" s="3" t="s">
        <v>8</v>
      </c>
      <c r="H6577" s="4" t="n">
        <f aca="false">ROUND(E6577*F6577,2)</f>
        <v>2184016.38</v>
      </c>
    </row>
    <row r="6578" customFormat="false" ht="15" hidden="false" customHeight="false" outlineLevel="0" collapsed="false">
      <c r="A6578" s="3" t="n">
        <v>6577</v>
      </c>
      <c r="B6578" s="3" t="n">
        <v>8</v>
      </c>
      <c r="C6578" s="3" t="s">
        <v>278</v>
      </c>
      <c r="D6578" s="3" t="s">
        <v>562</v>
      </c>
      <c r="E6578" s="3" t="n">
        <v>2329</v>
      </c>
      <c r="F6578" s="4" t="n">
        <v>55.6</v>
      </c>
      <c r="G6578" s="3" t="s">
        <v>8</v>
      </c>
      <c r="H6578" s="4" t="n">
        <f aca="false">ROUND(E6578*F6578,2)</f>
        <v>129492.4</v>
      </c>
    </row>
    <row r="6579" customFormat="false" ht="15" hidden="false" customHeight="false" outlineLevel="0" collapsed="false">
      <c r="A6579" s="3" t="n">
        <v>6578</v>
      </c>
      <c r="B6579" s="3" t="n">
        <v>1</v>
      </c>
      <c r="C6579" s="3" t="s">
        <v>278</v>
      </c>
      <c r="D6579" s="3" t="s">
        <v>563</v>
      </c>
      <c r="E6579" s="3" t="n">
        <v>3569</v>
      </c>
      <c r="F6579" s="4" t="n">
        <v>387.28</v>
      </c>
      <c r="G6579" s="3" t="s">
        <v>8</v>
      </c>
      <c r="H6579" s="4" t="n">
        <f aca="false">ROUND(E6579*F6579,2)</f>
        <v>1382202.32</v>
      </c>
    </row>
    <row r="6580" customFormat="false" ht="15" hidden="false" customHeight="false" outlineLevel="0" collapsed="false">
      <c r="A6580" s="3" t="n">
        <v>6579</v>
      </c>
      <c r="B6580" s="3" t="n">
        <v>13</v>
      </c>
      <c r="C6580" s="3" t="s">
        <v>278</v>
      </c>
      <c r="D6580" s="3" t="s">
        <v>563</v>
      </c>
      <c r="E6580" s="3" t="n">
        <v>797</v>
      </c>
      <c r="F6580" s="4" t="n">
        <v>46.17</v>
      </c>
      <c r="G6580" s="3" t="s">
        <v>41</v>
      </c>
      <c r="H6580" s="4" t="n">
        <f aca="false">ROUND(E6580*F6580,2)</f>
        <v>36797.49</v>
      </c>
    </row>
    <row r="6581" customFormat="false" ht="15" hidden="false" customHeight="false" outlineLevel="0" collapsed="false">
      <c r="A6581" s="3" t="n">
        <v>6580</v>
      </c>
      <c r="B6581" s="3" t="n">
        <v>3</v>
      </c>
      <c r="C6581" s="3" t="s">
        <v>278</v>
      </c>
      <c r="D6581" s="3" t="s">
        <v>562</v>
      </c>
      <c r="E6581" s="3" t="n">
        <v>1404</v>
      </c>
      <c r="F6581" s="4" t="n">
        <v>122.9</v>
      </c>
      <c r="G6581" s="3" t="s">
        <v>8</v>
      </c>
      <c r="H6581" s="4" t="n">
        <f aca="false">ROUND(E6581*F6581,2)</f>
        <v>172551.6</v>
      </c>
    </row>
    <row r="6582" customFormat="false" ht="15" hidden="false" customHeight="false" outlineLevel="0" collapsed="false">
      <c r="A6582" s="3" t="n">
        <v>6581</v>
      </c>
      <c r="B6582" s="3" t="n">
        <v>9</v>
      </c>
      <c r="C6582" s="3" t="s">
        <v>278</v>
      </c>
      <c r="D6582" s="3" t="s">
        <v>562</v>
      </c>
      <c r="E6582" s="3" t="n">
        <v>2579</v>
      </c>
      <c r="F6582" s="4" t="n">
        <v>206.32</v>
      </c>
      <c r="G6582" s="3" t="s">
        <v>8</v>
      </c>
      <c r="H6582" s="4" t="n">
        <f aca="false">ROUND(E6582*F6582,2)</f>
        <v>532099.28</v>
      </c>
    </row>
    <row r="6583" customFormat="false" ht="15" hidden="false" customHeight="false" outlineLevel="0" collapsed="false">
      <c r="A6583" s="3" t="n">
        <v>6582</v>
      </c>
      <c r="B6583" s="3" t="n">
        <v>4</v>
      </c>
      <c r="C6583" s="3" t="s">
        <v>278</v>
      </c>
      <c r="D6583" s="3" t="s">
        <v>563</v>
      </c>
      <c r="E6583" s="3" t="n">
        <v>2953</v>
      </c>
      <c r="F6583" s="4" t="n">
        <v>106.32</v>
      </c>
      <c r="G6583" s="3" t="s">
        <v>8</v>
      </c>
      <c r="H6583" s="4" t="n">
        <f aca="false">ROUND(E6583*F6583,2)</f>
        <v>313962.96</v>
      </c>
    </row>
    <row r="6584" customFormat="false" ht="15" hidden="false" customHeight="false" outlineLevel="0" collapsed="false">
      <c r="A6584" s="3" t="n">
        <v>6583</v>
      </c>
      <c r="B6584" s="3" t="n">
        <v>9</v>
      </c>
      <c r="C6584" s="3" t="s">
        <v>278</v>
      </c>
      <c r="D6584" s="3" t="s">
        <v>563</v>
      </c>
      <c r="E6584" s="3" t="n">
        <v>1717</v>
      </c>
      <c r="F6584" s="4" t="n">
        <v>205.33</v>
      </c>
      <c r="G6584" s="3" t="s">
        <v>8</v>
      </c>
      <c r="H6584" s="4" t="n">
        <f aca="false">ROUND(E6584*F6584,2)</f>
        <v>352551.61</v>
      </c>
    </row>
    <row r="6585" customFormat="false" ht="15" hidden="false" customHeight="false" outlineLevel="0" collapsed="false">
      <c r="A6585" s="3" t="n">
        <v>6584</v>
      </c>
      <c r="B6585" s="3" t="n">
        <v>11</v>
      </c>
      <c r="C6585" s="3" t="s">
        <v>278</v>
      </c>
      <c r="D6585" s="3" t="s">
        <v>562</v>
      </c>
      <c r="E6585" s="3" t="n">
        <v>3430</v>
      </c>
      <c r="F6585" s="4" t="n">
        <v>97.68</v>
      </c>
      <c r="G6585" s="3" t="s">
        <v>34</v>
      </c>
      <c r="H6585" s="4" t="n">
        <f aca="false">ROUND(E6585*F6585,2)</f>
        <v>335042.4</v>
      </c>
    </row>
    <row r="6586" customFormat="false" ht="15" hidden="false" customHeight="false" outlineLevel="0" collapsed="false">
      <c r="A6586" s="3" t="n">
        <v>6585</v>
      </c>
      <c r="B6586" s="3" t="n">
        <v>9</v>
      </c>
      <c r="C6586" s="3" t="s">
        <v>278</v>
      </c>
      <c r="D6586" s="3" t="s">
        <v>562</v>
      </c>
      <c r="E6586" s="3" t="n">
        <v>1725</v>
      </c>
      <c r="F6586" s="4" t="n">
        <v>205.45</v>
      </c>
      <c r="G6586" s="3" t="s">
        <v>8</v>
      </c>
      <c r="H6586" s="4" t="n">
        <f aca="false">ROUND(E6586*F6586,2)</f>
        <v>354401.25</v>
      </c>
    </row>
    <row r="6587" customFormat="false" ht="15" hidden="false" customHeight="false" outlineLevel="0" collapsed="false">
      <c r="A6587" s="3" t="n">
        <v>6586</v>
      </c>
      <c r="B6587" s="3" t="n">
        <v>12</v>
      </c>
      <c r="C6587" s="3" t="s">
        <v>278</v>
      </c>
      <c r="D6587" s="3" t="s">
        <v>562</v>
      </c>
      <c r="E6587" s="3" t="n">
        <v>419</v>
      </c>
      <c r="F6587" s="4" t="n">
        <v>217.65</v>
      </c>
      <c r="G6587" s="3" t="s">
        <v>38</v>
      </c>
      <c r="H6587" s="4" t="n">
        <f aca="false">ROUND(E6587*F6587,2)</f>
        <v>91195.35</v>
      </c>
    </row>
    <row r="6588" customFormat="false" ht="15" hidden="false" customHeight="false" outlineLevel="0" collapsed="false">
      <c r="A6588" s="3" t="n">
        <v>6587</v>
      </c>
      <c r="B6588" s="3" t="n">
        <v>12</v>
      </c>
      <c r="C6588" s="3" t="s">
        <v>278</v>
      </c>
      <c r="D6588" s="3" t="s">
        <v>562</v>
      </c>
      <c r="E6588" s="3" t="n">
        <v>364</v>
      </c>
      <c r="F6588" s="4" t="n">
        <v>217.84</v>
      </c>
      <c r="G6588" s="3" t="s">
        <v>38</v>
      </c>
      <c r="H6588" s="4" t="n">
        <f aca="false">ROUND(E6588*F6588,2)</f>
        <v>79293.76</v>
      </c>
    </row>
    <row r="6589" customFormat="false" ht="15" hidden="false" customHeight="false" outlineLevel="0" collapsed="false">
      <c r="A6589" s="3" t="n">
        <v>6588</v>
      </c>
      <c r="B6589" s="3" t="n">
        <v>7</v>
      </c>
      <c r="C6589" s="3" t="s">
        <v>278</v>
      </c>
      <c r="D6589" s="3" t="s">
        <v>563</v>
      </c>
      <c r="E6589" s="3" t="n">
        <v>2779</v>
      </c>
      <c r="F6589" s="4" t="n">
        <v>348.5</v>
      </c>
      <c r="G6589" s="3" t="s">
        <v>8</v>
      </c>
      <c r="H6589" s="4" t="n">
        <f aca="false">ROUND(E6589*F6589,2)</f>
        <v>968481.5</v>
      </c>
    </row>
    <row r="6590" customFormat="false" ht="15" hidden="false" customHeight="false" outlineLevel="0" collapsed="false">
      <c r="A6590" s="3" t="n">
        <v>6589</v>
      </c>
      <c r="B6590" s="3" t="n">
        <v>1</v>
      </c>
      <c r="C6590" s="3" t="s">
        <v>278</v>
      </c>
      <c r="D6590" s="3" t="s">
        <v>562</v>
      </c>
      <c r="E6590" s="3" t="n">
        <v>2125</v>
      </c>
      <c r="F6590" s="4" t="n">
        <v>387.17</v>
      </c>
      <c r="G6590" s="3" t="s">
        <v>8</v>
      </c>
      <c r="H6590" s="4" t="n">
        <f aca="false">ROUND(E6590*F6590,2)</f>
        <v>822736.25</v>
      </c>
    </row>
    <row r="6591" customFormat="false" ht="15" hidden="false" customHeight="false" outlineLevel="0" collapsed="false">
      <c r="A6591" s="3" t="n">
        <v>6590</v>
      </c>
      <c r="B6591" s="3" t="n">
        <v>9</v>
      </c>
      <c r="C6591" s="3" t="s">
        <v>279</v>
      </c>
      <c r="D6591" s="3" t="s">
        <v>563</v>
      </c>
      <c r="E6591" s="3" t="n">
        <v>3590</v>
      </c>
      <c r="F6591" s="4" t="n">
        <v>208.35</v>
      </c>
      <c r="G6591" s="3" t="s">
        <v>8</v>
      </c>
      <c r="H6591" s="4" t="n">
        <f aca="false">ROUND(E6591*F6591,2)</f>
        <v>747976.5</v>
      </c>
    </row>
    <row r="6592" customFormat="false" ht="15" hidden="false" customHeight="false" outlineLevel="0" collapsed="false">
      <c r="A6592" s="3" t="n">
        <v>6591</v>
      </c>
      <c r="B6592" s="3" t="n">
        <v>10</v>
      </c>
      <c r="C6592" s="3" t="s">
        <v>279</v>
      </c>
      <c r="D6592" s="3" t="s">
        <v>563</v>
      </c>
      <c r="E6592" s="3" t="n">
        <v>656</v>
      </c>
      <c r="F6592" s="4" t="n">
        <v>67.28</v>
      </c>
      <c r="G6592" s="3" t="s">
        <v>8</v>
      </c>
      <c r="H6592" s="4" t="n">
        <f aca="false">ROUND(E6592*F6592,2)</f>
        <v>44135.68</v>
      </c>
    </row>
    <row r="6593" customFormat="false" ht="15" hidden="false" customHeight="false" outlineLevel="0" collapsed="false">
      <c r="A6593" s="3" t="n">
        <v>6592</v>
      </c>
      <c r="B6593" s="3" t="n">
        <v>8</v>
      </c>
      <c r="C6593" s="3" t="s">
        <v>279</v>
      </c>
      <c r="D6593" s="3" t="s">
        <v>563</v>
      </c>
      <c r="E6593" s="3" t="n">
        <v>2006</v>
      </c>
      <c r="F6593" s="4" t="n">
        <v>55.34</v>
      </c>
      <c r="G6593" s="3" t="s">
        <v>8</v>
      </c>
      <c r="H6593" s="4" t="n">
        <f aca="false">ROUND(E6593*F6593,2)</f>
        <v>111012.04</v>
      </c>
    </row>
    <row r="6594" customFormat="false" ht="15" hidden="false" customHeight="false" outlineLevel="0" collapsed="false">
      <c r="A6594" s="3" t="n">
        <v>6593</v>
      </c>
      <c r="B6594" s="3" t="n">
        <v>13</v>
      </c>
      <c r="C6594" s="3" t="s">
        <v>279</v>
      </c>
      <c r="D6594" s="3" t="s">
        <v>563</v>
      </c>
      <c r="E6594" s="3" t="n">
        <v>294</v>
      </c>
      <c r="F6594" s="4" t="n">
        <v>46.58</v>
      </c>
      <c r="G6594" s="3" t="s">
        <v>41</v>
      </c>
      <c r="H6594" s="4" t="n">
        <f aca="false">ROUND(E6594*F6594,2)</f>
        <v>13694.52</v>
      </c>
    </row>
    <row r="6595" customFormat="false" ht="15" hidden="false" customHeight="false" outlineLevel="0" collapsed="false">
      <c r="A6595" s="3" t="n">
        <v>6594</v>
      </c>
      <c r="B6595" s="3" t="n">
        <v>15</v>
      </c>
      <c r="C6595" s="3" t="s">
        <v>279</v>
      </c>
      <c r="D6595" s="3" t="s">
        <v>563</v>
      </c>
      <c r="E6595" s="3" t="n">
        <v>2474</v>
      </c>
      <c r="F6595" s="4" t="n">
        <v>268.04</v>
      </c>
      <c r="G6595" s="3" t="s">
        <v>46</v>
      </c>
      <c r="H6595" s="4" t="n">
        <f aca="false">ROUND(E6595*F6595,2)</f>
        <v>663130.96</v>
      </c>
    </row>
    <row r="6596" customFormat="false" ht="15" hidden="false" customHeight="false" outlineLevel="0" collapsed="false">
      <c r="A6596" s="3" t="n">
        <v>6595</v>
      </c>
      <c r="B6596" s="3" t="n">
        <v>12</v>
      </c>
      <c r="C6596" s="3" t="s">
        <v>279</v>
      </c>
      <c r="D6596" s="3" t="s">
        <v>562</v>
      </c>
      <c r="E6596" s="3" t="n">
        <v>153</v>
      </c>
      <c r="F6596" s="4" t="n">
        <v>218.96</v>
      </c>
      <c r="G6596" s="3" t="s">
        <v>38</v>
      </c>
      <c r="H6596" s="4" t="n">
        <f aca="false">ROUND(E6596*F6596,2)</f>
        <v>33500.88</v>
      </c>
    </row>
    <row r="6597" customFormat="false" ht="15" hidden="false" customHeight="false" outlineLevel="0" collapsed="false">
      <c r="A6597" s="3" t="n">
        <v>6596</v>
      </c>
      <c r="B6597" s="3" t="n">
        <v>5</v>
      </c>
      <c r="C6597" s="3" t="s">
        <v>279</v>
      </c>
      <c r="D6597" s="3" t="s">
        <v>563</v>
      </c>
      <c r="E6597" s="3" t="n">
        <v>3002</v>
      </c>
      <c r="F6597" s="4" t="n">
        <v>489.75</v>
      </c>
      <c r="G6597" s="3" t="s">
        <v>8</v>
      </c>
      <c r="H6597" s="4" t="n">
        <f aca="false">ROUND(E6597*F6597,2)</f>
        <v>1470229.5</v>
      </c>
    </row>
    <row r="6598" customFormat="false" ht="15" hidden="false" customHeight="false" outlineLevel="0" collapsed="false">
      <c r="A6598" s="3" t="n">
        <v>6597</v>
      </c>
      <c r="B6598" s="3" t="n">
        <v>10</v>
      </c>
      <c r="C6598" s="3" t="s">
        <v>279</v>
      </c>
      <c r="D6598" s="3" t="s">
        <v>562</v>
      </c>
      <c r="E6598" s="3" t="n">
        <v>1505</v>
      </c>
      <c r="F6598" s="4" t="n">
        <v>67.35</v>
      </c>
      <c r="G6598" s="3" t="s">
        <v>8</v>
      </c>
      <c r="H6598" s="4" t="n">
        <f aca="false">ROUND(E6598*F6598,2)</f>
        <v>101361.75</v>
      </c>
    </row>
    <row r="6599" customFormat="false" ht="15" hidden="false" customHeight="false" outlineLevel="0" collapsed="false">
      <c r="A6599" s="3" t="n">
        <v>6598</v>
      </c>
      <c r="B6599" s="3" t="n">
        <v>4</v>
      </c>
      <c r="C6599" s="3" t="s">
        <v>279</v>
      </c>
      <c r="D6599" s="3" t="s">
        <v>562</v>
      </c>
      <c r="E6599" s="3" t="n">
        <v>811</v>
      </c>
      <c r="F6599" s="4" t="n">
        <v>103.06</v>
      </c>
      <c r="G6599" s="3" t="s">
        <v>8</v>
      </c>
      <c r="H6599" s="4" t="n">
        <f aca="false">ROUND(E6599*F6599,2)</f>
        <v>83581.66</v>
      </c>
    </row>
    <row r="6600" customFormat="false" ht="15" hidden="false" customHeight="false" outlineLevel="0" collapsed="false">
      <c r="A6600" s="3" t="n">
        <v>6599</v>
      </c>
      <c r="B6600" s="3" t="n">
        <v>15</v>
      </c>
      <c r="C6600" s="3" t="s">
        <v>279</v>
      </c>
      <c r="D6600" s="3" t="s">
        <v>563</v>
      </c>
      <c r="E6600" s="3" t="n">
        <v>4791</v>
      </c>
      <c r="F6600" s="4" t="n">
        <v>267.12</v>
      </c>
      <c r="G6600" s="3" t="s">
        <v>46</v>
      </c>
      <c r="H6600" s="4" t="n">
        <f aca="false">ROUND(E6600*F6600,2)</f>
        <v>1279771.92</v>
      </c>
    </row>
    <row r="6601" customFormat="false" ht="15" hidden="false" customHeight="false" outlineLevel="0" collapsed="false">
      <c r="A6601" s="3" t="n">
        <v>6600</v>
      </c>
      <c r="B6601" s="3" t="n">
        <v>5</v>
      </c>
      <c r="C6601" s="3" t="s">
        <v>279</v>
      </c>
      <c r="D6601" s="3" t="s">
        <v>562</v>
      </c>
      <c r="E6601" s="3" t="n">
        <v>1515</v>
      </c>
      <c r="F6601" s="4" t="n">
        <v>491.43</v>
      </c>
      <c r="G6601" s="3" t="s">
        <v>8</v>
      </c>
      <c r="H6601" s="4" t="n">
        <f aca="false">ROUND(E6601*F6601,2)</f>
        <v>744516.45</v>
      </c>
    </row>
    <row r="6602" customFormat="false" ht="15" hidden="false" customHeight="false" outlineLevel="0" collapsed="false">
      <c r="A6602" s="3" t="n">
        <v>6601</v>
      </c>
      <c r="B6602" s="3" t="n">
        <v>4</v>
      </c>
      <c r="C6602" s="3" t="s">
        <v>279</v>
      </c>
      <c r="D6602" s="3" t="s">
        <v>562</v>
      </c>
      <c r="E6602" s="3" t="n">
        <v>4706</v>
      </c>
      <c r="F6602" s="4" t="n">
        <v>102.77</v>
      </c>
      <c r="G6602" s="3" t="s">
        <v>8</v>
      </c>
      <c r="H6602" s="4" t="n">
        <f aca="false">ROUND(E6602*F6602,2)</f>
        <v>483635.62</v>
      </c>
    </row>
    <row r="6603" customFormat="false" ht="15" hidden="false" customHeight="false" outlineLevel="0" collapsed="false">
      <c r="A6603" s="3" t="n">
        <v>6602</v>
      </c>
      <c r="B6603" s="3" t="n">
        <v>9</v>
      </c>
      <c r="C6603" s="3" t="s">
        <v>279</v>
      </c>
      <c r="D6603" s="3" t="s">
        <v>563</v>
      </c>
      <c r="E6603" s="3" t="n">
        <v>2434</v>
      </c>
      <c r="F6603" s="4" t="n">
        <v>208.1</v>
      </c>
      <c r="G6603" s="3" t="s">
        <v>8</v>
      </c>
      <c r="H6603" s="4" t="n">
        <f aca="false">ROUND(E6603*F6603,2)</f>
        <v>506515.4</v>
      </c>
    </row>
    <row r="6604" customFormat="false" ht="15" hidden="false" customHeight="false" outlineLevel="0" collapsed="false">
      <c r="A6604" s="3" t="n">
        <v>6603</v>
      </c>
      <c r="B6604" s="3" t="n">
        <v>15</v>
      </c>
      <c r="C6604" s="3" t="s">
        <v>279</v>
      </c>
      <c r="D6604" s="3" t="s">
        <v>563</v>
      </c>
      <c r="E6604" s="3" t="n">
        <v>1808</v>
      </c>
      <c r="F6604" s="4" t="n">
        <v>266.65</v>
      </c>
      <c r="G6604" s="3" t="s">
        <v>46</v>
      </c>
      <c r="H6604" s="4" t="n">
        <f aca="false">ROUND(E6604*F6604,2)</f>
        <v>482103.2</v>
      </c>
    </row>
    <row r="6605" customFormat="false" ht="15" hidden="false" customHeight="false" outlineLevel="0" collapsed="false">
      <c r="A6605" s="3" t="n">
        <v>6604</v>
      </c>
      <c r="B6605" s="3" t="n">
        <v>5</v>
      </c>
      <c r="C6605" s="3" t="s">
        <v>279</v>
      </c>
      <c r="D6605" s="3" t="s">
        <v>563</v>
      </c>
      <c r="E6605" s="3" t="n">
        <v>2804</v>
      </c>
      <c r="F6605" s="4" t="n">
        <v>489.03</v>
      </c>
      <c r="G6605" s="3" t="s">
        <v>8</v>
      </c>
      <c r="H6605" s="4" t="n">
        <f aca="false">ROUND(E6605*F6605,2)</f>
        <v>1371240.12</v>
      </c>
    </row>
    <row r="6606" customFormat="false" ht="15" hidden="false" customHeight="false" outlineLevel="0" collapsed="false">
      <c r="A6606" s="3" t="n">
        <v>6605</v>
      </c>
      <c r="B6606" s="3" t="n">
        <v>13</v>
      </c>
      <c r="C6606" s="3" t="s">
        <v>279</v>
      </c>
      <c r="D6606" s="3" t="s">
        <v>563</v>
      </c>
      <c r="E6606" s="3" t="n">
        <v>3626</v>
      </c>
      <c r="F6606" s="4" t="n">
        <v>46.66</v>
      </c>
      <c r="G6606" s="3" t="s">
        <v>41</v>
      </c>
      <c r="H6606" s="4" t="n">
        <f aca="false">ROUND(E6606*F6606,2)</f>
        <v>169189.16</v>
      </c>
    </row>
    <row r="6607" customFormat="false" ht="15" hidden="false" customHeight="false" outlineLevel="0" collapsed="false">
      <c r="A6607" s="3" t="n">
        <v>6606</v>
      </c>
      <c r="B6607" s="3" t="n">
        <v>11</v>
      </c>
      <c r="C6607" s="3" t="s">
        <v>279</v>
      </c>
      <c r="D6607" s="3" t="s">
        <v>563</v>
      </c>
      <c r="E6607" s="3" t="n">
        <v>2345</v>
      </c>
      <c r="F6607" s="4" t="n">
        <v>98.23</v>
      </c>
      <c r="G6607" s="3" t="s">
        <v>34</v>
      </c>
      <c r="H6607" s="4" t="n">
        <f aca="false">ROUND(E6607*F6607,2)</f>
        <v>230349.35</v>
      </c>
    </row>
    <row r="6608" customFormat="false" ht="15" hidden="false" customHeight="false" outlineLevel="0" collapsed="false">
      <c r="A6608" s="3" t="n">
        <v>6607</v>
      </c>
      <c r="B6608" s="3" t="n">
        <v>7</v>
      </c>
      <c r="C6608" s="3" t="s">
        <v>279</v>
      </c>
      <c r="D6608" s="3" t="s">
        <v>562</v>
      </c>
      <c r="E6608" s="3" t="n">
        <v>4485</v>
      </c>
      <c r="F6608" s="4" t="n">
        <v>353.81</v>
      </c>
      <c r="G6608" s="3" t="s">
        <v>8</v>
      </c>
      <c r="H6608" s="4" t="n">
        <f aca="false">ROUND(E6608*F6608,2)</f>
        <v>1586837.85</v>
      </c>
    </row>
    <row r="6609" customFormat="false" ht="15" hidden="false" customHeight="false" outlineLevel="0" collapsed="false">
      <c r="A6609" s="3" t="n">
        <v>6608</v>
      </c>
      <c r="B6609" s="3" t="n">
        <v>3</v>
      </c>
      <c r="C6609" s="3" t="s">
        <v>279</v>
      </c>
      <c r="D6609" s="3" t="s">
        <v>562</v>
      </c>
      <c r="E6609" s="3" t="n">
        <v>119</v>
      </c>
      <c r="F6609" s="4" t="n">
        <v>125.72</v>
      </c>
      <c r="G6609" s="3" t="s">
        <v>8</v>
      </c>
      <c r="H6609" s="4" t="n">
        <f aca="false">ROUND(E6609*F6609,2)</f>
        <v>14960.68</v>
      </c>
    </row>
    <row r="6610" customFormat="false" ht="15" hidden="false" customHeight="false" outlineLevel="0" collapsed="false">
      <c r="A6610" s="3" t="n">
        <v>6609</v>
      </c>
      <c r="B6610" s="3" t="n">
        <v>6</v>
      </c>
      <c r="C6610" s="3" t="s">
        <v>279</v>
      </c>
      <c r="D6610" s="3" t="s">
        <v>562</v>
      </c>
      <c r="E6610" s="3" t="n">
        <v>2858</v>
      </c>
      <c r="F6610" s="4" t="n">
        <v>269.23</v>
      </c>
      <c r="G6610" s="3" t="s">
        <v>8</v>
      </c>
      <c r="H6610" s="4" t="n">
        <f aca="false">ROUND(E6610*F6610,2)</f>
        <v>769459.34</v>
      </c>
    </row>
    <row r="6611" customFormat="false" ht="15" hidden="false" customHeight="false" outlineLevel="0" collapsed="false">
      <c r="A6611" s="3" t="n">
        <v>6610</v>
      </c>
      <c r="B6611" s="3" t="n">
        <v>2</v>
      </c>
      <c r="C6611" s="3" t="s">
        <v>279</v>
      </c>
      <c r="D6611" s="3" t="s">
        <v>562</v>
      </c>
      <c r="E6611" s="3" t="n">
        <v>4138</v>
      </c>
      <c r="F6611" s="4" t="n">
        <v>56.49</v>
      </c>
      <c r="G6611" s="3" t="s">
        <v>8</v>
      </c>
      <c r="H6611" s="4" t="n">
        <f aca="false">ROUND(E6611*F6611,2)</f>
        <v>233755.62</v>
      </c>
    </row>
    <row r="6612" customFormat="false" ht="15" hidden="false" customHeight="false" outlineLevel="0" collapsed="false">
      <c r="A6612" s="3" t="n">
        <v>6611</v>
      </c>
      <c r="B6612" s="3" t="n">
        <v>15</v>
      </c>
      <c r="C6612" s="3" t="s">
        <v>279</v>
      </c>
      <c r="D6612" s="3" t="s">
        <v>563</v>
      </c>
      <c r="E6612" s="3" t="n">
        <v>3132</v>
      </c>
      <c r="F6612" s="4" t="n">
        <v>266.9</v>
      </c>
      <c r="G6612" s="3" t="s">
        <v>46</v>
      </c>
      <c r="H6612" s="4" t="n">
        <f aca="false">ROUND(E6612*F6612,2)</f>
        <v>835930.8</v>
      </c>
    </row>
    <row r="6613" customFormat="false" ht="15" hidden="false" customHeight="false" outlineLevel="0" collapsed="false">
      <c r="A6613" s="3" t="n">
        <v>6612</v>
      </c>
      <c r="B6613" s="3" t="n">
        <v>2</v>
      </c>
      <c r="C6613" s="3" t="s">
        <v>279</v>
      </c>
      <c r="D6613" s="3" t="s">
        <v>562</v>
      </c>
      <c r="E6613" s="3" t="n">
        <v>3565</v>
      </c>
      <c r="F6613" s="4" t="n">
        <v>56.62</v>
      </c>
      <c r="G6613" s="3" t="s">
        <v>8</v>
      </c>
      <c r="H6613" s="4" t="n">
        <f aca="false">ROUND(E6613*F6613,2)</f>
        <v>201850.3</v>
      </c>
    </row>
    <row r="6614" customFormat="false" ht="15" hidden="false" customHeight="false" outlineLevel="0" collapsed="false">
      <c r="A6614" s="3" t="n">
        <v>6613</v>
      </c>
      <c r="B6614" s="3" t="n">
        <v>7</v>
      </c>
      <c r="C6614" s="3" t="s">
        <v>279</v>
      </c>
      <c r="D6614" s="3" t="s">
        <v>563</v>
      </c>
      <c r="E6614" s="3" t="n">
        <v>3031</v>
      </c>
      <c r="F6614" s="4" t="n">
        <v>353.47</v>
      </c>
      <c r="G6614" s="3" t="s">
        <v>8</v>
      </c>
      <c r="H6614" s="4" t="n">
        <f aca="false">ROUND(E6614*F6614,2)</f>
        <v>1071367.57</v>
      </c>
    </row>
    <row r="6615" customFormat="false" ht="15" hidden="false" customHeight="false" outlineLevel="0" collapsed="false">
      <c r="A6615" s="3" t="n">
        <v>6614</v>
      </c>
      <c r="B6615" s="3" t="n">
        <v>15</v>
      </c>
      <c r="C6615" s="3" t="s">
        <v>279</v>
      </c>
      <c r="D6615" s="3" t="s">
        <v>563</v>
      </c>
      <c r="E6615" s="3" t="n">
        <v>1833</v>
      </c>
      <c r="F6615" s="4" t="n">
        <v>266.65</v>
      </c>
      <c r="G6615" s="3" t="s">
        <v>46</v>
      </c>
      <c r="H6615" s="4" t="n">
        <f aca="false">ROUND(E6615*F6615,2)</f>
        <v>488769.45</v>
      </c>
    </row>
    <row r="6616" customFormat="false" ht="15" hidden="false" customHeight="false" outlineLevel="0" collapsed="false">
      <c r="A6616" s="3" t="n">
        <v>6615</v>
      </c>
      <c r="B6616" s="3" t="n">
        <v>15</v>
      </c>
      <c r="C6616" s="3" t="s">
        <v>279</v>
      </c>
      <c r="D6616" s="3" t="s">
        <v>563</v>
      </c>
      <c r="E6616" s="3" t="n">
        <v>1593</v>
      </c>
      <c r="F6616" s="4" t="n">
        <v>266.97</v>
      </c>
      <c r="G6616" s="3" t="s">
        <v>46</v>
      </c>
      <c r="H6616" s="4" t="n">
        <f aca="false">ROUND(E6616*F6616,2)</f>
        <v>425283.21</v>
      </c>
    </row>
    <row r="6617" customFormat="false" ht="15" hidden="false" customHeight="false" outlineLevel="0" collapsed="false">
      <c r="A6617" s="3" t="n">
        <v>6616</v>
      </c>
      <c r="B6617" s="3" t="n">
        <v>10</v>
      </c>
      <c r="C6617" s="3" t="s">
        <v>279</v>
      </c>
      <c r="D6617" s="3" t="s">
        <v>562</v>
      </c>
      <c r="E6617" s="3" t="n">
        <v>655</v>
      </c>
      <c r="F6617" s="4" t="n">
        <v>67.19</v>
      </c>
      <c r="G6617" s="3" t="s">
        <v>8</v>
      </c>
      <c r="H6617" s="4" t="n">
        <f aca="false">ROUND(E6617*F6617,2)</f>
        <v>44009.45</v>
      </c>
    </row>
    <row r="6618" customFormat="false" ht="15" hidden="false" customHeight="false" outlineLevel="0" collapsed="false">
      <c r="A6618" s="3" t="n">
        <v>6617</v>
      </c>
      <c r="B6618" s="3" t="n">
        <v>14</v>
      </c>
      <c r="C6618" s="3" t="s">
        <v>279</v>
      </c>
      <c r="D6618" s="3" t="s">
        <v>563</v>
      </c>
      <c r="E6618" s="3" t="n">
        <v>114</v>
      </c>
      <c r="F6618" s="4" t="n">
        <v>84.34</v>
      </c>
      <c r="G6618" s="3" t="s">
        <v>41</v>
      </c>
      <c r="H6618" s="4" t="n">
        <f aca="false">ROUND(E6618*F6618,2)</f>
        <v>9614.76</v>
      </c>
    </row>
    <row r="6619" customFormat="false" ht="15" hidden="false" customHeight="false" outlineLevel="0" collapsed="false">
      <c r="A6619" s="3" t="n">
        <v>6618</v>
      </c>
      <c r="B6619" s="3" t="n">
        <v>15</v>
      </c>
      <c r="C6619" s="3" t="s">
        <v>279</v>
      </c>
      <c r="D6619" s="3" t="s">
        <v>563</v>
      </c>
      <c r="E6619" s="3" t="n">
        <v>2709</v>
      </c>
      <c r="F6619" s="4" t="n">
        <v>267.8</v>
      </c>
      <c r="G6619" s="3" t="s">
        <v>46</v>
      </c>
      <c r="H6619" s="4" t="n">
        <f aca="false">ROUND(E6619*F6619,2)</f>
        <v>725470.2</v>
      </c>
    </row>
    <row r="6620" customFormat="false" ht="15" hidden="false" customHeight="false" outlineLevel="0" collapsed="false">
      <c r="A6620" s="3" t="n">
        <v>6619</v>
      </c>
      <c r="B6620" s="3" t="n">
        <v>10</v>
      </c>
      <c r="C6620" s="3" t="s">
        <v>279</v>
      </c>
      <c r="D6620" s="3" t="s">
        <v>563</v>
      </c>
      <c r="E6620" s="3" t="n">
        <v>761</v>
      </c>
      <c r="F6620" s="4" t="n">
        <v>67.16</v>
      </c>
      <c r="G6620" s="3" t="s">
        <v>8</v>
      </c>
      <c r="H6620" s="4" t="n">
        <f aca="false">ROUND(E6620*F6620,2)</f>
        <v>51108.76</v>
      </c>
    </row>
    <row r="6621" customFormat="false" ht="15" hidden="false" customHeight="false" outlineLevel="0" collapsed="false">
      <c r="A6621" s="3" t="n">
        <v>6620</v>
      </c>
      <c r="B6621" s="3" t="n">
        <v>12</v>
      </c>
      <c r="C6621" s="3" t="s">
        <v>280</v>
      </c>
      <c r="D6621" s="3" t="s">
        <v>563</v>
      </c>
      <c r="E6621" s="3" t="n">
        <v>1735</v>
      </c>
      <c r="F6621" s="4" t="n">
        <v>219.19</v>
      </c>
      <c r="G6621" s="3" t="s">
        <v>38</v>
      </c>
      <c r="H6621" s="4" t="n">
        <f aca="false">ROUND(E6621*F6621,2)</f>
        <v>380294.65</v>
      </c>
    </row>
    <row r="6622" customFormat="false" ht="15" hidden="false" customHeight="false" outlineLevel="0" collapsed="false">
      <c r="A6622" s="3" t="n">
        <v>6621</v>
      </c>
      <c r="B6622" s="3" t="n">
        <v>3</v>
      </c>
      <c r="C6622" s="3" t="s">
        <v>280</v>
      </c>
      <c r="D6622" s="3" t="s">
        <v>562</v>
      </c>
      <c r="E6622" s="3" t="n">
        <v>3148</v>
      </c>
      <c r="F6622" s="4" t="n">
        <v>125.22</v>
      </c>
      <c r="G6622" s="3" t="s">
        <v>8</v>
      </c>
      <c r="H6622" s="4" t="n">
        <f aca="false">ROUND(E6622*F6622,2)</f>
        <v>394192.56</v>
      </c>
    </row>
    <row r="6623" customFormat="false" ht="15" hidden="false" customHeight="false" outlineLevel="0" collapsed="false">
      <c r="A6623" s="3" t="n">
        <v>6622</v>
      </c>
      <c r="B6623" s="3" t="n">
        <v>6</v>
      </c>
      <c r="C6623" s="3" t="s">
        <v>280</v>
      </c>
      <c r="D6623" s="3" t="s">
        <v>563</v>
      </c>
      <c r="E6623" s="3" t="n">
        <v>3755</v>
      </c>
      <c r="F6623" s="4" t="n">
        <v>273.67</v>
      </c>
      <c r="G6623" s="3" t="s">
        <v>8</v>
      </c>
      <c r="H6623" s="4" t="n">
        <f aca="false">ROUND(E6623*F6623,2)</f>
        <v>1027630.85</v>
      </c>
    </row>
    <row r="6624" customFormat="false" ht="15" hidden="false" customHeight="false" outlineLevel="0" collapsed="false">
      <c r="A6624" s="3" t="n">
        <v>6623</v>
      </c>
      <c r="B6624" s="3" t="n">
        <v>2</v>
      </c>
      <c r="C6624" s="3" t="s">
        <v>280</v>
      </c>
      <c r="D6624" s="3" t="s">
        <v>563</v>
      </c>
      <c r="E6624" s="3" t="n">
        <v>1013</v>
      </c>
      <c r="F6624" s="4" t="n">
        <v>58.17</v>
      </c>
      <c r="G6624" s="3" t="s">
        <v>8</v>
      </c>
      <c r="H6624" s="4" t="n">
        <f aca="false">ROUND(E6624*F6624,2)</f>
        <v>58926.21</v>
      </c>
    </row>
    <row r="6625" customFormat="false" ht="15" hidden="false" customHeight="false" outlineLevel="0" collapsed="false">
      <c r="A6625" s="3" t="n">
        <v>6624</v>
      </c>
      <c r="B6625" s="3" t="n">
        <v>15</v>
      </c>
      <c r="C6625" s="3" t="s">
        <v>280</v>
      </c>
      <c r="D6625" s="3" t="s">
        <v>563</v>
      </c>
      <c r="E6625" s="3" t="n">
        <v>2991</v>
      </c>
      <c r="F6625" s="4" t="n">
        <v>267.1</v>
      </c>
      <c r="G6625" s="3" t="s">
        <v>46</v>
      </c>
      <c r="H6625" s="4" t="n">
        <f aca="false">ROUND(E6625*F6625,2)</f>
        <v>798896.1</v>
      </c>
    </row>
    <row r="6626" customFormat="false" ht="15" hidden="false" customHeight="false" outlineLevel="0" collapsed="false">
      <c r="A6626" s="3" t="n">
        <v>6625</v>
      </c>
      <c r="B6626" s="3" t="n">
        <v>7</v>
      </c>
      <c r="C6626" s="3" t="s">
        <v>280</v>
      </c>
      <c r="D6626" s="3" t="s">
        <v>563</v>
      </c>
      <c r="E6626" s="3" t="n">
        <v>3803</v>
      </c>
      <c r="F6626" s="4" t="n">
        <v>345.9</v>
      </c>
      <c r="G6626" s="3" t="s">
        <v>8</v>
      </c>
      <c r="H6626" s="4" t="n">
        <f aca="false">ROUND(E6626*F6626,2)</f>
        <v>1315457.7</v>
      </c>
    </row>
    <row r="6627" customFormat="false" ht="15" hidden="false" customHeight="false" outlineLevel="0" collapsed="false">
      <c r="A6627" s="3" t="n">
        <v>6626</v>
      </c>
      <c r="B6627" s="3" t="n">
        <v>1</v>
      </c>
      <c r="C6627" s="3" t="s">
        <v>280</v>
      </c>
      <c r="D6627" s="3" t="s">
        <v>563</v>
      </c>
      <c r="E6627" s="3" t="n">
        <v>1751</v>
      </c>
      <c r="F6627" s="4" t="n">
        <v>393.33</v>
      </c>
      <c r="G6627" s="3" t="s">
        <v>8</v>
      </c>
      <c r="H6627" s="4" t="n">
        <f aca="false">ROUND(E6627*F6627,2)</f>
        <v>688720.83</v>
      </c>
    </row>
    <row r="6628" customFormat="false" ht="15" hidden="false" customHeight="false" outlineLevel="0" collapsed="false">
      <c r="A6628" s="3" t="n">
        <v>6627</v>
      </c>
      <c r="B6628" s="3" t="n">
        <v>6</v>
      </c>
      <c r="C6628" s="3" t="s">
        <v>280</v>
      </c>
      <c r="D6628" s="3" t="s">
        <v>563</v>
      </c>
      <c r="E6628" s="3" t="n">
        <v>4177</v>
      </c>
      <c r="F6628" s="4" t="n">
        <v>273.88</v>
      </c>
      <c r="G6628" s="3" t="s">
        <v>8</v>
      </c>
      <c r="H6628" s="4" t="n">
        <f aca="false">ROUND(E6628*F6628,2)</f>
        <v>1143996.76</v>
      </c>
    </row>
    <row r="6629" customFormat="false" ht="15" hidden="false" customHeight="false" outlineLevel="0" collapsed="false">
      <c r="A6629" s="3" t="n">
        <v>6628</v>
      </c>
      <c r="B6629" s="3" t="n">
        <v>8</v>
      </c>
      <c r="C6629" s="3" t="s">
        <v>280</v>
      </c>
      <c r="D6629" s="3" t="s">
        <v>562</v>
      </c>
      <c r="E6629" s="3" t="n">
        <v>700</v>
      </c>
      <c r="F6629" s="4" t="n">
        <v>54.96</v>
      </c>
      <c r="G6629" s="3" t="s">
        <v>8</v>
      </c>
      <c r="H6629" s="4" t="n">
        <f aca="false">ROUND(E6629*F6629,2)</f>
        <v>38472</v>
      </c>
    </row>
    <row r="6630" customFormat="false" ht="15" hidden="false" customHeight="false" outlineLevel="0" collapsed="false">
      <c r="A6630" s="3" t="n">
        <v>6629</v>
      </c>
      <c r="B6630" s="3" t="n">
        <v>10</v>
      </c>
      <c r="C6630" s="3" t="s">
        <v>280</v>
      </c>
      <c r="D6630" s="3" t="s">
        <v>563</v>
      </c>
      <c r="E6630" s="3" t="n">
        <v>3774</v>
      </c>
      <c r="F6630" s="4" t="n">
        <v>67.19</v>
      </c>
      <c r="G6630" s="3" t="s">
        <v>8</v>
      </c>
      <c r="H6630" s="4" t="n">
        <f aca="false">ROUND(E6630*F6630,2)</f>
        <v>253575.06</v>
      </c>
    </row>
    <row r="6631" customFormat="false" ht="15" hidden="false" customHeight="false" outlineLevel="0" collapsed="false">
      <c r="A6631" s="3" t="n">
        <v>6630</v>
      </c>
      <c r="B6631" s="3" t="n">
        <v>10</v>
      </c>
      <c r="C6631" s="3" t="s">
        <v>280</v>
      </c>
      <c r="D6631" s="3" t="s">
        <v>562</v>
      </c>
      <c r="E6631" s="3" t="n">
        <v>1514</v>
      </c>
      <c r="F6631" s="4" t="n">
        <v>67.07</v>
      </c>
      <c r="G6631" s="3" t="s">
        <v>8</v>
      </c>
      <c r="H6631" s="4" t="n">
        <f aca="false">ROUND(E6631*F6631,2)</f>
        <v>101543.98</v>
      </c>
    </row>
    <row r="6632" customFormat="false" ht="15" hidden="false" customHeight="false" outlineLevel="0" collapsed="false">
      <c r="A6632" s="3" t="n">
        <v>6631</v>
      </c>
      <c r="B6632" s="3" t="n">
        <v>10</v>
      </c>
      <c r="C6632" s="3" t="s">
        <v>280</v>
      </c>
      <c r="D6632" s="3" t="s">
        <v>563</v>
      </c>
      <c r="E6632" s="3" t="n">
        <v>1274</v>
      </c>
      <c r="F6632" s="4" t="n">
        <v>67.05</v>
      </c>
      <c r="G6632" s="3" t="s">
        <v>8</v>
      </c>
      <c r="H6632" s="4" t="n">
        <f aca="false">ROUND(E6632*F6632,2)</f>
        <v>85421.7</v>
      </c>
    </row>
    <row r="6633" customFormat="false" ht="15" hidden="false" customHeight="false" outlineLevel="0" collapsed="false">
      <c r="A6633" s="3" t="n">
        <v>6632</v>
      </c>
      <c r="B6633" s="3" t="n">
        <v>5</v>
      </c>
      <c r="C6633" s="3" t="s">
        <v>280</v>
      </c>
      <c r="D6633" s="3" t="s">
        <v>562</v>
      </c>
      <c r="E6633" s="3" t="n">
        <v>3475</v>
      </c>
      <c r="F6633" s="4" t="n">
        <v>475.64</v>
      </c>
      <c r="G6633" s="3" t="s">
        <v>8</v>
      </c>
      <c r="H6633" s="4" t="n">
        <f aca="false">ROUND(E6633*F6633,2)</f>
        <v>1652849</v>
      </c>
    </row>
    <row r="6634" customFormat="false" ht="15" hidden="false" customHeight="false" outlineLevel="0" collapsed="false">
      <c r="A6634" s="3" t="n">
        <v>6633</v>
      </c>
      <c r="B6634" s="3" t="n">
        <v>3</v>
      </c>
      <c r="C6634" s="3" t="s">
        <v>280</v>
      </c>
      <c r="D6634" s="3" t="s">
        <v>563</v>
      </c>
      <c r="E6634" s="3" t="n">
        <v>694</v>
      </c>
      <c r="F6634" s="4" t="n">
        <v>124.87</v>
      </c>
      <c r="G6634" s="3" t="s">
        <v>8</v>
      </c>
      <c r="H6634" s="4" t="n">
        <f aca="false">ROUND(E6634*F6634,2)</f>
        <v>86659.78</v>
      </c>
    </row>
    <row r="6635" customFormat="false" ht="15" hidden="false" customHeight="false" outlineLevel="0" collapsed="false">
      <c r="A6635" s="3" t="n">
        <v>6634</v>
      </c>
      <c r="B6635" s="3" t="n">
        <v>3</v>
      </c>
      <c r="C6635" s="3" t="s">
        <v>280</v>
      </c>
      <c r="D6635" s="3" t="s">
        <v>562</v>
      </c>
      <c r="E6635" s="3" t="n">
        <v>4078</v>
      </c>
      <c r="F6635" s="4" t="n">
        <v>125.06</v>
      </c>
      <c r="G6635" s="3" t="s">
        <v>8</v>
      </c>
      <c r="H6635" s="4" t="n">
        <f aca="false">ROUND(E6635*F6635,2)</f>
        <v>509994.68</v>
      </c>
    </row>
    <row r="6636" customFormat="false" ht="15" hidden="false" customHeight="false" outlineLevel="0" collapsed="false">
      <c r="A6636" s="3" t="n">
        <v>6635</v>
      </c>
      <c r="B6636" s="3" t="n">
        <v>5</v>
      </c>
      <c r="C6636" s="3" t="s">
        <v>280</v>
      </c>
      <c r="D6636" s="3" t="s">
        <v>563</v>
      </c>
      <c r="E6636" s="3" t="n">
        <v>3674</v>
      </c>
      <c r="F6636" s="4" t="n">
        <v>475.72</v>
      </c>
      <c r="G6636" s="3" t="s">
        <v>8</v>
      </c>
      <c r="H6636" s="4" t="n">
        <f aca="false">ROUND(E6636*F6636,2)</f>
        <v>1747795.28</v>
      </c>
    </row>
    <row r="6637" customFormat="false" ht="15" hidden="false" customHeight="false" outlineLevel="0" collapsed="false">
      <c r="A6637" s="3" t="n">
        <v>6636</v>
      </c>
      <c r="B6637" s="3" t="n">
        <v>2</v>
      </c>
      <c r="C6637" s="3" t="s">
        <v>280</v>
      </c>
      <c r="D6637" s="3" t="s">
        <v>563</v>
      </c>
      <c r="E6637" s="3" t="n">
        <v>1777</v>
      </c>
      <c r="F6637" s="4" t="n">
        <v>57.96</v>
      </c>
      <c r="G6637" s="3" t="s">
        <v>8</v>
      </c>
      <c r="H6637" s="4" t="n">
        <f aca="false">ROUND(E6637*F6637,2)</f>
        <v>102994.92</v>
      </c>
    </row>
    <row r="6638" customFormat="false" ht="15" hidden="false" customHeight="false" outlineLevel="0" collapsed="false">
      <c r="A6638" s="3" t="n">
        <v>6637</v>
      </c>
      <c r="B6638" s="3" t="n">
        <v>4</v>
      </c>
      <c r="C6638" s="3" t="s">
        <v>280</v>
      </c>
      <c r="D6638" s="3" t="s">
        <v>563</v>
      </c>
      <c r="E6638" s="3" t="n">
        <v>467</v>
      </c>
      <c r="F6638" s="4" t="n">
        <v>100.52</v>
      </c>
      <c r="G6638" s="3" t="s">
        <v>8</v>
      </c>
      <c r="H6638" s="4" t="n">
        <f aca="false">ROUND(E6638*F6638,2)</f>
        <v>46942.84</v>
      </c>
    </row>
    <row r="6639" customFormat="false" ht="15" hidden="false" customHeight="false" outlineLevel="0" collapsed="false">
      <c r="A6639" s="3" t="n">
        <v>6638</v>
      </c>
      <c r="B6639" s="3" t="n">
        <v>8</v>
      </c>
      <c r="C6639" s="3" t="s">
        <v>280</v>
      </c>
      <c r="D6639" s="3" t="s">
        <v>563</v>
      </c>
      <c r="E6639" s="3" t="n">
        <v>3924</v>
      </c>
      <c r="F6639" s="4" t="n">
        <v>55.07</v>
      </c>
      <c r="G6639" s="3" t="s">
        <v>8</v>
      </c>
      <c r="H6639" s="4" t="n">
        <f aca="false">ROUND(E6639*F6639,2)</f>
        <v>216094.68</v>
      </c>
    </row>
    <row r="6640" customFormat="false" ht="15" hidden="false" customHeight="false" outlineLevel="0" collapsed="false">
      <c r="A6640" s="3" t="n">
        <v>6639</v>
      </c>
      <c r="B6640" s="3" t="n">
        <v>11</v>
      </c>
      <c r="C6640" s="3" t="s">
        <v>280</v>
      </c>
      <c r="D6640" s="3" t="s">
        <v>562</v>
      </c>
      <c r="E6640" s="3" t="n">
        <v>3022</v>
      </c>
      <c r="F6640" s="4" t="n">
        <v>96.63</v>
      </c>
      <c r="G6640" s="3" t="s">
        <v>34</v>
      </c>
      <c r="H6640" s="4" t="n">
        <f aca="false">ROUND(E6640*F6640,2)</f>
        <v>292015.86</v>
      </c>
    </row>
    <row r="6641" customFormat="false" ht="15" hidden="false" customHeight="false" outlineLevel="0" collapsed="false">
      <c r="A6641" s="3" t="n">
        <v>6640</v>
      </c>
      <c r="B6641" s="3" t="n">
        <v>12</v>
      </c>
      <c r="C6641" s="3" t="s">
        <v>280</v>
      </c>
      <c r="D6641" s="3" t="s">
        <v>563</v>
      </c>
      <c r="E6641" s="3" t="n">
        <v>309</v>
      </c>
      <c r="F6641" s="4" t="n">
        <v>219.01</v>
      </c>
      <c r="G6641" s="3" t="s">
        <v>38</v>
      </c>
      <c r="H6641" s="4" t="n">
        <f aca="false">ROUND(E6641*F6641,2)</f>
        <v>67674.09</v>
      </c>
    </row>
    <row r="6642" customFormat="false" ht="15" hidden="false" customHeight="false" outlineLevel="0" collapsed="false">
      <c r="A6642" s="3" t="n">
        <v>6641</v>
      </c>
      <c r="B6642" s="3" t="n">
        <v>15</v>
      </c>
      <c r="C6642" s="3" t="s">
        <v>280</v>
      </c>
      <c r="D6642" s="3" t="s">
        <v>562</v>
      </c>
      <c r="E6642" s="3" t="n">
        <v>3517</v>
      </c>
      <c r="F6642" s="4" t="n">
        <v>267.51</v>
      </c>
      <c r="G6642" s="3" t="s">
        <v>46</v>
      </c>
      <c r="H6642" s="4" t="n">
        <f aca="false">ROUND(E6642*F6642,2)</f>
        <v>940832.67</v>
      </c>
    </row>
    <row r="6643" customFormat="false" ht="15" hidden="false" customHeight="false" outlineLevel="0" collapsed="false">
      <c r="A6643" s="3" t="n">
        <v>6642</v>
      </c>
      <c r="B6643" s="3" t="n">
        <v>13</v>
      </c>
      <c r="C6643" s="3" t="s">
        <v>280</v>
      </c>
      <c r="D6643" s="3" t="s">
        <v>563</v>
      </c>
      <c r="E6643" s="3" t="n">
        <v>2544</v>
      </c>
      <c r="F6643" s="4" t="n">
        <v>46.63</v>
      </c>
      <c r="G6643" s="3" t="s">
        <v>41</v>
      </c>
      <c r="H6643" s="4" t="n">
        <f aca="false">ROUND(E6643*F6643,2)</f>
        <v>118626.72</v>
      </c>
    </row>
    <row r="6644" customFormat="false" ht="15" hidden="false" customHeight="false" outlineLevel="0" collapsed="false">
      <c r="A6644" s="3" t="n">
        <v>6643</v>
      </c>
      <c r="B6644" s="3" t="n">
        <v>15</v>
      </c>
      <c r="C6644" s="3" t="s">
        <v>280</v>
      </c>
      <c r="D6644" s="3" t="s">
        <v>562</v>
      </c>
      <c r="E6644" s="3" t="n">
        <v>3227</v>
      </c>
      <c r="F6644" s="4" t="n">
        <v>266.6</v>
      </c>
      <c r="G6644" s="3" t="s">
        <v>46</v>
      </c>
      <c r="H6644" s="4" t="n">
        <f aca="false">ROUND(E6644*F6644,2)</f>
        <v>860318.2</v>
      </c>
    </row>
    <row r="6645" customFormat="false" ht="15" hidden="false" customHeight="false" outlineLevel="0" collapsed="false">
      <c r="A6645" s="3" t="n">
        <v>6644</v>
      </c>
      <c r="B6645" s="3" t="n">
        <v>14</v>
      </c>
      <c r="C6645" s="3" t="s">
        <v>280</v>
      </c>
      <c r="D6645" s="3" t="s">
        <v>563</v>
      </c>
      <c r="E6645" s="3" t="n">
        <v>3139</v>
      </c>
      <c r="F6645" s="4" t="n">
        <v>83.85</v>
      </c>
      <c r="G6645" s="3" t="s">
        <v>41</v>
      </c>
      <c r="H6645" s="4" t="n">
        <f aca="false">ROUND(E6645*F6645,2)</f>
        <v>263205.15</v>
      </c>
    </row>
    <row r="6646" customFormat="false" ht="15" hidden="false" customHeight="false" outlineLevel="0" collapsed="false">
      <c r="A6646" s="3" t="n">
        <v>6645</v>
      </c>
      <c r="B6646" s="3" t="n">
        <v>13</v>
      </c>
      <c r="C6646" s="3" t="s">
        <v>280</v>
      </c>
      <c r="D6646" s="3" t="s">
        <v>563</v>
      </c>
      <c r="E6646" s="3" t="n">
        <v>3093</v>
      </c>
      <c r="F6646" s="4" t="n">
        <v>46.46</v>
      </c>
      <c r="G6646" s="3" t="s">
        <v>41</v>
      </c>
      <c r="H6646" s="4" t="n">
        <f aca="false">ROUND(E6646*F6646,2)</f>
        <v>143700.78</v>
      </c>
    </row>
    <row r="6647" customFormat="false" ht="15" hidden="false" customHeight="false" outlineLevel="0" collapsed="false">
      <c r="A6647" s="3" t="n">
        <v>6646</v>
      </c>
      <c r="B6647" s="3" t="n">
        <v>9</v>
      </c>
      <c r="C6647" s="3" t="s">
        <v>280</v>
      </c>
      <c r="D6647" s="3" t="s">
        <v>563</v>
      </c>
      <c r="E6647" s="3" t="n">
        <v>3711</v>
      </c>
      <c r="F6647" s="4" t="n">
        <v>209.51</v>
      </c>
      <c r="G6647" s="3" t="s">
        <v>8</v>
      </c>
      <c r="H6647" s="4" t="n">
        <f aca="false">ROUND(E6647*F6647,2)</f>
        <v>777491.61</v>
      </c>
    </row>
    <row r="6648" customFormat="false" ht="15" hidden="false" customHeight="false" outlineLevel="0" collapsed="false">
      <c r="A6648" s="3" t="n">
        <v>6647</v>
      </c>
      <c r="B6648" s="3" t="n">
        <v>5</v>
      </c>
      <c r="C6648" s="3" t="s">
        <v>280</v>
      </c>
      <c r="D6648" s="3" t="s">
        <v>563</v>
      </c>
      <c r="E6648" s="3" t="n">
        <v>220</v>
      </c>
      <c r="F6648" s="4" t="n">
        <v>474.5</v>
      </c>
      <c r="G6648" s="3" t="s">
        <v>8</v>
      </c>
      <c r="H6648" s="4" t="n">
        <f aca="false">ROUND(E6648*F6648,2)</f>
        <v>104390</v>
      </c>
    </row>
    <row r="6649" customFormat="false" ht="15" hidden="false" customHeight="false" outlineLevel="0" collapsed="false">
      <c r="A6649" s="3" t="n">
        <v>6648</v>
      </c>
      <c r="B6649" s="3" t="n">
        <v>7</v>
      </c>
      <c r="C6649" s="3" t="s">
        <v>280</v>
      </c>
      <c r="D6649" s="3" t="s">
        <v>562</v>
      </c>
      <c r="E6649" s="3" t="n">
        <v>1394</v>
      </c>
      <c r="F6649" s="4" t="n">
        <v>346.89</v>
      </c>
      <c r="G6649" s="3" t="s">
        <v>8</v>
      </c>
      <c r="H6649" s="4" t="n">
        <f aca="false">ROUND(E6649*F6649,2)</f>
        <v>483564.66</v>
      </c>
    </row>
    <row r="6650" customFormat="false" ht="15" hidden="false" customHeight="false" outlineLevel="0" collapsed="false">
      <c r="A6650" s="3" t="n">
        <v>6649</v>
      </c>
      <c r="B6650" s="3" t="n">
        <v>3</v>
      </c>
      <c r="C6650" s="3" t="s">
        <v>280</v>
      </c>
      <c r="D6650" s="3" t="s">
        <v>563</v>
      </c>
      <c r="E6650" s="3" t="n">
        <v>3325</v>
      </c>
      <c r="F6650" s="4" t="n">
        <v>124.75</v>
      </c>
      <c r="G6650" s="3" t="s">
        <v>8</v>
      </c>
      <c r="H6650" s="4" t="n">
        <f aca="false">ROUND(E6650*F6650,2)</f>
        <v>414793.75</v>
      </c>
    </row>
    <row r="6651" customFormat="false" ht="15" hidden="false" customHeight="false" outlineLevel="0" collapsed="false">
      <c r="A6651" s="3" t="n">
        <v>6650</v>
      </c>
      <c r="B6651" s="3" t="n">
        <v>8</v>
      </c>
      <c r="C6651" s="3" t="s">
        <v>280</v>
      </c>
      <c r="D6651" s="3" t="s">
        <v>562</v>
      </c>
      <c r="E6651" s="3" t="n">
        <v>1171</v>
      </c>
      <c r="F6651" s="4" t="n">
        <v>54.97</v>
      </c>
      <c r="G6651" s="3" t="s">
        <v>8</v>
      </c>
      <c r="H6651" s="4" t="n">
        <f aca="false">ROUND(E6651*F6651,2)</f>
        <v>64369.87</v>
      </c>
    </row>
    <row r="6652" customFormat="false" ht="15" hidden="false" customHeight="false" outlineLevel="0" collapsed="false">
      <c r="A6652" s="3" t="n">
        <v>6651</v>
      </c>
      <c r="B6652" s="3" t="n">
        <v>4</v>
      </c>
      <c r="C6652" s="3" t="s">
        <v>280</v>
      </c>
      <c r="D6652" s="3" t="s">
        <v>563</v>
      </c>
      <c r="E6652" s="3" t="n">
        <v>3182</v>
      </c>
      <c r="F6652" s="4" t="n">
        <v>100.9</v>
      </c>
      <c r="G6652" s="3" t="s">
        <v>8</v>
      </c>
      <c r="H6652" s="4" t="n">
        <f aca="false">ROUND(E6652*F6652,2)</f>
        <v>321063.8</v>
      </c>
    </row>
    <row r="6653" customFormat="false" ht="15" hidden="false" customHeight="false" outlineLevel="0" collapsed="false">
      <c r="A6653" s="3" t="n">
        <v>6652</v>
      </c>
      <c r="B6653" s="3" t="n">
        <v>7</v>
      </c>
      <c r="C6653" s="3" t="s">
        <v>281</v>
      </c>
      <c r="D6653" s="3" t="s">
        <v>563</v>
      </c>
      <c r="E6653" s="3" t="n">
        <v>3754</v>
      </c>
      <c r="F6653" s="4" t="n">
        <v>344.49</v>
      </c>
      <c r="G6653" s="3" t="s">
        <v>8</v>
      </c>
      <c r="H6653" s="4" t="n">
        <f aca="false">ROUND(E6653*F6653,2)</f>
        <v>1293215.46</v>
      </c>
    </row>
    <row r="6654" customFormat="false" ht="15" hidden="false" customHeight="false" outlineLevel="0" collapsed="false">
      <c r="A6654" s="3" t="n">
        <v>6653</v>
      </c>
      <c r="B6654" s="3" t="n">
        <v>10</v>
      </c>
      <c r="C6654" s="3" t="s">
        <v>281</v>
      </c>
      <c r="D6654" s="3" t="s">
        <v>562</v>
      </c>
      <c r="E6654" s="3" t="n">
        <v>3105</v>
      </c>
      <c r="F6654" s="4" t="n">
        <v>68.32</v>
      </c>
      <c r="G6654" s="3" t="s">
        <v>8</v>
      </c>
      <c r="H6654" s="4" t="n">
        <f aca="false">ROUND(E6654*F6654,2)</f>
        <v>212133.6</v>
      </c>
    </row>
    <row r="6655" customFormat="false" ht="15" hidden="false" customHeight="false" outlineLevel="0" collapsed="false">
      <c r="A6655" s="3" t="n">
        <v>6654</v>
      </c>
      <c r="B6655" s="3" t="n">
        <v>13</v>
      </c>
      <c r="C6655" s="3" t="s">
        <v>281</v>
      </c>
      <c r="D6655" s="3" t="s">
        <v>562</v>
      </c>
      <c r="E6655" s="3" t="n">
        <v>4012</v>
      </c>
      <c r="F6655" s="4" t="n">
        <v>46.24</v>
      </c>
      <c r="G6655" s="3" t="s">
        <v>41</v>
      </c>
      <c r="H6655" s="4" t="n">
        <f aca="false">ROUND(E6655*F6655,2)</f>
        <v>185514.88</v>
      </c>
    </row>
    <row r="6656" customFormat="false" ht="15" hidden="false" customHeight="false" outlineLevel="0" collapsed="false">
      <c r="A6656" s="3" t="n">
        <v>6655</v>
      </c>
      <c r="B6656" s="3" t="n">
        <v>8</v>
      </c>
      <c r="C6656" s="3" t="s">
        <v>281</v>
      </c>
      <c r="D6656" s="3" t="s">
        <v>563</v>
      </c>
      <c r="E6656" s="3" t="n">
        <v>1346</v>
      </c>
      <c r="F6656" s="4" t="n">
        <v>55.8</v>
      </c>
      <c r="G6656" s="3" t="s">
        <v>8</v>
      </c>
      <c r="H6656" s="4" t="n">
        <f aca="false">ROUND(E6656*F6656,2)</f>
        <v>75106.8</v>
      </c>
    </row>
    <row r="6657" customFormat="false" ht="15" hidden="false" customHeight="false" outlineLevel="0" collapsed="false">
      <c r="A6657" s="3" t="n">
        <v>6656</v>
      </c>
      <c r="B6657" s="3" t="n">
        <v>11</v>
      </c>
      <c r="C6657" s="3" t="s">
        <v>281</v>
      </c>
      <c r="D6657" s="3" t="s">
        <v>562</v>
      </c>
      <c r="E6657" s="3" t="n">
        <v>3397</v>
      </c>
      <c r="F6657" s="4" t="n">
        <v>96.44</v>
      </c>
      <c r="G6657" s="3" t="s">
        <v>34</v>
      </c>
      <c r="H6657" s="4" t="n">
        <f aca="false">ROUND(E6657*F6657,2)</f>
        <v>327606.68</v>
      </c>
    </row>
    <row r="6658" customFormat="false" ht="15" hidden="false" customHeight="false" outlineLevel="0" collapsed="false">
      <c r="A6658" s="3" t="n">
        <v>6657</v>
      </c>
      <c r="B6658" s="3" t="n">
        <v>8</v>
      </c>
      <c r="C6658" s="3" t="s">
        <v>281</v>
      </c>
      <c r="D6658" s="3" t="s">
        <v>563</v>
      </c>
      <c r="E6658" s="3" t="n">
        <v>625</v>
      </c>
      <c r="F6658" s="4" t="n">
        <v>55.81</v>
      </c>
      <c r="G6658" s="3" t="s">
        <v>8</v>
      </c>
      <c r="H6658" s="4" t="n">
        <f aca="false">ROUND(E6658*F6658,2)</f>
        <v>34881.25</v>
      </c>
    </row>
    <row r="6659" customFormat="false" ht="15" hidden="false" customHeight="false" outlineLevel="0" collapsed="false">
      <c r="A6659" s="3" t="n">
        <v>6658</v>
      </c>
      <c r="B6659" s="3" t="n">
        <v>8</v>
      </c>
      <c r="C6659" s="3" t="s">
        <v>281</v>
      </c>
      <c r="D6659" s="3" t="s">
        <v>563</v>
      </c>
      <c r="E6659" s="3" t="n">
        <v>3378</v>
      </c>
      <c r="F6659" s="4" t="n">
        <v>55.61</v>
      </c>
      <c r="G6659" s="3" t="s">
        <v>8</v>
      </c>
      <c r="H6659" s="4" t="n">
        <f aca="false">ROUND(E6659*F6659,2)</f>
        <v>187850.58</v>
      </c>
    </row>
    <row r="6660" customFormat="false" ht="15" hidden="false" customHeight="false" outlineLevel="0" collapsed="false">
      <c r="A6660" s="3" t="n">
        <v>6659</v>
      </c>
      <c r="B6660" s="3" t="n">
        <v>13</v>
      </c>
      <c r="C6660" s="3" t="s">
        <v>281</v>
      </c>
      <c r="D6660" s="3" t="s">
        <v>563</v>
      </c>
      <c r="E6660" s="3" t="n">
        <v>978</v>
      </c>
      <c r="F6660" s="4" t="n">
        <v>46.11</v>
      </c>
      <c r="G6660" s="3" t="s">
        <v>41</v>
      </c>
      <c r="H6660" s="4" t="n">
        <f aca="false">ROUND(E6660*F6660,2)</f>
        <v>45095.58</v>
      </c>
    </row>
    <row r="6661" customFormat="false" ht="15" hidden="false" customHeight="false" outlineLevel="0" collapsed="false">
      <c r="A6661" s="3" t="n">
        <v>6660</v>
      </c>
      <c r="B6661" s="3" t="n">
        <v>1</v>
      </c>
      <c r="C6661" s="3" t="s">
        <v>281</v>
      </c>
      <c r="D6661" s="3" t="s">
        <v>562</v>
      </c>
      <c r="E6661" s="3" t="n">
        <v>1302</v>
      </c>
      <c r="F6661" s="4" t="n">
        <v>390.6</v>
      </c>
      <c r="G6661" s="3" t="s">
        <v>8</v>
      </c>
      <c r="H6661" s="4" t="n">
        <f aca="false">ROUND(E6661*F6661,2)</f>
        <v>508561.2</v>
      </c>
    </row>
    <row r="6662" customFormat="false" ht="15" hidden="false" customHeight="false" outlineLevel="0" collapsed="false">
      <c r="A6662" s="3" t="n">
        <v>6661</v>
      </c>
      <c r="B6662" s="3" t="n">
        <v>12</v>
      </c>
      <c r="C6662" s="3" t="s">
        <v>281</v>
      </c>
      <c r="D6662" s="3" t="s">
        <v>562</v>
      </c>
      <c r="E6662" s="3" t="n">
        <v>1613</v>
      </c>
      <c r="F6662" s="4" t="n">
        <v>219.76</v>
      </c>
      <c r="G6662" s="3" t="s">
        <v>38</v>
      </c>
      <c r="H6662" s="4" t="n">
        <f aca="false">ROUND(E6662*F6662,2)</f>
        <v>354472.88</v>
      </c>
    </row>
    <row r="6663" customFormat="false" ht="15" hidden="false" customHeight="false" outlineLevel="0" collapsed="false">
      <c r="A6663" s="3" t="n">
        <v>6662</v>
      </c>
      <c r="B6663" s="3" t="n">
        <v>15</v>
      </c>
      <c r="C6663" s="3" t="s">
        <v>281</v>
      </c>
      <c r="D6663" s="3" t="s">
        <v>563</v>
      </c>
      <c r="E6663" s="3" t="n">
        <v>2789</v>
      </c>
      <c r="F6663" s="4" t="n">
        <v>272.11</v>
      </c>
      <c r="G6663" s="3" t="s">
        <v>46</v>
      </c>
      <c r="H6663" s="4" t="n">
        <f aca="false">ROUND(E6663*F6663,2)</f>
        <v>758914.79</v>
      </c>
    </row>
    <row r="6664" customFormat="false" ht="15" hidden="false" customHeight="false" outlineLevel="0" collapsed="false">
      <c r="A6664" s="3" t="n">
        <v>6663</v>
      </c>
      <c r="B6664" s="3" t="n">
        <v>3</v>
      </c>
      <c r="C6664" s="3" t="s">
        <v>281</v>
      </c>
      <c r="D6664" s="3" t="s">
        <v>563</v>
      </c>
      <c r="E6664" s="3" t="n">
        <v>2160</v>
      </c>
      <c r="F6664" s="4" t="n">
        <v>128.6</v>
      </c>
      <c r="G6664" s="3" t="s">
        <v>8</v>
      </c>
      <c r="H6664" s="4" t="n">
        <f aca="false">ROUND(E6664*F6664,2)</f>
        <v>277776</v>
      </c>
    </row>
    <row r="6665" customFormat="false" ht="15" hidden="false" customHeight="false" outlineLevel="0" collapsed="false">
      <c r="A6665" s="3" t="n">
        <v>6664</v>
      </c>
      <c r="B6665" s="3" t="n">
        <v>2</v>
      </c>
      <c r="C6665" s="3" t="s">
        <v>281</v>
      </c>
      <c r="D6665" s="3" t="s">
        <v>563</v>
      </c>
      <c r="E6665" s="3" t="n">
        <v>3536</v>
      </c>
      <c r="F6665" s="4" t="n">
        <v>58.16</v>
      </c>
      <c r="G6665" s="3" t="s">
        <v>8</v>
      </c>
      <c r="H6665" s="4" t="n">
        <f aca="false">ROUND(E6665*F6665,2)</f>
        <v>205653.76</v>
      </c>
    </row>
    <row r="6666" customFormat="false" ht="15" hidden="false" customHeight="false" outlineLevel="0" collapsed="false">
      <c r="A6666" s="3" t="n">
        <v>6665</v>
      </c>
      <c r="B6666" s="3" t="n">
        <v>12</v>
      </c>
      <c r="C6666" s="3" t="s">
        <v>281</v>
      </c>
      <c r="D6666" s="3" t="s">
        <v>562</v>
      </c>
      <c r="E6666" s="3" t="n">
        <v>3472</v>
      </c>
      <c r="F6666" s="4" t="n">
        <v>219.55</v>
      </c>
      <c r="G6666" s="3" t="s">
        <v>38</v>
      </c>
      <c r="H6666" s="4" t="n">
        <f aca="false">ROUND(E6666*F6666,2)</f>
        <v>762277.6</v>
      </c>
    </row>
    <row r="6667" customFormat="false" ht="15" hidden="false" customHeight="false" outlineLevel="0" collapsed="false">
      <c r="A6667" s="3" t="n">
        <v>6666</v>
      </c>
      <c r="B6667" s="3" t="n">
        <v>13</v>
      </c>
      <c r="C6667" s="3" t="s">
        <v>281</v>
      </c>
      <c r="D6667" s="3" t="s">
        <v>562</v>
      </c>
      <c r="E6667" s="3" t="n">
        <v>221</v>
      </c>
      <c r="F6667" s="4" t="n">
        <v>46.15</v>
      </c>
      <c r="G6667" s="3" t="s">
        <v>41</v>
      </c>
      <c r="H6667" s="4" t="n">
        <f aca="false">ROUND(E6667*F6667,2)</f>
        <v>10199.15</v>
      </c>
    </row>
    <row r="6668" customFormat="false" ht="15" hidden="false" customHeight="false" outlineLevel="0" collapsed="false">
      <c r="A6668" s="3" t="n">
        <v>6667</v>
      </c>
      <c r="B6668" s="3" t="n">
        <v>15</v>
      </c>
      <c r="C6668" s="3" t="s">
        <v>281</v>
      </c>
      <c r="D6668" s="3" t="s">
        <v>563</v>
      </c>
      <c r="E6668" s="3" t="n">
        <v>3928</v>
      </c>
      <c r="F6668" s="4" t="n">
        <v>271.76</v>
      </c>
      <c r="G6668" s="3" t="s">
        <v>46</v>
      </c>
      <c r="H6668" s="4" t="n">
        <f aca="false">ROUND(E6668*F6668,2)</f>
        <v>1067473.28</v>
      </c>
    </row>
    <row r="6669" customFormat="false" ht="15" hidden="false" customHeight="false" outlineLevel="0" collapsed="false">
      <c r="A6669" s="3" t="n">
        <v>6668</v>
      </c>
      <c r="B6669" s="3" t="n">
        <v>2</v>
      </c>
      <c r="C6669" s="3" t="s">
        <v>281</v>
      </c>
      <c r="D6669" s="3" t="s">
        <v>562</v>
      </c>
      <c r="E6669" s="3" t="n">
        <v>1678</v>
      </c>
      <c r="F6669" s="4" t="n">
        <v>58.25</v>
      </c>
      <c r="G6669" s="3" t="s">
        <v>8</v>
      </c>
      <c r="H6669" s="4" t="n">
        <f aca="false">ROUND(E6669*F6669,2)</f>
        <v>97743.5</v>
      </c>
    </row>
    <row r="6670" customFormat="false" ht="15" hidden="false" customHeight="false" outlineLevel="0" collapsed="false">
      <c r="A6670" s="3" t="n">
        <v>6669</v>
      </c>
      <c r="B6670" s="3" t="n">
        <v>13</v>
      </c>
      <c r="C6670" s="3" t="s">
        <v>281</v>
      </c>
      <c r="D6670" s="3" t="s">
        <v>562</v>
      </c>
      <c r="E6670" s="3" t="n">
        <v>4033</v>
      </c>
      <c r="F6670" s="4" t="n">
        <v>46.27</v>
      </c>
      <c r="G6670" s="3" t="s">
        <v>41</v>
      </c>
      <c r="H6670" s="4" t="n">
        <f aca="false">ROUND(E6670*F6670,2)</f>
        <v>186606.91</v>
      </c>
    </row>
    <row r="6671" customFormat="false" ht="15" hidden="false" customHeight="false" outlineLevel="0" collapsed="false">
      <c r="A6671" s="3" t="n">
        <v>6670</v>
      </c>
      <c r="B6671" s="3" t="n">
        <v>4</v>
      </c>
      <c r="C6671" s="3" t="s">
        <v>281</v>
      </c>
      <c r="D6671" s="3" t="s">
        <v>562</v>
      </c>
      <c r="E6671" s="3" t="n">
        <v>959</v>
      </c>
      <c r="F6671" s="4" t="n">
        <v>101.87</v>
      </c>
      <c r="G6671" s="3" t="s">
        <v>8</v>
      </c>
      <c r="H6671" s="4" t="n">
        <f aca="false">ROUND(E6671*F6671,2)</f>
        <v>97693.33</v>
      </c>
    </row>
    <row r="6672" customFormat="false" ht="15" hidden="false" customHeight="false" outlineLevel="0" collapsed="false">
      <c r="A6672" s="3" t="n">
        <v>6671</v>
      </c>
      <c r="B6672" s="3" t="n">
        <v>13</v>
      </c>
      <c r="C6672" s="3" t="s">
        <v>281</v>
      </c>
      <c r="D6672" s="3" t="s">
        <v>563</v>
      </c>
      <c r="E6672" s="3" t="n">
        <v>3969</v>
      </c>
      <c r="F6672" s="4" t="n">
        <v>45.99</v>
      </c>
      <c r="G6672" s="3" t="s">
        <v>41</v>
      </c>
      <c r="H6672" s="4" t="n">
        <f aca="false">ROUND(E6672*F6672,2)</f>
        <v>182534.31</v>
      </c>
    </row>
    <row r="6673" customFormat="false" ht="15" hidden="false" customHeight="false" outlineLevel="0" collapsed="false">
      <c r="A6673" s="3" t="n">
        <v>6672</v>
      </c>
      <c r="B6673" s="3" t="n">
        <v>4</v>
      </c>
      <c r="C6673" s="3" t="s">
        <v>281</v>
      </c>
      <c r="D6673" s="3" t="s">
        <v>562</v>
      </c>
      <c r="E6673" s="3" t="n">
        <v>339</v>
      </c>
      <c r="F6673" s="4" t="n">
        <v>101.98</v>
      </c>
      <c r="G6673" s="3" t="s">
        <v>8</v>
      </c>
      <c r="H6673" s="4" t="n">
        <f aca="false">ROUND(E6673*F6673,2)</f>
        <v>34571.22</v>
      </c>
    </row>
    <row r="6674" customFormat="false" ht="15" hidden="false" customHeight="false" outlineLevel="0" collapsed="false">
      <c r="A6674" s="3" t="n">
        <v>6673</v>
      </c>
      <c r="B6674" s="3" t="n">
        <v>6</v>
      </c>
      <c r="C6674" s="3" t="s">
        <v>281</v>
      </c>
      <c r="D6674" s="3" t="s">
        <v>562</v>
      </c>
      <c r="E6674" s="3" t="n">
        <v>4920</v>
      </c>
      <c r="F6674" s="4" t="n">
        <v>274.77</v>
      </c>
      <c r="G6674" s="3" t="s">
        <v>8</v>
      </c>
      <c r="H6674" s="4" t="n">
        <f aca="false">ROUND(E6674*F6674,2)</f>
        <v>1351868.4</v>
      </c>
    </row>
    <row r="6675" customFormat="false" ht="15" hidden="false" customHeight="false" outlineLevel="0" collapsed="false">
      <c r="A6675" s="3" t="n">
        <v>6674</v>
      </c>
      <c r="B6675" s="3" t="n">
        <v>9</v>
      </c>
      <c r="C6675" s="3" t="s">
        <v>281</v>
      </c>
      <c r="D6675" s="3" t="s">
        <v>563</v>
      </c>
      <c r="E6675" s="3" t="n">
        <v>481</v>
      </c>
      <c r="F6675" s="4" t="n">
        <v>201.6</v>
      </c>
      <c r="G6675" s="3" t="s">
        <v>8</v>
      </c>
      <c r="H6675" s="4" t="n">
        <f aca="false">ROUND(E6675*F6675,2)</f>
        <v>96969.6</v>
      </c>
    </row>
    <row r="6676" customFormat="false" ht="15" hidden="false" customHeight="false" outlineLevel="0" collapsed="false">
      <c r="A6676" s="3" t="n">
        <v>6675</v>
      </c>
      <c r="B6676" s="3" t="n">
        <v>7</v>
      </c>
      <c r="C6676" s="3" t="s">
        <v>281</v>
      </c>
      <c r="D6676" s="3" t="s">
        <v>562</v>
      </c>
      <c r="E6676" s="3" t="n">
        <v>2529</v>
      </c>
      <c r="F6676" s="4" t="n">
        <v>346.07</v>
      </c>
      <c r="G6676" s="3" t="s">
        <v>8</v>
      </c>
      <c r="H6676" s="4" t="n">
        <f aca="false">ROUND(E6676*F6676,2)</f>
        <v>875211.03</v>
      </c>
    </row>
    <row r="6677" customFormat="false" ht="15" hidden="false" customHeight="false" outlineLevel="0" collapsed="false">
      <c r="A6677" s="3" t="n">
        <v>6676</v>
      </c>
      <c r="B6677" s="3" t="n">
        <v>9</v>
      </c>
      <c r="C6677" s="3" t="s">
        <v>281</v>
      </c>
      <c r="D6677" s="3" t="s">
        <v>563</v>
      </c>
      <c r="E6677" s="3" t="n">
        <v>3423</v>
      </c>
      <c r="F6677" s="4" t="n">
        <v>202.01</v>
      </c>
      <c r="G6677" s="3" t="s">
        <v>8</v>
      </c>
      <c r="H6677" s="4" t="n">
        <f aca="false">ROUND(E6677*F6677,2)</f>
        <v>691480.23</v>
      </c>
    </row>
    <row r="6678" customFormat="false" ht="15" hidden="false" customHeight="false" outlineLevel="0" collapsed="false">
      <c r="A6678" s="3" t="n">
        <v>6677</v>
      </c>
      <c r="B6678" s="3" t="n">
        <v>2</v>
      </c>
      <c r="C6678" s="3" t="s">
        <v>281</v>
      </c>
      <c r="D6678" s="3" t="s">
        <v>562</v>
      </c>
      <c r="E6678" s="3" t="n">
        <v>361</v>
      </c>
      <c r="F6678" s="4" t="n">
        <v>58.36</v>
      </c>
      <c r="G6678" s="3" t="s">
        <v>8</v>
      </c>
      <c r="H6678" s="4" t="n">
        <f aca="false">ROUND(E6678*F6678,2)</f>
        <v>21067.96</v>
      </c>
    </row>
    <row r="6679" customFormat="false" ht="15" hidden="false" customHeight="false" outlineLevel="0" collapsed="false">
      <c r="A6679" s="3" t="n">
        <v>6678</v>
      </c>
      <c r="B6679" s="3" t="n">
        <v>1</v>
      </c>
      <c r="C6679" s="3" t="s">
        <v>281</v>
      </c>
      <c r="D6679" s="3" t="s">
        <v>563</v>
      </c>
      <c r="E6679" s="3" t="n">
        <v>2946</v>
      </c>
      <c r="F6679" s="4" t="n">
        <v>390.92</v>
      </c>
      <c r="G6679" s="3" t="s">
        <v>8</v>
      </c>
      <c r="H6679" s="4" t="n">
        <f aca="false">ROUND(E6679*F6679,2)</f>
        <v>1151650.32</v>
      </c>
    </row>
    <row r="6680" customFormat="false" ht="15" hidden="false" customHeight="false" outlineLevel="0" collapsed="false">
      <c r="A6680" s="3" t="n">
        <v>6679</v>
      </c>
      <c r="B6680" s="3" t="n">
        <v>4</v>
      </c>
      <c r="C6680" s="3" t="s">
        <v>281</v>
      </c>
      <c r="D6680" s="3" t="s">
        <v>562</v>
      </c>
      <c r="E6680" s="3" t="n">
        <v>2128</v>
      </c>
      <c r="F6680" s="4" t="n">
        <v>101.69</v>
      </c>
      <c r="G6680" s="3" t="s">
        <v>8</v>
      </c>
      <c r="H6680" s="4" t="n">
        <f aca="false">ROUND(E6680*F6680,2)</f>
        <v>216396.32</v>
      </c>
    </row>
    <row r="6681" customFormat="false" ht="15" hidden="false" customHeight="false" outlineLevel="0" collapsed="false">
      <c r="A6681" s="3" t="n">
        <v>6680</v>
      </c>
      <c r="B6681" s="3" t="n">
        <v>5</v>
      </c>
      <c r="C6681" s="3" t="s">
        <v>281</v>
      </c>
      <c r="D6681" s="3" t="s">
        <v>563</v>
      </c>
      <c r="E6681" s="3" t="n">
        <v>810</v>
      </c>
      <c r="F6681" s="4" t="n">
        <v>472.92</v>
      </c>
      <c r="G6681" s="3" t="s">
        <v>8</v>
      </c>
      <c r="H6681" s="4" t="n">
        <f aca="false">ROUND(E6681*F6681,2)</f>
        <v>383065.2</v>
      </c>
    </row>
    <row r="6682" customFormat="false" ht="15" hidden="false" customHeight="false" outlineLevel="0" collapsed="false">
      <c r="A6682" s="3" t="n">
        <v>6681</v>
      </c>
      <c r="B6682" s="3" t="n">
        <v>2</v>
      </c>
      <c r="C6682" s="3" t="s">
        <v>281</v>
      </c>
      <c r="D6682" s="3" t="s">
        <v>563</v>
      </c>
      <c r="E6682" s="3" t="n">
        <v>3334</v>
      </c>
      <c r="F6682" s="4" t="n">
        <v>58.29</v>
      </c>
      <c r="G6682" s="3" t="s">
        <v>8</v>
      </c>
      <c r="H6682" s="4" t="n">
        <f aca="false">ROUND(E6682*F6682,2)</f>
        <v>194338.86</v>
      </c>
    </row>
    <row r="6683" customFormat="false" ht="15" hidden="false" customHeight="false" outlineLevel="0" collapsed="false">
      <c r="A6683" s="3" t="n">
        <v>6682</v>
      </c>
      <c r="B6683" s="3" t="n">
        <v>4</v>
      </c>
      <c r="C6683" s="3" t="s">
        <v>282</v>
      </c>
      <c r="D6683" s="3" t="s">
        <v>562</v>
      </c>
      <c r="E6683" s="3" t="n">
        <v>3265</v>
      </c>
      <c r="F6683" s="4" t="n">
        <v>101.69</v>
      </c>
      <c r="G6683" s="3" t="s">
        <v>8</v>
      </c>
      <c r="H6683" s="4" t="n">
        <f aca="false">ROUND(E6683*F6683,2)</f>
        <v>332017.85</v>
      </c>
    </row>
    <row r="6684" customFormat="false" ht="15" hidden="false" customHeight="false" outlineLevel="0" collapsed="false">
      <c r="A6684" s="3" t="n">
        <v>6683</v>
      </c>
      <c r="B6684" s="3" t="n">
        <v>5</v>
      </c>
      <c r="C6684" s="3" t="s">
        <v>282</v>
      </c>
      <c r="D6684" s="3" t="s">
        <v>563</v>
      </c>
      <c r="E6684" s="3" t="n">
        <v>1597</v>
      </c>
      <c r="F6684" s="4" t="n">
        <v>474.44</v>
      </c>
      <c r="G6684" s="3" t="s">
        <v>8</v>
      </c>
      <c r="H6684" s="4" t="n">
        <f aca="false">ROUND(E6684*F6684,2)</f>
        <v>757680.68</v>
      </c>
    </row>
    <row r="6685" customFormat="false" ht="15" hidden="false" customHeight="false" outlineLevel="0" collapsed="false">
      <c r="A6685" s="3" t="n">
        <v>6684</v>
      </c>
      <c r="B6685" s="3" t="n">
        <v>7</v>
      </c>
      <c r="C6685" s="3" t="s">
        <v>282</v>
      </c>
      <c r="D6685" s="3" t="s">
        <v>562</v>
      </c>
      <c r="E6685" s="3" t="n">
        <v>115</v>
      </c>
      <c r="F6685" s="4" t="n">
        <v>346.17</v>
      </c>
      <c r="G6685" s="3" t="s">
        <v>8</v>
      </c>
      <c r="H6685" s="4" t="n">
        <f aca="false">ROUND(E6685*F6685,2)</f>
        <v>39809.55</v>
      </c>
    </row>
    <row r="6686" customFormat="false" ht="15" hidden="false" customHeight="false" outlineLevel="0" collapsed="false">
      <c r="A6686" s="3" t="n">
        <v>6685</v>
      </c>
      <c r="B6686" s="3" t="n">
        <v>9</v>
      </c>
      <c r="C6686" s="3" t="s">
        <v>282</v>
      </c>
      <c r="D6686" s="3" t="s">
        <v>562</v>
      </c>
      <c r="E6686" s="3" t="n">
        <v>4228</v>
      </c>
      <c r="F6686" s="4" t="n">
        <v>207.12</v>
      </c>
      <c r="G6686" s="3" t="s">
        <v>8</v>
      </c>
      <c r="H6686" s="4" t="n">
        <f aca="false">ROUND(E6686*F6686,2)</f>
        <v>875703.36</v>
      </c>
    </row>
    <row r="6687" customFormat="false" ht="15" hidden="false" customHeight="false" outlineLevel="0" collapsed="false">
      <c r="A6687" s="3" t="n">
        <v>6686</v>
      </c>
      <c r="B6687" s="3" t="n">
        <v>1</v>
      </c>
      <c r="C6687" s="3" t="s">
        <v>282</v>
      </c>
      <c r="D6687" s="3" t="s">
        <v>563</v>
      </c>
      <c r="E6687" s="3" t="n">
        <v>3929</v>
      </c>
      <c r="F6687" s="4" t="n">
        <v>394.14</v>
      </c>
      <c r="G6687" s="3" t="s">
        <v>8</v>
      </c>
      <c r="H6687" s="4" t="n">
        <f aca="false">ROUND(E6687*F6687,2)</f>
        <v>1548576.06</v>
      </c>
    </row>
    <row r="6688" customFormat="false" ht="15" hidden="false" customHeight="false" outlineLevel="0" collapsed="false">
      <c r="A6688" s="3" t="n">
        <v>6687</v>
      </c>
      <c r="B6688" s="3" t="n">
        <v>14</v>
      </c>
      <c r="C6688" s="3" t="s">
        <v>282</v>
      </c>
      <c r="D6688" s="3" t="s">
        <v>563</v>
      </c>
      <c r="E6688" s="3" t="n">
        <v>2960</v>
      </c>
      <c r="F6688" s="4" t="n">
        <v>81.97</v>
      </c>
      <c r="G6688" s="3" t="s">
        <v>41</v>
      </c>
      <c r="H6688" s="4" t="n">
        <f aca="false">ROUND(E6688*F6688,2)</f>
        <v>242631.2</v>
      </c>
    </row>
    <row r="6689" customFormat="false" ht="15" hidden="false" customHeight="false" outlineLevel="0" collapsed="false">
      <c r="A6689" s="3" t="n">
        <v>6688</v>
      </c>
      <c r="B6689" s="3" t="n">
        <v>5</v>
      </c>
      <c r="C6689" s="3" t="s">
        <v>282</v>
      </c>
      <c r="D6689" s="3" t="s">
        <v>562</v>
      </c>
      <c r="E6689" s="3" t="n">
        <v>1396</v>
      </c>
      <c r="F6689" s="4" t="n">
        <v>473.66</v>
      </c>
      <c r="G6689" s="3" t="s">
        <v>8</v>
      </c>
      <c r="H6689" s="4" t="n">
        <f aca="false">ROUND(E6689*F6689,2)</f>
        <v>661229.36</v>
      </c>
    </row>
    <row r="6690" customFormat="false" ht="15" hidden="false" customHeight="false" outlineLevel="0" collapsed="false">
      <c r="A6690" s="3" t="n">
        <v>6689</v>
      </c>
      <c r="B6690" s="3" t="n">
        <v>10</v>
      </c>
      <c r="C6690" s="3" t="s">
        <v>282</v>
      </c>
      <c r="D6690" s="3" t="s">
        <v>562</v>
      </c>
      <c r="E6690" s="3" t="n">
        <v>4119</v>
      </c>
      <c r="F6690" s="4" t="n">
        <v>68.46</v>
      </c>
      <c r="G6690" s="3" t="s">
        <v>8</v>
      </c>
      <c r="H6690" s="4" t="n">
        <f aca="false">ROUND(E6690*F6690,2)</f>
        <v>281986.74</v>
      </c>
    </row>
    <row r="6691" customFormat="false" ht="15" hidden="false" customHeight="false" outlineLevel="0" collapsed="false">
      <c r="A6691" s="3" t="n">
        <v>6690</v>
      </c>
      <c r="B6691" s="3" t="n">
        <v>14</v>
      </c>
      <c r="C6691" s="3" t="s">
        <v>282</v>
      </c>
      <c r="D6691" s="3" t="s">
        <v>562</v>
      </c>
      <c r="E6691" s="3" t="n">
        <v>4421</v>
      </c>
      <c r="F6691" s="4" t="n">
        <v>82.01</v>
      </c>
      <c r="G6691" s="3" t="s">
        <v>41</v>
      </c>
      <c r="H6691" s="4" t="n">
        <f aca="false">ROUND(E6691*F6691,2)</f>
        <v>362566.21</v>
      </c>
    </row>
    <row r="6692" customFormat="false" ht="15" hidden="false" customHeight="false" outlineLevel="0" collapsed="false">
      <c r="A6692" s="3" t="n">
        <v>6691</v>
      </c>
      <c r="B6692" s="3" t="n">
        <v>13</v>
      </c>
      <c r="C6692" s="3" t="s">
        <v>282</v>
      </c>
      <c r="D6692" s="3" t="s">
        <v>562</v>
      </c>
      <c r="E6692" s="3" t="n">
        <v>3765</v>
      </c>
      <c r="F6692" s="4" t="n">
        <v>45.96</v>
      </c>
      <c r="G6692" s="3" t="s">
        <v>41</v>
      </c>
      <c r="H6692" s="4" t="n">
        <f aca="false">ROUND(E6692*F6692,2)</f>
        <v>173039.4</v>
      </c>
    </row>
    <row r="6693" customFormat="false" ht="15" hidden="false" customHeight="false" outlineLevel="0" collapsed="false">
      <c r="A6693" s="3" t="n">
        <v>6692</v>
      </c>
      <c r="B6693" s="3" t="n">
        <v>4</v>
      </c>
      <c r="C6693" s="3" t="s">
        <v>282</v>
      </c>
      <c r="D6693" s="3" t="s">
        <v>563</v>
      </c>
      <c r="E6693" s="3" t="n">
        <v>2314</v>
      </c>
      <c r="F6693" s="4" t="n">
        <v>102.03</v>
      </c>
      <c r="G6693" s="3" t="s">
        <v>8</v>
      </c>
      <c r="H6693" s="4" t="n">
        <f aca="false">ROUND(E6693*F6693,2)</f>
        <v>236097.42</v>
      </c>
    </row>
    <row r="6694" customFormat="false" ht="15" hidden="false" customHeight="false" outlineLevel="0" collapsed="false">
      <c r="A6694" s="3" t="n">
        <v>6693</v>
      </c>
      <c r="B6694" s="3" t="n">
        <v>14</v>
      </c>
      <c r="C6694" s="3" t="s">
        <v>282</v>
      </c>
      <c r="D6694" s="3" t="s">
        <v>563</v>
      </c>
      <c r="E6694" s="3" t="n">
        <v>2211</v>
      </c>
      <c r="F6694" s="4" t="n">
        <v>81.88</v>
      </c>
      <c r="G6694" s="3" t="s">
        <v>41</v>
      </c>
      <c r="H6694" s="4" t="n">
        <f aca="false">ROUND(E6694*F6694,2)</f>
        <v>181036.68</v>
      </c>
    </row>
    <row r="6695" customFormat="false" ht="15" hidden="false" customHeight="false" outlineLevel="0" collapsed="false">
      <c r="A6695" s="3" t="n">
        <v>6694</v>
      </c>
      <c r="B6695" s="3" t="n">
        <v>15</v>
      </c>
      <c r="C6695" s="3" t="s">
        <v>282</v>
      </c>
      <c r="D6695" s="3" t="s">
        <v>562</v>
      </c>
      <c r="E6695" s="3" t="n">
        <v>2811</v>
      </c>
      <c r="F6695" s="4" t="n">
        <v>273.05</v>
      </c>
      <c r="G6695" s="3" t="s">
        <v>46</v>
      </c>
      <c r="H6695" s="4" t="n">
        <f aca="false">ROUND(E6695*F6695,2)</f>
        <v>767543.55</v>
      </c>
    </row>
    <row r="6696" customFormat="false" ht="15" hidden="false" customHeight="false" outlineLevel="0" collapsed="false">
      <c r="A6696" s="3" t="n">
        <v>6695</v>
      </c>
      <c r="B6696" s="3" t="n">
        <v>8</v>
      </c>
      <c r="C6696" s="3" t="s">
        <v>282</v>
      </c>
      <c r="D6696" s="3" t="s">
        <v>562</v>
      </c>
      <c r="E6696" s="3" t="n">
        <v>519</v>
      </c>
      <c r="F6696" s="4" t="n">
        <v>55.97</v>
      </c>
      <c r="G6696" s="3" t="s">
        <v>8</v>
      </c>
      <c r="H6696" s="4" t="n">
        <f aca="false">ROUND(E6696*F6696,2)</f>
        <v>29048.43</v>
      </c>
    </row>
    <row r="6697" customFormat="false" ht="15" hidden="false" customHeight="false" outlineLevel="0" collapsed="false">
      <c r="A6697" s="3" t="n">
        <v>6696</v>
      </c>
      <c r="B6697" s="3" t="n">
        <v>10</v>
      </c>
      <c r="C6697" s="3" t="s">
        <v>282</v>
      </c>
      <c r="D6697" s="3" t="s">
        <v>563</v>
      </c>
      <c r="E6697" s="3" t="n">
        <v>1093</v>
      </c>
      <c r="F6697" s="4" t="n">
        <v>68.44</v>
      </c>
      <c r="G6697" s="3" t="s">
        <v>8</v>
      </c>
      <c r="H6697" s="4" t="n">
        <f aca="false">ROUND(E6697*F6697,2)</f>
        <v>74804.92</v>
      </c>
    </row>
    <row r="6698" customFormat="false" ht="15" hidden="false" customHeight="false" outlineLevel="0" collapsed="false">
      <c r="A6698" s="3" t="n">
        <v>6697</v>
      </c>
      <c r="B6698" s="3" t="n">
        <v>13</v>
      </c>
      <c r="C6698" s="3" t="s">
        <v>282</v>
      </c>
      <c r="D6698" s="3" t="s">
        <v>563</v>
      </c>
      <c r="E6698" s="3" t="n">
        <v>2898</v>
      </c>
      <c r="F6698" s="4" t="n">
        <v>46.02</v>
      </c>
      <c r="G6698" s="3" t="s">
        <v>41</v>
      </c>
      <c r="H6698" s="4" t="n">
        <f aca="false">ROUND(E6698*F6698,2)</f>
        <v>133365.96</v>
      </c>
    </row>
    <row r="6699" customFormat="false" ht="15" hidden="false" customHeight="false" outlineLevel="0" collapsed="false">
      <c r="A6699" s="3" t="n">
        <v>6698</v>
      </c>
      <c r="B6699" s="3" t="n">
        <v>8</v>
      </c>
      <c r="C6699" s="3" t="s">
        <v>282</v>
      </c>
      <c r="D6699" s="3" t="s">
        <v>562</v>
      </c>
      <c r="E6699" s="3" t="n">
        <v>2427</v>
      </c>
      <c r="F6699" s="4" t="n">
        <v>55.78</v>
      </c>
      <c r="G6699" s="3" t="s">
        <v>8</v>
      </c>
      <c r="H6699" s="4" t="n">
        <f aca="false">ROUND(E6699*F6699,2)</f>
        <v>135378.06</v>
      </c>
    </row>
    <row r="6700" customFormat="false" ht="15" hidden="false" customHeight="false" outlineLevel="0" collapsed="false">
      <c r="A6700" s="3" t="n">
        <v>6699</v>
      </c>
      <c r="B6700" s="3" t="n">
        <v>11</v>
      </c>
      <c r="C6700" s="3" t="s">
        <v>282</v>
      </c>
      <c r="D6700" s="3" t="s">
        <v>563</v>
      </c>
      <c r="E6700" s="3" t="n">
        <v>3488</v>
      </c>
      <c r="F6700" s="4" t="n">
        <v>97.73</v>
      </c>
      <c r="G6700" s="3" t="s">
        <v>34</v>
      </c>
      <c r="H6700" s="4" t="n">
        <f aca="false">ROUND(E6700*F6700,2)</f>
        <v>340882.24</v>
      </c>
    </row>
    <row r="6701" customFormat="false" ht="15" hidden="false" customHeight="false" outlineLevel="0" collapsed="false">
      <c r="A6701" s="3" t="n">
        <v>6700</v>
      </c>
      <c r="B6701" s="3" t="n">
        <v>4</v>
      </c>
      <c r="C6701" s="3" t="s">
        <v>282</v>
      </c>
      <c r="D6701" s="3" t="s">
        <v>562</v>
      </c>
      <c r="E6701" s="3" t="n">
        <v>2948</v>
      </c>
      <c r="F6701" s="4" t="n">
        <v>101.63</v>
      </c>
      <c r="G6701" s="3" t="s">
        <v>8</v>
      </c>
      <c r="H6701" s="4" t="n">
        <f aca="false">ROUND(E6701*F6701,2)</f>
        <v>299605.24</v>
      </c>
    </row>
    <row r="6702" customFormat="false" ht="15" hidden="false" customHeight="false" outlineLevel="0" collapsed="false">
      <c r="A6702" s="3" t="n">
        <v>6701</v>
      </c>
      <c r="B6702" s="3" t="n">
        <v>9</v>
      </c>
      <c r="C6702" s="3" t="s">
        <v>282</v>
      </c>
      <c r="D6702" s="3" t="s">
        <v>562</v>
      </c>
      <c r="E6702" s="3" t="n">
        <v>3378</v>
      </c>
      <c r="F6702" s="4" t="n">
        <v>206.66</v>
      </c>
      <c r="G6702" s="3" t="s">
        <v>8</v>
      </c>
      <c r="H6702" s="4" t="n">
        <f aca="false">ROUND(E6702*F6702,2)</f>
        <v>698097.48</v>
      </c>
    </row>
    <row r="6703" customFormat="false" ht="15" hidden="false" customHeight="false" outlineLevel="0" collapsed="false">
      <c r="A6703" s="3" t="n">
        <v>6702</v>
      </c>
      <c r="B6703" s="3" t="n">
        <v>8</v>
      </c>
      <c r="C6703" s="3" t="s">
        <v>282</v>
      </c>
      <c r="D6703" s="3" t="s">
        <v>563</v>
      </c>
      <c r="E6703" s="3" t="n">
        <v>1882</v>
      </c>
      <c r="F6703" s="4" t="n">
        <v>55.95</v>
      </c>
      <c r="G6703" s="3" t="s">
        <v>8</v>
      </c>
      <c r="H6703" s="4" t="n">
        <f aca="false">ROUND(E6703*F6703,2)</f>
        <v>105297.9</v>
      </c>
    </row>
    <row r="6704" customFormat="false" ht="15" hidden="false" customHeight="false" outlineLevel="0" collapsed="false">
      <c r="A6704" s="3" t="n">
        <v>6703</v>
      </c>
      <c r="B6704" s="3" t="n">
        <v>8</v>
      </c>
      <c r="C6704" s="3" t="s">
        <v>282</v>
      </c>
      <c r="D6704" s="3" t="s">
        <v>562</v>
      </c>
      <c r="E6704" s="3" t="n">
        <v>1622</v>
      </c>
      <c r="F6704" s="4" t="n">
        <v>55.91</v>
      </c>
      <c r="G6704" s="3" t="s">
        <v>8</v>
      </c>
      <c r="H6704" s="4" t="n">
        <f aca="false">ROUND(E6704*F6704,2)</f>
        <v>90686.02</v>
      </c>
    </row>
    <row r="6705" customFormat="false" ht="15" hidden="false" customHeight="false" outlineLevel="0" collapsed="false">
      <c r="A6705" s="3" t="n">
        <v>6704</v>
      </c>
      <c r="B6705" s="3" t="n">
        <v>4</v>
      </c>
      <c r="C6705" s="3" t="s">
        <v>282</v>
      </c>
      <c r="D6705" s="3" t="s">
        <v>563</v>
      </c>
      <c r="E6705" s="3" t="n">
        <v>3253</v>
      </c>
      <c r="F6705" s="4" t="n">
        <v>101.9</v>
      </c>
      <c r="G6705" s="3" t="s">
        <v>8</v>
      </c>
      <c r="H6705" s="4" t="n">
        <f aca="false">ROUND(E6705*F6705,2)</f>
        <v>331480.7</v>
      </c>
    </row>
    <row r="6706" customFormat="false" ht="15" hidden="false" customHeight="false" outlineLevel="0" collapsed="false">
      <c r="A6706" s="3" t="n">
        <v>6705</v>
      </c>
      <c r="B6706" s="3" t="n">
        <v>7</v>
      </c>
      <c r="C6706" s="3" t="s">
        <v>283</v>
      </c>
      <c r="D6706" s="3" t="s">
        <v>563</v>
      </c>
      <c r="E6706" s="3" t="n">
        <v>3675</v>
      </c>
      <c r="F6706" s="4" t="n">
        <v>343.62</v>
      </c>
      <c r="G6706" s="3" t="s">
        <v>8</v>
      </c>
      <c r="H6706" s="4" t="n">
        <f aca="false">ROUND(E6706*F6706,2)</f>
        <v>1262803.5</v>
      </c>
    </row>
    <row r="6707" customFormat="false" ht="15" hidden="false" customHeight="false" outlineLevel="0" collapsed="false">
      <c r="A6707" s="3" t="n">
        <v>6706</v>
      </c>
      <c r="B6707" s="3" t="n">
        <v>12</v>
      </c>
      <c r="C6707" s="3" t="s">
        <v>283</v>
      </c>
      <c r="D6707" s="3" t="s">
        <v>562</v>
      </c>
      <c r="E6707" s="3" t="n">
        <v>947</v>
      </c>
      <c r="F6707" s="4" t="n">
        <v>222.06</v>
      </c>
      <c r="G6707" s="3" t="s">
        <v>38</v>
      </c>
      <c r="H6707" s="4" t="n">
        <f aca="false">ROUND(E6707*F6707,2)</f>
        <v>210290.82</v>
      </c>
    </row>
    <row r="6708" customFormat="false" ht="15" hidden="false" customHeight="false" outlineLevel="0" collapsed="false">
      <c r="A6708" s="3" t="n">
        <v>6707</v>
      </c>
      <c r="B6708" s="3" t="n">
        <v>1</v>
      </c>
      <c r="C6708" s="3" t="s">
        <v>283</v>
      </c>
      <c r="D6708" s="3" t="s">
        <v>562</v>
      </c>
      <c r="E6708" s="3" t="n">
        <v>2225</v>
      </c>
      <c r="F6708" s="4" t="n">
        <v>394.14</v>
      </c>
      <c r="G6708" s="3" t="s">
        <v>8</v>
      </c>
      <c r="H6708" s="4" t="n">
        <f aca="false">ROUND(E6708*F6708,2)</f>
        <v>876961.5</v>
      </c>
    </row>
    <row r="6709" customFormat="false" ht="15" hidden="false" customHeight="false" outlineLevel="0" collapsed="false">
      <c r="A6709" s="3" t="n">
        <v>6708</v>
      </c>
      <c r="B6709" s="3" t="n">
        <v>14</v>
      </c>
      <c r="C6709" s="3" t="s">
        <v>283</v>
      </c>
      <c r="D6709" s="3" t="s">
        <v>563</v>
      </c>
      <c r="E6709" s="3" t="n">
        <v>1267</v>
      </c>
      <c r="F6709" s="4" t="n">
        <v>80.17</v>
      </c>
      <c r="G6709" s="3" t="s">
        <v>41</v>
      </c>
      <c r="H6709" s="4" t="n">
        <f aca="false">ROUND(E6709*F6709,2)</f>
        <v>101575.39</v>
      </c>
    </row>
    <row r="6710" customFormat="false" ht="15" hidden="false" customHeight="false" outlineLevel="0" collapsed="false">
      <c r="A6710" s="3" t="n">
        <v>6709</v>
      </c>
      <c r="B6710" s="3" t="n">
        <v>4</v>
      </c>
      <c r="C6710" s="3" t="s">
        <v>283</v>
      </c>
      <c r="D6710" s="3" t="s">
        <v>563</v>
      </c>
      <c r="E6710" s="3" t="n">
        <v>3328</v>
      </c>
      <c r="F6710" s="4" t="n">
        <v>105.5</v>
      </c>
      <c r="G6710" s="3" t="s">
        <v>8</v>
      </c>
      <c r="H6710" s="4" t="n">
        <f aca="false">ROUND(E6710*F6710,2)</f>
        <v>351104</v>
      </c>
    </row>
    <row r="6711" customFormat="false" ht="15" hidden="false" customHeight="false" outlineLevel="0" collapsed="false">
      <c r="A6711" s="3" t="n">
        <v>6710</v>
      </c>
      <c r="B6711" s="3" t="n">
        <v>14</v>
      </c>
      <c r="C6711" s="3" t="s">
        <v>283</v>
      </c>
      <c r="D6711" s="3" t="s">
        <v>562</v>
      </c>
      <c r="E6711" s="3" t="n">
        <v>2155</v>
      </c>
      <c r="F6711" s="4" t="n">
        <v>80.27</v>
      </c>
      <c r="G6711" s="3" t="s">
        <v>41</v>
      </c>
      <c r="H6711" s="4" t="n">
        <f aca="false">ROUND(E6711*F6711,2)</f>
        <v>172981.85</v>
      </c>
    </row>
    <row r="6712" customFormat="false" ht="15" hidden="false" customHeight="false" outlineLevel="0" collapsed="false">
      <c r="A6712" s="3" t="n">
        <v>6711</v>
      </c>
      <c r="B6712" s="3" t="n">
        <v>4</v>
      </c>
      <c r="C6712" s="3" t="s">
        <v>283</v>
      </c>
      <c r="D6712" s="3" t="s">
        <v>563</v>
      </c>
      <c r="E6712" s="3" t="n">
        <v>3670</v>
      </c>
      <c r="F6712" s="4" t="n">
        <v>105.44</v>
      </c>
      <c r="G6712" s="3" t="s">
        <v>8</v>
      </c>
      <c r="H6712" s="4" t="n">
        <f aca="false">ROUND(E6712*F6712,2)</f>
        <v>386964.8</v>
      </c>
    </row>
    <row r="6713" customFormat="false" ht="15" hidden="false" customHeight="false" outlineLevel="0" collapsed="false">
      <c r="A6713" s="3" t="n">
        <v>6712</v>
      </c>
      <c r="B6713" s="3" t="n">
        <v>13</v>
      </c>
      <c r="C6713" s="3" t="s">
        <v>283</v>
      </c>
      <c r="D6713" s="3" t="s">
        <v>562</v>
      </c>
      <c r="E6713" s="3" t="n">
        <v>145</v>
      </c>
      <c r="F6713" s="4" t="n">
        <v>47.06</v>
      </c>
      <c r="G6713" s="3" t="s">
        <v>41</v>
      </c>
      <c r="H6713" s="4" t="n">
        <f aca="false">ROUND(E6713*F6713,2)</f>
        <v>6823.7</v>
      </c>
    </row>
    <row r="6714" customFormat="false" ht="15" hidden="false" customHeight="false" outlineLevel="0" collapsed="false">
      <c r="A6714" s="3" t="n">
        <v>6713</v>
      </c>
      <c r="B6714" s="3" t="n">
        <v>6</v>
      </c>
      <c r="C6714" s="3" t="s">
        <v>283</v>
      </c>
      <c r="D6714" s="3" t="s">
        <v>563</v>
      </c>
      <c r="E6714" s="3" t="n">
        <v>2550</v>
      </c>
      <c r="F6714" s="4" t="n">
        <v>282.17</v>
      </c>
      <c r="G6714" s="3" t="s">
        <v>8</v>
      </c>
      <c r="H6714" s="4" t="n">
        <f aca="false">ROUND(E6714*F6714,2)</f>
        <v>719533.5</v>
      </c>
    </row>
    <row r="6715" customFormat="false" ht="15" hidden="false" customHeight="false" outlineLevel="0" collapsed="false">
      <c r="A6715" s="3" t="n">
        <v>6714</v>
      </c>
      <c r="B6715" s="3" t="n">
        <v>14</v>
      </c>
      <c r="C6715" s="3" t="s">
        <v>283</v>
      </c>
      <c r="D6715" s="3" t="s">
        <v>562</v>
      </c>
      <c r="E6715" s="3" t="n">
        <v>1805</v>
      </c>
      <c r="F6715" s="4" t="n">
        <v>80.19</v>
      </c>
      <c r="G6715" s="3" t="s">
        <v>41</v>
      </c>
      <c r="H6715" s="4" t="n">
        <f aca="false">ROUND(E6715*F6715,2)</f>
        <v>144742.95</v>
      </c>
    </row>
    <row r="6716" customFormat="false" ht="15" hidden="false" customHeight="false" outlineLevel="0" collapsed="false">
      <c r="A6716" s="3" t="n">
        <v>6715</v>
      </c>
      <c r="B6716" s="3" t="n">
        <v>7</v>
      </c>
      <c r="C6716" s="3" t="s">
        <v>283</v>
      </c>
      <c r="D6716" s="3" t="s">
        <v>562</v>
      </c>
      <c r="E6716" s="3" t="n">
        <v>3122</v>
      </c>
      <c r="F6716" s="4" t="n">
        <v>344.58</v>
      </c>
      <c r="G6716" s="3" t="s">
        <v>8</v>
      </c>
      <c r="H6716" s="4" t="n">
        <f aca="false">ROUND(E6716*F6716,2)</f>
        <v>1075778.76</v>
      </c>
    </row>
    <row r="6717" customFormat="false" ht="15" hidden="false" customHeight="false" outlineLevel="0" collapsed="false">
      <c r="A6717" s="3" t="n">
        <v>6716</v>
      </c>
      <c r="B6717" s="3" t="n">
        <v>9</v>
      </c>
      <c r="C6717" s="3" t="s">
        <v>283</v>
      </c>
      <c r="D6717" s="3" t="s">
        <v>563</v>
      </c>
      <c r="E6717" s="3" t="n">
        <v>1100</v>
      </c>
      <c r="F6717" s="4" t="n">
        <v>202.29</v>
      </c>
      <c r="G6717" s="3" t="s">
        <v>8</v>
      </c>
      <c r="H6717" s="4" t="n">
        <f aca="false">ROUND(E6717*F6717,2)</f>
        <v>222519</v>
      </c>
    </row>
    <row r="6718" customFormat="false" ht="15" hidden="false" customHeight="false" outlineLevel="0" collapsed="false">
      <c r="A6718" s="3" t="n">
        <v>6717</v>
      </c>
      <c r="B6718" s="3" t="n">
        <v>11</v>
      </c>
      <c r="C6718" s="3" t="s">
        <v>283</v>
      </c>
      <c r="D6718" s="3" t="s">
        <v>563</v>
      </c>
      <c r="E6718" s="3" t="n">
        <v>282</v>
      </c>
      <c r="F6718" s="4" t="n">
        <v>95.91</v>
      </c>
      <c r="G6718" s="3" t="s">
        <v>34</v>
      </c>
      <c r="H6718" s="4" t="n">
        <f aca="false">ROUND(E6718*F6718,2)</f>
        <v>27046.62</v>
      </c>
    </row>
    <row r="6719" customFormat="false" ht="15" hidden="false" customHeight="false" outlineLevel="0" collapsed="false">
      <c r="A6719" s="3" t="n">
        <v>6718</v>
      </c>
      <c r="B6719" s="3" t="n">
        <v>5</v>
      </c>
      <c r="C6719" s="3" t="s">
        <v>283</v>
      </c>
      <c r="D6719" s="3" t="s">
        <v>563</v>
      </c>
      <c r="E6719" s="3" t="n">
        <v>3298</v>
      </c>
      <c r="F6719" s="4" t="n">
        <v>470.74</v>
      </c>
      <c r="G6719" s="3" t="s">
        <v>8</v>
      </c>
      <c r="H6719" s="4" t="n">
        <f aca="false">ROUND(E6719*F6719,2)</f>
        <v>1552500.52</v>
      </c>
    </row>
    <row r="6720" customFormat="false" ht="15" hidden="false" customHeight="false" outlineLevel="0" collapsed="false">
      <c r="A6720" s="3" t="n">
        <v>6719</v>
      </c>
      <c r="B6720" s="3" t="n">
        <v>12</v>
      </c>
      <c r="C6720" s="3" t="s">
        <v>283</v>
      </c>
      <c r="D6720" s="3" t="s">
        <v>563</v>
      </c>
      <c r="E6720" s="3" t="n">
        <v>1920</v>
      </c>
      <c r="F6720" s="4" t="n">
        <v>222.81</v>
      </c>
      <c r="G6720" s="3" t="s">
        <v>38</v>
      </c>
      <c r="H6720" s="4" t="n">
        <f aca="false">ROUND(E6720*F6720,2)</f>
        <v>427795.2</v>
      </c>
    </row>
    <row r="6721" customFormat="false" ht="15" hidden="false" customHeight="false" outlineLevel="0" collapsed="false">
      <c r="A6721" s="3" t="n">
        <v>6720</v>
      </c>
      <c r="B6721" s="3" t="n">
        <v>11</v>
      </c>
      <c r="C6721" s="3" t="s">
        <v>283</v>
      </c>
      <c r="D6721" s="3" t="s">
        <v>562</v>
      </c>
      <c r="E6721" s="3" t="n">
        <v>3863</v>
      </c>
      <c r="F6721" s="4" t="n">
        <v>96.06</v>
      </c>
      <c r="G6721" s="3" t="s">
        <v>34</v>
      </c>
      <c r="H6721" s="4" t="n">
        <f aca="false">ROUND(E6721*F6721,2)</f>
        <v>371079.78</v>
      </c>
    </row>
    <row r="6722" customFormat="false" ht="15" hidden="false" customHeight="false" outlineLevel="0" collapsed="false">
      <c r="A6722" s="3" t="n">
        <v>6721</v>
      </c>
      <c r="B6722" s="3" t="n">
        <v>10</v>
      </c>
      <c r="C6722" s="3" t="s">
        <v>283</v>
      </c>
      <c r="D6722" s="3" t="s">
        <v>562</v>
      </c>
      <c r="E6722" s="3" t="n">
        <v>3922</v>
      </c>
      <c r="F6722" s="4" t="n">
        <v>69.18</v>
      </c>
      <c r="G6722" s="3" t="s">
        <v>8</v>
      </c>
      <c r="H6722" s="4" t="n">
        <f aca="false">ROUND(E6722*F6722,2)</f>
        <v>271323.96</v>
      </c>
    </row>
    <row r="6723" customFormat="false" ht="15" hidden="false" customHeight="false" outlineLevel="0" collapsed="false">
      <c r="A6723" s="3" t="n">
        <v>6722</v>
      </c>
      <c r="B6723" s="3" t="n">
        <v>13</v>
      </c>
      <c r="C6723" s="3" t="s">
        <v>283</v>
      </c>
      <c r="D6723" s="3" t="s">
        <v>563</v>
      </c>
      <c r="E6723" s="3" t="n">
        <v>343</v>
      </c>
      <c r="F6723" s="4" t="n">
        <v>46.96</v>
      </c>
      <c r="G6723" s="3" t="s">
        <v>41</v>
      </c>
      <c r="H6723" s="4" t="n">
        <f aca="false">ROUND(E6723*F6723,2)</f>
        <v>16107.28</v>
      </c>
    </row>
    <row r="6724" customFormat="false" ht="15" hidden="false" customHeight="false" outlineLevel="0" collapsed="false">
      <c r="A6724" s="3" t="n">
        <v>6723</v>
      </c>
      <c r="B6724" s="3" t="n">
        <v>7</v>
      </c>
      <c r="C6724" s="3" t="s">
        <v>283</v>
      </c>
      <c r="D6724" s="3" t="s">
        <v>563</v>
      </c>
      <c r="E6724" s="3" t="n">
        <v>2516</v>
      </c>
      <c r="F6724" s="4" t="n">
        <v>344.08</v>
      </c>
      <c r="G6724" s="3" t="s">
        <v>8</v>
      </c>
      <c r="H6724" s="4" t="n">
        <f aca="false">ROUND(E6724*F6724,2)</f>
        <v>865705.28</v>
      </c>
    </row>
    <row r="6725" customFormat="false" ht="15" hidden="false" customHeight="false" outlineLevel="0" collapsed="false">
      <c r="A6725" s="3" t="n">
        <v>6724</v>
      </c>
      <c r="B6725" s="3" t="n">
        <v>11</v>
      </c>
      <c r="C6725" s="3" t="s">
        <v>283</v>
      </c>
      <c r="D6725" s="3" t="s">
        <v>563</v>
      </c>
      <c r="E6725" s="3" t="n">
        <v>4811</v>
      </c>
      <c r="F6725" s="4" t="n">
        <v>96.27</v>
      </c>
      <c r="G6725" s="3" t="s">
        <v>34</v>
      </c>
      <c r="H6725" s="4" t="n">
        <f aca="false">ROUND(E6725*F6725,2)</f>
        <v>463154.97</v>
      </c>
    </row>
    <row r="6726" customFormat="false" ht="15" hidden="false" customHeight="false" outlineLevel="0" collapsed="false">
      <c r="A6726" s="3" t="n">
        <v>6725</v>
      </c>
      <c r="B6726" s="3" t="n">
        <v>5</v>
      </c>
      <c r="C6726" s="3" t="s">
        <v>283</v>
      </c>
      <c r="D6726" s="3" t="s">
        <v>563</v>
      </c>
      <c r="E6726" s="3" t="n">
        <v>4047</v>
      </c>
      <c r="F6726" s="4" t="n">
        <v>472.47</v>
      </c>
      <c r="G6726" s="3" t="s">
        <v>8</v>
      </c>
      <c r="H6726" s="4" t="n">
        <f aca="false">ROUND(E6726*F6726,2)</f>
        <v>1912086.09</v>
      </c>
    </row>
    <row r="6727" customFormat="false" ht="15" hidden="false" customHeight="false" outlineLevel="0" collapsed="false">
      <c r="A6727" s="3" t="n">
        <v>6726</v>
      </c>
      <c r="B6727" s="3" t="n">
        <v>7</v>
      </c>
      <c r="C6727" s="3" t="s">
        <v>283</v>
      </c>
      <c r="D6727" s="3" t="s">
        <v>562</v>
      </c>
      <c r="E6727" s="3" t="n">
        <v>2981</v>
      </c>
      <c r="F6727" s="4" t="n">
        <v>345.35</v>
      </c>
      <c r="G6727" s="3" t="s">
        <v>8</v>
      </c>
      <c r="H6727" s="4" t="n">
        <f aca="false">ROUND(E6727*F6727,2)</f>
        <v>1029488.35</v>
      </c>
    </row>
    <row r="6728" customFormat="false" ht="15" hidden="false" customHeight="false" outlineLevel="0" collapsed="false">
      <c r="A6728" s="3" t="n">
        <v>6727</v>
      </c>
      <c r="B6728" s="3" t="n">
        <v>11</v>
      </c>
      <c r="C6728" s="3" t="s">
        <v>283</v>
      </c>
      <c r="D6728" s="3" t="s">
        <v>563</v>
      </c>
      <c r="E6728" s="3" t="n">
        <v>1703</v>
      </c>
      <c r="F6728" s="4" t="n">
        <v>95.97</v>
      </c>
      <c r="G6728" s="3" t="s">
        <v>34</v>
      </c>
      <c r="H6728" s="4" t="n">
        <f aca="false">ROUND(E6728*F6728,2)</f>
        <v>163436.91</v>
      </c>
    </row>
    <row r="6729" customFormat="false" ht="15" hidden="false" customHeight="false" outlineLevel="0" collapsed="false">
      <c r="A6729" s="3" t="n">
        <v>6728</v>
      </c>
      <c r="B6729" s="3" t="n">
        <v>1</v>
      </c>
      <c r="C6729" s="3" t="s">
        <v>283</v>
      </c>
      <c r="D6729" s="3" t="s">
        <v>563</v>
      </c>
      <c r="E6729" s="3" t="n">
        <v>674</v>
      </c>
      <c r="F6729" s="4" t="n">
        <v>393.7</v>
      </c>
      <c r="G6729" s="3" t="s">
        <v>8</v>
      </c>
      <c r="H6729" s="4" t="n">
        <f aca="false">ROUND(E6729*F6729,2)</f>
        <v>265353.8</v>
      </c>
    </row>
    <row r="6730" customFormat="false" ht="15" hidden="false" customHeight="false" outlineLevel="0" collapsed="false">
      <c r="A6730" s="3" t="n">
        <v>6729</v>
      </c>
      <c r="B6730" s="3" t="n">
        <v>12</v>
      </c>
      <c r="C6730" s="3" t="s">
        <v>283</v>
      </c>
      <c r="D6730" s="3" t="s">
        <v>562</v>
      </c>
      <c r="E6730" s="3" t="n">
        <v>1997</v>
      </c>
      <c r="F6730" s="4" t="n">
        <v>222.54</v>
      </c>
      <c r="G6730" s="3" t="s">
        <v>38</v>
      </c>
      <c r="H6730" s="4" t="n">
        <f aca="false">ROUND(E6730*F6730,2)</f>
        <v>444412.38</v>
      </c>
    </row>
    <row r="6731" customFormat="false" ht="15" hidden="false" customHeight="false" outlineLevel="0" collapsed="false">
      <c r="A6731" s="3" t="n">
        <v>6730</v>
      </c>
      <c r="B6731" s="3" t="n">
        <v>4</v>
      </c>
      <c r="C6731" s="3" t="s">
        <v>283</v>
      </c>
      <c r="D6731" s="3" t="s">
        <v>562</v>
      </c>
      <c r="E6731" s="3" t="n">
        <v>1483</v>
      </c>
      <c r="F6731" s="4" t="n">
        <v>105.5</v>
      </c>
      <c r="G6731" s="3" t="s">
        <v>8</v>
      </c>
      <c r="H6731" s="4" t="n">
        <f aca="false">ROUND(E6731*F6731,2)</f>
        <v>156456.5</v>
      </c>
    </row>
    <row r="6732" customFormat="false" ht="15" hidden="false" customHeight="false" outlineLevel="0" collapsed="false">
      <c r="A6732" s="3" t="n">
        <v>6731</v>
      </c>
      <c r="B6732" s="3" t="n">
        <v>4</v>
      </c>
      <c r="C6732" s="3" t="s">
        <v>283</v>
      </c>
      <c r="D6732" s="3" t="s">
        <v>563</v>
      </c>
      <c r="E6732" s="3" t="n">
        <v>4081</v>
      </c>
      <c r="F6732" s="4" t="n">
        <v>105.48</v>
      </c>
      <c r="G6732" s="3" t="s">
        <v>8</v>
      </c>
      <c r="H6732" s="4" t="n">
        <f aca="false">ROUND(E6732*F6732,2)</f>
        <v>430463.88</v>
      </c>
    </row>
    <row r="6733" customFormat="false" ht="15" hidden="false" customHeight="false" outlineLevel="0" collapsed="false">
      <c r="A6733" s="3" t="n">
        <v>6732</v>
      </c>
      <c r="B6733" s="3" t="n">
        <v>5</v>
      </c>
      <c r="C6733" s="3" t="s">
        <v>284</v>
      </c>
      <c r="D6733" s="3" t="s">
        <v>563</v>
      </c>
      <c r="E6733" s="3" t="n">
        <v>1884</v>
      </c>
      <c r="F6733" s="4" t="n">
        <v>485.97</v>
      </c>
      <c r="G6733" s="3" t="s">
        <v>8</v>
      </c>
      <c r="H6733" s="4" t="n">
        <f aca="false">ROUND(E6733*F6733,2)</f>
        <v>915567.48</v>
      </c>
    </row>
    <row r="6734" customFormat="false" ht="15" hidden="false" customHeight="false" outlineLevel="0" collapsed="false">
      <c r="A6734" s="3" t="n">
        <v>6733</v>
      </c>
      <c r="B6734" s="3" t="n">
        <v>1</v>
      </c>
      <c r="C6734" s="3" t="s">
        <v>284</v>
      </c>
      <c r="D6734" s="3" t="s">
        <v>562</v>
      </c>
      <c r="E6734" s="3" t="n">
        <v>3377</v>
      </c>
      <c r="F6734" s="4" t="n">
        <v>386.08</v>
      </c>
      <c r="G6734" s="3" t="s">
        <v>8</v>
      </c>
      <c r="H6734" s="4" t="n">
        <f aca="false">ROUND(E6734*F6734,2)</f>
        <v>1303792.16</v>
      </c>
    </row>
    <row r="6735" customFormat="false" ht="15" hidden="false" customHeight="false" outlineLevel="0" collapsed="false">
      <c r="A6735" s="3" t="n">
        <v>6734</v>
      </c>
      <c r="B6735" s="3" t="n">
        <v>1</v>
      </c>
      <c r="C6735" s="3" t="s">
        <v>284</v>
      </c>
      <c r="D6735" s="3" t="s">
        <v>562</v>
      </c>
      <c r="E6735" s="3" t="n">
        <v>2816</v>
      </c>
      <c r="F6735" s="4" t="n">
        <v>384.77</v>
      </c>
      <c r="G6735" s="3" t="s">
        <v>8</v>
      </c>
      <c r="H6735" s="4" t="n">
        <f aca="false">ROUND(E6735*F6735,2)</f>
        <v>1083512.32</v>
      </c>
    </row>
    <row r="6736" customFormat="false" ht="15" hidden="false" customHeight="false" outlineLevel="0" collapsed="false">
      <c r="A6736" s="3" t="n">
        <v>6735</v>
      </c>
      <c r="B6736" s="3" t="n">
        <v>12</v>
      </c>
      <c r="C6736" s="3" t="s">
        <v>284</v>
      </c>
      <c r="D6736" s="3" t="s">
        <v>563</v>
      </c>
      <c r="E6736" s="3" t="n">
        <v>1058</v>
      </c>
      <c r="F6736" s="4" t="n">
        <v>221.84</v>
      </c>
      <c r="G6736" s="3" t="s">
        <v>38</v>
      </c>
      <c r="H6736" s="4" t="n">
        <f aca="false">ROUND(E6736*F6736,2)</f>
        <v>234706.72</v>
      </c>
    </row>
    <row r="6737" customFormat="false" ht="15" hidden="false" customHeight="false" outlineLevel="0" collapsed="false">
      <c r="A6737" s="3" t="n">
        <v>6736</v>
      </c>
      <c r="B6737" s="3" t="n">
        <v>3</v>
      </c>
      <c r="C6737" s="3" t="s">
        <v>284</v>
      </c>
      <c r="D6737" s="3" t="s">
        <v>563</v>
      </c>
      <c r="E6737" s="3" t="n">
        <v>4329</v>
      </c>
      <c r="F6737" s="4" t="n">
        <v>144.31</v>
      </c>
      <c r="G6737" s="3" t="s">
        <v>8</v>
      </c>
      <c r="H6737" s="4" t="n">
        <f aca="false">ROUND(E6737*F6737,2)</f>
        <v>624717.99</v>
      </c>
    </row>
    <row r="6738" customFormat="false" ht="15" hidden="false" customHeight="false" outlineLevel="0" collapsed="false">
      <c r="A6738" s="3" t="n">
        <v>6737</v>
      </c>
      <c r="B6738" s="3" t="n">
        <v>5</v>
      </c>
      <c r="C6738" s="3" t="s">
        <v>284</v>
      </c>
      <c r="D6738" s="3" t="s">
        <v>562</v>
      </c>
      <c r="E6738" s="3" t="n">
        <v>2400</v>
      </c>
      <c r="F6738" s="4" t="n">
        <v>485.66</v>
      </c>
      <c r="G6738" s="3" t="s">
        <v>8</v>
      </c>
      <c r="H6738" s="4" t="n">
        <f aca="false">ROUND(E6738*F6738,2)</f>
        <v>1165584</v>
      </c>
    </row>
    <row r="6739" customFormat="false" ht="15" hidden="false" customHeight="false" outlineLevel="0" collapsed="false">
      <c r="A6739" s="3" t="n">
        <v>6738</v>
      </c>
      <c r="B6739" s="3" t="n">
        <v>9</v>
      </c>
      <c r="C6739" s="3" t="s">
        <v>284</v>
      </c>
      <c r="D6739" s="3" t="s">
        <v>563</v>
      </c>
      <c r="E6739" s="3" t="n">
        <v>826</v>
      </c>
      <c r="F6739" s="4" t="n">
        <v>210.42</v>
      </c>
      <c r="G6739" s="3" t="s">
        <v>8</v>
      </c>
      <c r="H6739" s="4" t="n">
        <f aca="false">ROUND(E6739*F6739,2)</f>
        <v>173806.92</v>
      </c>
    </row>
    <row r="6740" customFormat="false" ht="15" hidden="false" customHeight="false" outlineLevel="0" collapsed="false">
      <c r="A6740" s="3" t="n">
        <v>6739</v>
      </c>
      <c r="B6740" s="3" t="n">
        <v>11</v>
      </c>
      <c r="C6740" s="3" t="s">
        <v>284</v>
      </c>
      <c r="D6740" s="3" t="s">
        <v>563</v>
      </c>
      <c r="E6740" s="3" t="n">
        <v>4314</v>
      </c>
      <c r="F6740" s="4" t="n">
        <v>97.71</v>
      </c>
      <c r="G6740" s="3" t="s">
        <v>34</v>
      </c>
      <c r="H6740" s="4" t="n">
        <f aca="false">ROUND(E6740*F6740,2)</f>
        <v>421520.94</v>
      </c>
    </row>
    <row r="6741" customFormat="false" ht="15" hidden="false" customHeight="false" outlineLevel="0" collapsed="false">
      <c r="A6741" s="3" t="n">
        <v>6740</v>
      </c>
      <c r="B6741" s="3" t="n">
        <v>12</v>
      </c>
      <c r="C6741" s="3" t="s">
        <v>284</v>
      </c>
      <c r="D6741" s="3" t="s">
        <v>562</v>
      </c>
      <c r="E6741" s="3" t="n">
        <v>4800</v>
      </c>
      <c r="F6741" s="4" t="n">
        <v>222</v>
      </c>
      <c r="G6741" s="3" t="s">
        <v>38</v>
      </c>
      <c r="H6741" s="4" t="n">
        <f aca="false">ROUND(E6741*F6741,2)</f>
        <v>1065600</v>
      </c>
    </row>
    <row r="6742" customFormat="false" ht="15" hidden="false" customHeight="false" outlineLevel="0" collapsed="false">
      <c r="A6742" s="3" t="n">
        <v>6741</v>
      </c>
      <c r="B6742" s="3" t="n">
        <v>14</v>
      </c>
      <c r="C6742" s="3" t="s">
        <v>284</v>
      </c>
      <c r="D6742" s="3" t="s">
        <v>562</v>
      </c>
      <c r="E6742" s="3" t="n">
        <v>2569</v>
      </c>
      <c r="F6742" s="4" t="n">
        <v>77.56</v>
      </c>
      <c r="G6742" s="3" t="s">
        <v>41</v>
      </c>
      <c r="H6742" s="4" t="n">
        <f aca="false">ROUND(E6742*F6742,2)</f>
        <v>199251.64</v>
      </c>
    </row>
    <row r="6743" customFormat="false" ht="15" hidden="false" customHeight="false" outlineLevel="0" collapsed="false">
      <c r="A6743" s="3" t="n">
        <v>6742</v>
      </c>
      <c r="B6743" s="3" t="n">
        <v>11</v>
      </c>
      <c r="C6743" s="3" t="s">
        <v>284</v>
      </c>
      <c r="D6743" s="3" t="s">
        <v>563</v>
      </c>
      <c r="E6743" s="3" t="n">
        <v>4069</v>
      </c>
      <c r="F6743" s="4" t="n">
        <v>97.61</v>
      </c>
      <c r="G6743" s="3" t="s">
        <v>34</v>
      </c>
      <c r="H6743" s="4" t="n">
        <f aca="false">ROUND(E6743*F6743,2)</f>
        <v>397175.09</v>
      </c>
    </row>
    <row r="6744" customFormat="false" ht="15" hidden="false" customHeight="false" outlineLevel="0" collapsed="false">
      <c r="A6744" s="3" t="n">
        <v>6743</v>
      </c>
      <c r="B6744" s="3" t="n">
        <v>9</v>
      </c>
      <c r="C6744" s="3" t="s">
        <v>284</v>
      </c>
      <c r="D6744" s="3" t="s">
        <v>563</v>
      </c>
      <c r="E6744" s="3" t="n">
        <v>1924</v>
      </c>
      <c r="F6744" s="4" t="n">
        <v>209.87</v>
      </c>
      <c r="G6744" s="3" t="s">
        <v>8</v>
      </c>
      <c r="H6744" s="4" t="n">
        <f aca="false">ROUND(E6744*F6744,2)</f>
        <v>403789.88</v>
      </c>
    </row>
    <row r="6745" customFormat="false" ht="15" hidden="false" customHeight="false" outlineLevel="0" collapsed="false">
      <c r="A6745" s="3" t="n">
        <v>6744</v>
      </c>
      <c r="B6745" s="3" t="n">
        <v>13</v>
      </c>
      <c r="C6745" s="3" t="s">
        <v>284</v>
      </c>
      <c r="D6745" s="3" t="s">
        <v>563</v>
      </c>
      <c r="E6745" s="3" t="n">
        <v>3177</v>
      </c>
      <c r="F6745" s="4" t="n">
        <v>47.36</v>
      </c>
      <c r="G6745" s="3" t="s">
        <v>41</v>
      </c>
      <c r="H6745" s="4" t="n">
        <f aca="false">ROUND(E6745*F6745,2)</f>
        <v>150462.72</v>
      </c>
    </row>
    <row r="6746" customFormat="false" ht="15" hidden="false" customHeight="false" outlineLevel="0" collapsed="false">
      <c r="A6746" s="3" t="n">
        <v>6745</v>
      </c>
      <c r="B6746" s="3" t="n">
        <v>15</v>
      </c>
      <c r="C6746" s="3" t="s">
        <v>284</v>
      </c>
      <c r="D6746" s="3" t="s">
        <v>563</v>
      </c>
      <c r="E6746" s="3" t="n">
        <v>3520</v>
      </c>
      <c r="F6746" s="4" t="n">
        <v>273.71</v>
      </c>
      <c r="G6746" s="3" t="s">
        <v>46</v>
      </c>
      <c r="H6746" s="4" t="n">
        <f aca="false">ROUND(E6746*F6746,2)</f>
        <v>963459.2</v>
      </c>
    </row>
    <row r="6747" customFormat="false" ht="15" hidden="false" customHeight="false" outlineLevel="0" collapsed="false">
      <c r="A6747" s="3" t="n">
        <v>6746</v>
      </c>
      <c r="B6747" s="3" t="n">
        <v>7</v>
      </c>
      <c r="C6747" s="3" t="s">
        <v>284</v>
      </c>
      <c r="D6747" s="3" t="s">
        <v>562</v>
      </c>
      <c r="E6747" s="3" t="n">
        <v>1711</v>
      </c>
      <c r="F6747" s="4" t="n">
        <v>345.78</v>
      </c>
      <c r="G6747" s="3" t="s">
        <v>8</v>
      </c>
      <c r="H6747" s="4" t="n">
        <f aca="false">ROUND(E6747*F6747,2)</f>
        <v>591629.58</v>
      </c>
    </row>
    <row r="6748" customFormat="false" ht="15" hidden="false" customHeight="false" outlineLevel="0" collapsed="false">
      <c r="A6748" s="3" t="n">
        <v>6747</v>
      </c>
      <c r="B6748" s="3" t="n">
        <v>1</v>
      </c>
      <c r="C6748" s="3" t="s">
        <v>284</v>
      </c>
      <c r="D6748" s="3" t="s">
        <v>563</v>
      </c>
      <c r="E6748" s="3" t="n">
        <v>1720</v>
      </c>
      <c r="F6748" s="4" t="n">
        <v>385.79</v>
      </c>
      <c r="G6748" s="3" t="s">
        <v>8</v>
      </c>
      <c r="H6748" s="4" t="n">
        <f aca="false">ROUND(E6748*F6748,2)</f>
        <v>663558.8</v>
      </c>
    </row>
    <row r="6749" customFormat="false" ht="15" hidden="false" customHeight="false" outlineLevel="0" collapsed="false">
      <c r="A6749" s="3" t="n">
        <v>6748</v>
      </c>
      <c r="B6749" s="3" t="n">
        <v>4</v>
      </c>
      <c r="C6749" s="3" t="s">
        <v>284</v>
      </c>
      <c r="D6749" s="3" t="s">
        <v>563</v>
      </c>
      <c r="E6749" s="3" t="n">
        <v>4057</v>
      </c>
      <c r="F6749" s="4" t="n">
        <v>104.93</v>
      </c>
      <c r="G6749" s="3" t="s">
        <v>8</v>
      </c>
      <c r="H6749" s="4" t="n">
        <f aca="false">ROUND(E6749*F6749,2)</f>
        <v>425701.01</v>
      </c>
    </row>
    <row r="6750" customFormat="false" ht="15" hidden="false" customHeight="false" outlineLevel="0" collapsed="false">
      <c r="A6750" s="3" t="n">
        <v>6749</v>
      </c>
      <c r="B6750" s="3" t="n">
        <v>7</v>
      </c>
      <c r="C6750" s="3" t="s">
        <v>284</v>
      </c>
      <c r="D6750" s="3" t="s">
        <v>563</v>
      </c>
      <c r="E6750" s="3" t="n">
        <v>1912</v>
      </c>
      <c r="F6750" s="4" t="n">
        <v>346.73</v>
      </c>
      <c r="G6750" s="3" t="s">
        <v>8</v>
      </c>
      <c r="H6750" s="4" t="n">
        <f aca="false">ROUND(E6750*F6750,2)</f>
        <v>662947.76</v>
      </c>
    </row>
    <row r="6751" customFormat="false" ht="15" hidden="false" customHeight="false" outlineLevel="0" collapsed="false">
      <c r="A6751" s="3" t="n">
        <v>6750</v>
      </c>
      <c r="B6751" s="3" t="n">
        <v>6</v>
      </c>
      <c r="C6751" s="3" t="s">
        <v>284</v>
      </c>
      <c r="D6751" s="3" t="s">
        <v>562</v>
      </c>
      <c r="E6751" s="3" t="n">
        <v>4309</v>
      </c>
      <c r="F6751" s="4" t="n">
        <v>287.8</v>
      </c>
      <c r="G6751" s="3" t="s">
        <v>8</v>
      </c>
      <c r="H6751" s="4" t="n">
        <f aca="false">ROUND(E6751*F6751,2)</f>
        <v>1240130.2</v>
      </c>
    </row>
    <row r="6752" customFormat="false" ht="15" hidden="false" customHeight="false" outlineLevel="0" collapsed="false">
      <c r="A6752" s="3" t="n">
        <v>6751</v>
      </c>
      <c r="B6752" s="3" t="n">
        <v>3</v>
      </c>
      <c r="C6752" s="3" t="s">
        <v>284</v>
      </c>
      <c r="D6752" s="3" t="s">
        <v>563</v>
      </c>
      <c r="E6752" s="3" t="n">
        <v>3704</v>
      </c>
      <c r="F6752" s="4" t="n">
        <v>143.69</v>
      </c>
      <c r="G6752" s="3" t="s">
        <v>8</v>
      </c>
      <c r="H6752" s="4" t="n">
        <f aca="false">ROUND(E6752*F6752,2)</f>
        <v>532227.76</v>
      </c>
    </row>
    <row r="6753" customFormat="false" ht="15" hidden="false" customHeight="false" outlineLevel="0" collapsed="false">
      <c r="A6753" s="3" t="n">
        <v>6752</v>
      </c>
      <c r="B6753" s="3" t="n">
        <v>5</v>
      </c>
      <c r="C6753" s="3" t="s">
        <v>284</v>
      </c>
      <c r="D6753" s="3" t="s">
        <v>563</v>
      </c>
      <c r="E6753" s="3" t="n">
        <v>2863</v>
      </c>
      <c r="F6753" s="4" t="n">
        <v>483.8</v>
      </c>
      <c r="G6753" s="3" t="s">
        <v>8</v>
      </c>
      <c r="H6753" s="4" t="n">
        <f aca="false">ROUND(E6753*F6753,2)</f>
        <v>1385119.4</v>
      </c>
    </row>
    <row r="6754" customFormat="false" ht="15" hidden="false" customHeight="false" outlineLevel="0" collapsed="false">
      <c r="A6754" s="3" t="n">
        <v>6753</v>
      </c>
      <c r="B6754" s="3" t="n">
        <v>9</v>
      </c>
      <c r="C6754" s="3" t="s">
        <v>284</v>
      </c>
      <c r="D6754" s="3" t="s">
        <v>562</v>
      </c>
      <c r="E6754" s="3" t="n">
        <v>3018</v>
      </c>
      <c r="F6754" s="4" t="n">
        <v>210.43</v>
      </c>
      <c r="G6754" s="3" t="s">
        <v>8</v>
      </c>
      <c r="H6754" s="4" t="n">
        <f aca="false">ROUND(E6754*F6754,2)</f>
        <v>635077.74</v>
      </c>
    </row>
    <row r="6755" customFormat="false" ht="15" hidden="false" customHeight="false" outlineLevel="0" collapsed="false">
      <c r="A6755" s="3" t="n">
        <v>6754</v>
      </c>
      <c r="B6755" s="3" t="n">
        <v>9</v>
      </c>
      <c r="C6755" s="3" t="s">
        <v>284</v>
      </c>
      <c r="D6755" s="3" t="s">
        <v>563</v>
      </c>
      <c r="E6755" s="3" t="n">
        <v>2090</v>
      </c>
      <c r="F6755" s="4" t="n">
        <v>209.85</v>
      </c>
      <c r="G6755" s="3" t="s">
        <v>8</v>
      </c>
      <c r="H6755" s="4" t="n">
        <f aca="false">ROUND(E6755*F6755,2)</f>
        <v>438586.5</v>
      </c>
    </row>
    <row r="6756" customFormat="false" ht="15" hidden="false" customHeight="false" outlineLevel="0" collapsed="false">
      <c r="A6756" s="3" t="n">
        <v>6755</v>
      </c>
      <c r="B6756" s="3" t="n">
        <v>1</v>
      </c>
      <c r="C6756" s="3" t="s">
        <v>284</v>
      </c>
      <c r="D6756" s="3" t="s">
        <v>563</v>
      </c>
      <c r="E6756" s="3" t="n">
        <v>1922</v>
      </c>
      <c r="F6756" s="4" t="n">
        <v>386.69</v>
      </c>
      <c r="G6756" s="3" t="s">
        <v>8</v>
      </c>
      <c r="H6756" s="4" t="n">
        <f aca="false">ROUND(E6756*F6756,2)</f>
        <v>743218.18</v>
      </c>
    </row>
    <row r="6757" customFormat="false" ht="15" hidden="false" customHeight="false" outlineLevel="0" collapsed="false">
      <c r="A6757" s="3" t="n">
        <v>6756</v>
      </c>
      <c r="B6757" s="3" t="n">
        <v>1</v>
      </c>
      <c r="C6757" s="3" t="s">
        <v>284</v>
      </c>
      <c r="D6757" s="3" t="s">
        <v>563</v>
      </c>
      <c r="E6757" s="3" t="n">
        <v>2316</v>
      </c>
      <c r="F6757" s="4" t="n">
        <v>386.29</v>
      </c>
      <c r="G6757" s="3" t="s">
        <v>8</v>
      </c>
      <c r="H6757" s="4" t="n">
        <f aca="false">ROUND(E6757*F6757,2)</f>
        <v>894647.64</v>
      </c>
    </row>
    <row r="6758" customFormat="false" ht="15" hidden="false" customHeight="false" outlineLevel="0" collapsed="false">
      <c r="A6758" s="3" t="n">
        <v>6757</v>
      </c>
      <c r="B6758" s="3" t="n">
        <v>8</v>
      </c>
      <c r="C6758" s="3" t="s">
        <v>284</v>
      </c>
      <c r="D6758" s="3" t="s">
        <v>563</v>
      </c>
      <c r="E6758" s="3" t="n">
        <v>4195</v>
      </c>
      <c r="F6758" s="4" t="n">
        <v>59.12</v>
      </c>
      <c r="G6758" s="3" t="s">
        <v>8</v>
      </c>
      <c r="H6758" s="4" t="n">
        <f aca="false">ROUND(E6758*F6758,2)</f>
        <v>248008.4</v>
      </c>
    </row>
    <row r="6759" customFormat="false" ht="15" hidden="false" customHeight="false" outlineLevel="0" collapsed="false">
      <c r="A6759" s="3" t="n">
        <v>6758</v>
      </c>
      <c r="B6759" s="3" t="n">
        <v>4</v>
      </c>
      <c r="C6759" s="3" t="s">
        <v>284</v>
      </c>
      <c r="D6759" s="3" t="s">
        <v>562</v>
      </c>
      <c r="E6759" s="3" t="n">
        <v>992</v>
      </c>
      <c r="F6759" s="4" t="n">
        <v>105.07</v>
      </c>
      <c r="G6759" s="3" t="s">
        <v>8</v>
      </c>
      <c r="H6759" s="4" t="n">
        <f aca="false">ROUND(E6759*F6759,2)</f>
        <v>104229.44</v>
      </c>
    </row>
    <row r="6760" customFormat="false" ht="15" hidden="false" customHeight="false" outlineLevel="0" collapsed="false">
      <c r="A6760" s="3" t="n">
        <v>6759</v>
      </c>
      <c r="B6760" s="3" t="n">
        <v>14</v>
      </c>
      <c r="C6760" s="3" t="s">
        <v>284</v>
      </c>
      <c r="D6760" s="3" t="s">
        <v>563</v>
      </c>
      <c r="E6760" s="3" t="n">
        <v>415</v>
      </c>
      <c r="F6760" s="4" t="n">
        <v>77.62</v>
      </c>
      <c r="G6760" s="3" t="s">
        <v>41</v>
      </c>
      <c r="H6760" s="4" t="n">
        <f aca="false">ROUND(E6760*F6760,2)</f>
        <v>32212.3</v>
      </c>
    </row>
    <row r="6761" customFormat="false" ht="15" hidden="false" customHeight="false" outlineLevel="0" collapsed="false">
      <c r="A6761" s="3" t="n">
        <v>6760</v>
      </c>
      <c r="B6761" s="3" t="n">
        <v>1</v>
      </c>
      <c r="C6761" s="3" t="s">
        <v>284</v>
      </c>
      <c r="D6761" s="3" t="s">
        <v>563</v>
      </c>
      <c r="E6761" s="3" t="n">
        <v>3021</v>
      </c>
      <c r="F6761" s="4" t="n">
        <v>386.53</v>
      </c>
      <c r="G6761" s="3" t="s">
        <v>8</v>
      </c>
      <c r="H6761" s="4" t="n">
        <f aca="false">ROUND(E6761*F6761,2)</f>
        <v>1167707.13</v>
      </c>
    </row>
    <row r="6762" customFormat="false" ht="15" hidden="false" customHeight="false" outlineLevel="0" collapsed="false">
      <c r="A6762" s="3" t="n">
        <v>6761</v>
      </c>
      <c r="B6762" s="3" t="n">
        <v>4</v>
      </c>
      <c r="C6762" s="3" t="s">
        <v>284</v>
      </c>
      <c r="D6762" s="3" t="s">
        <v>562</v>
      </c>
      <c r="E6762" s="3" t="n">
        <v>4842</v>
      </c>
      <c r="F6762" s="4" t="n">
        <v>105.09</v>
      </c>
      <c r="G6762" s="3" t="s">
        <v>8</v>
      </c>
      <c r="H6762" s="4" t="n">
        <f aca="false">ROUND(E6762*F6762,2)</f>
        <v>508845.78</v>
      </c>
    </row>
    <row r="6763" customFormat="false" ht="15" hidden="false" customHeight="false" outlineLevel="0" collapsed="false">
      <c r="A6763" s="3" t="n">
        <v>6762</v>
      </c>
      <c r="B6763" s="3" t="n">
        <v>6</v>
      </c>
      <c r="C6763" s="3" t="s">
        <v>284</v>
      </c>
      <c r="D6763" s="3" t="s">
        <v>563</v>
      </c>
      <c r="E6763" s="3" t="n">
        <v>3708</v>
      </c>
      <c r="F6763" s="4" t="n">
        <v>288.22</v>
      </c>
      <c r="G6763" s="3" t="s">
        <v>8</v>
      </c>
      <c r="H6763" s="4" t="n">
        <f aca="false">ROUND(E6763*F6763,2)</f>
        <v>1068719.76</v>
      </c>
    </row>
    <row r="6764" customFormat="false" ht="15" hidden="false" customHeight="false" outlineLevel="0" collapsed="false">
      <c r="A6764" s="3" t="n">
        <v>6763</v>
      </c>
      <c r="B6764" s="3" t="n">
        <v>7</v>
      </c>
      <c r="C6764" s="3" t="s">
        <v>284</v>
      </c>
      <c r="D6764" s="3" t="s">
        <v>562</v>
      </c>
      <c r="E6764" s="3" t="n">
        <v>246</v>
      </c>
      <c r="F6764" s="4" t="n">
        <v>347.46</v>
      </c>
      <c r="G6764" s="3" t="s">
        <v>8</v>
      </c>
      <c r="H6764" s="4" t="n">
        <f aca="false">ROUND(E6764*F6764,2)</f>
        <v>85475.16</v>
      </c>
    </row>
    <row r="6765" customFormat="false" ht="15" hidden="false" customHeight="false" outlineLevel="0" collapsed="false">
      <c r="A6765" s="3" t="n">
        <v>6764</v>
      </c>
      <c r="B6765" s="3" t="n">
        <v>12</v>
      </c>
      <c r="C6765" s="3" t="s">
        <v>284</v>
      </c>
      <c r="D6765" s="3" t="s">
        <v>563</v>
      </c>
      <c r="E6765" s="3" t="n">
        <v>1495</v>
      </c>
      <c r="F6765" s="4" t="n">
        <v>222.42</v>
      </c>
      <c r="G6765" s="3" t="s">
        <v>38</v>
      </c>
      <c r="H6765" s="4" t="n">
        <f aca="false">ROUND(E6765*F6765,2)</f>
        <v>332517.9</v>
      </c>
    </row>
    <row r="6766" customFormat="false" ht="15" hidden="false" customHeight="false" outlineLevel="0" collapsed="false">
      <c r="A6766" s="3" t="n">
        <v>6765</v>
      </c>
      <c r="B6766" s="3" t="n">
        <v>10</v>
      </c>
      <c r="C6766" s="3" t="s">
        <v>284</v>
      </c>
      <c r="D6766" s="3" t="s">
        <v>562</v>
      </c>
      <c r="E6766" s="3" t="n">
        <v>4943</v>
      </c>
      <c r="F6766" s="4" t="n">
        <v>68.71</v>
      </c>
      <c r="G6766" s="3" t="s">
        <v>8</v>
      </c>
      <c r="H6766" s="4" t="n">
        <f aca="false">ROUND(E6766*F6766,2)</f>
        <v>339633.53</v>
      </c>
    </row>
    <row r="6767" customFormat="false" ht="15" hidden="false" customHeight="false" outlineLevel="0" collapsed="false">
      <c r="A6767" s="3" t="n">
        <v>6766</v>
      </c>
      <c r="B6767" s="3" t="n">
        <v>13</v>
      </c>
      <c r="C6767" s="3" t="s">
        <v>284</v>
      </c>
      <c r="D6767" s="3" t="s">
        <v>563</v>
      </c>
      <c r="E6767" s="3" t="n">
        <v>2399</v>
      </c>
      <c r="F6767" s="4" t="n">
        <v>47.46</v>
      </c>
      <c r="G6767" s="3" t="s">
        <v>41</v>
      </c>
      <c r="H6767" s="4" t="n">
        <f aca="false">ROUND(E6767*F6767,2)</f>
        <v>113856.54</v>
      </c>
    </row>
    <row r="6768" customFormat="false" ht="15" hidden="false" customHeight="false" outlineLevel="0" collapsed="false">
      <c r="A6768" s="3" t="n">
        <v>6767</v>
      </c>
      <c r="B6768" s="3" t="n">
        <v>14</v>
      </c>
      <c r="C6768" s="3" t="s">
        <v>284</v>
      </c>
      <c r="D6768" s="3" t="s">
        <v>563</v>
      </c>
      <c r="E6768" s="3" t="n">
        <v>1624</v>
      </c>
      <c r="F6768" s="4" t="n">
        <v>77.51</v>
      </c>
      <c r="G6768" s="3" t="s">
        <v>41</v>
      </c>
      <c r="H6768" s="4" t="n">
        <f aca="false">ROUND(E6768*F6768,2)</f>
        <v>125876.24</v>
      </c>
    </row>
    <row r="6769" customFormat="false" ht="15" hidden="false" customHeight="false" outlineLevel="0" collapsed="false">
      <c r="A6769" s="3" t="n">
        <v>6768</v>
      </c>
      <c r="B6769" s="3" t="n">
        <v>13</v>
      </c>
      <c r="C6769" s="3" t="s">
        <v>285</v>
      </c>
      <c r="D6769" s="3" t="s">
        <v>562</v>
      </c>
      <c r="E6769" s="3" t="n">
        <v>3017</v>
      </c>
      <c r="F6769" s="4" t="n">
        <v>46.7</v>
      </c>
      <c r="G6769" s="3" t="s">
        <v>41</v>
      </c>
      <c r="H6769" s="4" t="n">
        <f aca="false">ROUND(E6769*F6769,2)</f>
        <v>140893.9</v>
      </c>
    </row>
    <row r="6770" customFormat="false" ht="15" hidden="false" customHeight="false" outlineLevel="0" collapsed="false">
      <c r="A6770" s="3" t="n">
        <v>6769</v>
      </c>
      <c r="B6770" s="3" t="n">
        <v>15</v>
      </c>
      <c r="C6770" s="3" t="s">
        <v>285</v>
      </c>
      <c r="D6770" s="3" t="s">
        <v>563</v>
      </c>
      <c r="E6770" s="3" t="n">
        <v>1904</v>
      </c>
      <c r="F6770" s="4" t="n">
        <v>272.94</v>
      </c>
      <c r="G6770" s="3" t="s">
        <v>46</v>
      </c>
      <c r="H6770" s="4" t="n">
        <f aca="false">ROUND(E6770*F6770,2)</f>
        <v>519677.76</v>
      </c>
    </row>
    <row r="6771" customFormat="false" ht="15" hidden="false" customHeight="false" outlineLevel="0" collapsed="false">
      <c r="A6771" s="3" t="n">
        <v>6770</v>
      </c>
      <c r="B6771" s="3" t="n">
        <v>13</v>
      </c>
      <c r="C6771" s="3" t="s">
        <v>285</v>
      </c>
      <c r="D6771" s="3" t="s">
        <v>562</v>
      </c>
      <c r="E6771" s="3" t="n">
        <v>3182</v>
      </c>
      <c r="F6771" s="4" t="n">
        <v>46.78</v>
      </c>
      <c r="G6771" s="3" t="s">
        <v>41</v>
      </c>
      <c r="H6771" s="4" t="n">
        <f aca="false">ROUND(E6771*F6771,2)</f>
        <v>148853.96</v>
      </c>
    </row>
    <row r="6772" customFormat="false" ht="15" hidden="false" customHeight="false" outlineLevel="0" collapsed="false">
      <c r="A6772" s="3" t="n">
        <v>6771</v>
      </c>
      <c r="B6772" s="3" t="n">
        <v>1</v>
      </c>
      <c r="C6772" s="3" t="s">
        <v>285</v>
      </c>
      <c r="D6772" s="3" t="s">
        <v>563</v>
      </c>
      <c r="E6772" s="3" t="n">
        <v>3647</v>
      </c>
      <c r="F6772" s="4" t="n">
        <v>381.12</v>
      </c>
      <c r="G6772" s="3" t="s">
        <v>8</v>
      </c>
      <c r="H6772" s="4" t="n">
        <f aca="false">ROUND(E6772*F6772,2)</f>
        <v>1389944.64</v>
      </c>
    </row>
    <row r="6773" customFormat="false" ht="15" hidden="false" customHeight="false" outlineLevel="0" collapsed="false">
      <c r="A6773" s="3" t="n">
        <v>6772</v>
      </c>
      <c r="B6773" s="3" t="n">
        <v>13</v>
      </c>
      <c r="C6773" s="3" t="s">
        <v>285</v>
      </c>
      <c r="D6773" s="3" t="s">
        <v>562</v>
      </c>
      <c r="E6773" s="3" t="n">
        <v>2833</v>
      </c>
      <c r="F6773" s="4" t="n">
        <v>46.82</v>
      </c>
      <c r="G6773" s="3" t="s">
        <v>41</v>
      </c>
      <c r="H6773" s="4" t="n">
        <f aca="false">ROUND(E6773*F6773,2)</f>
        <v>132641.06</v>
      </c>
    </row>
    <row r="6774" customFormat="false" ht="15" hidden="false" customHeight="false" outlineLevel="0" collapsed="false">
      <c r="A6774" s="3" t="n">
        <v>6773</v>
      </c>
      <c r="B6774" s="3" t="n">
        <v>13</v>
      </c>
      <c r="C6774" s="3" t="s">
        <v>285</v>
      </c>
      <c r="D6774" s="3" t="s">
        <v>563</v>
      </c>
      <c r="E6774" s="3" t="n">
        <v>2061</v>
      </c>
      <c r="F6774" s="4" t="n">
        <v>46.74</v>
      </c>
      <c r="G6774" s="3" t="s">
        <v>41</v>
      </c>
      <c r="H6774" s="4" t="n">
        <f aca="false">ROUND(E6774*F6774,2)</f>
        <v>96331.14</v>
      </c>
    </row>
    <row r="6775" customFormat="false" ht="15" hidden="false" customHeight="false" outlineLevel="0" collapsed="false">
      <c r="A6775" s="3" t="n">
        <v>6774</v>
      </c>
      <c r="B6775" s="3" t="n">
        <v>3</v>
      </c>
      <c r="C6775" s="3" t="s">
        <v>285</v>
      </c>
      <c r="D6775" s="3" t="s">
        <v>562</v>
      </c>
      <c r="E6775" s="3" t="n">
        <v>3046</v>
      </c>
      <c r="F6775" s="4" t="n">
        <v>143.8</v>
      </c>
      <c r="G6775" s="3" t="s">
        <v>8</v>
      </c>
      <c r="H6775" s="4" t="n">
        <f aca="false">ROUND(E6775*F6775,2)</f>
        <v>438014.8</v>
      </c>
    </row>
    <row r="6776" customFormat="false" ht="15" hidden="false" customHeight="false" outlineLevel="0" collapsed="false">
      <c r="A6776" s="3" t="n">
        <v>6775</v>
      </c>
      <c r="B6776" s="3" t="n">
        <v>5</v>
      </c>
      <c r="C6776" s="3" t="s">
        <v>285</v>
      </c>
      <c r="D6776" s="3" t="s">
        <v>562</v>
      </c>
      <c r="E6776" s="3" t="n">
        <v>2361</v>
      </c>
      <c r="F6776" s="4" t="n">
        <v>479.5</v>
      </c>
      <c r="G6776" s="3" t="s">
        <v>8</v>
      </c>
      <c r="H6776" s="4" t="n">
        <f aca="false">ROUND(E6776*F6776,2)</f>
        <v>1132099.5</v>
      </c>
    </row>
    <row r="6777" customFormat="false" ht="15" hidden="false" customHeight="false" outlineLevel="0" collapsed="false">
      <c r="A6777" s="3" t="n">
        <v>6776</v>
      </c>
      <c r="B6777" s="3" t="n">
        <v>9</v>
      </c>
      <c r="C6777" s="3" t="s">
        <v>285</v>
      </c>
      <c r="D6777" s="3" t="s">
        <v>563</v>
      </c>
      <c r="E6777" s="3" t="n">
        <v>2130</v>
      </c>
      <c r="F6777" s="4" t="n">
        <v>212.45</v>
      </c>
      <c r="G6777" s="3" t="s">
        <v>8</v>
      </c>
      <c r="H6777" s="4" t="n">
        <f aca="false">ROUND(E6777*F6777,2)</f>
        <v>452518.5</v>
      </c>
    </row>
    <row r="6778" customFormat="false" ht="15" hidden="false" customHeight="false" outlineLevel="0" collapsed="false">
      <c r="A6778" s="3" t="n">
        <v>6777</v>
      </c>
      <c r="B6778" s="3" t="n">
        <v>3</v>
      </c>
      <c r="C6778" s="3" t="s">
        <v>285</v>
      </c>
      <c r="D6778" s="3" t="s">
        <v>562</v>
      </c>
      <c r="E6778" s="3" t="n">
        <v>4160</v>
      </c>
      <c r="F6778" s="4" t="n">
        <v>143.85</v>
      </c>
      <c r="G6778" s="3" t="s">
        <v>8</v>
      </c>
      <c r="H6778" s="4" t="n">
        <f aca="false">ROUND(E6778*F6778,2)</f>
        <v>598416</v>
      </c>
    </row>
    <row r="6779" customFormat="false" ht="15" hidden="false" customHeight="false" outlineLevel="0" collapsed="false">
      <c r="A6779" s="3" t="n">
        <v>6778</v>
      </c>
      <c r="B6779" s="3" t="n">
        <v>2</v>
      </c>
      <c r="C6779" s="3" t="s">
        <v>285</v>
      </c>
      <c r="D6779" s="3" t="s">
        <v>562</v>
      </c>
      <c r="E6779" s="3" t="n">
        <v>2849</v>
      </c>
      <c r="F6779" s="4" t="n">
        <v>57.53</v>
      </c>
      <c r="G6779" s="3" t="s">
        <v>8</v>
      </c>
      <c r="H6779" s="4" t="n">
        <f aca="false">ROUND(E6779*F6779,2)</f>
        <v>163902.97</v>
      </c>
    </row>
    <row r="6780" customFormat="false" ht="15" hidden="false" customHeight="false" outlineLevel="0" collapsed="false">
      <c r="A6780" s="3" t="n">
        <v>6779</v>
      </c>
      <c r="B6780" s="3" t="n">
        <v>8</v>
      </c>
      <c r="C6780" s="3" t="s">
        <v>285</v>
      </c>
      <c r="D6780" s="3" t="s">
        <v>563</v>
      </c>
      <c r="E6780" s="3" t="n">
        <v>4274</v>
      </c>
      <c r="F6780" s="4" t="n">
        <v>57.87</v>
      </c>
      <c r="G6780" s="3" t="s">
        <v>8</v>
      </c>
      <c r="H6780" s="4" t="n">
        <f aca="false">ROUND(E6780*F6780,2)</f>
        <v>247336.38</v>
      </c>
    </row>
    <row r="6781" customFormat="false" ht="15" hidden="false" customHeight="false" outlineLevel="0" collapsed="false">
      <c r="A6781" s="3" t="n">
        <v>6780</v>
      </c>
      <c r="B6781" s="3" t="n">
        <v>10</v>
      </c>
      <c r="C6781" s="3" t="s">
        <v>285</v>
      </c>
      <c r="D6781" s="3" t="s">
        <v>563</v>
      </c>
      <c r="E6781" s="3" t="n">
        <v>3122</v>
      </c>
      <c r="F6781" s="4" t="n">
        <v>69.36</v>
      </c>
      <c r="G6781" s="3" t="s">
        <v>8</v>
      </c>
      <c r="H6781" s="4" t="n">
        <f aca="false">ROUND(E6781*F6781,2)</f>
        <v>216541.92</v>
      </c>
    </row>
    <row r="6782" customFormat="false" ht="15" hidden="false" customHeight="false" outlineLevel="0" collapsed="false">
      <c r="A6782" s="3" t="n">
        <v>6781</v>
      </c>
      <c r="B6782" s="3" t="n">
        <v>15</v>
      </c>
      <c r="C6782" s="3" t="s">
        <v>285</v>
      </c>
      <c r="D6782" s="3" t="s">
        <v>563</v>
      </c>
      <c r="E6782" s="3" t="n">
        <v>688</v>
      </c>
      <c r="F6782" s="4" t="n">
        <v>273.16</v>
      </c>
      <c r="G6782" s="3" t="s">
        <v>46</v>
      </c>
      <c r="H6782" s="4" t="n">
        <f aca="false">ROUND(E6782*F6782,2)</f>
        <v>187934.08</v>
      </c>
    </row>
    <row r="6783" customFormat="false" ht="15" hidden="false" customHeight="false" outlineLevel="0" collapsed="false">
      <c r="A6783" s="3" t="n">
        <v>6782</v>
      </c>
      <c r="B6783" s="3" t="n">
        <v>12</v>
      </c>
      <c r="C6783" s="3" t="s">
        <v>285</v>
      </c>
      <c r="D6783" s="3" t="s">
        <v>563</v>
      </c>
      <c r="E6783" s="3" t="n">
        <v>522</v>
      </c>
      <c r="F6783" s="4" t="n">
        <v>223.17</v>
      </c>
      <c r="G6783" s="3" t="s">
        <v>38</v>
      </c>
      <c r="H6783" s="4" t="n">
        <f aca="false">ROUND(E6783*F6783,2)</f>
        <v>116494.74</v>
      </c>
    </row>
    <row r="6784" customFormat="false" ht="15" hidden="false" customHeight="false" outlineLevel="0" collapsed="false">
      <c r="A6784" s="3" t="n">
        <v>6783</v>
      </c>
      <c r="B6784" s="3" t="n">
        <v>11</v>
      </c>
      <c r="C6784" s="3" t="s">
        <v>285</v>
      </c>
      <c r="D6784" s="3" t="s">
        <v>563</v>
      </c>
      <c r="E6784" s="3" t="n">
        <v>4529</v>
      </c>
      <c r="F6784" s="4" t="n">
        <v>99.29</v>
      </c>
      <c r="G6784" s="3" t="s">
        <v>34</v>
      </c>
      <c r="H6784" s="4" t="n">
        <f aca="false">ROUND(E6784*F6784,2)</f>
        <v>449684.41</v>
      </c>
    </row>
    <row r="6785" customFormat="false" ht="15" hidden="false" customHeight="false" outlineLevel="0" collapsed="false">
      <c r="A6785" s="3" t="n">
        <v>6784</v>
      </c>
      <c r="B6785" s="3" t="n">
        <v>13</v>
      </c>
      <c r="C6785" s="3" t="s">
        <v>285</v>
      </c>
      <c r="D6785" s="3" t="s">
        <v>563</v>
      </c>
      <c r="E6785" s="3" t="n">
        <v>979</v>
      </c>
      <c r="F6785" s="4" t="n">
        <v>46.65</v>
      </c>
      <c r="G6785" s="3" t="s">
        <v>41</v>
      </c>
      <c r="H6785" s="4" t="n">
        <f aca="false">ROUND(E6785*F6785,2)</f>
        <v>45670.35</v>
      </c>
    </row>
    <row r="6786" customFormat="false" ht="15" hidden="false" customHeight="false" outlineLevel="0" collapsed="false">
      <c r="A6786" s="3" t="n">
        <v>6785</v>
      </c>
      <c r="B6786" s="3" t="n">
        <v>7</v>
      </c>
      <c r="C6786" s="3" t="s">
        <v>285</v>
      </c>
      <c r="D6786" s="3" t="s">
        <v>563</v>
      </c>
      <c r="E6786" s="3" t="n">
        <v>1599</v>
      </c>
      <c r="F6786" s="4" t="n">
        <v>356.3</v>
      </c>
      <c r="G6786" s="3" t="s">
        <v>8</v>
      </c>
      <c r="H6786" s="4" t="n">
        <f aca="false">ROUND(E6786*F6786,2)</f>
        <v>569723.7</v>
      </c>
    </row>
    <row r="6787" customFormat="false" ht="15" hidden="false" customHeight="false" outlineLevel="0" collapsed="false">
      <c r="A6787" s="3" t="n">
        <v>6786</v>
      </c>
      <c r="B6787" s="3" t="n">
        <v>7</v>
      </c>
      <c r="C6787" s="3" t="s">
        <v>285</v>
      </c>
      <c r="D6787" s="3" t="s">
        <v>562</v>
      </c>
      <c r="E6787" s="3" t="n">
        <v>2275</v>
      </c>
      <c r="F6787" s="4" t="n">
        <v>355.33</v>
      </c>
      <c r="G6787" s="3" t="s">
        <v>8</v>
      </c>
      <c r="H6787" s="4" t="n">
        <f aca="false">ROUND(E6787*F6787,2)</f>
        <v>808375.75</v>
      </c>
    </row>
    <row r="6788" customFormat="false" ht="15" hidden="false" customHeight="false" outlineLevel="0" collapsed="false">
      <c r="A6788" s="3" t="n">
        <v>6787</v>
      </c>
      <c r="B6788" s="3" t="n">
        <v>15</v>
      </c>
      <c r="C6788" s="3" t="s">
        <v>285</v>
      </c>
      <c r="D6788" s="3" t="s">
        <v>562</v>
      </c>
      <c r="E6788" s="3" t="n">
        <v>1486</v>
      </c>
      <c r="F6788" s="4" t="n">
        <v>274.07</v>
      </c>
      <c r="G6788" s="3" t="s">
        <v>46</v>
      </c>
      <c r="H6788" s="4" t="n">
        <f aca="false">ROUND(E6788*F6788,2)</f>
        <v>407268.02</v>
      </c>
    </row>
    <row r="6789" customFormat="false" ht="15" hidden="false" customHeight="false" outlineLevel="0" collapsed="false">
      <c r="A6789" s="3" t="n">
        <v>6788</v>
      </c>
      <c r="B6789" s="3" t="n">
        <v>6</v>
      </c>
      <c r="C6789" s="3" t="s">
        <v>285</v>
      </c>
      <c r="D6789" s="3" t="s">
        <v>563</v>
      </c>
      <c r="E6789" s="3" t="n">
        <v>4456</v>
      </c>
      <c r="F6789" s="4" t="n">
        <v>289.61</v>
      </c>
      <c r="G6789" s="3" t="s">
        <v>8</v>
      </c>
      <c r="H6789" s="4" t="n">
        <f aca="false">ROUND(E6789*F6789,2)</f>
        <v>1290502.16</v>
      </c>
    </row>
    <row r="6790" customFormat="false" ht="15" hidden="false" customHeight="false" outlineLevel="0" collapsed="false">
      <c r="A6790" s="3" t="n">
        <v>6789</v>
      </c>
      <c r="B6790" s="3" t="n">
        <v>6</v>
      </c>
      <c r="C6790" s="3" t="s">
        <v>285</v>
      </c>
      <c r="D6790" s="3" t="s">
        <v>562</v>
      </c>
      <c r="E6790" s="3" t="n">
        <v>2756</v>
      </c>
      <c r="F6790" s="4" t="n">
        <v>289.17</v>
      </c>
      <c r="G6790" s="3" t="s">
        <v>8</v>
      </c>
      <c r="H6790" s="4" t="n">
        <f aca="false">ROUND(E6790*F6790,2)</f>
        <v>796952.52</v>
      </c>
    </row>
    <row r="6791" customFormat="false" ht="15" hidden="false" customHeight="false" outlineLevel="0" collapsed="false">
      <c r="A6791" s="3" t="n">
        <v>6790</v>
      </c>
      <c r="B6791" s="3" t="n">
        <v>7</v>
      </c>
      <c r="C6791" s="3" t="s">
        <v>285</v>
      </c>
      <c r="D6791" s="3" t="s">
        <v>563</v>
      </c>
      <c r="E6791" s="3" t="n">
        <v>3213</v>
      </c>
      <c r="F6791" s="4" t="n">
        <v>355.41</v>
      </c>
      <c r="G6791" s="3" t="s">
        <v>8</v>
      </c>
      <c r="H6791" s="4" t="n">
        <f aca="false">ROUND(E6791*F6791,2)</f>
        <v>1141932.33</v>
      </c>
    </row>
    <row r="6792" customFormat="false" ht="15" hidden="false" customHeight="false" outlineLevel="0" collapsed="false">
      <c r="A6792" s="3" t="n">
        <v>6791</v>
      </c>
      <c r="B6792" s="3" t="n">
        <v>4</v>
      </c>
      <c r="C6792" s="3" t="s">
        <v>285</v>
      </c>
      <c r="D6792" s="3" t="s">
        <v>563</v>
      </c>
      <c r="E6792" s="3" t="n">
        <v>240</v>
      </c>
      <c r="F6792" s="4" t="n">
        <v>102.51</v>
      </c>
      <c r="G6792" s="3" t="s">
        <v>8</v>
      </c>
      <c r="H6792" s="4" t="n">
        <f aca="false">ROUND(E6792*F6792,2)</f>
        <v>24602.4</v>
      </c>
    </row>
    <row r="6793" customFormat="false" ht="15" hidden="false" customHeight="false" outlineLevel="0" collapsed="false">
      <c r="A6793" s="3" t="n">
        <v>6792</v>
      </c>
      <c r="B6793" s="3" t="n">
        <v>3</v>
      </c>
      <c r="C6793" s="3" t="s">
        <v>285</v>
      </c>
      <c r="D6793" s="3" t="s">
        <v>562</v>
      </c>
      <c r="E6793" s="3" t="n">
        <v>921</v>
      </c>
      <c r="F6793" s="4" t="n">
        <v>143.91</v>
      </c>
      <c r="G6793" s="3" t="s">
        <v>8</v>
      </c>
      <c r="H6793" s="4" t="n">
        <f aca="false">ROUND(E6793*F6793,2)</f>
        <v>132541.11</v>
      </c>
    </row>
    <row r="6794" customFormat="false" ht="15" hidden="false" customHeight="false" outlineLevel="0" collapsed="false">
      <c r="A6794" s="3" t="n">
        <v>6793</v>
      </c>
      <c r="B6794" s="3" t="n">
        <v>12</v>
      </c>
      <c r="C6794" s="3" t="s">
        <v>285</v>
      </c>
      <c r="D6794" s="3" t="s">
        <v>562</v>
      </c>
      <c r="E6794" s="3" t="n">
        <v>2281</v>
      </c>
      <c r="F6794" s="4" t="n">
        <v>223.25</v>
      </c>
      <c r="G6794" s="3" t="s">
        <v>38</v>
      </c>
      <c r="H6794" s="4" t="n">
        <f aca="false">ROUND(E6794*F6794,2)</f>
        <v>509233.25</v>
      </c>
    </row>
    <row r="6795" customFormat="false" ht="15" hidden="false" customHeight="false" outlineLevel="0" collapsed="false">
      <c r="A6795" s="3" t="n">
        <v>6794</v>
      </c>
      <c r="B6795" s="3" t="n">
        <v>2</v>
      </c>
      <c r="C6795" s="3" t="s">
        <v>286</v>
      </c>
      <c r="D6795" s="3" t="s">
        <v>563</v>
      </c>
      <c r="E6795" s="3" t="n">
        <v>2260</v>
      </c>
      <c r="F6795" s="4" t="n">
        <v>56.26</v>
      </c>
      <c r="G6795" s="3" t="s">
        <v>8</v>
      </c>
      <c r="H6795" s="4" t="n">
        <f aca="false">ROUND(E6795*F6795,2)</f>
        <v>127147.6</v>
      </c>
    </row>
    <row r="6796" customFormat="false" ht="15" hidden="false" customHeight="false" outlineLevel="0" collapsed="false">
      <c r="A6796" s="3" t="n">
        <v>6795</v>
      </c>
      <c r="B6796" s="3" t="n">
        <v>10</v>
      </c>
      <c r="C6796" s="3" t="s">
        <v>286</v>
      </c>
      <c r="D6796" s="3" t="s">
        <v>563</v>
      </c>
      <c r="E6796" s="3" t="n">
        <v>2184</v>
      </c>
      <c r="F6796" s="4" t="n">
        <v>68.97</v>
      </c>
      <c r="G6796" s="3" t="s">
        <v>8</v>
      </c>
      <c r="H6796" s="4" t="n">
        <f aca="false">ROUND(E6796*F6796,2)</f>
        <v>150630.48</v>
      </c>
    </row>
    <row r="6797" customFormat="false" ht="15" hidden="false" customHeight="false" outlineLevel="0" collapsed="false">
      <c r="A6797" s="3" t="n">
        <v>6796</v>
      </c>
      <c r="B6797" s="3" t="n">
        <v>2</v>
      </c>
      <c r="C6797" s="3" t="s">
        <v>286</v>
      </c>
      <c r="D6797" s="3" t="s">
        <v>563</v>
      </c>
      <c r="E6797" s="3" t="n">
        <v>553</v>
      </c>
      <c r="F6797" s="4" t="n">
        <v>56.3</v>
      </c>
      <c r="G6797" s="3" t="s">
        <v>8</v>
      </c>
      <c r="H6797" s="4" t="n">
        <f aca="false">ROUND(E6797*F6797,2)</f>
        <v>31133.9</v>
      </c>
    </row>
    <row r="6798" customFormat="false" ht="15" hidden="false" customHeight="false" outlineLevel="0" collapsed="false">
      <c r="A6798" s="3" t="n">
        <v>6797</v>
      </c>
      <c r="B6798" s="3" t="n">
        <v>7</v>
      </c>
      <c r="C6798" s="3" t="s">
        <v>286</v>
      </c>
      <c r="D6798" s="3" t="s">
        <v>562</v>
      </c>
      <c r="E6798" s="3" t="n">
        <v>1309</v>
      </c>
      <c r="F6798" s="4" t="n">
        <v>351.08</v>
      </c>
      <c r="G6798" s="3" t="s">
        <v>8</v>
      </c>
      <c r="H6798" s="4" t="n">
        <f aca="false">ROUND(E6798*F6798,2)</f>
        <v>459563.72</v>
      </c>
    </row>
    <row r="6799" customFormat="false" ht="15" hidden="false" customHeight="false" outlineLevel="0" collapsed="false">
      <c r="A6799" s="3" t="n">
        <v>6798</v>
      </c>
      <c r="B6799" s="3" t="n">
        <v>7</v>
      </c>
      <c r="C6799" s="3" t="s">
        <v>286</v>
      </c>
      <c r="D6799" s="3" t="s">
        <v>562</v>
      </c>
      <c r="E6799" s="3" t="n">
        <v>4377</v>
      </c>
      <c r="F6799" s="4" t="n">
        <v>351.31</v>
      </c>
      <c r="G6799" s="3" t="s">
        <v>8</v>
      </c>
      <c r="H6799" s="4" t="n">
        <f aca="false">ROUND(E6799*F6799,2)</f>
        <v>1537683.87</v>
      </c>
    </row>
    <row r="6800" customFormat="false" ht="15" hidden="false" customHeight="false" outlineLevel="0" collapsed="false">
      <c r="A6800" s="3" t="n">
        <v>6799</v>
      </c>
      <c r="B6800" s="3" t="n">
        <v>1</v>
      </c>
      <c r="C6800" s="3" t="s">
        <v>286</v>
      </c>
      <c r="D6800" s="3" t="s">
        <v>562</v>
      </c>
      <c r="E6800" s="3" t="n">
        <v>1807</v>
      </c>
      <c r="F6800" s="4" t="n">
        <v>382.78</v>
      </c>
      <c r="G6800" s="3" t="s">
        <v>8</v>
      </c>
      <c r="H6800" s="4" t="n">
        <f aca="false">ROUND(E6800*F6800,2)</f>
        <v>691683.46</v>
      </c>
    </row>
    <row r="6801" customFormat="false" ht="15" hidden="false" customHeight="false" outlineLevel="0" collapsed="false">
      <c r="A6801" s="3" t="n">
        <v>6800</v>
      </c>
      <c r="B6801" s="3" t="n">
        <v>1</v>
      </c>
      <c r="C6801" s="3" t="s">
        <v>286</v>
      </c>
      <c r="D6801" s="3" t="s">
        <v>563</v>
      </c>
      <c r="E6801" s="3" t="n">
        <v>4861</v>
      </c>
      <c r="F6801" s="4" t="n">
        <v>382.62</v>
      </c>
      <c r="G6801" s="3" t="s">
        <v>8</v>
      </c>
      <c r="H6801" s="4" t="n">
        <f aca="false">ROUND(E6801*F6801,2)</f>
        <v>1859915.82</v>
      </c>
    </row>
    <row r="6802" customFormat="false" ht="15" hidden="false" customHeight="false" outlineLevel="0" collapsed="false">
      <c r="A6802" s="3" t="n">
        <v>6801</v>
      </c>
      <c r="B6802" s="3" t="n">
        <v>3</v>
      </c>
      <c r="C6802" s="3" t="s">
        <v>286</v>
      </c>
      <c r="D6802" s="3" t="s">
        <v>562</v>
      </c>
      <c r="E6802" s="3" t="n">
        <v>1860</v>
      </c>
      <c r="F6802" s="4" t="n">
        <v>141.89</v>
      </c>
      <c r="G6802" s="3" t="s">
        <v>8</v>
      </c>
      <c r="H6802" s="4" t="n">
        <f aca="false">ROUND(E6802*F6802,2)</f>
        <v>263915.4</v>
      </c>
    </row>
    <row r="6803" customFormat="false" ht="15" hidden="false" customHeight="false" outlineLevel="0" collapsed="false">
      <c r="A6803" s="3" t="n">
        <v>6802</v>
      </c>
      <c r="B6803" s="3" t="n">
        <v>9</v>
      </c>
      <c r="C6803" s="3" t="s">
        <v>286</v>
      </c>
      <c r="D6803" s="3" t="s">
        <v>562</v>
      </c>
      <c r="E6803" s="3" t="n">
        <v>2274</v>
      </c>
      <c r="F6803" s="4" t="n">
        <v>213.54</v>
      </c>
      <c r="G6803" s="3" t="s">
        <v>8</v>
      </c>
      <c r="H6803" s="4" t="n">
        <f aca="false">ROUND(E6803*F6803,2)</f>
        <v>485589.96</v>
      </c>
    </row>
    <row r="6804" customFormat="false" ht="15" hidden="false" customHeight="false" outlineLevel="0" collapsed="false">
      <c r="A6804" s="3" t="n">
        <v>6803</v>
      </c>
      <c r="B6804" s="3" t="n">
        <v>4</v>
      </c>
      <c r="C6804" s="3" t="s">
        <v>286</v>
      </c>
      <c r="D6804" s="3" t="s">
        <v>562</v>
      </c>
      <c r="E6804" s="3" t="n">
        <v>4030</v>
      </c>
      <c r="F6804" s="4" t="n">
        <v>101.17</v>
      </c>
      <c r="G6804" s="3" t="s">
        <v>8</v>
      </c>
      <c r="H6804" s="4" t="n">
        <f aca="false">ROUND(E6804*F6804,2)</f>
        <v>407715.1</v>
      </c>
    </row>
    <row r="6805" customFormat="false" ht="15" hidden="false" customHeight="false" outlineLevel="0" collapsed="false">
      <c r="A6805" s="3" t="n">
        <v>6804</v>
      </c>
      <c r="B6805" s="3" t="n">
        <v>3</v>
      </c>
      <c r="C6805" s="3" t="s">
        <v>286</v>
      </c>
      <c r="D6805" s="3" t="s">
        <v>562</v>
      </c>
      <c r="E6805" s="3" t="n">
        <v>2243</v>
      </c>
      <c r="F6805" s="4" t="n">
        <v>141.47</v>
      </c>
      <c r="G6805" s="3" t="s">
        <v>8</v>
      </c>
      <c r="H6805" s="4" t="n">
        <f aca="false">ROUND(E6805*F6805,2)</f>
        <v>317317.21</v>
      </c>
    </row>
    <row r="6806" customFormat="false" ht="15" hidden="false" customHeight="false" outlineLevel="0" collapsed="false">
      <c r="A6806" s="3" t="n">
        <v>6805</v>
      </c>
      <c r="B6806" s="3" t="n">
        <v>15</v>
      </c>
      <c r="C6806" s="3" t="s">
        <v>286</v>
      </c>
      <c r="D6806" s="3" t="s">
        <v>563</v>
      </c>
      <c r="E6806" s="3" t="n">
        <v>2595</v>
      </c>
      <c r="F6806" s="4" t="n">
        <v>276.01</v>
      </c>
      <c r="G6806" s="3" t="s">
        <v>46</v>
      </c>
      <c r="H6806" s="4" t="n">
        <f aca="false">ROUND(E6806*F6806,2)</f>
        <v>716245.95</v>
      </c>
    </row>
    <row r="6807" customFormat="false" ht="15" hidden="false" customHeight="false" outlineLevel="0" collapsed="false">
      <c r="A6807" s="3" t="n">
        <v>6806</v>
      </c>
      <c r="B6807" s="3" t="n">
        <v>12</v>
      </c>
      <c r="C6807" s="3" t="s">
        <v>286</v>
      </c>
      <c r="D6807" s="3" t="s">
        <v>562</v>
      </c>
      <c r="E6807" s="3" t="n">
        <v>850</v>
      </c>
      <c r="F6807" s="4" t="n">
        <v>224.34</v>
      </c>
      <c r="G6807" s="3" t="s">
        <v>38</v>
      </c>
      <c r="H6807" s="4" t="n">
        <f aca="false">ROUND(E6807*F6807,2)</f>
        <v>190689</v>
      </c>
    </row>
    <row r="6808" customFormat="false" ht="15" hidden="false" customHeight="false" outlineLevel="0" collapsed="false">
      <c r="A6808" s="3" t="n">
        <v>6807</v>
      </c>
      <c r="B6808" s="3" t="n">
        <v>6</v>
      </c>
      <c r="C6808" s="3" t="s">
        <v>286</v>
      </c>
      <c r="D6808" s="3" t="s">
        <v>563</v>
      </c>
      <c r="E6808" s="3" t="n">
        <v>3665</v>
      </c>
      <c r="F6808" s="4" t="n">
        <v>287.08</v>
      </c>
      <c r="G6808" s="3" t="s">
        <v>8</v>
      </c>
      <c r="H6808" s="4" t="n">
        <f aca="false">ROUND(E6808*F6808,2)</f>
        <v>1052148.2</v>
      </c>
    </row>
    <row r="6809" customFormat="false" ht="15" hidden="false" customHeight="false" outlineLevel="0" collapsed="false">
      <c r="A6809" s="3" t="n">
        <v>6808</v>
      </c>
      <c r="B6809" s="3" t="n">
        <v>9</v>
      </c>
      <c r="C6809" s="3" t="s">
        <v>286</v>
      </c>
      <c r="D6809" s="3" t="s">
        <v>563</v>
      </c>
      <c r="E6809" s="3" t="n">
        <v>587</v>
      </c>
      <c r="F6809" s="4" t="n">
        <v>213.12</v>
      </c>
      <c r="G6809" s="3" t="s">
        <v>8</v>
      </c>
      <c r="H6809" s="4" t="n">
        <f aca="false">ROUND(E6809*F6809,2)</f>
        <v>125101.44</v>
      </c>
    </row>
    <row r="6810" customFormat="false" ht="15" hidden="false" customHeight="false" outlineLevel="0" collapsed="false">
      <c r="A6810" s="3" t="n">
        <v>6809</v>
      </c>
      <c r="B6810" s="3" t="n">
        <v>11</v>
      </c>
      <c r="C6810" s="3" t="s">
        <v>286</v>
      </c>
      <c r="D6810" s="3" t="s">
        <v>563</v>
      </c>
      <c r="E6810" s="3" t="n">
        <v>3627</v>
      </c>
      <c r="F6810" s="4" t="n">
        <v>97.78</v>
      </c>
      <c r="G6810" s="3" t="s">
        <v>34</v>
      </c>
      <c r="H6810" s="4" t="n">
        <f aca="false">ROUND(E6810*F6810,2)</f>
        <v>354648.06</v>
      </c>
    </row>
    <row r="6811" customFormat="false" ht="15" hidden="false" customHeight="false" outlineLevel="0" collapsed="false">
      <c r="A6811" s="3" t="n">
        <v>6810</v>
      </c>
      <c r="B6811" s="3" t="n">
        <v>2</v>
      </c>
      <c r="C6811" s="3" t="s">
        <v>286</v>
      </c>
      <c r="D6811" s="3" t="s">
        <v>563</v>
      </c>
      <c r="E6811" s="3" t="n">
        <v>1669</v>
      </c>
      <c r="F6811" s="4" t="n">
        <v>56.14</v>
      </c>
      <c r="G6811" s="3" t="s">
        <v>8</v>
      </c>
      <c r="H6811" s="4" t="n">
        <f aca="false">ROUND(E6811*F6811,2)</f>
        <v>93697.66</v>
      </c>
    </row>
    <row r="6812" customFormat="false" ht="15" hidden="false" customHeight="false" outlineLevel="0" collapsed="false">
      <c r="A6812" s="3" t="n">
        <v>6811</v>
      </c>
      <c r="B6812" s="3" t="n">
        <v>6</v>
      </c>
      <c r="C6812" s="3" t="s">
        <v>286</v>
      </c>
      <c r="D6812" s="3" t="s">
        <v>562</v>
      </c>
      <c r="E6812" s="3" t="n">
        <v>4299</v>
      </c>
      <c r="F6812" s="4" t="n">
        <v>285.55</v>
      </c>
      <c r="G6812" s="3" t="s">
        <v>8</v>
      </c>
      <c r="H6812" s="4" t="n">
        <f aca="false">ROUND(E6812*F6812,2)</f>
        <v>1227579.45</v>
      </c>
    </row>
    <row r="6813" customFormat="false" ht="15" hidden="false" customHeight="false" outlineLevel="0" collapsed="false">
      <c r="A6813" s="3" t="n">
        <v>6812</v>
      </c>
      <c r="B6813" s="3" t="n">
        <v>13</v>
      </c>
      <c r="C6813" s="3" t="s">
        <v>286</v>
      </c>
      <c r="D6813" s="3" t="s">
        <v>563</v>
      </c>
      <c r="E6813" s="3" t="n">
        <v>1175</v>
      </c>
      <c r="F6813" s="4" t="n">
        <v>47.91</v>
      </c>
      <c r="G6813" s="3" t="s">
        <v>41</v>
      </c>
      <c r="H6813" s="4" t="n">
        <f aca="false">ROUND(E6813*F6813,2)</f>
        <v>56294.25</v>
      </c>
    </row>
    <row r="6814" customFormat="false" ht="15" hidden="false" customHeight="false" outlineLevel="0" collapsed="false">
      <c r="A6814" s="3" t="n">
        <v>6813</v>
      </c>
      <c r="B6814" s="3" t="n">
        <v>15</v>
      </c>
      <c r="C6814" s="3" t="s">
        <v>286</v>
      </c>
      <c r="D6814" s="3" t="s">
        <v>563</v>
      </c>
      <c r="E6814" s="3" t="n">
        <v>4199</v>
      </c>
      <c r="F6814" s="4" t="n">
        <v>275.66</v>
      </c>
      <c r="G6814" s="3" t="s">
        <v>46</v>
      </c>
      <c r="H6814" s="4" t="n">
        <f aca="false">ROUND(E6814*F6814,2)</f>
        <v>1157496.34</v>
      </c>
    </row>
    <row r="6815" customFormat="false" ht="15" hidden="false" customHeight="false" outlineLevel="0" collapsed="false">
      <c r="A6815" s="3" t="n">
        <v>6814</v>
      </c>
      <c r="B6815" s="3" t="n">
        <v>15</v>
      </c>
      <c r="C6815" s="3" t="s">
        <v>286</v>
      </c>
      <c r="D6815" s="3" t="s">
        <v>562</v>
      </c>
      <c r="E6815" s="3" t="n">
        <v>775</v>
      </c>
      <c r="F6815" s="4" t="n">
        <v>275.28</v>
      </c>
      <c r="G6815" s="3" t="s">
        <v>46</v>
      </c>
      <c r="H6815" s="4" t="n">
        <f aca="false">ROUND(E6815*F6815,2)</f>
        <v>213342</v>
      </c>
    </row>
    <row r="6816" customFormat="false" ht="15" hidden="false" customHeight="false" outlineLevel="0" collapsed="false">
      <c r="A6816" s="3" t="n">
        <v>6815</v>
      </c>
      <c r="B6816" s="3" t="n">
        <v>10</v>
      </c>
      <c r="C6816" s="3" t="s">
        <v>286</v>
      </c>
      <c r="D6816" s="3" t="s">
        <v>562</v>
      </c>
      <c r="E6816" s="3" t="n">
        <v>4646</v>
      </c>
      <c r="F6816" s="4" t="n">
        <v>68.75</v>
      </c>
      <c r="G6816" s="3" t="s">
        <v>8</v>
      </c>
      <c r="H6816" s="4" t="n">
        <f aca="false">ROUND(E6816*F6816,2)</f>
        <v>319412.5</v>
      </c>
    </row>
    <row r="6817" customFormat="false" ht="15" hidden="false" customHeight="false" outlineLevel="0" collapsed="false">
      <c r="A6817" s="3" t="n">
        <v>6816</v>
      </c>
      <c r="B6817" s="3" t="n">
        <v>4</v>
      </c>
      <c r="C6817" s="3" t="s">
        <v>286</v>
      </c>
      <c r="D6817" s="3" t="s">
        <v>563</v>
      </c>
      <c r="E6817" s="3" t="n">
        <v>2209</v>
      </c>
      <c r="F6817" s="4" t="n">
        <v>100.72</v>
      </c>
      <c r="G6817" s="3" t="s">
        <v>8</v>
      </c>
      <c r="H6817" s="4" t="n">
        <f aca="false">ROUND(E6817*F6817,2)</f>
        <v>222490.48</v>
      </c>
    </row>
    <row r="6818" customFormat="false" ht="15" hidden="false" customHeight="false" outlineLevel="0" collapsed="false">
      <c r="A6818" s="3" t="n">
        <v>6817</v>
      </c>
      <c r="B6818" s="3" t="n">
        <v>3</v>
      </c>
      <c r="C6818" s="3" t="s">
        <v>286</v>
      </c>
      <c r="D6818" s="3" t="s">
        <v>563</v>
      </c>
      <c r="E6818" s="3" t="n">
        <v>382</v>
      </c>
      <c r="F6818" s="4" t="n">
        <v>141.87</v>
      </c>
      <c r="G6818" s="3" t="s">
        <v>8</v>
      </c>
      <c r="H6818" s="4" t="n">
        <f aca="false">ROUND(E6818*F6818,2)</f>
        <v>54194.34</v>
      </c>
    </row>
    <row r="6819" customFormat="false" ht="15" hidden="false" customHeight="false" outlineLevel="0" collapsed="false">
      <c r="A6819" s="3" t="n">
        <v>6818</v>
      </c>
      <c r="B6819" s="3" t="n">
        <v>15</v>
      </c>
      <c r="C6819" s="3" t="s">
        <v>286</v>
      </c>
      <c r="D6819" s="3" t="s">
        <v>562</v>
      </c>
      <c r="E6819" s="3" t="n">
        <v>2736</v>
      </c>
      <c r="F6819" s="4" t="n">
        <v>275.52</v>
      </c>
      <c r="G6819" s="3" t="s">
        <v>46</v>
      </c>
      <c r="H6819" s="4" t="n">
        <f aca="false">ROUND(E6819*F6819,2)</f>
        <v>753822.72</v>
      </c>
    </row>
    <row r="6820" customFormat="false" ht="15" hidden="false" customHeight="false" outlineLevel="0" collapsed="false">
      <c r="A6820" s="3" t="n">
        <v>6819</v>
      </c>
      <c r="B6820" s="3" t="n">
        <v>15</v>
      </c>
      <c r="C6820" s="3" t="s">
        <v>286</v>
      </c>
      <c r="D6820" s="3" t="s">
        <v>563</v>
      </c>
      <c r="E6820" s="3" t="n">
        <v>2320</v>
      </c>
      <c r="F6820" s="4" t="n">
        <v>275.47</v>
      </c>
      <c r="G6820" s="3" t="s">
        <v>46</v>
      </c>
      <c r="H6820" s="4" t="n">
        <f aca="false">ROUND(E6820*F6820,2)</f>
        <v>639090.4</v>
      </c>
    </row>
    <row r="6821" customFormat="false" ht="15" hidden="false" customHeight="false" outlineLevel="0" collapsed="false">
      <c r="A6821" s="3" t="n">
        <v>6820</v>
      </c>
      <c r="B6821" s="3" t="n">
        <v>4</v>
      </c>
      <c r="C6821" s="3" t="s">
        <v>286</v>
      </c>
      <c r="D6821" s="3" t="s">
        <v>563</v>
      </c>
      <c r="E6821" s="3" t="n">
        <v>2511</v>
      </c>
      <c r="F6821" s="4" t="n">
        <v>100.73</v>
      </c>
      <c r="G6821" s="3" t="s">
        <v>8</v>
      </c>
      <c r="H6821" s="4" t="n">
        <f aca="false">ROUND(E6821*F6821,2)</f>
        <v>252933.03</v>
      </c>
    </row>
    <row r="6822" customFormat="false" ht="15" hidden="false" customHeight="false" outlineLevel="0" collapsed="false">
      <c r="A6822" s="3" t="n">
        <v>6821</v>
      </c>
      <c r="B6822" s="3" t="n">
        <v>15</v>
      </c>
      <c r="C6822" s="3" t="s">
        <v>286</v>
      </c>
      <c r="D6822" s="3" t="s">
        <v>563</v>
      </c>
      <c r="E6822" s="3" t="n">
        <v>4504</v>
      </c>
      <c r="F6822" s="4" t="n">
        <v>274.9</v>
      </c>
      <c r="G6822" s="3" t="s">
        <v>46</v>
      </c>
      <c r="H6822" s="4" t="n">
        <f aca="false">ROUND(E6822*F6822,2)</f>
        <v>1238149.6</v>
      </c>
    </row>
    <row r="6823" customFormat="false" ht="15" hidden="false" customHeight="false" outlineLevel="0" collapsed="false">
      <c r="A6823" s="3" t="n">
        <v>6822</v>
      </c>
      <c r="B6823" s="3" t="n">
        <v>14</v>
      </c>
      <c r="C6823" s="3" t="s">
        <v>286</v>
      </c>
      <c r="D6823" s="3" t="s">
        <v>562</v>
      </c>
      <c r="E6823" s="3" t="n">
        <v>2463</v>
      </c>
      <c r="F6823" s="4" t="n">
        <v>73.68</v>
      </c>
      <c r="G6823" s="3" t="s">
        <v>41</v>
      </c>
      <c r="H6823" s="4" t="n">
        <f aca="false">ROUND(E6823*F6823,2)</f>
        <v>181473.84</v>
      </c>
    </row>
    <row r="6824" customFormat="false" ht="15" hidden="false" customHeight="false" outlineLevel="0" collapsed="false">
      <c r="A6824" s="3" t="n">
        <v>6823</v>
      </c>
      <c r="B6824" s="3" t="n">
        <v>6</v>
      </c>
      <c r="C6824" s="3" t="s">
        <v>286</v>
      </c>
      <c r="D6824" s="3" t="s">
        <v>563</v>
      </c>
      <c r="E6824" s="3" t="n">
        <v>1477</v>
      </c>
      <c r="F6824" s="4" t="n">
        <v>286.33</v>
      </c>
      <c r="G6824" s="3" t="s">
        <v>8</v>
      </c>
      <c r="H6824" s="4" t="n">
        <f aca="false">ROUND(E6824*F6824,2)</f>
        <v>422909.41</v>
      </c>
    </row>
    <row r="6825" customFormat="false" ht="15" hidden="false" customHeight="false" outlineLevel="0" collapsed="false">
      <c r="A6825" s="3" t="n">
        <v>6824</v>
      </c>
      <c r="B6825" s="3" t="n">
        <v>7</v>
      </c>
      <c r="C6825" s="3" t="s">
        <v>286</v>
      </c>
      <c r="D6825" s="3" t="s">
        <v>563</v>
      </c>
      <c r="E6825" s="3" t="n">
        <v>2787</v>
      </c>
      <c r="F6825" s="4" t="n">
        <v>350.98</v>
      </c>
      <c r="G6825" s="3" t="s">
        <v>8</v>
      </c>
      <c r="H6825" s="4" t="n">
        <f aca="false">ROUND(E6825*F6825,2)</f>
        <v>978181.26</v>
      </c>
    </row>
    <row r="6826" customFormat="false" ht="15" hidden="false" customHeight="false" outlineLevel="0" collapsed="false">
      <c r="A6826" s="3" t="n">
        <v>6825</v>
      </c>
      <c r="B6826" s="3" t="n">
        <v>6</v>
      </c>
      <c r="C6826" s="3" t="s">
        <v>286</v>
      </c>
      <c r="D6826" s="3" t="s">
        <v>562</v>
      </c>
      <c r="E6826" s="3" t="n">
        <v>4275</v>
      </c>
      <c r="F6826" s="4" t="n">
        <v>286.16</v>
      </c>
      <c r="G6826" s="3" t="s">
        <v>8</v>
      </c>
      <c r="H6826" s="4" t="n">
        <f aca="false">ROUND(E6826*F6826,2)</f>
        <v>1223334</v>
      </c>
    </row>
    <row r="6827" customFormat="false" ht="15" hidden="false" customHeight="false" outlineLevel="0" collapsed="false">
      <c r="A6827" s="3" t="n">
        <v>6826</v>
      </c>
      <c r="B6827" s="3" t="n">
        <v>9</v>
      </c>
      <c r="C6827" s="3" t="s">
        <v>286</v>
      </c>
      <c r="D6827" s="3" t="s">
        <v>562</v>
      </c>
      <c r="E6827" s="3" t="n">
        <v>2564</v>
      </c>
      <c r="F6827" s="4" t="n">
        <v>214.21</v>
      </c>
      <c r="G6827" s="3" t="s">
        <v>8</v>
      </c>
      <c r="H6827" s="4" t="n">
        <f aca="false">ROUND(E6827*F6827,2)</f>
        <v>549234.44</v>
      </c>
    </row>
    <row r="6828" customFormat="false" ht="15" hidden="false" customHeight="false" outlineLevel="0" collapsed="false">
      <c r="A6828" s="3" t="n">
        <v>6827</v>
      </c>
      <c r="B6828" s="3" t="n">
        <v>4</v>
      </c>
      <c r="C6828" s="3" t="s">
        <v>287</v>
      </c>
      <c r="D6828" s="3" t="s">
        <v>562</v>
      </c>
      <c r="E6828" s="3" t="n">
        <v>2522</v>
      </c>
      <c r="F6828" s="4" t="n">
        <v>104.52</v>
      </c>
      <c r="G6828" s="3" t="s">
        <v>8</v>
      </c>
      <c r="H6828" s="4" t="n">
        <f aca="false">ROUND(E6828*F6828,2)</f>
        <v>263599.44</v>
      </c>
    </row>
    <row r="6829" customFormat="false" ht="15" hidden="false" customHeight="false" outlineLevel="0" collapsed="false">
      <c r="A6829" s="3" t="n">
        <v>6828</v>
      </c>
      <c r="B6829" s="3" t="n">
        <v>14</v>
      </c>
      <c r="C6829" s="3" t="s">
        <v>287</v>
      </c>
      <c r="D6829" s="3" t="s">
        <v>562</v>
      </c>
      <c r="E6829" s="3" t="n">
        <v>1671</v>
      </c>
      <c r="F6829" s="4" t="n">
        <v>73.22</v>
      </c>
      <c r="G6829" s="3" t="s">
        <v>41</v>
      </c>
      <c r="H6829" s="4" t="n">
        <f aca="false">ROUND(E6829*F6829,2)</f>
        <v>122350.62</v>
      </c>
    </row>
    <row r="6830" customFormat="false" ht="15" hidden="false" customHeight="false" outlineLevel="0" collapsed="false">
      <c r="A6830" s="3" t="n">
        <v>6829</v>
      </c>
      <c r="B6830" s="3" t="n">
        <v>4</v>
      </c>
      <c r="C6830" s="3" t="s">
        <v>287</v>
      </c>
      <c r="D6830" s="3" t="s">
        <v>562</v>
      </c>
      <c r="E6830" s="3" t="n">
        <v>3247</v>
      </c>
      <c r="F6830" s="4" t="n">
        <v>104.42</v>
      </c>
      <c r="G6830" s="3" t="s">
        <v>8</v>
      </c>
      <c r="H6830" s="4" t="n">
        <f aca="false">ROUND(E6830*F6830,2)</f>
        <v>339051.74</v>
      </c>
    </row>
    <row r="6831" customFormat="false" ht="15" hidden="false" customHeight="false" outlineLevel="0" collapsed="false">
      <c r="A6831" s="3" t="n">
        <v>6830</v>
      </c>
      <c r="B6831" s="3" t="n">
        <v>14</v>
      </c>
      <c r="C6831" s="3" t="s">
        <v>287</v>
      </c>
      <c r="D6831" s="3" t="s">
        <v>562</v>
      </c>
      <c r="E6831" s="3" t="n">
        <v>4273</v>
      </c>
      <c r="F6831" s="4" t="n">
        <v>73.05</v>
      </c>
      <c r="G6831" s="3" t="s">
        <v>41</v>
      </c>
      <c r="H6831" s="4" t="n">
        <f aca="false">ROUND(E6831*F6831,2)</f>
        <v>312142.65</v>
      </c>
    </row>
    <row r="6832" customFormat="false" ht="15" hidden="false" customHeight="false" outlineLevel="0" collapsed="false">
      <c r="A6832" s="3" t="n">
        <v>6831</v>
      </c>
      <c r="B6832" s="3" t="n">
        <v>11</v>
      </c>
      <c r="C6832" s="3" t="s">
        <v>287</v>
      </c>
      <c r="D6832" s="3" t="s">
        <v>563</v>
      </c>
      <c r="E6832" s="3" t="n">
        <v>2550</v>
      </c>
      <c r="F6832" s="4" t="n">
        <v>97.18</v>
      </c>
      <c r="G6832" s="3" t="s">
        <v>34</v>
      </c>
      <c r="H6832" s="4" t="n">
        <f aca="false">ROUND(E6832*F6832,2)</f>
        <v>247809</v>
      </c>
    </row>
    <row r="6833" customFormat="false" ht="15" hidden="false" customHeight="false" outlineLevel="0" collapsed="false">
      <c r="A6833" s="3" t="n">
        <v>6832</v>
      </c>
      <c r="B6833" s="3" t="n">
        <v>10</v>
      </c>
      <c r="C6833" s="3" t="s">
        <v>287</v>
      </c>
      <c r="D6833" s="3" t="s">
        <v>562</v>
      </c>
      <c r="E6833" s="3" t="n">
        <v>1204</v>
      </c>
      <c r="F6833" s="4" t="n">
        <v>69.41</v>
      </c>
      <c r="G6833" s="3" t="s">
        <v>8</v>
      </c>
      <c r="H6833" s="4" t="n">
        <f aca="false">ROUND(E6833*F6833,2)</f>
        <v>83569.64</v>
      </c>
    </row>
    <row r="6834" customFormat="false" ht="15" hidden="false" customHeight="false" outlineLevel="0" collapsed="false">
      <c r="A6834" s="3" t="n">
        <v>6833</v>
      </c>
      <c r="B6834" s="3" t="n">
        <v>5</v>
      </c>
      <c r="C6834" s="3" t="s">
        <v>287</v>
      </c>
      <c r="D6834" s="3" t="s">
        <v>562</v>
      </c>
      <c r="E6834" s="3" t="n">
        <v>3840</v>
      </c>
      <c r="F6834" s="4" t="n">
        <v>498.86</v>
      </c>
      <c r="G6834" s="3" t="s">
        <v>8</v>
      </c>
      <c r="H6834" s="4" t="n">
        <f aca="false">ROUND(E6834*F6834,2)</f>
        <v>1915622.4</v>
      </c>
    </row>
    <row r="6835" customFormat="false" ht="15" hidden="false" customHeight="false" outlineLevel="0" collapsed="false">
      <c r="A6835" s="3" t="n">
        <v>6834</v>
      </c>
      <c r="B6835" s="3" t="n">
        <v>10</v>
      </c>
      <c r="C6835" s="3" t="s">
        <v>287</v>
      </c>
      <c r="D6835" s="3" t="s">
        <v>562</v>
      </c>
      <c r="E6835" s="3" t="n">
        <v>4693</v>
      </c>
      <c r="F6835" s="4" t="n">
        <v>69.8</v>
      </c>
      <c r="G6835" s="3" t="s">
        <v>8</v>
      </c>
      <c r="H6835" s="4" t="n">
        <f aca="false">ROUND(E6835*F6835,2)</f>
        <v>327571.4</v>
      </c>
    </row>
    <row r="6836" customFormat="false" ht="15" hidden="false" customHeight="false" outlineLevel="0" collapsed="false">
      <c r="A6836" s="3" t="n">
        <v>6835</v>
      </c>
      <c r="B6836" s="3" t="n">
        <v>2</v>
      </c>
      <c r="C6836" s="3" t="s">
        <v>287</v>
      </c>
      <c r="D6836" s="3" t="s">
        <v>563</v>
      </c>
      <c r="E6836" s="3" t="n">
        <v>3913</v>
      </c>
      <c r="F6836" s="4" t="n">
        <v>56.86</v>
      </c>
      <c r="G6836" s="3" t="s">
        <v>8</v>
      </c>
      <c r="H6836" s="4" t="n">
        <f aca="false">ROUND(E6836*F6836,2)</f>
        <v>222493.18</v>
      </c>
    </row>
    <row r="6837" customFormat="false" ht="15" hidden="false" customHeight="false" outlineLevel="0" collapsed="false">
      <c r="A6837" s="3" t="n">
        <v>6836</v>
      </c>
      <c r="B6837" s="3" t="n">
        <v>9</v>
      </c>
      <c r="C6837" s="3" t="s">
        <v>287</v>
      </c>
      <c r="D6837" s="3" t="s">
        <v>563</v>
      </c>
      <c r="E6837" s="3" t="n">
        <v>2116</v>
      </c>
      <c r="F6837" s="4" t="n">
        <v>219.9</v>
      </c>
      <c r="G6837" s="3" t="s">
        <v>8</v>
      </c>
      <c r="H6837" s="4" t="n">
        <f aca="false">ROUND(E6837*F6837,2)</f>
        <v>465308.4</v>
      </c>
    </row>
    <row r="6838" customFormat="false" ht="15" hidden="false" customHeight="false" outlineLevel="0" collapsed="false">
      <c r="A6838" s="3" t="n">
        <v>6837</v>
      </c>
      <c r="B6838" s="3" t="n">
        <v>12</v>
      </c>
      <c r="C6838" s="3" t="s">
        <v>287</v>
      </c>
      <c r="D6838" s="3" t="s">
        <v>562</v>
      </c>
      <c r="E6838" s="3" t="n">
        <v>4627</v>
      </c>
      <c r="F6838" s="4" t="n">
        <v>225.9</v>
      </c>
      <c r="G6838" s="3" t="s">
        <v>38</v>
      </c>
      <c r="H6838" s="4" t="n">
        <f aca="false">ROUND(E6838*F6838,2)</f>
        <v>1045239.3</v>
      </c>
    </row>
    <row r="6839" customFormat="false" ht="15" hidden="false" customHeight="false" outlineLevel="0" collapsed="false">
      <c r="A6839" s="3" t="n">
        <v>6838</v>
      </c>
      <c r="B6839" s="3" t="n">
        <v>2</v>
      </c>
      <c r="C6839" s="3" t="s">
        <v>287</v>
      </c>
      <c r="D6839" s="3" t="s">
        <v>562</v>
      </c>
      <c r="E6839" s="3" t="n">
        <v>113</v>
      </c>
      <c r="F6839" s="4" t="n">
        <v>56.79</v>
      </c>
      <c r="G6839" s="3" t="s">
        <v>8</v>
      </c>
      <c r="H6839" s="4" t="n">
        <f aca="false">ROUND(E6839*F6839,2)</f>
        <v>6417.27</v>
      </c>
    </row>
    <row r="6840" customFormat="false" ht="15" hidden="false" customHeight="false" outlineLevel="0" collapsed="false">
      <c r="A6840" s="3" t="n">
        <v>6839</v>
      </c>
      <c r="B6840" s="3" t="n">
        <v>6</v>
      </c>
      <c r="C6840" s="3" t="s">
        <v>287</v>
      </c>
      <c r="D6840" s="3" t="s">
        <v>562</v>
      </c>
      <c r="E6840" s="3" t="n">
        <v>4192</v>
      </c>
      <c r="F6840" s="4" t="n">
        <v>291.73</v>
      </c>
      <c r="G6840" s="3" t="s">
        <v>8</v>
      </c>
      <c r="H6840" s="4" t="n">
        <f aca="false">ROUND(E6840*F6840,2)</f>
        <v>1222932.16</v>
      </c>
    </row>
    <row r="6841" customFormat="false" ht="15" hidden="false" customHeight="false" outlineLevel="0" collapsed="false">
      <c r="A6841" s="3" t="n">
        <v>6840</v>
      </c>
      <c r="B6841" s="3" t="n">
        <v>1</v>
      </c>
      <c r="C6841" s="3" t="s">
        <v>287</v>
      </c>
      <c r="D6841" s="3" t="s">
        <v>562</v>
      </c>
      <c r="E6841" s="3" t="n">
        <v>4719</v>
      </c>
      <c r="F6841" s="4" t="n">
        <v>374.51</v>
      </c>
      <c r="G6841" s="3" t="s">
        <v>8</v>
      </c>
      <c r="H6841" s="4" t="n">
        <f aca="false">ROUND(E6841*F6841,2)</f>
        <v>1767312.69</v>
      </c>
    </row>
    <row r="6842" customFormat="false" ht="15" hidden="false" customHeight="false" outlineLevel="0" collapsed="false">
      <c r="A6842" s="3" t="n">
        <v>6841</v>
      </c>
      <c r="B6842" s="3" t="n">
        <v>3</v>
      </c>
      <c r="C6842" s="3" t="s">
        <v>287</v>
      </c>
      <c r="D6842" s="3" t="s">
        <v>563</v>
      </c>
      <c r="E6842" s="3" t="n">
        <v>3505</v>
      </c>
      <c r="F6842" s="4" t="n">
        <v>139.74</v>
      </c>
      <c r="G6842" s="3" t="s">
        <v>8</v>
      </c>
      <c r="H6842" s="4" t="n">
        <f aca="false">ROUND(E6842*F6842,2)</f>
        <v>489788.7</v>
      </c>
    </row>
    <row r="6843" customFormat="false" ht="15" hidden="false" customHeight="false" outlineLevel="0" collapsed="false">
      <c r="A6843" s="3" t="n">
        <v>6842</v>
      </c>
      <c r="B6843" s="3" t="n">
        <v>6</v>
      </c>
      <c r="C6843" s="3" t="s">
        <v>287</v>
      </c>
      <c r="D6843" s="3" t="s">
        <v>562</v>
      </c>
      <c r="E6843" s="3" t="n">
        <v>548</v>
      </c>
      <c r="F6843" s="4" t="n">
        <v>292.04</v>
      </c>
      <c r="G6843" s="3" t="s">
        <v>8</v>
      </c>
      <c r="H6843" s="4" t="n">
        <f aca="false">ROUND(E6843*F6843,2)</f>
        <v>160037.92</v>
      </c>
    </row>
    <row r="6844" customFormat="false" ht="15" hidden="false" customHeight="false" outlineLevel="0" collapsed="false">
      <c r="A6844" s="3" t="n">
        <v>6843</v>
      </c>
      <c r="B6844" s="3" t="n">
        <v>13</v>
      </c>
      <c r="C6844" s="3" t="s">
        <v>287</v>
      </c>
      <c r="D6844" s="3" t="s">
        <v>562</v>
      </c>
      <c r="E6844" s="3" t="n">
        <v>1250</v>
      </c>
      <c r="F6844" s="4" t="n">
        <v>46.63</v>
      </c>
      <c r="G6844" s="3" t="s">
        <v>41</v>
      </c>
      <c r="H6844" s="4" t="n">
        <f aca="false">ROUND(E6844*F6844,2)</f>
        <v>58287.5</v>
      </c>
    </row>
    <row r="6845" customFormat="false" ht="15" hidden="false" customHeight="false" outlineLevel="0" collapsed="false">
      <c r="A6845" s="3" t="n">
        <v>6844</v>
      </c>
      <c r="B6845" s="3" t="n">
        <v>3</v>
      </c>
      <c r="C6845" s="3" t="s">
        <v>287</v>
      </c>
      <c r="D6845" s="3" t="s">
        <v>563</v>
      </c>
      <c r="E6845" s="3" t="n">
        <v>2389</v>
      </c>
      <c r="F6845" s="4" t="n">
        <v>139.09</v>
      </c>
      <c r="G6845" s="3" t="s">
        <v>8</v>
      </c>
      <c r="H6845" s="4" t="n">
        <f aca="false">ROUND(E6845*F6845,2)</f>
        <v>332286.01</v>
      </c>
    </row>
    <row r="6846" customFormat="false" ht="15" hidden="false" customHeight="false" outlineLevel="0" collapsed="false">
      <c r="A6846" s="3" t="n">
        <v>6845</v>
      </c>
      <c r="B6846" s="3" t="n">
        <v>7</v>
      </c>
      <c r="C6846" s="3" t="s">
        <v>287</v>
      </c>
      <c r="D6846" s="3" t="s">
        <v>562</v>
      </c>
      <c r="E6846" s="3" t="n">
        <v>1289</v>
      </c>
      <c r="F6846" s="4" t="n">
        <v>350.8</v>
      </c>
      <c r="G6846" s="3" t="s">
        <v>8</v>
      </c>
      <c r="H6846" s="4" t="n">
        <f aca="false">ROUND(E6846*F6846,2)</f>
        <v>452181.2</v>
      </c>
    </row>
    <row r="6847" customFormat="false" ht="15" hidden="false" customHeight="false" outlineLevel="0" collapsed="false">
      <c r="A6847" s="3" t="n">
        <v>6846</v>
      </c>
      <c r="B6847" s="3" t="n">
        <v>15</v>
      </c>
      <c r="C6847" s="3" t="s">
        <v>287</v>
      </c>
      <c r="D6847" s="3" t="s">
        <v>562</v>
      </c>
      <c r="E6847" s="3" t="n">
        <v>3482</v>
      </c>
      <c r="F6847" s="4" t="n">
        <v>276.13</v>
      </c>
      <c r="G6847" s="3" t="s">
        <v>46</v>
      </c>
      <c r="H6847" s="4" t="n">
        <f aca="false">ROUND(E6847*F6847,2)</f>
        <v>961484.66</v>
      </c>
    </row>
    <row r="6848" customFormat="false" ht="15" hidden="false" customHeight="false" outlineLevel="0" collapsed="false">
      <c r="A6848" s="3" t="n">
        <v>6847</v>
      </c>
      <c r="B6848" s="3" t="n">
        <v>6</v>
      </c>
      <c r="C6848" s="3" t="s">
        <v>287</v>
      </c>
      <c r="D6848" s="3" t="s">
        <v>563</v>
      </c>
      <c r="E6848" s="3" t="n">
        <v>3017</v>
      </c>
      <c r="F6848" s="4" t="n">
        <v>292.55</v>
      </c>
      <c r="G6848" s="3" t="s">
        <v>8</v>
      </c>
      <c r="H6848" s="4" t="n">
        <f aca="false">ROUND(E6848*F6848,2)</f>
        <v>882623.35</v>
      </c>
    </row>
    <row r="6849" customFormat="false" ht="15" hidden="false" customHeight="false" outlineLevel="0" collapsed="false">
      <c r="A6849" s="3" t="n">
        <v>6848</v>
      </c>
      <c r="B6849" s="3" t="n">
        <v>15</v>
      </c>
      <c r="C6849" s="3" t="s">
        <v>287</v>
      </c>
      <c r="D6849" s="3" t="s">
        <v>563</v>
      </c>
      <c r="E6849" s="3" t="n">
        <v>4068</v>
      </c>
      <c r="F6849" s="4" t="n">
        <v>275.52</v>
      </c>
      <c r="G6849" s="3" t="s">
        <v>46</v>
      </c>
      <c r="H6849" s="4" t="n">
        <f aca="false">ROUND(E6849*F6849,2)</f>
        <v>1120815.36</v>
      </c>
    </row>
    <row r="6850" customFormat="false" ht="15" hidden="false" customHeight="false" outlineLevel="0" collapsed="false">
      <c r="A6850" s="3" t="n">
        <v>6849</v>
      </c>
      <c r="B6850" s="3" t="n">
        <v>4</v>
      </c>
      <c r="C6850" s="3" t="s">
        <v>287</v>
      </c>
      <c r="D6850" s="3" t="s">
        <v>563</v>
      </c>
      <c r="E6850" s="3" t="n">
        <v>403</v>
      </c>
      <c r="F6850" s="4" t="n">
        <v>104.28</v>
      </c>
      <c r="G6850" s="3" t="s">
        <v>8</v>
      </c>
      <c r="H6850" s="4" t="n">
        <f aca="false">ROUND(E6850*F6850,2)</f>
        <v>42024.84</v>
      </c>
    </row>
    <row r="6851" customFormat="false" ht="15" hidden="false" customHeight="false" outlineLevel="0" collapsed="false">
      <c r="A6851" s="3" t="n">
        <v>6850</v>
      </c>
      <c r="B6851" s="3" t="n">
        <v>2</v>
      </c>
      <c r="C6851" s="3" t="s">
        <v>287</v>
      </c>
      <c r="D6851" s="3" t="s">
        <v>562</v>
      </c>
      <c r="E6851" s="3" t="n">
        <v>4646</v>
      </c>
      <c r="F6851" s="4" t="n">
        <v>56.83</v>
      </c>
      <c r="G6851" s="3" t="s">
        <v>8</v>
      </c>
      <c r="H6851" s="4" t="n">
        <f aca="false">ROUND(E6851*F6851,2)</f>
        <v>264032.18</v>
      </c>
    </row>
    <row r="6852" customFormat="false" ht="15" hidden="false" customHeight="false" outlineLevel="0" collapsed="false">
      <c r="A6852" s="3" t="n">
        <v>6851</v>
      </c>
      <c r="B6852" s="3" t="n">
        <v>15</v>
      </c>
      <c r="C6852" s="3" t="s">
        <v>287</v>
      </c>
      <c r="D6852" s="3" t="s">
        <v>563</v>
      </c>
      <c r="E6852" s="3" t="n">
        <v>3000</v>
      </c>
      <c r="F6852" s="4" t="n">
        <v>276.23</v>
      </c>
      <c r="G6852" s="3" t="s">
        <v>46</v>
      </c>
      <c r="H6852" s="4" t="n">
        <f aca="false">ROUND(E6852*F6852,2)</f>
        <v>828690</v>
      </c>
    </row>
    <row r="6853" customFormat="false" ht="15" hidden="false" customHeight="false" outlineLevel="0" collapsed="false">
      <c r="A6853" s="3" t="n">
        <v>6852</v>
      </c>
      <c r="B6853" s="3" t="n">
        <v>6</v>
      </c>
      <c r="C6853" s="3" t="s">
        <v>287</v>
      </c>
      <c r="D6853" s="3" t="s">
        <v>562</v>
      </c>
      <c r="E6853" s="3" t="n">
        <v>4168</v>
      </c>
      <c r="F6853" s="4" t="n">
        <v>292.49</v>
      </c>
      <c r="G6853" s="3" t="s">
        <v>8</v>
      </c>
      <c r="H6853" s="4" t="n">
        <f aca="false">ROUND(E6853*F6853,2)</f>
        <v>1219098.32</v>
      </c>
    </row>
    <row r="6854" customFormat="false" ht="15" hidden="false" customHeight="false" outlineLevel="0" collapsed="false">
      <c r="A6854" s="3" t="n">
        <v>6853</v>
      </c>
      <c r="B6854" s="3" t="n">
        <v>12</v>
      </c>
      <c r="C6854" s="3" t="s">
        <v>287</v>
      </c>
      <c r="D6854" s="3" t="s">
        <v>562</v>
      </c>
      <c r="E6854" s="3" t="n">
        <v>2817</v>
      </c>
      <c r="F6854" s="4" t="n">
        <v>225.67</v>
      </c>
      <c r="G6854" s="3" t="s">
        <v>38</v>
      </c>
      <c r="H6854" s="4" t="n">
        <f aca="false">ROUND(E6854*F6854,2)</f>
        <v>635712.39</v>
      </c>
    </row>
    <row r="6855" customFormat="false" ht="15" hidden="false" customHeight="false" outlineLevel="0" collapsed="false">
      <c r="A6855" s="3" t="n">
        <v>6854</v>
      </c>
      <c r="B6855" s="3" t="n">
        <v>8</v>
      </c>
      <c r="C6855" s="3" t="s">
        <v>287</v>
      </c>
      <c r="D6855" s="3" t="s">
        <v>563</v>
      </c>
      <c r="E6855" s="3" t="n">
        <v>1696</v>
      </c>
      <c r="F6855" s="4" t="n">
        <v>58.29</v>
      </c>
      <c r="G6855" s="3" t="s">
        <v>8</v>
      </c>
      <c r="H6855" s="4" t="n">
        <f aca="false">ROUND(E6855*F6855,2)</f>
        <v>98859.84</v>
      </c>
    </row>
    <row r="6856" customFormat="false" ht="15" hidden="false" customHeight="false" outlineLevel="0" collapsed="false">
      <c r="A6856" s="3" t="n">
        <v>6855</v>
      </c>
      <c r="B6856" s="3" t="n">
        <v>2</v>
      </c>
      <c r="C6856" s="3" t="s">
        <v>287</v>
      </c>
      <c r="D6856" s="3" t="s">
        <v>563</v>
      </c>
      <c r="E6856" s="3" t="n">
        <v>597</v>
      </c>
      <c r="F6856" s="4" t="n">
        <v>56.81</v>
      </c>
      <c r="G6856" s="3" t="s">
        <v>8</v>
      </c>
      <c r="H6856" s="4" t="n">
        <f aca="false">ROUND(E6856*F6856,2)</f>
        <v>33915.57</v>
      </c>
    </row>
    <row r="6857" customFormat="false" ht="15" hidden="false" customHeight="false" outlineLevel="0" collapsed="false">
      <c r="A6857" s="3" t="n">
        <v>6856</v>
      </c>
      <c r="B6857" s="3" t="n">
        <v>12</v>
      </c>
      <c r="C6857" s="3" t="s">
        <v>287</v>
      </c>
      <c r="D6857" s="3" t="s">
        <v>563</v>
      </c>
      <c r="E6857" s="3" t="n">
        <v>3315</v>
      </c>
      <c r="F6857" s="4" t="n">
        <v>225.46</v>
      </c>
      <c r="G6857" s="3" t="s">
        <v>38</v>
      </c>
      <c r="H6857" s="4" t="n">
        <f aca="false">ROUND(E6857*F6857,2)</f>
        <v>747399.9</v>
      </c>
    </row>
    <row r="6858" customFormat="false" ht="15" hidden="false" customHeight="false" outlineLevel="0" collapsed="false">
      <c r="A6858" s="3" t="n">
        <v>6857</v>
      </c>
      <c r="B6858" s="3" t="n">
        <v>12</v>
      </c>
      <c r="C6858" s="3" t="s">
        <v>287</v>
      </c>
      <c r="D6858" s="3" t="s">
        <v>562</v>
      </c>
      <c r="E6858" s="3" t="n">
        <v>3880</v>
      </c>
      <c r="F6858" s="4" t="n">
        <v>225.76</v>
      </c>
      <c r="G6858" s="3" t="s">
        <v>38</v>
      </c>
      <c r="H6858" s="4" t="n">
        <f aca="false">ROUND(E6858*F6858,2)</f>
        <v>875948.8</v>
      </c>
    </row>
    <row r="6859" customFormat="false" ht="15" hidden="false" customHeight="false" outlineLevel="0" collapsed="false">
      <c r="A6859" s="3" t="n">
        <v>6858</v>
      </c>
      <c r="B6859" s="3" t="n">
        <v>9</v>
      </c>
      <c r="C6859" s="3" t="s">
        <v>287</v>
      </c>
      <c r="D6859" s="3" t="s">
        <v>562</v>
      </c>
      <c r="E6859" s="3" t="n">
        <v>4116</v>
      </c>
      <c r="F6859" s="4" t="n">
        <v>219.71</v>
      </c>
      <c r="G6859" s="3" t="s">
        <v>8</v>
      </c>
      <c r="H6859" s="4" t="n">
        <f aca="false">ROUND(E6859*F6859,2)</f>
        <v>904326.36</v>
      </c>
    </row>
    <row r="6860" customFormat="false" ht="15" hidden="false" customHeight="false" outlineLevel="0" collapsed="false">
      <c r="A6860" s="3" t="n">
        <v>6859</v>
      </c>
      <c r="B6860" s="3" t="n">
        <v>13</v>
      </c>
      <c r="C6860" s="3" t="s">
        <v>287</v>
      </c>
      <c r="D6860" s="3" t="s">
        <v>563</v>
      </c>
      <c r="E6860" s="3" t="n">
        <v>4146</v>
      </c>
      <c r="F6860" s="4" t="n">
        <v>46.74</v>
      </c>
      <c r="G6860" s="3" t="s">
        <v>41</v>
      </c>
      <c r="H6860" s="4" t="n">
        <f aca="false">ROUND(E6860*F6860,2)</f>
        <v>193784.04</v>
      </c>
    </row>
    <row r="6861" customFormat="false" ht="15" hidden="false" customHeight="false" outlineLevel="0" collapsed="false">
      <c r="A6861" s="3" t="n">
        <v>6860</v>
      </c>
      <c r="B6861" s="3" t="n">
        <v>6</v>
      </c>
      <c r="C6861" s="3" t="s">
        <v>287</v>
      </c>
      <c r="D6861" s="3" t="s">
        <v>562</v>
      </c>
      <c r="E6861" s="3" t="n">
        <v>4339</v>
      </c>
      <c r="F6861" s="4" t="n">
        <v>292.05</v>
      </c>
      <c r="G6861" s="3" t="s">
        <v>8</v>
      </c>
      <c r="H6861" s="4" t="n">
        <f aca="false">ROUND(E6861*F6861,2)</f>
        <v>1267204.95</v>
      </c>
    </row>
    <row r="6862" customFormat="false" ht="15" hidden="false" customHeight="false" outlineLevel="0" collapsed="false">
      <c r="A6862" s="3" t="n">
        <v>6861</v>
      </c>
      <c r="B6862" s="3" t="n">
        <v>7</v>
      </c>
      <c r="C6862" s="3" t="s">
        <v>287</v>
      </c>
      <c r="D6862" s="3" t="s">
        <v>562</v>
      </c>
      <c r="E6862" s="3" t="n">
        <v>1942</v>
      </c>
      <c r="F6862" s="4" t="n">
        <v>350.54</v>
      </c>
      <c r="G6862" s="3" t="s">
        <v>8</v>
      </c>
      <c r="H6862" s="4" t="n">
        <f aca="false">ROUND(E6862*F6862,2)</f>
        <v>680748.68</v>
      </c>
    </row>
    <row r="6863" customFormat="false" ht="15" hidden="false" customHeight="false" outlineLevel="0" collapsed="false">
      <c r="A6863" s="3" t="n">
        <v>6862</v>
      </c>
      <c r="B6863" s="3" t="n">
        <v>8</v>
      </c>
      <c r="C6863" s="3" t="s">
        <v>287</v>
      </c>
      <c r="D6863" s="3" t="s">
        <v>563</v>
      </c>
      <c r="E6863" s="3" t="n">
        <v>477</v>
      </c>
      <c r="F6863" s="4" t="n">
        <v>58.3</v>
      </c>
      <c r="G6863" s="3" t="s">
        <v>8</v>
      </c>
      <c r="H6863" s="4" t="n">
        <f aca="false">ROUND(E6863*F6863,2)</f>
        <v>27809.1</v>
      </c>
    </row>
    <row r="6864" customFormat="false" ht="15" hidden="false" customHeight="false" outlineLevel="0" collapsed="false">
      <c r="A6864" s="3" t="n">
        <v>6863</v>
      </c>
      <c r="B6864" s="3" t="n">
        <v>8</v>
      </c>
      <c r="C6864" s="3" t="s">
        <v>287</v>
      </c>
      <c r="D6864" s="3" t="s">
        <v>562</v>
      </c>
      <c r="E6864" s="3" t="n">
        <v>4720</v>
      </c>
      <c r="F6864" s="4" t="n">
        <v>58.25</v>
      </c>
      <c r="G6864" s="3" t="s">
        <v>8</v>
      </c>
      <c r="H6864" s="4" t="n">
        <f aca="false">ROUND(E6864*F6864,2)</f>
        <v>274940</v>
      </c>
    </row>
    <row r="6865" customFormat="false" ht="15" hidden="false" customHeight="false" outlineLevel="0" collapsed="false">
      <c r="A6865" s="3" t="n">
        <v>6864</v>
      </c>
      <c r="B6865" s="3" t="n">
        <v>2</v>
      </c>
      <c r="C6865" s="3" t="s">
        <v>287</v>
      </c>
      <c r="D6865" s="3" t="s">
        <v>563</v>
      </c>
      <c r="E6865" s="3" t="n">
        <v>3305</v>
      </c>
      <c r="F6865" s="4" t="n">
        <v>56.86</v>
      </c>
      <c r="G6865" s="3" t="s">
        <v>8</v>
      </c>
      <c r="H6865" s="4" t="n">
        <f aca="false">ROUND(E6865*F6865,2)</f>
        <v>187922.3</v>
      </c>
    </row>
    <row r="6866" customFormat="false" ht="15" hidden="false" customHeight="false" outlineLevel="0" collapsed="false">
      <c r="A6866" s="3" t="n">
        <v>6865</v>
      </c>
      <c r="B6866" s="3" t="n">
        <v>15</v>
      </c>
      <c r="C6866" s="3" t="s">
        <v>287</v>
      </c>
      <c r="D6866" s="3" t="s">
        <v>562</v>
      </c>
      <c r="E6866" s="3" t="n">
        <v>879</v>
      </c>
      <c r="F6866" s="4" t="n">
        <v>275.45</v>
      </c>
      <c r="G6866" s="3" t="s">
        <v>46</v>
      </c>
      <c r="H6866" s="4" t="n">
        <f aca="false">ROUND(E6866*F6866,2)</f>
        <v>242120.55</v>
      </c>
    </row>
    <row r="6867" customFormat="false" ht="15" hidden="false" customHeight="false" outlineLevel="0" collapsed="false">
      <c r="A6867" s="3" t="n">
        <v>6866</v>
      </c>
      <c r="B6867" s="3" t="n">
        <v>1</v>
      </c>
      <c r="C6867" s="3" t="s">
        <v>287</v>
      </c>
      <c r="D6867" s="3" t="s">
        <v>562</v>
      </c>
      <c r="E6867" s="3" t="n">
        <v>2126</v>
      </c>
      <c r="F6867" s="4" t="n">
        <v>376.44</v>
      </c>
      <c r="G6867" s="3" t="s">
        <v>8</v>
      </c>
      <c r="H6867" s="4" t="n">
        <f aca="false">ROUND(E6867*F6867,2)</f>
        <v>800311.44</v>
      </c>
    </row>
    <row r="6868" customFormat="false" ht="15" hidden="false" customHeight="false" outlineLevel="0" collapsed="false">
      <c r="A6868" s="3" t="n">
        <v>6867</v>
      </c>
      <c r="B6868" s="3" t="n">
        <v>13</v>
      </c>
      <c r="C6868" s="3" t="s">
        <v>288</v>
      </c>
      <c r="D6868" s="3" t="s">
        <v>563</v>
      </c>
      <c r="E6868" s="3" t="n">
        <v>375</v>
      </c>
      <c r="F6868" s="4" t="n">
        <v>47.86</v>
      </c>
      <c r="G6868" s="3" t="s">
        <v>41</v>
      </c>
      <c r="H6868" s="4" t="n">
        <f aca="false">ROUND(E6868*F6868,2)</f>
        <v>17947.5</v>
      </c>
    </row>
    <row r="6869" customFormat="false" ht="15" hidden="false" customHeight="false" outlineLevel="0" collapsed="false">
      <c r="A6869" s="3" t="n">
        <v>6868</v>
      </c>
      <c r="B6869" s="3" t="n">
        <v>6</v>
      </c>
      <c r="C6869" s="3" t="s">
        <v>288</v>
      </c>
      <c r="D6869" s="3" t="s">
        <v>563</v>
      </c>
      <c r="E6869" s="3" t="n">
        <v>4236</v>
      </c>
      <c r="F6869" s="4" t="n">
        <v>284.58</v>
      </c>
      <c r="G6869" s="3" t="s">
        <v>8</v>
      </c>
      <c r="H6869" s="4" t="n">
        <f aca="false">ROUND(E6869*F6869,2)</f>
        <v>1205480.88</v>
      </c>
    </row>
    <row r="6870" customFormat="false" ht="15" hidden="false" customHeight="false" outlineLevel="0" collapsed="false">
      <c r="A6870" s="3" t="n">
        <v>6869</v>
      </c>
      <c r="B6870" s="3" t="n">
        <v>10</v>
      </c>
      <c r="C6870" s="3" t="s">
        <v>288</v>
      </c>
      <c r="D6870" s="3" t="s">
        <v>562</v>
      </c>
      <c r="E6870" s="3" t="n">
        <v>461</v>
      </c>
      <c r="F6870" s="4" t="n">
        <v>67.98</v>
      </c>
      <c r="G6870" s="3" t="s">
        <v>8</v>
      </c>
      <c r="H6870" s="4" t="n">
        <f aca="false">ROUND(E6870*F6870,2)</f>
        <v>31338.78</v>
      </c>
    </row>
    <row r="6871" customFormat="false" ht="15" hidden="false" customHeight="false" outlineLevel="0" collapsed="false">
      <c r="A6871" s="3" t="n">
        <v>6870</v>
      </c>
      <c r="B6871" s="3" t="n">
        <v>8</v>
      </c>
      <c r="C6871" s="3" t="s">
        <v>288</v>
      </c>
      <c r="D6871" s="3" t="s">
        <v>562</v>
      </c>
      <c r="E6871" s="3" t="n">
        <v>4449</v>
      </c>
      <c r="F6871" s="4" t="n">
        <v>57.79</v>
      </c>
      <c r="G6871" s="3" t="s">
        <v>8</v>
      </c>
      <c r="H6871" s="4" t="n">
        <f aca="false">ROUND(E6871*F6871,2)</f>
        <v>257107.71</v>
      </c>
    </row>
    <row r="6872" customFormat="false" ht="15" hidden="false" customHeight="false" outlineLevel="0" collapsed="false">
      <c r="A6872" s="3" t="n">
        <v>6871</v>
      </c>
      <c r="B6872" s="3" t="n">
        <v>15</v>
      </c>
      <c r="C6872" s="3" t="s">
        <v>288</v>
      </c>
      <c r="D6872" s="3" t="s">
        <v>562</v>
      </c>
      <c r="E6872" s="3" t="n">
        <v>2488</v>
      </c>
      <c r="F6872" s="4" t="n">
        <v>276.88</v>
      </c>
      <c r="G6872" s="3" t="s">
        <v>46</v>
      </c>
      <c r="H6872" s="4" t="n">
        <f aca="false">ROUND(E6872*F6872,2)</f>
        <v>688877.44</v>
      </c>
    </row>
    <row r="6873" customFormat="false" ht="15" hidden="false" customHeight="false" outlineLevel="0" collapsed="false">
      <c r="A6873" s="3" t="n">
        <v>6872</v>
      </c>
      <c r="B6873" s="3" t="n">
        <v>4</v>
      </c>
      <c r="C6873" s="3" t="s">
        <v>288</v>
      </c>
      <c r="D6873" s="3" t="s">
        <v>562</v>
      </c>
      <c r="E6873" s="3" t="n">
        <v>452</v>
      </c>
      <c r="F6873" s="4" t="n">
        <v>100.45</v>
      </c>
      <c r="G6873" s="3" t="s">
        <v>8</v>
      </c>
      <c r="H6873" s="4" t="n">
        <f aca="false">ROUND(E6873*F6873,2)</f>
        <v>45403.4</v>
      </c>
    </row>
    <row r="6874" customFormat="false" ht="15" hidden="false" customHeight="false" outlineLevel="0" collapsed="false">
      <c r="A6874" s="3" t="n">
        <v>6873</v>
      </c>
      <c r="B6874" s="3" t="n">
        <v>14</v>
      </c>
      <c r="C6874" s="3" t="s">
        <v>288</v>
      </c>
      <c r="D6874" s="3" t="s">
        <v>563</v>
      </c>
      <c r="E6874" s="3" t="n">
        <v>2413</v>
      </c>
      <c r="F6874" s="4" t="n">
        <v>72.32</v>
      </c>
      <c r="G6874" s="3" t="s">
        <v>41</v>
      </c>
      <c r="H6874" s="4" t="n">
        <f aca="false">ROUND(E6874*F6874,2)</f>
        <v>174508.16</v>
      </c>
    </row>
    <row r="6875" customFormat="false" ht="15" hidden="false" customHeight="false" outlineLevel="0" collapsed="false">
      <c r="A6875" s="3" t="n">
        <v>6874</v>
      </c>
      <c r="B6875" s="3" t="n">
        <v>8</v>
      </c>
      <c r="C6875" s="3" t="s">
        <v>288</v>
      </c>
      <c r="D6875" s="3" t="s">
        <v>562</v>
      </c>
      <c r="E6875" s="3" t="n">
        <v>3664</v>
      </c>
      <c r="F6875" s="4" t="n">
        <v>57.81</v>
      </c>
      <c r="G6875" s="3" t="s">
        <v>8</v>
      </c>
      <c r="H6875" s="4" t="n">
        <f aca="false">ROUND(E6875*F6875,2)</f>
        <v>211815.84</v>
      </c>
    </row>
    <row r="6876" customFormat="false" ht="15" hidden="false" customHeight="false" outlineLevel="0" collapsed="false">
      <c r="A6876" s="3" t="n">
        <v>6875</v>
      </c>
      <c r="B6876" s="3" t="n">
        <v>7</v>
      </c>
      <c r="C6876" s="3" t="s">
        <v>288</v>
      </c>
      <c r="D6876" s="3" t="s">
        <v>562</v>
      </c>
      <c r="E6876" s="3" t="n">
        <v>1951</v>
      </c>
      <c r="F6876" s="4" t="n">
        <v>351.73</v>
      </c>
      <c r="G6876" s="3" t="s">
        <v>8</v>
      </c>
      <c r="H6876" s="4" t="n">
        <f aca="false">ROUND(E6876*F6876,2)</f>
        <v>686225.23</v>
      </c>
    </row>
    <row r="6877" customFormat="false" ht="15" hidden="false" customHeight="false" outlineLevel="0" collapsed="false">
      <c r="A6877" s="3" t="n">
        <v>6876</v>
      </c>
      <c r="B6877" s="3" t="n">
        <v>14</v>
      </c>
      <c r="C6877" s="3" t="s">
        <v>288</v>
      </c>
      <c r="D6877" s="3" t="s">
        <v>563</v>
      </c>
      <c r="E6877" s="3" t="n">
        <v>3874</v>
      </c>
      <c r="F6877" s="4" t="n">
        <v>72.24</v>
      </c>
      <c r="G6877" s="3" t="s">
        <v>41</v>
      </c>
      <c r="H6877" s="4" t="n">
        <f aca="false">ROUND(E6877*F6877,2)</f>
        <v>279857.76</v>
      </c>
    </row>
    <row r="6878" customFormat="false" ht="15" hidden="false" customHeight="false" outlineLevel="0" collapsed="false">
      <c r="A6878" s="3" t="n">
        <v>6877</v>
      </c>
      <c r="B6878" s="3" t="n">
        <v>2</v>
      </c>
      <c r="C6878" s="3" t="s">
        <v>288</v>
      </c>
      <c r="D6878" s="3" t="s">
        <v>562</v>
      </c>
      <c r="E6878" s="3" t="n">
        <v>3235</v>
      </c>
      <c r="F6878" s="4" t="n">
        <v>54.14</v>
      </c>
      <c r="G6878" s="3" t="s">
        <v>8</v>
      </c>
      <c r="H6878" s="4" t="n">
        <f aca="false">ROUND(E6878*F6878,2)</f>
        <v>175142.9</v>
      </c>
    </row>
    <row r="6879" customFormat="false" ht="15" hidden="false" customHeight="false" outlineLevel="0" collapsed="false">
      <c r="A6879" s="3" t="n">
        <v>6878</v>
      </c>
      <c r="B6879" s="3" t="n">
        <v>12</v>
      </c>
      <c r="C6879" s="3" t="s">
        <v>288</v>
      </c>
      <c r="D6879" s="3" t="s">
        <v>563</v>
      </c>
      <c r="E6879" s="3" t="n">
        <v>3343</v>
      </c>
      <c r="F6879" s="4" t="n">
        <v>225.11</v>
      </c>
      <c r="G6879" s="3" t="s">
        <v>38</v>
      </c>
      <c r="H6879" s="4" t="n">
        <f aca="false">ROUND(E6879*F6879,2)</f>
        <v>752542.73</v>
      </c>
    </row>
    <row r="6880" customFormat="false" ht="15" hidden="false" customHeight="false" outlineLevel="0" collapsed="false">
      <c r="A6880" s="3" t="n">
        <v>6879</v>
      </c>
      <c r="B6880" s="3" t="n">
        <v>12</v>
      </c>
      <c r="C6880" s="3" t="s">
        <v>288</v>
      </c>
      <c r="D6880" s="3" t="s">
        <v>562</v>
      </c>
      <c r="E6880" s="3" t="n">
        <v>1065</v>
      </c>
      <c r="F6880" s="4" t="n">
        <v>224.44</v>
      </c>
      <c r="G6880" s="3" t="s">
        <v>38</v>
      </c>
      <c r="H6880" s="4" t="n">
        <f aca="false">ROUND(E6880*F6880,2)</f>
        <v>239028.6</v>
      </c>
    </row>
    <row r="6881" customFormat="false" ht="15" hidden="false" customHeight="false" outlineLevel="0" collapsed="false">
      <c r="A6881" s="3" t="n">
        <v>6880</v>
      </c>
      <c r="B6881" s="3" t="n">
        <v>10</v>
      </c>
      <c r="C6881" s="3" t="s">
        <v>288</v>
      </c>
      <c r="D6881" s="3" t="s">
        <v>562</v>
      </c>
      <c r="E6881" s="3" t="n">
        <v>1925</v>
      </c>
      <c r="F6881" s="4" t="n">
        <v>68.06</v>
      </c>
      <c r="G6881" s="3" t="s">
        <v>8</v>
      </c>
      <c r="H6881" s="4" t="n">
        <f aca="false">ROUND(E6881*F6881,2)</f>
        <v>131015.5</v>
      </c>
    </row>
    <row r="6882" customFormat="false" ht="15" hidden="false" customHeight="false" outlineLevel="0" collapsed="false">
      <c r="A6882" s="3" t="n">
        <v>6881</v>
      </c>
      <c r="B6882" s="3" t="n">
        <v>1</v>
      </c>
      <c r="C6882" s="3" t="s">
        <v>288</v>
      </c>
      <c r="D6882" s="3" t="s">
        <v>562</v>
      </c>
      <c r="E6882" s="3" t="n">
        <v>1911</v>
      </c>
      <c r="F6882" s="4" t="n">
        <v>380.73</v>
      </c>
      <c r="G6882" s="3" t="s">
        <v>8</v>
      </c>
      <c r="H6882" s="4" t="n">
        <f aca="false">ROUND(E6882*F6882,2)</f>
        <v>727575.03</v>
      </c>
    </row>
    <row r="6883" customFormat="false" ht="15" hidden="false" customHeight="false" outlineLevel="0" collapsed="false">
      <c r="A6883" s="3" t="n">
        <v>6882</v>
      </c>
      <c r="B6883" s="3" t="n">
        <v>14</v>
      </c>
      <c r="C6883" s="3" t="s">
        <v>288</v>
      </c>
      <c r="D6883" s="3" t="s">
        <v>562</v>
      </c>
      <c r="E6883" s="3" t="n">
        <v>2070</v>
      </c>
      <c r="F6883" s="4" t="n">
        <v>72.55</v>
      </c>
      <c r="G6883" s="3" t="s">
        <v>41</v>
      </c>
      <c r="H6883" s="4" t="n">
        <f aca="false">ROUND(E6883*F6883,2)</f>
        <v>150178.5</v>
      </c>
    </row>
    <row r="6884" customFormat="false" ht="15" hidden="false" customHeight="false" outlineLevel="0" collapsed="false">
      <c r="A6884" s="3" t="n">
        <v>6883</v>
      </c>
      <c r="B6884" s="3" t="n">
        <v>14</v>
      </c>
      <c r="C6884" s="3" t="s">
        <v>288</v>
      </c>
      <c r="D6884" s="3" t="s">
        <v>563</v>
      </c>
      <c r="E6884" s="3" t="n">
        <v>3591</v>
      </c>
      <c r="F6884" s="4" t="n">
        <v>72.34</v>
      </c>
      <c r="G6884" s="3" t="s">
        <v>41</v>
      </c>
      <c r="H6884" s="4" t="n">
        <f aca="false">ROUND(E6884*F6884,2)</f>
        <v>259772.94</v>
      </c>
    </row>
    <row r="6885" customFormat="false" ht="15" hidden="false" customHeight="false" outlineLevel="0" collapsed="false">
      <c r="A6885" s="3" t="n">
        <v>6884</v>
      </c>
      <c r="B6885" s="3" t="n">
        <v>3</v>
      </c>
      <c r="C6885" s="3" t="s">
        <v>288</v>
      </c>
      <c r="D6885" s="3" t="s">
        <v>563</v>
      </c>
      <c r="E6885" s="3" t="n">
        <v>1083</v>
      </c>
      <c r="F6885" s="4" t="n">
        <v>141.38</v>
      </c>
      <c r="G6885" s="3" t="s">
        <v>8</v>
      </c>
      <c r="H6885" s="4" t="n">
        <f aca="false">ROUND(E6885*F6885,2)</f>
        <v>153114.54</v>
      </c>
    </row>
    <row r="6886" customFormat="false" ht="15" hidden="false" customHeight="false" outlineLevel="0" collapsed="false">
      <c r="A6886" s="3" t="n">
        <v>6885</v>
      </c>
      <c r="B6886" s="3" t="n">
        <v>2</v>
      </c>
      <c r="C6886" s="3" t="s">
        <v>288</v>
      </c>
      <c r="D6886" s="3" t="s">
        <v>562</v>
      </c>
      <c r="E6886" s="3" t="n">
        <v>4523</v>
      </c>
      <c r="F6886" s="4" t="n">
        <v>53.92</v>
      </c>
      <c r="G6886" s="3" t="s">
        <v>8</v>
      </c>
      <c r="H6886" s="4" t="n">
        <f aca="false">ROUND(E6886*F6886,2)</f>
        <v>243880.16</v>
      </c>
    </row>
    <row r="6887" customFormat="false" ht="15" hidden="false" customHeight="false" outlineLevel="0" collapsed="false">
      <c r="A6887" s="3" t="n">
        <v>6886</v>
      </c>
      <c r="B6887" s="3" t="n">
        <v>2</v>
      </c>
      <c r="C6887" s="3" t="s">
        <v>288</v>
      </c>
      <c r="D6887" s="3" t="s">
        <v>563</v>
      </c>
      <c r="E6887" s="3" t="n">
        <v>4275</v>
      </c>
      <c r="F6887" s="4" t="n">
        <v>54.09</v>
      </c>
      <c r="G6887" s="3" t="s">
        <v>8</v>
      </c>
      <c r="H6887" s="4" t="n">
        <f aca="false">ROUND(E6887*F6887,2)</f>
        <v>231234.75</v>
      </c>
    </row>
    <row r="6888" customFormat="false" ht="15" hidden="false" customHeight="false" outlineLevel="0" collapsed="false">
      <c r="A6888" s="3" t="n">
        <v>6887</v>
      </c>
      <c r="B6888" s="3" t="n">
        <v>4</v>
      </c>
      <c r="C6888" s="3" t="s">
        <v>288</v>
      </c>
      <c r="D6888" s="3" t="s">
        <v>563</v>
      </c>
      <c r="E6888" s="3" t="n">
        <v>4842</v>
      </c>
      <c r="F6888" s="4" t="n">
        <v>100.41</v>
      </c>
      <c r="G6888" s="3" t="s">
        <v>8</v>
      </c>
      <c r="H6888" s="4" t="n">
        <f aca="false">ROUND(E6888*F6888,2)</f>
        <v>486185.22</v>
      </c>
    </row>
    <row r="6889" customFormat="false" ht="15" hidden="false" customHeight="false" outlineLevel="0" collapsed="false">
      <c r="A6889" s="3" t="n">
        <v>6888</v>
      </c>
      <c r="B6889" s="3" t="n">
        <v>12</v>
      </c>
      <c r="C6889" s="3" t="s">
        <v>288</v>
      </c>
      <c r="D6889" s="3" t="s">
        <v>563</v>
      </c>
      <c r="E6889" s="3" t="n">
        <v>4143</v>
      </c>
      <c r="F6889" s="4" t="n">
        <v>224.15</v>
      </c>
      <c r="G6889" s="3" t="s">
        <v>38</v>
      </c>
      <c r="H6889" s="4" t="n">
        <f aca="false">ROUND(E6889*F6889,2)</f>
        <v>928653.45</v>
      </c>
    </row>
    <row r="6890" customFormat="false" ht="15" hidden="false" customHeight="false" outlineLevel="0" collapsed="false">
      <c r="A6890" s="3" t="n">
        <v>6889</v>
      </c>
      <c r="B6890" s="3" t="n">
        <v>4</v>
      </c>
      <c r="C6890" s="3" t="s">
        <v>289</v>
      </c>
      <c r="D6890" s="3" t="s">
        <v>563</v>
      </c>
      <c r="E6890" s="3" t="n">
        <v>2319</v>
      </c>
      <c r="F6890" s="4" t="n">
        <v>101.19</v>
      </c>
      <c r="G6890" s="3" t="s">
        <v>8</v>
      </c>
      <c r="H6890" s="4" t="n">
        <f aca="false">ROUND(E6890*F6890,2)</f>
        <v>234659.61</v>
      </c>
    </row>
    <row r="6891" customFormat="false" ht="15" hidden="false" customHeight="false" outlineLevel="0" collapsed="false">
      <c r="A6891" s="3" t="n">
        <v>6890</v>
      </c>
      <c r="B6891" s="3" t="n">
        <v>15</v>
      </c>
      <c r="C6891" s="3" t="s">
        <v>289</v>
      </c>
      <c r="D6891" s="3" t="s">
        <v>562</v>
      </c>
      <c r="E6891" s="3" t="n">
        <v>2443</v>
      </c>
      <c r="F6891" s="4" t="n">
        <v>278.27</v>
      </c>
      <c r="G6891" s="3" t="s">
        <v>46</v>
      </c>
      <c r="H6891" s="4" t="n">
        <f aca="false">ROUND(E6891*F6891,2)</f>
        <v>679813.61</v>
      </c>
    </row>
    <row r="6892" customFormat="false" ht="15" hidden="false" customHeight="false" outlineLevel="0" collapsed="false">
      <c r="A6892" s="3" t="n">
        <v>6891</v>
      </c>
      <c r="B6892" s="3" t="n">
        <v>10</v>
      </c>
      <c r="C6892" s="3" t="s">
        <v>289</v>
      </c>
      <c r="D6892" s="3" t="s">
        <v>562</v>
      </c>
      <c r="E6892" s="3" t="n">
        <v>4989</v>
      </c>
      <c r="F6892" s="4" t="n">
        <v>64.7</v>
      </c>
      <c r="G6892" s="3" t="s">
        <v>8</v>
      </c>
      <c r="H6892" s="4" t="n">
        <f aca="false">ROUND(E6892*F6892,2)</f>
        <v>322788.3</v>
      </c>
    </row>
    <row r="6893" customFormat="false" ht="15" hidden="false" customHeight="false" outlineLevel="0" collapsed="false">
      <c r="A6893" s="3" t="n">
        <v>6892</v>
      </c>
      <c r="B6893" s="3" t="n">
        <v>9</v>
      </c>
      <c r="C6893" s="3" t="s">
        <v>289</v>
      </c>
      <c r="D6893" s="3" t="s">
        <v>562</v>
      </c>
      <c r="E6893" s="3" t="n">
        <v>1784</v>
      </c>
      <c r="F6893" s="4" t="n">
        <v>227.48</v>
      </c>
      <c r="G6893" s="3" t="s">
        <v>8</v>
      </c>
      <c r="H6893" s="4" t="n">
        <f aca="false">ROUND(E6893*F6893,2)</f>
        <v>405824.32</v>
      </c>
    </row>
    <row r="6894" customFormat="false" ht="15" hidden="false" customHeight="false" outlineLevel="0" collapsed="false">
      <c r="A6894" s="3" t="n">
        <v>6893</v>
      </c>
      <c r="B6894" s="3" t="n">
        <v>2</v>
      </c>
      <c r="C6894" s="3" t="s">
        <v>289</v>
      </c>
      <c r="D6894" s="3" t="s">
        <v>563</v>
      </c>
      <c r="E6894" s="3" t="n">
        <v>1227</v>
      </c>
      <c r="F6894" s="4" t="n">
        <v>53.49</v>
      </c>
      <c r="G6894" s="3" t="s">
        <v>8</v>
      </c>
      <c r="H6894" s="4" t="n">
        <f aca="false">ROUND(E6894*F6894,2)</f>
        <v>65632.23</v>
      </c>
    </row>
    <row r="6895" customFormat="false" ht="15" hidden="false" customHeight="false" outlineLevel="0" collapsed="false">
      <c r="A6895" s="3" t="n">
        <v>6894</v>
      </c>
      <c r="B6895" s="3" t="n">
        <v>3</v>
      </c>
      <c r="C6895" s="3" t="s">
        <v>289</v>
      </c>
      <c r="D6895" s="3" t="s">
        <v>562</v>
      </c>
      <c r="E6895" s="3" t="n">
        <v>1853</v>
      </c>
      <c r="F6895" s="4" t="n">
        <v>141.97</v>
      </c>
      <c r="G6895" s="3" t="s">
        <v>8</v>
      </c>
      <c r="H6895" s="4" t="n">
        <f aca="false">ROUND(E6895*F6895,2)</f>
        <v>263070.41</v>
      </c>
    </row>
    <row r="6896" customFormat="false" ht="15" hidden="false" customHeight="false" outlineLevel="0" collapsed="false">
      <c r="A6896" s="3" t="n">
        <v>6895</v>
      </c>
      <c r="B6896" s="3" t="n">
        <v>12</v>
      </c>
      <c r="C6896" s="3" t="s">
        <v>289</v>
      </c>
      <c r="D6896" s="3" t="s">
        <v>563</v>
      </c>
      <c r="E6896" s="3" t="n">
        <v>2628</v>
      </c>
      <c r="F6896" s="4" t="n">
        <v>224.59</v>
      </c>
      <c r="G6896" s="3" t="s">
        <v>38</v>
      </c>
      <c r="H6896" s="4" t="n">
        <f aca="false">ROUND(E6896*F6896,2)</f>
        <v>590222.52</v>
      </c>
    </row>
    <row r="6897" customFormat="false" ht="15" hidden="false" customHeight="false" outlineLevel="0" collapsed="false">
      <c r="A6897" s="3" t="n">
        <v>6896</v>
      </c>
      <c r="B6897" s="3" t="n">
        <v>13</v>
      </c>
      <c r="C6897" s="3" t="s">
        <v>289</v>
      </c>
      <c r="D6897" s="3" t="s">
        <v>562</v>
      </c>
      <c r="E6897" s="3" t="n">
        <v>4350</v>
      </c>
      <c r="F6897" s="4" t="n">
        <v>47.85</v>
      </c>
      <c r="G6897" s="3" t="s">
        <v>41</v>
      </c>
      <c r="H6897" s="4" t="n">
        <f aca="false">ROUND(E6897*F6897,2)</f>
        <v>208147.5</v>
      </c>
    </row>
    <row r="6898" customFormat="false" ht="15" hidden="false" customHeight="false" outlineLevel="0" collapsed="false">
      <c r="A6898" s="3" t="n">
        <v>6897</v>
      </c>
      <c r="B6898" s="3" t="n">
        <v>6</v>
      </c>
      <c r="C6898" s="3" t="s">
        <v>289</v>
      </c>
      <c r="D6898" s="3" t="s">
        <v>563</v>
      </c>
      <c r="E6898" s="3" t="n">
        <v>2349</v>
      </c>
      <c r="F6898" s="4" t="n">
        <v>291.75</v>
      </c>
      <c r="G6898" s="3" t="s">
        <v>8</v>
      </c>
      <c r="H6898" s="4" t="n">
        <f aca="false">ROUND(E6898*F6898,2)</f>
        <v>685320.75</v>
      </c>
    </row>
    <row r="6899" customFormat="false" ht="15" hidden="false" customHeight="false" outlineLevel="0" collapsed="false">
      <c r="A6899" s="3" t="n">
        <v>6898</v>
      </c>
      <c r="B6899" s="3" t="n">
        <v>1</v>
      </c>
      <c r="C6899" s="3" t="s">
        <v>289</v>
      </c>
      <c r="D6899" s="3" t="s">
        <v>563</v>
      </c>
      <c r="E6899" s="3" t="n">
        <v>2445</v>
      </c>
      <c r="F6899" s="4" t="n">
        <v>384.29</v>
      </c>
      <c r="G6899" s="3" t="s">
        <v>8</v>
      </c>
      <c r="H6899" s="4" t="n">
        <f aca="false">ROUND(E6899*F6899,2)</f>
        <v>939589.05</v>
      </c>
    </row>
    <row r="6900" customFormat="false" ht="15" hidden="false" customHeight="false" outlineLevel="0" collapsed="false">
      <c r="A6900" s="3" t="n">
        <v>6899</v>
      </c>
      <c r="B6900" s="3" t="n">
        <v>6</v>
      </c>
      <c r="C6900" s="3" t="s">
        <v>289</v>
      </c>
      <c r="D6900" s="3" t="s">
        <v>562</v>
      </c>
      <c r="E6900" s="3" t="n">
        <v>1508</v>
      </c>
      <c r="F6900" s="4" t="n">
        <v>290.86</v>
      </c>
      <c r="G6900" s="3" t="s">
        <v>8</v>
      </c>
      <c r="H6900" s="4" t="n">
        <f aca="false">ROUND(E6900*F6900,2)</f>
        <v>438616.88</v>
      </c>
    </row>
    <row r="6901" customFormat="false" ht="15" hidden="false" customHeight="false" outlineLevel="0" collapsed="false">
      <c r="A6901" s="3" t="n">
        <v>6900</v>
      </c>
      <c r="B6901" s="3" t="n">
        <v>2</v>
      </c>
      <c r="C6901" s="3" t="s">
        <v>289</v>
      </c>
      <c r="D6901" s="3" t="s">
        <v>562</v>
      </c>
      <c r="E6901" s="3" t="n">
        <v>3458</v>
      </c>
      <c r="F6901" s="4" t="n">
        <v>53.75</v>
      </c>
      <c r="G6901" s="3" t="s">
        <v>8</v>
      </c>
      <c r="H6901" s="4" t="n">
        <f aca="false">ROUND(E6901*F6901,2)</f>
        <v>185867.5</v>
      </c>
    </row>
    <row r="6902" customFormat="false" ht="15" hidden="false" customHeight="false" outlineLevel="0" collapsed="false">
      <c r="A6902" s="3" t="n">
        <v>6901</v>
      </c>
      <c r="B6902" s="3" t="n">
        <v>10</v>
      </c>
      <c r="C6902" s="3" t="s">
        <v>289</v>
      </c>
      <c r="D6902" s="3" t="s">
        <v>562</v>
      </c>
      <c r="E6902" s="3" t="n">
        <v>3916</v>
      </c>
      <c r="F6902" s="4" t="n">
        <v>64.51</v>
      </c>
      <c r="G6902" s="3" t="s">
        <v>8</v>
      </c>
      <c r="H6902" s="4" t="n">
        <f aca="false">ROUND(E6902*F6902,2)</f>
        <v>252621.16</v>
      </c>
    </row>
    <row r="6903" customFormat="false" ht="15" hidden="false" customHeight="false" outlineLevel="0" collapsed="false">
      <c r="A6903" s="3" t="n">
        <v>6902</v>
      </c>
      <c r="B6903" s="3" t="n">
        <v>14</v>
      </c>
      <c r="C6903" s="3" t="s">
        <v>289</v>
      </c>
      <c r="D6903" s="3" t="s">
        <v>562</v>
      </c>
      <c r="E6903" s="3" t="n">
        <v>2462</v>
      </c>
      <c r="F6903" s="4" t="n">
        <v>71.29</v>
      </c>
      <c r="G6903" s="3" t="s">
        <v>41</v>
      </c>
      <c r="H6903" s="4" t="n">
        <f aca="false">ROUND(E6903*F6903,2)</f>
        <v>175515.98</v>
      </c>
    </row>
    <row r="6904" customFormat="false" ht="15" hidden="false" customHeight="false" outlineLevel="0" collapsed="false">
      <c r="A6904" s="3" t="n">
        <v>6903</v>
      </c>
      <c r="B6904" s="3" t="n">
        <v>2</v>
      </c>
      <c r="C6904" s="3" t="s">
        <v>289</v>
      </c>
      <c r="D6904" s="3" t="s">
        <v>563</v>
      </c>
      <c r="E6904" s="3" t="n">
        <v>871</v>
      </c>
      <c r="F6904" s="4" t="n">
        <v>53.43</v>
      </c>
      <c r="G6904" s="3" t="s">
        <v>8</v>
      </c>
      <c r="H6904" s="4" t="n">
        <f aca="false">ROUND(E6904*F6904,2)</f>
        <v>46537.53</v>
      </c>
    </row>
    <row r="6905" customFormat="false" ht="15" hidden="false" customHeight="false" outlineLevel="0" collapsed="false">
      <c r="A6905" s="3" t="n">
        <v>6904</v>
      </c>
      <c r="B6905" s="3" t="n">
        <v>8</v>
      </c>
      <c r="C6905" s="3" t="s">
        <v>289</v>
      </c>
      <c r="D6905" s="3" t="s">
        <v>562</v>
      </c>
      <c r="E6905" s="3" t="n">
        <v>3876</v>
      </c>
      <c r="F6905" s="4" t="n">
        <v>58.84</v>
      </c>
      <c r="G6905" s="3" t="s">
        <v>8</v>
      </c>
      <c r="H6905" s="4" t="n">
        <f aca="false">ROUND(E6905*F6905,2)</f>
        <v>228063.84</v>
      </c>
    </row>
    <row r="6906" customFormat="false" ht="15" hidden="false" customHeight="false" outlineLevel="0" collapsed="false">
      <c r="A6906" s="3" t="n">
        <v>6905</v>
      </c>
      <c r="B6906" s="3" t="n">
        <v>8</v>
      </c>
      <c r="C6906" s="3" t="s">
        <v>289</v>
      </c>
      <c r="D6906" s="3" t="s">
        <v>563</v>
      </c>
      <c r="E6906" s="3" t="n">
        <v>4071</v>
      </c>
      <c r="F6906" s="4" t="n">
        <v>58.82</v>
      </c>
      <c r="G6906" s="3" t="s">
        <v>8</v>
      </c>
      <c r="H6906" s="4" t="n">
        <f aca="false">ROUND(E6906*F6906,2)</f>
        <v>239456.22</v>
      </c>
    </row>
    <row r="6907" customFormat="false" ht="15" hidden="false" customHeight="false" outlineLevel="0" collapsed="false">
      <c r="A6907" s="3" t="n">
        <v>6906</v>
      </c>
      <c r="B6907" s="3" t="n">
        <v>12</v>
      </c>
      <c r="C6907" s="3" t="s">
        <v>289</v>
      </c>
      <c r="D6907" s="3" t="s">
        <v>562</v>
      </c>
      <c r="E6907" s="3" t="n">
        <v>3145</v>
      </c>
      <c r="F6907" s="4" t="n">
        <v>225.41</v>
      </c>
      <c r="G6907" s="3" t="s">
        <v>38</v>
      </c>
      <c r="H6907" s="4" t="n">
        <f aca="false">ROUND(E6907*F6907,2)</f>
        <v>708914.45</v>
      </c>
    </row>
    <row r="6908" customFormat="false" ht="15" hidden="false" customHeight="false" outlineLevel="0" collapsed="false">
      <c r="A6908" s="3" t="n">
        <v>6907</v>
      </c>
      <c r="B6908" s="3" t="n">
        <v>1</v>
      </c>
      <c r="C6908" s="3" t="s">
        <v>289</v>
      </c>
      <c r="D6908" s="3" t="s">
        <v>563</v>
      </c>
      <c r="E6908" s="3" t="n">
        <v>2577</v>
      </c>
      <c r="F6908" s="4" t="n">
        <v>384.9</v>
      </c>
      <c r="G6908" s="3" t="s">
        <v>8</v>
      </c>
      <c r="H6908" s="4" t="n">
        <f aca="false">ROUND(E6908*F6908,2)</f>
        <v>991887.3</v>
      </c>
    </row>
    <row r="6909" customFormat="false" ht="15" hidden="false" customHeight="false" outlineLevel="0" collapsed="false">
      <c r="A6909" s="3" t="n">
        <v>6908</v>
      </c>
      <c r="B6909" s="3" t="n">
        <v>5</v>
      </c>
      <c r="C6909" s="3" t="s">
        <v>289</v>
      </c>
      <c r="D6909" s="3" t="s">
        <v>563</v>
      </c>
      <c r="E6909" s="3" t="n">
        <v>4090</v>
      </c>
      <c r="F6909" s="4" t="n">
        <v>510.23</v>
      </c>
      <c r="G6909" s="3" t="s">
        <v>8</v>
      </c>
      <c r="H6909" s="4" t="n">
        <f aca="false">ROUND(E6909*F6909,2)</f>
        <v>2086840.7</v>
      </c>
    </row>
    <row r="6910" customFormat="false" ht="15" hidden="false" customHeight="false" outlineLevel="0" collapsed="false">
      <c r="A6910" s="3" t="n">
        <v>6909</v>
      </c>
      <c r="B6910" s="3" t="n">
        <v>3</v>
      </c>
      <c r="C6910" s="3" t="s">
        <v>289</v>
      </c>
      <c r="D6910" s="3" t="s">
        <v>563</v>
      </c>
      <c r="E6910" s="3" t="n">
        <v>3038</v>
      </c>
      <c r="F6910" s="4" t="n">
        <v>141.64</v>
      </c>
      <c r="G6910" s="3" t="s">
        <v>8</v>
      </c>
      <c r="H6910" s="4" t="n">
        <f aca="false">ROUND(E6910*F6910,2)</f>
        <v>430302.32</v>
      </c>
    </row>
    <row r="6911" customFormat="false" ht="15" hidden="false" customHeight="false" outlineLevel="0" collapsed="false">
      <c r="A6911" s="3" t="n">
        <v>6910</v>
      </c>
      <c r="B6911" s="3" t="n">
        <v>4</v>
      </c>
      <c r="C6911" s="3" t="s">
        <v>289</v>
      </c>
      <c r="D6911" s="3" t="s">
        <v>563</v>
      </c>
      <c r="E6911" s="3" t="n">
        <v>1710</v>
      </c>
      <c r="F6911" s="4" t="n">
        <v>101.02</v>
      </c>
      <c r="G6911" s="3" t="s">
        <v>8</v>
      </c>
      <c r="H6911" s="4" t="n">
        <f aca="false">ROUND(E6911*F6911,2)</f>
        <v>172744.2</v>
      </c>
    </row>
    <row r="6912" customFormat="false" ht="15" hidden="false" customHeight="false" outlineLevel="0" collapsed="false">
      <c r="A6912" s="3" t="n">
        <v>6911</v>
      </c>
      <c r="B6912" s="3" t="n">
        <v>7</v>
      </c>
      <c r="C6912" s="3" t="s">
        <v>289</v>
      </c>
      <c r="D6912" s="3" t="s">
        <v>563</v>
      </c>
      <c r="E6912" s="3" t="n">
        <v>1657</v>
      </c>
      <c r="F6912" s="4" t="n">
        <v>345.93</v>
      </c>
      <c r="G6912" s="3" t="s">
        <v>8</v>
      </c>
      <c r="H6912" s="4" t="n">
        <f aca="false">ROUND(E6912*F6912,2)</f>
        <v>573206.01</v>
      </c>
    </row>
    <row r="6913" customFormat="false" ht="15" hidden="false" customHeight="false" outlineLevel="0" collapsed="false">
      <c r="A6913" s="3" t="n">
        <v>6912</v>
      </c>
      <c r="B6913" s="3" t="n">
        <v>5</v>
      </c>
      <c r="C6913" s="3" t="s">
        <v>289</v>
      </c>
      <c r="D6913" s="3" t="s">
        <v>563</v>
      </c>
      <c r="E6913" s="3" t="n">
        <v>2254</v>
      </c>
      <c r="F6913" s="4" t="n">
        <v>510.11</v>
      </c>
      <c r="G6913" s="3" t="s">
        <v>8</v>
      </c>
      <c r="H6913" s="4" t="n">
        <f aca="false">ROUND(E6913*F6913,2)</f>
        <v>1149787.94</v>
      </c>
    </row>
    <row r="6914" customFormat="false" ht="15" hidden="false" customHeight="false" outlineLevel="0" collapsed="false">
      <c r="A6914" s="3" t="n">
        <v>6913</v>
      </c>
      <c r="B6914" s="3" t="n">
        <v>8</v>
      </c>
      <c r="C6914" s="3" t="s">
        <v>289</v>
      </c>
      <c r="D6914" s="3" t="s">
        <v>562</v>
      </c>
      <c r="E6914" s="3" t="n">
        <v>1348</v>
      </c>
      <c r="F6914" s="4" t="n">
        <v>58.88</v>
      </c>
      <c r="G6914" s="3" t="s">
        <v>8</v>
      </c>
      <c r="H6914" s="4" t="n">
        <f aca="false">ROUND(E6914*F6914,2)</f>
        <v>79370.24</v>
      </c>
    </row>
    <row r="6915" customFormat="false" ht="15" hidden="false" customHeight="false" outlineLevel="0" collapsed="false">
      <c r="A6915" s="3" t="n">
        <v>6914</v>
      </c>
      <c r="B6915" s="3" t="n">
        <v>7</v>
      </c>
      <c r="C6915" s="3" t="s">
        <v>289</v>
      </c>
      <c r="D6915" s="3" t="s">
        <v>563</v>
      </c>
      <c r="E6915" s="3" t="n">
        <v>608</v>
      </c>
      <c r="F6915" s="4" t="n">
        <v>345.59</v>
      </c>
      <c r="G6915" s="3" t="s">
        <v>8</v>
      </c>
      <c r="H6915" s="4" t="n">
        <f aca="false">ROUND(E6915*F6915,2)</f>
        <v>210118.72</v>
      </c>
    </row>
    <row r="6916" customFormat="false" ht="15" hidden="false" customHeight="false" outlineLevel="0" collapsed="false">
      <c r="A6916" s="3" t="n">
        <v>6915</v>
      </c>
      <c r="B6916" s="3" t="n">
        <v>15</v>
      </c>
      <c r="C6916" s="3" t="s">
        <v>289</v>
      </c>
      <c r="D6916" s="3" t="s">
        <v>562</v>
      </c>
      <c r="E6916" s="3" t="n">
        <v>3420</v>
      </c>
      <c r="F6916" s="4" t="n">
        <v>278.71</v>
      </c>
      <c r="G6916" s="3" t="s">
        <v>46</v>
      </c>
      <c r="H6916" s="4" t="n">
        <f aca="false">ROUND(E6916*F6916,2)</f>
        <v>953188.2</v>
      </c>
    </row>
    <row r="6917" customFormat="false" ht="15" hidden="false" customHeight="false" outlineLevel="0" collapsed="false">
      <c r="A6917" s="3" t="n">
        <v>6916</v>
      </c>
      <c r="B6917" s="3" t="n">
        <v>15</v>
      </c>
      <c r="C6917" s="3" t="s">
        <v>289</v>
      </c>
      <c r="D6917" s="3" t="s">
        <v>562</v>
      </c>
      <c r="E6917" s="3" t="n">
        <v>502</v>
      </c>
      <c r="F6917" s="4" t="n">
        <v>278.68</v>
      </c>
      <c r="G6917" s="3" t="s">
        <v>46</v>
      </c>
      <c r="H6917" s="4" t="n">
        <f aca="false">ROUND(E6917*F6917,2)</f>
        <v>139897.36</v>
      </c>
    </row>
    <row r="6918" customFormat="false" ht="15" hidden="false" customHeight="false" outlineLevel="0" collapsed="false">
      <c r="A6918" s="3" t="n">
        <v>6917</v>
      </c>
      <c r="B6918" s="3" t="n">
        <v>13</v>
      </c>
      <c r="C6918" s="3" t="s">
        <v>289</v>
      </c>
      <c r="D6918" s="3" t="s">
        <v>562</v>
      </c>
      <c r="E6918" s="3" t="n">
        <v>2843</v>
      </c>
      <c r="F6918" s="4" t="n">
        <v>47.92</v>
      </c>
      <c r="G6918" s="3" t="s">
        <v>41</v>
      </c>
      <c r="H6918" s="4" t="n">
        <f aca="false">ROUND(E6918*F6918,2)</f>
        <v>136236.56</v>
      </c>
    </row>
    <row r="6919" customFormat="false" ht="15" hidden="false" customHeight="false" outlineLevel="0" collapsed="false">
      <c r="A6919" s="3" t="n">
        <v>6918</v>
      </c>
      <c r="B6919" s="3" t="n">
        <v>9</v>
      </c>
      <c r="C6919" s="3" t="s">
        <v>289</v>
      </c>
      <c r="D6919" s="3" t="s">
        <v>563</v>
      </c>
      <c r="E6919" s="3" t="n">
        <v>1941</v>
      </c>
      <c r="F6919" s="4" t="n">
        <v>228.37</v>
      </c>
      <c r="G6919" s="3" t="s">
        <v>8</v>
      </c>
      <c r="H6919" s="4" t="n">
        <f aca="false">ROUND(E6919*F6919,2)</f>
        <v>443266.17</v>
      </c>
    </row>
    <row r="6920" customFormat="false" ht="15" hidden="false" customHeight="false" outlineLevel="0" collapsed="false">
      <c r="A6920" s="3" t="n">
        <v>6919</v>
      </c>
      <c r="B6920" s="3" t="n">
        <v>12</v>
      </c>
      <c r="C6920" s="3" t="s">
        <v>289</v>
      </c>
      <c r="D6920" s="3" t="s">
        <v>562</v>
      </c>
      <c r="E6920" s="3" t="n">
        <v>1111</v>
      </c>
      <c r="F6920" s="4" t="n">
        <v>224.99</v>
      </c>
      <c r="G6920" s="3" t="s">
        <v>38</v>
      </c>
      <c r="H6920" s="4" t="n">
        <f aca="false">ROUND(E6920*F6920,2)</f>
        <v>249963.89</v>
      </c>
    </row>
    <row r="6921" customFormat="false" ht="15" hidden="false" customHeight="false" outlineLevel="0" collapsed="false">
      <c r="A6921" s="3" t="n">
        <v>6920</v>
      </c>
      <c r="B6921" s="3" t="n">
        <v>15</v>
      </c>
      <c r="C6921" s="3" t="s">
        <v>289</v>
      </c>
      <c r="D6921" s="3" t="s">
        <v>562</v>
      </c>
      <c r="E6921" s="3" t="n">
        <v>4171</v>
      </c>
      <c r="F6921" s="4" t="n">
        <v>279.26</v>
      </c>
      <c r="G6921" s="3" t="s">
        <v>46</v>
      </c>
      <c r="H6921" s="4" t="n">
        <f aca="false">ROUND(E6921*F6921,2)</f>
        <v>1164793.46</v>
      </c>
    </row>
    <row r="6922" customFormat="false" ht="15" hidden="false" customHeight="false" outlineLevel="0" collapsed="false">
      <c r="A6922" s="3" t="n">
        <v>6921</v>
      </c>
      <c r="B6922" s="3" t="n">
        <v>6</v>
      </c>
      <c r="C6922" s="3" t="s">
        <v>289</v>
      </c>
      <c r="D6922" s="3" t="s">
        <v>562</v>
      </c>
      <c r="E6922" s="3" t="n">
        <v>4168</v>
      </c>
      <c r="F6922" s="4" t="n">
        <v>292.09</v>
      </c>
      <c r="G6922" s="3" t="s">
        <v>8</v>
      </c>
      <c r="H6922" s="4" t="n">
        <f aca="false">ROUND(E6922*F6922,2)</f>
        <v>1217431.12</v>
      </c>
    </row>
    <row r="6923" customFormat="false" ht="15" hidden="false" customHeight="false" outlineLevel="0" collapsed="false">
      <c r="A6923" s="3" t="n">
        <v>6922</v>
      </c>
      <c r="B6923" s="3" t="n">
        <v>8</v>
      </c>
      <c r="C6923" s="3" t="s">
        <v>290</v>
      </c>
      <c r="D6923" s="3" t="s">
        <v>562</v>
      </c>
      <c r="E6923" s="3" t="n">
        <v>3575</v>
      </c>
      <c r="F6923" s="4" t="n">
        <v>56.82</v>
      </c>
      <c r="G6923" s="3" t="s">
        <v>8</v>
      </c>
      <c r="H6923" s="4" t="n">
        <f aca="false">ROUND(E6923*F6923,2)</f>
        <v>203131.5</v>
      </c>
    </row>
    <row r="6924" customFormat="false" ht="15" hidden="false" customHeight="false" outlineLevel="0" collapsed="false">
      <c r="A6924" s="3" t="n">
        <v>6923</v>
      </c>
      <c r="B6924" s="3" t="n">
        <v>1</v>
      </c>
      <c r="C6924" s="3" t="s">
        <v>290</v>
      </c>
      <c r="D6924" s="3" t="s">
        <v>562</v>
      </c>
      <c r="E6924" s="3" t="n">
        <v>1691</v>
      </c>
      <c r="F6924" s="4" t="n">
        <v>391.6</v>
      </c>
      <c r="G6924" s="3" t="s">
        <v>8</v>
      </c>
      <c r="H6924" s="4" t="n">
        <f aca="false">ROUND(E6924*F6924,2)</f>
        <v>662195.6</v>
      </c>
    </row>
    <row r="6925" customFormat="false" ht="15" hidden="false" customHeight="false" outlineLevel="0" collapsed="false">
      <c r="A6925" s="3" t="n">
        <v>6924</v>
      </c>
      <c r="B6925" s="3" t="n">
        <v>8</v>
      </c>
      <c r="C6925" s="3" t="s">
        <v>290</v>
      </c>
      <c r="D6925" s="3" t="s">
        <v>563</v>
      </c>
      <c r="E6925" s="3" t="n">
        <v>4551</v>
      </c>
      <c r="F6925" s="4" t="n">
        <v>56.79</v>
      </c>
      <c r="G6925" s="3" t="s">
        <v>8</v>
      </c>
      <c r="H6925" s="4" t="n">
        <f aca="false">ROUND(E6925*F6925,2)</f>
        <v>258451.29</v>
      </c>
    </row>
    <row r="6926" customFormat="false" ht="15" hidden="false" customHeight="false" outlineLevel="0" collapsed="false">
      <c r="A6926" s="3" t="n">
        <v>6925</v>
      </c>
      <c r="B6926" s="3" t="n">
        <v>14</v>
      </c>
      <c r="C6926" s="3" t="s">
        <v>290</v>
      </c>
      <c r="D6926" s="3" t="s">
        <v>563</v>
      </c>
      <c r="E6926" s="3" t="n">
        <v>4570</v>
      </c>
      <c r="F6926" s="4" t="n">
        <v>70.72</v>
      </c>
      <c r="G6926" s="3" t="s">
        <v>41</v>
      </c>
      <c r="H6926" s="4" t="n">
        <f aca="false">ROUND(E6926*F6926,2)</f>
        <v>323190.4</v>
      </c>
    </row>
    <row r="6927" customFormat="false" ht="15" hidden="false" customHeight="false" outlineLevel="0" collapsed="false">
      <c r="A6927" s="3" t="n">
        <v>6926</v>
      </c>
      <c r="B6927" s="3" t="n">
        <v>7</v>
      </c>
      <c r="C6927" s="3" t="s">
        <v>290</v>
      </c>
      <c r="D6927" s="3" t="s">
        <v>562</v>
      </c>
      <c r="E6927" s="3" t="n">
        <v>4026</v>
      </c>
      <c r="F6927" s="4" t="n">
        <v>350.18</v>
      </c>
      <c r="G6927" s="3" t="s">
        <v>8</v>
      </c>
      <c r="H6927" s="4" t="n">
        <f aca="false">ROUND(E6927*F6927,2)</f>
        <v>1409824.68</v>
      </c>
    </row>
    <row r="6928" customFormat="false" ht="15" hidden="false" customHeight="false" outlineLevel="0" collapsed="false">
      <c r="A6928" s="3" t="n">
        <v>6927</v>
      </c>
      <c r="B6928" s="3" t="n">
        <v>3</v>
      </c>
      <c r="C6928" s="3" t="s">
        <v>290</v>
      </c>
      <c r="D6928" s="3" t="s">
        <v>563</v>
      </c>
      <c r="E6928" s="3" t="n">
        <v>3267</v>
      </c>
      <c r="F6928" s="4" t="n">
        <v>141.82</v>
      </c>
      <c r="G6928" s="3" t="s">
        <v>8</v>
      </c>
      <c r="H6928" s="4" t="n">
        <f aca="false">ROUND(E6928*F6928,2)</f>
        <v>463325.94</v>
      </c>
    </row>
    <row r="6929" customFormat="false" ht="15" hidden="false" customHeight="false" outlineLevel="0" collapsed="false">
      <c r="A6929" s="3" t="n">
        <v>6928</v>
      </c>
      <c r="B6929" s="3" t="n">
        <v>6</v>
      </c>
      <c r="C6929" s="3" t="s">
        <v>290</v>
      </c>
      <c r="D6929" s="3" t="s">
        <v>562</v>
      </c>
      <c r="E6929" s="3" t="n">
        <v>924</v>
      </c>
      <c r="F6929" s="4" t="n">
        <v>283.8</v>
      </c>
      <c r="G6929" s="3" t="s">
        <v>8</v>
      </c>
      <c r="H6929" s="4" t="n">
        <f aca="false">ROUND(E6929*F6929,2)</f>
        <v>262231.2</v>
      </c>
    </row>
    <row r="6930" customFormat="false" ht="15" hidden="false" customHeight="false" outlineLevel="0" collapsed="false">
      <c r="A6930" s="3" t="n">
        <v>6929</v>
      </c>
      <c r="B6930" s="3" t="n">
        <v>1</v>
      </c>
      <c r="C6930" s="3" t="s">
        <v>290</v>
      </c>
      <c r="D6930" s="3" t="s">
        <v>563</v>
      </c>
      <c r="E6930" s="3" t="n">
        <v>2468</v>
      </c>
      <c r="F6930" s="4" t="n">
        <v>391.1</v>
      </c>
      <c r="G6930" s="3" t="s">
        <v>8</v>
      </c>
      <c r="H6930" s="4" t="n">
        <f aca="false">ROUND(E6930*F6930,2)</f>
        <v>965234.8</v>
      </c>
    </row>
    <row r="6931" customFormat="false" ht="15" hidden="false" customHeight="false" outlineLevel="0" collapsed="false">
      <c r="A6931" s="3" t="n">
        <v>6930</v>
      </c>
      <c r="B6931" s="3" t="n">
        <v>10</v>
      </c>
      <c r="C6931" s="3" t="s">
        <v>290</v>
      </c>
      <c r="D6931" s="3" t="s">
        <v>563</v>
      </c>
      <c r="E6931" s="3" t="n">
        <v>220</v>
      </c>
      <c r="F6931" s="4" t="n">
        <v>64.07</v>
      </c>
      <c r="G6931" s="3" t="s">
        <v>8</v>
      </c>
      <c r="H6931" s="4" t="n">
        <f aca="false">ROUND(E6931*F6931,2)</f>
        <v>14095.4</v>
      </c>
    </row>
    <row r="6932" customFormat="false" ht="15" hidden="false" customHeight="false" outlineLevel="0" collapsed="false">
      <c r="A6932" s="3" t="n">
        <v>6931</v>
      </c>
      <c r="B6932" s="3" t="n">
        <v>13</v>
      </c>
      <c r="C6932" s="3" t="s">
        <v>290</v>
      </c>
      <c r="D6932" s="3" t="s">
        <v>563</v>
      </c>
      <c r="E6932" s="3" t="n">
        <v>857</v>
      </c>
      <c r="F6932" s="4" t="n">
        <v>46.42</v>
      </c>
      <c r="G6932" s="3" t="s">
        <v>41</v>
      </c>
      <c r="H6932" s="4" t="n">
        <f aca="false">ROUND(E6932*F6932,2)</f>
        <v>39781.94</v>
      </c>
    </row>
    <row r="6933" customFormat="false" ht="15" hidden="false" customHeight="false" outlineLevel="0" collapsed="false">
      <c r="A6933" s="3" t="n">
        <v>6932</v>
      </c>
      <c r="B6933" s="3" t="n">
        <v>5</v>
      </c>
      <c r="C6933" s="3" t="s">
        <v>290</v>
      </c>
      <c r="D6933" s="3" t="s">
        <v>562</v>
      </c>
      <c r="E6933" s="3" t="n">
        <v>3361</v>
      </c>
      <c r="F6933" s="4" t="n">
        <v>513.32</v>
      </c>
      <c r="G6933" s="3" t="s">
        <v>8</v>
      </c>
      <c r="H6933" s="4" t="n">
        <f aca="false">ROUND(E6933*F6933,2)</f>
        <v>1725268.52</v>
      </c>
    </row>
    <row r="6934" customFormat="false" ht="15" hidden="false" customHeight="false" outlineLevel="0" collapsed="false">
      <c r="A6934" s="3" t="n">
        <v>6933</v>
      </c>
      <c r="B6934" s="3" t="n">
        <v>4</v>
      </c>
      <c r="C6934" s="3" t="s">
        <v>290</v>
      </c>
      <c r="D6934" s="3" t="s">
        <v>563</v>
      </c>
      <c r="E6934" s="3" t="n">
        <v>3449</v>
      </c>
      <c r="F6934" s="4" t="n">
        <v>104.05</v>
      </c>
      <c r="G6934" s="3" t="s">
        <v>8</v>
      </c>
      <c r="H6934" s="4" t="n">
        <f aca="false">ROUND(E6934*F6934,2)</f>
        <v>358868.45</v>
      </c>
    </row>
    <row r="6935" customFormat="false" ht="15" hidden="false" customHeight="false" outlineLevel="0" collapsed="false">
      <c r="A6935" s="3" t="n">
        <v>6934</v>
      </c>
      <c r="B6935" s="3" t="n">
        <v>3</v>
      </c>
      <c r="C6935" s="3" t="s">
        <v>290</v>
      </c>
      <c r="D6935" s="3" t="s">
        <v>563</v>
      </c>
      <c r="E6935" s="3" t="n">
        <v>97</v>
      </c>
      <c r="F6935" s="4" t="n">
        <v>142.52</v>
      </c>
      <c r="G6935" s="3" t="s">
        <v>8</v>
      </c>
      <c r="H6935" s="4" t="n">
        <f aca="false">ROUND(E6935*F6935,2)</f>
        <v>13824.44</v>
      </c>
    </row>
    <row r="6936" customFormat="false" ht="15" hidden="false" customHeight="false" outlineLevel="0" collapsed="false">
      <c r="A6936" s="3" t="n">
        <v>6935</v>
      </c>
      <c r="B6936" s="3" t="n">
        <v>2</v>
      </c>
      <c r="C6936" s="3" t="s">
        <v>290</v>
      </c>
      <c r="D6936" s="3" t="s">
        <v>562</v>
      </c>
      <c r="E6936" s="3" t="n">
        <v>2975</v>
      </c>
      <c r="F6936" s="4" t="n">
        <v>53.25</v>
      </c>
      <c r="G6936" s="3" t="s">
        <v>8</v>
      </c>
      <c r="H6936" s="4" t="n">
        <f aca="false">ROUND(E6936*F6936,2)</f>
        <v>158418.75</v>
      </c>
    </row>
    <row r="6937" customFormat="false" ht="15" hidden="false" customHeight="false" outlineLevel="0" collapsed="false">
      <c r="A6937" s="3" t="n">
        <v>6936</v>
      </c>
      <c r="B6937" s="3" t="n">
        <v>13</v>
      </c>
      <c r="C6937" s="3" t="s">
        <v>290</v>
      </c>
      <c r="D6937" s="3" t="s">
        <v>562</v>
      </c>
      <c r="E6937" s="3" t="n">
        <v>3986</v>
      </c>
      <c r="F6937" s="4" t="n">
        <v>46.56</v>
      </c>
      <c r="G6937" s="3" t="s">
        <v>41</v>
      </c>
      <c r="H6937" s="4" t="n">
        <f aca="false">ROUND(E6937*F6937,2)</f>
        <v>185588.16</v>
      </c>
    </row>
    <row r="6938" customFormat="false" ht="15" hidden="false" customHeight="false" outlineLevel="0" collapsed="false">
      <c r="A6938" s="3" t="n">
        <v>6937</v>
      </c>
      <c r="B6938" s="3" t="n">
        <v>15</v>
      </c>
      <c r="C6938" s="3" t="s">
        <v>290</v>
      </c>
      <c r="D6938" s="3" t="s">
        <v>563</v>
      </c>
      <c r="E6938" s="3" t="n">
        <v>2014</v>
      </c>
      <c r="F6938" s="4" t="n">
        <v>278.64</v>
      </c>
      <c r="G6938" s="3" t="s">
        <v>46</v>
      </c>
      <c r="H6938" s="4" t="n">
        <f aca="false">ROUND(E6938*F6938,2)</f>
        <v>561180.96</v>
      </c>
    </row>
    <row r="6939" customFormat="false" ht="15" hidden="false" customHeight="false" outlineLevel="0" collapsed="false">
      <c r="A6939" s="3" t="n">
        <v>6938</v>
      </c>
      <c r="B6939" s="3" t="n">
        <v>9</v>
      </c>
      <c r="C6939" s="3" t="s">
        <v>290</v>
      </c>
      <c r="D6939" s="3" t="s">
        <v>562</v>
      </c>
      <c r="E6939" s="3" t="n">
        <v>3788</v>
      </c>
      <c r="F6939" s="4" t="n">
        <v>232.26</v>
      </c>
      <c r="G6939" s="3" t="s">
        <v>8</v>
      </c>
      <c r="H6939" s="4" t="n">
        <f aca="false">ROUND(E6939*F6939,2)</f>
        <v>879800.88</v>
      </c>
    </row>
    <row r="6940" customFormat="false" ht="15" hidden="false" customHeight="false" outlineLevel="0" collapsed="false">
      <c r="A6940" s="3" t="n">
        <v>6939</v>
      </c>
      <c r="B6940" s="3" t="n">
        <v>12</v>
      </c>
      <c r="C6940" s="3" t="s">
        <v>290</v>
      </c>
      <c r="D6940" s="3" t="s">
        <v>563</v>
      </c>
      <c r="E6940" s="3" t="n">
        <v>59</v>
      </c>
      <c r="F6940" s="4" t="n">
        <v>225.78</v>
      </c>
      <c r="G6940" s="3" t="s">
        <v>38</v>
      </c>
      <c r="H6940" s="4" t="n">
        <f aca="false">ROUND(E6940*F6940,2)</f>
        <v>13321.02</v>
      </c>
    </row>
    <row r="6941" customFormat="false" ht="15" hidden="false" customHeight="false" outlineLevel="0" collapsed="false">
      <c r="A6941" s="3" t="n">
        <v>6940</v>
      </c>
      <c r="B6941" s="3" t="n">
        <v>9</v>
      </c>
      <c r="C6941" s="3" t="s">
        <v>290</v>
      </c>
      <c r="D6941" s="3" t="s">
        <v>563</v>
      </c>
      <c r="E6941" s="3" t="n">
        <v>3888</v>
      </c>
      <c r="F6941" s="4" t="n">
        <v>232.39</v>
      </c>
      <c r="G6941" s="3" t="s">
        <v>8</v>
      </c>
      <c r="H6941" s="4" t="n">
        <f aca="false">ROUND(E6941*F6941,2)</f>
        <v>903532.32</v>
      </c>
    </row>
    <row r="6942" customFormat="false" ht="15" hidden="false" customHeight="false" outlineLevel="0" collapsed="false">
      <c r="A6942" s="3" t="n">
        <v>6941</v>
      </c>
      <c r="B6942" s="3" t="n">
        <v>6</v>
      </c>
      <c r="C6942" s="3" t="s">
        <v>290</v>
      </c>
      <c r="D6942" s="3" t="s">
        <v>562</v>
      </c>
      <c r="E6942" s="3" t="n">
        <v>623</v>
      </c>
      <c r="F6942" s="4" t="n">
        <v>284.2</v>
      </c>
      <c r="G6942" s="3" t="s">
        <v>8</v>
      </c>
      <c r="H6942" s="4" t="n">
        <f aca="false">ROUND(E6942*F6942,2)</f>
        <v>177056.6</v>
      </c>
    </row>
    <row r="6943" customFormat="false" ht="15" hidden="false" customHeight="false" outlineLevel="0" collapsed="false">
      <c r="A6943" s="3" t="n">
        <v>6942</v>
      </c>
      <c r="B6943" s="3" t="n">
        <v>12</v>
      </c>
      <c r="C6943" s="3" t="s">
        <v>290</v>
      </c>
      <c r="D6943" s="3" t="s">
        <v>562</v>
      </c>
      <c r="E6943" s="3" t="n">
        <v>2979</v>
      </c>
      <c r="F6943" s="4" t="n">
        <v>226.02</v>
      </c>
      <c r="G6943" s="3" t="s">
        <v>38</v>
      </c>
      <c r="H6943" s="4" t="n">
        <f aca="false">ROUND(E6943*F6943,2)</f>
        <v>673313.58</v>
      </c>
    </row>
    <row r="6944" customFormat="false" ht="15" hidden="false" customHeight="false" outlineLevel="0" collapsed="false">
      <c r="A6944" s="3" t="n">
        <v>6943</v>
      </c>
      <c r="B6944" s="3" t="n">
        <v>5</v>
      </c>
      <c r="C6944" s="3" t="s">
        <v>290</v>
      </c>
      <c r="D6944" s="3" t="s">
        <v>563</v>
      </c>
      <c r="E6944" s="3" t="n">
        <v>534</v>
      </c>
      <c r="F6944" s="4" t="n">
        <v>512.28</v>
      </c>
      <c r="G6944" s="3" t="s">
        <v>8</v>
      </c>
      <c r="H6944" s="4" t="n">
        <f aca="false">ROUND(E6944*F6944,2)</f>
        <v>273557.52</v>
      </c>
    </row>
    <row r="6945" customFormat="false" ht="15" hidden="false" customHeight="false" outlineLevel="0" collapsed="false">
      <c r="A6945" s="3" t="n">
        <v>6944</v>
      </c>
      <c r="B6945" s="3" t="n">
        <v>4</v>
      </c>
      <c r="C6945" s="3" t="s">
        <v>290</v>
      </c>
      <c r="D6945" s="3" t="s">
        <v>562</v>
      </c>
      <c r="E6945" s="3" t="n">
        <v>4838</v>
      </c>
      <c r="F6945" s="4" t="n">
        <v>103.99</v>
      </c>
      <c r="G6945" s="3" t="s">
        <v>8</v>
      </c>
      <c r="H6945" s="4" t="n">
        <f aca="false">ROUND(E6945*F6945,2)</f>
        <v>503103.62</v>
      </c>
    </row>
    <row r="6946" customFormat="false" ht="15" hidden="false" customHeight="false" outlineLevel="0" collapsed="false">
      <c r="A6946" s="3" t="n">
        <v>6945</v>
      </c>
      <c r="B6946" s="3" t="n">
        <v>9</v>
      </c>
      <c r="C6946" s="3" t="s">
        <v>290</v>
      </c>
      <c r="D6946" s="3" t="s">
        <v>562</v>
      </c>
      <c r="E6946" s="3" t="n">
        <v>3170</v>
      </c>
      <c r="F6946" s="4" t="n">
        <v>232.76</v>
      </c>
      <c r="G6946" s="3" t="s">
        <v>8</v>
      </c>
      <c r="H6946" s="4" t="n">
        <f aca="false">ROUND(E6946*F6946,2)</f>
        <v>737849.2</v>
      </c>
    </row>
    <row r="6947" customFormat="false" ht="15" hidden="false" customHeight="false" outlineLevel="0" collapsed="false">
      <c r="A6947" s="3" t="n">
        <v>6946</v>
      </c>
      <c r="B6947" s="3" t="n">
        <v>14</v>
      </c>
      <c r="C6947" s="3" t="s">
        <v>290</v>
      </c>
      <c r="D6947" s="3" t="s">
        <v>563</v>
      </c>
      <c r="E6947" s="3" t="n">
        <v>22</v>
      </c>
      <c r="F6947" s="4" t="n">
        <v>70.4</v>
      </c>
      <c r="G6947" s="3" t="s">
        <v>41</v>
      </c>
      <c r="H6947" s="4" t="n">
        <f aca="false">ROUND(E6947*F6947,2)</f>
        <v>1548.8</v>
      </c>
    </row>
    <row r="6948" customFormat="false" ht="15" hidden="false" customHeight="false" outlineLevel="0" collapsed="false">
      <c r="A6948" s="3" t="n">
        <v>6947</v>
      </c>
      <c r="B6948" s="3" t="n">
        <v>8</v>
      </c>
      <c r="C6948" s="3" t="s">
        <v>290</v>
      </c>
      <c r="D6948" s="3" t="s">
        <v>563</v>
      </c>
      <c r="E6948" s="3" t="n">
        <v>870</v>
      </c>
      <c r="F6948" s="4" t="n">
        <v>56.88</v>
      </c>
      <c r="G6948" s="3" t="s">
        <v>8</v>
      </c>
      <c r="H6948" s="4" t="n">
        <f aca="false">ROUND(E6948*F6948,2)</f>
        <v>49485.6</v>
      </c>
    </row>
    <row r="6949" customFormat="false" ht="15" hidden="false" customHeight="false" outlineLevel="0" collapsed="false">
      <c r="A6949" s="3" t="n">
        <v>6948</v>
      </c>
      <c r="B6949" s="3" t="n">
        <v>9</v>
      </c>
      <c r="C6949" s="3" t="s">
        <v>290</v>
      </c>
      <c r="D6949" s="3" t="s">
        <v>563</v>
      </c>
      <c r="E6949" s="3" t="n">
        <v>4527</v>
      </c>
      <c r="F6949" s="4" t="n">
        <v>232.68</v>
      </c>
      <c r="G6949" s="3" t="s">
        <v>8</v>
      </c>
      <c r="H6949" s="4" t="n">
        <f aca="false">ROUND(E6949*F6949,2)</f>
        <v>1053342.36</v>
      </c>
    </row>
    <row r="6950" customFormat="false" ht="15" hidden="false" customHeight="false" outlineLevel="0" collapsed="false">
      <c r="A6950" s="3" t="n">
        <v>6949</v>
      </c>
      <c r="B6950" s="3" t="n">
        <v>13</v>
      </c>
      <c r="C6950" s="3" t="s">
        <v>290</v>
      </c>
      <c r="D6950" s="3" t="s">
        <v>563</v>
      </c>
      <c r="E6950" s="3" t="n">
        <v>2898</v>
      </c>
      <c r="F6950" s="4" t="n">
        <v>46.47</v>
      </c>
      <c r="G6950" s="3" t="s">
        <v>41</v>
      </c>
      <c r="H6950" s="4" t="n">
        <f aca="false">ROUND(E6950*F6950,2)</f>
        <v>134670.06</v>
      </c>
    </row>
    <row r="6951" customFormat="false" ht="15" hidden="false" customHeight="false" outlineLevel="0" collapsed="false">
      <c r="A6951" s="3" t="n">
        <v>6950</v>
      </c>
      <c r="B6951" s="3" t="n">
        <v>2</v>
      </c>
      <c r="C6951" s="3" t="s">
        <v>290</v>
      </c>
      <c r="D6951" s="3" t="s">
        <v>563</v>
      </c>
      <c r="E6951" s="3" t="n">
        <v>1542</v>
      </c>
      <c r="F6951" s="4" t="n">
        <v>53.44</v>
      </c>
      <c r="G6951" s="3" t="s">
        <v>8</v>
      </c>
      <c r="H6951" s="4" t="n">
        <f aca="false">ROUND(E6951*F6951,2)</f>
        <v>82404.48</v>
      </c>
    </row>
    <row r="6952" customFormat="false" ht="15" hidden="false" customHeight="false" outlineLevel="0" collapsed="false">
      <c r="A6952" s="3" t="n">
        <v>6951</v>
      </c>
      <c r="B6952" s="3" t="n">
        <v>11</v>
      </c>
      <c r="C6952" s="3" t="s">
        <v>290</v>
      </c>
      <c r="D6952" s="3" t="s">
        <v>562</v>
      </c>
      <c r="E6952" s="3" t="n">
        <v>435</v>
      </c>
      <c r="F6952" s="4" t="n">
        <v>100.11</v>
      </c>
      <c r="G6952" s="3" t="s">
        <v>34</v>
      </c>
      <c r="H6952" s="4" t="n">
        <f aca="false">ROUND(E6952*F6952,2)</f>
        <v>43547.85</v>
      </c>
    </row>
    <row r="6953" customFormat="false" ht="15" hidden="false" customHeight="false" outlineLevel="0" collapsed="false">
      <c r="A6953" s="3" t="n">
        <v>6952</v>
      </c>
      <c r="B6953" s="3" t="n">
        <v>6</v>
      </c>
      <c r="C6953" s="3" t="s">
        <v>290</v>
      </c>
      <c r="D6953" s="3" t="s">
        <v>563</v>
      </c>
      <c r="E6953" s="3" t="n">
        <v>3887</v>
      </c>
      <c r="F6953" s="4" t="n">
        <v>284.28</v>
      </c>
      <c r="G6953" s="3" t="s">
        <v>8</v>
      </c>
      <c r="H6953" s="4" t="n">
        <f aca="false">ROUND(E6953*F6953,2)</f>
        <v>1104996.36</v>
      </c>
    </row>
    <row r="6954" customFormat="false" ht="15" hidden="false" customHeight="false" outlineLevel="0" collapsed="false">
      <c r="A6954" s="3" t="n">
        <v>6953</v>
      </c>
      <c r="B6954" s="3" t="n">
        <v>7</v>
      </c>
      <c r="C6954" s="3" t="s">
        <v>290</v>
      </c>
      <c r="D6954" s="3" t="s">
        <v>562</v>
      </c>
      <c r="E6954" s="3" t="n">
        <v>3119</v>
      </c>
      <c r="F6954" s="4" t="n">
        <v>350.04</v>
      </c>
      <c r="G6954" s="3" t="s">
        <v>8</v>
      </c>
      <c r="H6954" s="4" t="n">
        <f aca="false">ROUND(E6954*F6954,2)</f>
        <v>1091774.76</v>
      </c>
    </row>
    <row r="6955" customFormat="false" ht="15" hidden="false" customHeight="false" outlineLevel="0" collapsed="false">
      <c r="A6955" s="3" t="n">
        <v>6954</v>
      </c>
      <c r="B6955" s="3" t="n">
        <v>9</v>
      </c>
      <c r="C6955" s="3" t="s">
        <v>290</v>
      </c>
      <c r="D6955" s="3" t="s">
        <v>563</v>
      </c>
      <c r="E6955" s="3" t="n">
        <v>831</v>
      </c>
      <c r="F6955" s="4" t="n">
        <v>232.62</v>
      </c>
      <c r="G6955" s="3" t="s">
        <v>8</v>
      </c>
      <c r="H6955" s="4" t="n">
        <f aca="false">ROUND(E6955*F6955,2)</f>
        <v>193307.22</v>
      </c>
    </row>
    <row r="6956" customFormat="false" ht="15" hidden="false" customHeight="false" outlineLevel="0" collapsed="false">
      <c r="A6956" s="3" t="n">
        <v>6955</v>
      </c>
      <c r="B6956" s="3" t="n">
        <v>4</v>
      </c>
      <c r="C6956" s="3" t="s">
        <v>290</v>
      </c>
      <c r="D6956" s="3" t="s">
        <v>562</v>
      </c>
      <c r="E6956" s="3" t="n">
        <v>313</v>
      </c>
      <c r="F6956" s="4" t="n">
        <v>104.11</v>
      </c>
      <c r="G6956" s="3" t="s">
        <v>8</v>
      </c>
      <c r="H6956" s="4" t="n">
        <f aca="false">ROUND(E6956*F6956,2)</f>
        <v>32586.43</v>
      </c>
    </row>
    <row r="6957" customFormat="false" ht="15" hidden="false" customHeight="false" outlineLevel="0" collapsed="false">
      <c r="A6957" s="3" t="n">
        <v>6956</v>
      </c>
      <c r="B6957" s="3" t="n">
        <v>10</v>
      </c>
      <c r="C6957" s="3" t="s">
        <v>290</v>
      </c>
      <c r="D6957" s="3" t="s">
        <v>562</v>
      </c>
      <c r="E6957" s="3" t="n">
        <v>1328</v>
      </c>
      <c r="F6957" s="4" t="n">
        <v>64.01</v>
      </c>
      <c r="G6957" s="3" t="s">
        <v>8</v>
      </c>
      <c r="H6957" s="4" t="n">
        <f aca="false">ROUND(E6957*F6957,2)</f>
        <v>85005.28</v>
      </c>
    </row>
    <row r="6958" customFormat="false" ht="15" hidden="false" customHeight="false" outlineLevel="0" collapsed="false">
      <c r="A6958" s="3" t="n">
        <v>6957</v>
      </c>
      <c r="B6958" s="3" t="n">
        <v>7</v>
      </c>
      <c r="C6958" s="3" t="s">
        <v>290</v>
      </c>
      <c r="D6958" s="3" t="s">
        <v>563</v>
      </c>
      <c r="E6958" s="3" t="n">
        <v>3301</v>
      </c>
      <c r="F6958" s="4" t="n">
        <v>349.75</v>
      </c>
      <c r="G6958" s="3" t="s">
        <v>8</v>
      </c>
      <c r="H6958" s="4" t="n">
        <f aca="false">ROUND(E6958*F6958,2)</f>
        <v>1154524.75</v>
      </c>
    </row>
    <row r="6959" customFormat="false" ht="15" hidden="false" customHeight="false" outlineLevel="0" collapsed="false">
      <c r="A6959" s="3" t="n">
        <v>6958</v>
      </c>
      <c r="B6959" s="3" t="n">
        <v>7</v>
      </c>
      <c r="C6959" s="3" t="s">
        <v>290</v>
      </c>
      <c r="D6959" s="3" t="s">
        <v>563</v>
      </c>
      <c r="E6959" s="3" t="n">
        <v>4008</v>
      </c>
      <c r="F6959" s="4" t="n">
        <v>349.74</v>
      </c>
      <c r="G6959" s="3" t="s">
        <v>8</v>
      </c>
      <c r="H6959" s="4" t="n">
        <f aca="false">ROUND(E6959*F6959,2)</f>
        <v>1401757.92</v>
      </c>
    </row>
    <row r="6960" customFormat="false" ht="15" hidden="false" customHeight="false" outlineLevel="0" collapsed="false">
      <c r="A6960" s="3" t="n">
        <v>6959</v>
      </c>
      <c r="B6960" s="3" t="n">
        <v>9</v>
      </c>
      <c r="C6960" s="3" t="s">
        <v>290</v>
      </c>
      <c r="D6960" s="3" t="s">
        <v>562</v>
      </c>
      <c r="E6960" s="3" t="n">
        <v>3423</v>
      </c>
      <c r="F6960" s="4" t="n">
        <v>232.67</v>
      </c>
      <c r="G6960" s="3" t="s">
        <v>8</v>
      </c>
      <c r="H6960" s="4" t="n">
        <f aca="false">ROUND(E6960*F6960,2)</f>
        <v>796429.41</v>
      </c>
    </row>
    <row r="6961" customFormat="false" ht="15" hidden="false" customHeight="false" outlineLevel="0" collapsed="false">
      <c r="A6961" s="3" t="n">
        <v>6960</v>
      </c>
      <c r="B6961" s="3" t="n">
        <v>10</v>
      </c>
      <c r="C6961" s="3" t="s">
        <v>290</v>
      </c>
      <c r="D6961" s="3" t="s">
        <v>563</v>
      </c>
      <c r="E6961" s="3" t="n">
        <v>684</v>
      </c>
      <c r="F6961" s="4" t="n">
        <v>64.23</v>
      </c>
      <c r="G6961" s="3" t="s">
        <v>8</v>
      </c>
      <c r="H6961" s="4" t="n">
        <f aca="false">ROUND(E6961*F6961,2)</f>
        <v>43933.32</v>
      </c>
    </row>
    <row r="6962" customFormat="false" ht="15" hidden="false" customHeight="false" outlineLevel="0" collapsed="false">
      <c r="A6962" s="3" t="n">
        <v>6961</v>
      </c>
      <c r="B6962" s="3" t="n">
        <v>3</v>
      </c>
      <c r="C6962" s="3" t="s">
        <v>291</v>
      </c>
      <c r="D6962" s="3" t="s">
        <v>562</v>
      </c>
      <c r="E6962" s="3" t="n">
        <v>4898</v>
      </c>
      <c r="F6962" s="4" t="n">
        <v>142.17</v>
      </c>
      <c r="G6962" s="3" t="s">
        <v>8</v>
      </c>
      <c r="H6962" s="4" t="n">
        <f aca="false">ROUND(E6962*F6962,2)</f>
        <v>696348.66</v>
      </c>
    </row>
    <row r="6963" customFormat="false" ht="15" hidden="false" customHeight="false" outlineLevel="0" collapsed="false">
      <c r="A6963" s="3" t="n">
        <v>6962</v>
      </c>
      <c r="B6963" s="3" t="n">
        <v>12</v>
      </c>
      <c r="C6963" s="3" t="s">
        <v>291</v>
      </c>
      <c r="D6963" s="3" t="s">
        <v>562</v>
      </c>
      <c r="E6963" s="3" t="n">
        <v>1457</v>
      </c>
      <c r="F6963" s="4" t="n">
        <v>224.56</v>
      </c>
      <c r="G6963" s="3" t="s">
        <v>38</v>
      </c>
      <c r="H6963" s="4" t="n">
        <f aca="false">ROUND(E6963*F6963,2)</f>
        <v>327183.92</v>
      </c>
    </row>
    <row r="6964" customFormat="false" ht="15" hidden="false" customHeight="false" outlineLevel="0" collapsed="false">
      <c r="A6964" s="3" t="n">
        <v>6963</v>
      </c>
      <c r="B6964" s="3" t="n">
        <v>13</v>
      </c>
      <c r="C6964" s="3" t="s">
        <v>291</v>
      </c>
      <c r="D6964" s="3" t="s">
        <v>562</v>
      </c>
      <c r="E6964" s="3" t="n">
        <v>4590</v>
      </c>
      <c r="F6964" s="4" t="n">
        <v>48.19</v>
      </c>
      <c r="G6964" s="3" t="s">
        <v>41</v>
      </c>
      <c r="H6964" s="4" t="n">
        <f aca="false">ROUND(E6964*F6964,2)</f>
        <v>221192.1</v>
      </c>
    </row>
    <row r="6965" customFormat="false" ht="15" hidden="false" customHeight="false" outlineLevel="0" collapsed="false">
      <c r="A6965" s="3" t="n">
        <v>6964</v>
      </c>
      <c r="B6965" s="3" t="n">
        <v>2</v>
      </c>
      <c r="C6965" s="3" t="s">
        <v>291</v>
      </c>
      <c r="D6965" s="3" t="s">
        <v>563</v>
      </c>
      <c r="E6965" s="3" t="n">
        <v>889</v>
      </c>
      <c r="F6965" s="4" t="n">
        <v>54.64</v>
      </c>
      <c r="G6965" s="3" t="s">
        <v>8</v>
      </c>
      <c r="H6965" s="4" t="n">
        <f aca="false">ROUND(E6965*F6965,2)</f>
        <v>48574.96</v>
      </c>
    </row>
    <row r="6966" customFormat="false" ht="15" hidden="false" customHeight="false" outlineLevel="0" collapsed="false">
      <c r="A6966" s="3" t="n">
        <v>6965</v>
      </c>
      <c r="B6966" s="3" t="n">
        <v>3</v>
      </c>
      <c r="C6966" s="3" t="s">
        <v>291</v>
      </c>
      <c r="D6966" s="3" t="s">
        <v>562</v>
      </c>
      <c r="E6966" s="3" t="n">
        <v>3539</v>
      </c>
      <c r="F6966" s="4" t="n">
        <v>142.09</v>
      </c>
      <c r="G6966" s="3" t="s">
        <v>8</v>
      </c>
      <c r="H6966" s="4" t="n">
        <f aca="false">ROUND(E6966*F6966,2)</f>
        <v>502856.51</v>
      </c>
    </row>
    <row r="6967" customFormat="false" ht="15" hidden="false" customHeight="false" outlineLevel="0" collapsed="false">
      <c r="A6967" s="3" t="n">
        <v>6966</v>
      </c>
      <c r="B6967" s="3" t="n">
        <v>13</v>
      </c>
      <c r="C6967" s="3" t="s">
        <v>291</v>
      </c>
      <c r="D6967" s="3" t="s">
        <v>562</v>
      </c>
      <c r="E6967" s="3" t="n">
        <v>3628</v>
      </c>
      <c r="F6967" s="4" t="n">
        <v>48.31</v>
      </c>
      <c r="G6967" s="3" t="s">
        <v>41</v>
      </c>
      <c r="H6967" s="4" t="n">
        <f aca="false">ROUND(E6967*F6967,2)</f>
        <v>175268.68</v>
      </c>
    </row>
    <row r="6968" customFormat="false" ht="15" hidden="false" customHeight="false" outlineLevel="0" collapsed="false">
      <c r="A6968" s="3" t="n">
        <v>6967</v>
      </c>
      <c r="B6968" s="3" t="n">
        <v>10</v>
      </c>
      <c r="C6968" s="3" t="s">
        <v>291</v>
      </c>
      <c r="D6968" s="3" t="s">
        <v>562</v>
      </c>
      <c r="E6968" s="3" t="n">
        <v>2835</v>
      </c>
      <c r="F6968" s="4" t="n">
        <v>63.54</v>
      </c>
      <c r="G6968" s="3" t="s">
        <v>8</v>
      </c>
      <c r="H6968" s="4" t="n">
        <f aca="false">ROUND(E6968*F6968,2)</f>
        <v>180135.9</v>
      </c>
    </row>
    <row r="6969" customFormat="false" ht="15" hidden="false" customHeight="false" outlineLevel="0" collapsed="false">
      <c r="A6969" s="3" t="n">
        <v>6968</v>
      </c>
      <c r="B6969" s="3" t="n">
        <v>4</v>
      </c>
      <c r="C6969" s="3" t="s">
        <v>291</v>
      </c>
      <c r="D6969" s="3" t="s">
        <v>563</v>
      </c>
      <c r="E6969" s="3" t="n">
        <v>1927</v>
      </c>
      <c r="F6969" s="4" t="n">
        <v>103.17</v>
      </c>
      <c r="G6969" s="3" t="s">
        <v>8</v>
      </c>
      <c r="H6969" s="4" t="n">
        <f aca="false">ROUND(E6969*F6969,2)</f>
        <v>198808.59</v>
      </c>
    </row>
    <row r="6970" customFormat="false" ht="15" hidden="false" customHeight="false" outlineLevel="0" collapsed="false">
      <c r="A6970" s="3" t="n">
        <v>6969</v>
      </c>
      <c r="B6970" s="3" t="n">
        <v>9</v>
      </c>
      <c r="C6970" s="3" t="s">
        <v>291</v>
      </c>
      <c r="D6970" s="3" t="s">
        <v>562</v>
      </c>
      <c r="E6970" s="3" t="n">
        <v>1054</v>
      </c>
      <c r="F6970" s="4" t="n">
        <v>230.53</v>
      </c>
      <c r="G6970" s="3" t="s">
        <v>8</v>
      </c>
      <c r="H6970" s="4" t="n">
        <f aca="false">ROUND(E6970*F6970,2)</f>
        <v>242978.62</v>
      </c>
    </row>
    <row r="6971" customFormat="false" ht="15" hidden="false" customHeight="false" outlineLevel="0" collapsed="false">
      <c r="A6971" s="3" t="n">
        <v>6970</v>
      </c>
      <c r="B6971" s="3" t="n">
        <v>6</v>
      </c>
      <c r="C6971" s="3" t="s">
        <v>291</v>
      </c>
      <c r="D6971" s="3" t="s">
        <v>562</v>
      </c>
      <c r="E6971" s="3" t="n">
        <v>1226</v>
      </c>
      <c r="F6971" s="4" t="n">
        <v>288.94</v>
      </c>
      <c r="G6971" s="3" t="s">
        <v>8</v>
      </c>
      <c r="H6971" s="4" t="n">
        <f aca="false">ROUND(E6971*F6971,2)</f>
        <v>354240.44</v>
      </c>
    </row>
    <row r="6972" customFormat="false" ht="15" hidden="false" customHeight="false" outlineLevel="0" collapsed="false">
      <c r="A6972" s="3" t="n">
        <v>6971</v>
      </c>
      <c r="B6972" s="3" t="n">
        <v>3</v>
      </c>
      <c r="C6972" s="3" t="s">
        <v>291</v>
      </c>
      <c r="D6972" s="3" t="s">
        <v>563</v>
      </c>
      <c r="E6972" s="3" t="n">
        <v>408</v>
      </c>
      <c r="F6972" s="4" t="n">
        <v>141.86</v>
      </c>
      <c r="G6972" s="3" t="s">
        <v>8</v>
      </c>
      <c r="H6972" s="4" t="n">
        <f aca="false">ROUND(E6972*F6972,2)</f>
        <v>57878.88</v>
      </c>
    </row>
    <row r="6973" customFormat="false" ht="15" hidden="false" customHeight="false" outlineLevel="0" collapsed="false">
      <c r="A6973" s="3" t="n">
        <v>6972</v>
      </c>
      <c r="B6973" s="3" t="n">
        <v>11</v>
      </c>
      <c r="C6973" s="3" t="s">
        <v>291</v>
      </c>
      <c r="D6973" s="3" t="s">
        <v>562</v>
      </c>
      <c r="E6973" s="3" t="n">
        <v>4429</v>
      </c>
      <c r="F6973" s="4" t="n">
        <v>98.06</v>
      </c>
      <c r="G6973" s="3" t="s">
        <v>34</v>
      </c>
      <c r="H6973" s="4" t="n">
        <f aca="false">ROUND(E6973*F6973,2)</f>
        <v>434307.74</v>
      </c>
    </row>
    <row r="6974" customFormat="false" ht="15" hidden="false" customHeight="false" outlineLevel="0" collapsed="false">
      <c r="A6974" s="3" t="n">
        <v>6973</v>
      </c>
      <c r="B6974" s="3" t="n">
        <v>15</v>
      </c>
      <c r="C6974" s="3" t="s">
        <v>291</v>
      </c>
      <c r="D6974" s="3" t="s">
        <v>562</v>
      </c>
      <c r="E6974" s="3" t="n">
        <v>2012</v>
      </c>
      <c r="F6974" s="4" t="n">
        <v>280.87</v>
      </c>
      <c r="G6974" s="3" t="s">
        <v>46</v>
      </c>
      <c r="H6974" s="4" t="n">
        <f aca="false">ROUND(E6974*F6974,2)</f>
        <v>565110.44</v>
      </c>
    </row>
    <row r="6975" customFormat="false" ht="15" hidden="false" customHeight="false" outlineLevel="0" collapsed="false">
      <c r="A6975" s="3" t="n">
        <v>6974</v>
      </c>
      <c r="B6975" s="3" t="n">
        <v>8</v>
      </c>
      <c r="C6975" s="3" t="s">
        <v>291</v>
      </c>
      <c r="D6975" s="3" t="s">
        <v>562</v>
      </c>
      <c r="E6975" s="3" t="n">
        <v>4310</v>
      </c>
      <c r="F6975" s="4" t="n">
        <v>54.52</v>
      </c>
      <c r="G6975" s="3" t="s">
        <v>8</v>
      </c>
      <c r="H6975" s="4" t="n">
        <f aca="false">ROUND(E6975*F6975,2)</f>
        <v>234981.2</v>
      </c>
    </row>
    <row r="6976" customFormat="false" ht="15" hidden="false" customHeight="false" outlineLevel="0" collapsed="false">
      <c r="A6976" s="3" t="n">
        <v>6975</v>
      </c>
      <c r="B6976" s="3" t="n">
        <v>14</v>
      </c>
      <c r="C6976" s="3" t="s">
        <v>291</v>
      </c>
      <c r="D6976" s="3" t="s">
        <v>562</v>
      </c>
      <c r="E6976" s="3" t="n">
        <v>636</v>
      </c>
      <c r="F6976" s="4" t="n">
        <v>72.44</v>
      </c>
      <c r="G6976" s="3" t="s">
        <v>41</v>
      </c>
      <c r="H6976" s="4" t="n">
        <f aca="false">ROUND(E6976*F6976,2)</f>
        <v>46071.84</v>
      </c>
    </row>
    <row r="6977" customFormat="false" ht="15" hidden="false" customHeight="false" outlineLevel="0" collapsed="false">
      <c r="A6977" s="3" t="n">
        <v>6976</v>
      </c>
      <c r="B6977" s="3" t="n">
        <v>3</v>
      </c>
      <c r="C6977" s="3" t="s">
        <v>291</v>
      </c>
      <c r="D6977" s="3" t="s">
        <v>562</v>
      </c>
      <c r="E6977" s="3" t="n">
        <v>1125</v>
      </c>
      <c r="F6977" s="4" t="n">
        <v>142.05</v>
      </c>
      <c r="G6977" s="3" t="s">
        <v>8</v>
      </c>
      <c r="H6977" s="4" t="n">
        <f aca="false">ROUND(E6977*F6977,2)</f>
        <v>159806.25</v>
      </c>
    </row>
    <row r="6978" customFormat="false" ht="15" hidden="false" customHeight="false" outlineLevel="0" collapsed="false">
      <c r="A6978" s="3" t="n">
        <v>6977</v>
      </c>
      <c r="B6978" s="3" t="n">
        <v>4</v>
      </c>
      <c r="C6978" s="3" t="s">
        <v>291</v>
      </c>
      <c r="D6978" s="3" t="s">
        <v>563</v>
      </c>
      <c r="E6978" s="3" t="n">
        <v>2878</v>
      </c>
      <c r="F6978" s="4" t="n">
        <v>103.14</v>
      </c>
      <c r="G6978" s="3" t="s">
        <v>8</v>
      </c>
      <c r="H6978" s="4" t="n">
        <f aca="false">ROUND(E6978*F6978,2)</f>
        <v>296836.92</v>
      </c>
    </row>
    <row r="6979" customFormat="false" ht="15" hidden="false" customHeight="false" outlineLevel="0" collapsed="false">
      <c r="A6979" s="3" t="n">
        <v>6978</v>
      </c>
      <c r="B6979" s="3" t="n">
        <v>14</v>
      </c>
      <c r="C6979" s="3" t="s">
        <v>291</v>
      </c>
      <c r="D6979" s="3" t="s">
        <v>562</v>
      </c>
      <c r="E6979" s="3" t="n">
        <v>503</v>
      </c>
      <c r="F6979" s="4" t="n">
        <v>72.2</v>
      </c>
      <c r="G6979" s="3" t="s">
        <v>41</v>
      </c>
      <c r="H6979" s="4" t="n">
        <f aca="false">ROUND(E6979*F6979,2)</f>
        <v>36316.6</v>
      </c>
    </row>
    <row r="6980" customFormat="false" ht="15" hidden="false" customHeight="false" outlineLevel="0" collapsed="false">
      <c r="A6980" s="3" t="n">
        <v>6979</v>
      </c>
      <c r="B6980" s="3" t="n">
        <v>8</v>
      </c>
      <c r="C6980" s="3" t="s">
        <v>291</v>
      </c>
      <c r="D6980" s="3" t="s">
        <v>563</v>
      </c>
      <c r="E6980" s="3" t="n">
        <v>2734</v>
      </c>
      <c r="F6980" s="4" t="n">
        <v>54.4</v>
      </c>
      <c r="G6980" s="3" t="s">
        <v>8</v>
      </c>
      <c r="H6980" s="4" t="n">
        <f aca="false">ROUND(E6980*F6980,2)</f>
        <v>148729.6</v>
      </c>
    </row>
    <row r="6981" customFormat="false" ht="15" hidden="false" customHeight="false" outlineLevel="0" collapsed="false">
      <c r="A6981" s="3" t="n">
        <v>6980</v>
      </c>
      <c r="B6981" s="3" t="n">
        <v>14</v>
      </c>
      <c r="C6981" s="3" t="s">
        <v>291</v>
      </c>
      <c r="D6981" s="3" t="s">
        <v>562</v>
      </c>
      <c r="E6981" s="3" t="n">
        <v>2860</v>
      </c>
      <c r="F6981" s="4" t="n">
        <v>72.47</v>
      </c>
      <c r="G6981" s="3" t="s">
        <v>41</v>
      </c>
      <c r="H6981" s="4" t="n">
        <f aca="false">ROUND(E6981*F6981,2)</f>
        <v>207264.2</v>
      </c>
    </row>
    <row r="6982" customFormat="false" ht="15" hidden="false" customHeight="false" outlineLevel="0" collapsed="false">
      <c r="A6982" s="3" t="n">
        <v>6981</v>
      </c>
      <c r="B6982" s="3" t="n">
        <v>10</v>
      </c>
      <c r="C6982" s="3" t="s">
        <v>292</v>
      </c>
      <c r="D6982" s="3" t="s">
        <v>562</v>
      </c>
      <c r="E6982" s="3" t="n">
        <v>557</v>
      </c>
      <c r="F6982" s="4" t="n">
        <v>63.03</v>
      </c>
      <c r="G6982" s="3" t="s">
        <v>8</v>
      </c>
      <c r="H6982" s="4" t="n">
        <f aca="false">ROUND(E6982*F6982,2)</f>
        <v>35107.71</v>
      </c>
    </row>
    <row r="6983" customFormat="false" ht="15" hidden="false" customHeight="false" outlineLevel="0" collapsed="false">
      <c r="A6983" s="3" t="n">
        <v>6982</v>
      </c>
      <c r="B6983" s="3" t="n">
        <v>12</v>
      </c>
      <c r="C6983" s="3" t="s">
        <v>292</v>
      </c>
      <c r="D6983" s="3" t="s">
        <v>563</v>
      </c>
      <c r="E6983" s="3" t="n">
        <v>966</v>
      </c>
      <c r="F6983" s="4" t="n">
        <v>223.57</v>
      </c>
      <c r="G6983" s="3" t="s">
        <v>38</v>
      </c>
      <c r="H6983" s="4" t="n">
        <f aca="false">ROUND(E6983*F6983,2)</f>
        <v>215968.62</v>
      </c>
    </row>
    <row r="6984" customFormat="false" ht="15" hidden="false" customHeight="false" outlineLevel="0" collapsed="false">
      <c r="A6984" s="3" t="n">
        <v>6983</v>
      </c>
      <c r="B6984" s="3" t="n">
        <v>1</v>
      </c>
      <c r="C6984" s="3" t="s">
        <v>292</v>
      </c>
      <c r="D6984" s="3" t="s">
        <v>563</v>
      </c>
      <c r="E6984" s="3" t="n">
        <v>1020</v>
      </c>
      <c r="F6984" s="4" t="n">
        <v>395.1</v>
      </c>
      <c r="G6984" s="3" t="s">
        <v>8</v>
      </c>
      <c r="H6984" s="4" t="n">
        <f aca="false">ROUND(E6984*F6984,2)</f>
        <v>403002</v>
      </c>
    </row>
    <row r="6985" customFormat="false" ht="15" hidden="false" customHeight="false" outlineLevel="0" collapsed="false">
      <c r="A6985" s="3" t="n">
        <v>6984</v>
      </c>
      <c r="B6985" s="3" t="n">
        <v>12</v>
      </c>
      <c r="C6985" s="3" t="s">
        <v>292</v>
      </c>
      <c r="D6985" s="3" t="s">
        <v>562</v>
      </c>
      <c r="E6985" s="3" t="n">
        <v>2654</v>
      </c>
      <c r="F6985" s="4" t="n">
        <v>223.17</v>
      </c>
      <c r="G6985" s="3" t="s">
        <v>38</v>
      </c>
      <c r="H6985" s="4" t="n">
        <f aca="false">ROUND(E6985*F6985,2)</f>
        <v>592293.18</v>
      </c>
    </row>
    <row r="6986" customFormat="false" ht="15" hidden="false" customHeight="false" outlineLevel="0" collapsed="false">
      <c r="A6986" s="3" t="n">
        <v>6985</v>
      </c>
      <c r="B6986" s="3" t="n">
        <v>12</v>
      </c>
      <c r="C6986" s="3" t="s">
        <v>292</v>
      </c>
      <c r="D6986" s="3" t="s">
        <v>563</v>
      </c>
      <c r="E6986" s="3" t="n">
        <v>888</v>
      </c>
      <c r="F6986" s="4" t="n">
        <v>223.36</v>
      </c>
      <c r="G6986" s="3" t="s">
        <v>38</v>
      </c>
      <c r="H6986" s="4" t="n">
        <f aca="false">ROUND(E6986*F6986,2)</f>
        <v>198343.68</v>
      </c>
    </row>
    <row r="6987" customFormat="false" ht="15" hidden="false" customHeight="false" outlineLevel="0" collapsed="false">
      <c r="A6987" s="3" t="n">
        <v>6986</v>
      </c>
      <c r="B6987" s="3" t="n">
        <v>3</v>
      </c>
      <c r="C6987" s="3" t="s">
        <v>292</v>
      </c>
      <c r="D6987" s="3" t="s">
        <v>563</v>
      </c>
      <c r="E6987" s="3" t="n">
        <v>498</v>
      </c>
      <c r="F6987" s="4" t="n">
        <v>138.16</v>
      </c>
      <c r="G6987" s="3" t="s">
        <v>8</v>
      </c>
      <c r="H6987" s="4" t="n">
        <f aca="false">ROUND(E6987*F6987,2)</f>
        <v>68803.68</v>
      </c>
    </row>
    <row r="6988" customFormat="false" ht="15" hidden="false" customHeight="false" outlineLevel="0" collapsed="false">
      <c r="A6988" s="3" t="n">
        <v>6987</v>
      </c>
      <c r="B6988" s="3" t="n">
        <v>2</v>
      </c>
      <c r="C6988" s="3" t="s">
        <v>292</v>
      </c>
      <c r="D6988" s="3" t="s">
        <v>562</v>
      </c>
      <c r="E6988" s="3" t="n">
        <v>4136</v>
      </c>
      <c r="F6988" s="4" t="n">
        <v>54.02</v>
      </c>
      <c r="G6988" s="3" t="s">
        <v>8</v>
      </c>
      <c r="H6988" s="4" t="n">
        <f aca="false">ROUND(E6988*F6988,2)</f>
        <v>223426.72</v>
      </c>
    </row>
    <row r="6989" customFormat="false" ht="15" hidden="false" customHeight="false" outlineLevel="0" collapsed="false">
      <c r="A6989" s="3" t="n">
        <v>6988</v>
      </c>
      <c r="B6989" s="3" t="n">
        <v>13</v>
      </c>
      <c r="C6989" s="3" t="s">
        <v>292</v>
      </c>
      <c r="D6989" s="3" t="s">
        <v>563</v>
      </c>
      <c r="E6989" s="3" t="n">
        <v>501</v>
      </c>
      <c r="F6989" s="4" t="n">
        <v>50.01</v>
      </c>
      <c r="G6989" s="3" t="s">
        <v>41</v>
      </c>
      <c r="H6989" s="4" t="n">
        <f aca="false">ROUND(E6989*F6989,2)</f>
        <v>25055.01</v>
      </c>
    </row>
    <row r="6990" customFormat="false" ht="15" hidden="false" customHeight="false" outlineLevel="0" collapsed="false">
      <c r="A6990" s="3" t="n">
        <v>6989</v>
      </c>
      <c r="B6990" s="3" t="n">
        <v>3</v>
      </c>
      <c r="C6990" s="3" t="s">
        <v>292</v>
      </c>
      <c r="D6990" s="3" t="s">
        <v>563</v>
      </c>
      <c r="E6990" s="3" t="n">
        <v>3839</v>
      </c>
      <c r="F6990" s="4" t="n">
        <v>138.13</v>
      </c>
      <c r="G6990" s="3" t="s">
        <v>8</v>
      </c>
      <c r="H6990" s="4" t="n">
        <f aca="false">ROUND(E6990*F6990,2)</f>
        <v>530281.07</v>
      </c>
    </row>
    <row r="6991" customFormat="false" ht="15" hidden="false" customHeight="false" outlineLevel="0" collapsed="false">
      <c r="A6991" s="3" t="n">
        <v>6990</v>
      </c>
      <c r="B6991" s="3" t="n">
        <v>4</v>
      </c>
      <c r="C6991" s="3" t="s">
        <v>292</v>
      </c>
      <c r="D6991" s="3" t="s">
        <v>562</v>
      </c>
      <c r="E6991" s="3" t="n">
        <v>4835</v>
      </c>
      <c r="F6991" s="4" t="n">
        <v>102.49</v>
      </c>
      <c r="G6991" s="3" t="s">
        <v>8</v>
      </c>
      <c r="H6991" s="4" t="n">
        <f aca="false">ROUND(E6991*F6991,2)</f>
        <v>495539.15</v>
      </c>
    </row>
    <row r="6992" customFormat="false" ht="15" hidden="false" customHeight="false" outlineLevel="0" collapsed="false">
      <c r="A6992" s="3" t="n">
        <v>6991</v>
      </c>
      <c r="B6992" s="3" t="n">
        <v>9</v>
      </c>
      <c r="C6992" s="3" t="s">
        <v>292</v>
      </c>
      <c r="D6992" s="3" t="s">
        <v>562</v>
      </c>
      <c r="E6992" s="3" t="n">
        <v>3604</v>
      </c>
      <c r="F6992" s="4" t="n">
        <v>232.4</v>
      </c>
      <c r="G6992" s="3" t="s">
        <v>8</v>
      </c>
      <c r="H6992" s="4" t="n">
        <f aca="false">ROUND(E6992*F6992,2)</f>
        <v>837569.6</v>
      </c>
    </row>
    <row r="6993" customFormat="false" ht="15" hidden="false" customHeight="false" outlineLevel="0" collapsed="false">
      <c r="A6993" s="3" t="n">
        <v>6992</v>
      </c>
      <c r="B6993" s="3" t="n">
        <v>2</v>
      </c>
      <c r="C6993" s="3" t="s">
        <v>292</v>
      </c>
      <c r="D6993" s="3" t="s">
        <v>563</v>
      </c>
      <c r="E6993" s="3" t="n">
        <v>4967</v>
      </c>
      <c r="F6993" s="4" t="n">
        <v>54.18</v>
      </c>
      <c r="G6993" s="3" t="s">
        <v>8</v>
      </c>
      <c r="H6993" s="4" t="n">
        <f aca="false">ROUND(E6993*F6993,2)</f>
        <v>269112.06</v>
      </c>
    </row>
    <row r="6994" customFormat="false" ht="15" hidden="false" customHeight="false" outlineLevel="0" collapsed="false">
      <c r="A6994" s="3" t="n">
        <v>6993</v>
      </c>
      <c r="B6994" s="3" t="n">
        <v>8</v>
      </c>
      <c r="C6994" s="3" t="s">
        <v>292</v>
      </c>
      <c r="D6994" s="3" t="s">
        <v>562</v>
      </c>
      <c r="E6994" s="3" t="n">
        <v>4927</v>
      </c>
      <c r="F6994" s="4" t="n">
        <v>54.79</v>
      </c>
      <c r="G6994" s="3" t="s">
        <v>8</v>
      </c>
      <c r="H6994" s="4" t="n">
        <f aca="false">ROUND(E6994*F6994,2)</f>
        <v>269950.33</v>
      </c>
    </row>
    <row r="6995" customFormat="false" ht="15" hidden="false" customHeight="false" outlineLevel="0" collapsed="false">
      <c r="A6995" s="3" t="n">
        <v>6994</v>
      </c>
      <c r="B6995" s="3" t="n">
        <v>5</v>
      </c>
      <c r="C6995" s="3" t="s">
        <v>292</v>
      </c>
      <c r="D6995" s="3" t="s">
        <v>563</v>
      </c>
      <c r="E6995" s="3" t="n">
        <v>917</v>
      </c>
      <c r="F6995" s="4" t="n">
        <v>535.17</v>
      </c>
      <c r="G6995" s="3" t="s">
        <v>8</v>
      </c>
      <c r="H6995" s="4" t="n">
        <f aca="false">ROUND(E6995*F6995,2)</f>
        <v>490750.89</v>
      </c>
    </row>
    <row r="6996" customFormat="false" ht="15" hidden="false" customHeight="false" outlineLevel="0" collapsed="false">
      <c r="A6996" s="3" t="n">
        <v>6995</v>
      </c>
      <c r="B6996" s="3" t="n">
        <v>5</v>
      </c>
      <c r="C6996" s="3" t="s">
        <v>292</v>
      </c>
      <c r="D6996" s="3" t="s">
        <v>563</v>
      </c>
      <c r="E6996" s="3" t="n">
        <v>4417</v>
      </c>
      <c r="F6996" s="4" t="n">
        <v>535.81</v>
      </c>
      <c r="G6996" s="3" t="s">
        <v>8</v>
      </c>
      <c r="H6996" s="4" t="n">
        <f aca="false">ROUND(E6996*F6996,2)</f>
        <v>2366672.77</v>
      </c>
    </row>
    <row r="6997" customFormat="false" ht="15" hidden="false" customHeight="false" outlineLevel="0" collapsed="false">
      <c r="A6997" s="3" t="n">
        <v>6996</v>
      </c>
      <c r="B6997" s="3" t="n">
        <v>2</v>
      </c>
      <c r="C6997" s="3" t="s">
        <v>292</v>
      </c>
      <c r="D6997" s="3" t="s">
        <v>563</v>
      </c>
      <c r="E6997" s="3" t="n">
        <v>2615</v>
      </c>
      <c r="F6997" s="4" t="n">
        <v>54.11</v>
      </c>
      <c r="G6997" s="3" t="s">
        <v>8</v>
      </c>
      <c r="H6997" s="4" t="n">
        <f aca="false">ROUND(E6997*F6997,2)</f>
        <v>141497.65</v>
      </c>
    </row>
    <row r="6998" customFormat="false" ht="15" hidden="false" customHeight="false" outlineLevel="0" collapsed="false">
      <c r="A6998" s="3" t="n">
        <v>6997</v>
      </c>
      <c r="B6998" s="3" t="n">
        <v>2</v>
      </c>
      <c r="C6998" s="3" t="s">
        <v>292</v>
      </c>
      <c r="D6998" s="3" t="s">
        <v>562</v>
      </c>
      <c r="E6998" s="3" t="n">
        <v>4646</v>
      </c>
      <c r="F6998" s="4" t="n">
        <v>53.98</v>
      </c>
      <c r="G6998" s="3" t="s">
        <v>8</v>
      </c>
      <c r="H6998" s="4" t="n">
        <f aca="false">ROUND(E6998*F6998,2)</f>
        <v>250791.08</v>
      </c>
    </row>
    <row r="6999" customFormat="false" ht="15" hidden="false" customHeight="false" outlineLevel="0" collapsed="false">
      <c r="A6999" s="3" t="n">
        <v>6998</v>
      </c>
      <c r="B6999" s="3" t="n">
        <v>4</v>
      </c>
      <c r="C6999" s="3" t="s">
        <v>292</v>
      </c>
      <c r="D6999" s="3" t="s">
        <v>563</v>
      </c>
      <c r="E6999" s="3" t="n">
        <v>4429</v>
      </c>
      <c r="F6999" s="4" t="n">
        <v>102.64</v>
      </c>
      <c r="G6999" s="3" t="s">
        <v>8</v>
      </c>
      <c r="H6999" s="4" t="n">
        <f aca="false">ROUND(E6999*F6999,2)</f>
        <v>454592.56</v>
      </c>
    </row>
    <row r="7000" customFormat="false" ht="15" hidden="false" customHeight="false" outlineLevel="0" collapsed="false">
      <c r="A7000" s="3" t="n">
        <v>6999</v>
      </c>
      <c r="B7000" s="3" t="n">
        <v>6</v>
      </c>
      <c r="C7000" s="3" t="s">
        <v>292</v>
      </c>
      <c r="D7000" s="3" t="s">
        <v>562</v>
      </c>
      <c r="E7000" s="3" t="n">
        <v>1314</v>
      </c>
      <c r="F7000" s="4" t="n">
        <v>290.45</v>
      </c>
      <c r="G7000" s="3" t="s">
        <v>8</v>
      </c>
      <c r="H7000" s="4" t="n">
        <f aca="false">ROUND(E7000*F7000,2)</f>
        <v>381651.3</v>
      </c>
    </row>
    <row r="7001" customFormat="false" ht="15" hidden="false" customHeight="false" outlineLevel="0" collapsed="false">
      <c r="A7001" s="3" t="n">
        <v>7000</v>
      </c>
      <c r="B7001" s="3" t="n">
        <v>15</v>
      </c>
      <c r="C7001" s="3" t="s">
        <v>292</v>
      </c>
      <c r="D7001" s="3" t="s">
        <v>562</v>
      </c>
      <c r="E7001" s="3" t="n">
        <v>3426</v>
      </c>
      <c r="F7001" s="4" t="n">
        <v>278.52</v>
      </c>
      <c r="G7001" s="3" t="s">
        <v>46</v>
      </c>
      <c r="H7001" s="4" t="n">
        <f aca="false">ROUND(E7001*F7001,2)</f>
        <v>954209.52</v>
      </c>
    </row>
    <row r="7002" customFormat="false" ht="15" hidden="false" customHeight="false" outlineLevel="0" collapsed="false">
      <c r="A7002" s="3" t="n">
        <v>7001</v>
      </c>
      <c r="B7002" s="3" t="n">
        <v>5</v>
      </c>
      <c r="C7002" s="3" t="s">
        <v>292</v>
      </c>
      <c r="D7002" s="3" t="s">
        <v>563</v>
      </c>
      <c r="E7002" s="3" t="n">
        <v>468</v>
      </c>
      <c r="F7002" s="4" t="n">
        <v>535.33</v>
      </c>
      <c r="G7002" s="3" t="s">
        <v>8</v>
      </c>
      <c r="H7002" s="4" t="n">
        <f aca="false">ROUND(E7002*F7002,2)</f>
        <v>250534.44</v>
      </c>
    </row>
    <row r="7003" customFormat="false" ht="15" hidden="false" customHeight="false" outlineLevel="0" collapsed="false">
      <c r="A7003" s="3" t="n">
        <v>7002</v>
      </c>
      <c r="B7003" s="3" t="n">
        <v>11</v>
      </c>
      <c r="C7003" s="3" t="s">
        <v>293</v>
      </c>
      <c r="D7003" s="3" t="s">
        <v>562</v>
      </c>
      <c r="E7003" s="3" t="n">
        <v>2532</v>
      </c>
      <c r="F7003" s="4" t="n">
        <v>99.89</v>
      </c>
      <c r="G7003" s="3" t="s">
        <v>34</v>
      </c>
      <c r="H7003" s="4" t="n">
        <f aca="false">ROUND(E7003*F7003,2)</f>
        <v>252921.48</v>
      </c>
    </row>
    <row r="7004" customFormat="false" ht="15" hidden="false" customHeight="false" outlineLevel="0" collapsed="false">
      <c r="A7004" s="3" t="n">
        <v>7003</v>
      </c>
      <c r="B7004" s="3" t="n">
        <v>1</v>
      </c>
      <c r="C7004" s="3" t="s">
        <v>293</v>
      </c>
      <c r="D7004" s="3" t="s">
        <v>562</v>
      </c>
      <c r="E7004" s="3" t="n">
        <v>3975</v>
      </c>
      <c r="F7004" s="4" t="n">
        <v>386.37</v>
      </c>
      <c r="G7004" s="3" t="s">
        <v>8</v>
      </c>
      <c r="H7004" s="4" t="n">
        <f aca="false">ROUND(E7004*F7004,2)</f>
        <v>1535820.75</v>
      </c>
    </row>
    <row r="7005" customFormat="false" ht="15" hidden="false" customHeight="false" outlineLevel="0" collapsed="false">
      <c r="A7005" s="3" t="n">
        <v>7004</v>
      </c>
      <c r="B7005" s="3" t="n">
        <v>6</v>
      </c>
      <c r="C7005" s="3" t="s">
        <v>293</v>
      </c>
      <c r="D7005" s="3" t="s">
        <v>563</v>
      </c>
      <c r="E7005" s="3" t="n">
        <v>1578</v>
      </c>
      <c r="F7005" s="4" t="n">
        <v>303.54</v>
      </c>
      <c r="G7005" s="3" t="s">
        <v>8</v>
      </c>
      <c r="H7005" s="4" t="n">
        <f aca="false">ROUND(E7005*F7005,2)</f>
        <v>478986.12</v>
      </c>
    </row>
    <row r="7006" customFormat="false" ht="15" hidden="false" customHeight="false" outlineLevel="0" collapsed="false">
      <c r="A7006" s="3" t="n">
        <v>7005</v>
      </c>
      <c r="B7006" s="3" t="n">
        <v>7</v>
      </c>
      <c r="C7006" s="3" t="s">
        <v>293</v>
      </c>
      <c r="D7006" s="3" t="s">
        <v>563</v>
      </c>
      <c r="E7006" s="3" t="n">
        <v>297</v>
      </c>
      <c r="F7006" s="4" t="n">
        <v>332</v>
      </c>
      <c r="G7006" s="3" t="s">
        <v>8</v>
      </c>
      <c r="H7006" s="4" t="n">
        <f aca="false">ROUND(E7006*F7006,2)</f>
        <v>98604</v>
      </c>
    </row>
    <row r="7007" customFormat="false" ht="15" hidden="false" customHeight="false" outlineLevel="0" collapsed="false">
      <c r="A7007" s="3" t="n">
        <v>7006</v>
      </c>
      <c r="B7007" s="3" t="n">
        <v>15</v>
      </c>
      <c r="C7007" s="3" t="s">
        <v>293</v>
      </c>
      <c r="D7007" s="3" t="s">
        <v>563</v>
      </c>
      <c r="E7007" s="3" t="n">
        <v>4330</v>
      </c>
      <c r="F7007" s="4" t="n">
        <v>278.11</v>
      </c>
      <c r="G7007" s="3" t="s">
        <v>46</v>
      </c>
      <c r="H7007" s="4" t="n">
        <f aca="false">ROUND(E7007*F7007,2)</f>
        <v>1204216.3</v>
      </c>
    </row>
    <row r="7008" customFormat="false" ht="15" hidden="false" customHeight="false" outlineLevel="0" collapsed="false">
      <c r="A7008" s="3" t="n">
        <v>7007</v>
      </c>
      <c r="B7008" s="3" t="n">
        <v>9</v>
      </c>
      <c r="C7008" s="3" t="s">
        <v>293</v>
      </c>
      <c r="D7008" s="3" t="s">
        <v>562</v>
      </c>
      <c r="E7008" s="3" t="n">
        <v>832</v>
      </c>
      <c r="F7008" s="4" t="n">
        <v>228.88</v>
      </c>
      <c r="G7008" s="3" t="s">
        <v>8</v>
      </c>
      <c r="H7008" s="4" t="n">
        <f aca="false">ROUND(E7008*F7008,2)</f>
        <v>190428.16</v>
      </c>
    </row>
    <row r="7009" customFormat="false" ht="15" hidden="false" customHeight="false" outlineLevel="0" collapsed="false">
      <c r="A7009" s="3" t="n">
        <v>7008</v>
      </c>
      <c r="B7009" s="3" t="n">
        <v>6</v>
      </c>
      <c r="C7009" s="3" t="s">
        <v>293</v>
      </c>
      <c r="D7009" s="3" t="s">
        <v>563</v>
      </c>
      <c r="E7009" s="3" t="n">
        <v>3902</v>
      </c>
      <c r="F7009" s="4" t="n">
        <v>302.03</v>
      </c>
      <c r="G7009" s="3" t="s">
        <v>8</v>
      </c>
      <c r="H7009" s="4" t="n">
        <f aca="false">ROUND(E7009*F7009,2)</f>
        <v>1178521.06</v>
      </c>
    </row>
    <row r="7010" customFormat="false" ht="15" hidden="false" customHeight="false" outlineLevel="0" collapsed="false">
      <c r="A7010" s="3" t="n">
        <v>7009</v>
      </c>
      <c r="B7010" s="3" t="n">
        <v>1</v>
      </c>
      <c r="C7010" s="3" t="s">
        <v>293</v>
      </c>
      <c r="D7010" s="3" t="s">
        <v>563</v>
      </c>
      <c r="E7010" s="3" t="n">
        <v>3707</v>
      </c>
      <c r="F7010" s="4" t="n">
        <v>385.93</v>
      </c>
      <c r="G7010" s="3" t="s">
        <v>8</v>
      </c>
      <c r="H7010" s="4" t="n">
        <f aca="false">ROUND(E7010*F7010,2)</f>
        <v>1430642.51</v>
      </c>
    </row>
    <row r="7011" customFormat="false" ht="15" hidden="false" customHeight="false" outlineLevel="0" collapsed="false">
      <c r="A7011" s="3" t="n">
        <v>7010</v>
      </c>
      <c r="B7011" s="3" t="n">
        <v>7</v>
      </c>
      <c r="C7011" s="3" t="s">
        <v>293</v>
      </c>
      <c r="D7011" s="3" t="s">
        <v>563</v>
      </c>
      <c r="E7011" s="3" t="n">
        <v>1089</v>
      </c>
      <c r="F7011" s="4" t="n">
        <v>332.01</v>
      </c>
      <c r="G7011" s="3" t="s">
        <v>8</v>
      </c>
      <c r="H7011" s="4" t="n">
        <f aca="false">ROUND(E7011*F7011,2)</f>
        <v>361558.89</v>
      </c>
    </row>
    <row r="7012" customFormat="false" ht="15" hidden="false" customHeight="false" outlineLevel="0" collapsed="false">
      <c r="A7012" s="3" t="n">
        <v>7011</v>
      </c>
      <c r="B7012" s="3" t="n">
        <v>8</v>
      </c>
      <c r="C7012" s="3" t="s">
        <v>293</v>
      </c>
      <c r="D7012" s="3" t="s">
        <v>562</v>
      </c>
      <c r="E7012" s="3" t="n">
        <v>487</v>
      </c>
      <c r="F7012" s="4" t="n">
        <v>54.56</v>
      </c>
      <c r="G7012" s="3" t="s">
        <v>8</v>
      </c>
      <c r="H7012" s="4" t="n">
        <f aca="false">ROUND(E7012*F7012,2)</f>
        <v>26570.72</v>
      </c>
    </row>
    <row r="7013" customFormat="false" ht="15" hidden="false" customHeight="false" outlineLevel="0" collapsed="false">
      <c r="A7013" s="3" t="n">
        <v>7012</v>
      </c>
      <c r="B7013" s="3" t="n">
        <v>12</v>
      </c>
      <c r="C7013" s="3" t="s">
        <v>293</v>
      </c>
      <c r="D7013" s="3" t="s">
        <v>563</v>
      </c>
      <c r="E7013" s="3" t="n">
        <v>857</v>
      </c>
      <c r="F7013" s="4" t="n">
        <v>223.8</v>
      </c>
      <c r="G7013" s="3" t="s">
        <v>38</v>
      </c>
      <c r="H7013" s="4" t="n">
        <f aca="false">ROUND(E7013*F7013,2)</f>
        <v>191796.6</v>
      </c>
    </row>
    <row r="7014" customFormat="false" ht="15" hidden="false" customHeight="false" outlineLevel="0" collapsed="false">
      <c r="A7014" s="3" t="n">
        <v>7013</v>
      </c>
      <c r="B7014" s="3" t="n">
        <v>5</v>
      </c>
      <c r="C7014" s="3" t="s">
        <v>293</v>
      </c>
      <c r="D7014" s="3" t="s">
        <v>562</v>
      </c>
      <c r="E7014" s="3" t="n">
        <v>280</v>
      </c>
      <c r="F7014" s="4" t="n">
        <v>544.27</v>
      </c>
      <c r="G7014" s="3" t="s">
        <v>8</v>
      </c>
      <c r="H7014" s="4" t="n">
        <f aca="false">ROUND(E7014*F7014,2)</f>
        <v>152395.6</v>
      </c>
    </row>
    <row r="7015" customFormat="false" ht="15" hidden="false" customHeight="false" outlineLevel="0" collapsed="false">
      <c r="A7015" s="3" t="n">
        <v>7014</v>
      </c>
      <c r="B7015" s="3" t="n">
        <v>8</v>
      </c>
      <c r="C7015" s="3" t="s">
        <v>293</v>
      </c>
      <c r="D7015" s="3" t="s">
        <v>562</v>
      </c>
      <c r="E7015" s="3" t="n">
        <v>2868</v>
      </c>
      <c r="F7015" s="4" t="n">
        <v>54.36</v>
      </c>
      <c r="G7015" s="3" t="s">
        <v>8</v>
      </c>
      <c r="H7015" s="4" t="n">
        <f aca="false">ROUND(E7015*F7015,2)</f>
        <v>155904.48</v>
      </c>
    </row>
    <row r="7016" customFormat="false" ht="15" hidden="false" customHeight="false" outlineLevel="0" collapsed="false">
      <c r="A7016" s="3" t="n">
        <v>7015</v>
      </c>
      <c r="B7016" s="3" t="n">
        <v>7</v>
      </c>
      <c r="C7016" s="3" t="s">
        <v>293</v>
      </c>
      <c r="D7016" s="3" t="s">
        <v>562</v>
      </c>
      <c r="E7016" s="3" t="n">
        <v>4110</v>
      </c>
      <c r="F7016" s="4" t="n">
        <v>330.18</v>
      </c>
      <c r="G7016" s="3" t="s">
        <v>8</v>
      </c>
      <c r="H7016" s="4" t="n">
        <f aca="false">ROUND(E7016*F7016,2)</f>
        <v>1357039.8</v>
      </c>
    </row>
    <row r="7017" customFormat="false" ht="15" hidden="false" customHeight="false" outlineLevel="0" collapsed="false">
      <c r="A7017" s="3" t="n">
        <v>7016</v>
      </c>
      <c r="B7017" s="3" t="n">
        <v>10</v>
      </c>
      <c r="C7017" s="3" t="s">
        <v>293</v>
      </c>
      <c r="D7017" s="3" t="s">
        <v>563</v>
      </c>
      <c r="E7017" s="3" t="n">
        <v>4403</v>
      </c>
      <c r="F7017" s="4" t="n">
        <v>61.97</v>
      </c>
      <c r="G7017" s="3" t="s">
        <v>8</v>
      </c>
      <c r="H7017" s="4" t="n">
        <f aca="false">ROUND(E7017*F7017,2)</f>
        <v>272853.91</v>
      </c>
    </row>
    <row r="7018" customFormat="false" ht="15" hidden="false" customHeight="false" outlineLevel="0" collapsed="false">
      <c r="A7018" s="3" t="n">
        <v>7017</v>
      </c>
      <c r="B7018" s="3" t="n">
        <v>12</v>
      </c>
      <c r="C7018" s="3" t="s">
        <v>293</v>
      </c>
      <c r="D7018" s="3" t="s">
        <v>563</v>
      </c>
      <c r="E7018" s="3" t="n">
        <v>4608</v>
      </c>
      <c r="F7018" s="4" t="n">
        <v>223.04</v>
      </c>
      <c r="G7018" s="3" t="s">
        <v>38</v>
      </c>
      <c r="H7018" s="4" t="n">
        <f aca="false">ROUND(E7018*F7018,2)</f>
        <v>1027768.32</v>
      </c>
    </row>
    <row r="7019" customFormat="false" ht="15" hidden="false" customHeight="false" outlineLevel="0" collapsed="false">
      <c r="A7019" s="3" t="n">
        <v>7018</v>
      </c>
      <c r="B7019" s="3" t="n">
        <v>2</v>
      </c>
      <c r="C7019" s="3" t="s">
        <v>293</v>
      </c>
      <c r="D7019" s="3" t="s">
        <v>563</v>
      </c>
      <c r="E7019" s="3" t="n">
        <v>4965</v>
      </c>
      <c r="F7019" s="4" t="n">
        <v>54.91</v>
      </c>
      <c r="G7019" s="3" t="s">
        <v>8</v>
      </c>
      <c r="H7019" s="4" t="n">
        <f aca="false">ROUND(E7019*F7019,2)</f>
        <v>272628.15</v>
      </c>
    </row>
    <row r="7020" customFormat="false" ht="15" hidden="false" customHeight="false" outlineLevel="0" collapsed="false">
      <c r="A7020" s="3" t="n">
        <v>7019</v>
      </c>
      <c r="B7020" s="3" t="n">
        <v>14</v>
      </c>
      <c r="C7020" s="3" t="s">
        <v>293</v>
      </c>
      <c r="D7020" s="3" t="s">
        <v>563</v>
      </c>
      <c r="E7020" s="3" t="n">
        <v>2020</v>
      </c>
      <c r="F7020" s="4" t="n">
        <v>72.87</v>
      </c>
      <c r="G7020" s="3" t="s">
        <v>41</v>
      </c>
      <c r="H7020" s="4" t="n">
        <f aca="false">ROUND(E7020*F7020,2)</f>
        <v>147197.4</v>
      </c>
    </row>
    <row r="7021" customFormat="false" ht="15" hidden="false" customHeight="false" outlineLevel="0" collapsed="false">
      <c r="A7021" s="3" t="n">
        <v>7020</v>
      </c>
      <c r="B7021" s="3" t="n">
        <v>8</v>
      </c>
      <c r="C7021" s="3" t="s">
        <v>293</v>
      </c>
      <c r="D7021" s="3" t="s">
        <v>563</v>
      </c>
      <c r="E7021" s="3" t="n">
        <v>2587</v>
      </c>
      <c r="F7021" s="4" t="n">
        <v>54.31</v>
      </c>
      <c r="G7021" s="3" t="s">
        <v>8</v>
      </c>
      <c r="H7021" s="4" t="n">
        <f aca="false">ROUND(E7021*F7021,2)</f>
        <v>140499.97</v>
      </c>
    </row>
    <row r="7022" customFormat="false" ht="15" hidden="false" customHeight="false" outlineLevel="0" collapsed="false">
      <c r="A7022" s="3" t="n">
        <v>7021</v>
      </c>
      <c r="B7022" s="3" t="n">
        <v>8</v>
      </c>
      <c r="C7022" s="3" t="s">
        <v>293</v>
      </c>
      <c r="D7022" s="3" t="s">
        <v>563</v>
      </c>
      <c r="E7022" s="3" t="n">
        <v>4309</v>
      </c>
      <c r="F7022" s="4" t="n">
        <v>54.32</v>
      </c>
      <c r="G7022" s="3" t="s">
        <v>8</v>
      </c>
      <c r="H7022" s="4" t="n">
        <f aca="false">ROUND(E7022*F7022,2)</f>
        <v>234064.88</v>
      </c>
    </row>
    <row r="7023" customFormat="false" ht="15" hidden="false" customHeight="false" outlineLevel="0" collapsed="false">
      <c r="A7023" s="3" t="n">
        <v>7022</v>
      </c>
      <c r="B7023" s="3" t="n">
        <v>5</v>
      </c>
      <c r="C7023" s="3" t="s">
        <v>293</v>
      </c>
      <c r="D7023" s="3" t="s">
        <v>563</v>
      </c>
      <c r="E7023" s="3" t="n">
        <v>1951</v>
      </c>
      <c r="F7023" s="4" t="n">
        <v>545.95</v>
      </c>
      <c r="G7023" s="3" t="s">
        <v>8</v>
      </c>
      <c r="H7023" s="4" t="n">
        <f aca="false">ROUND(E7023*F7023,2)</f>
        <v>1065148.45</v>
      </c>
    </row>
    <row r="7024" customFormat="false" ht="15" hidden="false" customHeight="false" outlineLevel="0" collapsed="false">
      <c r="A7024" s="3" t="n">
        <v>7023</v>
      </c>
      <c r="B7024" s="3" t="n">
        <v>5</v>
      </c>
      <c r="C7024" s="3" t="s">
        <v>293</v>
      </c>
      <c r="D7024" s="3" t="s">
        <v>563</v>
      </c>
      <c r="E7024" s="3" t="n">
        <v>3374</v>
      </c>
      <c r="F7024" s="4" t="n">
        <v>545.89</v>
      </c>
      <c r="G7024" s="3" t="s">
        <v>8</v>
      </c>
      <c r="H7024" s="4" t="n">
        <f aca="false">ROUND(E7024*F7024,2)</f>
        <v>1841832.86</v>
      </c>
    </row>
    <row r="7025" customFormat="false" ht="15" hidden="false" customHeight="false" outlineLevel="0" collapsed="false">
      <c r="A7025" s="3" t="n">
        <v>7024</v>
      </c>
      <c r="B7025" s="3" t="n">
        <v>3</v>
      </c>
      <c r="C7025" s="3" t="s">
        <v>293</v>
      </c>
      <c r="D7025" s="3" t="s">
        <v>563</v>
      </c>
      <c r="E7025" s="3" t="n">
        <v>3277</v>
      </c>
      <c r="F7025" s="4" t="n">
        <v>138.22</v>
      </c>
      <c r="G7025" s="3" t="s">
        <v>8</v>
      </c>
      <c r="H7025" s="4" t="n">
        <f aca="false">ROUND(E7025*F7025,2)</f>
        <v>452946.94</v>
      </c>
    </row>
    <row r="7026" customFormat="false" ht="15" hidden="false" customHeight="false" outlineLevel="0" collapsed="false">
      <c r="A7026" s="3" t="n">
        <v>7025</v>
      </c>
      <c r="B7026" s="3" t="n">
        <v>13</v>
      </c>
      <c r="C7026" s="3" t="s">
        <v>293</v>
      </c>
      <c r="D7026" s="3" t="s">
        <v>562</v>
      </c>
      <c r="E7026" s="3" t="n">
        <v>4899</v>
      </c>
      <c r="F7026" s="4" t="n">
        <v>48.95</v>
      </c>
      <c r="G7026" s="3" t="s">
        <v>41</v>
      </c>
      <c r="H7026" s="4" t="n">
        <f aca="false">ROUND(E7026*F7026,2)</f>
        <v>239806.05</v>
      </c>
    </row>
    <row r="7027" customFormat="false" ht="15" hidden="false" customHeight="false" outlineLevel="0" collapsed="false">
      <c r="A7027" s="3" t="n">
        <v>7026</v>
      </c>
      <c r="B7027" s="3" t="n">
        <v>2</v>
      </c>
      <c r="C7027" s="3" t="s">
        <v>293</v>
      </c>
      <c r="D7027" s="3" t="s">
        <v>562</v>
      </c>
      <c r="E7027" s="3" t="n">
        <v>1879</v>
      </c>
      <c r="F7027" s="4" t="n">
        <v>55.08</v>
      </c>
      <c r="G7027" s="3" t="s">
        <v>8</v>
      </c>
      <c r="H7027" s="4" t="n">
        <f aca="false">ROUND(E7027*F7027,2)</f>
        <v>103495.32</v>
      </c>
    </row>
    <row r="7028" customFormat="false" ht="15" hidden="false" customHeight="false" outlineLevel="0" collapsed="false">
      <c r="A7028" s="3" t="n">
        <v>7027</v>
      </c>
      <c r="B7028" s="3" t="n">
        <v>15</v>
      </c>
      <c r="C7028" s="3" t="s">
        <v>293</v>
      </c>
      <c r="D7028" s="3" t="s">
        <v>562</v>
      </c>
      <c r="E7028" s="3" t="n">
        <v>1555</v>
      </c>
      <c r="F7028" s="4" t="n">
        <v>277.01</v>
      </c>
      <c r="G7028" s="3" t="s">
        <v>46</v>
      </c>
      <c r="H7028" s="4" t="n">
        <f aca="false">ROUND(E7028*F7028,2)</f>
        <v>430750.55</v>
      </c>
    </row>
    <row r="7029" customFormat="false" ht="15" hidden="false" customHeight="false" outlineLevel="0" collapsed="false">
      <c r="A7029" s="3" t="n">
        <v>7028</v>
      </c>
      <c r="B7029" s="3" t="n">
        <v>12</v>
      </c>
      <c r="C7029" s="3" t="s">
        <v>293</v>
      </c>
      <c r="D7029" s="3" t="s">
        <v>563</v>
      </c>
      <c r="E7029" s="3" t="n">
        <v>660</v>
      </c>
      <c r="F7029" s="4" t="n">
        <v>222.96</v>
      </c>
      <c r="G7029" s="3" t="s">
        <v>38</v>
      </c>
      <c r="H7029" s="4" t="n">
        <f aca="false">ROUND(E7029*F7029,2)</f>
        <v>147153.6</v>
      </c>
    </row>
    <row r="7030" customFormat="false" ht="15" hidden="false" customHeight="false" outlineLevel="0" collapsed="false">
      <c r="A7030" s="3" t="n">
        <v>7029</v>
      </c>
      <c r="B7030" s="3" t="n">
        <v>15</v>
      </c>
      <c r="C7030" s="3" t="s">
        <v>294</v>
      </c>
      <c r="D7030" s="3" t="s">
        <v>562</v>
      </c>
      <c r="E7030" s="3" t="n">
        <v>4710</v>
      </c>
      <c r="F7030" s="4" t="n">
        <v>278.6</v>
      </c>
      <c r="G7030" s="3" t="s">
        <v>46</v>
      </c>
      <c r="H7030" s="4" t="n">
        <f aca="false">ROUND(E7030*F7030,2)</f>
        <v>1312206</v>
      </c>
    </row>
    <row r="7031" customFormat="false" ht="15" hidden="false" customHeight="false" outlineLevel="0" collapsed="false">
      <c r="A7031" s="3" t="n">
        <v>7030</v>
      </c>
      <c r="B7031" s="3" t="n">
        <v>14</v>
      </c>
      <c r="C7031" s="3" t="s">
        <v>294</v>
      </c>
      <c r="D7031" s="3" t="s">
        <v>562</v>
      </c>
      <c r="E7031" s="3" t="n">
        <v>3795</v>
      </c>
      <c r="F7031" s="4" t="n">
        <v>74.18</v>
      </c>
      <c r="G7031" s="3" t="s">
        <v>41</v>
      </c>
      <c r="H7031" s="4" t="n">
        <f aca="false">ROUND(E7031*F7031,2)</f>
        <v>281513.1</v>
      </c>
    </row>
    <row r="7032" customFormat="false" ht="15" hidden="false" customHeight="false" outlineLevel="0" collapsed="false">
      <c r="A7032" s="3" t="n">
        <v>7031</v>
      </c>
      <c r="B7032" s="3" t="n">
        <v>11</v>
      </c>
      <c r="C7032" s="3" t="s">
        <v>294</v>
      </c>
      <c r="D7032" s="3" t="s">
        <v>563</v>
      </c>
      <c r="E7032" s="3" t="n">
        <v>739</v>
      </c>
      <c r="F7032" s="4" t="n">
        <v>100.6</v>
      </c>
      <c r="G7032" s="3" t="s">
        <v>34</v>
      </c>
      <c r="H7032" s="4" t="n">
        <f aca="false">ROUND(E7032*F7032,2)</f>
        <v>74343.4</v>
      </c>
    </row>
    <row r="7033" customFormat="false" ht="15" hidden="false" customHeight="false" outlineLevel="0" collapsed="false">
      <c r="A7033" s="3" t="n">
        <v>7032</v>
      </c>
      <c r="B7033" s="3" t="n">
        <v>9</v>
      </c>
      <c r="C7033" s="3" t="s">
        <v>294</v>
      </c>
      <c r="D7033" s="3" t="s">
        <v>563</v>
      </c>
      <c r="E7033" s="3" t="n">
        <v>971</v>
      </c>
      <c r="F7033" s="4" t="n">
        <v>227.17</v>
      </c>
      <c r="G7033" s="3" t="s">
        <v>8</v>
      </c>
      <c r="H7033" s="4" t="n">
        <f aca="false">ROUND(E7033*F7033,2)</f>
        <v>220582.07</v>
      </c>
    </row>
    <row r="7034" customFormat="false" ht="15" hidden="false" customHeight="false" outlineLevel="0" collapsed="false">
      <c r="A7034" s="3" t="n">
        <v>7033</v>
      </c>
      <c r="B7034" s="3" t="n">
        <v>7</v>
      </c>
      <c r="C7034" s="3" t="s">
        <v>294</v>
      </c>
      <c r="D7034" s="3" t="s">
        <v>562</v>
      </c>
      <c r="E7034" s="3" t="n">
        <v>488</v>
      </c>
      <c r="F7034" s="4" t="n">
        <v>328.78</v>
      </c>
      <c r="G7034" s="3" t="s">
        <v>8</v>
      </c>
      <c r="H7034" s="4" t="n">
        <f aca="false">ROUND(E7034*F7034,2)</f>
        <v>160444.64</v>
      </c>
    </row>
    <row r="7035" customFormat="false" ht="15" hidden="false" customHeight="false" outlineLevel="0" collapsed="false">
      <c r="A7035" s="3" t="n">
        <v>7034</v>
      </c>
      <c r="B7035" s="3" t="n">
        <v>2</v>
      </c>
      <c r="C7035" s="3" t="s">
        <v>294</v>
      </c>
      <c r="D7035" s="3" t="s">
        <v>562</v>
      </c>
      <c r="E7035" s="3" t="n">
        <v>1996</v>
      </c>
      <c r="F7035" s="4" t="n">
        <v>55.65</v>
      </c>
      <c r="G7035" s="3" t="s">
        <v>8</v>
      </c>
      <c r="H7035" s="4" t="n">
        <f aca="false">ROUND(E7035*F7035,2)</f>
        <v>111077.4</v>
      </c>
    </row>
    <row r="7036" customFormat="false" ht="15" hidden="false" customHeight="false" outlineLevel="0" collapsed="false">
      <c r="A7036" s="3" t="n">
        <v>7035</v>
      </c>
      <c r="B7036" s="3" t="n">
        <v>15</v>
      </c>
      <c r="C7036" s="3" t="s">
        <v>294</v>
      </c>
      <c r="D7036" s="3" t="s">
        <v>563</v>
      </c>
      <c r="E7036" s="3" t="n">
        <v>4118</v>
      </c>
      <c r="F7036" s="4" t="n">
        <v>278.11</v>
      </c>
      <c r="G7036" s="3" t="s">
        <v>46</v>
      </c>
      <c r="H7036" s="4" t="n">
        <f aca="false">ROUND(E7036*F7036,2)</f>
        <v>1145256.98</v>
      </c>
    </row>
    <row r="7037" customFormat="false" ht="15" hidden="false" customHeight="false" outlineLevel="0" collapsed="false">
      <c r="A7037" s="3" t="n">
        <v>7036</v>
      </c>
      <c r="B7037" s="3" t="n">
        <v>13</v>
      </c>
      <c r="C7037" s="3" t="s">
        <v>294</v>
      </c>
      <c r="D7037" s="3" t="s">
        <v>563</v>
      </c>
      <c r="E7037" s="3" t="n">
        <v>4971</v>
      </c>
      <c r="F7037" s="4" t="n">
        <v>49.28</v>
      </c>
      <c r="G7037" s="3" t="s">
        <v>41</v>
      </c>
      <c r="H7037" s="4" t="n">
        <f aca="false">ROUND(E7037*F7037,2)</f>
        <v>244970.88</v>
      </c>
    </row>
    <row r="7038" customFormat="false" ht="15" hidden="false" customHeight="false" outlineLevel="0" collapsed="false">
      <c r="A7038" s="3" t="n">
        <v>7037</v>
      </c>
      <c r="B7038" s="3" t="n">
        <v>11</v>
      </c>
      <c r="C7038" s="3" t="s">
        <v>294</v>
      </c>
      <c r="D7038" s="3" t="s">
        <v>562</v>
      </c>
      <c r="E7038" s="3" t="n">
        <v>4692</v>
      </c>
      <c r="F7038" s="4" t="n">
        <v>101</v>
      </c>
      <c r="G7038" s="3" t="s">
        <v>34</v>
      </c>
      <c r="H7038" s="4" t="n">
        <f aca="false">ROUND(E7038*F7038,2)</f>
        <v>473892</v>
      </c>
    </row>
    <row r="7039" customFormat="false" ht="15" hidden="false" customHeight="false" outlineLevel="0" collapsed="false">
      <c r="A7039" s="3" t="n">
        <v>7038</v>
      </c>
      <c r="B7039" s="3" t="n">
        <v>1</v>
      </c>
      <c r="C7039" s="3" t="s">
        <v>294</v>
      </c>
      <c r="D7039" s="3" t="s">
        <v>562</v>
      </c>
      <c r="E7039" s="3" t="n">
        <v>3702</v>
      </c>
      <c r="F7039" s="4" t="n">
        <v>378.49</v>
      </c>
      <c r="G7039" s="3" t="s">
        <v>8</v>
      </c>
      <c r="H7039" s="4" t="n">
        <f aca="false">ROUND(E7039*F7039,2)</f>
        <v>1401169.98</v>
      </c>
    </row>
    <row r="7040" customFormat="false" ht="15" hidden="false" customHeight="false" outlineLevel="0" collapsed="false">
      <c r="A7040" s="3" t="n">
        <v>7039</v>
      </c>
      <c r="B7040" s="3" t="n">
        <v>3</v>
      </c>
      <c r="C7040" s="3" t="s">
        <v>294</v>
      </c>
      <c r="D7040" s="3" t="s">
        <v>563</v>
      </c>
      <c r="E7040" s="3" t="n">
        <v>4550</v>
      </c>
      <c r="F7040" s="4" t="n">
        <v>138.15</v>
      </c>
      <c r="G7040" s="3" t="s">
        <v>8</v>
      </c>
      <c r="H7040" s="4" t="n">
        <f aca="false">ROUND(E7040*F7040,2)</f>
        <v>628582.5</v>
      </c>
    </row>
    <row r="7041" customFormat="false" ht="15" hidden="false" customHeight="false" outlineLevel="0" collapsed="false">
      <c r="A7041" s="3" t="n">
        <v>7040</v>
      </c>
      <c r="B7041" s="3" t="n">
        <v>14</v>
      </c>
      <c r="C7041" s="3" t="s">
        <v>294</v>
      </c>
      <c r="D7041" s="3" t="s">
        <v>562</v>
      </c>
      <c r="E7041" s="3" t="n">
        <v>4975</v>
      </c>
      <c r="F7041" s="4" t="n">
        <v>74.26</v>
      </c>
      <c r="G7041" s="3" t="s">
        <v>41</v>
      </c>
      <c r="H7041" s="4" t="n">
        <f aca="false">ROUND(E7041*F7041,2)</f>
        <v>369443.5</v>
      </c>
    </row>
    <row r="7042" customFormat="false" ht="15" hidden="false" customHeight="false" outlineLevel="0" collapsed="false">
      <c r="A7042" s="3" t="n">
        <v>7041</v>
      </c>
      <c r="B7042" s="3" t="n">
        <v>14</v>
      </c>
      <c r="C7042" s="3" t="s">
        <v>294</v>
      </c>
      <c r="D7042" s="3" t="s">
        <v>563</v>
      </c>
      <c r="E7042" s="3" t="n">
        <v>1541</v>
      </c>
      <c r="F7042" s="4" t="n">
        <v>74.26</v>
      </c>
      <c r="G7042" s="3" t="s">
        <v>41</v>
      </c>
      <c r="H7042" s="4" t="n">
        <f aca="false">ROUND(E7042*F7042,2)</f>
        <v>114434.66</v>
      </c>
    </row>
    <row r="7043" customFormat="false" ht="15" hidden="false" customHeight="false" outlineLevel="0" collapsed="false">
      <c r="A7043" s="3" t="n">
        <v>7042</v>
      </c>
      <c r="B7043" s="3" t="n">
        <v>1</v>
      </c>
      <c r="C7043" s="3" t="s">
        <v>294</v>
      </c>
      <c r="D7043" s="3" t="s">
        <v>563</v>
      </c>
      <c r="E7043" s="3" t="n">
        <v>3354</v>
      </c>
      <c r="F7043" s="4" t="n">
        <v>377.93</v>
      </c>
      <c r="G7043" s="3" t="s">
        <v>8</v>
      </c>
      <c r="H7043" s="4" t="n">
        <f aca="false">ROUND(E7043*F7043,2)</f>
        <v>1267577.22</v>
      </c>
    </row>
    <row r="7044" customFormat="false" ht="15" hidden="false" customHeight="false" outlineLevel="0" collapsed="false">
      <c r="A7044" s="3" t="n">
        <v>7043</v>
      </c>
      <c r="B7044" s="3" t="n">
        <v>11</v>
      </c>
      <c r="C7044" s="3" t="s">
        <v>294</v>
      </c>
      <c r="D7044" s="3" t="s">
        <v>563</v>
      </c>
      <c r="E7044" s="3" t="n">
        <v>40</v>
      </c>
      <c r="F7044" s="4" t="n">
        <v>100.69</v>
      </c>
      <c r="G7044" s="3" t="s">
        <v>34</v>
      </c>
      <c r="H7044" s="4" t="n">
        <f aca="false">ROUND(E7044*F7044,2)</f>
        <v>4027.6</v>
      </c>
    </row>
    <row r="7045" customFormat="false" ht="15" hidden="false" customHeight="false" outlineLevel="0" collapsed="false">
      <c r="A7045" s="3" t="n">
        <v>7044</v>
      </c>
      <c r="B7045" s="3" t="n">
        <v>15</v>
      </c>
      <c r="C7045" s="3" t="s">
        <v>294</v>
      </c>
      <c r="D7045" s="3" t="s">
        <v>562</v>
      </c>
      <c r="E7045" s="3" t="n">
        <v>3420</v>
      </c>
      <c r="F7045" s="4" t="n">
        <v>278.23</v>
      </c>
      <c r="G7045" s="3" t="s">
        <v>46</v>
      </c>
      <c r="H7045" s="4" t="n">
        <f aca="false">ROUND(E7045*F7045,2)</f>
        <v>951546.6</v>
      </c>
    </row>
    <row r="7046" customFormat="false" ht="15" hidden="false" customHeight="false" outlineLevel="0" collapsed="false">
      <c r="A7046" s="3" t="n">
        <v>7045</v>
      </c>
      <c r="B7046" s="3" t="n">
        <v>1</v>
      </c>
      <c r="C7046" s="3" t="s">
        <v>294</v>
      </c>
      <c r="D7046" s="3" t="s">
        <v>562</v>
      </c>
      <c r="E7046" s="3" t="n">
        <v>2986</v>
      </c>
      <c r="F7046" s="4" t="n">
        <v>378.02</v>
      </c>
      <c r="G7046" s="3" t="s">
        <v>8</v>
      </c>
      <c r="H7046" s="4" t="n">
        <f aca="false">ROUND(E7046*F7046,2)</f>
        <v>1128767.72</v>
      </c>
    </row>
    <row r="7047" customFormat="false" ht="15" hidden="false" customHeight="false" outlineLevel="0" collapsed="false">
      <c r="A7047" s="3" t="n">
        <v>7046</v>
      </c>
      <c r="B7047" s="3" t="n">
        <v>12</v>
      </c>
      <c r="C7047" s="3" t="s">
        <v>294</v>
      </c>
      <c r="D7047" s="3" t="s">
        <v>562</v>
      </c>
      <c r="E7047" s="3" t="n">
        <v>4151</v>
      </c>
      <c r="F7047" s="4" t="n">
        <v>223.84</v>
      </c>
      <c r="G7047" s="3" t="s">
        <v>38</v>
      </c>
      <c r="H7047" s="4" t="n">
        <f aca="false">ROUND(E7047*F7047,2)</f>
        <v>929159.84</v>
      </c>
    </row>
    <row r="7048" customFormat="false" ht="15" hidden="false" customHeight="false" outlineLevel="0" collapsed="false">
      <c r="A7048" s="3" t="n">
        <v>7047</v>
      </c>
      <c r="B7048" s="3" t="n">
        <v>13</v>
      </c>
      <c r="C7048" s="3" t="s">
        <v>294</v>
      </c>
      <c r="D7048" s="3" t="s">
        <v>563</v>
      </c>
      <c r="E7048" s="3" t="n">
        <v>1628</v>
      </c>
      <c r="F7048" s="4" t="n">
        <v>49.19</v>
      </c>
      <c r="G7048" s="3" t="s">
        <v>41</v>
      </c>
      <c r="H7048" s="4" t="n">
        <f aca="false">ROUND(E7048*F7048,2)</f>
        <v>80081.32</v>
      </c>
    </row>
    <row r="7049" customFormat="false" ht="15" hidden="false" customHeight="false" outlineLevel="0" collapsed="false">
      <c r="A7049" s="3" t="n">
        <v>7048</v>
      </c>
      <c r="B7049" s="3" t="n">
        <v>9</v>
      </c>
      <c r="C7049" s="3" t="s">
        <v>294</v>
      </c>
      <c r="D7049" s="3" t="s">
        <v>563</v>
      </c>
      <c r="E7049" s="3" t="n">
        <v>219</v>
      </c>
      <c r="F7049" s="4" t="n">
        <v>226.52</v>
      </c>
      <c r="G7049" s="3" t="s">
        <v>8</v>
      </c>
      <c r="H7049" s="4" t="n">
        <f aca="false">ROUND(E7049*F7049,2)</f>
        <v>49607.88</v>
      </c>
    </row>
    <row r="7050" customFormat="false" ht="15" hidden="false" customHeight="false" outlineLevel="0" collapsed="false">
      <c r="A7050" s="3" t="n">
        <v>7049</v>
      </c>
      <c r="B7050" s="3" t="n">
        <v>1</v>
      </c>
      <c r="C7050" s="3" t="s">
        <v>294</v>
      </c>
      <c r="D7050" s="3" t="s">
        <v>563</v>
      </c>
      <c r="E7050" s="3" t="n">
        <v>952</v>
      </c>
      <c r="F7050" s="4" t="n">
        <v>377.65</v>
      </c>
      <c r="G7050" s="3" t="s">
        <v>8</v>
      </c>
      <c r="H7050" s="4" t="n">
        <f aca="false">ROUND(E7050*F7050,2)</f>
        <v>359522.8</v>
      </c>
    </row>
    <row r="7051" customFormat="false" ht="15" hidden="false" customHeight="false" outlineLevel="0" collapsed="false">
      <c r="A7051" s="3" t="n">
        <v>7050</v>
      </c>
      <c r="B7051" s="3" t="n">
        <v>3</v>
      </c>
      <c r="C7051" s="3" t="s">
        <v>294</v>
      </c>
      <c r="D7051" s="3" t="s">
        <v>563</v>
      </c>
      <c r="E7051" s="3" t="n">
        <v>998</v>
      </c>
      <c r="F7051" s="4" t="n">
        <v>138.25</v>
      </c>
      <c r="G7051" s="3" t="s">
        <v>8</v>
      </c>
      <c r="H7051" s="4" t="n">
        <f aca="false">ROUND(E7051*F7051,2)</f>
        <v>137973.5</v>
      </c>
    </row>
    <row r="7052" customFormat="false" ht="15" hidden="false" customHeight="false" outlineLevel="0" collapsed="false">
      <c r="A7052" s="3" t="n">
        <v>7051</v>
      </c>
      <c r="B7052" s="3" t="n">
        <v>11</v>
      </c>
      <c r="C7052" s="3" t="s">
        <v>294</v>
      </c>
      <c r="D7052" s="3" t="s">
        <v>562</v>
      </c>
      <c r="E7052" s="3" t="n">
        <v>4071</v>
      </c>
      <c r="F7052" s="4" t="n">
        <v>100.76</v>
      </c>
      <c r="G7052" s="3" t="s">
        <v>34</v>
      </c>
      <c r="H7052" s="4" t="n">
        <f aca="false">ROUND(E7052*F7052,2)</f>
        <v>410193.96</v>
      </c>
    </row>
    <row r="7053" customFormat="false" ht="15" hidden="false" customHeight="false" outlineLevel="0" collapsed="false">
      <c r="A7053" s="3" t="n">
        <v>7052</v>
      </c>
      <c r="B7053" s="3" t="n">
        <v>3</v>
      </c>
      <c r="C7053" s="3" t="s">
        <v>294</v>
      </c>
      <c r="D7053" s="3" t="s">
        <v>562</v>
      </c>
      <c r="E7053" s="3" t="n">
        <v>4092</v>
      </c>
      <c r="F7053" s="4" t="n">
        <v>138.38</v>
      </c>
      <c r="G7053" s="3" t="s">
        <v>8</v>
      </c>
      <c r="H7053" s="4" t="n">
        <f aca="false">ROUND(E7053*F7053,2)</f>
        <v>566250.96</v>
      </c>
    </row>
    <row r="7054" customFormat="false" ht="15" hidden="false" customHeight="false" outlineLevel="0" collapsed="false">
      <c r="A7054" s="3" t="n">
        <v>7053</v>
      </c>
      <c r="B7054" s="3" t="n">
        <v>8</v>
      </c>
      <c r="C7054" s="3" t="s">
        <v>294</v>
      </c>
      <c r="D7054" s="3" t="s">
        <v>562</v>
      </c>
      <c r="E7054" s="3" t="n">
        <v>273</v>
      </c>
      <c r="F7054" s="4" t="n">
        <v>55.2</v>
      </c>
      <c r="G7054" s="3" t="s">
        <v>8</v>
      </c>
      <c r="H7054" s="4" t="n">
        <f aca="false">ROUND(E7054*F7054,2)</f>
        <v>15069.6</v>
      </c>
    </row>
    <row r="7055" customFormat="false" ht="15" hidden="false" customHeight="false" outlineLevel="0" collapsed="false">
      <c r="A7055" s="3" t="n">
        <v>7054</v>
      </c>
      <c r="B7055" s="3" t="n">
        <v>1</v>
      </c>
      <c r="C7055" s="3" t="s">
        <v>294</v>
      </c>
      <c r="D7055" s="3" t="s">
        <v>563</v>
      </c>
      <c r="E7055" s="3" t="n">
        <v>1847</v>
      </c>
      <c r="F7055" s="4" t="n">
        <v>378.17</v>
      </c>
      <c r="G7055" s="3" t="s">
        <v>8</v>
      </c>
      <c r="H7055" s="4" t="n">
        <f aca="false">ROUND(E7055*F7055,2)</f>
        <v>698479.99</v>
      </c>
    </row>
    <row r="7056" customFormat="false" ht="15" hidden="false" customHeight="false" outlineLevel="0" collapsed="false">
      <c r="A7056" s="3" t="n">
        <v>7055</v>
      </c>
      <c r="B7056" s="3" t="n">
        <v>4</v>
      </c>
      <c r="C7056" s="3" t="s">
        <v>294</v>
      </c>
      <c r="D7056" s="3" t="s">
        <v>562</v>
      </c>
      <c r="E7056" s="3" t="n">
        <v>959</v>
      </c>
      <c r="F7056" s="4" t="n">
        <v>100.63</v>
      </c>
      <c r="G7056" s="3" t="s">
        <v>8</v>
      </c>
      <c r="H7056" s="4" t="n">
        <f aca="false">ROUND(E7056*F7056,2)</f>
        <v>96504.17</v>
      </c>
    </row>
    <row r="7057" customFormat="false" ht="15" hidden="false" customHeight="false" outlineLevel="0" collapsed="false">
      <c r="A7057" s="3" t="n">
        <v>7056</v>
      </c>
      <c r="B7057" s="3" t="n">
        <v>3</v>
      </c>
      <c r="C7057" s="3" t="s">
        <v>294</v>
      </c>
      <c r="D7057" s="3" t="s">
        <v>563</v>
      </c>
      <c r="E7057" s="3" t="n">
        <v>1028</v>
      </c>
      <c r="F7057" s="4" t="n">
        <v>138.61</v>
      </c>
      <c r="G7057" s="3" t="s">
        <v>8</v>
      </c>
      <c r="H7057" s="4" t="n">
        <f aca="false">ROUND(E7057*F7057,2)</f>
        <v>142491.08</v>
      </c>
    </row>
    <row r="7058" customFormat="false" ht="15" hidden="false" customHeight="false" outlineLevel="0" collapsed="false">
      <c r="A7058" s="3" t="n">
        <v>7057</v>
      </c>
      <c r="B7058" s="3" t="n">
        <v>9</v>
      </c>
      <c r="C7058" s="3" t="s">
        <v>294</v>
      </c>
      <c r="D7058" s="3" t="s">
        <v>563</v>
      </c>
      <c r="E7058" s="3" t="n">
        <v>2321</v>
      </c>
      <c r="F7058" s="4" t="n">
        <v>226.53</v>
      </c>
      <c r="G7058" s="3" t="s">
        <v>8</v>
      </c>
      <c r="H7058" s="4" t="n">
        <f aca="false">ROUND(E7058*F7058,2)</f>
        <v>525776.13</v>
      </c>
    </row>
    <row r="7059" customFormat="false" ht="15" hidden="false" customHeight="false" outlineLevel="0" collapsed="false">
      <c r="A7059" s="3" t="n">
        <v>7058</v>
      </c>
      <c r="B7059" s="3" t="n">
        <v>5</v>
      </c>
      <c r="C7059" s="3" t="s">
        <v>294</v>
      </c>
      <c r="D7059" s="3" t="s">
        <v>563</v>
      </c>
      <c r="E7059" s="3" t="n">
        <v>2610</v>
      </c>
      <c r="F7059" s="4" t="n">
        <v>558.13</v>
      </c>
      <c r="G7059" s="3" t="s">
        <v>8</v>
      </c>
      <c r="H7059" s="4" t="n">
        <f aca="false">ROUND(E7059*F7059,2)</f>
        <v>1456719.3</v>
      </c>
    </row>
    <row r="7060" customFormat="false" ht="15" hidden="false" customHeight="false" outlineLevel="0" collapsed="false">
      <c r="A7060" s="3" t="n">
        <v>7059</v>
      </c>
      <c r="B7060" s="3" t="n">
        <v>2</v>
      </c>
      <c r="C7060" s="3" t="s">
        <v>295</v>
      </c>
      <c r="D7060" s="3" t="s">
        <v>562</v>
      </c>
      <c r="E7060" s="3" t="n">
        <v>3694</v>
      </c>
      <c r="F7060" s="4" t="n">
        <v>55.71</v>
      </c>
      <c r="G7060" s="3" t="s">
        <v>8</v>
      </c>
      <c r="H7060" s="4" t="n">
        <f aca="false">ROUND(E7060*F7060,2)</f>
        <v>205792.74</v>
      </c>
    </row>
    <row r="7061" customFormat="false" ht="15" hidden="false" customHeight="false" outlineLevel="0" collapsed="false">
      <c r="A7061" s="3" t="n">
        <v>7060</v>
      </c>
      <c r="B7061" s="3" t="n">
        <v>13</v>
      </c>
      <c r="C7061" s="3" t="s">
        <v>295</v>
      </c>
      <c r="D7061" s="3" t="s">
        <v>563</v>
      </c>
      <c r="E7061" s="3" t="n">
        <v>2227</v>
      </c>
      <c r="F7061" s="4" t="n">
        <v>49.49</v>
      </c>
      <c r="G7061" s="3" t="s">
        <v>41</v>
      </c>
      <c r="H7061" s="4" t="n">
        <f aca="false">ROUND(E7061*F7061,2)</f>
        <v>110214.23</v>
      </c>
    </row>
    <row r="7062" customFormat="false" ht="15" hidden="false" customHeight="false" outlineLevel="0" collapsed="false">
      <c r="A7062" s="3" t="n">
        <v>7061</v>
      </c>
      <c r="B7062" s="3" t="n">
        <v>2</v>
      </c>
      <c r="C7062" s="3" t="s">
        <v>295</v>
      </c>
      <c r="D7062" s="3" t="s">
        <v>563</v>
      </c>
      <c r="E7062" s="3" t="n">
        <v>3109</v>
      </c>
      <c r="F7062" s="4" t="n">
        <v>55.5</v>
      </c>
      <c r="G7062" s="3" t="s">
        <v>8</v>
      </c>
      <c r="H7062" s="4" t="n">
        <f aca="false">ROUND(E7062*F7062,2)</f>
        <v>172549.5</v>
      </c>
    </row>
    <row r="7063" customFormat="false" ht="15" hidden="false" customHeight="false" outlineLevel="0" collapsed="false">
      <c r="A7063" s="3" t="n">
        <v>7062</v>
      </c>
      <c r="B7063" s="3" t="n">
        <v>4</v>
      </c>
      <c r="C7063" s="3" t="s">
        <v>295</v>
      </c>
      <c r="D7063" s="3" t="s">
        <v>563</v>
      </c>
      <c r="E7063" s="3" t="n">
        <v>821</v>
      </c>
      <c r="F7063" s="4" t="n">
        <v>97.66</v>
      </c>
      <c r="G7063" s="3" t="s">
        <v>8</v>
      </c>
      <c r="H7063" s="4" t="n">
        <f aca="false">ROUND(E7063*F7063,2)</f>
        <v>80178.86</v>
      </c>
    </row>
    <row r="7064" customFormat="false" ht="15" hidden="false" customHeight="false" outlineLevel="0" collapsed="false">
      <c r="A7064" s="3" t="n">
        <v>7063</v>
      </c>
      <c r="B7064" s="3" t="n">
        <v>12</v>
      </c>
      <c r="C7064" s="3" t="s">
        <v>295</v>
      </c>
      <c r="D7064" s="3" t="s">
        <v>562</v>
      </c>
      <c r="E7064" s="3" t="n">
        <v>97</v>
      </c>
      <c r="F7064" s="4" t="n">
        <v>223.51</v>
      </c>
      <c r="G7064" s="3" t="s">
        <v>38</v>
      </c>
      <c r="H7064" s="4" t="n">
        <f aca="false">ROUND(E7064*F7064,2)</f>
        <v>21680.47</v>
      </c>
    </row>
    <row r="7065" customFormat="false" ht="15" hidden="false" customHeight="false" outlineLevel="0" collapsed="false">
      <c r="A7065" s="3" t="n">
        <v>7064</v>
      </c>
      <c r="B7065" s="3" t="n">
        <v>9</v>
      </c>
      <c r="C7065" s="3" t="s">
        <v>295</v>
      </c>
      <c r="D7065" s="3" t="s">
        <v>562</v>
      </c>
      <c r="E7065" s="3" t="n">
        <v>4193</v>
      </c>
      <c r="F7065" s="4" t="n">
        <v>230.86</v>
      </c>
      <c r="G7065" s="3" t="s">
        <v>8</v>
      </c>
      <c r="H7065" s="4" t="n">
        <f aca="false">ROUND(E7065*F7065,2)</f>
        <v>967995.98</v>
      </c>
    </row>
    <row r="7066" customFormat="false" ht="15" hidden="false" customHeight="false" outlineLevel="0" collapsed="false">
      <c r="A7066" s="3" t="n">
        <v>7065</v>
      </c>
      <c r="B7066" s="3" t="n">
        <v>9</v>
      </c>
      <c r="C7066" s="3" t="s">
        <v>295</v>
      </c>
      <c r="D7066" s="3" t="s">
        <v>562</v>
      </c>
      <c r="E7066" s="3" t="n">
        <v>462</v>
      </c>
      <c r="F7066" s="4" t="n">
        <v>230.77</v>
      </c>
      <c r="G7066" s="3" t="s">
        <v>8</v>
      </c>
      <c r="H7066" s="4" t="n">
        <f aca="false">ROUND(E7066*F7066,2)</f>
        <v>106615.74</v>
      </c>
    </row>
    <row r="7067" customFormat="false" ht="15" hidden="false" customHeight="false" outlineLevel="0" collapsed="false">
      <c r="A7067" s="3" t="n">
        <v>7066</v>
      </c>
      <c r="B7067" s="3" t="n">
        <v>1</v>
      </c>
      <c r="C7067" s="3" t="s">
        <v>295</v>
      </c>
      <c r="D7067" s="3" t="s">
        <v>562</v>
      </c>
      <c r="E7067" s="3" t="n">
        <v>890</v>
      </c>
      <c r="F7067" s="4" t="n">
        <v>375.22</v>
      </c>
      <c r="G7067" s="3" t="s">
        <v>8</v>
      </c>
      <c r="H7067" s="4" t="n">
        <f aca="false">ROUND(E7067*F7067,2)</f>
        <v>333945.8</v>
      </c>
    </row>
    <row r="7068" customFormat="false" ht="15" hidden="false" customHeight="false" outlineLevel="0" collapsed="false">
      <c r="A7068" s="3" t="n">
        <v>7067</v>
      </c>
      <c r="B7068" s="3" t="n">
        <v>13</v>
      </c>
      <c r="C7068" s="3" t="s">
        <v>295</v>
      </c>
      <c r="D7068" s="3" t="s">
        <v>562</v>
      </c>
      <c r="E7068" s="3" t="n">
        <v>3323</v>
      </c>
      <c r="F7068" s="4" t="n">
        <v>49.52</v>
      </c>
      <c r="G7068" s="3" t="s">
        <v>41</v>
      </c>
      <c r="H7068" s="4" t="n">
        <f aca="false">ROUND(E7068*F7068,2)</f>
        <v>164554.96</v>
      </c>
    </row>
    <row r="7069" customFormat="false" ht="15" hidden="false" customHeight="false" outlineLevel="0" collapsed="false">
      <c r="A7069" s="3" t="n">
        <v>7068</v>
      </c>
      <c r="B7069" s="3" t="n">
        <v>3</v>
      </c>
      <c r="C7069" s="3" t="s">
        <v>295</v>
      </c>
      <c r="D7069" s="3" t="s">
        <v>562</v>
      </c>
      <c r="E7069" s="3" t="n">
        <v>3972</v>
      </c>
      <c r="F7069" s="4" t="n">
        <v>139.81</v>
      </c>
      <c r="G7069" s="3" t="s">
        <v>8</v>
      </c>
      <c r="H7069" s="4" t="n">
        <f aca="false">ROUND(E7069*F7069,2)</f>
        <v>555325.32</v>
      </c>
    </row>
    <row r="7070" customFormat="false" ht="15" hidden="false" customHeight="false" outlineLevel="0" collapsed="false">
      <c r="A7070" s="3" t="n">
        <v>7069</v>
      </c>
      <c r="B7070" s="3" t="n">
        <v>11</v>
      </c>
      <c r="C7070" s="3" t="s">
        <v>295</v>
      </c>
      <c r="D7070" s="3" t="s">
        <v>563</v>
      </c>
      <c r="E7070" s="3" t="n">
        <v>3875</v>
      </c>
      <c r="F7070" s="4" t="n">
        <v>100.85</v>
      </c>
      <c r="G7070" s="3" t="s">
        <v>34</v>
      </c>
      <c r="H7070" s="4" t="n">
        <f aca="false">ROUND(E7070*F7070,2)</f>
        <v>390793.75</v>
      </c>
    </row>
    <row r="7071" customFormat="false" ht="15" hidden="false" customHeight="false" outlineLevel="0" collapsed="false">
      <c r="A7071" s="3" t="n">
        <v>7070</v>
      </c>
      <c r="B7071" s="3" t="n">
        <v>12</v>
      </c>
      <c r="C7071" s="3" t="s">
        <v>295</v>
      </c>
      <c r="D7071" s="3" t="s">
        <v>563</v>
      </c>
      <c r="E7071" s="3" t="n">
        <v>2574</v>
      </c>
      <c r="F7071" s="4" t="n">
        <v>223.77</v>
      </c>
      <c r="G7071" s="3" t="s">
        <v>38</v>
      </c>
      <c r="H7071" s="4" t="n">
        <f aca="false">ROUND(E7071*F7071,2)</f>
        <v>575983.98</v>
      </c>
    </row>
    <row r="7072" customFormat="false" ht="15" hidden="false" customHeight="false" outlineLevel="0" collapsed="false">
      <c r="A7072" s="3" t="n">
        <v>7071</v>
      </c>
      <c r="B7072" s="3" t="n">
        <v>2</v>
      </c>
      <c r="C7072" s="3" t="s">
        <v>295</v>
      </c>
      <c r="D7072" s="3" t="s">
        <v>563</v>
      </c>
      <c r="E7072" s="3" t="n">
        <v>4923</v>
      </c>
      <c r="F7072" s="4" t="n">
        <v>55.65</v>
      </c>
      <c r="G7072" s="3" t="s">
        <v>8</v>
      </c>
      <c r="H7072" s="4" t="n">
        <f aca="false">ROUND(E7072*F7072,2)</f>
        <v>273964.95</v>
      </c>
    </row>
    <row r="7073" customFormat="false" ht="15" hidden="false" customHeight="false" outlineLevel="0" collapsed="false">
      <c r="A7073" s="3" t="n">
        <v>7072</v>
      </c>
      <c r="B7073" s="3" t="n">
        <v>8</v>
      </c>
      <c r="C7073" s="3" t="s">
        <v>295</v>
      </c>
      <c r="D7073" s="3" t="s">
        <v>562</v>
      </c>
      <c r="E7073" s="3" t="n">
        <v>3019</v>
      </c>
      <c r="F7073" s="4" t="n">
        <v>54.66</v>
      </c>
      <c r="G7073" s="3" t="s">
        <v>8</v>
      </c>
      <c r="H7073" s="4" t="n">
        <f aca="false">ROUND(E7073*F7073,2)</f>
        <v>165018.54</v>
      </c>
    </row>
    <row r="7074" customFormat="false" ht="15" hidden="false" customHeight="false" outlineLevel="0" collapsed="false">
      <c r="A7074" s="3" t="n">
        <v>7073</v>
      </c>
      <c r="B7074" s="3" t="n">
        <v>1</v>
      </c>
      <c r="C7074" s="3" t="s">
        <v>295</v>
      </c>
      <c r="D7074" s="3" t="s">
        <v>563</v>
      </c>
      <c r="E7074" s="3" t="n">
        <v>4886</v>
      </c>
      <c r="F7074" s="4" t="n">
        <v>374.22</v>
      </c>
      <c r="G7074" s="3" t="s">
        <v>8</v>
      </c>
      <c r="H7074" s="4" t="n">
        <f aca="false">ROUND(E7074*F7074,2)</f>
        <v>1828438.92</v>
      </c>
    </row>
    <row r="7075" customFormat="false" ht="15" hidden="false" customHeight="false" outlineLevel="0" collapsed="false">
      <c r="A7075" s="3" t="n">
        <v>7074</v>
      </c>
      <c r="B7075" s="3" t="n">
        <v>7</v>
      </c>
      <c r="C7075" s="3" t="s">
        <v>295</v>
      </c>
      <c r="D7075" s="3" t="s">
        <v>563</v>
      </c>
      <c r="E7075" s="3" t="n">
        <v>4226</v>
      </c>
      <c r="F7075" s="4" t="n">
        <v>320.77</v>
      </c>
      <c r="G7075" s="3" t="s">
        <v>8</v>
      </c>
      <c r="H7075" s="4" t="n">
        <f aca="false">ROUND(E7075*F7075,2)</f>
        <v>1355574.02</v>
      </c>
    </row>
    <row r="7076" customFormat="false" ht="15" hidden="false" customHeight="false" outlineLevel="0" collapsed="false">
      <c r="A7076" s="3" t="n">
        <v>7075</v>
      </c>
      <c r="B7076" s="3" t="n">
        <v>12</v>
      </c>
      <c r="C7076" s="3" t="s">
        <v>295</v>
      </c>
      <c r="D7076" s="3" t="s">
        <v>563</v>
      </c>
      <c r="E7076" s="3" t="n">
        <v>4838</v>
      </c>
      <c r="F7076" s="4" t="n">
        <v>223.79</v>
      </c>
      <c r="G7076" s="3" t="s">
        <v>38</v>
      </c>
      <c r="H7076" s="4" t="n">
        <f aca="false">ROUND(E7076*F7076,2)</f>
        <v>1082696.02</v>
      </c>
    </row>
    <row r="7077" customFormat="false" ht="15" hidden="false" customHeight="false" outlineLevel="0" collapsed="false">
      <c r="A7077" s="3" t="n">
        <v>7076</v>
      </c>
      <c r="B7077" s="3" t="n">
        <v>14</v>
      </c>
      <c r="C7077" s="3" t="s">
        <v>295</v>
      </c>
      <c r="D7077" s="3" t="s">
        <v>562</v>
      </c>
      <c r="E7077" s="3" t="n">
        <v>988</v>
      </c>
      <c r="F7077" s="4" t="n">
        <v>74.19</v>
      </c>
      <c r="G7077" s="3" t="s">
        <v>41</v>
      </c>
      <c r="H7077" s="4" t="n">
        <f aca="false">ROUND(E7077*F7077,2)</f>
        <v>73299.72</v>
      </c>
    </row>
    <row r="7078" customFormat="false" ht="15" hidden="false" customHeight="false" outlineLevel="0" collapsed="false">
      <c r="A7078" s="3" t="n">
        <v>7077</v>
      </c>
      <c r="B7078" s="3" t="n">
        <v>2</v>
      </c>
      <c r="C7078" s="3" t="s">
        <v>295</v>
      </c>
      <c r="D7078" s="3" t="s">
        <v>562</v>
      </c>
      <c r="E7078" s="3" t="n">
        <v>75</v>
      </c>
      <c r="F7078" s="4" t="n">
        <v>55.68</v>
      </c>
      <c r="G7078" s="3" t="s">
        <v>8</v>
      </c>
      <c r="H7078" s="4" t="n">
        <f aca="false">ROUND(E7078*F7078,2)</f>
        <v>4176</v>
      </c>
    </row>
    <row r="7079" customFormat="false" ht="15" hidden="false" customHeight="false" outlineLevel="0" collapsed="false">
      <c r="A7079" s="3" t="n">
        <v>7078</v>
      </c>
      <c r="B7079" s="3" t="n">
        <v>11</v>
      </c>
      <c r="C7079" s="3" t="s">
        <v>295</v>
      </c>
      <c r="D7079" s="3" t="s">
        <v>562</v>
      </c>
      <c r="E7079" s="3" t="n">
        <v>4052</v>
      </c>
      <c r="F7079" s="4" t="n">
        <v>100.82</v>
      </c>
      <c r="G7079" s="3" t="s">
        <v>34</v>
      </c>
      <c r="H7079" s="4" t="n">
        <f aca="false">ROUND(E7079*F7079,2)</f>
        <v>408522.64</v>
      </c>
    </row>
    <row r="7080" customFormat="false" ht="15" hidden="false" customHeight="false" outlineLevel="0" collapsed="false">
      <c r="A7080" s="3" t="n">
        <v>7079</v>
      </c>
      <c r="B7080" s="3" t="n">
        <v>2</v>
      </c>
      <c r="C7080" s="3" t="s">
        <v>295</v>
      </c>
      <c r="D7080" s="3" t="s">
        <v>562</v>
      </c>
      <c r="E7080" s="3" t="n">
        <v>2713</v>
      </c>
      <c r="F7080" s="4" t="n">
        <v>55.67</v>
      </c>
      <c r="G7080" s="3" t="s">
        <v>8</v>
      </c>
      <c r="H7080" s="4" t="n">
        <f aca="false">ROUND(E7080*F7080,2)</f>
        <v>151032.71</v>
      </c>
    </row>
    <row r="7081" customFormat="false" ht="15" hidden="false" customHeight="false" outlineLevel="0" collapsed="false">
      <c r="A7081" s="3" t="n">
        <v>7080</v>
      </c>
      <c r="B7081" s="3" t="n">
        <v>2</v>
      </c>
      <c r="C7081" s="3" t="s">
        <v>295</v>
      </c>
      <c r="D7081" s="3" t="s">
        <v>562</v>
      </c>
      <c r="E7081" s="3" t="n">
        <v>4851</v>
      </c>
      <c r="F7081" s="4" t="n">
        <v>55.61</v>
      </c>
      <c r="G7081" s="3" t="s">
        <v>8</v>
      </c>
      <c r="H7081" s="4" t="n">
        <f aca="false">ROUND(E7081*F7081,2)</f>
        <v>269764.11</v>
      </c>
    </row>
    <row r="7082" customFormat="false" ht="15" hidden="false" customHeight="false" outlineLevel="0" collapsed="false">
      <c r="A7082" s="3" t="n">
        <v>7081</v>
      </c>
      <c r="B7082" s="3" t="n">
        <v>12</v>
      </c>
      <c r="C7082" s="3" t="s">
        <v>295</v>
      </c>
      <c r="D7082" s="3" t="s">
        <v>563</v>
      </c>
      <c r="E7082" s="3" t="n">
        <v>3493</v>
      </c>
      <c r="F7082" s="4" t="n">
        <v>223.82</v>
      </c>
      <c r="G7082" s="3" t="s">
        <v>38</v>
      </c>
      <c r="H7082" s="4" t="n">
        <f aca="false">ROUND(E7082*F7082,2)</f>
        <v>781803.26</v>
      </c>
    </row>
    <row r="7083" customFormat="false" ht="15" hidden="false" customHeight="false" outlineLevel="0" collapsed="false">
      <c r="A7083" s="3" t="n">
        <v>7082</v>
      </c>
      <c r="B7083" s="3" t="n">
        <v>8</v>
      </c>
      <c r="C7083" s="3" t="s">
        <v>295</v>
      </c>
      <c r="D7083" s="3" t="s">
        <v>563</v>
      </c>
      <c r="E7083" s="3" t="n">
        <v>2963</v>
      </c>
      <c r="F7083" s="4" t="n">
        <v>54.82</v>
      </c>
      <c r="G7083" s="3" t="s">
        <v>8</v>
      </c>
      <c r="H7083" s="4" t="n">
        <f aca="false">ROUND(E7083*F7083,2)</f>
        <v>162431.66</v>
      </c>
    </row>
    <row r="7084" customFormat="false" ht="15" hidden="false" customHeight="false" outlineLevel="0" collapsed="false">
      <c r="A7084" s="3" t="n">
        <v>7083</v>
      </c>
      <c r="B7084" s="3" t="n">
        <v>9</v>
      </c>
      <c r="C7084" s="3" t="s">
        <v>295</v>
      </c>
      <c r="D7084" s="3" t="s">
        <v>562</v>
      </c>
      <c r="E7084" s="3" t="n">
        <v>4317</v>
      </c>
      <c r="F7084" s="4" t="n">
        <v>231.74</v>
      </c>
      <c r="G7084" s="3" t="s">
        <v>8</v>
      </c>
      <c r="H7084" s="4" t="n">
        <f aca="false">ROUND(E7084*F7084,2)</f>
        <v>1000421.58</v>
      </c>
    </row>
    <row r="7085" customFormat="false" ht="15" hidden="false" customHeight="false" outlineLevel="0" collapsed="false">
      <c r="A7085" s="3" t="n">
        <v>7084</v>
      </c>
      <c r="B7085" s="3" t="n">
        <v>15</v>
      </c>
      <c r="C7085" s="3" t="s">
        <v>295</v>
      </c>
      <c r="D7085" s="3" t="s">
        <v>562</v>
      </c>
      <c r="E7085" s="3" t="n">
        <v>3822</v>
      </c>
      <c r="F7085" s="4" t="n">
        <v>279.1</v>
      </c>
      <c r="G7085" s="3" t="s">
        <v>46</v>
      </c>
      <c r="H7085" s="4" t="n">
        <f aca="false">ROUND(E7085*F7085,2)</f>
        <v>1066720.2</v>
      </c>
    </row>
    <row r="7086" customFormat="false" ht="15" hidden="false" customHeight="false" outlineLevel="0" collapsed="false">
      <c r="A7086" s="3" t="n">
        <v>7085</v>
      </c>
      <c r="B7086" s="3" t="n">
        <v>7</v>
      </c>
      <c r="C7086" s="3" t="s">
        <v>296</v>
      </c>
      <c r="D7086" s="3" t="s">
        <v>562</v>
      </c>
      <c r="E7086" s="3" t="n">
        <v>3701</v>
      </c>
      <c r="F7086" s="4" t="n">
        <v>313.93</v>
      </c>
      <c r="G7086" s="3" t="s">
        <v>8</v>
      </c>
      <c r="H7086" s="4" t="n">
        <f aca="false">ROUND(E7086*F7086,2)</f>
        <v>1161854.93</v>
      </c>
    </row>
    <row r="7087" customFormat="false" ht="15" hidden="false" customHeight="false" outlineLevel="0" collapsed="false">
      <c r="A7087" s="3" t="n">
        <v>7086</v>
      </c>
      <c r="B7087" s="3" t="n">
        <v>6</v>
      </c>
      <c r="C7087" s="3" t="s">
        <v>296</v>
      </c>
      <c r="D7087" s="3" t="s">
        <v>563</v>
      </c>
      <c r="E7087" s="3" t="n">
        <v>463</v>
      </c>
      <c r="F7087" s="4" t="n">
        <v>290.94</v>
      </c>
      <c r="G7087" s="3" t="s">
        <v>8</v>
      </c>
      <c r="H7087" s="4" t="n">
        <f aca="false">ROUND(E7087*F7087,2)</f>
        <v>134705.22</v>
      </c>
    </row>
    <row r="7088" customFormat="false" ht="15" hidden="false" customHeight="false" outlineLevel="0" collapsed="false">
      <c r="A7088" s="3" t="n">
        <v>7087</v>
      </c>
      <c r="B7088" s="3" t="n">
        <v>6</v>
      </c>
      <c r="C7088" s="3" t="s">
        <v>296</v>
      </c>
      <c r="D7088" s="3" t="s">
        <v>563</v>
      </c>
      <c r="E7088" s="3" t="n">
        <v>4709</v>
      </c>
      <c r="F7088" s="4" t="n">
        <v>289.73</v>
      </c>
      <c r="G7088" s="3" t="s">
        <v>8</v>
      </c>
      <c r="H7088" s="4" t="n">
        <f aca="false">ROUND(E7088*F7088,2)</f>
        <v>1364338.57</v>
      </c>
    </row>
    <row r="7089" customFormat="false" ht="15" hidden="false" customHeight="false" outlineLevel="0" collapsed="false">
      <c r="A7089" s="3" t="n">
        <v>7088</v>
      </c>
      <c r="B7089" s="3" t="n">
        <v>2</v>
      </c>
      <c r="C7089" s="3" t="s">
        <v>296</v>
      </c>
      <c r="D7089" s="3" t="s">
        <v>563</v>
      </c>
      <c r="E7089" s="3" t="n">
        <v>4397</v>
      </c>
      <c r="F7089" s="4" t="n">
        <v>54.2</v>
      </c>
      <c r="G7089" s="3" t="s">
        <v>8</v>
      </c>
      <c r="H7089" s="4" t="n">
        <f aca="false">ROUND(E7089*F7089,2)</f>
        <v>238317.4</v>
      </c>
    </row>
    <row r="7090" customFormat="false" ht="15" hidden="false" customHeight="false" outlineLevel="0" collapsed="false">
      <c r="A7090" s="3" t="n">
        <v>7089</v>
      </c>
      <c r="B7090" s="3" t="n">
        <v>14</v>
      </c>
      <c r="C7090" s="3" t="s">
        <v>296</v>
      </c>
      <c r="D7090" s="3" t="s">
        <v>563</v>
      </c>
      <c r="E7090" s="3" t="n">
        <v>2189</v>
      </c>
      <c r="F7090" s="4" t="n">
        <v>74.15</v>
      </c>
      <c r="G7090" s="3" t="s">
        <v>41</v>
      </c>
      <c r="H7090" s="4" t="n">
        <f aca="false">ROUND(E7090*F7090,2)</f>
        <v>162314.35</v>
      </c>
    </row>
    <row r="7091" customFormat="false" ht="15" hidden="false" customHeight="false" outlineLevel="0" collapsed="false">
      <c r="A7091" s="3" t="n">
        <v>7090</v>
      </c>
      <c r="B7091" s="3" t="n">
        <v>13</v>
      </c>
      <c r="C7091" s="3" t="s">
        <v>296</v>
      </c>
      <c r="D7091" s="3" t="s">
        <v>562</v>
      </c>
      <c r="E7091" s="3" t="n">
        <v>2219</v>
      </c>
      <c r="F7091" s="4" t="n">
        <v>49.45</v>
      </c>
      <c r="G7091" s="3" t="s">
        <v>41</v>
      </c>
      <c r="H7091" s="4" t="n">
        <f aca="false">ROUND(E7091*F7091,2)</f>
        <v>109729.55</v>
      </c>
    </row>
    <row r="7092" customFormat="false" ht="15" hidden="false" customHeight="false" outlineLevel="0" collapsed="false">
      <c r="A7092" s="3" t="n">
        <v>7091</v>
      </c>
      <c r="B7092" s="3" t="n">
        <v>5</v>
      </c>
      <c r="C7092" s="3" t="s">
        <v>296</v>
      </c>
      <c r="D7092" s="3" t="s">
        <v>563</v>
      </c>
      <c r="E7092" s="3" t="n">
        <v>1706</v>
      </c>
      <c r="F7092" s="4" t="n">
        <v>589.19</v>
      </c>
      <c r="G7092" s="3" t="s">
        <v>8</v>
      </c>
      <c r="H7092" s="4" t="n">
        <f aca="false">ROUND(E7092*F7092,2)</f>
        <v>1005158.14</v>
      </c>
    </row>
    <row r="7093" customFormat="false" ht="15" hidden="false" customHeight="false" outlineLevel="0" collapsed="false">
      <c r="A7093" s="3" t="n">
        <v>7092</v>
      </c>
      <c r="B7093" s="3" t="n">
        <v>3</v>
      </c>
      <c r="C7093" s="3" t="s">
        <v>296</v>
      </c>
      <c r="D7093" s="3" t="s">
        <v>563</v>
      </c>
      <c r="E7093" s="3" t="n">
        <v>2572</v>
      </c>
      <c r="F7093" s="4" t="n">
        <v>138.12</v>
      </c>
      <c r="G7093" s="3" t="s">
        <v>8</v>
      </c>
      <c r="H7093" s="4" t="n">
        <f aca="false">ROUND(E7093*F7093,2)</f>
        <v>355244.64</v>
      </c>
    </row>
    <row r="7094" customFormat="false" ht="15" hidden="false" customHeight="false" outlineLevel="0" collapsed="false">
      <c r="A7094" s="3" t="n">
        <v>7093</v>
      </c>
      <c r="B7094" s="3" t="n">
        <v>2</v>
      </c>
      <c r="C7094" s="3" t="s">
        <v>296</v>
      </c>
      <c r="D7094" s="3" t="s">
        <v>562</v>
      </c>
      <c r="E7094" s="3" t="n">
        <v>4197</v>
      </c>
      <c r="F7094" s="4" t="n">
        <v>54.3</v>
      </c>
      <c r="G7094" s="3" t="s">
        <v>8</v>
      </c>
      <c r="H7094" s="4" t="n">
        <f aca="false">ROUND(E7094*F7094,2)</f>
        <v>227897.1</v>
      </c>
    </row>
    <row r="7095" customFormat="false" ht="15" hidden="false" customHeight="false" outlineLevel="0" collapsed="false">
      <c r="A7095" s="3" t="n">
        <v>7094</v>
      </c>
      <c r="B7095" s="3" t="n">
        <v>2</v>
      </c>
      <c r="C7095" s="3" t="s">
        <v>296</v>
      </c>
      <c r="D7095" s="3" t="s">
        <v>563</v>
      </c>
      <c r="E7095" s="3" t="n">
        <v>2580</v>
      </c>
      <c r="F7095" s="4" t="n">
        <v>54.42</v>
      </c>
      <c r="G7095" s="3" t="s">
        <v>8</v>
      </c>
      <c r="H7095" s="4" t="n">
        <f aca="false">ROUND(E7095*F7095,2)</f>
        <v>140403.6</v>
      </c>
    </row>
    <row r="7096" customFormat="false" ht="15" hidden="false" customHeight="false" outlineLevel="0" collapsed="false">
      <c r="A7096" s="3" t="n">
        <v>7095</v>
      </c>
      <c r="B7096" s="3" t="n">
        <v>7</v>
      </c>
      <c r="C7096" s="3" t="s">
        <v>296</v>
      </c>
      <c r="D7096" s="3" t="s">
        <v>562</v>
      </c>
      <c r="E7096" s="3" t="n">
        <v>2577</v>
      </c>
      <c r="F7096" s="4" t="n">
        <v>314.71</v>
      </c>
      <c r="G7096" s="3" t="s">
        <v>8</v>
      </c>
      <c r="H7096" s="4" t="n">
        <f aca="false">ROUND(E7096*F7096,2)</f>
        <v>811007.67</v>
      </c>
    </row>
    <row r="7097" customFormat="false" ht="15" hidden="false" customHeight="false" outlineLevel="0" collapsed="false">
      <c r="A7097" s="3" t="n">
        <v>7096</v>
      </c>
      <c r="B7097" s="3" t="n">
        <v>1</v>
      </c>
      <c r="C7097" s="3" t="s">
        <v>296</v>
      </c>
      <c r="D7097" s="3" t="s">
        <v>562</v>
      </c>
      <c r="E7097" s="3" t="n">
        <v>4167</v>
      </c>
      <c r="F7097" s="4" t="n">
        <v>378.53</v>
      </c>
      <c r="G7097" s="3" t="s">
        <v>8</v>
      </c>
      <c r="H7097" s="4" t="n">
        <f aca="false">ROUND(E7097*F7097,2)</f>
        <v>1577334.51</v>
      </c>
    </row>
    <row r="7098" customFormat="false" ht="15" hidden="false" customHeight="false" outlineLevel="0" collapsed="false">
      <c r="A7098" s="3" t="n">
        <v>7097</v>
      </c>
      <c r="B7098" s="3" t="n">
        <v>7</v>
      </c>
      <c r="C7098" s="3" t="s">
        <v>296</v>
      </c>
      <c r="D7098" s="3" t="s">
        <v>562</v>
      </c>
      <c r="E7098" s="3" t="n">
        <v>1333</v>
      </c>
      <c r="F7098" s="4" t="n">
        <v>313.9</v>
      </c>
      <c r="G7098" s="3" t="s">
        <v>8</v>
      </c>
      <c r="H7098" s="4" t="n">
        <f aca="false">ROUND(E7098*F7098,2)</f>
        <v>418428.7</v>
      </c>
    </row>
    <row r="7099" customFormat="false" ht="15" hidden="false" customHeight="false" outlineLevel="0" collapsed="false">
      <c r="A7099" s="3" t="n">
        <v>7098</v>
      </c>
      <c r="B7099" s="3" t="n">
        <v>8</v>
      </c>
      <c r="C7099" s="3" t="s">
        <v>296</v>
      </c>
      <c r="D7099" s="3" t="s">
        <v>562</v>
      </c>
      <c r="E7099" s="3" t="n">
        <v>4544</v>
      </c>
      <c r="F7099" s="4" t="n">
        <v>55.85</v>
      </c>
      <c r="G7099" s="3" t="s">
        <v>8</v>
      </c>
      <c r="H7099" s="4" t="n">
        <f aca="false">ROUND(E7099*F7099,2)</f>
        <v>253782.4</v>
      </c>
    </row>
    <row r="7100" customFormat="false" ht="15" hidden="false" customHeight="false" outlineLevel="0" collapsed="false">
      <c r="A7100" s="3" t="n">
        <v>7099</v>
      </c>
      <c r="B7100" s="3" t="n">
        <v>7</v>
      </c>
      <c r="C7100" s="3" t="s">
        <v>296</v>
      </c>
      <c r="D7100" s="3" t="s">
        <v>563</v>
      </c>
      <c r="E7100" s="3" t="n">
        <v>2384</v>
      </c>
      <c r="F7100" s="4" t="n">
        <v>314.23</v>
      </c>
      <c r="G7100" s="3" t="s">
        <v>8</v>
      </c>
      <c r="H7100" s="4" t="n">
        <f aca="false">ROUND(E7100*F7100,2)</f>
        <v>749124.32</v>
      </c>
    </row>
    <row r="7101" customFormat="false" ht="15" hidden="false" customHeight="false" outlineLevel="0" collapsed="false">
      <c r="A7101" s="3" t="n">
        <v>7100</v>
      </c>
      <c r="B7101" s="3" t="n">
        <v>1</v>
      </c>
      <c r="C7101" s="3" t="s">
        <v>296</v>
      </c>
      <c r="D7101" s="3" t="s">
        <v>562</v>
      </c>
      <c r="E7101" s="3" t="n">
        <v>1013</v>
      </c>
      <c r="F7101" s="4" t="n">
        <v>378.67</v>
      </c>
      <c r="G7101" s="3" t="s">
        <v>8</v>
      </c>
      <c r="H7101" s="4" t="n">
        <f aca="false">ROUND(E7101*F7101,2)</f>
        <v>383592.71</v>
      </c>
    </row>
    <row r="7102" customFormat="false" ht="15" hidden="false" customHeight="false" outlineLevel="0" collapsed="false">
      <c r="A7102" s="3" t="n">
        <v>7101</v>
      </c>
      <c r="B7102" s="3" t="n">
        <v>7</v>
      </c>
      <c r="C7102" s="3" t="s">
        <v>296</v>
      </c>
      <c r="D7102" s="3" t="s">
        <v>562</v>
      </c>
      <c r="E7102" s="3" t="n">
        <v>4311</v>
      </c>
      <c r="F7102" s="4" t="n">
        <v>314.94</v>
      </c>
      <c r="G7102" s="3" t="s">
        <v>8</v>
      </c>
      <c r="H7102" s="4" t="n">
        <f aca="false">ROUND(E7102*F7102,2)</f>
        <v>1357706.34</v>
      </c>
    </row>
    <row r="7103" customFormat="false" ht="15" hidden="false" customHeight="false" outlineLevel="0" collapsed="false">
      <c r="A7103" s="3" t="n">
        <v>7102</v>
      </c>
      <c r="B7103" s="3" t="n">
        <v>11</v>
      </c>
      <c r="C7103" s="3" t="s">
        <v>296</v>
      </c>
      <c r="D7103" s="3" t="s">
        <v>562</v>
      </c>
      <c r="E7103" s="3" t="n">
        <v>1102</v>
      </c>
      <c r="F7103" s="4" t="n">
        <v>99.83</v>
      </c>
      <c r="G7103" s="3" t="s">
        <v>34</v>
      </c>
      <c r="H7103" s="4" t="n">
        <f aca="false">ROUND(E7103*F7103,2)</f>
        <v>110012.66</v>
      </c>
    </row>
    <row r="7104" customFormat="false" ht="15" hidden="false" customHeight="false" outlineLevel="0" collapsed="false">
      <c r="A7104" s="3" t="n">
        <v>7103</v>
      </c>
      <c r="B7104" s="3" t="n">
        <v>15</v>
      </c>
      <c r="C7104" s="3" t="s">
        <v>296</v>
      </c>
      <c r="D7104" s="3" t="s">
        <v>563</v>
      </c>
      <c r="E7104" s="3" t="n">
        <v>3348</v>
      </c>
      <c r="F7104" s="4" t="n">
        <v>280.94</v>
      </c>
      <c r="G7104" s="3" t="s">
        <v>46</v>
      </c>
      <c r="H7104" s="4" t="n">
        <f aca="false">ROUND(E7104*F7104,2)</f>
        <v>940587.12</v>
      </c>
    </row>
    <row r="7105" customFormat="false" ht="15" hidden="false" customHeight="false" outlineLevel="0" collapsed="false">
      <c r="A7105" s="3" t="n">
        <v>7104</v>
      </c>
      <c r="B7105" s="3" t="n">
        <v>10</v>
      </c>
      <c r="C7105" s="3" t="s">
        <v>296</v>
      </c>
      <c r="D7105" s="3" t="s">
        <v>562</v>
      </c>
      <c r="E7105" s="3" t="n">
        <v>2551</v>
      </c>
      <c r="F7105" s="4" t="n">
        <v>61.99</v>
      </c>
      <c r="G7105" s="3" t="s">
        <v>8</v>
      </c>
      <c r="H7105" s="4" t="n">
        <f aca="false">ROUND(E7105*F7105,2)</f>
        <v>158136.49</v>
      </c>
    </row>
    <row r="7106" customFormat="false" ht="15" hidden="false" customHeight="false" outlineLevel="0" collapsed="false">
      <c r="A7106" s="3" t="n">
        <v>7105</v>
      </c>
      <c r="B7106" s="3" t="n">
        <v>8</v>
      </c>
      <c r="C7106" s="3" t="s">
        <v>297</v>
      </c>
      <c r="D7106" s="3" t="s">
        <v>563</v>
      </c>
      <c r="E7106" s="3" t="n">
        <v>367</v>
      </c>
      <c r="F7106" s="4" t="n">
        <v>56.48</v>
      </c>
      <c r="G7106" s="3" t="s">
        <v>8</v>
      </c>
      <c r="H7106" s="4" t="n">
        <f aca="false">ROUND(E7106*F7106,2)</f>
        <v>20728.16</v>
      </c>
    </row>
    <row r="7107" customFormat="false" ht="15" hidden="false" customHeight="false" outlineLevel="0" collapsed="false">
      <c r="A7107" s="3" t="n">
        <v>7106</v>
      </c>
      <c r="B7107" s="3" t="n">
        <v>2</v>
      </c>
      <c r="C7107" s="3" t="s">
        <v>297</v>
      </c>
      <c r="D7107" s="3" t="s">
        <v>562</v>
      </c>
      <c r="E7107" s="3" t="n">
        <v>4378</v>
      </c>
      <c r="F7107" s="4" t="n">
        <v>52.64</v>
      </c>
      <c r="G7107" s="3" t="s">
        <v>8</v>
      </c>
      <c r="H7107" s="4" t="n">
        <f aca="false">ROUND(E7107*F7107,2)</f>
        <v>230457.92</v>
      </c>
    </row>
    <row r="7108" customFormat="false" ht="15" hidden="false" customHeight="false" outlineLevel="0" collapsed="false">
      <c r="A7108" s="3" t="n">
        <v>7107</v>
      </c>
      <c r="B7108" s="3" t="n">
        <v>3</v>
      </c>
      <c r="C7108" s="3" t="s">
        <v>297</v>
      </c>
      <c r="D7108" s="3" t="s">
        <v>563</v>
      </c>
      <c r="E7108" s="3" t="n">
        <v>2988</v>
      </c>
      <c r="F7108" s="4" t="n">
        <v>136.52</v>
      </c>
      <c r="G7108" s="3" t="s">
        <v>8</v>
      </c>
      <c r="H7108" s="4" t="n">
        <f aca="false">ROUND(E7108*F7108,2)</f>
        <v>407921.76</v>
      </c>
    </row>
    <row r="7109" customFormat="false" ht="15" hidden="false" customHeight="false" outlineLevel="0" collapsed="false">
      <c r="A7109" s="3" t="n">
        <v>7108</v>
      </c>
      <c r="B7109" s="3" t="n">
        <v>15</v>
      </c>
      <c r="C7109" s="3" t="s">
        <v>297</v>
      </c>
      <c r="D7109" s="3" t="s">
        <v>562</v>
      </c>
      <c r="E7109" s="3" t="n">
        <v>2582</v>
      </c>
      <c r="F7109" s="4" t="n">
        <v>279.4</v>
      </c>
      <c r="G7109" s="3" t="s">
        <v>46</v>
      </c>
      <c r="H7109" s="4" t="n">
        <f aca="false">ROUND(E7109*F7109,2)</f>
        <v>721410.8</v>
      </c>
    </row>
    <row r="7110" customFormat="false" ht="15" hidden="false" customHeight="false" outlineLevel="0" collapsed="false">
      <c r="A7110" s="3" t="n">
        <v>7109</v>
      </c>
      <c r="B7110" s="3" t="n">
        <v>2</v>
      </c>
      <c r="C7110" s="3" t="s">
        <v>297</v>
      </c>
      <c r="D7110" s="3" t="s">
        <v>562</v>
      </c>
      <c r="E7110" s="3" t="n">
        <v>3209</v>
      </c>
      <c r="F7110" s="4" t="n">
        <v>52.46</v>
      </c>
      <c r="G7110" s="3" t="s">
        <v>8</v>
      </c>
      <c r="H7110" s="4" t="n">
        <f aca="false">ROUND(E7110*F7110,2)</f>
        <v>168344.14</v>
      </c>
    </row>
    <row r="7111" customFormat="false" ht="15" hidden="false" customHeight="false" outlineLevel="0" collapsed="false">
      <c r="A7111" s="3" t="n">
        <v>7110</v>
      </c>
      <c r="B7111" s="3" t="n">
        <v>3</v>
      </c>
      <c r="C7111" s="3" t="s">
        <v>297</v>
      </c>
      <c r="D7111" s="3" t="s">
        <v>563</v>
      </c>
      <c r="E7111" s="3" t="n">
        <v>967</v>
      </c>
      <c r="F7111" s="4" t="n">
        <v>136.93</v>
      </c>
      <c r="G7111" s="3" t="s">
        <v>8</v>
      </c>
      <c r="H7111" s="4" t="n">
        <f aca="false">ROUND(E7111*F7111,2)</f>
        <v>132411.31</v>
      </c>
    </row>
    <row r="7112" customFormat="false" ht="15" hidden="false" customHeight="false" outlineLevel="0" collapsed="false">
      <c r="A7112" s="3" t="n">
        <v>7111</v>
      </c>
      <c r="B7112" s="3" t="n">
        <v>7</v>
      </c>
      <c r="C7112" s="3" t="s">
        <v>297</v>
      </c>
      <c r="D7112" s="3" t="s">
        <v>563</v>
      </c>
      <c r="E7112" s="3" t="n">
        <v>3362</v>
      </c>
      <c r="F7112" s="4" t="n">
        <v>316.34</v>
      </c>
      <c r="G7112" s="3" t="s">
        <v>8</v>
      </c>
      <c r="H7112" s="4" t="n">
        <f aca="false">ROUND(E7112*F7112,2)</f>
        <v>1063535.08</v>
      </c>
    </row>
    <row r="7113" customFormat="false" ht="15" hidden="false" customHeight="false" outlineLevel="0" collapsed="false">
      <c r="A7113" s="3" t="n">
        <v>7112</v>
      </c>
      <c r="B7113" s="3" t="n">
        <v>14</v>
      </c>
      <c r="C7113" s="3" t="s">
        <v>297</v>
      </c>
      <c r="D7113" s="3" t="s">
        <v>563</v>
      </c>
      <c r="E7113" s="3" t="n">
        <v>2937</v>
      </c>
      <c r="F7113" s="4" t="n">
        <v>75.09</v>
      </c>
      <c r="G7113" s="3" t="s">
        <v>41</v>
      </c>
      <c r="H7113" s="4" t="n">
        <f aca="false">ROUND(E7113*F7113,2)</f>
        <v>220539.33</v>
      </c>
    </row>
    <row r="7114" customFormat="false" ht="15" hidden="false" customHeight="false" outlineLevel="0" collapsed="false">
      <c r="A7114" s="3" t="n">
        <v>7113</v>
      </c>
      <c r="B7114" s="3" t="n">
        <v>6</v>
      </c>
      <c r="C7114" s="3" t="s">
        <v>297</v>
      </c>
      <c r="D7114" s="3" t="s">
        <v>563</v>
      </c>
      <c r="E7114" s="3" t="n">
        <v>276</v>
      </c>
      <c r="F7114" s="4" t="n">
        <v>288.6</v>
      </c>
      <c r="G7114" s="3" t="s">
        <v>8</v>
      </c>
      <c r="H7114" s="4" t="n">
        <f aca="false">ROUND(E7114*F7114,2)</f>
        <v>79653.6</v>
      </c>
    </row>
    <row r="7115" customFormat="false" ht="15" hidden="false" customHeight="false" outlineLevel="0" collapsed="false">
      <c r="A7115" s="3" t="n">
        <v>7114</v>
      </c>
      <c r="B7115" s="3" t="n">
        <v>11</v>
      </c>
      <c r="C7115" s="3" t="s">
        <v>297</v>
      </c>
      <c r="D7115" s="3" t="s">
        <v>562</v>
      </c>
      <c r="E7115" s="3" t="n">
        <v>519</v>
      </c>
      <c r="F7115" s="4" t="n">
        <v>98.1</v>
      </c>
      <c r="G7115" s="3" t="s">
        <v>34</v>
      </c>
      <c r="H7115" s="4" t="n">
        <f aca="false">ROUND(E7115*F7115,2)</f>
        <v>50913.9</v>
      </c>
    </row>
    <row r="7116" customFormat="false" ht="15" hidden="false" customHeight="false" outlineLevel="0" collapsed="false">
      <c r="A7116" s="3" t="n">
        <v>7115</v>
      </c>
      <c r="B7116" s="3" t="n">
        <v>8</v>
      </c>
      <c r="C7116" s="3" t="s">
        <v>297</v>
      </c>
      <c r="D7116" s="3" t="s">
        <v>563</v>
      </c>
      <c r="E7116" s="3" t="n">
        <v>4786</v>
      </c>
      <c r="F7116" s="4" t="n">
        <v>56.77</v>
      </c>
      <c r="G7116" s="3" t="s">
        <v>8</v>
      </c>
      <c r="H7116" s="4" t="n">
        <f aca="false">ROUND(E7116*F7116,2)</f>
        <v>271701.22</v>
      </c>
    </row>
    <row r="7117" customFormat="false" ht="15" hidden="false" customHeight="false" outlineLevel="0" collapsed="false">
      <c r="A7117" s="3" t="n">
        <v>7116</v>
      </c>
      <c r="B7117" s="3" t="n">
        <v>4</v>
      </c>
      <c r="C7117" s="3" t="s">
        <v>297</v>
      </c>
      <c r="D7117" s="3" t="s">
        <v>563</v>
      </c>
      <c r="E7117" s="3" t="n">
        <v>2462</v>
      </c>
      <c r="F7117" s="4" t="n">
        <v>98.87</v>
      </c>
      <c r="G7117" s="3" t="s">
        <v>8</v>
      </c>
      <c r="H7117" s="4" t="n">
        <f aca="false">ROUND(E7117*F7117,2)</f>
        <v>243417.94</v>
      </c>
    </row>
    <row r="7118" customFormat="false" ht="15" hidden="false" customHeight="false" outlineLevel="0" collapsed="false">
      <c r="A7118" s="3" t="n">
        <v>7117</v>
      </c>
      <c r="B7118" s="3" t="n">
        <v>8</v>
      </c>
      <c r="C7118" s="3" t="s">
        <v>297</v>
      </c>
      <c r="D7118" s="3" t="s">
        <v>562</v>
      </c>
      <c r="E7118" s="3" t="n">
        <v>1317</v>
      </c>
      <c r="F7118" s="4" t="n">
        <v>56.73</v>
      </c>
      <c r="G7118" s="3" t="s">
        <v>8</v>
      </c>
      <c r="H7118" s="4" t="n">
        <f aca="false">ROUND(E7118*F7118,2)</f>
        <v>74713.41</v>
      </c>
    </row>
    <row r="7119" customFormat="false" ht="15" hidden="false" customHeight="false" outlineLevel="0" collapsed="false">
      <c r="A7119" s="3" t="n">
        <v>7118</v>
      </c>
      <c r="B7119" s="3" t="n">
        <v>12</v>
      </c>
      <c r="C7119" s="3" t="s">
        <v>297</v>
      </c>
      <c r="D7119" s="3" t="s">
        <v>562</v>
      </c>
      <c r="E7119" s="3" t="n">
        <v>2462</v>
      </c>
      <c r="F7119" s="4" t="n">
        <v>225.62</v>
      </c>
      <c r="G7119" s="3" t="s">
        <v>38</v>
      </c>
      <c r="H7119" s="4" t="n">
        <f aca="false">ROUND(E7119*F7119,2)</f>
        <v>555476.44</v>
      </c>
    </row>
    <row r="7120" customFormat="false" ht="15" hidden="false" customHeight="false" outlineLevel="0" collapsed="false">
      <c r="A7120" s="3" t="n">
        <v>7119</v>
      </c>
      <c r="B7120" s="3" t="n">
        <v>12</v>
      </c>
      <c r="C7120" s="3" t="s">
        <v>297</v>
      </c>
      <c r="D7120" s="3" t="s">
        <v>563</v>
      </c>
      <c r="E7120" s="3" t="n">
        <v>3553</v>
      </c>
      <c r="F7120" s="4" t="n">
        <v>225.66</v>
      </c>
      <c r="G7120" s="3" t="s">
        <v>38</v>
      </c>
      <c r="H7120" s="4" t="n">
        <f aca="false">ROUND(E7120*F7120,2)</f>
        <v>801769.98</v>
      </c>
    </row>
    <row r="7121" customFormat="false" ht="15" hidden="false" customHeight="false" outlineLevel="0" collapsed="false">
      <c r="A7121" s="3" t="n">
        <v>7120</v>
      </c>
      <c r="B7121" s="3" t="n">
        <v>5</v>
      </c>
      <c r="C7121" s="3" t="s">
        <v>297</v>
      </c>
      <c r="D7121" s="3" t="s">
        <v>562</v>
      </c>
      <c r="E7121" s="3" t="n">
        <v>2643</v>
      </c>
      <c r="F7121" s="4" t="n">
        <v>595.09</v>
      </c>
      <c r="G7121" s="3" t="s">
        <v>8</v>
      </c>
      <c r="H7121" s="4" t="n">
        <f aca="false">ROUND(E7121*F7121,2)</f>
        <v>1572822.87</v>
      </c>
    </row>
    <row r="7122" customFormat="false" ht="15" hidden="false" customHeight="false" outlineLevel="0" collapsed="false">
      <c r="A7122" s="3" t="n">
        <v>7121</v>
      </c>
      <c r="B7122" s="3" t="n">
        <v>14</v>
      </c>
      <c r="C7122" s="3" t="s">
        <v>297</v>
      </c>
      <c r="D7122" s="3" t="s">
        <v>562</v>
      </c>
      <c r="E7122" s="3" t="n">
        <v>1002</v>
      </c>
      <c r="F7122" s="4" t="n">
        <v>75.01</v>
      </c>
      <c r="G7122" s="3" t="s">
        <v>41</v>
      </c>
      <c r="H7122" s="4" t="n">
        <f aca="false">ROUND(E7122*F7122,2)</f>
        <v>75160.02</v>
      </c>
    </row>
    <row r="7123" customFormat="false" ht="15" hidden="false" customHeight="false" outlineLevel="0" collapsed="false">
      <c r="A7123" s="3" t="n">
        <v>7122</v>
      </c>
      <c r="B7123" s="3" t="n">
        <v>15</v>
      </c>
      <c r="C7123" s="3" t="s">
        <v>297</v>
      </c>
      <c r="D7123" s="3" t="s">
        <v>562</v>
      </c>
      <c r="E7123" s="3" t="n">
        <v>690</v>
      </c>
      <c r="F7123" s="4" t="n">
        <v>278.55</v>
      </c>
      <c r="G7123" s="3" t="s">
        <v>46</v>
      </c>
      <c r="H7123" s="4" t="n">
        <f aca="false">ROUND(E7123*F7123,2)</f>
        <v>192199.5</v>
      </c>
    </row>
    <row r="7124" customFormat="false" ht="15" hidden="false" customHeight="false" outlineLevel="0" collapsed="false">
      <c r="A7124" s="3" t="n">
        <v>7123</v>
      </c>
      <c r="B7124" s="3" t="n">
        <v>7</v>
      </c>
      <c r="C7124" s="3" t="s">
        <v>297</v>
      </c>
      <c r="D7124" s="3" t="s">
        <v>562</v>
      </c>
      <c r="E7124" s="3" t="n">
        <v>4850</v>
      </c>
      <c r="F7124" s="4" t="n">
        <v>317.19</v>
      </c>
      <c r="G7124" s="3" t="s">
        <v>8</v>
      </c>
      <c r="H7124" s="4" t="n">
        <f aca="false">ROUND(E7124*F7124,2)</f>
        <v>1538371.5</v>
      </c>
    </row>
    <row r="7125" customFormat="false" ht="15" hidden="false" customHeight="false" outlineLevel="0" collapsed="false">
      <c r="A7125" s="3" t="n">
        <v>7124</v>
      </c>
      <c r="B7125" s="3" t="n">
        <v>15</v>
      </c>
      <c r="C7125" s="3" t="s">
        <v>297</v>
      </c>
      <c r="D7125" s="3" t="s">
        <v>562</v>
      </c>
      <c r="E7125" s="3" t="n">
        <v>1392</v>
      </c>
      <c r="F7125" s="4" t="n">
        <v>279.45</v>
      </c>
      <c r="G7125" s="3" t="s">
        <v>46</v>
      </c>
      <c r="H7125" s="4" t="n">
        <f aca="false">ROUND(E7125*F7125,2)</f>
        <v>388994.4</v>
      </c>
    </row>
    <row r="7126" customFormat="false" ht="15" hidden="false" customHeight="false" outlineLevel="0" collapsed="false">
      <c r="A7126" s="3" t="n">
        <v>7125</v>
      </c>
      <c r="B7126" s="3" t="n">
        <v>9</v>
      </c>
      <c r="C7126" s="3" t="s">
        <v>297</v>
      </c>
      <c r="D7126" s="3" t="s">
        <v>562</v>
      </c>
      <c r="E7126" s="3" t="n">
        <v>4734</v>
      </c>
      <c r="F7126" s="4" t="n">
        <v>233.02</v>
      </c>
      <c r="G7126" s="3" t="s">
        <v>8</v>
      </c>
      <c r="H7126" s="4" t="n">
        <f aca="false">ROUND(E7126*F7126,2)</f>
        <v>1103116.68</v>
      </c>
    </row>
    <row r="7127" customFormat="false" ht="15" hidden="false" customHeight="false" outlineLevel="0" collapsed="false">
      <c r="A7127" s="3" t="n">
        <v>7126</v>
      </c>
      <c r="B7127" s="3" t="n">
        <v>8</v>
      </c>
      <c r="C7127" s="3" t="s">
        <v>297</v>
      </c>
      <c r="D7127" s="3" t="s">
        <v>562</v>
      </c>
      <c r="E7127" s="3" t="n">
        <v>1473</v>
      </c>
      <c r="F7127" s="4" t="n">
        <v>56.71</v>
      </c>
      <c r="G7127" s="3" t="s">
        <v>8</v>
      </c>
      <c r="H7127" s="4" t="n">
        <f aca="false">ROUND(E7127*F7127,2)</f>
        <v>83533.83</v>
      </c>
    </row>
    <row r="7128" customFormat="false" ht="15" hidden="false" customHeight="false" outlineLevel="0" collapsed="false">
      <c r="A7128" s="3" t="n">
        <v>7127</v>
      </c>
      <c r="B7128" s="3" t="n">
        <v>8</v>
      </c>
      <c r="C7128" s="3" t="s">
        <v>297</v>
      </c>
      <c r="D7128" s="3" t="s">
        <v>562</v>
      </c>
      <c r="E7128" s="3" t="n">
        <v>638</v>
      </c>
      <c r="F7128" s="4" t="n">
        <v>56.52</v>
      </c>
      <c r="G7128" s="3" t="s">
        <v>8</v>
      </c>
      <c r="H7128" s="4" t="n">
        <f aca="false">ROUND(E7128*F7128,2)</f>
        <v>36059.76</v>
      </c>
    </row>
    <row r="7129" customFormat="false" ht="15" hidden="false" customHeight="false" outlineLevel="0" collapsed="false">
      <c r="A7129" s="3" t="n">
        <v>7128</v>
      </c>
      <c r="B7129" s="3" t="n">
        <v>6</v>
      </c>
      <c r="C7129" s="3" t="s">
        <v>297</v>
      </c>
      <c r="D7129" s="3" t="s">
        <v>562</v>
      </c>
      <c r="E7129" s="3" t="n">
        <v>1873</v>
      </c>
      <c r="F7129" s="4" t="n">
        <v>288.44</v>
      </c>
      <c r="G7129" s="3" t="s">
        <v>8</v>
      </c>
      <c r="H7129" s="4" t="n">
        <f aca="false">ROUND(E7129*F7129,2)</f>
        <v>540248.12</v>
      </c>
    </row>
    <row r="7130" customFormat="false" ht="15" hidden="false" customHeight="false" outlineLevel="0" collapsed="false">
      <c r="A7130" s="3" t="n">
        <v>7129</v>
      </c>
      <c r="B7130" s="3" t="n">
        <v>7</v>
      </c>
      <c r="C7130" s="3" t="s">
        <v>297</v>
      </c>
      <c r="D7130" s="3" t="s">
        <v>563</v>
      </c>
      <c r="E7130" s="3" t="n">
        <v>4993</v>
      </c>
      <c r="F7130" s="4" t="n">
        <v>316.09</v>
      </c>
      <c r="G7130" s="3" t="s">
        <v>8</v>
      </c>
      <c r="H7130" s="4" t="n">
        <f aca="false">ROUND(E7130*F7130,2)</f>
        <v>1578237.37</v>
      </c>
    </row>
    <row r="7131" customFormat="false" ht="15" hidden="false" customHeight="false" outlineLevel="0" collapsed="false">
      <c r="A7131" s="3" t="n">
        <v>7130</v>
      </c>
      <c r="B7131" s="3" t="n">
        <v>3</v>
      </c>
      <c r="C7131" s="3" t="s">
        <v>297</v>
      </c>
      <c r="D7131" s="3" t="s">
        <v>563</v>
      </c>
      <c r="E7131" s="3" t="n">
        <v>4601</v>
      </c>
      <c r="F7131" s="4" t="n">
        <v>136.53</v>
      </c>
      <c r="G7131" s="3" t="s">
        <v>8</v>
      </c>
      <c r="H7131" s="4" t="n">
        <f aca="false">ROUND(E7131*F7131,2)</f>
        <v>628174.53</v>
      </c>
    </row>
    <row r="7132" customFormat="false" ht="15" hidden="false" customHeight="false" outlineLevel="0" collapsed="false">
      <c r="A7132" s="3" t="n">
        <v>7131</v>
      </c>
      <c r="B7132" s="3" t="n">
        <v>8</v>
      </c>
      <c r="C7132" s="3" t="s">
        <v>297</v>
      </c>
      <c r="D7132" s="3" t="s">
        <v>563</v>
      </c>
      <c r="E7132" s="3" t="n">
        <v>2296</v>
      </c>
      <c r="F7132" s="4" t="n">
        <v>56.55</v>
      </c>
      <c r="G7132" s="3" t="s">
        <v>8</v>
      </c>
      <c r="H7132" s="4" t="n">
        <f aca="false">ROUND(E7132*F7132,2)</f>
        <v>129838.8</v>
      </c>
    </row>
    <row r="7133" customFormat="false" ht="15" hidden="false" customHeight="false" outlineLevel="0" collapsed="false">
      <c r="A7133" s="3" t="n">
        <v>7132</v>
      </c>
      <c r="B7133" s="3" t="n">
        <v>4</v>
      </c>
      <c r="C7133" s="3" t="s">
        <v>297</v>
      </c>
      <c r="D7133" s="3" t="s">
        <v>562</v>
      </c>
      <c r="E7133" s="3" t="n">
        <v>2384</v>
      </c>
      <c r="F7133" s="4" t="n">
        <v>98.85</v>
      </c>
      <c r="G7133" s="3" t="s">
        <v>8</v>
      </c>
      <c r="H7133" s="4" t="n">
        <f aca="false">ROUND(E7133*F7133,2)</f>
        <v>235658.4</v>
      </c>
    </row>
    <row r="7134" customFormat="false" ht="15" hidden="false" customHeight="false" outlineLevel="0" collapsed="false">
      <c r="A7134" s="3" t="n">
        <v>7133</v>
      </c>
      <c r="B7134" s="3" t="n">
        <v>2</v>
      </c>
      <c r="C7134" s="3" t="s">
        <v>297</v>
      </c>
      <c r="D7134" s="3" t="s">
        <v>563</v>
      </c>
      <c r="E7134" s="3" t="n">
        <v>3004</v>
      </c>
      <c r="F7134" s="4" t="n">
        <v>52.44</v>
      </c>
      <c r="G7134" s="3" t="s">
        <v>8</v>
      </c>
      <c r="H7134" s="4" t="n">
        <f aca="false">ROUND(E7134*F7134,2)</f>
        <v>157529.76</v>
      </c>
    </row>
    <row r="7135" customFormat="false" ht="15" hidden="false" customHeight="false" outlineLevel="0" collapsed="false">
      <c r="A7135" s="3" t="n">
        <v>7134</v>
      </c>
      <c r="B7135" s="3" t="n">
        <v>13</v>
      </c>
      <c r="C7135" s="3" t="s">
        <v>297</v>
      </c>
      <c r="D7135" s="3" t="s">
        <v>563</v>
      </c>
      <c r="E7135" s="3" t="n">
        <v>4434</v>
      </c>
      <c r="F7135" s="4" t="n">
        <v>49.19</v>
      </c>
      <c r="G7135" s="3" t="s">
        <v>41</v>
      </c>
      <c r="H7135" s="4" t="n">
        <f aca="false">ROUND(E7135*F7135,2)</f>
        <v>218108.46</v>
      </c>
    </row>
    <row r="7136" customFormat="false" ht="15" hidden="false" customHeight="false" outlineLevel="0" collapsed="false">
      <c r="A7136" s="3" t="n">
        <v>7135</v>
      </c>
      <c r="B7136" s="3" t="n">
        <v>3</v>
      </c>
      <c r="C7136" s="3" t="s">
        <v>297</v>
      </c>
      <c r="D7136" s="3" t="s">
        <v>563</v>
      </c>
      <c r="E7136" s="3" t="n">
        <v>3302</v>
      </c>
      <c r="F7136" s="4" t="n">
        <v>136.39</v>
      </c>
      <c r="G7136" s="3" t="s">
        <v>8</v>
      </c>
      <c r="H7136" s="4" t="n">
        <f aca="false">ROUND(E7136*F7136,2)</f>
        <v>450359.78</v>
      </c>
    </row>
    <row r="7137" customFormat="false" ht="15" hidden="false" customHeight="false" outlineLevel="0" collapsed="false">
      <c r="A7137" s="3" t="n">
        <v>7136</v>
      </c>
      <c r="B7137" s="3" t="n">
        <v>2</v>
      </c>
      <c r="C7137" s="3" t="s">
        <v>297</v>
      </c>
      <c r="D7137" s="3" t="s">
        <v>562</v>
      </c>
      <c r="E7137" s="3" t="n">
        <v>4461</v>
      </c>
      <c r="F7137" s="4" t="n">
        <v>52.38</v>
      </c>
      <c r="G7137" s="3" t="s">
        <v>8</v>
      </c>
      <c r="H7137" s="4" t="n">
        <f aca="false">ROUND(E7137*F7137,2)</f>
        <v>233667.18</v>
      </c>
    </row>
    <row r="7138" customFormat="false" ht="15" hidden="false" customHeight="false" outlineLevel="0" collapsed="false">
      <c r="A7138" s="3" t="n">
        <v>7137</v>
      </c>
      <c r="B7138" s="3" t="n">
        <v>8</v>
      </c>
      <c r="C7138" s="3" t="s">
        <v>297</v>
      </c>
      <c r="D7138" s="3" t="s">
        <v>562</v>
      </c>
      <c r="E7138" s="3" t="n">
        <v>3991</v>
      </c>
      <c r="F7138" s="4" t="n">
        <v>56.48</v>
      </c>
      <c r="G7138" s="3" t="s">
        <v>8</v>
      </c>
      <c r="H7138" s="4" t="n">
        <f aca="false">ROUND(E7138*F7138,2)</f>
        <v>225411.68</v>
      </c>
    </row>
    <row r="7139" customFormat="false" ht="15" hidden="false" customHeight="false" outlineLevel="0" collapsed="false">
      <c r="A7139" s="3" t="n">
        <v>7138</v>
      </c>
      <c r="B7139" s="3" t="n">
        <v>10</v>
      </c>
      <c r="C7139" s="3" t="s">
        <v>297</v>
      </c>
      <c r="D7139" s="3" t="s">
        <v>563</v>
      </c>
      <c r="E7139" s="3" t="n">
        <v>2235</v>
      </c>
      <c r="F7139" s="4" t="n">
        <v>62.11</v>
      </c>
      <c r="G7139" s="3" t="s">
        <v>8</v>
      </c>
      <c r="H7139" s="4" t="n">
        <f aca="false">ROUND(E7139*F7139,2)</f>
        <v>138815.85</v>
      </c>
    </row>
    <row r="7140" customFormat="false" ht="15" hidden="false" customHeight="false" outlineLevel="0" collapsed="false">
      <c r="A7140" s="3" t="n">
        <v>7139</v>
      </c>
      <c r="B7140" s="3" t="n">
        <v>11</v>
      </c>
      <c r="C7140" s="3" t="s">
        <v>297</v>
      </c>
      <c r="D7140" s="3" t="s">
        <v>562</v>
      </c>
      <c r="E7140" s="3" t="n">
        <v>4782</v>
      </c>
      <c r="F7140" s="4" t="n">
        <v>98.2</v>
      </c>
      <c r="G7140" s="3" t="s">
        <v>34</v>
      </c>
      <c r="H7140" s="4" t="n">
        <f aca="false">ROUND(E7140*F7140,2)</f>
        <v>469592.4</v>
      </c>
    </row>
    <row r="7141" customFormat="false" ht="15" hidden="false" customHeight="false" outlineLevel="0" collapsed="false">
      <c r="A7141" s="3" t="n">
        <v>7140</v>
      </c>
      <c r="B7141" s="3" t="n">
        <v>5</v>
      </c>
      <c r="C7141" s="3" t="s">
        <v>298</v>
      </c>
      <c r="D7141" s="3" t="s">
        <v>563</v>
      </c>
      <c r="E7141" s="3" t="n">
        <v>338</v>
      </c>
      <c r="F7141" s="4" t="n">
        <v>586.92</v>
      </c>
      <c r="G7141" s="3" t="s">
        <v>8</v>
      </c>
      <c r="H7141" s="4" t="n">
        <f aca="false">ROUND(E7141*F7141,2)</f>
        <v>198378.96</v>
      </c>
    </row>
    <row r="7142" customFormat="false" ht="15" hidden="false" customHeight="false" outlineLevel="0" collapsed="false">
      <c r="A7142" s="3" t="n">
        <v>7141</v>
      </c>
      <c r="B7142" s="3" t="n">
        <v>5</v>
      </c>
      <c r="C7142" s="3" t="s">
        <v>298</v>
      </c>
      <c r="D7142" s="3" t="s">
        <v>562</v>
      </c>
      <c r="E7142" s="3" t="n">
        <v>4801</v>
      </c>
      <c r="F7142" s="4" t="n">
        <v>586.14</v>
      </c>
      <c r="G7142" s="3" t="s">
        <v>8</v>
      </c>
      <c r="H7142" s="4" t="n">
        <f aca="false">ROUND(E7142*F7142,2)</f>
        <v>2814058.14</v>
      </c>
    </row>
    <row r="7143" customFormat="false" ht="15" hidden="false" customHeight="false" outlineLevel="0" collapsed="false">
      <c r="A7143" s="3" t="n">
        <v>7142</v>
      </c>
      <c r="B7143" s="3" t="n">
        <v>6</v>
      </c>
      <c r="C7143" s="3" t="s">
        <v>298</v>
      </c>
      <c r="D7143" s="3" t="s">
        <v>563</v>
      </c>
      <c r="E7143" s="3" t="n">
        <v>2231</v>
      </c>
      <c r="F7143" s="4" t="n">
        <v>293.12</v>
      </c>
      <c r="G7143" s="3" t="s">
        <v>8</v>
      </c>
      <c r="H7143" s="4" t="n">
        <f aca="false">ROUND(E7143*F7143,2)</f>
        <v>653950.72</v>
      </c>
    </row>
    <row r="7144" customFormat="false" ht="15" hidden="false" customHeight="false" outlineLevel="0" collapsed="false">
      <c r="A7144" s="3" t="n">
        <v>7143</v>
      </c>
      <c r="B7144" s="3" t="n">
        <v>8</v>
      </c>
      <c r="C7144" s="3" t="s">
        <v>298</v>
      </c>
      <c r="D7144" s="3" t="s">
        <v>562</v>
      </c>
      <c r="E7144" s="3" t="n">
        <v>1363</v>
      </c>
      <c r="F7144" s="4" t="n">
        <v>56.75</v>
      </c>
      <c r="G7144" s="3" t="s">
        <v>8</v>
      </c>
      <c r="H7144" s="4" t="n">
        <f aca="false">ROUND(E7144*F7144,2)</f>
        <v>77350.25</v>
      </c>
    </row>
    <row r="7145" customFormat="false" ht="15" hidden="false" customHeight="false" outlineLevel="0" collapsed="false">
      <c r="A7145" s="3" t="n">
        <v>7144</v>
      </c>
      <c r="B7145" s="3" t="n">
        <v>8</v>
      </c>
      <c r="C7145" s="3" t="s">
        <v>298</v>
      </c>
      <c r="D7145" s="3" t="s">
        <v>562</v>
      </c>
      <c r="E7145" s="3" t="n">
        <v>732</v>
      </c>
      <c r="F7145" s="4" t="n">
        <v>56.86</v>
      </c>
      <c r="G7145" s="3" t="s">
        <v>8</v>
      </c>
      <c r="H7145" s="4" t="n">
        <f aca="false">ROUND(E7145*F7145,2)</f>
        <v>41621.52</v>
      </c>
    </row>
    <row r="7146" customFormat="false" ht="15" hidden="false" customHeight="false" outlineLevel="0" collapsed="false">
      <c r="A7146" s="3" t="n">
        <v>7145</v>
      </c>
      <c r="B7146" s="3" t="n">
        <v>1</v>
      </c>
      <c r="C7146" s="3" t="s">
        <v>298</v>
      </c>
      <c r="D7146" s="3" t="s">
        <v>562</v>
      </c>
      <c r="E7146" s="3" t="n">
        <v>3128</v>
      </c>
      <c r="F7146" s="4" t="n">
        <v>377.72</v>
      </c>
      <c r="G7146" s="3" t="s">
        <v>8</v>
      </c>
      <c r="H7146" s="4" t="n">
        <f aca="false">ROUND(E7146*F7146,2)</f>
        <v>1181508.16</v>
      </c>
    </row>
    <row r="7147" customFormat="false" ht="15" hidden="false" customHeight="false" outlineLevel="0" collapsed="false">
      <c r="A7147" s="3" t="n">
        <v>7146</v>
      </c>
      <c r="B7147" s="3" t="n">
        <v>3</v>
      </c>
      <c r="C7147" s="3" t="s">
        <v>298</v>
      </c>
      <c r="D7147" s="3" t="s">
        <v>563</v>
      </c>
      <c r="E7147" s="3" t="n">
        <v>1165</v>
      </c>
      <c r="F7147" s="4" t="n">
        <v>133.64</v>
      </c>
      <c r="G7147" s="3" t="s">
        <v>8</v>
      </c>
      <c r="H7147" s="4" t="n">
        <f aca="false">ROUND(E7147*F7147,2)</f>
        <v>155690.6</v>
      </c>
    </row>
    <row r="7148" customFormat="false" ht="15" hidden="false" customHeight="false" outlineLevel="0" collapsed="false">
      <c r="A7148" s="3" t="n">
        <v>7147</v>
      </c>
      <c r="B7148" s="3" t="n">
        <v>11</v>
      </c>
      <c r="C7148" s="3" t="s">
        <v>298</v>
      </c>
      <c r="D7148" s="3" t="s">
        <v>563</v>
      </c>
      <c r="E7148" s="3" t="n">
        <v>3596</v>
      </c>
      <c r="F7148" s="4" t="n">
        <v>98.8</v>
      </c>
      <c r="G7148" s="3" t="s">
        <v>34</v>
      </c>
      <c r="H7148" s="4" t="n">
        <f aca="false">ROUND(E7148*F7148,2)</f>
        <v>355284.8</v>
      </c>
    </row>
    <row r="7149" customFormat="false" ht="15" hidden="false" customHeight="false" outlineLevel="0" collapsed="false">
      <c r="A7149" s="3" t="n">
        <v>7148</v>
      </c>
      <c r="B7149" s="3" t="n">
        <v>8</v>
      </c>
      <c r="C7149" s="3" t="s">
        <v>298</v>
      </c>
      <c r="D7149" s="3" t="s">
        <v>563</v>
      </c>
      <c r="E7149" s="3" t="n">
        <v>1632</v>
      </c>
      <c r="F7149" s="4" t="n">
        <v>56.77</v>
      </c>
      <c r="G7149" s="3" t="s">
        <v>8</v>
      </c>
      <c r="H7149" s="4" t="n">
        <f aca="false">ROUND(E7149*F7149,2)</f>
        <v>92648.64</v>
      </c>
    </row>
    <row r="7150" customFormat="false" ht="15" hidden="false" customHeight="false" outlineLevel="0" collapsed="false">
      <c r="A7150" s="3" t="n">
        <v>7149</v>
      </c>
      <c r="B7150" s="3" t="n">
        <v>10</v>
      </c>
      <c r="C7150" s="3" t="s">
        <v>298</v>
      </c>
      <c r="D7150" s="3" t="s">
        <v>562</v>
      </c>
      <c r="E7150" s="3" t="n">
        <v>4741</v>
      </c>
      <c r="F7150" s="4" t="n">
        <v>62.04</v>
      </c>
      <c r="G7150" s="3" t="s">
        <v>8</v>
      </c>
      <c r="H7150" s="4" t="n">
        <f aca="false">ROUND(E7150*F7150,2)</f>
        <v>294131.64</v>
      </c>
    </row>
    <row r="7151" customFormat="false" ht="15" hidden="false" customHeight="false" outlineLevel="0" collapsed="false">
      <c r="A7151" s="3" t="n">
        <v>7150</v>
      </c>
      <c r="B7151" s="3" t="n">
        <v>8</v>
      </c>
      <c r="C7151" s="3" t="s">
        <v>298</v>
      </c>
      <c r="D7151" s="3" t="s">
        <v>563</v>
      </c>
      <c r="E7151" s="3" t="n">
        <v>4984</v>
      </c>
      <c r="F7151" s="4" t="n">
        <v>56.93</v>
      </c>
      <c r="G7151" s="3" t="s">
        <v>8</v>
      </c>
      <c r="H7151" s="4" t="n">
        <f aca="false">ROUND(E7151*F7151,2)</f>
        <v>283739.12</v>
      </c>
    </row>
    <row r="7152" customFormat="false" ht="15" hidden="false" customHeight="false" outlineLevel="0" collapsed="false">
      <c r="A7152" s="3" t="n">
        <v>7151</v>
      </c>
      <c r="B7152" s="3" t="n">
        <v>6</v>
      </c>
      <c r="C7152" s="3" t="s">
        <v>298</v>
      </c>
      <c r="D7152" s="3" t="s">
        <v>563</v>
      </c>
      <c r="E7152" s="3" t="n">
        <v>969</v>
      </c>
      <c r="F7152" s="4" t="n">
        <v>292.41</v>
      </c>
      <c r="G7152" s="3" t="s">
        <v>8</v>
      </c>
      <c r="H7152" s="4" t="n">
        <f aca="false">ROUND(E7152*F7152,2)</f>
        <v>283345.29</v>
      </c>
    </row>
    <row r="7153" customFormat="false" ht="15" hidden="false" customHeight="false" outlineLevel="0" collapsed="false">
      <c r="A7153" s="3" t="n">
        <v>7152</v>
      </c>
      <c r="B7153" s="3" t="n">
        <v>11</v>
      </c>
      <c r="C7153" s="3" t="s">
        <v>298</v>
      </c>
      <c r="D7153" s="3" t="s">
        <v>563</v>
      </c>
      <c r="E7153" s="3" t="n">
        <v>4210</v>
      </c>
      <c r="F7153" s="4" t="n">
        <v>98.67</v>
      </c>
      <c r="G7153" s="3" t="s">
        <v>34</v>
      </c>
      <c r="H7153" s="4" t="n">
        <f aca="false">ROUND(E7153*F7153,2)</f>
        <v>415400.7</v>
      </c>
    </row>
    <row r="7154" customFormat="false" ht="15" hidden="false" customHeight="false" outlineLevel="0" collapsed="false">
      <c r="A7154" s="3" t="n">
        <v>7153</v>
      </c>
      <c r="B7154" s="3" t="n">
        <v>7</v>
      </c>
      <c r="C7154" s="3" t="s">
        <v>298</v>
      </c>
      <c r="D7154" s="3" t="s">
        <v>563</v>
      </c>
      <c r="E7154" s="3" t="n">
        <v>954</v>
      </c>
      <c r="F7154" s="4" t="n">
        <v>315.55</v>
      </c>
      <c r="G7154" s="3" t="s">
        <v>8</v>
      </c>
      <c r="H7154" s="4" t="n">
        <f aca="false">ROUND(E7154*F7154,2)</f>
        <v>301034.7</v>
      </c>
    </row>
    <row r="7155" customFormat="false" ht="15" hidden="false" customHeight="false" outlineLevel="0" collapsed="false">
      <c r="A7155" s="3" t="n">
        <v>7154</v>
      </c>
      <c r="B7155" s="3" t="n">
        <v>9</v>
      </c>
      <c r="C7155" s="3" t="s">
        <v>298</v>
      </c>
      <c r="D7155" s="3" t="s">
        <v>562</v>
      </c>
      <c r="E7155" s="3" t="n">
        <v>1913</v>
      </c>
      <c r="F7155" s="4" t="n">
        <v>224.2</v>
      </c>
      <c r="G7155" s="3" t="s">
        <v>8</v>
      </c>
      <c r="H7155" s="4" t="n">
        <f aca="false">ROUND(E7155*F7155,2)</f>
        <v>428894.6</v>
      </c>
    </row>
    <row r="7156" customFormat="false" ht="15" hidden="false" customHeight="false" outlineLevel="0" collapsed="false">
      <c r="A7156" s="3" t="n">
        <v>7155</v>
      </c>
      <c r="B7156" s="3" t="n">
        <v>7</v>
      </c>
      <c r="C7156" s="3" t="s">
        <v>298</v>
      </c>
      <c r="D7156" s="3" t="s">
        <v>563</v>
      </c>
      <c r="E7156" s="3" t="n">
        <v>384</v>
      </c>
      <c r="F7156" s="4" t="n">
        <v>316.75</v>
      </c>
      <c r="G7156" s="3" t="s">
        <v>8</v>
      </c>
      <c r="H7156" s="4" t="n">
        <f aca="false">ROUND(E7156*F7156,2)</f>
        <v>121632</v>
      </c>
    </row>
    <row r="7157" customFormat="false" ht="15" hidden="false" customHeight="false" outlineLevel="0" collapsed="false">
      <c r="A7157" s="3" t="n">
        <v>7156</v>
      </c>
      <c r="B7157" s="3" t="n">
        <v>7</v>
      </c>
      <c r="C7157" s="3" t="s">
        <v>298</v>
      </c>
      <c r="D7157" s="3" t="s">
        <v>562</v>
      </c>
      <c r="E7157" s="3" t="n">
        <v>3471</v>
      </c>
      <c r="F7157" s="4" t="n">
        <v>316.56</v>
      </c>
      <c r="G7157" s="3" t="s">
        <v>8</v>
      </c>
      <c r="H7157" s="4" t="n">
        <f aca="false">ROUND(E7157*F7157,2)</f>
        <v>1098779.76</v>
      </c>
    </row>
    <row r="7158" customFormat="false" ht="15" hidden="false" customHeight="false" outlineLevel="0" collapsed="false">
      <c r="A7158" s="3" t="n">
        <v>7157</v>
      </c>
      <c r="B7158" s="3" t="n">
        <v>9</v>
      </c>
      <c r="C7158" s="3" t="s">
        <v>298</v>
      </c>
      <c r="D7158" s="3" t="s">
        <v>563</v>
      </c>
      <c r="E7158" s="3" t="n">
        <v>4027</v>
      </c>
      <c r="F7158" s="4" t="n">
        <v>223.55</v>
      </c>
      <c r="G7158" s="3" t="s">
        <v>8</v>
      </c>
      <c r="H7158" s="4" t="n">
        <f aca="false">ROUND(E7158*F7158,2)</f>
        <v>900235.85</v>
      </c>
    </row>
    <row r="7159" customFormat="false" ht="15" hidden="false" customHeight="false" outlineLevel="0" collapsed="false">
      <c r="A7159" s="3" t="n">
        <v>7158</v>
      </c>
      <c r="B7159" s="3" t="n">
        <v>2</v>
      </c>
      <c r="C7159" s="3" t="s">
        <v>298</v>
      </c>
      <c r="D7159" s="3" t="s">
        <v>562</v>
      </c>
      <c r="E7159" s="3" t="n">
        <v>3256</v>
      </c>
      <c r="F7159" s="4" t="n">
        <v>50.78</v>
      </c>
      <c r="G7159" s="3" t="s">
        <v>8</v>
      </c>
      <c r="H7159" s="4" t="n">
        <f aca="false">ROUND(E7159*F7159,2)</f>
        <v>165339.68</v>
      </c>
    </row>
    <row r="7160" customFormat="false" ht="15" hidden="false" customHeight="false" outlineLevel="0" collapsed="false">
      <c r="A7160" s="3" t="n">
        <v>7159</v>
      </c>
      <c r="B7160" s="3" t="n">
        <v>14</v>
      </c>
      <c r="C7160" s="3" t="s">
        <v>298</v>
      </c>
      <c r="D7160" s="3" t="s">
        <v>562</v>
      </c>
      <c r="E7160" s="3" t="n">
        <v>3608</v>
      </c>
      <c r="F7160" s="4" t="n">
        <v>74.52</v>
      </c>
      <c r="G7160" s="3" t="s">
        <v>41</v>
      </c>
      <c r="H7160" s="4" t="n">
        <f aca="false">ROUND(E7160*F7160,2)</f>
        <v>268868.16</v>
      </c>
    </row>
    <row r="7161" customFormat="false" ht="15" hidden="false" customHeight="false" outlineLevel="0" collapsed="false">
      <c r="A7161" s="3" t="n">
        <v>7160</v>
      </c>
      <c r="B7161" s="3" t="n">
        <v>9</v>
      </c>
      <c r="C7161" s="3" t="s">
        <v>298</v>
      </c>
      <c r="D7161" s="3" t="s">
        <v>563</v>
      </c>
      <c r="E7161" s="3" t="n">
        <v>309</v>
      </c>
      <c r="F7161" s="4" t="n">
        <v>223.98</v>
      </c>
      <c r="G7161" s="3" t="s">
        <v>8</v>
      </c>
      <c r="H7161" s="4" t="n">
        <f aca="false">ROUND(E7161*F7161,2)</f>
        <v>69209.82</v>
      </c>
    </row>
    <row r="7162" customFormat="false" ht="15" hidden="false" customHeight="false" outlineLevel="0" collapsed="false">
      <c r="A7162" s="3" t="n">
        <v>7161</v>
      </c>
      <c r="B7162" s="3" t="n">
        <v>3</v>
      </c>
      <c r="C7162" s="3" t="s">
        <v>298</v>
      </c>
      <c r="D7162" s="3" t="s">
        <v>563</v>
      </c>
      <c r="E7162" s="3" t="n">
        <v>541</v>
      </c>
      <c r="F7162" s="4" t="n">
        <v>133.76</v>
      </c>
      <c r="G7162" s="3" t="s">
        <v>8</v>
      </c>
      <c r="H7162" s="4" t="n">
        <f aca="false">ROUND(E7162*F7162,2)</f>
        <v>72364.16</v>
      </c>
    </row>
    <row r="7163" customFormat="false" ht="15" hidden="false" customHeight="false" outlineLevel="0" collapsed="false">
      <c r="A7163" s="3" t="n">
        <v>7162</v>
      </c>
      <c r="B7163" s="3" t="n">
        <v>5</v>
      </c>
      <c r="C7163" s="3" t="s">
        <v>298</v>
      </c>
      <c r="D7163" s="3" t="s">
        <v>562</v>
      </c>
      <c r="E7163" s="3" t="n">
        <v>2825</v>
      </c>
      <c r="F7163" s="4" t="n">
        <v>584.73</v>
      </c>
      <c r="G7163" s="3" t="s">
        <v>8</v>
      </c>
      <c r="H7163" s="4" t="n">
        <f aca="false">ROUND(E7163*F7163,2)</f>
        <v>1651862.25</v>
      </c>
    </row>
    <row r="7164" customFormat="false" ht="15" hidden="false" customHeight="false" outlineLevel="0" collapsed="false">
      <c r="A7164" s="3" t="n">
        <v>7163</v>
      </c>
      <c r="B7164" s="3" t="n">
        <v>5</v>
      </c>
      <c r="C7164" s="3" t="s">
        <v>298</v>
      </c>
      <c r="D7164" s="3" t="s">
        <v>563</v>
      </c>
      <c r="E7164" s="3" t="n">
        <v>176</v>
      </c>
      <c r="F7164" s="4" t="n">
        <v>586.4</v>
      </c>
      <c r="G7164" s="3" t="s">
        <v>8</v>
      </c>
      <c r="H7164" s="4" t="n">
        <f aca="false">ROUND(E7164*F7164,2)</f>
        <v>103206.4</v>
      </c>
    </row>
    <row r="7165" customFormat="false" ht="15" hidden="false" customHeight="false" outlineLevel="0" collapsed="false">
      <c r="A7165" s="3" t="n">
        <v>7164</v>
      </c>
      <c r="B7165" s="3" t="n">
        <v>8</v>
      </c>
      <c r="C7165" s="3" t="s">
        <v>298</v>
      </c>
      <c r="D7165" s="3" t="s">
        <v>563</v>
      </c>
      <c r="E7165" s="3" t="n">
        <v>1406</v>
      </c>
      <c r="F7165" s="4" t="n">
        <v>57.01</v>
      </c>
      <c r="G7165" s="3" t="s">
        <v>8</v>
      </c>
      <c r="H7165" s="4" t="n">
        <f aca="false">ROUND(E7165*F7165,2)</f>
        <v>80156.06</v>
      </c>
    </row>
    <row r="7166" customFormat="false" ht="15" hidden="false" customHeight="false" outlineLevel="0" collapsed="false">
      <c r="A7166" s="3" t="n">
        <v>7165</v>
      </c>
      <c r="B7166" s="3" t="n">
        <v>12</v>
      </c>
      <c r="C7166" s="3" t="s">
        <v>299</v>
      </c>
      <c r="D7166" s="3" t="s">
        <v>562</v>
      </c>
      <c r="E7166" s="3" t="n">
        <v>601</v>
      </c>
      <c r="F7166" s="4" t="n">
        <v>225.01</v>
      </c>
      <c r="G7166" s="3" t="s">
        <v>38</v>
      </c>
      <c r="H7166" s="4" t="n">
        <f aca="false">ROUND(E7166*F7166,2)</f>
        <v>135231.01</v>
      </c>
    </row>
    <row r="7167" customFormat="false" ht="15" hidden="false" customHeight="false" outlineLevel="0" collapsed="false">
      <c r="A7167" s="3" t="n">
        <v>7166</v>
      </c>
      <c r="B7167" s="3" t="n">
        <v>6</v>
      </c>
      <c r="C7167" s="3" t="s">
        <v>299</v>
      </c>
      <c r="D7167" s="3" t="s">
        <v>562</v>
      </c>
      <c r="E7167" s="3" t="n">
        <v>2409</v>
      </c>
      <c r="F7167" s="4" t="n">
        <v>291.25</v>
      </c>
      <c r="G7167" s="3" t="s">
        <v>8</v>
      </c>
      <c r="H7167" s="4" t="n">
        <f aca="false">ROUND(E7167*F7167,2)</f>
        <v>701621.25</v>
      </c>
    </row>
    <row r="7168" customFormat="false" ht="15" hidden="false" customHeight="false" outlineLevel="0" collapsed="false">
      <c r="A7168" s="3" t="n">
        <v>7167</v>
      </c>
      <c r="B7168" s="3" t="n">
        <v>4</v>
      </c>
      <c r="C7168" s="3" t="s">
        <v>299</v>
      </c>
      <c r="D7168" s="3" t="s">
        <v>563</v>
      </c>
      <c r="E7168" s="3" t="n">
        <v>3695</v>
      </c>
      <c r="F7168" s="4" t="n">
        <v>105.02</v>
      </c>
      <c r="G7168" s="3" t="s">
        <v>8</v>
      </c>
      <c r="H7168" s="4" t="n">
        <f aca="false">ROUND(E7168*F7168,2)</f>
        <v>388048.9</v>
      </c>
    </row>
    <row r="7169" customFormat="false" ht="15" hidden="false" customHeight="false" outlineLevel="0" collapsed="false">
      <c r="A7169" s="3" t="n">
        <v>7168</v>
      </c>
      <c r="B7169" s="3" t="n">
        <v>5</v>
      </c>
      <c r="C7169" s="3" t="s">
        <v>299</v>
      </c>
      <c r="D7169" s="3" t="s">
        <v>562</v>
      </c>
      <c r="E7169" s="3" t="n">
        <v>1249</v>
      </c>
      <c r="F7169" s="4" t="n">
        <v>575.97</v>
      </c>
      <c r="G7169" s="3" t="s">
        <v>8</v>
      </c>
      <c r="H7169" s="4" t="n">
        <f aca="false">ROUND(E7169*F7169,2)</f>
        <v>719386.53</v>
      </c>
    </row>
    <row r="7170" customFormat="false" ht="15" hidden="false" customHeight="false" outlineLevel="0" collapsed="false">
      <c r="A7170" s="3" t="n">
        <v>7169</v>
      </c>
      <c r="B7170" s="3" t="n">
        <v>8</v>
      </c>
      <c r="C7170" s="3" t="s">
        <v>299</v>
      </c>
      <c r="D7170" s="3" t="s">
        <v>562</v>
      </c>
      <c r="E7170" s="3" t="n">
        <v>630</v>
      </c>
      <c r="F7170" s="4" t="n">
        <v>55.88</v>
      </c>
      <c r="G7170" s="3" t="s">
        <v>8</v>
      </c>
      <c r="H7170" s="4" t="n">
        <f aca="false">ROUND(E7170*F7170,2)</f>
        <v>35204.4</v>
      </c>
    </row>
    <row r="7171" customFormat="false" ht="15" hidden="false" customHeight="false" outlineLevel="0" collapsed="false">
      <c r="A7171" s="3" t="n">
        <v>7170</v>
      </c>
      <c r="B7171" s="3" t="n">
        <v>12</v>
      </c>
      <c r="C7171" s="3" t="s">
        <v>299</v>
      </c>
      <c r="D7171" s="3" t="s">
        <v>563</v>
      </c>
      <c r="E7171" s="3" t="n">
        <v>1973</v>
      </c>
      <c r="F7171" s="4" t="n">
        <v>224.66</v>
      </c>
      <c r="G7171" s="3" t="s">
        <v>38</v>
      </c>
      <c r="H7171" s="4" t="n">
        <f aca="false">ROUND(E7171*F7171,2)</f>
        <v>443254.18</v>
      </c>
    </row>
    <row r="7172" customFormat="false" ht="15" hidden="false" customHeight="false" outlineLevel="0" collapsed="false">
      <c r="A7172" s="3" t="n">
        <v>7171</v>
      </c>
      <c r="B7172" s="3" t="n">
        <v>15</v>
      </c>
      <c r="C7172" s="3" t="s">
        <v>299</v>
      </c>
      <c r="D7172" s="3" t="s">
        <v>563</v>
      </c>
      <c r="E7172" s="3" t="n">
        <v>4904</v>
      </c>
      <c r="F7172" s="4" t="n">
        <v>284.41</v>
      </c>
      <c r="G7172" s="3" t="s">
        <v>46</v>
      </c>
      <c r="H7172" s="4" t="n">
        <f aca="false">ROUND(E7172*F7172,2)</f>
        <v>1394746.64</v>
      </c>
    </row>
    <row r="7173" customFormat="false" ht="15" hidden="false" customHeight="false" outlineLevel="0" collapsed="false">
      <c r="A7173" s="3" t="n">
        <v>7172</v>
      </c>
      <c r="B7173" s="3" t="n">
        <v>11</v>
      </c>
      <c r="C7173" s="3" t="s">
        <v>299</v>
      </c>
      <c r="D7173" s="3" t="s">
        <v>562</v>
      </c>
      <c r="E7173" s="3" t="n">
        <v>4812</v>
      </c>
      <c r="F7173" s="4" t="n">
        <v>98.96</v>
      </c>
      <c r="G7173" s="3" t="s">
        <v>34</v>
      </c>
      <c r="H7173" s="4" t="n">
        <f aca="false">ROUND(E7173*F7173,2)</f>
        <v>476195.52</v>
      </c>
    </row>
    <row r="7174" customFormat="false" ht="15" hidden="false" customHeight="false" outlineLevel="0" collapsed="false">
      <c r="A7174" s="3" t="n">
        <v>7173</v>
      </c>
      <c r="B7174" s="3" t="n">
        <v>2</v>
      </c>
      <c r="C7174" s="3" t="s">
        <v>299</v>
      </c>
      <c r="D7174" s="3" t="s">
        <v>562</v>
      </c>
      <c r="E7174" s="3" t="n">
        <v>1982</v>
      </c>
      <c r="F7174" s="4" t="n">
        <v>51.23</v>
      </c>
      <c r="G7174" s="3" t="s">
        <v>8</v>
      </c>
      <c r="H7174" s="4" t="n">
        <f aca="false">ROUND(E7174*F7174,2)</f>
        <v>101537.86</v>
      </c>
    </row>
    <row r="7175" customFormat="false" ht="15" hidden="false" customHeight="false" outlineLevel="0" collapsed="false">
      <c r="A7175" s="3" t="n">
        <v>7174</v>
      </c>
      <c r="B7175" s="3" t="n">
        <v>2</v>
      </c>
      <c r="C7175" s="3" t="s">
        <v>299</v>
      </c>
      <c r="D7175" s="3" t="s">
        <v>562</v>
      </c>
      <c r="E7175" s="3" t="n">
        <v>4542</v>
      </c>
      <c r="F7175" s="4" t="n">
        <v>51.37</v>
      </c>
      <c r="G7175" s="3" t="s">
        <v>8</v>
      </c>
      <c r="H7175" s="4" t="n">
        <f aca="false">ROUND(E7175*F7175,2)</f>
        <v>233322.54</v>
      </c>
    </row>
    <row r="7176" customFormat="false" ht="15" hidden="false" customHeight="false" outlineLevel="0" collapsed="false">
      <c r="A7176" s="3" t="n">
        <v>7175</v>
      </c>
      <c r="B7176" s="3" t="n">
        <v>5</v>
      </c>
      <c r="C7176" s="3" t="s">
        <v>299</v>
      </c>
      <c r="D7176" s="3" t="s">
        <v>562</v>
      </c>
      <c r="E7176" s="3" t="n">
        <v>463</v>
      </c>
      <c r="F7176" s="4" t="n">
        <v>575.36</v>
      </c>
      <c r="G7176" s="3" t="s">
        <v>8</v>
      </c>
      <c r="H7176" s="4" t="n">
        <f aca="false">ROUND(E7176*F7176,2)</f>
        <v>266391.68</v>
      </c>
    </row>
    <row r="7177" customFormat="false" ht="15" hidden="false" customHeight="false" outlineLevel="0" collapsed="false">
      <c r="A7177" s="3" t="n">
        <v>7176</v>
      </c>
      <c r="B7177" s="3" t="n">
        <v>5</v>
      </c>
      <c r="C7177" s="3" t="s">
        <v>299</v>
      </c>
      <c r="D7177" s="3" t="s">
        <v>562</v>
      </c>
      <c r="E7177" s="3" t="n">
        <v>1184</v>
      </c>
      <c r="F7177" s="4" t="n">
        <v>574</v>
      </c>
      <c r="G7177" s="3" t="s">
        <v>8</v>
      </c>
      <c r="H7177" s="4" t="n">
        <f aca="false">ROUND(E7177*F7177,2)</f>
        <v>679616</v>
      </c>
    </row>
    <row r="7178" customFormat="false" ht="15" hidden="false" customHeight="false" outlineLevel="0" collapsed="false">
      <c r="A7178" s="3" t="n">
        <v>7177</v>
      </c>
      <c r="B7178" s="3" t="n">
        <v>9</v>
      </c>
      <c r="C7178" s="3" t="s">
        <v>299</v>
      </c>
      <c r="D7178" s="3" t="s">
        <v>563</v>
      </c>
      <c r="E7178" s="3" t="n">
        <v>1746</v>
      </c>
      <c r="F7178" s="4" t="n">
        <v>219.83</v>
      </c>
      <c r="G7178" s="3" t="s">
        <v>8</v>
      </c>
      <c r="H7178" s="4" t="n">
        <f aca="false">ROUND(E7178*F7178,2)</f>
        <v>383823.18</v>
      </c>
    </row>
    <row r="7179" customFormat="false" ht="15" hidden="false" customHeight="false" outlineLevel="0" collapsed="false">
      <c r="A7179" s="3" t="n">
        <v>7178</v>
      </c>
      <c r="B7179" s="3" t="n">
        <v>4</v>
      </c>
      <c r="C7179" s="3" t="s">
        <v>299</v>
      </c>
      <c r="D7179" s="3" t="s">
        <v>563</v>
      </c>
      <c r="E7179" s="3" t="n">
        <v>3159</v>
      </c>
      <c r="F7179" s="4" t="n">
        <v>104.7</v>
      </c>
      <c r="G7179" s="3" t="s">
        <v>8</v>
      </c>
      <c r="H7179" s="4" t="n">
        <f aca="false">ROUND(E7179*F7179,2)</f>
        <v>330747.3</v>
      </c>
    </row>
    <row r="7180" customFormat="false" ht="15" hidden="false" customHeight="false" outlineLevel="0" collapsed="false">
      <c r="A7180" s="3" t="n">
        <v>7179</v>
      </c>
      <c r="B7180" s="3" t="n">
        <v>12</v>
      </c>
      <c r="C7180" s="3" t="s">
        <v>299</v>
      </c>
      <c r="D7180" s="3" t="s">
        <v>562</v>
      </c>
      <c r="E7180" s="3" t="n">
        <v>2627</v>
      </c>
      <c r="F7180" s="4" t="n">
        <v>224.9</v>
      </c>
      <c r="G7180" s="3" t="s">
        <v>38</v>
      </c>
      <c r="H7180" s="4" t="n">
        <f aca="false">ROUND(E7180*F7180,2)</f>
        <v>590812.3</v>
      </c>
    </row>
    <row r="7181" customFormat="false" ht="15" hidden="false" customHeight="false" outlineLevel="0" collapsed="false">
      <c r="A7181" s="3" t="n">
        <v>7180</v>
      </c>
      <c r="B7181" s="3" t="n">
        <v>3</v>
      </c>
      <c r="C7181" s="3" t="s">
        <v>299</v>
      </c>
      <c r="D7181" s="3" t="s">
        <v>563</v>
      </c>
      <c r="E7181" s="3" t="n">
        <v>2250</v>
      </c>
      <c r="F7181" s="4" t="n">
        <v>136.27</v>
      </c>
      <c r="G7181" s="3" t="s">
        <v>8</v>
      </c>
      <c r="H7181" s="4" t="n">
        <f aca="false">ROUND(E7181*F7181,2)</f>
        <v>306607.5</v>
      </c>
    </row>
    <row r="7182" customFormat="false" ht="15" hidden="false" customHeight="false" outlineLevel="0" collapsed="false">
      <c r="A7182" s="3" t="n">
        <v>7181</v>
      </c>
      <c r="B7182" s="3" t="n">
        <v>5</v>
      </c>
      <c r="C7182" s="3" t="s">
        <v>299</v>
      </c>
      <c r="D7182" s="3" t="s">
        <v>563</v>
      </c>
      <c r="E7182" s="3" t="n">
        <v>1420</v>
      </c>
      <c r="F7182" s="4" t="n">
        <v>575.62</v>
      </c>
      <c r="G7182" s="3" t="s">
        <v>8</v>
      </c>
      <c r="H7182" s="4" t="n">
        <f aca="false">ROUND(E7182*F7182,2)</f>
        <v>817380.4</v>
      </c>
    </row>
    <row r="7183" customFormat="false" ht="15" hidden="false" customHeight="false" outlineLevel="0" collapsed="false">
      <c r="A7183" s="3" t="n">
        <v>7182</v>
      </c>
      <c r="B7183" s="3" t="n">
        <v>3</v>
      </c>
      <c r="C7183" s="3" t="s">
        <v>299</v>
      </c>
      <c r="D7183" s="3" t="s">
        <v>563</v>
      </c>
      <c r="E7183" s="3" t="n">
        <v>2357</v>
      </c>
      <c r="F7183" s="4" t="n">
        <v>136.29</v>
      </c>
      <c r="G7183" s="3" t="s">
        <v>8</v>
      </c>
      <c r="H7183" s="4" t="n">
        <f aca="false">ROUND(E7183*F7183,2)</f>
        <v>321235.53</v>
      </c>
    </row>
    <row r="7184" customFormat="false" ht="15" hidden="false" customHeight="false" outlineLevel="0" collapsed="false">
      <c r="A7184" s="3" t="n">
        <v>7183</v>
      </c>
      <c r="B7184" s="3" t="n">
        <v>3</v>
      </c>
      <c r="C7184" s="3" t="s">
        <v>299</v>
      </c>
      <c r="D7184" s="3" t="s">
        <v>562</v>
      </c>
      <c r="E7184" s="3" t="n">
        <v>2016</v>
      </c>
      <c r="F7184" s="4" t="n">
        <v>135.71</v>
      </c>
      <c r="G7184" s="3" t="s">
        <v>8</v>
      </c>
      <c r="H7184" s="4" t="n">
        <f aca="false">ROUND(E7184*F7184,2)</f>
        <v>273591.36</v>
      </c>
    </row>
    <row r="7185" customFormat="false" ht="15" hidden="false" customHeight="false" outlineLevel="0" collapsed="false">
      <c r="A7185" s="3" t="n">
        <v>7184</v>
      </c>
      <c r="B7185" s="3" t="n">
        <v>12</v>
      </c>
      <c r="C7185" s="3" t="s">
        <v>299</v>
      </c>
      <c r="D7185" s="3" t="s">
        <v>562</v>
      </c>
      <c r="E7185" s="3" t="n">
        <v>1309</v>
      </c>
      <c r="F7185" s="4" t="n">
        <v>225.25</v>
      </c>
      <c r="G7185" s="3" t="s">
        <v>38</v>
      </c>
      <c r="H7185" s="4" t="n">
        <f aca="false">ROUND(E7185*F7185,2)</f>
        <v>294852.25</v>
      </c>
    </row>
    <row r="7186" customFormat="false" ht="15" hidden="false" customHeight="false" outlineLevel="0" collapsed="false">
      <c r="A7186" s="3" t="n">
        <v>7185</v>
      </c>
      <c r="B7186" s="3" t="n">
        <v>1</v>
      </c>
      <c r="C7186" s="3" t="s">
        <v>299</v>
      </c>
      <c r="D7186" s="3" t="s">
        <v>562</v>
      </c>
      <c r="E7186" s="3" t="n">
        <v>1486</v>
      </c>
      <c r="F7186" s="4" t="n">
        <v>376.65</v>
      </c>
      <c r="G7186" s="3" t="s">
        <v>8</v>
      </c>
      <c r="H7186" s="4" t="n">
        <f aca="false">ROUND(E7186*F7186,2)</f>
        <v>559701.9</v>
      </c>
    </row>
    <row r="7187" customFormat="false" ht="15" hidden="false" customHeight="false" outlineLevel="0" collapsed="false">
      <c r="A7187" s="3" t="n">
        <v>7186</v>
      </c>
      <c r="B7187" s="3" t="n">
        <v>6</v>
      </c>
      <c r="C7187" s="3" t="s">
        <v>300</v>
      </c>
      <c r="D7187" s="3" t="s">
        <v>563</v>
      </c>
      <c r="E7187" s="3" t="n">
        <v>831</v>
      </c>
      <c r="F7187" s="4" t="n">
        <v>294.9</v>
      </c>
      <c r="G7187" s="3" t="s">
        <v>8</v>
      </c>
      <c r="H7187" s="4" t="n">
        <f aca="false">ROUND(E7187*F7187,2)</f>
        <v>245061.9</v>
      </c>
    </row>
    <row r="7188" customFormat="false" ht="15" hidden="false" customHeight="false" outlineLevel="0" collapsed="false">
      <c r="A7188" s="3" t="n">
        <v>7187</v>
      </c>
      <c r="B7188" s="3" t="n">
        <v>15</v>
      </c>
      <c r="C7188" s="3" t="s">
        <v>300</v>
      </c>
      <c r="D7188" s="3" t="s">
        <v>563</v>
      </c>
      <c r="E7188" s="3" t="n">
        <v>4332</v>
      </c>
      <c r="F7188" s="4" t="n">
        <v>283.07</v>
      </c>
      <c r="G7188" s="3" t="s">
        <v>46</v>
      </c>
      <c r="H7188" s="4" t="n">
        <f aca="false">ROUND(E7188*F7188,2)</f>
        <v>1226259.24</v>
      </c>
    </row>
    <row r="7189" customFormat="false" ht="15" hidden="false" customHeight="false" outlineLevel="0" collapsed="false">
      <c r="A7189" s="3" t="n">
        <v>7188</v>
      </c>
      <c r="B7189" s="3" t="n">
        <v>11</v>
      </c>
      <c r="C7189" s="3" t="s">
        <v>300</v>
      </c>
      <c r="D7189" s="3" t="s">
        <v>563</v>
      </c>
      <c r="E7189" s="3" t="n">
        <v>596</v>
      </c>
      <c r="F7189" s="4" t="n">
        <v>98.16</v>
      </c>
      <c r="G7189" s="3" t="s">
        <v>34</v>
      </c>
      <c r="H7189" s="4" t="n">
        <f aca="false">ROUND(E7189*F7189,2)</f>
        <v>58503.36</v>
      </c>
    </row>
    <row r="7190" customFormat="false" ht="15" hidden="false" customHeight="false" outlineLevel="0" collapsed="false">
      <c r="A7190" s="3" t="n">
        <v>7189</v>
      </c>
      <c r="B7190" s="3" t="n">
        <v>4</v>
      </c>
      <c r="C7190" s="3" t="s">
        <v>300</v>
      </c>
      <c r="D7190" s="3" t="s">
        <v>562</v>
      </c>
      <c r="E7190" s="3" t="n">
        <v>4165</v>
      </c>
      <c r="F7190" s="4" t="n">
        <v>103.22</v>
      </c>
      <c r="G7190" s="3" t="s">
        <v>8</v>
      </c>
      <c r="H7190" s="4" t="n">
        <f aca="false">ROUND(E7190*F7190,2)</f>
        <v>429911.3</v>
      </c>
    </row>
    <row r="7191" customFormat="false" ht="15" hidden="false" customHeight="false" outlineLevel="0" collapsed="false">
      <c r="A7191" s="3" t="n">
        <v>7190</v>
      </c>
      <c r="B7191" s="3" t="n">
        <v>12</v>
      </c>
      <c r="C7191" s="3" t="s">
        <v>300</v>
      </c>
      <c r="D7191" s="3" t="s">
        <v>562</v>
      </c>
      <c r="E7191" s="3" t="n">
        <v>4233</v>
      </c>
      <c r="F7191" s="4" t="n">
        <v>225.98</v>
      </c>
      <c r="G7191" s="3" t="s">
        <v>38</v>
      </c>
      <c r="H7191" s="4" t="n">
        <f aca="false">ROUND(E7191*F7191,2)</f>
        <v>956573.34</v>
      </c>
    </row>
    <row r="7192" customFormat="false" ht="15" hidden="false" customHeight="false" outlineLevel="0" collapsed="false">
      <c r="A7192" s="3" t="n">
        <v>7191</v>
      </c>
      <c r="B7192" s="3" t="n">
        <v>12</v>
      </c>
      <c r="C7192" s="3" t="s">
        <v>300</v>
      </c>
      <c r="D7192" s="3" t="s">
        <v>562</v>
      </c>
      <c r="E7192" s="3" t="n">
        <v>2377</v>
      </c>
      <c r="F7192" s="4" t="n">
        <v>225.95</v>
      </c>
      <c r="G7192" s="3" t="s">
        <v>38</v>
      </c>
      <c r="H7192" s="4" t="n">
        <f aca="false">ROUND(E7192*F7192,2)</f>
        <v>537083.15</v>
      </c>
    </row>
    <row r="7193" customFormat="false" ht="15" hidden="false" customHeight="false" outlineLevel="0" collapsed="false">
      <c r="A7193" s="3" t="n">
        <v>7192</v>
      </c>
      <c r="B7193" s="3" t="n">
        <v>14</v>
      </c>
      <c r="C7193" s="3" t="s">
        <v>300</v>
      </c>
      <c r="D7193" s="3" t="s">
        <v>562</v>
      </c>
      <c r="E7193" s="3" t="n">
        <v>2303</v>
      </c>
      <c r="F7193" s="4" t="n">
        <v>73.23</v>
      </c>
      <c r="G7193" s="3" t="s">
        <v>41</v>
      </c>
      <c r="H7193" s="4" t="n">
        <f aca="false">ROUND(E7193*F7193,2)</f>
        <v>168648.69</v>
      </c>
    </row>
    <row r="7194" customFormat="false" ht="15" hidden="false" customHeight="false" outlineLevel="0" collapsed="false">
      <c r="A7194" s="3" t="n">
        <v>7193</v>
      </c>
      <c r="B7194" s="3" t="n">
        <v>14</v>
      </c>
      <c r="C7194" s="3" t="s">
        <v>300</v>
      </c>
      <c r="D7194" s="3" t="s">
        <v>562</v>
      </c>
      <c r="E7194" s="3" t="n">
        <v>4921</v>
      </c>
      <c r="F7194" s="4" t="n">
        <v>73.37</v>
      </c>
      <c r="G7194" s="3" t="s">
        <v>41</v>
      </c>
      <c r="H7194" s="4" t="n">
        <f aca="false">ROUND(E7194*F7194,2)</f>
        <v>361053.77</v>
      </c>
    </row>
    <row r="7195" customFormat="false" ht="15" hidden="false" customHeight="false" outlineLevel="0" collapsed="false">
      <c r="A7195" s="3" t="n">
        <v>7194</v>
      </c>
      <c r="B7195" s="3" t="n">
        <v>4</v>
      </c>
      <c r="C7195" s="3" t="s">
        <v>300</v>
      </c>
      <c r="D7195" s="3" t="s">
        <v>563</v>
      </c>
      <c r="E7195" s="3" t="n">
        <v>4945</v>
      </c>
      <c r="F7195" s="4" t="n">
        <v>103.03</v>
      </c>
      <c r="G7195" s="3" t="s">
        <v>8</v>
      </c>
      <c r="H7195" s="4" t="n">
        <f aca="false">ROUND(E7195*F7195,2)</f>
        <v>509483.35</v>
      </c>
    </row>
    <row r="7196" customFormat="false" ht="15" hidden="false" customHeight="false" outlineLevel="0" collapsed="false">
      <c r="A7196" s="3" t="n">
        <v>7195</v>
      </c>
      <c r="B7196" s="3" t="n">
        <v>3</v>
      </c>
      <c r="C7196" s="3" t="s">
        <v>300</v>
      </c>
      <c r="D7196" s="3" t="s">
        <v>562</v>
      </c>
      <c r="E7196" s="3" t="n">
        <v>4210</v>
      </c>
      <c r="F7196" s="4" t="n">
        <v>135.81</v>
      </c>
      <c r="G7196" s="3" t="s">
        <v>8</v>
      </c>
      <c r="H7196" s="4" t="n">
        <f aca="false">ROUND(E7196*F7196,2)</f>
        <v>571760.1</v>
      </c>
    </row>
    <row r="7197" customFormat="false" ht="15" hidden="false" customHeight="false" outlineLevel="0" collapsed="false">
      <c r="A7197" s="3" t="n">
        <v>7196</v>
      </c>
      <c r="B7197" s="3" t="n">
        <v>4</v>
      </c>
      <c r="C7197" s="3" t="s">
        <v>300</v>
      </c>
      <c r="D7197" s="3" t="s">
        <v>562</v>
      </c>
      <c r="E7197" s="3" t="n">
        <v>265</v>
      </c>
      <c r="F7197" s="4" t="n">
        <v>103.19</v>
      </c>
      <c r="G7197" s="3" t="s">
        <v>8</v>
      </c>
      <c r="H7197" s="4" t="n">
        <f aca="false">ROUND(E7197*F7197,2)</f>
        <v>27345.35</v>
      </c>
    </row>
    <row r="7198" customFormat="false" ht="15" hidden="false" customHeight="false" outlineLevel="0" collapsed="false">
      <c r="A7198" s="3" t="n">
        <v>7197</v>
      </c>
      <c r="B7198" s="3" t="n">
        <v>4</v>
      </c>
      <c r="C7198" s="3" t="s">
        <v>300</v>
      </c>
      <c r="D7198" s="3" t="s">
        <v>563</v>
      </c>
      <c r="E7198" s="3" t="n">
        <v>2154</v>
      </c>
      <c r="F7198" s="4" t="n">
        <v>103.1</v>
      </c>
      <c r="G7198" s="3" t="s">
        <v>8</v>
      </c>
      <c r="H7198" s="4" t="n">
        <f aca="false">ROUND(E7198*F7198,2)</f>
        <v>222077.4</v>
      </c>
    </row>
    <row r="7199" customFormat="false" ht="15" hidden="false" customHeight="false" outlineLevel="0" collapsed="false">
      <c r="A7199" s="3" t="n">
        <v>7198</v>
      </c>
      <c r="B7199" s="3" t="n">
        <v>1</v>
      </c>
      <c r="C7199" s="3" t="s">
        <v>300</v>
      </c>
      <c r="D7199" s="3" t="s">
        <v>562</v>
      </c>
      <c r="E7199" s="3" t="n">
        <v>4975</v>
      </c>
      <c r="F7199" s="4" t="n">
        <v>365.38</v>
      </c>
      <c r="G7199" s="3" t="s">
        <v>8</v>
      </c>
      <c r="H7199" s="4" t="n">
        <f aca="false">ROUND(E7199*F7199,2)</f>
        <v>1817765.5</v>
      </c>
    </row>
    <row r="7200" customFormat="false" ht="15" hidden="false" customHeight="false" outlineLevel="0" collapsed="false">
      <c r="A7200" s="3" t="n">
        <v>7199</v>
      </c>
      <c r="B7200" s="3" t="n">
        <v>4</v>
      </c>
      <c r="C7200" s="3" t="s">
        <v>300</v>
      </c>
      <c r="D7200" s="3" t="s">
        <v>563</v>
      </c>
      <c r="E7200" s="3" t="n">
        <v>3636</v>
      </c>
      <c r="F7200" s="4" t="n">
        <v>102.99</v>
      </c>
      <c r="G7200" s="3" t="s">
        <v>8</v>
      </c>
      <c r="H7200" s="4" t="n">
        <f aca="false">ROUND(E7200*F7200,2)</f>
        <v>374471.64</v>
      </c>
    </row>
    <row r="7201" customFormat="false" ht="15" hidden="false" customHeight="false" outlineLevel="0" collapsed="false">
      <c r="A7201" s="3" t="n">
        <v>7200</v>
      </c>
      <c r="B7201" s="3" t="n">
        <v>6</v>
      </c>
      <c r="C7201" s="3" t="s">
        <v>300</v>
      </c>
      <c r="D7201" s="3" t="s">
        <v>562</v>
      </c>
      <c r="E7201" s="3" t="n">
        <v>2267</v>
      </c>
      <c r="F7201" s="4" t="n">
        <v>295.68</v>
      </c>
      <c r="G7201" s="3" t="s">
        <v>8</v>
      </c>
      <c r="H7201" s="4" t="n">
        <f aca="false">ROUND(E7201*F7201,2)</f>
        <v>670306.56</v>
      </c>
    </row>
    <row r="7202" customFormat="false" ht="15" hidden="false" customHeight="false" outlineLevel="0" collapsed="false">
      <c r="A7202" s="3" t="n">
        <v>7201</v>
      </c>
      <c r="B7202" s="3" t="n">
        <v>6</v>
      </c>
      <c r="C7202" s="3" t="s">
        <v>300</v>
      </c>
      <c r="D7202" s="3" t="s">
        <v>563</v>
      </c>
      <c r="E7202" s="3" t="n">
        <v>4876</v>
      </c>
      <c r="F7202" s="4" t="n">
        <v>294.57</v>
      </c>
      <c r="G7202" s="3" t="s">
        <v>8</v>
      </c>
      <c r="H7202" s="4" t="n">
        <f aca="false">ROUND(E7202*F7202,2)</f>
        <v>1436323.32</v>
      </c>
    </row>
    <row r="7203" customFormat="false" ht="15" hidden="false" customHeight="false" outlineLevel="0" collapsed="false">
      <c r="A7203" s="3" t="n">
        <v>7202</v>
      </c>
      <c r="B7203" s="3" t="n">
        <v>5</v>
      </c>
      <c r="C7203" s="3" t="s">
        <v>300</v>
      </c>
      <c r="D7203" s="3" t="s">
        <v>563</v>
      </c>
      <c r="E7203" s="3" t="n">
        <v>1164</v>
      </c>
      <c r="F7203" s="4" t="n">
        <v>585.73</v>
      </c>
      <c r="G7203" s="3" t="s">
        <v>8</v>
      </c>
      <c r="H7203" s="4" t="n">
        <f aca="false">ROUND(E7203*F7203,2)</f>
        <v>681789.72</v>
      </c>
    </row>
    <row r="7204" customFormat="false" ht="15" hidden="false" customHeight="false" outlineLevel="0" collapsed="false">
      <c r="A7204" s="3" t="n">
        <v>7203</v>
      </c>
      <c r="B7204" s="3" t="n">
        <v>10</v>
      </c>
      <c r="C7204" s="3" t="s">
        <v>300</v>
      </c>
      <c r="D7204" s="3" t="s">
        <v>563</v>
      </c>
      <c r="E7204" s="3" t="n">
        <v>1832</v>
      </c>
      <c r="F7204" s="4" t="n">
        <v>60.04</v>
      </c>
      <c r="G7204" s="3" t="s">
        <v>8</v>
      </c>
      <c r="H7204" s="4" t="n">
        <f aca="false">ROUND(E7204*F7204,2)</f>
        <v>109993.28</v>
      </c>
    </row>
    <row r="7205" customFormat="false" ht="15" hidden="false" customHeight="false" outlineLevel="0" collapsed="false">
      <c r="A7205" s="3" t="n">
        <v>7204</v>
      </c>
      <c r="B7205" s="3" t="n">
        <v>7</v>
      </c>
      <c r="C7205" s="3" t="s">
        <v>300</v>
      </c>
      <c r="D7205" s="3" t="s">
        <v>562</v>
      </c>
      <c r="E7205" s="3" t="n">
        <v>1350</v>
      </c>
      <c r="F7205" s="4" t="n">
        <v>320.98</v>
      </c>
      <c r="G7205" s="3" t="s">
        <v>8</v>
      </c>
      <c r="H7205" s="4" t="n">
        <f aca="false">ROUND(E7205*F7205,2)</f>
        <v>433323</v>
      </c>
    </row>
    <row r="7206" customFormat="false" ht="15" hidden="false" customHeight="false" outlineLevel="0" collapsed="false">
      <c r="A7206" s="3" t="n">
        <v>7205</v>
      </c>
      <c r="B7206" s="3" t="n">
        <v>4</v>
      </c>
      <c r="C7206" s="3" t="s">
        <v>300</v>
      </c>
      <c r="D7206" s="3" t="s">
        <v>563</v>
      </c>
      <c r="E7206" s="3" t="n">
        <v>4376</v>
      </c>
      <c r="F7206" s="4" t="n">
        <v>102.85</v>
      </c>
      <c r="G7206" s="3" t="s">
        <v>8</v>
      </c>
      <c r="H7206" s="4" t="n">
        <f aca="false">ROUND(E7206*F7206,2)</f>
        <v>450071.6</v>
      </c>
    </row>
    <row r="7207" customFormat="false" ht="15" hidden="false" customHeight="false" outlineLevel="0" collapsed="false">
      <c r="A7207" s="3" t="n">
        <v>7206</v>
      </c>
      <c r="B7207" s="3" t="n">
        <v>8</v>
      </c>
      <c r="C7207" s="3" t="s">
        <v>300</v>
      </c>
      <c r="D7207" s="3" t="s">
        <v>563</v>
      </c>
      <c r="E7207" s="3" t="n">
        <v>3056</v>
      </c>
      <c r="F7207" s="4" t="n">
        <v>56.43</v>
      </c>
      <c r="G7207" s="3" t="s">
        <v>8</v>
      </c>
      <c r="H7207" s="4" t="n">
        <f aca="false">ROUND(E7207*F7207,2)</f>
        <v>172450.08</v>
      </c>
    </row>
    <row r="7208" customFormat="false" ht="15" hidden="false" customHeight="false" outlineLevel="0" collapsed="false">
      <c r="A7208" s="3" t="n">
        <v>7207</v>
      </c>
      <c r="B7208" s="3" t="n">
        <v>8</v>
      </c>
      <c r="C7208" s="3" t="s">
        <v>300</v>
      </c>
      <c r="D7208" s="3" t="s">
        <v>562</v>
      </c>
      <c r="E7208" s="3" t="n">
        <v>4045</v>
      </c>
      <c r="F7208" s="4" t="n">
        <v>56.27</v>
      </c>
      <c r="G7208" s="3" t="s">
        <v>8</v>
      </c>
      <c r="H7208" s="4" t="n">
        <f aca="false">ROUND(E7208*F7208,2)</f>
        <v>227612.15</v>
      </c>
    </row>
    <row r="7209" customFormat="false" ht="15" hidden="false" customHeight="false" outlineLevel="0" collapsed="false">
      <c r="A7209" s="3" t="n">
        <v>7208</v>
      </c>
      <c r="B7209" s="3" t="n">
        <v>2</v>
      </c>
      <c r="C7209" s="3" t="s">
        <v>300</v>
      </c>
      <c r="D7209" s="3" t="s">
        <v>562</v>
      </c>
      <c r="E7209" s="3" t="n">
        <v>4877</v>
      </c>
      <c r="F7209" s="4" t="n">
        <v>50.33</v>
      </c>
      <c r="G7209" s="3" t="s">
        <v>8</v>
      </c>
      <c r="H7209" s="4" t="n">
        <f aca="false">ROUND(E7209*F7209,2)</f>
        <v>245459.41</v>
      </c>
    </row>
    <row r="7210" customFormat="false" ht="15" hidden="false" customHeight="false" outlineLevel="0" collapsed="false">
      <c r="A7210" s="3" t="n">
        <v>7209</v>
      </c>
      <c r="B7210" s="3" t="n">
        <v>15</v>
      </c>
      <c r="C7210" s="3" t="s">
        <v>300</v>
      </c>
      <c r="D7210" s="3" t="s">
        <v>562</v>
      </c>
      <c r="E7210" s="3" t="n">
        <v>887</v>
      </c>
      <c r="F7210" s="4" t="n">
        <v>284.18</v>
      </c>
      <c r="G7210" s="3" t="s">
        <v>46</v>
      </c>
      <c r="H7210" s="4" t="n">
        <f aca="false">ROUND(E7210*F7210,2)</f>
        <v>252067.66</v>
      </c>
    </row>
    <row r="7211" customFormat="false" ht="15" hidden="false" customHeight="false" outlineLevel="0" collapsed="false">
      <c r="A7211" s="3" t="n">
        <v>7210</v>
      </c>
      <c r="B7211" s="3" t="n">
        <v>7</v>
      </c>
      <c r="C7211" s="3" t="s">
        <v>300</v>
      </c>
      <c r="D7211" s="3" t="s">
        <v>563</v>
      </c>
      <c r="E7211" s="3" t="n">
        <v>1776</v>
      </c>
      <c r="F7211" s="4" t="n">
        <v>319.68</v>
      </c>
      <c r="G7211" s="3" t="s">
        <v>8</v>
      </c>
      <c r="H7211" s="4" t="n">
        <f aca="false">ROUND(E7211*F7211,2)</f>
        <v>567751.68</v>
      </c>
    </row>
    <row r="7212" customFormat="false" ht="15" hidden="false" customHeight="false" outlineLevel="0" collapsed="false">
      <c r="A7212" s="3" t="n">
        <v>7211</v>
      </c>
      <c r="B7212" s="3" t="n">
        <v>14</v>
      </c>
      <c r="C7212" s="3" t="s">
        <v>300</v>
      </c>
      <c r="D7212" s="3" t="s">
        <v>563</v>
      </c>
      <c r="E7212" s="3" t="n">
        <v>2076</v>
      </c>
      <c r="F7212" s="4" t="n">
        <v>73.33</v>
      </c>
      <c r="G7212" s="3" t="s">
        <v>41</v>
      </c>
      <c r="H7212" s="4" t="n">
        <f aca="false">ROUND(E7212*F7212,2)</f>
        <v>152233.08</v>
      </c>
    </row>
    <row r="7213" customFormat="false" ht="15" hidden="false" customHeight="false" outlineLevel="0" collapsed="false">
      <c r="A7213" s="3" t="n">
        <v>7212</v>
      </c>
      <c r="B7213" s="3" t="n">
        <v>7</v>
      </c>
      <c r="C7213" s="3" t="s">
        <v>300</v>
      </c>
      <c r="D7213" s="3" t="s">
        <v>563</v>
      </c>
      <c r="E7213" s="3" t="n">
        <v>3653</v>
      </c>
      <c r="F7213" s="4" t="n">
        <v>321.21</v>
      </c>
      <c r="G7213" s="3" t="s">
        <v>8</v>
      </c>
      <c r="H7213" s="4" t="n">
        <f aca="false">ROUND(E7213*F7213,2)</f>
        <v>1173380.13</v>
      </c>
    </row>
    <row r="7214" customFormat="false" ht="15" hidden="false" customHeight="false" outlineLevel="0" collapsed="false">
      <c r="A7214" s="3" t="n">
        <v>7213</v>
      </c>
      <c r="B7214" s="3" t="n">
        <v>14</v>
      </c>
      <c r="C7214" s="3" t="s">
        <v>300</v>
      </c>
      <c r="D7214" s="3" t="s">
        <v>563</v>
      </c>
      <c r="E7214" s="3" t="n">
        <v>296</v>
      </c>
      <c r="F7214" s="4" t="n">
        <v>73.34</v>
      </c>
      <c r="G7214" s="3" t="s">
        <v>41</v>
      </c>
      <c r="H7214" s="4" t="n">
        <f aca="false">ROUND(E7214*F7214,2)</f>
        <v>21708.64</v>
      </c>
    </row>
    <row r="7215" customFormat="false" ht="15" hidden="false" customHeight="false" outlineLevel="0" collapsed="false">
      <c r="A7215" s="3" t="n">
        <v>7214</v>
      </c>
      <c r="B7215" s="3" t="n">
        <v>2</v>
      </c>
      <c r="C7215" s="3" t="s">
        <v>300</v>
      </c>
      <c r="D7215" s="3" t="s">
        <v>563</v>
      </c>
      <c r="E7215" s="3" t="n">
        <v>776</v>
      </c>
      <c r="F7215" s="4" t="n">
        <v>50.38</v>
      </c>
      <c r="G7215" s="3" t="s">
        <v>8</v>
      </c>
      <c r="H7215" s="4" t="n">
        <f aca="false">ROUND(E7215*F7215,2)</f>
        <v>39094.88</v>
      </c>
    </row>
    <row r="7216" customFormat="false" ht="15" hidden="false" customHeight="false" outlineLevel="0" collapsed="false">
      <c r="A7216" s="3" t="n">
        <v>7215</v>
      </c>
      <c r="B7216" s="3" t="n">
        <v>11</v>
      </c>
      <c r="C7216" s="3" t="s">
        <v>300</v>
      </c>
      <c r="D7216" s="3" t="s">
        <v>562</v>
      </c>
      <c r="E7216" s="3" t="n">
        <v>4432</v>
      </c>
      <c r="F7216" s="4" t="n">
        <v>97.81</v>
      </c>
      <c r="G7216" s="3" t="s">
        <v>34</v>
      </c>
      <c r="H7216" s="4" t="n">
        <f aca="false">ROUND(E7216*F7216,2)</f>
        <v>433493.92</v>
      </c>
    </row>
    <row r="7217" customFormat="false" ht="15" hidden="false" customHeight="false" outlineLevel="0" collapsed="false">
      <c r="A7217" s="3" t="n">
        <v>7216</v>
      </c>
      <c r="B7217" s="3" t="n">
        <v>4</v>
      </c>
      <c r="C7217" s="3" t="s">
        <v>300</v>
      </c>
      <c r="D7217" s="3" t="s">
        <v>562</v>
      </c>
      <c r="E7217" s="3" t="n">
        <v>1913</v>
      </c>
      <c r="F7217" s="4" t="n">
        <v>102.95</v>
      </c>
      <c r="G7217" s="3" t="s">
        <v>8</v>
      </c>
      <c r="H7217" s="4" t="n">
        <f aca="false">ROUND(E7217*F7217,2)</f>
        <v>196943.35</v>
      </c>
    </row>
    <row r="7218" customFormat="false" ht="15" hidden="false" customHeight="false" outlineLevel="0" collapsed="false">
      <c r="A7218" s="3" t="n">
        <v>7217</v>
      </c>
      <c r="B7218" s="3" t="n">
        <v>3</v>
      </c>
      <c r="C7218" s="3" t="s">
        <v>300</v>
      </c>
      <c r="D7218" s="3" t="s">
        <v>563</v>
      </c>
      <c r="E7218" s="3" t="n">
        <v>2768</v>
      </c>
      <c r="F7218" s="4" t="n">
        <v>135.26</v>
      </c>
      <c r="G7218" s="3" t="s">
        <v>8</v>
      </c>
      <c r="H7218" s="4" t="n">
        <f aca="false">ROUND(E7218*F7218,2)</f>
        <v>374399.68</v>
      </c>
    </row>
    <row r="7219" customFormat="false" ht="15" hidden="false" customHeight="false" outlineLevel="0" collapsed="false">
      <c r="A7219" s="3" t="n">
        <v>7218</v>
      </c>
      <c r="B7219" s="3" t="n">
        <v>4</v>
      </c>
      <c r="C7219" s="3" t="s">
        <v>300</v>
      </c>
      <c r="D7219" s="3" t="s">
        <v>563</v>
      </c>
      <c r="E7219" s="3" t="n">
        <v>4524</v>
      </c>
      <c r="F7219" s="4" t="n">
        <v>102.91</v>
      </c>
      <c r="G7219" s="3" t="s">
        <v>8</v>
      </c>
      <c r="H7219" s="4" t="n">
        <f aca="false">ROUND(E7219*F7219,2)</f>
        <v>465564.84</v>
      </c>
    </row>
    <row r="7220" customFormat="false" ht="15" hidden="false" customHeight="false" outlineLevel="0" collapsed="false">
      <c r="A7220" s="3" t="n">
        <v>7219</v>
      </c>
      <c r="B7220" s="3" t="n">
        <v>13</v>
      </c>
      <c r="C7220" s="3" t="s">
        <v>300</v>
      </c>
      <c r="D7220" s="3" t="s">
        <v>562</v>
      </c>
      <c r="E7220" s="3" t="n">
        <v>1998</v>
      </c>
      <c r="F7220" s="4" t="n">
        <v>49.66</v>
      </c>
      <c r="G7220" s="3" t="s">
        <v>41</v>
      </c>
      <c r="H7220" s="4" t="n">
        <f aca="false">ROUND(E7220*F7220,2)</f>
        <v>99220.68</v>
      </c>
    </row>
    <row r="7221" customFormat="false" ht="15" hidden="false" customHeight="false" outlineLevel="0" collapsed="false">
      <c r="A7221" s="3" t="n">
        <v>7220</v>
      </c>
      <c r="B7221" s="3" t="n">
        <v>2</v>
      </c>
      <c r="C7221" s="3" t="s">
        <v>301</v>
      </c>
      <c r="D7221" s="3" t="s">
        <v>562</v>
      </c>
      <c r="E7221" s="3" t="n">
        <v>3623</v>
      </c>
      <c r="F7221" s="4" t="n">
        <v>51.41</v>
      </c>
      <c r="G7221" s="3" t="s">
        <v>8</v>
      </c>
      <c r="H7221" s="4" t="n">
        <f aca="false">ROUND(E7221*F7221,2)</f>
        <v>186258.43</v>
      </c>
    </row>
    <row r="7222" customFormat="false" ht="15" hidden="false" customHeight="false" outlineLevel="0" collapsed="false">
      <c r="A7222" s="3" t="n">
        <v>7221</v>
      </c>
      <c r="B7222" s="3" t="n">
        <v>11</v>
      </c>
      <c r="C7222" s="3" t="s">
        <v>301</v>
      </c>
      <c r="D7222" s="3" t="s">
        <v>562</v>
      </c>
      <c r="E7222" s="3" t="n">
        <v>203</v>
      </c>
      <c r="F7222" s="4" t="n">
        <v>99.23</v>
      </c>
      <c r="G7222" s="3" t="s">
        <v>34</v>
      </c>
      <c r="H7222" s="4" t="n">
        <f aca="false">ROUND(E7222*F7222,2)</f>
        <v>20143.69</v>
      </c>
    </row>
    <row r="7223" customFormat="false" ht="15" hidden="false" customHeight="false" outlineLevel="0" collapsed="false">
      <c r="A7223" s="3" t="n">
        <v>7222</v>
      </c>
      <c r="B7223" s="3" t="n">
        <v>11</v>
      </c>
      <c r="C7223" s="3" t="s">
        <v>301</v>
      </c>
      <c r="D7223" s="3" t="s">
        <v>562</v>
      </c>
      <c r="E7223" s="3" t="n">
        <v>1093</v>
      </c>
      <c r="F7223" s="4" t="n">
        <v>98.69</v>
      </c>
      <c r="G7223" s="3" t="s">
        <v>34</v>
      </c>
      <c r="H7223" s="4" t="n">
        <f aca="false">ROUND(E7223*F7223,2)</f>
        <v>107868.17</v>
      </c>
    </row>
    <row r="7224" customFormat="false" ht="15" hidden="false" customHeight="false" outlineLevel="0" collapsed="false">
      <c r="A7224" s="3" t="n">
        <v>7223</v>
      </c>
      <c r="B7224" s="3" t="n">
        <v>8</v>
      </c>
      <c r="C7224" s="3" t="s">
        <v>301</v>
      </c>
      <c r="D7224" s="3" t="s">
        <v>562</v>
      </c>
      <c r="E7224" s="3" t="n">
        <v>4434</v>
      </c>
      <c r="F7224" s="4" t="n">
        <v>55.84</v>
      </c>
      <c r="G7224" s="3" t="s">
        <v>8</v>
      </c>
      <c r="H7224" s="4" t="n">
        <f aca="false">ROUND(E7224*F7224,2)</f>
        <v>247594.56</v>
      </c>
    </row>
    <row r="7225" customFormat="false" ht="15" hidden="false" customHeight="false" outlineLevel="0" collapsed="false">
      <c r="A7225" s="3" t="n">
        <v>7224</v>
      </c>
      <c r="B7225" s="3" t="n">
        <v>14</v>
      </c>
      <c r="C7225" s="3" t="s">
        <v>301</v>
      </c>
      <c r="D7225" s="3" t="s">
        <v>562</v>
      </c>
      <c r="E7225" s="3" t="n">
        <v>3533</v>
      </c>
      <c r="F7225" s="4" t="n">
        <v>72.92</v>
      </c>
      <c r="G7225" s="3" t="s">
        <v>41</v>
      </c>
      <c r="H7225" s="4" t="n">
        <f aca="false">ROUND(E7225*F7225,2)</f>
        <v>257626.36</v>
      </c>
    </row>
    <row r="7226" customFormat="false" ht="15" hidden="false" customHeight="false" outlineLevel="0" collapsed="false">
      <c r="A7226" s="3" t="n">
        <v>7225</v>
      </c>
      <c r="B7226" s="3" t="n">
        <v>1</v>
      </c>
      <c r="C7226" s="3" t="s">
        <v>301</v>
      </c>
      <c r="D7226" s="3" t="s">
        <v>563</v>
      </c>
      <c r="E7226" s="3" t="n">
        <v>4425</v>
      </c>
      <c r="F7226" s="4" t="n">
        <v>372.41</v>
      </c>
      <c r="G7226" s="3" t="s">
        <v>8</v>
      </c>
      <c r="H7226" s="4" t="n">
        <f aca="false">ROUND(E7226*F7226,2)</f>
        <v>1647914.25</v>
      </c>
    </row>
    <row r="7227" customFormat="false" ht="15" hidden="false" customHeight="false" outlineLevel="0" collapsed="false">
      <c r="A7227" s="3" t="n">
        <v>7226</v>
      </c>
      <c r="B7227" s="3" t="n">
        <v>14</v>
      </c>
      <c r="C7227" s="3" t="s">
        <v>301</v>
      </c>
      <c r="D7227" s="3" t="s">
        <v>563</v>
      </c>
      <c r="E7227" s="3" t="n">
        <v>3460</v>
      </c>
      <c r="F7227" s="4" t="n">
        <v>72.68</v>
      </c>
      <c r="G7227" s="3" t="s">
        <v>41</v>
      </c>
      <c r="H7227" s="4" t="n">
        <f aca="false">ROUND(E7227*F7227,2)</f>
        <v>251472.8</v>
      </c>
    </row>
    <row r="7228" customFormat="false" ht="15" hidden="false" customHeight="false" outlineLevel="0" collapsed="false">
      <c r="A7228" s="3" t="n">
        <v>7227</v>
      </c>
      <c r="B7228" s="3" t="n">
        <v>13</v>
      </c>
      <c r="C7228" s="3" t="s">
        <v>301</v>
      </c>
      <c r="D7228" s="3" t="s">
        <v>563</v>
      </c>
      <c r="E7228" s="3" t="n">
        <v>145</v>
      </c>
      <c r="F7228" s="4" t="n">
        <v>50.05</v>
      </c>
      <c r="G7228" s="3" t="s">
        <v>41</v>
      </c>
      <c r="H7228" s="4" t="n">
        <f aca="false">ROUND(E7228*F7228,2)</f>
        <v>7257.25</v>
      </c>
    </row>
    <row r="7229" customFormat="false" ht="15" hidden="false" customHeight="false" outlineLevel="0" collapsed="false">
      <c r="A7229" s="3" t="n">
        <v>7228</v>
      </c>
      <c r="B7229" s="3" t="n">
        <v>7</v>
      </c>
      <c r="C7229" s="3" t="s">
        <v>301</v>
      </c>
      <c r="D7229" s="3" t="s">
        <v>563</v>
      </c>
      <c r="E7229" s="3" t="n">
        <v>4465</v>
      </c>
      <c r="F7229" s="4" t="n">
        <v>316.03</v>
      </c>
      <c r="G7229" s="3" t="s">
        <v>8</v>
      </c>
      <c r="H7229" s="4" t="n">
        <f aca="false">ROUND(E7229*F7229,2)</f>
        <v>1411073.95</v>
      </c>
    </row>
    <row r="7230" customFormat="false" ht="15" hidden="false" customHeight="false" outlineLevel="0" collapsed="false">
      <c r="A7230" s="3" t="n">
        <v>7229</v>
      </c>
      <c r="B7230" s="3" t="n">
        <v>7</v>
      </c>
      <c r="C7230" s="3" t="s">
        <v>301</v>
      </c>
      <c r="D7230" s="3" t="s">
        <v>562</v>
      </c>
      <c r="E7230" s="3" t="n">
        <v>4883</v>
      </c>
      <c r="F7230" s="4" t="n">
        <v>315.63</v>
      </c>
      <c r="G7230" s="3" t="s">
        <v>8</v>
      </c>
      <c r="H7230" s="4" t="n">
        <f aca="false">ROUND(E7230*F7230,2)</f>
        <v>1541221.29</v>
      </c>
    </row>
    <row r="7231" customFormat="false" ht="15" hidden="false" customHeight="false" outlineLevel="0" collapsed="false">
      <c r="A7231" s="3" t="n">
        <v>7230</v>
      </c>
      <c r="B7231" s="3" t="n">
        <v>9</v>
      </c>
      <c r="C7231" s="3" t="s">
        <v>301</v>
      </c>
      <c r="D7231" s="3" t="s">
        <v>563</v>
      </c>
      <c r="E7231" s="3" t="n">
        <v>2572</v>
      </c>
      <c r="F7231" s="4" t="n">
        <v>222.46</v>
      </c>
      <c r="G7231" s="3" t="s">
        <v>8</v>
      </c>
      <c r="H7231" s="4" t="n">
        <f aca="false">ROUND(E7231*F7231,2)</f>
        <v>572167.12</v>
      </c>
    </row>
    <row r="7232" customFormat="false" ht="15" hidden="false" customHeight="false" outlineLevel="0" collapsed="false">
      <c r="A7232" s="3" t="n">
        <v>7231</v>
      </c>
      <c r="B7232" s="3" t="n">
        <v>9</v>
      </c>
      <c r="C7232" s="3" t="s">
        <v>301</v>
      </c>
      <c r="D7232" s="3" t="s">
        <v>562</v>
      </c>
      <c r="E7232" s="3" t="n">
        <v>4729</v>
      </c>
      <c r="F7232" s="4" t="n">
        <v>221.42</v>
      </c>
      <c r="G7232" s="3" t="s">
        <v>8</v>
      </c>
      <c r="H7232" s="4" t="n">
        <f aca="false">ROUND(E7232*F7232,2)</f>
        <v>1047095.18</v>
      </c>
    </row>
    <row r="7233" customFormat="false" ht="15" hidden="false" customHeight="false" outlineLevel="0" collapsed="false">
      <c r="A7233" s="3" t="n">
        <v>7232</v>
      </c>
      <c r="B7233" s="3" t="n">
        <v>10</v>
      </c>
      <c r="C7233" s="3" t="s">
        <v>301</v>
      </c>
      <c r="D7233" s="3" t="s">
        <v>563</v>
      </c>
      <c r="E7233" s="3" t="n">
        <v>4713</v>
      </c>
      <c r="F7233" s="4" t="n">
        <v>61.91</v>
      </c>
      <c r="G7233" s="3" t="s">
        <v>8</v>
      </c>
      <c r="H7233" s="4" t="n">
        <f aca="false">ROUND(E7233*F7233,2)</f>
        <v>291781.83</v>
      </c>
    </row>
    <row r="7234" customFormat="false" ht="15" hidden="false" customHeight="false" outlineLevel="0" collapsed="false">
      <c r="A7234" s="3" t="n">
        <v>7233</v>
      </c>
      <c r="B7234" s="3" t="n">
        <v>2</v>
      </c>
      <c r="C7234" s="3" t="s">
        <v>301</v>
      </c>
      <c r="D7234" s="3" t="s">
        <v>562</v>
      </c>
      <c r="E7234" s="3" t="n">
        <v>157</v>
      </c>
      <c r="F7234" s="4" t="n">
        <v>51.39</v>
      </c>
      <c r="G7234" s="3" t="s">
        <v>8</v>
      </c>
      <c r="H7234" s="4" t="n">
        <f aca="false">ROUND(E7234*F7234,2)</f>
        <v>8068.23</v>
      </c>
    </row>
    <row r="7235" customFormat="false" ht="15" hidden="false" customHeight="false" outlineLevel="0" collapsed="false">
      <c r="A7235" s="3" t="n">
        <v>7234</v>
      </c>
      <c r="B7235" s="3" t="n">
        <v>15</v>
      </c>
      <c r="C7235" s="3" t="s">
        <v>301</v>
      </c>
      <c r="D7235" s="3" t="s">
        <v>563</v>
      </c>
      <c r="E7235" s="3" t="n">
        <v>4776</v>
      </c>
      <c r="F7235" s="4" t="n">
        <v>283.86</v>
      </c>
      <c r="G7235" s="3" t="s">
        <v>46</v>
      </c>
      <c r="H7235" s="4" t="n">
        <f aca="false">ROUND(E7235*F7235,2)</f>
        <v>1355715.36</v>
      </c>
    </row>
    <row r="7236" customFormat="false" ht="15" hidden="false" customHeight="false" outlineLevel="0" collapsed="false">
      <c r="A7236" s="3" t="n">
        <v>7235</v>
      </c>
      <c r="B7236" s="3" t="n">
        <v>9</v>
      </c>
      <c r="C7236" s="3" t="s">
        <v>301</v>
      </c>
      <c r="D7236" s="3" t="s">
        <v>562</v>
      </c>
      <c r="E7236" s="3" t="n">
        <v>2630</v>
      </c>
      <c r="F7236" s="4" t="n">
        <v>221.21</v>
      </c>
      <c r="G7236" s="3" t="s">
        <v>8</v>
      </c>
      <c r="H7236" s="4" t="n">
        <f aca="false">ROUND(E7236*F7236,2)</f>
        <v>581782.3</v>
      </c>
    </row>
    <row r="7237" customFormat="false" ht="15" hidden="false" customHeight="false" outlineLevel="0" collapsed="false">
      <c r="A7237" s="3" t="n">
        <v>7236</v>
      </c>
      <c r="B7237" s="3" t="n">
        <v>10</v>
      </c>
      <c r="C7237" s="3" t="s">
        <v>301</v>
      </c>
      <c r="D7237" s="3" t="s">
        <v>562</v>
      </c>
      <c r="E7237" s="3" t="n">
        <v>1209</v>
      </c>
      <c r="F7237" s="4" t="n">
        <v>61.97</v>
      </c>
      <c r="G7237" s="3" t="s">
        <v>8</v>
      </c>
      <c r="H7237" s="4" t="n">
        <f aca="false">ROUND(E7237*F7237,2)</f>
        <v>74921.73</v>
      </c>
    </row>
    <row r="7238" customFormat="false" ht="15" hidden="false" customHeight="false" outlineLevel="0" collapsed="false">
      <c r="A7238" s="3" t="n">
        <v>7237</v>
      </c>
      <c r="B7238" s="3" t="n">
        <v>6</v>
      </c>
      <c r="C7238" s="3" t="s">
        <v>301</v>
      </c>
      <c r="D7238" s="3" t="s">
        <v>562</v>
      </c>
      <c r="E7238" s="3" t="n">
        <v>1062</v>
      </c>
      <c r="F7238" s="4" t="n">
        <v>293.72</v>
      </c>
      <c r="G7238" s="3" t="s">
        <v>8</v>
      </c>
      <c r="H7238" s="4" t="n">
        <f aca="false">ROUND(E7238*F7238,2)</f>
        <v>311930.64</v>
      </c>
    </row>
    <row r="7239" customFormat="false" ht="15" hidden="false" customHeight="false" outlineLevel="0" collapsed="false">
      <c r="A7239" s="3" t="n">
        <v>7238</v>
      </c>
      <c r="B7239" s="3" t="n">
        <v>7</v>
      </c>
      <c r="C7239" s="3" t="s">
        <v>301</v>
      </c>
      <c r="D7239" s="3" t="s">
        <v>563</v>
      </c>
      <c r="E7239" s="3" t="n">
        <v>4111</v>
      </c>
      <c r="F7239" s="4" t="n">
        <v>315.62</v>
      </c>
      <c r="G7239" s="3" t="s">
        <v>8</v>
      </c>
      <c r="H7239" s="4" t="n">
        <f aca="false">ROUND(E7239*F7239,2)</f>
        <v>1297513.82</v>
      </c>
    </row>
    <row r="7240" customFormat="false" ht="15" hidden="false" customHeight="false" outlineLevel="0" collapsed="false">
      <c r="A7240" s="3" t="n">
        <v>7239</v>
      </c>
      <c r="B7240" s="3" t="n">
        <v>4</v>
      </c>
      <c r="C7240" s="3" t="s">
        <v>301</v>
      </c>
      <c r="D7240" s="3" t="s">
        <v>562</v>
      </c>
      <c r="E7240" s="3" t="n">
        <v>462</v>
      </c>
      <c r="F7240" s="4" t="n">
        <v>103.48</v>
      </c>
      <c r="G7240" s="3" t="s">
        <v>8</v>
      </c>
      <c r="H7240" s="4" t="n">
        <f aca="false">ROUND(E7240*F7240,2)</f>
        <v>47807.76</v>
      </c>
    </row>
    <row r="7241" customFormat="false" ht="15" hidden="false" customHeight="false" outlineLevel="0" collapsed="false">
      <c r="A7241" s="3" t="n">
        <v>7240</v>
      </c>
      <c r="B7241" s="3" t="n">
        <v>2</v>
      </c>
      <c r="C7241" s="3" t="s">
        <v>301</v>
      </c>
      <c r="D7241" s="3" t="s">
        <v>562</v>
      </c>
      <c r="E7241" s="3" t="n">
        <v>117</v>
      </c>
      <c r="F7241" s="4" t="n">
        <v>51.61</v>
      </c>
      <c r="G7241" s="3" t="s">
        <v>8</v>
      </c>
      <c r="H7241" s="4" t="n">
        <f aca="false">ROUND(E7241*F7241,2)</f>
        <v>6038.37</v>
      </c>
    </row>
    <row r="7242" customFormat="false" ht="15" hidden="false" customHeight="false" outlineLevel="0" collapsed="false">
      <c r="A7242" s="3" t="n">
        <v>7241</v>
      </c>
      <c r="B7242" s="3" t="n">
        <v>14</v>
      </c>
      <c r="C7242" s="3" t="s">
        <v>301</v>
      </c>
      <c r="D7242" s="3" t="s">
        <v>563</v>
      </c>
      <c r="E7242" s="3" t="n">
        <v>1625</v>
      </c>
      <c r="F7242" s="4" t="n">
        <v>72.67</v>
      </c>
      <c r="G7242" s="3" t="s">
        <v>41</v>
      </c>
      <c r="H7242" s="4" t="n">
        <f aca="false">ROUND(E7242*F7242,2)</f>
        <v>118088.75</v>
      </c>
    </row>
    <row r="7243" customFormat="false" ht="15" hidden="false" customHeight="false" outlineLevel="0" collapsed="false">
      <c r="A7243" s="3" t="n">
        <v>7242</v>
      </c>
      <c r="B7243" s="3" t="n">
        <v>10</v>
      </c>
      <c r="C7243" s="3" t="s">
        <v>302</v>
      </c>
      <c r="D7243" s="3" t="s">
        <v>563</v>
      </c>
      <c r="E7243" s="3" t="n">
        <v>4999</v>
      </c>
      <c r="F7243" s="4" t="n">
        <v>61.64</v>
      </c>
      <c r="G7243" s="3" t="s">
        <v>8</v>
      </c>
      <c r="H7243" s="4" t="n">
        <f aca="false">ROUND(E7243*F7243,2)</f>
        <v>308138.36</v>
      </c>
    </row>
    <row r="7244" customFormat="false" ht="15" hidden="false" customHeight="false" outlineLevel="0" collapsed="false">
      <c r="A7244" s="3" t="n">
        <v>7243</v>
      </c>
      <c r="B7244" s="3" t="n">
        <v>2</v>
      </c>
      <c r="C7244" s="3" t="s">
        <v>302</v>
      </c>
      <c r="D7244" s="3" t="s">
        <v>563</v>
      </c>
      <c r="E7244" s="3" t="n">
        <v>3124</v>
      </c>
      <c r="F7244" s="4" t="n">
        <v>51.11</v>
      </c>
      <c r="G7244" s="3" t="s">
        <v>8</v>
      </c>
      <c r="H7244" s="4" t="n">
        <f aca="false">ROUND(E7244*F7244,2)</f>
        <v>159667.64</v>
      </c>
    </row>
    <row r="7245" customFormat="false" ht="15" hidden="false" customHeight="false" outlineLevel="0" collapsed="false">
      <c r="A7245" s="3" t="n">
        <v>7244</v>
      </c>
      <c r="B7245" s="3" t="n">
        <v>11</v>
      </c>
      <c r="C7245" s="3" t="s">
        <v>302</v>
      </c>
      <c r="D7245" s="3" t="s">
        <v>562</v>
      </c>
      <c r="E7245" s="3" t="n">
        <v>615</v>
      </c>
      <c r="F7245" s="4" t="n">
        <v>100.13</v>
      </c>
      <c r="G7245" s="3" t="s">
        <v>34</v>
      </c>
      <c r="H7245" s="4" t="n">
        <f aca="false">ROUND(E7245*F7245,2)</f>
        <v>61579.95</v>
      </c>
    </row>
    <row r="7246" customFormat="false" ht="15" hidden="false" customHeight="false" outlineLevel="0" collapsed="false">
      <c r="A7246" s="3" t="n">
        <v>7245</v>
      </c>
      <c r="B7246" s="3" t="n">
        <v>12</v>
      </c>
      <c r="C7246" s="3" t="s">
        <v>302</v>
      </c>
      <c r="D7246" s="3" t="s">
        <v>563</v>
      </c>
      <c r="E7246" s="3" t="n">
        <v>2413</v>
      </c>
      <c r="F7246" s="4" t="n">
        <v>226.21</v>
      </c>
      <c r="G7246" s="3" t="s">
        <v>38</v>
      </c>
      <c r="H7246" s="4" t="n">
        <f aca="false">ROUND(E7246*F7246,2)</f>
        <v>545844.73</v>
      </c>
    </row>
    <row r="7247" customFormat="false" ht="15" hidden="false" customHeight="false" outlineLevel="0" collapsed="false">
      <c r="A7247" s="3" t="n">
        <v>7246</v>
      </c>
      <c r="B7247" s="3" t="n">
        <v>13</v>
      </c>
      <c r="C7247" s="3" t="s">
        <v>302</v>
      </c>
      <c r="D7247" s="3" t="s">
        <v>563</v>
      </c>
      <c r="E7247" s="3" t="n">
        <v>3392</v>
      </c>
      <c r="F7247" s="4" t="n">
        <v>48.78</v>
      </c>
      <c r="G7247" s="3" t="s">
        <v>41</v>
      </c>
      <c r="H7247" s="4" t="n">
        <f aca="false">ROUND(E7247*F7247,2)</f>
        <v>165461.76</v>
      </c>
    </row>
    <row r="7248" customFormat="false" ht="15" hidden="false" customHeight="false" outlineLevel="0" collapsed="false">
      <c r="A7248" s="3" t="n">
        <v>7247</v>
      </c>
      <c r="B7248" s="3" t="n">
        <v>10</v>
      </c>
      <c r="C7248" s="3" t="s">
        <v>302</v>
      </c>
      <c r="D7248" s="3" t="s">
        <v>562</v>
      </c>
      <c r="E7248" s="3" t="n">
        <v>1581</v>
      </c>
      <c r="F7248" s="4" t="n">
        <v>61.85</v>
      </c>
      <c r="G7248" s="3" t="s">
        <v>8</v>
      </c>
      <c r="H7248" s="4" t="n">
        <f aca="false">ROUND(E7248*F7248,2)</f>
        <v>97784.85</v>
      </c>
    </row>
    <row r="7249" customFormat="false" ht="15" hidden="false" customHeight="false" outlineLevel="0" collapsed="false">
      <c r="A7249" s="3" t="n">
        <v>7248</v>
      </c>
      <c r="B7249" s="3" t="n">
        <v>13</v>
      </c>
      <c r="C7249" s="3" t="s">
        <v>302</v>
      </c>
      <c r="D7249" s="3" t="s">
        <v>563</v>
      </c>
      <c r="E7249" s="3" t="n">
        <v>4883</v>
      </c>
      <c r="F7249" s="4" t="n">
        <v>48.68</v>
      </c>
      <c r="G7249" s="3" t="s">
        <v>41</v>
      </c>
      <c r="H7249" s="4" t="n">
        <f aca="false">ROUND(E7249*F7249,2)</f>
        <v>237704.44</v>
      </c>
    </row>
    <row r="7250" customFormat="false" ht="15" hidden="false" customHeight="false" outlineLevel="0" collapsed="false">
      <c r="A7250" s="3" t="n">
        <v>7249</v>
      </c>
      <c r="B7250" s="3" t="n">
        <v>3</v>
      </c>
      <c r="C7250" s="3" t="s">
        <v>302</v>
      </c>
      <c r="D7250" s="3" t="s">
        <v>563</v>
      </c>
      <c r="E7250" s="3" t="n">
        <v>4799</v>
      </c>
      <c r="F7250" s="4" t="n">
        <v>138.42</v>
      </c>
      <c r="G7250" s="3" t="s">
        <v>8</v>
      </c>
      <c r="H7250" s="4" t="n">
        <f aca="false">ROUND(E7250*F7250,2)</f>
        <v>664277.58</v>
      </c>
    </row>
    <row r="7251" customFormat="false" ht="15" hidden="false" customHeight="false" outlineLevel="0" collapsed="false">
      <c r="A7251" s="3" t="n">
        <v>7250</v>
      </c>
      <c r="B7251" s="3" t="n">
        <v>9</v>
      </c>
      <c r="C7251" s="3" t="s">
        <v>302</v>
      </c>
      <c r="D7251" s="3" t="s">
        <v>562</v>
      </c>
      <c r="E7251" s="3" t="n">
        <v>39</v>
      </c>
      <c r="F7251" s="4" t="n">
        <v>219.91</v>
      </c>
      <c r="G7251" s="3" t="s">
        <v>8</v>
      </c>
      <c r="H7251" s="4" t="n">
        <f aca="false">ROUND(E7251*F7251,2)</f>
        <v>8576.49</v>
      </c>
    </row>
    <row r="7252" customFormat="false" ht="15" hidden="false" customHeight="false" outlineLevel="0" collapsed="false">
      <c r="A7252" s="3" t="n">
        <v>7251</v>
      </c>
      <c r="B7252" s="3" t="n">
        <v>1</v>
      </c>
      <c r="C7252" s="3" t="s">
        <v>302</v>
      </c>
      <c r="D7252" s="3" t="s">
        <v>562</v>
      </c>
      <c r="E7252" s="3" t="n">
        <v>1544</v>
      </c>
      <c r="F7252" s="4" t="n">
        <v>374.98</v>
      </c>
      <c r="G7252" s="3" t="s">
        <v>8</v>
      </c>
      <c r="H7252" s="4" t="n">
        <f aca="false">ROUND(E7252*F7252,2)</f>
        <v>578969.12</v>
      </c>
    </row>
    <row r="7253" customFormat="false" ht="15" hidden="false" customHeight="false" outlineLevel="0" collapsed="false">
      <c r="A7253" s="3" t="n">
        <v>7252</v>
      </c>
      <c r="B7253" s="3" t="n">
        <v>1</v>
      </c>
      <c r="C7253" s="3" t="s">
        <v>302</v>
      </c>
      <c r="D7253" s="3" t="s">
        <v>562</v>
      </c>
      <c r="E7253" s="3" t="n">
        <v>4337</v>
      </c>
      <c r="F7253" s="4" t="n">
        <v>375.76</v>
      </c>
      <c r="G7253" s="3" t="s">
        <v>8</v>
      </c>
      <c r="H7253" s="4" t="n">
        <f aca="false">ROUND(E7253*F7253,2)</f>
        <v>1629671.12</v>
      </c>
    </row>
    <row r="7254" customFormat="false" ht="15" hidden="false" customHeight="false" outlineLevel="0" collapsed="false">
      <c r="A7254" s="3" t="n">
        <v>7253</v>
      </c>
      <c r="B7254" s="3" t="n">
        <v>14</v>
      </c>
      <c r="C7254" s="3" t="s">
        <v>302</v>
      </c>
      <c r="D7254" s="3" t="s">
        <v>563</v>
      </c>
      <c r="E7254" s="3" t="n">
        <v>1564</v>
      </c>
      <c r="F7254" s="4" t="n">
        <v>71.49</v>
      </c>
      <c r="G7254" s="3" t="s">
        <v>41</v>
      </c>
      <c r="H7254" s="4" t="n">
        <f aca="false">ROUND(E7254*F7254,2)</f>
        <v>111810.36</v>
      </c>
    </row>
    <row r="7255" customFormat="false" ht="15" hidden="false" customHeight="false" outlineLevel="0" collapsed="false">
      <c r="A7255" s="3" t="n">
        <v>7254</v>
      </c>
      <c r="B7255" s="3" t="n">
        <v>2</v>
      </c>
      <c r="C7255" s="3" t="s">
        <v>302</v>
      </c>
      <c r="D7255" s="3" t="s">
        <v>562</v>
      </c>
      <c r="E7255" s="3" t="n">
        <v>2200</v>
      </c>
      <c r="F7255" s="4" t="n">
        <v>51.21</v>
      </c>
      <c r="G7255" s="3" t="s">
        <v>8</v>
      </c>
      <c r="H7255" s="4" t="n">
        <f aca="false">ROUND(E7255*F7255,2)</f>
        <v>112662</v>
      </c>
    </row>
    <row r="7256" customFormat="false" ht="15" hidden="false" customHeight="false" outlineLevel="0" collapsed="false">
      <c r="A7256" s="3" t="n">
        <v>7255</v>
      </c>
      <c r="B7256" s="3" t="n">
        <v>4</v>
      </c>
      <c r="C7256" s="3" t="s">
        <v>302</v>
      </c>
      <c r="D7256" s="3" t="s">
        <v>562</v>
      </c>
      <c r="E7256" s="3" t="n">
        <v>185</v>
      </c>
      <c r="F7256" s="4" t="n">
        <v>106.63</v>
      </c>
      <c r="G7256" s="3" t="s">
        <v>8</v>
      </c>
      <c r="H7256" s="4" t="n">
        <f aca="false">ROUND(E7256*F7256,2)</f>
        <v>19726.55</v>
      </c>
    </row>
    <row r="7257" customFormat="false" ht="15" hidden="false" customHeight="false" outlineLevel="0" collapsed="false">
      <c r="A7257" s="3" t="n">
        <v>7256</v>
      </c>
      <c r="B7257" s="3" t="n">
        <v>4</v>
      </c>
      <c r="C7257" s="3" t="s">
        <v>302</v>
      </c>
      <c r="D7257" s="3" t="s">
        <v>562</v>
      </c>
      <c r="E7257" s="3" t="n">
        <v>836</v>
      </c>
      <c r="F7257" s="4" t="n">
        <v>106.5</v>
      </c>
      <c r="G7257" s="3" t="s">
        <v>8</v>
      </c>
      <c r="H7257" s="4" t="n">
        <f aca="false">ROUND(E7257*F7257,2)</f>
        <v>89034</v>
      </c>
    </row>
    <row r="7258" customFormat="false" ht="15" hidden="false" customHeight="false" outlineLevel="0" collapsed="false">
      <c r="A7258" s="3" t="n">
        <v>7257</v>
      </c>
      <c r="B7258" s="3" t="n">
        <v>10</v>
      </c>
      <c r="C7258" s="3" t="s">
        <v>302</v>
      </c>
      <c r="D7258" s="3" t="s">
        <v>562</v>
      </c>
      <c r="E7258" s="3" t="n">
        <v>2557</v>
      </c>
      <c r="F7258" s="4" t="n">
        <v>61.94</v>
      </c>
      <c r="G7258" s="3" t="s">
        <v>8</v>
      </c>
      <c r="H7258" s="4" t="n">
        <f aca="false">ROUND(E7258*F7258,2)</f>
        <v>158380.58</v>
      </c>
    </row>
    <row r="7259" customFormat="false" ht="15" hidden="false" customHeight="false" outlineLevel="0" collapsed="false">
      <c r="A7259" s="3" t="n">
        <v>7258</v>
      </c>
      <c r="B7259" s="3" t="n">
        <v>12</v>
      </c>
      <c r="C7259" s="3" t="s">
        <v>302</v>
      </c>
      <c r="D7259" s="3" t="s">
        <v>563</v>
      </c>
      <c r="E7259" s="3" t="n">
        <v>1331</v>
      </c>
      <c r="F7259" s="4" t="n">
        <v>225.76</v>
      </c>
      <c r="G7259" s="3" t="s">
        <v>38</v>
      </c>
      <c r="H7259" s="4" t="n">
        <f aca="false">ROUND(E7259*F7259,2)</f>
        <v>300486.56</v>
      </c>
    </row>
    <row r="7260" customFormat="false" ht="15" hidden="false" customHeight="false" outlineLevel="0" collapsed="false">
      <c r="A7260" s="3" t="n">
        <v>7259</v>
      </c>
      <c r="B7260" s="3" t="n">
        <v>14</v>
      </c>
      <c r="C7260" s="3" t="s">
        <v>302</v>
      </c>
      <c r="D7260" s="3" t="s">
        <v>562</v>
      </c>
      <c r="E7260" s="3" t="n">
        <v>1961</v>
      </c>
      <c r="F7260" s="4" t="n">
        <v>71.41</v>
      </c>
      <c r="G7260" s="3" t="s">
        <v>41</v>
      </c>
      <c r="H7260" s="4" t="n">
        <f aca="false">ROUND(E7260*F7260,2)</f>
        <v>140035.01</v>
      </c>
    </row>
    <row r="7261" customFormat="false" ht="15" hidden="false" customHeight="false" outlineLevel="0" collapsed="false">
      <c r="A7261" s="3" t="n">
        <v>7260</v>
      </c>
      <c r="B7261" s="3" t="n">
        <v>2</v>
      </c>
      <c r="C7261" s="3" t="s">
        <v>302</v>
      </c>
      <c r="D7261" s="3" t="s">
        <v>563</v>
      </c>
      <c r="E7261" s="3" t="n">
        <v>282</v>
      </c>
      <c r="F7261" s="4" t="n">
        <v>51.25</v>
      </c>
      <c r="G7261" s="3" t="s">
        <v>8</v>
      </c>
      <c r="H7261" s="4" t="n">
        <f aca="false">ROUND(E7261*F7261,2)</f>
        <v>14452.5</v>
      </c>
    </row>
    <row r="7262" customFormat="false" ht="15" hidden="false" customHeight="false" outlineLevel="0" collapsed="false">
      <c r="A7262" s="3" t="n">
        <v>7261</v>
      </c>
      <c r="B7262" s="3" t="n">
        <v>1</v>
      </c>
      <c r="C7262" s="3" t="s">
        <v>302</v>
      </c>
      <c r="D7262" s="3" t="s">
        <v>563</v>
      </c>
      <c r="E7262" s="3" t="n">
        <v>1224</v>
      </c>
      <c r="F7262" s="4" t="n">
        <v>376.3</v>
      </c>
      <c r="G7262" s="3" t="s">
        <v>8</v>
      </c>
      <c r="H7262" s="4" t="n">
        <f aca="false">ROUND(E7262*F7262,2)</f>
        <v>460591.2</v>
      </c>
    </row>
    <row r="7263" customFormat="false" ht="15" hidden="false" customHeight="false" outlineLevel="0" collapsed="false">
      <c r="A7263" s="3" t="n">
        <v>7262</v>
      </c>
      <c r="B7263" s="3" t="n">
        <v>14</v>
      </c>
      <c r="C7263" s="3" t="s">
        <v>302</v>
      </c>
      <c r="D7263" s="3" t="s">
        <v>562</v>
      </c>
      <c r="E7263" s="3" t="n">
        <v>4365</v>
      </c>
      <c r="F7263" s="4" t="n">
        <v>71.17</v>
      </c>
      <c r="G7263" s="3" t="s">
        <v>41</v>
      </c>
      <c r="H7263" s="4" t="n">
        <f aca="false">ROUND(E7263*F7263,2)</f>
        <v>310657.05</v>
      </c>
    </row>
    <row r="7264" customFormat="false" ht="15" hidden="false" customHeight="false" outlineLevel="0" collapsed="false">
      <c r="A7264" s="3" t="n">
        <v>7263</v>
      </c>
      <c r="B7264" s="3" t="n">
        <v>3</v>
      </c>
      <c r="C7264" s="3" t="s">
        <v>302</v>
      </c>
      <c r="D7264" s="3" t="s">
        <v>562</v>
      </c>
      <c r="E7264" s="3" t="n">
        <v>331</v>
      </c>
      <c r="F7264" s="4" t="n">
        <v>138.48</v>
      </c>
      <c r="G7264" s="3" t="s">
        <v>8</v>
      </c>
      <c r="H7264" s="4" t="n">
        <f aca="false">ROUND(E7264*F7264,2)</f>
        <v>45836.88</v>
      </c>
    </row>
    <row r="7265" customFormat="false" ht="15" hidden="false" customHeight="false" outlineLevel="0" collapsed="false">
      <c r="A7265" s="3" t="n">
        <v>7264</v>
      </c>
      <c r="B7265" s="3" t="n">
        <v>6</v>
      </c>
      <c r="C7265" s="3" t="s">
        <v>302</v>
      </c>
      <c r="D7265" s="3" t="s">
        <v>562</v>
      </c>
      <c r="E7265" s="3" t="n">
        <v>56</v>
      </c>
      <c r="F7265" s="4" t="n">
        <v>295.2</v>
      </c>
      <c r="G7265" s="3" t="s">
        <v>8</v>
      </c>
      <c r="H7265" s="4" t="n">
        <f aca="false">ROUND(E7265*F7265,2)</f>
        <v>16531.2</v>
      </c>
    </row>
    <row r="7266" customFormat="false" ht="15" hidden="false" customHeight="false" outlineLevel="0" collapsed="false">
      <c r="A7266" s="3" t="n">
        <v>7265</v>
      </c>
      <c r="B7266" s="3" t="n">
        <v>1</v>
      </c>
      <c r="C7266" s="3" t="s">
        <v>302</v>
      </c>
      <c r="D7266" s="3" t="s">
        <v>563</v>
      </c>
      <c r="E7266" s="3" t="n">
        <v>4226</v>
      </c>
      <c r="F7266" s="4" t="n">
        <v>375.3</v>
      </c>
      <c r="G7266" s="3" t="s">
        <v>8</v>
      </c>
      <c r="H7266" s="4" t="n">
        <f aca="false">ROUND(E7266*F7266,2)</f>
        <v>1586017.8</v>
      </c>
    </row>
    <row r="7267" customFormat="false" ht="15" hidden="false" customHeight="false" outlineLevel="0" collapsed="false">
      <c r="A7267" s="3" t="n">
        <v>7266</v>
      </c>
      <c r="B7267" s="3" t="n">
        <v>8</v>
      </c>
      <c r="C7267" s="3" t="s">
        <v>302</v>
      </c>
      <c r="D7267" s="3" t="s">
        <v>562</v>
      </c>
      <c r="E7267" s="3" t="n">
        <v>2316</v>
      </c>
      <c r="F7267" s="4" t="n">
        <v>55.56</v>
      </c>
      <c r="G7267" s="3" t="s">
        <v>8</v>
      </c>
      <c r="H7267" s="4" t="n">
        <f aca="false">ROUND(E7267*F7267,2)</f>
        <v>128676.96</v>
      </c>
    </row>
    <row r="7268" customFormat="false" ht="15" hidden="false" customHeight="false" outlineLevel="0" collapsed="false">
      <c r="A7268" s="3" t="n">
        <v>7267</v>
      </c>
      <c r="B7268" s="3" t="n">
        <v>11</v>
      </c>
      <c r="C7268" s="3" t="s">
        <v>302</v>
      </c>
      <c r="D7268" s="3" t="s">
        <v>562</v>
      </c>
      <c r="E7268" s="3" t="n">
        <v>285</v>
      </c>
      <c r="F7268" s="4" t="n">
        <v>100.28</v>
      </c>
      <c r="G7268" s="3" t="s">
        <v>34</v>
      </c>
      <c r="H7268" s="4" t="n">
        <f aca="false">ROUND(E7268*F7268,2)</f>
        <v>28579.8</v>
      </c>
    </row>
    <row r="7269" customFormat="false" ht="15" hidden="false" customHeight="false" outlineLevel="0" collapsed="false">
      <c r="A7269" s="3" t="n">
        <v>7268</v>
      </c>
      <c r="B7269" s="3" t="n">
        <v>11</v>
      </c>
      <c r="C7269" s="3" t="s">
        <v>302</v>
      </c>
      <c r="D7269" s="3" t="s">
        <v>563</v>
      </c>
      <c r="E7269" s="3" t="n">
        <v>3330</v>
      </c>
      <c r="F7269" s="4" t="n">
        <v>100.44</v>
      </c>
      <c r="G7269" s="3" t="s">
        <v>34</v>
      </c>
      <c r="H7269" s="4" t="n">
        <f aca="false">ROUND(E7269*F7269,2)</f>
        <v>334465.2</v>
      </c>
    </row>
    <row r="7270" customFormat="false" ht="15" hidden="false" customHeight="false" outlineLevel="0" collapsed="false">
      <c r="A7270" s="3" t="n">
        <v>7269</v>
      </c>
      <c r="B7270" s="3" t="n">
        <v>11</v>
      </c>
      <c r="C7270" s="3" t="s">
        <v>303</v>
      </c>
      <c r="D7270" s="3" t="s">
        <v>562</v>
      </c>
      <c r="E7270" s="3" t="n">
        <v>850</v>
      </c>
      <c r="F7270" s="4" t="n">
        <v>97.99</v>
      </c>
      <c r="G7270" s="3" t="s">
        <v>34</v>
      </c>
      <c r="H7270" s="4" t="n">
        <f aca="false">ROUND(E7270*F7270,2)</f>
        <v>83291.5</v>
      </c>
    </row>
    <row r="7271" customFormat="false" ht="15" hidden="false" customHeight="false" outlineLevel="0" collapsed="false">
      <c r="A7271" s="3" t="n">
        <v>7270</v>
      </c>
      <c r="B7271" s="3" t="n">
        <v>1</v>
      </c>
      <c r="C7271" s="3" t="s">
        <v>303</v>
      </c>
      <c r="D7271" s="3" t="s">
        <v>563</v>
      </c>
      <c r="E7271" s="3" t="n">
        <v>2746</v>
      </c>
      <c r="F7271" s="4" t="n">
        <v>387.11</v>
      </c>
      <c r="G7271" s="3" t="s">
        <v>8</v>
      </c>
      <c r="H7271" s="4" t="n">
        <f aca="false">ROUND(E7271*F7271,2)</f>
        <v>1063004.06</v>
      </c>
    </row>
    <row r="7272" customFormat="false" ht="15" hidden="false" customHeight="false" outlineLevel="0" collapsed="false">
      <c r="A7272" s="3" t="n">
        <v>7271</v>
      </c>
      <c r="B7272" s="3" t="n">
        <v>10</v>
      </c>
      <c r="C7272" s="3" t="s">
        <v>303</v>
      </c>
      <c r="D7272" s="3" t="s">
        <v>563</v>
      </c>
      <c r="E7272" s="3" t="n">
        <v>1153</v>
      </c>
      <c r="F7272" s="4" t="n">
        <v>59.45</v>
      </c>
      <c r="G7272" s="3" t="s">
        <v>8</v>
      </c>
      <c r="H7272" s="4" t="n">
        <f aca="false">ROUND(E7272*F7272,2)</f>
        <v>68545.85</v>
      </c>
    </row>
    <row r="7273" customFormat="false" ht="15" hidden="false" customHeight="false" outlineLevel="0" collapsed="false">
      <c r="A7273" s="3" t="n">
        <v>7272</v>
      </c>
      <c r="B7273" s="3" t="n">
        <v>4</v>
      </c>
      <c r="C7273" s="3" t="s">
        <v>303</v>
      </c>
      <c r="D7273" s="3" t="s">
        <v>563</v>
      </c>
      <c r="E7273" s="3" t="n">
        <v>2689</v>
      </c>
      <c r="F7273" s="4" t="n">
        <v>106.11</v>
      </c>
      <c r="G7273" s="3" t="s">
        <v>8</v>
      </c>
      <c r="H7273" s="4" t="n">
        <f aca="false">ROUND(E7273*F7273,2)</f>
        <v>285329.79</v>
      </c>
    </row>
    <row r="7274" customFormat="false" ht="15" hidden="false" customHeight="false" outlineLevel="0" collapsed="false">
      <c r="A7274" s="3" t="n">
        <v>7273</v>
      </c>
      <c r="B7274" s="3" t="n">
        <v>4</v>
      </c>
      <c r="C7274" s="3" t="s">
        <v>303</v>
      </c>
      <c r="D7274" s="3" t="s">
        <v>562</v>
      </c>
      <c r="E7274" s="3" t="n">
        <v>3883</v>
      </c>
      <c r="F7274" s="4" t="n">
        <v>105.69</v>
      </c>
      <c r="G7274" s="3" t="s">
        <v>8</v>
      </c>
      <c r="H7274" s="4" t="n">
        <f aca="false">ROUND(E7274*F7274,2)</f>
        <v>410394.27</v>
      </c>
    </row>
    <row r="7275" customFormat="false" ht="15" hidden="false" customHeight="false" outlineLevel="0" collapsed="false">
      <c r="A7275" s="3" t="n">
        <v>7274</v>
      </c>
      <c r="B7275" s="3" t="n">
        <v>15</v>
      </c>
      <c r="C7275" s="3" t="s">
        <v>303</v>
      </c>
      <c r="D7275" s="3" t="s">
        <v>563</v>
      </c>
      <c r="E7275" s="3" t="n">
        <v>1473</v>
      </c>
      <c r="F7275" s="4" t="n">
        <v>280.72</v>
      </c>
      <c r="G7275" s="3" t="s">
        <v>46</v>
      </c>
      <c r="H7275" s="4" t="n">
        <f aca="false">ROUND(E7275*F7275,2)</f>
        <v>413500.56</v>
      </c>
    </row>
    <row r="7276" customFormat="false" ht="15" hidden="false" customHeight="false" outlineLevel="0" collapsed="false">
      <c r="A7276" s="3" t="n">
        <v>7275</v>
      </c>
      <c r="B7276" s="3" t="n">
        <v>6</v>
      </c>
      <c r="C7276" s="3" t="s">
        <v>303</v>
      </c>
      <c r="D7276" s="3" t="s">
        <v>562</v>
      </c>
      <c r="E7276" s="3" t="n">
        <v>3957</v>
      </c>
      <c r="F7276" s="4" t="n">
        <v>288.8</v>
      </c>
      <c r="G7276" s="3" t="s">
        <v>8</v>
      </c>
      <c r="H7276" s="4" t="n">
        <f aca="false">ROUND(E7276*F7276,2)</f>
        <v>1142781.6</v>
      </c>
    </row>
    <row r="7277" customFormat="false" ht="15" hidden="false" customHeight="false" outlineLevel="0" collapsed="false">
      <c r="A7277" s="3" t="n">
        <v>7276</v>
      </c>
      <c r="B7277" s="3" t="n">
        <v>13</v>
      </c>
      <c r="C7277" s="3" t="s">
        <v>303</v>
      </c>
      <c r="D7277" s="3" t="s">
        <v>562</v>
      </c>
      <c r="E7277" s="3" t="n">
        <v>1616</v>
      </c>
      <c r="F7277" s="4" t="n">
        <v>49.5</v>
      </c>
      <c r="G7277" s="3" t="s">
        <v>41</v>
      </c>
      <c r="H7277" s="4" t="n">
        <f aca="false">ROUND(E7277*F7277,2)</f>
        <v>79992</v>
      </c>
    </row>
    <row r="7278" customFormat="false" ht="15" hidden="false" customHeight="false" outlineLevel="0" collapsed="false">
      <c r="A7278" s="3" t="n">
        <v>7277</v>
      </c>
      <c r="B7278" s="3" t="n">
        <v>3</v>
      </c>
      <c r="C7278" s="3" t="s">
        <v>303</v>
      </c>
      <c r="D7278" s="3" t="s">
        <v>563</v>
      </c>
      <c r="E7278" s="3" t="n">
        <v>3061</v>
      </c>
      <c r="F7278" s="4" t="n">
        <v>137.68</v>
      </c>
      <c r="G7278" s="3" t="s">
        <v>8</v>
      </c>
      <c r="H7278" s="4" t="n">
        <f aca="false">ROUND(E7278*F7278,2)</f>
        <v>421438.48</v>
      </c>
    </row>
    <row r="7279" customFormat="false" ht="15" hidden="false" customHeight="false" outlineLevel="0" collapsed="false">
      <c r="A7279" s="3" t="n">
        <v>7278</v>
      </c>
      <c r="B7279" s="3" t="n">
        <v>11</v>
      </c>
      <c r="C7279" s="3" t="s">
        <v>303</v>
      </c>
      <c r="D7279" s="3" t="s">
        <v>563</v>
      </c>
      <c r="E7279" s="3" t="n">
        <v>2538</v>
      </c>
      <c r="F7279" s="4" t="n">
        <v>97.9</v>
      </c>
      <c r="G7279" s="3" t="s">
        <v>34</v>
      </c>
      <c r="H7279" s="4" t="n">
        <f aca="false">ROUND(E7279*F7279,2)</f>
        <v>248470.2</v>
      </c>
    </row>
    <row r="7280" customFormat="false" ht="15" hidden="false" customHeight="false" outlineLevel="0" collapsed="false">
      <c r="A7280" s="3" t="n">
        <v>7279</v>
      </c>
      <c r="B7280" s="3" t="n">
        <v>15</v>
      </c>
      <c r="C7280" s="3" t="s">
        <v>303</v>
      </c>
      <c r="D7280" s="3" t="s">
        <v>563</v>
      </c>
      <c r="E7280" s="3" t="n">
        <v>4225</v>
      </c>
      <c r="F7280" s="4" t="n">
        <v>280.01</v>
      </c>
      <c r="G7280" s="3" t="s">
        <v>46</v>
      </c>
      <c r="H7280" s="4" t="n">
        <f aca="false">ROUND(E7280*F7280,2)</f>
        <v>1183042.25</v>
      </c>
    </row>
    <row r="7281" customFormat="false" ht="15" hidden="false" customHeight="false" outlineLevel="0" collapsed="false">
      <c r="A7281" s="3" t="n">
        <v>7280</v>
      </c>
      <c r="B7281" s="3" t="n">
        <v>8</v>
      </c>
      <c r="C7281" s="3" t="s">
        <v>303</v>
      </c>
      <c r="D7281" s="3" t="s">
        <v>563</v>
      </c>
      <c r="E7281" s="3" t="n">
        <v>4770</v>
      </c>
      <c r="F7281" s="4" t="n">
        <v>55.65</v>
      </c>
      <c r="G7281" s="3" t="s">
        <v>8</v>
      </c>
      <c r="H7281" s="4" t="n">
        <f aca="false">ROUND(E7281*F7281,2)</f>
        <v>265450.5</v>
      </c>
    </row>
    <row r="7282" customFormat="false" ht="15" hidden="false" customHeight="false" outlineLevel="0" collapsed="false">
      <c r="A7282" s="3" t="n">
        <v>7281</v>
      </c>
      <c r="B7282" s="3" t="n">
        <v>4</v>
      </c>
      <c r="C7282" s="3" t="s">
        <v>303</v>
      </c>
      <c r="D7282" s="3" t="s">
        <v>563</v>
      </c>
      <c r="E7282" s="3" t="n">
        <v>84</v>
      </c>
      <c r="F7282" s="4" t="n">
        <v>106.15</v>
      </c>
      <c r="G7282" s="3" t="s">
        <v>8</v>
      </c>
      <c r="H7282" s="4" t="n">
        <f aca="false">ROUND(E7282*F7282,2)</f>
        <v>8916.6</v>
      </c>
    </row>
    <row r="7283" customFormat="false" ht="15" hidden="false" customHeight="false" outlineLevel="0" collapsed="false">
      <c r="A7283" s="3" t="n">
        <v>7282</v>
      </c>
      <c r="B7283" s="3" t="n">
        <v>2</v>
      </c>
      <c r="C7283" s="3" t="s">
        <v>303</v>
      </c>
      <c r="D7283" s="3" t="s">
        <v>563</v>
      </c>
      <c r="E7283" s="3" t="n">
        <v>679</v>
      </c>
      <c r="F7283" s="4" t="n">
        <v>50.41</v>
      </c>
      <c r="G7283" s="3" t="s">
        <v>8</v>
      </c>
      <c r="H7283" s="4" t="n">
        <f aca="false">ROUND(E7283*F7283,2)</f>
        <v>34228.39</v>
      </c>
    </row>
    <row r="7284" customFormat="false" ht="15" hidden="false" customHeight="false" outlineLevel="0" collapsed="false">
      <c r="A7284" s="3" t="n">
        <v>7283</v>
      </c>
      <c r="B7284" s="3" t="n">
        <v>9</v>
      </c>
      <c r="C7284" s="3" t="s">
        <v>303</v>
      </c>
      <c r="D7284" s="3" t="s">
        <v>563</v>
      </c>
      <c r="E7284" s="3" t="n">
        <v>3151</v>
      </c>
      <c r="F7284" s="4" t="n">
        <v>217.32</v>
      </c>
      <c r="G7284" s="3" t="s">
        <v>8</v>
      </c>
      <c r="H7284" s="4" t="n">
        <f aca="false">ROUND(E7284*F7284,2)</f>
        <v>684775.32</v>
      </c>
    </row>
    <row r="7285" customFormat="false" ht="15" hidden="false" customHeight="false" outlineLevel="0" collapsed="false">
      <c r="A7285" s="3" t="n">
        <v>7284</v>
      </c>
      <c r="B7285" s="3" t="n">
        <v>1</v>
      </c>
      <c r="C7285" s="3" t="s">
        <v>303</v>
      </c>
      <c r="D7285" s="3" t="s">
        <v>563</v>
      </c>
      <c r="E7285" s="3" t="n">
        <v>1649</v>
      </c>
      <c r="F7285" s="4" t="n">
        <v>387.73</v>
      </c>
      <c r="G7285" s="3" t="s">
        <v>8</v>
      </c>
      <c r="H7285" s="4" t="n">
        <f aca="false">ROUND(E7285*F7285,2)</f>
        <v>639366.77</v>
      </c>
    </row>
    <row r="7286" customFormat="false" ht="15" hidden="false" customHeight="false" outlineLevel="0" collapsed="false">
      <c r="A7286" s="3" t="n">
        <v>7285</v>
      </c>
      <c r="B7286" s="3" t="n">
        <v>3</v>
      </c>
      <c r="C7286" s="3" t="s">
        <v>303</v>
      </c>
      <c r="D7286" s="3" t="s">
        <v>563</v>
      </c>
      <c r="E7286" s="3" t="n">
        <v>3950</v>
      </c>
      <c r="F7286" s="4" t="n">
        <v>137.95</v>
      </c>
      <c r="G7286" s="3" t="s">
        <v>8</v>
      </c>
      <c r="H7286" s="4" t="n">
        <f aca="false">ROUND(E7286*F7286,2)</f>
        <v>544902.5</v>
      </c>
    </row>
    <row r="7287" customFormat="false" ht="15" hidden="false" customHeight="false" outlineLevel="0" collapsed="false">
      <c r="A7287" s="3" t="n">
        <v>7286</v>
      </c>
      <c r="B7287" s="3" t="n">
        <v>5</v>
      </c>
      <c r="C7287" s="3" t="s">
        <v>303</v>
      </c>
      <c r="D7287" s="3" t="s">
        <v>562</v>
      </c>
      <c r="E7287" s="3" t="n">
        <v>3310</v>
      </c>
      <c r="F7287" s="4" t="n">
        <v>549.43</v>
      </c>
      <c r="G7287" s="3" t="s">
        <v>8</v>
      </c>
      <c r="H7287" s="4" t="n">
        <f aca="false">ROUND(E7287*F7287,2)</f>
        <v>1818613.3</v>
      </c>
    </row>
    <row r="7288" customFormat="false" ht="15" hidden="false" customHeight="false" outlineLevel="0" collapsed="false">
      <c r="A7288" s="3" t="n">
        <v>7287</v>
      </c>
      <c r="B7288" s="3" t="n">
        <v>2</v>
      </c>
      <c r="C7288" s="3" t="s">
        <v>303</v>
      </c>
      <c r="D7288" s="3" t="s">
        <v>563</v>
      </c>
      <c r="E7288" s="3" t="n">
        <v>277</v>
      </c>
      <c r="F7288" s="4" t="n">
        <v>50.31</v>
      </c>
      <c r="G7288" s="3" t="s">
        <v>8</v>
      </c>
      <c r="H7288" s="4" t="n">
        <f aca="false">ROUND(E7288*F7288,2)</f>
        <v>13935.87</v>
      </c>
    </row>
    <row r="7289" customFormat="false" ht="15" hidden="false" customHeight="false" outlineLevel="0" collapsed="false">
      <c r="A7289" s="3" t="n">
        <v>7288</v>
      </c>
      <c r="B7289" s="3" t="n">
        <v>4</v>
      </c>
      <c r="C7289" s="3" t="s">
        <v>303</v>
      </c>
      <c r="D7289" s="3" t="s">
        <v>562</v>
      </c>
      <c r="E7289" s="3" t="n">
        <v>58</v>
      </c>
      <c r="F7289" s="4" t="n">
        <v>105.73</v>
      </c>
      <c r="G7289" s="3" t="s">
        <v>8</v>
      </c>
      <c r="H7289" s="4" t="n">
        <f aca="false">ROUND(E7289*F7289,2)</f>
        <v>6132.34</v>
      </c>
    </row>
    <row r="7290" customFormat="false" ht="15" hidden="false" customHeight="false" outlineLevel="0" collapsed="false">
      <c r="A7290" s="3" t="n">
        <v>7289</v>
      </c>
      <c r="B7290" s="3" t="n">
        <v>6</v>
      </c>
      <c r="C7290" s="3" t="s">
        <v>303</v>
      </c>
      <c r="D7290" s="3" t="s">
        <v>563</v>
      </c>
      <c r="E7290" s="3" t="n">
        <v>4558</v>
      </c>
      <c r="F7290" s="4" t="n">
        <v>288.06</v>
      </c>
      <c r="G7290" s="3" t="s">
        <v>8</v>
      </c>
      <c r="H7290" s="4" t="n">
        <f aca="false">ROUND(E7290*F7290,2)</f>
        <v>1312977.48</v>
      </c>
    </row>
    <row r="7291" customFormat="false" ht="15" hidden="false" customHeight="false" outlineLevel="0" collapsed="false">
      <c r="A7291" s="3" t="n">
        <v>7290</v>
      </c>
      <c r="B7291" s="3" t="n">
        <v>3</v>
      </c>
      <c r="C7291" s="3" t="s">
        <v>303</v>
      </c>
      <c r="D7291" s="3" t="s">
        <v>562</v>
      </c>
      <c r="E7291" s="3" t="n">
        <v>1911</v>
      </c>
      <c r="F7291" s="4" t="n">
        <v>138.21</v>
      </c>
      <c r="G7291" s="3" t="s">
        <v>8</v>
      </c>
      <c r="H7291" s="4" t="n">
        <f aca="false">ROUND(E7291*F7291,2)</f>
        <v>264119.31</v>
      </c>
    </row>
    <row r="7292" customFormat="false" ht="15" hidden="false" customHeight="false" outlineLevel="0" collapsed="false">
      <c r="A7292" s="3" t="n">
        <v>7291</v>
      </c>
      <c r="B7292" s="3" t="n">
        <v>14</v>
      </c>
      <c r="C7292" s="3" t="s">
        <v>303</v>
      </c>
      <c r="D7292" s="3" t="s">
        <v>563</v>
      </c>
      <c r="E7292" s="3" t="n">
        <v>4349</v>
      </c>
      <c r="F7292" s="4" t="n">
        <v>71.09</v>
      </c>
      <c r="G7292" s="3" t="s">
        <v>41</v>
      </c>
      <c r="H7292" s="4" t="n">
        <f aca="false">ROUND(E7292*F7292,2)</f>
        <v>309170.41</v>
      </c>
    </row>
    <row r="7293" customFormat="false" ht="15" hidden="false" customHeight="false" outlineLevel="0" collapsed="false">
      <c r="A7293" s="3" t="n">
        <v>7292</v>
      </c>
      <c r="B7293" s="3" t="n">
        <v>4</v>
      </c>
      <c r="C7293" s="3" t="s">
        <v>303</v>
      </c>
      <c r="D7293" s="3" t="s">
        <v>563</v>
      </c>
      <c r="E7293" s="3" t="n">
        <v>1170</v>
      </c>
      <c r="F7293" s="4" t="n">
        <v>106.06</v>
      </c>
      <c r="G7293" s="3" t="s">
        <v>8</v>
      </c>
      <c r="H7293" s="4" t="n">
        <f aca="false">ROUND(E7293*F7293,2)</f>
        <v>124090.2</v>
      </c>
    </row>
    <row r="7294" customFormat="false" ht="15" hidden="false" customHeight="false" outlineLevel="0" collapsed="false">
      <c r="A7294" s="3" t="n">
        <v>7293</v>
      </c>
      <c r="B7294" s="3" t="n">
        <v>4</v>
      </c>
      <c r="C7294" s="3" t="s">
        <v>303</v>
      </c>
      <c r="D7294" s="3" t="s">
        <v>563</v>
      </c>
      <c r="E7294" s="3" t="n">
        <v>1084</v>
      </c>
      <c r="F7294" s="4" t="n">
        <v>105.73</v>
      </c>
      <c r="G7294" s="3" t="s">
        <v>8</v>
      </c>
      <c r="H7294" s="4" t="n">
        <f aca="false">ROUND(E7294*F7294,2)</f>
        <v>114611.32</v>
      </c>
    </row>
    <row r="7295" customFormat="false" ht="15" hidden="false" customHeight="false" outlineLevel="0" collapsed="false">
      <c r="A7295" s="3" t="n">
        <v>7294</v>
      </c>
      <c r="B7295" s="3" t="n">
        <v>5</v>
      </c>
      <c r="C7295" s="3" t="s">
        <v>303</v>
      </c>
      <c r="D7295" s="3" t="s">
        <v>562</v>
      </c>
      <c r="E7295" s="3" t="n">
        <v>146</v>
      </c>
      <c r="F7295" s="4" t="n">
        <v>549.14</v>
      </c>
      <c r="G7295" s="3" t="s">
        <v>8</v>
      </c>
      <c r="H7295" s="4" t="n">
        <f aca="false">ROUND(E7295*F7295,2)</f>
        <v>80174.44</v>
      </c>
    </row>
    <row r="7296" customFormat="false" ht="15" hidden="false" customHeight="false" outlineLevel="0" collapsed="false">
      <c r="A7296" s="3" t="n">
        <v>7295</v>
      </c>
      <c r="B7296" s="3" t="n">
        <v>11</v>
      </c>
      <c r="C7296" s="3" t="s">
        <v>303</v>
      </c>
      <c r="D7296" s="3" t="s">
        <v>563</v>
      </c>
      <c r="E7296" s="3" t="n">
        <v>1166</v>
      </c>
      <c r="F7296" s="4" t="n">
        <v>97.53</v>
      </c>
      <c r="G7296" s="3" t="s">
        <v>34</v>
      </c>
      <c r="H7296" s="4" t="n">
        <f aca="false">ROUND(E7296*F7296,2)</f>
        <v>113719.98</v>
      </c>
    </row>
    <row r="7297" customFormat="false" ht="15" hidden="false" customHeight="false" outlineLevel="0" collapsed="false">
      <c r="A7297" s="3" t="n">
        <v>7296</v>
      </c>
      <c r="B7297" s="3" t="n">
        <v>1</v>
      </c>
      <c r="C7297" s="3" t="s">
        <v>303</v>
      </c>
      <c r="D7297" s="3" t="s">
        <v>563</v>
      </c>
      <c r="E7297" s="3" t="n">
        <v>3131</v>
      </c>
      <c r="F7297" s="4" t="n">
        <v>388.56</v>
      </c>
      <c r="G7297" s="3" t="s">
        <v>8</v>
      </c>
      <c r="H7297" s="4" t="n">
        <f aca="false">ROUND(E7297*F7297,2)</f>
        <v>1216581.36</v>
      </c>
    </row>
    <row r="7298" customFormat="false" ht="15" hidden="false" customHeight="false" outlineLevel="0" collapsed="false">
      <c r="A7298" s="3" t="n">
        <v>7297</v>
      </c>
      <c r="B7298" s="3" t="n">
        <v>13</v>
      </c>
      <c r="C7298" s="3" t="s">
        <v>303</v>
      </c>
      <c r="D7298" s="3" t="s">
        <v>563</v>
      </c>
      <c r="E7298" s="3" t="n">
        <v>3597</v>
      </c>
      <c r="F7298" s="4" t="n">
        <v>49.57</v>
      </c>
      <c r="G7298" s="3" t="s">
        <v>41</v>
      </c>
      <c r="H7298" s="4" t="n">
        <f aca="false">ROUND(E7298*F7298,2)</f>
        <v>178303.29</v>
      </c>
    </row>
    <row r="7299" customFormat="false" ht="15" hidden="false" customHeight="false" outlineLevel="0" collapsed="false">
      <c r="A7299" s="3" t="n">
        <v>7298</v>
      </c>
      <c r="B7299" s="3" t="n">
        <v>1</v>
      </c>
      <c r="C7299" s="3" t="s">
        <v>303</v>
      </c>
      <c r="D7299" s="3" t="s">
        <v>563</v>
      </c>
      <c r="E7299" s="3" t="n">
        <v>894</v>
      </c>
      <c r="F7299" s="4" t="n">
        <v>388.12</v>
      </c>
      <c r="G7299" s="3" t="s">
        <v>8</v>
      </c>
      <c r="H7299" s="4" t="n">
        <f aca="false">ROUND(E7299*F7299,2)</f>
        <v>346979.28</v>
      </c>
    </row>
    <row r="7300" customFormat="false" ht="15" hidden="false" customHeight="false" outlineLevel="0" collapsed="false">
      <c r="A7300" s="3" t="n">
        <v>7299</v>
      </c>
      <c r="B7300" s="3" t="n">
        <v>3</v>
      </c>
      <c r="C7300" s="3" t="s">
        <v>303</v>
      </c>
      <c r="D7300" s="3" t="s">
        <v>563</v>
      </c>
      <c r="E7300" s="3" t="n">
        <v>1027</v>
      </c>
      <c r="F7300" s="4" t="n">
        <v>138.05</v>
      </c>
      <c r="G7300" s="3" t="s">
        <v>8</v>
      </c>
      <c r="H7300" s="4" t="n">
        <f aca="false">ROUND(E7300*F7300,2)</f>
        <v>141777.35</v>
      </c>
    </row>
    <row r="7301" customFormat="false" ht="15" hidden="false" customHeight="false" outlineLevel="0" collapsed="false">
      <c r="A7301" s="3" t="n">
        <v>7300</v>
      </c>
      <c r="B7301" s="3" t="n">
        <v>4</v>
      </c>
      <c r="C7301" s="3" t="s">
        <v>303</v>
      </c>
      <c r="D7301" s="3" t="s">
        <v>563</v>
      </c>
      <c r="E7301" s="3" t="n">
        <v>1422</v>
      </c>
      <c r="F7301" s="4" t="n">
        <v>105.72</v>
      </c>
      <c r="G7301" s="3" t="s">
        <v>8</v>
      </c>
      <c r="H7301" s="4" t="n">
        <f aca="false">ROUND(E7301*F7301,2)</f>
        <v>150333.84</v>
      </c>
    </row>
    <row r="7302" customFormat="false" ht="15" hidden="false" customHeight="false" outlineLevel="0" collapsed="false">
      <c r="A7302" s="3" t="n">
        <v>7301</v>
      </c>
      <c r="B7302" s="3" t="n">
        <v>9</v>
      </c>
      <c r="C7302" s="3" t="s">
        <v>303</v>
      </c>
      <c r="D7302" s="3" t="s">
        <v>563</v>
      </c>
      <c r="E7302" s="3" t="n">
        <v>1931</v>
      </c>
      <c r="F7302" s="4" t="n">
        <v>218.33</v>
      </c>
      <c r="G7302" s="3" t="s">
        <v>8</v>
      </c>
      <c r="H7302" s="4" t="n">
        <f aca="false">ROUND(E7302*F7302,2)</f>
        <v>421595.23</v>
      </c>
    </row>
    <row r="7303" customFormat="false" ht="15" hidden="false" customHeight="false" outlineLevel="0" collapsed="false">
      <c r="A7303" s="3" t="n">
        <v>7302</v>
      </c>
      <c r="B7303" s="3" t="n">
        <v>14</v>
      </c>
      <c r="C7303" s="3" t="s">
        <v>304</v>
      </c>
      <c r="D7303" s="3" t="s">
        <v>562</v>
      </c>
      <c r="E7303" s="3" t="n">
        <v>4655</v>
      </c>
      <c r="F7303" s="4" t="n">
        <v>69.2</v>
      </c>
      <c r="G7303" s="3" t="s">
        <v>41</v>
      </c>
      <c r="H7303" s="4" t="n">
        <f aca="false">ROUND(E7303*F7303,2)</f>
        <v>322126</v>
      </c>
    </row>
    <row r="7304" customFormat="false" ht="15" hidden="false" customHeight="false" outlineLevel="0" collapsed="false">
      <c r="A7304" s="3" t="n">
        <v>7303</v>
      </c>
      <c r="B7304" s="3" t="n">
        <v>12</v>
      </c>
      <c r="C7304" s="3" t="s">
        <v>304</v>
      </c>
      <c r="D7304" s="3" t="s">
        <v>562</v>
      </c>
      <c r="E7304" s="3" t="n">
        <v>3575</v>
      </c>
      <c r="F7304" s="4" t="n">
        <v>224.2</v>
      </c>
      <c r="G7304" s="3" t="s">
        <v>38</v>
      </c>
      <c r="H7304" s="4" t="n">
        <f aca="false">ROUND(E7304*F7304,2)</f>
        <v>801515</v>
      </c>
    </row>
    <row r="7305" customFormat="false" ht="15" hidden="false" customHeight="false" outlineLevel="0" collapsed="false">
      <c r="A7305" s="3" t="n">
        <v>7304</v>
      </c>
      <c r="B7305" s="3" t="n">
        <v>5</v>
      </c>
      <c r="C7305" s="3" t="s">
        <v>304</v>
      </c>
      <c r="D7305" s="3" t="s">
        <v>563</v>
      </c>
      <c r="E7305" s="3" t="n">
        <v>3548</v>
      </c>
      <c r="F7305" s="4" t="n">
        <v>541.76</v>
      </c>
      <c r="G7305" s="3" t="s">
        <v>8</v>
      </c>
      <c r="H7305" s="4" t="n">
        <f aca="false">ROUND(E7305*F7305,2)</f>
        <v>1922164.48</v>
      </c>
    </row>
    <row r="7306" customFormat="false" ht="15" hidden="false" customHeight="false" outlineLevel="0" collapsed="false">
      <c r="A7306" s="3" t="n">
        <v>7305</v>
      </c>
      <c r="B7306" s="3" t="n">
        <v>1</v>
      </c>
      <c r="C7306" s="3" t="s">
        <v>304</v>
      </c>
      <c r="D7306" s="3" t="s">
        <v>562</v>
      </c>
      <c r="E7306" s="3" t="n">
        <v>3224</v>
      </c>
      <c r="F7306" s="4" t="n">
        <v>394.76</v>
      </c>
      <c r="G7306" s="3" t="s">
        <v>8</v>
      </c>
      <c r="H7306" s="4" t="n">
        <f aca="false">ROUND(E7306*F7306,2)</f>
        <v>1272706.24</v>
      </c>
    </row>
    <row r="7307" customFormat="false" ht="15" hidden="false" customHeight="false" outlineLevel="0" collapsed="false">
      <c r="A7307" s="3" t="n">
        <v>7306</v>
      </c>
      <c r="B7307" s="3" t="n">
        <v>12</v>
      </c>
      <c r="C7307" s="3" t="s">
        <v>304</v>
      </c>
      <c r="D7307" s="3" t="s">
        <v>563</v>
      </c>
      <c r="E7307" s="3" t="n">
        <v>2401</v>
      </c>
      <c r="F7307" s="4" t="n">
        <v>224.39</v>
      </c>
      <c r="G7307" s="3" t="s">
        <v>38</v>
      </c>
      <c r="H7307" s="4" t="n">
        <f aca="false">ROUND(E7307*F7307,2)</f>
        <v>538760.39</v>
      </c>
    </row>
    <row r="7308" customFormat="false" ht="15" hidden="false" customHeight="false" outlineLevel="0" collapsed="false">
      <c r="A7308" s="3" t="n">
        <v>7307</v>
      </c>
      <c r="B7308" s="3" t="n">
        <v>6</v>
      </c>
      <c r="C7308" s="3" t="s">
        <v>304</v>
      </c>
      <c r="D7308" s="3" t="s">
        <v>562</v>
      </c>
      <c r="E7308" s="3" t="n">
        <v>851</v>
      </c>
      <c r="F7308" s="4" t="n">
        <v>290.87</v>
      </c>
      <c r="G7308" s="3" t="s">
        <v>8</v>
      </c>
      <c r="H7308" s="4" t="n">
        <f aca="false">ROUND(E7308*F7308,2)</f>
        <v>247530.37</v>
      </c>
    </row>
    <row r="7309" customFormat="false" ht="15" hidden="false" customHeight="false" outlineLevel="0" collapsed="false">
      <c r="A7309" s="3" t="n">
        <v>7308</v>
      </c>
      <c r="B7309" s="3" t="n">
        <v>15</v>
      </c>
      <c r="C7309" s="3" t="s">
        <v>304</v>
      </c>
      <c r="D7309" s="3" t="s">
        <v>563</v>
      </c>
      <c r="E7309" s="3" t="n">
        <v>3508</v>
      </c>
      <c r="F7309" s="4" t="n">
        <v>277.7</v>
      </c>
      <c r="G7309" s="3" t="s">
        <v>46</v>
      </c>
      <c r="H7309" s="4" t="n">
        <f aca="false">ROUND(E7309*F7309,2)</f>
        <v>974171.6</v>
      </c>
    </row>
    <row r="7310" customFormat="false" ht="15" hidden="false" customHeight="false" outlineLevel="0" collapsed="false">
      <c r="A7310" s="3" t="n">
        <v>7309</v>
      </c>
      <c r="B7310" s="3" t="n">
        <v>5</v>
      </c>
      <c r="C7310" s="3" t="s">
        <v>304</v>
      </c>
      <c r="D7310" s="3" t="s">
        <v>563</v>
      </c>
      <c r="E7310" s="3" t="n">
        <v>3087</v>
      </c>
      <c r="F7310" s="4" t="n">
        <v>541.68</v>
      </c>
      <c r="G7310" s="3" t="s">
        <v>8</v>
      </c>
      <c r="H7310" s="4" t="n">
        <f aca="false">ROUND(E7310*F7310,2)</f>
        <v>1672166.16</v>
      </c>
    </row>
    <row r="7311" customFormat="false" ht="15" hidden="false" customHeight="false" outlineLevel="0" collapsed="false">
      <c r="A7311" s="3" t="n">
        <v>7310</v>
      </c>
      <c r="B7311" s="3" t="n">
        <v>9</v>
      </c>
      <c r="C7311" s="3" t="s">
        <v>304</v>
      </c>
      <c r="D7311" s="3" t="s">
        <v>563</v>
      </c>
      <c r="E7311" s="3" t="n">
        <v>4808</v>
      </c>
      <c r="F7311" s="4" t="n">
        <v>218.59</v>
      </c>
      <c r="G7311" s="3" t="s">
        <v>8</v>
      </c>
      <c r="H7311" s="4" t="n">
        <f aca="false">ROUND(E7311*F7311,2)</f>
        <v>1050980.72</v>
      </c>
    </row>
    <row r="7312" customFormat="false" ht="15" hidden="false" customHeight="false" outlineLevel="0" collapsed="false">
      <c r="A7312" s="3" t="n">
        <v>7311</v>
      </c>
      <c r="B7312" s="3" t="n">
        <v>7</v>
      </c>
      <c r="C7312" s="3" t="s">
        <v>304</v>
      </c>
      <c r="D7312" s="3" t="s">
        <v>563</v>
      </c>
      <c r="E7312" s="3" t="n">
        <v>3514</v>
      </c>
      <c r="F7312" s="4" t="n">
        <v>301.83</v>
      </c>
      <c r="G7312" s="3" t="s">
        <v>8</v>
      </c>
      <c r="H7312" s="4" t="n">
        <f aca="false">ROUND(E7312*F7312,2)</f>
        <v>1060630.62</v>
      </c>
    </row>
    <row r="7313" customFormat="false" ht="15" hidden="false" customHeight="false" outlineLevel="0" collapsed="false">
      <c r="A7313" s="3" t="n">
        <v>7312</v>
      </c>
      <c r="B7313" s="3" t="n">
        <v>15</v>
      </c>
      <c r="C7313" s="3" t="s">
        <v>304</v>
      </c>
      <c r="D7313" s="3" t="s">
        <v>563</v>
      </c>
      <c r="E7313" s="3" t="n">
        <v>3021</v>
      </c>
      <c r="F7313" s="4" t="n">
        <v>278.5</v>
      </c>
      <c r="G7313" s="3" t="s">
        <v>46</v>
      </c>
      <c r="H7313" s="4" t="n">
        <f aca="false">ROUND(E7313*F7313,2)</f>
        <v>841348.5</v>
      </c>
    </row>
    <row r="7314" customFormat="false" ht="15" hidden="false" customHeight="false" outlineLevel="0" collapsed="false">
      <c r="A7314" s="3" t="n">
        <v>7313</v>
      </c>
      <c r="B7314" s="3" t="n">
        <v>15</v>
      </c>
      <c r="C7314" s="3" t="s">
        <v>304</v>
      </c>
      <c r="D7314" s="3" t="s">
        <v>562</v>
      </c>
      <c r="E7314" s="3" t="n">
        <v>1508</v>
      </c>
      <c r="F7314" s="4" t="n">
        <v>278.42</v>
      </c>
      <c r="G7314" s="3" t="s">
        <v>46</v>
      </c>
      <c r="H7314" s="4" t="n">
        <f aca="false">ROUND(E7314*F7314,2)</f>
        <v>419857.36</v>
      </c>
    </row>
    <row r="7315" customFormat="false" ht="15" hidden="false" customHeight="false" outlineLevel="0" collapsed="false">
      <c r="A7315" s="3" t="n">
        <v>7314</v>
      </c>
      <c r="B7315" s="3" t="n">
        <v>3</v>
      </c>
      <c r="C7315" s="3" t="s">
        <v>304</v>
      </c>
      <c r="D7315" s="3" t="s">
        <v>563</v>
      </c>
      <c r="E7315" s="3" t="n">
        <v>3736</v>
      </c>
      <c r="F7315" s="4" t="n">
        <v>140.36</v>
      </c>
      <c r="G7315" s="3" t="s">
        <v>8</v>
      </c>
      <c r="H7315" s="4" t="n">
        <f aca="false">ROUND(E7315*F7315,2)</f>
        <v>524384.96</v>
      </c>
    </row>
    <row r="7316" customFormat="false" ht="15" hidden="false" customHeight="false" outlineLevel="0" collapsed="false">
      <c r="A7316" s="3" t="n">
        <v>7315</v>
      </c>
      <c r="B7316" s="3" t="n">
        <v>7</v>
      </c>
      <c r="C7316" s="3" t="s">
        <v>304</v>
      </c>
      <c r="D7316" s="3" t="s">
        <v>563</v>
      </c>
      <c r="E7316" s="3" t="n">
        <v>4472</v>
      </c>
      <c r="F7316" s="4" t="n">
        <v>301.14</v>
      </c>
      <c r="G7316" s="3" t="s">
        <v>8</v>
      </c>
      <c r="H7316" s="4" t="n">
        <f aca="false">ROUND(E7316*F7316,2)</f>
        <v>1346698.08</v>
      </c>
    </row>
    <row r="7317" customFormat="false" ht="15" hidden="false" customHeight="false" outlineLevel="0" collapsed="false">
      <c r="A7317" s="3" t="n">
        <v>7316</v>
      </c>
      <c r="B7317" s="3" t="n">
        <v>12</v>
      </c>
      <c r="C7317" s="3" t="s">
        <v>304</v>
      </c>
      <c r="D7317" s="3" t="s">
        <v>563</v>
      </c>
      <c r="E7317" s="3" t="n">
        <v>2577</v>
      </c>
      <c r="F7317" s="4" t="n">
        <v>224.02</v>
      </c>
      <c r="G7317" s="3" t="s">
        <v>38</v>
      </c>
      <c r="H7317" s="4" t="n">
        <f aca="false">ROUND(E7317*F7317,2)</f>
        <v>577299.54</v>
      </c>
    </row>
    <row r="7318" customFormat="false" ht="15" hidden="false" customHeight="false" outlineLevel="0" collapsed="false">
      <c r="A7318" s="3" t="n">
        <v>7317</v>
      </c>
      <c r="B7318" s="3" t="n">
        <v>4</v>
      </c>
      <c r="C7318" s="3" t="s">
        <v>304</v>
      </c>
      <c r="D7318" s="3" t="s">
        <v>563</v>
      </c>
      <c r="E7318" s="3" t="n">
        <v>2425</v>
      </c>
      <c r="F7318" s="4" t="n">
        <v>103.41</v>
      </c>
      <c r="G7318" s="3" t="s">
        <v>8</v>
      </c>
      <c r="H7318" s="4" t="n">
        <f aca="false">ROUND(E7318*F7318,2)</f>
        <v>250769.25</v>
      </c>
    </row>
    <row r="7319" customFormat="false" ht="15" hidden="false" customHeight="false" outlineLevel="0" collapsed="false">
      <c r="A7319" s="3" t="n">
        <v>7318</v>
      </c>
      <c r="B7319" s="3" t="n">
        <v>11</v>
      </c>
      <c r="C7319" s="3" t="s">
        <v>304</v>
      </c>
      <c r="D7319" s="3" t="s">
        <v>562</v>
      </c>
      <c r="E7319" s="3" t="n">
        <v>344</v>
      </c>
      <c r="F7319" s="4" t="n">
        <v>99.78</v>
      </c>
      <c r="G7319" s="3" t="s">
        <v>34</v>
      </c>
      <c r="H7319" s="4" t="n">
        <f aca="false">ROUND(E7319*F7319,2)</f>
        <v>34324.32</v>
      </c>
    </row>
    <row r="7320" customFormat="false" ht="15" hidden="false" customHeight="false" outlineLevel="0" collapsed="false">
      <c r="A7320" s="3" t="n">
        <v>7319</v>
      </c>
      <c r="B7320" s="3" t="n">
        <v>4</v>
      </c>
      <c r="C7320" s="3" t="s">
        <v>304</v>
      </c>
      <c r="D7320" s="3" t="s">
        <v>563</v>
      </c>
      <c r="E7320" s="3" t="n">
        <v>3175</v>
      </c>
      <c r="F7320" s="4" t="n">
        <v>103.23</v>
      </c>
      <c r="G7320" s="3" t="s">
        <v>8</v>
      </c>
      <c r="H7320" s="4" t="n">
        <f aca="false">ROUND(E7320*F7320,2)</f>
        <v>327755.25</v>
      </c>
    </row>
    <row r="7321" customFormat="false" ht="15" hidden="false" customHeight="false" outlineLevel="0" collapsed="false">
      <c r="A7321" s="3" t="n">
        <v>7320</v>
      </c>
      <c r="B7321" s="3" t="n">
        <v>6</v>
      </c>
      <c r="C7321" s="3" t="s">
        <v>304</v>
      </c>
      <c r="D7321" s="3" t="s">
        <v>562</v>
      </c>
      <c r="E7321" s="3" t="n">
        <v>4288</v>
      </c>
      <c r="F7321" s="4" t="n">
        <v>290.23</v>
      </c>
      <c r="G7321" s="3" t="s">
        <v>8</v>
      </c>
      <c r="H7321" s="4" t="n">
        <f aca="false">ROUND(E7321*F7321,2)</f>
        <v>1244506.24</v>
      </c>
    </row>
    <row r="7322" customFormat="false" ht="15" hidden="false" customHeight="false" outlineLevel="0" collapsed="false">
      <c r="A7322" s="3" t="n">
        <v>7321</v>
      </c>
      <c r="B7322" s="3" t="n">
        <v>8</v>
      </c>
      <c r="C7322" s="3" t="s">
        <v>304</v>
      </c>
      <c r="D7322" s="3" t="s">
        <v>562</v>
      </c>
      <c r="E7322" s="3" t="n">
        <v>2172</v>
      </c>
      <c r="F7322" s="4" t="n">
        <v>55.84</v>
      </c>
      <c r="G7322" s="3" t="s">
        <v>8</v>
      </c>
      <c r="H7322" s="4" t="n">
        <f aca="false">ROUND(E7322*F7322,2)</f>
        <v>121284.48</v>
      </c>
    </row>
    <row r="7323" customFormat="false" ht="15" hidden="false" customHeight="false" outlineLevel="0" collapsed="false">
      <c r="A7323" s="3" t="n">
        <v>7322</v>
      </c>
      <c r="B7323" s="3" t="n">
        <v>13</v>
      </c>
      <c r="C7323" s="3" t="s">
        <v>304</v>
      </c>
      <c r="D7323" s="3" t="s">
        <v>562</v>
      </c>
      <c r="E7323" s="3" t="n">
        <v>2367</v>
      </c>
      <c r="F7323" s="4" t="n">
        <v>48.1</v>
      </c>
      <c r="G7323" s="3" t="s">
        <v>41</v>
      </c>
      <c r="H7323" s="4" t="n">
        <f aca="false">ROUND(E7323*F7323,2)</f>
        <v>113852.7</v>
      </c>
    </row>
    <row r="7324" customFormat="false" ht="15" hidden="false" customHeight="false" outlineLevel="0" collapsed="false">
      <c r="A7324" s="3" t="n">
        <v>7323</v>
      </c>
      <c r="B7324" s="3" t="n">
        <v>6</v>
      </c>
      <c r="C7324" s="3" t="s">
        <v>304</v>
      </c>
      <c r="D7324" s="3" t="s">
        <v>562</v>
      </c>
      <c r="E7324" s="3" t="n">
        <v>2574</v>
      </c>
      <c r="F7324" s="4" t="n">
        <v>290.37</v>
      </c>
      <c r="G7324" s="3" t="s">
        <v>8</v>
      </c>
      <c r="H7324" s="4" t="n">
        <f aca="false">ROUND(E7324*F7324,2)</f>
        <v>747412.38</v>
      </c>
    </row>
    <row r="7325" customFormat="false" ht="15" hidden="false" customHeight="false" outlineLevel="0" collapsed="false">
      <c r="A7325" s="3" t="n">
        <v>7324</v>
      </c>
      <c r="B7325" s="3" t="n">
        <v>11</v>
      </c>
      <c r="C7325" s="3" t="s">
        <v>304</v>
      </c>
      <c r="D7325" s="3" t="s">
        <v>563</v>
      </c>
      <c r="E7325" s="3" t="n">
        <v>516</v>
      </c>
      <c r="F7325" s="4" t="n">
        <v>100.34</v>
      </c>
      <c r="G7325" s="3" t="s">
        <v>34</v>
      </c>
      <c r="H7325" s="4" t="n">
        <f aca="false">ROUND(E7325*F7325,2)</f>
        <v>51775.44</v>
      </c>
    </row>
    <row r="7326" customFormat="false" ht="15" hidden="false" customHeight="false" outlineLevel="0" collapsed="false">
      <c r="A7326" s="3" t="n">
        <v>7325</v>
      </c>
      <c r="B7326" s="3" t="n">
        <v>13</v>
      </c>
      <c r="C7326" s="3" t="s">
        <v>304</v>
      </c>
      <c r="D7326" s="3" t="s">
        <v>563</v>
      </c>
      <c r="E7326" s="3" t="n">
        <v>1111</v>
      </c>
      <c r="F7326" s="4" t="n">
        <v>48.08</v>
      </c>
      <c r="G7326" s="3" t="s">
        <v>41</v>
      </c>
      <c r="H7326" s="4" t="n">
        <f aca="false">ROUND(E7326*F7326,2)</f>
        <v>53416.88</v>
      </c>
    </row>
    <row r="7327" customFormat="false" ht="15" hidden="false" customHeight="false" outlineLevel="0" collapsed="false">
      <c r="A7327" s="3" t="n">
        <v>7326</v>
      </c>
      <c r="B7327" s="3" t="n">
        <v>8</v>
      </c>
      <c r="C7327" s="3" t="s">
        <v>304</v>
      </c>
      <c r="D7327" s="3" t="s">
        <v>563</v>
      </c>
      <c r="E7327" s="3" t="n">
        <v>4698</v>
      </c>
      <c r="F7327" s="4" t="n">
        <v>55.97</v>
      </c>
      <c r="G7327" s="3" t="s">
        <v>8</v>
      </c>
      <c r="H7327" s="4" t="n">
        <f aca="false">ROUND(E7327*F7327,2)</f>
        <v>262947.06</v>
      </c>
    </row>
    <row r="7328" customFormat="false" ht="15" hidden="false" customHeight="false" outlineLevel="0" collapsed="false">
      <c r="A7328" s="3" t="n">
        <v>7327</v>
      </c>
      <c r="B7328" s="3" t="n">
        <v>15</v>
      </c>
      <c r="C7328" s="3" t="s">
        <v>304</v>
      </c>
      <c r="D7328" s="3" t="s">
        <v>562</v>
      </c>
      <c r="E7328" s="3" t="n">
        <v>398</v>
      </c>
      <c r="F7328" s="4" t="n">
        <v>277.75</v>
      </c>
      <c r="G7328" s="3" t="s">
        <v>46</v>
      </c>
      <c r="H7328" s="4" t="n">
        <f aca="false">ROUND(E7328*F7328,2)</f>
        <v>110544.5</v>
      </c>
    </row>
    <row r="7329" customFormat="false" ht="15" hidden="false" customHeight="false" outlineLevel="0" collapsed="false">
      <c r="A7329" s="3" t="n">
        <v>7328</v>
      </c>
      <c r="B7329" s="3" t="n">
        <v>12</v>
      </c>
      <c r="C7329" s="3" t="s">
        <v>304</v>
      </c>
      <c r="D7329" s="3" t="s">
        <v>562</v>
      </c>
      <c r="E7329" s="3" t="n">
        <v>1585</v>
      </c>
      <c r="F7329" s="4" t="n">
        <v>223.44</v>
      </c>
      <c r="G7329" s="3" t="s">
        <v>38</v>
      </c>
      <c r="H7329" s="4" t="n">
        <f aca="false">ROUND(E7329*F7329,2)</f>
        <v>354152.4</v>
      </c>
    </row>
    <row r="7330" customFormat="false" ht="15" hidden="false" customHeight="false" outlineLevel="0" collapsed="false">
      <c r="A7330" s="3" t="n">
        <v>7329</v>
      </c>
      <c r="B7330" s="3" t="n">
        <v>4</v>
      </c>
      <c r="C7330" s="3" t="s">
        <v>304</v>
      </c>
      <c r="D7330" s="3" t="s">
        <v>562</v>
      </c>
      <c r="E7330" s="3" t="n">
        <v>409</v>
      </c>
      <c r="F7330" s="4" t="n">
        <v>103.48</v>
      </c>
      <c r="G7330" s="3" t="s">
        <v>8</v>
      </c>
      <c r="H7330" s="4" t="n">
        <f aca="false">ROUND(E7330*F7330,2)</f>
        <v>42323.32</v>
      </c>
    </row>
    <row r="7331" customFormat="false" ht="15" hidden="false" customHeight="false" outlineLevel="0" collapsed="false">
      <c r="A7331" s="3" t="n">
        <v>7330</v>
      </c>
      <c r="B7331" s="3" t="n">
        <v>8</v>
      </c>
      <c r="C7331" s="3" t="s">
        <v>304</v>
      </c>
      <c r="D7331" s="3" t="s">
        <v>563</v>
      </c>
      <c r="E7331" s="3" t="n">
        <v>4634</v>
      </c>
      <c r="F7331" s="4" t="n">
        <v>56.06</v>
      </c>
      <c r="G7331" s="3" t="s">
        <v>8</v>
      </c>
      <c r="H7331" s="4" t="n">
        <f aca="false">ROUND(E7331*F7331,2)</f>
        <v>259782.04</v>
      </c>
    </row>
    <row r="7332" customFormat="false" ht="15" hidden="false" customHeight="false" outlineLevel="0" collapsed="false">
      <c r="A7332" s="3" t="n">
        <v>7331</v>
      </c>
      <c r="B7332" s="3" t="n">
        <v>12</v>
      </c>
      <c r="C7332" s="3" t="s">
        <v>304</v>
      </c>
      <c r="D7332" s="3" t="s">
        <v>562</v>
      </c>
      <c r="E7332" s="3" t="n">
        <v>764</v>
      </c>
      <c r="F7332" s="4" t="n">
        <v>223.56</v>
      </c>
      <c r="G7332" s="3" t="s">
        <v>38</v>
      </c>
      <c r="H7332" s="4" t="n">
        <f aca="false">ROUND(E7332*F7332,2)</f>
        <v>170799.84</v>
      </c>
    </row>
    <row r="7333" customFormat="false" ht="15" hidden="false" customHeight="false" outlineLevel="0" collapsed="false">
      <c r="A7333" s="3" t="n">
        <v>7332</v>
      </c>
      <c r="B7333" s="3" t="n">
        <v>2</v>
      </c>
      <c r="C7333" s="3" t="s">
        <v>304</v>
      </c>
      <c r="D7333" s="3" t="s">
        <v>563</v>
      </c>
      <c r="E7333" s="3" t="n">
        <v>1608</v>
      </c>
      <c r="F7333" s="4" t="n">
        <v>47.95</v>
      </c>
      <c r="G7333" s="3" t="s">
        <v>8</v>
      </c>
      <c r="H7333" s="4" t="n">
        <f aca="false">ROUND(E7333*F7333,2)</f>
        <v>77103.6</v>
      </c>
    </row>
    <row r="7334" customFormat="false" ht="15" hidden="false" customHeight="false" outlineLevel="0" collapsed="false">
      <c r="A7334" s="3" t="n">
        <v>7333</v>
      </c>
      <c r="B7334" s="3" t="n">
        <v>9</v>
      </c>
      <c r="C7334" s="3" t="s">
        <v>304</v>
      </c>
      <c r="D7334" s="3" t="s">
        <v>563</v>
      </c>
      <c r="E7334" s="3" t="n">
        <v>520</v>
      </c>
      <c r="F7334" s="4" t="n">
        <v>219.12</v>
      </c>
      <c r="G7334" s="3" t="s">
        <v>8</v>
      </c>
      <c r="H7334" s="4" t="n">
        <f aca="false">ROUND(E7334*F7334,2)</f>
        <v>113942.4</v>
      </c>
    </row>
    <row r="7335" customFormat="false" ht="15" hidden="false" customHeight="false" outlineLevel="0" collapsed="false">
      <c r="A7335" s="3" t="n">
        <v>7334</v>
      </c>
      <c r="B7335" s="3" t="n">
        <v>10</v>
      </c>
      <c r="C7335" s="3" t="s">
        <v>304</v>
      </c>
      <c r="D7335" s="3" t="s">
        <v>563</v>
      </c>
      <c r="E7335" s="3" t="n">
        <v>3045</v>
      </c>
      <c r="F7335" s="4" t="n">
        <v>59.82</v>
      </c>
      <c r="G7335" s="3" t="s">
        <v>8</v>
      </c>
      <c r="H7335" s="4" t="n">
        <f aca="false">ROUND(E7335*F7335,2)</f>
        <v>182151.9</v>
      </c>
    </row>
    <row r="7336" customFormat="false" ht="15" hidden="false" customHeight="false" outlineLevel="0" collapsed="false">
      <c r="A7336" s="3" t="n">
        <v>7335</v>
      </c>
      <c r="B7336" s="3" t="n">
        <v>15</v>
      </c>
      <c r="C7336" s="3" t="s">
        <v>304</v>
      </c>
      <c r="D7336" s="3" t="s">
        <v>563</v>
      </c>
      <c r="E7336" s="3" t="n">
        <v>1331</v>
      </c>
      <c r="F7336" s="4" t="n">
        <v>278.32</v>
      </c>
      <c r="G7336" s="3" t="s">
        <v>46</v>
      </c>
      <c r="H7336" s="4" t="n">
        <f aca="false">ROUND(E7336*F7336,2)</f>
        <v>370443.92</v>
      </c>
    </row>
    <row r="7337" customFormat="false" ht="15" hidden="false" customHeight="false" outlineLevel="0" collapsed="false">
      <c r="A7337" s="3" t="n">
        <v>7336</v>
      </c>
      <c r="B7337" s="3" t="n">
        <v>9</v>
      </c>
      <c r="C7337" s="3" t="s">
        <v>304</v>
      </c>
      <c r="D7337" s="3" t="s">
        <v>562</v>
      </c>
      <c r="E7337" s="3" t="n">
        <v>426</v>
      </c>
      <c r="F7337" s="4" t="n">
        <v>218.5</v>
      </c>
      <c r="G7337" s="3" t="s">
        <v>8</v>
      </c>
      <c r="H7337" s="4" t="n">
        <f aca="false">ROUND(E7337*F7337,2)</f>
        <v>93081</v>
      </c>
    </row>
    <row r="7338" customFormat="false" ht="15" hidden="false" customHeight="false" outlineLevel="0" collapsed="false">
      <c r="A7338" s="3" t="n">
        <v>7337</v>
      </c>
      <c r="B7338" s="3" t="n">
        <v>2</v>
      </c>
      <c r="C7338" s="3" t="s">
        <v>304</v>
      </c>
      <c r="D7338" s="3" t="s">
        <v>563</v>
      </c>
      <c r="E7338" s="3" t="n">
        <v>2343</v>
      </c>
      <c r="F7338" s="4" t="n">
        <v>47.98</v>
      </c>
      <c r="G7338" s="3" t="s">
        <v>8</v>
      </c>
      <c r="H7338" s="4" t="n">
        <f aca="false">ROUND(E7338*F7338,2)</f>
        <v>112417.14</v>
      </c>
    </row>
    <row r="7339" customFormat="false" ht="15" hidden="false" customHeight="false" outlineLevel="0" collapsed="false">
      <c r="A7339" s="3" t="n">
        <v>7338</v>
      </c>
      <c r="B7339" s="3" t="n">
        <v>9</v>
      </c>
      <c r="C7339" s="3" t="s">
        <v>304</v>
      </c>
      <c r="D7339" s="3" t="s">
        <v>562</v>
      </c>
      <c r="E7339" s="3" t="n">
        <v>3548</v>
      </c>
      <c r="F7339" s="4" t="n">
        <v>218.5</v>
      </c>
      <c r="G7339" s="3" t="s">
        <v>8</v>
      </c>
      <c r="H7339" s="4" t="n">
        <f aca="false">ROUND(E7339*F7339,2)</f>
        <v>775238</v>
      </c>
    </row>
    <row r="7340" customFormat="false" ht="15" hidden="false" customHeight="false" outlineLevel="0" collapsed="false">
      <c r="A7340" s="3" t="n">
        <v>7339</v>
      </c>
      <c r="B7340" s="3" t="n">
        <v>5</v>
      </c>
      <c r="C7340" s="3" t="s">
        <v>305</v>
      </c>
      <c r="D7340" s="3" t="s">
        <v>563</v>
      </c>
      <c r="E7340" s="3" t="n">
        <v>1158</v>
      </c>
      <c r="F7340" s="4" t="n">
        <v>537.44</v>
      </c>
      <c r="G7340" s="3" t="s">
        <v>8</v>
      </c>
      <c r="H7340" s="4" t="n">
        <f aca="false">ROUND(E7340*F7340,2)</f>
        <v>622355.52</v>
      </c>
    </row>
    <row r="7341" customFormat="false" ht="15" hidden="false" customHeight="false" outlineLevel="0" collapsed="false">
      <c r="A7341" s="3" t="n">
        <v>7340</v>
      </c>
      <c r="B7341" s="3" t="n">
        <v>13</v>
      </c>
      <c r="C7341" s="3" t="s">
        <v>305</v>
      </c>
      <c r="D7341" s="3" t="s">
        <v>562</v>
      </c>
      <c r="E7341" s="3" t="n">
        <v>3465</v>
      </c>
      <c r="F7341" s="4" t="n">
        <v>48.63</v>
      </c>
      <c r="G7341" s="3" t="s">
        <v>41</v>
      </c>
      <c r="H7341" s="4" t="n">
        <f aca="false">ROUND(E7341*F7341,2)</f>
        <v>168502.95</v>
      </c>
    </row>
    <row r="7342" customFormat="false" ht="15" hidden="false" customHeight="false" outlineLevel="0" collapsed="false">
      <c r="A7342" s="3" t="n">
        <v>7341</v>
      </c>
      <c r="B7342" s="3" t="n">
        <v>7</v>
      </c>
      <c r="C7342" s="3" t="s">
        <v>305</v>
      </c>
      <c r="D7342" s="3" t="s">
        <v>563</v>
      </c>
      <c r="E7342" s="3" t="n">
        <v>709</v>
      </c>
      <c r="F7342" s="4" t="n">
        <v>304.91</v>
      </c>
      <c r="G7342" s="3" t="s">
        <v>8</v>
      </c>
      <c r="H7342" s="4" t="n">
        <f aca="false">ROUND(E7342*F7342,2)</f>
        <v>216181.19</v>
      </c>
    </row>
    <row r="7343" customFormat="false" ht="15" hidden="false" customHeight="false" outlineLevel="0" collapsed="false">
      <c r="A7343" s="3" t="n">
        <v>7342</v>
      </c>
      <c r="B7343" s="3" t="n">
        <v>7</v>
      </c>
      <c r="C7343" s="3" t="s">
        <v>305</v>
      </c>
      <c r="D7343" s="3" t="s">
        <v>563</v>
      </c>
      <c r="E7343" s="3" t="n">
        <v>2058</v>
      </c>
      <c r="F7343" s="4" t="n">
        <v>306.34</v>
      </c>
      <c r="G7343" s="3" t="s">
        <v>8</v>
      </c>
      <c r="H7343" s="4" t="n">
        <f aca="false">ROUND(E7343*F7343,2)</f>
        <v>630447.72</v>
      </c>
    </row>
    <row r="7344" customFormat="false" ht="15" hidden="false" customHeight="false" outlineLevel="0" collapsed="false">
      <c r="A7344" s="3" t="n">
        <v>7343</v>
      </c>
      <c r="B7344" s="3" t="n">
        <v>14</v>
      </c>
      <c r="C7344" s="3" t="s">
        <v>305</v>
      </c>
      <c r="D7344" s="3" t="s">
        <v>562</v>
      </c>
      <c r="E7344" s="3" t="n">
        <v>3962</v>
      </c>
      <c r="F7344" s="4" t="n">
        <v>70.75</v>
      </c>
      <c r="G7344" s="3" t="s">
        <v>41</v>
      </c>
      <c r="H7344" s="4" t="n">
        <f aca="false">ROUND(E7344*F7344,2)</f>
        <v>280311.5</v>
      </c>
    </row>
    <row r="7345" customFormat="false" ht="15" hidden="false" customHeight="false" outlineLevel="0" collapsed="false">
      <c r="A7345" s="3" t="n">
        <v>7344</v>
      </c>
      <c r="B7345" s="3" t="n">
        <v>3</v>
      </c>
      <c r="C7345" s="3" t="s">
        <v>305</v>
      </c>
      <c r="D7345" s="3" t="s">
        <v>562</v>
      </c>
      <c r="E7345" s="3" t="n">
        <v>2495</v>
      </c>
      <c r="F7345" s="4" t="n">
        <v>133.63</v>
      </c>
      <c r="G7345" s="3" t="s">
        <v>8</v>
      </c>
      <c r="H7345" s="4" t="n">
        <f aca="false">ROUND(E7345*F7345,2)</f>
        <v>333406.85</v>
      </c>
    </row>
    <row r="7346" customFormat="false" ht="15" hidden="false" customHeight="false" outlineLevel="0" collapsed="false">
      <c r="A7346" s="3" t="n">
        <v>7345</v>
      </c>
      <c r="B7346" s="3" t="n">
        <v>3</v>
      </c>
      <c r="C7346" s="3" t="s">
        <v>305</v>
      </c>
      <c r="D7346" s="3" t="s">
        <v>562</v>
      </c>
      <c r="E7346" s="3" t="n">
        <v>4555</v>
      </c>
      <c r="F7346" s="4" t="n">
        <v>133.9</v>
      </c>
      <c r="G7346" s="3" t="s">
        <v>8</v>
      </c>
      <c r="H7346" s="4" t="n">
        <f aca="false">ROUND(E7346*F7346,2)</f>
        <v>609914.5</v>
      </c>
    </row>
    <row r="7347" customFormat="false" ht="15" hidden="false" customHeight="false" outlineLevel="0" collapsed="false">
      <c r="A7347" s="3" t="n">
        <v>7346</v>
      </c>
      <c r="B7347" s="3" t="n">
        <v>13</v>
      </c>
      <c r="C7347" s="3" t="s">
        <v>305</v>
      </c>
      <c r="D7347" s="3" t="s">
        <v>563</v>
      </c>
      <c r="E7347" s="3" t="n">
        <v>497</v>
      </c>
      <c r="F7347" s="4" t="n">
        <v>48.76</v>
      </c>
      <c r="G7347" s="3" t="s">
        <v>41</v>
      </c>
      <c r="H7347" s="4" t="n">
        <f aca="false">ROUND(E7347*F7347,2)</f>
        <v>24233.72</v>
      </c>
    </row>
    <row r="7348" customFormat="false" ht="15" hidden="false" customHeight="false" outlineLevel="0" collapsed="false">
      <c r="A7348" s="3" t="n">
        <v>7347</v>
      </c>
      <c r="B7348" s="3" t="n">
        <v>1</v>
      </c>
      <c r="C7348" s="3" t="s">
        <v>305</v>
      </c>
      <c r="D7348" s="3" t="s">
        <v>563</v>
      </c>
      <c r="E7348" s="3" t="n">
        <v>2230</v>
      </c>
      <c r="F7348" s="4" t="n">
        <v>399.24</v>
      </c>
      <c r="G7348" s="3" t="s">
        <v>8</v>
      </c>
      <c r="H7348" s="4" t="n">
        <f aca="false">ROUND(E7348*F7348,2)</f>
        <v>890305.2</v>
      </c>
    </row>
    <row r="7349" customFormat="false" ht="15" hidden="false" customHeight="false" outlineLevel="0" collapsed="false">
      <c r="A7349" s="3" t="n">
        <v>7348</v>
      </c>
      <c r="B7349" s="3" t="n">
        <v>1</v>
      </c>
      <c r="C7349" s="3" t="s">
        <v>305</v>
      </c>
      <c r="D7349" s="3" t="s">
        <v>563</v>
      </c>
      <c r="E7349" s="3" t="n">
        <v>4902</v>
      </c>
      <c r="F7349" s="4" t="n">
        <v>397.55</v>
      </c>
      <c r="G7349" s="3" t="s">
        <v>8</v>
      </c>
      <c r="H7349" s="4" t="n">
        <f aca="false">ROUND(E7349*F7349,2)</f>
        <v>1948790.1</v>
      </c>
    </row>
    <row r="7350" customFormat="false" ht="15" hidden="false" customHeight="false" outlineLevel="0" collapsed="false">
      <c r="A7350" s="3" t="n">
        <v>7349</v>
      </c>
      <c r="B7350" s="3" t="n">
        <v>6</v>
      </c>
      <c r="C7350" s="3" t="s">
        <v>305</v>
      </c>
      <c r="D7350" s="3" t="s">
        <v>563</v>
      </c>
      <c r="E7350" s="3" t="n">
        <v>3274</v>
      </c>
      <c r="F7350" s="4" t="n">
        <v>293.39</v>
      </c>
      <c r="G7350" s="3" t="s">
        <v>8</v>
      </c>
      <c r="H7350" s="4" t="n">
        <f aca="false">ROUND(E7350*F7350,2)</f>
        <v>960558.86</v>
      </c>
    </row>
    <row r="7351" customFormat="false" ht="15" hidden="false" customHeight="false" outlineLevel="0" collapsed="false">
      <c r="A7351" s="3" t="n">
        <v>7350</v>
      </c>
      <c r="B7351" s="3" t="n">
        <v>4</v>
      </c>
      <c r="C7351" s="3" t="s">
        <v>305</v>
      </c>
      <c r="D7351" s="3" t="s">
        <v>562</v>
      </c>
      <c r="E7351" s="3" t="n">
        <v>1535</v>
      </c>
      <c r="F7351" s="4" t="n">
        <v>107.16</v>
      </c>
      <c r="G7351" s="3" t="s">
        <v>8</v>
      </c>
      <c r="H7351" s="4" t="n">
        <f aca="false">ROUND(E7351*F7351,2)</f>
        <v>164490.6</v>
      </c>
    </row>
    <row r="7352" customFormat="false" ht="15" hidden="false" customHeight="false" outlineLevel="0" collapsed="false">
      <c r="A7352" s="3" t="n">
        <v>7351</v>
      </c>
      <c r="B7352" s="3" t="n">
        <v>6</v>
      </c>
      <c r="C7352" s="3" t="s">
        <v>305</v>
      </c>
      <c r="D7352" s="3" t="s">
        <v>563</v>
      </c>
      <c r="E7352" s="3" t="n">
        <v>1595</v>
      </c>
      <c r="F7352" s="4" t="n">
        <v>294.68</v>
      </c>
      <c r="G7352" s="3" t="s">
        <v>8</v>
      </c>
      <c r="H7352" s="4" t="n">
        <f aca="false">ROUND(E7352*F7352,2)</f>
        <v>470014.6</v>
      </c>
    </row>
    <row r="7353" customFormat="false" ht="15" hidden="false" customHeight="false" outlineLevel="0" collapsed="false">
      <c r="A7353" s="3" t="n">
        <v>7352</v>
      </c>
      <c r="B7353" s="3" t="n">
        <v>11</v>
      </c>
      <c r="C7353" s="3" t="s">
        <v>305</v>
      </c>
      <c r="D7353" s="3" t="s">
        <v>562</v>
      </c>
      <c r="E7353" s="3" t="n">
        <v>3533</v>
      </c>
      <c r="F7353" s="4" t="n">
        <v>98.14</v>
      </c>
      <c r="G7353" s="3" t="s">
        <v>34</v>
      </c>
      <c r="H7353" s="4" t="n">
        <f aca="false">ROUND(E7353*F7353,2)</f>
        <v>346728.62</v>
      </c>
    </row>
    <row r="7354" customFormat="false" ht="15" hidden="false" customHeight="false" outlineLevel="0" collapsed="false">
      <c r="A7354" s="3" t="n">
        <v>7353</v>
      </c>
      <c r="B7354" s="3" t="n">
        <v>7</v>
      </c>
      <c r="C7354" s="3" t="s">
        <v>305</v>
      </c>
      <c r="D7354" s="3" t="s">
        <v>562</v>
      </c>
      <c r="E7354" s="3" t="n">
        <v>56</v>
      </c>
      <c r="F7354" s="4" t="n">
        <v>305.04</v>
      </c>
      <c r="G7354" s="3" t="s">
        <v>8</v>
      </c>
      <c r="H7354" s="4" t="n">
        <f aca="false">ROUND(E7354*F7354,2)</f>
        <v>17082.24</v>
      </c>
    </row>
    <row r="7355" customFormat="false" ht="15" hidden="false" customHeight="false" outlineLevel="0" collapsed="false">
      <c r="A7355" s="3" t="n">
        <v>7354</v>
      </c>
      <c r="B7355" s="3" t="n">
        <v>7</v>
      </c>
      <c r="C7355" s="3" t="s">
        <v>305</v>
      </c>
      <c r="D7355" s="3" t="s">
        <v>562</v>
      </c>
      <c r="E7355" s="3" t="n">
        <v>1070</v>
      </c>
      <c r="F7355" s="4" t="n">
        <v>305.83</v>
      </c>
      <c r="G7355" s="3" t="s">
        <v>8</v>
      </c>
      <c r="H7355" s="4" t="n">
        <f aca="false">ROUND(E7355*F7355,2)</f>
        <v>327238.1</v>
      </c>
    </row>
    <row r="7356" customFormat="false" ht="15" hidden="false" customHeight="false" outlineLevel="0" collapsed="false">
      <c r="A7356" s="3" t="n">
        <v>7355</v>
      </c>
      <c r="B7356" s="3" t="n">
        <v>1</v>
      </c>
      <c r="C7356" s="3" t="s">
        <v>305</v>
      </c>
      <c r="D7356" s="3" t="s">
        <v>563</v>
      </c>
      <c r="E7356" s="3" t="n">
        <v>272</v>
      </c>
      <c r="F7356" s="4" t="n">
        <v>398.12</v>
      </c>
      <c r="G7356" s="3" t="s">
        <v>8</v>
      </c>
      <c r="H7356" s="4" t="n">
        <f aca="false">ROUND(E7356*F7356,2)</f>
        <v>108288.64</v>
      </c>
    </row>
    <row r="7357" customFormat="false" ht="15" hidden="false" customHeight="false" outlineLevel="0" collapsed="false">
      <c r="A7357" s="3" t="n">
        <v>7356</v>
      </c>
      <c r="B7357" s="3" t="n">
        <v>8</v>
      </c>
      <c r="C7357" s="3" t="s">
        <v>305</v>
      </c>
      <c r="D7357" s="3" t="s">
        <v>562</v>
      </c>
      <c r="E7357" s="3" t="n">
        <v>3250</v>
      </c>
      <c r="F7357" s="4" t="n">
        <v>54.72</v>
      </c>
      <c r="G7357" s="3" t="s">
        <v>8</v>
      </c>
      <c r="H7357" s="4" t="n">
        <f aca="false">ROUND(E7357*F7357,2)</f>
        <v>177840</v>
      </c>
    </row>
    <row r="7358" customFormat="false" ht="15" hidden="false" customHeight="false" outlineLevel="0" collapsed="false">
      <c r="A7358" s="3" t="n">
        <v>7357</v>
      </c>
      <c r="B7358" s="3" t="n">
        <v>9</v>
      </c>
      <c r="C7358" s="3" t="s">
        <v>305</v>
      </c>
      <c r="D7358" s="3" t="s">
        <v>562</v>
      </c>
      <c r="E7358" s="3" t="n">
        <v>1991</v>
      </c>
      <c r="F7358" s="4" t="n">
        <v>219.39</v>
      </c>
      <c r="G7358" s="3" t="s">
        <v>8</v>
      </c>
      <c r="H7358" s="4" t="n">
        <f aca="false">ROUND(E7358*F7358,2)</f>
        <v>436805.49</v>
      </c>
    </row>
    <row r="7359" customFormat="false" ht="15" hidden="false" customHeight="false" outlineLevel="0" collapsed="false">
      <c r="A7359" s="3" t="n">
        <v>7358</v>
      </c>
      <c r="B7359" s="3" t="n">
        <v>14</v>
      </c>
      <c r="C7359" s="3" t="s">
        <v>305</v>
      </c>
      <c r="D7359" s="3" t="s">
        <v>563</v>
      </c>
      <c r="E7359" s="3" t="n">
        <v>3576</v>
      </c>
      <c r="F7359" s="4" t="n">
        <v>70.74</v>
      </c>
      <c r="G7359" s="3" t="s">
        <v>41</v>
      </c>
      <c r="H7359" s="4" t="n">
        <f aca="false">ROUND(E7359*F7359,2)</f>
        <v>252966.24</v>
      </c>
    </row>
    <row r="7360" customFormat="false" ht="15" hidden="false" customHeight="false" outlineLevel="0" collapsed="false">
      <c r="A7360" s="3" t="n">
        <v>7359</v>
      </c>
      <c r="B7360" s="3" t="n">
        <v>12</v>
      </c>
      <c r="C7360" s="3" t="s">
        <v>305</v>
      </c>
      <c r="D7360" s="3" t="s">
        <v>562</v>
      </c>
      <c r="E7360" s="3" t="n">
        <v>2210</v>
      </c>
      <c r="F7360" s="4" t="n">
        <v>225.95</v>
      </c>
      <c r="G7360" s="3" t="s">
        <v>38</v>
      </c>
      <c r="H7360" s="4" t="n">
        <f aca="false">ROUND(E7360*F7360,2)</f>
        <v>499349.5</v>
      </c>
    </row>
    <row r="7361" customFormat="false" ht="15" hidden="false" customHeight="false" outlineLevel="0" collapsed="false">
      <c r="A7361" s="3" t="n">
        <v>7360</v>
      </c>
      <c r="B7361" s="3" t="n">
        <v>11</v>
      </c>
      <c r="C7361" s="3" t="s">
        <v>305</v>
      </c>
      <c r="D7361" s="3" t="s">
        <v>563</v>
      </c>
      <c r="E7361" s="3" t="n">
        <v>188</v>
      </c>
      <c r="F7361" s="4" t="n">
        <v>98.14</v>
      </c>
      <c r="G7361" s="3" t="s">
        <v>34</v>
      </c>
      <c r="H7361" s="4" t="n">
        <f aca="false">ROUND(E7361*F7361,2)</f>
        <v>18450.32</v>
      </c>
    </row>
    <row r="7362" customFormat="false" ht="15" hidden="false" customHeight="false" outlineLevel="0" collapsed="false">
      <c r="A7362" s="3" t="n">
        <v>7361</v>
      </c>
      <c r="B7362" s="3" t="n">
        <v>6</v>
      </c>
      <c r="C7362" s="3" t="s">
        <v>305</v>
      </c>
      <c r="D7362" s="3" t="s">
        <v>562</v>
      </c>
      <c r="E7362" s="3" t="n">
        <v>540</v>
      </c>
      <c r="F7362" s="4" t="n">
        <v>294</v>
      </c>
      <c r="G7362" s="3" t="s">
        <v>8</v>
      </c>
      <c r="H7362" s="4" t="n">
        <f aca="false">ROUND(E7362*F7362,2)</f>
        <v>158760</v>
      </c>
    </row>
    <row r="7363" customFormat="false" ht="15" hidden="false" customHeight="false" outlineLevel="0" collapsed="false">
      <c r="A7363" s="3" t="n">
        <v>7362</v>
      </c>
      <c r="B7363" s="3" t="n">
        <v>5</v>
      </c>
      <c r="C7363" s="3" t="s">
        <v>305</v>
      </c>
      <c r="D7363" s="3" t="s">
        <v>562</v>
      </c>
      <c r="E7363" s="3" t="n">
        <v>2252</v>
      </c>
      <c r="F7363" s="4" t="n">
        <v>536.25</v>
      </c>
      <c r="G7363" s="3" t="s">
        <v>8</v>
      </c>
      <c r="H7363" s="4" t="n">
        <f aca="false">ROUND(E7363*F7363,2)</f>
        <v>1207635</v>
      </c>
    </row>
    <row r="7364" customFormat="false" ht="15" hidden="false" customHeight="false" outlineLevel="0" collapsed="false">
      <c r="A7364" s="3" t="n">
        <v>7363</v>
      </c>
      <c r="B7364" s="3" t="n">
        <v>12</v>
      </c>
      <c r="C7364" s="3" t="s">
        <v>305</v>
      </c>
      <c r="D7364" s="3" t="s">
        <v>562</v>
      </c>
      <c r="E7364" s="3" t="n">
        <v>3194</v>
      </c>
      <c r="F7364" s="4" t="n">
        <v>224.85</v>
      </c>
      <c r="G7364" s="3" t="s">
        <v>38</v>
      </c>
      <c r="H7364" s="4" t="n">
        <f aca="false">ROUND(E7364*F7364,2)</f>
        <v>718170.9</v>
      </c>
    </row>
    <row r="7365" customFormat="false" ht="15" hidden="false" customHeight="false" outlineLevel="0" collapsed="false">
      <c r="A7365" s="3" t="n">
        <v>7364</v>
      </c>
      <c r="B7365" s="3" t="n">
        <v>10</v>
      </c>
      <c r="C7365" s="3" t="s">
        <v>305</v>
      </c>
      <c r="D7365" s="3" t="s">
        <v>562</v>
      </c>
      <c r="E7365" s="3" t="n">
        <v>1539</v>
      </c>
      <c r="F7365" s="4" t="n">
        <v>59.7</v>
      </c>
      <c r="G7365" s="3" t="s">
        <v>8</v>
      </c>
      <c r="H7365" s="4" t="n">
        <f aca="false">ROUND(E7365*F7365,2)</f>
        <v>91878.3</v>
      </c>
    </row>
    <row r="7366" customFormat="false" ht="15" hidden="false" customHeight="false" outlineLevel="0" collapsed="false">
      <c r="A7366" s="3" t="n">
        <v>7365</v>
      </c>
      <c r="B7366" s="3" t="n">
        <v>8</v>
      </c>
      <c r="C7366" s="3" t="s">
        <v>305</v>
      </c>
      <c r="D7366" s="3" t="s">
        <v>562</v>
      </c>
      <c r="E7366" s="3" t="n">
        <v>3422</v>
      </c>
      <c r="F7366" s="4" t="n">
        <v>54.8</v>
      </c>
      <c r="G7366" s="3" t="s">
        <v>8</v>
      </c>
      <c r="H7366" s="4" t="n">
        <f aca="false">ROUND(E7366*F7366,2)</f>
        <v>187525.6</v>
      </c>
    </row>
    <row r="7367" customFormat="false" ht="15" hidden="false" customHeight="false" outlineLevel="0" collapsed="false">
      <c r="A7367" s="3" t="n">
        <v>7366</v>
      </c>
      <c r="B7367" s="3" t="n">
        <v>3</v>
      </c>
      <c r="C7367" s="3" t="s">
        <v>305</v>
      </c>
      <c r="D7367" s="3" t="s">
        <v>563</v>
      </c>
      <c r="E7367" s="3" t="n">
        <v>2765</v>
      </c>
      <c r="F7367" s="4" t="n">
        <v>134.28</v>
      </c>
      <c r="G7367" s="3" t="s">
        <v>8</v>
      </c>
      <c r="H7367" s="4" t="n">
        <f aca="false">ROUND(E7367*F7367,2)</f>
        <v>371284.2</v>
      </c>
    </row>
    <row r="7368" customFormat="false" ht="15" hidden="false" customHeight="false" outlineLevel="0" collapsed="false">
      <c r="A7368" s="3" t="n">
        <v>7367</v>
      </c>
      <c r="B7368" s="3" t="n">
        <v>8</v>
      </c>
      <c r="C7368" s="3" t="s">
        <v>305</v>
      </c>
      <c r="D7368" s="3" t="s">
        <v>563</v>
      </c>
      <c r="E7368" s="3" t="n">
        <v>889</v>
      </c>
      <c r="F7368" s="4" t="n">
        <v>54.79</v>
      </c>
      <c r="G7368" s="3" t="s">
        <v>8</v>
      </c>
      <c r="H7368" s="4" t="n">
        <f aca="false">ROUND(E7368*F7368,2)</f>
        <v>48708.31</v>
      </c>
    </row>
    <row r="7369" customFormat="false" ht="15" hidden="false" customHeight="false" outlineLevel="0" collapsed="false">
      <c r="A7369" s="3" t="n">
        <v>7368</v>
      </c>
      <c r="B7369" s="3" t="n">
        <v>5</v>
      </c>
      <c r="C7369" s="3" t="s">
        <v>305</v>
      </c>
      <c r="D7369" s="3" t="s">
        <v>563</v>
      </c>
      <c r="E7369" s="3" t="n">
        <v>366</v>
      </c>
      <c r="F7369" s="4" t="n">
        <v>537.07</v>
      </c>
      <c r="G7369" s="3" t="s">
        <v>8</v>
      </c>
      <c r="H7369" s="4" t="n">
        <f aca="false">ROUND(E7369*F7369,2)</f>
        <v>196567.62</v>
      </c>
    </row>
    <row r="7370" customFormat="false" ht="15" hidden="false" customHeight="false" outlineLevel="0" collapsed="false">
      <c r="A7370" s="3" t="n">
        <v>7369</v>
      </c>
      <c r="B7370" s="3" t="n">
        <v>10</v>
      </c>
      <c r="C7370" s="3" t="s">
        <v>305</v>
      </c>
      <c r="D7370" s="3" t="s">
        <v>562</v>
      </c>
      <c r="E7370" s="3" t="n">
        <v>3564</v>
      </c>
      <c r="F7370" s="4" t="n">
        <v>59.56</v>
      </c>
      <c r="G7370" s="3" t="s">
        <v>8</v>
      </c>
      <c r="H7370" s="4" t="n">
        <f aca="false">ROUND(E7370*F7370,2)</f>
        <v>212271.84</v>
      </c>
    </row>
    <row r="7371" customFormat="false" ht="15" hidden="false" customHeight="false" outlineLevel="0" collapsed="false">
      <c r="A7371" s="3" t="n">
        <v>7370</v>
      </c>
      <c r="B7371" s="3" t="n">
        <v>4</v>
      </c>
      <c r="C7371" s="3" t="s">
        <v>305</v>
      </c>
      <c r="D7371" s="3" t="s">
        <v>563</v>
      </c>
      <c r="E7371" s="3" t="n">
        <v>1918</v>
      </c>
      <c r="F7371" s="4" t="n">
        <v>107.21</v>
      </c>
      <c r="G7371" s="3" t="s">
        <v>8</v>
      </c>
      <c r="H7371" s="4" t="n">
        <f aca="false">ROUND(E7371*F7371,2)</f>
        <v>205628.78</v>
      </c>
    </row>
    <row r="7372" customFormat="false" ht="15" hidden="false" customHeight="false" outlineLevel="0" collapsed="false">
      <c r="A7372" s="3" t="n">
        <v>7371</v>
      </c>
      <c r="B7372" s="3" t="n">
        <v>11</v>
      </c>
      <c r="C7372" s="3" t="s">
        <v>306</v>
      </c>
      <c r="D7372" s="3" t="s">
        <v>562</v>
      </c>
      <c r="E7372" s="3" t="n">
        <v>3128</v>
      </c>
      <c r="F7372" s="4" t="n">
        <v>99.91</v>
      </c>
      <c r="G7372" s="3" t="s">
        <v>34</v>
      </c>
      <c r="H7372" s="4" t="n">
        <f aca="false">ROUND(E7372*F7372,2)</f>
        <v>312518.48</v>
      </c>
    </row>
    <row r="7373" customFormat="false" ht="15" hidden="false" customHeight="false" outlineLevel="0" collapsed="false">
      <c r="A7373" s="3" t="n">
        <v>7372</v>
      </c>
      <c r="B7373" s="3" t="n">
        <v>2</v>
      </c>
      <c r="C7373" s="3" t="s">
        <v>306</v>
      </c>
      <c r="D7373" s="3" t="s">
        <v>563</v>
      </c>
      <c r="E7373" s="3" t="n">
        <v>4644</v>
      </c>
      <c r="F7373" s="4" t="n">
        <v>49.92</v>
      </c>
      <c r="G7373" s="3" t="s">
        <v>8</v>
      </c>
      <c r="H7373" s="4" t="n">
        <f aca="false">ROUND(E7373*F7373,2)</f>
        <v>231828.48</v>
      </c>
    </row>
    <row r="7374" customFormat="false" ht="15" hidden="false" customHeight="false" outlineLevel="0" collapsed="false">
      <c r="A7374" s="3" t="n">
        <v>7373</v>
      </c>
      <c r="B7374" s="3" t="n">
        <v>4</v>
      </c>
      <c r="C7374" s="3" t="s">
        <v>306</v>
      </c>
      <c r="D7374" s="3" t="s">
        <v>562</v>
      </c>
      <c r="E7374" s="3" t="n">
        <v>2045</v>
      </c>
      <c r="F7374" s="4" t="n">
        <v>104.5</v>
      </c>
      <c r="G7374" s="3" t="s">
        <v>8</v>
      </c>
      <c r="H7374" s="4" t="n">
        <f aca="false">ROUND(E7374*F7374,2)</f>
        <v>213702.5</v>
      </c>
    </row>
    <row r="7375" customFormat="false" ht="15" hidden="false" customHeight="false" outlineLevel="0" collapsed="false">
      <c r="A7375" s="3" t="n">
        <v>7374</v>
      </c>
      <c r="B7375" s="3" t="n">
        <v>5</v>
      </c>
      <c r="C7375" s="3" t="s">
        <v>306</v>
      </c>
      <c r="D7375" s="3" t="s">
        <v>563</v>
      </c>
      <c r="E7375" s="3" t="n">
        <v>1423</v>
      </c>
      <c r="F7375" s="4" t="n">
        <v>544.59</v>
      </c>
      <c r="G7375" s="3" t="s">
        <v>8</v>
      </c>
      <c r="H7375" s="4" t="n">
        <f aca="false">ROUND(E7375*F7375,2)</f>
        <v>774951.57</v>
      </c>
    </row>
    <row r="7376" customFormat="false" ht="15" hidden="false" customHeight="false" outlineLevel="0" collapsed="false">
      <c r="A7376" s="3" t="n">
        <v>7375</v>
      </c>
      <c r="B7376" s="3" t="n">
        <v>5</v>
      </c>
      <c r="C7376" s="3" t="s">
        <v>306</v>
      </c>
      <c r="D7376" s="3" t="s">
        <v>562</v>
      </c>
      <c r="E7376" s="3" t="n">
        <v>1557</v>
      </c>
      <c r="F7376" s="4" t="n">
        <v>543.43</v>
      </c>
      <c r="G7376" s="3" t="s">
        <v>8</v>
      </c>
      <c r="H7376" s="4" t="n">
        <f aca="false">ROUND(E7376*F7376,2)</f>
        <v>846120.51</v>
      </c>
    </row>
    <row r="7377" customFormat="false" ht="15" hidden="false" customHeight="false" outlineLevel="0" collapsed="false">
      <c r="A7377" s="3" t="n">
        <v>7376</v>
      </c>
      <c r="B7377" s="3" t="n">
        <v>13</v>
      </c>
      <c r="C7377" s="3" t="s">
        <v>306</v>
      </c>
      <c r="D7377" s="3" t="s">
        <v>563</v>
      </c>
      <c r="E7377" s="3" t="n">
        <v>2121</v>
      </c>
      <c r="F7377" s="4" t="n">
        <v>49.83</v>
      </c>
      <c r="G7377" s="3" t="s">
        <v>41</v>
      </c>
      <c r="H7377" s="4" t="n">
        <f aca="false">ROUND(E7377*F7377,2)</f>
        <v>105689.43</v>
      </c>
    </row>
    <row r="7378" customFormat="false" ht="15" hidden="false" customHeight="false" outlineLevel="0" collapsed="false">
      <c r="A7378" s="3" t="n">
        <v>7377</v>
      </c>
      <c r="B7378" s="3" t="n">
        <v>14</v>
      </c>
      <c r="C7378" s="3" t="s">
        <v>306</v>
      </c>
      <c r="D7378" s="3" t="s">
        <v>563</v>
      </c>
      <c r="E7378" s="3" t="n">
        <v>4193</v>
      </c>
      <c r="F7378" s="4" t="n">
        <v>72.14</v>
      </c>
      <c r="G7378" s="3" t="s">
        <v>41</v>
      </c>
      <c r="H7378" s="4" t="n">
        <f aca="false">ROUND(E7378*F7378,2)</f>
        <v>302483.02</v>
      </c>
    </row>
    <row r="7379" customFormat="false" ht="15" hidden="false" customHeight="false" outlineLevel="0" collapsed="false">
      <c r="A7379" s="3" t="n">
        <v>7378</v>
      </c>
      <c r="B7379" s="3" t="n">
        <v>5</v>
      </c>
      <c r="C7379" s="3" t="s">
        <v>306</v>
      </c>
      <c r="D7379" s="3" t="s">
        <v>563</v>
      </c>
      <c r="E7379" s="3" t="n">
        <v>3416</v>
      </c>
      <c r="F7379" s="4" t="n">
        <v>545.82</v>
      </c>
      <c r="G7379" s="3" t="s">
        <v>8</v>
      </c>
      <c r="H7379" s="4" t="n">
        <f aca="false">ROUND(E7379*F7379,2)</f>
        <v>1864521.12</v>
      </c>
    </row>
    <row r="7380" customFormat="false" ht="15" hidden="false" customHeight="false" outlineLevel="0" collapsed="false">
      <c r="A7380" s="3" t="n">
        <v>7379</v>
      </c>
      <c r="B7380" s="3" t="n">
        <v>13</v>
      </c>
      <c r="C7380" s="3" t="s">
        <v>306</v>
      </c>
      <c r="D7380" s="3" t="s">
        <v>563</v>
      </c>
      <c r="E7380" s="3" t="n">
        <v>1305</v>
      </c>
      <c r="F7380" s="4" t="n">
        <v>49.94</v>
      </c>
      <c r="G7380" s="3" t="s">
        <v>41</v>
      </c>
      <c r="H7380" s="4" t="n">
        <f aca="false">ROUND(E7380*F7380,2)</f>
        <v>65171.7</v>
      </c>
    </row>
    <row r="7381" customFormat="false" ht="15" hidden="false" customHeight="false" outlineLevel="0" collapsed="false">
      <c r="A7381" s="3" t="n">
        <v>7380</v>
      </c>
      <c r="B7381" s="3" t="n">
        <v>7</v>
      </c>
      <c r="C7381" s="3" t="s">
        <v>306</v>
      </c>
      <c r="D7381" s="3" t="s">
        <v>562</v>
      </c>
      <c r="E7381" s="3" t="n">
        <v>2695</v>
      </c>
      <c r="F7381" s="4" t="n">
        <v>308.63</v>
      </c>
      <c r="G7381" s="3" t="s">
        <v>8</v>
      </c>
      <c r="H7381" s="4" t="n">
        <f aca="false">ROUND(E7381*F7381,2)</f>
        <v>831757.85</v>
      </c>
    </row>
    <row r="7382" customFormat="false" ht="15" hidden="false" customHeight="false" outlineLevel="0" collapsed="false">
      <c r="A7382" s="3" t="n">
        <v>7381</v>
      </c>
      <c r="B7382" s="3" t="n">
        <v>10</v>
      </c>
      <c r="C7382" s="3" t="s">
        <v>306</v>
      </c>
      <c r="D7382" s="3" t="s">
        <v>562</v>
      </c>
      <c r="E7382" s="3" t="n">
        <v>2972</v>
      </c>
      <c r="F7382" s="4" t="n">
        <v>59.94</v>
      </c>
      <c r="G7382" s="3" t="s">
        <v>8</v>
      </c>
      <c r="H7382" s="4" t="n">
        <f aca="false">ROUND(E7382*F7382,2)</f>
        <v>178141.68</v>
      </c>
    </row>
    <row r="7383" customFormat="false" ht="15" hidden="false" customHeight="false" outlineLevel="0" collapsed="false">
      <c r="A7383" s="3" t="n">
        <v>7382</v>
      </c>
      <c r="B7383" s="3" t="n">
        <v>5</v>
      </c>
      <c r="C7383" s="3" t="s">
        <v>306</v>
      </c>
      <c r="D7383" s="3" t="s">
        <v>562</v>
      </c>
      <c r="E7383" s="3" t="n">
        <v>3997</v>
      </c>
      <c r="F7383" s="4" t="n">
        <v>545.1</v>
      </c>
      <c r="G7383" s="3" t="s">
        <v>8</v>
      </c>
      <c r="H7383" s="4" t="n">
        <f aca="false">ROUND(E7383*F7383,2)</f>
        <v>2178764.7</v>
      </c>
    </row>
    <row r="7384" customFormat="false" ht="15" hidden="false" customHeight="false" outlineLevel="0" collapsed="false">
      <c r="A7384" s="3" t="n">
        <v>7383</v>
      </c>
      <c r="B7384" s="3" t="n">
        <v>10</v>
      </c>
      <c r="C7384" s="3" t="s">
        <v>306</v>
      </c>
      <c r="D7384" s="3" t="s">
        <v>563</v>
      </c>
      <c r="E7384" s="3" t="n">
        <v>4688</v>
      </c>
      <c r="F7384" s="4" t="n">
        <v>59.82</v>
      </c>
      <c r="G7384" s="3" t="s">
        <v>8</v>
      </c>
      <c r="H7384" s="4" t="n">
        <f aca="false">ROUND(E7384*F7384,2)</f>
        <v>280436.16</v>
      </c>
    </row>
    <row r="7385" customFormat="false" ht="15" hidden="false" customHeight="false" outlineLevel="0" collapsed="false">
      <c r="A7385" s="3" t="n">
        <v>7384</v>
      </c>
      <c r="B7385" s="3" t="n">
        <v>11</v>
      </c>
      <c r="C7385" s="3" t="s">
        <v>306</v>
      </c>
      <c r="D7385" s="3" t="s">
        <v>562</v>
      </c>
      <c r="E7385" s="3" t="n">
        <v>3480</v>
      </c>
      <c r="F7385" s="4" t="n">
        <v>99.39</v>
      </c>
      <c r="G7385" s="3" t="s">
        <v>34</v>
      </c>
      <c r="H7385" s="4" t="n">
        <f aca="false">ROUND(E7385*F7385,2)</f>
        <v>345877.2</v>
      </c>
    </row>
    <row r="7386" customFormat="false" ht="15" hidden="false" customHeight="false" outlineLevel="0" collapsed="false">
      <c r="A7386" s="3" t="n">
        <v>7385</v>
      </c>
      <c r="B7386" s="3" t="n">
        <v>12</v>
      </c>
      <c r="C7386" s="3" t="s">
        <v>306</v>
      </c>
      <c r="D7386" s="3" t="s">
        <v>562</v>
      </c>
      <c r="E7386" s="3" t="n">
        <v>1150</v>
      </c>
      <c r="F7386" s="4" t="n">
        <v>227.63</v>
      </c>
      <c r="G7386" s="3" t="s">
        <v>38</v>
      </c>
      <c r="H7386" s="4" t="n">
        <f aca="false">ROUND(E7386*F7386,2)</f>
        <v>261774.5</v>
      </c>
    </row>
    <row r="7387" customFormat="false" ht="15" hidden="false" customHeight="false" outlineLevel="0" collapsed="false">
      <c r="A7387" s="3" t="n">
        <v>7386</v>
      </c>
      <c r="B7387" s="3" t="n">
        <v>14</v>
      </c>
      <c r="C7387" s="3" t="s">
        <v>306</v>
      </c>
      <c r="D7387" s="3" t="s">
        <v>562</v>
      </c>
      <c r="E7387" s="3" t="n">
        <v>3228</v>
      </c>
      <c r="F7387" s="4" t="n">
        <v>72.12</v>
      </c>
      <c r="G7387" s="3" t="s">
        <v>41</v>
      </c>
      <c r="H7387" s="4" t="n">
        <f aca="false">ROUND(E7387*F7387,2)</f>
        <v>232803.36</v>
      </c>
    </row>
    <row r="7388" customFormat="false" ht="15" hidden="false" customHeight="false" outlineLevel="0" collapsed="false">
      <c r="A7388" s="3" t="n">
        <v>7387</v>
      </c>
      <c r="B7388" s="3" t="n">
        <v>12</v>
      </c>
      <c r="C7388" s="3" t="s">
        <v>306</v>
      </c>
      <c r="D7388" s="3" t="s">
        <v>562</v>
      </c>
      <c r="E7388" s="3" t="n">
        <v>1221</v>
      </c>
      <c r="F7388" s="4" t="n">
        <v>227.52</v>
      </c>
      <c r="G7388" s="3" t="s">
        <v>38</v>
      </c>
      <c r="H7388" s="4" t="n">
        <f aca="false">ROUND(E7388*F7388,2)</f>
        <v>277801.92</v>
      </c>
    </row>
    <row r="7389" customFormat="false" ht="15" hidden="false" customHeight="false" outlineLevel="0" collapsed="false">
      <c r="A7389" s="3" t="n">
        <v>7388</v>
      </c>
      <c r="B7389" s="3" t="n">
        <v>9</v>
      </c>
      <c r="C7389" s="3" t="s">
        <v>306</v>
      </c>
      <c r="D7389" s="3" t="s">
        <v>563</v>
      </c>
      <c r="E7389" s="3" t="n">
        <v>558</v>
      </c>
      <c r="F7389" s="4" t="n">
        <v>219.85</v>
      </c>
      <c r="G7389" s="3" t="s">
        <v>8</v>
      </c>
      <c r="H7389" s="4" t="n">
        <f aca="false">ROUND(E7389*F7389,2)</f>
        <v>122676.3</v>
      </c>
    </row>
    <row r="7390" customFormat="false" ht="15" hidden="false" customHeight="false" outlineLevel="0" collapsed="false">
      <c r="A7390" s="3" t="n">
        <v>7389</v>
      </c>
      <c r="B7390" s="3" t="n">
        <v>1</v>
      </c>
      <c r="C7390" s="3" t="s">
        <v>306</v>
      </c>
      <c r="D7390" s="3" t="s">
        <v>563</v>
      </c>
      <c r="E7390" s="3" t="n">
        <v>4009</v>
      </c>
      <c r="F7390" s="4" t="n">
        <v>388.31</v>
      </c>
      <c r="G7390" s="3" t="s">
        <v>8</v>
      </c>
      <c r="H7390" s="4" t="n">
        <f aca="false">ROUND(E7390*F7390,2)</f>
        <v>1556734.79</v>
      </c>
    </row>
    <row r="7391" customFormat="false" ht="15" hidden="false" customHeight="false" outlineLevel="0" collapsed="false">
      <c r="A7391" s="3" t="n">
        <v>7390</v>
      </c>
      <c r="B7391" s="3" t="n">
        <v>7</v>
      </c>
      <c r="C7391" s="3" t="s">
        <v>306</v>
      </c>
      <c r="D7391" s="3" t="s">
        <v>563</v>
      </c>
      <c r="E7391" s="3" t="n">
        <v>279</v>
      </c>
      <c r="F7391" s="4" t="n">
        <v>308.64</v>
      </c>
      <c r="G7391" s="3" t="s">
        <v>8</v>
      </c>
      <c r="H7391" s="4" t="n">
        <f aca="false">ROUND(E7391*F7391,2)</f>
        <v>86110.56</v>
      </c>
    </row>
    <row r="7392" customFormat="false" ht="15" hidden="false" customHeight="false" outlineLevel="0" collapsed="false">
      <c r="A7392" s="3" t="n">
        <v>7391</v>
      </c>
      <c r="B7392" s="3" t="n">
        <v>13</v>
      </c>
      <c r="C7392" s="3" t="s">
        <v>306</v>
      </c>
      <c r="D7392" s="3" t="s">
        <v>562</v>
      </c>
      <c r="E7392" s="3" t="n">
        <v>164</v>
      </c>
      <c r="F7392" s="4" t="n">
        <v>49.8</v>
      </c>
      <c r="G7392" s="3" t="s">
        <v>41</v>
      </c>
      <c r="H7392" s="4" t="n">
        <f aca="false">ROUND(E7392*F7392,2)</f>
        <v>8167.2</v>
      </c>
    </row>
    <row r="7393" customFormat="false" ht="15" hidden="false" customHeight="false" outlineLevel="0" collapsed="false">
      <c r="A7393" s="3" t="n">
        <v>7392</v>
      </c>
      <c r="B7393" s="3" t="n">
        <v>2</v>
      </c>
      <c r="C7393" s="3" t="s">
        <v>306</v>
      </c>
      <c r="D7393" s="3" t="s">
        <v>563</v>
      </c>
      <c r="E7393" s="3" t="n">
        <v>3661</v>
      </c>
      <c r="F7393" s="4" t="n">
        <v>50.13</v>
      </c>
      <c r="G7393" s="3" t="s">
        <v>8</v>
      </c>
      <c r="H7393" s="4" t="n">
        <f aca="false">ROUND(E7393*F7393,2)</f>
        <v>183525.93</v>
      </c>
    </row>
    <row r="7394" customFormat="false" ht="15" hidden="false" customHeight="false" outlineLevel="0" collapsed="false">
      <c r="A7394" s="3" t="n">
        <v>7393</v>
      </c>
      <c r="B7394" s="3" t="n">
        <v>13</v>
      </c>
      <c r="C7394" s="3" t="s">
        <v>306</v>
      </c>
      <c r="D7394" s="3" t="s">
        <v>563</v>
      </c>
      <c r="E7394" s="3" t="n">
        <v>2495</v>
      </c>
      <c r="F7394" s="4" t="n">
        <v>49.99</v>
      </c>
      <c r="G7394" s="3" t="s">
        <v>41</v>
      </c>
      <c r="H7394" s="4" t="n">
        <f aca="false">ROUND(E7394*F7394,2)</f>
        <v>124725.05</v>
      </c>
    </row>
    <row r="7395" customFormat="false" ht="15" hidden="false" customHeight="false" outlineLevel="0" collapsed="false">
      <c r="A7395" s="3" t="n">
        <v>7394</v>
      </c>
      <c r="B7395" s="3" t="n">
        <v>8</v>
      </c>
      <c r="C7395" s="3" t="s">
        <v>306</v>
      </c>
      <c r="D7395" s="3" t="s">
        <v>562</v>
      </c>
      <c r="E7395" s="3" t="n">
        <v>2551</v>
      </c>
      <c r="F7395" s="4" t="n">
        <v>55.03</v>
      </c>
      <c r="G7395" s="3" t="s">
        <v>8</v>
      </c>
      <c r="H7395" s="4" t="n">
        <f aca="false">ROUND(E7395*F7395,2)</f>
        <v>140381.53</v>
      </c>
    </row>
    <row r="7396" customFormat="false" ht="15" hidden="false" customHeight="false" outlineLevel="0" collapsed="false">
      <c r="A7396" s="3" t="n">
        <v>7395</v>
      </c>
      <c r="B7396" s="3" t="n">
        <v>7</v>
      </c>
      <c r="C7396" s="3" t="s">
        <v>306</v>
      </c>
      <c r="D7396" s="3" t="s">
        <v>562</v>
      </c>
      <c r="E7396" s="3" t="n">
        <v>682</v>
      </c>
      <c r="F7396" s="4" t="n">
        <v>307.57</v>
      </c>
      <c r="G7396" s="3" t="s">
        <v>8</v>
      </c>
      <c r="H7396" s="4" t="n">
        <f aca="false">ROUND(E7396*F7396,2)</f>
        <v>209762.74</v>
      </c>
    </row>
    <row r="7397" customFormat="false" ht="15" hidden="false" customHeight="false" outlineLevel="0" collapsed="false">
      <c r="A7397" s="3" t="n">
        <v>7396</v>
      </c>
      <c r="B7397" s="3" t="n">
        <v>7</v>
      </c>
      <c r="C7397" s="3" t="s">
        <v>306</v>
      </c>
      <c r="D7397" s="3" t="s">
        <v>562</v>
      </c>
      <c r="E7397" s="3" t="n">
        <v>1170</v>
      </c>
      <c r="F7397" s="4" t="n">
        <v>307.4</v>
      </c>
      <c r="G7397" s="3" t="s">
        <v>8</v>
      </c>
      <c r="H7397" s="4" t="n">
        <f aca="false">ROUND(E7397*F7397,2)</f>
        <v>359658</v>
      </c>
    </row>
    <row r="7398" customFormat="false" ht="15" hidden="false" customHeight="false" outlineLevel="0" collapsed="false">
      <c r="A7398" s="3" t="n">
        <v>7397</v>
      </c>
      <c r="B7398" s="3" t="n">
        <v>7</v>
      </c>
      <c r="C7398" s="3" t="s">
        <v>306</v>
      </c>
      <c r="D7398" s="3" t="s">
        <v>562</v>
      </c>
      <c r="E7398" s="3" t="n">
        <v>2731</v>
      </c>
      <c r="F7398" s="4" t="n">
        <v>307.59</v>
      </c>
      <c r="G7398" s="3" t="s">
        <v>8</v>
      </c>
      <c r="H7398" s="4" t="n">
        <f aca="false">ROUND(E7398*F7398,2)</f>
        <v>840028.29</v>
      </c>
    </row>
    <row r="7399" customFormat="false" ht="15" hidden="false" customHeight="false" outlineLevel="0" collapsed="false">
      <c r="A7399" s="3" t="n">
        <v>7398</v>
      </c>
      <c r="B7399" s="3" t="n">
        <v>10</v>
      </c>
      <c r="C7399" s="3" t="s">
        <v>306</v>
      </c>
      <c r="D7399" s="3" t="s">
        <v>563</v>
      </c>
      <c r="E7399" s="3" t="n">
        <v>536</v>
      </c>
      <c r="F7399" s="4" t="n">
        <v>59.84</v>
      </c>
      <c r="G7399" s="3" t="s">
        <v>8</v>
      </c>
      <c r="H7399" s="4" t="n">
        <f aca="false">ROUND(E7399*F7399,2)</f>
        <v>32074.24</v>
      </c>
    </row>
    <row r="7400" customFormat="false" ht="15" hidden="false" customHeight="false" outlineLevel="0" collapsed="false">
      <c r="A7400" s="3" t="n">
        <v>7399</v>
      </c>
      <c r="B7400" s="3" t="n">
        <v>6</v>
      </c>
      <c r="C7400" s="3" t="s">
        <v>306</v>
      </c>
      <c r="D7400" s="3" t="s">
        <v>562</v>
      </c>
      <c r="E7400" s="3" t="n">
        <v>3466</v>
      </c>
      <c r="F7400" s="4" t="n">
        <v>292.95</v>
      </c>
      <c r="G7400" s="3" t="s">
        <v>8</v>
      </c>
      <c r="H7400" s="4" t="n">
        <f aca="false">ROUND(E7400*F7400,2)</f>
        <v>1015364.7</v>
      </c>
    </row>
    <row r="7401" customFormat="false" ht="15" hidden="false" customHeight="false" outlineLevel="0" collapsed="false">
      <c r="A7401" s="3" t="n">
        <v>7400</v>
      </c>
      <c r="B7401" s="3" t="n">
        <v>14</v>
      </c>
      <c r="C7401" s="3" t="s">
        <v>306</v>
      </c>
      <c r="D7401" s="3" t="s">
        <v>562</v>
      </c>
      <c r="E7401" s="3" t="n">
        <v>4121</v>
      </c>
      <c r="F7401" s="4" t="n">
        <v>72.42</v>
      </c>
      <c r="G7401" s="3" t="s">
        <v>41</v>
      </c>
      <c r="H7401" s="4" t="n">
        <f aca="false">ROUND(E7401*F7401,2)</f>
        <v>298442.82</v>
      </c>
    </row>
    <row r="7402" customFormat="false" ht="15" hidden="false" customHeight="false" outlineLevel="0" collapsed="false">
      <c r="A7402" s="3" t="n">
        <v>7401</v>
      </c>
      <c r="B7402" s="3" t="n">
        <v>1</v>
      </c>
      <c r="C7402" s="3" t="s">
        <v>306</v>
      </c>
      <c r="D7402" s="3" t="s">
        <v>562</v>
      </c>
      <c r="E7402" s="3" t="n">
        <v>3139</v>
      </c>
      <c r="F7402" s="4" t="n">
        <v>389.61</v>
      </c>
      <c r="G7402" s="3" t="s">
        <v>8</v>
      </c>
      <c r="H7402" s="4" t="n">
        <f aca="false">ROUND(E7402*F7402,2)</f>
        <v>1222985.79</v>
      </c>
    </row>
    <row r="7403" customFormat="false" ht="15" hidden="false" customHeight="false" outlineLevel="0" collapsed="false">
      <c r="A7403" s="3" t="n">
        <v>7402</v>
      </c>
      <c r="B7403" s="3" t="n">
        <v>13</v>
      </c>
      <c r="C7403" s="3" t="s">
        <v>306</v>
      </c>
      <c r="D7403" s="3" t="s">
        <v>563</v>
      </c>
      <c r="E7403" s="3" t="n">
        <v>1476</v>
      </c>
      <c r="F7403" s="4" t="n">
        <v>50.03</v>
      </c>
      <c r="G7403" s="3" t="s">
        <v>41</v>
      </c>
      <c r="H7403" s="4" t="n">
        <f aca="false">ROUND(E7403*F7403,2)</f>
        <v>73844.28</v>
      </c>
    </row>
    <row r="7404" customFormat="false" ht="15" hidden="false" customHeight="false" outlineLevel="0" collapsed="false">
      <c r="A7404" s="3" t="n">
        <v>7403</v>
      </c>
      <c r="B7404" s="3" t="n">
        <v>14</v>
      </c>
      <c r="C7404" s="3" t="s">
        <v>306</v>
      </c>
      <c r="D7404" s="3" t="s">
        <v>563</v>
      </c>
      <c r="E7404" s="3" t="n">
        <v>4098</v>
      </c>
      <c r="F7404" s="4" t="n">
        <v>72.23</v>
      </c>
      <c r="G7404" s="3" t="s">
        <v>41</v>
      </c>
      <c r="H7404" s="4" t="n">
        <f aca="false">ROUND(E7404*F7404,2)</f>
        <v>295998.54</v>
      </c>
    </row>
    <row r="7405" customFormat="false" ht="15" hidden="false" customHeight="false" outlineLevel="0" collapsed="false">
      <c r="A7405" s="3" t="n">
        <v>7404</v>
      </c>
      <c r="B7405" s="3" t="n">
        <v>10</v>
      </c>
      <c r="C7405" s="3" t="s">
        <v>306</v>
      </c>
      <c r="D7405" s="3" t="s">
        <v>563</v>
      </c>
      <c r="E7405" s="3" t="n">
        <v>4281</v>
      </c>
      <c r="F7405" s="4" t="n">
        <v>59.91</v>
      </c>
      <c r="G7405" s="3" t="s">
        <v>8</v>
      </c>
      <c r="H7405" s="4" t="n">
        <f aca="false">ROUND(E7405*F7405,2)</f>
        <v>256474.71</v>
      </c>
    </row>
    <row r="7406" customFormat="false" ht="15" hidden="false" customHeight="false" outlineLevel="0" collapsed="false">
      <c r="A7406" s="3" t="n">
        <v>7405</v>
      </c>
      <c r="B7406" s="3" t="n">
        <v>2</v>
      </c>
      <c r="C7406" s="3" t="s">
        <v>306</v>
      </c>
      <c r="D7406" s="3" t="s">
        <v>562</v>
      </c>
      <c r="E7406" s="3" t="n">
        <v>3468</v>
      </c>
      <c r="F7406" s="4" t="n">
        <v>50.14</v>
      </c>
      <c r="G7406" s="3" t="s">
        <v>8</v>
      </c>
      <c r="H7406" s="4" t="n">
        <f aca="false">ROUND(E7406*F7406,2)</f>
        <v>173885.52</v>
      </c>
    </row>
    <row r="7407" customFormat="false" ht="15" hidden="false" customHeight="false" outlineLevel="0" collapsed="false">
      <c r="A7407" s="3" t="n">
        <v>7406</v>
      </c>
      <c r="B7407" s="3" t="n">
        <v>2</v>
      </c>
      <c r="C7407" s="3" t="s">
        <v>306</v>
      </c>
      <c r="D7407" s="3" t="s">
        <v>563</v>
      </c>
      <c r="E7407" s="3" t="n">
        <v>4430</v>
      </c>
      <c r="F7407" s="4" t="n">
        <v>49.86</v>
      </c>
      <c r="G7407" s="3" t="s">
        <v>8</v>
      </c>
      <c r="H7407" s="4" t="n">
        <f aca="false">ROUND(E7407*F7407,2)</f>
        <v>220879.8</v>
      </c>
    </row>
    <row r="7408" customFormat="false" ht="15" hidden="false" customHeight="false" outlineLevel="0" collapsed="false">
      <c r="A7408" s="3" t="n">
        <v>7407</v>
      </c>
      <c r="B7408" s="3" t="n">
        <v>5</v>
      </c>
      <c r="C7408" s="3" t="s">
        <v>306</v>
      </c>
      <c r="D7408" s="3" t="s">
        <v>563</v>
      </c>
      <c r="E7408" s="3" t="n">
        <v>3091</v>
      </c>
      <c r="F7408" s="4" t="n">
        <v>543.6</v>
      </c>
      <c r="G7408" s="3" t="s">
        <v>8</v>
      </c>
      <c r="H7408" s="4" t="n">
        <f aca="false">ROUND(E7408*F7408,2)</f>
        <v>1680267.6</v>
      </c>
    </row>
    <row r="7409" customFormat="false" ht="15" hidden="false" customHeight="false" outlineLevel="0" collapsed="false">
      <c r="A7409" s="3" t="n">
        <v>7408</v>
      </c>
      <c r="B7409" s="3" t="n">
        <v>6</v>
      </c>
      <c r="C7409" s="3" t="s">
        <v>306</v>
      </c>
      <c r="D7409" s="3" t="s">
        <v>562</v>
      </c>
      <c r="E7409" s="3" t="n">
        <v>358</v>
      </c>
      <c r="F7409" s="4" t="n">
        <v>292.87</v>
      </c>
      <c r="G7409" s="3" t="s">
        <v>8</v>
      </c>
      <c r="H7409" s="4" t="n">
        <f aca="false">ROUND(E7409*F7409,2)</f>
        <v>104847.46</v>
      </c>
    </row>
    <row r="7410" customFormat="false" ht="15" hidden="false" customHeight="false" outlineLevel="0" collapsed="false">
      <c r="A7410" s="3" t="n">
        <v>7409</v>
      </c>
      <c r="B7410" s="3" t="n">
        <v>3</v>
      </c>
      <c r="C7410" s="3" t="s">
        <v>307</v>
      </c>
      <c r="D7410" s="3" t="s">
        <v>563</v>
      </c>
      <c r="E7410" s="3" t="n">
        <v>1132</v>
      </c>
      <c r="F7410" s="4" t="n">
        <v>130.55</v>
      </c>
      <c r="G7410" s="3" t="s">
        <v>8</v>
      </c>
      <c r="H7410" s="4" t="n">
        <f aca="false">ROUND(E7410*F7410,2)</f>
        <v>147782.6</v>
      </c>
    </row>
    <row r="7411" customFormat="false" ht="15" hidden="false" customHeight="false" outlineLevel="0" collapsed="false">
      <c r="A7411" s="3" t="n">
        <v>7410</v>
      </c>
      <c r="B7411" s="3" t="n">
        <v>8</v>
      </c>
      <c r="C7411" s="3" t="s">
        <v>307</v>
      </c>
      <c r="D7411" s="3" t="s">
        <v>562</v>
      </c>
      <c r="E7411" s="3" t="n">
        <v>2194</v>
      </c>
      <c r="F7411" s="4" t="n">
        <v>54.08</v>
      </c>
      <c r="G7411" s="3" t="s">
        <v>8</v>
      </c>
      <c r="H7411" s="4" t="n">
        <f aca="false">ROUND(E7411*F7411,2)</f>
        <v>118651.52</v>
      </c>
    </row>
    <row r="7412" customFormat="false" ht="15" hidden="false" customHeight="false" outlineLevel="0" collapsed="false">
      <c r="A7412" s="3" t="n">
        <v>7411</v>
      </c>
      <c r="B7412" s="3" t="n">
        <v>3</v>
      </c>
      <c r="C7412" s="3" t="s">
        <v>307</v>
      </c>
      <c r="D7412" s="3" t="s">
        <v>562</v>
      </c>
      <c r="E7412" s="3" t="n">
        <v>1489</v>
      </c>
      <c r="F7412" s="4" t="n">
        <v>130.55</v>
      </c>
      <c r="G7412" s="3" t="s">
        <v>8</v>
      </c>
      <c r="H7412" s="4" t="n">
        <f aca="false">ROUND(E7412*F7412,2)</f>
        <v>194388.95</v>
      </c>
    </row>
    <row r="7413" customFormat="false" ht="15" hidden="false" customHeight="false" outlineLevel="0" collapsed="false">
      <c r="A7413" s="3" t="n">
        <v>7412</v>
      </c>
      <c r="B7413" s="3" t="n">
        <v>6</v>
      </c>
      <c r="C7413" s="3" t="s">
        <v>307</v>
      </c>
      <c r="D7413" s="3" t="s">
        <v>563</v>
      </c>
      <c r="E7413" s="3" t="n">
        <v>562</v>
      </c>
      <c r="F7413" s="4" t="n">
        <v>284.94</v>
      </c>
      <c r="G7413" s="3" t="s">
        <v>8</v>
      </c>
      <c r="H7413" s="4" t="n">
        <f aca="false">ROUND(E7413*F7413,2)</f>
        <v>160136.28</v>
      </c>
    </row>
    <row r="7414" customFormat="false" ht="15" hidden="false" customHeight="false" outlineLevel="0" collapsed="false">
      <c r="A7414" s="3" t="n">
        <v>7413</v>
      </c>
      <c r="B7414" s="3" t="n">
        <v>4</v>
      </c>
      <c r="C7414" s="3" t="s">
        <v>307</v>
      </c>
      <c r="D7414" s="3" t="s">
        <v>563</v>
      </c>
      <c r="E7414" s="3" t="n">
        <v>1389</v>
      </c>
      <c r="F7414" s="4" t="n">
        <v>104.72</v>
      </c>
      <c r="G7414" s="3" t="s">
        <v>8</v>
      </c>
      <c r="H7414" s="4" t="n">
        <f aca="false">ROUND(E7414*F7414,2)</f>
        <v>145456.08</v>
      </c>
    </row>
    <row r="7415" customFormat="false" ht="15" hidden="false" customHeight="false" outlineLevel="0" collapsed="false">
      <c r="A7415" s="3" t="n">
        <v>7414</v>
      </c>
      <c r="B7415" s="3" t="n">
        <v>14</v>
      </c>
      <c r="C7415" s="3" t="s">
        <v>307</v>
      </c>
      <c r="D7415" s="3" t="s">
        <v>562</v>
      </c>
      <c r="E7415" s="3" t="n">
        <v>753</v>
      </c>
      <c r="F7415" s="4" t="n">
        <v>72.32</v>
      </c>
      <c r="G7415" s="3" t="s">
        <v>41</v>
      </c>
      <c r="H7415" s="4" t="n">
        <f aca="false">ROUND(E7415*F7415,2)</f>
        <v>54456.96</v>
      </c>
    </row>
    <row r="7416" customFormat="false" ht="15" hidden="false" customHeight="false" outlineLevel="0" collapsed="false">
      <c r="A7416" s="3" t="n">
        <v>7415</v>
      </c>
      <c r="B7416" s="3" t="n">
        <v>12</v>
      </c>
      <c r="C7416" s="3" t="s">
        <v>307</v>
      </c>
      <c r="D7416" s="3" t="s">
        <v>563</v>
      </c>
      <c r="E7416" s="3" t="n">
        <v>4803</v>
      </c>
      <c r="F7416" s="4" t="n">
        <v>227.55</v>
      </c>
      <c r="G7416" s="3" t="s">
        <v>38</v>
      </c>
      <c r="H7416" s="4" t="n">
        <f aca="false">ROUND(E7416*F7416,2)</f>
        <v>1092922.65</v>
      </c>
    </row>
    <row r="7417" customFormat="false" ht="15" hidden="false" customHeight="false" outlineLevel="0" collapsed="false">
      <c r="A7417" s="3" t="n">
        <v>7416</v>
      </c>
      <c r="B7417" s="3" t="n">
        <v>1</v>
      </c>
      <c r="C7417" s="3" t="s">
        <v>307</v>
      </c>
      <c r="D7417" s="3" t="s">
        <v>563</v>
      </c>
      <c r="E7417" s="3" t="n">
        <v>4205</v>
      </c>
      <c r="F7417" s="4" t="n">
        <v>383.46</v>
      </c>
      <c r="G7417" s="3" t="s">
        <v>8</v>
      </c>
      <c r="H7417" s="4" t="n">
        <f aca="false">ROUND(E7417*F7417,2)</f>
        <v>1612449.3</v>
      </c>
    </row>
    <row r="7418" customFormat="false" ht="15" hidden="false" customHeight="false" outlineLevel="0" collapsed="false">
      <c r="A7418" s="3" t="n">
        <v>7417</v>
      </c>
      <c r="B7418" s="3" t="n">
        <v>9</v>
      </c>
      <c r="C7418" s="3" t="s">
        <v>307</v>
      </c>
      <c r="D7418" s="3" t="s">
        <v>562</v>
      </c>
      <c r="E7418" s="3" t="n">
        <v>2775</v>
      </c>
      <c r="F7418" s="4" t="n">
        <v>224.15</v>
      </c>
      <c r="G7418" s="3" t="s">
        <v>8</v>
      </c>
      <c r="H7418" s="4" t="n">
        <f aca="false">ROUND(E7418*F7418,2)</f>
        <v>622016.25</v>
      </c>
    </row>
    <row r="7419" customFormat="false" ht="15" hidden="false" customHeight="false" outlineLevel="0" collapsed="false">
      <c r="A7419" s="3" t="n">
        <v>7418</v>
      </c>
      <c r="B7419" s="3" t="n">
        <v>15</v>
      </c>
      <c r="C7419" s="3" t="s">
        <v>307</v>
      </c>
      <c r="D7419" s="3" t="s">
        <v>562</v>
      </c>
      <c r="E7419" s="3" t="n">
        <v>898</v>
      </c>
      <c r="F7419" s="4" t="n">
        <v>285.52</v>
      </c>
      <c r="G7419" s="3" t="s">
        <v>46</v>
      </c>
      <c r="H7419" s="4" t="n">
        <f aca="false">ROUND(E7419*F7419,2)</f>
        <v>256396.96</v>
      </c>
    </row>
    <row r="7420" customFormat="false" ht="15" hidden="false" customHeight="false" outlineLevel="0" collapsed="false">
      <c r="A7420" s="3" t="n">
        <v>7419</v>
      </c>
      <c r="B7420" s="3" t="n">
        <v>11</v>
      </c>
      <c r="C7420" s="3" t="s">
        <v>307</v>
      </c>
      <c r="D7420" s="3" t="s">
        <v>562</v>
      </c>
      <c r="E7420" s="3" t="n">
        <v>4467</v>
      </c>
      <c r="F7420" s="4" t="n">
        <v>99.79</v>
      </c>
      <c r="G7420" s="3" t="s">
        <v>34</v>
      </c>
      <c r="H7420" s="4" t="n">
        <f aca="false">ROUND(E7420*F7420,2)</f>
        <v>445761.93</v>
      </c>
    </row>
    <row r="7421" customFormat="false" ht="15" hidden="false" customHeight="false" outlineLevel="0" collapsed="false">
      <c r="A7421" s="3" t="n">
        <v>7420</v>
      </c>
      <c r="B7421" s="3" t="n">
        <v>3</v>
      </c>
      <c r="C7421" s="3" t="s">
        <v>307</v>
      </c>
      <c r="D7421" s="3" t="s">
        <v>562</v>
      </c>
      <c r="E7421" s="3" t="n">
        <v>1370</v>
      </c>
      <c r="F7421" s="4" t="n">
        <v>130.79</v>
      </c>
      <c r="G7421" s="3" t="s">
        <v>8</v>
      </c>
      <c r="H7421" s="4" t="n">
        <f aca="false">ROUND(E7421*F7421,2)</f>
        <v>179182.3</v>
      </c>
    </row>
    <row r="7422" customFormat="false" ht="15" hidden="false" customHeight="false" outlineLevel="0" collapsed="false">
      <c r="A7422" s="3" t="n">
        <v>7421</v>
      </c>
      <c r="B7422" s="3" t="n">
        <v>4</v>
      </c>
      <c r="C7422" s="3" t="s">
        <v>307</v>
      </c>
      <c r="D7422" s="3" t="s">
        <v>562</v>
      </c>
      <c r="E7422" s="3" t="n">
        <v>546</v>
      </c>
      <c r="F7422" s="4" t="n">
        <v>104.68</v>
      </c>
      <c r="G7422" s="3" t="s">
        <v>8</v>
      </c>
      <c r="H7422" s="4" t="n">
        <f aca="false">ROUND(E7422*F7422,2)</f>
        <v>57155.28</v>
      </c>
    </row>
    <row r="7423" customFormat="false" ht="15" hidden="false" customHeight="false" outlineLevel="0" collapsed="false">
      <c r="A7423" s="3" t="n">
        <v>7422</v>
      </c>
      <c r="B7423" s="3" t="n">
        <v>3</v>
      </c>
      <c r="C7423" s="3" t="s">
        <v>307</v>
      </c>
      <c r="D7423" s="3" t="s">
        <v>562</v>
      </c>
      <c r="E7423" s="3" t="n">
        <v>659</v>
      </c>
      <c r="F7423" s="4" t="n">
        <v>130.13</v>
      </c>
      <c r="G7423" s="3" t="s">
        <v>8</v>
      </c>
      <c r="H7423" s="4" t="n">
        <f aca="false">ROUND(E7423*F7423,2)</f>
        <v>85755.67</v>
      </c>
    </row>
    <row r="7424" customFormat="false" ht="15" hidden="false" customHeight="false" outlineLevel="0" collapsed="false">
      <c r="A7424" s="3" t="n">
        <v>7423</v>
      </c>
      <c r="B7424" s="3" t="n">
        <v>14</v>
      </c>
      <c r="C7424" s="3" t="s">
        <v>307</v>
      </c>
      <c r="D7424" s="3" t="s">
        <v>563</v>
      </c>
      <c r="E7424" s="3" t="n">
        <v>3967</v>
      </c>
      <c r="F7424" s="4" t="n">
        <v>72.34</v>
      </c>
      <c r="G7424" s="3" t="s">
        <v>41</v>
      </c>
      <c r="H7424" s="4" t="n">
        <f aca="false">ROUND(E7424*F7424,2)</f>
        <v>286972.78</v>
      </c>
    </row>
    <row r="7425" customFormat="false" ht="15" hidden="false" customHeight="false" outlineLevel="0" collapsed="false">
      <c r="A7425" s="3" t="n">
        <v>7424</v>
      </c>
      <c r="B7425" s="3" t="n">
        <v>10</v>
      </c>
      <c r="C7425" s="3" t="s">
        <v>307</v>
      </c>
      <c r="D7425" s="3" t="s">
        <v>563</v>
      </c>
      <c r="E7425" s="3" t="n">
        <v>79</v>
      </c>
      <c r="F7425" s="4" t="n">
        <v>58.7</v>
      </c>
      <c r="G7425" s="3" t="s">
        <v>8</v>
      </c>
      <c r="H7425" s="4" t="n">
        <f aca="false">ROUND(E7425*F7425,2)</f>
        <v>4637.3</v>
      </c>
    </row>
    <row r="7426" customFormat="false" ht="15" hidden="false" customHeight="false" outlineLevel="0" collapsed="false">
      <c r="A7426" s="3" t="n">
        <v>7425</v>
      </c>
      <c r="B7426" s="3" t="n">
        <v>10</v>
      </c>
      <c r="C7426" s="3" t="s">
        <v>307</v>
      </c>
      <c r="D7426" s="3" t="s">
        <v>562</v>
      </c>
      <c r="E7426" s="3" t="n">
        <v>650</v>
      </c>
      <c r="F7426" s="4" t="n">
        <v>58.89</v>
      </c>
      <c r="G7426" s="3" t="s">
        <v>8</v>
      </c>
      <c r="H7426" s="4" t="n">
        <f aca="false">ROUND(E7426*F7426,2)</f>
        <v>38278.5</v>
      </c>
    </row>
    <row r="7427" customFormat="false" ht="15" hidden="false" customHeight="false" outlineLevel="0" collapsed="false">
      <c r="A7427" s="3" t="n">
        <v>7426</v>
      </c>
      <c r="B7427" s="3" t="n">
        <v>12</v>
      </c>
      <c r="C7427" s="3" t="s">
        <v>307</v>
      </c>
      <c r="D7427" s="3" t="s">
        <v>562</v>
      </c>
      <c r="E7427" s="3" t="n">
        <v>151</v>
      </c>
      <c r="F7427" s="4" t="n">
        <v>227.71</v>
      </c>
      <c r="G7427" s="3" t="s">
        <v>38</v>
      </c>
      <c r="H7427" s="4" t="n">
        <f aca="false">ROUND(E7427*F7427,2)</f>
        <v>34384.21</v>
      </c>
    </row>
    <row r="7428" customFormat="false" ht="15" hidden="false" customHeight="false" outlineLevel="0" collapsed="false">
      <c r="A7428" s="3" t="n">
        <v>7427</v>
      </c>
      <c r="B7428" s="3" t="n">
        <v>1</v>
      </c>
      <c r="C7428" s="3" t="s">
        <v>307</v>
      </c>
      <c r="D7428" s="3" t="s">
        <v>563</v>
      </c>
      <c r="E7428" s="3" t="n">
        <v>1894</v>
      </c>
      <c r="F7428" s="4" t="n">
        <v>384.64</v>
      </c>
      <c r="G7428" s="3" t="s">
        <v>8</v>
      </c>
      <c r="H7428" s="4" t="n">
        <f aca="false">ROUND(E7428*F7428,2)</f>
        <v>728508.16</v>
      </c>
    </row>
    <row r="7429" customFormat="false" ht="15" hidden="false" customHeight="false" outlineLevel="0" collapsed="false">
      <c r="A7429" s="3" t="n">
        <v>7428</v>
      </c>
      <c r="B7429" s="3" t="n">
        <v>14</v>
      </c>
      <c r="C7429" s="3" t="s">
        <v>307</v>
      </c>
      <c r="D7429" s="3" t="s">
        <v>563</v>
      </c>
      <c r="E7429" s="3" t="n">
        <v>2012</v>
      </c>
      <c r="F7429" s="4" t="n">
        <v>72.31</v>
      </c>
      <c r="G7429" s="3" t="s">
        <v>41</v>
      </c>
      <c r="H7429" s="4" t="n">
        <f aca="false">ROUND(E7429*F7429,2)</f>
        <v>145487.72</v>
      </c>
    </row>
    <row r="7430" customFormat="false" ht="15" hidden="false" customHeight="false" outlineLevel="0" collapsed="false">
      <c r="A7430" s="3" t="n">
        <v>7429</v>
      </c>
      <c r="B7430" s="3" t="n">
        <v>3</v>
      </c>
      <c r="C7430" s="3" t="s">
        <v>307</v>
      </c>
      <c r="D7430" s="3" t="s">
        <v>563</v>
      </c>
      <c r="E7430" s="3" t="n">
        <v>2851</v>
      </c>
      <c r="F7430" s="4" t="n">
        <v>130.73</v>
      </c>
      <c r="G7430" s="3" t="s">
        <v>8</v>
      </c>
      <c r="H7430" s="4" t="n">
        <f aca="false">ROUND(E7430*F7430,2)</f>
        <v>372711.23</v>
      </c>
    </row>
    <row r="7431" customFormat="false" ht="15" hidden="false" customHeight="false" outlineLevel="0" collapsed="false">
      <c r="A7431" s="3" t="n">
        <v>7430</v>
      </c>
      <c r="B7431" s="3" t="n">
        <v>2</v>
      </c>
      <c r="C7431" s="3" t="s">
        <v>307</v>
      </c>
      <c r="D7431" s="3" t="s">
        <v>562</v>
      </c>
      <c r="E7431" s="3" t="n">
        <v>4903</v>
      </c>
      <c r="F7431" s="4" t="n">
        <v>49.53</v>
      </c>
      <c r="G7431" s="3" t="s">
        <v>8</v>
      </c>
      <c r="H7431" s="4" t="n">
        <f aca="false">ROUND(E7431*F7431,2)</f>
        <v>242845.59</v>
      </c>
    </row>
    <row r="7432" customFormat="false" ht="15" hidden="false" customHeight="false" outlineLevel="0" collapsed="false">
      <c r="A7432" s="3" t="n">
        <v>7431</v>
      </c>
      <c r="B7432" s="3" t="n">
        <v>10</v>
      </c>
      <c r="C7432" s="3" t="s">
        <v>307</v>
      </c>
      <c r="D7432" s="3" t="s">
        <v>562</v>
      </c>
      <c r="E7432" s="3" t="n">
        <v>4398</v>
      </c>
      <c r="F7432" s="4" t="n">
        <v>58.78</v>
      </c>
      <c r="G7432" s="3" t="s">
        <v>8</v>
      </c>
      <c r="H7432" s="4" t="n">
        <f aca="false">ROUND(E7432*F7432,2)</f>
        <v>258514.44</v>
      </c>
    </row>
    <row r="7433" customFormat="false" ht="15" hidden="false" customHeight="false" outlineLevel="0" collapsed="false">
      <c r="A7433" s="3" t="n">
        <v>7432</v>
      </c>
      <c r="B7433" s="3" t="n">
        <v>9</v>
      </c>
      <c r="C7433" s="3" t="s">
        <v>307</v>
      </c>
      <c r="D7433" s="3" t="s">
        <v>563</v>
      </c>
      <c r="E7433" s="3" t="n">
        <v>1663</v>
      </c>
      <c r="F7433" s="4" t="n">
        <v>222.98</v>
      </c>
      <c r="G7433" s="3" t="s">
        <v>8</v>
      </c>
      <c r="H7433" s="4" t="n">
        <f aca="false">ROUND(E7433*F7433,2)</f>
        <v>370815.74</v>
      </c>
    </row>
    <row r="7434" customFormat="false" ht="15" hidden="false" customHeight="false" outlineLevel="0" collapsed="false">
      <c r="A7434" s="3" t="n">
        <v>7433</v>
      </c>
      <c r="B7434" s="3" t="n">
        <v>8</v>
      </c>
      <c r="C7434" s="3" t="s">
        <v>307</v>
      </c>
      <c r="D7434" s="3" t="s">
        <v>563</v>
      </c>
      <c r="E7434" s="3" t="n">
        <v>4695</v>
      </c>
      <c r="F7434" s="4" t="n">
        <v>54.33</v>
      </c>
      <c r="G7434" s="3" t="s">
        <v>8</v>
      </c>
      <c r="H7434" s="4" t="n">
        <f aca="false">ROUND(E7434*F7434,2)</f>
        <v>255079.35</v>
      </c>
    </row>
    <row r="7435" customFormat="false" ht="15" hidden="false" customHeight="false" outlineLevel="0" collapsed="false">
      <c r="A7435" s="3" t="n">
        <v>7434</v>
      </c>
      <c r="B7435" s="3" t="n">
        <v>5</v>
      </c>
      <c r="C7435" s="3" t="s">
        <v>307</v>
      </c>
      <c r="D7435" s="3" t="s">
        <v>563</v>
      </c>
      <c r="E7435" s="3" t="n">
        <v>3406</v>
      </c>
      <c r="F7435" s="4" t="n">
        <v>541.06</v>
      </c>
      <c r="G7435" s="3" t="s">
        <v>8</v>
      </c>
      <c r="H7435" s="4" t="n">
        <f aca="false">ROUND(E7435*F7435,2)</f>
        <v>1842850.36</v>
      </c>
    </row>
    <row r="7436" customFormat="false" ht="15" hidden="false" customHeight="false" outlineLevel="0" collapsed="false">
      <c r="A7436" s="3" t="n">
        <v>7435</v>
      </c>
      <c r="B7436" s="3" t="n">
        <v>3</v>
      </c>
      <c r="C7436" s="3" t="s">
        <v>307</v>
      </c>
      <c r="D7436" s="3" t="s">
        <v>563</v>
      </c>
      <c r="E7436" s="3" t="n">
        <v>1786</v>
      </c>
      <c r="F7436" s="4" t="n">
        <v>130.07</v>
      </c>
      <c r="G7436" s="3" t="s">
        <v>8</v>
      </c>
      <c r="H7436" s="4" t="n">
        <f aca="false">ROUND(E7436*F7436,2)</f>
        <v>232305.02</v>
      </c>
    </row>
    <row r="7437" customFormat="false" ht="15" hidden="false" customHeight="false" outlineLevel="0" collapsed="false">
      <c r="A7437" s="3" t="n">
        <v>7436</v>
      </c>
      <c r="B7437" s="3" t="n">
        <v>1</v>
      </c>
      <c r="C7437" s="3" t="s">
        <v>307</v>
      </c>
      <c r="D7437" s="3" t="s">
        <v>562</v>
      </c>
      <c r="E7437" s="3" t="n">
        <v>437</v>
      </c>
      <c r="F7437" s="4" t="n">
        <v>385.22</v>
      </c>
      <c r="G7437" s="3" t="s">
        <v>8</v>
      </c>
      <c r="H7437" s="4" t="n">
        <f aca="false">ROUND(E7437*F7437,2)</f>
        <v>168341.14</v>
      </c>
    </row>
    <row r="7438" customFormat="false" ht="15" hidden="false" customHeight="false" outlineLevel="0" collapsed="false">
      <c r="A7438" s="3" t="n">
        <v>7437</v>
      </c>
      <c r="B7438" s="3" t="n">
        <v>2</v>
      </c>
      <c r="C7438" s="3" t="s">
        <v>307</v>
      </c>
      <c r="D7438" s="3" t="s">
        <v>563</v>
      </c>
      <c r="E7438" s="3" t="n">
        <v>508</v>
      </c>
      <c r="F7438" s="4" t="n">
        <v>49.59</v>
      </c>
      <c r="G7438" s="3" t="s">
        <v>8</v>
      </c>
      <c r="H7438" s="4" t="n">
        <f aca="false">ROUND(E7438*F7438,2)</f>
        <v>25191.72</v>
      </c>
    </row>
    <row r="7439" customFormat="false" ht="15" hidden="false" customHeight="false" outlineLevel="0" collapsed="false">
      <c r="A7439" s="3" t="n">
        <v>7438</v>
      </c>
      <c r="B7439" s="3" t="n">
        <v>7</v>
      </c>
      <c r="C7439" s="3" t="s">
        <v>307</v>
      </c>
      <c r="D7439" s="3" t="s">
        <v>562</v>
      </c>
      <c r="E7439" s="3" t="n">
        <v>1220</v>
      </c>
      <c r="F7439" s="4" t="n">
        <v>300.93</v>
      </c>
      <c r="G7439" s="3" t="s">
        <v>8</v>
      </c>
      <c r="H7439" s="4" t="n">
        <f aca="false">ROUND(E7439*F7439,2)</f>
        <v>367134.6</v>
      </c>
    </row>
    <row r="7440" customFormat="false" ht="15" hidden="false" customHeight="false" outlineLevel="0" collapsed="false">
      <c r="A7440" s="3" t="n">
        <v>7439</v>
      </c>
      <c r="B7440" s="3" t="n">
        <v>3</v>
      </c>
      <c r="C7440" s="3" t="s">
        <v>307</v>
      </c>
      <c r="D7440" s="3" t="s">
        <v>563</v>
      </c>
      <c r="E7440" s="3" t="n">
        <v>467</v>
      </c>
      <c r="F7440" s="4" t="n">
        <v>130.13</v>
      </c>
      <c r="G7440" s="3" t="s">
        <v>8</v>
      </c>
      <c r="H7440" s="4" t="n">
        <f aca="false">ROUND(E7440*F7440,2)</f>
        <v>60770.71</v>
      </c>
    </row>
    <row r="7441" customFormat="false" ht="15" hidden="false" customHeight="false" outlineLevel="0" collapsed="false">
      <c r="A7441" s="3" t="n">
        <v>7440</v>
      </c>
      <c r="B7441" s="3" t="n">
        <v>7</v>
      </c>
      <c r="C7441" s="3" t="s">
        <v>307</v>
      </c>
      <c r="D7441" s="3" t="s">
        <v>562</v>
      </c>
      <c r="E7441" s="3" t="n">
        <v>4186</v>
      </c>
      <c r="F7441" s="4" t="n">
        <v>301.26</v>
      </c>
      <c r="G7441" s="3" t="s">
        <v>8</v>
      </c>
      <c r="H7441" s="4" t="n">
        <f aca="false">ROUND(E7441*F7441,2)</f>
        <v>1261074.36</v>
      </c>
    </row>
    <row r="7442" customFormat="false" ht="15" hidden="false" customHeight="false" outlineLevel="0" collapsed="false">
      <c r="A7442" s="3" t="n">
        <v>7441</v>
      </c>
      <c r="B7442" s="3" t="n">
        <v>2</v>
      </c>
      <c r="C7442" s="3" t="s">
        <v>307</v>
      </c>
      <c r="D7442" s="3" t="s">
        <v>563</v>
      </c>
      <c r="E7442" s="3" t="n">
        <v>4439</v>
      </c>
      <c r="F7442" s="4" t="n">
        <v>49.57</v>
      </c>
      <c r="G7442" s="3" t="s">
        <v>8</v>
      </c>
      <c r="H7442" s="4" t="n">
        <f aca="false">ROUND(E7442*F7442,2)</f>
        <v>220041.23</v>
      </c>
    </row>
    <row r="7443" customFormat="false" ht="15" hidden="false" customHeight="false" outlineLevel="0" collapsed="false">
      <c r="A7443" s="3" t="n">
        <v>7442</v>
      </c>
      <c r="B7443" s="3" t="n">
        <v>15</v>
      </c>
      <c r="C7443" s="3" t="s">
        <v>307</v>
      </c>
      <c r="D7443" s="3" t="s">
        <v>563</v>
      </c>
      <c r="E7443" s="3" t="n">
        <v>1991</v>
      </c>
      <c r="F7443" s="4" t="n">
        <v>285.53</v>
      </c>
      <c r="G7443" s="3" t="s">
        <v>46</v>
      </c>
      <c r="H7443" s="4" t="n">
        <f aca="false">ROUND(E7443*F7443,2)</f>
        <v>568490.23</v>
      </c>
    </row>
    <row r="7444" customFormat="false" ht="15" hidden="false" customHeight="false" outlineLevel="0" collapsed="false">
      <c r="A7444" s="3" t="n">
        <v>7443</v>
      </c>
      <c r="B7444" s="3" t="n">
        <v>15</v>
      </c>
      <c r="C7444" s="3" t="s">
        <v>307</v>
      </c>
      <c r="D7444" s="3" t="s">
        <v>562</v>
      </c>
      <c r="E7444" s="3" t="n">
        <v>4714</v>
      </c>
      <c r="F7444" s="4" t="n">
        <v>284.68</v>
      </c>
      <c r="G7444" s="3" t="s">
        <v>46</v>
      </c>
      <c r="H7444" s="4" t="n">
        <f aca="false">ROUND(E7444*F7444,2)</f>
        <v>1341981.52</v>
      </c>
    </row>
    <row r="7445" customFormat="false" ht="15" hidden="false" customHeight="false" outlineLevel="0" collapsed="false">
      <c r="A7445" s="3" t="n">
        <v>7444</v>
      </c>
      <c r="B7445" s="3" t="n">
        <v>6</v>
      </c>
      <c r="C7445" s="3" t="s">
        <v>307</v>
      </c>
      <c r="D7445" s="3" t="s">
        <v>562</v>
      </c>
      <c r="E7445" s="3" t="n">
        <v>3734</v>
      </c>
      <c r="F7445" s="4" t="n">
        <v>284.78</v>
      </c>
      <c r="G7445" s="3" t="s">
        <v>8</v>
      </c>
      <c r="H7445" s="4" t="n">
        <f aca="false">ROUND(E7445*F7445,2)</f>
        <v>1063368.52</v>
      </c>
    </row>
    <row r="7446" customFormat="false" ht="15" hidden="false" customHeight="false" outlineLevel="0" collapsed="false">
      <c r="A7446" s="3" t="n">
        <v>7445</v>
      </c>
      <c r="B7446" s="3" t="n">
        <v>2</v>
      </c>
      <c r="C7446" s="3" t="s">
        <v>307</v>
      </c>
      <c r="D7446" s="3" t="s">
        <v>562</v>
      </c>
      <c r="E7446" s="3" t="n">
        <v>3539</v>
      </c>
      <c r="F7446" s="4" t="n">
        <v>49.46</v>
      </c>
      <c r="G7446" s="3" t="s">
        <v>8</v>
      </c>
      <c r="H7446" s="4" t="n">
        <f aca="false">ROUND(E7446*F7446,2)</f>
        <v>175038.94</v>
      </c>
    </row>
    <row r="7447" customFormat="false" ht="15" hidden="false" customHeight="false" outlineLevel="0" collapsed="false">
      <c r="A7447" s="3" t="n">
        <v>7446</v>
      </c>
      <c r="B7447" s="3" t="n">
        <v>15</v>
      </c>
      <c r="C7447" s="3" t="s">
        <v>307</v>
      </c>
      <c r="D7447" s="3" t="s">
        <v>563</v>
      </c>
      <c r="E7447" s="3" t="n">
        <v>467</v>
      </c>
      <c r="F7447" s="4" t="n">
        <v>285.02</v>
      </c>
      <c r="G7447" s="3" t="s">
        <v>46</v>
      </c>
      <c r="H7447" s="4" t="n">
        <f aca="false">ROUND(E7447*F7447,2)</f>
        <v>133104.34</v>
      </c>
    </row>
    <row r="7448" customFormat="false" ht="15" hidden="false" customHeight="false" outlineLevel="0" collapsed="false">
      <c r="A7448" s="3" t="n">
        <v>7447</v>
      </c>
      <c r="B7448" s="3" t="n">
        <v>7</v>
      </c>
      <c r="C7448" s="3" t="s">
        <v>307</v>
      </c>
      <c r="D7448" s="3" t="s">
        <v>563</v>
      </c>
      <c r="E7448" s="3" t="n">
        <v>3044</v>
      </c>
      <c r="F7448" s="4" t="n">
        <v>300</v>
      </c>
      <c r="G7448" s="3" t="s">
        <v>8</v>
      </c>
      <c r="H7448" s="4" t="n">
        <f aca="false">ROUND(E7448*F7448,2)</f>
        <v>913200</v>
      </c>
    </row>
    <row r="7449" customFormat="false" ht="15" hidden="false" customHeight="false" outlineLevel="0" collapsed="false">
      <c r="A7449" s="3" t="n">
        <v>7448</v>
      </c>
      <c r="B7449" s="3" t="n">
        <v>15</v>
      </c>
      <c r="C7449" s="3" t="s">
        <v>307</v>
      </c>
      <c r="D7449" s="3" t="s">
        <v>562</v>
      </c>
      <c r="E7449" s="3" t="n">
        <v>421</v>
      </c>
      <c r="F7449" s="4" t="n">
        <v>285.25</v>
      </c>
      <c r="G7449" s="3" t="s">
        <v>46</v>
      </c>
      <c r="H7449" s="4" t="n">
        <f aca="false">ROUND(E7449*F7449,2)</f>
        <v>120090.25</v>
      </c>
    </row>
    <row r="7450" customFormat="false" ht="15" hidden="false" customHeight="false" outlineLevel="0" collapsed="false">
      <c r="A7450" s="3" t="n">
        <v>7449</v>
      </c>
      <c r="B7450" s="3" t="n">
        <v>11</v>
      </c>
      <c r="C7450" s="3" t="s">
        <v>308</v>
      </c>
      <c r="D7450" s="3" t="s">
        <v>563</v>
      </c>
      <c r="E7450" s="3" t="n">
        <v>686</v>
      </c>
      <c r="F7450" s="4" t="n">
        <v>100.92</v>
      </c>
      <c r="G7450" s="3" t="s">
        <v>34</v>
      </c>
      <c r="H7450" s="4" t="n">
        <f aca="false">ROUND(E7450*F7450,2)</f>
        <v>69231.12</v>
      </c>
    </row>
    <row r="7451" customFormat="false" ht="15" hidden="false" customHeight="false" outlineLevel="0" collapsed="false">
      <c r="A7451" s="3" t="n">
        <v>7450</v>
      </c>
      <c r="B7451" s="3" t="n">
        <v>8</v>
      </c>
      <c r="C7451" s="3" t="s">
        <v>308</v>
      </c>
      <c r="D7451" s="3" t="s">
        <v>562</v>
      </c>
      <c r="E7451" s="3" t="n">
        <v>3756</v>
      </c>
      <c r="F7451" s="4" t="n">
        <v>54.54</v>
      </c>
      <c r="G7451" s="3" t="s">
        <v>8</v>
      </c>
      <c r="H7451" s="4" t="n">
        <f aca="false">ROUND(E7451*F7451,2)</f>
        <v>204852.24</v>
      </c>
    </row>
    <row r="7452" customFormat="false" ht="15" hidden="false" customHeight="false" outlineLevel="0" collapsed="false">
      <c r="A7452" s="3" t="n">
        <v>7451</v>
      </c>
      <c r="B7452" s="3" t="n">
        <v>4</v>
      </c>
      <c r="C7452" s="3" t="s">
        <v>308</v>
      </c>
      <c r="D7452" s="3" t="s">
        <v>563</v>
      </c>
      <c r="E7452" s="3" t="n">
        <v>2132</v>
      </c>
      <c r="F7452" s="4" t="n">
        <v>102.31</v>
      </c>
      <c r="G7452" s="3" t="s">
        <v>8</v>
      </c>
      <c r="H7452" s="4" t="n">
        <f aca="false">ROUND(E7452*F7452,2)</f>
        <v>218124.92</v>
      </c>
    </row>
    <row r="7453" customFormat="false" ht="15" hidden="false" customHeight="false" outlineLevel="0" collapsed="false">
      <c r="A7453" s="3" t="n">
        <v>7452</v>
      </c>
      <c r="B7453" s="3" t="n">
        <v>11</v>
      </c>
      <c r="C7453" s="3" t="s">
        <v>308</v>
      </c>
      <c r="D7453" s="3" t="s">
        <v>562</v>
      </c>
      <c r="E7453" s="3" t="n">
        <v>3514</v>
      </c>
      <c r="F7453" s="4" t="n">
        <v>100.72</v>
      </c>
      <c r="G7453" s="3" t="s">
        <v>34</v>
      </c>
      <c r="H7453" s="4" t="n">
        <f aca="false">ROUND(E7453*F7453,2)</f>
        <v>353930.08</v>
      </c>
    </row>
    <row r="7454" customFormat="false" ht="15" hidden="false" customHeight="false" outlineLevel="0" collapsed="false">
      <c r="A7454" s="3" t="n">
        <v>7453</v>
      </c>
      <c r="B7454" s="3" t="n">
        <v>2</v>
      </c>
      <c r="C7454" s="3" t="s">
        <v>308</v>
      </c>
      <c r="D7454" s="3" t="s">
        <v>563</v>
      </c>
      <c r="E7454" s="3" t="n">
        <v>4847</v>
      </c>
      <c r="F7454" s="4" t="n">
        <v>48.49</v>
      </c>
      <c r="G7454" s="3" t="s">
        <v>8</v>
      </c>
      <c r="H7454" s="4" t="n">
        <f aca="false">ROUND(E7454*F7454,2)</f>
        <v>235031.03</v>
      </c>
    </row>
    <row r="7455" customFormat="false" ht="15" hidden="false" customHeight="false" outlineLevel="0" collapsed="false">
      <c r="A7455" s="3" t="n">
        <v>7454</v>
      </c>
      <c r="B7455" s="3" t="n">
        <v>15</v>
      </c>
      <c r="C7455" s="3" t="s">
        <v>308</v>
      </c>
      <c r="D7455" s="3" t="s">
        <v>563</v>
      </c>
      <c r="E7455" s="3" t="n">
        <v>1420</v>
      </c>
      <c r="F7455" s="4" t="n">
        <v>286.32</v>
      </c>
      <c r="G7455" s="3" t="s">
        <v>46</v>
      </c>
      <c r="H7455" s="4" t="n">
        <f aca="false">ROUND(E7455*F7455,2)</f>
        <v>406574.4</v>
      </c>
    </row>
    <row r="7456" customFormat="false" ht="15" hidden="false" customHeight="false" outlineLevel="0" collapsed="false">
      <c r="A7456" s="3" t="n">
        <v>7455</v>
      </c>
      <c r="B7456" s="3" t="n">
        <v>2</v>
      </c>
      <c r="C7456" s="3" t="s">
        <v>308</v>
      </c>
      <c r="D7456" s="3" t="s">
        <v>563</v>
      </c>
      <c r="E7456" s="3" t="n">
        <v>4732</v>
      </c>
      <c r="F7456" s="4" t="n">
        <v>48.4</v>
      </c>
      <c r="G7456" s="3" t="s">
        <v>8</v>
      </c>
      <c r="H7456" s="4" t="n">
        <f aca="false">ROUND(E7456*F7456,2)</f>
        <v>229028.8</v>
      </c>
    </row>
    <row r="7457" customFormat="false" ht="15" hidden="false" customHeight="false" outlineLevel="0" collapsed="false">
      <c r="A7457" s="3" t="n">
        <v>7456</v>
      </c>
      <c r="B7457" s="3" t="n">
        <v>15</v>
      </c>
      <c r="C7457" s="3" t="s">
        <v>308</v>
      </c>
      <c r="D7457" s="3" t="s">
        <v>562</v>
      </c>
      <c r="E7457" s="3" t="n">
        <v>432</v>
      </c>
      <c r="F7457" s="4" t="n">
        <v>286.81</v>
      </c>
      <c r="G7457" s="3" t="s">
        <v>46</v>
      </c>
      <c r="H7457" s="4" t="n">
        <f aca="false">ROUND(E7457*F7457,2)</f>
        <v>123901.92</v>
      </c>
    </row>
    <row r="7458" customFormat="false" ht="15" hidden="false" customHeight="false" outlineLevel="0" collapsed="false">
      <c r="A7458" s="3" t="n">
        <v>7457</v>
      </c>
      <c r="B7458" s="3" t="n">
        <v>15</v>
      </c>
      <c r="C7458" s="3" t="s">
        <v>308</v>
      </c>
      <c r="D7458" s="3" t="s">
        <v>563</v>
      </c>
      <c r="E7458" s="3" t="n">
        <v>2258</v>
      </c>
      <c r="F7458" s="4" t="n">
        <v>286.24</v>
      </c>
      <c r="G7458" s="3" t="s">
        <v>46</v>
      </c>
      <c r="H7458" s="4" t="n">
        <f aca="false">ROUND(E7458*F7458,2)</f>
        <v>646329.92</v>
      </c>
    </row>
    <row r="7459" customFormat="false" ht="15" hidden="false" customHeight="false" outlineLevel="0" collapsed="false">
      <c r="A7459" s="3" t="n">
        <v>7458</v>
      </c>
      <c r="B7459" s="3" t="n">
        <v>3</v>
      </c>
      <c r="C7459" s="3" t="s">
        <v>308</v>
      </c>
      <c r="D7459" s="3" t="s">
        <v>563</v>
      </c>
      <c r="E7459" s="3" t="n">
        <v>3390</v>
      </c>
      <c r="F7459" s="4" t="n">
        <v>128.57</v>
      </c>
      <c r="G7459" s="3" t="s">
        <v>8</v>
      </c>
      <c r="H7459" s="4" t="n">
        <f aca="false">ROUND(E7459*F7459,2)</f>
        <v>435852.3</v>
      </c>
    </row>
    <row r="7460" customFormat="false" ht="15" hidden="false" customHeight="false" outlineLevel="0" collapsed="false">
      <c r="A7460" s="3" t="n">
        <v>7459</v>
      </c>
      <c r="B7460" s="3" t="n">
        <v>9</v>
      </c>
      <c r="C7460" s="3" t="s">
        <v>308</v>
      </c>
      <c r="D7460" s="3" t="s">
        <v>563</v>
      </c>
      <c r="E7460" s="3" t="n">
        <v>3295</v>
      </c>
      <c r="F7460" s="4" t="n">
        <v>219.69</v>
      </c>
      <c r="G7460" s="3" t="s">
        <v>8</v>
      </c>
      <c r="H7460" s="4" t="n">
        <f aca="false">ROUND(E7460*F7460,2)</f>
        <v>723878.55</v>
      </c>
    </row>
    <row r="7461" customFormat="false" ht="15" hidden="false" customHeight="false" outlineLevel="0" collapsed="false">
      <c r="A7461" s="3" t="n">
        <v>7460</v>
      </c>
      <c r="B7461" s="3" t="n">
        <v>7</v>
      </c>
      <c r="C7461" s="3" t="s">
        <v>308</v>
      </c>
      <c r="D7461" s="3" t="s">
        <v>563</v>
      </c>
      <c r="E7461" s="3" t="n">
        <v>1031</v>
      </c>
      <c r="F7461" s="4" t="n">
        <v>297.73</v>
      </c>
      <c r="G7461" s="3" t="s">
        <v>8</v>
      </c>
      <c r="H7461" s="4" t="n">
        <f aca="false">ROUND(E7461*F7461,2)</f>
        <v>306959.63</v>
      </c>
    </row>
    <row r="7462" customFormat="false" ht="15" hidden="false" customHeight="false" outlineLevel="0" collapsed="false">
      <c r="A7462" s="3" t="n">
        <v>7461</v>
      </c>
      <c r="B7462" s="3" t="n">
        <v>6</v>
      </c>
      <c r="C7462" s="3" t="s">
        <v>308</v>
      </c>
      <c r="D7462" s="3" t="s">
        <v>563</v>
      </c>
      <c r="E7462" s="3" t="n">
        <v>307</v>
      </c>
      <c r="F7462" s="4" t="n">
        <v>290.55</v>
      </c>
      <c r="G7462" s="3" t="s">
        <v>8</v>
      </c>
      <c r="H7462" s="4" t="n">
        <f aca="false">ROUND(E7462*F7462,2)</f>
        <v>89198.85</v>
      </c>
    </row>
    <row r="7463" customFormat="false" ht="15" hidden="false" customHeight="false" outlineLevel="0" collapsed="false">
      <c r="A7463" s="3" t="n">
        <v>7462</v>
      </c>
      <c r="B7463" s="3" t="n">
        <v>2</v>
      </c>
      <c r="C7463" s="3" t="s">
        <v>308</v>
      </c>
      <c r="D7463" s="3" t="s">
        <v>562</v>
      </c>
      <c r="E7463" s="3" t="n">
        <v>4708</v>
      </c>
      <c r="F7463" s="4" t="n">
        <v>48.39</v>
      </c>
      <c r="G7463" s="3" t="s">
        <v>8</v>
      </c>
      <c r="H7463" s="4" t="n">
        <f aca="false">ROUND(E7463*F7463,2)</f>
        <v>227820.12</v>
      </c>
    </row>
    <row r="7464" customFormat="false" ht="15" hidden="false" customHeight="false" outlineLevel="0" collapsed="false">
      <c r="A7464" s="3" t="n">
        <v>7463</v>
      </c>
      <c r="B7464" s="3" t="n">
        <v>15</v>
      </c>
      <c r="C7464" s="3" t="s">
        <v>308</v>
      </c>
      <c r="D7464" s="3" t="s">
        <v>563</v>
      </c>
      <c r="E7464" s="3" t="n">
        <v>1901</v>
      </c>
      <c r="F7464" s="4" t="n">
        <v>285.96</v>
      </c>
      <c r="G7464" s="3" t="s">
        <v>46</v>
      </c>
      <c r="H7464" s="4" t="n">
        <f aca="false">ROUND(E7464*F7464,2)</f>
        <v>543609.96</v>
      </c>
    </row>
    <row r="7465" customFormat="false" ht="15" hidden="false" customHeight="false" outlineLevel="0" collapsed="false">
      <c r="A7465" s="3" t="n">
        <v>7464</v>
      </c>
      <c r="B7465" s="3" t="n">
        <v>15</v>
      </c>
      <c r="C7465" s="3" t="s">
        <v>308</v>
      </c>
      <c r="D7465" s="3" t="s">
        <v>563</v>
      </c>
      <c r="E7465" s="3" t="n">
        <v>3300</v>
      </c>
      <c r="F7465" s="4" t="n">
        <v>285.75</v>
      </c>
      <c r="G7465" s="3" t="s">
        <v>46</v>
      </c>
      <c r="H7465" s="4" t="n">
        <f aca="false">ROUND(E7465*F7465,2)</f>
        <v>942975</v>
      </c>
    </row>
    <row r="7466" customFormat="false" ht="15" hidden="false" customHeight="false" outlineLevel="0" collapsed="false">
      <c r="A7466" s="3" t="n">
        <v>7465</v>
      </c>
      <c r="B7466" s="3" t="n">
        <v>11</v>
      </c>
      <c r="C7466" s="3" t="s">
        <v>308</v>
      </c>
      <c r="D7466" s="3" t="s">
        <v>563</v>
      </c>
      <c r="E7466" s="3" t="n">
        <v>954</v>
      </c>
      <c r="F7466" s="4" t="n">
        <v>101.04</v>
      </c>
      <c r="G7466" s="3" t="s">
        <v>34</v>
      </c>
      <c r="H7466" s="4" t="n">
        <f aca="false">ROUND(E7466*F7466,2)</f>
        <v>96392.16</v>
      </c>
    </row>
    <row r="7467" customFormat="false" ht="15" hidden="false" customHeight="false" outlineLevel="0" collapsed="false">
      <c r="A7467" s="3" t="n">
        <v>7466</v>
      </c>
      <c r="B7467" s="3" t="n">
        <v>6</v>
      </c>
      <c r="C7467" s="3" t="s">
        <v>308</v>
      </c>
      <c r="D7467" s="3" t="s">
        <v>563</v>
      </c>
      <c r="E7467" s="3" t="n">
        <v>1362</v>
      </c>
      <c r="F7467" s="4" t="n">
        <v>290.24</v>
      </c>
      <c r="G7467" s="3" t="s">
        <v>8</v>
      </c>
      <c r="H7467" s="4" t="n">
        <f aca="false">ROUND(E7467*F7467,2)</f>
        <v>395306.88</v>
      </c>
    </row>
    <row r="7468" customFormat="false" ht="15" hidden="false" customHeight="false" outlineLevel="0" collapsed="false">
      <c r="A7468" s="3" t="n">
        <v>7467</v>
      </c>
      <c r="B7468" s="3" t="n">
        <v>4</v>
      </c>
      <c r="C7468" s="3" t="s">
        <v>308</v>
      </c>
      <c r="D7468" s="3" t="s">
        <v>563</v>
      </c>
      <c r="E7468" s="3" t="n">
        <v>576</v>
      </c>
      <c r="F7468" s="4" t="n">
        <v>102.17</v>
      </c>
      <c r="G7468" s="3" t="s">
        <v>8</v>
      </c>
      <c r="H7468" s="4" t="n">
        <f aca="false">ROUND(E7468*F7468,2)</f>
        <v>58849.92</v>
      </c>
    </row>
    <row r="7469" customFormat="false" ht="15" hidden="false" customHeight="false" outlineLevel="0" collapsed="false">
      <c r="A7469" s="3" t="n">
        <v>7468</v>
      </c>
      <c r="B7469" s="3" t="n">
        <v>9</v>
      </c>
      <c r="C7469" s="3" t="s">
        <v>308</v>
      </c>
      <c r="D7469" s="3" t="s">
        <v>563</v>
      </c>
      <c r="E7469" s="3" t="n">
        <v>2578</v>
      </c>
      <c r="F7469" s="4" t="n">
        <v>218.96</v>
      </c>
      <c r="G7469" s="3" t="s">
        <v>8</v>
      </c>
      <c r="H7469" s="4" t="n">
        <f aca="false">ROUND(E7469*F7469,2)</f>
        <v>564478.88</v>
      </c>
    </row>
    <row r="7470" customFormat="false" ht="15" hidden="false" customHeight="false" outlineLevel="0" collapsed="false">
      <c r="A7470" s="3" t="n">
        <v>7469</v>
      </c>
      <c r="B7470" s="3" t="n">
        <v>7</v>
      </c>
      <c r="C7470" s="3" t="s">
        <v>308</v>
      </c>
      <c r="D7470" s="3" t="s">
        <v>563</v>
      </c>
      <c r="E7470" s="3" t="n">
        <v>1894</v>
      </c>
      <c r="F7470" s="4" t="n">
        <v>298.69</v>
      </c>
      <c r="G7470" s="3" t="s">
        <v>8</v>
      </c>
      <c r="H7470" s="4" t="n">
        <f aca="false">ROUND(E7470*F7470,2)</f>
        <v>565718.86</v>
      </c>
    </row>
    <row r="7471" customFormat="false" ht="15" hidden="false" customHeight="false" outlineLevel="0" collapsed="false">
      <c r="A7471" s="3" t="n">
        <v>7470</v>
      </c>
      <c r="B7471" s="3" t="n">
        <v>3</v>
      </c>
      <c r="C7471" s="3" t="s">
        <v>308</v>
      </c>
      <c r="D7471" s="3" t="s">
        <v>563</v>
      </c>
      <c r="E7471" s="3" t="n">
        <v>1405</v>
      </c>
      <c r="F7471" s="4" t="n">
        <v>128.22</v>
      </c>
      <c r="G7471" s="3" t="s">
        <v>8</v>
      </c>
      <c r="H7471" s="4" t="n">
        <f aca="false">ROUND(E7471*F7471,2)</f>
        <v>180149.1</v>
      </c>
    </row>
    <row r="7472" customFormat="false" ht="15" hidden="false" customHeight="false" outlineLevel="0" collapsed="false">
      <c r="A7472" s="3" t="n">
        <v>7471</v>
      </c>
      <c r="B7472" s="3" t="n">
        <v>10</v>
      </c>
      <c r="C7472" s="3" t="s">
        <v>308</v>
      </c>
      <c r="D7472" s="3" t="s">
        <v>562</v>
      </c>
      <c r="E7472" s="3" t="n">
        <v>3272</v>
      </c>
      <c r="F7472" s="4" t="n">
        <v>59.46</v>
      </c>
      <c r="G7472" s="3" t="s">
        <v>8</v>
      </c>
      <c r="H7472" s="4" t="n">
        <f aca="false">ROUND(E7472*F7472,2)</f>
        <v>194553.12</v>
      </c>
    </row>
    <row r="7473" customFormat="false" ht="15" hidden="false" customHeight="false" outlineLevel="0" collapsed="false">
      <c r="A7473" s="3" t="n">
        <v>7472</v>
      </c>
      <c r="B7473" s="3" t="n">
        <v>6</v>
      </c>
      <c r="C7473" s="3" t="s">
        <v>308</v>
      </c>
      <c r="D7473" s="3" t="s">
        <v>562</v>
      </c>
      <c r="E7473" s="3" t="n">
        <v>1001</v>
      </c>
      <c r="F7473" s="4" t="n">
        <v>289.52</v>
      </c>
      <c r="G7473" s="3" t="s">
        <v>8</v>
      </c>
      <c r="H7473" s="4" t="n">
        <f aca="false">ROUND(E7473*F7473,2)</f>
        <v>289809.52</v>
      </c>
    </row>
    <row r="7474" customFormat="false" ht="15" hidden="false" customHeight="false" outlineLevel="0" collapsed="false">
      <c r="A7474" s="3" t="n">
        <v>7473</v>
      </c>
      <c r="B7474" s="3" t="n">
        <v>2</v>
      </c>
      <c r="C7474" s="3" t="s">
        <v>308</v>
      </c>
      <c r="D7474" s="3" t="s">
        <v>563</v>
      </c>
      <c r="E7474" s="3" t="n">
        <v>618</v>
      </c>
      <c r="F7474" s="4" t="n">
        <v>48.54</v>
      </c>
      <c r="G7474" s="3" t="s">
        <v>8</v>
      </c>
      <c r="H7474" s="4" t="n">
        <f aca="false">ROUND(E7474*F7474,2)</f>
        <v>29997.72</v>
      </c>
    </row>
    <row r="7475" customFormat="false" ht="15" hidden="false" customHeight="false" outlineLevel="0" collapsed="false">
      <c r="A7475" s="3" t="n">
        <v>7474</v>
      </c>
      <c r="B7475" s="3" t="n">
        <v>1</v>
      </c>
      <c r="C7475" s="3" t="s">
        <v>308</v>
      </c>
      <c r="D7475" s="3" t="s">
        <v>562</v>
      </c>
      <c r="E7475" s="3" t="n">
        <v>4972</v>
      </c>
      <c r="F7475" s="4" t="n">
        <v>384.65</v>
      </c>
      <c r="G7475" s="3" t="s">
        <v>8</v>
      </c>
      <c r="H7475" s="4" t="n">
        <f aca="false">ROUND(E7475*F7475,2)</f>
        <v>1912479.8</v>
      </c>
    </row>
    <row r="7476" customFormat="false" ht="15" hidden="false" customHeight="false" outlineLevel="0" collapsed="false">
      <c r="A7476" s="3" t="n">
        <v>7475</v>
      </c>
      <c r="B7476" s="3" t="n">
        <v>10</v>
      </c>
      <c r="C7476" s="3" t="s">
        <v>308</v>
      </c>
      <c r="D7476" s="3" t="s">
        <v>562</v>
      </c>
      <c r="E7476" s="3" t="n">
        <v>1440</v>
      </c>
      <c r="F7476" s="4" t="n">
        <v>59.34</v>
      </c>
      <c r="G7476" s="3" t="s">
        <v>8</v>
      </c>
      <c r="H7476" s="4" t="n">
        <f aca="false">ROUND(E7476*F7476,2)</f>
        <v>85449.6</v>
      </c>
    </row>
    <row r="7477" customFormat="false" ht="15" hidden="false" customHeight="false" outlineLevel="0" collapsed="false">
      <c r="A7477" s="3" t="n">
        <v>7476</v>
      </c>
      <c r="B7477" s="3" t="n">
        <v>10</v>
      </c>
      <c r="C7477" s="3" t="s">
        <v>308</v>
      </c>
      <c r="D7477" s="3" t="s">
        <v>562</v>
      </c>
      <c r="E7477" s="3" t="n">
        <v>2249</v>
      </c>
      <c r="F7477" s="4" t="n">
        <v>59.31</v>
      </c>
      <c r="G7477" s="3" t="s">
        <v>8</v>
      </c>
      <c r="H7477" s="4" t="n">
        <f aca="false">ROUND(E7477*F7477,2)</f>
        <v>133388.19</v>
      </c>
    </row>
    <row r="7478" customFormat="false" ht="15" hidden="false" customHeight="false" outlineLevel="0" collapsed="false">
      <c r="A7478" s="3" t="n">
        <v>7477</v>
      </c>
      <c r="B7478" s="3" t="n">
        <v>7</v>
      </c>
      <c r="C7478" s="3" t="s">
        <v>308</v>
      </c>
      <c r="D7478" s="3" t="s">
        <v>562</v>
      </c>
      <c r="E7478" s="3" t="n">
        <v>1795</v>
      </c>
      <c r="F7478" s="4" t="n">
        <v>298.75</v>
      </c>
      <c r="G7478" s="3" t="s">
        <v>8</v>
      </c>
      <c r="H7478" s="4" t="n">
        <f aca="false">ROUND(E7478*F7478,2)</f>
        <v>536256.25</v>
      </c>
    </row>
    <row r="7479" customFormat="false" ht="15" hidden="false" customHeight="false" outlineLevel="0" collapsed="false">
      <c r="A7479" s="3" t="n">
        <v>7478</v>
      </c>
      <c r="B7479" s="3" t="n">
        <v>2</v>
      </c>
      <c r="C7479" s="3" t="s">
        <v>308</v>
      </c>
      <c r="D7479" s="3" t="s">
        <v>562</v>
      </c>
      <c r="E7479" s="3" t="n">
        <v>1566</v>
      </c>
      <c r="F7479" s="4" t="n">
        <v>48.6</v>
      </c>
      <c r="G7479" s="3" t="s">
        <v>8</v>
      </c>
      <c r="H7479" s="4" t="n">
        <f aca="false">ROUND(E7479*F7479,2)</f>
        <v>76107.6</v>
      </c>
    </row>
    <row r="7480" customFormat="false" ht="15" hidden="false" customHeight="false" outlineLevel="0" collapsed="false">
      <c r="A7480" s="3" t="n">
        <v>7479</v>
      </c>
      <c r="B7480" s="3" t="n">
        <v>15</v>
      </c>
      <c r="C7480" s="3" t="s">
        <v>308</v>
      </c>
      <c r="D7480" s="3" t="s">
        <v>562</v>
      </c>
      <c r="E7480" s="3" t="n">
        <v>3734</v>
      </c>
      <c r="F7480" s="4" t="n">
        <v>286</v>
      </c>
      <c r="G7480" s="3" t="s">
        <v>46</v>
      </c>
      <c r="H7480" s="4" t="n">
        <f aca="false">ROUND(E7480*F7480,2)</f>
        <v>1067924</v>
      </c>
    </row>
    <row r="7481" customFormat="false" ht="15" hidden="false" customHeight="false" outlineLevel="0" collapsed="false">
      <c r="A7481" s="3" t="n">
        <v>7480</v>
      </c>
      <c r="B7481" s="3" t="n">
        <v>12</v>
      </c>
      <c r="C7481" s="3" t="s">
        <v>308</v>
      </c>
      <c r="D7481" s="3" t="s">
        <v>562</v>
      </c>
      <c r="E7481" s="3" t="n">
        <v>474</v>
      </c>
      <c r="F7481" s="4" t="n">
        <v>228.22</v>
      </c>
      <c r="G7481" s="3" t="s">
        <v>38</v>
      </c>
      <c r="H7481" s="4" t="n">
        <f aca="false">ROUND(E7481*F7481,2)</f>
        <v>108176.28</v>
      </c>
    </row>
    <row r="7482" customFormat="false" ht="15" hidden="false" customHeight="false" outlineLevel="0" collapsed="false">
      <c r="A7482" s="3" t="n">
        <v>7481</v>
      </c>
      <c r="B7482" s="3" t="n">
        <v>2</v>
      </c>
      <c r="C7482" s="3" t="s">
        <v>308</v>
      </c>
      <c r="D7482" s="3" t="s">
        <v>562</v>
      </c>
      <c r="E7482" s="3" t="n">
        <v>484</v>
      </c>
      <c r="F7482" s="4" t="n">
        <v>48.62</v>
      </c>
      <c r="G7482" s="3" t="s">
        <v>8</v>
      </c>
      <c r="H7482" s="4" t="n">
        <f aca="false">ROUND(E7482*F7482,2)</f>
        <v>23532.08</v>
      </c>
    </row>
    <row r="7483" customFormat="false" ht="15" hidden="false" customHeight="false" outlineLevel="0" collapsed="false">
      <c r="A7483" s="3" t="n">
        <v>7482</v>
      </c>
      <c r="B7483" s="3" t="n">
        <v>12</v>
      </c>
      <c r="C7483" s="3" t="s">
        <v>309</v>
      </c>
      <c r="D7483" s="3" t="s">
        <v>563</v>
      </c>
      <c r="E7483" s="3" t="n">
        <v>4764</v>
      </c>
      <c r="F7483" s="4" t="n">
        <v>226.5</v>
      </c>
      <c r="G7483" s="3" t="s">
        <v>38</v>
      </c>
      <c r="H7483" s="4" t="n">
        <f aca="false">ROUND(E7483*F7483,2)</f>
        <v>1079046</v>
      </c>
    </row>
    <row r="7484" customFormat="false" ht="15" hidden="false" customHeight="false" outlineLevel="0" collapsed="false">
      <c r="A7484" s="3" t="n">
        <v>7483</v>
      </c>
      <c r="B7484" s="3" t="n">
        <v>8</v>
      </c>
      <c r="C7484" s="3" t="s">
        <v>309</v>
      </c>
      <c r="D7484" s="3" t="s">
        <v>563</v>
      </c>
      <c r="E7484" s="3" t="n">
        <v>3095</v>
      </c>
      <c r="F7484" s="4" t="n">
        <v>52.73</v>
      </c>
      <c r="G7484" s="3" t="s">
        <v>8</v>
      </c>
      <c r="H7484" s="4" t="n">
        <f aca="false">ROUND(E7484*F7484,2)</f>
        <v>163199.35</v>
      </c>
    </row>
    <row r="7485" customFormat="false" ht="15" hidden="false" customHeight="false" outlineLevel="0" collapsed="false">
      <c r="A7485" s="3" t="n">
        <v>7484</v>
      </c>
      <c r="B7485" s="3" t="n">
        <v>11</v>
      </c>
      <c r="C7485" s="3" t="s">
        <v>309</v>
      </c>
      <c r="D7485" s="3" t="s">
        <v>563</v>
      </c>
      <c r="E7485" s="3" t="n">
        <v>2649</v>
      </c>
      <c r="F7485" s="4" t="n">
        <v>100.93</v>
      </c>
      <c r="G7485" s="3" t="s">
        <v>34</v>
      </c>
      <c r="H7485" s="4" t="n">
        <f aca="false">ROUND(E7485*F7485,2)</f>
        <v>267363.57</v>
      </c>
    </row>
    <row r="7486" customFormat="false" ht="15" hidden="false" customHeight="false" outlineLevel="0" collapsed="false">
      <c r="A7486" s="3" t="n">
        <v>7485</v>
      </c>
      <c r="B7486" s="3" t="n">
        <v>12</v>
      </c>
      <c r="C7486" s="3" t="s">
        <v>309</v>
      </c>
      <c r="D7486" s="3" t="s">
        <v>563</v>
      </c>
      <c r="E7486" s="3" t="n">
        <v>3212</v>
      </c>
      <c r="F7486" s="4" t="n">
        <v>226.93</v>
      </c>
      <c r="G7486" s="3" t="s">
        <v>38</v>
      </c>
      <c r="H7486" s="4" t="n">
        <f aca="false">ROUND(E7486*F7486,2)</f>
        <v>728899.16</v>
      </c>
    </row>
    <row r="7487" customFormat="false" ht="15" hidden="false" customHeight="false" outlineLevel="0" collapsed="false">
      <c r="A7487" s="3" t="n">
        <v>7486</v>
      </c>
      <c r="B7487" s="3" t="n">
        <v>2</v>
      </c>
      <c r="C7487" s="3" t="s">
        <v>309</v>
      </c>
      <c r="D7487" s="3" t="s">
        <v>563</v>
      </c>
      <c r="E7487" s="3" t="n">
        <v>3157</v>
      </c>
      <c r="F7487" s="4" t="n">
        <v>48.55</v>
      </c>
      <c r="G7487" s="3" t="s">
        <v>8</v>
      </c>
      <c r="H7487" s="4" t="n">
        <f aca="false">ROUND(E7487*F7487,2)</f>
        <v>153272.35</v>
      </c>
    </row>
    <row r="7488" customFormat="false" ht="15" hidden="false" customHeight="false" outlineLevel="0" collapsed="false">
      <c r="A7488" s="3" t="n">
        <v>7487</v>
      </c>
      <c r="B7488" s="3" t="n">
        <v>4</v>
      </c>
      <c r="C7488" s="3" t="s">
        <v>309</v>
      </c>
      <c r="D7488" s="3" t="s">
        <v>562</v>
      </c>
      <c r="E7488" s="3" t="n">
        <v>84</v>
      </c>
      <c r="F7488" s="4" t="n">
        <v>104.24</v>
      </c>
      <c r="G7488" s="3" t="s">
        <v>8</v>
      </c>
      <c r="H7488" s="4" t="n">
        <f aca="false">ROUND(E7488*F7488,2)</f>
        <v>8756.16</v>
      </c>
    </row>
    <row r="7489" customFormat="false" ht="15" hidden="false" customHeight="false" outlineLevel="0" collapsed="false">
      <c r="A7489" s="3" t="n">
        <v>7488</v>
      </c>
      <c r="B7489" s="3" t="n">
        <v>8</v>
      </c>
      <c r="C7489" s="3" t="s">
        <v>309</v>
      </c>
      <c r="D7489" s="3" t="s">
        <v>562</v>
      </c>
      <c r="E7489" s="3" t="n">
        <v>3212</v>
      </c>
      <c r="F7489" s="4" t="n">
        <v>52.72</v>
      </c>
      <c r="G7489" s="3" t="s">
        <v>8</v>
      </c>
      <c r="H7489" s="4" t="n">
        <f aca="false">ROUND(E7489*F7489,2)</f>
        <v>169336.64</v>
      </c>
    </row>
    <row r="7490" customFormat="false" ht="15" hidden="false" customHeight="false" outlineLevel="0" collapsed="false">
      <c r="A7490" s="3" t="n">
        <v>7489</v>
      </c>
      <c r="B7490" s="3" t="n">
        <v>13</v>
      </c>
      <c r="C7490" s="3" t="s">
        <v>309</v>
      </c>
      <c r="D7490" s="3" t="s">
        <v>563</v>
      </c>
      <c r="E7490" s="3" t="n">
        <v>3929</v>
      </c>
      <c r="F7490" s="4" t="n">
        <v>50.32</v>
      </c>
      <c r="G7490" s="3" t="s">
        <v>41</v>
      </c>
      <c r="H7490" s="4" t="n">
        <f aca="false">ROUND(E7490*F7490,2)</f>
        <v>197707.28</v>
      </c>
    </row>
    <row r="7491" customFormat="false" ht="15" hidden="false" customHeight="false" outlineLevel="0" collapsed="false">
      <c r="A7491" s="3" t="n">
        <v>7490</v>
      </c>
      <c r="B7491" s="3" t="n">
        <v>14</v>
      </c>
      <c r="C7491" s="3" t="s">
        <v>309</v>
      </c>
      <c r="D7491" s="3" t="s">
        <v>562</v>
      </c>
      <c r="E7491" s="3" t="n">
        <v>4254</v>
      </c>
      <c r="F7491" s="4" t="n">
        <v>69.39</v>
      </c>
      <c r="G7491" s="3" t="s">
        <v>41</v>
      </c>
      <c r="H7491" s="4" t="n">
        <f aca="false">ROUND(E7491*F7491,2)</f>
        <v>295185.06</v>
      </c>
    </row>
    <row r="7492" customFormat="false" ht="15" hidden="false" customHeight="false" outlineLevel="0" collapsed="false">
      <c r="A7492" s="3" t="n">
        <v>7491</v>
      </c>
      <c r="B7492" s="3" t="n">
        <v>2</v>
      </c>
      <c r="C7492" s="3" t="s">
        <v>309</v>
      </c>
      <c r="D7492" s="3" t="s">
        <v>562</v>
      </c>
      <c r="E7492" s="3" t="n">
        <v>3740</v>
      </c>
      <c r="F7492" s="4" t="n">
        <v>48.65</v>
      </c>
      <c r="G7492" s="3" t="s">
        <v>8</v>
      </c>
      <c r="H7492" s="4" t="n">
        <f aca="false">ROUND(E7492*F7492,2)</f>
        <v>181951</v>
      </c>
    </row>
    <row r="7493" customFormat="false" ht="15" hidden="false" customHeight="false" outlineLevel="0" collapsed="false">
      <c r="A7493" s="3" t="n">
        <v>7492</v>
      </c>
      <c r="B7493" s="3" t="n">
        <v>15</v>
      </c>
      <c r="C7493" s="3" t="s">
        <v>309</v>
      </c>
      <c r="D7493" s="3" t="s">
        <v>562</v>
      </c>
      <c r="E7493" s="3" t="n">
        <v>1764</v>
      </c>
      <c r="F7493" s="4" t="n">
        <v>284.2</v>
      </c>
      <c r="G7493" s="3" t="s">
        <v>46</v>
      </c>
      <c r="H7493" s="4" t="n">
        <f aca="false">ROUND(E7493*F7493,2)</f>
        <v>501328.8</v>
      </c>
    </row>
    <row r="7494" customFormat="false" ht="15" hidden="false" customHeight="false" outlineLevel="0" collapsed="false">
      <c r="A7494" s="3" t="n">
        <v>7493</v>
      </c>
      <c r="B7494" s="3" t="n">
        <v>9</v>
      </c>
      <c r="C7494" s="3" t="s">
        <v>309</v>
      </c>
      <c r="D7494" s="3" t="s">
        <v>562</v>
      </c>
      <c r="E7494" s="3" t="n">
        <v>3372</v>
      </c>
      <c r="F7494" s="4" t="n">
        <v>215.85</v>
      </c>
      <c r="G7494" s="3" t="s">
        <v>8</v>
      </c>
      <c r="H7494" s="4" t="n">
        <f aca="false">ROUND(E7494*F7494,2)</f>
        <v>727846.2</v>
      </c>
    </row>
    <row r="7495" customFormat="false" ht="15" hidden="false" customHeight="false" outlineLevel="0" collapsed="false">
      <c r="A7495" s="3" t="n">
        <v>7494</v>
      </c>
      <c r="B7495" s="3" t="n">
        <v>12</v>
      </c>
      <c r="C7495" s="3" t="s">
        <v>309</v>
      </c>
      <c r="D7495" s="3" t="s">
        <v>563</v>
      </c>
      <c r="E7495" s="3" t="n">
        <v>3258</v>
      </c>
      <c r="F7495" s="4" t="n">
        <v>226.55</v>
      </c>
      <c r="G7495" s="3" t="s">
        <v>38</v>
      </c>
      <c r="H7495" s="4" t="n">
        <f aca="false">ROUND(E7495*F7495,2)</f>
        <v>738099.9</v>
      </c>
    </row>
    <row r="7496" customFormat="false" ht="15" hidden="false" customHeight="false" outlineLevel="0" collapsed="false">
      <c r="A7496" s="3" t="n">
        <v>7495</v>
      </c>
      <c r="B7496" s="3" t="n">
        <v>13</v>
      </c>
      <c r="C7496" s="3" t="s">
        <v>309</v>
      </c>
      <c r="D7496" s="3" t="s">
        <v>563</v>
      </c>
      <c r="E7496" s="3" t="n">
        <v>2995</v>
      </c>
      <c r="F7496" s="4" t="n">
        <v>50.17</v>
      </c>
      <c r="G7496" s="3" t="s">
        <v>41</v>
      </c>
      <c r="H7496" s="4" t="n">
        <f aca="false">ROUND(E7496*F7496,2)</f>
        <v>150259.15</v>
      </c>
    </row>
    <row r="7497" customFormat="false" ht="15" hidden="false" customHeight="false" outlineLevel="0" collapsed="false">
      <c r="A7497" s="3" t="n">
        <v>7496</v>
      </c>
      <c r="B7497" s="3" t="n">
        <v>15</v>
      </c>
      <c r="C7497" s="3" t="s">
        <v>309</v>
      </c>
      <c r="D7497" s="3" t="s">
        <v>562</v>
      </c>
      <c r="E7497" s="3" t="n">
        <v>555</v>
      </c>
      <c r="F7497" s="4" t="n">
        <v>282.99</v>
      </c>
      <c r="G7497" s="3" t="s">
        <v>46</v>
      </c>
      <c r="H7497" s="4" t="n">
        <f aca="false">ROUND(E7497*F7497,2)</f>
        <v>157059.45</v>
      </c>
    </row>
    <row r="7498" customFormat="false" ht="15" hidden="false" customHeight="false" outlineLevel="0" collapsed="false">
      <c r="A7498" s="3" t="n">
        <v>7497</v>
      </c>
      <c r="B7498" s="3" t="n">
        <v>1</v>
      </c>
      <c r="C7498" s="3" t="s">
        <v>309</v>
      </c>
      <c r="D7498" s="3" t="s">
        <v>562</v>
      </c>
      <c r="E7498" s="3" t="n">
        <v>3370</v>
      </c>
      <c r="F7498" s="4" t="n">
        <v>380.41</v>
      </c>
      <c r="G7498" s="3" t="s">
        <v>8</v>
      </c>
      <c r="H7498" s="4" t="n">
        <f aca="false">ROUND(E7498*F7498,2)</f>
        <v>1281981.7</v>
      </c>
    </row>
    <row r="7499" customFormat="false" ht="15" hidden="false" customHeight="false" outlineLevel="0" collapsed="false">
      <c r="A7499" s="3" t="n">
        <v>7498</v>
      </c>
      <c r="B7499" s="3" t="n">
        <v>9</v>
      </c>
      <c r="C7499" s="3" t="s">
        <v>309</v>
      </c>
      <c r="D7499" s="3" t="s">
        <v>563</v>
      </c>
      <c r="E7499" s="3" t="n">
        <v>2548</v>
      </c>
      <c r="F7499" s="4" t="n">
        <v>216.87</v>
      </c>
      <c r="G7499" s="3" t="s">
        <v>8</v>
      </c>
      <c r="H7499" s="4" t="n">
        <f aca="false">ROUND(E7499*F7499,2)</f>
        <v>552584.76</v>
      </c>
    </row>
    <row r="7500" customFormat="false" ht="15" hidden="false" customHeight="false" outlineLevel="0" collapsed="false">
      <c r="A7500" s="3" t="n">
        <v>7499</v>
      </c>
      <c r="B7500" s="3" t="n">
        <v>3</v>
      </c>
      <c r="C7500" s="3" t="s">
        <v>309</v>
      </c>
      <c r="D7500" s="3" t="s">
        <v>563</v>
      </c>
      <c r="E7500" s="3" t="n">
        <v>2624</v>
      </c>
      <c r="F7500" s="4" t="n">
        <v>128.14</v>
      </c>
      <c r="G7500" s="3" t="s">
        <v>8</v>
      </c>
      <c r="H7500" s="4" t="n">
        <f aca="false">ROUND(E7500*F7500,2)</f>
        <v>336239.36</v>
      </c>
    </row>
    <row r="7501" customFormat="false" ht="15" hidden="false" customHeight="false" outlineLevel="0" collapsed="false">
      <c r="A7501" s="3" t="n">
        <v>7500</v>
      </c>
      <c r="B7501" s="3" t="n">
        <v>2</v>
      </c>
      <c r="C7501" s="3" t="s">
        <v>309</v>
      </c>
      <c r="D7501" s="3" t="s">
        <v>563</v>
      </c>
      <c r="E7501" s="3" t="n">
        <v>4297</v>
      </c>
      <c r="F7501" s="4" t="n">
        <v>48.68</v>
      </c>
      <c r="G7501" s="3" t="s">
        <v>8</v>
      </c>
      <c r="H7501" s="4" t="n">
        <f aca="false">ROUND(E7501*F7501,2)</f>
        <v>209177.96</v>
      </c>
    </row>
    <row r="7502" customFormat="false" ht="15" hidden="false" customHeight="false" outlineLevel="0" collapsed="false">
      <c r="A7502" s="3" t="n">
        <v>7501</v>
      </c>
      <c r="B7502" s="3" t="n">
        <v>2</v>
      </c>
      <c r="C7502" s="3" t="s">
        <v>309</v>
      </c>
      <c r="D7502" s="3" t="s">
        <v>562</v>
      </c>
      <c r="E7502" s="3" t="n">
        <v>3064</v>
      </c>
      <c r="F7502" s="4" t="n">
        <v>48.61</v>
      </c>
      <c r="G7502" s="3" t="s">
        <v>8</v>
      </c>
      <c r="H7502" s="4" t="n">
        <f aca="false">ROUND(E7502*F7502,2)</f>
        <v>148941.04</v>
      </c>
    </row>
    <row r="7503" customFormat="false" ht="15" hidden="false" customHeight="false" outlineLevel="0" collapsed="false">
      <c r="A7503" s="3" t="n">
        <v>7502</v>
      </c>
      <c r="B7503" s="3" t="n">
        <v>10</v>
      </c>
      <c r="C7503" s="3" t="s">
        <v>309</v>
      </c>
      <c r="D7503" s="3" t="s">
        <v>562</v>
      </c>
      <c r="E7503" s="3" t="n">
        <v>3331</v>
      </c>
      <c r="F7503" s="4" t="n">
        <v>59.9</v>
      </c>
      <c r="G7503" s="3" t="s">
        <v>8</v>
      </c>
      <c r="H7503" s="4" t="n">
        <f aca="false">ROUND(E7503*F7503,2)</f>
        <v>199526.9</v>
      </c>
    </row>
    <row r="7504" customFormat="false" ht="15" hidden="false" customHeight="false" outlineLevel="0" collapsed="false">
      <c r="A7504" s="3" t="n">
        <v>7503</v>
      </c>
      <c r="B7504" s="3" t="n">
        <v>13</v>
      </c>
      <c r="C7504" s="3" t="s">
        <v>309</v>
      </c>
      <c r="D7504" s="3" t="s">
        <v>563</v>
      </c>
      <c r="E7504" s="3" t="n">
        <v>4658</v>
      </c>
      <c r="F7504" s="4" t="n">
        <v>50.11</v>
      </c>
      <c r="G7504" s="3" t="s">
        <v>41</v>
      </c>
      <c r="H7504" s="4" t="n">
        <f aca="false">ROUND(E7504*F7504,2)</f>
        <v>233412.38</v>
      </c>
    </row>
    <row r="7505" customFormat="false" ht="15" hidden="false" customHeight="false" outlineLevel="0" collapsed="false">
      <c r="A7505" s="3" t="n">
        <v>7504</v>
      </c>
      <c r="B7505" s="3" t="n">
        <v>8</v>
      </c>
      <c r="C7505" s="3" t="s">
        <v>309</v>
      </c>
      <c r="D7505" s="3" t="s">
        <v>563</v>
      </c>
      <c r="E7505" s="3" t="n">
        <v>89</v>
      </c>
      <c r="F7505" s="4" t="n">
        <v>52.68</v>
      </c>
      <c r="G7505" s="3" t="s">
        <v>8</v>
      </c>
      <c r="H7505" s="4" t="n">
        <f aca="false">ROUND(E7505*F7505,2)</f>
        <v>4688.52</v>
      </c>
    </row>
    <row r="7506" customFormat="false" ht="15" hidden="false" customHeight="false" outlineLevel="0" collapsed="false">
      <c r="A7506" s="3" t="n">
        <v>7505</v>
      </c>
      <c r="B7506" s="3" t="n">
        <v>15</v>
      </c>
      <c r="C7506" s="3" t="s">
        <v>309</v>
      </c>
      <c r="D7506" s="3" t="s">
        <v>563</v>
      </c>
      <c r="E7506" s="3" t="n">
        <v>4526</v>
      </c>
      <c r="F7506" s="4" t="n">
        <v>283.99</v>
      </c>
      <c r="G7506" s="3" t="s">
        <v>46</v>
      </c>
      <c r="H7506" s="4" t="n">
        <f aca="false">ROUND(E7506*F7506,2)</f>
        <v>1285338.74</v>
      </c>
    </row>
    <row r="7507" customFormat="false" ht="15" hidden="false" customHeight="false" outlineLevel="0" collapsed="false">
      <c r="A7507" s="3" t="n">
        <v>7506</v>
      </c>
      <c r="B7507" s="3" t="n">
        <v>14</v>
      </c>
      <c r="C7507" s="3" t="s">
        <v>309</v>
      </c>
      <c r="D7507" s="3" t="s">
        <v>563</v>
      </c>
      <c r="E7507" s="3" t="n">
        <v>4321</v>
      </c>
      <c r="F7507" s="4" t="n">
        <v>69.72</v>
      </c>
      <c r="G7507" s="3" t="s">
        <v>41</v>
      </c>
      <c r="H7507" s="4" t="n">
        <f aca="false">ROUND(E7507*F7507,2)</f>
        <v>301260.12</v>
      </c>
    </row>
    <row r="7508" customFormat="false" ht="15" hidden="false" customHeight="false" outlineLevel="0" collapsed="false">
      <c r="A7508" s="3" t="n">
        <v>7507</v>
      </c>
      <c r="B7508" s="3" t="n">
        <v>5</v>
      </c>
      <c r="C7508" s="3" t="s">
        <v>309</v>
      </c>
      <c r="D7508" s="3" t="s">
        <v>562</v>
      </c>
      <c r="E7508" s="3" t="n">
        <v>3652</v>
      </c>
      <c r="F7508" s="4" t="n">
        <v>532.79</v>
      </c>
      <c r="G7508" s="3" t="s">
        <v>8</v>
      </c>
      <c r="H7508" s="4" t="n">
        <f aca="false">ROUND(E7508*F7508,2)</f>
        <v>1945749.08</v>
      </c>
    </row>
    <row r="7509" customFormat="false" ht="15" hidden="false" customHeight="false" outlineLevel="0" collapsed="false">
      <c r="A7509" s="3" t="n">
        <v>7508</v>
      </c>
      <c r="B7509" s="3" t="n">
        <v>6</v>
      </c>
      <c r="C7509" s="3" t="s">
        <v>309</v>
      </c>
      <c r="D7509" s="3" t="s">
        <v>563</v>
      </c>
      <c r="E7509" s="3" t="n">
        <v>2721</v>
      </c>
      <c r="F7509" s="4" t="n">
        <v>290.95</v>
      </c>
      <c r="G7509" s="3" t="s">
        <v>8</v>
      </c>
      <c r="H7509" s="4" t="n">
        <f aca="false">ROUND(E7509*F7509,2)</f>
        <v>791674.95</v>
      </c>
    </row>
    <row r="7510" customFormat="false" ht="15" hidden="false" customHeight="false" outlineLevel="0" collapsed="false">
      <c r="A7510" s="3" t="n">
        <v>7509</v>
      </c>
      <c r="B7510" s="3" t="n">
        <v>3</v>
      </c>
      <c r="C7510" s="3" t="s">
        <v>309</v>
      </c>
      <c r="D7510" s="3" t="s">
        <v>562</v>
      </c>
      <c r="E7510" s="3" t="n">
        <v>1230</v>
      </c>
      <c r="F7510" s="4" t="n">
        <v>128.01</v>
      </c>
      <c r="G7510" s="3" t="s">
        <v>8</v>
      </c>
      <c r="H7510" s="4" t="n">
        <f aca="false">ROUND(E7510*F7510,2)</f>
        <v>157452.3</v>
      </c>
    </row>
    <row r="7511" customFormat="false" ht="15" hidden="false" customHeight="false" outlineLevel="0" collapsed="false">
      <c r="A7511" s="3" t="n">
        <v>7510</v>
      </c>
      <c r="B7511" s="3" t="n">
        <v>4</v>
      </c>
      <c r="C7511" s="3" t="s">
        <v>310</v>
      </c>
      <c r="D7511" s="3" t="s">
        <v>562</v>
      </c>
      <c r="E7511" s="3" t="n">
        <v>4281</v>
      </c>
      <c r="F7511" s="4" t="n">
        <v>106.47</v>
      </c>
      <c r="G7511" s="3" t="s">
        <v>8</v>
      </c>
      <c r="H7511" s="4" t="n">
        <f aca="false">ROUND(E7511*F7511,2)</f>
        <v>455798.07</v>
      </c>
    </row>
    <row r="7512" customFormat="false" ht="15" hidden="false" customHeight="false" outlineLevel="0" collapsed="false">
      <c r="A7512" s="3" t="n">
        <v>7511</v>
      </c>
      <c r="B7512" s="3" t="n">
        <v>15</v>
      </c>
      <c r="C7512" s="3" t="s">
        <v>310</v>
      </c>
      <c r="D7512" s="3" t="s">
        <v>562</v>
      </c>
      <c r="E7512" s="3" t="n">
        <v>1127</v>
      </c>
      <c r="F7512" s="4" t="n">
        <v>285.09</v>
      </c>
      <c r="G7512" s="3" t="s">
        <v>46</v>
      </c>
      <c r="H7512" s="4" t="n">
        <f aca="false">ROUND(E7512*F7512,2)</f>
        <v>321296.43</v>
      </c>
    </row>
    <row r="7513" customFormat="false" ht="15" hidden="false" customHeight="false" outlineLevel="0" collapsed="false">
      <c r="A7513" s="3" t="n">
        <v>7512</v>
      </c>
      <c r="B7513" s="3" t="n">
        <v>12</v>
      </c>
      <c r="C7513" s="3" t="s">
        <v>310</v>
      </c>
      <c r="D7513" s="3" t="s">
        <v>563</v>
      </c>
      <c r="E7513" s="3" t="n">
        <v>1603</v>
      </c>
      <c r="F7513" s="4" t="n">
        <v>227.13</v>
      </c>
      <c r="G7513" s="3" t="s">
        <v>38</v>
      </c>
      <c r="H7513" s="4" t="n">
        <f aca="false">ROUND(E7513*F7513,2)</f>
        <v>364089.39</v>
      </c>
    </row>
    <row r="7514" customFormat="false" ht="15" hidden="false" customHeight="false" outlineLevel="0" collapsed="false">
      <c r="A7514" s="3" t="n">
        <v>7513</v>
      </c>
      <c r="B7514" s="3" t="n">
        <v>2</v>
      </c>
      <c r="C7514" s="3" t="s">
        <v>310</v>
      </c>
      <c r="D7514" s="3" t="s">
        <v>563</v>
      </c>
      <c r="E7514" s="3" t="n">
        <v>306</v>
      </c>
      <c r="F7514" s="4" t="n">
        <v>47.81</v>
      </c>
      <c r="G7514" s="3" t="s">
        <v>8</v>
      </c>
      <c r="H7514" s="4" t="n">
        <f aca="false">ROUND(E7514*F7514,2)</f>
        <v>14629.86</v>
      </c>
    </row>
    <row r="7515" customFormat="false" ht="15" hidden="false" customHeight="false" outlineLevel="0" collapsed="false">
      <c r="A7515" s="3" t="n">
        <v>7514</v>
      </c>
      <c r="B7515" s="3" t="n">
        <v>3</v>
      </c>
      <c r="C7515" s="3" t="s">
        <v>310</v>
      </c>
      <c r="D7515" s="3" t="s">
        <v>562</v>
      </c>
      <c r="E7515" s="3" t="n">
        <v>4692</v>
      </c>
      <c r="F7515" s="4" t="n">
        <v>128.73</v>
      </c>
      <c r="G7515" s="3" t="s">
        <v>8</v>
      </c>
      <c r="H7515" s="4" t="n">
        <f aca="false">ROUND(E7515*F7515,2)</f>
        <v>604001.16</v>
      </c>
    </row>
    <row r="7516" customFormat="false" ht="15" hidden="false" customHeight="false" outlineLevel="0" collapsed="false">
      <c r="A7516" s="3" t="n">
        <v>7515</v>
      </c>
      <c r="B7516" s="3" t="n">
        <v>5</v>
      </c>
      <c r="C7516" s="3" t="s">
        <v>310</v>
      </c>
      <c r="D7516" s="3" t="s">
        <v>562</v>
      </c>
      <c r="E7516" s="3" t="n">
        <v>4838</v>
      </c>
      <c r="F7516" s="4" t="n">
        <v>513.48</v>
      </c>
      <c r="G7516" s="3" t="s">
        <v>8</v>
      </c>
      <c r="H7516" s="4" t="n">
        <f aca="false">ROUND(E7516*F7516,2)</f>
        <v>2484216.24</v>
      </c>
    </row>
    <row r="7517" customFormat="false" ht="15" hidden="false" customHeight="false" outlineLevel="0" collapsed="false">
      <c r="A7517" s="3" t="n">
        <v>7516</v>
      </c>
      <c r="B7517" s="3" t="n">
        <v>15</v>
      </c>
      <c r="C7517" s="3" t="s">
        <v>310</v>
      </c>
      <c r="D7517" s="3" t="s">
        <v>563</v>
      </c>
      <c r="E7517" s="3" t="n">
        <v>341</v>
      </c>
      <c r="F7517" s="4" t="n">
        <v>285.02</v>
      </c>
      <c r="G7517" s="3" t="s">
        <v>46</v>
      </c>
      <c r="H7517" s="4" t="n">
        <f aca="false">ROUND(E7517*F7517,2)</f>
        <v>97191.82</v>
      </c>
    </row>
    <row r="7518" customFormat="false" ht="15" hidden="false" customHeight="false" outlineLevel="0" collapsed="false">
      <c r="A7518" s="3" t="n">
        <v>7517</v>
      </c>
      <c r="B7518" s="3" t="n">
        <v>14</v>
      </c>
      <c r="C7518" s="3" t="s">
        <v>310</v>
      </c>
      <c r="D7518" s="3" t="s">
        <v>563</v>
      </c>
      <c r="E7518" s="3" t="n">
        <v>2141</v>
      </c>
      <c r="F7518" s="4" t="n">
        <v>69.88</v>
      </c>
      <c r="G7518" s="3" t="s">
        <v>41</v>
      </c>
      <c r="H7518" s="4" t="n">
        <f aca="false">ROUND(E7518*F7518,2)</f>
        <v>149613.08</v>
      </c>
    </row>
    <row r="7519" customFormat="false" ht="15" hidden="false" customHeight="false" outlineLevel="0" collapsed="false">
      <c r="A7519" s="3" t="n">
        <v>7518</v>
      </c>
      <c r="B7519" s="3" t="n">
        <v>15</v>
      </c>
      <c r="C7519" s="3" t="s">
        <v>310</v>
      </c>
      <c r="D7519" s="3" t="s">
        <v>562</v>
      </c>
      <c r="E7519" s="3" t="n">
        <v>4657</v>
      </c>
      <c r="F7519" s="4" t="n">
        <v>285.11</v>
      </c>
      <c r="G7519" s="3" t="s">
        <v>46</v>
      </c>
      <c r="H7519" s="4" t="n">
        <f aca="false">ROUND(E7519*F7519,2)</f>
        <v>1327757.27</v>
      </c>
    </row>
    <row r="7520" customFormat="false" ht="15" hidden="false" customHeight="false" outlineLevel="0" collapsed="false">
      <c r="A7520" s="3" t="n">
        <v>7519</v>
      </c>
      <c r="B7520" s="3" t="n">
        <v>9</v>
      </c>
      <c r="C7520" s="3" t="s">
        <v>310</v>
      </c>
      <c r="D7520" s="3" t="s">
        <v>562</v>
      </c>
      <c r="E7520" s="3" t="n">
        <v>1160</v>
      </c>
      <c r="F7520" s="4" t="n">
        <v>221.3</v>
      </c>
      <c r="G7520" s="3" t="s">
        <v>8</v>
      </c>
      <c r="H7520" s="4" t="n">
        <f aca="false">ROUND(E7520*F7520,2)</f>
        <v>256708</v>
      </c>
    </row>
    <row r="7521" customFormat="false" ht="15" hidden="false" customHeight="false" outlineLevel="0" collapsed="false">
      <c r="A7521" s="3" t="n">
        <v>7520</v>
      </c>
      <c r="B7521" s="3" t="n">
        <v>6</v>
      </c>
      <c r="C7521" s="3" t="s">
        <v>310</v>
      </c>
      <c r="D7521" s="3" t="s">
        <v>562</v>
      </c>
      <c r="E7521" s="3" t="n">
        <v>926</v>
      </c>
      <c r="F7521" s="4" t="n">
        <v>288.16</v>
      </c>
      <c r="G7521" s="3" t="s">
        <v>8</v>
      </c>
      <c r="H7521" s="4" t="n">
        <f aca="false">ROUND(E7521*F7521,2)</f>
        <v>266836.16</v>
      </c>
    </row>
    <row r="7522" customFormat="false" ht="15" hidden="false" customHeight="false" outlineLevel="0" collapsed="false">
      <c r="A7522" s="3" t="n">
        <v>7521</v>
      </c>
      <c r="B7522" s="3" t="n">
        <v>12</v>
      </c>
      <c r="C7522" s="3" t="s">
        <v>310</v>
      </c>
      <c r="D7522" s="3" t="s">
        <v>563</v>
      </c>
      <c r="E7522" s="3" t="n">
        <v>3708</v>
      </c>
      <c r="F7522" s="4" t="n">
        <v>226.33</v>
      </c>
      <c r="G7522" s="3" t="s">
        <v>38</v>
      </c>
      <c r="H7522" s="4" t="n">
        <f aca="false">ROUND(E7522*F7522,2)</f>
        <v>839231.64</v>
      </c>
    </row>
    <row r="7523" customFormat="false" ht="15" hidden="false" customHeight="false" outlineLevel="0" collapsed="false">
      <c r="A7523" s="3" t="n">
        <v>7522</v>
      </c>
      <c r="B7523" s="3" t="n">
        <v>13</v>
      </c>
      <c r="C7523" s="3" t="s">
        <v>310</v>
      </c>
      <c r="D7523" s="3" t="s">
        <v>562</v>
      </c>
      <c r="E7523" s="3" t="n">
        <v>2435</v>
      </c>
      <c r="F7523" s="4" t="n">
        <v>49.87</v>
      </c>
      <c r="G7523" s="3" t="s">
        <v>41</v>
      </c>
      <c r="H7523" s="4" t="n">
        <f aca="false">ROUND(E7523*F7523,2)</f>
        <v>121433.45</v>
      </c>
    </row>
    <row r="7524" customFormat="false" ht="15" hidden="false" customHeight="false" outlineLevel="0" collapsed="false">
      <c r="A7524" s="3" t="n">
        <v>7523</v>
      </c>
      <c r="B7524" s="3" t="n">
        <v>2</v>
      </c>
      <c r="C7524" s="3" t="s">
        <v>310</v>
      </c>
      <c r="D7524" s="3" t="s">
        <v>563</v>
      </c>
      <c r="E7524" s="3" t="n">
        <v>4742</v>
      </c>
      <c r="F7524" s="4" t="n">
        <v>48.02</v>
      </c>
      <c r="G7524" s="3" t="s">
        <v>8</v>
      </c>
      <c r="H7524" s="4" t="n">
        <f aca="false">ROUND(E7524*F7524,2)</f>
        <v>227710.84</v>
      </c>
    </row>
    <row r="7525" customFormat="false" ht="15" hidden="false" customHeight="false" outlineLevel="0" collapsed="false">
      <c r="A7525" s="3" t="n">
        <v>7524</v>
      </c>
      <c r="B7525" s="3" t="n">
        <v>4</v>
      </c>
      <c r="C7525" s="3" t="s">
        <v>310</v>
      </c>
      <c r="D7525" s="3" t="s">
        <v>563</v>
      </c>
      <c r="E7525" s="3" t="n">
        <v>3755</v>
      </c>
      <c r="F7525" s="4" t="n">
        <v>106.41</v>
      </c>
      <c r="G7525" s="3" t="s">
        <v>8</v>
      </c>
      <c r="H7525" s="4" t="n">
        <f aca="false">ROUND(E7525*F7525,2)</f>
        <v>399569.55</v>
      </c>
    </row>
    <row r="7526" customFormat="false" ht="15" hidden="false" customHeight="false" outlineLevel="0" collapsed="false">
      <c r="A7526" s="3" t="n">
        <v>7525</v>
      </c>
      <c r="B7526" s="3" t="n">
        <v>13</v>
      </c>
      <c r="C7526" s="3" t="s">
        <v>310</v>
      </c>
      <c r="D7526" s="3" t="s">
        <v>563</v>
      </c>
      <c r="E7526" s="3" t="n">
        <v>3805</v>
      </c>
      <c r="F7526" s="4" t="n">
        <v>49.8</v>
      </c>
      <c r="G7526" s="3" t="s">
        <v>41</v>
      </c>
      <c r="H7526" s="4" t="n">
        <f aca="false">ROUND(E7526*F7526,2)</f>
        <v>189489</v>
      </c>
    </row>
    <row r="7527" customFormat="false" ht="15" hidden="false" customHeight="false" outlineLevel="0" collapsed="false">
      <c r="A7527" s="3" t="n">
        <v>7526</v>
      </c>
      <c r="B7527" s="3" t="n">
        <v>10</v>
      </c>
      <c r="C7527" s="3" t="s">
        <v>310</v>
      </c>
      <c r="D7527" s="3" t="s">
        <v>563</v>
      </c>
      <c r="E7527" s="3" t="n">
        <v>2245</v>
      </c>
      <c r="F7527" s="4" t="n">
        <v>61.25</v>
      </c>
      <c r="G7527" s="3" t="s">
        <v>8</v>
      </c>
      <c r="H7527" s="4" t="n">
        <f aca="false">ROUND(E7527*F7527,2)</f>
        <v>137506.25</v>
      </c>
    </row>
    <row r="7528" customFormat="false" ht="15" hidden="false" customHeight="false" outlineLevel="0" collapsed="false">
      <c r="A7528" s="3" t="n">
        <v>7527</v>
      </c>
      <c r="B7528" s="3" t="n">
        <v>7</v>
      </c>
      <c r="C7528" s="3" t="s">
        <v>310</v>
      </c>
      <c r="D7528" s="3" t="s">
        <v>563</v>
      </c>
      <c r="E7528" s="3" t="n">
        <v>4980</v>
      </c>
      <c r="F7528" s="4" t="n">
        <v>297.76</v>
      </c>
      <c r="G7528" s="3" t="s">
        <v>8</v>
      </c>
      <c r="H7528" s="4" t="n">
        <f aca="false">ROUND(E7528*F7528,2)</f>
        <v>1482844.8</v>
      </c>
    </row>
    <row r="7529" customFormat="false" ht="15" hidden="false" customHeight="false" outlineLevel="0" collapsed="false">
      <c r="A7529" s="3" t="n">
        <v>7528</v>
      </c>
      <c r="B7529" s="3" t="n">
        <v>1</v>
      </c>
      <c r="C7529" s="3" t="s">
        <v>310</v>
      </c>
      <c r="D7529" s="3" t="s">
        <v>563</v>
      </c>
      <c r="E7529" s="3" t="n">
        <v>1213</v>
      </c>
      <c r="F7529" s="4" t="n">
        <v>386.62</v>
      </c>
      <c r="G7529" s="3" t="s">
        <v>8</v>
      </c>
      <c r="H7529" s="4" t="n">
        <f aca="false">ROUND(E7529*F7529,2)</f>
        <v>468970.06</v>
      </c>
    </row>
    <row r="7530" customFormat="false" ht="15" hidden="false" customHeight="false" outlineLevel="0" collapsed="false">
      <c r="A7530" s="3" t="n">
        <v>7529</v>
      </c>
      <c r="B7530" s="3" t="n">
        <v>13</v>
      </c>
      <c r="C7530" s="3" t="s">
        <v>310</v>
      </c>
      <c r="D7530" s="3" t="s">
        <v>563</v>
      </c>
      <c r="E7530" s="3" t="n">
        <v>4553</v>
      </c>
      <c r="F7530" s="4" t="n">
        <v>49.73</v>
      </c>
      <c r="G7530" s="3" t="s">
        <v>41</v>
      </c>
      <c r="H7530" s="4" t="n">
        <f aca="false">ROUND(E7530*F7530,2)</f>
        <v>226420.69</v>
      </c>
    </row>
    <row r="7531" customFormat="false" ht="15" hidden="false" customHeight="false" outlineLevel="0" collapsed="false">
      <c r="A7531" s="3" t="n">
        <v>7530</v>
      </c>
      <c r="B7531" s="3" t="n">
        <v>11</v>
      </c>
      <c r="C7531" s="3" t="s">
        <v>310</v>
      </c>
      <c r="D7531" s="3" t="s">
        <v>562</v>
      </c>
      <c r="E7531" s="3" t="n">
        <v>3972</v>
      </c>
      <c r="F7531" s="4" t="n">
        <v>99.66</v>
      </c>
      <c r="G7531" s="3" t="s">
        <v>34</v>
      </c>
      <c r="H7531" s="4" t="n">
        <f aca="false">ROUND(E7531*F7531,2)</f>
        <v>395849.52</v>
      </c>
    </row>
    <row r="7532" customFormat="false" ht="15" hidden="false" customHeight="false" outlineLevel="0" collapsed="false">
      <c r="A7532" s="3" t="n">
        <v>7531</v>
      </c>
      <c r="B7532" s="3" t="n">
        <v>1</v>
      </c>
      <c r="C7532" s="3" t="s">
        <v>310</v>
      </c>
      <c r="D7532" s="3" t="s">
        <v>562</v>
      </c>
      <c r="E7532" s="3" t="n">
        <v>3322</v>
      </c>
      <c r="F7532" s="4" t="n">
        <v>388.07</v>
      </c>
      <c r="G7532" s="3" t="s">
        <v>8</v>
      </c>
      <c r="H7532" s="4" t="n">
        <f aca="false">ROUND(E7532*F7532,2)</f>
        <v>1289168.54</v>
      </c>
    </row>
    <row r="7533" customFormat="false" ht="15" hidden="false" customHeight="false" outlineLevel="0" collapsed="false">
      <c r="A7533" s="3" t="n">
        <v>7532</v>
      </c>
      <c r="B7533" s="3" t="n">
        <v>11</v>
      </c>
      <c r="C7533" s="3" t="s">
        <v>310</v>
      </c>
      <c r="D7533" s="3" t="s">
        <v>563</v>
      </c>
      <c r="E7533" s="3" t="n">
        <v>3233</v>
      </c>
      <c r="F7533" s="4" t="n">
        <v>99.47</v>
      </c>
      <c r="G7533" s="3" t="s">
        <v>34</v>
      </c>
      <c r="H7533" s="4" t="n">
        <f aca="false">ROUND(E7533*F7533,2)</f>
        <v>321586.51</v>
      </c>
    </row>
    <row r="7534" customFormat="false" ht="15" hidden="false" customHeight="false" outlineLevel="0" collapsed="false">
      <c r="A7534" s="3" t="n">
        <v>7533</v>
      </c>
      <c r="B7534" s="3" t="n">
        <v>9</v>
      </c>
      <c r="C7534" s="3" t="s">
        <v>310</v>
      </c>
      <c r="D7534" s="3" t="s">
        <v>563</v>
      </c>
      <c r="E7534" s="3" t="n">
        <v>2041</v>
      </c>
      <c r="F7534" s="4" t="n">
        <v>221.31</v>
      </c>
      <c r="G7534" s="3" t="s">
        <v>8</v>
      </c>
      <c r="H7534" s="4" t="n">
        <f aca="false">ROUND(E7534*F7534,2)</f>
        <v>451693.71</v>
      </c>
    </row>
    <row r="7535" customFormat="false" ht="15" hidden="false" customHeight="false" outlineLevel="0" collapsed="false">
      <c r="A7535" s="3" t="n">
        <v>7534</v>
      </c>
      <c r="B7535" s="3" t="n">
        <v>15</v>
      </c>
      <c r="C7535" s="3" t="s">
        <v>311</v>
      </c>
      <c r="D7535" s="3" t="s">
        <v>563</v>
      </c>
      <c r="E7535" s="3" t="n">
        <v>1572</v>
      </c>
      <c r="F7535" s="4" t="n">
        <v>286.91</v>
      </c>
      <c r="G7535" s="3" t="s">
        <v>46</v>
      </c>
      <c r="H7535" s="4" t="n">
        <f aca="false">ROUND(E7535*F7535,2)</f>
        <v>451022.52</v>
      </c>
    </row>
    <row r="7536" customFormat="false" ht="15" hidden="false" customHeight="false" outlineLevel="0" collapsed="false">
      <c r="A7536" s="3" t="n">
        <v>7535</v>
      </c>
      <c r="B7536" s="3" t="n">
        <v>6</v>
      </c>
      <c r="C7536" s="3" t="s">
        <v>311</v>
      </c>
      <c r="D7536" s="3" t="s">
        <v>563</v>
      </c>
      <c r="E7536" s="3" t="n">
        <v>1590</v>
      </c>
      <c r="F7536" s="4" t="n">
        <v>280.69</v>
      </c>
      <c r="G7536" s="3" t="s">
        <v>8</v>
      </c>
      <c r="H7536" s="4" t="n">
        <f aca="false">ROUND(E7536*F7536,2)</f>
        <v>446297.1</v>
      </c>
    </row>
    <row r="7537" customFormat="false" ht="15" hidden="false" customHeight="false" outlineLevel="0" collapsed="false">
      <c r="A7537" s="3" t="n">
        <v>7536</v>
      </c>
      <c r="B7537" s="3" t="n">
        <v>2</v>
      </c>
      <c r="C7537" s="3" t="s">
        <v>311</v>
      </c>
      <c r="D7537" s="3" t="s">
        <v>562</v>
      </c>
      <c r="E7537" s="3" t="n">
        <v>3006</v>
      </c>
      <c r="F7537" s="4" t="n">
        <v>46.66</v>
      </c>
      <c r="G7537" s="3" t="s">
        <v>8</v>
      </c>
      <c r="H7537" s="4" t="n">
        <f aca="false">ROUND(E7537*F7537,2)</f>
        <v>140259.96</v>
      </c>
    </row>
    <row r="7538" customFormat="false" ht="15" hidden="false" customHeight="false" outlineLevel="0" collapsed="false">
      <c r="A7538" s="3" t="n">
        <v>7537</v>
      </c>
      <c r="B7538" s="3" t="n">
        <v>10</v>
      </c>
      <c r="C7538" s="3" t="s">
        <v>311</v>
      </c>
      <c r="D7538" s="3" t="s">
        <v>562</v>
      </c>
      <c r="E7538" s="3" t="n">
        <v>2578</v>
      </c>
      <c r="F7538" s="4" t="n">
        <v>60.71</v>
      </c>
      <c r="G7538" s="3" t="s">
        <v>8</v>
      </c>
      <c r="H7538" s="4" t="n">
        <f aca="false">ROUND(E7538*F7538,2)</f>
        <v>156510.38</v>
      </c>
    </row>
    <row r="7539" customFormat="false" ht="15" hidden="false" customHeight="false" outlineLevel="0" collapsed="false">
      <c r="A7539" s="3" t="n">
        <v>7538</v>
      </c>
      <c r="B7539" s="3" t="n">
        <v>8</v>
      </c>
      <c r="C7539" s="3" t="s">
        <v>311</v>
      </c>
      <c r="D7539" s="3" t="s">
        <v>563</v>
      </c>
      <c r="E7539" s="3" t="n">
        <v>2629</v>
      </c>
      <c r="F7539" s="4" t="n">
        <v>51.47</v>
      </c>
      <c r="G7539" s="3" t="s">
        <v>8</v>
      </c>
      <c r="H7539" s="4" t="n">
        <f aca="false">ROUND(E7539*F7539,2)</f>
        <v>135314.63</v>
      </c>
    </row>
    <row r="7540" customFormat="false" ht="15" hidden="false" customHeight="false" outlineLevel="0" collapsed="false">
      <c r="A7540" s="3" t="n">
        <v>7539</v>
      </c>
      <c r="B7540" s="3" t="n">
        <v>15</v>
      </c>
      <c r="C7540" s="3" t="s">
        <v>311</v>
      </c>
      <c r="D7540" s="3" t="s">
        <v>563</v>
      </c>
      <c r="E7540" s="3" t="n">
        <v>2568</v>
      </c>
      <c r="F7540" s="4" t="n">
        <v>287.47</v>
      </c>
      <c r="G7540" s="3" t="s">
        <v>46</v>
      </c>
      <c r="H7540" s="4" t="n">
        <f aca="false">ROUND(E7540*F7540,2)</f>
        <v>738222.96</v>
      </c>
    </row>
    <row r="7541" customFormat="false" ht="15" hidden="false" customHeight="false" outlineLevel="0" collapsed="false">
      <c r="A7541" s="3" t="n">
        <v>7540</v>
      </c>
      <c r="B7541" s="3" t="n">
        <v>2</v>
      </c>
      <c r="C7541" s="3" t="s">
        <v>311</v>
      </c>
      <c r="D7541" s="3" t="s">
        <v>562</v>
      </c>
      <c r="E7541" s="3" t="n">
        <v>1353</v>
      </c>
      <c r="F7541" s="4" t="n">
        <v>46.83</v>
      </c>
      <c r="G7541" s="3" t="s">
        <v>8</v>
      </c>
      <c r="H7541" s="4" t="n">
        <f aca="false">ROUND(E7541*F7541,2)</f>
        <v>63360.99</v>
      </c>
    </row>
    <row r="7542" customFormat="false" ht="15" hidden="false" customHeight="false" outlineLevel="0" collapsed="false">
      <c r="A7542" s="3" t="n">
        <v>7541</v>
      </c>
      <c r="B7542" s="3" t="n">
        <v>2</v>
      </c>
      <c r="C7542" s="3" t="s">
        <v>311</v>
      </c>
      <c r="D7542" s="3" t="s">
        <v>563</v>
      </c>
      <c r="E7542" s="3" t="n">
        <v>3173</v>
      </c>
      <c r="F7542" s="4" t="n">
        <v>46.6</v>
      </c>
      <c r="G7542" s="3" t="s">
        <v>8</v>
      </c>
      <c r="H7542" s="4" t="n">
        <f aca="false">ROUND(E7542*F7542,2)</f>
        <v>147861.8</v>
      </c>
    </row>
    <row r="7543" customFormat="false" ht="15" hidden="false" customHeight="false" outlineLevel="0" collapsed="false">
      <c r="A7543" s="3" t="n">
        <v>7542</v>
      </c>
      <c r="B7543" s="3" t="n">
        <v>7</v>
      </c>
      <c r="C7543" s="3" t="s">
        <v>311</v>
      </c>
      <c r="D7543" s="3" t="s">
        <v>562</v>
      </c>
      <c r="E7543" s="3" t="n">
        <v>1806</v>
      </c>
      <c r="F7543" s="4" t="n">
        <v>297.63</v>
      </c>
      <c r="G7543" s="3" t="s">
        <v>8</v>
      </c>
      <c r="H7543" s="4" t="n">
        <f aca="false">ROUND(E7543*F7543,2)</f>
        <v>537519.78</v>
      </c>
    </row>
    <row r="7544" customFormat="false" ht="15" hidden="false" customHeight="false" outlineLevel="0" collapsed="false">
      <c r="A7544" s="3" t="n">
        <v>7543</v>
      </c>
      <c r="B7544" s="3" t="n">
        <v>11</v>
      </c>
      <c r="C7544" s="3" t="s">
        <v>311</v>
      </c>
      <c r="D7544" s="3" t="s">
        <v>562</v>
      </c>
      <c r="E7544" s="3" t="n">
        <v>290</v>
      </c>
      <c r="F7544" s="4" t="n">
        <v>96.5</v>
      </c>
      <c r="G7544" s="3" t="s">
        <v>34</v>
      </c>
      <c r="H7544" s="4" t="n">
        <f aca="false">ROUND(E7544*F7544,2)</f>
        <v>27985</v>
      </c>
    </row>
    <row r="7545" customFormat="false" ht="15" hidden="false" customHeight="false" outlineLevel="0" collapsed="false">
      <c r="A7545" s="3" t="n">
        <v>7544</v>
      </c>
      <c r="B7545" s="3" t="n">
        <v>7</v>
      </c>
      <c r="C7545" s="3" t="s">
        <v>311</v>
      </c>
      <c r="D7545" s="3" t="s">
        <v>562</v>
      </c>
      <c r="E7545" s="3" t="n">
        <v>4248</v>
      </c>
      <c r="F7545" s="4" t="n">
        <v>297.8</v>
      </c>
      <c r="G7545" s="3" t="s">
        <v>8</v>
      </c>
      <c r="H7545" s="4" t="n">
        <f aca="false">ROUND(E7545*F7545,2)</f>
        <v>1265054.4</v>
      </c>
    </row>
    <row r="7546" customFormat="false" ht="15" hidden="false" customHeight="false" outlineLevel="0" collapsed="false">
      <c r="A7546" s="3" t="n">
        <v>7545</v>
      </c>
      <c r="B7546" s="3" t="n">
        <v>7</v>
      </c>
      <c r="C7546" s="3" t="s">
        <v>311</v>
      </c>
      <c r="D7546" s="3" t="s">
        <v>563</v>
      </c>
      <c r="E7546" s="3" t="n">
        <v>2446</v>
      </c>
      <c r="F7546" s="4" t="n">
        <v>296.13</v>
      </c>
      <c r="G7546" s="3" t="s">
        <v>8</v>
      </c>
      <c r="H7546" s="4" t="n">
        <f aca="false">ROUND(E7546*F7546,2)</f>
        <v>724333.98</v>
      </c>
    </row>
    <row r="7547" customFormat="false" ht="15" hidden="false" customHeight="false" outlineLevel="0" collapsed="false">
      <c r="A7547" s="3" t="n">
        <v>7546</v>
      </c>
      <c r="B7547" s="3" t="n">
        <v>3</v>
      </c>
      <c r="C7547" s="3" t="s">
        <v>311</v>
      </c>
      <c r="D7547" s="3" t="s">
        <v>563</v>
      </c>
      <c r="E7547" s="3" t="n">
        <v>4340</v>
      </c>
      <c r="F7547" s="4" t="n">
        <v>133.04</v>
      </c>
      <c r="G7547" s="3" t="s">
        <v>8</v>
      </c>
      <c r="H7547" s="4" t="n">
        <f aca="false">ROUND(E7547*F7547,2)</f>
        <v>577393.6</v>
      </c>
    </row>
    <row r="7548" customFormat="false" ht="15" hidden="false" customHeight="false" outlineLevel="0" collapsed="false">
      <c r="A7548" s="3" t="n">
        <v>7547</v>
      </c>
      <c r="B7548" s="3" t="n">
        <v>14</v>
      </c>
      <c r="C7548" s="3" t="s">
        <v>311</v>
      </c>
      <c r="D7548" s="3" t="s">
        <v>562</v>
      </c>
      <c r="E7548" s="3" t="n">
        <v>900</v>
      </c>
      <c r="F7548" s="4" t="n">
        <v>71.15</v>
      </c>
      <c r="G7548" s="3" t="s">
        <v>41</v>
      </c>
      <c r="H7548" s="4" t="n">
        <f aca="false">ROUND(E7548*F7548,2)</f>
        <v>64035</v>
      </c>
    </row>
    <row r="7549" customFormat="false" ht="15" hidden="false" customHeight="false" outlineLevel="0" collapsed="false">
      <c r="A7549" s="3" t="n">
        <v>7548</v>
      </c>
      <c r="B7549" s="3" t="n">
        <v>10</v>
      </c>
      <c r="C7549" s="3" t="s">
        <v>311</v>
      </c>
      <c r="D7549" s="3" t="s">
        <v>563</v>
      </c>
      <c r="E7549" s="3" t="n">
        <v>848</v>
      </c>
      <c r="F7549" s="4" t="n">
        <v>60.79</v>
      </c>
      <c r="G7549" s="3" t="s">
        <v>8</v>
      </c>
      <c r="H7549" s="4" t="n">
        <f aca="false">ROUND(E7549*F7549,2)</f>
        <v>51549.92</v>
      </c>
    </row>
    <row r="7550" customFormat="false" ht="15" hidden="false" customHeight="false" outlineLevel="0" collapsed="false">
      <c r="A7550" s="3" t="n">
        <v>7549</v>
      </c>
      <c r="B7550" s="3" t="n">
        <v>8</v>
      </c>
      <c r="C7550" s="3" t="s">
        <v>311</v>
      </c>
      <c r="D7550" s="3" t="s">
        <v>562</v>
      </c>
      <c r="E7550" s="3" t="n">
        <v>4439</v>
      </c>
      <c r="F7550" s="4" t="n">
        <v>51.59</v>
      </c>
      <c r="G7550" s="3" t="s">
        <v>8</v>
      </c>
      <c r="H7550" s="4" t="n">
        <f aca="false">ROUND(E7550*F7550,2)</f>
        <v>229008.01</v>
      </c>
    </row>
    <row r="7551" customFormat="false" ht="15" hidden="false" customHeight="false" outlineLevel="0" collapsed="false">
      <c r="A7551" s="3" t="n">
        <v>7550</v>
      </c>
      <c r="B7551" s="3" t="n">
        <v>9</v>
      </c>
      <c r="C7551" s="3" t="s">
        <v>311</v>
      </c>
      <c r="D7551" s="3" t="s">
        <v>562</v>
      </c>
      <c r="E7551" s="3" t="n">
        <v>2620</v>
      </c>
      <c r="F7551" s="4" t="n">
        <v>223.8</v>
      </c>
      <c r="G7551" s="3" t="s">
        <v>8</v>
      </c>
      <c r="H7551" s="4" t="n">
        <f aca="false">ROUND(E7551*F7551,2)</f>
        <v>586356</v>
      </c>
    </row>
    <row r="7552" customFormat="false" ht="15" hidden="false" customHeight="false" outlineLevel="0" collapsed="false">
      <c r="A7552" s="3" t="n">
        <v>7551</v>
      </c>
      <c r="B7552" s="3" t="n">
        <v>3</v>
      </c>
      <c r="C7552" s="3" t="s">
        <v>311</v>
      </c>
      <c r="D7552" s="3" t="s">
        <v>563</v>
      </c>
      <c r="E7552" s="3" t="n">
        <v>3710</v>
      </c>
      <c r="F7552" s="4" t="n">
        <v>132.86</v>
      </c>
      <c r="G7552" s="3" t="s">
        <v>8</v>
      </c>
      <c r="H7552" s="4" t="n">
        <f aca="false">ROUND(E7552*F7552,2)</f>
        <v>492910.6</v>
      </c>
    </row>
    <row r="7553" customFormat="false" ht="15" hidden="false" customHeight="false" outlineLevel="0" collapsed="false">
      <c r="A7553" s="3" t="n">
        <v>7552</v>
      </c>
      <c r="B7553" s="3" t="n">
        <v>2</v>
      </c>
      <c r="C7553" s="3" t="s">
        <v>311</v>
      </c>
      <c r="D7553" s="3" t="s">
        <v>563</v>
      </c>
      <c r="E7553" s="3" t="n">
        <v>1338</v>
      </c>
      <c r="F7553" s="4" t="n">
        <v>46.72</v>
      </c>
      <c r="G7553" s="3" t="s">
        <v>8</v>
      </c>
      <c r="H7553" s="4" t="n">
        <f aca="false">ROUND(E7553*F7553,2)</f>
        <v>62511.36</v>
      </c>
    </row>
    <row r="7554" customFormat="false" ht="15" hidden="false" customHeight="false" outlineLevel="0" collapsed="false">
      <c r="A7554" s="3" t="n">
        <v>7553</v>
      </c>
      <c r="B7554" s="3" t="n">
        <v>12</v>
      </c>
      <c r="C7554" s="3" t="s">
        <v>311</v>
      </c>
      <c r="D7554" s="3" t="s">
        <v>562</v>
      </c>
      <c r="E7554" s="3" t="n">
        <v>3825</v>
      </c>
      <c r="F7554" s="4" t="n">
        <v>227.18</v>
      </c>
      <c r="G7554" s="3" t="s">
        <v>38</v>
      </c>
      <c r="H7554" s="4" t="n">
        <f aca="false">ROUND(E7554*F7554,2)</f>
        <v>868963.5</v>
      </c>
    </row>
    <row r="7555" customFormat="false" ht="15" hidden="false" customHeight="false" outlineLevel="0" collapsed="false">
      <c r="A7555" s="3" t="n">
        <v>7554</v>
      </c>
      <c r="B7555" s="3" t="n">
        <v>4</v>
      </c>
      <c r="C7555" s="3" t="s">
        <v>311</v>
      </c>
      <c r="D7555" s="3" t="s">
        <v>563</v>
      </c>
      <c r="E7555" s="3" t="n">
        <v>688</v>
      </c>
      <c r="F7555" s="4" t="n">
        <v>106.9</v>
      </c>
      <c r="G7555" s="3" t="s">
        <v>8</v>
      </c>
      <c r="H7555" s="4" t="n">
        <f aca="false">ROUND(E7555*F7555,2)</f>
        <v>73547.2</v>
      </c>
    </row>
    <row r="7556" customFormat="false" ht="15" hidden="false" customHeight="false" outlineLevel="0" collapsed="false">
      <c r="A7556" s="3" t="n">
        <v>7555</v>
      </c>
      <c r="B7556" s="3" t="n">
        <v>14</v>
      </c>
      <c r="C7556" s="3" t="s">
        <v>311</v>
      </c>
      <c r="D7556" s="3" t="s">
        <v>562</v>
      </c>
      <c r="E7556" s="3" t="n">
        <v>1544</v>
      </c>
      <c r="F7556" s="4" t="n">
        <v>70.94</v>
      </c>
      <c r="G7556" s="3" t="s">
        <v>41</v>
      </c>
      <c r="H7556" s="4" t="n">
        <f aca="false">ROUND(E7556*F7556,2)</f>
        <v>109531.36</v>
      </c>
    </row>
    <row r="7557" customFormat="false" ht="15" hidden="false" customHeight="false" outlineLevel="0" collapsed="false">
      <c r="A7557" s="3" t="n">
        <v>7556</v>
      </c>
      <c r="B7557" s="3" t="n">
        <v>1</v>
      </c>
      <c r="C7557" s="3" t="s">
        <v>311</v>
      </c>
      <c r="D7557" s="3" t="s">
        <v>563</v>
      </c>
      <c r="E7557" s="3" t="n">
        <v>2057</v>
      </c>
      <c r="F7557" s="4" t="n">
        <v>400.05</v>
      </c>
      <c r="G7557" s="3" t="s">
        <v>8</v>
      </c>
      <c r="H7557" s="4" t="n">
        <f aca="false">ROUND(E7557*F7557,2)</f>
        <v>822902.85</v>
      </c>
    </row>
    <row r="7558" customFormat="false" ht="15" hidden="false" customHeight="false" outlineLevel="0" collapsed="false">
      <c r="A7558" s="3" t="n">
        <v>7557</v>
      </c>
      <c r="B7558" s="3" t="n">
        <v>14</v>
      </c>
      <c r="C7558" s="3" t="s">
        <v>311</v>
      </c>
      <c r="D7558" s="3" t="s">
        <v>562</v>
      </c>
      <c r="E7558" s="3" t="n">
        <v>1598</v>
      </c>
      <c r="F7558" s="4" t="n">
        <v>71.09</v>
      </c>
      <c r="G7558" s="3" t="s">
        <v>41</v>
      </c>
      <c r="H7558" s="4" t="n">
        <f aca="false">ROUND(E7558*F7558,2)</f>
        <v>113601.82</v>
      </c>
    </row>
    <row r="7559" customFormat="false" ht="15" hidden="false" customHeight="false" outlineLevel="0" collapsed="false">
      <c r="A7559" s="3" t="n">
        <v>7558</v>
      </c>
      <c r="B7559" s="3" t="n">
        <v>11</v>
      </c>
      <c r="C7559" s="3" t="s">
        <v>311</v>
      </c>
      <c r="D7559" s="3" t="s">
        <v>562</v>
      </c>
      <c r="E7559" s="3" t="n">
        <v>4773</v>
      </c>
      <c r="F7559" s="4" t="n">
        <v>96.56</v>
      </c>
      <c r="G7559" s="3" t="s">
        <v>34</v>
      </c>
      <c r="H7559" s="4" t="n">
        <f aca="false">ROUND(E7559*F7559,2)</f>
        <v>460880.88</v>
      </c>
    </row>
    <row r="7560" customFormat="false" ht="15" hidden="false" customHeight="false" outlineLevel="0" collapsed="false">
      <c r="A7560" s="3" t="n">
        <v>7559</v>
      </c>
      <c r="B7560" s="3" t="n">
        <v>8</v>
      </c>
      <c r="C7560" s="3" t="s">
        <v>311</v>
      </c>
      <c r="D7560" s="3" t="s">
        <v>562</v>
      </c>
      <c r="E7560" s="3" t="n">
        <v>865</v>
      </c>
      <c r="F7560" s="4" t="n">
        <v>51.59</v>
      </c>
      <c r="G7560" s="3" t="s">
        <v>8</v>
      </c>
      <c r="H7560" s="4" t="n">
        <f aca="false">ROUND(E7560*F7560,2)</f>
        <v>44625.35</v>
      </c>
    </row>
    <row r="7561" customFormat="false" ht="15" hidden="false" customHeight="false" outlineLevel="0" collapsed="false">
      <c r="A7561" s="3" t="n">
        <v>7560</v>
      </c>
      <c r="B7561" s="3" t="n">
        <v>4</v>
      </c>
      <c r="C7561" s="3" t="s">
        <v>311</v>
      </c>
      <c r="D7561" s="3" t="s">
        <v>562</v>
      </c>
      <c r="E7561" s="3" t="n">
        <v>3899</v>
      </c>
      <c r="F7561" s="4" t="n">
        <v>106.51</v>
      </c>
      <c r="G7561" s="3" t="s">
        <v>8</v>
      </c>
      <c r="H7561" s="4" t="n">
        <f aca="false">ROUND(E7561*F7561,2)</f>
        <v>415282.49</v>
      </c>
    </row>
    <row r="7562" customFormat="false" ht="15" hidden="false" customHeight="false" outlineLevel="0" collapsed="false">
      <c r="A7562" s="3" t="n">
        <v>7561</v>
      </c>
      <c r="B7562" s="3" t="n">
        <v>7</v>
      </c>
      <c r="C7562" s="3" t="s">
        <v>311</v>
      </c>
      <c r="D7562" s="3" t="s">
        <v>563</v>
      </c>
      <c r="E7562" s="3" t="n">
        <v>747</v>
      </c>
      <c r="F7562" s="4" t="n">
        <v>297.49</v>
      </c>
      <c r="G7562" s="3" t="s">
        <v>8</v>
      </c>
      <c r="H7562" s="4" t="n">
        <f aca="false">ROUND(E7562*F7562,2)</f>
        <v>222225.03</v>
      </c>
    </row>
    <row r="7563" customFormat="false" ht="15" hidden="false" customHeight="false" outlineLevel="0" collapsed="false">
      <c r="A7563" s="3" t="n">
        <v>7562</v>
      </c>
      <c r="B7563" s="3" t="n">
        <v>13</v>
      </c>
      <c r="C7563" s="3" t="s">
        <v>311</v>
      </c>
      <c r="D7563" s="3" t="s">
        <v>563</v>
      </c>
      <c r="E7563" s="3" t="n">
        <v>3758</v>
      </c>
      <c r="F7563" s="4" t="n">
        <v>50.52</v>
      </c>
      <c r="G7563" s="3" t="s">
        <v>41</v>
      </c>
      <c r="H7563" s="4" t="n">
        <f aca="false">ROUND(E7563*F7563,2)</f>
        <v>189854.16</v>
      </c>
    </row>
    <row r="7564" customFormat="false" ht="15" hidden="false" customHeight="false" outlineLevel="0" collapsed="false">
      <c r="A7564" s="3" t="n">
        <v>7563</v>
      </c>
      <c r="B7564" s="3" t="n">
        <v>10</v>
      </c>
      <c r="C7564" s="3" t="s">
        <v>311</v>
      </c>
      <c r="D7564" s="3" t="s">
        <v>563</v>
      </c>
      <c r="E7564" s="3" t="n">
        <v>4841</v>
      </c>
      <c r="F7564" s="4" t="n">
        <v>60.86</v>
      </c>
      <c r="G7564" s="3" t="s">
        <v>8</v>
      </c>
      <c r="H7564" s="4" t="n">
        <f aca="false">ROUND(E7564*F7564,2)</f>
        <v>294623.26</v>
      </c>
    </row>
    <row r="7565" customFormat="false" ht="15" hidden="false" customHeight="false" outlineLevel="0" collapsed="false">
      <c r="A7565" s="3" t="n">
        <v>7564</v>
      </c>
      <c r="B7565" s="3" t="n">
        <v>7</v>
      </c>
      <c r="C7565" s="3" t="s">
        <v>311</v>
      </c>
      <c r="D7565" s="3" t="s">
        <v>563</v>
      </c>
      <c r="E7565" s="3" t="n">
        <v>4304</v>
      </c>
      <c r="F7565" s="4" t="n">
        <v>296.19</v>
      </c>
      <c r="G7565" s="3" t="s">
        <v>8</v>
      </c>
      <c r="H7565" s="4" t="n">
        <f aca="false">ROUND(E7565*F7565,2)</f>
        <v>1274801.76</v>
      </c>
    </row>
    <row r="7566" customFormat="false" ht="15" hidden="false" customHeight="false" outlineLevel="0" collapsed="false">
      <c r="A7566" s="3" t="n">
        <v>7565</v>
      </c>
      <c r="B7566" s="3" t="n">
        <v>3</v>
      </c>
      <c r="C7566" s="3" t="s">
        <v>311</v>
      </c>
      <c r="D7566" s="3" t="s">
        <v>563</v>
      </c>
      <c r="E7566" s="3" t="n">
        <v>3120</v>
      </c>
      <c r="F7566" s="4" t="n">
        <v>132.69</v>
      </c>
      <c r="G7566" s="3" t="s">
        <v>8</v>
      </c>
      <c r="H7566" s="4" t="n">
        <f aca="false">ROUND(E7566*F7566,2)</f>
        <v>413992.8</v>
      </c>
    </row>
    <row r="7567" customFormat="false" ht="15" hidden="false" customHeight="false" outlineLevel="0" collapsed="false">
      <c r="A7567" s="3" t="n">
        <v>7566</v>
      </c>
      <c r="B7567" s="3" t="n">
        <v>13</v>
      </c>
      <c r="C7567" s="3" t="s">
        <v>311</v>
      </c>
      <c r="D7567" s="3" t="s">
        <v>563</v>
      </c>
      <c r="E7567" s="3" t="n">
        <v>535</v>
      </c>
      <c r="F7567" s="4" t="n">
        <v>50.38</v>
      </c>
      <c r="G7567" s="3" t="s">
        <v>41</v>
      </c>
      <c r="H7567" s="4" t="n">
        <f aca="false">ROUND(E7567*F7567,2)</f>
        <v>26953.3</v>
      </c>
    </row>
    <row r="7568" customFormat="false" ht="15" hidden="false" customHeight="false" outlineLevel="0" collapsed="false">
      <c r="A7568" s="3" t="n">
        <v>7567</v>
      </c>
      <c r="B7568" s="3" t="n">
        <v>9</v>
      </c>
      <c r="C7568" s="3" t="s">
        <v>311</v>
      </c>
      <c r="D7568" s="3" t="s">
        <v>562</v>
      </c>
      <c r="E7568" s="3" t="n">
        <v>3344</v>
      </c>
      <c r="F7568" s="4" t="n">
        <v>223.44</v>
      </c>
      <c r="G7568" s="3" t="s">
        <v>8</v>
      </c>
      <c r="H7568" s="4" t="n">
        <f aca="false">ROUND(E7568*F7568,2)</f>
        <v>747183.36</v>
      </c>
    </row>
    <row r="7569" customFormat="false" ht="15" hidden="false" customHeight="false" outlineLevel="0" collapsed="false">
      <c r="A7569" s="3" t="n">
        <v>7568</v>
      </c>
      <c r="B7569" s="3" t="n">
        <v>10</v>
      </c>
      <c r="C7569" s="3" t="s">
        <v>312</v>
      </c>
      <c r="D7569" s="3" t="s">
        <v>563</v>
      </c>
      <c r="E7569" s="3" t="n">
        <v>346</v>
      </c>
      <c r="F7569" s="4" t="n">
        <v>60.34</v>
      </c>
      <c r="G7569" s="3" t="s">
        <v>8</v>
      </c>
      <c r="H7569" s="4" t="n">
        <f aca="false">ROUND(E7569*F7569,2)</f>
        <v>20877.64</v>
      </c>
    </row>
    <row r="7570" customFormat="false" ht="15" hidden="false" customHeight="false" outlineLevel="0" collapsed="false">
      <c r="A7570" s="3" t="n">
        <v>7569</v>
      </c>
      <c r="B7570" s="3" t="n">
        <v>4</v>
      </c>
      <c r="C7570" s="3" t="s">
        <v>312</v>
      </c>
      <c r="D7570" s="3" t="s">
        <v>562</v>
      </c>
      <c r="E7570" s="3" t="n">
        <v>919</v>
      </c>
      <c r="F7570" s="4" t="n">
        <v>107.52</v>
      </c>
      <c r="G7570" s="3" t="s">
        <v>8</v>
      </c>
      <c r="H7570" s="4" t="n">
        <f aca="false">ROUND(E7570*F7570,2)</f>
        <v>98810.88</v>
      </c>
    </row>
    <row r="7571" customFormat="false" ht="15" hidden="false" customHeight="false" outlineLevel="0" collapsed="false">
      <c r="A7571" s="3" t="n">
        <v>7570</v>
      </c>
      <c r="B7571" s="3" t="n">
        <v>3</v>
      </c>
      <c r="C7571" s="3" t="s">
        <v>312</v>
      </c>
      <c r="D7571" s="3" t="s">
        <v>563</v>
      </c>
      <c r="E7571" s="3" t="n">
        <v>609</v>
      </c>
      <c r="F7571" s="4" t="n">
        <v>134.61</v>
      </c>
      <c r="G7571" s="3" t="s">
        <v>8</v>
      </c>
      <c r="H7571" s="4" t="n">
        <f aca="false">ROUND(E7571*F7571,2)</f>
        <v>81977.49</v>
      </c>
    </row>
    <row r="7572" customFormat="false" ht="15" hidden="false" customHeight="false" outlineLevel="0" collapsed="false">
      <c r="A7572" s="3" t="n">
        <v>7571</v>
      </c>
      <c r="B7572" s="3" t="n">
        <v>15</v>
      </c>
      <c r="C7572" s="3" t="s">
        <v>312</v>
      </c>
      <c r="D7572" s="3" t="s">
        <v>562</v>
      </c>
      <c r="E7572" s="3" t="n">
        <v>707</v>
      </c>
      <c r="F7572" s="4" t="n">
        <v>286.84</v>
      </c>
      <c r="G7572" s="3" t="s">
        <v>46</v>
      </c>
      <c r="H7572" s="4" t="n">
        <f aca="false">ROUND(E7572*F7572,2)</f>
        <v>202795.88</v>
      </c>
    </row>
    <row r="7573" customFormat="false" ht="15" hidden="false" customHeight="false" outlineLevel="0" collapsed="false">
      <c r="A7573" s="3" t="n">
        <v>7572</v>
      </c>
      <c r="B7573" s="3" t="n">
        <v>2</v>
      </c>
      <c r="C7573" s="3" t="s">
        <v>312</v>
      </c>
      <c r="D7573" s="3" t="s">
        <v>563</v>
      </c>
      <c r="E7573" s="3" t="n">
        <v>165</v>
      </c>
      <c r="F7573" s="4" t="n">
        <v>47.69</v>
      </c>
      <c r="G7573" s="3" t="s">
        <v>8</v>
      </c>
      <c r="H7573" s="4" t="n">
        <f aca="false">ROUND(E7573*F7573,2)</f>
        <v>7868.85</v>
      </c>
    </row>
    <row r="7574" customFormat="false" ht="15" hidden="false" customHeight="false" outlineLevel="0" collapsed="false">
      <c r="A7574" s="3" t="n">
        <v>7573</v>
      </c>
      <c r="B7574" s="3" t="n">
        <v>7</v>
      </c>
      <c r="C7574" s="3" t="s">
        <v>312</v>
      </c>
      <c r="D7574" s="3" t="s">
        <v>562</v>
      </c>
      <c r="E7574" s="3" t="n">
        <v>3767</v>
      </c>
      <c r="F7574" s="4" t="n">
        <v>288.6</v>
      </c>
      <c r="G7574" s="3" t="s">
        <v>8</v>
      </c>
      <c r="H7574" s="4" t="n">
        <f aca="false">ROUND(E7574*F7574,2)</f>
        <v>1087156.2</v>
      </c>
    </row>
    <row r="7575" customFormat="false" ht="15" hidden="false" customHeight="false" outlineLevel="0" collapsed="false">
      <c r="A7575" s="3" t="n">
        <v>7574</v>
      </c>
      <c r="B7575" s="3" t="n">
        <v>13</v>
      </c>
      <c r="C7575" s="3" t="s">
        <v>312</v>
      </c>
      <c r="D7575" s="3" t="s">
        <v>563</v>
      </c>
      <c r="E7575" s="3" t="n">
        <v>3900</v>
      </c>
      <c r="F7575" s="4" t="n">
        <v>50.18</v>
      </c>
      <c r="G7575" s="3" t="s">
        <v>41</v>
      </c>
      <c r="H7575" s="4" t="n">
        <f aca="false">ROUND(E7575*F7575,2)</f>
        <v>195702</v>
      </c>
    </row>
    <row r="7576" customFormat="false" ht="15" hidden="false" customHeight="false" outlineLevel="0" collapsed="false">
      <c r="A7576" s="3" t="n">
        <v>7575</v>
      </c>
      <c r="B7576" s="3" t="n">
        <v>5</v>
      </c>
      <c r="C7576" s="3" t="s">
        <v>312</v>
      </c>
      <c r="D7576" s="3" t="s">
        <v>562</v>
      </c>
      <c r="E7576" s="3" t="n">
        <v>4549</v>
      </c>
      <c r="F7576" s="4" t="n">
        <v>500.43</v>
      </c>
      <c r="G7576" s="3" t="s">
        <v>8</v>
      </c>
      <c r="H7576" s="4" t="n">
        <f aca="false">ROUND(E7576*F7576,2)</f>
        <v>2276456.07</v>
      </c>
    </row>
    <row r="7577" customFormat="false" ht="15" hidden="false" customHeight="false" outlineLevel="0" collapsed="false">
      <c r="A7577" s="3" t="n">
        <v>7576</v>
      </c>
      <c r="B7577" s="3" t="n">
        <v>3</v>
      </c>
      <c r="C7577" s="3" t="s">
        <v>312</v>
      </c>
      <c r="D7577" s="3" t="s">
        <v>563</v>
      </c>
      <c r="E7577" s="3" t="n">
        <v>4009</v>
      </c>
      <c r="F7577" s="4" t="n">
        <v>134.49</v>
      </c>
      <c r="G7577" s="3" t="s">
        <v>8</v>
      </c>
      <c r="H7577" s="4" t="n">
        <f aca="false">ROUND(E7577*F7577,2)</f>
        <v>539170.41</v>
      </c>
    </row>
    <row r="7578" customFormat="false" ht="15" hidden="false" customHeight="false" outlineLevel="0" collapsed="false">
      <c r="A7578" s="3" t="n">
        <v>7577</v>
      </c>
      <c r="B7578" s="3" t="n">
        <v>12</v>
      </c>
      <c r="C7578" s="3" t="s">
        <v>312</v>
      </c>
      <c r="D7578" s="3" t="s">
        <v>562</v>
      </c>
      <c r="E7578" s="3" t="n">
        <v>3675</v>
      </c>
      <c r="F7578" s="4" t="n">
        <v>227.51</v>
      </c>
      <c r="G7578" s="3" t="s">
        <v>38</v>
      </c>
      <c r="H7578" s="4" t="n">
        <f aca="false">ROUND(E7578*F7578,2)</f>
        <v>836099.25</v>
      </c>
    </row>
    <row r="7579" customFormat="false" ht="15" hidden="false" customHeight="false" outlineLevel="0" collapsed="false">
      <c r="A7579" s="3" t="n">
        <v>7578</v>
      </c>
      <c r="B7579" s="3" t="n">
        <v>5</v>
      </c>
      <c r="C7579" s="3" t="s">
        <v>312</v>
      </c>
      <c r="D7579" s="3" t="s">
        <v>562</v>
      </c>
      <c r="E7579" s="3" t="n">
        <v>2664</v>
      </c>
      <c r="F7579" s="4" t="n">
        <v>498.81</v>
      </c>
      <c r="G7579" s="3" t="s">
        <v>8</v>
      </c>
      <c r="H7579" s="4" t="n">
        <f aca="false">ROUND(E7579*F7579,2)</f>
        <v>1328829.84</v>
      </c>
    </row>
    <row r="7580" customFormat="false" ht="15" hidden="false" customHeight="false" outlineLevel="0" collapsed="false">
      <c r="A7580" s="3" t="n">
        <v>7579</v>
      </c>
      <c r="B7580" s="3" t="n">
        <v>6</v>
      </c>
      <c r="C7580" s="3" t="s">
        <v>312</v>
      </c>
      <c r="D7580" s="3" t="s">
        <v>562</v>
      </c>
      <c r="E7580" s="3" t="n">
        <v>1058</v>
      </c>
      <c r="F7580" s="4" t="n">
        <v>283.64</v>
      </c>
      <c r="G7580" s="3" t="s">
        <v>8</v>
      </c>
      <c r="H7580" s="4" t="n">
        <f aca="false">ROUND(E7580*F7580,2)</f>
        <v>300091.12</v>
      </c>
    </row>
    <row r="7581" customFormat="false" ht="15" hidden="false" customHeight="false" outlineLevel="0" collapsed="false">
      <c r="A7581" s="3" t="n">
        <v>7580</v>
      </c>
      <c r="B7581" s="3" t="n">
        <v>2</v>
      </c>
      <c r="C7581" s="3" t="s">
        <v>312</v>
      </c>
      <c r="D7581" s="3" t="s">
        <v>562</v>
      </c>
      <c r="E7581" s="3" t="n">
        <v>3102</v>
      </c>
      <c r="F7581" s="4" t="n">
        <v>47.66</v>
      </c>
      <c r="G7581" s="3" t="s">
        <v>8</v>
      </c>
      <c r="H7581" s="4" t="n">
        <f aca="false">ROUND(E7581*F7581,2)</f>
        <v>147841.32</v>
      </c>
    </row>
    <row r="7582" customFormat="false" ht="15" hidden="false" customHeight="false" outlineLevel="0" collapsed="false">
      <c r="A7582" s="3" t="n">
        <v>7581</v>
      </c>
      <c r="B7582" s="3" t="n">
        <v>8</v>
      </c>
      <c r="C7582" s="3" t="s">
        <v>312</v>
      </c>
      <c r="D7582" s="3" t="s">
        <v>562</v>
      </c>
      <c r="E7582" s="3" t="n">
        <v>3859</v>
      </c>
      <c r="F7582" s="4" t="n">
        <v>51.41</v>
      </c>
      <c r="G7582" s="3" t="s">
        <v>8</v>
      </c>
      <c r="H7582" s="4" t="n">
        <f aca="false">ROUND(E7582*F7582,2)</f>
        <v>198391.19</v>
      </c>
    </row>
    <row r="7583" customFormat="false" ht="15" hidden="false" customHeight="false" outlineLevel="0" collapsed="false">
      <c r="A7583" s="3" t="n">
        <v>7582</v>
      </c>
      <c r="B7583" s="3" t="n">
        <v>5</v>
      </c>
      <c r="C7583" s="3" t="s">
        <v>312</v>
      </c>
      <c r="D7583" s="3" t="s">
        <v>563</v>
      </c>
      <c r="E7583" s="3" t="n">
        <v>4124</v>
      </c>
      <c r="F7583" s="4" t="n">
        <v>499.28</v>
      </c>
      <c r="G7583" s="3" t="s">
        <v>8</v>
      </c>
      <c r="H7583" s="4" t="n">
        <f aca="false">ROUND(E7583*F7583,2)</f>
        <v>2059030.72</v>
      </c>
    </row>
    <row r="7584" customFormat="false" ht="15" hidden="false" customHeight="false" outlineLevel="0" collapsed="false">
      <c r="A7584" s="3" t="n">
        <v>7583</v>
      </c>
      <c r="B7584" s="3" t="n">
        <v>2</v>
      </c>
      <c r="C7584" s="3" t="s">
        <v>312</v>
      </c>
      <c r="D7584" s="3" t="s">
        <v>563</v>
      </c>
      <c r="E7584" s="3" t="n">
        <v>4321</v>
      </c>
      <c r="F7584" s="4" t="n">
        <v>47.7</v>
      </c>
      <c r="G7584" s="3" t="s">
        <v>8</v>
      </c>
      <c r="H7584" s="4" t="n">
        <f aca="false">ROUND(E7584*F7584,2)</f>
        <v>206111.7</v>
      </c>
    </row>
    <row r="7585" customFormat="false" ht="15" hidden="false" customHeight="false" outlineLevel="0" collapsed="false">
      <c r="A7585" s="3" t="n">
        <v>7584</v>
      </c>
      <c r="B7585" s="3" t="n">
        <v>10</v>
      </c>
      <c r="C7585" s="3" t="s">
        <v>312</v>
      </c>
      <c r="D7585" s="3" t="s">
        <v>562</v>
      </c>
      <c r="E7585" s="3" t="n">
        <v>4045</v>
      </c>
      <c r="F7585" s="4" t="n">
        <v>60.52</v>
      </c>
      <c r="G7585" s="3" t="s">
        <v>8</v>
      </c>
      <c r="H7585" s="4" t="n">
        <f aca="false">ROUND(E7585*F7585,2)</f>
        <v>244803.4</v>
      </c>
    </row>
    <row r="7586" customFormat="false" ht="15" hidden="false" customHeight="false" outlineLevel="0" collapsed="false">
      <c r="A7586" s="3" t="n">
        <v>7585</v>
      </c>
      <c r="B7586" s="3" t="n">
        <v>2</v>
      </c>
      <c r="C7586" s="3" t="s">
        <v>312</v>
      </c>
      <c r="D7586" s="3" t="s">
        <v>562</v>
      </c>
      <c r="E7586" s="3" t="n">
        <v>2938</v>
      </c>
      <c r="F7586" s="4" t="n">
        <v>47.69</v>
      </c>
      <c r="G7586" s="3" t="s">
        <v>8</v>
      </c>
      <c r="H7586" s="4" t="n">
        <f aca="false">ROUND(E7586*F7586,2)</f>
        <v>140113.22</v>
      </c>
    </row>
    <row r="7587" customFormat="false" ht="15" hidden="false" customHeight="false" outlineLevel="0" collapsed="false">
      <c r="A7587" s="3" t="n">
        <v>7586</v>
      </c>
      <c r="B7587" s="3" t="n">
        <v>4</v>
      </c>
      <c r="C7587" s="3" t="s">
        <v>312</v>
      </c>
      <c r="D7587" s="3" t="s">
        <v>562</v>
      </c>
      <c r="E7587" s="3" t="n">
        <v>4625</v>
      </c>
      <c r="F7587" s="4" t="n">
        <v>107.32</v>
      </c>
      <c r="G7587" s="3" t="s">
        <v>8</v>
      </c>
      <c r="H7587" s="4" t="n">
        <f aca="false">ROUND(E7587*F7587,2)</f>
        <v>496355</v>
      </c>
    </row>
    <row r="7588" customFormat="false" ht="15" hidden="false" customHeight="false" outlineLevel="0" collapsed="false">
      <c r="A7588" s="3" t="n">
        <v>7587</v>
      </c>
      <c r="B7588" s="3" t="n">
        <v>2</v>
      </c>
      <c r="C7588" s="3" t="s">
        <v>312</v>
      </c>
      <c r="D7588" s="3" t="s">
        <v>563</v>
      </c>
      <c r="E7588" s="3" t="n">
        <v>4746</v>
      </c>
      <c r="F7588" s="4" t="n">
        <v>47.58</v>
      </c>
      <c r="G7588" s="3" t="s">
        <v>8</v>
      </c>
      <c r="H7588" s="4" t="n">
        <f aca="false">ROUND(E7588*F7588,2)</f>
        <v>225814.68</v>
      </c>
    </row>
    <row r="7589" customFormat="false" ht="15" hidden="false" customHeight="false" outlineLevel="0" collapsed="false">
      <c r="A7589" s="3" t="n">
        <v>7588</v>
      </c>
      <c r="B7589" s="3" t="n">
        <v>9</v>
      </c>
      <c r="C7589" s="3" t="s">
        <v>312</v>
      </c>
      <c r="D7589" s="3" t="s">
        <v>563</v>
      </c>
      <c r="E7589" s="3" t="n">
        <v>2188</v>
      </c>
      <c r="F7589" s="4" t="n">
        <v>226.56</v>
      </c>
      <c r="G7589" s="3" t="s">
        <v>8</v>
      </c>
      <c r="H7589" s="4" t="n">
        <f aca="false">ROUND(E7589*F7589,2)</f>
        <v>495713.28</v>
      </c>
    </row>
    <row r="7590" customFormat="false" ht="15" hidden="false" customHeight="false" outlineLevel="0" collapsed="false">
      <c r="A7590" s="3" t="n">
        <v>7589</v>
      </c>
      <c r="B7590" s="3" t="n">
        <v>6</v>
      </c>
      <c r="C7590" s="3" t="s">
        <v>312</v>
      </c>
      <c r="D7590" s="3" t="s">
        <v>562</v>
      </c>
      <c r="E7590" s="3" t="n">
        <v>670</v>
      </c>
      <c r="F7590" s="4" t="n">
        <v>285.16</v>
      </c>
      <c r="G7590" s="3" t="s">
        <v>8</v>
      </c>
      <c r="H7590" s="4" t="n">
        <f aca="false">ROUND(E7590*F7590,2)</f>
        <v>191057.2</v>
      </c>
    </row>
    <row r="7591" customFormat="false" ht="15" hidden="false" customHeight="false" outlineLevel="0" collapsed="false">
      <c r="A7591" s="3" t="n">
        <v>7590</v>
      </c>
      <c r="B7591" s="3" t="n">
        <v>3</v>
      </c>
      <c r="C7591" s="3" t="s">
        <v>312</v>
      </c>
      <c r="D7591" s="3" t="s">
        <v>563</v>
      </c>
      <c r="E7591" s="3" t="n">
        <v>555</v>
      </c>
      <c r="F7591" s="4" t="n">
        <v>134.87</v>
      </c>
      <c r="G7591" s="3" t="s">
        <v>8</v>
      </c>
      <c r="H7591" s="4" t="n">
        <f aca="false">ROUND(E7591*F7591,2)</f>
        <v>74852.85</v>
      </c>
    </row>
    <row r="7592" customFormat="false" ht="15" hidden="false" customHeight="false" outlineLevel="0" collapsed="false">
      <c r="A7592" s="3" t="n">
        <v>7591</v>
      </c>
      <c r="B7592" s="3" t="n">
        <v>10</v>
      </c>
      <c r="C7592" s="3" t="s">
        <v>312</v>
      </c>
      <c r="D7592" s="3" t="s">
        <v>562</v>
      </c>
      <c r="E7592" s="3" t="n">
        <v>1116</v>
      </c>
      <c r="F7592" s="4" t="n">
        <v>60.51</v>
      </c>
      <c r="G7592" s="3" t="s">
        <v>8</v>
      </c>
      <c r="H7592" s="4" t="n">
        <f aca="false">ROUND(E7592*F7592,2)</f>
        <v>67529.16</v>
      </c>
    </row>
    <row r="7593" customFormat="false" ht="15" hidden="false" customHeight="false" outlineLevel="0" collapsed="false">
      <c r="A7593" s="3" t="n">
        <v>7592</v>
      </c>
      <c r="B7593" s="3" t="n">
        <v>3</v>
      </c>
      <c r="C7593" s="3" t="s">
        <v>312</v>
      </c>
      <c r="D7593" s="3" t="s">
        <v>563</v>
      </c>
      <c r="E7593" s="3" t="n">
        <v>4000</v>
      </c>
      <c r="F7593" s="4" t="n">
        <v>134.32</v>
      </c>
      <c r="G7593" s="3" t="s">
        <v>8</v>
      </c>
      <c r="H7593" s="4" t="n">
        <f aca="false">ROUND(E7593*F7593,2)</f>
        <v>537280</v>
      </c>
    </row>
    <row r="7594" customFormat="false" ht="15" hidden="false" customHeight="false" outlineLevel="0" collapsed="false">
      <c r="A7594" s="3" t="n">
        <v>7593</v>
      </c>
      <c r="B7594" s="3" t="n">
        <v>11</v>
      </c>
      <c r="C7594" s="3" t="s">
        <v>312</v>
      </c>
      <c r="D7594" s="3" t="s">
        <v>563</v>
      </c>
      <c r="E7594" s="3" t="n">
        <v>1575</v>
      </c>
      <c r="F7594" s="4" t="n">
        <v>98.38</v>
      </c>
      <c r="G7594" s="3" t="s">
        <v>34</v>
      </c>
      <c r="H7594" s="4" t="n">
        <f aca="false">ROUND(E7594*F7594,2)</f>
        <v>154948.5</v>
      </c>
    </row>
    <row r="7595" customFormat="false" ht="15" hidden="false" customHeight="false" outlineLevel="0" collapsed="false">
      <c r="A7595" s="3" t="n">
        <v>7594</v>
      </c>
      <c r="B7595" s="3" t="n">
        <v>13</v>
      </c>
      <c r="C7595" s="3" t="s">
        <v>312</v>
      </c>
      <c r="D7595" s="3" t="s">
        <v>562</v>
      </c>
      <c r="E7595" s="3" t="n">
        <v>4031</v>
      </c>
      <c r="F7595" s="4" t="n">
        <v>50.25</v>
      </c>
      <c r="G7595" s="3" t="s">
        <v>41</v>
      </c>
      <c r="H7595" s="4" t="n">
        <f aca="false">ROUND(E7595*F7595,2)</f>
        <v>202557.75</v>
      </c>
    </row>
    <row r="7596" customFormat="false" ht="15" hidden="false" customHeight="false" outlineLevel="0" collapsed="false">
      <c r="A7596" s="3" t="n">
        <v>7595</v>
      </c>
      <c r="B7596" s="3" t="n">
        <v>11</v>
      </c>
      <c r="C7596" s="3" t="s">
        <v>312</v>
      </c>
      <c r="D7596" s="3" t="s">
        <v>563</v>
      </c>
      <c r="E7596" s="3" t="n">
        <v>1880</v>
      </c>
      <c r="F7596" s="4" t="n">
        <v>98.58</v>
      </c>
      <c r="G7596" s="3" t="s">
        <v>34</v>
      </c>
      <c r="H7596" s="4" t="n">
        <f aca="false">ROUND(E7596*F7596,2)</f>
        <v>185330.4</v>
      </c>
    </row>
    <row r="7597" customFormat="false" ht="15" hidden="false" customHeight="false" outlineLevel="0" collapsed="false">
      <c r="A7597" s="3" t="n">
        <v>7596</v>
      </c>
      <c r="B7597" s="3" t="n">
        <v>3</v>
      </c>
      <c r="C7597" s="3" t="s">
        <v>312</v>
      </c>
      <c r="D7597" s="3" t="s">
        <v>563</v>
      </c>
      <c r="E7597" s="3" t="n">
        <v>2525</v>
      </c>
      <c r="F7597" s="4" t="n">
        <v>134.87</v>
      </c>
      <c r="G7597" s="3" t="s">
        <v>8</v>
      </c>
      <c r="H7597" s="4" t="n">
        <f aca="false">ROUND(E7597*F7597,2)</f>
        <v>340546.75</v>
      </c>
    </row>
    <row r="7598" customFormat="false" ht="15" hidden="false" customHeight="false" outlineLevel="0" collapsed="false">
      <c r="A7598" s="3" t="n">
        <v>7597</v>
      </c>
      <c r="B7598" s="3" t="n">
        <v>3</v>
      </c>
      <c r="C7598" s="3" t="s">
        <v>312</v>
      </c>
      <c r="D7598" s="3" t="s">
        <v>563</v>
      </c>
      <c r="E7598" s="3" t="n">
        <v>3410</v>
      </c>
      <c r="F7598" s="4" t="n">
        <v>134.69</v>
      </c>
      <c r="G7598" s="3" t="s">
        <v>8</v>
      </c>
      <c r="H7598" s="4" t="n">
        <f aca="false">ROUND(E7598*F7598,2)</f>
        <v>459292.9</v>
      </c>
    </row>
    <row r="7599" customFormat="false" ht="15" hidden="false" customHeight="false" outlineLevel="0" collapsed="false">
      <c r="A7599" s="3" t="n">
        <v>7598</v>
      </c>
      <c r="B7599" s="3" t="n">
        <v>8</v>
      </c>
      <c r="C7599" s="3" t="s">
        <v>312</v>
      </c>
      <c r="D7599" s="3" t="s">
        <v>562</v>
      </c>
      <c r="E7599" s="3" t="n">
        <v>237</v>
      </c>
      <c r="F7599" s="4" t="n">
        <v>51.43</v>
      </c>
      <c r="G7599" s="3" t="s">
        <v>8</v>
      </c>
      <c r="H7599" s="4" t="n">
        <f aca="false">ROUND(E7599*F7599,2)</f>
        <v>12188.91</v>
      </c>
    </row>
    <row r="7600" customFormat="false" ht="15" hidden="false" customHeight="false" outlineLevel="0" collapsed="false">
      <c r="A7600" s="3" t="n">
        <v>7599</v>
      </c>
      <c r="B7600" s="3" t="n">
        <v>14</v>
      </c>
      <c r="C7600" s="3" t="s">
        <v>313</v>
      </c>
      <c r="D7600" s="3" t="s">
        <v>562</v>
      </c>
      <c r="E7600" s="3" t="n">
        <v>2797</v>
      </c>
      <c r="F7600" s="4" t="n">
        <v>73.24</v>
      </c>
      <c r="G7600" s="3" t="s">
        <v>41</v>
      </c>
      <c r="H7600" s="4" t="n">
        <f aca="false">ROUND(E7600*F7600,2)</f>
        <v>204852.28</v>
      </c>
    </row>
    <row r="7601" customFormat="false" ht="15" hidden="false" customHeight="false" outlineLevel="0" collapsed="false">
      <c r="A7601" s="3" t="n">
        <v>7600</v>
      </c>
      <c r="B7601" s="3" t="n">
        <v>8</v>
      </c>
      <c r="C7601" s="3" t="s">
        <v>313</v>
      </c>
      <c r="D7601" s="3" t="s">
        <v>563</v>
      </c>
      <c r="E7601" s="3" t="n">
        <v>1970</v>
      </c>
      <c r="F7601" s="4" t="n">
        <v>50.53</v>
      </c>
      <c r="G7601" s="3" t="s">
        <v>8</v>
      </c>
      <c r="H7601" s="4" t="n">
        <f aca="false">ROUND(E7601*F7601,2)</f>
        <v>99544.1</v>
      </c>
    </row>
    <row r="7602" customFormat="false" ht="15" hidden="false" customHeight="false" outlineLevel="0" collapsed="false">
      <c r="A7602" s="3" t="n">
        <v>7601</v>
      </c>
      <c r="B7602" s="3" t="n">
        <v>15</v>
      </c>
      <c r="C7602" s="3" t="s">
        <v>313</v>
      </c>
      <c r="D7602" s="3" t="s">
        <v>563</v>
      </c>
      <c r="E7602" s="3" t="n">
        <v>603</v>
      </c>
      <c r="F7602" s="4" t="n">
        <v>286.95</v>
      </c>
      <c r="G7602" s="3" t="s">
        <v>46</v>
      </c>
      <c r="H7602" s="4" t="n">
        <f aca="false">ROUND(E7602*F7602,2)</f>
        <v>173030.85</v>
      </c>
    </row>
    <row r="7603" customFormat="false" ht="15" hidden="false" customHeight="false" outlineLevel="0" collapsed="false">
      <c r="A7603" s="3" t="n">
        <v>7602</v>
      </c>
      <c r="B7603" s="3" t="n">
        <v>15</v>
      </c>
      <c r="C7603" s="3" t="s">
        <v>313</v>
      </c>
      <c r="D7603" s="3" t="s">
        <v>563</v>
      </c>
      <c r="E7603" s="3" t="n">
        <v>1171</v>
      </c>
      <c r="F7603" s="4" t="n">
        <v>287.07</v>
      </c>
      <c r="G7603" s="3" t="s">
        <v>46</v>
      </c>
      <c r="H7603" s="4" t="n">
        <f aca="false">ROUND(E7603*F7603,2)</f>
        <v>336158.97</v>
      </c>
    </row>
    <row r="7604" customFormat="false" ht="15" hidden="false" customHeight="false" outlineLevel="0" collapsed="false">
      <c r="A7604" s="3" t="n">
        <v>7603</v>
      </c>
      <c r="B7604" s="3" t="n">
        <v>8</v>
      </c>
      <c r="C7604" s="3" t="s">
        <v>313</v>
      </c>
      <c r="D7604" s="3" t="s">
        <v>563</v>
      </c>
      <c r="E7604" s="3" t="n">
        <v>3581</v>
      </c>
      <c r="F7604" s="4" t="n">
        <v>50.53</v>
      </c>
      <c r="G7604" s="3" t="s">
        <v>8</v>
      </c>
      <c r="H7604" s="4" t="n">
        <f aca="false">ROUND(E7604*F7604,2)</f>
        <v>180947.93</v>
      </c>
    </row>
    <row r="7605" customFormat="false" ht="15" hidden="false" customHeight="false" outlineLevel="0" collapsed="false">
      <c r="A7605" s="3" t="n">
        <v>7604</v>
      </c>
      <c r="B7605" s="3" t="n">
        <v>9</v>
      </c>
      <c r="C7605" s="3" t="s">
        <v>313</v>
      </c>
      <c r="D7605" s="3" t="s">
        <v>563</v>
      </c>
      <c r="E7605" s="3" t="n">
        <v>4284</v>
      </c>
      <c r="F7605" s="4" t="n">
        <v>226.03</v>
      </c>
      <c r="G7605" s="3" t="s">
        <v>8</v>
      </c>
      <c r="H7605" s="4" t="n">
        <f aca="false">ROUND(E7605*F7605,2)</f>
        <v>968312.52</v>
      </c>
    </row>
    <row r="7606" customFormat="false" ht="15" hidden="false" customHeight="false" outlineLevel="0" collapsed="false">
      <c r="A7606" s="3" t="n">
        <v>7605</v>
      </c>
      <c r="B7606" s="3" t="n">
        <v>11</v>
      </c>
      <c r="C7606" s="3" t="s">
        <v>313</v>
      </c>
      <c r="D7606" s="3" t="s">
        <v>563</v>
      </c>
      <c r="E7606" s="3" t="n">
        <v>3154</v>
      </c>
      <c r="F7606" s="4" t="n">
        <v>97.03</v>
      </c>
      <c r="G7606" s="3" t="s">
        <v>34</v>
      </c>
      <c r="H7606" s="4" t="n">
        <f aca="false">ROUND(E7606*F7606,2)</f>
        <v>306032.62</v>
      </c>
    </row>
    <row r="7607" customFormat="false" ht="15" hidden="false" customHeight="false" outlineLevel="0" collapsed="false">
      <c r="A7607" s="3" t="n">
        <v>7606</v>
      </c>
      <c r="B7607" s="3" t="n">
        <v>2</v>
      </c>
      <c r="C7607" s="3" t="s">
        <v>313</v>
      </c>
      <c r="D7607" s="3" t="s">
        <v>562</v>
      </c>
      <c r="E7607" s="3" t="n">
        <v>662</v>
      </c>
      <c r="F7607" s="4" t="n">
        <v>48.74</v>
      </c>
      <c r="G7607" s="3" t="s">
        <v>8</v>
      </c>
      <c r="H7607" s="4" t="n">
        <f aca="false">ROUND(E7607*F7607,2)</f>
        <v>32265.88</v>
      </c>
    </row>
    <row r="7608" customFormat="false" ht="15" hidden="false" customHeight="false" outlineLevel="0" collapsed="false">
      <c r="A7608" s="3" t="n">
        <v>7607</v>
      </c>
      <c r="B7608" s="3" t="n">
        <v>7</v>
      </c>
      <c r="C7608" s="3" t="s">
        <v>313</v>
      </c>
      <c r="D7608" s="3" t="s">
        <v>563</v>
      </c>
      <c r="E7608" s="3" t="n">
        <v>3232</v>
      </c>
      <c r="F7608" s="4" t="n">
        <v>291.79</v>
      </c>
      <c r="G7608" s="3" t="s">
        <v>8</v>
      </c>
      <c r="H7608" s="4" t="n">
        <f aca="false">ROUND(E7608*F7608,2)</f>
        <v>943065.28</v>
      </c>
    </row>
    <row r="7609" customFormat="false" ht="15" hidden="false" customHeight="false" outlineLevel="0" collapsed="false">
      <c r="A7609" s="3" t="n">
        <v>7608</v>
      </c>
      <c r="B7609" s="3" t="n">
        <v>1</v>
      </c>
      <c r="C7609" s="3" t="s">
        <v>313</v>
      </c>
      <c r="D7609" s="3" t="s">
        <v>562</v>
      </c>
      <c r="E7609" s="3" t="n">
        <v>4073</v>
      </c>
      <c r="F7609" s="4" t="n">
        <v>396.23</v>
      </c>
      <c r="G7609" s="3" t="s">
        <v>8</v>
      </c>
      <c r="H7609" s="4" t="n">
        <f aca="false">ROUND(E7609*F7609,2)</f>
        <v>1613844.79</v>
      </c>
    </row>
    <row r="7610" customFormat="false" ht="15" hidden="false" customHeight="false" outlineLevel="0" collapsed="false">
      <c r="A7610" s="3" t="n">
        <v>7609</v>
      </c>
      <c r="B7610" s="3" t="n">
        <v>5</v>
      </c>
      <c r="C7610" s="3" t="s">
        <v>313</v>
      </c>
      <c r="D7610" s="3" t="s">
        <v>563</v>
      </c>
      <c r="E7610" s="3" t="n">
        <v>973</v>
      </c>
      <c r="F7610" s="4" t="n">
        <v>496.52</v>
      </c>
      <c r="G7610" s="3" t="s">
        <v>8</v>
      </c>
      <c r="H7610" s="4" t="n">
        <f aca="false">ROUND(E7610*F7610,2)</f>
        <v>483113.96</v>
      </c>
    </row>
    <row r="7611" customFormat="false" ht="15" hidden="false" customHeight="false" outlineLevel="0" collapsed="false">
      <c r="A7611" s="3" t="n">
        <v>7610</v>
      </c>
      <c r="B7611" s="3" t="n">
        <v>12</v>
      </c>
      <c r="C7611" s="3" t="s">
        <v>313</v>
      </c>
      <c r="D7611" s="3" t="s">
        <v>563</v>
      </c>
      <c r="E7611" s="3" t="n">
        <v>3374</v>
      </c>
      <c r="F7611" s="4" t="n">
        <v>229.25</v>
      </c>
      <c r="G7611" s="3" t="s">
        <v>38</v>
      </c>
      <c r="H7611" s="4" t="n">
        <f aca="false">ROUND(E7611*F7611,2)</f>
        <v>773489.5</v>
      </c>
    </row>
    <row r="7612" customFormat="false" ht="15" hidden="false" customHeight="false" outlineLevel="0" collapsed="false">
      <c r="A7612" s="3" t="n">
        <v>7611</v>
      </c>
      <c r="B7612" s="3" t="n">
        <v>10</v>
      </c>
      <c r="C7612" s="3" t="s">
        <v>313</v>
      </c>
      <c r="D7612" s="3" t="s">
        <v>562</v>
      </c>
      <c r="E7612" s="3" t="n">
        <v>633</v>
      </c>
      <c r="F7612" s="4" t="n">
        <v>59.89</v>
      </c>
      <c r="G7612" s="3" t="s">
        <v>8</v>
      </c>
      <c r="H7612" s="4" t="n">
        <f aca="false">ROUND(E7612*F7612,2)</f>
        <v>37910.37</v>
      </c>
    </row>
    <row r="7613" customFormat="false" ht="15" hidden="false" customHeight="false" outlineLevel="0" collapsed="false">
      <c r="A7613" s="3" t="n">
        <v>7612</v>
      </c>
      <c r="B7613" s="3" t="n">
        <v>13</v>
      </c>
      <c r="C7613" s="3" t="s">
        <v>313</v>
      </c>
      <c r="D7613" s="3" t="s">
        <v>562</v>
      </c>
      <c r="E7613" s="3" t="n">
        <v>3305</v>
      </c>
      <c r="F7613" s="4" t="n">
        <v>50.67</v>
      </c>
      <c r="G7613" s="3" t="s">
        <v>41</v>
      </c>
      <c r="H7613" s="4" t="n">
        <f aca="false">ROUND(E7613*F7613,2)</f>
        <v>167464.35</v>
      </c>
    </row>
    <row r="7614" customFormat="false" ht="15" hidden="false" customHeight="false" outlineLevel="0" collapsed="false">
      <c r="A7614" s="3" t="n">
        <v>7613</v>
      </c>
      <c r="B7614" s="3" t="n">
        <v>1</v>
      </c>
      <c r="C7614" s="3" t="s">
        <v>313</v>
      </c>
      <c r="D7614" s="3" t="s">
        <v>563</v>
      </c>
      <c r="E7614" s="3" t="n">
        <v>2784</v>
      </c>
      <c r="F7614" s="4" t="n">
        <v>397.95</v>
      </c>
      <c r="G7614" s="3" t="s">
        <v>8</v>
      </c>
      <c r="H7614" s="4" t="n">
        <f aca="false">ROUND(E7614*F7614,2)</f>
        <v>1107892.8</v>
      </c>
    </row>
    <row r="7615" customFormat="false" ht="15" hidden="false" customHeight="false" outlineLevel="0" collapsed="false">
      <c r="A7615" s="3" t="n">
        <v>7614</v>
      </c>
      <c r="B7615" s="3" t="n">
        <v>14</v>
      </c>
      <c r="C7615" s="3" t="s">
        <v>313</v>
      </c>
      <c r="D7615" s="3" t="s">
        <v>563</v>
      </c>
      <c r="E7615" s="3" t="n">
        <v>20</v>
      </c>
      <c r="F7615" s="4" t="n">
        <v>73.37</v>
      </c>
      <c r="G7615" s="3" t="s">
        <v>41</v>
      </c>
      <c r="H7615" s="4" t="n">
        <f aca="false">ROUND(E7615*F7615,2)</f>
        <v>1467.4</v>
      </c>
    </row>
    <row r="7616" customFormat="false" ht="15" hidden="false" customHeight="false" outlineLevel="0" collapsed="false">
      <c r="A7616" s="3" t="n">
        <v>7615</v>
      </c>
      <c r="B7616" s="3" t="n">
        <v>11</v>
      </c>
      <c r="C7616" s="3" t="s">
        <v>313</v>
      </c>
      <c r="D7616" s="3" t="s">
        <v>563</v>
      </c>
      <c r="E7616" s="3" t="n">
        <v>1791</v>
      </c>
      <c r="F7616" s="4" t="n">
        <v>97.29</v>
      </c>
      <c r="G7616" s="3" t="s">
        <v>34</v>
      </c>
      <c r="H7616" s="4" t="n">
        <f aca="false">ROUND(E7616*F7616,2)</f>
        <v>174246.39</v>
      </c>
    </row>
    <row r="7617" customFormat="false" ht="15" hidden="false" customHeight="false" outlineLevel="0" collapsed="false">
      <c r="A7617" s="3" t="n">
        <v>7616</v>
      </c>
      <c r="B7617" s="3" t="n">
        <v>3</v>
      </c>
      <c r="C7617" s="3" t="s">
        <v>313</v>
      </c>
      <c r="D7617" s="3" t="s">
        <v>563</v>
      </c>
      <c r="E7617" s="3" t="n">
        <v>1415</v>
      </c>
      <c r="F7617" s="4" t="n">
        <v>135.63</v>
      </c>
      <c r="G7617" s="3" t="s">
        <v>8</v>
      </c>
      <c r="H7617" s="4" t="n">
        <f aca="false">ROUND(E7617*F7617,2)</f>
        <v>191916.45</v>
      </c>
    </row>
    <row r="7618" customFormat="false" ht="15" hidden="false" customHeight="false" outlineLevel="0" collapsed="false">
      <c r="A7618" s="3" t="n">
        <v>7617</v>
      </c>
      <c r="B7618" s="3" t="n">
        <v>8</v>
      </c>
      <c r="C7618" s="3" t="s">
        <v>313</v>
      </c>
      <c r="D7618" s="3" t="s">
        <v>563</v>
      </c>
      <c r="E7618" s="3" t="n">
        <v>187</v>
      </c>
      <c r="F7618" s="4" t="n">
        <v>50.55</v>
      </c>
      <c r="G7618" s="3" t="s">
        <v>8</v>
      </c>
      <c r="H7618" s="4" t="n">
        <f aca="false">ROUND(E7618*F7618,2)</f>
        <v>9452.85</v>
      </c>
    </row>
    <row r="7619" customFormat="false" ht="15" hidden="false" customHeight="false" outlineLevel="0" collapsed="false">
      <c r="A7619" s="3" t="n">
        <v>7618</v>
      </c>
      <c r="B7619" s="3" t="n">
        <v>12</v>
      </c>
      <c r="C7619" s="3" t="s">
        <v>313</v>
      </c>
      <c r="D7619" s="3" t="s">
        <v>563</v>
      </c>
      <c r="E7619" s="3" t="n">
        <v>1726</v>
      </c>
      <c r="F7619" s="4" t="n">
        <v>229.45</v>
      </c>
      <c r="G7619" s="3" t="s">
        <v>38</v>
      </c>
      <c r="H7619" s="4" t="n">
        <f aca="false">ROUND(E7619*F7619,2)</f>
        <v>396030.7</v>
      </c>
    </row>
    <row r="7620" customFormat="false" ht="15" hidden="false" customHeight="false" outlineLevel="0" collapsed="false">
      <c r="A7620" s="3" t="n">
        <v>7619</v>
      </c>
      <c r="B7620" s="3" t="n">
        <v>3</v>
      </c>
      <c r="C7620" s="3" t="s">
        <v>313</v>
      </c>
      <c r="D7620" s="3" t="s">
        <v>563</v>
      </c>
      <c r="E7620" s="3" t="n">
        <v>92</v>
      </c>
      <c r="F7620" s="4" t="n">
        <v>135.62</v>
      </c>
      <c r="G7620" s="3" t="s">
        <v>8</v>
      </c>
      <c r="H7620" s="4" t="n">
        <f aca="false">ROUND(E7620*F7620,2)</f>
        <v>12477.04</v>
      </c>
    </row>
    <row r="7621" customFormat="false" ht="15" hidden="false" customHeight="false" outlineLevel="0" collapsed="false">
      <c r="A7621" s="3" t="n">
        <v>7620</v>
      </c>
      <c r="B7621" s="3" t="n">
        <v>8</v>
      </c>
      <c r="C7621" s="3" t="s">
        <v>313</v>
      </c>
      <c r="D7621" s="3" t="s">
        <v>563</v>
      </c>
      <c r="E7621" s="3" t="n">
        <v>3197</v>
      </c>
      <c r="F7621" s="4" t="n">
        <v>50.73</v>
      </c>
      <c r="G7621" s="3" t="s">
        <v>8</v>
      </c>
      <c r="H7621" s="4" t="n">
        <f aca="false">ROUND(E7621*F7621,2)</f>
        <v>162183.81</v>
      </c>
    </row>
    <row r="7622" customFormat="false" ht="15" hidden="false" customHeight="false" outlineLevel="0" collapsed="false">
      <c r="A7622" s="3" t="n">
        <v>7621</v>
      </c>
      <c r="B7622" s="3" t="n">
        <v>15</v>
      </c>
      <c r="C7622" s="3" t="s">
        <v>313</v>
      </c>
      <c r="D7622" s="3" t="s">
        <v>562</v>
      </c>
      <c r="E7622" s="3" t="n">
        <v>2330</v>
      </c>
      <c r="F7622" s="4" t="n">
        <v>287.22</v>
      </c>
      <c r="G7622" s="3" t="s">
        <v>46</v>
      </c>
      <c r="H7622" s="4" t="n">
        <f aca="false">ROUND(E7622*F7622,2)</f>
        <v>669222.6</v>
      </c>
    </row>
    <row r="7623" customFormat="false" ht="15" hidden="false" customHeight="false" outlineLevel="0" collapsed="false">
      <c r="A7623" s="3" t="n">
        <v>7622</v>
      </c>
      <c r="B7623" s="3" t="n">
        <v>7</v>
      </c>
      <c r="C7623" s="3" t="s">
        <v>313</v>
      </c>
      <c r="D7623" s="3" t="s">
        <v>562</v>
      </c>
      <c r="E7623" s="3" t="n">
        <v>3712</v>
      </c>
      <c r="F7623" s="4" t="n">
        <v>291.62</v>
      </c>
      <c r="G7623" s="3" t="s">
        <v>8</v>
      </c>
      <c r="H7623" s="4" t="n">
        <f aca="false">ROUND(E7623*F7623,2)</f>
        <v>1082493.44</v>
      </c>
    </row>
    <row r="7624" customFormat="false" ht="15" hidden="false" customHeight="false" outlineLevel="0" collapsed="false">
      <c r="A7624" s="3" t="n">
        <v>7623</v>
      </c>
      <c r="B7624" s="3" t="n">
        <v>12</v>
      </c>
      <c r="C7624" s="3" t="s">
        <v>314</v>
      </c>
      <c r="D7624" s="3" t="s">
        <v>563</v>
      </c>
      <c r="E7624" s="3" t="n">
        <v>2930</v>
      </c>
      <c r="F7624" s="4" t="n">
        <v>229.37</v>
      </c>
      <c r="G7624" s="3" t="s">
        <v>38</v>
      </c>
      <c r="H7624" s="4" t="n">
        <f aca="false">ROUND(E7624*F7624,2)</f>
        <v>672054.1</v>
      </c>
    </row>
    <row r="7625" customFormat="false" ht="15" hidden="false" customHeight="false" outlineLevel="0" collapsed="false">
      <c r="A7625" s="3" t="n">
        <v>7624</v>
      </c>
      <c r="B7625" s="3" t="n">
        <v>14</v>
      </c>
      <c r="C7625" s="3" t="s">
        <v>314</v>
      </c>
      <c r="D7625" s="3" t="s">
        <v>562</v>
      </c>
      <c r="E7625" s="3" t="n">
        <v>1191</v>
      </c>
      <c r="F7625" s="4" t="n">
        <v>73.09</v>
      </c>
      <c r="G7625" s="3" t="s">
        <v>41</v>
      </c>
      <c r="H7625" s="4" t="n">
        <f aca="false">ROUND(E7625*F7625,2)</f>
        <v>87050.19</v>
      </c>
    </row>
    <row r="7626" customFormat="false" ht="15" hidden="false" customHeight="false" outlineLevel="0" collapsed="false">
      <c r="A7626" s="3" t="n">
        <v>7625</v>
      </c>
      <c r="B7626" s="3" t="n">
        <v>1</v>
      </c>
      <c r="C7626" s="3" t="s">
        <v>314</v>
      </c>
      <c r="D7626" s="3" t="s">
        <v>563</v>
      </c>
      <c r="E7626" s="3" t="n">
        <v>543</v>
      </c>
      <c r="F7626" s="4" t="n">
        <v>393.76</v>
      </c>
      <c r="G7626" s="3" t="s">
        <v>8</v>
      </c>
      <c r="H7626" s="4" t="n">
        <f aca="false">ROUND(E7626*F7626,2)</f>
        <v>213811.68</v>
      </c>
    </row>
    <row r="7627" customFormat="false" ht="15" hidden="false" customHeight="false" outlineLevel="0" collapsed="false">
      <c r="A7627" s="3" t="n">
        <v>7626</v>
      </c>
      <c r="B7627" s="3" t="n">
        <v>6</v>
      </c>
      <c r="C7627" s="3" t="s">
        <v>314</v>
      </c>
      <c r="D7627" s="3" t="s">
        <v>563</v>
      </c>
      <c r="E7627" s="3" t="n">
        <v>2514</v>
      </c>
      <c r="F7627" s="4" t="n">
        <v>286.1</v>
      </c>
      <c r="G7627" s="3" t="s">
        <v>8</v>
      </c>
      <c r="H7627" s="4" t="n">
        <f aca="false">ROUND(E7627*F7627,2)</f>
        <v>719255.4</v>
      </c>
    </row>
    <row r="7628" customFormat="false" ht="15" hidden="false" customHeight="false" outlineLevel="0" collapsed="false">
      <c r="A7628" s="3" t="n">
        <v>7627</v>
      </c>
      <c r="B7628" s="3" t="n">
        <v>1</v>
      </c>
      <c r="C7628" s="3" t="s">
        <v>314</v>
      </c>
      <c r="D7628" s="3" t="s">
        <v>563</v>
      </c>
      <c r="E7628" s="3" t="n">
        <v>3697</v>
      </c>
      <c r="F7628" s="4" t="n">
        <v>395.89</v>
      </c>
      <c r="G7628" s="3" t="s">
        <v>8</v>
      </c>
      <c r="H7628" s="4" t="n">
        <f aca="false">ROUND(E7628*F7628,2)</f>
        <v>1463605.33</v>
      </c>
    </row>
    <row r="7629" customFormat="false" ht="15" hidden="false" customHeight="false" outlineLevel="0" collapsed="false">
      <c r="A7629" s="3" t="n">
        <v>7628</v>
      </c>
      <c r="B7629" s="3" t="n">
        <v>2</v>
      </c>
      <c r="C7629" s="3" t="s">
        <v>314</v>
      </c>
      <c r="D7629" s="3" t="s">
        <v>563</v>
      </c>
      <c r="E7629" s="3" t="n">
        <v>4308</v>
      </c>
      <c r="F7629" s="4" t="n">
        <v>48.3</v>
      </c>
      <c r="G7629" s="3" t="s">
        <v>8</v>
      </c>
      <c r="H7629" s="4" t="n">
        <f aca="false">ROUND(E7629*F7629,2)</f>
        <v>208076.4</v>
      </c>
    </row>
    <row r="7630" customFormat="false" ht="15" hidden="false" customHeight="false" outlineLevel="0" collapsed="false">
      <c r="A7630" s="3" t="n">
        <v>7629</v>
      </c>
      <c r="B7630" s="3" t="n">
        <v>10</v>
      </c>
      <c r="C7630" s="3" t="s">
        <v>314</v>
      </c>
      <c r="D7630" s="3" t="s">
        <v>563</v>
      </c>
      <c r="E7630" s="3" t="n">
        <v>1084</v>
      </c>
      <c r="F7630" s="4" t="n">
        <v>59.55</v>
      </c>
      <c r="G7630" s="3" t="s">
        <v>8</v>
      </c>
      <c r="H7630" s="4" t="n">
        <f aca="false">ROUND(E7630*F7630,2)</f>
        <v>64552.2</v>
      </c>
    </row>
    <row r="7631" customFormat="false" ht="15" hidden="false" customHeight="false" outlineLevel="0" collapsed="false">
      <c r="A7631" s="3" t="n">
        <v>7630</v>
      </c>
      <c r="B7631" s="3" t="n">
        <v>1</v>
      </c>
      <c r="C7631" s="3" t="s">
        <v>314</v>
      </c>
      <c r="D7631" s="3" t="s">
        <v>563</v>
      </c>
      <c r="E7631" s="3" t="n">
        <v>2248</v>
      </c>
      <c r="F7631" s="4" t="n">
        <v>395.64</v>
      </c>
      <c r="G7631" s="3" t="s">
        <v>8</v>
      </c>
      <c r="H7631" s="4" t="n">
        <f aca="false">ROUND(E7631*F7631,2)</f>
        <v>889398.72</v>
      </c>
    </row>
    <row r="7632" customFormat="false" ht="15" hidden="false" customHeight="false" outlineLevel="0" collapsed="false">
      <c r="A7632" s="3" t="n">
        <v>7631</v>
      </c>
      <c r="B7632" s="3" t="n">
        <v>6</v>
      </c>
      <c r="C7632" s="3" t="s">
        <v>314</v>
      </c>
      <c r="D7632" s="3" t="s">
        <v>563</v>
      </c>
      <c r="E7632" s="3" t="n">
        <v>148</v>
      </c>
      <c r="F7632" s="4" t="n">
        <v>286.81</v>
      </c>
      <c r="G7632" s="3" t="s">
        <v>8</v>
      </c>
      <c r="H7632" s="4" t="n">
        <f aca="false">ROUND(E7632*F7632,2)</f>
        <v>42447.88</v>
      </c>
    </row>
    <row r="7633" customFormat="false" ht="15" hidden="false" customHeight="false" outlineLevel="0" collapsed="false">
      <c r="A7633" s="3" t="n">
        <v>7632</v>
      </c>
      <c r="B7633" s="3" t="n">
        <v>8</v>
      </c>
      <c r="C7633" s="3" t="s">
        <v>314</v>
      </c>
      <c r="D7633" s="3" t="s">
        <v>563</v>
      </c>
      <c r="E7633" s="3" t="n">
        <v>2129</v>
      </c>
      <c r="F7633" s="4" t="n">
        <v>51.3</v>
      </c>
      <c r="G7633" s="3" t="s">
        <v>8</v>
      </c>
      <c r="H7633" s="4" t="n">
        <f aca="false">ROUND(E7633*F7633,2)</f>
        <v>109217.7</v>
      </c>
    </row>
    <row r="7634" customFormat="false" ht="15" hidden="false" customHeight="false" outlineLevel="0" collapsed="false">
      <c r="A7634" s="3" t="n">
        <v>7633</v>
      </c>
      <c r="B7634" s="3" t="n">
        <v>7</v>
      </c>
      <c r="C7634" s="3" t="s">
        <v>314</v>
      </c>
      <c r="D7634" s="3" t="s">
        <v>562</v>
      </c>
      <c r="E7634" s="3" t="n">
        <v>4698</v>
      </c>
      <c r="F7634" s="4" t="n">
        <v>291.49</v>
      </c>
      <c r="G7634" s="3" t="s">
        <v>8</v>
      </c>
      <c r="H7634" s="4" t="n">
        <f aca="false">ROUND(E7634*F7634,2)</f>
        <v>1369420.02</v>
      </c>
    </row>
    <row r="7635" customFormat="false" ht="15" hidden="false" customHeight="false" outlineLevel="0" collapsed="false">
      <c r="A7635" s="3" t="n">
        <v>7634</v>
      </c>
      <c r="B7635" s="3" t="n">
        <v>5</v>
      </c>
      <c r="C7635" s="3" t="s">
        <v>314</v>
      </c>
      <c r="D7635" s="3" t="s">
        <v>562</v>
      </c>
      <c r="E7635" s="3" t="n">
        <v>4680</v>
      </c>
      <c r="F7635" s="4" t="n">
        <v>486.86</v>
      </c>
      <c r="G7635" s="3" t="s">
        <v>8</v>
      </c>
      <c r="H7635" s="4" t="n">
        <f aca="false">ROUND(E7635*F7635,2)</f>
        <v>2278504.8</v>
      </c>
    </row>
    <row r="7636" customFormat="false" ht="15" hidden="false" customHeight="false" outlineLevel="0" collapsed="false">
      <c r="A7636" s="3" t="n">
        <v>7635</v>
      </c>
      <c r="B7636" s="3" t="n">
        <v>3</v>
      </c>
      <c r="C7636" s="3" t="s">
        <v>314</v>
      </c>
      <c r="D7636" s="3" t="s">
        <v>563</v>
      </c>
      <c r="E7636" s="3" t="n">
        <v>515</v>
      </c>
      <c r="F7636" s="4" t="n">
        <v>137.9</v>
      </c>
      <c r="G7636" s="3" t="s">
        <v>8</v>
      </c>
      <c r="H7636" s="4" t="n">
        <f aca="false">ROUND(E7636*F7636,2)</f>
        <v>71018.5</v>
      </c>
    </row>
    <row r="7637" customFormat="false" ht="15" hidden="false" customHeight="false" outlineLevel="0" collapsed="false">
      <c r="A7637" s="3" t="n">
        <v>7636</v>
      </c>
      <c r="B7637" s="3" t="n">
        <v>13</v>
      </c>
      <c r="C7637" s="3" t="s">
        <v>314</v>
      </c>
      <c r="D7637" s="3" t="s">
        <v>562</v>
      </c>
      <c r="E7637" s="3" t="n">
        <v>3291</v>
      </c>
      <c r="F7637" s="4" t="n">
        <v>50.11</v>
      </c>
      <c r="G7637" s="3" t="s">
        <v>41</v>
      </c>
      <c r="H7637" s="4" t="n">
        <f aca="false">ROUND(E7637*F7637,2)</f>
        <v>164912.01</v>
      </c>
    </row>
    <row r="7638" customFormat="false" ht="15" hidden="false" customHeight="false" outlineLevel="0" collapsed="false">
      <c r="A7638" s="3" t="n">
        <v>7637</v>
      </c>
      <c r="B7638" s="3" t="n">
        <v>12</v>
      </c>
      <c r="C7638" s="3" t="s">
        <v>314</v>
      </c>
      <c r="D7638" s="3" t="s">
        <v>563</v>
      </c>
      <c r="E7638" s="3" t="n">
        <v>659</v>
      </c>
      <c r="F7638" s="4" t="n">
        <v>229.46</v>
      </c>
      <c r="G7638" s="3" t="s">
        <v>38</v>
      </c>
      <c r="H7638" s="4" t="n">
        <f aca="false">ROUND(E7638*F7638,2)</f>
        <v>151214.14</v>
      </c>
    </row>
    <row r="7639" customFormat="false" ht="15" hidden="false" customHeight="false" outlineLevel="0" collapsed="false">
      <c r="A7639" s="3" t="n">
        <v>7638</v>
      </c>
      <c r="B7639" s="3" t="n">
        <v>2</v>
      </c>
      <c r="C7639" s="3" t="s">
        <v>314</v>
      </c>
      <c r="D7639" s="3" t="s">
        <v>563</v>
      </c>
      <c r="E7639" s="3" t="n">
        <v>422</v>
      </c>
      <c r="F7639" s="4" t="n">
        <v>48.2</v>
      </c>
      <c r="G7639" s="3" t="s">
        <v>8</v>
      </c>
      <c r="H7639" s="4" t="n">
        <f aca="false">ROUND(E7639*F7639,2)</f>
        <v>20340.4</v>
      </c>
    </row>
    <row r="7640" customFormat="false" ht="15" hidden="false" customHeight="false" outlineLevel="0" collapsed="false">
      <c r="A7640" s="3" t="n">
        <v>7639</v>
      </c>
      <c r="B7640" s="3" t="n">
        <v>3</v>
      </c>
      <c r="C7640" s="3" t="s">
        <v>314</v>
      </c>
      <c r="D7640" s="3" t="s">
        <v>562</v>
      </c>
      <c r="E7640" s="3" t="n">
        <v>1253</v>
      </c>
      <c r="F7640" s="4" t="n">
        <v>137.54</v>
      </c>
      <c r="G7640" s="3" t="s">
        <v>8</v>
      </c>
      <c r="H7640" s="4" t="n">
        <f aca="false">ROUND(E7640*F7640,2)</f>
        <v>172337.62</v>
      </c>
    </row>
    <row r="7641" customFormat="false" ht="15" hidden="false" customHeight="false" outlineLevel="0" collapsed="false">
      <c r="A7641" s="3" t="n">
        <v>7640</v>
      </c>
      <c r="B7641" s="3" t="n">
        <v>6</v>
      </c>
      <c r="C7641" s="3" t="s">
        <v>314</v>
      </c>
      <c r="D7641" s="3" t="s">
        <v>563</v>
      </c>
      <c r="E7641" s="3" t="n">
        <v>4048</v>
      </c>
      <c r="F7641" s="4" t="n">
        <v>287.54</v>
      </c>
      <c r="G7641" s="3" t="s">
        <v>8</v>
      </c>
      <c r="H7641" s="4" t="n">
        <f aca="false">ROUND(E7641*F7641,2)</f>
        <v>1163961.92</v>
      </c>
    </row>
    <row r="7642" customFormat="false" ht="15" hidden="false" customHeight="false" outlineLevel="0" collapsed="false">
      <c r="A7642" s="3" t="n">
        <v>7641</v>
      </c>
      <c r="B7642" s="3" t="n">
        <v>10</v>
      </c>
      <c r="C7642" s="3" t="s">
        <v>314</v>
      </c>
      <c r="D7642" s="3" t="s">
        <v>562</v>
      </c>
      <c r="E7642" s="3" t="n">
        <v>3450</v>
      </c>
      <c r="F7642" s="4" t="n">
        <v>59.59</v>
      </c>
      <c r="G7642" s="3" t="s">
        <v>8</v>
      </c>
      <c r="H7642" s="4" t="n">
        <f aca="false">ROUND(E7642*F7642,2)</f>
        <v>205585.5</v>
      </c>
    </row>
    <row r="7643" customFormat="false" ht="15" hidden="false" customHeight="false" outlineLevel="0" collapsed="false">
      <c r="A7643" s="3" t="n">
        <v>7642</v>
      </c>
      <c r="B7643" s="3" t="n">
        <v>5</v>
      </c>
      <c r="C7643" s="3" t="s">
        <v>314</v>
      </c>
      <c r="D7643" s="3" t="s">
        <v>562</v>
      </c>
      <c r="E7643" s="3" t="n">
        <v>2287</v>
      </c>
      <c r="F7643" s="4" t="n">
        <v>488.34</v>
      </c>
      <c r="G7643" s="3" t="s">
        <v>8</v>
      </c>
      <c r="H7643" s="4" t="n">
        <f aca="false">ROUND(E7643*F7643,2)</f>
        <v>1116833.58</v>
      </c>
    </row>
    <row r="7644" customFormat="false" ht="15" hidden="false" customHeight="false" outlineLevel="0" collapsed="false">
      <c r="A7644" s="3" t="n">
        <v>7643</v>
      </c>
      <c r="B7644" s="3" t="n">
        <v>12</v>
      </c>
      <c r="C7644" s="3" t="s">
        <v>314</v>
      </c>
      <c r="D7644" s="3" t="s">
        <v>562</v>
      </c>
      <c r="E7644" s="3" t="n">
        <v>3807</v>
      </c>
      <c r="F7644" s="4" t="n">
        <v>229.74</v>
      </c>
      <c r="G7644" s="3" t="s">
        <v>38</v>
      </c>
      <c r="H7644" s="4" t="n">
        <f aca="false">ROUND(E7644*F7644,2)</f>
        <v>874620.18</v>
      </c>
    </row>
    <row r="7645" customFormat="false" ht="15" hidden="false" customHeight="false" outlineLevel="0" collapsed="false">
      <c r="A7645" s="3" t="n">
        <v>7644</v>
      </c>
      <c r="B7645" s="3" t="n">
        <v>11</v>
      </c>
      <c r="C7645" s="3" t="s">
        <v>314</v>
      </c>
      <c r="D7645" s="3" t="s">
        <v>562</v>
      </c>
      <c r="E7645" s="3" t="n">
        <v>2484</v>
      </c>
      <c r="F7645" s="4" t="n">
        <v>97.56</v>
      </c>
      <c r="G7645" s="3" t="s">
        <v>34</v>
      </c>
      <c r="H7645" s="4" t="n">
        <f aca="false">ROUND(E7645*F7645,2)</f>
        <v>242339.04</v>
      </c>
    </row>
    <row r="7646" customFormat="false" ht="15" hidden="false" customHeight="false" outlineLevel="0" collapsed="false">
      <c r="A7646" s="3" t="n">
        <v>7645</v>
      </c>
      <c r="B7646" s="3" t="n">
        <v>12</v>
      </c>
      <c r="C7646" s="3" t="s">
        <v>314</v>
      </c>
      <c r="D7646" s="3" t="s">
        <v>562</v>
      </c>
      <c r="E7646" s="3" t="n">
        <v>4410</v>
      </c>
      <c r="F7646" s="4" t="n">
        <v>229.49</v>
      </c>
      <c r="G7646" s="3" t="s">
        <v>38</v>
      </c>
      <c r="H7646" s="4" t="n">
        <f aca="false">ROUND(E7646*F7646,2)</f>
        <v>1012050.9</v>
      </c>
    </row>
    <row r="7647" customFormat="false" ht="15" hidden="false" customHeight="false" outlineLevel="0" collapsed="false">
      <c r="A7647" s="3" t="n">
        <v>7646</v>
      </c>
      <c r="B7647" s="3" t="n">
        <v>7</v>
      </c>
      <c r="C7647" s="3" t="s">
        <v>314</v>
      </c>
      <c r="D7647" s="3" t="s">
        <v>563</v>
      </c>
      <c r="E7647" s="3" t="n">
        <v>4584</v>
      </c>
      <c r="F7647" s="4" t="n">
        <v>291.84</v>
      </c>
      <c r="G7647" s="3" t="s">
        <v>8</v>
      </c>
      <c r="H7647" s="4" t="n">
        <f aca="false">ROUND(E7647*F7647,2)</f>
        <v>1337794.56</v>
      </c>
    </row>
    <row r="7648" customFormat="false" ht="15" hidden="false" customHeight="false" outlineLevel="0" collapsed="false">
      <c r="A7648" s="3" t="n">
        <v>7647</v>
      </c>
      <c r="B7648" s="3" t="n">
        <v>5</v>
      </c>
      <c r="C7648" s="3" t="s">
        <v>314</v>
      </c>
      <c r="D7648" s="3" t="s">
        <v>563</v>
      </c>
      <c r="E7648" s="3" t="n">
        <v>1255</v>
      </c>
      <c r="F7648" s="4" t="n">
        <v>487.63</v>
      </c>
      <c r="G7648" s="3" t="s">
        <v>8</v>
      </c>
      <c r="H7648" s="4" t="n">
        <f aca="false">ROUND(E7648*F7648,2)</f>
        <v>611975.65</v>
      </c>
    </row>
    <row r="7649" customFormat="false" ht="15" hidden="false" customHeight="false" outlineLevel="0" collapsed="false">
      <c r="A7649" s="3" t="n">
        <v>7648</v>
      </c>
      <c r="B7649" s="3" t="n">
        <v>14</v>
      </c>
      <c r="C7649" s="3" t="s">
        <v>314</v>
      </c>
      <c r="D7649" s="3" t="s">
        <v>562</v>
      </c>
      <c r="E7649" s="3" t="n">
        <v>640</v>
      </c>
      <c r="F7649" s="4" t="n">
        <v>73.37</v>
      </c>
      <c r="G7649" s="3" t="s">
        <v>41</v>
      </c>
      <c r="H7649" s="4" t="n">
        <f aca="false">ROUND(E7649*F7649,2)</f>
        <v>46956.8</v>
      </c>
    </row>
    <row r="7650" customFormat="false" ht="15" hidden="false" customHeight="false" outlineLevel="0" collapsed="false">
      <c r="A7650" s="3" t="n">
        <v>7649</v>
      </c>
      <c r="B7650" s="3" t="n">
        <v>4</v>
      </c>
      <c r="C7650" s="3" t="s">
        <v>314</v>
      </c>
      <c r="D7650" s="3" t="s">
        <v>563</v>
      </c>
      <c r="E7650" s="3" t="n">
        <v>4419</v>
      </c>
      <c r="F7650" s="4" t="n">
        <v>113.23</v>
      </c>
      <c r="G7650" s="3" t="s">
        <v>8</v>
      </c>
      <c r="H7650" s="4" t="n">
        <f aca="false">ROUND(E7650*F7650,2)</f>
        <v>500363.37</v>
      </c>
    </row>
    <row r="7651" customFormat="false" ht="15" hidden="false" customHeight="false" outlineLevel="0" collapsed="false">
      <c r="A7651" s="3" t="n">
        <v>7650</v>
      </c>
      <c r="B7651" s="3" t="n">
        <v>6</v>
      </c>
      <c r="C7651" s="3" t="s">
        <v>314</v>
      </c>
      <c r="D7651" s="3" t="s">
        <v>563</v>
      </c>
      <c r="E7651" s="3" t="n">
        <v>2264</v>
      </c>
      <c r="F7651" s="4" t="n">
        <v>287.73</v>
      </c>
      <c r="G7651" s="3" t="s">
        <v>8</v>
      </c>
      <c r="H7651" s="4" t="n">
        <f aca="false">ROUND(E7651*F7651,2)</f>
        <v>651420.72</v>
      </c>
    </row>
    <row r="7652" customFormat="false" ht="15" hidden="false" customHeight="false" outlineLevel="0" collapsed="false">
      <c r="A7652" s="3" t="n">
        <v>7651</v>
      </c>
      <c r="B7652" s="3" t="n">
        <v>3</v>
      </c>
      <c r="C7652" s="3" t="s">
        <v>314</v>
      </c>
      <c r="D7652" s="3" t="s">
        <v>562</v>
      </c>
      <c r="E7652" s="3" t="n">
        <v>4173</v>
      </c>
      <c r="F7652" s="4" t="n">
        <v>137.58</v>
      </c>
      <c r="G7652" s="3" t="s">
        <v>8</v>
      </c>
      <c r="H7652" s="4" t="n">
        <f aca="false">ROUND(E7652*F7652,2)</f>
        <v>574121.34</v>
      </c>
    </row>
    <row r="7653" customFormat="false" ht="15" hidden="false" customHeight="false" outlineLevel="0" collapsed="false">
      <c r="A7653" s="3" t="n">
        <v>7652</v>
      </c>
      <c r="B7653" s="3" t="n">
        <v>8</v>
      </c>
      <c r="C7653" s="3" t="s">
        <v>314</v>
      </c>
      <c r="D7653" s="3" t="s">
        <v>562</v>
      </c>
      <c r="E7653" s="3" t="n">
        <v>2063</v>
      </c>
      <c r="F7653" s="4" t="n">
        <v>51.29</v>
      </c>
      <c r="G7653" s="3" t="s">
        <v>8</v>
      </c>
      <c r="H7653" s="4" t="n">
        <f aca="false">ROUND(E7653*F7653,2)</f>
        <v>105811.27</v>
      </c>
    </row>
    <row r="7654" customFormat="false" ht="15" hidden="false" customHeight="false" outlineLevel="0" collapsed="false">
      <c r="A7654" s="3" t="n">
        <v>7653</v>
      </c>
      <c r="B7654" s="3" t="n">
        <v>15</v>
      </c>
      <c r="C7654" s="3" t="s">
        <v>314</v>
      </c>
      <c r="D7654" s="3" t="s">
        <v>563</v>
      </c>
      <c r="E7654" s="3" t="n">
        <v>591</v>
      </c>
      <c r="F7654" s="4" t="n">
        <v>284.87</v>
      </c>
      <c r="G7654" s="3" t="s">
        <v>46</v>
      </c>
      <c r="H7654" s="4" t="n">
        <f aca="false">ROUND(E7654*F7654,2)</f>
        <v>168358.17</v>
      </c>
    </row>
    <row r="7655" customFormat="false" ht="15" hidden="false" customHeight="false" outlineLevel="0" collapsed="false">
      <c r="A7655" s="3" t="n">
        <v>7654</v>
      </c>
      <c r="B7655" s="3" t="n">
        <v>10</v>
      </c>
      <c r="C7655" s="3" t="s">
        <v>314</v>
      </c>
      <c r="D7655" s="3" t="s">
        <v>563</v>
      </c>
      <c r="E7655" s="3" t="n">
        <v>531</v>
      </c>
      <c r="F7655" s="4" t="n">
        <v>59.53</v>
      </c>
      <c r="G7655" s="3" t="s">
        <v>8</v>
      </c>
      <c r="H7655" s="4" t="n">
        <f aca="false">ROUND(E7655*F7655,2)</f>
        <v>31610.43</v>
      </c>
    </row>
    <row r="7656" customFormat="false" ht="15" hidden="false" customHeight="false" outlineLevel="0" collapsed="false">
      <c r="A7656" s="3" t="n">
        <v>7655</v>
      </c>
      <c r="B7656" s="3" t="n">
        <v>10</v>
      </c>
      <c r="C7656" s="3" t="s">
        <v>314</v>
      </c>
      <c r="D7656" s="3" t="s">
        <v>562</v>
      </c>
      <c r="E7656" s="3" t="n">
        <v>2090</v>
      </c>
      <c r="F7656" s="4" t="n">
        <v>59.46</v>
      </c>
      <c r="G7656" s="3" t="s">
        <v>8</v>
      </c>
      <c r="H7656" s="4" t="n">
        <f aca="false">ROUND(E7656*F7656,2)</f>
        <v>124271.4</v>
      </c>
    </row>
    <row r="7657" customFormat="false" ht="15" hidden="false" customHeight="false" outlineLevel="0" collapsed="false">
      <c r="A7657" s="3" t="n">
        <v>7656</v>
      </c>
      <c r="B7657" s="3" t="n">
        <v>1</v>
      </c>
      <c r="C7657" s="3" t="s">
        <v>314</v>
      </c>
      <c r="D7657" s="3" t="s">
        <v>563</v>
      </c>
      <c r="E7657" s="3" t="n">
        <v>1161</v>
      </c>
      <c r="F7657" s="4" t="n">
        <v>395.34</v>
      </c>
      <c r="G7657" s="3" t="s">
        <v>8</v>
      </c>
      <c r="H7657" s="4" t="n">
        <f aca="false">ROUND(E7657*F7657,2)</f>
        <v>458989.74</v>
      </c>
    </row>
    <row r="7658" customFormat="false" ht="15" hidden="false" customHeight="false" outlineLevel="0" collapsed="false">
      <c r="A7658" s="3" t="n">
        <v>7657</v>
      </c>
      <c r="B7658" s="3" t="n">
        <v>9</v>
      </c>
      <c r="C7658" s="3" t="s">
        <v>314</v>
      </c>
      <c r="D7658" s="3" t="s">
        <v>562</v>
      </c>
      <c r="E7658" s="3" t="n">
        <v>2610</v>
      </c>
      <c r="F7658" s="4" t="n">
        <v>229.97</v>
      </c>
      <c r="G7658" s="3" t="s">
        <v>8</v>
      </c>
      <c r="H7658" s="4" t="n">
        <f aca="false">ROUND(E7658*F7658,2)</f>
        <v>600221.7</v>
      </c>
    </row>
    <row r="7659" customFormat="false" ht="15" hidden="false" customHeight="false" outlineLevel="0" collapsed="false">
      <c r="A7659" s="3" t="n">
        <v>7658</v>
      </c>
      <c r="B7659" s="3" t="n">
        <v>6</v>
      </c>
      <c r="C7659" s="3" t="s">
        <v>314</v>
      </c>
      <c r="D7659" s="3" t="s">
        <v>563</v>
      </c>
      <c r="E7659" s="3" t="n">
        <v>837</v>
      </c>
      <c r="F7659" s="4" t="n">
        <v>286.51</v>
      </c>
      <c r="G7659" s="3" t="s">
        <v>8</v>
      </c>
      <c r="H7659" s="4" t="n">
        <f aca="false">ROUND(E7659*F7659,2)</f>
        <v>239808.87</v>
      </c>
    </row>
    <row r="7660" customFormat="false" ht="15" hidden="false" customHeight="false" outlineLevel="0" collapsed="false">
      <c r="A7660" s="3" t="n">
        <v>7659</v>
      </c>
      <c r="B7660" s="3" t="n">
        <v>8</v>
      </c>
      <c r="C7660" s="3" t="s">
        <v>314</v>
      </c>
      <c r="D7660" s="3" t="s">
        <v>562</v>
      </c>
      <c r="E7660" s="3" t="n">
        <v>4816</v>
      </c>
      <c r="F7660" s="4" t="n">
        <v>51.27</v>
      </c>
      <c r="G7660" s="3" t="s">
        <v>8</v>
      </c>
      <c r="H7660" s="4" t="n">
        <f aca="false">ROUND(E7660*F7660,2)</f>
        <v>246916.32</v>
      </c>
    </row>
    <row r="7661" customFormat="false" ht="15" hidden="false" customHeight="false" outlineLevel="0" collapsed="false">
      <c r="A7661" s="3" t="n">
        <v>7660</v>
      </c>
      <c r="B7661" s="3" t="n">
        <v>2</v>
      </c>
      <c r="C7661" s="3" t="s">
        <v>314</v>
      </c>
      <c r="D7661" s="3" t="s">
        <v>562</v>
      </c>
      <c r="E7661" s="3" t="n">
        <v>1506</v>
      </c>
      <c r="F7661" s="4" t="n">
        <v>48.45</v>
      </c>
      <c r="G7661" s="3" t="s">
        <v>8</v>
      </c>
      <c r="H7661" s="4" t="n">
        <f aca="false">ROUND(E7661*F7661,2)</f>
        <v>72965.7</v>
      </c>
    </row>
    <row r="7662" customFormat="false" ht="15" hidden="false" customHeight="false" outlineLevel="0" collapsed="false">
      <c r="A7662" s="3" t="n">
        <v>7661</v>
      </c>
      <c r="B7662" s="3" t="n">
        <v>2</v>
      </c>
      <c r="C7662" s="3" t="s">
        <v>314</v>
      </c>
      <c r="D7662" s="3" t="s">
        <v>562</v>
      </c>
      <c r="E7662" s="3" t="n">
        <v>2758</v>
      </c>
      <c r="F7662" s="4" t="n">
        <v>48.41</v>
      </c>
      <c r="G7662" s="3" t="s">
        <v>8</v>
      </c>
      <c r="H7662" s="4" t="n">
        <f aca="false">ROUND(E7662*F7662,2)</f>
        <v>133514.78</v>
      </c>
    </row>
    <row r="7663" customFormat="false" ht="15" hidden="false" customHeight="false" outlineLevel="0" collapsed="false">
      <c r="A7663" s="3" t="n">
        <v>7662</v>
      </c>
      <c r="B7663" s="3" t="n">
        <v>14</v>
      </c>
      <c r="C7663" s="3" t="s">
        <v>315</v>
      </c>
      <c r="D7663" s="3" t="s">
        <v>563</v>
      </c>
      <c r="E7663" s="3" t="n">
        <v>1887</v>
      </c>
      <c r="F7663" s="4" t="n">
        <v>72.49</v>
      </c>
      <c r="G7663" s="3" t="s">
        <v>41</v>
      </c>
      <c r="H7663" s="4" t="n">
        <f aca="false">ROUND(E7663*F7663,2)</f>
        <v>136788.63</v>
      </c>
    </row>
    <row r="7664" customFormat="false" ht="15" hidden="false" customHeight="false" outlineLevel="0" collapsed="false">
      <c r="A7664" s="3" t="n">
        <v>7663</v>
      </c>
      <c r="B7664" s="3" t="n">
        <v>4</v>
      </c>
      <c r="C7664" s="3" t="s">
        <v>315</v>
      </c>
      <c r="D7664" s="3" t="s">
        <v>562</v>
      </c>
      <c r="E7664" s="3" t="n">
        <v>2370</v>
      </c>
      <c r="F7664" s="4" t="n">
        <v>113.42</v>
      </c>
      <c r="G7664" s="3" t="s">
        <v>8</v>
      </c>
      <c r="H7664" s="4" t="n">
        <f aca="false">ROUND(E7664*F7664,2)</f>
        <v>268805.4</v>
      </c>
    </row>
    <row r="7665" customFormat="false" ht="15" hidden="false" customHeight="false" outlineLevel="0" collapsed="false">
      <c r="A7665" s="3" t="n">
        <v>7664</v>
      </c>
      <c r="B7665" s="3" t="n">
        <v>14</v>
      </c>
      <c r="C7665" s="3" t="s">
        <v>315</v>
      </c>
      <c r="D7665" s="3" t="s">
        <v>563</v>
      </c>
      <c r="E7665" s="3" t="n">
        <v>3405</v>
      </c>
      <c r="F7665" s="4" t="n">
        <v>72.25</v>
      </c>
      <c r="G7665" s="3" t="s">
        <v>41</v>
      </c>
      <c r="H7665" s="4" t="n">
        <f aca="false">ROUND(E7665*F7665,2)</f>
        <v>246011.25</v>
      </c>
    </row>
    <row r="7666" customFormat="false" ht="15" hidden="false" customHeight="false" outlineLevel="0" collapsed="false">
      <c r="A7666" s="3" t="n">
        <v>7665</v>
      </c>
      <c r="B7666" s="3" t="n">
        <v>3</v>
      </c>
      <c r="C7666" s="3" t="s">
        <v>315</v>
      </c>
      <c r="D7666" s="3" t="s">
        <v>562</v>
      </c>
      <c r="E7666" s="3" t="n">
        <v>3497</v>
      </c>
      <c r="F7666" s="4" t="n">
        <v>139.12</v>
      </c>
      <c r="G7666" s="3" t="s">
        <v>8</v>
      </c>
      <c r="H7666" s="4" t="n">
        <f aca="false">ROUND(E7666*F7666,2)</f>
        <v>486502.64</v>
      </c>
    </row>
    <row r="7667" customFormat="false" ht="15" hidden="false" customHeight="false" outlineLevel="0" collapsed="false">
      <c r="A7667" s="3" t="n">
        <v>7666</v>
      </c>
      <c r="B7667" s="3" t="n">
        <v>6</v>
      </c>
      <c r="C7667" s="3" t="s">
        <v>315</v>
      </c>
      <c r="D7667" s="3" t="s">
        <v>563</v>
      </c>
      <c r="E7667" s="3" t="n">
        <v>3388</v>
      </c>
      <c r="F7667" s="4" t="n">
        <v>296.83</v>
      </c>
      <c r="G7667" s="3" t="s">
        <v>8</v>
      </c>
      <c r="H7667" s="4" t="n">
        <f aca="false">ROUND(E7667*F7667,2)</f>
        <v>1005660.04</v>
      </c>
    </row>
    <row r="7668" customFormat="false" ht="15" hidden="false" customHeight="false" outlineLevel="0" collapsed="false">
      <c r="A7668" s="3" t="n">
        <v>7667</v>
      </c>
      <c r="B7668" s="3" t="n">
        <v>15</v>
      </c>
      <c r="C7668" s="3" t="s">
        <v>315</v>
      </c>
      <c r="D7668" s="3" t="s">
        <v>562</v>
      </c>
      <c r="E7668" s="3" t="n">
        <v>38</v>
      </c>
      <c r="F7668" s="4" t="n">
        <v>288.57</v>
      </c>
      <c r="G7668" s="3" t="s">
        <v>46</v>
      </c>
      <c r="H7668" s="4" t="n">
        <f aca="false">ROUND(E7668*F7668,2)</f>
        <v>10965.66</v>
      </c>
    </row>
    <row r="7669" customFormat="false" ht="15" hidden="false" customHeight="false" outlineLevel="0" collapsed="false">
      <c r="A7669" s="3" t="n">
        <v>7668</v>
      </c>
      <c r="B7669" s="3" t="n">
        <v>9</v>
      </c>
      <c r="C7669" s="3" t="s">
        <v>315</v>
      </c>
      <c r="D7669" s="3" t="s">
        <v>563</v>
      </c>
      <c r="E7669" s="3" t="n">
        <v>2498</v>
      </c>
      <c r="F7669" s="4" t="n">
        <v>228.37</v>
      </c>
      <c r="G7669" s="3" t="s">
        <v>8</v>
      </c>
      <c r="H7669" s="4" t="n">
        <f aca="false">ROUND(E7669*F7669,2)</f>
        <v>570468.26</v>
      </c>
    </row>
    <row r="7670" customFormat="false" ht="15" hidden="false" customHeight="false" outlineLevel="0" collapsed="false">
      <c r="A7670" s="3" t="n">
        <v>7669</v>
      </c>
      <c r="B7670" s="3" t="n">
        <v>14</v>
      </c>
      <c r="C7670" s="3" t="s">
        <v>315</v>
      </c>
      <c r="D7670" s="3" t="s">
        <v>562</v>
      </c>
      <c r="E7670" s="3" t="n">
        <v>984</v>
      </c>
      <c r="F7670" s="4" t="n">
        <v>72.35</v>
      </c>
      <c r="G7670" s="3" t="s">
        <v>41</v>
      </c>
      <c r="H7670" s="4" t="n">
        <f aca="false">ROUND(E7670*F7670,2)</f>
        <v>71192.4</v>
      </c>
    </row>
    <row r="7671" customFormat="false" ht="15" hidden="false" customHeight="false" outlineLevel="0" collapsed="false">
      <c r="A7671" s="3" t="n">
        <v>7670</v>
      </c>
      <c r="B7671" s="3" t="n">
        <v>1</v>
      </c>
      <c r="C7671" s="3" t="s">
        <v>315</v>
      </c>
      <c r="D7671" s="3" t="s">
        <v>562</v>
      </c>
      <c r="E7671" s="3" t="n">
        <v>2948</v>
      </c>
      <c r="F7671" s="4" t="n">
        <v>389.31</v>
      </c>
      <c r="G7671" s="3" t="s">
        <v>8</v>
      </c>
      <c r="H7671" s="4" t="n">
        <f aca="false">ROUND(E7671*F7671,2)</f>
        <v>1147685.88</v>
      </c>
    </row>
    <row r="7672" customFormat="false" ht="15" hidden="false" customHeight="false" outlineLevel="0" collapsed="false">
      <c r="A7672" s="3" t="n">
        <v>7671</v>
      </c>
      <c r="B7672" s="3" t="n">
        <v>13</v>
      </c>
      <c r="C7672" s="3" t="s">
        <v>315</v>
      </c>
      <c r="D7672" s="3" t="s">
        <v>563</v>
      </c>
      <c r="E7672" s="3" t="n">
        <v>746</v>
      </c>
      <c r="F7672" s="4" t="n">
        <v>49.98</v>
      </c>
      <c r="G7672" s="3" t="s">
        <v>41</v>
      </c>
      <c r="H7672" s="4" t="n">
        <f aca="false">ROUND(E7672*F7672,2)</f>
        <v>37285.08</v>
      </c>
    </row>
    <row r="7673" customFormat="false" ht="15" hidden="false" customHeight="false" outlineLevel="0" collapsed="false">
      <c r="A7673" s="3" t="n">
        <v>7672</v>
      </c>
      <c r="B7673" s="3" t="n">
        <v>6</v>
      </c>
      <c r="C7673" s="3" t="s">
        <v>315</v>
      </c>
      <c r="D7673" s="3" t="s">
        <v>563</v>
      </c>
      <c r="E7673" s="3" t="n">
        <v>2093</v>
      </c>
      <c r="F7673" s="4" t="n">
        <v>296.72</v>
      </c>
      <c r="G7673" s="3" t="s">
        <v>8</v>
      </c>
      <c r="H7673" s="4" t="n">
        <f aca="false">ROUND(E7673*F7673,2)</f>
        <v>621034.96</v>
      </c>
    </row>
    <row r="7674" customFormat="false" ht="15" hidden="false" customHeight="false" outlineLevel="0" collapsed="false">
      <c r="A7674" s="3" t="n">
        <v>7673</v>
      </c>
      <c r="B7674" s="3" t="n">
        <v>8</v>
      </c>
      <c r="C7674" s="3" t="s">
        <v>315</v>
      </c>
      <c r="D7674" s="3" t="s">
        <v>563</v>
      </c>
      <c r="E7674" s="3" t="n">
        <v>756</v>
      </c>
      <c r="F7674" s="4" t="n">
        <v>51.79</v>
      </c>
      <c r="G7674" s="3" t="s">
        <v>8</v>
      </c>
      <c r="H7674" s="4" t="n">
        <f aca="false">ROUND(E7674*F7674,2)</f>
        <v>39153.24</v>
      </c>
    </row>
    <row r="7675" customFormat="false" ht="15" hidden="false" customHeight="false" outlineLevel="0" collapsed="false">
      <c r="A7675" s="3" t="n">
        <v>7674</v>
      </c>
      <c r="B7675" s="3" t="n">
        <v>2</v>
      </c>
      <c r="C7675" s="3" t="s">
        <v>315</v>
      </c>
      <c r="D7675" s="3" t="s">
        <v>562</v>
      </c>
      <c r="E7675" s="3" t="n">
        <v>2562</v>
      </c>
      <c r="F7675" s="4" t="n">
        <v>49.09</v>
      </c>
      <c r="G7675" s="3" t="s">
        <v>8</v>
      </c>
      <c r="H7675" s="4" t="n">
        <f aca="false">ROUND(E7675*F7675,2)</f>
        <v>125768.58</v>
      </c>
    </row>
    <row r="7676" customFormat="false" ht="15" hidden="false" customHeight="false" outlineLevel="0" collapsed="false">
      <c r="A7676" s="3" t="n">
        <v>7675</v>
      </c>
      <c r="B7676" s="3" t="n">
        <v>3</v>
      </c>
      <c r="C7676" s="3" t="s">
        <v>315</v>
      </c>
      <c r="D7676" s="3" t="s">
        <v>563</v>
      </c>
      <c r="E7676" s="3" t="n">
        <v>3338</v>
      </c>
      <c r="F7676" s="4" t="n">
        <v>138.89</v>
      </c>
      <c r="G7676" s="3" t="s">
        <v>8</v>
      </c>
      <c r="H7676" s="4" t="n">
        <f aca="false">ROUND(E7676*F7676,2)</f>
        <v>463614.82</v>
      </c>
    </row>
    <row r="7677" customFormat="false" ht="15" hidden="false" customHeight="false" outlineLevel="0" collapsed="false">
      <c r="A7677" s="3" t="n">
        <v>7676</v>
      </c>
      <c r="B7677" s="3" t="n">
        <v>7</v>
      </c>
      <c r="C7677" s="3" t="s">
        <v>315</v>
      </c>
      <c r="D7677" s="3" t="s">
        <v>562</v>
      </c>
      <c r="E7677" s="3" t="n">
        <v>217</v>
      </c>
      <c r="F7677" s="4" t="n">
        <v>285.49</v>
      </c>
      <c r="G7677" s="3" t="s">
        <v>8</v>
      </c>
      <c r="H7677" s="4" t="n">
        <f aca="false">ROUND(E7677*F7677,2)</f>
        <v>61951.33</v>
      </c>
    </row>
    <row r="7678" customFormat="false" ht="15" hidden="false" customHeight="false" outlineLevel="0" collapsed="false">
      <c r="A7678" s="3" t="n">
        <v>7677</v>
      </c>
      <c r="B7678" s="3" t="n">
        <v>5</v>
      </c>
      <c r="C7678" s="3" t="s">
        <v>315</v>
      </c>
      <c r="D7678" s="3" t="s">
        <v>563</v>
      </c>
      <c r="E7678" s="3" t="n">
        <v>1289</v>
      </c>
      <c r="F7678" s="4" t="n">
        <v>491.46</v>
      </c>
      <c r="G7678" s="3" t="s">
        <v>8</v>
      </c>
      <c r="H7678" s="4" t="n">
        <f aca="false">ROUND(E7678*F7678,2)</f>
        <v>633491.94</v>
      </c>
    </row>
    <row r="7679" customFormat="false" ht="15" hidden="false" customHeight="false" outlineLevel="0" collapsed="false">
      <c r="A7679" s="3" t="n">
        <v>7678</v>
      </c>
      <c r="B7679" s="3" t="n">
        <v>6</v>
      </c>
      <c r="C7679" s="3" t="s">
        <v>315</v>
      </c>
      <c r="D7679" s="3" t="s">
        <v>562</v>
      </c>
      <c r="E7679" s="3" t="n">
        <v>4121</v>
      </c>
      <c r="F7679" s="4" t="n">
        <v>297.15</v>
      </c>
      <c r="G7679" s="3" t="s">
        <v>8</v>
      </c>
      <c r="H7679" s="4" t="n">
        <f aca="false">ROUND(E7679*F7679,2)</f>
        <v>1224555.15</v>
      </c>
    </row>
    <row r="7680" customFormat="false" ht="15" hidden="false" customHeight="false" outlineLevel="0" collapsed="false">
      <c r="A7680" s="3" t="n">
        <v>7679</v>
      </c>
      <c r="B7680" s="3" t="n">
        <v>14</v>
      </c>
      <c r="C7680" s="3" t="s">
        <v>315</v>
      </c>
      <c r="D7680" s="3" t="s">
        <v>563</v>
      </c>
      <c r="E7680" s="3" t="n">
        <v>3159</v>
      </c>
      <c r="F7680" s="4" t="n">
        <v>72.19</v>
      </c>
      <c r="G7680" s="3" t="s">
        <v>41</v>
      </c>
      <c r="H7680" s="4" t="n">
        <f aca="false">ROUND(E7680*F7680,2)</f>
        <v>228048.21</v>
      </c>
    </row>
    <row r="7681" customFormat="false" ht="15" hidden="false" customHeight="false" outlineLevel="0" collapsed="false">
      <c r="A7681" s="3" t="n">
        <v>7680</v>
      </c>
      <c r="B7681" s="3" t="n">
        <v>2</v>
      </c>
      <c r="C7681" s="3" t="s">
        <v>315</v>
      </c>
      <c r="D7681" s="3" t="s">
        <v>562</v>
      </c>
      <c r="E7681" s="3" t="n">
        <v>3993</v>
      </c>
      <c r="F7681" s="4" t="n">
        <v>48.87</v>
      </c>
      <c r="G7681" s="3" t="s">
        <v>8</v>
      </c>
      <c r="H7681" s="4" t="n">
        <f aca="false">ROUND(E7681*F7681,2)</f>
        <v>195137.91</v>
      </c>
    </row>
    <row r="7682" customFormat="false" ht="15" hidden="false" customHeight="false" outlineLevel="0" collapsed="false">
      <c r="A7682" s="3" t="n">
        <v>7681</v>
      </c>
      <c r="B7682" s="3" t="n">
        <v>13</v>
      </c>
      <c r="C7682" s="3" t="s">
        <v>315</v>
      </c>
      <c r="D7682" s="3" t="s">
        <v>562</v>
      </c>
      <c r="E7682" s="3" t="n">
        <v>874</v>
      </c>
      <c r="F7682" s="4" t="n">
        <v>49.76</v>
      </c>
      <c r="G7682" s="3" t="s">
        <v>41</v>
      </c>
      <c r="H7682" s="4" t="n">
        <f aca="false">ROUND(E7682*F7682,2)</f>
        <v>43490.24</v>
      </c>
    </row>
    <row r="7683" customFormat="false" ht="15" hidden="false" customHeight="false" outlineLevel="0" collapsed="false">
      <c r="A7683" s="3" t="n">
        <v>7682</v>
      </c>
      <c r="B7683" s="3" t="n">
        <v>4</v>
      </c>
      <c r="C7683" s="3" t="s">
        <v>315</v>
      </c>
      <c r="D7683" s="3" t="s">
        <v>562</v>
      </c>
      <c r="E7683" s="3" t="n">
        <v>2491</v>
      </c>
      <c r="F7683" s="4" t="n">
        <v>113.52</v>
      </c>
      <c r="G7683" s="3" t="s">
        <v>8</v>
      </c>
      <c r="H7683" s="4" t="n">
        <f aca="false">ROUND(E7683*F7683,2)</f>
        <v>282778.32</v>
      </c>
    </row>
    <row r="7684" customFormat="false" ht="15" hidden="false" customHeight="false" outlineLevel="0" collapsed="false">
      <c r="A7684" s="3" t="n">
        <v>7683</v>
      </c>
      <c r="B7684" s="3" t="n">
        <v>9</v>
      </c>
      <c r="C7684" s="3" t="s">
        <v>315</v>
      </c>
      <c r="D7684" s="3" t="s">
        <v>563</v>
      </c>
      <c r="E7684" s="3" t="n">
        <v>1885</v>
      </c>
      <c r="F7684" s="4" t="n">
        <v>228.84</v>
      </c>
      <c r="G7684" s="3" t="s">
        <v>8</v>
      </c>
      <c r="H7684" s="4" t="n">
        <f aca="false">ROUND(E7684*F7684,2)</f>
        <v>431363.4</v>
      </c>
    </row>
    <row r="7685" customFormat="false" ht="15" hidden="false" customHeight="false" outlineLevel="0" collapsed="false">
      <c r="A7685" s="3" t="n">
        <v>7684</v>
      </c>
      <c r="B7685" s="3" t="n">
        <v>9</v>
      </c>
      <c r="C7685" s="3" t="s">
        <v>315</v>
      </c>
      <c r="D7685" s="3" t="s">
        <v>562</v>
      </c>
      <c r="E7685" s="3" t="n">
        <v>1445</v>
      </c>
      <c r="F7685" s="4" t="n">
        <v>229.11</v>
      </c>
      <c r="G7685" s="3" t="s">
        <v>8</v>
      </c>
      <c r="H7685" s="4" t="n">
        <f aca="false">ROUND(E7685*F7685,2)</f>
        <v>331063.95</v>
      </c>
    </row>
    <row r="7686" customFormat="false" ht="15" hidden="false" customHeight="false" outlineLevel="0" collapsed="false">
      <c r="A7686" s="3" t="n">
        <v>7685</v>
      </c>
      <c r="B7686" s="3" t="n">
        <v>6</v>
      </c>
      <c r="C7686" s="3" t="s">
        <v>315</v>
      </c>
      <c r="D7686" s="3" t="s">
        <v>563</v>
      </c>
      <c r="E7686" s="3" t="n">
        <v>4471</v>
      </c>
      <c r="F7686" s="4" t="n">
        <v>296.05</v>
      </c>
      <c r="G7686" s="3" t="s">
        <v>8</v>
      </c>
      <c r="H7686" s="4" t="n">
        <f aca="false">ROUND(E7686*F7686,2)</f>
        <v>1323639.55</v>
      </c>
    </row>
    <row r="7687" customFormat="false" ht="15" hidden="false" customHeight="false" outlineLevel="0" collapsed="false">
      <c r="A7687" s="3" t="n">
        <v>7686</v>
      </c>
      <c r="B7687" s="3" t="n">
        <v>10</v>
      </c>
      <c r="C7687" s="3" t="s">
        <v>315</v>
      </c>
      <c r="D7687" s="3" t="s">
        <v>563</v>
      </c>
      <c r="E7687" s="3" t="n">
        <v>2707</v>
      </c>
      <c r="F7687" s="4" t="n">
        <v>59.84</v>
      </c>
      <c r="G7687" s="3" t="s">
        <v>8</v>
      </c>
      <c r="H7687" s="4" t="n">
        <f aca="false">ROUND(E7687*F7687,2)</f>
        <v>161986.88</v>
      </c>
    </row>
    <row r="7688" customFormat="false" ht="15" hidden="false" customHeight="false" outlineLevel="0" collapsed="false">
      <c r="A7688" s="3" t="n">
        <v>7687</v>
      </c>
      <c r="B7688" s="3" t="n">
        <v>15</v>
      </c>
      <c r="C7688" s="3" t="s">
        <v>315</v>
      </c>
      <c r="D7688" s="3" t="s">
        <v>562</v>
      </c>
      <c r="E7688" s="3" t="n">
        <v>3384</v>
      </c>
      <c r="F7688" s="4" t="n">
        <v>287.94</v>
      </c>
      <c r="G7688" s="3" t="s">
        <v>46</v>
      </c>
      <c r="H7688" s="4" t="n">
        <f aca="false">ROUND(E7688*F7688,2)</f>
        <v>974388.96</v>
      </c>
    </row>
    <row r="7689" customFormat="false" ht="15" hidden="false" customHeight="false" outlineLevel="0" collapsed="false">
      <c r="A7689" s="3" t="n">
        <v>7688</v>
      </c>
      <c r="B7689" s="3" t="n">
        <v>13</v>
      </c>
      <c r="C7689" s="3" t="s">
        <v>315</v>
      </c>
      <c r="D7689" s="3" t="s">
        <v>563</v>
      </c>
      <c r="E7689" s="3" t="n">
        <v>321</v>
      </c>
      <c r="F7689" s="4" t="n">
        <v>49.97</v>
      </c>
      <c r="G7689" s="3" t="s">
        <v>41</v>
      </c>
      <c r="H7689" s="4" t="n">
        <f aca="false">ROUND(E7689*F7689,2)</f>
        <v>16040.37</v>
      </c>
    </row>
    <row r="7690" customFormat="false" ht="15" hidden="false" customHeight="false" outlineLevel="0" collapsed="false">
      <c r="A7690" s="3" t="n">
        <v>7689</v>
      </c>
      <c r="B7690" s="3" t="n">
        <v>6</v>
      </c>
      <c r="C7690" s="3" t="s">
        <v>315</v>
      </c>
      <c r="D7690" s="3" t="s">
        <v>563</v>
      </c>
      <c r="E7690" s="3" t="n">
        <v>1152</v>
      </c>
      <c r="F7690" s="4" t="n">
        <v>296.37</v>
      </c>
      <c r="G7690" s="3" t="s">
        <v>8</v>
      </c>
      <c r="H7690" s="4" t="n">
        <f aca="false">ROUND(E7690*F7690,2)</f>
        <v>341418.24</v>
      </c>
    </row>
    <row r="7691" customFormat="false" ht="15" hidden="false" customHeight="false" outlineLevel="0" collapsed="false">
      <c r="A7691" s="3" t="n">
        <v>7690</v>
      </c>
      <c r="B7691" s="3" t="n">
        <v>5</v>
      </c>
      <c r="C7691" s="3" t="s">
        <v>315</v>
      </c>
      <c r="D7691" s="3" t="s">
        <v>563</v>
      </c>
      <c r="E7691" s="3" t="n">
        <v>1589</v>
      </c>
      <c r="F7691" s="4" t="n">
        <v>492.93</v>
      </c>
      <c r="G7691" s="3" t="s">
        <v>8</v>
      </c>
      <c r="H7691" s="4" t="n">
        <f aca="false">ROUND(E7691*F7691,2)</f>
        <v>783265.77</v>
      </c>
    </row>
    <row r="7692" customFormat="false" ht="15" hidden="false" customHeight="false" outlineLevel="0" collapsed="false">
      <c r="A7692" s="3" t="n">
        <v>7691</v>
      </c>
      <c r="B7692" s="3" t="n">
        <v>13</v>
      </c>
      <c r="C7692" s="3" t="s">
        <v>315</v>
      </c>
      <c r="D7692" s="3" t="s">
        <v>562</v>
      </c>
      <c r="E7692" s="3" t="n">
        <v>276</v>
      </c>
      <c r="F7692" s="4" t="n">
        <v>49.93</v>
      </c>
      <c r="G7692" s="3" t="s">
        <v>41</v>
      </c>
      <c r="H7692" s="4" t="n">
        <f aca="false">ROUND(E7692*F7692,2)</f>
        <v>13780.68</v>
      </c>
    </row>
    <row r="7693" customFormat="false" ht="15" hidden="false" customHeight="false" outlineLevel="0" collapsed="false">
      <c r="A7693" s="3" t="n">
        <v>7692</v>
      </c>
      <c r="B7693" s="3" t="n">
        <v>15</v>
      </c>
      <c r="C7693" s="3" t="s">
        <v>315</v>
      </c>
      <c r="D7693" s="3" t="s">
        <v>562</v>
      </c>
      <c r="E7693" s="3" t="n">
        <v>773</v>
      </c>
      <c r="F7693" s="4" t="n">
        <v>288.08</v>
      </c>
      <c r="G7693" s="3" t="s">
        <v>46</v>
      </c>
      <c r="H7693" s="4" t="n">
        <f aca="false">ROUND(E7693*F7693,2)</f>
        <v>222685.84</v>
      </c>
    </row>
    <row r="7694" customFormat="false" ht="15" hidden="false" customHeight="false" outlineLevel="0" collapsed="false">
      <c r="A7694" s="3" t="n">
        <v>7693</v>
      </c>
      <c r="B7694" s="3" t="n">
        <v>12</v>
      </c>
      <c r="C7694" s="3" t="s">
        <v>315</v>
      </c>
      <c r="D7694" s="3" t="s">
        <v>563</v>
      </c>
      <c r="E7694" s="3" t="n">
        <v>1468</v>
      </c>
      <c r="F7694" s="4" t="n">
        <v>230.24</v>
      </c>
      <c r="G7694" s="3" t="s">
        <v>38</v>
      </c>
      <c r="H7694" s="4" t="n">
        <f aca="false">ROUND(E7694*F7694,2)</f>
        <v>337992.32</v>
      </c>
    </row>
    <row r="7695" customFormat="false" ht="15" hidden="false" customHeight="false" outlineLevel="0" collapsed="false">
      <c r="A7695" s="3" t="n">
        <v>7694</v>
      </c>
      <c r="B7695" s="3" t="n">
        <v>4</v>
      </c>
      <c r="C7695" s="3" t="s">
        <v>315</v>
      </c>
      <c r="D7695" s="3" t="s">
        <v>563</v>
      </c>
      <c r="E7695" s="3" t="n">
        <v>3562</v>
      </c>
      <c r="F7695" s="4" t="n">
        <v>113.4</v>
      </c>
      <c r="G7695" s="3" t="s">
        <v>8</v>
      </c>
      <c r="H7695" s="4" t="n">
        <f aca="false">ROUND(E7695*F7695,2)</f>
        <v>403930.8</v>
      </c>
    </row>
    <row r="7696" customFormat="false" ht="15" hidden="false" customHeight="false" outlineLevel="0" collapsed="false">
      <c r="A7696" s="3" t="n">
        <v>7695</v>
      </c>
      <c r="B7696" s="3" t="n">
        <v>7</v>
      </c>
      <c r="C7696" s="3" t="s">
        <v>315</v>
      </c>
      <c r="D7696" s="3" t="s">
        <v>562</v>
      </c>
      <c r="E7696" s="3" t="n">
        <v>2666</v>
      </c>
      <c r="F7696" s="4" t="n">
        <v>285.63</v>
      </c>
      <c r="G7696" s="3" t="s">
        <v>8</v>
      </c>
      <c r="H7696" s="4" t="n">
        <f aca="false">ROUND(E7696*F7696,2)</f>
        <v>761489.58</v>
      </c>
    </row>
    <row r="7697" customFormat="false" ht="15" hidden="false" customHeight="false" outlineLevel="0" collapsed="false">
      <c r="A7697" s="3" t="n">
        <v>7696</v>
      </c>
      <c r="B7697" s="3" t="n">
        <v>1</v>
      </c>
      <c r="C7697" s="3" t="s">
        <v>315</v>
      </c>
      <c r="D7697" s="3" t="s">
        <v>562</v>
      </c>
      <c r="E7697" s="3" t="n">
        <v>1677</v>
      </c>
      <c r="F7697" s="4" t="n">
        <v>390.39</v>
      </c>
      <c r="G7697" s="3" t="s">
        <v>8</v>
      </c>
      <c r="H7697" s="4" t="n">
        <f aca="false">ROUND(E7697*F7697,2)</f>
        <v>654684.03</v>
      </c>
    </row>
    <row r="7698" customFormat="false" ht="15" hidden="false" customHeight="false" outlineLevel="0" collapsed="false">
      <c r="A7698" s="3" t="n">
        <v>7697</v>
      </c>
      <c r="B7698" s="3" t="n">
        <v>11</v>
      </c>
      <c r="C7698" s="3" t="s">
        <v>315</v>
      </c>
      <c r="D7698" s="3" t="s">
        <v>562</v>
      </c>
      <c r="E7698" s="3" t="n">
        <v>1026</v>
      </c>
      <c r="F7698" s="4" t="n">
        <v>98.14</v>
      </c>
      <c r="G7698" s="3" t="s">
        <v>34</v>
      </c>
      <c r="H7698" s="4" t="n">
        <f aca="false">ROUND(E7698*F7698,2)</f>
        <v>100691.64</v>
      </c>
    </row>
    <row r="7699" customFormat="false" ht="15" hidden="false" customHeight="false" outlineLevel="0" collapsed="false">
      <c r="A7699" s="3" t="n">
        <v>7698</v>
      </c>
      <c r="B7699" s="3" t="n">
        <v>1</v>
      </c>
      <c r="C7699" s="3" t="s">
        <v>315</v>
      </c>
      <c r="D7699" s="3" t="s">
        <v>563</v>
      </c>
      <c r="E7699" s="3" t="n">
        <v>4209</v>
      </c>
      <c r="F7699" s="4" t="n">
        <v>391.05</v>
      </c>
      <c r="G7699" s="3" t="s">
        <v>8</v>
      </c>
      <c r="H7699" s="4" t="n">
        <f aca="false">ROUND(E7699*F7699,2)</f>
        <v>1645929.45</v>
      </c>
    </row>
    <row r="7700" customFormat="false" ht="15" hidden="false" customHeight="false" outlineLevel="0" collapsed="false">
      <c r="A7700" s="3" t="n">
        <v>7699</v>
      </c>
      <c r="B7700" s="3" t="n">
        <v>1</v>
      </c>
      <c r="C7700" s="3" t="s">
        <v>315</v>
      </c>
      <c r="D7700" s="3" t="s">
        <v>562</v>
      </c>
      <c r="E7700" s="3" t="n">
        <v>4074</v>
      </c>
      <c r="F7700" s="4" t="n">
        <v>390.32</v>
      </c>
      <c r="G7700" s="3" t="s">
        <v>8</v>
      </c>
      <c r="H7700" s="4" t="n">
        <f aca="false">ROUND(E7700*F7700,2)</f>
        <v>1590163.68</v>
      </c>
    </row>
    <row r="7701" customFormat="false" ht="15" hidden="false" customHeight="false" outlineLevel="0" collapsed="false">
      <c r="A7701" s="3" t="n">
        <v>7700</v>
      </c>
      <c r="B7701" s="3" t="n">
        <v>8</v>
      </c>
      <c r="C7701" s="3" t="s">
        <v>316</v>
      </c>
      <c r="D7701" s="3" t="s">
        <v>562</v>
      </c>
      <c r="E7701" s="3" t="n">
        <v>2974</v>
      </c>
      <c r="F7701" s="4" t="n">
        <v>50.34</v>
      </c>
      <c r="G7701" s="3" t="s">
        <v>8</v>
      </c>
      <c r="H7701" s="4" t="n">
        <f aca="false">ROUND(E7701*F7701,2)</f>
        <v>149711.16</v>
      </c>
    </row>
    <row r="7702" customFormat="false" ht="15" hidden="false" customHeight="false" outlineLevel="0" collapsed="false">
      <c r="A7702" s="3" t="n">
        <v>7701</v>
      </c>
      <c r="B7702" s="3" t="n">
        <v>15</v>
      </c>
      <c r="C7702" s="3" t="s">
        <v>316</v>
      </c>
      <c r="D7702" s="3" t="s">
        <v>563</v>
      </c>
      <c r="E7702" s="3" t="n">
        <v>3169</v>
      </c>
      <c r="F7702" s="4" t="n">
        <v>289.9</v>
      </c>
      <c r="G7702" s="3" t="s">
        <v>46</v>
      </c>
      <c r="H7702" s="4" t="n">
        <f aca="false">ROUND(E7702*F7702,2)</f>
        <v>918693.1</v>
      </c>
    </row>
    <row r="7703" customFormat="false" ht="15" hidden="false" customHeight="false" outlineLevel="0" collapsed="false">
      <c r="A7703" s="3" t="n">
        <v>7702</v>
      </c>
      <c r="B7703" s="3" t="n">
        <v>12</v>
      </c>
      <c r="C7703" s="3" t="s">
        <v>316</v>
      </c>
      <c r="D7703" s="3" t="s">
        <v>562</v>
      </c>
      <c r="E7703" s="3" t="n">
        <v>4722</v>
      </c>
      <c r="F7703" s="4" t="n">
        <v>229.71</v>
      </c>
      <c r="G7703" s="3" t="s">
        <v>38</v>
      </c>
      <c r="H7703" s="4" t="n">
        <f aca="false">ROUND(E7703*F7703,2)</f>
        <v>1084690.62</v>
      </c>
    </row>
    <row r="7704" customFormat="false" ht="15" hidden="false" customHeight="false" outlineLevel="0" collapsed="false">
      <c r="A7704" s="3" t="n">
        <v>7703</v>
      </c>
      <c r="B7704" s="3" t="n">
        <v>8</v>
      </c>
      <c r="C7704" s="3" t="s">
        <v>316</v>
      </c>
      <c r="D7704" s="3" t="s">
        <v>563</v>
      </c>
      <c r="E7704" s="3" t="n">
        <v>2538</v>
      </c>
      <c r="F7704" s="4" t="n">
        <v>50.5</v>
      </c>
      <c r="G7704" s="3" t="s">
        <v>8</v>
      </c>
      <c r="H7704" s="4" t="n">
        <f aca="false">ROUND(E7704*F7704,2)</f>
        <v>128169</v>
      </c>
    </row>
    <row r="7705" customFormat="false" ht="15" hidden="false" customHeight="false" outlineLevel="0" collapsed="false">
      <c r="A7705" s="3" t="n">
        <v>7704</v>
      </c>
      <c r="B7705" s="3" t="n">
        <v>14</v>
      </c>
      <c r="C7705" s="3" t="s">
        <v>316</v>
      </c>
      <c r="D7705" s="3" t="s">
        <v>562</v>
      </c>
      <c r="E7705" s="3" t="n">
        <v>2320</v>
      </c>
      <c r="F7705" s="4" t="n">
        <v>71.62</v>
      </c>
      <c r="G7705" s="3" t="s">
        <v>41</v>
      </c>
      <c r="H7705" s="4" t="n">
        <f aca="false">ROUND(E7705*F7705,2)</f>
        <v>166158.4</v>
      </c>
    </row>
    <row r="7706" customFormat="false" ht="15" hidden="false" customHeight="false" outlineLevel="0" collapsed="false">
      <c r="A7706" s="3" t="n">
        <v>7705</v>
      </c>
      <c r="B7706" s="3" t="n">
        <v>8</v>
      </c>
      <c r="C7706" s="3" t="s">
        <v>316</v>
      </c>
      <c r="D7706" s="3" t="s">
        <v>563</v>
      </c>
      <c r="E7706" s="3" t="n">
        <v>66</v>
      </c>
      <c r="F7706" s="4" t="n">
        <v>50.4</v>
      </c>
      <c r="G7706" s="3" t="s">
        <v>8</v>
      </c>
      <c r="H7706" s="4" t="n">
        <f aca="false">ROUND(E7706*F7706,2)</f>
        <v>3326.4</v>
      </c>
    </row>
    <row r="7707" customFormat="false" ht="15" hidden="false" customHeight="false" outlineLevel="0" collapsed="false">
      <c r="A7707" s="3" t="n">
        <v>7706</v>
      </c>
      <c r="B7707" s="3" t="n">
        <v>2</v>
      </c>
      <c r="C7707" s="3" t="s">
        <v>316</v>
      </c>
      <c r="D7707" s="3" t="s">
        <v>562</v>
      </c>
      <c r="E7707" s="3" t="n">
        <v>4814</v>
      </c>
      <c r="F7707" s="4" t="n">
        <v>48.45</v>
      </c>
      <c r="G7707" s="3" t="s">
        <v>8</v>
      </c>
      <c r="H7707" s="4" t="n">
        <f aca="false">ROUND(E7707*F7707,2)</f>
        <v>233238.3</v>
      </c>
    </row>
    <row r="7708" customFormat="false" ht="15" hidden="false" customHeight="false" outlineLevel="0" collapsed="false">
      <c r="A7708" s="3" t="n">
        <v>7707</v>
      </c>
      <c r="B7708" s="3" t="n">
        <v>10</v>
      </c>
      <c r="C7708" s="3" t="s">
        <v>316</v>
      </c>
      <c r="D7708" s="3" t="s">
        <v>562</v>
      </c>
      <c r="E7708" s="3" t="n">
        <v>2944</v>
      </c>
      <c r="F7708" s="4" t="n">
        <v>59.17</v>
      </c>
      <c r="G7708" s="3" t="s">
        <v>8</v>
      </c>
      <c r="H7708" s="4" t="n">
        <f aca="false">ROUND(E7708*F7708,2)</f>
        <v>174196.48</v>
      </c>
    </row>
    <row r="7709" customFormat="false" ht="15" hidden="false" customHeight="false" outlineLevel="0" collapsed="false">
      <c r="A7709" s="3" t="n">
        <v>7708</v>
      </c>
      <c r="B7709" s="3" t="n">
        <v>14</v>
      </c>
      <c r="C7709" s="3" t="s">
        <v>316</v>
      </c>
      <c r="D7709" s="3" t="s">
        <v>562</v>
      </c>
      <c r="E7709" s="3" t="n">
        <v>1059</v>
      </c>
      <c r="F7709" s="4" t="n">
        <v>71.43</v>
      </c>
      <c r="G7709" s="3" t="s">
        <v>41</v>
      </c>
      <c r="H7709" s="4" t="n">
        <f aca="false">ROUND(E7709*F7709,2)</f>
        <v>75644.37</v>
      </c>
    </row>
    <row r="7710" customFormat="false" ht="15" hidden="false" customHeight="false" outlineLevel="0" collapsed="false">
      <c r="A7710" s="3" t="n">
        <v>7709</v>
      </c>
      <c r="B7710" s="3" t="n">
        <v>14</v>
      </c>
      <c r="C7710" s="3" t="s">
        <v>316</v>
      </c>
      <c r="D7710" s="3" t="s">
        <v>563</v>
      </c>
      <c r="E7710" s="3" t="n">
        <v>1107</v>
      </c>
      <c r="F7710" s="4" t="n">
        <v>71.58</v>
      </c>
      <c r="G7710" s="3" t="s">
        <v>41</v>
      </c>
      <c r="H7710" s="4" t="n">
        <f aca="false">ROUND(E7710*F7710,2)</f>
        <v>79239.06</v>
      </c>
    </row>
    <row r="7711" customFormat="false" ht="15" hidden="false" customHeight="false" outlineLevel="0" collapsed="false">
      <c r="A7711" s="3" t="n">
        <v>7710</v>
      </c>
      <c r="B7711" s="3" t="n">
        <v>6</v>
      </c>
      <c r="C7711" s="3" t="s">
        <v>316</v>
      </c>
      <c r="D7711" s="3" t="s">
        <v>562</v>
      </c>
      <c r="E7711" s="3" t="n">
        <v>458</v>
      </c>
      <c r="F7711" s="4" t="n">
        <v>300.21</v>
      </c>
      <c r="G7711" s="3" t="s">
        <v>8</v>
      </c>
      <c r="H7711" s="4" t="n">
        <f aca="false">ROUND(E7711*F7711,2)</f>
        <v>137496.18</v>
      </c>
    </row>
    <row r="7712" customFormat="false" ht="15" hidden="false" customHeight="false" outlineLevel="0" collapsed="false">
      <c r="A7712" s="3" t="n">
        <v>7711</v>
      </c>
      <c r="B7712" s="3" t="n">
        <v>6</v>
      </c>
      <c r="C7712" s="3" t="s">
        <v>316</v>
      </c>
      <c r="D7712" s="3" t="s">
        <v>562</v>
      </c>
      <c r="E7712" s="3" t="n">
        <v>216</v>
      </c>
      <c r="F7712" s="4" t="n">
        <v>300.71</v>
      </c>
      <c r="G7712" s="3" t="s">
        <v>8</v>
      </c>
      <c r="H7712" s="4" t="n">
        <f aca="false">ROUND(E7712*F7712,2)</f>
        <v>64953.36</v>
      </c>
    </row>
    <row r="7713" customFormat="false" ht="15" hidden="false" customHeight="false" outlineLevel="0" collapsed="false">
      <c r="A7713" s="3" t="n">
        <v>7712</v>
      </c>
      <c r="B7713" s="3" t="n">
        <v>13</v>
      </c>
      <c r="C7713" s="3" t="s">
        <v>316</v>
      </c>
      <c r="D7713" s="3" t="s">
        <v>562</v>
      </c>
      <c r="E7713" s="3" t="n">
        <v>1966</v>
      </c>
      <c r="F7713" s="4" t="n">
        <v>50.28</v>
      </c>
      <c r="G7713" s="3" t="s">
        <v>41</v>
      </c>
      <c r="H7713" s="4" t="n">
        <f aca="false">ROUND(E7713*F7713,2)</f>
        <v>98850.48</v>
      </c>
    </row>
    <row r="7714" customFormat="false" ht="15" hidden="false" customHeight="false" outlineLevel="0" collapsed="false">
      <c r="A7714" s="3" t="n">
        <v>7713</v>
      </c>
      <c r="B7714" s="3" t="n">
        <v>14</v>
      </c>
      <c r="C7714" s="3" t="s">
        <v>316</v>
      </c>
      <c r="D7714" s="3" t="s">
        <v>562</v>
      </c>
      <c r="E7714" s="3" t="n">
        <v>2273</v>
      </c>
      <c r="F7714" s="4" t="n">
        <v>71.44</v>
      </c>
      <c r="G7714" s="3" t="s">
        <v>41</v>
      </c>
      <c r="H7714" s="4" t="n">
        <f aca="false">ROUND(E7714*F7714,2)</f>
        <v>162383.12</v>
      </c>
    </row>
    <row r="7715" customFormat="false" ht="15" hidden="false" customHeight="false" outlineLevel="0" collapsed="false">
      <c r="A7715" s="3" t="n">
        <v>7714</v>
      </c>
      <c r="B7715" s="3" t="n">
        <v>15</v>
      </c>
      <c r="C7715" s="3" t="s">
        <v>316</v>
      </c>
      <c r="D7715" s="3" t="s">
        <v>563</v>
      </c>
      <c r="E7715" s="3" t="n">
        <v>3441</v>
      </c>
      <c r="F7715" s="4" t="n">
        <v>290.82</v>
      </c>
      <c r="G7715" s="3" t="s">
        <v>46</v>
      </c>
      <c r="H7715" s="4" t="n">
        <f aca="false">ROUND(E7715*F7715,2)</f>
        <v>1000711.62</v>
      </c>
    </row>
    <row r="7716" customFormat="false" ht="15" hidden="false" customHeight="false" outlineLevel="0" collapsed="false">
      <c r="A7716" s="3" t="n">
        <v>7715</v>
      </c>
      <c r="B7716" s="3" t="n">
        <v>12</v>
      </c>
      <c r="C7716" s="3" t="s">
        <v>316</v>
      </c>
      <c r="D7716" s="3" t="s">
        <v>563</v>
      </c>
      <c r="E7716" s="3" t="n">
        <v>4545</v>
      </c>
      <c r="F7716" s="4" t="n">
        <v>229.67</v>
      </c>
      <c r="G7716" s="3" t="s">
        <v>38</v>
      </c>
      <c r="H7716" s="4" t="n">
        <f aca="false">ROUND(E7716*F7716,2)</f>
        <v>1043850.15</v>
      </c>
    </row>
    <row r="7717" customFormat="false" ht="15" hidden="false" customHeight="false" outlineLevel="0" collapsed="false">
      <c r="A7717" s="3" t="n">
        <v>7716</v>
      </c>
      <c r="B7717" s="3" t="n">
        <v>15</v>
      </c>
      <c r="C7717" s="3" t="s">
        <v>316</v>
      </c>
      <c r="D7717" s="3" t="s">
        <v>563</v>
      </c>
      <c r="E7717" s="3" t="n">
        <v>53</v>
      </c>
      <c r="F7717" s="4" t="n">
        <v>290.4</v>
      </c>
      <c r="G7717" s="3" t="s">
        <v>46</v>
      </c>
      <c r="H7717" s="4" t="n">
        <f aca="false">ROUND(E7717*F7717,2)</f>
        <v>15391.2</v>
      </c>
    </row>
    <row r="7718" customFormat="false" ht="15" hidden="false" customHeight="false" outlineLevel="0" collapsed="false">
      <c r="A7718" s="3" t="n">
        <v>7717</v>
      </c>
      <c r="B7718" s="3" t="n">
        <v>5</v>
      </c>
      <c r="C7718" s="3" t="s">
        <v>316</v>
      </c>
      <c r="D7718" s="3" t="s">
        <v>562</v>
      </c>
      <c r="E7718" s="3" t="n">
        <v>473</v>
      </c>
      <c r="F7718" s="4" t="n">
        <v>500.05</v>
      </c>
      <c r="G7718" s="3" t="s">
        <v>8</v>
      </c>
      <c r="H7718" s="4" t="n">
        <f aca="false">ROUND(E7718*F7718,2)</f>
        <v>236523.65</v>
      </c>
    </row>
    <row r="7719" customFormat="false" ht="15" hidden="false" customHeight="false" outlineLevel="0" collapsed="false">
      <c r="A7719" s="3" t="n">
        <v>7718</v>
      </c>
      <c r="B7719" s="3" t="n">
        <v>10</v>
      </c>
      <c r="C7719" s="3" t="s">
        <v>316</v>
      </c>
      <c r="D7719" s="3" t="s">
        <v>562</v>
      </c>
      <c r="E7719" s="3" t="n">
        <v>72</v>
      </c>
      <c r="F7719" s="4" t="n">
        <v>59.2</v>
      </c>
      <c r="G7719" s="3" t="s">
        <v>8</v>
      </c>
      <c r="H7719" s="4" t="n">
        <f aca="false">ROUND(E7719*F7719,2)</f>
        <v>4262.4</v>
      </c>
    </row>
    <row r="7720" customFormat="false" ht="15" hidden="false" customHeight="false" outlineLevel="0" collapsed="false">
      <c r="A7720" s="3" t="n">
        <v>7719</v>
      </c>
      <c r="B7720" s="3" t="n">
        <v>3</v>
      </c>
      <c r="C7720" s="3" t="s">
        <v>316</v>
      </c>
      <c r="D7720" s="3" t="s">
        <v>563</v>
      </c>
      <c r="E7720" s="3" t="n">
        <v>4068</v>
      </c>
      <c r="F7720" s="4" t="n">
        <v>145.02</v>
      </c>
      <c r="G7720" s="3" t="s">
        <v>8</v>
      </c>
      <c r="H7720" s="4" t="n">
        <f aca="false">ROUND(E7720*F7720,2)</f>
        <v>589941.36</v>
      </c>
    </row>
    <row r="7721" customFormat="false" ht="15" hidden="false" customHeight="false" outlineLevel="0" collapsed="false">
      <c r="A7721" s="3" t="n">
        <v>7720</v>
      </c>
      <c r="B7721" s="3" t="n">
        <v>5</v>
      </c>
      <c r="C7721" s="3" t="s">
        <v>316</v>
      </c>
      <c r="D7721" s="3" t="s">
        <v>563</v>
      </c>
      <c r="E7721" s="3" t="n">
        <v>2887</v>
      </c>
      <c r="F7721" s="4" t="n">
        <v>498.88</v>
      </c>
      <c r="G7721" s="3" t="s">
        <v>8</v>
      </c>
      <c r="H7721" s="4" t="n">
        <f aca="false">ROUND(E7721*F7721,2)</f>
        <v>1440266.56</v>
      </c>
    </row>
    <row r="7722" customFormat="false" ht="15" hidden="false" customHeight="false" outlineLevel="0" collapsed="false">
      <c r="A7722" s="3" t="n">
        <v>7721</v>
      </c>
      <c r="B7722" s="3" t="n">
        <v>14</v>
      </c>
      <c r="C7722" s="3" t="s">
        <v>316</v>
      </c>
      <c r="D7722" s="3" t="s">
        <v>563</v>
      </c>
      <c r="E7722" s="3" t="n">
        <v>304</v>
      </c>
      <c r="F7722" s="4" t="n">
        <v>71.67</v>
      </c>
      <c r="G7722" s="3" t="s">
        <v>41</v>
      </c>
      <c r="H7722" s="4" t="n">
        <f aca="false">ROUND(E7722*F7722,2)</f>
        <v>21787.68</v>
      </c>
    </row>
    <row r="7723" customFormat="false" ht="15" hidden="false" customHeight="false" outlineLevel="0" collapsed="false">
      <c r="A7723" s="3" t="n">
        <v>7722</v>
      </c>
      <c r="B7723" s="3" t="n">
        <v>5</v>
      </c>
      <c r="C7723" s="3" t="s">
        <v>316</v>
      </c>
      <c r="D7723" s="3" t="s">
        <v>562</v>
      </c>
      <c r="E7723" s="3" t="n">
        <v>2329</v>
      </c>
      <c r="F7723" s="4" t="n">
        <v>500.91</v>
      </c>
      <c r="G7723" s="3" t="s">
        <v>8</v>
      </c>
      <c r="H7723" s="4" t="n">
        <f aca="false">ROUND(E7723*F7723,2)</f>
        <v>1166619.39</v>
      </c>
    </row>
    <row r="7724" customFormat="false" ht="15" hidden="false" customHeight="false" outlineLevel="0" collapsed="false">
      <c r="A7724" s="3" t="n">
        <v>7723</v>
      </c>
      <c r="B7724" s="3" t="n">
        <v>2</v>
      </c>
      <c r="C7724" s="3" t="s">
        <v>316</v>
      </c>
      <c r="D7724" s="3" t="s">
        <v>563</v>
      </c>
      <c r="E7724" s="3" t="n">
        <v>638</v>
      </c>
      <c r="F7724" s="4" t="n">
        <v>48.55</v>
      </c>
      <c r="G7724" s="3" t="s">
        <v>8</v>
      </c>
      <c r="H7724" s="4" t="n">
        <f aca="false">ROUND(E7724*F7724,2)</f>
        <v>30974.9</v>
      </c>
    </row>
    <row r="7725" customFormat="false" ht="15" hidden="false" customHeight="false" outlineLevel="0" collapsed="false">
      <c r="A7725" s="3" t="n">
        <v>7724</v>
      </c>
      <c r="B7725" s="3" t="n">
        <v>1</v>
      </c>
      <c r="C7725" s="3" t="s">
        <v>316</v>
      </c>
      <c r="D7725" s="3" t="s">
        <v>562</v>
      </c>
      <c r="E7725" s="3" t="n">
        <v>2817</v>
      </c>
      <c r="F7725" s="4" t="n">
        <v>385.36</v>
      </c>
      <c r="G7725" s="3" t="s">
        <v>8</v>
      </c>
      <c r="H7725" s="4" t="n">
        <f aca="false">ROUND(E7725*F7725,2)</f>
        <v>1085559.12</v>
      </c>
    </row>
    <row r="7726" customFormat="false" ht="15" hidden="false" customHeight="false" outlineLevel="0" collapsed="false">
      <c r="A7726" s="3" t="n">
        <v>7725</v>
      </c>
      <c r="B7726" s="3" t="n">
        <v>11</v>
      </c>
      <c r="C7726" s="3" t="s">
        <v>316</v>
      </c>
      <c r="D7726" s="3" t="s">
        <v>562</v>
      </c>
      <c r="E7726" s="3" t="n">
        <v>2750</v>
      </c>
      <c r="F7726" s="4" t="n">
        <v>97.86</v>
      </c>
      <c r="G7726" s="3" t="s">
        <v>34</v>
      </c>
      <c r="H7726" s="4" t="n">
        <f aca="false">ROUND(E7726*F7726,2)</f>
        <v>269115</v>
      </c>
    </row>
    <row r="7727" customFormat="false" ht="15" hidden="false" customHeight="false" outlineLevel="0" collapsed="false">
      <c r="A7727" s="3" t="n">
        <v>7726</v>
      </c>
      <c r="B7727" s="3" t="n">
        <v>4</v>
      </c>
      <c r="C7727" s="3" t="s">
        <v>316</v>
      </c>
      <c r="D7727" s="3" t="s">
        <v>562</v>
      </c>
      <c r="E7727" s="3" t="n">
        <v>2533</v>
      </c>
      <c r="F7727" s="4" t="n">
        <v>113</v>
      </c>
      <c r="G7727" s="3" t="s">
        <v>8</v>
      </c>
      <c r="H7727" s="4" t="n">
        <f aca="false">ROUND(E7727*F7727,2)</f>
        <v>286229</v>
      </c>
    </row>
    <row r="7728" customFormat="false" ht="15" hidden="false" customHeight="false" outlineLevel="0" collapsed="false">
      <c r="A7728" s="3" t="n">
        <v>7727</v>
      </c>
      <c r="B7728" s="3" t="n">
        <v>5</v>
      </c>
      <c r="C7728" s="3" t="s">
        <v>316</v>
      </c>
      <c r="D7728" s="3" t="s">
        <v>562</v>
      </c>
      <c r="E7728" s="3" t="n">
        <v>4005</v>
      </c>
      <c r="F7728" s="4" t="n">
        <v>499.38</v>
      </c>
      <c r="G7728" s="3" t="s">
        <v>8</v>
      </c>
      <c r="H7728" s="4" t="n">
        <f aca="false">ROUND(E7728*F7728,2)</f>
        <v>2000016.9</v>
      </c>
    </row>
    <row r="7729" customFormat="false" ht="15" hidden="false" customHeight="false" outlineLevel="0" collapsed="false">
      <c r="A7729" s="3" t="n">
        <v>7728</v>
      </c>
      <c r="B7729" s="3" t="n">
        <v>6</v>
      </c>
      <c r="C7729" s="3" t="s">
        <v>316</v>
      </c>
      <c r="D7729" s="3" t="s">
        <v>562</v>
      </c>
      <c r="E7729" s="3" t="n">
        <v>3529</v>
      </c>
      <c r="F7729" s="4" t="n">
        <v>300.16</v>
      </c>
      <c r="G7729" s="3" t="s">
        <v>8</v>
      </c>
      <c r="H7729" s="4" t="n">
        <f aca="false">ROUND(E7729*F7729,2)</f>
        <v>1059264.64</v>
      </c>
    </row>
    <row r="7730" customFormat="false" ht="15" hidden="false" customHeight="false" outlineLevel="0" collapsed="false">
      <c r="A7730" s="3" t="n">
        <v>7729</v>
      </c>
      <c r="B7730" s="3" t="n">
        <v>15</v>
      </c>
      <c r="C7730" s="3" t="s">
        <v>316</v>
      </c>
      <c r="D7730" s="3" t="s">
        <v>563</v>
      </c>
      <c r="E7730" s="3" t="n">
        <v>1719</v>
      </c>
      <c r="F7730" s="4" t="n">
        <v>290.64</v>
      </c>
      <c r="G7730" s="3" t="s">
        <v>46</v>
      </c>
      <c r="H7730" s="4" t="n">
        <f aca="false">ROUND(E7730*F7730,2)</f>
        <v>499610.16</v>
      </c>
    </row>
    <row r="7731" customFormat="false" ht="15" hidden="false" customHeight="false" outlineLevel="0" collapsed="false">
      <c r="A7731" s="3" t="n">
        <v>7730</v>
      </c>
      <c r="B7731" s="3" t="n">
        <v>9</v>
      </c>
      <c r="C7731" s="3" t="s">
        <v>317</v>
      </c>
      <c r="D7731" s="3" t="s">
        <v>563</v>
      </c>
      <c r="E7731" s="3" t="n">
        <v>1689</v>
      </c>
      <c r="F7731" s="4" t="n">
        <v>234.7</v>
      </c>
      <c r="G7731" s="3" t="s">
        <v>8</v>
      </c>
      <c r="H7731" s="4" t="n">
        <f aca="false">ROUND(E7731*F7731,2)</f>
        <v>396408.3</v>
      </c>
    </row>
    <row r="7732" customFormat="false" ht="15" hidden="false" customHeight="false" outlineLevel="0" collapsed="false">
      <c r="A7732" s="3" t="n">
        <v>7731</v>
      </c>
      <c r="B7732" s="3" t="n">
        <v>10</v>
      </c>
      <c r="C7732" s="3" t="s">
        <v>317</v>
      </c>
      <c r="D7732" s="3" t="s">
        <v>562</v>
      </c>
      <c r="E7732" s="3" t="n">
        <v>2072</v>
      </c>
      <c r="F7732" s="4" t="n">
        <v>60.8</v>
      </c>
      <c r="G7732" s="3" t="s">
        <v>8</v>
      </c>
      <c r="H7732" s="4" t="n">
        <f aca="false">ROUND(E7732*F7732,2)</f>
        <v>125977.6</v>
      </c>
    </row>
    <row r="7733" customFormat="false" ht="15" hidden="false" customHeight="false" outlineLevel="0" collapsed="false">
      <c r="A7733" s="3" t="n">
        <v>7732</v>
      </c>
      <c r="B7733" s="3" t="n">
        <v>2</v>
      </c>
      <c r="C7733" s="3" t="s">
        <v>317</v>
      </c>
      <c r="D7733" s="3" t="s">
        <v>562</v>
      </c>
      <c r="E7733" s="3" t="n">
        <v>2990</v>
      </c>
      <c r="F7733" s="4" t="n">
        <v>48.91</v>
      </c>
      <c r="G7733" s="3" t="s">
        <v>8</v>
      </c>
      <c r="H7733" s="4" t="n">
        <f aca="false">ROUND(E7733*F7733,2)</f>
        <v>146240.9</v>
      </c>
    </row>
    <row r="7734" customFormat="false" ht="15" hidden="false" customHeight="false" outlineLevel="0" collapsed="false">
      <c r="A7734" s="3" t="n">
        <v>7733</v>
      </c>
      <c r="B7734" s="3" t="n">
        <v>7</v>
      </c>
      <c r="C7734" s="3" t="s">
        <v>317</v>
      </c>
      <c r="D7734" s="3" t="s">
        <v>563</v>
      </c>
      <c r="E7734" s="3" t="n">
        <v>840</v>
      </c>
      <c r="F7734" s="4" t="n">
        <v>287.26</v>
      </c>
      <c r="G7734" s="3" t="s">
        <v>8</v>
      </c>
      <c r="H7734" s="4" t="n">
        <f aca="false">ROUND(E7734*F7734,2)</f>
        <v>241298.4</v>
      </c>
    </row>
    <row r="7735" customFormat="false" ht="15" hidden="false" customHeight="false" outlineLevel="0" collapsed="false">
      <c r="A7735" s="3" t="n">
        <v>7734</v>
      </c>
      <c r="B7735" s="3" t="n">
        <v>6</v>
      </c>
      <c r="C7735" s="3" t="s">
        <v>317</v>
      </c>
      <c r="D7735" s="3" t="s">
        <v>562</v>
      </c>
      <c r="E7735" s="3" t="n">
        <v>3544</v>
      </c>
      <c r="F7735" s="4" t="n">
        <v>290.34</v>
      </c>
      <c r="G7735" s="3" t="s">
        <v>8</v>
      </c>
      <c r="H7735" s="4" t="n">
        <f aca="false">ROUND(E7735*F7735,2)</f>
        <v>1028964.96</v>
      </c>
    </row>
    <row r="7736" customFormat="false" ht="15" hidden="false" customHeight="false" outlineLevel="0" collapsed="false">
      <c r="A7736" s="3" t="n">
        <v>7735</v>
      </c>
      <c r="B7736" s="3" t="n">
        <v>5</v>
      </c>
      <c r="C7736" s="3" t="s">
        <v>317</v>
      </c>
      <c r="D7736" s="3" t="s">
        <v>562</v>
      </c>
      <c r="E7736" s="3" t="n">
        <v>1873</v>
      </c>
      <c r="F7736" s="4" t="n">
        <v>494.51</v>
      </c>
      <c r="G7736" s="3" t="s">
        <v>8</v>
      </c>
      <c r="H7736" s="4" t="n">
        <f aca="false">ROUND(E7736*F7736,2)</f>
        <v>926217.23</v>
      </c>
    </row>
    <row r="7737" customFormat="false" ht="15" hidden="false" customHeight="false" outlineLevel="0" collapsed="false">
      <c r="A7737" s="3" t="n">
        <v>7736</v>
      </c>
      <c r="B7737" s="3" t="n">
        <v>1</v>
      </c>
      <c r="C7737" s="3" t="s">
        <v>317</v>
      </c>
      <c r="D7737" s="3" t="s">
        <v>563</v>
      </c>
      <c r="E7737" s="3" t="n">
        <v>2426</v>
      </c>
      <c r="F7737" s="4" t="n">
        <v>395.5</v>
      </c>
      <c r="G7737" s="3" t="s">
        <v>8</v>
      </c>
      <c r="H7737" s="4" t="n">
        <f aca="false">ROUND(E7737*F7737,2)</f>
        <v>959483</v>
      </c>
    </row>
    <row r="7738" customFormat="false" ht="15" hidden="false" customHeight="false" outlineLevel="0" collapsed="false">
      <c r="A7738" s="3" t="n">
        <v>7737</v>
      </c>
      <c r="B7738" s="3" t="n">
        <v>12</v>
      </c>
      <c r="C7738" s="3" t="s">
        <v>317</v>
      </c>
      <c r="D7738" s="3" t="s">
        <v>563</v>
      </c>
      <c r="E7738" s="3" t="n">
        <v>4679</v>
      </c>
      <c r="F7738" s="4" t="n">
        <v>230.56</v>
      </c>
      <c r="G7738" s="3" t="s">
        <v>38</v>
      </c>
      <c r="H7738" s="4" t="n">
        <f aca="false">ROUND(E7738*F7738,2)</f>
        <v>1078790.24</v>
      </c>
    </row>
    <row r="7739" customFormat="false" ht="15" hidden="false" customHeight="false" outlineLevel="0" collapsed="false">
      <c r="A7739" s="3" t="n">
        <v>7738</v>
      </c>
      <c r="B7739" s="3" t="n">
        <v>2</v>
      </c>
      <c r="C7739" s="3" t="s">
        <v>317</v>
      </c>
      <c r="D7739" s="3" t="s">
        <v>563</v>
      </c>
      <c r="E7739" s="3" t="n">
        <v>4198</v>
      </c>
      <c r="F7739" s="4" t="n">
        <v>48.91</v>
      </c>
      <c r="G7739" s="3" t="s">
        <v>8</v>
      </c>
      <c r="H7739" s="4" t="n">
        <f aca="false">ROUND(E7739*F7739,2)</f>
        <v>205324.18</v>
      </c>
    </row>
    <row r="7740" customFormat="false" ht="15" hidden="false" customHeight="false" outlineLevel="0" collapsed="false">
      <c r="A7740" s="3" t="n">
        <v>7739</v>
      </c>
      <c r="B7740" s="3" t="n">
        <v>14</v>
      </c>
      <c r="C7740" s="3" t="s">
        <v>317</v>
      </c>
      <c r="D7740" s="3" t="s">
        <v>562</v>
      </c>
      <c r="E7740" s="3" t="n">
        <v>3746</v>
      </c>
      <c r="F7740" s="4" t="n">
        <v>71.95</v>
      </c>
      <c r="G7740" s="3" t="s">
        <v>41</v>
      </c>
      <c r="H7740" s="4" t="n">
        <f aca="false">ROUND(E7740*F7740,2)</f>
        <v>269524.7</v>
      </c>
    </row>
    <row r="7741" customFormat="false" ht="15" hidden="false" customHeight="false" outlineLevel="0" collapsed="false">
      <c r="A7741" s="3" t="n">
        <v>7740</v>
      </c>
      <c r="B7741" s="3" t="n">
        <v>7</v>
      </c>
      <c r="C7741" s="3" t="s">
        <v>317</v>
      </c>
      <c r="D7741" s="3" t="s">
        <v>562</v>
      </c>
      <c r="E7741" s="3" t="n">
        <v>2039</v>
      </c>
      <c r="F7741" s="4" t="n">
        <v>286.2</v>
      </c>
      <c r="G7741" s="3" t="s">
        <v>8</v>
      </c>
      <c r="H7741" s="4" t="n">
        <f aca="false">ROUND(E7741*F7741,2)</f>
        <v>583561.8</v>
      </c>
    </row>
    <row r="7742" customFormat="false" ht="15" hidden="false" customHeight="false" outlineLevel="0" collapsed="false">
      <c r="A7742" s="3" t="n">
        <v>7741</v>
      </c>
      <c r="B7742" s="3" t="n">
        <v>10</v>
      </c>
      <c r="C7742" s="3" t="s">
        <v>317</v>
      </c>
      <c r="D7742" s="3" t="s">
        <v>562</v>
      </c>
      <c r="E7742" s="3" t="n">
        <v>1280</v>
      </c>
      <c r="F7742" s="4" t="n">
        <v>60.54</v>
      </c>
      <c r="G7742" s="3" t="s">
        <v>8</v>
      </c>
      <c r="H7742" s="4" t="n">
        <f aca="false">ROUND(E7742*F7742,2)</f>
        <v>77491.2</v>
      </c>
    </row>
    <row r="7743" customFormat="false" ht="15" hidden="false" customHeight="false" outlineLevel="0" collapsed="false">
      <c r="A7743" s="3" t="n">
        <v>7742</v>
      </c>
      <c r="B7743" s="3" t="n">
        <v>13</v>
      </c>
      <c r="C7743" s="3" t="s">
        <v>317</v>
      </c>
      <c r="D7743" s="3" t="s">
        <v>562</v>
      </c>
      <c r="E7743" s="3" t="n">
        <v>758</v>
      </c>
      <c r="F7743" s="4" t="n">
        <v>50.3</v>
      </c>
      <c r="G7743" s="3" t="s">
        <v>41</v>
      </c>
      <c r="H7743" s="4" t="n">
        <f aca="false">ROUND(E7743*F7743,2)</f>
        <v>38127.4</v>
      </c>
    </row>
    <row r="7744" customFormat="false" ht="15" hidden="false" customHeight="false" outlineLevel="0" collapsed="false">
      <c r="A7744" s="3" t="n">
        <v>7743</v>
      </c>
      <c r="B7744" s="3" t="n">
        <v>2</v>
      </c>
      <c r="C7744" s="3" t="s">
        <v>317</v>
      </c>
      <c r="D7744" s="3" t="s">
        <v>563</v>
      </c>
      <c r="E7744" s="3" t="n">
        <v>2893</v>
      </c>
      <c r="F7744" s="4" t="n">
        <v>49.08</v>
      </c>
      <c r="G7744" s="3" t="s">
        <v>8</v>
      </c>
      <c r="H7744" s="4" t="n">
        <f aca="false">ROUND(E7744*F7744,2)</f>
        <v>141988.44</v>
      </c>
    </row>
    <row r="7745" customFormat="false" ht="15" hidden="false" customHeight="false" outlineLevel="0" collapsed="false">
      <c r="A7745" s="3" t="n">
        <v>7744</v>
      </c>
      <c r="B7745" s="3" t="n">
        <v>7</v>
      </c>
      <c r="C7745" s="3" t="s">
        <v>317</v>
      </c>
      <c r="D7745" s="3" t="s">
        <v>563</v>
      </c>
      <c r="E7745" s="3" t="n">
        <v>1993</v>
      </c>
      <c r="F7745" s="4" t="n">
        <v>286.33</v>
      </c>
      <c r="G7745" s="3" t="s">
        <v>8</v>
      </c>
      <c r="H7745" s="4" t="n">
        <f aca="false">ROUND(E7745*F7745,2)</f>
        <v>570655.69</v>
      </c>
    </row>
    <row r="7746" customFormat="false" ht="15" hidden="false" customHeight="false" outlineLevel="0" collapsed="false">
      <c r="A7746" s="3" t="n">
        <v>7745</v>
      </c>
      <c r="B7746" s="3" t="n">
        <v>8</v>
      </c>
      <c r="C7746" s="3" t="s">
        <v>317</v>
      </c>
      <c r="D7746" s="3" t="s">
        <v>563</v>
      </c>
      <c r="E7746" s="3" t="n">
        <v>1294</v>
      </c>
      <c r="F7746" s="4" t="n">
        <v>50.36</v>
      </c>
      <c r="G7746" s="3" t="s">
        <v>8</v>
      </c>
      <c r="H7746" s="4" t="n">
        <f aca="false">ROUND(E7746*F7746,2)</f>
        <v>65165.84</v>
      </c>
    </row>
    <row r="7747" customFormat="false" ht="15" hidden="false" customHeight="false" outlineLevel="0" collapsed="false">
      <c r="A7747" s="3" t="n">
        <v>7746</v>
      </c>
      <c r="B7747" s="3" t="n">
        <v>2</v>
      </c>
      <c r="C7747" s="3" t="s">
        <v>317</v>
      </c>
      <c r="D7747" s="3" t="s">
        <v>563</v>
      </c>
      <c r="E7747" s="3" t="n">
        <v>1093</v>
      </c>
      <c r="F7747" s="4" t="n">
        <v>48.9</v>
      </c>
      <c r="G7747" s="3" t="s">
        <v>8</v>
      </c>
      <c r="H7747" s="4" t="n">
        <f aca="false">ROUND(E7747*F7747,2)</f>
        <v>53447.7</v>
      </c>
    </row>
    <row r="7748" customFormat="false" ht="15" hidden="false" customHeight="false" outlineLevel="0" collapsed="false">
      <c r="A7748" s="3" t="n">
        <v>7747</v>
      </c>
      <c r="B7748" s="3" t="n">
        <v>12</v>
      </c>
      <c r="C7748" s="3" t="s">
        <v>317</v>
      </c>
      <c r="D7748" s="3" t="s">
        <v>562</v>
      </c>
      <c r="E7748" s="3" t="n">
        <v>3560</v>
      </c>
      <c r="F7748" s="4" t="n">
        <v>231</v>
      </c>
      <c r="G7748" s="3" t="s">
        <v>38</v>
      </c>
      <c r="H7748" s="4" t="n">
        <f aca="false">ROUND(E7748*F7748,2)</f>
        <v>822360</v>
      </c>
    </row>
    <row r="7749" customFormat="false" ht="15" hidden="false" customHeight="false" outlineLevel="0" collapsed="false">
      <c r="A7749" s="3" t="n">
        <v>7748</v>
      </c>
      <c r="B7749" s="3" t="n">
        <v>15</v>
      </c>
      <c r="C7749" s="3" t="s">
        <v>317</v>
      </c>
      <c r="D7749" s="3" t="s">
        <v>562</v>
      </c>
      <c r="E7749" s="3" t="n">
        <v>3449</v>
      </c>
      <c r="F7749" s="4" t="n">
        <v>289.94</v>
      </c>
      <c r="G7749" s="3" t="s">
        <v>46</v>
      </c>
      <c r="H7749" s="4" t="n">
        <f aca="false">ROUND(E7749*F7749,2)</f>
        <v>1000003.06</v>
      </c>
    </row>
    <row r="7750" customFormat="false" ht="15" hidden="false" customHeight="false" outlineLevel="0" collapsed="false">
      <c r="A7750" s="3" t="n">
        <v>7749</v>
      </c>
      <c r="B7750" s="3" t="n">
        <v>10</v>
      </c>
      <c r="C7750" s="3" t="s">
        <v>317</v>
      </c>
      <c r="D7750" s="3" t="s">
        <v>563</v>
      </c>
      <c r="E7750" s="3" t="n">
        <v>333</v>
      </c>
      <c r="F7750" s="4" t="n">
        <v>60.61</v>
      </c>
      <c r="G7750" s="3" t="s">
        <v>8</v>
      </c>
      <c r="H7750" s="4" t="n">
        <f aca="false">ROUND(E7750*F7750,2)</f>
        <v>20183.13</v>
      </c>
    </row>
    <row r="7751" customFormat="false" ht="15" hidden="false" customHeight="false" outlineLevel="0" collapsed="false">
      <c r="A7751" s="3" t="n">
        <v>7750</v>
      </c>
      <c r="B7751" s="3" t="n">
        <v>14</v>
      </c>
      <c r="C7751" s="3" t="s">
        <v>317</v>
      </c>
      <c r="D7751" s="3" t="s">
        <v>563</v>
      </c>
      <c r="E7751" s="3" t="n">
        <v>2991</v>
      </c>
      <c r="F7751" s="4" t="n">
        <v>71.94</v>
      </c>
      <c r="G7751" s="3" t="s">
        <v>41</v>
      </c>
      <c r="H7751" s="4" t="n">
        <f aca="false">ROUND(E7751*F7751,2)</f>
        <v>215172.54</v>
      </c>
    </row>
    <row r="7752" customFormat="false" ht="15" hidden="false" customHeight="false" outlineLevel="0" collapsed="false">
      <c r="A7752" s="3" t="n">
        <v>7751</v>
      </c>
      <c r="B7752" s="3" t="n">
        <v>2</v>
      </c>
      <c r="C7752" s="3" t="s">
        <v>317</v>
      </c>
      <c r="D7752" s="3" t="s">
        <v>562</v>
      </c>
      <c r="E7752" s="3" t="n">
        <v>1980</v>
      </c>
      <c r="F7752" s="4" t="n">
        <v>49.06</v>
      </c>
      <c r="G7752" s="3" t="s">
        <v>8</v>
      </c>
      <c r="H7752" s="4" t="n">
        <f aca="false">ROUND(E7752*F7752,2)</f>
        <v>97138.8</v>
      </c>
    </row>
    <row r="7753" customFormat="false" ht="15" hidden="false" customHeight="false" outlineLevel="0" collapsed="false">
      <c r="A7753" s="3" t="n">
        <v>7752</v>
      </c>
      <c r="B7753" s="3" t="n">
        <v>10</v>
      </c>
      <c r="C7753" s="3" t="s">
        <v>317</v>
      </c>
      <c r="D7753" s="3" t="s">
        <v>563</v>
      </c>
      <c r="E7753" s="3" t="n">
        <v>4443</v>
      </c>
      <c r="F7753" s="4" t="n">
        <v>60.63</v>
      </c>
      <c r="G7753" s="3" t="s">
        <v>8</v>
      </c>
      <c r="H7753" s="4" t="n">
        <f aca="false">ROUND(E7753*F7753,2)</f>
        <v>269379.09</v>
      </c>
    </row>
    <row r="7754" customFormat="false" ht="15" hidden="false" customHeight="false" outlineLevel="0" collapsed="false">
      <c r="A7754" s="3" t="n">
        <v>7753</v>
      </c>
      <c r="B7754" s="3" t="n">
        <v>13</v>
      </c>
      <c r="C7754" s="3" t="s">
        <v>317</v>
      </c>
      <c r="D7754" s="3" t="s">
        <v>563</v>
      </c>
      <c r="E7754" s="3" t="n">
        <v>1603</v>
      </c>
      <c r="F7754" s="4" t="n">
        <v>50.26</v>
      </c>
      <c r="G7754" s="3" t="s">
        <v>41</v>
      </c>
      <c r="H7754" s="4" t="n">
        <f aca="false">ROUND(E7754*F7754,2)</f>
        <v>80566.78</v>
      </c>
    </row>
    <row r="7755" customFormat="false" ht="15" hidden="false" customHeight="false" outlineLevel="0" collapsed="false">
      <c r="A7755" s="3" t="n">
        <v>7754</v>
      </c>
      <c r="B7755" s="3" t="n">
        <v>5</v>
      </c>
      <c r="C7755" s="3" t="s">
        <v>317</v>
      </c>
      <c r="D7755" s="3" t="s">
        <v>562</v>
      </c>
      <c r="E7755" s="3" t="n">
        <v>1162</v>
      </c>
      <c r="F7755" s="4" t="n">
        <v>492.72</v>
      </c>
      <c r="G7755" s="3" t="s">
        <v>8</v>
      </c>
      <c r="H7755" s="4" t="n">
        <f aca="false">ROUND(E7755*F7755,2)</f>
        <v>572540.64</v>
      </c>
    </row>
    <row r="7756" customFormat="false" ht="15" hidden="false" customHeight="false" outlineLevel="0" collapsed="false">
      <c r="A7756" s="3" t="n">
        <v>7755</v>
      </c>
      <c r="B7756" s="3" t="n">
        <v>14</v>
      </c>
      <c r="C7756" s="3" t="s">
        <v>318</v>
      </c>
      <c r="D7756" s="3" t="s">
        <v>563</v>
      </c>
      <c r="E7756" s="3" t="n">
        <v>3113</v>
      </c>
      <c r="F7756" s="4" t="n">
        <v>74.08</v>
      </c>
      <c r="G7756" s="3" t="s">
        <v>41</v>
      </c>
      <c r="H7756" s="4" t="n">
        <f aca="false">ROUND(E7756*F7756,2)</f>
        <v>230611.04</v>
      </c>
    </row>
    <row r="7757" customFormat="false" ht="15" hidden="false" customHeight="false" outlineLevel="0" collapsed="false">
      <c r="A7757" s="3" t="n">
        <v>7756</v>
      </c>
      <c r="B7757" s="3" t="n">
        <v>5</v>
      </c>
      <c r="C7757" s="3" t="s">
        <v>318</v>
      </c>
      <c r="D7757" s="3" t="s">
        <v>563</v>
      </c>
      <c r="E7757" s="3" t="n">
        <v>2051</v>
      </c>
      <c r="F7757" s="4" t="n">
        <v>494.02</v>
      </c>
      <c r="G7757" s="3" t="s">
        <v>8</v>
      </c>
      <c r="H7757" s="4" t="n">
        <f aca="false">ROUND(E7757*F7757,2)</f>
        <v>1013235.02</v>
      </c>
    </row>
    <row r="7758" customFormat="false" ht="15" hidden="false" customHeight="false" outlineLevel="0" collapsed="false">
      <c r="A7758" s="3" t="n">
        <v>7757</v>
      </c>
      <c r="B7758" s="3" t="n">
        <v>12</v>
      </c>
      <c r="C7758" s="3" t="s">
        <v>318</v>
      </c>
      <c r="D7758" s="3" t="s">
        <v>563</v>
      </c>
      <c r="E7758" s="3" t="n">
        <v>305</v>
      </c>
      <c r="F7758" s="4" t="n">
        <v>231.53</v>
      </c>
      <c r="G7758" s="3" t="s">
        <v>38</v>
      </c>
      <c r="H7758" s="4" t="n">
        <f aca="false">ROUND(E7758*F7758,2)</f>
        <v>70616.65</v>
      </c>
    </row>
    <row r="7759" customFormat="false" ht="15" hidden="false" customHeight="false" outlineLevel="0" collapsed="false">
      <c r="A7759" s="3" t="n">
        <v>7758</v>
      </c>
      <c r="B7759" s="3" t="n">
        <v>5</v>
      </c>
      <c r="C7759" s="3" t="s">
        <v>318</v>
      </c>
      <c r="D7759" s="3" t="s">
        <v>562</v>
      </c>
      <c r="E7759" s="3" t="n">
        <v>1129</v>
      </c>
      <c r="F7759" s="4" t="n">
        <v>493.73</v>
      </c>
      <c r="G7759" s="3" t="s">
        <v>8</v>
      </c>
      <c r="H7759" s="4" t="n">
        <f aca="false">ROUND(E7759*F7759,2)</f>
        <v>557421.17</v>
      </c>
    </row>
    <row r="7760" customFormat="false" ht="15" hidden="false" customHeight="false" outlineLevel="0" collapsed="false">
      <c r="A7760" s="3" t="n">
        <v>7759</v>
      </c>
      <c r="B7760" s="3" t="n">
        <v>4</v>
      </c>
      <c r="C7760" s="3" t="s">
        <v>318</v>
      </c>
      <c r="D7760" s="3" t="s">
        <v>563</v>
      </c>
      <c r="E7760" s="3" t="n">
        <v>566</v>
      </c>
      <c r="F7760" s="4" t="n">
        <v>114.34</v>
      </c>
      <c r="G7760" s="3" t="s">
        <v>8</v>
      </c>
      <c r="H7760" s="4" t="n">
        <f aca="false">ROUND(E7760*F7760,2)</f>
        <v>64716.44</v>
      </c>
    </row>
    <row r="7761" customFormat="false" ht="15" hidden="false" customHeight="false" outlineLevel="0" collapsed="false">
      <c r="A7761" s="3" t="n">
        <v>7760</v>
      </c>
      <c r="B7761" s="3" t="n">
        <v>4</v>
      </c>
      <c r="C7761" s="3" t="s">
        <v>318</v>
      </c>
      <c r="D7761" s="3" t="s">
        <v>562</v>
      </c>
      <c r="E7761" s="3" t="n">
        <v>1274</v>
      </c>
      <c r="F7761" s="4" t="n">
        <v>114.08</v>
      </c>
      <c r="G7761" s="3" t="s">
        <v>8</v>
      </c>
      <c r="H7761" s="4" t="n">
        <f aca="false">ROUND(E7761*F7761,2)</f>
        <v>145337.92</v>
      </c>
    </row>
    <row r="7762" customFormat="false" ht="15" hidden="false" customHeight="false" outlineLevel="0" collapsed="false">
      <c r="A7762" s="3" t="n">
        <v>7761</v>
      </c>
      <c r="B7762" s="3" t="n">
        <v>10</v>
      </c>
      <c r="C7762" s="3" t="s">
        <v>318</v>
      </c>
      <c r="D7762" s="3" t="s">
        <v>562</v>
      </c>
      <c r="E7762" s="3" t="n">
        <v>2466</v>
      </c>
      <c r="F7762" s="4" t="n">
        <v>58.88</v>
      </c>
      <c r="G7762" s="3" t="s">
        <v>8</v>
      </c>
      <c r="H7762" s="4" t="n">
        <f aca="false">ROUND(E7762*F7762,2)</f>
        <v>145198.08</v>
      </c>
    </row>
    <row r="7763" customFormat="false" ht="15" hidden="false" customHeight="false" outlineLevel="0" collapsed="false">
      <c r="A7763" s="3" t="n">
        <v>7762</v>
      </c>
      <c r="B7763" s="3" t="n">
        <v>12</v>
      </c>
      <c r="C7763" s="3" t="s">
        <v>318</v>
      </c>
      <c r="D7763" s="3" t="s">
        <v>562</v>
      </c>
      <c r="E7763" s="3" t="n">
        <v>4442</v>
      </c>
      <c r="F7763" s="4" t="n">
        <v>231.97</v>
      </c>
      <c r="G7763" s="3" t="s">
        <v>38</v>
      </c>
      <c r="H7763" s="4" t="n">
        <f aca="false">ROUND(E7763*F7763,2)</f>
        <v>1030410.74</v>
      </c>
    </row>
    <row r="7764" customFormat="false" ht="15" hidden="false" customHeight="false" outlineLevel="0" collapsed="false">
      <c r="A7764" s="3" t="n">
        <v>7763</v>
      </c>
      <c r="B7764" s="3" t="n">
        <v>5</v>
      </c>
      <c r="C7764" s="3" t="s">
        <v>318</v>
      </c>
      <c r="D7764" s="3" t="s">
        <v>563</v>
      </c>
      <c r="E7764" s="3" t="n">
        <v>2269</v>
      </c>
      <c r="F7764" s="4" t="n">
        <v>492.81</v>
      </c>
      <c r="G7764" s="3" t="s">
        <v>8</v>
      </c>
      <c r="H7764" s="4" t="n">
        <f aca="false">ROUND(E7764*F7764,2)</f>
        <v>1118185.89</v>
      </c>
    </row>
    <row r="7765" customFormat="false" ht="15" hidden="false" customHeight="false" outlineLevel="0" collapsed="false">
      <c r="A7765" s="3" t="n">
        <v>7764</v>
      </c>
      <c r="B7765" s="3" t="n">
        <v>3</v>
      </c>
      <c r="C7765" s="3" t="s">
        <v>318</v>
      </c>
      <c r="D7765" s="3" t="s">
        <v>563</v>
      </c>
      <c r="E7765" s="3" t="n">
        <v>2236</v>
      </c>
      <c r="F7765" s="4" t="n">
        <v>140.53</v>
      </c>
      <c r="G7765" s="3" t="s">
        <v>8</v>
      </c>
      <c r="H7765" s="4" t="n">
        <f aca="false">ROUND(E7765*F7765,2)</f>
        <v>314225.08</v>
      </c>
    </row>
    <row r="7766" customFormat="false" ht="15" hidden="false" customHeight="false" outlineLevel="0" collapsed="false">
      <c r="A7766" s="3" t="n">
        <v>7765</v>
      </c>
      <c r="B7766" s="3" t="n">
        <v>5</v>
      </c>
      <c r="C7766" s="3" t="s">
        <v>318</v>
      </c>
      <c r="D7766" s="3" t="s">
        <v>563</v>
      </c>
      <c r="E7766" s="3" t="n">
        <v>2067</v>
      </c>
      <c r="F7766" s="4" t="n">
        <v>493.18</v>
      </c>
      <c r="G7766" s="3" t="s">
        <v>8</v>
      </c>
      <c r="H7766" s="4" t="n">
        <f aca="false">ROUND(E7766*F7766,2)</f>
        <v>1019403.06</v>
      </c>
    </row>
    <row r="7767" customFormat="false" ht="15" hidden="false" customHeight="false" outlineLevel="0" collapsed="false">
      <c r="A7767" s="3" t="n">
        <v>7766</v>
      </c>
      <c r="B7767" s="3" t="n">
        <v>6</v>
      </c>
      <c r="C7767" s="3" t="s">
        <v>318</v>
      </c>
      <c r="D7767" s="3" t="s">
        <v>563</v>
      </c>
      <c r="E7767" s="3" t="n">
        <v>4664</v>
      </c>
      <c r="F7767" s="4" t="n">
        <v>291.83</v>
      </c>
      <c r="G7767" s="3" t="s">
        <v>8</v>
      </c>
      <c r="H7767" s="4" t="n">
        <f aca="false">ROUND(E7767*F7767,2)</f>
        <v>1361095.12</v>
      </c>
    </row>
    <row r="7768" customFormat="false" ht="15" hidden="false" customHeight="false" outlineLevel="0" collapsed="false">
      <c r="A7768" s="3" t="n">
        <v>7767</v>
      </c>
      <c r="B7768" s="3" t="n">
        <v>3</v>
      </c>
      <c r="C7768" s="3" t="s">
        <v>318</v>
      </c>
      <c r="D7768" s="3" t="s">
        <v>563</v>
      </c>
      <c r="E7768" s="3" t="n">
        <v>616</v>
      </c>
      <c r="F7768" s="4" t="n">
        <v>141.21</v>
      </c>
      <c r="G7768" s="3" t="s">
        <v>8</v>
      </c>
      <c r="H7768" s="4" t="n">
        <f aca="false">ROUND(E7768*F7768,2)</f>
        <v>86985.36</v>
      </c>
    </row>
    <row r="7769" customFormat="false" ht="15" hidden="false" customHeight="false" outlineLevel="0" collapsed="false">
      <c r="A7769" s="3" t="n">
        <v>7768</v>
      </c>
      <c r="B7769" s="3" t="n">
        <v>3</v>
      </c>
      <c r="C7769" s="3" t="s">
        <v>318</v>
      </c>
      <c r="D7769" s="3" t="s">
        <v>562</v>
      </c>
      <c r="E7769" s="3" t="n">
        <v>3862</v>
      </c>
      <c r="F7769" s="4" t="n">
        <v>140.7</v>
      </c>
      <c r="G7769" s="3" t="s">
        <v>8</v>
      </c>
      <c r="H7769" s="4" t="n">
        <f aca="false">ROUND(E7769*F7769,2)</f>
        <v>543383.4</v>
      </c>
    </row>
    <row r="7770" customFormat="false" ht="15" hidden="false" customHeight="false" outlineLevel="0" collapsed="false">
      <c r="A7770" s="3" t="n">
        <v>7769</v>
      </c>
      <c r="B7770" s="3" t="n">
        <v>2</v>
      </c>
      <c r="C7770" s="3" t="s">
        <v>318</v>
      </c>
      <c r="D7770" s="3" t="s">
        <v>562</v>
      </c>
      <c r="E7770" s="3" t="n">
        <v>2415</v>
      </c>
      <c r="F7770" s="4" t="n">
        <v>47.41</v>
      </c>
      <c r="G7770" s="3" t="s">
        <v>8</v>
      </c>
      <c r="H7770" s="4" t="n">
        <f aca="false">ROUND(E7770*F7770,2)</f>
        <v>114495.15</v>
      </c>
    </row>
    <row r="7771" customFormat="false" ht="15" hidden="false" customHeight="false" outlineLevel="0" collapsed="false">
      <c r="A7771" s="3" t="n">
        <v>7770</v>
      </c>
      <c r="B7771" s="3" t="n">
        <v>7</v>
      </c>
      <c r="C7771" s="3" t="s">
        <v>318</v>
      </c>
      <c r="D7771" s="3" t="s">
        <v>562</v>
      </c>
      <c r="E7771" s="3" t="n">
        <v>4992</v>
      </c>
      <c r="F7771" s="4" t="n">
        <v>284.06</v>
      </c>
      <c r="G7771" s="3" t="s">
        <v>8</v>
      </c>
      <c r="H7771" s="4" t="n">
        <f aca="false">ROUND(E7771*F7771,2)</f>
        <v>1418027.52</v>
      </c>
    </row>
    <row r="7772" customFormat="false" ht="15" hidden="false" customHeight="false" outlineLevel="0" collapsed="false">
      <c r="A7772" s="3" t="n">
        <v>7771</v>
      </c>
      <c r="B7772" s="3" t="n">
        <v>12</v>
      </c>
      <c r="C7772" s="3" t="s">
        <v>318</v>
      </c>
      <c r="D7772" s="3" t="s">
        <v>563</v>
      </c>
      <c r="E7772" s="3" t="n">
        <v>4173</v>
      </c>
      <c r="F7772" s="4" t="n">
        <v>231.85</v>
      </c>
      <c r="G7772" s="3" t="s">
        <v>38</v>
      </c>
      <c r="H7772" s="4" t="n">
        <f aca="false">ROUND(E7772*F7772,2)</f>
        <v>967510.05</v>
      </c>
    </row>
    <row r="7773" customFormat="false" ht="15" hidden="false" customHeight="false" outlineLevel="0" collapsed="false">
      <c r="A7773" s="3" t="n">
        <v>7772</v>
      </c>
      <c r="B7773" s="3" t="n">
        <v>3</v>
      </c>
      <c r="C7773" s="3" t="s">
        <v>318</v>
      </c>
      <c r="D7773" s="3" t="s">
        <v>563</v>
      </c>
      <c r="E7773" s="3" t="n">
        <v>2657</v>
      </c>
      <c r="F7773" s="4" t="n">
        <v>140.61</v>
      </c>
      <c r="G7773" s="3" t="s">
        <v>8</v>
      </c>
      <c r="H7773" s="4" t="n">
        <f aca="false">ROUND(E7773*F7773,2)</f>
        <v>373600.77</v>
      </c>
    </row>
    <row r="7774" customFormat="false" ht="15" hidden="false" customHeight="false" outlineLevel="0" collapsed="false">
      <c r="A7774" s="3" t="n">
        <v>7773</v>
      </c>
      <c r="B7774" s="3" t="n">
        <v>2</v>
      </c>
      <c r="C7774" s="3" t="s">
        <v>318</v>
      </c>
      <c r="D7774" s="3" t="s">
        <v>562</v>
      </c>
      <c r="E7774" s="3" t="n">
        <v>4697</v>
      </c>
      <c r="F7774" s="4" t="n">
        <v>47.43</v>
      </c>
      <c r="G7774" s="3" t="s">
        <v>8</v>
      </c>
      <c r="H7774" s="4" t="n">
        <f aca="false">ROUND(E7774*F7774,2)</f>
        <v>222778.71</v>
      </c>
    </row>
    <row r="7775" customFormat="false" ht="15" hidden="false" customHeight="false" outlineLevel="0" collapsed="false">
      <c r="A7775" s="3" t="n">
        <v>7774</v>
      </c>
      <c r="B7775" s="3" t="n">
        <v>15</v>
      </c>
      <c r="C7775" s="3" t="s">
        <v>318</v>
      </c>
      <c r="D7775" s="3" t="s">
        <v>563</v>
      </c>
      <c r="E7775" s="3" t="n">
        <v>3564</v>
      </c>
      <c r="F7775" s="4" t="n">
        <v>289.4</v>
      </c>
      <c r="G7775" s="3" t="s">
        <v>46</v>
      </c>
      <c r="H7775" s="4" t="n">
        <f aca="false">ROUND(E7775*F7775,2)</f>
        <v>1031421.6</v>
      </c>
    </row>
    <row r="7776" customFormat="false" ht="15" hidden="false" customHeight="false" outlineLevel="0" collapsed="false">
      <c r="A7776" s="3" t="n">
        <v>7775</v>
      </c>
      <c r="B7776" s="3" t="n">
        <v>14</v>
      </c>
      <c r="C7776" s="3" t="s">
        <v>318</v>
      </c>
      <c r="D7776" s="3" t="s">
        <v>563</v>
      </c>
      <c r="E7776" s="3" t="n">
        <v>107</v>
      </c>
      <c r="F7776" s="4" t="n">
        <v>74.15</v>
      </c>
      <c r="G7776" s="3" t="s">
        <v>41</v>
      </c>
      <c r="H7776" s="4" t="n">
        <f aca="false">ROUND(E7776*F7776,2)</f>
        <v>7934.05</v>
      </c>
    </row>
    <row r="7777" customFormat="false" ht="15" hidden="false" customHeight="false" outlineLevel="0" collapsed="false">
      <c r="A7777" s="3" t="n">
        <v>7776</v>
      </c>
      <c r="B7777" s="3" t="n">
        <v>14</v>
      </c>
      <c r="C7777" s="3" t="s">
        <v>318</v>
      </c>
      <c r="D7777" s="3" t="s">
        <v>562</v>
      </c>
      <c r="E7777" s="3" t="n">
        <v>4757</v>
      </c>
      <c r="F7777" s="4" t="n">
        <v>74</v>
      </c>
      <c r="G7777" s="3" t="s">
        <v>41</v>
      </c>
      <c r="H7777" s="4" t="n">
        <f aca="false">ROUND(E7777*F7777,2)</f>
        <v>352018</v>
      </c>
    </row>
    <row r="7778" customFormat="false" ht="15" hidden="false" customHeight="false" outlineLevel="0" collapsed="false">
      <c r="A7778" s="3" t="n">
        <v>7777</v>
      </c>
      <c r="B7778" s="3" t="n">
        <v>15</v>
      </c>
      <c r="C7778" s="3" t="s">
        <v>318</v>
      </c>
      <c r="D7778" s="3" t="s">
        <v>562</v>
      </c>
      <c r="E7778" s="3" t="n">
        <v>3474</v>
      </c>
      <c r="F7778" s="4" t="n">
        <v>288.94</v>
      </c>
      <c r="G7778" s="3" t="s">
        <v>46</v>
      </c>
      <c r="H7778" s="4" t="n">
        <f aca="false">ROUND(E7778*F7778,2)</f>
        <v>1003777.56</v>
      </c>
    </row>
    <row r="7779" customFormat="false" ht="15" hidden="false" customHeight="false" outlineLevel="0" collapsed="false">
      <c r="A7779" s="3" t="n">
        <v>7778</v>
      </c>
      <c r="B7779" s="3" t="n">
        <v>8</v>
      </c>
      <c r="C7779" s="3" t="s">
        <v>318</v>
      </c>
      <c r="D7779" s="3" t="s">
        <v>562</v>
      </c>
      <c r="E7779" s="3" t="n">
        <v>552</v>
      </c>
      <c r="F7779" s="4" t="n">
        <v>49.76</v>
      </c>
      <c r="G7779" s="3" t="s">
        <v>8</v>
      </c>
      <c r="H7779" s="4" t="n">
        <f aca="false">ROUND(E7779*F7779,2)</f>
        <v>27467.52</v>
      </c>
    </row>
    <row r="7780" customFormat="false" ht="15" hidden="false" customHeight="false" outlineLevel="0" collapsed="false">
      <c r="A7780" s="3" t="n">
        <v>7779</v>
      </c>
      <c r="B7780" s="3" t="n">
        <v>2</v>
      </c>
      <c r="C7780" s="3" t="s">
        <v>318</v>
      </c>
      <c r="D7780" s="3" t="s">
        <v>563</v>
      </c>
      <c r="E7780" s="3" t="n">
        <v>721</v>
      </c>
      <c r="F7780" s="4" t="n">
        <v>47.37</v>
      </c>
      <c r="G7780" s="3" t="s">
        <v>8</v>
      </c>
      <c r="H7780" s="4" t="n">
        <f aca="false">ROUND(E7780*F7780,2)</f>
        <v>34153.77</v>
      </c>
    </row>
    <row r="7781" customFormat="false" ht="15" hidden="false" customHeight="false" outlineLevel="0" collapsed="false">
      <c r="A7781" s="3" t="n">
        <v>7780</v>
      </c>
      <c r="B7781" s="3" t="n">
        <v>5</v>
      </c>
      <c r="C7781" s="3" t="s">
        <v>318</v>
      </c>
      <c r="D7781" s="3" t="s">
        <v>563</v>
      </c>
      <c r="E7781" s="3" t="n">
        <v>2328</v>
      </c>
      <c r="F7781" s="4" t="n">
        <v>493.41</v>
      </c>
      <c r="G7781" s="3" t="s">
        <v>8</v>
      </c>
      <c r="H7781" s="4" t="n">
        <f aca="false">ROUND(E7781*F7781,2)</f>
        <v>1148658.48</v>
      </c>
    </row>
    <row r="7782" customFormat="false" ht="15" hidden="false" customHeight="false" outlineLevel="0" collapsed="false">
      <c r="A7782" s="3" t="n">
        <v>7781</v>
      </c>
      <c r="B7782" s="3" t="n">
        <v>1</v>
      </c>
      <c r="C7782" s="3" t="s">
        <v>318</v>
      </c>
      <c r="D7782" s="3" t="s">
        <v>562</v>
      </c>
      <c r="E7782" s="3" t="n">
        <v>504</v>
      </c>
      <c r="F7782" s="4" t="n">
        <v>402.61</v>
      </c>
      <c r="G7782" s="3" t="s">
        <v>8</v>
      </c>
      <c r="H7782" s="4" t="n">
        <f aca="false">ROUND(E7782*F7782,2)</f>
        <v>202915.44</v>
      </c>
    </row>
    <row r="7783" customFormat="false" ht="15" hidden="false" customHeight="false" outlineLevel="0" collapsed="false">
      <c r="A7783" s="3" t="n">
        <v>7782</v>
      </c>
      <c r="B7783" s="3" t="n">
        <v>11</v>
      </c>
      <c r="C7783" s="3" t="s">
        <v>318</v>
      </c>
      <c r="D7783" s="3" t="s">
        <v>562</v>
      </c>
      <c r="E7783" s="3" t="n">
        <v>748</v>
      </c>
      <c r="F7783" s="4" t="n">
        <v>96.26</v>
      </c>
      <c r="G7783" s="3" t="s">
        <v>34</v>
      </c>
      <c r="H7783" s="4" t="n">
        <f aca="false">ROUND(E7783*F7783,2)</f>
        <v>72002.48</v>
      </c>
    </row>
    <row r="7784" customFormat="false" ht="15" hidden="false" customHeight="false" outlineLevel="0" collapsed="false">
      <c r="A7784" s="3" t="n">
        <v>7783</v>
      </c>
      <c r="B7784" s="3" t="n">
        <v>11</v>
      </c>
      <c r="C7784" s="3" t="s">
        <v>318</v>
      </c>
      <c r="D7784" s="3" t="s">
        <v>562</v>
      </c>
      <c r="E7784" s="3" t="n">
        <v>1050</v>
      </c>
      <c r="F7784" s="4" t="n">
        <v>95.8</v>
      </c>
      <c r="G7784" s="3" t="s">
        <v>34</v>
      </c>
      <c r="H7784" s="4" t="n">
        <f aca="false">ROUND(E7784*F7784,2)</f>
        <v>100590</v>
      </c>
    </row>
    <row r="7785" customFormat="false" ht="15" hidden="false" customHeight="false" outlineLevel="0" collapsed="false">
      <c r="A7785" s="3" t="n">
        <v>7784</v>
      </c>
      <c r="B7785" s="3" t="n">
        <v>14</v>
      </c>
      <c r="C7785" s="3" t="s">
        <v>318</v>
      </c>
      <c r="D7785" s="3" t="s">
        <v>563</v>
      </c>
      <c r="E7785" s="3" t="n">
        <v>2460</v>
      </c>
      <c r="F7785" s="4" t="n">
        <v>74.01</v>
      </c>
      <c r="G7785" s="3" t="s">
        <v>41</v>
      </c>
      <c r="H7785" s="4" t="n">
        <f aca="false">ROUND(E7785*F7785,2)</f>
        <v>182064.6</v>
      </c>
    </row>
    <row r="7786" customFormat="false" ht="15" hidden="false" customHeight="false" outlineLevel="0" collapsed="false">
      <c r="A7786" s="3" t="n">
        <v>7785</v>
      </c>
      <c r="B7786" s="3" t="n">
        <v>3</v>
      </c>
      <c r="C7786" s="3" t="s">
        <v>318</v>
      </c>
      <c r="D7786" s="3" t="s">
        <v>562</v>
      </c>
      <c r="E7786" s="3" t="n">
        <v>1284</v>
      </c>
      <c r="F7786" s="4" t="n">
        <v>140.82</v>
      </c>
      <c r="G7786" s="3" t="s">
        <v>8</v>
      </c>
      <c r="H7786" s="4" t="n">
        <f aca="false">ROUND(E7786*F7786,2)</f>
        <v>180812.88</v>
      </c>
    </row>
    <row r="7787" customFormat="false" ht="15" hidden="false" customHeight="false" outlineLevel="0" collapsed="false">
      <c r="A7787" s="3" t="n">
        <v>7786</v>
      </c>
      <c r="B7787" s="3" t="n">
        <v>5</v>
      </c>
      <c r="C7787" s="3" t="s">
        <v>318</v>
      </c>
      <c r="D7787" s="3" t="s">
        <v>563</v>
      </c>
      <c r="E7787" s="3" t="n">
        <v>2950</v>
      </c>
      <c r="F7787" s="4" t="n">
        <v>495.23</v>
      </c>
      <c r="G7787" s="3" t="s">
        <v>8</v>
      </c>
      <c r="H7787" s="4" t="n">
        <f aca="false">ROUND(E7787*F7787,2)</f>
        <v>1460928.5</v>
      </c>
    </row>
    <row r="7788" customFormat="false" ht="15" hidden="false" customHeight="false" outlineLevel="0" collapsed="false">
      <c r="A7788" s="3" t="n">
        <v>7787</v>
      </c>
      <c r="B7788" s="3" t="n">
        <v>15</v>
      </c>
      <c r="C7788" s="3" t="s">
        <v>318</v>
      </c>
      <c r="D7788" s="3" t="s">
        <v>562</v>
      </c>
      <c r="E7788" s="3" t="n">
        <v>4135</v>
      </c>
      <c r="F7788" s="4" t="n">
        <v>289.01</v>
      </c>
      <c r="G7788" s="3" t="s">
        <v>46</v>
      </c>
      <c r="H7788" s="4" t="n">
        <f aca="false">ROUND(E7788*F7788,2)</f>
        <v>1195056.35</v>
      </c>
    </row>
    <row r="7789" customFormat="false" ht="15" hidden="false" customHeight="false" outlineLevel="0" collapsed="false">
      <c r="A7789" s="3" t="n">
        <v>7788</v>
      </c>
      <c r="B7789" s="3" t="n">
        <v>4</v>
      </c>
      <c r="C7789" s="3" t="s">
        <v>318</v>
      </c>
      <c r="D7789" s="3" t="s">
        <v>563</v>
      </c>
      <c r="E7789" s="3" t="n">
        <v>3953</v>
      </c>
      <c r="F7789" s="4" t="n">
        <v>114.33</v>
      </c>
      <c r="G7789" s="3" t="s">
        <v>8</v>
      </c>
      <c r="H7789" s="4" t="n">
        <f aca="false">ROUND(E7789*F7789,2)</f>
        <v>451946.49</v>
      </c>
    </row>
    <row r="7790" customFormat="false" ht="15" hidden="false" customHeight="false" outlineLevel="0" collapsed="false">
      <c r="A7790" s="3" t="n">
        <v>7789</v>
      </c>
      <c r="B7790" s="3" t="n">
        <v>5</v>
      </c>
      <c r="C7790" s="3" t="s">
        <v>318</v>
      </c>
      <c r="D7790" s="3" t="s">
        <v>563</v>
      </c>
      <c r="E7790" s="3" t="n">
        <v>1511</v>
      </c>
      <c r="F7790" s="4" t="n">
        <v>494.74</v>
      </c>
      <c r="G7790" s="3" t="s">
        <v>8</v>
      </c>
      <c r="H7790" s="4" t="n">
        <f aca="false">ROUND(E7790*F7790,2)</f>
        <v>747552.14</v>
      </c>
    </row>
    <row r="7791" customFormat="false" ht="15" hidden="false" customHeight="false" outlineLevel="0" collapsed="false">
      <c r="A7791" s="3" t="n">
        <v>7790</v>
      </c>
      <c r="B7791" s="3" t="n">
        <v>3</v>
      </c>
      <c r="C7791" s="3" t="s">
        <v>319</v>
      </c>
      <c r="D7791" s="3" t="s">
        <v>563</v>
      </c>
      <c r="E7791" s="3" t="n">
        <v>1642</v>
      </c>
      <c r="F7791" s="4" t="n">
        <v>142.64</v>
      </c>
      <c r="G7791" s="3" t="s">
        <v>8</v>
      </c>
      <c r="H7791" s="4" t="n">
        <f aca="false">ROUND(E7791*F7791,2)</f>
        <v>234214.88</v>
      </c>
    </row>
    <row r="7792" customFormat="false" ht="15" hidden="false" customHeight="false" outlineLevel="0" collapsed="false">
      <c r="A7792" s="3" t="n">
        <v>7791</v>
      </c>
      <c r="B7792" s="3" t="n">
        <v>8</v>
      </c>
      <c r="C7792" s="3" t="s">
        <v>319</v>
      </c>
      <c r="D7792" s="3" t="s">
        <v>563</v>
      </c>
      <c r="E7792" s="3" t="n">
        <v>1489</v>
      </c>
      <c r="F7792" s="4" t="n">
        <v>51.11</v>
      </c>
      <c r="G7792" s="3" t="s">
        <v>8</v>
      </c>
      <c r="H7792" s="4" t="n">
        <f aca="false">ROUND(E7792*F7792,2)</f>
        <v>76102.79</v>
      </c>
    </row>
    <row r="7793" customFormat="false" ht="15" hidden="false" customHeight="false" outlineLevel="0" collapsed="false">
      <c r="A7793" s="3" t="n">
        <v>7792</v>
      </c>
      <c r="B7793" s="3" t="n">
        <v>7</v>
      </c>
      <c r="C7793" s="3" t="s">
        <v>319</v>
      </c>
      <c r="D7793" s="3" t="s">
        <v>563</v>
      </c>
      <c r="E7793" s="3" t="n">
        <v>527</v>
      </c>
      <c r="F7793" s="4" t="n">
        <v>285.24</v>
      </c>
      <c r="G7793" s="3" t="s">
        <v>8</v>
      </c>
      <c r="H7793" s="4" t="n">
        <f aca="false">ROUND(E7793*F7793,2)</f>
        <v>150321.48</v>
      </c>
    </row>
    <row r="7794" customFormat="false" ht="15" hidden="false" customHeight="false" outlineLevel="0" collapsed="false">
      <c r="A7794" s="3" t="n">
        <v>7793</v>
      </c>
      <c r="B7794" s="3" t="n">
        <v>9</v>
      </c>
      <c r="C7794" s="3" t="s">
        <v>319</v>
      </c>
      <c r="D7794" s="3" t="s">
        <v>563</v>
      </c>
      <c r="E7794" s="3" t="n">
        <v>1986</v>
      </c>
      <c r="F7794" s="4" t="n">
        <v>238.9</v>
      </c>
      <c r="G7794" s="3" t="s">
        <v>8</v>
      </c>
      <c r="H7794" s="4" t="n">
        <f aca="false">ROUND(E7794*F7794,2)</f>
        <v>474455.4</v>
      </c>
    </row>
    <row r="7795" customFormat="false" ht="15" hidden="false" customHeight="false" outlineLevel="0" collapsed="false">
      <c r="A7795" s="3" t="n">
        <v>7794</v>
      </c>
      <c r="B7795" s="3" t="n">
        <v>2</v>
      </c>
      <c r="C7795" s="3" t="s">
        <v>319</v>
      </c>
      <c r="D7795" s="3" t="s">
        <v>563</v>
      </c>
      <c r="E7795" s="3" t="n">
        <v>2953</v>
      </c>
      <c r="F7795" s="4" t="n">
        <v>47.32</v>
      </c>
      <c r="G7795" s="3" t="s">
        <v>8</v>
      </c>
      <c r="H7795" s="4" t="n">
        <f aca="false">ROUND(E7795*F7795,2)</f>
        <v>139735.96</v>
      </c>
    </row>
    <row r="7796" customFormat="false" ht="15" hidden="false" customHeight="false" outlineLevel="0" collapsed="false">
      <c r="A7796" s="3" t="n">
        <v>7795</v>
      </c>
      <c r="B7796" s="3" t="n">
        <v>12</v>
      </c>
      <c r="C7796" s="3" t="s">
        <v>319</v>
      </c>
      <c r="D7796" s="3" t="s">
        <v>563</v>
      </c>
      <c r="E7796" s="3" t="n">
        <v>1110</v>
      </c>
      <c r="F7796" s="4" t="n">
        <v>231.5</v>
      </c>
      <c r="G7796" s="3" t="s">
        <v>38</v>
      </c>
      <c r="H7796" s="4" t="n">
        <f aca="false">ROUND(E7796*F7796,2)</f>
        <v>256965</v>
      </c>
    </row>
    <row r="7797" customFormat="false" ht="15" hidden="false" customHeight="false" outlineLevel="0" collapsed="false">
      <c r="A7797" s="3" t="n">
        <v>7796</v>
      </c>
      <c r="B7797" s="3" t="n">
        <v>6</v>
      </c>
      <c r="C7797" s="3" t="s">
        <v>319</v>
      </c>
      <c r="D7797" s="3" t="s">
        <v>563</v>
      </c>
      <c r="E7797" s="3" t="n">
        <v>1884</v>
      </c>
      <c r="F7797" s="4" t="n">
        <v>288.79</v>
      </c>
      <c r="G7797" s="3" t="s">
        <v>8</v>
      </c>
      <c r="H7797" s="4" t="n">
        <f aca="false">ROUND(E7797*F7797,2)</f>
        <v>544080.36</v>
      </c>
    </row>
    <row r="7798" customFormat="false" ht="15" hidden="false" customHeight="false" outlineLevel="0" collapsed="false">
      <c r="A7798" s="3" t="n">
        <v>7797</v>
      </c>
      <c r="B7798" s="3" t="n">
        <v>6</v>
      </c>
      <c r="C7798" s="3" t="s">
        <v>319</v>
      </c>
      <c r="D7798" s="3" t="s">
        <v>563</v>
      </c>
      <c r="E7798" s="3" t="n">
        <v>2875</v>
      </c>
      <c r="F7798" s="4" t="n">
        <v>288.85</v>
      </c>
      <c r="G7798" s="3" t="s">
        <v>8</v>
      </c>
      <c r="H7798" s="4" t="n">
        <f aca="false">ROUND(E7798*F7798,2)</f>
        <v>830443.75</v>
      </c>
    </row>
    <row r="7799" customFormat="false" ht="15" hidden="false" customHeight="false" outlineLevel="0" collapsed="false">
      <c r="A7799" s="3" t="n">
        <v>7798</v>
      </c>
      <c r="B7799" s="3" t="n">
        <v>6</v>
      </c>
      <c r="C7799" s="3" t="s">
        <v>319</v>
      </c>
      <c r="D7799" s="3" t="s">
        <v>562</v>
      </c>
      <c r="E7799" s="3" t="n">
        <v>4346</v>
      </c>
      <c r="F7799" s="4" t="n">
        <v>288.89</v>
      </c>
      <c r="G7799" s="3" t="s">
        <v>8</v>
      </c>
      <c r="H7799" s="4" t="n">
        <f aca="false">ROUND(E7799*F7799,2)</f>
        <v>1255515.94</v>
      </c>
    </row>
    <row r="7800" customFormat="false" ht="15" hidden="false" customHeight="false" outlineLevel="0" collapsed="false">
      <c r="A7800" s="3" t="n">
        <v>7799</v>
      </c>
      <c r="B7800" s="3" t="n">
        <v>15</v>
      </c>
      <c r="C7800" s="3" t="s">
        <v>319</v>
      </c>
      <c r="D7800" s="3" t="s">
        <v>562</v>
      </c>
      <c r="E7800" s="3" t="n">
        <v>1810</v>
      </c>
      <c r="F7800" s="4" t="n">
        <v>288.67</v>
      </c>
      <c r="G7800" s="3" t="s">
        <v>46</v>
      </c>
      <c r="H7800" s="4" t="n">
        <f aca="false">ROUND(E7800*F7800,2)</f>
        <v>522492.7</v>
      </c>
    </row>
    <row r="7801" customFormat="false" ht="15" hidden="false" customHeight="false" outlineLevel="0" collapsed="false">
      <c r="A7801" s="3" t="n">
        <v>7800</v>
      </c>
      <c r="B7801" s="3" t="n">
        <v>8</v>
      </c>
      <c r="C7801" s="3" t="s">
        <v>319</v>
      </c>
      <c r="D7801" s="3" t="s">
        <v>563</v>
      </c>
      <c r="E7801" s="3" t="n">
        <v>2074</v>
      </c>
      <c r="F7801" s="4" t="n">
        <v>51.15</v>
      </c>
      <c r="G7801" s="3" t="s">
        <v>8</v>
      </c>
      <c r="H7801" s="4" t="n">
        <f aca="false">ROUND(E7801*F7801,2)</f>
        <v>106085.1</v>
      </c>
    </row>
    <row r="7802" customFormat="false" ht="15" hidden="false" customHeight="false" outlineLevel="0" collapsed="false">
      <c r="A7802" s="3" t="n">
        <v>7801</v>
      </c>
      <c r="B7802" s="3" t="n">
        <v>10</v>
      </c>
      <c r="C7802" s="3" t="s">
        <v>319</v>
      </c>
      <c r="D7802" s="3" t="s">
        <v>563</v>
      </c>
      <c r="E7802" s="3" t="n">
        <v>4555</v>
      </c>
      <c r="F7802" s="4" t="n">
        <v>59.61</v>
      </c>
      <c r="G7802" s="3" t="s">
        <v>8</v>
      </c>
      <c r="H7802" s="4" t="n">
        <f aca="false">ROUND(E7802*F7802,2)</f>
        <v>271523.55</v>
      </c>
    </row>
    <row r="7803" customFormat="false" ht="15" hidden="false" customHeight="false" outlineLevel="0" collapsed="false">
      <c r="A7803" s="3" t="n">
        <v>7802</v>
      </c>
      <c r="B7803" s="3" t="n">
        <v>12</v>
      </c>
      <c r="C7803" s="3" t="s">
        <v>319</v>
      </c>
      <c r="D7803" s="3" t="s">
        <v>562</v>
      </c>
      <c r="E7803" s="3" t="n">
        <v>1023</v>
      </c>
      <c r="F7803" s="4" t="n">
        <v>232</v>
      </c>
      <c r="G7803" s="3" t="s">
        <v>38</v>
      </c>
      <c r="H7803" s="4" t="n">
        <f aca="false">ROUND(E7803*F7803,2)</f>
        <v>237336</v>
      </c>
    </row>
    <row r="7804" customFormat="false" ht="15" hidden="false" customHeight="false" outlineLevel="0" collapsed="false">
      <c r="A7804" s="3" t="n">
        <v>7803</v>
      </c>
      <c r="B7804" s="3" t="n">
        <v>13</v>
      </c>
      <c r="C7804" s="3" t="s">
        <v>319</v>
      </c>
      <c r="D7804" s="3" t="s">
        <v>562</v>
      </c>
      <c r="E7804" s="3" t="n">
        <v>1837</v>
      </c>
      <c r="F7804" s="4" t="n">
        <v>51.66</v>
      </c>
      <c r="G7804" s="3" t="s">
        <v>41</v>
      </c>
      <c r="H7804" s="4" t="n">
        <f aca="false">ROUND(E7804*F7804,2)</f>
        <v>94899.42</v>
      </c>
    </row>
    <row r="7805" customFormat="false" ht="15" hidden="false" customHeight="false" outlineLevel="0" collapsed="false">
      <c r="A7805" s="3" t="n">
        <v>7804</v>
      </c>
      <c r="B7805" s="3" t="n">
        <v>13</v>
      </c>
      <c r="C7805" s="3" t="s">
        <v>319</v>
      </c>
      <c r="D7805" s="3" t="s">
        <v>562</v>
      </c>
      <c r="E7805" s="3" t="n">
        <v>1196</v>
      </c>
      <c r="F7805" s="4" t="n">
        <v>51.61</v>
      </c>
      <c r="G7805" s="3" t="s">
        <v>41</v>
      </c>
      <c r="H7805" s="4" t="n">
        <f aca="false">ROUND(E7805*F7805,2)</f>
        <v>61725.56</v>
      </c>
    </row>
    <row r="7806" customFormat="false" ht="15" hidden="false" customHeight="false" outlineLevel="0" collapsed="false">
      <c r="A7806" s="3" t="n">
        <v>7805</v>
      </c>
      <c r="B7806" s="3" t="n">
        <v>15</v>
      </c>
      <c r="C7806" s="3" t="s">
        <v>319</v>
      </c>
      <c r="D7806" s="3" t="s">
        <v>562</v>
      </c>
      <c r="E7806" s="3" t="n">
        <v>1536</v>
      </c>
      <c r="F7806" s="4" t="n">
        <v>287.25</v>
      </c>
      <c r="G7806" s="3" t="s">
        <v>46</v>
      </c>
      <c r="H7806" s="4" t="n">
        <f aca="false">ROUND(E7806*F7806,2)</f>
        <v>441216</v>
      </c>
    </row>
    <row r="7807" customFormat="false" ht="15" hidden="false" customHeight="false" outlineLevel="0" collapsed="false">
      <c r="A7807" s="3" t="n">
        <v>7806</v>
      </c>
      <c r="B7807" s="3" t="n">
        <v>14</v>
      </c>
      <c r="C7807" s="3" t="s">
        <v>319</v>
      </c>
      <c r="D7807" s="3" t="s">
        <v>563</v>
      </c>
      <c r="E7807" s="3" t="n">
        <v>839</v>
      </c>
      <c r="F7807" s="4" t="n">
        <v>74.78</v>
      </c>
      <c r="G7807" s="3" t="s">
        <v>41</v>
      </c>
      <c r="H7807" s="4" t="n">
        <f aca="false">ROUND(E7807*F7807,2)</f>
        <v>62740.42</v>
      </c>
    </row>
    <row r="7808" customFormat="false" ht="15" hidden="false" customHeight="false" outlineLevel="0" collapsed="false">
      <c r="A7808" s="3" t="n">
        <v>7807</v>
      </c>
      <c r="B7808" s="3" t="n">
        <v>15</v>
      </c>
      <c r="C7808" s="3" t="s">
        <v>319</v>
      </c>
      <c r="D7808" s="3" t="s">
        <v>563</v>
      </c>
      <c r="E7808" s="3" t="n">
        <v>3447</v>
      </c>
      <c r="F7808" s="4" t="n">
        <v>287.31</v>
      </c>
      <c r="G7808" s="3" t="s">
        <v>46</v>
      </c>
      <c r="H7808" s="4" t="n">
        <f aca="false">ROUND(E7808*F7808,2)</f>
        <v>990357.57</v>
      </c>
    </row>
    <row r="7809" customFormat="false" ht="15" hidden="false" customHeight="false" outlineLevel="0" collapsed="false">
      <c r="A7809" s="3" t="n">
        <v>7808</v>
      </c>
      <c r="B7809" s="3" t="n">
        <v>2</v>
      </c>
      <c r="C7809" s="3" t="s">
        <v>319</v>
      </c>
      <c r="D7809" s="3" t="s">
        <v>563</v>
      </c>
      <c r="E7809" s="3" t="n">
        <v>1705</v>
      </c>
      <c r="F7809" s="4" t="n">
        <v>47.3</v>
      </c>
      <c r="G7809" s="3" t="s">
        <v>8</v>
      </c>
      <c r="H7809" s="4" t="n">
        <f aca="false">ROUND(E7809*F7809,2)</f>
        <v>80646.5</v>
      </c>
    </row>
    <row r="7810" customFormat="false" ht="15" hidden="false" customHeight="false" outlineLevel="0" collapsed="false">
      <c r="A7810" s="3" t="n">
        <v>7809</v>
      </c>
      <c r="B7810" s="3" t="n">
        <v>2</v>
      </c>
      <c r="C7810" s="3" t="s">
        <v>319</v>
      </c>
      <c r="D7810" s="3" t="s">
        <v>562</v>
      </c>
      <c r="E7810" s="3" t="n">
        <v>1222</v>
      </c>
      <c r="F7810" s="4" t="n">
        <v>47.28</v>
      </c>
      <c r="G7810" s="3" t="s">
        <v>8</v>
      </c>
      <c r="H7810" s="4" t="n">
        <f aca="false">ROUND(E7810*F7810,2)</f>
        <v>57776.16</v>
      </c>
    </row>
    <row r="7811" customFormat="false" ht="15" hidden="false" customHeight="false" outlineLevel="0" collapsed="false">
      <c r="A7811" s="3" t="n">
        <v>7810</v>
      </c>
      <c r="B7811" s="3" t="n">
        <v>11</v>
      </c>
      <c r="C7811" s="3" t="s">
        <v>319</v>
      </c>
      <c r="D7811" s="3" t="s">
        <v>562</v>
      </c>
      <c r="E7811" s="3" t="n">
        <v>1799</v>
      </c>
      <c r="F7811" s="4" t="n">
        <v>96.76</v>
      </c>
      <c r="G7811" s="3" t="s">
        <v>34</v>
      </c>
      <c r="H7811" s="4" t="n">
        <f aca="false">ROUND(E7811*F7811,2)</f>
        <v>174071.24</v>
      </c>
    </row>
    <row r="7812" customFormat="false" ht="15" hidden="false" customHeight="false" outlineLevel="0" collapsed="false">
      <c r="A7812" s="3" t="n">
        <v>7811</v>
      </c>
      <c r="B7812" s="3" t="n">
        <v>3</v>
      </c>
      <c r="C7812" s="3" t="s">
        <v>319</v>
      </c>
      <c r="D7812" s="3" t="s">
        <v>563</v>
      </c>
      <c r="E7812" s="3" t="n">
        <v>2679</v>
      </c>
      <c r="F7812" s="4" t="n">
        <v>142.82</v>
      </c>
      <c r="G7812" s="3" t="s">
        <v>8</v>
      </c>
      <c r="H7812" s="4" t="n">
        <f aca="false">ROUND(E7812*F7812,2)</f>
        <v>382614.78</v>
      </c>
    </row>
    <row r="7813" customFormat="false" ht="15" hidden="false" customHeight="false" outlineLevel="0" collapsed="false">
      <c r="A7813" s="3" t="n">
        <v>7812</v>
      </c>
      <c r="B7813" s="3" t="n">
        <v>3</v>
      </c>
      <c r="C7813" s="3" t="s">
        <v>319</v>
      </c>
      <c r="D7813" s="3" t="s">
        <v>562</v>
      </c>
      <c r="E7813" s="3" t="n">
        <v>23</v>
      </c>
      <c r="F7813" s="4" t="n">
        <v>142.87</v>
      </c>
      <c r="G7813" s="3" t="s">
        <v>8</v>
      </c>
      <c r="H7813" s="4" t="n">
        <f aca="false">ROUND(E7813*F7813,2)</f>
        <v>3286.01</v>
      </c>
    </row>
    <row r="7814" customFormat="false" ht="15" hidden="false" customHeight="false" outlineLevel="0" collapsed="false">
      <c r="A7814" s="3" t="n">
        <v>7813</v>
      </c>
      <c r="B7814" s="3" t="n">
        <v>15</v>
      </c>
      <c r="C7814" s="3" t="s">
        <v>319</v>
      </c>
      <c r="D7814" s="3" t="s">
        <v>563</v>
      </c>
      <c r="E7814" s="3" t="n">
        <v>2331</v>
      </c>
      <c r="F7814" s="4" t="n">
        <v>288.45</v>
      </c>
      <c r="G7814" s="3" t="s">
        <v>46</v>
      </c>
      <c r="H7814" s="4" t="n">
        <f aca="false">ROUND(E7814*F7814,2)</f>
        <v>672376.95</v>
      </c>
    </row>
    <row r="7815" customFormat="false" ht="15" hidden="false" customHeight="false" outlineLevel="0" collapsed="false">
      <c r="A7815" s="3" t="n">
        <v>7814</v>
      </c>
      <c r="B7815" s="3" t="n">
        <v>13</v>
      </c>
      <c r="C7815" s="3" t="s">
        <v>319</v>
      </c>
      <c r="D7815" s="3" t="s">
        <v>563</v>
      </c>
      <c r="E7815" s="3" t="n">
        <v>628</v>
      </c>
      <c r="F7815" s="4" t="n">
        <v>51.66</v>
      </c>
      <c r="G7815" s="3" t="s">
        <v>41</v>
      </c>
      <c r="H7815" s="4" t="n">
        <f aca="false">ROUND(E7815*F7815,2)</f>
        <v>32442.48</v>
      </c>
    </row>
    <row r="7816" customFormat="false" ht="15" hidden="false" customHeight="false" outlineLevel="0" collapsed="false">
      <c r="A7816" s="3" t="n">
        <v>7815</v>
      </c>
      <c r="B7816" s="3" t="n">
        <v>6</v>
      </c>
      <c r="C7816" s="3" t="s">
        <v>319</v>
      </c>
      <c r="D7816" s="3" t="s">
        <v>563</v>
      </c>
      <c r="E7816" s="3" t="n">
        <v>4293</v>
      </c>
      <c r="F7816" s="4" t="n">
        <v>288.42</v>
      </c>
      <c r="G7816" s="3" t="s">
        <v>8</v>
      </c>
      <c r="H7816" s="4" t="n">
        <f aca="false">ROUND(E7816*F7816,2)</f>
        <v>1238187.06</v>
      </c>
    </row>
    <row r="7817" customFormat="false" ht="15" hidden="false" customHeight="false" outlineLevel="0" collapsed="false">
      <c r="A7817" s="3" t="n">
        <v>7816</v>
      </c>
      <c r="B7817" s="3" t="n">
        <v>13</v>
      </c>
      <c r="C7817" s="3" t="s">
        <v>320</v>
      </c>
      <c r="D7817" s="3" t="s">
        <v>562</v>
      </c>
      <c r="E7817" s="3" t="n">
        <v>4565</v>
      </c>
      <c r="F7817" s="4" t="n">
        <v>51.67</v>
      </c>
      <c r="G7817" s="3" t="s">
        <v>41</v>
      </c>
      <c r="H7817" s="4" t="n">
        <f aca="false">ROUND(E7817*F7817,2)</f>
        <v>235873.55</v>
      </c>
    </row>
    <row r="7818" customFormat="false" ht="15" hidden="false" customHeight="false" outlineLevel="0" collapsed="false">
      <c r="A7818" s="3" t="n">
        <v>7817</v>
      </c>
      <c r="B7818" s="3" t="n">
        <v>1</v>
      </c>
      <c r="C7818" s="3" t="s">
        <v>320</v>
      </c>
      <c r="D7818" s="3" t="s">
        <v>563</v>
      </c>
      <c r="E7818" s="3" t="n">
        <v>3361</v>
      </c>
      <c r="F7818" s="4" t="n">
        <v>402.93</v>
      </c>
      <c r="G7818" s="3" t="s">
        <v>8</v>
      </c>
      <c r="H7818" s="4" t="n">
        <f aca="false">ROUND(E7818*F7818,2)</f>
        <v>1354247.73</v>
      </c>
    </row>
    <row r="7819" customFormat="false" ht="15" hidden="false" customHeight="false" outlineLevel="0" collapsed="false">
      <c r="A7819" s="3" t="n">
        <v>7818</v>
      </c>
      <c r="B7819" s="3" t="n">
        <v>9</v>
      </c>
      <c r="C7819" s="3" t="s">
        <v>320</v>
      </c>
      <c r="D7819" s="3" t="s">
        <v>562</v>
      </c>
      <c r="E7819" s="3" t="n">
        <v>2586</v>
      </c>
      <c r="F7819" s="4" t="n">
        <v>239.35</v>
      </c>
      <c r="G7819" s="3" t="s">
        <v>8</v>
      </c>
      <c r="H7819" s="4" t="n">
        <f aca="false">ROUND(E7819*F7819,2)</f>
        <v>618959.1</v>
      </c>
    </row>
    <row r="7820" customFormat="false" ht="15" hidden="false" customHeight="false" outlineLevel="0" collapsed="false">
      <c r="A7820" s="3" t="n">
        <v>7819</v>
      </c>
      <c r="B7820" s="3" t="n">
        <v>10</v>
      </c>
      <c r="C7820" s="3" t="s">
        <v>320</v>
      </c>
      <c r="D7820" s="3" t="s">
        <v>562</v>
      </c>
      <c r="E7820" s="3" t="n">
        <v>3106</v>
      </c>
      <c r="F7820" s="4" t="n">
        <v>58.83</v>
      </c>
      <c r="G7820" s="3" t="s">
        <v>8</v>
      </c>
      <c r="H7820" s="4" t="n">
        <f aca="false">ROUND(E7820*F7820,2)</f>
        <v>182725.98</v>
      </c>
    </row>
    <row r="7821" customFormat="false" ht="15" hidden="false" customHeight="false" outlineLevel="0" collapsed="false">
      <c r="A7821" s="3" t="n">
        <v>7820</v>
      </c>
      <c r="B7821" s="3" t="n">
        <v>15</v>
      </c>
      <c r="C7821" s="3" t="s">
        <v>320</v>
      </c>
      <c r="D7821" s="3" t="s">
        <v>562</v>
      </c>
      <c r="E7821" s="3" t="n">
        <v>1983</v>
      </c>
      <c r="F7821" s="4" t="n">
        <v>286.31</v>
      </c>
      <c r="G7821" s="3" t="s">
        <v>46</v>
      </c>
      <c r="H7821" s="4" t="n">
        <f aca="false">ROUND(E7821*F7821,2)</f>
        <v>567752.73</v>
      </c>
    </row>
    <row r="7822" customFormat="false" ht="15" hidden="false" customHeight="false" outlineLevel="0" collapsed="false">
      <c r="A7822" s="3" t="n">
        <v>7821</v>
      </c>
      <c r="B7822" s="3" t="n">
        <v>4</v>
      </c>
      <c r="C7822" s="3" t="s">
        <v>320</v>
      </c>
      <c r="D7822" s="3" t="s">
        <v>563</v>
      </c>
      <c r="E7822" s="3" t="n">
        <v>2271</v>
      </c>
      <c r="F7822" s="4" t="n">
        <v>113.59</v>
      </c>
      <c r="G7822" s="3" t="s">
        <v>8</v>
      </c>
      <c r="H7822" s="4" t="n">
        <f aca="false">ROUND(E7822*F7822,2)</f>
        <v>257962.89</v>
      </c>
    </row>
    <row r="7823" customFormat="false" ht="15" hidden="false" customHeight="false" outlineLevel="0" collapsed="false">
      <c r="A7823" s="3" t="n">
        <v>7822</v>
      </c>
      <c r="B7823" s="3" t="n">
        <v>10</v>
      </c>
      <c r="C7823" s="3" t="s">
        <v>320</v>
      </c>
      <c r="D7823" s="3" t="s">
        <v>563</v>
      </c>
      <c r="E7823" s="3" t="n">
        <v>2201</v>
      </c>
      <c r="F7823" s="4" t="n">
        <v>58.97</v>
      </c>
      <c r="G7823" s="3" t="s">
        <v>8</v>
      </c>
      <c r="H7823" s="4" t="n">
        <f aca="false">ROUND(E7823*F7823,2)</f>
        <v>129792.97</v>
      </c>
    </row>
    <row r="7824" customFormat="false" ht="15" hidden="false" customHeight="false" outlineLevel="0" collapsed="false">
      <c r="A7824" s="3" t="n">
        <v>7823</v>
      </c>
      <c r="B7824" s="3" t="n">
        <v>5</v>
      </c>
      <c r="C7824" s="3" t="s">
        <v>320</v>
      </c>
      <c r="D7824" s="3" t="s">
        <v>563</v>
      </c>
      <c r="E7824" s="3" t="n">
        <v>2956</v>
      </c>
      <c r="F7824" s="4" t="n">
        <v>505.51</v>
      </c>
      <c r="G7824" s="3" t="s">
        <v>8</v>
      </c>
      <c r="H7824" s="4" t="n">
        <f aca="false">ROUND(E7824*F7824,2)</f>
        <v>1494287.56</v>
      </c>
    </row>
    <row r="7825" customFormat="false" ht="15" hidden="false" customHeight="false" outlineLevel="0" collapsed="false">
      <c r="A7825" s="3" t="n">
        <v>7824</v>
      </c>
      <c r="B7825" s="3" t="n">
        <v>15</v>
      </c>
      <c r="C7825" s="3" t="s">
        <v>320</v>
      </c>
      <c r="D7825" s="3" t="s">
        <v>562</v>
      </c>
      <c r="E7825" s="3" t="n">
        <v>133</v>
      </c>
      <c r="F7825" s="4" t="n">
        <v>285.32</v>
      </c>
      <c r="G7825" s="3" t="s">
        <v>46</v>
      </c>
      <c r="H7825" s="4" t="n">
        <f aca="false">ROUND(E7825*F7825,2)</f>
        <v>37947.56</v>
      </c>
    </row>
    <row r="7826" customFormat="false" ht="15" hidden="false" customHeight="false" outlineLevel="0" collapsed="false">
      <c r="A7826" s="3" t="n">
        <v>7825</v>
      </c>
      <c r="B7826" s="3" t="n">
        <v>9</v>
      </c>
      <c r="C7826" s="3" t="s">
        <v>320</v>
      </c>
      <c r="D7826" s="3" t="s">
        <v>563</v>
      </c>
      <c r="E7826" s="3" t="n">
        <v>431</v>
      </c>
      <c r="F7826" s="4" t="n">
        <v>238.8</v>
      </c>
      <c r="G7826" s="3" t="s">
        <v>8</v>
      </c>
      <c r="H7826" s="4" t="n">
        <f aca="false">ROUND(E7826*F7826,2)</f>
        <v>102922.8</v>
      </c>
    </row>
    <row r="7827" customFormat="false" ht="15" hidden="false" customHeight="false" outlineLevel="0" collapsed="false">
      <c r="A7827" s="3" t="n">
        <v>7826</v>
      </c>
      <c r="B7827" s="3" t="n">
        <v>4</v>
      </c>
      <c r="C7827" s="3" t="s">
        <v>320</v>
      </c>
      <c r="D7827" s="3" t="s">
        <v>562</v>
      </c>
      <c r="E7827" s="3" t="n">
        <v>3026</v>
      </c>
      <c r="F7827" s="4" t="n">
        <v>113.38</v>
      </c>
      <c r="G7827" s="3" t="s">
        <v>8</v>
      </c>
      <c r="H7827" s="4" t="n">
        <f aca="false">ROUND(E7827*F7827,2)</f>
        <v>343087.88</v>
      </c>
    </row>
    <row r="7828" customFormat="false" ht="15" hidden="false" customHeight="false" outlineLevel="0" collapsed="false">
      <c r="A7828" s="3" t="n">
        <v>7827</v>
      </c>
      <c r="B7828" s="3" t="n">
        <v>2</v>
      </c>
      <c r="C7828" s="3" t="s">
        <v>320</v>
      </c>
      <c r="D7828" s="3" t="s">
        <v>563</v>
      </c>
      <c r="E7828" s="3" t="n">
        <v>1523</v>
      </c>
      <c r="F7828" s="4" t="n">
        <v>46.26</v>
      </c>
      <c r="G7828" s="3" t="s">
        <v>8</v>
      </c>
      <c r="H7828" s="4" t="n">
        <f aca="false">ROUND(E7828*F7828,2)</f>
        <v>70453.98</v>
      </c>
    </row>
    <row r="7829" customFormat="false" ht="15" hidden="false" customHeight="false" outlineLevel="0" collapsed="false">
      <c r="A7829" s="3" t="n">
        <v>7828</v>
      </c>
      <c r="B7829" s="3" t="n">
        <v>10</v>
      </c>
      <c r="C7829" s="3" t="s">
        <v>320</v>
      </c>
      <c r="D7829" s="3" t="s">
        <v>562</v>
      </c>
      <c r="E7829" s="3" t="n">
        <v>3949</v>
      </c>
      <c r="F7829" s="4" t="n">
        <v>59.09</v>
      </c>
      <c r="G7829" s="3" t="s">
        <v>8</v>
      </c>
      <c r="H7829" s="4" t="n">
        <f aca="false">ROUND(E7829*F7829,2)</f>
        <v>233346.41</v>
      </c>
    </row>
    <row r="7830" customFormat="false" ht="15" hidden="false" customHeight="false" outlineLevel="0" collapsed="false">
      <c r="A7830" s="3" t="n">
        <v>7829</v>
      </c>
      <c r="B7830" s="3" t="n">
        <v>3</v>
      </c>
      <c r="C7830" s="3" t="s">
        <v>320</v>
      </c>
      <c r="D7830" s="3" t="s">
        <v>563</v>
      </c>
      <c r="E7830" s="3" t="n">
        <v>4974</v>
      </c>
      <c r="F7830" s="4" t="n">
        <v>142.82</v>
      </c>
      <c r="G7830" s="3" t="s">
        <v>8</v>
      </c>
      <c r="H7830" s="4" t="n">
        <f aca="false">ROUND(E7830*F7830,2)</f>
        <v>710386.68</v>
      </c>
    </row>
    <row r="7831" customFormat="false" ht="15" hidden="false" customHeight="false" outlineLevel="0" collapsed="false">
      <c r="A7831" s="3" t="n">
        <v>7830</v>
      </c>
      <c r="B7831" s="3" t="n">
        <v>3</v>
      </c>
      <c r="C7831" s="3" t="s">
        <v>320</v>
      </c>
      <c r="D7831" s="3" t="s">
        <v>562</v>
      </c>
      <c r="E7831" s="3" t="n">
        <v>1069</v>
      </c>
      <c r="F7831" s="4" t="n">
        <v>142.74</v>
      </c>
      <c r="G7831" s="3" t="s">
        <v>8</v>
      </c>
      <c r="H7831" s="4" t="n">
        <f aca="false">ROUND(E7831*F7831,2)</f>
        <v>152589.06</v>
      </c>
    </row>
    <row r="7832" customFormat="false" ht="15" hidden="false" customHeight="false" outlineLevel="0" collapsed="false">
      <c r="A7832" s="3" t="n">
        <v>7831</v>
      </c>
      <c r="B7832" s="3" t="n">
        <v>10</v>
      </c>
      <c r="C7832" s="3" t="s">
        <v>320</v>
      </c>
      <c r="D7832" s="3" t="s">
        <v>563</v>
      </c>
      <c r="E7832" s="3" t="n">
        <v>3433</v>
      </c>
      <c r="F7832" s="4" t="n">
        <v>58.82</v>
      </c>
      <c r="G7832" s="3" t="s">
        <v>8</v>
      </c>
      <c r="H7832" s="4" t="n">
        <f aca="false">ROUND(E7832*F7832,2)</f>
        <v>201929.06</v>
      </c>
    </row>
    <row r="7833" customFormat="false" ht="15" hidden="false" customHeight="false" outlineLevel="0" collapsed="false">
      <c r="A7833" s="3" t="n">
        <v>7832</v>
      </c>
      <c r="B7833" s="3" t="n">
        <v>15</v>
      </c>
      <c r="C7833" s="3" t="s">
        <v>320</v>
      </c>
      <c r="D7833" s="3" t="s">
        <v>562</v>
      </c>
      <c r="E7833" s="3" t="n">
        <v>2795</v>
      </c>
      <c r="F7833" s="4" t="n">
        <v>286.06</v>
      </c>
      <c r="G7833" s="3" t="s">
        <v>46</v>
      </c>
      <c r="H7833" s="4" t="n">
        <f aca="false">ROUND(E7833*F7833,2)</f>
        <v>799537.7</v>
      </c>
    </row>
    <row r="7834" customFormat="false" ht="15" hidden="false" customHeight="false" outlineLevel="0" collapsed="false">
      <c r="A7834" s="3" t="n">
        <v>7833</v>
      </c>
      <c r="B7834" s="3" t="n">
        <v>8</v>
      </c>
      <c r="C7834" s="3" t="s">
        <v>320</v>
      </c>
      <c r="D7834" s="3" t="s">
        <v>562</v>
      </c>
      <c r="E7834" s="3" t="n">
        <v>578</v>
      </c>
      <c r="F7834" s="4" t="n">
        <v>50.53</v>
      </c>
      <c r="G7834" s="3" t="s">
        <v>8</v>
      </c>
      <c r="H7834" s="4" t="n">
        <f aca="false">ROUND(E7834*F7834,2)</f>
        <v>29206.34</v>
      </c>
    </row>
    <row r="7835" customFormat="false" ht="15" hidden="false" customHeight="false" outlineLevel="0" collapsed="false">
      <c r="A7835" s="3" t="n">
        <v>7834</v>
      </c>
      <c r="B7835" s="3" t="n">
        <v>1</v>
      </c>
      <c r="C7835" s="3" t="s">
        <v>320</v>
      </c>
      <c r="D7835" s="3" t="s">
        <v>562</v>
      </c>
      <c r="E7835" s="3" t="n">
        <v>4514</v>
      </c>
      <c r="F7835" s="4" t="n">
        <v>402.63</v>
      </c>
      <c r="G7835" s="3" t="s">
        <v>8</v>
      </c>
      <c r="H7835" s="4" t="n">
        <f aca="false">ROUND(E7835*F7835,2)</f>
        <v>1817471.82</v>
      </c>
    </row>
    <row r="7836" customFormat="false" ht="15" hidden="false" customHeight="false" outlineLevel="0" collapsed="false">
      <c r="A7836" s="3" t="n">
        <v>7835</v>
      </c>
      <c r="B7836" s="3" t="n">
        <v>8</v>
      </c>
      <c r="C7836" s="3" t="s">
        <v>320</v>
      </c>
      <c r="D7836" s="3" t="s">
        <v>563</v>
      </c>
      <c r="E7836" s="3" t="n">
        <v>4260</v>
      </c>
      <c r="F7836" s="4" t="n">
        <v>50.64</v>
      </c>
      <c r="G7836" s="3" t="s">
        <v>8</v>
      </c>
      <c r="H7836" s="4" t="n">
        <f aca="false">ROUND(E7836*F7836,2)</f>
        <v>215726.4</v>
      </c>
    </row>
    <row r="7837" customFormat="false" ht="15" hidden="false" customHeight="false" outlineLevel="0" collapsed="false">
      <c r="A7837" s="3" t="n">
        <v>7836</v>
      </c>
      <c r="B7837" s="3" t="n">
        <v>3</v>
      </c>
      <c r="C7837" s="3" t="s">
        <v>320</v>
      </c>
      <c r="D7837" s="3" t="s">
        <v>562</v>
      </c>
      <c r="E7837" s="3" t="n">
        <v>3933</v>
      </c>
      <c r="F7837" s="4" t="n">
        <v>142.82</v>
      </c>
      <c r="G7837" s="3" t="s">
        <v>8</v>
      </c>
      <c r="H7837" s="4" t="n">
        <f aca="false">ROUND(E7837*F7837,2)</f>
        <v>561711.06</v>
      </c>
    </row>
    <row r="7838" customFormat="false" ht="15" hidden="false" customHeight="false" outlineLevel="0" collapsed="false">
      <c r="A7838" s="3" t="n">
        <v>7837</v>
      </c>
      <c r="B7838" s="3" t="n">
        <v>5</v>
      </c>
      <c r="C7838" s="3" t="s">
        <v>320</v>
      </c>
      <c r="D7838" s="3" t="s">
        <v>563</v>
      </c>
      <c r="E7838" s="3" t="n">
        <v>4865</v>
      </c>
      <c r="F7838" s="4" t="n">
        <v>505.27</v>
      </c>
      <c r="G7838" s="3" t="s">
        <v>8</v>
      </c>
      <c r="H7838" s="4" t="n">
        <f aca="false">ROUND(E7838*F7838,2)</f>
        <v>2458138.55</v>
      </c>
    </row>
    <row r="7839" customFormat="false" ht="15" hidden="false" customHeight="false" outlineLevel="0" collapsed="false">
      <c r="A7839" s="3" t="n">
        <v>7838</v>
      </c>
      <c r="B7839" s="3" t="n">
        <v>15</v>
      </c>
      <c r="C7839" s="3" t="s">
        <v>320</v>
      </c>
      <c r="D7839" s="3" t="s">
        <v>562</v>
      </c>
      <c r="E7839" s="3" t="n">
        <v>4064</v>
      </c>
      <c r="F7839" s="4" t="n">
        <v>285.58</v>
      </c>
      <c r="G7839" s="3" t="s">
        <v>46</v>
      </c>
      <c r="H7839" s="4" t="n">
        <f aca="false">ROUND(E7839*F7839,2)</f>
        <v>1160597.12</v>
      </c>
    </row>
    <row r="7840" customFormat="false" ht="15" hidden="false" customHeight="false" outlineLevel="0" collapsed="false">
      <c r="A7840" s="3" t="n">
        <v>7839</v>
      </c>
      <c r="B7840" s="3" t="n">
        <v>6</v>
      </c>
      <c r="C7840" s="3" t="s">
        <v>320</v>
      </c>
      <c r="D7840" s="3" t="s">
        <v>563</v>
      </c>
      <c r="E7840" s="3" t="n">
        <v>4147</v>
      </c>
      <c r="F7840" s="4" t="n">
        <v>296.17</v>
      </c>
      <c r="G7840" s="3" t="s">
        <v>8</v>
      </c>
      <c r="H7840" s="4" t="n">
        <f aca="false">ROUND(E7840*F7840,2)</f>
        <v>1228216.99</v>
      </c>
    </row>
    <row r="7841" customFormat="false" ht="15" hidden="false" customHeight="false" outlineLevel="0" collapsed="false">
      <c r="A7841" s="3" t="n">
        <v>7840</v>
      </c>
      <c r="B7841" s="3" t="n">
        <v>15</v>
      </c>
      <c r="C7841" s="3" t="s">
        <v>320</v>
      </c>
      <c r="D7841" s="3" t="s">
        <v>563</v>
      </c>
      <c r="E7841" s="3" t="n">
        <v>1691</v>
      </c>
      <c r="F7841" s="4" t="n">
        <v>285.17</v>
      </c>
      <c r="G7841" s="3" t="s">
        <v>46</v>
      </c>
      <c r="H7841" s="4" t="n">
        <f aca="false">ROUND(E7841*F7841,2)</f>
        <v>482222.47</v>
      </c>
    </row>
    <row r="7842" customFormat="false" ht="15" hidden="false" customHeight="false" outlineLevel="0" collapsed="false">
      <c r="A7842" s="3" t="n">
        <v>7841</v>
      </c>
      <c r="B7842" s="3" t="n">
        <v>6</v>
      </c>
      <c r="C7842" s="3" t="s">
        <v>320</v>
      </c>
      <c r="D7842" s="3" t="s">
        <v>562</v>
      </c>
      <c r="E7842" s="3" t="n">
        <v>4434</v>
      </c>
      <c r="F7842" s="4" t="n">
        <v>295.42</v>
      </c>
      <c r="G7842" s="3" t="s">
        <v>8</v>
      </c>
      <c r="H7842" s="4" t="n">
        <f aca="false">ROUND(E7842*F7842,2)</f>
        <v>1309892.28</v>
      </c>
    </row>
    <row r="7843" customFormat="false" ht="15" hidden="false" customHeight="false" outlineLevel="0" collapsed="false">
      <c r="A7843" s="3" t="n">
        <v>7842</v>
      </c>
      <c r="B7843" s="3" t="n">
        <v>8</v>
      </c>
      <c r="C7843" s="3" t="s">
        <v>320</v>
      </c>
      <c r="D7843" s="3" t="s">
        <v>563</v>
      </c>
      <c r="E7843" s="3" t="n">
        <v>3608</v>
      </c>
      <c r="F7843" s="4" t="n">
        <v>50.63</v>
      </c>
      <c r="G7843" s="3" t="s">
        <v>8</v>
      </c>
      <c r="H7843" s="4" t="n">
        <f aca="false">ROUND(E7843*F7843,2)</f>
        <v>182673.04</v>
      </c>
    </row>
    <row r="7844" customFormat="false" ht="15" hidden="false" customHeight="false" outlineLevel="0" collapsed="false">
      <c r="A7844" s="3" t="n">
        <v>7843</v>
      </c>
      <c r="B7844" s="3" t="n">
        <v>1</v>
      </c>
      <c r="C7844" s="3" t="s">
        <v>320</v>
      </c>
      <c r="D7844" s="3" t="s">
        <v>562</v>
      </c>
      <c r="E7844" s="3" t="n">
        <v>3948</v>
      </c>
      <c r="F7844" s="4" t="n">
        <v>404.09</v>
      </c>
      <c r="G7844" s="3" t="s">
        <v>8</v>
      </c>
      <c r="H7844" s="4" t="n">
        <f aca="false">ROUND(E7844*F7844,2)</f>
        <v>1595347.32</v>
      </c>
    </row>
    <row r="7845" customFormat="false" ht="15" hidden="false" customHeight="false" outlineLevel="0" collapsed="false">
      <c r="A7845" s="3" t="n">
        <v>7844</v>
      </c>
      <c r="B7845" s="3" t="n">
        <v>8</v>
      </c>
      <c r="C7845" s="3" t="s">
        <v>321</v>
      </c>
      <c r="D7845" s="3" t="s">
        <v>563</v>
      </c>
      <c r="E7845" s="3" t="n">
        <v>3905</v>
      </c>
      <c r="F7845" s="4" t="n">
        <v>51.98</v>
      </c>
      <c r="G7845" s="3" t="s">
        <v>8</v>
      </c>
      <c r="H7845" s="4" t="n">
        <f aca="false">ROUND(E7845*F7845,2)</f>
        <v>202981.9</v>
      </c>
    </row>
    <row r="7846" customFormat="false" ht="15" hidden="false" customHeight="false" outlineLevel="0" collapsed="false">
      <c r="A7846" s="3" t="n">
        <v>7845</v>
      </c>
      <c r="B7846" s="3" t="n">
        <v>9</v>
      </c>
      <c r="C7846" s="3" t="s">
        <v>321</v>
      </c>
      <c r="D7846" s="3" t="s">
        <v>562</v>
      </c>
      <c r="E7846" s="3" t="n">
        <v>1672</v>
      </c>
      <c r="F7846" s="4" t="n">
        <v>234.69</v>
      </c>
      <c r="G7846" s="3" t="s">
        <v>8</v>
      </c>
      <c r="H7846" s="4" t="n">
        <f aca="false">ROUND(E7846*F7846,2)</f>
        <v>392401.68</v>
      </c>
    </row>
    <row r="7847" customFormat="false" ht="15" hidden="false" customHeight="false" outlineLevel="0" collapsed="false">
      <c r="A7847" s="3" t="n">
        <v>7846</v>
      </c>
      <c r="B7847" s="3" t="n">
        <v>15</v>
      </c>
      <c r="C7847" s="3" t="s">
        <v>321</v>
      </c>
      <c r="D7847" s="3" t="s">
        <v>562</v>
      </c>
      <c r="E7847" s="3" t="n">
        <v>4720</v>
      </c>
      <c r="F7847" s="4" t="n">
        <v>282.6</v>
      </c>
      <c r="G7847" s="3" t="s">
        <v>46</v>
      </c>
      <c r="H7847" s="4" t="n">
        <f aca="false">ROUND(E7847*F7847,2)</f>
        <v>1333872</v>
      </c>
    </row>
    <row r="7848" customFormat="false" ht="15" hidden="false" customHeight="false" outlineLevel="0" collapsed="false">
      <c r="A7848" s="3" t="n">
        <v>7847</v>
      </c>
      <c r="B7848" s="3" t="n">
        <v>10</v>
      </c>
      <c r="C7848" s="3" t="s">
        <v>321</v>
      </c>
      <c r="D7848" s="3" t="s">
        <v>563</v>
      </c>
      <c r="E7848" s="3" t="n">
        <v>3320</v>
      </c>
      <c r="F7848" s="4" t="n">
        <v>59.8</v>
      </c>
      <c r="G7848" s="3" t="s">
        <v>8</v>
      </c>
      <c r="H7848" s="4" t="n">
        <f aca="false">ROUND(E7848*F7848,2)</f>
        <v>198536</v>
      </c>
    </row>
    <row r="7849" customFormat="false" ht="15" hidden="false" customHeight="false" outlineLevel="0" collapsed="false">
      <c r="A7849" s="3" t="n">
        <v>7848</v>
      </c>
      <c r="B7849" s="3" t="n">
        <v>14</v>
      </c>
      <c r="C7849" s="3" t="s">
        <v>321</v>
      </c>
      <c r="D7849" s="3" t="s">
        <v>562</v>
      </c>
      <c r="E7849" s="3" t="n">
        <v>732</v>
      </c>
      <c r="F7849" s="4" t="n">
        <v>73.24</v>
      </c>
      <c r="G7849" s="3" t="s">
        <v>41</v>
      </c>
      <c r="H7849" s="4" t="n">
        <f aca="false">ROUND(E7849*F7849,2)</f>
        <v>53611.68</v>
      </c>
    </row>
    <row r="7850" customFormat="false" ht="15" hidden="false" customHeight="false" outlineLevel="0" collapsed="false">
      <c r="A7850" s="3" t="n">
        <v>7849</v>
      </c>
      <c r="B7850" s="3" t="n">
        <v>6</v>
      </c>
      <c r="C7850" s="3" t="s">
        <v>321</v>
      </c>
      <c r="D7850" s="3" t="s">
        <v>563</v>
      </c>
      <c r="E7850" s="3" t="n">
        <v>4321</v>
      </c>
      <c r="F7850" s="4" t="n">
        <v>297.32</v>
      </c>
      <c r="G7850" s="3" t="s">
        <v>8</v>
      </c>
      <c r="H7850" s="4" t="n">
        <f aca="false">ROUND(E7850*F7850,2)</f>
        <v>1284719.72</v>
      </c>
    </row>
    <row r="7851" customFormat="false" ht="15" hidden="false" customHeight="false" outlineLevel="0" collapsed="false">
      <c r="A7851" s="3" t="n">
        <v>7850</v>
      </c>
      <c r="B7851" s="3" t="n">
        <v>3</v>
      </c>
      <c r="C7851" s="3" t="s">
        <v>321</v>
      </c>
      <c r="D7851" s="3" t="s">
        <v>562</v>
      </c>
      <c r="E7851" s="3" t="n">
        <v>2236</v>
      </c>
      <c r="F7851" s="4" t="n">
        <v>143.7</v>
      </c>
      <c r="G7851" s="3" t="s">
        <v>8</v>
      </c>
      <c r="H7851" s="4" t="n">
        <f aca="false">ROUND(E7851*F7851,2)</f>
        <v>321313.2</v>
      </c>
    </row>
    <row r="7852" customFormat="false" ht="15" hidden="false" customHeight="false" outlineLevel="0" collapsed="false">
      <c r="A7852" s="3" t="n">
        <v>7851</v>
      </c>
      <c r="B7852" s="3" t="n">
        <v>10</v>
      </c>
      <c r="C7852" s="3" t="s">
        <v>321</v>
      </c>
      <c r="D7852" s="3" t="s">
        <v>563</v>
      </c>
      <c r="E7852" s="3" t="n">
        <v>309</v>
      </c>
      <c r="F7852" s="4" t="n">
        <v>59.86</v>
      </c>
      <c r="G7852" s="3" t="s">
        <v>8</v>
      </c>
      <c r="H7852" s="4" t="n">
        <f aca="false">ROUND(E7852*F7852,2)</f>
        <v>18496.74</v>
      </c>
    </row>
    <row r="7853" customFormat="false" ht="15" hidden="false" customHeight="false" outlineLevel="0" collapsed="false">
      <c r="A7853" s="3" t="n">
        <v>7852</v>
      </c>
      <c r="B7853" s="3" t="n">
        <v>4</v>
      </c>
      <c r="C7853" s="3" t="s">
        <v>321</v>
      </c>
      <c r="D7853" s="3" t="s">
        <v>563</v>
      </c>
      <c r="E7853" s="3" t="n">
        <v>409</v>
      </c>
      <c r="F7853" s="4" t="n">
        <v>114.4</v>
      </c>
      <c r="G7853" s="3" t="s">
        <v>8</v>
      </c>
      <c r="H7853" s="4" t="n">
        <f aca="false">ROUND(E7853*F7853,2)</f>
        <v>46789.6</v>
      </c>
    </row>
    <row r="7854" customFormat="false" ht="15" hidden="false" customHeight="false" outlineLevel="0" collapsed="false">
      <c r="A7854" s="3" t="n">
        <v>7853</v>
      </c>
      <c r="B7854" s="3" t="n">
        <v>7</v>
      </c>
      <c r="C7854" s="3" t="s">
        <v>321</v>
      </c>
      <c r="D7854" s="3" t="s">
        <v>562</v>
      </c>
      <c r="E7854" s="3" t="n">
        <v>3029</v>
      </c>
      <c r="F7854" s="4" t="n">
        <v>275.69</v>
      </c>
      <c r="G7854" s="3" t="s">
        <v>8</v>
      </c>
      <c r="H7854" s="4" t="n">
        <f aca="false">ROUND(E7854*F7854,2)</f>
        <v>835065.01</v>
      </c>
    </row>
    <row r="7855" customFormat="false" ht="15" hidden="false" customHeight="false" outlineLevel="0" collapsed="false">
      <c r="A7855" s="3" t="n">
        <v>7854</v>
      </c>
      <c r="B7855" s="3" t="n">
        <v>7</v>
      </c>
      <c r="C7855" s="3" t="s">
        <v>321</v>
      </c>
      <c r="D7855" s="3" t="s">
        <v>563</v>
      </c>
      <c r="E7855" s="3" t="n">
        <v>2540</v>
      </c>
      <c r="F7855" s="4" t="n">
        <v>274.69</v>
      </c>
      <c r="G7855" s="3" t="s">
        <v>8</v>
      </c>
      <c r="H7855" s="4" t="n">
        <f aca="false">ROUND(E7855*F7855,2)</f>
        <v>697712.6</v>
      </c>
    </row>
    <row r="7856" customFormat="false" ht="15" hidden="false" customHeight="false" outlineLevel="0" collapsed="false">
      <c r="A7856" s="3" t="n">
        <v>7855</v>
      </c>
      <c r="B7856" s="3" t="n">
        <v>9</v>
      </c>
      <c r="C7856" s="3" t="s">
        <v>321</v>
      </c>
      <c r="D7856" s="3" t="s">
        <v>563</v>
      </c>
      <c r="E7856" s="3" t="n">
        <v>4024</v>
      </c>
      <c r="F7856" s="4" t="n">
        <v>234.74</v>
      </c>
      <c r="G7856" s="3" t="s">
        <v>8</v>
      </c>
      <c r="H7856" s="4" t="n">
        <f aca="false">ROUND(E7856*F7856,2)</f>
        <v>944593.76</v>
      </c>
    </row>
    <row r="7857" customFormat="false" ht="15" hidden="false" customHeight="false" outlineLevel="0" collapsed="false">
      <c r="A7857" s="3" t="n">
        <v>7856</v>
      </c>
      <c r="B7857" s="3" t="n">
        <v>11</v>
      </c>
      <c r="C7857" s="3" t="s">
        <v>321</v>
      </c>
      <c r="D7857" s="3" t="s">
        <v>563</v>
      </c>
      <c r="E7857" s="3" t="n">
        <v>2785</v>
      </c>
      <c r="F7857" s="4" t="n">
        <v>95.27</v>
      </c>
      <c r="G7857" s="3" t="s">
        <v>34</v>
      </c>
      <c r="H7857" s="4" t="n">
        <f aca="false">ROUND(E7857*F7857,2)</f>
        <v>265326.95</v>
      </c>
    </row>
    <row r="7858" customFormat="false" ht="15" hidden="false" customHeight="false" outlineLevel="0" collapsed="false">
      <c r="A7858" s="3" t="n">
        <v>7857</v>
      </c>
      <c r="B7858" s="3" t="n">
        <v>10</v>
      </c>
      <c r="C7858" s="3" t="s">
        <v>321</v>
      </c>
      <c r="D7858" s="3" t="s">
        <v>563</v>
      </c>
      <c r="E7858" s="3" t="n">
        <v>1004</v>
      </c>
      <c r="F7858" s="4" t="n">
        <v>59.71</v>
      </c>
      <c r="G7858" s="3" t="s">
        <v>8</v>
      </c>
      <c r="H7858" s="4" t="n">
        <f aca="false">ROUND(E7858*F7858,2)</f>
        <v>59948.84</v>
      </c>
    </row>
    <row r="7859" customFormat="false" ht="15" hidden="false" customHeight="false" outlineLevel="0" collapsed="false">
      <c r="A7859" s="3" t="n">
        <v>7858</v>
      </c>
      <c r="B7859" s="3" t="n">
        <v>4</v>
      </c>
      <c r="C7859" s="3" t="s">
        <v>321</v>
      </c>
      <c r="D7859" s="3" t="s">
        <v>563</v>
      </c>
      <c r="E7859" s="3" t="n">
        <v>4232</v>
      </c>
      <c r="F7859" s="4" t="n">
        <v>114.62</v>
      </c>
      <c r="G7859" s="3" t="s">
        <v>8</v>
      </c>
      <c r="H7859" s="4" t="n">
        <f aca="false">ROUND(E7859*F7859,2)</f>
        <v>485071.84</v>
      </c>
    </row>
    <row r="7860" customFormat="false" ht="15" hidden="false" customHeight="false" outlineLevel="0" collapsed="false">
      <c r="A7860" s="3" t="n">
        <v>7859</v>
      </c>
      <c r="B7860" s="3" t="n">
        <v>1</v>
      </c>
      <c r="C7860" s="3" t="s">
        <v>321</v>
      </c>
      <c r="D7860" s="3" t="s">
        <v>562</v>
      </c>
      <c r="E7860" s="3" t="n">
        <v>4811</v>
      </c>
      <c r="F7860" s="4" t="n">
        <v>398.29</v>
      </c>
      <c r="G7860" s="3" t="s">
        <v>8</v>
      </c>
      <c r="H7860" s="4" t="n">
        <f aca="false">ROUND(E7860*F7860,2)</f>
        <v>1916173.19</v>
      </c>
    </row>
    <row r="7861" customFormat="false" ht="15" hidden="false" customHeight="false" outlineLevel="0" collapsed="false">
      <c r="A7861" s="3" t="n">
        <v>7860</v>
      </c>
      <c r="B7861" s="3" t="n">
        <v>3</v>
      </c>
      <c r="C7861" s="3" t="s">
        <v>321</v>
      </c>
      <c r="D7861" s="3" t="s">
        <v>562</v>
      </c>
      <c r="E7861" s="3" t="n">
        <v>3605</v>
      </c>
      <c r="F7861" s="4" t="n">
        <v>143.37</v>
      </c>
      <c r="G7861" s="3" t="s">
        <v>8</v>
      </c>
      <c r="H7861" s="4" t="n">
        <f aca="false">ROUND(E7861*F7861,2)</f>
        <v>516848.85</v>
      </c>
    </row>
    <row r="7862" customFormat="false" ht="15" hidden="false" customHeight="false" outlineLevel="0" collapsed="false">
      <c r="A7862" s="3" t="n">
        <v>7861</v>
      </c>
      <c r="B7862" s="3" t="n">
        <v>5</v>
      </c>
      <c r="C7862" s="3" t="s">
        <v>321</v>
      </c>
      <c r="D7862" s="3" t="s">
        <v>563</v>
      </c>
      <c r="E7862" s="3" t="n">
        <v>4325</v>
      </c>
      <c r="F7862" s="4" t="n">
        <v>498.89</v>
      </c>
      <c r="G7862" s="3" t="s">
        <v>8</v>
      </c>
      <c r="H7862" s="4" t="n">
        <f aca="false">ROUND(E7862*F7862,2)</f>
        <v>2157699.25</v>
      </c>
    </row>
    <row r="7863" customFormat="false" ht="15" hidden="false" customHeight="false" outlineLevel="0" collapsed="false">
      <c r="A7863" s="3" t="n">
        <v>7862</v>
      </c>
      <c r="B7863" s="3" t="n">
        <v>2</v>
      </c>
      <c r="C7863" s="3" t="s">
        <v>321</v>
      </c>
      <c r="D7863" s="3" t="s">
        <v>563</v>
      </c>
      <c r="E7863" s="3" t="n">
        <v>2920</v>
      </c>
      <c r="F7863" s="4" t="n">
        <v>45.81</v>
      </c>
      <c r="G7863" s="3" t="s">
        <v>8</v>
      </c>
      <c r="H7863" s="4" t="n">
        <f aca="false">ROUND(E7863*F7863,2)</f>
        <v>133765.2</v>
      </c>
    </row>
    <row r="7864" customFormat="false" ht="15" hidden="false" customHeight="false" outlineLevel="0" collapsed="false">
      <c r="A7864" s="3" t="n">
        <v>7863</v>
      </c>
      <c r="B7864" s="3" t="n">
        <v>6</v>
      </c>
      <c r="C7864" s="3" t="s">
        <v>321</v>
      </c>
      <c r="D7864" s="3" t="s">
        <v>562</v>
      </c>
      <c r="E7864" s="3" t="n">
        <v>2759</v>
      </c>
      <c r="F7864" s="4" t="n">
        <v>298.55</v>
      </c>
      <c r="G7864" s="3" t="s">
        <v>8</v>
      </c>
      <c r="H7864" s="4" t="n">
        <f aca="false">ROUND(E7864*F7864,2)</f>
        <v>823699.45</v>
      </c>
    </row>
    <row r="7865" customFormat="false" ht="15" hidden="false" customHeight="false" outlineLevel="0" collapsed="false">
      <c r="A7865" s="3" t="n">
        <v>7864</v>
      </c>
      <c r="B7865" s="3" t="n">
        <v>4</v>
      </c>
      <c r="C7865" s="3" t="s">
        <v>321</v>
      </c>
      <c r="D7865" s="3" t="s">
        <v>562</v>
      </c>
      <c r="E7865" s="3" t="n">
        <v>1504</v>
      </c>
      <c r="F7865" s="4" t="n">
        <v>114.62</v>
      </c>
      <c r="G7865" s="3" t="s">
        <v>8</v>
      </c>
      <c r="H7865" s="4" t="n">
        <f aca="false">ROUND(E7865*F7865,2)</f>
        <v>172388.48</v>
      </c>
    </row>
    <row r="7866" customFormat="false" ht="15" hidden="false" customHeight="false" outlineLevel="0" collapsed="false">
      <c r="A7866" s="3" t="n">
        <v>7865</v>
      </c>
      <c r="B7866" s="3" t="n">
        <v>6</v>
      </c>
      <c r="C7866" s="3" t="s">
        <v>321</v>
      </c>
      <c r="D7866" s="3" t="s">
        <v>563</v>
      </c>
      <c r="E7866" s="3" t="n">
        <v>1145</v>
      </c>
      <c r="F7866" s="4" t="n">
        <v>298.69</v>
      </c>
      <c r="G7866" s="3" t="s">
        <v>8</v>
      </c>
      <c r="H7866" s="4" t="n">
        <f aca="false">ROUND(E7866*F7866,2)</f>
        <v>342000.05</v>
      </c>
    </row>
    <row r="7867" customFormat="false" ht="15" hidden="false" customHeight="false" outlineLevel="0" collapsed="false">
      <c r="A7867" s="3" t="n">
        <v>7866</v>
      </c>
      <c r="B7867" s="3" t="n">
        <v>1</v>
      </c>
      <c r="C7867" s="3" t="s">
        <v>321</v>
      </c>
      <c r="D7867" s="3" t="s">
        <v>562</v>
      </c>
      <c r="E7867" s="3" t="n">
        <v>1586</v>
      </c>
      <c r="F7867" s="4" t="n">
        <v>396.6</v>
      </c>
      <c r="G7867" s="3" t="s">
        <v>8</v>
      </c>
      <c r="H7867" s="4" t="n">
        <f aca="false">ROUND(E7867*F7867,2)</f>
        <v>629007.6</v>
      </c>
    </row>
    <row r="7868" customFormat="false" ht="15" hidden="false" customHeight="false" outlineLevel="0" collapsed="false">
      <c r="A7868" s="3" t="n">
        <v>7867</v>
      </c>
      <c r="B7868" s="3" t="n">
        <v>10</v>
      </c>
      <c r="C7868" s="3" t="s">
        <v>321</v>
      </c>
      <c r="D7868" s="3" t="s">
        <v>563</v>
      </c>
      <c r="E7868" s="3" t="n">
        <v>1651</v>
      </c>
      <c r="F7868" s="4" t="n">
        <v>59.88</v>
      </c>
      <c r="G7868" s="3" t="s">
        <v>8</v>
      </c>
      <c r="H7868" s="4" t="n">
        <f aca="false">ROUND(E7868*F7868,2)</f>
        <v>98861.88</v>
      </c>
    </row>
    <row r="7869" customFormat="false" ht="15" hidden="false" customHeight="false" outlineLevel="0" collapsed="false">
      <c r="A7869" s="3" t="n">
        <v>7868</v>
      </c>
      <c r="B7869" s="3" t="n">
        <v>8</v>
      </c>
      <c r="C7869" s="3" t="s">
        <v>321</v>
      </c>
      <c r="D7869" s="3" t="s">
        <v>563</v>
      </c>
      <c r="E7869" s="3" t="n">
        <v>425</v>
      </c>
      <c r="F7869" s="4" t="n">
        <v>51.93</v>
      </c>
      <c r="G7869" s="3" t="s">
        <v>8</v>
      </c>
      <c r="H7869" s="4" t="n">
        <f aca="false">ROUND(E7869*F7869,2)</f>
        <v>22070.25</v>
      </c>
    </row>
    <row r="7870" customFormat="false" ht="15" hidden="false" customHeight="false" outlineLevel="0" collapsed="false">
      <c r="A7870" s="3" t="n">
        <v>7869</v>
      </c>
      <c r="B7870" s="3" t="n">
        <v>8</v>
      </c>
      <c r="C7870" s="3" t="s">
        <v>321</v>
      </c>
      <c r="D7870" s="3" t="s">
        <v>563</v>
      </c>
      <c r="E7870" s="3" t="n">
        <v>469</v>
      </c>
      <c r="F7870" s="4" t="n">
        <v>52.02</v>
      </c>
      <c r="G7870" s="3" t="s">
        <v>8</v>
      </c>
      <c r="H7870" s="4" t="n">
        <f aca="false">ROUND(E7870*F7870,2)</f>
        <v>24397.38</v>
      </c>
    </row>
    <row r="7871" customFormat="false" ht="15" hidden="false" customHeight="false" outlineLevel="0" collapsed="false">
      <c r="A7871" s="3" t="n">
        <v>7870</v>
      </c>
      <c r="B7871" s="3" t="n">
        <v>3</v>
      </c>
      <c r="C7871" s="3" t="s">
        <v>322</v>
      </c>
      <c r="D7871" s="3" t="s">
        <v>562</v>
      </c>
      <c r="E7871" s="3" t="n">
        <v>2784</v>
      </c>
      <c r="F7871" s="4" t="n">
        <v>148.46</v>
      </c>
      <c r="G7871" s="3" t="s">
        <v>8</v>
      </c>
      <c r="H7871" s="4" t="n">
        <f aca="false">ROUND(E7871*F7871,2)</f>
        <v>413312.64</v>
      </c>
    </row>
    <row r="7872" customFormat="false" ht="15" hidden="false" customHeight="false" outlineLevel="0" collapsed="false">
      <c r="A7872" s="3" t="n">
        <v>7871</v>
      </c>
      <c r="B7872" s="3" t="n">
        <v>9</v>
      </c>
      <c r="C7872" s="3" t="s">
        <v>322</v>
      </c>
      <c r="D7872" s="3" t="s">
        <v>562</v>
      </c>
      <c r="E7872" s="3" t="n">
        <v>3321</v>
      </c>
      <c r="F7872" s="4" t="n">
        <v>236.65</v>
      </c>
      <c r="G7872" s="3" t="s">
        <v>8</v>
      </c>
      <c r="H7872" s="4" t="n">
        <f aca="false">ROUND(E7872*F7872,2)</f>
        <v>785914.65</v>
      </c>
    </row>
    <row r="7873" customFormat="false" ht="15" hidden="false" customHeight="false" outlineLevel="0" collapsed="false">
      <c r="A7873" s="3" t="n">
        <v>7872</v>
      </c>
      <c r="B7873" s="3" t="n">
        <v>4</v>
      </c>
      <c r="C7873" s="3" t="s">
        <v>322</v>
      </c>
      <c r="D7873" s="3" t="s">
        <v>562</v>
      </c>
      <c r="E7873" s="3" t="n">
        <v>4195</v>
      </c>
      <c r="F7873" s="4" t="n">
        <v>114.18</v>
      </c>
      <c r="G7873" s="3" t="s">
        <v>8</v>
      </c>
      <c r="H7873" s="4" t="n">
        <f aca="false">ROUND(E7873*F7873,2)</f>
        <v>478985.1</v>
      </c>
    </row>
    <row r="7874" customFormat="false" ht="15" hidden="false" customHeight="false" outlineLevel="0" collapsed="false">
      <c r="A7874" s="3" t="n">
        <v>7873</v>
      </c>
      <c r="B7874" s="3" t="n">
        <v>9</v>
      </c>
      <c r="C7874" s="3" t="s">
        <v>322</v>
      </c>
      <c r="D7874" s="3" t="s">
        <v>563</v>
      </c>
      <c r="E7874" s="3" t="n">
        <v>3822</v>
      </c>
      <c r="F7874" s="4" t="n">
        <v>237.75</v>
      </c>
      <c r="G7874" s="3" t="s">
        <v>8</v>
      </c>
      <c r="H7874" s="4" t="n">
        <f aca="false">ROUND(E7874*F7874,2)</f>
        <v>908680.5</v>
      </c>
    </row>
    <row r="7875" customFormat="false" ht="15" hidden="false" customHeight="false" outlineLevel="0" collapsed="false">
      <c r="A7875" s="3" t="n">
        <v>7874</v>
      </c>
      <c r="B7875" s="3" t="n">
        <v>4</v>
      </c>
      <c r="C7875" s="3" t="s">
        <v>322</v>
      </c>
      <c r="D7875" s="3" t="s">
        <v>563</v>
      </c>
      <c r="E7875" s="3" t="n">
        <v>194</v>
      </c>
      <c r="F7875" s="4" t="n">
        <v>113.82</v>
      </c>
      <c r="G7875" s="3" t="s">
        <v>8</v>
      </c>
      <c r="H7875" s="4" t="n">
        <f aca="false">ROUND(E7875*F7875,2)</f>
        <v>22081.08</v>
      </c>
    </row>
    <row r="7876" customFormat="false" ht="15" hidden="false" customHeight="false" outlineLevel="0" collapsed="false">
      <c r="A7876" s="3" t="n">
        <v>7875</v>
      </c>
      <c r="B7876" s="3" t="n">
        <v>11</v>
      </c>
      <c r="C7876" s="3" t="s">
        <v>322</v>
      </c>
      <c r="D7876" s="3" t="s">
        <v>562</v>
      </c>
      <c r="E7876" s="3" t="n">
        <v>1986</v>
      </c>
      <c r="F7876" s="4" t="n">
        <v>97.07</v>
      </c>
      <c r="G7876" s="3" t="s">
        <v>34</v>
      </c>
      <c r="H7876" s="4" t="n">
        <f aca="false">ROUND(E7876*F7876,2)</f>
        <v>192781.02</v>
      </c>
    </row>
    <row r="7877" customFormat="false" ht="15" hidden="false" customHeight="false" outlineLevel="0" collapsed="false">
      <c r="A7877" s="3" t="n">
        <v>7876</v>
      </c>
      <c r="B7877" s="3" t="n">
        <v>12</v>
      </c>
      <c r="C7877" s="3" t="s">
        <v>322</v>
      </c>
      <c r="D7877" s="3" t="s">
        <v>562</v>
      </c>
      <c r="E7877" s="3" t="n">
        <v>3604</v>
      </c>
      <c r="F7877" s="4" t="n">
        <v>229.97</v>
      </c>
      <c r="G7877" s="3" t="s">
        <v>38</v>
      </c>
      <c r="H7877" s="4" t="n">
        <f aca="false">ROUND(E7877*F7877,2)</f>
        <v>828811.88</v>
      </c>
    </row>
    <row r="7878" customFormat="false" ht="15" hidden="false" customHeight="false" outlineLevel="0" collapsed="false">
      <c r="A7878" s="3" t="n">
        <v>7877</v>
      </c>
      <c r="B7878" s="3" t="n">
        <v>6</v>
      </c>
      <c r="C7878" s="3" t="s">
        <v>322</v>
      </c>
      <c r="D7878" s="3" t="s">
        <v>562</v>
      </c>
      <c r="E7878" s="3" t="n">
        <v>3560</v>
      </c>
      <c r="F7878" s="4" t="n">
        <v>293.57</v>
      </c>
      <c r="G7878" s="3" t="s">
        <v>8</v>
      </c>
      <c r="H7878" s="4" t="n">
        <f aca="false">ROUND(E7878*F7878,2)</f>
        <v>1045109.2</v>
      </c>
    </row>
    <row r="7879" customFormat="false" ht="15" hidden="false" customHeight="false" outlineLevel="0" collapsed="false">
      <c r="A7879" s="3" t="n">
        <v>7878</v>
      </c>
      <c r="B7879" s="3" t="n">
        <v>1</v>
      </c>
      <c r="C7879" s="3" t="s">
        <v>322</v>
      </c>
      <c r="D7879" s="3" t="s">
        <v>563</v>
      </c>
      <c r="E7879" s="3" t="n">
        <v>3817</v>
      </c>
      <c r="F7879" s="4" t="n">
        <v>400.91</v>
      </c>
      <c r="G7879" s="3" t="s">
        <v>8</v>
      </c>
      <c r="H7879" s="4" t="n">
        <f aca="false">ROUND(E7879*F7879,2)</f>
        <v>1530273.47</v>
      </c>
    </row>
    <row r="7880" customFormat="false" ht="15" hidden="false" customHeight="false" outlineLevel="0" collapsed="false">
      <c r="A7880" s="3" t="n">
        <v>7879</v>
      </c>
      <c r="B7880" s="3" t="n">
        <v>2</v>
      </c>
      <c r="C7880" s="3" t="s">
        <v>322</v>
      </c>
      <c r="D7880" s="3" t="s">
        <v>562</v>
      </c>
      <c r="E7880" s="3" t="n">
        <v>3203</v>
      </c>
      <c r="F7880" s="4" t="n">
        <v>45.26</v>
      </c>
      <c r="G7880" s="3" t="s">
        <v>8</v>
      </c>
      <c r="H7880" s="4" t="n">
        <f aca="false">ROUND(E7880*F7880,2)</f>
        <v>144967.78</v>
      </c>
    </row>
    <row r="7881" customFormat="false" ht="15" hidden="false" customHeight="false" outlineLevel="0" collapsed="false">
      <c r="A7881" s="3" t="n">
        <v>7880</v>
      </c>
      <c r="B7881" s="3" t="n">
        <v>11</v>
      </c>
      <c r="C7881" s="3" t="s">
        <v>322</v>
      </c>
      <c r="D7881" s="3" t="s">
        <v>563</v>
      </c>
      <c r="E7881" s="3" t="n">
        <v>599</v>
      </c>
      <c r="F7881" s="4" t="n">
        <v>97.33</v>
      </c>
      <c r="G7881" s="3" t="s">
        <v>34</v>
      </c>
      <c r="H7881" s="4" t="n">
        <f aca="false">ROUND(E7881*F7881,2)</f>
        <v>58300.67</v>
      </c>
    </row>
    <row r="7882" customFormat="false" ht="15" hidden="false" customHeight="false" outlineLevel="0" collapsed="false">
      <c r="A7882" s="3" t="n">
        <v>7881</v>
      </c>
      <c r="B7882" s="3" t="n">
        <v>4</v>
      </c>
      <c r="C7882" s="3" t="s">
        <v>322</v>
      </c>
      <c r="D7882" s="3" t="s">
        <v>562</v>
      </c>
      <c r="E7882" s="3" t="n">
        <v>4805</v>
      </c>
      <c r="F7882" s="4" t="n">
        <v>113.7</v>
      </c>
      <c r="G7882" s="3" t="s">
        <v>8</v>
      </c>
      <c r="H7882" s="4" t="n">
        <f aca="false">ROUND(E7882*F7882,2)</f>
        <v>546328.5</v>
      </c>
    </row>
    <row r="7883" customFormat="false" ht="15" hidden="false" customHeight="false" outlineLevel="0" collapsed="false">
      <c r="A7883" s="3" t="n">
        <v>7882</v>
      </c>
      <c r="B7883" s="3" t="n">
        <v>13</v>
      </c>
      <c r="C7883" s="3" t="s">
        <v>322</v>
      </c>
      <c r="D7883" s="3" t="s">
        <v>563</v>
      </c>
      <c r="E7883" s="3" t="n">
        <v>1348</v>
      </c>
      <c r="F7883" s="4" t="n">
        <v>49.97</v>
      </c>
      <c r="G7883" s="3" t="s">
        <v>41</v>
      </c>
      <c r="H7883" s="4" t="n">
        <f aca="false">ROUND(E7883*F7883,2)</f>
        <v>67359.56</v>
      </c>
    </row>
    <row r="7884" customFormat="false" ht="15" hidden="false" customHeight="false" outlineLevel="0" collapsed="false">
      <c r="A7884" s="3" t="n">
        <v>7883</v>
      </c>
      <c r="B7884" s="3" t="n">
        <v>8</v>
      </c>
      <c r="C7884" s="3" t="s">
        <v>322</v>
      </c>
      <c r="D7884" s="3" t="s">
        <v>562</v>
      </c>
      <c r="E7884" s="3" t="n">
        <v>137</v>
      </c>
      <c r="F7884" s="4" t="n">
        <v>50.67</v>
      </c>
      <c r="G7884" s="3" t="s">
        <v>8</v>
      </c>
      <c r="H7884" s="4" t="n">
        <f aca="false">ROUND(E7884*F7884,2)</f>
        <v>6941.79</v>
      </c>
    </row>
    <row r="7885" customFormat="false" ht="15" hidden="false" customHeight="false" outlineLevel="0" collapsed="false">
      <c r="A7885" s="3" t="n">
        <v>7884</v>
      </c>
      <c r="B7885" s="3" t="n">
        <v>7</v>
      </c>
      <c r="C7885" s="3" t="s">
        <v>322</v>
      </c>
      <c r="D7885" s="3" t="s">
        <v>563</v>
      </c>
      <c r="E7885" s="3" t="n">
        <v>1683</v>
      </c>
      <c r="F7885" s="4" t="n">
        <v>280.36</v>
      </c>
      <c r="G7885" s="3" t="s">
        <v>8</v>
      </c>
      <c r="H7885" s="4" t="n">
        <f aca="false">ROUND(E7885*F7885,2)</f>
        <v>471845.88</v>
      </c>
    </row>
    <row r="7886" customFormat="false" ht="15" hidden="false" customHeight="false" outlineLevel="0" collapsed="false">
      <c r="A7886" s="3" t="n">
        <v>7885</v>
      </c>
      <c r="B7886" s="3" t="n">
        <v>7</v>
      </c>
      <c r="C7886" s="3" t="s">
        <v>322</v>
      </c>
      <c r="D7886" s="3" t="s">
        <v>563</v>
      </c>
      <c r="E7886" s="3" t="n">
        <v>3195</v>
      </c>
      <c r="F7886" s="4" t="n">
        <v>280.87</v>
      </c>
      <c r="G7886" s="3" t="s">
        <v>8</v>
      </c>
      <c r="H7886" s="4" t="n">
        <f aca="false">ROUND(E7886*F7886,2)</f>
        <v>897379.65</v>
      </c>
    </row>
    <row r="7887" customFormat="false" ht="15" hidden="false" customHeight="false" outlineLevel="0" collapsed="false">
      <c r="A7887" s="3" t="n">
        <v>7886</v>
      </c>
      <c r="B7887" s="3" t="n">
        <v>1</v>
      </c>
      <c r="C7887" s="3" t="s">
        <v>322</v>
      </c>
      <c r="D7887" s="3" t="s">
        <v>563</v>
      </c>
      <c r="E7887" s="3" t="n">
        <v>4503</v>
      </c>
      <c r="F7887" s="4" t="n">
        <v>400.23</v>
      </c>
      <c r="G7887" s="3" t="s">
        <v>8</v>
      </c>
      <c r="H7887" s="4" t="n">
        <f aca="false">ROUND(E7887*F7887,2)</f>
        <v>1802235.69</v>
      </c>
    </row>
    <row r="7888" customFormat="false" ht="15" hidden="false" customHeight="false" outlineLevel="0" collapsed="false">
      <c r="A7888" s="3" t="n">
        <v>7887</v>
      </c>
      <c r="B7888" s="3" t="n">
        <v>2</v>
      </c>
      <c r="C7888" s="3" t="s">
        <v>322</v>
      </c>
      <c r="D7888" s="3" t="s">
        <v>562</v>
      </c>
      <c r="E7888" s="3" t="n">
        <v>3708</v>
      </c>
      <c r="F7888" s="4" t="n">
        <v>45.2</v>
      </c>
      <c r="G7888" s="3" t="s">
        <v>8</v>
      </c>
      <c r="H7888" s="4" t="n">
        <f aca="false">ROUND(E7888*F7888,2)</f>
        <v>167601.6</v>
      </c>
    </row>
    <row r="7889" customFormat="false" ht="15" hidden="false" customHeight="false" outlineLevel="0" collapsed="false">
      <c r="A7889" s="3" t="n">
        <v>7888</v>
      </c>
      <c r="B7889" s="3" t="n">
        <v>10</v>
      </c>
      <c r="C7889" s="3" t="s">
        <v>322</v>
      </c>
      <c r="D7889" s="3" t="s">
        <v>563</v>
      </c>
      <c r="E7889" s="3" t="n">
        <v>1012</v>
      </c>
      <c r="F7889" s="4" t="n">
        <v>59.07</v>
      </c>
      <c r="G7889" s="3" t="s">
        <v>8</v>
      </c>
      <c r="H7889" s="4" t="n">
        <f aca="false">ROUND(E7889*F7889,2)</f>
        <v>59778.84</v>
      </c>
    </row>
    <row r="7890" customFormat="false" ht="15" hidden="false" customHeight="false" outlineLevel="0" collapsed="false">
      <c r="A7890" s="3" t="n">
        <v>7889</v>
      </c>
      <c r="B7890" s="3" t="n">
        <v>6</v>
      </c>
      <c r="C7890" s="3" t="s">
        <v>322</v>
      </c>
      <c r="D7890" s="3" t="s">
        <v>563</v>
      </c>
      <c r="E7890" s="3" t="n">
        <v>4207</v>
      </c>
      <c r="F7890" s="4" t="n">
        <v>293.49</v>
      </c>
      <c r="G7890" s="3" t="s">
        <v>8</v>
      </c>
      <c r="H7890" s="4" t="n">
        <f aca="false">ROUND(E7890*F7890,2)</f>
        <v>1234712.43</v>
      </c>
    </row>
    <row r="7891" customFormat="false" ht="15" hidden="false" customHeight="false" outlineLevel="0" collapsed="false">
      <c r="A7891" s="3" t="n">
        <v>7890</v>
      </c>
      <c r="B7891" s="3" t="n">
        <v>9</v>
      </c>
      <c r="C7891" s="3" t="s">
        <v>322</v>
      </c>
      <c r="D7891" s="3" t="s">
        <v>562</v>
      </c>
      <c r="E7891" s="3" t="n">
        <v>1814</v>
      </c>
      <c r="F7891" s="4" t="n">
        <v>237.63</v>
      </c>
      <c r="G7891" s="3" t="s">
        <v>8</v>
      </c>
      <c r="H7891" s="4" t="n">
        <f aca="false">ROUND(E7891*F7891,2)</f>
        <v>431060.82</v>
      </c>
    </row>
    <row r="7892" customFormat="false" ht="15" hidden="false" customHeight="false" outlineLevel="0" collapsed="false">
      <c r="A7892" s="3" t="n">
        <v>7891</v>
      </c>
      <c r="B7892" s="3" t="n">
        <v>2</v>
      </c>
      <c r="C7892" s="3" t="s">
        <v>322</v>
      </c>
      <c r="D7892" s="3" t="s">
        <v>563</v>
      </c>
      <c r="E7892" s="3" t="n">
        <v>1197</v>
      </c>
      <c r="F7892" s="4" t="n">
        <v>45.21</v>
      </c>
      <c r="G7892" s="3" t="s">
        <v>8</v>
      </c>
      <c r="H7892" s="4" t="n">
        <f aca="false">ROUND(E7892*F7892,2)</f>
        <v>54116.37</v>
      </c>
    </row>
    <row r="7893" customFormat="false" ht="15" hidden="false" customHeight="false" outlineLevel="0" collapsed="false">
      <c r="A7893" s="3" t="n">
        <v>7892</v>
      </c>
      <c r="B7893" s="3" t="n">
        <v>5</v>
      </c>
      <c r="C7893" s="3" t="s">
        <v>322</v>
      </c>
      <c r="D7893" s="3" t="s">
        <v>562</v>
      </c>
      <c r="E7893" s="3" t="n">
        <v>2342</v>
      </c>
      <c r="F7893" s="4" t="n">
        <v>502.48</v>
      </c>
      <c r="G7893" s="3" t="s">
        <v>8</v>
      </c>
      <c r="H7893" s="4" t="n">
        <f aca="false">ROUND(E7893*F7893,2)</f>
        <v>1176808.16</v>
      </c>
    </row>
    <row r="7894" customFormat="false" ht="15" hidden="false" customHeight="false" outlineLevel="0" collapsed="false">
      <c r="A7894" s="3" t="n">
        <v>7893</v>
      </c>
      <c r="B7894" s="3" t="n">
        <v>2</v>
      </c>
      <c r="C7894" s="3" t="s">
        <v>322</v>
      </c>
      <c r="D7894" s="3" t="s">
        <v>563</v>
      </c>
      <c r="E7894" s="3" t="n">
        <v>3419</v>
      </c>
      <c r="F7894" s="4" t="n">
        <v>45.3</v>
      </c>
      <c r="G7894" s="3" t="s">
        <v>8</v>
      </c>
      <c r="H7894" s="4" t="n">
        <f aca="false">ROUND(E7894*F7894,2)</f>
        <v>154880.7</v>
      </c>
    </row>
    <row r="7895" customFormat="false" ht="15" hidden="false" customHeight="false" outlineLevel="0" collapsed="false">
      <c r="A7895" s="3" t="n">
        <v>7894</v>
      </c>
      <c r="B7895" s="3" t="n">
        <v>4</v>
      </c>
      <c r="C7895" s="3" t="s">
        <v>322</v>
      </c>
      <c r="D7895" s="3" t="s">
        <v>562</v>
      </c>
      <c r="E7895" s="3" t="n">
        <v>1700</v>
      </c>
      <c r="F7895" s="4" t="n">
        <v>113.98</v>
      </c>
      <c r="G7895" s="3" t="s">
        <v>8</v>
      </c>
      <c r="H7895" s="4" t="n">
        <f aca="false">ROUND(E7895*F7895,2)</f>
        <v>193766</v>
      </c>
    </row>
    <row r="7896" customFormat="false" ht="15" hidden="false" customHeight="false" outlineLevel="0" collapsed="false">
      <c r="A7896" s="3" t="n">
        <v>7895</v>
      </c>
      <c r="B7896" s="3" t="n">
        <v>15</v>
      </c>
      <c r="C7896" s="3" t="s">
        <v>322</v>
      </c>
      <c r="D7896" s="3" t="s">
        <v>562</v>
      </c>
      <c r="E7896" s="3" t="n">
        <v>910</v>
      </c>
      <c r="F7896" s="4" t="n">
        <v>279.86</v>
      </c>
      <c r="G7896" s="3" t="s">
        <v>46</v>
      </c>
      <c r="H7896" s="4" t="n">
        <f aca="false">ROUND(E7896*F7896,2)</f>
        <v>254672.6</v>
      </c>
    </row>
    <row r="7897" customFormat="false" ht="15" hidden="false" customHeight="false" outlineLevel="0" collapsed="false">
      <c r="A7897" s="3" t="n">
        <v>7896</v>
      </c>
      <c r="B7897" s="3" t="n">
        <v>3</v>
      </c>
      <c r="C7897" s="3" t="s">
        <v>322</v>
      </c>
      <c r="D7897" s="3" t="s">
        <v>562</v>
      </c>
      <c r="E7897" s="3" t="n">
        <v>295</v>
      </c>
      <c r="F7897" s="4" t="n">
        <v>147.89</v>
      </c>
      <c r="G7897" s="3" t="s">
        <v>8</v>
      </c>
      <c r="H7897" s="4" t="n">
        <f aca="false">ROUND(E7897*F7897,2)</f>
        <v>43627.55</v>
      </c>
    </row>
    <row r="7898" customFormat="false" ht="15" hidden="false" customHeight="false" outlineLevel="0" collapsed="false">
      <c r="A7898" s="3" t="n">
        <v>7897</v>
      </c>
      <c r="B7898" s="3" t="n">
        <v>15</v>
      </c>
      <c r="C7898" s="3" t="s">
        <v>323</v>
      </c>
      <c r="D7898" s="3" t="s">
        <v>563</v>
      </c>
      <c r="E7898" s="3" t="n">
        <v>4034</v>
      </c>
      <c r="F7898" s="4" t="n">
        <v>280.02</v>
      </c>
      <c r="G7898" s="3" t="s">
        <v>46</v>
      </c>
      <c r="H7898" s="4" t="n">
        <f aca="false">ROUND(E7898*F7898,2)</f>
        <v>1129600.68</v>
      </c>
    </row>
    <row r="7899" customFormat="false" ht="15" hidden="false" customHeight="false" outlineLevel="0" collapsed="false">
      <c r="A7899" s="3" t="n">
        <v>7898</v>
      </c>
      <c r="B7899" s="3" t="n">
        <v>12</v>
      </c>
      <c r="C7899" s="3" t="s">
        <v>323</v>
      </c>
      <c r="D7899" s="3" t="s">
        <v>563</v>
      </c>
      <c r="E7899" s="3" t="n">
        <v>985</v>
      </c>
      <c r="F7899" s="4" t="n">
        <v>230.22</v>
      </c>
      <c r="G7899" s="3" t="s">
        <v>38</v>
      </c>
      <c r="H7899" s="4" t="n">
        <f aca="false">ROUND(E7899*F7899,2)</f>
        <v>226766.7</v>
      </c>
    </row>
    <row r="7900" customFormat="false" ht="15" hidden="false" customHeight="false" outlineLevel="0" collapsed="false">
      <c r="A7900" s="3" t="n">
        <v>7899</v>
      </c>
      <c r="B7900" s="3" t="n">
        <v>6</v>
      </c>
      <c r="C7900" s="3" t="s">
        <v>323</v>
      </c>
      <c r="D7900" s="3" t="s">
        <v>562</v>
      </c>
      <c r="E7900" s="3" t="n">
        <v>1612</v>
      </c>
      <c r="F7900" s="4" t="n">
        <v>291.63</v>
      </c>
      <c r="G7900" s="3" t="s">
        <v>8</v>
      </c>
      <c r="H7900" s="4" t="n">
        <f aca="false">ROUND(E7900*F7900,2)</f>
        <v>470107.56</v>
      </c>
    </row>
    <row r="7901" customFormat="false" ht="15" hidden="false" customHeight="false" outlineLevel="0" collapsed="false">
      <c r="A7901" s="3" t="n">
        <v>7900</v>
      </c>
      <c r="B7901" s="3" t="n">
        <v>5</v>
      </c>
      <c r="C7901" s="3" t="s">
        <v>323</v>
      </c>
      <c r="D7901" s="3" t="s">
        <v>563</v>
      </c>
      <c r="E7901" s="3" t="n">
        <v>3017</v>
      </c>
      <c r="F7901" s="4" t="n">
        <v>496.39</v>
      </c>
      <c r="G7901" s="3" t="s">
        <v>8</v>
      </c>
      <c r="H7901" s="4" t="n">
        <f aca="false">ROUND(E7901*F7901,2)</f>
        <v>1497608.63</v>
      </c>
    </row>
    <row r="7902" customFormat="false" ht="15" hidden="false" customHeight="false" outlineLevel="0" collapsed="false">
      <c r="A7902" s="3" t="n">
        <v>7901</v>
      </c>
      <c r="B7902" s="3" t="n">
        <v>10</v>
      </c>
      <c r="C7902" s="3" t="s">
        <v>323</v>
      </c>
      <c r="D7902" s="3" t="s">
        <v>562</v>
      </c>
      <c r="E7902" s="3" t="n">
        <v>75</v>
      </c>
      <c r="F7902" s="4" t="n">
        <v>59.87</v>
      </c>
      <c r="G7902" s="3" t="s">
        <v>8</v>
      </c>
      <c r="H7902" s="4" t="n">
        <f aca="false">ROUND(E7902*F7902,2)</f>
        <v>4490.25</v>
      </c>
    </row>
    <row r="7903" customFormat="false" ht="15" hidden="false" customHeight="false" outlineLevel="0" collapsed="false">
      <c r="A7903" s="3" t="n">
        <v>7902</v>
      </c>
      <c r="B7903" s="3" t="n">
        <v>10</v>
      </c>
      <c r="C7903" s="3" t="s">
        <v>323</v>
      </c>
      <c r="D7903" s="3" t="s">
        <v>562</v>
      </c>
      <c r="E7903" s="3" t="n">
        <v>175</v>
      </c>
      <c r="F7903" s="4" t="n">
        <v>60.14</v>
      </c>
      <c r="G7903" s="3" t="s">
        <v>8</v>
      </c>
      <c r="H7903" s="4" t="n">
        <f aca="false">ROUND(E7903*F7903,2)</f>
        <v>10524.5</v>
      </c>
    </row>
    <row r="7904" customFormat="false" ht="15" hidden="false" customHeight="false" outlineLevel="0" collapsed="false">
      <c r="A7904" s="3" t="n">
        <v>7903</v>
      </c>
      <c r="B7904" s="3" t="n">
        <v>15</v>
      </c>
      <c r="C7904" s="3" t="s">
        <v>323</v>
      </c>
      <c r="D7904" s="3" t="s">
        <v>563</v>
      </c>
      <c r="E7904" s="3" t="n">
        <v>289</v>
      </c>
      <c r="F7904" s="4" t="n">
        <v>279.99</v>
      </c>
      <c r="G7904" s="3" t="s">
        <v>46</v>
      </c>
      <c r="H7904" s="4" t="n">
        <f aca="false">ROUND(E7904*F7904,2)</f>
        <v>80917.11</v>
      </c>
    </row>
    <row r="7905" customFormat="false" ht="15" hidden="false" customHeight="false" outlineLevel="0" collapsed="false">
      <c r="A7905" s="3" t="n">
        <v>7904</v>
      </c>
      <c r="B7905" s="3" t="n">
        <v>4</v>
      </c>
      <c r="C7905" s="3" t="s">
        <v>323</v>
      </c>
      <c r="D7905" s="3" t="s">
        <v>562</v>
      </c>
      <c r="E7905" s="3" t="n">
        <v>1281</v>
      </c>
      <c r="F7905" s="4" t="n">
        <v>115.49</v>
      </c>
      <c r="G7905" s="3" t="s">
        <v>8</v>
      </c>
      <c r="H7905" s="4" t="n">
        <f aca="false">ROUND(E7905*F7905,2)</f>
        <v>147942.69</v>
      </c>
    </row>
    <row r="7906" customFormat="false" ht="15" hidden="false" customHeight="false" outlineLevel="0" collapsed="false">
      <c r="A7906" s="3" t="n">
        <v>7905</v>
      </c>
      <c r="B7906" s="3" t="n">
        <v>13</v>
      </c>
      <c r="C7906" s="3" t="s">
        <v>323</v>
      </c>
      <c r="D7906" s="3" t="s">
        <v>562</v>
      </c>
      <c r="E7906" s="3" t="n">
        <v>1695</v>
      </c>
      <c r="F7906" s="4" t="n">
        <v>48.22</v>
      </c>
      <c r="G7906" s="3" t="s">
        <v>41</v>
      </c>
      <c r="H7906" s="4" t="n">
        <f aca="false">ROUND(E7906*F7906,2)</f>
        <v>81732.9</v>
      </c>
    </row>
    <row r="7907" customFormat="false" ht="15" hidden="false" customHeight="false" outlineLevel="0" collapsed="false">
      <c r="A7907" s="3" t="n">
        <v>7906</v>
      </c>
      <c r="B7907" s="3" t="n">
        <v>9</v>
      </c>
      <c r="C7907" s="3" t="s">
        <v>323</v>
      </c>
      <c r="D7907" s="3" t="s">
        <v>562</v>
      </c>
      <c r="E7907" s="3" t="n">
        <v>4081</v>
      </c>
      <c r="F7907" s="4" t="n">
        <v>241.21</v>
      </c>
      <c r="G7907" s="3" t="s">
        <v>8</v>
      </c>
      <c r="H7907" s="4" t="n">
        <f aca="false">ROUND(E7907*F7907,2)</f>
        <v>984378.01</v>
      </c>
    </row>
    <row r="7908" customFormat="false" ht="15" hidden="false" customHeight="false" outlineLevel="0" collapsed="false">
      <c r="A7908" s="3" t="n">
        <v>7907</v>
      </c>
      <c r="B7908" s="3" t="n">
        <v>11</v>
      </c>
      <c r="C7908" s="3" t="s">
        <v>323</v>
      </c>
      <c r="D7908" s="3" t="s">
        <v>563</v>
      </c>
      <c r="E7908" s="3" t="n">
        <v>2141</v>
      </c>
      <c r="F7908" s="4" t="n">
        <v>96.65</v>
      </c>
      <c r="G7908" s="3" t="s">
        <v>34</v>
      </c>
      <c r="H7908" s="4" t="n">
        <f aca="false">ROUND(E7908*F7908,2)</f>
        <v>206927.65</v>
      </c>
    </row>
    <row r="7909" customFormat="false" ht="15" hidden="false" customHeight="false" outlineLevel="0" collapsed="false">
      <c r="A7909" s="3" t="n">
        <v>7908</v>
      </c>
      <c r="B7909" s="3" t="n">
        <v>10</v>
      </c>
      <c r="C7909" s="3" t="s">
        <v>323</v>
      </c>
      <c r="D7909" s="3" t="s">
        <v>563</v>
      </c>
      <c r="E7909" s="3" t="n">
        <v>3309</v>
      </c>
      <c r="F7909" s="4" t="n">
        <v>59.84</v>
      </c>
      <c r="G7909" s="3" t="s">
        <v>8</v>
      </c>
      <c r="H7909" s="4" t="n">
        <f aca="false">ROUND(E7909*F7909,2)</f>
        <v>198010.56</v>
      </c>
    </row>
    <row r="7910" customFormat="false" ht="15" hidden="false" customHeight="false" outlineLevel="0" collapsed="false">
      <c r="A7910" s="3" t="n">
        <v>7909</v>
      </c>
      <c r="B7910" s="3" t="n">
        <v>11</v>
      </c>
      <c r="C7910" s="3" t="s">
        <v>323</v>
      </c>
      <c r="D7910" s="3" t="s">
        <v>563</v>
      </c>
      <c r="E7910" s="3" t="n">
        <v>4011</v>
      </c>
      <c r="F7910" s="4" t="n">
        <v>96.91</v>
      </c>
      <c r="G7910" s="3" t="s">
        <v>34</v>
      </c>
      <c r="H7910" s="4" t="n">
        <f aca="false">ROUND(E7910*F7910,2)</f>
        <v>388706.01</v>
      </c>
    </row>
    <row r="7911" customFormat="false" ht="15" hidden="false" customHeight="false" outlineLevel="0" collapsed="false">
      <c r="A7911" s="3" t="n">
        <v>7910</v>
      </c>
      <c r="B7911" s="3" t="n">
        <v>9</v>
      </c>
      <c r="C7911" s="3" t="s">
        <v>323</v>
      </c>
      <c r="D7911" s="3" t="s">
        <v>562</v>
      </c>
      <c r="E7911" s="3" t="n">
        <v>1369</v>
      </c>
      <c r="F7911" s="4" t="n">
        <v>241.39</v>
      </c>
      <c r="G7911" s="3" t="s">
        <v>8</v>
      </c>
      <c r="H7911" s="4" t="n">
        <f aca="false">ROUND(E7911*F7911,2)</f>
        <v>330462.91</v>
      </c>
    </row>
    <row r="7912" customFormat="false" ht="15" hidden="false" customHeight="false" outlineLevel="0" collapsed="false">
      <c r="A7912" s="3" t="n">
        <v>7911</v>
      </c>
      <c r="B7912" s="3" t="n">
        <v>13</v>
      </c>
      <c r="C7912" s="3" t="s">
        <v>323</v>
      </c>
      <c r="D7912" s="3" t="s">
        <v>562</v>
      </c>
      <c r="E7912" s="3" t="n">
        <v>3464</v>
      </c>
      <c r="F7912" s="4" t="n">
        <v>48.49</v>
      </c>
      <c r="G7912" s="3" t="s">
        <v>41</v>
      </c>
      <c r="H7912" s="4" t="n">
        <f aca="false">ROUND(E7912*F7912,2)</f>
        <v>167969.36</v>
      </c>
    </row>
    <row r="7913" customFormat="false" ht="15" hidden="false" customHeight="false" outlineLevel="0" collapsed="false">
      <c r="A7913" s="3" t="n">
        <v>7912</v>
      </c>
      <c r="B7913" s="3" t="n">
        <v>14</v>
      </c>
      <c r="C7913" s="3" t="s">
        <v>323</v>
      </c>
      <c r="D7913" s="3" t="s">
        <v>562</v>
      </c>
      <c r="E7913" s="3" t="n">
        <v>431</v>
      </c>
      <c r="F7913" s="4" t="n">
        <v>72.5</v>
      </c>
      <c r="G7913" s="3" t="s">
        <v>41</v>
      </c>
      <c r="H7913" s="4" t="n">
        <f aca="false">ROUND(E7913*F7913,2)</f>
        <v>31247.5</v>
      </c>
    </row>
    <row r="7914" customFormat="false" ht="15" hidden="false" customHeight="false" outlineLevel="0" collapsed="false">
      <c r="A7914" s="3" t="n">
        <v>7913</v>
      </c>
      <c r="B7914" s="3" t="n">
        <v>10</v>
      </c>
      <c r="C7914" s="3" t="s">
        <v>323</v>
      </c>
      <c r="D7914" s="3" t="s">
        <v>562</v>
      </c>
      <c r="E7914" s="3" t="n">
        <v>3055</v>
      </c>
      <c r="F7914" s="4" t="n">
        <v>59.94</v>
      </c>
      <c r="G7914" s="3" t="s">
        <v>8</v>
      </c>
      <c r="H7914" s="4" t="n">
        <f aca="false">ROUND(E7914*F7914,2)</f>
        <v>183116.7</v>
      </c>
    </row>
    <row r="7915" customFormat="false" ht="15" hidden="false" customHeight="false" outlineLevel="0" collapsed="false">
      <c r="A7915" s="3" t="n">
        <v>7914</v>
      </c>
      <c r="B7915" s="3" t="n">
        <v>15</v>
      </c>
      <c r="C7915" s="3" t="s">
        <v>323</v>
      </c>
      <c r="D7915" s="3" t="s">
        <v>562</v>
      </c>
      <c r="E7915" s="3" t="n">
        <v>725</v>
      </c>
      <c r="F7915" s="4" t="n">
        <v>279.05</v>
      </c>
      <c r="G7915" s="3" t="s">
        <v>46</v>
      </c>
      <c r="H7915" s="4" t="n">
        <f aca="false">ROUND(E7915*F7915,2)</f>
        <v>202311.25</v>
      </c>
    </row>
    <row r="7916" customFormat="false" ht="15" hidden="false" customHeight="false" outlineLevel="0" collapsed="false">
      <c r="A7916" s="3" t="n">
        <v>7915</v>
      </c>
      <c r="B7916" s="3" t="n">
        <v>1</v>
      </c>
      <c r="C7916" s="3" t="s">
        <v>323</v>
      </c>
      <c r="D7916" s="3" t="s">
        <v>562</v>
      </c>
      <c r="E7916" s="3" t="n">
        <v>782</v>
      </c>
      <c r="F7916" s="4" t="n">
        <v>419.12</v>
      </c>
      <c r="G7916" s="3" t="s">
        <v>8</v>
      </c>
      <c r="H7916" s="4" t="n">
        <f aca="false">ROUND(E7916*F7916,2)</f>
        <v>327751.84</v>
      </c>
    </row>
    <row r="7917" customFormat="false" ht="15" hidden="false" customHeight="false" outlineLevel="0" collapsed="false">
      <c r="A7917" s="3" t="n">
        <v>7916</v>
      </c>
      <c r="B7917" s="3" t="n">
        <v>1</v>
      </c>
      <c r="C7917" s="3" t="s">
        <v>323</v>
      </c>
      <c r="D7917" s="3" t="s">
        <v>562</v>
      </c>
      <c r="E7917" s="3" t="n">
        <v>2326</v>
      </c>
      <c r="F7917" s="4" t="n">
        <v>418.38</v>
      </c>
      <c r="G7917" s="3" t="s">
        <v>8</v>
      </c>
      <c r="H7917" s="4" t="n">
        <f aca="false">ROUND(E7917*F7917,2)</f>
        <v>973151.88</v>
      </c>
    </row>
    <row r="7918" customFormat="false" ht="15" hidden="false" customHeight="false" outlineLevel="0" collapsed="false">
      <c r="A7918" s="3" t="n">
        <v>7917</v>
      </c>
      <c r="B7918" s="3" t="n">
        <v>8</v>
      </c>
      <c r="C7918" s="3" t="s">
        <v>323</v>
      </c>
      <c r="D7918" s="3" t="s">
        <v>563</v>
      </c>
      <c r="E7918" s="3" t="n">
        <v>600</v>
      </c>
      <c r="F7918" s="4" t="n">
        <v>51.18</v>
      </c>
      <c r="G7918" s="3" t="s">
        <v>8</v>
      </c>
      <c r="H7918" s="4" t="n">
        <f aca="false">ROUND(E7918*F7918,2)</f>
        <v>30708</v>
      </c>
    </row>
    <row r="7919" customFormat="false" ht="15" hidden="false" customHeight="false" outlineLevel="0" collapsed="false">
      <c r="A7919" s="3" t="n">
        <v>7918</v>
      </c>
      <c r="B7919" s="3" t="n">
        <v>8</v>
      </c>
      <c r="C7919" s="3" t="s">
        <v>323</v>
      </c>
      <c r="D7919" s="3" t="s">
        <v>562</v>
      </c>
      <c r="E7919" s="3" t="n">
        <v>1392</v>
      </c>
      <c r="F7919" s="4" t="n">
        <v>51.29</v>
      </c>
      <c r="G7919" s="3" t="s">
        <v>8</v>
      </c>
      <c r="H7919" s="4" t="n">
        <f aca="false">ROUND(E7919*F7919,2)</f>
        <v>71395.68</v>
      </c>
    </row>
    <row r="7920" customFormat="false" ht="15" hidden="false" customHeight="false" outlineLevel="0" collapsed="false">
      <c r="A7920" s="3" t="n">
        <v>7919</v>
      </c>
      <c r="B7920" s="3" t="n">
        <v>15</v>
      </c>
      <c r="C7920" s="3" t="s">
        <v>323</v>
      </c>
      <c r="D7920" s="3" t="s">
        <v>562</v>
      </c>
      <c r="E7920" s="3" t="n">
        <v>2020</v>
      </c>
      <c r="F7920" s="4" t="n">
        <v>278.78</v>
      </c>
      <c r="G7920" s="3" t="s">
        <v>46</v>
      </c>
      <c r="H7920" s="4" t="n">
        <f aca="false">ROUND(E7920*F7920,2)</f>
        <v>563135.6</v>
      </c>
    </row>
    <row r="7921" customFormat="false" ht="15" hidden="false" customHeight="false" outlineLevel="0" collapsed="false">
      <c r="A7921" s="3" t="n">
        <v>7920</v>
      </c>
      <c r="B7921" s="3" t="n">
        <v>5</v>
      </c>
      <c r="C7921" s="3" t="s">
        <v>323</v>
      </c>
      <c r="D7921" s="3" t="s">
        <v>563</v>
      </c>
      <c r="E7921" s="3" t="n">
        <v>2111</v>
      </c>
      <c r="F7921" s="4" t="n">
        <v>496.36</v>
      </c>
      <c r="G7921" s="3" t="s">
        <v>8</v>
      </c>
      <c r="H7921" s="4" t="n">
        <f aca="false">ROUND(E7921*F7921,2)</f>
        <v>1047815.96</v>
      </c>
    </row>
    <row r="7922" customFormat="false" ht="15" hidden="false" customHeight="false" outlineLevel="0" collapsed="false">
      <c r="A7922" s="3" t="n">
        <v>7921</v>
      </c>
      <c r="B7922" s="3" t="n">
        <v>13</v>
      </c>
      <c r="C7922" s="3" t="s">
        <v>324</v>
      </c>
      <c r="D7922" s="3" t="s">
        <v>562</v>
      </c>
      <c r="E7922" s="3" t="n">
        <v>708</v>
      </c>
      <c r="F7922" s="4" t="n">
        <v>48.12</v>
      </c>
      <c r="G7922" s="3" t="s">
        <v>41</v>
      </c>
      <c r="H7922" s="4" t="n">
        <f aca="false">ROUND(E7922*F7922,2)</f>
        <v>34068.96</v>
      </c>
    </row>
    <row r="7923" customFormat="false" ht="15" hidden="false" customHeight="false" outlineLevel="0" collapsed="false">
      <c r="A7923" s="3" t="n">
        <v>7922</v>
      </c>
      <c r="B7923" s="3" t="n">
        <v>11</v>
      </c>
      <c r="C7923" s="3" t="s">
        <v>324</v>
      </c>
      <c r="D7923" s="3" t="s">
        <v>563</v>
      </c>
      <c r="E7923" s="3" t="n">
        <v>4244</v>
      </c>
      <c r="F7923" s="4" t="n">
        <v>95.99</v>
      </c>
      <c r="G7923" s="3" t="s">
        <v>34</v>
      </c>
      <c r="H7923" s="4" t="n">
        <f aca="false">ROUND(E7923*F7923,2)</f>
        <v>407381.56</v>
      </c>
    </row>
    <row r="7924" customFormat="false" ht="15" hidden="false" customHeight="false" outlineLevel="0" collapsed="false">
      <c r="A7924" s="3" t="n">
        <v>7923</v>
      </c>
      <c r="B7924" s="3" t="n">
        <v>7</v>
      </c>
      <c r="C7924" s="3" t="s">
        <v>324</v>
      </c>
      <c r="D7924" s="3" t="s">
        <v>562</v>
      </c>
      <c r="E7924" s="3" t="n">
        <v>925</v>
      </c>
      <c r="F7924" s="4" t="n">
        <v>291.15</v>
      </c>
      <c r="G7924" s="3" t="s">
        <v>8</v>
      </c>
      <c r="H7924" s="4" t="n">
        <f aca="false">ROUND(E7924*F7924,2)</f>
        <v>269313.75</v>
      </c>
    </row>
    <row r="7925" customFormat="false" ht="15" hidden="false" customHeight="false" outlineLevel="0" collapsed="false">
      <c r="A7925" s="3" t="n">
        <v>7924</v>
      </c>
      <c r="B7925" s="3" t="n">
        <v>3</v>
      </c>
      <c r="C7925" s="3" t="s">
        <v>324</v>
      </c>
      <c r="D7925" s="3" t="s">
        <v>563</v>
      </c>
      <c r="E7925" s="3" t="n">
        <v>3410</v>
      </c>
      <c r="F7925" s="4" t="n">
        <v>145.59</v>
      </c>
      <c r="G7925" s="3" t="s">
        <v>8</v>
      </c>
      <c r="H7925" s="4" t="n">
        <f aca="false">ROUND(E7925*F7925,2)</f>
        <v>496461.9</v>
      </c>
    </row>
    <row r="7926" customFormat="false" ht="15" hidden="false" customHeight="false" outlineLevel="0" collapsed="false">
      <c r="A7926" s="3" t="n">
        <v>7925</v>
      </c>
      <c r="B7926" s="3" t="n">
        <v>7</v>
      </c>
      <c r="C7926" s="3" t="s">
        <v>324</v>
      </c>
      <c r="D7926" s="3" t="s">
        <v>563</v>
      </c>
      <c r="E7926" s="3" t="n">
        <v>3597</v>
      </c>
      <c r="F7926" s="4" t="n">
        <v>291.33</v>
      </c>
      <c r="G7926" s="3" t="s">
        <v>8</v>
      </c>
      <c r="H7926" s="4" t="n">
        <f aca="false">ROUND(E7926*F7926,2)</f>
        <v>1047914.01</v>
      </c>
    </row>
    <row r="7927" customFormat="false" ht="15" hidden="false" customHeight="false" outlineLevel="0" collapsed="false">
      <c r="A7927" s="3" t="n">
        <v>7926</v>
      </c>
      <c r="B7927" s="3" t="n">
        <v>8</v>
      </c>
      <c r="C7927" s="3" t="s">
        <v>324</v>
      </c>
      <c r="D7927" s="3" t="s">
        <v>563</v>
      </c>
      <c r="E7927" s="3" t="n">
        <v>1245</v>
      </c>
      <c r="F7927" s="4" t="n">
        <v>51.25</v>
      </c>
      <c r="G7927" s="3" t="s">
        <v>8</v>
      </c>
      <c r="H7927" s="4" t="n">
        <f aca="false">ROUND(E7927*F7927,2)</f>
        <v>63806.25</v>
      </c>
    </row>
    <row r="7928" customFormat="false" ht="15" hidden="false" customHeight="false" outlineLevel="0" collapsed="false">
      <c r="A7928" s="3" t="n">
        <v>7927</v>
      </c>
      <c r="B7928" s="3" t="n">
        <v>5</v>
      </c>
      <c r="C7928" s="3" t="s">
        <v>324</v>
      </c>
      <c r="D7928" s="3" t="s">
        <v>562</v>
      </c>
      <c r="E7928" s="3" t="n">
        <v>3357</v>
      </c>
      <c r="F7928" s="4" t="n">
        <v>508.03</v>
      </c>
      <c r="G7928" s="3" t="s">
        <v>8</v>
      </c>
      <c r="H7928" s="4" t="n">
        <f aca="false">ROUND(E7928*F7928,2)</f>
        <v>1705456.71</v>
      </c>
    </row>
    <row r="7929" customFormat="false" ht="15" hidden="false" customHeight="false" outlineLevel="0" collapsed="false">
      <c r="A7929" s="3" t="n">
        <v>7928</v>
      </c>
      <c r="B7929" s="3" t="n">
        <v>6</v>
      </c>
      <c r="C7929" s="3" t="s">
        <v>324</v>
      </c>
      <c r="D7929" s="3" t="s">
        <v>562</v>
      </c>
      <c r="E7929" s="3" t="n">
        <v>1149</v>
      </c>
      <c r="F7929" s="4" t="n">
        <v>301.53</v>
      </c>
      <c r="G7929" s="3" t="s">
        <v>8</v>
      </c>
      <c r="H7929" s="4" t="n">
        <f aca="false">ROUND(E7929*F7929,2)</f>
        <v>346457.97</v>
      </c>
    </row>
    <row r="7930" customFormat="false" ht="15" hidden="false" customHeight="false" outlineLevel="0" collapsed="false">
      <c r="A7930" s="3" t="n">
        <v>7929</v>
      </c>
      <c r="B7930" s="3" t="n">
        <v>3</v>
      </c>
      <c r="C7930" s="3" t="s">
        <v>324</v>
      </c>
      <c r="D7930" s="3" t="s">
        <v>562</v>
      </c>
      <c r="E7930" s="3" t="n">
        <v>196</v>
      </c>
      <c r="F7930" s="4" t="n">
        <v>145.6</v>
      </c>
      <c r="G7930" s="3" t="s">
        <v>8</v>
      </c>
      <c r="H7930" s="4" t="n">
        <f aca="false">ROUND(E7930*F7930,2)</f>
        <v>28537.6</v>
      </c>
    </row>
    <row r="7931" customFormat="false" ht="15" hidden="false" customHeight="false" outlineLevel="0" collapsed="false">
      <c r="A7931" s="3" t="n">
        <v>7930</v>
      </c>
      <c r="B7931" s="3" t="n">
        <v>2</v>
      </c>
      <c r="C7931" s="3" t="s">
        <v>324</v>
      </c>
      <c r="D7931" s="3" t="s">
        <v>562</v>
      </c>
      <c r="E7931" s="3" t="n">
        <v>2168</v>
      </c>
      <c r="F7931" s="4" t="n">
        <v>44.37</v>
      </c>
      <c r="G7931" s="3" t="s">
        <v>8</v>
      </c>
      <c r="H7931" s="4" t="n">
        <f aca="false">ROUND(E7931*F7931,2)</f>
        <v>96194.16</v>
      </c>
    </row>
    <row r="7932" customFormat="false" ht="15" hidden="false" customHeight="false" outlineLevel="0" collapsed="false">
      <c r="A7932" s="3" t="n">
        <v>7931</v>
      </c>
      <c r="B7932" s="3" t="n">
        <v>1</v>
      </c>
      <c r="C7932" s="3" t="s">
        <v>324</v>
      </c>
      <c r="D7932" s="3" t="s">
        <v>563</v>
      </c>
      <c r="E7932" s="3" t="n">
        <v>2329</v>
      </c>
      <c r="F7932" s="4" t="n">
        <v>412.05</v>
      </c>
      <c r="G7932" s="3" t="s">
        <v>8</v>
      </c>
      <c r="H7932" s="4" t="n">
        <f aca="false">ROUND(E7932*F7932,2)</f>
        <v>959664.45</v>
      </c>
    </row>
    <row r="7933" customFormat="false" ht="15" hidden="false" customHeight="false" outlineLevel="0" collapsed="false">
      <c r="A7933" s="3" t="n">
        <v>7932</v>
      </c>
      <c r="B7933" s="3" t="n">
        <v>9</v>
      </c>
      <c r="C7933" s="3" t="s">
        <v>324</v>
      </c>
      <c r="D7933" s="3" t="s">
        <v>562</v>
      </c>
      <c r="E7933" s="3" t="n">
        <v>63</v>
      </c>
      <c r="F7933" s="4" t="n">
        <v>243.24</v>
      </c>
      <c r="G7933" s="3" t="s">
        <v>8</v>
      </c>
      <c r="H7933" s="4" t="n">
        <f aca="false">ROUND(E7933*F7933,2)</f>
        <v>15324.12</v>
      </c>
    </row>
    <row r="7934" customFormat="false" ht="15" hidden="false" customHeight="false" outlineLevel="0" collapsed="false">
      <c r="A7934" s="3" t="n">
        <v>7933</v>
      </c>
      <c r="B7934" s="3" t="n">
        <v>10</v>
      </c>
      <c r="C7934" s="3" t="s">
        <v>324</v>
      </c>
      <c r="D7934" s="3" t="s">
        <v>563</v>
      </c>
      <c r="E7934" s="3" t="n">
        <v>536</v>
      </c>
      <c r="F7934" s="4" t="n">
        <v>61.29</v>
      </c>
      <c r="G7934" s="3" t="s">
        <v>8</v>
      </c>
      <c r="H7934" s="4" t="n">
        <f aca="false">ROUND(E7934*F7934,2)</f>
        <v>32851.44</v>
      </c>
    </row>
    <row r="7935" customFormat="false" ht="15" hidden="false" customHeight="false" outlineLevel="0" collapsed="false">
      <c r="A7935" s="3" t="n">
        <v>7934</v>
      </c>
      <c r="B7935" s="3" t="n">
        <v>13</v>
      </c>
      <c r="C7935" s="3" t="s">
        <v>324</v>
      </c>
      <c r="D7935" s="3" t="s">
        <v>563</v>
      </c>
      <c r="E7935" s="3" t="n">
        <v>2087</v>
      </c>
      <c r="F7935" s="4" t="n">
        <v>48.01</v>
      </c>
      <c r="G7935" s="3" t="s">
        <v>41</v>
      </c>
      <c r="H7935" s="4" t="n">
        <f aca="false">ROUND(E7935*F7935,2)</f>
        <v>100196.87</v>
      </c>
    </row>
    <row r="7936" customFormat="false" ht="15" hidden="false" customHeight="false" outlineLevel="0" collapsed="false">
      <c r="A7936" s="3" t="n">
        <v>7935</v>
      </c>
      <c r="B7936" s="3" t="n">
        <v>7</v>
      </c>
      <c r="C7936" s="3" t="s">
        <v>324</v>
      </c>
      <c r="D7936" s="3" t="s">
        <v>562</v>
      </c>
      <c r="E7936" s="3" t="n">
        <v>4896</v>
      </c>
      <c r="F7936" s="4" t="n">
        <v>290.41</v>
      </c>
      <c r="G7936" s="3" t="s">
        <v>8</v>
      </c>
      <c r="H7936" s="4" t="n">
        <f aca="false">ROUND(E7936*F7936,2)</f>
        <v>1421847.36</v>
      </c>
    </row>
    <row r="7937" customFormat="false" ht="15" hidden="false" customHeight="false" outlineLevel="0" collapsed="false">
      <c r="A7937" s="3" t="n">
        <v>7936</v>
      </c>
      <c r="B7937" s="3" t="n">
        <v>7</v>
      </c>
      <c r="C7937" s="3" t="s">
        <v>324</v>
      </c>
      <c r="D7937" s="3" t="s">
        <v>563</v>
      </c>
      <c r="E7937" s="3" t="n">
        <v>2036</v>
      </c>
      <c r="F7937" s="4" t="n">
        <v>291.24</v>
      </c>
      <c r="G7937" s="3" t="s">
        <v>8</v>
      </c>
      <c r="H7937" s="4" t="n">
        <f aca="false">ROUND(E7937*F7937,2)</f>
        <v>592964.64</v>
      </c>
    </row>
    <row r="7938" customFormat="false" ht="15" hidden="false" customHeight="false" outlineLevel="0" collapsed="false">
      <c r="A7938" s="3" t="n">
        <v>7937</v>
      </c>
      <c r="B7938" s="3" t="n">
        <v>1</v>
      </c>
      <c r="C7938" s="3" t="s">
        <v>324</v>
      </c>
      <c r="D7938" s="3" t="s">
        <v>562</v>
      </c>
      <c r="E7938" s="3" t="n">
        <v>1794</v>
      </c>
      <c r="F7938" s="4" t="n">
        <v>413.1</v>
      </c>
      <c r="G7938" s="3" t="s">
        <v>8</v>
      </c>
      <c r="H7938" s="4" t="n">
        <f aca="false">ROUND(E7938*F7938,2)</f>
        <v>741101.4</v>
      </c>
    </row>
    <row r="7939" customFormat="false" ht="15" hidden="false" customHeight="false" outlineLevel="0" collapsed="false">
      <c r="A7939" s="3" t="n">
        <v>7938</v>
      </c>
      <c r="B7939" s="3" t="n">
        <v>11</v>
      </c>
      <c r="C7939" s="3" t="s">
        <v>324</v>
      </c>
      <c r="D7939" s="3" t="s">
        <v>563</v>
      </c>
      <c r="E7939" s="3" t="n">
        <v>4991</v>
      </c>
      <c r="F7939" s="4" t="n">
        <v>96.4</v>
      </c>
      <c r="G7939" s="3" t="s">
        <v>34</v>
      </c>
      <c r="H7939" s="4" t="n">
        <f aca="false">ROUND(E7939*F7939,2)</f>
        <v>481132.4</v>
      </c>
    </row>
    <row r="7940" customFormat="false" ht="15" hidden="false" customHeight="false" outlineLevel="0" collapsed="false">
      <c r="A7940" s="3" t="n">
        <v>7939</v>
      </c>
      <c r="B7940" s="3" t="n">
        <v>14</v>
      </c>
      <c r="C7940" s="3" t="s">
        <v>324</v>
      </c>
      <c r="D7940" s="3" t="s">
        <v>562</v>
      </c>
      <c r="E7940" s="3" t="n">
        <v>1509</v>
      </c>
      <c r="F7940" s="4" t="n">
        <v>72.35</v>
      </c>
      <c r="G7940" s="3" t="s">
        <v>41</v>
      </c>
      <c r="H7940" s="4" t="n">
        <f aca="false">ROUND(E7940*F7940,2)</f>
        <v>109176.15</v>
      </c>
    </row>
    <row r="7941" customFormat="false" ht="15" hidden="false" customHeight="false" outlineLevel="0" collapsed="false">
      <c r="A7941" s="3" t="n">
        <v>7940</v>
      </c>
      <c r="B7941" s="3" t="n">
        <v>3</v>
      </c>
      <c r="C7941" s="3" t="s">
        <v>324</v>
      </c>
      <c r="D7941" s="3" t="s">
        <v>562</v>
      </c>
      <c r="E7941" s="3" t="n">
        <v>3127</v>
      </c>
      <c r="F7941" s="4" t="n">
        <v>146.13</v>
      </c>
      <c r="G7941" s="3" t="s">
        <v>8</v>
      </c>
      <c r="H7941" s="4" t="n">
        <f aca="false">ROUND(E7941*F7941,2)</f>
        <v>456948.51</v>
      </c>
    </row>
    <row r="7942" customFormat="false" ht="15" hidden="false" customHeight="false" outlineLevel="0" collapsed="false">
      <c r="A7942" s="3" t="n">
        <v>7941</v>
      </c>
      <c r="B7942" s="3" t="n">
        <v>8</v>
      </c>
      <c r="C7942" s="3" t="s">
        <v>324</v>
      </c>
      <c r="D7942" s="3" t="s">
        <v>562</v>
      </c>
      <c r="E7942" s="3" t="n">
        <v>4905</v>
      </c>
      <c r="F7942" s="4" t="n">
        <v>51.4</v>
      </c>
      <c r="G7942" s="3" t="s">
        <v>8</v>
      </c>
      <c r="H7942" s="4" t="n">
        <f aca="false">ROUND(E7942*F7942,2)</f>
        <v>252117</v>
      </c>
    </row>
    <row r="7943" customFormat="false" ht="15" hidden="false" customHeight="false" outlineLevel="0" collapsed="false">
      <c r="A7943" s="3" t="n">
        <v>7942</v>
      </c>
      <c r="B7943" s="3" t="n">
        <v>14</v>
      </c>
      <c r="C7943" s="3" t="s">
        <v>324</v>
      </c>
      <c r="D7943" s="3" t="s">
        <v>563</v>
      </c>
      <c r="E7943" s="3" t="n">
        <v>1678</v>
      </c>
      <c r="F7943" s="4" t="n">
        <v>72.46</v>
      </c>
      <c r="G7943" s="3" t="s">
        <v>41</v>
      </c>
      <c r="H7943" s="4" t="n">
        <f aca="false">ROUND(E7943*F7943,2)</f>
        <v>121587.88</v>
      </c>
    </row>
    <row r="7944" customFormat="false" ht="15" hidden="false" customHeight="false" outlineLevel="0" collapsed="false">
      <c r="A7944" s="3" t="n">
        <v>7943</v>
      </c>
      <c r="B7944" s="3" t="n">
        <v>3</v>
      </c>
      <c r="C7944" s="3" t="s">
        <v>324</v>
      </c>
      <c r="D7944" s="3" t="s">
        <v>563</v>
      </c>
      <c r="E7944" s="3" t="n">
        <v>553</v>
      </c>
      <c r="F7944" s="4" t="n">
        <v>145.71</v>
      </c>
      <c r="G7944" s="3" t="s">
        <v>8</v>
      </c>
      <c r="H7944" s="4" t="n">
        <f aca="false">ROUND(E7944*F7944,2)</f>
        <v>80577.63</v>
      </c>
    </row>
    <row r="7945" customFormat="false" ht="15" hidden="false" customHeight="false" outlineLevel="0" collapsed="false">
      <c r="A7945" s="3" t="n">
        <v>7944</v>
      </c>
      <c r="B7945" s="3" t="n">
        <v>2</v>
      </c>
      <c r="C7945" s="3" t="s">
        <v>324</v>
      </c>
      <c r="D7945" s="3" t="s">
        <v>562</v>
      </c>
      <c r="E7945" s="3" t="n">
        <v>2605</v>
      </c>
      <c r="F7945" s="4" t="n">
        <v>44.27</v>
      </c>
      <c r="G7945" s="3" t="s">
        <v>8</v>
      </c>
      <c r="H7945" s="4" t="n">
        <f aca="false">ROUND(E7945*F7945,2)</f>
        <v>115323.35</v>
      </c>
    </row>
    <row r="7946" customFormat="false" ht="15" hidden="false" customHeight="false" outlineLevel="0" collapsed="false">
      <c r="A7946" s="3" t="n">
        <v>7945</v>
      </c>
      <c r="B7946" s="3" t="n">
        <v>11</v>
      </c>
      <c r="C7946" s="3" t="s">
        <v>325</v>
      </c>
      <c r="D7946" s="3" t="s">
        <v>562</v>
      </c>
      <c r="E7946" s="3" t="n">
        <v>999</v>
      </c>
      <c r="F7946" s="4" t="n">
        <v>96.54</v>
      </c>
      <c r="G7946" s="3" t="s">
        <v>34</v>
      </c>
      <c r="H7946" s="4" t="n">
        <f aca="false">ROUND(E7946*F7946,2)</f>
        <v>96443.46</v>
      </c>
    </row>
    <row r="7947" customFormat="false" ht="15" hidden="false" customHeight="false" outlineLevel="0" collapsed="false">
      <c r="A7947" s="3" t="n">
        <v>7946</v>
      </c>
      <c r="B7947" s="3" t="n">
        <v>15</v>
      </c>
      <c r="C7947" s="3" t="s">
        <v>325</v>
      </c>
      <c r="D7947" s="3" t="s">
        <v>563</v>
      </c>
      <c r="E7947" s="3" t="n">
        <v>1113</v>
      </c>
      <c r="F7947" s="4" t="n">
        <v>277.77</v>
      </c>
      <c r="G7947" s="3" t="s">
        <v>46</v>
      </c>
      <c r="H7947" s="4" t="n">
        <f aca="false">ROUND(E7947*F7947,2)</f>
        <v>309158.01</v>
      </c>
    </row>
    <row r="7948" customFormat="false" ht="15" hidden="false" customHeight="false" outlineLevel="0" collapsed="false">
      <c r="A7948" s="3" t="n">
        <v>7947</v>
      </c>
      <c r="B7948" s="3" t="n">
        <v>10</v>
      </c>
      <c r="C7948" s="3" t="s">
        <v>325</v>
      </c>
      <c r="D7948" s="3" t="s">
        <v>562</v>
      </c>
      <c r="E7948" s="3" t="n">
        <v>21</v>
      </c>
      <c r="F7948" s="4" t="n">
        <v>60.74</v>
      </c>
      <c r="G7948" s="3" t="s">
        <v>8</v>
      </c>
      <c r="H7948" s="4" t="n">
        <f aca="false">ROUND(E7948*F7948,2)</f>
        <v>1275.54</v>
      </c>
    </row>
    <row r="7949" customFormat="false" ht="15" hidden="false" customHeight="false" outlineLevel="0" collapsed="false">
      <c r="A7949" s="3" t="n">
        <v>7948</v>
      </c>
      <c r="B7949" s="3" t="n">
        <v>9</v>
      </c>
      <c r="C7949" s="3" t="s">
        <v>325</v>
      </c>
      <c r="D7949" s="3" t="s">
        <v>563</v>
      </c>
      <c r="E7949" s="3" t="n">
        <v>1019</v>
      </c>
      <c r="F7949" s="4" t="n">
        <v>241.67</v>
      </c>
      <c r="G7949" s="3" t="s">
        <v>8</v>
      </c>
      <c r="H7949" s="4" t="n">
        <f aca="false">ROUND(E7949*F7949,2)</f>
        <v>246261.73</v>
      </c>
    </row>
    <row r="7950" customFormat="false" ht="15" hidden="false" customHeight="false" outlineLevel="0" collapsed="false">
      <c r="A7950" s="3" t="n">
        <v>7949</v>
      </c>
      <c r="B7950" s="3" t="n">
        <v>13</v>
      </c>
      <c r="C7950" s="3" t="s">
        <v>325</v>
      </c>
      <c r="D7950" s="3" t="s">
        <v>562</v>
      </c>
      <c r="E7950" s="3" t="n">
        <v>3321</v>
      </c>
      <c r="F7950" s="4" t="n">
        <v>48.21</v>
      </c>
      <c r="G7950" s="3" t="s">
        <v>41</v>
      </c>
      <c r="H7950" s="4" t="n">
        <f aca="false">ROUND(E7950*F7950,2)</f>
        <v>160105.41</v>
      </c>
    </row>
    <row r="7951" customFormat="false" ht="15" hidden="false" customHeight="false" outlineLevel="0" collapsed="false">
      <c r="A7951" s="3" t="n">
        <v>7950</v>
      </c>
      <c r="B7951" s="3" t="n">
        <v>9</v>
      </c>
      <c r="C7951" s="3" t="s">
        <v>325</v>
      </c>
      <c r="D7951" s="3" t="s">
        <v>562</v>
      </c>
      <c r="E7951" s="3" t="n">
        <v>2538</v>
      </c>
      <c r="F7951" s="4" t="n">
        <v>242.49</v>
      </c>
      <c r="G7951" s="3" t="s">
        <v>8</v>
      </c>
      <c r="H7951" s="4" t="n">
        <f aca="false">ROUND(E7951*F7951,2)</f>
        <v>615439.62</v>
      </c>
    </row>
    <row r="7952" customFormat="false" ht="15" hidden="false" customHeight="false" outlineLevel="0" collapsed="false">
      <c r="A7952" s="3" t="n">
        <v>7951</v>
      </c>
      <c r="B7952" s="3" t="n">
        <v>13</v>
      </c>
      <c r="C7952" s="3" t="s">
        <v>325</v>
      </c>
      <c r="D7952" s="3" t="s">
        <v>562</v>
      </c>
      <c r="E7952" s="3" t="n">
        <v>858</v>
      </c>
      <c r="F7952" s="4" t="n">
        <v>48.39</v>
      </c>
      <c r="G7952" s="3" t="s">
        <v>41</v>
      </c>
      <c r="H7952" s="4" t="n">
        <f aca="false">ROUND(E7952*F7952,2)</f>
        <v>41518.62</v>
      </c>
    </row>
    <row r="7953" customFormat="false" ht="15" hidden="false" customHeight="false" outlineLevel="0" collapsed="false">
      <c r="A7953" s="3" t="n">
        <v>7952</v>
      </c>
      <c r="B7953" s="3" t="n">
        <v>3</v>
      </c>
      <c r="C7953" s="3" t="s">
        <v>325</v>
      </c>
      <c r="D7953" s="3" t="s">
        <v>562</v>
      </c>
      <c r="E7953" s="3" t="n">
        <v>1079</v>
      </c>
      <c r="F7953" s="4" t="n">
        <v>149.41</v>
      </c>
      <c r="G7953" s="3" t="s">
        <v>8</v>
      </c>
      <c r="H7953" s="4" t="n">
        <f aca="false">ROUND(E7953*F7953,2)</f>
        <v>161213.39</v>
      </c>
    </row>
    <row r="7954" customFormat="false" ht="15" hidden="false" customHeight="false" outlineLevel="0" collapsed="false">
      <c r="A7954" s="3" t="n">
        <v>7953</v>
      </c>
      <c r="B7954" s="3" t="n">
        <v>1</v>
      </c>
      <c r="C7954" s="3" t="s">
        <v>325</v>
      </c>
      <c r="D7954" s="3" t="s">
        <v>562</v>
      </c>
      <c r="E7954" s="3" t="n">
        <v>3492</v>
      </c>
      <c r="F7954" s="4" t="n">
        <v>413.06</v>
      </c>
      <c r="G7954" s="3" t="s">
        <v>8</v>
      </c>
      <c r="H7954" s="4" t="n">
        <f aca="false">ROUND(E7954*F7954,2)</f>
        <v>1442405.52</v>
      </c>
    </row>
    <row r="7955" customFormat="false" ht="15" hidden="false" customHeight="false" outlineLevel="0" collapsed="false">
      <c r="A7955" s="3" t="n">
        <v>7954</v>
      </c>
      <c r="B7955" s="3" t="n">
        <v>1</v>
      </c>
      <c r="C7955" s="3" t="s">
        <v>325</v>
      </c>
      <c r="D7955" s="3" t="s">
        <v>562</v>
      </c>
      <c r="E7955" s="3" t="n">
        <v>4691</v>
      </c>
      <c r="F7955" s="4" t="n">
        <v>413.28</v>
      </c>
      <c r="G7955" s="3" t="s">
        <v>8</v>
      </c>
      <c r="H7955" s="4" t="n">
        <f aca="false">ROUND(E7955*F7955,2)</f>
        <v>1938696.48</v>
      </c>
    </row>
    <row r="7956" customFormat="false" ht="15" hidden="false" customHeight="false" outlineLevel="0" collapsed="false">
      <c r="A7956" s="3" t="n">
        <v>7955</v>
      </c>
      <c r="B7956" s="3" t="n">
        <v>7</v>
      </c>
      <c r="C7956" s="3" t="s">
        <v>325</v>
      </c>
      <c r="D7956" s="3" t="s">
        <v>563</v>
      </c>
      <c r="E7956" s="3" t="n">
        <v>2201</v>
      </c>
      <c r="F7956" s="4" t="n">
        <v>293.63</v>
      </c>
      <c r="G7956" s="3" t="s">
        <v>8</v>
      </c>
      <c r="H7956" s="4" t="n">
        <f aca="false">ROUND(E7956*F7956,2)</f>
        <v>646279.63</v>
      </c>
    </row>
    <row r="7957" customFormat="false" ht="15" hidden="false" customHeight="false" outlineLevel="0" collapsed="false">
      <c r="A7957" s="3" t="n">
        <v>7956</v>
      </c>
      <c r="B7957" s="3" t="n">
        <v>14</v>
      </c>
      <c r="C7957" s="3" t="s">
        <v>325</v>
      </c>
      <c r="D7957" s="3" t="s">
        <v>563</v>
      </c>
      <c r="E7957" s="3" t="n">
        <v>3605</v>
      </c>
      <c r="F7957" s="4" t="n">
        <v>71.63</v>
      </c>
      <c r="G7957" s="3" t="s">
        <v>41</v>
      </c>
      <c r="H7957" s="4" t="n">
        <f aca="false">ROUND(E7957*F7957,2)</f>
        <v>258226.15</v>
      </c>
    </row>
    <row r="7958" customFormat="false" ht="15" hidden="false" customHeight="false" outlineLevel="0" collapsed="false">
      <c r="A7958" s="3" t="n">
        <v>7957</v>
      </c>
      <c r="B7958" s="3" t="n">
        <v>4</v>
      </c>
      <c r="C7958" s="3" t="s">
        <v>325</v>
      </c>
      <c r="D7958" s="3" t="s">
        <v>563</v>
      </c>
      <c r="E7958" s="3" t="n">
        <v>4690</v>
      </c>
      <c r="F7958" s="4" t="n">
        <v>115.81</v>
      </c>
      <c r="G7958" s="3" t="s">
        <v>8</v>
      </c>
      <c r="H7958" s="4" t="n">
        <f aca="false">ROUND(E7958*F7958,2)</f>
        <v>543148.9</v>
      </c>
    </row>
    <row r="7959" customFormat="false" ht="15" hidden="false" customHeight="false" outlineLevel="0" collapsed="false">
      <c r="A7959" s="3" t="n">
        <v>7958</v>
      </c>
      <c r="B7959" s="3" t="n">
        <v>2</v>
      </c>
      <c r="C7959" s="3" t="s">
        <v>325</v>
      </c>
      <c r="D7959" s="3" t="s">
        <v>563</v>
      </c>
      <c r="E7959" s="3" t="n">
        <v>1917</v>
      </c>
      <c r="F7959" s="4" t="n">
        <v>44.81</v>
      </c>
      <c r="G7959" s="3" t="s">
        <v>8</v>
      </c>
      <c r="H7959" s="4" t="n">
        <f aca="false">ROUND(E7959*F7959,2)</f>
        <v>85900.77</v>
      </c>
    </row>
    <row r="7960" customFormat="false" ht="15" hidden="false" customHeight="false" outlineLevel="0" collapsed="false">
      <c r="A7960" s="3" t="n">
        <v>7959</v>
      </c>
      <c r="B7960" s="3" t="n">
        <v>4</v>
      </c>
      <c r="C7960" s="3" t="s">
        <v>325</v>
      </c>
      <c r="D7960" s="3" t="s">
        <v>563</v>
      </c>
      <c r="E7960" s="3" t="n">
        <v>4464</v>
      </c>
      <c r="F7960" s="4" t="n">
        <v>115.43</v>
      </c>
      <c r="G7960" s="3" t="s">
        <v>8</v>
      </c>
      <c r="H7960" s="4" t="n">
        <f aca="false">ROUND(E7960*F7960,2)</f>
        <v>515279.52</v>
      </c>
    </row>
    <row r="7961" customFormat="false" ht="15" hidden="false" customHeight="false" outlineLevel="0" collapsed="false">
      <c r="A7961" s="3" t="n">
        <v>7960</v>
      </c>
      <c r="B7961" s="3" t="n">
        <v>6</v>
      </c>
      <c r="C7961" s="3" t="s">
        <v>325</v>
      </c>
      <c r="D7961" s="3" t="s">
        <v>563</v>
      </c>
      <c r="E7961" s="3" t="n">
        <v>2565</v>
      </c>
      <c r="F7961" s="4" t="n">
        <v>296.71</v>
      </c>
      <c r="G7961" s="3" t="s">
        <v>8</v>
      </c>
      <c r="H7961" s="4" t="n">
        <f aca="false">ROUND(E7961*F7961,2)</f>
        <v>761061.15</v>
      </c>
    </row>
    <row r="7962" customFormat="false" ht="15" hidden="false" customHeight="false" outlineLevel="0" collapsed="false">
      <c r="A7962" s="3" t="n">
        <v>7961</v>
      </c>
      <c r="B7962" s="3" t="n">
        <v>9</v>
      </c>
      <c r="C7962" s="3" t="s">
        <v>325</v>
      </c>
      <c r="D7962" s="3" t="s">
        <v>563</v>
      </c>
      <c r="E7962" s="3" t="n">
        <v>3613</v>
      </c>
      <c r="F7962" s="4" t="n">
        <v>241.81</v>
      </c>
      <c r="G7962" s="3" t="s">
        <v>8</v>
      </c>
      <c r="H7962" s="4" t="n">
        <f aca="false">ROUND(E7962*F7962,2)</f>
        <v>873659.53</v>
      </c>
    </row>
    <row r="7963" customFormat="false" ht="15" hidden="false" customHeight="false" outlineLevel="0" collapsed="false">
      <c r="A7963" s="3" t="n">
        <v>7962</v>
      </c>
      <c r="B7963" s="3" t="n">
        <v>15</v>
      </c>
      <c r="C7963" s="3" t="s">
        <v>325</v>
      </c>
      <c r="D7963" s="3" t="s">
        <v>563</v>
      </c>
      <c r="E7963" s="3" t="n">
        <v>693</v>
      </c>
      <c r="F7963" s="4" t="n">
        <v>278.15</v>
      </c>
      <c r="G7963" s="3" t="s">
        <v>46</v>
      </c>
      <c r="H7963" s="4" t="n">
        <f aca="false">ROUND(E7963*F7963,2)</f>
        <v>192757.95</v>
      </c>
    </row>
    <row r="7964" customFormat="false" ht="15" hidden="false" customHeight="false" outlineLevel="0" collapsed="false">
      <c r="A7964" s="3" t="n">
        <v>7963</v>
      </c>
      <c r="B7964" s="3" t="n">
        <v>2</v>
      </c>
      <c r="C7964" s="3" t="s">
        <v>325</v>
      </c>
      <c r="D7964" s="3" t="s">
        <v>563</v>
      </c>
      <c r="E7964" s="3" t="n">
        <v>2749</v>
      </c>
      <c r="F7964" s="4" t="n">
        <v>44.73</v>
      </c>
      <c r="G7964" s="3" t="s">
        <v>8</v>
      </c>
      <c r="H7964" s="4" t="n">
        <f aca="false">ROUND(E7964*F7964,2)</f>
        <v>122962.77</v>
      </c>
    </row>
    <row r="7965" customFormat="false" ht="15" hidden="false" customHeight="false" outlineLevel="0" collapsed="false">
      <c r="A7965" s="3" t="n">
        <v>7964</v>
      </c>
      <c r="B7965" s="3" t="n">
        <v>9</v>
      </c>
      <c r="C7965" s="3" t="s">
        <v>325</v>
      </c>
      <c r="D7965" s="3" t="s">
        <v>563</v>
      </c>
      <c r="E7965" s="3" t="n">
        <v>2080</v>
      </c>
      <c r="F7965" s="4" t="n">
        <v>241.72</v>
      </c>
      <c r="G7965" s="3" t="s">
        <v>8</v>
      </c>
      <c r="H7965" s="4" t="n">
        <f aca="false">ROUND(E7965*F7965,2)</f>
        <v>502777.6</v>
      </c>
    </row>
    <row r="7966" customFormat="false" ht="15" hidden="false" customHeight="false" outlineLevel="0" collapsed="false">
      <c r="A7966" s="3" t="n">
        <v>7965</v>
      </c>
      <c r="B7966" s="3" t="n">
        <v>3</v>
      </c>
      <c r="C7966" s="3" t="s">
        <v>325</v>
      </c>
      <c r="D7966" s="3" t="s">
        <v>563</v>
      </c>
      <c r="E7966" s="3" t="n">
        <v>3222</v>
      </c>
      <c r="F7966" s="4" t="n">
        <v>149.59</v>
      </c>
      <c r="G7966" s="3" t="s">
        <v>8</v>
      </c>
      <c r="H7966" s="4" t="n">
        <f aca="false">ROUND(E7966*F7966,2)</f>
        <v>481978.98</v>
      </c>
    </row>
    <row r="7967" customFormat="false" ht="15" hidden="false" customHeight="false" outlineLevel="0" collapsed="false">
      <c r="A7967" s="3" t="n">
        <v>7966</v>
      </c>
      <c r="B7967" s="3" t="n">
        <v>4</v>
      </c>
      <c r="C7967" s="3" t="s">
        <v>325</v>
      </c>
      <c r="D7967" s="3" t="s">
        <v>562</v>
      </c>
      <c r="E7967" s="3" t="n">
        <v>4385</v>
      </c>
      <c r="F7967" s="4" t="n">
        <v>115.92</v>
      </c>
      <c r="G7967" s="3" t="s">
        <v>8</v>
      </c>
      <c r="H7967" s="4" t="n">
        <f aca="false">ROUND(E7967*F7967,2)</f>
        <v>508309.2</v>
      </c>
    </row>
    <row r="7968" customFormat="false" ht="15" hidden="false" customHeight="false" outlineLevel="0" collapsed="false">
      <c r="A7968" s="3" t="n">
        <v>7967</v>
      </c>
      <c r="B7968" s="3" t="n">
        <v>6</v>
      </c>
      <c r="C7968" s="3" t="s">
        <v>326</v>
      </c>
      <c r="D7968" s="3" t="s">
        <v>563</v>
      </c>
      <c r="E7968" s="3" t="n">
        <v>25</v>
      </c>
      <c r="F7968" s="4" t="n">
        <v>303.5</v>
      </c>
      <c r="G7968" s="3" t="s">
        <v>8</v>
      </c>
      <c r="H7968" s="4" t="n">
        <f aca="false">ROUND(E7968*F7968,2)</f>
        <v>7587.5</v>
      </c>
    </row>
    <row r="7969" customFormat="false" ht="15" hidden="false" customHeight="false" outlineLevel="0" collapsed="false">
      <c r="A7969" s="3" t="n">
        <v>7968</v>
      </c>
      <c r="B7969" s="3" t="n">
        <v>4</v>
      </c>
      <c r="C7969" s="3" t="s">
        <v>326</v>
      </c>
      <c r="D7969" s="3" t="s">
        <v>562</v>
      </c>
      <c r="E7969" s="3" t="n">
        <v>3188</v>
      </c>
      <c r="F7969" s="4" t="n">
        <v>113.59</v>
      </c>
      <c r="G7969" s="3" t="s">
        <v>8</v>
      </c>
      <c r="H7969" s="4" t="n">
        <f aca="false">ROUND(E7969*F7969,2)</f>
        <v>362124.92</v>
      </c>
    </row>
    <row r="7970" customFormat="false" ht="15" hidden="false" customHeight="false" outlineLevel="0" collapsed="false">
      <c r="A7970" s="3" t="n">
        <v>7969</v>
      </c>
      <c r="B7970" s="3" t="n">
        <v>4</v>
      </c>
      <c r="C7970" s="3" t="s">
        <v>326</v>
      </c>
      <c r="D7970" s="3" t="s">
        <v>562</v>
      </c>
      <c r="E7970" s="3" t="n">
        <v>4917</v>
      </c>
      <c r="F7970" s="4" t="n">
        <v>113.55</v>
      </c>
      <c r="G7970" s="3" t="s">
        <v>8</v>
      </c>
      <c r="H7970" s="4" t="n">
        <f aca="false">ROUND(E7970*F7970,2)</f>
        <v>558325.35</v>
      </c>
    </row>
    <row r="7971" customFormat="false" ht="15" hidden="false" customHeight="false" outlineLevel="0" collapsed="false">
      <c r="A7971" s="3" t="n">
        <v>7970</v>
      </c>
      <c r="B7971" s="3" t="n">
        <v>3</v>
      </c>
      <c r="C7971" s="3" t="s">
        <v>326</v>
      </c>
      <c r="D7971" s="3" t="s">
        <v>562</v>
      </c>
      <c r="E7971" s="3" t="n">
        <v>2326</v>
      </c>
      <c r="F7971" s="4" t="n">
        <v>145.24</v>
      </c>
      <c r="G7971" s="3" t="s">
        <v>8</v>
      </c>
      <c r="H7971" s="4" t="n">
        <f aca="false">ROUND(E7971*F7971,2)</f>
        <v>337828.24</v>
      </c>
    </row>
    <row r="7972" customFormat="false" ht="15" hidden="false" customHeight="false" outlineLevel="0" collapsed="false">
      <c r="A7972" s="3" t="n">
        <v>7971</v>
      </c>
      <c r="B7972" s="3" t="n">
        <v>5</v>
      </c>
      <c r="C7972" s="3" t="s">
        <v>326</v>
      </c>
      <c r="D7972" s="3" t="s">
        <v>562</v>
      </c>
      <c r="E7972" s="3" t="n">
        <v>922</v>
      </c>
      <c r="F7972" s="4" t="n">
        <v>535.54</v>
      </c>
      <c r="G7972" s="3" t="s">
        <v>8</v>
      </c>
      <c r="H7972" s="4" t="n">
        <f aca="false">ROUND(E7972*F7972,2)</f>
        <v>493767.88</v>
      </c>
    </row>
    <row r="7973" customFormat="false" ht="15" hidden="false" customHeight="false" outlineLevel="0" collapsed="false">
      <c r="A7973" s="3" t="n">
        <v>7972</v>
      </c>
      <c r="B7973" s="3" t="n">
        <v>6</v>
      </c>
      <c r="C7973" s="3" t="s">
        <v>326</v>
      </c>
      <c r="D7973" s="3" t="s">
        <v>562</v>
      </c>
      <c r="E7973" s="3" t="n">
        <v>585</v>
      </c>
      <c r="F7973" s="4" t="n">
        <v>303.25</v>
      </c>
      <c r="G7973" s="3" t="s">
        <v>8</v>
      </c>
      <c r="H7973" s="4" t="n">
        <f aca="false">ROUND(E7973*F7973,2)</f>
        <v>177401.25</v>
      </c>
    </row>
    <row r="7974" customFormat="false" ht="15" hidden="false" customHeight="false" outlineLevel="0" collapsed="false">
      <c r="A7974" s="3" t="n">
        <v>7973</v>
      </c>
      <c r="B7974" s="3" t="n">
        <v>4</v>
      </c>
      <c r="C7974" s="3" t="s">
        <v>326</v>
      </c>
      <c r="D7974" s="3" t="s">
        <v>562</v>
      </c>
      <c r="E7974" s="3" t="n">
        <v>425</v>
      </c>
      <c r="F7974" s="4" t="n">
        <v>113.49</v>
      </c>
      <c r="G7974" s="3" t="s">
        <v>8</v>
      </c>
      <c r="H7974" s="4" t="n">
        <f aca="false">ROUND(E7974*F7974,2)</f>
        <v>48233.25</v>
      </c>
    </row>
    <row r="7975" customFormat="false" ht="15" hidden="false" customHeight="false" outlineLevel="0" collapsed="false">
      <c r="A7975" s="3" t="n">
        <v>7974</v>
      </c>
      <c r="B7975" s="3" t="n">
        <v>9</v>
      </c>
      <c r="C7975" s="3" t="s">
        <v>326</v>
      </c>
      <c r="D7975" s="3" t="s">
        <v>563</v>
      </c>
      <c r="E7975" s="3" t="n">
        <v>1963</v>
      </c>
      <c r="F7975" s="4" t="n">
        <v>242.6</v>
      </c>
      <c r="G7975" s="3" t="s">
        <v>8</v>
      </c>
      <c r="H7975" s="4" t="n">
        <f aca="false">ROUND(E7975*F7975,2)</f>
        <v>476223.8</v>
      </c>
    </row>
    <row r="7976" customFormat="false" ht="15" hidden="false" customHeight="false" outlineLevel="0" collapsed="false">
      <c r="A7976" s="3" t="n">
        <v>7975</v>
      </c>
      <c r="B7976" s="3" t="n">
        <v>12</v>
      </c>
      <c r="C7976" s="3" t="s">
        <v>326</v>
      </c>
      <c r="D7976" s="3" t="s">
        <v>562</v>
      </c>
      <c r="E7976" s="3" t="n">
        <v>2342</v>
      </c>
      <c r="F7976" s="4" t="n">
        <v>230.77</v>
      </c>
      <c r="G7976" s="3" t="s">
        <v>38</v>
      </c>
      <c r="H7976" s="4" t="n">
        <f aca="false">ROUND(E7976*F7976,2)</f>
        <v>540463.34</v>
      </c>
    </row>
    <row r="7977" customFormat="false" ht="15" hidden="false" customHeight="false" outlineLevel="0" collapsed="false">
      <c r="A7977" s="3" t="n">
        <v>7976</v>
      </c>
      <c r="B7977" s="3" t="n">
        <v>2</v>
      </c>
      <c r="C7977" s="3" t="s">
        <v>326</v>
      </c>
      <c r="D7977" s="3" t="s">
        <v>563</v>
      </c>
      <c r="E7977" s="3" t="n">
        <v>1340</v>
      </c>
      <c r="F7977" s="4" t="n">
        <v>45.68</v>
      </c>
      <c r="G7977" s="3" t="s">
        <v>8</v>
      </c>
      <c r="H7977" s="4" t="n">
        <f aca="false">ROUND(E7977*F7977,2)</f>
        <v>61211.2</v>
      </c>
    </row>
    <row r="7978" customFormat="false" ht="15" hidden="false" customHeight="false" outlineLevel="0" collapsed="false">
      <c r="A7978" s="3" t="n">
        <v>7977</v>
      </c>
      <c r="B7978" s="3" t="n">
        <v>14</v>
      </c>
      <c r="C7978" s="3" t="s">
        <v>326</v>
      </c>
      <c r="D7978" s="3" t="s">
        <v>563</v>
      </c>
      <c r="E7978" s="3" t="n">
        <v>3905</v>
      </c>
      <c r="F7978" s="4" t="n">
        <v>71.5</v>
      </c>
      <c r="G7978" s="3" t="s">
        <v>41</v>
      </c>
      <c r="H7978" s="4" t="n">
        <f aca="false">ROUND(E7978*F7978,2)</f>
        <v>279207.5</v>
      </c>
    </row>
    <row r="7979" customFormat="false" ht="15" hidden="false" customHeight="false" outlineLevel="0" collapsed="false">
      <c r="A7979" s="3" t="n">
        <v>7978</v>
      </c>
      <c r="B7979" s="3" t="n">
        <v>4</v>
      </c>
      <c r="C7979" s="3" t="s">
        <v>326</v>
      </c>
      <c r="D7979" s="3" t="s">
        <v>562</v>
      </c>
      <c r="E7979" s="3" t="n">
        <v>1565</v>
      </c>
      <c r="F7979" s="4" t="n">
        <v>113.52</v>
      </c>
      <c r="G7979" s="3" t="s">
        <v>8</v>
      </c>
      <c r="H7979" s="4" t="n">
        <f aca="false">ROUND(E7979*F7979,2)</f>
        <v>177658.8</v>
      </c>
    </row>
    <row r="7980" customFormat="false" ht="15" hidden="false" customHeight="false" outlineLevel="0" collapsed="false">
      <c r="A7980" s="3" t="n">
        <v>7979</v>
      </c>
      <c r="B7980" s="3" t="n">
        <v>7</v>
      </c>
      <c r="C7980" s="3" t="s">
        <v>326</v>
      </c>
      <c r="D7980" s="3" t="s">
        <v>563</v>
      </c>
      <c r="E7980" s="3" t="n">
        <v>1454</v>
      </c>
      <c r="F7980" s="4" t="n">
        <v>290.85</v>
      </c>
      <c r="G7980" s="3" t="s">
        <v>8</v>
      </c>
      <c r="H7980" s="4" t="n">
        <f aca="false">ROUND(E7980*F7980,2)</f>
        <v>422895.9</v>
      </c>
    </row>
    <row r="7981" customFormat="false" ht="15" hidden="false" customHeight="false" outlineLevel="0" collapsed="false">
      <c r="A7981" s="3" t="n">
        <v>7980</v>
      </c>
      <c r="B7981" s="3" t="n">
        <v>2</v>
      </c>
      <c r="C7981" s="3" t="s">
        <v>326</v>
      </c>
      <c r="D7981" s="3" t="s">
        <v>563</v>
      </c>
      <c r="E7981" s="3" t="n">
        <v>4385</v>
      </c>
      <c r="F7981" s="4" t="n">
        <v>45.65</v>
      </c>
      <c r="G7981" s="3" t="s">
        <v>8</v>
      </c>
      <c r="H7981" s="4" t="n">
        <f aca="false">ROUND(E7981*F7981,2)</f>
        <v>200175.25</v>
      </c>
    </row>
    <row r="7982" customFormat="false" ht="15" hidden="false" customHeight="false" outlineLevel="0" collapsed="false">
      <c r="A7982" s="3" t="n">
        <v>7981</v>
      </c>
      <c r="B7982" s="3" t="n">
        <v>8</v>
      </c>
      <c r="C7982" s="3" t="s">
        <v>326</v>
      </c>
      <c r="D7982" s="3" t="s">
        <v>562</v>
      </c>
      <c r="E7982" s="3" t="n">
        <v>2378</v>
      </c>
      <c r="F7982" s="4" t="n">
        <v>52.08</v>
      </c>
      <c r="G7982" s="3" t="s">
        <v>8</v>
      </c>
      <c r="H7982" s="4" t="n">
        <f aca="false">ROUND(E7982*F7982,2)</f>
        <v>123846.24</v>
      </c>
    </row>
    <row r="7983" customFormat="false" ht="15" hidden="false" customHeight="false" outlineLevel="0" collapsed="false">
      <c r="A7983" s="3" t="n">
        <v>7982</v>
      </c>
      <c r="B7983" s="3" t="n">
        <v>10</v>
      </c>
      <c r="C7983" s="3" t="s">
        <v>326</v>
      </c>
      <c r="D7983" s="3" t="s">
        <v>562</v>
      </c>
      <c r="E7983" s="3" t="n">
        <v>4507</v>
      </c>
      <c r="F7983" s="4" t="n">
        <v>59.77</v>
      </c>
      <c r="G7983" s="3" t="s">
        <v>8</v>
      </c>
      <c r="H7983" s="4" t="n">
        <f aca="false">ROUND(E7983*F7983,2)</f>
        <v>269383.39</v>
      </c>
    </row>
    <row r="7984" customFormat="false" ht="15" hidden="false" customHeight="false" outlineLevel="0" collapsed="false">
      <c r="A7984" s="3" t="n">
        <v>7983</v>
      </c>
      <c r="B7984" s="3" t="n">
        <v>8</v>
      </c>
      <c r="C7984" s="3" t="s">
        <v>326</v>
      </c>
      <c r="D7984" s="3" t="s">
        <v>562</v>
      </c>
      <c r="E7984" s="3" t="n">
        <v>2272</v>
      </c>
      <c r="F7984" s="4" t="n">
        <v>52.13</v>
      </c>
      <c r="G7984" s="3" t="s">
        <v>8</v>
      </c>
      <c r="H7984" s="4" t="n">
        <f aca="false">ROUND(E7984*F7984,2)</f>
        <v>118439.36</v>
      </c>
    </row>
    <row r="7985" customFormat="false" ht="15" hidden="false" customHeight="false" outlineLevel="0" collapsed="false">
      <c r="A7985" s="3" t="n">
        <v>7984</v>
      </c>
      <c r="B7985" s="3" t="n">
        <v>13</v>
      </c>
      <c r="C7985" s="3" t="s">
        <v>326</v>
      </c>
      <c r="D7985" s="3" t="s">
        <v>563</v>
      </c>
      <c r="E7985" s="3" t="n">
        <v>3788</v>
      </c>
      <c r="F7985" s="4" t="n">
        <v>48.64</v>
      </c>
      <c r="G7985" s="3" t="s">
        <v>41</v>
      </c>
      <c r="H7985" s="4" t="n">
        <f aca="false">ROUND(E7985*F7985,2)</f>
        <v>184248.32</v>
      </c>
    </row>
    <row r="7986" customFormat="false" ht="15" hidden="false" customHeight="false" outlineLevel="0" collapsed="false">
      <c r="A7986" s="3" t="n">
        <v>7985</v>
      </c>
      <c r="B7986" s="3" t="n">
        <v>9</v>
      </c>
      <c r="C7986" s="3" t="s">
        <v>326</v>
      </c>
      <c r="D7986" s="3" t="s">
        <v>563</v>
      </c>
      <c r="E7986" s="3" t="n">
        <v>507</v>
      </c>
      <c r="F7986" s="4" t="n">
        <v>241.66</v>
      </c>
      <c r="G7986" s="3" t="s">
        <v>8</v>
      </c>
      <c r="H7986" s="4" t="n">
        <f aca="false">ROUND(E7986*F7986,2)</f>
        <v>122521.62</v>
      </c>
    </row>
    <row r="7987" customFormat="false" ht="15" hidden="false" customHeight="false" outlineLevel="0" collapsed="false">
      <c r="A7987" s="3" t="n">
        <v>7986</v>
      </c>
      <c r="B7987" s="3" t="n">
        <v>6</v>
      </c>
      <c r="C7987" s="3" t="s">
        <v>326</v>
      </c>
      <c r="D7987" s="3" t="s">
        <v>563</v>
      </c>
      <c r="E7987" s="3" t="n">
        <v>1254</v>
      </c>
      <c r="F7987" s="4" t="n">
        <v>304.05</v>
      </c>
      <c r="G7987" s="3" t="s">
        <v>8</v>
      </c>
      <c r="H7987" s="4" t="n">
        <f aca="false">ROUND(E7987*F7987,2)</f>
        <v>381278.7</v>
      </c>
    </row>
    <row r="7988" customFormat="false" ht="15" hidden="false" customHeight="false" outlineLevel="0" collapsed="false">
      <c r="A7988" s="3" t="n">
        <v>7987</v>
      </c>
      <c r="B7988" s="3" t="n">
        <v>3</v>
      </c>
      <c r="C7988" s="3" t="s">
        <v>326</v>
      </c>
      <c r="D7988" s="3" t="s">
        <v>563</v>
      </c>
      <c r="E7988" s="3" t="n">
        <v>334</v>
      </c>
      <c r="F7988" s="4" t="n">
        <v>145.33</v>
      </c>
      <c r="G7988" s="3" t="s">
        <v>8</v>
      </c>
      <c r="H7988" s="4" t="n">
        <f aca="false">ROUND(E7988*F7988,2)</f>
        <v>48540.22</v>
      </c>
    </row>
    <row r="7989" customFormat="false" ht="15" hidden="false" customHeight="false" outlineLevel="0" collapsed="false">
      <c r="A7989" s="3" t="n">
        <v>7988</v>
      </c>
      <c r="B7989" s="3" t="n">
        <v>15</v>
      </c>
      <c r="C7989" s="3" t="s">
        <v>326</v>
      </c>
      <c r="D7989" s="3" t="s">
        <v>563</v>
      </c>
      <c r="E7989" s="3" t="n">
        <v>3075</v>
      </c>
      <c r="F7989" s="4" t="n">
        <v>277.72</v>
      </c>
      <c r="G7989" s="3" t="s">
        <v>46</v>
      </c>
      <c r="H7989" s="4" t="n">
        <f aca="false">ROUND(E7989*F7989,2)</f>
        <v>853989</v>
      </c>
    </row>
    <row r="7990" customFormat="false" ht="15" hidden="false" customHeight="false" outlineLevel="0" collapsed="false">
      <c r="A7990" s="3" t="n">
        <v>7989</v>
      </c>
      <c r="B7990" s="3" t="n">
        <v>15</v>
      </c>
      <c r="C7990" s="3" t="s">
        <v>326</v>
      </c>
      <c r="D7990" s="3" t="s">
        <v>562</v>
      </c>
      <c r="E7990" s="3" t="n">
        <v>294</v>
      </c>
      <c r="F7990" s="4" t="n">
        <v>278.4</v>
      </c>
      <c r="G7990" s="3" t="s">
        <v>46</v>
      </c>
      <c r="H7990" s="4" t="n">
        <f aca="false">ROUND(E7990*F7990,2)</f>
        <v>81849.6</v>
      </c>
    </row>
    <row r="7991" customFormat="false" ht="15" hidden="false" customHeight="false" outlineLevel="0" collapsed="false">
      <c r="A7991" s="3" t="n">
        <v>7990</v>
      </c>
      <c r="B7991" s="3" t="n">
        <v>12</v>
      </c>
      <c r="C7991" s="3" t="s">
        <v>327</v>
      </c>
      <c r="D7991" s="3" t="s">
        <v>563</v>
      </c>
      <c r="E7991" s="3" t="n">
        <v>1929</v>
      </c>
      <c r="F7991" s="4" t="n">
        <v>230.3</v>
      </c>
      <c r="G7991" s="3" t="s">
        <v>38</v>
      </c>
      <c r="H7991" s="4" t="n">
        <f aca="false">ROUND(E7991*F7991,2)</f>
        <v>444248.7</v>
      </c>
    </row>
    <row r="7992" customFormat="false" ht="15" hidden="false" customHeight="false" outlineLevel="0" collapsed="false">
      <c r="A7992" s="3" t="n">
        <v>7991</v>
      </c>
      <c r="B7992" s="3" t="n">
        <v>9</v>
      </c>
      <c r="C7992" s="3" t="s">
        <v>327</v>
      </c>
      <c r="D7992" s="3" t="s">
        <v>562</v>
      </c>
      <c r="E7992" s="3" t="n">
        <v>4548</v>
      </c>
      <c r="F7992" s="4" t="n">
        <v>240.3</v>
      </c>
      <c r="G7992" s="3" t="s">
        <v>8</v>
      </c>
      <c r="H7992" s="4" t="n">
        <f aca="false">ROUND(E7992*F7992,2)</f>
        <v>1092884.4</v>
      </c>
    </row>
    <row r="7993" customFormat="false" ht="15" hidden="false" customHeight="false" outlineLevel="0" collapsed="false">
      <c r="A7993" s="3" t="n">
        <v>7992</v>
      </c>
      <c r="B7993" s="3" t="n">
        <v>5</v>
      </c>
      <c r="C7993" s="3" t="s">
        <v>327</v>
      </c>
      <c r="D7993" s="3" t="s">
        <v>562</v>
      </c>
      <c r="E7993" s="3" t="n">
        <v>2577</v>
      </c>
      <c r="F7993" s="4" t="n">
        <v>559.42</v>
      </c>
      <c r="G7993" s="3" t="s">
        <v>8</v>
      </c>
      <c r="H7993" s="4" t="n">
        <f aca="false">ROUND(E7993*F7993,2)</f>
        <v>1441625.34</v>
      </c>
    </row>
    <row r="7994" customFormat="false" ht="15" hidden="false" customHeight="false" outlineLevel="0" collapsed="false">
      <c r="A7994" s="3" t="n">
        <v>7993</v>
      </c>
      <c r="B7994" s="3" t="n">
        <v>13</v>
      </c>
      <c r="C7994" s="3" t="s">
        <v>327</v>
      </c>
      <c r="D7994" s="3" t="s">
        <v>562</v>
      </c>
      <c r="E7994" s="3" t="n">
        <v>4472</v>
      </c>
      <c r="F7994" s="4" t="n">
        <v>47.96</v>
      </c>
      <c r="G7994" s="3" t="s">
        <v>41</v>
      </c>
      <c r="H7994" s="4" t="n">
        <f aca="false">ROUND(E7994*F7994,2)</f>
        <v>214477.12</v>
      </c>
    </row>
    <row r="7995" customFormat="false" ht="15" hidden="false" customHeight="false" outlineLevel="0" collapsed="false">
      <c r="A7995" s="3" t="n">
        <v>7994</v>
      </c>
      <c r="B7995" s="3" t="n">
        <v>2</v>
      </c>
      <c r="C7995" s="3" t="s">
        <v>327</v>
      </c>
      <c r="D7995" s="3" t="s">
        <v>563</v>
      </c>
      <c r="E7995" s="3" t="n">
        <v>4016</v>
      </c>
      <c r="F7995" s="4" t="n">
        <v>46.66</v>
      </c>
      <c r="G7995" s="3" t="s">
        <v>8</v>
      </c>
      <c r="H7995" s="4" t="n">
        <f aca="false">ROUND(E7995*F7995,2)</f>
        <v>187386.56</v>
      </c>
    </row>
    <row r="7996" customFormat="false" ht="15" hidden="false" customHeight="false" outlineLevel="0" collapsed="false">
      <c r="A7996" s="3" t="n">
        <v>7995</v>
      </c>
      <c r="B7996" s="3" t="n">
        <v>12</v>
      </c>
      <c r="C7996" s="3" t="s">
        <v>327</v>
      </c>
      <c r="D7996" s="3" t="s">
        <v>562</v>
      </c>
      <c r="E7996" s="3" t="n">
        <v>1351</v>
      </c>
      <c r="F7996" s="4" t="n">
        <v>230.94</v>
      </c>
      <c r="G7996" s="3" t="s">
        <v>38</v>
      </c>
      <c r="H7996" s="4" t="n">
        <f aca="false">ROUND(E7996*F7996,2)</f>
        <v>311999.94</v>
      </c>
    </row>
    <row r="7997" customFormat="false" ht="15" hidden="false" customHeight="false" outlineLevel="0" collapsed="false">
      <c r="A7997" s="3" t="n">
        <v>7996</v>
      </c>
      <c r="B7997" s="3" t="n">
        <v>10</v>
      </c>
      <c r="C7997" s="3" t="s">
        <v>327</v>
      </c>
      <c r="D7997" s="3" t="s">
        <v>563</v>
      </c>
      <c r="E7997" s="3" t="n">
        <v>2076</v>
      </c>
      <c r="F7997" s="4" t="n">
        <v>60.05</v>
      </c>
      <c r="G7997" s="3" t="s">
        <v>8</v>
      </c>
      <c r="H7997" s="4" t="n">
        <f aca="false">ROUND(E7997*F7997,2)</f>
        <v>124663.8</v>
      </c>
    </row>
    <row r="7998" customFormat="false" ht="15" hidden="false" customHeight="false" outlineLevel="0" collapsed="false">
      <c r="A7998" s="3" t="n">
        <v>7997</v>
      </c>
      <c r="B7998" s="3" t="n">
        <v>15</v>
      </c>
      <c r="C7998" s="3" t="s">
        <v>327</v>
      </c>
      <c r="D7998" s="3" t="s">
        <v>562</v>
      </c>
      <c r="E7998" s="3" t="n">
        <v>3042</v>
      </c>
      <c r="F7998" s="4" t="n">
        <v>275.31</v>
      </c>
      <c r="G7998" s="3" t="s">
        <v>46</v>
      </c>
      <c r="H7998" s="4" t="n">
        <f aca="false">ROUND(E7998*F7998,2)</f>
        <v>837493.02</v>
      </c>
    </row>
    <row r="7999" customFormat="false" ht="15" hidden="false" customHeight="false" outlineLevel="0" collapsed="false">
      <c r="A7999" s="3" t="n">
        <v>7998</v>
      </c>
      <c r="B7999" s="3" t="n">
        <v>1</v>
      </c>
      <c r="C7999" s="3" t="s">
        <v>327</v>
      </c>
      <c r="D7999" s="3" t="s">
        <v>562</v>
      </c>
      <c r="E7999" s="3" t="n">
        <v>1236</v>
      </c>
      <c r="F7999" s="4" t="n">
        <v>427.5</v>
      </c>
      <c r="G7999" s="3" t="s">
        <v>8</v>
      </c>
      <c r="H7999" s="4" t="n">
        <f aca="false">ROUND(E7999*F7999,2)</f>
        <v>528390</v>
      </c>
    </row>
    <row r="8000" customFormat="false" ht="15" hidden="false" customHeight="false" outlineLevel="0" collapsed="false">
      <c r="A8000" s="3" t="n">
        <v>7999</v>
      </c>
      <c r="B8000" s="3" t="n">
        <v>12</v>
      </c>
      <c r="C8000" s="3" t="s">
        <v>327</v>
      </c>
      <c r="D8000" s="3" t="s">
        <v>562</v>
      </c>
      <c r="E8000" s="3" t="n">
        <v>3652</v>
      </c>
      <c r="F8000" s="4" t="n">
        <v>230</v>
      </c>
      <c r="G8000" s="3" t="s">
        <v>38</v>
      </c>
      <c r="H8000" s="4" t="n">
        <f aca="false">ROUND(E8000*F8000,2)</f>
        <v>839960</v>
      </c>
    </row>
    <row r="8001" customFormat="false" ht="15" hidden="false" customHeight="false" outlineLevel="0" collapsed="false">
      <c r="A8001" s="3" t="n">
        <v>8000</v>
      </c>
      <c r="B8001" s="3" t="n">
        <v>7</v>
      </c>
      <c r="C8001" s="3" t="s">
        <v>327</v>
      </c>
      <c r="D8001" s="3" t="s">
        <v>563</v>
      </c>
      <c r="E8001" s="3" t="n">
        <v>1473</v>
      </c>
      <c r="F8001" s="4" t="n">
        <v>286.9</v>
      </c>
      <c r="G8001" s="3" t="s">
        <v>8</v>
      </c>
      <c r="H8001" s="4" t="n">
        <f aca="false">ROUND(E8001*F8001,2)</f>
        <v>422603.7</v>
      </c>
    </row>
    <row r="8002" customFormat="false" ht="15" hidden="false" customHeight="false" outlineLevel="0" collapsed="false">
      <c r="A8002" s="3" t="n">
        <v>8001</v>
      </c>
      <c r="B8002" s="3" t="n">
        <v>7</v>
      </c>
      <c r="C8002" s="3" t="s">
        <v>327</v>
      </c>
      <c r="D8002" s="3" t="s">
        <v>562</v>
      </c>
      <c r="E8002" s="3" t="n">
        <v>4078</v>
      </c>
      <c r="F8002" s="4" t="n">
        <v>287.02</v>
      </c>
      <c r="G8002" s="3" t="s">
        <v>8</v>
      </c>
      <c r="H8002" s="4" t="n">
        <f aca="false">ROUND(E8002*F8002,2)</f>
        <v>1170467.56</v>
      </c>
    </row>
    <row r="8003" customFormat="false" ht="15" hidden="false" customHeight="false" outlineLevel="0" collapsed="false">
      <c r="A8003" s="3" t="n">
        <v>8002</v>
      </c>
      <c r="B8003" s="3" t="n">
        <v>15</v>
      </c>
      <c r="C8003" s="3" t="s">
        <v>327</v>
      </c>
      <c r="D8003" s="3" t="s">
        <v>563</v>
      </c>
      <c r="E8003" s="3" t="n">
        <v>3731</v>
      </c>
      <c r="F8003" s="4" t="n">
        <v>276.48</v>
      </c>
      <c r="G8003" s="3" t="s">
        <v>46</v>
      </c>
      <c r="H8003" s="4" t="n">
        <f aca="false">ROUND(E8003*F8003,2)</f>
        <v>1031546.88</v>
      </c>
    </row>
    <row r="8004" customFormat="false" ht="15" hidden="false" customHeight="false" outlineLevel="0" collapsed="false">
      <c r="A8004" s="3" t="n">
        <v>8003</v>
      </c>
      <c r="B8004" s="3" t="n">
        <v>14</v>
      </c>
      <c r="C8004" s="3" t="s">
        <v>327</v>
      </c>
      <c r="D8004" s="3" t="s">
        <v>563</v>
      </c>
      <c r="E8004" s="3" t="n">
        <v>3864</v>
      </c>
      <c r="F8004" s="4" t="n">
        <v>70.39</v>
      </c>
      <c r="G8004" s="3" t="s">
        <v>41</v>
      </c>
      <c r="H8004" s="4" t="n">
        <f aca="false">ROUND(E8004*F8004,2)</f>
        <v>271986.96</v>
      </c>
    </row>
    <row r="8005" customFormat="false" ht="15" hidden="false" customHeight="false" outlineLevel="0" collapsed="false">
      <c r="A8005" s="3" t="n">
        <v>8004</v>
      </c>
      <c r="B8005" s="3" t="n">
        <v>1</v>
      </c>
      <c r="C8005" s="3" t="s">
        <v>327</v>
      </c>
      <c r="D8005" s="3" t="s">
        <v>563</v>
      </c>
      <c r="E8005" s="3" t="n">
        <v>540</v>
      </c>
      <c r="F8005" s="4" t="n">
        <v>426.81</v>
      </c>
      <c r="G8005" s="3" t="s">
        <v>8</v>
      </c>
      <c r="H8005" s="4" t="n">
        <f aca="false">ROUND(E8005*F8005,2)</f>
        <v>230477.4</v>
      </c>
    </row>
    <row r="8006" customFormat="false" ht="15" hidden="false" customHeight="false" outlineLevel="0" collapsed="false">
      <c r="A8006" s="3" t="n">
        <v>8005</v>
      </c>
      <c r="B8006" s="3" t="n">
        <v>4</v>
      </c>
      <c r="C8006" s="3" t="s">
        <v>327</v>
      </c>
      <c r="D8006" s="3" t="s">
        <v>562</v>
      </c>
      <c r="E8006" s="3" t="n">
        <v>2931</v>
      </c>
      <c r="F8006" s="4" t="n">
        <v>111.51</v>
      </c>
      <c r="G8006" s="3" t="s">
        <v>8</v>
      </c>
      <c r="H8006" s="4" t="n">
        <f aca="false">ROUND(E8006*F8006,2)</f>
        <v>326835.81</v>
      </c>
    </row>
    <row r="8007" customFormat="false" ht="15" hidden="false" customHeight="false" outlineLevel="0" collapsed="false">
      <c r="A8007" s="3" t="n">
        <v>8006</v>
      </c>
      <c r="B8007" s="3" t="n">
        <v>11</v>
      </c>
      <c r="C8007" s="3" t="s">
        <v>327</v>
      </c>
      <c r="D8007" s="3" t="s">
        <v>563</v>
      </c>
      <c r="E8007" s="3" t="n">
        <v>2996</v>
      </c>
      <c r="F8007" s="4" t="n">
        <v>97.05</v>
      </c>
      <c r="G8007" s="3" t="s">
        <v>34</v>
      </c>
      <c r="H8007" s="4" t="n">
        <f aca="false">ROUND(E8007*F8007,2)</f>
        <v>290761.8</v>
      </c>
    </row>
    <row r="8008" customFormat="false" ht="15" hidden="false" customHeight="false" outlineLevel="0" collapsed="false">
      <c r="A8008" s="3" t="n">
        <v>8007</v>
      </c>
      <c r="B8008" s="3" t="n">
        <v>11</v>
      </c>
      <c r="C8008" s="3" t="s">
        <v>327</v>
      </c>
      <c r="D8008" s="3" t="s">
        <v>563</v>
      </c>
      <c r="E8008" s="3" t="n">
        <v>2785</v>
      </c>
      <c r="F8008" s="4" t="n">
        <v>97.4</v>
      </c>
      <c r="G8008" s="3" t="s">
        <v>34</v>
      </c>
      <c r="H8008" s="4" t="n">
        <f aca="false">ROUND(E8008*F8008,2)</f>
        <v>271259</v>
      </c>
    </row>
    <row r="8009" customFormat="false" ht="15" hidden="false" customHeight="false" outlineLevel="0" collapsed="false">
      <c r="A8009" s="3" t="n">
        <v>8008</v>
      </c>
      <c r="B8009" s="3" t="n">
        <v>7</v>
      </c>
      <c r="C8009" s="3" t="s">
        <v>327</v>
      </c>
      <c r="D8009" s="3" t="s">
        <v>562</v>
      </c>
      <c r="E8009" s="3" t="n">
        <v>918</v>
      </c>
      <c r="F8009" s="4" t="n">
        <v>287.09</v>
      </c>
      <c r="G8009" s="3" t="s">
        <v>8</v>
      </c>
      <c r="H8009" s="4" t="n">
        <f aca="false">ROUND(E8009*F8009,2)</f>
        <v>263548.62</v>
      </c>
    </row>
    <row r="8010" customFormat="false" ht="15" hidden="false" customHeight="false" outlineLevel="0" collapsed="false">
      <c r="A8010" s="3" t="n">
        <v>8009</v>
      </c>
      <c r="B8010" s="3" t="n">
        <v>14</v>
      </c>
      <c r="C8010" s="3" t="s">
        <v>327</v>
      </c>
      <c r="D8010" s="3" t="s">
        <v>562</v>
      </c>
      <c r="E8010" s="3" t="n">
        <v>307</v>
      </c>
      <c r="F8010" s="4" t="n">
        <v>70.65</v>
      </c>
      <c r="G8010" s="3" t="s">
        <v>41</v>
      </c>
      <c r="H8010" s="4" t="n">
        <f aca="false">ROUND(E8010*F8010,2)</f>
        <v>21689.55</v>
      </c>
    </row>
    <row r="8011" customFormat="false" ht="15" hidden="false" customHeight="false" outlineLevel="0" collapsed="false">
      <c r="A8011" s="3" t="n">
        <v>8010</v>
      </c>
      <c r="B8011" s="3" t="n">
        <v>7</v>
      </c>
      <c r="C8011" s="3" t="s">
        <v>327</v>
      </c>
      <c r="D8011" s="3" t="s">
        <v>563</v>
      </c>
      <c r="E8011" s="3" t="n">
        <v>2603</v>
      </c>
      <c r="F8011" s="4" t="n">
        <v>287.4</v>
      </c>
      <c r="G8011" s="3" t="s">
        <v>8</v>
      </c>
      <c r="H8011" s="4" t="n">
        <f aca="false">ROUND(E8011*F8011,2)</f>
        <v>748102.2</v>
      </c>
    </row>
    <row r="8012" customFormat="false" ht="15" hidden="false" customHeight="false" outlineLevel="0" collapsed="false">
      <c r="A8012" s="3" t="n">
        <v>8011</v>
      </c>
      <c r="B8012" s="3" t="n">
        <v>1</v>
      </c>
      <c r="C8012" s="3" t="s">
        <v>328</v>
      </c>
      <c r="D8012" s="3" t="s">
        <v>563</v>
      </c>
      <c r="E8012" s="3" t="n">
        <v>177</v>
      </c>
      <c r="F8012" s="4" t="n">
        <v>424.6</v>
      </c>
      <c r="G8012" s="3" t="s">
        <v>8</v>
      </c>
      <c r="H8012" s="4" t="n">
        <f aca="false">ROUND(E8012*F8012,2)</f>
        <v>75154.2</v>
      </c>
    </row>
    <row r="8013" customFormat="false" ht="15" hidden="false" customHeight="false" outlineLevel="0" collapsed="false">
      <c r="A8013" s="3" t="n">
        <v>8012</v>
      </c>
      <c r="B8013" s="3" t="n">
        <v>12</v>
      </c>
      <c r="C8013" s="3" t="s">
        <v>328</v>
      </c>
      <c r="D8013" s="3" t="s">
        <v>563</v>
      </c>
      <c r="E8013" s="3" t="n">
        <v>1641</v>
      </c>
      <c r="F8013" s="4" t="n">
        <v>229.82</v>
      </c>
      <c r="G8013" s="3" t="s">
        <v>38</v>
      </c>
      <c r="H8013" s="4" t="n">
        <f aca="false">ROUND(E8013*F8013,2)</f>
        <v>377134.62</v>
      </c>
    </row>
    <row r="8014" customFormat="false" ht="15" hidden="false" customHeight="false" outlineLevel="0" collapsed="false">
      <c r="A8014" s="3" t="n">
        <v>8013</v>
      </c>
      <c r="B8014" s="3" t="n">
        <v>10</v>
      </c>
      <c r="C8014" s="3" t="s">
        <v>328</v>
      </c>
      <c r="D8014" s="3" t="s">
        <v>562</v>
      </c>
      <c r="E8014" s="3" t="n">
        <v>4358</v>
      </c>
      <c r="F8014" s="4" t="n">
        <v>59.85</v>
      </c>
      <c r="G8014" s="3" t="s">
        <v>8</v>
      </c>
      <c r="H8014" s="4" t="n">
        <f aca="false">ROUND(E8014*F8014,2)</f>
        <v>260826.3</v>
      </c>
    </row>
    <row r="8015" customFormat="false" ht="15" hidden="false" customHeight="false" outlineLevel="0" collapsed="false">
      <c r="A8015" s="3" t="n">
        <v>8014</v>
      </c>
      <c r="B8015" s="3" t="n">
        <v>15</v>
      </c>
      <c r="C8015" s="3" t="s">
        <v>328</v>
      </c>
      <c r="D8015" s="3" t="s">
        <v>563</v>
      </c>
      <c r="E8015" s="3" t="n">
        <v>89</v>
      </c>
      <c r="F8015" s="4" t="n">
        <v>274.77</v>
      </c>
      <c r="G8015" s="3" t="s">
        <v>46</v>
      </c>
      <c r="H8015" s="4" t="n">
        <f aca="false">ROUND(E8015*F8015,2)</f>
        <v>24454.53</v>
      </c>
    </row>
    <row r="8016" customFormat="false" ht="15" hidden="false" customHeight="false" outlineLevel="0" collapsed="false">
      <c r="A8016" s="3" t="n">
        <v>8015</v>
      </c>
      <c r="B8016" s="3" t="n">
        <v>15</v>
      </c>
      <c r="C8016" s="3" t="s">
        <v>328</v>
      </c>
      <c r="D8016" s="3" t="s">
        <v>563</v>
      </c>
      <c r="E8016" s="3" t="n">
        <v>4974</v>
      </c>
      <c r="F8016" s="4" t="n">
        <v>275.17</v>
      </c>
      <c r="G8016" s="3" t="s">
        <v>46</v>
      </c>
      <c r="H8016" s="4" t="n">
        <f aca="false">ROUND(E8016*F8016,2)</f>
        <v>1368695.58</v>
      </c>
    </row>
    <row r="8017" customFormat="false" ht="15" hidden="false" customHeight="false" outlineLevel="0" collapsed="false">
      <c r="A8017" s="3" t="n">
        <v>8016</v>
      </c>
      <c r="B8017" s="3" t="n">
        <v>4</v>
      </c>
      <c r="C8017" s="3" t="s">
        <v>328</v>
      </c>
      <c r="D8017" s="3" t="s">
        <v>563</v>
      </c>
      <c r="E8017" s="3" t="n">
        <v>1452</v>
      </c>
      <c r="F8017" s="4" t="n">
        <v>113.36</v>
      </c>
      <c r="G8017" s="3" t="s">
        <v>8</v>
      </c>
      <c r="H8017" s="4" t="n">
        <f aca="false">ROUND(E8017*F8017,2)</f>
        <v>164598.72</v>
      </c>
    </row>
    <row r="8018" customFormat="false" ht="15" hidden="false" customHeight="false" outlineLevel="0" collapsed="false">
      <c r="A8018" s="3" t="n">
        <v>8017</v>
      </c>
      <c r="B8018" s="3" t="n">
        <v>4</v>
      </c>
      <c r="C8018" s="3" t="s">
        <v>328</v>
      </c>
      <c r="D8018" s="3" t="s">
        <v>563</v>
      </c>
      <c r="E8018" s="3" t="n">
        <v>2063</v>
      </c>
      <c r="F8018" s="4" t="n">
        <v>113.55</v>
      </c>
      <c r="G8018" s="3" t="s">
        <v>8</v>
      </c>
      <c r="H8018" s="4" t="n">
        <f aca="false">ROUND(E8018*F8018,2)</f>
        <v>234253.65</v>
      </c>
    </row>
    <row r="8019" customFormat="false" ht="15" hidden="false" customHeight="false" outlineLevel="0" collapsed="false">
      <c r="A8019" s="3" t="n">
        <v>8018</v>
      </c>
      <c r="B8019" s="3" t="n">
        <v>3</v>
      </c>
      <c r="C8019" s="3" t="s">
        <v>328</v>
      </c>
      <c r="D8019" s="3" t="s">
        <v>562</v>
      </c>
      <c r="E8019" s="3" t="n">
        <v>1242</v>
      </c>
      <c r="F8019" s="4" t="n">
        <v>138.68</v>
      </c>
      <c r="G8019" s="3" t="s">
        <v>8</v>
      </c>
      <c r="H8019" s="4" t="n">
        <f aca="false">ROUND(E8019*F8019,2)</f>
        <v>172240.56</v>
      </c>
    </row>
    <row r="8020" customFormat="false" ht="15" hidden="false" customHeight="false" outlineLevel="0" collapsed="false">
      <c r="A8020" s="3" t="n">
        <v>8019</v>
      </c>
      <c r="B8020" s="3" t="n">
        <v>1</v>
      </c>
      <c r="C8020" s="3" t="s">
        <v>328</v>
      </c>
      <c r="D8020" s="3" t="s">
        <v>562</v>
      </c>
      <c r="E8020" s="3" t="n">
        <v>3872</v>
      </c>
      <c r="F8020" s="4" t="n">
        <v>423.54</v>
      </c>
      <c r="G8020" s="3" t="s">
        <v>8</v>
      </c>
      <c r="H8020" s="4" t="n">
        <f aca="false">ROUND(E8020*F8020,2)</f>
        <v>1639946.88</v>
      </c>
    </row>
    <row r="8021" customFormat="false" ht="15" hidden="false" customHeight="false" outlineLevel="0" collapsed="false">
      <c r="A8021" s="3" t="n">
        <v>8020</v>
      </c>
      <c r="B8021" s="3" t="n">
        <v>7</v>
      </c>
      <c r="C8021" s="3" t="s">
        <v>328</v>
      </c>
      <c r="D8021" s="3" t="s">
        <v>562</v>
      </c>
      <c r="E8021" s="3" t="n">
        <v>3997</v>
      </c>
      <c r="F8021" s="4" t="n">
        <v>280.48</v>
      </c>
      <c r="G8021" s="3" t="s">
        <v>8</v>
      </c>
      <c r="H8021" s="4" t="n">
        <f aca="false">ROUND(E8021*F8021,2)</f>
        <v>1121078.56</v>
      </c>
    </row>
    <row r="8022" customFormat="false" ht="15" hidden="false" customHeight="false" outlineLevel="0" collapsed="false">
      <c r="A8022" s="3" t="n">
        <v>8021</v>
      </c>
      <c r="B8022" s="3" t="n">
        <v>2</v>
      </c>
      <c r="C8022" s="3" t="s">
        <v>328</v>
      </c>
      <c r="D8022" s="3" t="s">
        <v>562</v>
      </c>
      <c r="E8022" s="3" t="n">
        <v>4478</v>
      </c>
      <c r="F8022" s="4" t="n">
        <v>46.77</v>
      </c>
      <c r="G8022" s="3" t="s">
        <v>8</v>
      </c>
      <c r="H8022" s="4" t="n">
        <f aca="false">ROUND(E8022*F8022,2)</f>
        <v>209436.06</v>
      </c>
    </row>
    <row r="8023" customFormat="false" ht="15" hidden="false" customHeight="false" outlineLevel="0" collapsed="false">
      <c r="A8023" s="3" t="n">
        <v>8022</v>
      </c>
      <c r="B8023" s="3" t="n">
        <v>13</v>
      </c>
      <c r="C8023" s="3" t="s">
        <v>328</v>
      </c>
      <c r="D8023" s="3" t="s">
        <v>562</v>
      </c>
      <c r="E8023" s="3" t="n">
        <v>4462</v>
      </c>
      <c r="F8023" s="4" t="n">
        <v>46.52</v>
      </c>
      <c r="G8023" s="3" t="s">
        <v>41</v>
      </c>
      <c r="H8023" s="4" t="n">
        <f aca="false">ROUND(E8023*F8023,2)</f>
        <v>207572.24</v>
      </c>
    </row>
    <row r="8024" customFormat="false" ht="15" hidden="false" customHeight="false" outlineLevel="0" collapsed="false">
      <c r="A8024" s="3" t="n">
        <v>8023</v>
      </c>
      <c r="B8024" s="3" t="n">
        <v>11</v>
      </c>
      <c r="C8024" s="3" t="s">
        <v>328</v>
      </c>
      <c r="D8024" s="3" t="s">
        <v>563</v>
      </c>
      <c r="E8024" s="3" t="n">
        <v>2143</v>
      </c>
      <c r="F8024" s="4" t="n">
        <v>96.22</v>
      </c>
      <c r="G8024" s="3" t="s">
        <v>34</v>
      </c>
      <c r="H8024" s="4" t="n">
        <f aca="false">ROUND(E8024*F8024,2)</f>
        <v>206199.46</v>
      </c>
    </row>
    <row r="8025" customFormat="false" ht="15" hidden="false" customHeight="false" outlineLevel="0" collapsed="false">
      <c r="A8025" s="3" t="n">
        <v>8024</v>
      </c>
      <c r="B8025" s="3" t="n">
        <v>11</v>
      </c>
      <c r="C8025" s="3" t="s">
        <v>328</v>
      </c>
      <c r="D8025" s="3" t="s">
        <v>563</v>
      </c>
      <c r="E8025" s="3" t="n">
        <v>4099</v>
      </c>
      <c r="F8025" s="4" t="n">
        <v>96.51</v>
      </c>
      <c r="G8025" s="3" t="s">
        <v>34</v>
      </c>
      <c r="H8025" s="4" t="n">
        <f aca="false">ROUND(E8025*F8025,2)</f>
        <v>395594.49</v>
      </c>
    </row>
    <row r="8026" customFormat="false" ht="15" hidden="false" customHeight="false" outlineLevel="0" collapsed="false">
      <c r="A8026" s="3" t="n">
        <v>8025</v>
      </c>
      <c r="B8026" s="3" t="n">
        <v>2</v>
      </c>
      <c r="C8026" s="3" t="s">
        <v>328</v>
      </c>
      <c r="D8026" s="3" t="s">
        <v>562</v>
      </c>
      <c r="E8026" s="3" t="n">
        <v>4586</v>
      </c>
      <c r="F8026" s="4" t="n">
        <v>46.73</v>
      </c>
      <c r="G8026" s="3" t="s">
        <v>8</v>
      </c>
      <c r="H8026" s="4" t="n">
        <f aca="false">ROUND(E8026*F8026,2)</f>
        <v>214303.78</v>
      </c>
    </row>
    <row r="8027" customFormat="false" ht="15" hidden="false" customHeight="false" outlineLevel="0" collapsed="false">
      <c r="A8027" s="3" t="n">
        <v>8026</v>
      </c>
      <c r="B8027" s="3" t="n">
        <v>13</v>
      </c>
      <c r="C8027" s="3" t="s">
        <v>328</v>
      </c>
      <c r="D8027" s="3" t="s">
        <v>562</v>
      </c>
      <c r="E8027" s="3" t="n">
        <v>4165</v>
      </c>
      <c r="F8027" s="4" t="n">
        <v>46.53</v>
      </c>
      <c r="G8027" s="3" t="s">
        <v>41</v>
      </c>
      <c r="H8027" s="4" t="n">
        <f aca="false">ROUND(E8027*F8027,2)</f>
        <v>193797.45</v>
      </c>
    </row>
    <row r="8028" customFormat="false" ht="15" hidden="false" customHeight="false" outlineLevel="0" collapsed="false">
      <c r="A8028" s="3" t="n">
        <v>8027</v>
      </c>
      <c r="B8028" s="3" t="n">
        <v>1</v>
      </c>
      <c r="C8028" s="3" t="s">
        <v>328</v>
      </c>
      <c r="D8028" s="3" t="s">
        <v>563</v>
      </c>
      <c r="E8028" s="3" t="n">
        <v>4537</v>
      </c>
      <c r="F8028" s="4" t="n">
        <v>425.61</v>
      </c>
      <c r="G8028" s="3" t="s">
        <v>8</v>
      </c>
      <c r="H8028" s="4" t="n">
        <f aca="false">ROUND(E8028*F8028,2)</f>
        <v>1930992.57</v>
      </c>
    </row>
    <row r="8029" customFormat="false" ht="15" hidden="false" customHeight="false" outlineLevel="0" collapsed="false">
      <c r="A8029" s="3" t="n">
        <v>8028</v>
      </c>
      <c r="B8029" s="3" t="n">
        <v>8</v>
      </c>
      <c r="C8029" s="3" t="s">
        <v>328</v>
      </c>
      <c r="D8029" s="3" t="s">
        <v>562</v>
      </c>
      <c r="E8029" s="3" t="n">
        <v>2071</v>
      </c>
      <c r="F8029" s="4" t="n">
        <v>53.94</v>
      </c>
      <c r="G8029" s="3" t="s">
        <v>8</v>
      </c>
      <c r="H8029" s="4" t="n">
        <f aca="false">ROUND(E8029*F8029,2)</f>
        <v>111709.74</v>
      </c>
    </row>
    <row r="8030" customFormat="false" ht="15" hidden="false" customHeight="false" outlineLevel="0" collapsed="false">
      <c r="A8030" s="3" t="n">
        <v>8029</v>
      </c>
      <c r="B8030" s="3" t="n">
        <v>12</v>
      </c>
      <c r="C8030" s="3" t="s">
        <v>328</v>
      </c>
      <c r="D8030" s="3" t="s">
        <v>562</v>
      </c>
      <c r="E8030" s="3" t="n">
        <v>4658</v>
      </c>
      <c r="F8030" s="4" t="n">
        <v>229.22</v>
      </c>
      <c r="G8030" s="3" t="s">
        <v>38</v>
      </c>
      <c r="H8030" s="4" t="n">
        <f aca="false">ROUND(E8030*F8030,2)</f>
        <v>1067706.76</v>
      </c>
    </row>
    <row r="8031" customFormat="false" ht="15" hidden="false" customHeight="false" outlineLevel="0" collapsed="false">
      <c r="A8031" s="3" t="n">
        <v>8030</v>
      </c>
      <c r="B8031" s="3" t="n">
        <v>2</v>
      </c>
      <c r="C8031" s="3" t="s">
        <v>328</v>
      </c>
      <c r="D8031" s="3" t="s">
        <v>563</v>
      </c>
      <c r="E8031" s="3" t="n">
        <v>1805</v>
      </c>
      <c r="F8031" s="4" t="n">
        <v>46.69</v>
      </c>
      <c r="G8031" s="3" t="s">
        <v>8</v>
      </c>
      <c r="H8031" s="4" t="n">
        <f aca="false">ROUND(E8031*F8031,2)</f>
        <v>84275.45</v>
      </c>
    </row>
    <row r="8032" customFormat="false" ht="15" hidden="false" customHeight="false" outlineLevel="0" collapsed="false">
      <c r="A8032" s="3" t="n">
        <v>8031</v>
      </c>
      <c r="B8032" s="3" t="n">
        <v>12</v>
      </c>
      <c r="C8032" s="3" t="s">
        <v>328</v>
      </c>
      <c r="D8032" s="3" t="s">
        <v>562</v>
      </c>
      <c r="E8032" s="3" t="n">
        <v>2686</v>
      </c>
      <c r="F8032" s="4" t="n">
        <v>229.09</v>
      </c>
      <c r="G8032" s="3" t="s">
        <v>38</v>
      </c>
      <c r="H8032" s="4" t="n">
        <f aca="false">ROUND(E8032*F8032,2)</f>
        <v>615335.74</v>
      </c>
    </row>
    <row r="8033" customFormat="false" ht="15" hidden="false" customHeight="false" outlineLevel="0" collapsed="false">
      <c r="A8033" s="3" t="n">
        <v>8032</v>
      </c>
      <c r="B8033" s="3" t="n">
        <v>15</v>
      </c>
      <c r="C8033" s="3" t="s">
        <v>328</v>
      </c>
      <c r="D8033" s="3" t="s">
        <v>563</v>
      </c>
      <c r="E8033" s="3" t="n">
        <v>434</v>
      </c>
      <c r="F8033" s="4" t="n">
        <v>275</v>
      </c>
      <c r="G8033" s="3" t="s">
        <v>46</v>
      </c>
      <c r="H8033" s="4" t="n">
        <f aca="false">ROUND(E8033*F8033,2)</f>
        <v>119350</v>
      </c>
    </row>
    <row r="8034" customFormat="false" ht="15" hidden="false" customHeight="false" outlineLevel="0" collapsed="false">
      <c r="A8034" s="3" t="n">
        <v>8033</v>
      </c>
      <c r="B8034" s="3" t="n">
        <v>3</v>
      </c>
      <c r="C8034" s="3" t="s">
        <v>328</v>
      </c>
      <c r="D8034" s="3" t="s">
        <v>562</v>
      </c>
      <c r="E8034" s="3" t="n">
        <v>2028</v>
      </c>
      <c r="F8034" s="4" t="n">
        <v>138.48</v>
      </c>
      <c r="G8034" s="3" t="s">
        <v>8</v>
      </c>
      <c r="H8034" s="4" t="n">
        <f aca="false">ROUND(E8034*F8034,2)</f>
        <v>280837.44</v>
      </c>
    </row>
    <row r="8035" customFormat="false" ht="15" hidden="false" customHeight="false" outlineLevel="0" collapsed="false">
      <c r="A8035" s="3" t="n">
        <v>8034</v>
      </c>
      <c r="B8035" s="3" t="n">
        <v>1</v>
      </c>
      <c r="C8035" s="3" t="s">
        <v>328</v>
      </c>
      <c r="D8035" s="3" t="s">
        <v>563</v>
      </c>
      <c r="E8035" s="3" t="n">
        <v>4650</v>
      </c>
      <c r="F8035" s="4" t="n">
        <v>425.31</v>
      </c>
      <c r="G8035" s="3" t="s">
        <v>8</v>
      </c>
      <c r="H8035" s="4" t="n">
        <f aca="false">ROUND(E8035*F8035,2)</f>
        <v>1977691.5</v>
      </c>
    </row>
    <row r="8036" customFormat="false" ht="15" hidden="false" customHeight="false" outlineLevel="0" collapsed="false">
      <c r="A8036" s="3" t="n">
        <v>8035</v>
      </c>
      <c r="B8036" s="3" t="n">
        <v>12</v>
      </c>
      <c r="C8036" s="3" t="s">
        <v>328</v>
      </c>
      <c r="D8036" s="3" t="s">
        <v>562</v>
      </c>
      <c r="E8036" s="3" t="n">
        <v>4539</v>
      </c>
      <c r="F8036" s="4" t="n">
        <v>229.96</v>
      </c>
      <c r="G8036" s="3" t="s">
        <v>38</v>
      </c>
      <c r="H8036" s="4" t="n">
        <f aca="false">ROUND(E8036*F8036,2)</f>
        <v>1043788.44</v>
      </c>
    </row>
    <row r="8037" customFormat="false" ht="15" hidden="false" customHeight="false" outlineLevel="0" collapsed="false">
      <c r="A8037" s="3" t="n">
        <v>8036</v>
      </c>
      <c r="B8037" s="3" t="n">
        <v>9</v>
      </c>
      <c r="C8037" s="3" t="s">
        <v>328</v>
      </c>
      <c r="D8037" s="3" t="s">
        <v>562</v>
      </c>
      <c r="E8037" s="3" t="n">
        <v>2001</v>
      </c>
      <c r="F8037" s="4" t="n">
        <v>245.13</v>
      </c>
      <c r="G8037" s="3" t="s">
        <v>8</v>
      </c>
      <c r="H8037" s="4" t="n">
        <f aca="false">ROUND(E8037*F8037,2)</f>
        <v>490505.13</v>
      </c>
    </row>
    <row r="8038" customFormat="false" ht="15" hidden="false" customHeight="false" outlineLevel="0" collapsed="false">
      <c r="A8038" s="3" t="n">
        <v>8037</v>
      </c>
      <c r="B8038" s="3" t="n">
        <v>4</v>
      </c>
      <c r="C8038" s="3" t="s">
        <v>328</v>
      </c>
      <c r="D8038" s="3" t="s">
        <v>563</v>
      </c>
      <c r="E8038" s="3" t="n">
        <v>4280</v>
      </c>
      <c r="F8038" s="4" t="n">
        <v>113.5</v>
      </c>
      <c r="G8038" s="3" t="s">
        <v>8</v>
      </c>
      <c r="H8038" s="4" t="n">
        <f aca="false">ROUND(E8038*F8038,2)</f>
        <v>485780</v>
      </c>
    </row>
    <row r="8039" customFormat="false" ht="15" hidden="false" customHeight="false" outlineLevel="0" collapsed="false">
      <c r="A8039" s="3" t="n">
        <v>8038</v>
      </c>
      <c r="B8039" s="3" t="n">
        <v>6</v>
      </c>
      <c r="C8039" s="3" t="s">
        <v>329</v>
      </c>
      <c r="D8039" s="3" t="s">
        <v>562</v>
      </c>
      <c r="E8039" s="3" t="n">
        <v>2683</v>
      </c>
      <c r="F8039" s="4" t="n">
        <v>291.12</v>
      </c>
      <c r="G8039" s="3" t="s">
        <v>8</v>
      </c>
      <c r="H8039" s="4" t="n">
        <f aca="false">ROUND(E8039*F8039,2)</f>
        <v>781074.96</v>
      </c>
    </row>
    <row r="8040" customFormat="false" ht="15" hidden="false" customHeight="false" outlineLevel="0" collapsed="false">
      <c r="A8040" s="3" t="n">
        <v>8039</v>
      </c>
      <c r="B8040" s="3" t="n">
        <v>9</v>
      </c>
      <c r="C8040" s="3" t="s">
        <v>329</v>
      </c>
      <c r="D8040" s="3" t="s">
        <v>562</v>
      </c>
      <c r="E8040" s="3" t="n">
        <v>4809</v>
      </c>
      <c r="F8040" s="4" t="n">
        <v>250.14</v>
      </c>
      <c r="G8040" s="3" t="s">
        <v>8</v>
      </c>
      <c r="H8040" s="4" t="n">
        <f aca="false">ROUND(E8040*F8040,2)</f>
        <v>1202923.26</v>
      </c>
    </row>
    <row r="8041" customFormat="false" ht="15" hidden="false" customHeight="false" outlineLevel="0" collapsed="false">
      <c r="A8041" s="3" t="n">
        <v>8040</v>
      </c>
      <c r="B8041" s="3" t="n">
        <v>10</v>
      </c>
      <c r="C8041" s="3" t="s">
        <v>329</v>
      </c>
      <c r="D8041" s="3" t="s">
        <v>563</v>
      </c>
      <c r="E8041" s="3" t="n">
        <v>4667</v>
      </c>
      <c r="F8041" s="4" t="n">
        <v>61.03</v>
      </c>
      <c r="G8041" s="3" t="s">
        <v>8</v>
      </c>
      <c r="H8041" s="4" t="n">
        <f aca="false">ROUND(E8041*F8041,2)</f>
        <v>284827.01</v>
      </c>
    </row>
    <row r="8042" customFormat="false" ht="15" hidden="false" customHeight="false" outlineLevel="0" collapsed="false">
      <c r="A8042" s="3" t="n">
        <v>8041</v>
      </c>
      <c r="B8042" s="3" t="n">
        <v>2</v>
      </c>
      <c r="C8042" s="3" t="s">
        <v>329</v>
      </c>
      <c r="D8042" s="3" t="s">
        <v>563</v>
      </c>
      <c r="E8042" s="3" t="n">
        <v>4249</v>
      </c>
      <c r="F8042" s="4" t="n">
        <v>45.36</v>
      </c>
      <c r="G8042" s="3" t="s">
        <v>8</v>
      </c>
      <c r="H8042" s="4" t="n">
        <f aca="false">ROUND(E8042*F8042,2)</f>
        <v>192734.64</v>
      </c>
    </row>
    <row r="8043" customFormat="false" ht="15" hidden="false" customHeight="false" outlineLevel="0" collapsed="false">
      <c r="A8043" s="3" t="n">
        <v>8042</v>
      </c>
      <c r="B8043" s="3" t="n">
        <v>6</v>
      </c>
      <c r="C8043" s="3" t="s">
        <v>329</v>
      </c>
      <c r="D8043" s="3" t="s">
        <v>563</v>
      </c>
      <c r="E8043" s="3" t="n">
        <v>557</v>
      </c>
      <c r="F8043" s="4" t="n">
        <v>290.28</v>
      </c>
      <c r="G8043" s="3" t="s">
        <v>8</v>
      </c>
      <c r="H8043" s="4" t="n">
        <f aca="false">ROUND(E8043*F8043,2)</f>
        <v>161685.96</v>
      </c>
    </row>
    <row r="8044" customFormat="false" ht="15" hidden="false" customHeight="false" outlineLevel="0" collapsed="false">
      <c r="A8044" s="3" t="n">
        <v>8043</v>
      </c>
      <c r="B8044" s="3" t="n">
        <v>7</v>
      </c>
      <c r="C8044" s="3" t="s">
        <v>329</v>
      </c>
      <c r="D8044" s="3" t="s">
        <v>563</v>
      </c>
      <c r="E8044" s="3" t="n">
        <v>2256</v>
      </c>
      <c r="F8044" s="4" t="n">
        <v>278.38</v>
      </c>
      <c r="G8044" s="3" t="s">
        <v>8</v>
      </c>
      <c r="H8044" s="4" t="n">
        <f aca="false">ROUND(E8044*F8044,2)</f>
        <v>628025.28</v>
      </c>
    </row>
    <row r="8045" customFormat="false" ht="15" hidden="false" customHeight="false" outlineLevel="0" collapsed="false">
      <c r="A8045" s="3" t="n">
        <v>8044</v>
      </c>
      <c r="B8045" s="3" t="n">
        <v>3</v>
      </c>
      <c r="C8045" s="3" t="s">
        <v>329</v>
      </c>
      <c r="D8045" s="3" t="s">
        <v>562</v>
      </c>
      <c r="E8045" s="3" t="n">
        <v>3799</v>
      </c>
      <c r="F8045" s="4" t="n">
        <v>139.17</v>
      </c>
      <c r="G8045" s="3" t="s">
        <v>8</v>
      </c>
      <c r="H8045" s="4" t="n">
        <f aca="false">ROUND(E8045*F8045,2)</f>
        <v>528706.83</v>
      </c>
    </row>
    <row r="8046" customFormat="false" ht="15" hidden="false" customHeight="false" outlineLevel="0" collapsed="false">
      <c r="A8046" s="3" t="n">
        <v>8045</v>
      </c>
      <c r="B8046" s="3" t="n">
        <v>1</v>
      </c>
      <c r="C8046" s="3" t="s">
        <v>329</v>
      </c>
      <c r="D8046" s="3" t="s">
        <v>563</v>
      </c>
      <c r="E8046" s="3" t="n">
        <v>1973</v>
      </c>
      <c r="F8046" s="4" t="n">
        <v>426.67</v>
      </c>
      <c r="G8046" s="3" t="s">
        <v>8</v>
      </c>
      <c r="H8046" s="4" t="n">
        <f aca="false">ROUND(E8046*F8046,2)</f>
        <v>841819.91</v>
      </c>
    </row>
    <row r="8047" customFormat="false" ht="15" hidden="false" customHeight="false" outlineLevel="0" collapsed="false">
      <c r="A8047" s="3" t="n">
        <v>8046</v>
      </c>
      <c r="B8047" s="3" t="n">
        <v>8</v>
      </c>
      <c r="C8047" s="3" t="s">
        <v>329</v>
      </c>
      <c r="D8047" s="3" t="s">
        <v>562</v>
      </c>
      <c r="E8047" s="3" t="n">
        <v>2286</v>
      </c>
      <c r="F8047" s="4" t="n">
        <v>53.55</v>
      </c>
      <c r="G8047" s="3" t="s">
        <v>8</v>
      </c>
      <c r="H8047" s="4" t="n">
        <f aca="false">ROUND(E8047*F8047,2)</f>
        <v>122415.3</v>
      </c>
    </row>
    <row r="8048" customFormat="false" ht="15" hidden="false" customHeight="false" outlineLevel="0" collapsed="false">
      <c r="A8048" s="3" t="n">
        <v>8047</v>
      </c>
      <c r="B8048" s="3" t="n">
        <v>8</v>
      </c>
      <c r="C8048" s="3" t="s">
        <v>329</v>
      </c>
      <c r="D8048" s="3" t="s">
        <v>562</v>
      </c>
      <c r="E8048" s="3" t="n">
        <v>2416</v>
      </c>
      <c r="F8048" s="4" t="n">
        <v>53.56</v>
      </c>
      <c r="G8048" s="3" t="s">
        <v>8</v>
      </c>
      <c r="H8048" s="4" t="n">
        <f aca="false">ROUND(E8048*F8048,2)</f>
        <v>129400.96</v>
      </c>
    </row>
    <row r="8049" customFormat="false" ht="15" hidden="false" customHeight="false" outlineLevel="0" collapsed="false">
      <c r="A8049" s="3" t="n">
        <v>8048</v>
      </c>
      <c r="B8049" s="3" t="n">
        <v>9</v>
      </c>
      <c r="C8049" s="3" t="s">
        <v>329</v>
      </c>
      <c r="D8049" s="3" t="s">
        <v>562</v>
      </c>
      <c r="E8049" s="3" t="n">
        <v>2230</v>
      </c>
      <c r="F8049" s="4" t="n">
        <v>250.13</v>
      </c>
      <c r="G8049" s="3" t="s">
        <v>8</v>
      </c>
      <c r="H8049" s="4" t="n">
        <f aca="false">ROUND(E8049*F8049,2)</f>
        <v>557789.9</v>
      </c>
    </row>
    <row r="8050" customFormat="false" ht="15" hidden="false" customHeight="false" outlineLevel="0" collapsed="false">
      <c r="A8050" s="3" t="n">
        <v>8049</v>
      </c>
      <c r="B8050" s="3" t="n">
        <v>9</v>
      </c>
      <c r="C8050" s="3" t="s">
        <v>329</v>
      </c>
      <c r="D8050" s="3" t="s">
        <v>562</v>
      </c>
      <c r="E8050" s="3" t="n">
        <v>4956</v>
      </c>
      <c r="F8050" s="4" t="n">
        <v>248.95</v>
      </c>
      <c r="G8050" s="3" t="s">
        <v>8</v>
      </c>
      <c r="H8050" s="4" t="n">
        <f aca="false">ROUND(E8050*F8050,2)</f>
        <v>1233796.2</v>
      </c>
    </row>
    <row r="8051" customFormat="false" ht="15" hidden="false" customHeight="false" outlineLevel="0" collapsed="false">
      <c r="A8051" s="3" t="n">
        <v>8050</v>
      </c>
      <c r="B8051" s="3" t="n">
        <v>5</v>
      </c>
      <c r="C8051" s="3" t="s">
        <v>329</v>
      </c>
      <c r="D8051" s="3" t="s">
        <v>563</v>
      </c>
      <c r="E8051" s="3" t="n">
        <v>3638</v>
      </c>
      <c r="F8051" s="4" t="n">
        <v>538.95</v>
      </c>
      <c r="G8051" s="3" t="s">
        <v>8</v>
      </c>
      <c r="H8051" s="4" t="n">
        <f aca="false">ROUND(E8051*F8051,2)</f>
        <v>1960700.1</v>
      </c>
    </row>
    <row r="8052" customFormat="false" ht="15" hidden="false" customHeight="false" outlineLevel="0" collapsed="false">
      <c r="A8052" s="3" t="n">
        <v>8051</v>
      </c>
      <c r="B8052" s="3" t="n">
        <v>4</v>
      </c>
      <c r="C8052" s="3" t="s">
        <v>329</v>
      </c>
      <c r="D8052" s="3" t="s">
        <v>563</v>
      </c>
      <c r="E8052" s="3" t="n">
        <v>4012</v>
      </c>
      <c r="F8052" s="4" t="n">
        <v>116.29</v>
      </c>
      <c r="G8052" s="3" t="s">
        <v>8</v>
      </c>
      <c r="H8052" s="4" t="n">
        <f aca="false">ROUND(E8052*F8052,2)</f>
        <v>466555.48</v>
      </c>
    </row>
    <row r="8053" customFormat="false" ht="15" hidden="false" customHeight="false" outlineLevel="0" collapsed="false">
      <c r="A8053" s="3" t="n">
        <v>8052</v>
      </c>
      <c r="B8053" s="3" t="n">
        <v>10</v>
      </c>
      <c r="C8053" s="3" t="s">
        <v>329</v>
      </c>
      <c r="D8053" s="3" t="s">
        <v>562</v>
      </c>
      <c r="E8053" s="3" t="n">
        <v>4190</v>
      </c>
      <c r="F8053" s="4" t="n">
        <v>60.76</v>
      </c>
      <c r="G8053" s="3" t="s">
        <v>8</v>
      </c>
      <c r="H8053" s="4" t="n">
        <f aca="false">ROUND(E8053*F8053,2)</f>
        <v>254584.4</v>
      </c>
    </row>
    <row r="8054" customFormat="false" ht="15" hidden="false" customHeight="false" outlineLevel="0" collapsed="false">
      <c r="A8054" s="3" t="n">
        <v>8053</v>
      </c>
      <c r="B8054" s="3" t="n">
        <v>5</v>
      </c>
      <c r="C8054" s="3" t="s">
        <v>329</v>
      </c>
      <c r="D8054" s="3" t="s">
        <v>563</v>
      </c>
      <c r="E8054" s="3" t="n">
        <v>343</v>
      </c>
      <c r="F8054" s="4" t="n">
        <v>537.95</v>
      </c>
      <c r="G8054" s="3" t="s">
        <v>8</v>
      </c>
      <c r="H8054" s="4" t="n">
        <f aca="false">ROUND(E8054*F8054,2)</f>
        <v>184516.85</v>
      </c>
    </row>
    <row r="8055" customFormat="false" ht="15" hidden="false" customHeight="false" outlineLevel="0" collapsed="false">
      <c r="A8055" s="3" t="n">
        <v>8054</v>
      </c>
      <c r="B8055" s="3" t="n">
        <v>14</v>
      </c>
      <c r="C8055" s="3" t="s">
        <v>329</v>
      </c>
      <c r="D8055" s="3" t="s">
        <v>562</v>
      </c>
      <c r="E8055" s="3" t="n">
        <v>1641</v>
      </c>
      <c r="F8055" s="4" t="n">
        <v>72.56</v>
      </c>
      <c r="G8055" s="3" t="s">
        <v>41</v>
      </c>
      <c r="H8055" s="4" t="n">
        <f aca="false">ROUND(E8055*F8055,2)</f>
        <v>119070.96</v>
      </c>
    </row>
    <row r="8056" customFormat="false" ht="15" hidden="false" customHeight="false" outlineLevel="0" collapsed="false">
      <c r="A8056" s="3" t="n">
        <v>8055</v>
      </c>
      <c r="B8056" s="3" t="n">
        <v>7</v>
      </c>
      <c r="C8056" s="3" t="s">
        <v>329</v>
      </c>
      <c r="D8056" s="3" t="s">
        <v>562</v>
      </c>
      <c r="E8056" s="3" t="n">
        <v>2224</v>
      </c>
      <c r="F8056" s="4" t="n">
        <v>278.69</v>
      </c>
      <c r="G8056" s="3" t="s">
        <v>8</v>
      </c>
      <c r="H8056" s="4" t="n">
        <f aca="false">ROUND(E8056*F8056,2)</f>
        <v>619806.56</v>
      </c>
    </row>
    <row r="8057" customFormat="false" ht="15" hidden="false" customHeight="false" outlineLevel="0" collapsed="false">
      <c r="A8057" s="3" t="n">
        <v>8056</v>
      </c>
      <c r="B8057" s="3" t="n">
        <v>10</v>
      </c>
      <c r="C8057" s="3" t="s">
        <v>329</v>
      </c>
      <c r="D8057" s="3" t="s">
        <v>562</v>
      </c>
      <c r="E8057" s="3" t="n">
        <v>4049</v>
      </c>
      <c r="F8057" s="4" t="n">
        <v>60.97</v>
      </c>
      <c r="G8057" s="3" t="s">
        <v>8</v>
      </c>
      <c r="H8057" s="4" t="n">
        <f aca="false">ROUND(E8057*F8057,2)</f>
        <v>246867.53</v>
      </c>
    </row>
    <row r="8058" customFormat="false" ht="15" hidden="false" customHeight="false" outlineLevel="0" collapsed="false">
      <c r="A8058" s="3" t="n">
        <v>8057</v>
      </c>
      <c r="B8058" s="3" t="n">
        <v>8</v>
      </c>
      <c r="C8058" s="3" t="s">
        <v>329</v>
      </c>
      <c r="D8058" s="3" t="s">
        <v>562</v>
      </c>
      <c r="E8058" s="3" t="n">
        <v>2727</v>
      </c>
      <c r="F8058" s="4" t="n">
        <v>53.44</v>
      </c>
      <c r="G8058" s="3" t="s">
        <v>8</v>
      </c>
      <c r="H8058" s="4" t="n">
        <f aca="false">ROUND(E8058*F8058,2)</f>
        <v>145730.88</v>
      </c>
    </row>
    <row r="8059" customFormat="false" ht="15" hidden="false" customHeight="false" outlineLevel="0" collapsed="false">
      <c r="A8059" s="3" t="n">
        <v>8058</v>
      </c>
      <c r="B8059" s="3" t="n">
        <v>15</v>
      </c>
      <c r="C8059" s="3" t="s">
        <v>329</v>
      </c>
      <c r="D8059" s="3" t="s">
        <v>563</v>
      </c>
      <c r="E8059" s="3" t="n">
        <v>1783</v>
      </c>
      <c r="F8059" s="4" t="n">
        <v>273.12</v>
      </c>
      <c r="G8059" s="3" t="s">
        <v>46</v>
      </c>
      <c r="H8059" s="4" t="n">
        <f aca="false">ROUND(E8059*F8059,2)</f>
        <v>486972.96</v>
      </c>
    </row>
    <row r="8060" customFormat="false" ht="15" hidden="false" customHeight="false" outlineLevel="0" collapsed="false">
      <c r="A8060" s="3" t="n">
        <v>8059</v>
      </c>
      <c r="B8060" s="3" t="n">
        <v>9</v>
      </c>
      <c r="C8060" s="3" t="s">
        <v>329</v>
      </c>
      <c r="D8060" s="3" t="s">
        <v>562</v>
      </c>
      <c r="E8060" s="3" t="n">
        <v>1429</v>
      </c>
      <c r="F8060" s="4" t="n">
        <v>249.47</v>
      </c>
      <c r="G8060" s="3" t="s">
        <v>8</v>
      </c>
      <c r="H8060" s="4" t="n">
        <f aca="false">ROUND(E8060*F8060,2)</f>
        <v>356492.63</v>
      </c>
    </row>
    <row r="8061" customFormat="false" ht="15" hidden="false" customHeight="false" outlineLevel="0" collapsed="false">
      <c r="A8061" s="3" t="n">
        <v>8060</v>
      </c>
      <c r="B8061" s="3" t="n">
        <v>2</v>
      </c>
      <c r="C8061" s="3" t="s">
        <v>329</v>
      </c>
      <c r="D8061" s="3" t="s">
        <v>562</v>
      </c>
      <c r="E8061" s="3" t="n">
        <v>3468</v>
      </c>
      <c r="F8061" s="4" t="n">
        <v>45.26</v>
      </c>
      <c r="G8061" s="3" t="s">
        <v>8</v>
      </c>
      <c r="H8061" s="4" t="n">
        <f aca="false">ROUND(E8061*F8061,2)</f>
        <v>156961.68</v>
      </c>
    </row>
    <row r="8062" customFormat="false" ht="15" hidden="false" customHeight="false" outlineLevel="0" collapsed="false">
      <c r="A8062" s="3" t="n">
        <v>8061</v>
      </c>
      <c r="B8062" s="3" t="n">
        <v>14</v>
      </c>
      <c r="C8062" s="3" t="s">
        <v>329</v>
      </c>
      <c r="D8062" s="3" t="s">
        <v>562</v>
      </c>
      <c r="E8062" s="3" t="n">
        <v>2611</v>
      </c>
      <c r="F8062" s="4" t="n">
        <v>72.29</v>
      </c>
      <c r="G8062" s="3" t="s">
        <v>41</v>
      </c>
      <c r="H8062" s="4" t="n">
        <f aca="false">ROUND(E8062*F8062,2)</f>
        <v>188749.19</v>
      </c>
    </row>
    <row r="8063" customFormat="false" ht="15" hidden="false" customHeight="false" outlineLevel="0" collapsed="false">
      <c r="A8063" s="3" t="n">
        <v>8062</v>
      </c>
      <c r="B8063" s="3" t="n">
        <v>9</v>
      </c>
      <c r="C8063" s="3" t="s">
        <v>329</v>
      </c>
      <c r="D8063" s="3" t="s">
        <v>563</v>
      </c>
      <c r="E8063" s="3" t="n">
        <v>598</v>
      </c>
      <c r="F8063" s="4" t="n">
        <v>250.24</v>
      </c>
      <c r="G8063" s="3" t="s">
        <v>8</v>
      </c>
      <c r="H8063" s="4" t="n">
        <f aca="false">ROUND(E8063*F8063,2)</f>
        <v>149643.52</v>
      </c>
    </row>
    <row r="8064" customFormat="false" ht="15" hidden="false" customHeight="false" outlineLevel="0" collapsed="false">
      <c r="A8064" s="3" t="n">
        <v>8063</v>
      </c>
      <c r="B8064" s="3" t="n">
        <v>1</v>
      </c>
      <c r="C8064" s="3" t="s">
        <v>329</v>
      </c>
      <c r="D8064" s="3" t="s">
        <v>562</v>
      </c>
      <c r="E8064" s="3" t="n">
        <v>1227</v>
      </c>
      <c r="F8064" s="4" t="n">
        <v>426</v>
      </c>
      <c r="G8064" s="3" t="s">
        <v>8</v>
      </c>
      <c r="H8064" s="4" t="n">
        <f aca="false">ROUND(E8064*F8064,2)</f>
        <v>522702</v>
      </c>
    </row>
    <row r="8065" customFormat="false" ht="15" hidden="false" customHeight="false" outlineLevel="0" collapsed="false">
      <c r="A8065" s="3" t="n">
        <v>8064</v>
      </c>
      <c r="B8065" s="3" t="n">
        <v>2</v>
      </c>
      <c r="C8065" s="3" t="s">
        <v>329</v>
      </c>
      <c r="D8065" s="3" t="s">
        <v>562</v>
      </c>
      <c r="E8065" s="3" t="n">
        <v>1815</v>
      </c>
      <c r="F8065" s="4" t="n">
        <v>45.44</v>
      </c>
      <c r="G8065" s="3" t="s">
        <v>8</v>
      </c>
      <c r="H8065" s="4" t="n">
        <f aca="false">ROUND(E8065*F8065,2)</f>
        <v>82473.6</v>
      </c>
    </row>
    <row r="8066" customFormat="false" ht="15" hidden="false" customHeight="false" outlineLevel="0" collapsed="false">
      <c r="A8066" s="3" t="n">
        <v>8065</v>
      </c>
      <c r="B8066" s="3" t="n">
        <v>9</v>
      </c>
      <c r="C8066" s="3" t="s">
        <v>330</v>
      </c>
      <c r="D8066" s="3" t="s">
        <v>563</v>
      </c>
      <c r="E8066" s="3" t="n">
        <v>567</v>
      </c>
      <c r="F8066" s="4" t="n">
        <v>249.29</v>
      </c>
      <c r="G8066" s="3" t="s">
        <v>8</v>
      </c>
      <c r="H8066" s="4" t="n">
        <f aca="false">ROUND(E8066*F8066,2)</f>
        <v>141347.43</v>
      </c>
    </row>
    <row r="8067" customFormat="false" ht="15" hidden="false" customHeight="false" outlineLevel="0" collapsed="false">
      <c r="A8067" s="3" t="n">
        <v>8066</v>
      </c>
      <c r="B8067" s="3" t="n">
        <v>7</v>
      </c>
      <c r="C8067" s="3" t="s">
        <v>330</v>
      </c>
      <c r="D8067" s="3" t="s">
        <v>562</v>
      </c>
      <c r="E8067" s="3" t="n">
        <v>3878</v>
      </c>
      <c r="F8067" s="4" t="n">
        <v>272.48</v>
      </c>
      <c r="G8067" s="3" t="s">
        <v>8</v>
      </c>
      <c r="H8067" s="4" t="n">
        <f aca="false">ROUND(E8067*F8067,2)</f>
        <v>1056677.44</v>
      </c>
    </row>
    <row r="8068" customFormat="false" ht="15" hidden="false" customHeight="false" outlineLevel="0" collapsed="false">
      <c r="A8068" s="3" t="n">
        <v>8067</v>
      </c>
      <c r="B8068" s="3" t="n">
        <v>13</v>
      </c>
      <c r="C8068" s="3" t="s">
        <v>330</v>
      </c>
      <c r="D8068" s="3" t="s">
        <v>563</v>
      </c>
      <c r="E8068" s="3" t="n">
        <v>663</v>
      </c>
      <c r="F8068" s="4" t="n">
        <v>44.98</v>
      </c>
      <c r="G8068" s="3" t="s">
        <v>41</v>
      </c>
      <c r="H8068" s="4" t="n">
        <f aca="false">ROUND(E8068*F8068,2)</f>
        <v>29821.74</v>
      </c>
    </row>
    <row r="8069" customFormat="false" ht="15" hidden="false" customHeight="false" outlineLevel="0" collapsed="false">
      <c r="A8069" s="3" t="n">
        <v>8068</v>
      </c>
      <c r="B8069" s="3" t="n">
        <v>10</v>
      </c>
      <c r="C8069" s="3" t="s">
        <v>330</v>
      </c>
      <c r="D8069" s="3" t="s">
        <v>563</v>
      </c>
      <c r="E8069" s="3" t="n">
        <v>4072</v>
      </c>
      <c r="F8069" s="4" t="n">
        <v>62.13</v>
      </c>
      <c r="G8069" s="3" t="s">
        <v>8</v>
      </c>
      <c r="H8069" s="4" t="n">
        <f aca="false">ROUND(E8069*F8069,2)</f>
        <v>252993.36</v>
      </c>
    </row>
    <row r="8070" customFormat="false" ht="15" hidden="false" customHeight="false" outlineLevel="0" collapsed="false">
      <c r="A8070" s="3" t="n">
        <v>8069</v>
      </c>
      <c r="B8070" s="3" t="n">
        <v>5</v>
      </c>
      <c r="C8070" s="3" t="s">
        <v>330</v>
      </c>
      <c r="D8070" s="3" t="s">
        <v>562</v>
      </c>
      <c r="E8070" s="3" t="n">
        <v>3377</v>
      </c>
      <c r="F8070" s="4" t="n">
        <v>545.06</v>
      </c>
      <c r="G8070" s="3" t="s">
        <v>8</v>
      </c>
      <c r="H8070" s="4" t="n">
        <f aca="false">ROUND(E8070*F8070,2)</f>
        <v>1840667.62</v>
      </c>
    </row>
    <row r="8071" customFormat="false" ht="15" hidden="false" customHeight="false" outlineLevel="0" collapsed="false">
      <c r="A8071" s="3" t="n">
        <v>8070</v>
      </c>
      <c r="B8071" s="3" t="n">
        <v>12</v>
      </c>
      <c r="C8071" s="3" t="s">
        <v>330</v>
      </c>
      <c r="D8071" s="3" t="s">
        <v>563</v>
      </c>
      <c r="E8071" s="3" t="n">
        <v>2879</v>
      </c>
      <c r="F8071" s="4" t="n">
        <v>230.36</v>
      </c>
      <c r="G8071" s="3" t="s">
        <v>38</v>
      </c>
      <c r="H8071" s="4" t="n">
        <f aca="false">ROUND(E8071*F8071,2)</f>
        <v>663206.44</v>
      </c>
    </row>
    <row r="8072" customFormat="false" ht="15" hidden="false" customHeight="false" outlineLevel="0" collapsed="false">
      <c r="A8072" s="3" t="n">
        <v>8071</v>
      </c>
      <c r="B8072" s="3" t="n">
        <v>4</v>
      </c>
      <c r="C8072" s="3" t="s">
        <v>330</v>
      </c>
      <c r="D8072" s="3" t="s">
        <v>563</v>
      </c>
      <c r="E8072" s="3" t="n">
        <v>4651</v>
      </c>
      <c r="F8072" s="4" t="n">
        <v>116.69</v>
      </c>
      <c r="G8072" s="3" t="s">
        <v>8</v>
      </c>
      <c r="H8072" s="4" t="n">
        <f aca="false">ROUND(E8072*F8072,2)</f>
        <v>542725.19</v>
      </c>
    </row>
    <row r="8073" customFormat="false" ht="15" hidden="false" customHeight="false" outlineLevel="0" collapsed="false">
      <c r="A8073" s="3" t="n">
        <v>8072</v>
      </c>
      <c r="B8073" s="3" t="n">
        <v>11</v>
      </c>
      <c r="C8073" s="3" t="s">
        <v>330</v>
      </c>
      <c r="D8073" s="3" t="s">
        <v>562</v>
      </c>
      <c r="E8073" s="3" t="n">
        <v>327</v>
      </c>
      <c r="F8073" s="4" t="n">
        <v>98.72</v>
      </c>
      <c r="G8073" s="3" t="s">
        <v>34</v>
      </c>
      <c r="H8073" s="4" t="n">
        <f aca="false">ROUND(E8073*F8073,2)</f>
        <v>32281.44</v>
      </c>
    </row>
    <row r="8074" customFormat="false" ht="15" hidden="false" customHeight="false" outlineLevel="0" collapsed="false">
      <c r="A8074" s="3" t="n">
        <v>8073</v>
      </c>
      <c r="B8074" s="3" t="n">
        <v>6</v>
      </c>
      <c r="C8074" s="3" t="s">
        <v>330</v>
      </c>
      <c r="D8074" s="3" t="s">
        <v>562</v>
      </c>
      <c r="E8074" s="3" t="n">
        <v>2542</v>
      </c>
      <c r="F8074" s="4" t="n">
        <v>290.45</v>
      </c>
      <c r="G8074" s="3" t="s">
        <v>8</v>
      </c>
      <c r="H8074" s="4" t="n">
        <f aca="false">ROUND(E8074*F8074,2)</f>
        <v>738323.9</v>
      </c>
    </row>
    <row r="8075" customFormat="false" ht="15" hidden="false" customHeight="false" outlineLevel="0" collapsed="false">
      <c r="A8075" s="3" t="n">
        <v>8074</v>
      </c>
      <c r="B8075" s="3" t="n">
        <v>4</v>
      </c>
      <c r="C8075" s="3" t="s">
        <v>330</v>
      </c>
      <c r="D8075" s="3" t="s">
        <v>563</v>
      </c>
      <c r="E8075" s="3" t="n">
        <v>4080</v>
      </c>
      <c r="F8075" s="4" t="n">
        <v>116.61</v>
      </c>
      <c r="G8075" s="3" t="s">
        <v>8</v>
      </c>
      <c r="H8075" s="4" t="n">
        <f aca="false">ROUND(E8075*F8075,2)</f>
        <v>475768.8</v>
      </c>
    </row>
    <row r="8076" customFormat="false" ht="15" hidden="false" customHeight="false" outlineLevel="0" collapsed="false">
      <c r="A8076" s="3" t="n">
        <v>8075</v>
      </c>
      <c r="B8076" s="3" t="n">
        <v>10</v>
      </c>
      <c r="C8076" s="3" t="s">
        <v>330</v>
      </c>
      <c r="D8076" s="3" t="s">
        <v>562</v>
      </c>
      <c r="E8076" s="3" t="n">
        <v>1747</v>
      </c>
      <c r="F8076" s="4" t="n">
        <v>62.09</v>
      </c>
      <c r="G8076" s="3" t="s">
        <v>8</v>
      </c>
      <c r="H8076" s="4" t="n">
        <f aca="false">ROUND(E8076*F8076,2)</f>
        <v>108471.23</v>
      </c>
    </row>
    <row r="8077" customFormat="false" ht="15" hidden="false" customHeight="false" outlineLevel="0" collapsed="false">
      <c r="A8077" s="3" t="n">
        <v>8076</v>
      </c>
      <c r="B8077" s="3" t="n">
        <v>9</v>
      </c>
      <c r="C8077" s="3" t="s">
        <v>330</v>
      </c>
      <c r="D8077" s="3" t="s">
        <v>562</v>
      </c>
      <c r="E8077" s="3" t="n">
        <v>421</v>
      </c>
      <c r="F8077" s="4" t="n">
        <v>249.17</v>
      </c>
      <c r="G8077" s="3" t="s">
        <v>8</v>
      </c>
      <c r="H8077" s="4" t="n">
        <f aca="false">ROUND(E8077*F8077,2)</f>
        <v>104900.57</v>
      </c>
    </row>
    <row r="8078" customFormat="false" ht="15" hidden="false" customHeight="false" outlineLevel="0" collapsed="false">
      <c r="A8078" s="3" t="n">
        <v>8077</v>
      </c>
      <c r="B8078" s="3" t="n">
        <v>10</v>
      </c>
      <c r="C8078" s="3" t="s">
        <v>330</v>
      </c>
      <c r="D8078" s="3" t="s">
        <v>562</v>
      </c>
      <c r="E8078" s="3" t="n">
        <v>2224</v>
      </c>
      <c r="F8078" s="4" t="n">
        <v>62.21</v>
      </c>
      <c r="G8078" s="3" t="s">
        <v>8</v>
      </c>
      <c r="H8078" s="4" t="n">
        <f aca="false">ROUND(E8078*F8078,2)</f>
        <v>138355.04</v>
      </c>
    </row>
    <row r="8079" customFormat="false" ht="15" hidden="false" customHeight="false" outlineLevel="0" collapsed="false">
      <c r="A8079" s="3" t="n">
        <v>8078</v>
      </c>
      <c r="B8079" s="3" t="n">
        <v>6</v>
      </c>
      <c r="C8079" s="3" t="s">
        <v>330</v>
      </c>
      <c r="D8079" s="3" t="s">
        <v>562</v>
      </c>
      <c r="E8079" s="3" t="n">
        <v>1848</v>
      </c>
      <c r="F8079" s="4" t="n">
        <v>291.47</v>
      </c>
      <c r="G8079" s="3" t="s">
        <v>8</v>
      </c>
      <c r="H8079" s="4" t="n">
        <f aca="false">ROUND(E8079*F8079,2)</f>
        <v>538636.56</v>
      </c>
    </row>
    <row r="8080" customFormat="false" ht="15" hidden="false" customHeight="false" outlineLevel="0" collapsed="false">
      <c r="A8080" s="3" t="n">
        <v>8079</v>
      </c>
      <c r="B8080" s="3" t="n">
        <v>1</v>
      </c>
      <c r="C8080" s="3" t="s">
        <v>330</v>
      </c>
      <c r="D8080" s="3" t="s">
        <v>563</v>
      </c>
      <c r="E8080" s="3" t="n">
        <v>1390</v>
      </c>
      <c r="F8080" s="4" t="n">
        <v>451.45</v>
      </c>
      <c r="G8080" s="3" t="s">
        <v>8</v>
      </c>
      <c r="H8080" s="4" t="n">
        <f aca="false">ROUND(E8080*F8080,2)</f>
        <v>627515.5</v>
      </c>
    </row>
    <row r="8081" customFormat="false" ht="15" hidden="false" customHeight="false" outlineLevel="0" collapsed="false">
      <c r="A8081" s="3" t="n">
        <v>8080</v>
      </c>
      <c r="B8081" s="3" t="n">
        <v>14</v>
      </c>
      <c r="C8081" s="3" t="s">
        <v>330</v>
      </c>
      <c r="D8081" s="3" t="s">
        <v>563</v>
      </c>
      <c r="E8081" s="3" t="n">
        <v>2650</v>
      </c>
      <c r="F8081" s="4" t="n">
        <v>73.16</v>
      </c>
      <c r="G8081" s="3" t="s">
        <v>41</v>
      </c>
      <c r="H8081" s="4" t="n">
        <f aca="false">ROUND(E8081*F8081,2)</f>
        <v>193874</v>
      </c>
    </row>
    <row r="8082" customFormat="false" ht="15" hidden="false" customHeight="false" outlineLevel="0" collapsed="false">
      <c r="A8082" s="3" t="n">
        <v>8081</v>
      </c>
      <c r="B8082" s="3" t="n">
        <v>12</v>
      </c>
      <c r="C8082" s="3" t="s">
        <v>330</v>
      </c>
      <c r="D8082" s="3" t="s">
        <v>562</v>
      </c>
      <c r="E8082" s="3" t="n">
        <v>3085</v>
      </c>
      <c r="F8082" s="4" t="n">
        <v>229.58</v>
      </c>
      <c r="G8082" s="3" t="s">
        <v>38</v>
      </c>
      <c r="H8082" s="4" t="n">
        <f aca="false">ROUND(E8082*F8082,2)</f>
        <v>708254.3</v>
      </c>
    </row>
    <row r="8083" customFormat="false" ht="15" hidden="false" customHeight="false" outlineLevel="0" collapsed="false">
      <c r="A8083" s="3" t="n">
        <v>8082</v>
      </c>
      <c r="B8083" s="3" t="n">
        <v>12</v>
      </c>
      <c r="C8083" s="3" t="s">
        <v>330</v>
      </c>
      <c r="D8083" s="3" t="s">
        <v>562</v>
      </c>
      <c r="E8083" s="3" t="n">
        <v>3620</v>
      </c>
      <c r="F8083" s="4" t="n">
        <v>230.6</v>
      </c>
      <c r="G8083" s="3" t="s">
        <v>38</v>
      </c>
      <c r="H8083" s="4" t="n">
        <f aca="false">ROUND(E8083*F8083,2)</f>
        <v>834772</v>
      </c>
    </row>
    <row r="8084" customFormat="false" ht="15" hidden="false" customHeight="false" outlineLevel="0" collapsed="false">
      <c r="A8084" s="3" t="n">
        <v>8083</v>
      </c>
      <c r="B8084" s="3" t="n">
        <v>14</v>
      </c>
      <c r="C8084" s="3" t="s">
        <v>330</v>
      </c>
      <c r="D8084" s="3" t="s">
        <v>562</v>
      </c>
      <c r="E8084" s="3" t="n">
        <v>1503</v>
      </c>
      <c r="F8084" s="4" t="n">
        <v>73</v>
      </c>
      <c r="G8084" s="3" t="s">
        <v>41</v>
      </c>
      <c r="H8084" s="4" t="n">
        <f aca="false">ROUND(E8084*F8084,2)</f>
        <v>109719</v>
      </c>
    </row>
    <row r="8085" customFormat="false" ht="15" hidden="false" customHeight="false" outlineLevel="0" collapsed="false">
      <c r="A8085" s="3" t="n">
        <v>8084</v>
      </c>
      <c r="B8085" s="3" t="n">
        <v>6</v>
      </c>
      <c r="C8085" s="3" t="s">
        <v>330</v>
      </c>
      <c r="D8085" s="3" t="s">
        <v>562</v>
      </c>
      <c r="E8085" s="3" t="n">
        <v>1149</v>
      </c>
      <c r="F8085" s="4" t="n">
        <v>291.23</v>
      </c>
      <c r="G8085" s="3" t="s">
        <v>8</v>
      </c>
      <c r="H8085" s="4" t="n">
        <f aca="false">ROUND(E8085*F8085,2)</f>
        <v>334623.27</v>
      </c>
    </row>
    <row r="8086" customFormat="false" ht="15" hidden="false" customHeight="false" outlineLevel="0" collapsed="false">
      <c r="A8086" s="3" t="n">
        <v>8085</v>
      </c>
      <c r="B8086" s="3" t="n">
        <v>8</v>
      </c>
      <c r="C8086" s="3" t="s">
        <v>330</v>
      </c>
      <c r="D8086" s="3" t="s">
        <v>562</v>
      </c>
      <c r="E8086" s="3" t="n">
        <v>1151</v>
      </c>
      <c r="F8086" s="4" t="n">
        <v>53.54</v>
      </c>
      <c r="G8086" s="3" t="s">
        <v>8</v>
      </c>
      <c r="H8086" s="4" t="n">
        <f aca="false">ROUND(E8086*F8086,2)</f>
        <v>61624.54</v>
      </c>
    </row>
    <row r="8087" customFormat="false" ht="15" hidden="false" customHeight="false" outlineLevel="0" collapsed="false">
      <c r="A8087" s="3" t="n">
        <v>8086</v>
      </c>
      <c r="B8087" s="3" t="n">
        <v>4</v>
      </c>
      <c r="C8087" s="3" t="s">
        <v>330</v>
      </c>
      <c r="D8087" s="3" t="s">
        <v>563</v>
      </c>
      <c r="E8087" s="3" t="n">
        <v>924</v>
      </c>
      <c r="F8087" s="4" t="n">
        <v>116.67</v>
      </c>
      <c r="G8087" s="3" t="s">
        <v>8</v>
      </c>
      <c r="H8087" s="4" t="n">
        <f aca="false">ROUND(E8087*F8087,2)</f>
        <v>107803.08</v>
      </c>
    </row>
    <row r="8088" customFormat="false" ht="15" hidden="false" customHeight="false" outlineLevel="0" collapsed="false">
      <c r="A8088" s="3" t="n">
        <v>8087</v>
      </c>
      <c r="B8088" s="3" t="n">
        <v>8</v>
      </c>
      <c r="C8088" s="3" t="s">
        <v>330</v>
      </c>
      <c r="D8088" s="3" t="s">
        <v>562</v>
      </c>
      <c r="E8088" s="3" t="n">
        <v>3125</v>
      </c>
      <c r="F8088" s="4" t="n">
        <v>53.43</v>
      </c>
      <c r="G8088" s="3" t="s">
        <v>8</v>
      </c>
      <c r="H8088" s="4" t="n">
        <f aca="false">ROUND(E8088*F8088,2)</f>
        <v>166968.75</v>
      </c>
    </row>
    <row r="8089" customFormat="false" ht="15" hidden="false" customHeight="false" outlineLevel="0" collapsed="false">
      <c r="A8089" s="3" t="n">
        <v>8088</v>
      </c>
      <c r="B8089" s="3" t="n">
        <v>4</v>
      </c>
      <c r="C8089" s="3" t="s">
        <v>330</v>
      </c>
      <c r="D8089" s="3" t="s">
        <v>562</v>
      </c>
      <c r="E8089" s="3" t="n">
        <v>2788</v>
      </c>
      <c r="F8089" s="4" t="n">
        <v>116.39</v>
      </c>
      <c r="G8089" s="3" t="s">
        <v>8</v>
      </c>
      <c r="H8089" s="4" t="n">
        <f aca="false">ROUND(E8089*F8089,2)</f>
        <v>324495.32</v>
      </c>
    </row>
    <row r="8090" customFormat="false" ht="15" hidden="false" customHeight="false" outlineLevel="0" collapsed="false">
      <c r="A8090" s="3" t="n">
        <v>8089</v>
      </c>
      <c r="B8090" s="3" t="n">
        <v>13</v>
      </c>
      <c r="C8090" s="3" t="s">
        <v>330</v>
      </c>
      <c r="D8090" s="3" t="s">
        <v>563</v>
      </c>
      <c r="E8090" s="3" t="n">
        <v>4162</v>
      </c>
      <c r="F8090" s="4" t="n">
        <v>44.82</v>
      </c>
      <c r="G8090" s="3" t="s">
        <v>41</v>
      </c>
      <c r="H8090" s="4" t="n">
        <f aca="false">ROUND(E8090*F8090,2)</f>
        <v>186540.84</v>
      </c>
    </row>
    <row r="8091" customFormat="false" ht="15" hidden="false" customHeight="false" outlineLevel="0" collapsed="false">
      <c r="A8091" s="3" t="n">
        <v>8090</v>
      </c>
      <c r="B8091" s="3" t="n">
        <v>13</v>
      </c>
      <c r="C8091" s="3" t="s">
        <v>330</v>
      </c>
      <c r="D8091" s="3" t="s">
        <v>563</v>
      </c>
      <c r="E8091" s="3" t="n">
        <v>1266</v>
      </c>
      <c r="F8091" s="4" t="n">
        <v>44.88</v>
      </c>
      <c r="G8091" s="3" t="s">
        <v>41</v>
      </c>
      <c r="H8091" s="4" t="n">
        <f aca="false">ROUND(E8091*F8091,2)</f>
        <v>56818.08</v>
      </c>
    </row>
    <row r="8092" customFormat="false" ht="15" hidden="false" customHeight="false" outlineLevel="0" collapsed="false">
      <c r="A8092" s="3" t="n">
        <v>8091</v>
      </c>
      <c r="B8092" s="3" t="n">
        <v>6</v>
      </c>
      <c r="C8092" s="3" t="s">
        <v>330</v>
      </c>
      <c r="D8092" s="3" t="s">
        <v>562</v>
      </c>
      <c r="E8092" s="3" t="n">
        <v>1549</v>
      </c>
      <c r="F8092" s="4" t="n">
        <v>290.98</v>
      </c>
      <c r="G8092" s="3" t="s">
        <v>8</v>
      </c>
      <c r="H8092" s="4" t="n">
        <f aca="false">ROUND(E8092*F8092,2)</f>
        <v>450728.02</v>
      </c>
    </row>
    <row r="8093" customFormat="false" ht="15" hidden="false" customHeight="false" outlineLevel="0" collapsed="false">
      <c r="A8093" s="3" t="n">
        <v>8092</v>
      </c>
      <c r="B8093" s="3" t="n">
        <v>11</v>
      </c>
      <c r="C8093" s="3" t="s">
        <v>330</v>
      </c>
      <c r="D8093" s="3" t="s">
        <v>562</v>
      </c>
      <c r="E8093" s="3" t="n">
        <v>3011</v>
      </c>
      <c r="F8093" s="4" t="n">
        <v>98.33</v>
      </c>
      <c r="G8093" s="3" t="s">
        <v>34</v>
      </c>
      <c r="H8093" s="4" t="n">
        <f aca="false">ROUND(E8093*F8093,2)</f>
        <v>296071.63</v>
      </c>
    </row>
    <row r="8094" customFormat="false" ht="15" hidden="false" customHeight="false" outlineLevel="0" collapsed="false">
      <c r="A8094" s="3" t="n">
        <v>8093</v>
      </c>
      <c r="B8094" s="3" t="n">
        <v>2</v>
      </c>
      <c r="C8094" s="3" t="s">
        <v>330</v>
      </c>
      <c r="D8094" s="3" t="s">
        <v>562</v>
      </c>
      <c r="E8094" s="3" t="n">
        <v>1649</v>
      </c>
      <c r="F8094" s="4" t="n">
        <v>45.69</v>
      </c>
      <c r="G8094" s="3" t="s">
        <v>8</v>
      </c>
      <c r="H8094" s="4" t="n">
        <f aca="false">ROUND(E8094*F8094,2)</f>
        <v>75342.81</v>
      </c>
    </row>
    <row r="8095" customFormat="false" ht="15" hidden="false" customHeight="false" outlineLevel="0" collapsed="false">
      <c r="A8095" s="3" t="n">
        <v>8094</v>
      </c>
      <c r="B8095" s="3" t="n">
        <v>11</v>
      </c>
      <c r="C8095" s="3" t="s">
        <v>330</v>
      </c>
      <c r="D8095" s="3" t="s">
        <v>563</v>
      </c>
      <c r="E8095" s="3" t="n">
        <v>3888</v>
      </c>
      <c r="F8095" s="4" t="n">
        <v>98.51</v>
      </c>
      <c r="G8095" s="3" t="s">
        <v>34</v>
      </c>
      <c r="H8095" s="4" t="n">
        <f aca="false">ROUND(E8095*F8095,2)</f>
        <v>383006.88</v>
      </c>
    </row>
    <row r="8096" customFormat="false" ht="15" hidden="false" customHeight="false" outlineLevel="0" collapsed="false">
      <c r="A8096" s="3" t="n">
        <v>8095</v>
      </c>
      <c r="B8096" s="3" t="n">
        <v>7</v>
      </c>
      <c r="C8096" s="3" t="s">
        <v>330</v>
      </c>
      <c r="D8096" s="3" t="s">
        <v>562</v>
      </c>
      <c r="E8096" s="3" t="n">
        <v>2549</v>
      </c>
      <c r="F8096" s="4" t="n">
        <v>274.04</v>
      </c>
      <c r="G8096" s="3" t="s">
        <v>8</v>
      </c>
      <c r="H8096" s="4" t="n">
        <f aca="false">ROUND(E8096*F8096,2)</f>
        <v>698527.96</v>
      </c>
    </row>
    <row r="8097" customFormat="false" ht="15" hidden="false" customHeight="false" outlineLevel="0" collapsed="false">
      <c r="A8097" s="3" t="n">
        <v>8096</v>
      </c>
      <c r="B8097" s="3" t="n">
        <v>5</v>
      </c>
      <c r="C8097" s="3" t="s">
        <v>330</v>
      </c>
      <c r="D8097" s="3" t="s">
        <v>562</v>
      </c>
      <c r="E8097" s="3" t="n">
        <v>505</v>
      </c>
      <c r="F8097" s="4" t="n">
        <v>544.31</v>
      </c>
      <c r="G8097" s="3" t="s">
        <v>8</v>
      </c>
      <c r="H8097" s="4" t="n">
        <f aca="false">ROUND(E8097*F8097,2)</f>
        <v>274876.55</v>
      </c>
    </row>
    <row r="8098" customFormat="false" ht="15" hidden="false" customHeight="false" outlineLevel="0" collapsed="false">
      <c r="A8098" s="3" t="n">
        <v>8097</v>
      </c>
      <c r="B8098" s="3" t="n">
        <v>10</v>
      </c>
      <c r="C8098" s="3" t="s">
        <v>330</v>
      </c>
      <c r="D8098" s="3" t="s">
        <v>563</v>
      </c>
      <c r="E8098" s="3" t="n">
        <v>4962</v>
      </c>
      <c r="F8098" s="4" t="n">
        <v>62.28</v>
      </c>
      <c r="G8098" s="3" t="s">
        <v>8</v>
      </c>
      <c r="H8098" s="4" t="n">
        <f aca="false">ROUND(E8098*F8098,2)</f>
        <v>309033.36</v>
      </c>
    </row>
    <row r="8099" customFormat="false" ht="15" hidden="false" customHeight="false" outlineLevel="0" collapsed="false">
      <c r="A8099" s="3" t="n">
        <v>8098</v>
      </c>
      <c r="B8099" s="3" t="n">
        <v>4</v>
      </c>
      <c r="C8099" s="3" t="s">
        <v>330</v>
      </c>
      <c r="D8099" s="3" t="s">
        <v>562</v>
      </c>
      <c r="E8099" s="3" t="n">
        <v>2803</v>
      </c>
      <c r="F8099" s="4" t="n">
        <v>116.14</v>
      </c>
      <c r="G8099" s="3" t="s">
        <v>8</v>
      </c>
      <c r="H8099" s="4" t="n">
        <f aca="false">ROUND(E8099*F8099,2)</f>
        <v>325540.42</v>
      </c>
    </row>
    <row r="8100" customFormat="false" ht="15" hidden="false" customHeight="false" outlineLevel="0" collapsed="false">
      <c r="A8100" s="3" t="n">
        <v>8099</v>
      </c>
      <c r="B8100" s="3" t="n">
        <v>8</v>
      </c>
      <c r="C8100" s="3" t="s">
        <v>330</v>
      </c>
      <c r="D8100" s="3" t="s">
        <v>562</v>
      </c>
      <c r="E8100" s="3" t="n">
        <v>912</v>
      </c>
      <c r="F8100" s="4" t="n">
        <v>53.25</v>
      </c>
      <c r="G8100" s="3" t="s">
        <v>8</v>
      </c>
      <c r="H8100" s="4" t="n">
        <f aca="false">ROUND(E8100*F8100,2)</f>
        <v>48564</v>
      </c>
    </row>
    <row r="8101" customFormat="false" ht="15" hidden="false" customHeight="false" outlineLevel="0" collapsed="false">
      <c r="A8101" s="3" t="n">
        <v>8100</v>
      </c>
      <c r="B8101" s="3" t="n">
        <v>8</v>
      </c>
      <c r="C8101" s="3" t="s">
        <v>330</v>
      </c>
      <c r="D8101" s="3" t="s">
        <v>563</v>
      </c>
      <c r="E8101" s="3" t="n">
        <v>3572</v>
      </c>
      <c r="F8101" s="4" t="n">
        <v>53.36</v>
      </c>
      <c r="G8101" s="3" t="s">
        <v>8</v>
      </c>
      <c r="H8101" s="4" t="n">
        <f aca="false">ROUND(E8101*F8101,2)</f>
        <v>190601.92</v>
      </c>
    </row>
    <row r="8102" customFormat="false" ht="15" hidden="false" customHeight="false" outlineLevel="0" collapsed="false">
      <c r="A8102" s="3" t="n">
        <v>8101</v>
      </c>
      <c r="B8102" s="3" t="n">
        <v>7</v>
      </c>
      <c r="C8102" s="3" t="s">
        <v>331</v>
      </c>
      <c r="D8102" s="3" t="s">
        <v>563</v>
      </c>
      <c r="E8102" s="3" t="n">
        <v>1948</v>
      </c>
      <c r="F8102" s="4" t="n">
        <v>263.39</v>
      </c>
      <c r="G8102" s="3" t="s">
        <v>8</v>
      </c>
      <c r="H8102" s="4" t="n">
        <f aca="false">ROUND(E8102*F8102,2)</f>
        <v>513083.72</v>
      </c>
    </row>
    <row r="8103" customFormat="false" ht="15" hidden="false" customHeight="false" outlineLevel="0" collapsed="false">
      <c r="A8103" s="3" t="n">
        <v>8102</v>
      </c>
      <c r="B8103" s="3" t="n">
        <v>11</v>
      </c>
      <c r="C8103" s="3" t="s">
        <v>331</v>
      </c>
      <c r="D8103" s="3" t="s">
        <v>562</v>
      </c>
      <c r="E8103" s="3" t="n">
        <v>218</v>
      </c>
      <c r="F8103" s="4" t="n">
        <v>99.75</v>
      </c>
      <c r="G8103" s="3" t="s">
        <v>34</v>
      </c>
      <c r="H8103" s="4" t="n">
        <f aca="false">ROUND(E8103*F8103,2)</f>
        <v>21745.5</v>
      </c>
    </row>
    <row r="8104" customFormat="false" ht="15" hidden="false" customHeight="false" outlineLevel="0" collapsed="false">
      <c r="A8104" s="3" t="n">
        <v>8103</v>
      </c>
      <c r="B8104" s="3" t="n">
        <v>12</v>
      </c>
      <c r="C8104" s="3" t="s">
        <v>331</v>
      </c>
      <c r="D8104" s="3" t="s">
        <v>563</v>
      </c>
      <c r="E8104" s="3" t="n">
        <v>2852</v>
      </c>
      <c r="F8104" s="4" t="n">
        <v>229.44</v>
      </c>
      <c r="G8104" s="3" t="s">
        <v>38</v>
      </c>
      <c r="H8104" s="4" t="n">
        <f aca="false">ROUND(E8104*F8104,2)</f>
        <v>654362.88</v>
      </c>
    </row>
    <row r="8105" customFormat="false" ht="15" hidden="false" customHeight="false" outlineLevel="0" collapsed="false">
      <c r="A8105" s="3" t="n">
        <v>8104</v>
      </c>
      <c r="B8105" s="3" t="n">
        <v>4</v>
      </c>
      <c r="C8105" s="3" t="s">
        <v>331</v>
      </c>
      <c r="D8105" s="3" t="s">
        <v>562</v>
      </c>
      <c r="E8105" s="3" t="n">
        <v>423</v>
      </c>
      <c r="F8105" s="4" t="n">
        <v>118.76</v>
      </c>
      <c r="G8105" s="3" t="s">
        <v>8</v>
      </c>
      <c r="H8105" s="4" t="n">
        <f aca="false">ROUND(E8105*F8105,2)</f>
        <v>50235.48</v>
      </c>
    </row>
    <row r="8106" customFormat="false" ht="15" hidden="false" customHeight="false" outlineLevel="0" collapsed="false">
      <c r="A8106" s="3" t="n">
        <v>8105</v>
      </c>
      <c r="B8106" s="3" t="n">
        <v>14</v>
      </c>
      <c r="C8106" s="3" t="s">
        <v>331</v>
      </c>
      <c r="D8106" s="3" t="s">
        <v>562</v>
      </c>
      <c r="E8106" s="3" t="n">
        <v>2377</v>
      </c>
      <c r="F8106" s="4" t="n">
        <v>71.26</v>
      </c>
      <c r="G8106" s="3" t="s">
        <v>41</v>
      </c>
      <c r="H8106" s="4" t="n">
        <f aca="false">ROUND(E8106*F8106,2)</f>
        <v>169385.02</v>
      </c>
    </row>
    <row r="8107" customFormat="false" ht="15" hidden="false" customHeight="false" outlineLevel="0" collapsed="false">
      <c r="A8107" s="3" t="n">
        <v>8106</v>
      </c>
      <c r="B8107" s="3" t="n">
        <v>15</v>
      </c>
      <c r="C8107" s="3" t="s">
        <v>331</v>
      </c>
      <c r="D8107" s="3" t="s">
        <v>563</v>
      </c>
      <c r="E8107" s="3" t="n">
        <v>3818</v>
      </c>
      <c r="F8107" s="4" t="n">
        <v>274.14</v>
      </c>
      <c r="G8107" s="3" t="s">
        <v>46</v>
      </c>
      <c r="H8107" s="4" t="n">
        <f aca="false">ROUND(E8107*F8107,2)</f>
        <v>1046666.52</v>
      </c>
    </row>
    <row r="8108" customFormat="false" ht="15" hidden="false" customHeight="false" outlineLevel="0" collapsed="false">
      <c r="A8108" s="3" t="n">
        <v>8107</v>
      </c>
      <c r="B8108" s="3" t="n">
        <v>1</v>
      </c>
      <c r="C8108" s="3" t="s">
        <v>331</v>
      </c>
      <c r="D8108" s="3" t="s">
        <v>563</v>
      </c>
      <c r="E8108" s="3" t="n">
        <v>1292</v>
      </c>
      <c r="F8108" s="4" t="n">
        <v>457.95</v>
      </c>
      <c r="G8108" s="3" t="s">
        <v>8</v>
      </c>
      <c r="H8108" s="4" t="n">
        <f aca="false">ROUND(E8108*F8108,2)</f>
        <v>591671.4</v>
      </c>
    </row>
    <row r="8109" customFormat="false" ht="15" hidden="false" customHeight="false" outlineLevel="0" collapsed="false">
      <c r="A8109" s="3" t="n">
        <v>8108</v>
      </c>
      <c r="B8109" s="3" t="n">
        <v>5</v>
      </c>
      <c r="C8109" s="3" t="s">
        <v>331</v>
      </c>
      <c r="D8109" s="3" t="s">
        <v>563</v>
      </c>
      <c r="E8109" s="3" t="n">
        <v>407</v>
      </c>
      <c r="F8109" s="4" t="n">
        <v>543.14</v>
      </c>
      <c r="G8109" s="3" t="s">
        <v>8</v>
      </c>
      <c r="H8109" s="4" t="n">
        <f aca="false">ROUND(E8109*F8109,2)</f>
        <v>221057.98</v>
      </c>
    </row>
    <row r="8110" customFormat="false" ht="15" hidden="false" customHeight="false" outlineLevel="0" collapsed="false">
      <c r="A8110" s="3" t="n">
        <v>8109</v>
      </c>
      <c r="B8110" s="3" t="n">
        <v>4</v>
      </c>
      <c r="C8110" s="3" t="s">
        <v>331</v>
      </c>
      <c r="D8110" s="3" t="s">
        <v>563</v>
      </c>
      <c r="E8110" s="3" t="n">
        <v>3963</v>
      </c>
      <c r="F8110" s="4" t="n">
        <v>118.64</v>
      </c>
      <c r="G8110" s="3" t="s">
        <v>8</v>
      </c>
      <c r="H8110" s="4" t="n">
        <f aca="false">ROUND(E8110*F8110,2)</f>
        <v>470170.32</v>
      </c>
    </row>
    <row r="8111" customFormat="false" ht="15" hidden="false" customHeight="false" outlineLevel="0" collapsed="false">
      <c r="A8111" s="3" t="n">
        <v>8110</v>
      </c>
      <c r="B8111" s="3" t="n">
        <v>6</v>
      </c>
      <c r="C8111" s="3" t="s">
        <v>331</v>
      </c>
      <c r="D8111" s="3" t="s">
        <v>562</v>
      </c>
      <c r="E8111" s="3" t="n">
        <v>4602</v>
      </c>
      <c r="F8111" s="4" t="n">
        <v>290.04</v>
      </c>
      <c r="G8111" s="3" t="s">
        <v>8</v>
      </c>
      <c r="H8111" s="4" t="n">
        <f aca="false">ROUND(E8111*F8111,2)</f>
        <v>1334764.08</v>
      </c>
    </row>
    <row r="8112" customFormat="false" ht="15" hidden="false" customHeight="false" outlineLevel="0" collapsed="false">
      <c r="A8112" s="3" t="n">
        <v>8111</v>
      </c>
      <c r="B8112" s="3" t="n">
        <v>3</v>
      </c>
      <c r="C8112" s="3" t="s">
        <v>331</v>
      </c>
      <c r="D8112" s="3" t="s">
        <v>562</v>
      </c>
      <c r="E8112" s="3" t="n">
        <v>190</v>
      </c>
      <c r="F8112" s="4" t="n">
        <v>135.6</v>
      </c>
      <c r="G8112" s="3" t="s">
        <v>8</v>
      </c>
      <c r="H8112" s="4" t="n">
        <f aca="false">ROUND(E8112*F8112,2)</f>
        <v>25764</v>
      </c>
    </row>
    <row r="8113" customFormat="false" ht="15" hidden="false" customHeight="false" outlineLevel="0" collapsed="false">
      <c r="A8113" s="3" t="n">
        <v>8112</v>
      </c>
      <c r="B8113" s="3" t="n">
        <v>15</v>
      </c>
      <c r="C8113" s="3" t="s">
        <v>331</v>
      </c>
      <c r="D8113" s="3" t="s">
        <v>563</v>
      </c>
      <c r="E8113" s="3" t="n">
        <v>2656</v>
      </c>
      <c r="F8113" s="4" t="n">
        <v>272.9</v>
      </c>
      <c r="G8113" s="3" t="s">
        <v>46</v>
      </c>
      <c r="H8113" s="4" t="n">
        <f aca="false">ROUND(E8113*F8113,2)</f>
        <v>724822.4</v>
      </c>
    </row>
    <row r="8114" customFormat="false" ht="15" hidden="false" customHeight="false" outlineLevel="0" collapsed="false">
      <c r="A8114" s="3" t="n">
        <v>8113</v>
      </c>
      <c r="B8114" s="3" t="n">
        <v>15</v>
      </c>
      <c r="C8114" s="3" t="s">
        <v>331</v>
      </c>
      <c r="D8114" s="3" t="s">
        <v>562</v>
      </c>
      <c r="E8114" s="3" t="n">
        <v>1320</v>
      </c>
      <c r="F8114" s="4" t="n">
        <v>273.29</v>
      </c>
      <c r="G8114" s="3" t="s">
        <v>46</v>
      </c>
      <c r="H8114" s="4" t="n">
        <f aca="false">ROUND(E8114*F8114,2)</f>
        <v>360742.8</v>
      </c>
    </row>
    <row r="8115" customFormat="false" ht="15" hidden="false" customHeight="false" outlineLevel="0" collapsed="false">
      <c r="A8115" s="3" t="n">
        <v>8114</v>
      </c>
      <c r="B8115" s="3" t="n">
        <v>5</v>
      </c>
      <c r="C8115" s="3" t="s">
        <v>331</v>
      </c>
      <c r="D8115" s="3" t="s">
        <v>563</v>
      </c>
      <c r="E8115" s="3" t="n">
        <v>3082</v>
      </c>
      <c r="F8115" s="4" t="n">
        <v>540.91</v>
      </c>
      <c r="G8115" s="3" t="s">
        <v>8</v>
      </c>
      <c r="H8115" s="4" t="n">
        <f aca="false">ROUND(E8115*F8115,2)</f>
        <v>1667084.62</v>
      </c>
    </row>
    <row r="8116" customFormat="false" ht="15" hidden="false" customHeight="false" outlineLevel="0" collapsed="false">
      <c r="A8116" s="3" t="n">
        <v>8115</v>
      </c>
      <c r="B8116" s="3" t="n">
        <v>2</v>
      </c>
      <c r="C8116" s="3" t="s">
        <v>331</v>
      </c>
      <c r="D8116" s="3" t="s">
        <v>562</v>
      </c>
      <c r="E8116" s="3" t="n">
        <v>1041</v>
      </c>
      <c r="F8116" s="4" t="n">
        <v>44.39</v>
      </c>
      <c r="G8116" s="3" t="s">
        <v>8</v>
      </c>
      <c r="H8116" s="4" t="n">
        <f aca="false">ROUND(E8116*F8116,2)</f>
        <v>46209.99</v>
      </c>
    </row>
    <row r="8117" customFormat="false" ht="15" hidden="false" customHeight="false" outlineLevel="0" collapsed="false">
      <c r="A8117" s="3" t="n">
        <v>8116</v>
      </c>
      <c r="B8117" s="3" t="n">
        <v>12</v>
      </c>
      <c r="C8117" s="3" t="s">
        <v>331</v>
      </c>
      <c r="D8117" s="3" t="s">
        <v>562</v>
      </c>
      <c r="E8117" s="3" t="n">
        <v>230</v>
      </c>
      <c r="F8117" s="4" t="n">
        <v>229.32</v>
      </c>
      <c r="G8117" s="3" t="s">
        <v>38</v>
      </c>
      <c r="H8117" s="4" t="n">
        <f aca="false">ROUND(E8117*F8117,2)</f>
        <v>52743.6</v>
      </c>
    </row>
    <row r="8118" customFormat="false" ht="15" hidden="false" customHeight="false" outlineLevel="0" collapsed="false">
      <c r="A8118" s="3" t="n">
        <v>8117</v>
      </c>
      <c r="B8118" s="3" t="n">
        <v>7</v>
      </c>
      <c r="C8118" s="3" t="s">
        <v>331</v>
      </c>
      <c r="D8118" s="3" t="s">
        <v>563</v>
      </c>
      <c r="E8118" s="3" t="n">
        <v>4266</v>
      </c>
      <c r="F8118" s="4" t="n">
        <v>263.72</v>
      </c>
      <c r="G8118" s="3" t="s">
        <v>8</v>
      </c>
      <c r="H8118" s="4" t="n">
        <f aca="false">ROUND(E8118*F8118,2)</f>
        <v>1125029.52</v>
      </c>
    </row>
    <row r="8119" customFormat="false" ht="15" hidden="false" customHeight="false" outlineLevel="0" collapsed="false">
      <c r="A8119" s="3" t="n">
        <v>8118</v>
      </c>
      <c r="B8119" s="3" t="n">
        <v>6</v>
      </c>
      <c r="C8119" s="3" t="s">
        <v>331</v>
      </c>
      <c r="D8119" s="3" t="s">
        <v>563</v>
      </c>
      <c r="E8119" s="3" t="n">
        <v>944</v>
      </c>
      <c r="F8119" s="4" t="n">
        <v>290.09</v>
      </c>
      <c r="G8119" s="3" t="s">
        <v>8</v>
      </c>
      <c r="H8119" s="4" t="n">
        <f aca="false">ROUND(E8119*F8119,2)</f>
        <v>273844.96</v>
      </c>
    </row>
    <row r="8120" customFormat="false" ht="15" hidden="false" customHeight="false" outlineLevel="0" collapsed="false">
      <c r="A8120" s="3" t="n">
        <v>8119</v>
      </c>
      <c r="B8120" s="3" t="n">
        <v>15</v>
      </c>
      <c r="C8120" s="3" t="s">
        <v>331</v>
      </c>
      <c r="D8120" s="3" t="s">
        <v>563</v>
      </c>
      <c r="E8120" s="3" t="n">
        <v>4278</v>
      </c>
      <c r="F8120" s="4" t="n">
        <v>273.91</v>
      </c>
      <c r="G8120" s="3" t="s">
        <v>46</v>
      </c>
      <c r="H8120" s="4" t="n">
        <f aca="false">ROUND(E8120*F8120,2)</f>
        <v>1171786.98</v>
      </c>
    </row>
    <row r="8121" customFormat="false" ht="15" hidden="false" customHeight="false" outlineLevel="0" collapsed="false">
      <c r="A8121" s="3" t="n">
        <v>8120</v>
      </c>
      <c r="B8121" s="3" t="n">
        <v>3</v>
      </c>
      <c r="C8121" s="3" t="s">
        <v>331</v>
      </c>
      <c r="D8121" s="3" t="s">
        <v>562</v>
      </c>
      <c r="E8121" s="3" t="n">
        <v>4277</v>
      </c>
      <c r="F8121" s="4" t="n">
        <v>135.78</v>
      </c>
      <c r="G8121" s="3" t="s">
        <v>8</v>
      </c>
      <c r="H8121" s="4" t="n">
        <f aca="false">ROUND(E8121*F8121,2)</f>
        <v>580731.06</v>
      </c>
    </row>
    <row r="8122" customFormat="false" ht="15" hidden="false" customHeight="false" outlineLevel="0" collapsed="false">
      <c r="A8122" s="3" t="n">
        <v>8121</v>
      </c>
      <c r="B8122" s="3" t="n">
        <v>3</v>
      </c>
      <c r="C8122" s="3" t="s">
        <v>331</v>
      </c>
      <c r="D8122" s="3" t="s">
        <v>563</v>
      </c>
      <c r="E8122" s="3" t="n">
        <v>4751</v>
      </c>
      <c r="F8122" s="4" t="n">
        <v>135.64</v>
      </c>
      <c r="G8122" s="3" t="s">
        <v>8</v>
      </c>
      <c r="H8122" s="4" t="n">
        <f aca="false">ROUND(E8122*F8122,2)</f>
        <v>644425.64</v>
      </c>
    </row>
    <row r="8123" customFormat="false" ht="15" hidden="false" customHeight="false" outlineLevel="0" collapsed="false">
      <c r="A8123" s="3" t="n">
        <v>8122</v>
      </c>
      <c r="B8123" s="3" t="n">
        <v>4</v>
      </c>
      <c r="C8123" s="3" t="s">
        <v>332</v>
      </c>
      <c r="D8123" s="3" t="s">
        <v>563</v>
      </c>
      <c r="E8123" s="3" t="n">
        <v>4567</v>
      </c>
      <c r="F8123" s="4" t="n">
        <v>121.97</v>
      </c>
      <c r="G8123" s="3" t="s">
        <v>8</v>
      </c>
      <c r="H8123" s="4" t="n">
        <f aca="false">ROUND(E8123*F8123,2)</f>
        <v>557036.99</v>
      </c>
    </row>
    <row r="8124" customFormat="false" ht="15" hidden="false" customHeight="false" outlineLevel="0" collapsed="false">
      <c r="A8124" s="3" t="n">
        <v>8123</v>
      </c>
      <c r="B8124" s="3" t="n">
        <v>10</v>
      </c>
      <c r="C8124" s="3" t="s">
        <v>332</v>
      </c>
      <c r="D8124" s="3" t="s">
        <v>563</v>
      </c>
      <c r="E8124" s="3" t="n">
        <v>4266</v>
      </c>
      <c r="F8124" s="4" t="n">
        <v>62.21</v>
      </c>
      <c r="G8124" s="3" t="s">
        <v>8</v>
      </c>
      <c r="H8124" s="4" t="n">
        <f aca="false">ROUND(E8124*F8124,2)</f>
        <v>265387.86</v>
      </c>
    </row>
    <row r="8125" customFormat="false" ht="15" hidden="false" customHeight="false" outlineLevel="0" collapsed="false">
      <c r="A8125" s="3" t="n">
        <v>8124</v>
      </c>
      <c r="B8125" s="3" t="n">
        <v>5</v>
      </c>
      <c r="C8125" s="3" t="s">
        <v>332</v>
      </c>
      <c r="D8125" s="3" t="s">
        <v>562</v>
      </c>
      <c r="E8125" s="3" t="n">
        <v>3303</v>
      </c>
      <c r="F8125" s="4" t="n">
        <v>544.46</v>
      </c>
      <c r="G8125" s="3" t="s">
        <v>8</v>
      </c>
      <c r="H8125" s="4" t="n">
        <f aca="false">ROUND(E8125*F8125,2)</f>
        <v>1798351.38</v>
      </c>
    </row>
    <row r="8126" customFormat="false" ht="15" hidden="false" customHeight="false" outlineLevel="0" collapsed="false">
      <c r="A8126" s="3" t="n">
        <v>8125</v>
      </c>
      <c r="B8126" s="3" t="n">
        <v>1</v>
      </c>
      <c r="C8126" s="3" t="s">
        <v>332</v>
      </c>
      <c r="D8126" s="3" t="s">
        <v>562</v>
      </c>
      <c r="E8126" s="3" t="n">
        <v>3674</v>
      </c>
      <c r="F8126" s="4" t="n">
        <v>446.44</v>
      </c>
      <c r="G8126" s="3" t="s">
        <v>8</v>
      </c>
      <c r="H8126" s="4" t="n">
        <f aca="false">ROUND(E8126*F8126,2)</f>
        <v>1640220.56</v>
      </c>
    </row>
    <row r="8127" customFormat="false" ht="15" hidden="false" customHeight="false" outlineLevel="0" collapsed="false">
      <c r="A8127" s="3" t="n">
        <v>8126</v>
      </c>
      <c r="B8127" s="3" t="n">
        <v>2</v>
      </c>
      <c r="C8127" s="3" t="s">
        <v>332</v>
      </c>
      <c r="D8127" s="3" t="s">
        <v>563</v>
      </c>
      <c r="E8127" s="3" t="n">
        <v>3924</v>
      </c>
      <c r="F8127" s="4" t="n">
        <v>44.3</v>
      </c>
      <c r="G8127" s="3" t="s">
        <v>8</v>
      </c>
      <c r="H8127" s="4" t="n">
        <f aca="false">ROUND(E8127*F8127,2)</f>
        <v>173833.2</v>
      </c>
    </row>
    <row r="8128" customFormat="false" ht="15" hidden="false" customHeight="false" outlineLevel="0" collapsed="false">
      <c r="A8128" s="3" t="n">
        <v>8127</v>
      </c>
      <c r="B8128" s="3" t="n">
        <v>8</v>
      </c>
      <c r="C8128" s="3" t="s">
        <v>332</v>
      </c>
      <c r="D8128" s="3" t="s">
        <v>563</v>
      </c>
      <c r="E8128" s="3" t="n">
        <v>275</v>
      </c>
      <c r="F8128" s="4" t="n">
        <v>56.26</v>
      </c>
      <c r="G8128" s="3" t="s">
        <v>8</v>
      </c>
      <c r="H8128" s="4" t="n">
        <f aca="false">ROUND(E8128*F8128,2)</f>
        <v>15471.5</v>
      </c>
    </row>
    <row r="8129" customFormat="false" ht="15" hidden="false" customHeight="false" outlineLevel="0" collapsed="false">
      <c r="A8129" s="3" t="n">
        <v>8128</v>
      </c>
      <c r="B8129" s="3" t="n">
        <v>2</v>
      </c>
      <c r="C8129" s="3" t="s">
        <v>332</v>
      </c>
      <c r="D8129" s="3" t="s">
        <v>563</v>
      </c>
      <c r="E8129" s="3" t="n">
        <v>4229</v>
      </c>
      <c r="F8129" s="4" t="n">
        <v>44.24</v>
      </c>
      <c r="G8129" s="3" t="s">
        <v>8</v>
      </c>
      <c r="H8129" s="4" t="n">
        <f aca="false">ROUND(E8129*F8129,2)</f>
        <v>187090.96</v>
      </c>
    </row>
    <row r="8130" customFormat="false" ht="15" hidden="false" customHeight="false" outlineLevel="0" collapsed="false">
      <c r="A8130" s="3" t="n">
        <v>8129</v>
      </c>
      <c r="B8130" s="3" t="n">
        <v>8</v>
      </c>
      <c r="C8130" s="3" t="s">
        <v>332</v>
      </c>
      <c r="D8130" s="3" t="s">
        <v>562</v>
      </c>
      <c r="E8130" s="3" t="n">
        <v>3511</v>
      </c>
      <c r="F8130" s="4" t="n">
        <v>56.33</v>
      </c>
      <c r="G8130" s="3" t="s">
        <v>8</v>
      </c>
      <c r="H8130" s="4" t="n">
        <f aca="false">ROUND(E8130*F8130,2)</f>
        <v>197774.63</v>
      </c>
    </row>
    <row r="8131" customFormat="false" ht="15" hidden="false" customHeight="false" outlineLevel="0" collapsed="false">
      <c r="A8131" s="3" t="n">
        <v>8130</v>
      </c>
      <c r="B8131" s="3" t="n">
        <v>12</v>
      </c>
      <c r="C8131" s="3" t="s">
        <v>332</v>
      </c>
      <c r="D8131" s="3" t="s">
        <v>562</v>
      </c>
      <c r="E8131" s="3" t="n">
        <v>4999</v>
      </c>
      <c r="F8131" s="4" t="n">
        <v>229.57</v>
      </c>
      <c r="G8131" s="3" t="s">
        <v>38</v>
      </c>
      <c r="H8131" s="4" t="n">
        <f aca="false">ROUND(E8131*F8131,2)</f>
        <v>1147620.43</v>
      </c>
    </row>
    <row r="8132" customFormat="false" ht="15" hidden="false" customHeight="false" outlineLevel="0" collapsed="false">
      <c r="A8132" s="3" t="n">
        <v>8131</v>
      </c>
      <c r="B8132" s="3" t="n">
        <v>9</v>
      </c>
      <c r="C8132" s="3" t="s">
        <v>332</v>
      </c>
      <c r="D8132" s="3" t="s">
        <v>562</v>
      </c>
      <c r="E8132" s="3" t="n">
        <v>958</v>
      </c>
      <c r="F8132" s="4" t="n">
        <v>246.36</v>
      </c>
      <c r="G8132" s="3" t="s">
        <v>8</v>
      </c>
      <c r="H8132" s="4" t="n">
        <f aca="false">ROUND(E8132*F8132,2)</f>
        <v>236012.88</v>
      </c>
    </row>
    <row r="8133" customFormat="false" ht="15" hidden="false" customHeight="false" outlineLevel="0" collapsed="false">
      <c r="A8133" s="3" t="n">
        <v>8132</v>
      </c>
      <c r="B8133" s="3" t="n">
        <v>1</v>
      </c>
      <c r="C8133" s="3" t="s">
        <v>332</v>
      </c>
      <c r="D8133" s="3" t="s">
        <v>562</v>
      </c>
      <c r="E8133" s="3" t="n">
        <v>4648</v>
      </c>
      <c r="F8133" s="4" t="n">
        <v>445.56</v>
      </c>
      <c r="G8133" s="3" t="s">
        <v>8</v>
      </c>
      <c r="H8133" s="4" t="n">
        <f aca="false">ROUND(E8133*F8133,2)</f>
        <v>2070962.88</v>
      </c>
    </row>
    <row r="8134" customFormat="false" ht="15" hidden="false" customHeight="false" outlineLevel="0" collapsed="false">
      <c r="A8134" s="3" t="n">
        <v>8133</v>
      </c>
      <c r="B8134" s="3" t="n">
        <v>14</v>
      </c>
      <c r="C8134" s="3" t="s">
        <v>332</v>
      </c>
      <c r="D8134" s="3" t="s">
        <v>562</v>
      </c>
      <c r="E8134" s="3" t="n">
        <v>4889</v>
      </c>
      <c r="F8134" s="4" t="n">
        <v>73.48</v>
      </c>
      <c r="G8134" s="3" t="s">
        <v>41</v>
      </c>
      <c r="H8134" s="4" t="n">
        <f aca="false">ROUND(E8134*F8134,2)</f>
        <v>359243.72</v>
      </c>
    </row>
    <row r="8135" customFormat="false" ht="15" hidden="false" customHeight="false" outlineLevel="0" collapsed="false">
      <c r="A8135" s="3" t="n">
        <v>8134</v>
      </c>
      <c r="B8135" s="3" t="n">
        <v>1</v>
      </c>
      <c r="C8135" s="3" t="s">
        <v>332</v>
      </c>
      <c r="D8135" s="3" t="s">
        <v>563</v>
      </c>
      <c r="E8135" s="3" t="n">
        <v>3639</v>
      </c>
      <c r="F8135" s="4" t="n">
        <v>446.59</v>
      </c>
      <c r="G8135" s="3" t="s">
        <v>8</v>
      </c>
      <c r="H8135" s="4" t="n">
        <f aca="false">ROUND(E8135*F8135,2)</f>
        <v>1625141.01</v>
      </c>
    </row>
    <row r="8136" customFormat="false" ht="15" hidden="false" customHeight="false" outlineLevel="0" collapsed="false">
      <c r="A8136" s="3" t="n">
        <v>8135</v>
      </c>
      <c r="B8136" s="3" t="n">
        <v>10</v>
      </c>
      <c r="C8136" s="3" t="s">
        <v>332</v>
      </c>
      <c r="D8136" s="3" t="s">
        <v>563</v>
      </c>
      <c r="E8136" s="3" t="n">
        <v>2441</v>
      </c>
      <c r="F8136" s="4" t="n">
        <v>62.53</v>
      </c>
      <c r="G8136" s="3" t="s">
        <v>8</v>
      </c>
      <c r="H8136" s="4" t="n">
        <f aca="false">ROUND(E8136*F8136,2)</f>
        <v>152635.73</v>
      </c>
    </row>
    <row r="8137" customFormat="false" ht="15" hidden="false" customHeight="false" outlineLevel="0" collapsed="false">
      <c r="A8137" s="3" t="n">
        <v>8136</v>
      </c>
      <c r="B8137" s="3" t="n">
        <v>5</v>
      </c>
      <c r="C8137" s="3" t="s">
        <v>332</v>
      </c>
      <c r="D8137" s="3" t="s">
        <v>562</v>
      </c>
      <c r="E8137" s="3" t="n">
        <v>4586</v>
      </c>
      <c r="F8137" s="4" t="n">
        <v>544.58</v>
      </c>
      <c r="G8137" s="3" t="s">
        <v>8</v>
      </c>
      <c r="H8137" s="4" t="n">
        <f aca="false">ROUND(E8137*F8137,2)</f>
        <v>2497443.88</v>
      </c>
    </row>
    <row r="8138" customFormat="false" ht="15" hidden="false" customHeight="false" outlineLevel="0" collapsed="false">
      <c r="A8138" s="3" t="n">
        <v>8137</v>
      </c>
      <c r="B8138" s="3" t="n">
        <v>9</v>
      </c>
      <c r="C8138" s="3" t="s">
        <v>332</v>
      </c>
      <c r="D8138" s="3" t="s">
        <v>563</v>
      </c>
      <c r="E8138" s="3" t="n">
        <v>98</v>
      </c>
      <c r="F8138" s="4" t="n">
        <v>246.39</v>
      </c>
      <c r="G8138" s="3" t="s">
        <v>8</v>
      </c>
      <c r="H8138" s="4" t="n">
        <f aca="false">ROUND(E8138*F8138,2)</f>
        <v>24146.22</v>
      </c>
    </row>
    <row r="8139" customFormat="false" ht="15" hidden="false" customHeight="false" outlineLevel="0" collapsed="false">
      <c r="A8139" s="3" t="n">
        <v>8138</v>
      </c>
      <c r="B8139" s="3" t="n">
        <v>8</v>
      </c>
      <c r="C8139" s="3" t="s">
        <v>332</v>
      </c>
      <c r="D8139" s="3" t="s">
        <v>562</v>
      </c>
      <c r="E8139" s="3" t="n">
        <v>562</v>
      </c>
      <c r="F8139" s="4" t="n">
        <v>56.49</v>
      </c>
      <c r="G8139" s="3" t="s">
        <v>8</v>
      </c>
      <c r="H8139" s="4" t="n">
        <f aca="false">ROUND(E8139*F8139,2)</f>
        <v>31747.38</v>
      </c>
    </row>
    <row r="8140" customFormat="false" ht="15" hidden="false" customHeight="false" outlineLevel="0" collapsed="false">
      <c r="A8140" s="3" t="n">
        <v>8139</v>
      </c>
      <c r="B8140" s="3" t="n">
        <v>10</v>
      </c>
      <c r="C8140" s="3" t="s">
        <v>332</v>
      </c>
      <c r="D8140" s="3" t="s">
        <v>562</v>
      </c>
      <c r="E8140" s="3" t="n">
        <v>231</v>
      </c>
      <c r="F8140" s="4" t="n">
        <v>62.32</v>
      </c>
      <c r="G8140" s="3" t="s">
        <v>8</v>
      </c>
      <c r="H8140" s="4" t="n">
        <f aca="false">ROUND(E8140*F8140,2)</f>
        <v>14395.92</v>
      </c>
    </row>
    <row r="8141" customFormat="false" ht="15" hidden="false" customHeight="false" outlineLevel="0" collapsed="false">
      <c r="A8141" s="3" t="n">
        <v>8140</v>
      </c>
      <c r="B8141" s="3" t="n">
        <v>2</v>
      </c>
      <c r="C8141" s="3" t="s">
        <v>332</v>
      </c>
      <c r="D8141" s="3" t="s">
        <v>562</v>
      </c>
      <c r="E8141" s="3" t="n">
        <v>4269</v>
      </c>
      <c r="F8141" s="4" t="n">
        <v>44.38</v>
      </c>
      <c r="G8141" s="3" t="s">
        <v>8</v>
      </c>
      <c r="H8141" s="4" t="n">
        <f aca="false">ROUND(E8141*F8141,2)</f>
        <v>189458.22</v>
      </c>
    </row>
    <row r="8142" customFormat="false" ht="15" hidden="false" customHeight="false" outlineLevel="0" collapsed="false">
      <c r="A8142" s="3" t="n">
        <v>8141</v>
      </c>
      <c r="B8142" s="3" t="n">
        <v>9</v>
      </c>
      <c r="C8142" s="3" t="s">
        <v>332</v>
      </c>
      <c r="D8142" s="3" t="s">
        <v>562</v>
      </c>
      <c r="E8142" s="3" t="n">
        <v>4811</v>
      </c>
      <c r="F8142" s="4" t="n">
        <v>247.24</v>
      </c>
      <c r="G8142" s="3" t="s">
        <v>8</v>
      </c>
      <c r="H8142" s="4" t="n">
        <f aca="false">ROUND(E8142*F8142,2)</f>
        <v>1189471.64</v>
      </c>
    </row>
    <row r="8143" customFormat="false" ht="15" hidden="false" customHeight="false" outlineLevel="0" collapsed="false">
      <c r="A8143" s="3" t="n">
        <v>8142</v>
      </c>
      <c r="B8143" s="3" t="n">
        <v>1</v>
      </c>
      <c r="C8143" s="3" t="s">
        <v>332</v>
      </c>
      <c r="D8143" s="3" t="s">
        <v>563</v>
      </c>
      <c r="E8143" s="3" t="n">
        <v>3449</v>
      </c>
      <c r="F8143" s="4" t="n">
        <v>445.92</v>
      </c>
      <c r="G8143" s="3" t="s">
        <v>8</v>
      </c>
      <c r="H8143" s="4" t="n">
        <f aca="false">ROUND(E8143*F8143,2)</f>
        <v>1537978.08</v>
      </c>
    </row>
    <row r="8144" customFormat="false" ht="15" hidden="false" customHeight="false" outlineLevel="0" collapsed="false">
      <c r="A8144" s="3" t="n">
        <v>8143</v>
      </c>
      <c r="B8144" s="3" t="n">
        <v>13</v>
      </c>
      <c r="C8144" s="3" t="s">
        <v>332</v>
      </c>
      <c r="D8144" s="3" t="s">
        <v>563</v>
      </c>
      <c r="E8144" s="3" t="n">
        <v>1910</v>
      </c>
      <c r="F8144" s="4" t="n">
        <v>45.87</v>
      </c>
      <c r="G8144" s="3" t="s">
        <v>41</v>
      </c>
      <c r="H8144" s="4" t="n">
        <f aca="false">ROUND(E8144*F8144,2)</f>
        <v>87611.7</v>
      </c>
    </row>
    <row r="8145" customFormat="false" ht="15" hidden="false" customHeight="false" outlineLevel="0" collapsed="false">
      <c r="A8145" s="3" t="n">
        <v>8144</v>
      </c>
      <c r="B8145" s="3" t="n">
        <v>5</v>
      </c>
      <c r="C8145" s="3" t="s">
        <v>332</v>
      </c>
      <c r="D8145" s="3" t="s">
        <v>562</v>
      </c>
      <c r="E8145" s="3" t="n">
        <v>1147</v>
      </c>
      <c r="F8145" s="4" t="n">
        <v>543.37</v>
      </c>
      <c r="G8145" s="3" t="s">
        <v>8</v>
      </c>
      <c r="H8145" s="4" t="n">
        <f aca="false">ROUND(E8145*F8145,2)</f>
        <v>623245.39</v>
      </c>
    </row>
    <row r="8146" customFormat="false" ht="15" hidden="false" customHeight="false" outlineLevel="0" collapsed="false">
      <c r="A8146" s="3" t="n">
        <v>8145</v>
      </c>
      <c r="B8146" s="3" t="n">
        <v>6</v>
      </c>
      <c r="C8146" s="3" t="s">
        <v>332</v>
      </c>
      <c r="D8146" s="3" t="s">
        <v>563</v>
      </c>
      <c r="E8146" s="3" t="n">
        <v>1899</v>
      </c>
      <c r="F8146" s="4" t="n">
        <v>291.97</v>
      </c>
      <c r="G8146" s="3" t="s">
        <v>8</v>
      </c>
      <c r="H8146" s="4" t="n">
        <f aca="false">ROUND(E8146*F8146,2)</f>
        <v>554451.03</v>
      </c>
    </row>
    <row r="8147" customFormat="false" ht="15" hidden="false" customHeight="false" outlineLevel="0" collapsed="false">
      <c r="A8147" s="3" t="n">
        <v>8146</v>
      </c>
      <c r="B8147" s="3" t="n">
        <v>5</v>
      </c>
      <c r="C8147" s="3" t="s">
        <v>332</v>
      </c>
      <c r="D8147" s="3" t="s">
        <v>562</v>
      </c>
      <c r="E8147" s="3" t="n">
        <v>4965</v>
      </c>
      <c r="F8147" s="4" t="n">
        <v>545.7</v>
      </c>
      <c r="G8147" s="3" t="s">
        <v>8</v>
      </c>
      <c r="H8147" s="4" t="n">
        <f aca="false">ROUND(E8147*F8147,2)</f>
        <v>2709400.5</v>
      </c>
    </row>
    <row r="8148" customFormat="false" ht="15" hidden="false" customHeight="false" outlineLevel="0" collapsed="false">
      <c r="A8148" s="3" t="n">
        <v>8147</v>
      </c>
      <c r="B8148" s="3" t="n">
        <v>8</v>
      </c>
      <c r="C8148" s="3" t="s">
        <v>332</v>
      </c>
      <c r="D8148" s="3" t="s">
        <v>563</v>
      </c>
      <c r="E8148" s="3" t="n">
        <v>4137</v>
      </c>
      <c r="F8148" s="4" t="n">
        <v>56.23</v>
      </c>
      <c r="G8148" s="3" t="s">
        <v>8</v>
      </c>
      <c r="H8148" s="4" t="n">
        <f aca="false">ROUND(E8148*F8148,2)</f>
        <v>232623.51</v>
      </c>
    </row>
    <row r="8149" customFormat="false" ht="15" hidden="false" customHeight="false" outlineLevel="0" collapsed="false">
      <c r="A8149" s="3" t="n">
        <v>8148</v>
      </c>
      <c r="B8149" s="3" t="n">
        <v>6</v>
      </c>
      <c r="C8149" s="3" t="s">
        <v>332</v>
      </c>
      <c r="D8149" s="3" t="s">
        <v>562</v>
      </c>
      <c r="E8149" s="3" t="n">
        <v>2008</v>
      </c>
      <c r="F8149" s="4" t="n">
        <v>291.47</v>
      </c>
      <c r="G8149" s="3" t="s">
        <v>8</v>
      </c>
      <c r="H8149" s="4" t="n">
        <f aca="false">ROUND(E8149*F8149,2)</f>
        <v>585271.76</v>
      </c>
    </row>
    <row r="8150" customFormat="false" ht="15" hidden="false" customHeight="false" outlineLevel="0" collapsed="false">
      <c r="A8150" s="3" t="n">
        <v>8149</v>
      </c>
      <c r="B8150" s="3" t="n">
        <v>6</v>
      </c>
      <c r="C8150" s="3" t="s">
        <v>332</v>
      </c>
      <c r="D8150" s="3" t="s">
        <v>563</v>
      </c>
      <c r="E8150" s="3" t="n">
        <v>3887</v>
      </c>
      <c r="F8150" s="4" t="n">
        <v>291.12</v>
      </c>
      <c r="G8150" s="3" t="s">
        <v>8</v>
      </c>
      <c r="H8150" s="4" t="n">
        <f aca="false">ROUND(E8150*F8150,2)</f>
        <v>1131583.44</v>
      </c>
    </row>
    <row r="8151" customFormat="false" ht="15" hidden="false" customHeight="false" outlineLevel="0" collapsed="false">
      <c r="A8151" s="3" t="n">
        <v>8150</v>
      </c>
      <c r="B8151" s="3" t="n">
        <v>4</v>
      </c>
      <c r="C8151" s="3" t="s">
        <v>332</v>
      </c>
      <c r="D8151" s="3" t="s">
        <v>562</v>
      </c>
      <c r="E8151" s="3" t="n">
        <v>4980</v>
      </c>
      <c r="F8151" s="4" t="n">
        <v>122.25</v>
      </c>
      <c r="G8151" s="3" t="s">
        <v>8</v>
      </c>
      <c r="H8151" s="4" t="n">
        <f aca="false">ROUND(E8151*F8151,2)</f>
        <v>608805</v>
      </c>
    </row>
    <row r="8152" customFormat="false" ht="15" hidden="false" customHeight="false" outlineLevel="0" collapsed="false">
      <c r="A8152" s="3" t="n">
        <v>8151</v>
      </c>
      <c r="B8152" s="3" t="n">
        <v>6</v>
      </c>
      <c r="C8152" s="3" t="s">
        <v>332</v>
      </c>
      <c r="D8152" s="3" t="s">
        <v>563</v>
      </c>
      <c r="E8152" s="3" t="n">
        <v>2908</v>
      </c>
      <c r="F8152" s="4" t="n">
        <v>291.13</v>
      </c>
      <c r="G8152" s="3" t="s">
        <v>8</v>
      </c>
      <c r="H8152" s="4" t="n">
        <f aca="false">ROUND(E8152*F8152,2)</f>
        <v>846606.04</v>
      </c>
    </row>
    <row r="8153" customFormat="false" ht="15" hidden="false" customHeight="false" outlineLevel="0" collapsed="false">
      <c r="A8153" s="3" t="n">
        <v>8152</v>
      </c>
      <c r="B8153" s="3" t="n">
        <v>13</v>
      </c>
      <c r="C8153" s="3" t="s">
        <v>332</v>
      </c>
      <c r="D8153" s="3" t="s">
        <v>562</v>
      </c>
      <c r="E8153" s="3" t="n">
        <v>2978</v>
      </c>
      <c r="F8153" s="4" t="n">
        <v>45.64</v>
      </c>
      <c r="G8153" s="3" t="s">
        <v>41</v>
      </c>
      <c r="H8153" s="4" t="n">
        <f aca="false">ROUND(E8153*F8153,2)</f>
        <v>135915.92</v>
      </c>
    </row>
    <row r="8154" customFormat="false" ht="15" hidden="false" customHeight="false" outlineLevel="0" collapsed="false">
      <c r="A8154" s="3" t="n">
        <v>8153</v>
      </c>
      <c r="B8154" s="3" t="n">
        <v>15</v>
      </c>
      <c r="C8154" s="3" t="s">
        <v>332</v>
      </c>
      <c r="D8154" s="3" t="s">
        <v>563</v>
      </c>
      <c r="E8154" s="3" t="n">
        <v>2078</v>
      </c>
      <c r="F8154" s="4" t="n">
        <v>271.12</v>
      </c>
      <c r="G8154" s="3" t="s">
        <v>46</v>
      </c>
      <c r="H8154" s="4" t="n">
        <f aca="false">ROUND(E8154*F8154,2)</f>
        <v>563387.36</v>
      </c>
    </row>
    <row r="8155" customFormat="false" ht="15" hidden="false" customHeight="false" outlineLevel="0" collapsed="false">
      <c r="A8155" s="3" t="n">
        <v>8154</v>
      </c>
      <c r="B8155" s="3" t="n">
        <v>13</v>
      </c>
      <c r="C8155" s="3" t="s">
        <v>332</v>
      </c>
      <c r="D8155" s="3" t="s">
        <v>562</v>
      </c>
      <c r="E8155" s="3" t="n">
        <v>3872</v>
      </c>
      <c r="F8155" s="4" t="n">
        <v>45.81</v>
      </c>
      <c r="G8155" s="3" t="s">
        <v>41</v>
      </c>
      <c r="H8155" s="4" t="n">
        <f aca="false">ROUND(E8155*F8155,2)</f>
        <v>177376.32</v>
      </c>
    </row>
    <row r="8156" customFormat="false" ht="15" hidden="false" customHeight="false" outlineLevel="0" collapsed="false">
      <c r="A8156" s="3" t="n">
        <v>8155</v>
      </c>
      <c r="B8156" s="3" t="n">
        <v>5</v>
      </c>
      <c r="C8156" s="3" t="s">
        <v>332</v>
      </c>
      <c r="D8156" s="3" t="s">
        <v>563</v>
      </c>
      <c r="E8156" s="3" t="n">
        <v>2044</v>
      </c>
      <c r="F8156" s="4" t="n">
        <v>543.23</v>
      </c>
      <c r="G8156" s="3" t="s">
        <v>8</v>
      </c>
      <c r="H8156" s="4" t="n">
        <f aca="false">ROUND(E8156*F8156,2)</f>
        <v>1110362.12</v>
      </c>
    </row>
    <row r="8157" customFormat="false" ht="15" hidden="false" customHeight="false" outlineLevel="0" collapsed="false">
      <c r="A8157" s="3" t="n">
        <v>8156</v>
      </c>
      <c r="B8157" s="3" t="n">
        <v>8</v>
      </c>
      <c r="C8157" s="3" t="s">
        <v>332</v>
      </c>
      <c r="D8157" s="3" t="s">
        <v>562</v>
      </c>
      <c r="E8157" s="3" t="n">
        <v>31</v>
      </c>
      <c r="F8157" s="4" t="n">
        <v>56.24</v>
      </c>
      <c r="G8157" s="3" t="s">
        <v>8</v>
      </c>
      <c r="H8157" s="4" t="n">
        <f aca="false">ROUND(E8157*F8157,2)</f>
        <v>1743.44</v>
      </c>
    </row>
    <row r="8158" customFormat="false" ht="15" hidden="false" customHeight="false" outlineLevel="0" collapsed="false">
      <c r="A8158" s="3" t="n">
        <v>8157</v>
      </c>
      <c r="B8158" s="3" t="n">
        <v>13</v>
      </c>
      <c r="C8158" s="3" t="s">
        <v>332</v>
      </c>
      <c r="D8158" s="3" t="s">
        <v>562</v>
      </c>
      <c r="E8158" s="3" t="n">
        <v>1530</v>
      </c>
      <c r="F8158" s="4" t="n">
        <v>45.67</v>
      </c>
      <c r="G8158" s="3" t="s">
        <v>41</v>
      </c>
      <c r="H8158" s="4" t="n">
        <f aca="false">ROUND(E8158*F8158,2)</f>
        <v>69875.1</v>
      </c>
    </row>
    <row r="8159" customFormat="false" ht="15" hidden="false" customHeight="false" outlineLevel="0" collapsed="false">
      <c r="A8159" s="3" t="n">
        <v>8158</v>
      </c>
      <c r="B8159" s="3" t="n">
        <v>3</v>
      </c>
      <c r="C8159" s="3" t="s">
        <v>332</v>
      </c>
      <c r="D8159" s="3" t="s">
        <v>562</v>
      </c>
      <c r="E8159" s="3" t="n">
        <v>3719</v>
      </c>
      <c r="F8159" s="4" t="n">
        <v>136.61</v>
      </c>
      <c r="G8159" s="3" t="s">
        <v>8</v>
      </c>
      <c r="H8159" s="4" t="n">
        <f aca="false">ROUND(E8159*F8159,2)</f>
        <v>508052.59</v>
      </c>
    </row>
    <row r="8160" customFormat="false" ht="15" hidden="false" customHeight="false" outlineLevel="0" collapsed="false">
      <c r="A8160" s="3" t="n">
        <v>8159</v>
      </c>
      <c r="B8160" s="3" t="n">
        <v>1</v>
      </c>
      <c r="C8160" s="3" t="s">
        <v>332</v>
      </c>
      <c r="D8160" s="3" t="s">
        <v>562</v>
      </c>
      <c r="E8160" s="3" t="n">
        <v>1288</v>
      </c>
      <c r="F8160" s="4" t="n">
        <v>447.2</v>
      </c>
      <c r="G8160" s="3" t="s">
        <v>8</v>
      </c>
      <c r="H8160" s="4" t="n">
        <f aca="false">ROUND(E8160*F8160,2)</f>
        <v>575993.6</v>
      </c>
    </row>
    <row r="8161" customFormat="false" ht="15" hidden="false" customHeight="false" outlineLevel="0" collapsed="false">
      <c r="A8161" s="3" t="n">
        <v>8160</v>
      </c>
      <c r="B8161" s="3" t="n">
        <v>11</v>
      </c>
      <c r="C8161" s="3" t="s">
        <v>332</v>
      </c>
      <c r="D8161" s="3" t="s">
        <v>562</v>
      </c>
      <c r="E8161" s="3" t="n">
        <v>4313</v>
      </c>
      <c r="F8161" s="4" t="n">
        <v>99.49</v>
      </c>
      <c r="G8161" s="3" t="s">
        <v>34</v>
      </c>
      <c r="H8161" s="4" t="n">
        <f aca="false">ROUND(E8161*F8161,2)</f>
        <v>429100.37</v>
      </c>
    </row>
    <row r="8162" customFormat="false" ht="15" hidden="false" customHeight="false" outlineLevel="0" collapsed="false">
      <c r="A8162" s="3" t="n">
        <v>8161</v>
      </c>
      <c r="B8162" s="3" t="n">
        <v>10</v>
      </c>
      <c r="C8162" s="3" t="s">
        <v>333</v>
      </c>
      <c r="D8162" s="3" t="s">
        <v>563</v>
      </c>
      <c r="E8162" s="3" t="n">
        <v>494</v>
      </c>
      <c r="F8162" s="4" t="n">
        <v>62.11</v>
      </c>
      <c r="G8162" s="3" t="s">
        <v>8</v>
      </c>
      <c r="H8162" s="4" t="n">
        <f aca="false">ROUND(E8162*F8162,2)</f>
        <v>30682.34</v>
      </c>
    </row>
    <row r="8163" customFormat="false" ht="15" hidden="false" customHeight="false" outlineLevel="0" collapsed="false">
      <c r="A8163" s="3" t="n">
        <v>8162</v>
      </c>
      <c r="B8163" s="3" t="n">
        <v>11</v>
      </c>
      <c r="C8163" s="3" t="s">
        <v>333</v>
      </c>
      <c r="D8163" s="3" t="s">
        <v>563</v>
      </c>
      <c r="E8163" s="3" t="n">
        <v>258</v>
      </c>
      <c r="F8163" s="4" t="n">
        <v>99.91</v>
      </c>
      <c r="G8163" s="3" t="s">
        <v>34</v>
      </c>
      <c r="H8163" s="4" t="n">
        <f aca="false">ROUND(E8163*F8163,2)</f>
        <v>25776.78</v>
      </c>
    </row>
    <row r="8164" customFormat="false" ht="15" hidden="false" customHeight="false" outlineLevel="0" collapsed="false">
      <c r="A8164" s="3" t="n">
        <v>8163</v>
      </c>
      <c r="B8164" s="3" t="n">
        <v>6</v>
      </c>
      <c r="C8164" s="3" t="s">
        <v>333</v>
      </c>
      <c r="D8164" s="3" t="s">
        <v>562</v>
      </c>
      <c r="E8164" s="3" t="n">
        <v>510</v>
      </c>
      <c r="F8164" s="4" t="n">
        <v>281.69</v>
      </c>
      <c r="G8164" s="3" t="s">
        <v>8</v>
      </c>
      <c r="H8164" s="4" t="n">
        <f aca="false">ROUND(E8164*F8164,2)</f>
        <v>143661.9</v>
      </c>
    </row>
    <row r="8165" customFormat="false" ht="15" hidden="false" customHeight="false" outlineLevel="0" collapsed="false">
      <c r="A8165" s="3" t="n">
        <v>8164</v>
      </c>
      <c r="B8165" s="3" t="n">
        <v>13</v>
      </c>
      <c r="C8165" s="3" t="s">
        <v>333</v>
      </c>
      <c r="D8165" s="3" t="s">
        <v>562</v>
      </c>
      <c r="E8165" s="3" t="n">
        <v>259</v>
      </c>
      <c r="F8165" s="4" t="n">
        <v>46.98</v>
      </c>
      <c r="G8165" s="3" t="s">
        <v>41</v>
      </c>
      <c r="H8165" s="4" t="n">
        <f aca="false">ROUND(E8165*F8165,2)</f>
        <v>12167.82</v>
      </c>
    </row>
    <row r="8166" customFormat="false" ht="15" hidden="false" customHeight="false" outlineLevel="0" collapsed="false">
      <c r="A8166" s="3" t="n">
        <v>8165</v>
      </c>
      <c r="B8166" s="3" t="n">
        <v>9</v>
      </c>
      <c r="C8166" s="3" t="s">
        <v>333</v>
      </c>
      <c r="D8166" s="3" t="s">
        <v>563</v>
      </c>
      <c r="E8166" s="3" t="n">
        <v>904</v>
      </c>
      <c r="F8166" s="4" t="n">
        <v>244.85</v>
      </c>
      <c r="G8166" s="3" t="s">
        <v>8</v>
      </c>
      <c r="H8166" s="4" t="n">
        <f aca="false">ROUND(E8166*F8166,2)</f>
        <v>221344.4</v>
      </c>
    </row>
    <row r="8167" customFormat="false" ht="15" hidden="false" customHeight="false" outlineLevel="0" collapsed="false">
      <c r="A8167" s="3" t="n">
        <v>8166</v>
      </c>
      <c r="B8167" s="3" t="n">
        <v>13</v>
      </c>
      <c r="C8167" s="3" t="s">
        <v>333</v>
      </c>
      <c r="D8167" s="3" t="s">
        <v>563</v>
      </c>
      <c r="E8167" s="3" t="n">
        <v>4788</v>
      </c>
      <c r="F8167" s="4" t="n">
        <v>47.03</v>
      </c>
      <c r="G8167" s="3" t="s">
        <v>41</v>
      </c>
      <c r="H8167" s="4" t="n">
        <f aca="false">ROUND(E8167*F8167,2)</f>
        <v>225179.64</v>
      </c>
    </row>
    <row r="8168" customFormat="false" ht="15" hidden="false" customHeight="false" outlineLevel="0" collapsed="false">
      <c r="A8168" s="3" t="n">
        <v>8167</v>
      </c>
      <c r="B8168" s="3" t="n">
        <v>12</v>
      </c>
      <c r="C8168" s="3" t="s">
        <v>333</v>
      </c>
      <c r="D8168" s="3" t="s">
        <v>563</v>
      </c>
      <c r="E8168" s="3" t="n">
        <v>3892</v>
      </c>
      <c r="F8168" s="4" t="n">
        <v>228.11</v>
      </c>
      <c r="G8168" s="3" t="s">
        <v>38</v>
      </c>
      <c r="H8168" s="4" t="n">
        <f aca="false">ROUND(E8168*F8168,2)</f>
        <v>887804.12</v>
      </c>
    </row>
    <row r="8169" customFormat="false" ht="15" hidden="false" customHeight="false" outlineLevel="0" collapsed="false">
      <c r="A8169" s="3" t="n">
        <v>8168</v>
      </c>
      <c r="B8169" s="3" t="n">
        <v>8</v>
      </c>
      <c r="C8169" s="3" t="s">
        <v>333</v>
      </c>
      <c r="D8169" s="3" t="s">
        <v>563</v>
      </c>
      <c r="E8169" s="3" t="n">
        <v>1551</v>
      </c>
      <c r="F8169" s="4" t="n">
        <v>55.38</v>
      </c>
      <c r="G8169" s="3" t="s">
        <v>8</v>
      </c>
      <c r="H8169" s="4" t="n">
        <f aca="false">ROUND(E8169*F8169,2)</f>
        <v>85894.38</v>
      </c>
    </row>
    <row r="8170" customFormat="false" ht="15" hidden="false" customHeight="false" outlineLevel="0" collapsed="false">
      <c r="A8170" s="3" t="n">
        <v>8169</v>
      </c>
      <c r="B8170" s="3" t="n">
        <v>4</v>
      </c>
      <c r="C8170" s="3" t="s">
        <v>333</v>
      </c>
      <c r="D8170" s="3" t="s">
        <v>563</v>
      </c>
      <c r="E8170" s="3" t="n">
        <v>1580</v>
      </c>
      <c r="F8170" s="4" t="n">
        <v>121.93</v>
      </c>
      <c r="G8170" s="3" t="s">
        <v>8</v>
      </c>
      <c r="H8170" s="4" t="n">
        <f aca="false">ROUND(E8170*F8170,2)</f>
        <v>192649.4</v>
      </c>
    </row>
    <row r="8171" customFormat="false" ht="15" hidden="false" customHeight="false" outlineLevel="0" collapsed="false">
      <c r="A8171" s="3" t="n">
        <v>8170</v>
      </c>
      <c r="B8171" s="3" t="n">
        <v>8</v>
      </c>
      <c r="C8171" s="3" t="s">
        <v>333</v>
      </c>
      <c r="D8171" s="3" t="s">
        <v>563</v>
      </c>
      <c r="E8171" s="3" t="n">
        <v>1693</v>
      </c>
      <c r="F8171" s="4" t="n">
        <v>55.39</v>
      </c>
      <c r="G8171" s="3" t="s">
        <v>8</v>
      </c>
      <c r="H8171" s="4" t="n">
        <f aca="false">ROUND(E8171*F8171,2)</f>
        <v>93775.27</v>
      </c>
    </row>
    <row r="8172" customFormat="false" ht="15" hidden="false" customHeight="false" outlineLevel="0" collapsed="false">
      <c r="A8172" s="3" t="n">
        <v>8171</v>
      </c>
      <c r="B8172" s="3" t="n">
        <v>12</v>
      </c>
      <c r="C8172" s="3" t="s">
        <v>333</v>
      </c>
      <c r="D8172" s="3" t="s">
        <v>563</v>
      </c>
      <c r="E8172" s="3" t="n">
        <v>1201</v>
      </c>
      <c r="F8172" s="4" t="n">
        <v>227.33</v>
      </c>
      <c r="G8172" s="3" t="s">
        <v>38</v>
      </c>
      <c r="H8172" s="4" t="n">
        <f aca="false">ROUND(E8172*F8172,2)</f>
        <v>273023.33</v>
      </c>
    </row>
    <row r="8173" customFormat="false" ht="15" hidden="false" customHeight="false" outlineLevel="0" collapsed="false">
      <c r="A8173" s="3" t="n">
        <v>8172</v>
      </c>
      <c r="B8173" s="3" t="n">
        <v>9</v>
      </c>
      <c r="C8173" s="3" t="s">
        <v>333</v>
      </c>
      <c r="D8173" s="3" t="s">
        <v>563</v>
      </c>
      <c r="E8173" s="3" t="n">
        <v>3870</v>
      </c>
      <c r="F8173" s="4" t="n">
        <v>243.79</v>
      </c>
      <c r="G8173" s="3" t="s">
        <v>8</v>
      </c>
      <c r="H8173" s="4" t="n">
        <f aca="false">ROUND(E8173*F8173,2)</f>
        <v>943467.3</v>
      </c>
    </row>
    <row r="8174" customFormat="false" ht="15" hidden="false" customHeight="false" outlineLevel="0" collapsed="false">
      <c r="A8174" s="3" t="n">
        <v>8173</v>
      </c>
      <c r="B8174" s="3" t="n">
        <v>3</v>
      </c>
      <c r="C8174" s="3" t="s">
        <v>333</v>
      </c>
      <c r="D8174" s="3" t="s">
        <v>562</v>
      </c>
      <c r="E8174" s="3" t="n">
        <v>2196</v>
      </c>
      <c r="F8174" s="4" t="n">
        <v>140.66</v>
      </c>
      <c r="G8174" s="3" t="s">
        <v>8</v>
      </c>
      <c r="H8174" s="4" t="n">
        <f aca="false">ROUND(E8174*F8174,2)</f>
        <v>308889.36</v>
      </c>
    </row>
    <row r="8175" customFormat="false" ht="15" hidden="false" customHeight="false" outlineLevel="0" collapsed="false">
      <c r="A8175" s="3" t="n">
        <v>8174</v>
      </c>
      <c r="B8175" s="3" t="n">
        <v>4</v>
      </c>
      <c r="C8175" s="3" t="s">
        <v>333</v>
      </c>
      <c r="D8175" s="3" t="s">
        <v>563</v>
      </c>
      <c r="E8175" s="3" t="n">
        <v>4941</v>
      </c>
      <c r="F8175" s="4" t="n">
        <v>121.51</v>
      </c>
      <c r="G8175" s="3" t="s">
        <v>8</v>
      </c>
      <c r="H8175" s="4" t="n">
        <f aca="false">ROUND(E8175*F8175,2)</f>
        <v>600380.91</v>
      </c>
    </row>
    <row r="8176" customFormat="false" ht="15" hidden="false" customHeight="false" outlineLevel="0" collapsed="false">
      <c r="A8176" s="3" t="n">
        <v>8175</v>
      </c>
      <c r="B8176" s="3" t="n">
        <v>12</v>
      </c>
      <c r="C8176" s="3" t="s">
        <v>333</v>
      </c>
      <c r="D8176" s="3" t="s">
        <v>563</v>
      </c>
      <c r="E8176" s="3" t="n">
        <v>1543</v>
      </c>
      <c r="F8176" s="4" t="n">
        <v>228.18</v>
      </c>
      <c r="G8176" s="3" t="s">
        <v>38</v>
      </c>
      <c r="H8176" s="4" t="n">
        <f aca="false">ROUND(E8176*F8176,2)</f>
        <v>352081.74</v>
      </c>
    </row>
    <row r="8177" customFormat="false" ht="15" hidden="false" customHeight="false" outlineLevel="0" collapsed="false">
      <c r="A8177" s="3" t="n">
        <v>8176</v>
      </c>
      <c r="B8177" s="3" t="n">
        <v>9</v>
      </c>
      <c r="C8177" s="3" t="s">
        <v>333</v>
      </c>
      <c r="D8177" s="3" t="s">
        <v>562</v>
      </c>
      <c r="E8177" s="3" t="n">
        <v>4394</v>
      </c>
      <c r="F8177" s="4" t="n">
        <v>244.2</v>
      </c>
      <c r="G8177" s="3" t="s">
        <v>8</v>
      </c>
      <c r="H8177" s="4" t="n">
        <f aca="false">ROUND(E8177*F8177,2)</f>
        <v>1073014.8</v>
      </c>
    </row>
    <row r="8178" customFormat="false" ht="15" hidden="false" customHeight="false" outlineLevel="0" collapsed="false">
      <c r="A8178" s="3" t="n">
        <v>8177</v>
      </c>
      <c r="B8178" s="3" t="n">
        <v>15</v>
      </c>
      <c r="C8178" s="3" t="s">
        <v>333</v>
      </c>
      <c r="D8178" s="3" t="s">
        <v>562</v>
      </c>
      <c r="E8178" s="3" t="n">
        <v>4772</v>
      </c>
      <c r="F8178" s="4" t="n">
        <v>270.37</v>
      </c>
      <c r="G8178" s="3" t="s">
        <v>46</v>
      </c>
      <c r="H8178" s="4" t="n">
        <f aca="false">ROUND(E8178*F8178,2)</f>
        <v>1290205.64</v>
      </c>
    </row>
    <row r="8179" customFormat="false" ht="15" hidden="false" customHeight="false" outlineLevel="0" collapsed="false">
      <c r="A8179" s="3" t="n">
        <v>8178</v>
      </c>
      <c r="B8179" s="3" t="n">
        <v>9</v>
      </c>
      <c r="C8179" s="3" t="s">
        <v>333</v>
      </c>
      <c r="D8179" s="3" t="s">
        <v>562</v>
      </c>
      <c r="E8179" s="3" t="n">
        <v>4707</v>
      </c>
      <c r="F8179" s="4" t="n">
        <v>244.85</v>
      </c>
      <c r="G8179" s="3" t="s">
        <v>8</v>
      </c>
      <c r="H8179" s="4" t="n">
        <f aca="false">ROUND(E8179*F8179,2)</f>
        <v>1152508.95</v>
      </c>
    </row>
    <row r="8180" customFormat="false" ht="15" hidden="false" customHeight="false" outlineLevel="0" collapsed="false">
      <c r="A8180" s="3" t="n">
        <v>8179</v>
      </c>
      <c r="B8180" s="3" t="n">
        <v>2</v>
      </c>
      <c r="C8180" s="3" t="s">
        <v>333</v>
      </c>
      <c r="D8180" s="3" t="s">
        <v>563</v>
      </c>
      <c r="E8180" s="3" t="n">
        <v>2462</v>
      </c>
      <c r="F8180" s="4" t="n">
        <v>43.16</v>
      </c>
      <c r="G8180" s="3" t="s">
        <v>8</v>
      </c>
      <c r="H8180" s="4" t="n">
        <f aca="false">ROUND(E8180*F8180,2)</f>
        <v>106259.92</v>
      </c>
    </row>
    <row r="8181" customFormat="false" ht="15" hidden="false" customHeight="false" outlineLevel="0" collapsed="false">
      <c r="A8181" s="3" t="n">
        <v>8180</v>
      </c>
      <c r="B8181" s="3" t="n">
        <v>12</v>
      </c>
      <c r="C8181" s="3" t="s">
        <v>333</v>
      </c>
      <c r="D8181" s="3" t="s">
        <v>562</v>
      </c>
      <c r="E8181" s="3" t="n">
        <v>3692</v>
      </c>
      <c r="F8181" s="4" t="n">
        <v>228.22</v>
      </c>
      <c r="G8181" s="3" t="s">
        <v>38</v>
      </c>
      <c r="H8181" s="4" t="n">
        <f aca="false">ROUND(E8181*F8181,2)</f>
        <v>842588.24</v>
      </c>
    </row>
    <row r="8182" customFormat="false" ht="15" hidden="false" customHeight="false" outlineLevel="0" collapsed="false">
      <c r="A8182" s="3" t="n">
        <v>8181</v>
      </c>
      <c r="B8182" s="3" t="n">
        <v>11</v>
      </c>
      <c r="C8182" s="3" t="s">
        <v>333</v>
      </c>
      <c r="D8182" s="3" t="s">
        <v>562</v>
      </c>
      <c r="E8182" s="3" t="n">
        <v>4071</v>
      </c>
      <c r="F8182" s="4" t="n">
        <v>100.4</v>
      </c>
      <c r="G8182" s="3" t="s">
        <v>34</v>
      </c>
      <c r="H8182" s="4" t="n">
        <f aca="false">ROUND(E8182*F8182,2)</f>
        <v>408728.4</v>
      </c>
    </row>
    <row r="8183" customFormat="false" ht="15" hidden="false" customHeight="false" outlineLevel="0" collapsed="false">
      <c r="A8183" s="3" t="n">
        <v>8182</v>
      </c>
      <c r="B8183" s="3" t="n">
        <v>15</v>
      </c>
      <c r="C8183" s="3" t="s">
        <v>333</v>
      </c>
      <c r="D8183" s="3" t="s">
        <v>562</v>
      </c>
      <c r="E8183" s="3" t="n">
        <v>2069</v>
      </c>
      <c r="F8183" s="4" t="n">
        <v>270.27</v>
      </c>
      <c r="G8183" s="3" t="s">
        <v>46</v>
      </c>
      <c r="H8183" s="4" t="n">
        <f aca="false">ROUND(E8183*F8183,2)</f>
        <v>559188.63</v>
      </c>
    </row>
    <row r="8184" customFormat="false" ht="15" hidden="false" customHeight="false" outlineLevel="0" collapsed="false">
      <c r="A8184" s="3" t="n">
        <v>8183</v>
      </c>
      <c r="B8184" s="3" t="n">
        <v>15</v>
      </c>
      <c r="C8184" s="3" t="s">
        <v>333</v>
      </c>
      <c r="D8184" s="3" t="s">
        <v>562</v>
      </c>
      <c r="E8184" s="3" t="n">
        <v>1429</v>
      </c>
      <c r="F8184" s="4" t="n">
        <v>269.96</v>
      </c>
      <c r="G8184" s="3" t="s">
        <v>46</v>
      </c>
      <c r="H8184" s="4" t="n">
        <f aca="false">ROUND(E8184*F8184,2)</f>
        <v>385772.84</v>
      </c>
    </row>
    <row r="8185" customFormat="false" ht="15" hidden="false" customHeight="false" outlineLevel="0" collapsed="false">
      <c r="A8185" s="3" t="n">
        <v>8184</v>
      </c>
      <c r="B8185" s="3" t="n">
        <v>4</v>
      </c>
      <c r="C8185" s="3" t="s">
        <v>333</v>
      </c>
      <c r="D8185" s="3" t="s">
        <v>563</v>
      </c>
      <c r="E8185" s="3" t="n">
        <v>1321</v>
      </c>
      <c r="F8185" s="4" t="n">
        <v>121.85</v>
      </c>
      <c r="G8185" s="3" t="s">
        <v>8</v>
      </c>
      <c r="H8185" s="4" t="n">
        <f aca="false">ROUND(E8185*F8185,2)</f>
        <v>160963.85</v>
      </c>
    </row>
    <row r="8186" customFormat="false" ht="15" hidden="false" customHeight="false" outlineLevel="0" collapsed="false">
      <c r="A8186" s="3" t="n">
        <v>8185</v>
      </c>
      <c r="B8186" s="3" t="n">
        <v>5</v>
      </c>
      <c r="C8186" s="3" t="s">
        <v>333</v>
      </c>
      <c r="D8186" s="3" t="s">
        <v>562</v>
      </c>
      <c r="E8186" s="3" t="n">
        <v>572</v>
      </c>
      <c r="F8186" s="4" t="n">
        <v>537.6</v>
      </c>
      <c r="G8186" s="3" t="s">
        <v>8</v>
      </c>
      <c r="H8186" s="4" t="n">
        <f aca="false">ROUND(E8186*F8186,2)</f>
        <v>307507.2</v>
      </c>
    </row>
    <row r="8187" customFormat="false" ht="15" hidden="false" customHeight="false" outlineLevel="0" collapsed="false">
      <c r="A8187" s="3" t="n">
        <v>8186</v>
      </c>
      <c r="B8187" s="3" t="n">
        <v>10</v>
      </c>
      <c r="C8187" s="3" t="s">
        <v>333</v>
      </c>
      <c r="D8187" s="3" t="s">
        <v>562</v>
      </c>
      <c r="E8187" s="3" t="n">
        <v>4030</v>
      </c>
      <c r="F8187" s="4" t="n">
        <v>62.03</v>
      </c>
      <c r="G8187" s="3" t="s">
        <v>8</v>
      </c>
      <c r="H8187" s="4" t="n">
        <f aca="false">ROUND(E8187*F8187,2)</f>
        <v>249980.9</v>
      </c>
    </row>
    <row r="8188" customFormat="false" ht="15" hidden="false" customHeight="false" outlineLevel="0" collapsed="false">
      <c r="A8188" s="3" t="n">
        <v>8187</v>
      </c>
      <c r="B8188" s="3" t="n">
        <v>1</v>
      </c>
      <c r="C8188" s="3" t="s">
        <v>333</v>
      </c>
      <c r="D8188" s="3" t="s">
        <v>562</v>
      </c>
      <c r="E8188" s="3" t="n">
        <v>4530</v>
      </c>
      <c r="F8188" s="4" t="n">
        <v>445.79</v>
      </c>
      <c r="G8188" s="3" t="s">
        <v>8</v>
      </c>
      <c r="H8188" s="4" t="n">
        <f aca="false">ROUND(E8188*F8188,2)</f>
        <v>2019428.7</v>
      </c>
    </row>
    <row r="8189" customFormat="false" ht="15" hidden="false" customHeight="false" outlineLevel="0" collapsed="false">
      <c r="A8189" s="3" t="n">
        <v>8188</v>
      </c>
      <c r="B8189" s="3" t="n">
        <v>11</v>
      </c>
      <c r="C8189" s="3" t="s">
        <v>333</v>
      </c>
      <c r="D8189" s="3" t="s">
        <v>562</v>
      </c>
      <c r="E8189" s="3" t="n">
        <v>1844</v>
      </c>
      <c r="F8189" s="4" t="n">
        <v>100.45</v>
      </c>
      <c r="G8189" s="3" t="s">
        <v>34</v>
      </c>
      <c r="H8189" s="4" t="n">
        <f aca="false">ROUND(E8189*F8189,2)</f>
        <v>185229.8</v>
      </c>
    </row>
    <row r="8190" customFormat="false" ht="15" hidden="false" customHeight="false" outlineLevel="0" collapsed="false">
      <c r="A8190" s="3" t="n">
        <v>8189</v>
      </c>
      <c r="B8190" s="3" t="n">
        <v>11</v>
      </c>
      <c r="C8190" s="3" t="s">
        <v>333</v>
      </c>
      <c r="D8190" s="3" t="s">
        <v>563</v>
      </c>
      <c r="E8190" s="3" t="n">
        <v>2124</v>
      </c>
      <c r="F8190" s="4" t="n">
        <v>100.23</v>
      </c>
      <c r="G8190" s="3" t="s">
        <v>34</v>
      </c>
      <c r="H8190" s="4" t="n">
        <f aca="false">ROUND(E8190*F8190,2)</f>
        <v>212888.52</v>
      </c>
    </row>
    <row r="8191" customFormat="false" ht="15" hidden="false" customHeight="false" outlineLevel="0" collapsed="false">
      <c r="A8191" s="3" t="n">
        <v>8190</v>
      </c>
      <c r="B8191" s="3" t="n">
        <v>13</v>
      </c>
      <c r="C8191" s="3" t="s">
        <v>333</v>
      </c>
      <c r="D8191" s="3" t="s">
        <v>562</v>
      </c>
      <c r="E8191" s="3" t="n">
        <v>3547</v>
      </c>
      <c r="F8191" s="4" t="n">
        <v>46.97</v>
      </c>
      <c r="G8191" s="3" t="s">
        <v>41</v>
      </c>
      <c r="H8191" s="4" t="n">
        <f aca="false">ROUND(E8191*F8191,2)</f>
        <v>166602.59</v>
      </c>
    </row>
    <row r="8192" customFormat="false" ht="15" hidden="false" customHeight="false" outlineLevel="0" collapsed="false">
      <c r="A8192" s="3" t="n">
        <v>8191</v>
      </c>
      <c r="B8192" s="3" t="n">
        <v>8</v>
      </c>
      <c r="C8192" s="3" t="s">
        <v>333</v>
      </c>
      <c r="D8192" s="3" t="s">
        <v>562</v>
      </c>
      <c r="E8192" s="3" t="n">
        <v>3478</v>
      </c>
      <c r="F8192" s="4" t="n">
        <v>55.26</v>
      </c>
      <c r="G8192" s="3" t="s">
        <v>8</v>
      </c>
      <c r="H8192" s="4" t="n">
        <f aca="false">ROUND(E8192*F8192,2)</f>
        <v>192194.28</v>
      </c>
    </row>
    <row r="8193" customFormat="false" ht="15" hidden="false" customHeight="false" outlineLevel="0" collapsed="false">
      <c r="A8193" s="3" t="n">
        <v>8192</v>
      </c>
      <c r="B8193" s="3" t="n">
        <v>10</v>
      </c>
      <c r="C8193" s="3" t="s">
        <v>333</v>
      </c>
      <c r="D8193" s="3" t="s">
        <v>563</v>
      </c>
      <c r="E8193" s="3" t="n">
        <v>1219</v>
      </c>
      <c r="F8193" s="4" t="n">
        <v>62.07</v>
      </c>
      <c r="G8193" s="3" t="s">
        <v>8</v>
      </c>
      <c r="H8193" s="4" t="n">
        <f aca="false">ROUND(E8193*F8193,2)</f>
        <v>75663.33</v>
      </c>
    </row>
    <row r="8194" customFormat="false" ht="15" hidden="false" customHeight="false" outlineLevel="0" collapsed="false">
      <c r="A8194" s="3" t="n">
        <v>8193</v>
      </c>
      <c r="B8194" s="3" t="n">
        <v>4</v>
      </c>
      <c r="C8194" s="3" t="s">
        <v>333</v>
      </c>
      <c r="D8194" s="3" t="s">
        <v>562</v>
      </c>
      <c r="E8194" s="3" t="n">
        <v>4931</v>
      </c>
      <c r="F8194" s="4" t="n">
        <v>121.47</v>
      </c>
      <c r="G8194" s="3" t="s">
        <v>8</v>
      </c>
      <c r="H8194" s="4" t="n">
        <f aca="false">ROUND(E8194*F8194,2)</f>
        <v>598968.57</v>
      </c>
    </row>
    <row r="8195" customFormat="false" ht="15" hidden="false" customHeight="false" outlineLevel="0" collapsed="false">
      <c r="A8195" s="3" t="n">
        <v>8194</v>
      </c>
      <c r="B8195" s="3" t="n">
        <v>1</v>
      </c>
      <c r="C8195" s="3" t="s">
        <v>333</v>
      </c>
      <c r="D8195" s="3" t="s">
        <v>562</v>
      </c>
      <c r="E8195" s="3" t="n">
        <v>4451</v>
      </c>
      <c r="F8195" s="4" t="n">
        <v>445.14</v>
      </c>
      <c r="G8195" s="3" t="s">
        <v>8</v>
      </c>
      <c r="H8195" s="4" t="n">
        <f aca="false">ROUND(E8195*F8195,2)</f>
        <v>1981318.14</v>
      </c>
    </row>
    <row r="8196" customFormat="false" ht="15" hidden="false" customHeight="false" outlineLevel="0" collapsed="false">
      <c r="A8196" s="3" t="n">
        <v>8195</v>
      </c>
      <c r="B8196" s="3" t="n">
        <v>6</v>
      </c>
      <c r="C8196" s="3" t="s">
        <v>333</v>
      </c>
      <c r="D8196" s="3" t="s">
        <v>563</v>
      </c>
      <c r="E8196" s="3" t="n">
        <v>102</v>
      </c>
      <c r="F8196" s="4" t="n">
        <v>281.61</v>
      </c>
      <c r="G8196" s="3" t="s">
        <v>8</v>
      </c>
      <c r="H8196" s="4" t="n">
        <f aca="false">ROUND(E8196*F8196,2)</f>
        <v>28724.22</v>
      </c>
    </row>
    <row r="8197" customFormat="false" ht="15" hidden="false" customHeight="false" outlineLevel="0" collapsed="false">
      <c r="A8197" s="3" t="n">
        <v>8196</v>
      </c>
      <c r="B8197" s="3" t="n">
        <v>8</v>
      </c>
      <c r="C8197" s="3" t="s">
        <v>333</v>
      </c>
      <c r="D8197" s="3" t="s">
        <v>563</v>
      </c>
      <c r="E8197" s="3" t="n">
        <v>2356</v>
      </c>
      <c r="F8197" s="4" t="n">
        <v>55.26</v>
      </c>
      <c r="G8197" s="3" t="s">
        <v>8</v>
      </c>
      <c r="H8197" s="4" t="n">
        <f aca="false">ROUND(E8197*F8197,2)</f>
        <v>130192.56</v>
      </c>
    </row>
    <row r="8198" customFormat="false" ht="15" hidden="false" customHeight="false" outlineLevel="0" collapsed="false">
      <c r="A8198" s="3" t="n">
        <v>8197</v>
      </c>
      <c r="B8198" s="3" t="n">
        <v>14</v>
      </c>
      <c r="C8198" s="3" t="s">
        <v>333</v>
      </c>
      <c r="D8198" s="3" t="s">
        <v>562</v>
      </c>
      <c r="E8198" s="3" t="n">
        <v>1816</v>
      </c>
      <c r="F8198" s="4" t="n">
        <v>74.42</v>
      </c>
      <c r="G8198" s="3" t="s">
        <v>41</v>
      </c>
      <c r="H8198" s="4" t="n">
        <f aca="false">ROUND(E8198*F8198,2)</f>
        <v>135146.72</v>
      </c>
    </row>
    <row r="8199" customFormat="false" ht="15" hidden="false" customHeight="false" outlineLevel="0" collapsed="false">
      <c r="A8199" s="3" t="n">
        <v>8198</v>
      </c>
      <c r="B8199" s="3" t="n">
        <v>12</v>
      </c>
      <c r="C8199" s="3" t="s">
        <v>334</v>
      </c>
      <c r="D8199" s="3" t="s">
        <v>563</v>
      </c>
      <c r="E8199" s="3" t="n">
        <v>808</v>
      </c>
      <c r="F8199" s="4" t="n">
        <v>228.88</v>
      </c>
      <c r="G8199" s="3" t="s">
        <v>38</v>
      </c>
      <c r="H8199" s="4" t="n">
        <f aca="false">ROUND(E8199*F8199,2)</f>
        <v>184935.04</v>
      </c>
    </row>
    <row r="8200" customFormat="false" ht="15" hidden="false" customHeight="false" outlineLevel="0" collapsed="false">
      <c r="A8200" s="3" t="n">
        <v>8199</v>
      </c>
      <c r="B8200" s="3" t="n">
        <v>5</v>
      </c>
      <c r="C8200" s="3" t="s">
        <v>334</v>
      </c>
      <c r="D8200" s="3" t="s">
        <v>563</v>
      </c>
      <c r="E8200" s="3" t="n">
        <v>2392</v>
      </c>
      <c r="F8200" s="4" t="n">
        <v>535.55</v>
      </c>
      <c r="G8200" s="3" t="s">
        <v>8</v>
      </c>
      <c r="H8200" s="4" t="n">
        <f aca="false">ROUND(E8200*F8200,2)</f>
        <v>1281035.6</v>
      </c>
    </row>
    <row r="8201" customFormat="false" ht="15" hidden="false" customHeight="false" outlineLevel="0" collapsed="false">
      <c r="A8201" s="3" t="n">
        <v>8200</v>
      </c>
      <c r="B8201" s="3" t="n">
        <v>15</v>
      </c>
      <c r="C8201" s="3" t="s">
        <v>334</v>
      </c>
      <c r="D8201" s="3" t="s">
        <v>562</v>
      </c>
      <c r="E8201" s="3" t="n">
        <v>3894</v>
      </c>
      <c r="F8201" s="4" t="n">
        <v>268.74</v>
      </c>
      <c r="G8201" s="3" t="s">
        <v>46</v>
      </c>
      <c r="H8201" s="4" t="n">
        <f aca="false">ROUND(E8201*F8201,2)</f>
        <v>1046473.56</v>
      </c>
    </row>
    <row r="8202" customFormat="false" ht="15" hidden="false" customHeight="false" outlineLevel="0" collapsed="false">
      <c r="A8202" s="3" t="n">
        <v>8201</v>
      </c>
      <c r="B8202" s="3" t="n">
        <v>4</v>
      </c>
      <c r="C8202" s="3" t="s">
        <v>334</v>
      </c>
      <c r="D8202" s="3" t="s">
        <v>562</v>
      </c>
      <c r="E8202" s="3" t="n">
        <v>4318</v>
      </c>
      <c r="F8202" s="4" t="n">
        <v>122.05</v>
      </c>
      <c r="G8202" s="3" t="s">
        <v>8</v>
      </c>
      <c r="H8202" s="4" t="n">
        <f aca="false">ROUND(E8202*F8202,2)</f>
        <v>527011.9</v>
      </c>
    </row>
    <row r="8203" customFormat="false" ht="15" hidden="false" customHeight="false" outlineLevel="0" collapsed="false">
      <c r="A8203" s="3" t="n">
        <v>8202</v>
      </c>
      <c r="B8203" s="3" t="n">
        <v>4</v>
      </c>
      <c r="C8203" s="3" t="s">
        <v>334</v>
      </c>
      <c r="D8203" s="3" t="s">
        <v>563</v>
      </c>
      <c r="E8203" s="3" t="n">
        <v>2045</v>
      </c>
      <c r="F8203" s="4" t="n">
        <v>122.07</v>
      </c>
      <c r="G8203" s="3" t="s">
        <v>8</v>
      </c>
      <c r="H8203" s="4" t="n">
        <f aca="false">ROUND(E8203*F8203,2)</f>
        <v>249633.15</v>
      </c>
    </row>
    <row r="8204" customFormat="false" ht="15" hidden="false" customHeight="false" outlineLevel="0" collapsed="false">
      <c r="A8204" s="3" t="n">
        <v>8203</v>
      </c>
      <c r="B8204" s="3" t="n">
        <v>4</v>
      </c>
      <c r="C8204" s="3" t="s">
        <v>334</v>
      </c>
      <c r="D8204" s="3" t="s">
        <v>562</v>
      </c>
      <c r="E8204" s="3" t="n">
        <v>2719</v>
      </c>
      <c r="F8204" s="4" t="n">
        <v>122.34</v>
      </c>
      <c r="G8204" s="3" t="s">
        <v>8</v>
      </c>
      <c r="H8204" s="4" t="n">
        <f aca="false">ROUND(E8204*F8204,2)</f>
        <v>332642.46</v>
      </c>
    </row>
    <row r="8205" customFormat="false" ht="15" hidden="false" customHeight="false" outlineLevel="0" collapsed="false">
      <c r="A8205" s="3" t="n">
        <v>8204</v>
      </c>
      <c r="B8205" s="3" t="n">
        <v>7</v>
      </c>
      <c r="C8205" s="3" t="s">
        <v>334</v>
      </c>
      <c r="D8205" s="3" t="s">
        <v>562</v>
      </c>
      <c r="E8205" s="3" t="n">
        <v>420</v>
      </c>
      <c r="F8205" s="4" t="n">
        <v>279.96</v>
      </c>
      <c r="G8205" s="3" t="s">
        <v>8</v>
      </c>
      <c r="H8205" s="4" t="n">
        <f aca="false">ROUND(E8205*F8205,2)</f>
        <v>117583.2</v>
      </c>
    </row>
    <row r="8206" customFormat="false" ht="15" hidden="false" customHeight="false" outlineLevel="0" collapsed="false">
      <c r="A8206" s="3" t="n">
        <v>8205</v>
      </c>
      <c r="B8206" s="3" t="n">
        <v>8</v>
      </c>
      <c r="C8206" s="3" t="s">
        <v>334</v>
      </c>
      <c r="D8206" s="3" t="s">
        <v>562</v>
      </c>
      <c r="E8206" s="3" t="n">
        <v>3171</v>
      </c>
      <c r="F8206" s="4" t="n">
        <v>53.74</v>
      </c>
      <c r="G8206" s="3" t="s">
        <v>8</v>
      </c>
      <c r="H8206" s="4" t="n">
        <f aca="false">ROUND(E8206*F8206,2)</f>
        <v>170409.54</v>
      </c>
    </row>
    <row r="8207" customFormat="false" ht="15" hidden="false" customHeight="false" outlineLevel="0" collapsed="false">
      <c r="A8207" s="3" t="n">
        <v>8206</v>
      </c>
      <c r="B8207" s="3" t="n">
        <v>14</v>
      </c>
      <c r="C8207" s="3" t="s">
        <v>334</v>
      </c>
      <c r="D8207" s="3" t="s">
        <v>562</v>
      </c>
      <c r="E8207" s="3" t="n">
        <v>1010</v>
      </c>
      <c r="F8207" s="4" t="n">
        <v>71.7</v>
      </c>
      <c r="G8207" s="3" t="s">
        <v>41</v>
      </c>
      <c r="H8207" s="4" t="n">
        <f aca="false">ROUND(E8207*F8207,2)</f>
        <v>72417</v>
      </c>
    </row>
    <row r="8208" customFormat="false" ht="15" hidden="false" customHeight="false" outlineLevel="0" collapsed="false">
      <c r="A8208" s="3" t="n">
        <v>8207</v>
      </c>
      <c r="B8208" s="3" t="n">
        <v>12</v>
      </c>
      <c r="C8208" s="3" t="s">
        <v>334</v>
      </c>
      <c r="D8208" s="3" t="s">
        <v>563</v>
      </c>
      <c r="E8208" s="3" t="n">
        <v>4111</v>
      </c>
      <c r="F8208" s="4" t="n">
        <v>229.28</v>
      </c>
      <c r="G8208" s="3" t="s">
        <v>38</v>
      </c>
      <c r="H8208" s="4" t="n">
        <f aca="false">ROUND(E8208*F8208,2)</f>
        <v>942570.08</v>
      </c>
    </row>
    <row r="8209" customFormat="false" ht="15" hidden="false" customHeight="false" outlineLevel="0" collapsed="false">
      <c r="A8209" s="3" t="n">
        <v>8208</v>
      </c>
      <c r="B8209" s="3" t="n">
        <v>3</v>
      </c>
      <c r="C8209" s="3" t="s">
        <v>334</v>
      </c>
      <c r="D8209" s="3" t="s">
        <v>562</v>
      </c>
      <c r="E8209" s="3" t="n">
        <v>4278</v>
      </c>
      <c r="F8209" s="4" t="n">
        <v>136.36</v>
      </c>
      <c r="G8209" s="3" t="s">
        <v>8</v>
      </c>
      <c r="H8209" s="4" t="n">
        <f aca="false">ROUND(E8209*F8209,2)</f>
        <v>583348.08</v>
      </c>
    </row>
    <row r="8210" customFormat="false" ht="15" hidden="false" customHeight="false" outlineLevel="0" collapsed="false">
      <c r="A8210" s="3" t="n">
        <v>8209</v>
      </c>
      <c r="B8210" s="3" t="n">
        <v>6</v>
      </c>
      <c r="C8210" s="3" t="s">
        <v>334</v>
      </c>
      <c r="D8210" s="3" t="s">
        <v>562</v>
      </c>
      <c r="E8210" s="3" t="n">
        <v>4937</v>
      </c>
      <c r="F8210" s="4" t="n">
        <v>269.08</v>
      </c>
      <c r="G8210" s="3" t="s">
        <v>8</v>
      </c>
      <c r="H8210" s="4" t="n">
        <f aca="false">ROUND(E8210*F8210,2)</f>
        <v>1328447.96</v>
      </c>
    </row>
    <row r="8211" customFormat="false" ht="15" hidden="false" customHeight="false" outlineLevel="0" collapsed="false">
      <c r="A8211" s="3" t="n">
        <v>8210</v>
      </c>
      <c r="B8211" s="3" t="n">
        <v>7</v>
      </c>
      <c r="C8211" s="3" t="s">
        <v>334</v>
      </c>
      <c r="D8211" s="3" t="s">
        <v>562</v>
      </c>
      <c r="E8211" s="3" t="n">
        <v>4769</v>
      </c>
      <c r="F8211" s="4" t="n">
        <v>279.22</v>
      </c>
      <c r="G8211" s="3" t="s">
        <v>8</v>
      </c>
      <c r="H8211" s="4" t="n">
        <f aca="false">ROUND(E8211*F8211,2)</f>
        <v>1331600.18</v>
      </c>
    </row>
    <row r="8212" customFormat="false" ht="15" hidden="false" customHeight="false" outlineLevel="0" collapsed="false">
      <c r="A8212" s="3" t="n">
        <v>8211</v>
      </c>
      <c r="B8212" s="3" t="n">
        <v>11</v>
      </c>
      <c r="C8212" s="3" t="s">
        <v>334</v>
      </c>
      <c r="D8212" s="3" t="s">
        <v>563</v>
      </c>
      <c r="E8212" s="3" t="n">
        <v>2319</v>
      </c>
      <c r="F8212" s="4" t="n">
        <v>99.16</v>
      </c>
      <c r="G8212" s="3" t="s">
        <v>34</v>
      </c>
      <c r="H8212" s="4" t="n">
        <f aca="false">ROUND(E8212*F8212,2)</f>
        <v>229952.04</v>
      </c>
    </row>
    <row r="8213" customFormat="false" ht="15" hidden="false" customHeight="false" outlineLevel="0" collapsed="false">
      <c r="A8213" s="3" t="n">
        <v>8212</v>
      </c>
      <c r="B8213" s="3" t="n">
        <v>5</v>
      </c>
      <c r="C8213" s="3" t="s">
        <v>334</v>
      </c>
      <c r="D8213" s="3" t="s">
        <v>562</v>
      </c>
      <c r="E8213" s="3" t="n">
        <v>2402</v>
      </c>
      <c r="F8213" s="4" t="n">
        <v>535.5</v>
      </c>
      <c r="G8213" s="3" t="s">
        <v>8</v>
      </c>
      <c r="H8213" s="4" t="n">
        <f aca="false">ROUND(E8213*F8213,2)</f>
        <v>1286271</v>
      </c>
    </row>
    <row r="8214" customFormat="false" ht="15" hidden="false" customHeight="false" outlineLevel="0" collapsed="false">
      <c r="A8214" s="3" t="n">
        <v>8213</v>
      </c>
      <c r="B8214" s="3" t="n">
        <v>10</v>
      </c>
      <c r="C8214" s="3" t="s">
        <v>334</v>
      </c>
      <c r="D8214" s="3" t="s">
        <v>562</v>
      </c>
      <c r="E8214" s="3" t="n">
        <v>2090</v>
      </c>
      <c r="F8214" s="4" t="n">
        <v>61.93</v>
      </c>
      <c r="G8214" s="3" t="s">
        <v>8</v>
      </c>
      <c r="H8214" s="4" t="n">
        <f aca="false">ROUND(E8214*F8214,2)</f>
        <v>129433.7</v>
      </c>
    </row>
    <row r="8215" customFormat="false" ht="15" hidden="false" customHeight="false" outlineLevel="0" collapsed="false">
      <c r="A8215" s="3" t="n">
        <v>8214</v>
      </c>
      <c r="B8215" s="3" t="n">
        <v>13</v>
      </c>
      <c r="C8215" s="3" t="s">
        <v>334</v>
      </c>
      <c r="D8215" s="3" t="s">
        <v>562</v>
      </c>
      <c r="E8215" s="3" t="n">
        <v>3362</v>
      </c>
      <c r="F8215" s="4" t="n">
        <v>47.93</v>
      </c>
      <c r="G8215" s="3" t="s">
        <v>41</v>
      </c>
      <c r="H8215" s="4" t="n">
        <f aca="false">ROUND(E8215*F8215,2)</f>
        <v>161140.66</v>
      </c>
    </row>
    <row r="8216" customFormat="false" ht="15" hidden="false" customHeight="false" outlineLevel="0" collapsed="false">
      <c r="A8216" s="3" t="n">
        <v>8215</v>
      </c>
      <c r="B8216" s="3" t="n">
        <v>15</v>
      </c>
      <c r="C8216" s="3" t="s">
        <v>334</v>
      </c>
      <c r="D8216" s="3" t="s">
        <v>563</v>
      </c>
      <c r="E8216" s="3" t="n">
        <v>2096</v>
      </c>
      <c r="F8216" s="4" t="n">
        <v>268.24</v>
      </c>
      <c r="G8216" s="3" t="s">
        <v>46</v>
      </c>
      <c r="H8216" s="4" t="n">
        <f aca="false">ROUND(E8216*F8216,2)</f>
        <v>562231.04</v>
      </c>
    </row>
    <row r="8217" customFormat="false" ht="15" hidden="false" customHeight="false" outlineLevel="0" collapsed="false">
      <c r="A8217" s="3" t="n">
        <v>8216</v>
      </c>
      <c r="B8217" s="3" t="n">
        <v>4</v>
      </c>
      <c r="C8217" s="3" t="s">
        <v>334</v>
      </c>
      <c r="D8217" s="3" t="s">
        <v>562</v>
      </c>
      <c r="E8217" s="3" t="n">
        <v>2067</v>
      </c>
      <c r="F8217" s="4" t="n">
        <v>121.87</v>
      </c>
      <c r="G8217" s="3" t="s">
        <v>8</v>
      </c>
      <c r="H8217" s="4" t="n">
        <f aca="false">ROUND(E8217*F8217,2)</f>
        <v>251905.29</v>
      </c>
    </row>
    <row r="8218" customFormat="false" ht="15" hidden="false" customHeight="false" outlineLevel="0" collapsed="false">
      <c r="A8218" s="3" t="n">
        <v>8217</v>
      </c>
      <c r="B8218" s="3" t="n">
        <v>1</v>
      </c>
      <c r="C8218" s="3" t="s">
        <v>334</v>
      </c>
      <c r="D8218" s="3" t="s">
        <v>563</v>
      </c>
      <c r="E8218" s="3" t="n">
        <v>2535</v>
      </c>
      <c r="F8218" s="4" t="n">
        <v>435.49</v>
      </c>
      <c r="G8218" s="3" t="s">
        <v>8</v>
      </c>
      <c r="H8218" s="4" t="n">
        <f aca="false">ROUND(E8218*F8218,2)</f>
        <v>1103967.15</v>
      </c>
    </row>
    <row r="8219" customFormat="false" ht="15" hidden="false" customHeight="false" outlineLevel="0" collapsed="false">
      <c r="A8219" s="3" t="n">
        <v>8218</v>
      </c>
      <c r="B8219" s="3" t="n">
        <v>14</v>
      </c>
      <c r="C8219" s="3" t="s">
        <v>334</v>
      </c>
      <c r="D8219" s="3" t="s">
        <v>563</v>
      </c>
      <c r="E8219" s="3" t="n">
        <v>99</v>
      </c>
      <c r="F8219" s="4" t="n">
        <v>71.36</v>
      </c>
      <c r="G8219" s="3" t="s">
        <v>41</v>
      </c>
      <c r="H8219" s="4" t="n">
        <f aca="false">ROUND(E8219*F8219,2)</f>
        <v>7064.64</v>
      </c>
    </row>
    <row r="8220" customFormat="false" ht="15" hidden="false" customHeight="false" outlineLevel="0" collapsed="false">
      <c r="A8220" s="3" t="n">
        <v>8219</v>
      </c>
      <c r="B8220" s="3" t="n">
        <v>4</v>
      </c>
      <c r="C8220" s="3" t="s">
        <v>334</v>
      </c>
      <c r="D8220" s="3" t="s">
        <v>563</v>
      </c>
      <c r="E8220" s="3" t="n">
        <v>4026</v>
      </c>
      <c r="F8220" s="4" t="n">
        <v>122.36</v>
      </c>
      <c r="G8220" s="3" t="s">
        <v>8</v>
      </c>
      <c r="H8220" s="4" t="n">
        <f aca="false">ROUND(E8220*F8220,2)</f>
        <v>492621.36</v>
      </c>
    </row>
    <row r="8221" customFormat="false" ht="15" hidden="false" customHeight="false" outlineLevel="0" collapsed="false">
      <c r="A8221" s="3" t="n">
        <v>8220</v>
      </c>
      <c r="B8221" s="3" t="n">
        <v>9</v>
      </c>
      <c r="C8221" s="3" t="s">
        <v>335</v>
      </c>
      <c r="D8221" s="3" t="s">
        <v>563</v>
      </c>
      <c r="E8221" s="3" t="n">
        <v>4099</v>
      </c>
      <c r="F8221" s="4" t="n">
        <v>249.99</v>
      </c>
      <c r="G8221" s="3" t="s">
        <v>8</v>
      </c>
      <c r="H8221" s="4" t="n">
        <f aca="false">ROUND(E8221*F8221,2)</f>
        <v>1024709.01</v>
      </c>
    </row>
    <row r="8222" customFormat="false" ht="15" hidden="false" customHeight="false" outlineLevel="0" collapsed="false">
      <c r="A8222" s="3" t="n">
        <v>8221</v>
      </c>
      <c r="B8222" s="3" t="n">
        <v>13</v>
      </c>
      <c r="C8222" s="3" t="s">
        <v>335</v>
      </c>
      <c r="D8222" s="3" t="s">
        <v>563</v>
      </c>
      <c r="E8222" s="3" t="n">
        <v>3320</v>
      </c>
      <c r="F8222" s="4" t="n">
        <v>48.03</v>
      </c>
      <c r="G8222" s="3" t="s">
        <v>41</v>
      </c>
      <c r="H8222" s="4" t="n">
        <f aca="false">ROUND(E8222*F8222,2)</f>
        <v>159459.6</v>
      </c>
    </row>
    <row r="8223" customFormat="false" ht="15" hidden="false" customHeight="false" outlineLevel="0" collapsed="false">
      <c r="A8223" s="3" t="n">
        <v>8222</v>
      </c>
      <c r="B8223" s="3" t="n">
        <v>1</v>
      </c>
      <c r="C8223" s="3" t="s">
        <v>335</v>
      </c>
      <c r="D8223" s="3" t="s">
        <v>563</v>
      </c>
      <c r="E8223" s="3" t="n">
        <v>1604</v>
      </c>
      <c r="F8223" s="4" t="n">
        <v>444.27</v>
      </c>
      <c r="G8223" s="3" t="s">
        <v>8</v>
      </c>
      <c r="H8223" s="4" t="n">
        <f aca="false">ROUND(E8223*F8223,2)</f>
        <v>712609.08</v>
      </c>
    </row>
    <row r="8224" customFormat="false" ht="15" hidden="false" customHeight="false" outlineLevel="0" collapsed="false">
      <c r="A8224" s="3" t="n">
        <v>8223</v>
      </c>
      <c r="B8224" s="3" t="n">
        <v>12</v>
      </c>
      <c r="C8224" s="3" t="s">
        <v>335</v>
      </c>
      <c r="D8224" s="3" t="s">
        <v>563</v>
      </c>
      <c r="E8224" s="3" t="n">
        <v>1028</v>
      </c>
      <c r="F8224" s="4" t="n">
        <v>227.47</v>
      </c>
      <c r="G8224" s="3" t="s">
        <v>38</v>
      </c>
      <c r="H8224" s="4" t="n">
        <f aca="false">ROUND(E8224*F8224,2)</f>
        <v>233839.16</v>
      </c>
    </row>
    <row r="8225" customFormat="false" ht="15" hidden="false" customHeight="false" outlineLevel="0" collapsed="false">
      <c r="A8225" s="3" t="n">
        <v>8224</v>
      </c>
      <c r="B8225" s="3" t="n">
        <v>2</v>
      </c>
      <c r="C8225" s="3" t="s">
        <v>335</v>
      </c>
      <c r="D8225" s="3" t="s">
        <v>563</v>
      </c>
      <c r="E8225" s="3" t="n">
        <v>4210</v>
      </c>
      <c r="F8225" s="4" t="n">
        <v>41.79</v>
      </c>
      <c r="G8225" s="3" t="s">
        <v>8</v>
      </c>
      <c r="H8225" s="4" t="n">
        <f aca="false">ROUND(E8225*F8225,2)</f>
        <v>175935.9</v>
      </c>
    </row>
    <row r="8226" customFormat="false" ht="15" hidden="false" customHeight="false" outlineLevel="0" collapsed="false">
      <c r="A8226" s="3" t="n">
        <v>8225</v>
      </c>
      <c r="B8226" s="3" t="n">
        <v>6</v>
      </c>
      <c r="C8226" s="3" t="s">
        <v>335</v>
      </c>
      <c r="D8226" s="3" t="s">
        <v>563</v>
      </c>
      <c r="E8226" s="3" t="n">
        <v>316</v>
      </c>
      <c r="F8226" s="4" t="n">
        <v>267.61</v>
      </c>
      <c r="G8226" s="3" t="s">
        <v>8</v>
      </c>
      <c r="H8226" s="4" t="n">
        <f aca="false">ROUND(E8226*F8226,2)</f>
        <v>84564.76</v>
      </c>
    </row>
    <row r="8227" customFormat="false" ht="15" hidden="false" customHeight="false" outlineLevel="0" collapsed="false">
      <c r="A8227" s="3" t="n">
        <v>8226</v>
      </c>
      <c r="B8227" s="3" t="n">
        <v>5</v>
      </c>
      <c r="C8227" s="3" t="s">
        <v>335</v>
      </c>
      <c r="D8227" s="3" t="s">
        <v>563</v>
      </c>
      <c r="E8227" s="3" t="n">
        <v>1109</v>
      </c>
      <c r="F8227" s="4" t="n">
        <v>524.88</v>
      </c>
      <c r="G8227" s="3" t="s">
        <v>8</v>
      </c>
      <c r="H8227" s="4" t="n">
        <f aca="false">ROUND(E8227*F8227,2)</f>
        <v>582091.92</v>
      </c>
    </row>
    <row r="8228" customFormat="false" ht="15" hidden="false" customHeight="false" outlineLevel="0" collapsed="false">
      <c r="A8228" s="3" t="n">
        <v>8227</v>
      </c>
      <c r="B8228" s="3" t="n">
        <v>2</v>
      </c>
      <c r="C8228" s="3" t="s">
        <v>335</v>
      </c>
      <c r="D8228" s="3" t="s">
        <v>563</v>
      </c>
      <c r="E8228" s="3" t="n">
        <v>3386</v>
      </c>
      <c r="F8228" s="4" t="n">
        <v>41.96</v>
      </c>
      <c r="G8228" s="3" t="s">
        <v>8</v>
      </c>
      <c r="H8228" s="4" t="n">
        <f aca="false">ROUND(E8228*F8228,2)</f>
        <v>142076.56</v>
      </c>
    </row>
    <row r="8229" customFormat="false" ht="15" hidden="false" customHeight="false" outlineLevel="0" collapsed="false">
      <c r="A8229" s="3" t="n">
        <v>8228</v>
      </c>
      <c r="B8229" s="3" t="n">
        <v>13</v>
      </c>
      <c r="C8229" s="3" t="s">
        <v>335</v>
      </c>
      <c r="D8229" s="3" t="s">
        <v>562</v>
      </c>
      <c r="E8229" s="3" t="n">
        <v>387</v>
      </c>
      <c r="F8229" s="4" t="n">
        <v>47.86</v>
      </c>
      <c r="G8229" s="3" t="s">
        <v>41</v>
      </c>
      <c r="H8229" s="4" t="n">
        <f aca="false">ROUND(E8229*F8229,2)</f>
        <v>18521.82</v>
      </c>
    </row>
    <row r="8230" customFormat="false" ht="15" hidden="false" customHeight="false" outlineLevel="0" collapsed="false">
      <c r="A8230" s="3" t="n">
        <v>8229</v>
      </c>
      <c r="B8230" s="3" t="n">
        <v>15</v>
      </c>
      <c r="C8230" s="3" t="s">
        <v>335</v>
      </c>
      <c r="D8230" s="3" t="s">
        <v>563</v>
      </c>
      <c r="E8230" s="3" t="n">
        <v>3242</v>
      </c>
      <c r="F8230" s="4" t="n">
        <v>271.01</v>
      </c>
      <c r="G8230" s="3" t="s">
        <v>46</v>
      </c>
      <c r="H8230" s="4" t="n">
        <f aca="false">ROUND(E8230*F8230,2)</f>
        <v>878614.42</v>
      </c>
    </row>
    <row r="8231" customFormat="false" ht="15" hidden="false" customHeight="false" outlineLevel="0" collapsed="false">
      <c r="A8231" s="3" t="n">
        <v>8230</v>
      </c>
      <c r="B8231" s="3" t="n">
        <v>8</v>
      </c>
      <c r="C8231" s="3" t="s">
        <v>335</v>
      </c>
      <c r="D8231" s="3" t="s">
        <v>563</v>
      </c>
      <c r="E8231" s="3" t="n">
        <v>3243</v>
      </c>
      <c r="F8231" s="4" t="n">
        <v>55.13</v>
      </c>
      <c r="G8231" s="3" t="s">
        <v>8</v>
      </c>
      <c r="H8231" s="4" t="n">
        <f aca="false">ROUND(E8231*F8231,2)</f>
        <v>178786.59</v>
      </c>
    </row>
    <row r="8232" customFormat="false" ht="15" hidden="false" customHeight="false" outlineLevel="0" collapsed="false">
      <c r="A8232" s="3" t="n">
        <v>8231</v>
      </c>
      <c r="B8232" s="3" t="n">
        <v>6</v>
      </c>
      <c r="C8232" s="3" t="s">
        <v>335</v>
      </c>
      <c r="D8232" s="3" t="s">
        <v>562</v>
      </c>
      <c r="E8232" s="3" t="n">
        <v>1702</v>
      </c>
      <c r="F8232" s="4" t="n">
        <v>267.82</v>
      </c>
      <c r="G8232" s="3" t="s">
        <v>8</v>
      </c>
      <c r="H8232" s="4" t="n">
        <f aca="false">ROUND(E8232*F8232,2)</f>
        <v>455829.64</v>
      </c>
    </row>
    <row r="8233" customFormat="false" ht="15" hidden="false" customHeight="false" outlineLevel="0" collapsed="false">
      <c r="A8233" s="3" t="n">
        <v>8232</v>
      </c>
      <c r="B8233" s="3" t="n">
        <v>13</v>
      </c>
      <c r="C8233" s="3" t="s">
        <v>335</v>
      </c>
      <c r="D8233" s="3" t="s">
        <v>563</v>
      </c>
      <c r="E8233" s="3" t="n">
        <v>2230</v>
      </c>
      <c r="F8233" s="4" t="n">
        <v>47.95</v>
      </c>
      <c r="G8233" s="3" t="s">
        <v>41</v>
      </c>
      <c r="H8233" s="4" t="n">
        <f aca="false">ROUND(E8233*F8233,2)</f>
        <v>106928.5</v>
      </c>
    </row>
    <row r="8234" customFormat="false" ht="15" hidden="false" customHeight="false" outlineLevel="0" collapsed="false">
      <c r="A8234" s="3" t="n">
        <v>8233</v>
      </c>
      <c r="B8234" s="3" t="n">
        <v>14</v>
      </c>
      <c r="C8234" s="3" t="s">
        <v>335</v>
      </c>
      <c r="D8234" s="3" t="s">
        <v>563</v>
      </c>
      <c r="E8234" s="3" t="n">
        <v>3124</v>
      </c>
      <c r="F8234" s="4" t="n">
        <v>69.78</v>
      </c>
      <c r="G8234" s="3" t="s">
        <v>41</v>
      </c>
      <c r="H8234" s="4" t="n">
        <f aca="false">ROUND(E8234*F8234,2)</f>
        <v>217992.72</v>
      </c>
    </row>
    <row r="8235" customFormat="false" ht="15" hidden="false" customHeight="false" outlineLevel="0" collapsed="false">
      <c r="A8235" s="3" t="n">
        <v>8234</v>
      </c>
      <c r="B8235" s="3" t="n">
        <v>4</v>
      </c>
      <c r="C8235" s="3" t="s">
        <v>335</v>
      </c>
      <c r="D8235" s="3" t="s">
        <v>563</v>
      </c>
      <c r="E8235" s="3" t="n">
        <v>4670</v>
      </c>
      <c r="F8235" s="4" t="n">
        <v>121.47</v>
      </c>
      <c r="G8235" s="3" t="s">
        <v>8</v>
      </c>
      <c r="H8235" s="4" t="n">
        <f aca="false">ROUND(E8235*F8235,2)</f>
        <v>567264.9</v>
      </c>
    </row>
    <row r="8236" customFormat="false" ht="15" hidden="false" customHeight="false" outlineLevel="0" collapsed="false">
      <c r="A8236" s="3" t="n">
        <v>8235</v>
      </c>
      <c r="B8236" s="3" t="n">
        <v>11</v>
      </c>
      <c r="C8236" s="3" t="s">
        <v>335</v>
      </c>
      <c r="D8236" s="3" t="s">
        <v>562</v>
      </c>
      <c r="E8236" s="3" t="n">
        <v>3667</v>
      </c>
      <c r="F8236" s="4" t="n">
        <v>98.4</v>
      </c>
      <c r="G8236" s="3" t="s">
        <v>34</v>
      </c>
      <c r="H8236" s="4" t="n">
        <f aca="false">ROUND(E8236*F8236,2)</f>
        <v>360832.8</v>
      </c>
    </row>
    <row r="8237" customFormat="false" ht="15" hidden="false" customHeight="false" outlineLevel="0" collapsed="false">
      <c r="A8237" s="3" t="n">
        <v>8236</v>
      </c>
      <c r="B8237" s="3" t="n">
        <v>7</v>
      </c>
      <c r="C8237" s="3" t="s">
        <v>335</v>
      </c>
      <c r="D8237" s="3" t="s">
        <v>562</v>
      </c>
      <c r="E8237" s="3" t="n">
        <v>1499</v>
      </c>
      <c r="F8237" s="4" t="n">
        <v>285.58</v>
      </c>
      <c r="G8237" s="3" t="s">
        <v>8</v>
      </c>
      <c r="H8237" s="4" t="n">
        <f aca="false">ROUND(E8237*F8237,2)</f>
        <v>428084.42</v>
      </c>
    </row>
    <row r="8238" customFormat="false" ht="15" hidden="false" customHeight="false" outlineLevel="0" collapsed="false">
      <c r="A8238" s="3" t="n">
        <v>8237</v>
      </c>
      <c r="B8238" s="3" t="n">
        <v>1</v>
      </c>
      <c r="C8238" s="3" t="s">
        <v>335</v>
      </c>
      <c r="D8238" s="3" t="s">
        <v>563</v>
      </c>
      <c r="E8238" s="3" t="n">
        <v>2905</v>
      </c>
      <c r="F8238" s="4" t="n">
        <v>446.07</v>
      </c>
      <c r="G8238" s="3" t="s">
        <v>8</v>
      </c>
      <c r="H8238" s="4" t="n">
        <f aca="false">ROUND(E8238*F8238,2)</f>
        <v>1295833.35</v>
      </c>
    </row>
    <row r="8239" customFormat="false" ht="15" hidden="false" customHeight="false" outlineLevel="0" collapsed="false">
      <c r="A8239" s="3" t="n">
        <v>8238</v>
      </c>
      <c r="B8239" s="3" t="n">
        <v>8</v>
      </c>
      <c r="C8239" s="3" t="s">
        <v>335</v>
      </c>
      <c r="D8239" s="3" t="s">
        <v>563</v>
      </c>
      <c r="E8239" s="3" t="n">
        <v>3369</v>
      </c>
      <c r="F8239" s="4" t="n">
        <v>55.04</v>
      </c>
      <c r="G8239" s="3" t="s">
        <v>8</v>
      </c>
      <c r="H8239" s="4" t="n">
        <f aca="false">ROUND(E8239*F8239,2)</f>
        <v>185429.76</v>
      </c>
    </row>
    <row r="8240" customFormat="false" ht="15" hidden="false" customHeight="false" outlineLevel="0" collapsed="false">
      <c r="A8240" s="3" t="n">
        <v>8239</v>
      </c>
      <c r="B8240" s="3" t="n">
        <v>12</v>
      </c>
      <c r="C8240" s="3" t="s">
        <v>335</v>
      </c>
      <c r="D8240" s="3" t="s">
        <v>563</v>
      </c>
      <c r="E8240" s="3" t="n">
        <v>477</v>
      </c>
      <c r="F8240" s="4" t="n">
        <v>227.78</v>
      </c>
      <c r="G8240" s="3" t="s">
        <v>38</v>
      </c>
      <c r="H8240" s="4" t="n">
        <f aca="false">ROUND(E8240*F8240,2)</f>
        <v>108651.06</v>
      </c>
    </row>
    <row r="8241" customFormat="false" ht="15" hidden="false" customHeight="false" outlineLevel="0" collapsed="false">
      <c r="A8241" s="3" t="n">
        <v>8240</v>
      </c>
      <c r="B8241" s="3" t="n">
        <v>6</v>
      </c>
      <c r="C8241" s="3" t="s">
        <v>335</v>
      </c>
      <c r="D8241" s="3" t="s">
        <v>562</v>
      </c>
      <c r="E8241" s="3" t="n">
        <v>3253</v>
      </c>
      <c r="F8241" s="4" t="n">
        <v>268.6</v>
      </c>
      <c r="G8241" s="3" t="s">
        <v>8</v>
      </c>
      <c r="H8241" s="4" t="n">
        <f aca="false">ROUND(E8241*F8241,2)</f>
        <v>873755.8</v>
      </c>
    </row>
    <row r="8242" customFormat="false" ht="15" hidden="false" customHeight="false" outlineLevel="0" collapsed="false">
      <c r="A8242" s="3" t="n">
        <v>8241</v>
      </c>
      <c r="B8242" s="3" t="n">
        <v>15</v>
      </c>
      <c r="C8242" s="3" t="s">
        <v>335</v>
      </c>
      <c r="D8242" s="3" t="s">
        <v>562</v>
      </c>
      <c r="E8242" s="3" t="n">
        <v>2868</v>
      </c>
      <c r="F8242" s="4" t="n">
        <v>271.78</v>
      </c>
      <c r="G8242" s="3" t="s">
        <v>46</v>
      </c>
      <c r="H8242" s="4" t="n">
        <f aca="false">ROUND(E8242*F8242,2)</f>
        <v>779465.04</v>
      </c>
    </row>
    <row r="8243" customFormat="false" ht="15" hidden="false" customHeight="false" outlineLevel="0" collapsed="false">
      <c r="A8243" s="3" t="n">
        <v>8242</v>
      </c>
      <c r="B8243" s="3" t="n">
        <v>12</v>
      </c>
      <c r="C8243" s="3" t="s">
        <v>335</v>
      </c>
      <c r="D8243" s="3" t="s">
        <v>562</v>
      </c>
      <c r="E8243" s="3" t="n">
        <v>721</v>
      </c>
      <c r="F8243" s="4" t="n">
        <v>227.91</v>
      </c>
      <c r="G8243" s="3" t="s">
        <v>38</v>
      </c>
      <c r="H8243" s="4" t="n">
        <f aca="false">ROUND(E8243*F8243,2)</f>
        <v>164323.11</v>
      </c>
    </row>
    <row r="8244" customFormat="false" ht="15" hidden="false" customHeight="false" outlineLevel="0" collapsed="false">
      <c r="A8244" s="3" t="n">
        <v>8243</v>
      </c>
      <c r="B8244" s="3" t="n">
        <v>6</v>
      </c>
      <c r="C8244" s="3" t="s">
        <v>335</v>
      </c>
      <c r="D8244" s="3" t="s">
        <v>563</v>
      </c>
      <c r="E8244" s="3" t="n">
        <v>2822</v>
      </c>
      <c r="F8244" s="4" t="n">
        <v>268.9</v>
      </c>
      <c r="G8244" s="3" t="s">
        <v>8</v>
      </c>
      <c r="H8244" s="4" t="n">
        <f aca="false">ROUND(E8244*F8244,2)</f>
        <v>758835.8</v>
      </c>
    </row>
    <row r="8245" customFormat="false" ht="15" hidden="false" customHeight="false" outlineLevel="0" collapsed="false">
      <c r="A8245" s="3" t="n">
        <v>8244</v>
      </c>
      <c r="B8245" s="3" t="n">
        <v>13</v>
      </c>
      <c r="C8245" s="3" t="s">
        <v>335</v>
      </c>
      <c r="D8245" s="3" t="s">
        <v>562</v>
      </c>
      <c r="E8245" s="3" t="n">
        <v>1163</v>
      </c>
      <c r="F8245" s="4" t="n">
        <v>47.95</v>
      </c>
      <c r="G8245" s="3" t="s">
        <v>41</v>
      </c>
      <c r="H8245" s="4" t="n">
        <f aca="false">ROUND(E8245*F8245,2)</f>
        <v>55765.85</v>
      </c>
    </row>
    <row r="8246" customFormat="false" ht="15" hidden="false" customHeight="false" outlineLevel="0" collapsed="false">
      <c r="A8246" s="3" t="n">
        <v>8245</v>
      </c>
      <c r="B8246" s="3" t="n">
        <v>2</v>
      </c>
      <c r="C8246" s="3" t="s">
        <v>336</v>
      </c>
      <c r="D8246" s="3" t="s">
        <v>562</v>
      </c>
      <c r="E8246" s="3" t="n">
        <v>3329</v>
      </c>
      <c r="F8246" s="4" t="n">
        <v>43.4</v>
      </c>
      <c r="G8246" s="3" t="s">
        <v>8</v>
      </c>
      <c r="H8246" s="4" t="n">
        <f aca="false">ROUND(E8246*F8246,2)</f>
        <v>144478.6</v>
      </c>
    </row>
    <row r="8247" customFormat="false" ht="15" hidden="false" customHeight="false" outlineLevel="0" collapsed="false">
      <c r="A8247" s="3" t="n">
        <v>8246</v>
      </c>
      <c r="B8247" s="3" t="n">
        <v>11</v>
      </c>
      <c r="C8247" s="3" t="s">
        <v>336</v>
      </c>
      <c r="D8247" s="3" t="s">
        <v>562</v>
      </c>
      <c r="E8247" s="3" t="n">
        <v>2191</v>
      </c>
      <c r="F8247" s="4" t="n">
        <v>97.41</v>
      </c>
      <c r="G8247" s="3" t="s">
        <v>34</v>
      </c>
      <c r="H8247" s="4" t="n">
        <f aca="false">ROUND(E8247*F8247,2)</f>
        <v>213425.31</v>
      </c>
    </row>
    <row r="8248" customFormat="false" ht="15" hidden="false" customHeight="false" outlineLevel="0" collapsed="false">
      <c r="A8248" s="3" t="n">
        <v>8247</v>
      </c>
      <c r="B8248" s="3" t="n">
        <v>8</v>
      </c>
      <c r="C8248" s="3" t="s">
        <v>336</v>
      </c>
      <c r="D8248" s="3" t="s">
        <v>562</v>
      </c>
      <c r="E8248" s="3" t="n">
        <v>1640</v>
      </c>
      <c r="F8248" s="4" t="n">
        <v>53.38</v>
      </c>
      <c r="G8248" s="3" t="s">
        <v>8</v>
      </c>
      <c r="H8248" s="4" t="n">
        <f aca="false">ROUND(E8248*F8248,2)</f>
        <v>87543.2</v>
      </c>
    </row>
    <row r="8249" customFormat="false" ht="15" hidden="false" customHeight="false" outlineLevel="0" collapsed="false">
      <c r="A8249" s="3" t="n">
        <v>8248</v>
      </c>
      <c r="B8249" s="3" t="n">
        <v>10</v>
      </c>
      <c r="C8249" s="3" t="s">
        <v>336</v>
      </c>
      <c r="D8249" s="3" t="s">
        <v>563</v>
      </c>
      <c r="E8249" s="3" t="n">
        <v>450</v>
      </c>
      <c r="F8249" s="4" t="n">
        <v>63.4</v>
      </c>
      <c r="G8249" s="3" t="s">
        <v>8</v>
      </c>
      <c r="H8249" s="4" t="n">
        <f aca="false">ROUND(E8249*F8249,2)</f>
        <v>28530</v>
      </c>
    </row>
    <row r="8250" customFormat="false" ht="15" hidden="false" customHeight="false" outlineLevel="0" collapsed="false">
      <c r="A8250" s="3" t="n">
        <v>8249</v>
      </c>
      <c r="B8250" s="3" t="n">
        <v>8</v>
      </c>
      <c r="C8250" s="3" t="s">
        <v>336</v>
      </c>
      <c r="D8250" s="3" t="s">
        <v>563</v>
      </c>
      <c r="E8250" s="3" t="n">
        <v>1294</v>
      </c>
      <c r="F8250" s="4" t="n">
        <v>53.42</v>
      </c>
      <c r="G8250" s="3" t="s">
        <v>8</v>
      </c>
      <c r="H8250" s="4" t="n">
        <f aca="false">ROUND(E8250*F8250,2)</f>
        <v>69125.48</v>
      </c>
    </row>
    <row r="8251" customFormat="false" ht="15" hidden="false" customHeight="false" outlineLevel="0" collapsed="false">
      <c r="A8251" s="3" t="n">
        <v>8250</v>
      </c>
      <c r="B8251" s="3" t="n">
        <v>7</v>
      </c>
      <c r="C8251" s="3" t="s">
        <v>336</v>
      </c>
      <c r="D8251" s="3" t="s">
        <v>562</v>
      </c>
      <c r="E8251" s="3" t="n">
        <v>896</v>
      </c>
      <c r="F8251" s="4" t="n">
        <v>282.47</v>
      </c>
      <c r="G8251" s="3" t="s">
        <v>8</v>
      </c>
      <c r="H8251" s="4" t="n">
        <f aca="false">ROUND(E8251*F8251,2)</f>
        <v>253093.12</v>
      </c>
    </row>
    <row r="8252" customFormat="false" ht="15" hidden="false" customHeight="false" outlineLevel="0" collapsed="false">
      <c r="A8252" s="3" t="n">
        <v>8251</v>
      </c>
      <c r="B8252" s="3" t="n">
        <v>2</v>
      </c>
      <c r="C8252" s="3" t="s">
        <v>336</v>
      </c>
      <c r="D8252" s="3" t="s">
        <v>562</v>
      </c>
      <c r="E8252" s="3" t="n">
        <v>2606</v>
      </c>
      <c r="F8252" s="4" t="n">
        <v>43.55</v>
      </c>
      <c r="G8252" s="3" t="s">
        <v>8</v>
      </c>
      <c r="H8252" s="4" t="n">
        <f aca="false">ROUND(E8252*F8252,2)</f>
        <v>113491.3</v>
      </c>
    </row>
    <row r="8253" customFormat="false" ht="15" hidden="false" customHeight="false" outlineLevel="0" collapsed="false">
      <c r="A8253" s="3" t="n">
        <v>8252</v>
      </c>
      <c r="B8253" s="3" t="n">
        <v>1</v>
      </c>
      <c r="C8253" s="3" t="s">
        <v>336</v>
      </c>
      <c r="D8253" s="3" t="s">
        <v>562</v>
      </c>
      <c r="E8253" s="3" t="n">
        <v>4971</v>
      </c>
      <c r="F8253" s="4" t="n">
        <v>438.7</v>
      </c>
      <c r="G8253" s="3" t="s">
        <v>8</v>
      </c>
      <c r="H8253" s="4" t="n">
        <f aca="false">ROUND(E8253*F8253,2)</f>
        <v>2180777.7</v>
      </c>
    </row>
    <row r="8254" customFormat="false" ht="15" hidden="false" customHeight="false" outlineLevel="0" collapsed="false">
      <c r="A8254" s="3" t="n">
        <v>8253</v>
      </c>
      <c r="B8254" s="3" t="n">
        <v>14</v>
      </c>
      <c r="C8254" s="3" t="s">
        <v>336</v>
      </c>
      <c r="D8254" s="3" t="s">
        <v>563</v>
      </c>
      <c r="E8254" s="3" t="n">
        <v>676</v>
      </c>
      <c r="F8254" s="4" t="n">
        <v>69.35</v>
      </c>
      <c r="G8254" s="3" t="s">
        <v>41</v>
      </c>
      <c r="H8254" s="4" t="n">
        <f aca="false">ROUND(E8254*F8254,2)</f>
        <v>46880.6</v>
      </c>
    </row>
    <row r="8255" customFormat="false" ht="15" hidden="false" customHeight="false" outlineLevel="0" collapsed="false">
      <c r="A8255" s="3" t="n">
        <v>8254</v>
      </c>
      <c r="B8255" s="3" t="n">
        <v>2</v>
      </c>
      <c r="C8255" s="3" t="s">
        <v>336</v>
      </c>
      <c r="D8255" s="3" t="s">
        <v>562</v>
      </c>
      <c r="E8255" s="3" t="n">
        <v>139</v>
      </c>
      <c r="F8255" s="4" t="n">
        <v>43.58</v>
      </c>
      <c r="G8255" s="3" t="s">
        <v>8</v>
      </c>
      <c r="H8255" s="4" t="n">
        <f aca="false">ROUND(E8255*F8255,2)</f>
        <v>6057.62</v>
      </c>
    </row>
    <row r="8256" customFormat="false" ht="15" hidden="false" customHeight="false" outlineLevel="0" collapsed="false">
      <c r="A8256" s="3" t="n">
        <v>8255</v>
      </c>
      <c r="B8256" s="3" t="n">
        <v>2</v>
      </c>
      <c r="C8256" s="3" t="s">
        <v>336</v>
      </c>
      <c r="D8256" s="3" t="s">
        <v>562</v>
      </c>
      <c r="E8256" s="3" t="n">
        <v>4776</v>
      </c>
      <c r="F8256" s="4" t="n">
        <v>43.37</v>
      </c>
      <c r="G8256" s="3" t="s">
        <v>8</v>
      </c>
      <c r="H8256" s="4" t="n">
        <f aca="false">ROUND(E8256*F8256,2)</f>
        <v>207135.12</v>
      </c>
    </row>
    <row r="8257" customFormat="false" ht="15" hidden="false" customHeight="false" outlineLevel="0" collapsed="false">
      <c r="A8257" s="3" t="n">
        <v>8256</v>
      </c>
      <c r="B8257" s="3" t="n">
        <v>8</v>
      </c>
      <c r="C8257" s="3" t="s">
        <v>336</v>
      </c>
      <c r="D8257" s="3" t="s">
        <v>563</v>
      </c>
      <c r="E8257" s="3" t="n">
        <v>1895</v>
      </c>
      <c r="F8257" s="4" t="n">
        <v>53.48</v>
      </c>
      <c r="G8257" s="3" t="s">
        <v>8</v>
      </c>
      <c r="H8257" s="4" t="n">
        <f aca="false">ROUND(E8257*F8257,2)</f>
        <v>101344.6</v>
      </c>
    </row>
    <row r="8258" customFormat="false" ht="15" hidden="false" customHeight="false" outlineLevel="0" collapsed="false">
      <c r="A8258" s="3" t="n">
        <v>8257</v>
      </c>
      <c r="B8258" s="3" t="n">
        <v>9</v>
      </c>
      <c r="C8258" s="3" t="s">
        <v>336</v>
      </c>
      <c r="D8258" s="3" t="s">
        <v>563</v>
      </c>
      <c r="E8258" s="3" t="n">
        <v>1442</v>
      </c>
      <c r="F8258" s="4" t="n">
        <v>258.09</v>
      </c>
      <c r="G8258" s="3" t="s">
        <v>8</v>
      </c>
      <c r="H8258" s="4" t="n">
        <f aca="false">ROUND(E8258*F8258,2)</f>
        <v>372165.78</v>
      </c>
    </row>
    <row r="8259" customFormat="false" ht="15" hidden="false" customHeight="false" outlineLevel="0" collapsed="false">
      <c r="A8259" s="3" t="n">
        <v>8258</v>
      </c>
      <c r="B8259" s="3" t="n">
        <v>8</v>
      </c>
      <c r="C8259" s="3" t="s">
        <v>336</v>
      </c>
      <c r="D8259" s="3" t="s">
        <v>563</v>
      </c>
      <c r="E8259" s="3" t="n">
        <v>3812</v>
      </c>
      <c r="F8259" s="4" t="n">
        <v>53.33</v>
      </c>
      <c r="G8259" s="3" t="s">
        <v>8</v>
      </c>
      <c r="H8259" s="4" t="n">
        <f aca="false">ROUND(E8259*F8259,2)</f>
        <v>203293.96</v>
      </c>
    </row>
    <row r="8260" customFormat="false" ht="15" hidden="false" customHeight="false" outlineLevel="0" collapsed="false">
      <c r="A8260" s="3" t="n">
        <v>8259</v>
      </c>
      <c r="B8260" s="3" t="n">
        <v>2</v>
      </c>
      <c r="C8260" s="3" t="s">
        <v>336</v>
      </c>
      <c r="D8260" s="3" t="s">
        <v>563</v>
      </c>
      <c r="E8260" s="3" t="n">
        <v>2813</v>
      </c>
      <c r="F8260" s="4" t="n">
        <v>43.5</v>
      </c>
      <c r="G8260" s="3" t="s">
        <v>8</v>
      </c>
      <c r="H8260" s="4" t="n">
        <f aca="false">ROUND(E8260*F8260,2)</f>
        <v>122365.5</v>
      </c>
    </row>
    <row r="8261" customFormat="false" ht="15" hidden="false" customHeight="false" outlineLevel="0" collapsed="false">
      <c r="A8261" s="3" t="n">
        <v>8260</v>
      </c>
      <c r="B8261" s="3" t="n">
        <v>5</v>
      </c>
      <c r="C8261" s="3" t="s">
        <v>336</v>
      </c>
      <c r="D8261" s="3" t="s">
        <v>563</v>
      </c>
      <c r="E8261" s="3" t="n">
        <v>1573</v>
      </c>
      <c r="F8261" s="4" t="n">
        <v>518.72</v>
      </c>
      <c r="G8261" s="3" t="s">
        <v>8</v>
      </c>
      <c r="H8261" s="4" t="n">
        <f aca="false">ROUND(E8261*F8261,2)</f>
        <v>815946.56</v>
      </c>
    </row>
    <row r="8262" customFormat="false" ht="15" hidden="false" customHeight="false" outlineLevel="0" collapsed="false">
      <c r="A8262" s="3" t="n">
        <v>8261</v>
      </c>
      <c r="B8262" s="3" t="n">
        <v>5</v>
      </c>
      <c r="C8262" s="3" t="s">
        <v>336</v>
      </c>
      <c r="D8262" s="3" t="s">
        <v>562</v>
      </c>
      <c r="E8262" s="3" t="n">
        <v>36</v>
      </c>
      <c r="F8262" s="4" t="n">
        <v>518.76</v>
      </c>
      <c r="G8262" s="3" t="s">
        <v>8</v>
      </c>
      <c r="H8262" s="4" t="n">
        <f aca="false">ROUND(E8262*F8262,2)</f>
        <v>18675.36</v>
      </c>
    </row>
    <row r="8263" customFormat="false" ht="15" hidden="false" customHeight="false" outlineLevel="0" collapsed="false">
      <c r="A8263" s="3" t="n">
        <v>8262</v>
      </c>
      <c r="B8263" s="3" t="n">
        <v>2</v>
      </c>
      <c r="C8263" s="3" t="s">
        <v>336</v>
      </c>
      <c r="D8263" s="3" t="s">
        <v>562</v>
      </c>
      <c r="E8263" s="3" t="n">
        <v>2930</v>
      </c>
      <c r="F8263" s="4" t="n">
        <v>43.58</v>
      </c>
      <c r="G8263" s="3" t="s">
        <v>8</v>
      </c>
      <c r="H8263" s="4" t="n">
        <f aca="false">ROUND(E8263*F8263,2)</f>
        <v>127689.4</v>
      </c>
    </row>
    <row r="8264" customFormat="false" ht="15" hidden="false" customHeight="false" outlineLevel="0" collapsed="false">
      <c r="A8264" s="3" t="n">
        <v>8263</v>
      </c>
      <c r="B8264" s="3" t="n">
        <v>2</v>
      </c>
      <c r="C8264" s="3" t="s">
        <v>336</v>
      </c>
      <c r="D8264" s="3" t="s">
        <v>562</v>
      </c>
      <c r="E8264" s="3" t="n">
        <v>2176</v>
      </c>
      <c r="F8264" s="4" t="n">
        <v>43.36</v>
      </c>
      <c r="G8264" s="3" t="s">
        <v>8</v>
      </c>
      <c r="H8264" s="4" t="n">
        <f aca="false">ROUND(E8264*F8264,2)</f>
        <v>94351.36</v>
      </c>
    </row>
    <row r="8265" customFormat="false" ht="15" hidden="false" customHeight="false" outlineLevel="0" collapsed="false">
      <c r="A8265" s="3" t="n">
        <v>8264</v>
      </c>
      <c r="B8265" s="3" t="n">
        <v>15</v>
      </c>
      <c r="C8265" s="3" t="s">
        <v>336</v>
      </c>
      <c r="D8265" s="3" t="s">
        <v>563</v>
      </c>
      <c r="E8265" s="3" t="n">
        <v>3476</v>
      </c>
      <c r="F8265" s="4" t="n">
        <v>272.18</v>
      </c>
      <c r="G8265" s="3" t="s">
        <v>46</v>
      </c>
      <c r="H8265" s="4" t="n">
        <f aca="false">ROUND(E8265*F8265,2)</f>
        <v>946097.68</v>
      </c>
    </row>
    <row r="8266" customFormat="false" ht="15" hidden="false" customHeight="false" outlineLevel="0" collapsed="false">
      <c r="A8266" s="3" t="n">
        <v>8265</v>
      </c>
      <c r="B8266" s="3" t="n">
        <v>8</v>
      </c>
      <c r="C8266" s="3" t="s">
        <v>336</v>
      </c>
      <c r="D8266" s="3" t="s">
        <v>563</v>
      </c>
      <c r="E8266" s="3" t="n">
        <v>840</v>
      </c>
      <c r="F8266" s="4" t="n">
        <v>53.4</v>
      </c>
      <c r="G8266" s="3" t="s">
        <v>8</v>
      </c>
      <c r="H8266" s="4" t="n">
        <f aca="false">ROUND(E8266*F8266,2)</f>
        <v>44856</v>
      </c>
    </row>
    <row r="8267" customFormat="false" ht="15" hidden="false" customHeight="false" outlineLevel="0" collapsed="false">
      <c r="A8267" s="3" t="n">
        <v>8266</v>
      </c>
      <c r="B8267" s="3" t="n">
        <v>7</v>
      </c>
      <c r="C8267" s="3" t="s">
        <v>336</v>
      </c>
      <c r="D8267" s="3" t="s">
        <v>563</v>
      </c>
      <c r="E8267" s="3" t="n">
        <v>2382</v>
      </c>
      <c r="F8267" s="4" t="n">
        <v>282.62</v>
      </c>
      <c r="G8267" s="3" t="s">
        <v>8</v>
      </c>
      <c r="H8267" s="4" t="n">
        <f aca="false">ROUND(E8267*F8267,2)</f>
        <v>673200.84</v>
      </c>
    </row>
    <row r="8268" customFormat="false" ht="15" hidden="false" customHeight="false" outlineLevel="0" collapsed="false">
      <c r="A8268" s="3" t="n">
        <v>8267</v>
      </c>
      <c r="B8268" s="3" t="n">
        <v>4</v>
      </c>
      <c r="C8268" s="3" t="s">
        <v>336</v>
      </c>
      <c r="D8268" s="3" t="s">
        <v>562</v>
      </c>
      <c r="E8268" s="3" t="n">
        <v>3743</v>
      </c>
      <c r="F8268" s="4" t="n">
        <v>122</v>
      </c>
      <c r="G8268" s="3" t="s">
        <v>8</v>
      </c>
      <c r="H8268" s="4" t="n">
        <f aca="false">ROUND(E8268*F8268,2)</f>
        <v>456646</v>
      </c>
    </row>
    <row r="8269" customFormat="false" ht="15" hidden="false" customHeight="false" outlineLevel="0" collapsed="false">
      <c r="A8269" s="3" t="n">
        <v>8268</v>
      </c>
      <c r="B8269" s="3" t="n">
        <v>2</v>
      </c>
      <c r="C8269" s="3" t="s">
        <v>336</v>
      </c>
      <c r="D8269" s="3" t="s">
        <v>562</v>
      </c>
      <c r="E8269" s="3" t="n">
        <v>3605</v>
      </c>
      <c r="F8269" s="4" t="n">
        <v>43.57</v>
      </c>
      <c r="G8269" s="3" t="s">
        <v>8</v>
      </c>
      <c r="H8269" s="4" t="n">
        <f aca="false">ROUND(E8269*F8269,2)</f>
        <v>157069.85</v>
      </c>
    </row>
    <row r="8270" customFormat="false" ht="15" hidden="false" customHeight="false" outlineLevel="0" collapsed="false">
      <c r="A8270" s="3" t="n">
        <v>8269</v>
      </c>
      <c r="B8270" s="3" t="n">
        <v>14</v>
      </c>
      <c r="C8270" s="3" t="s">
        <v>336</v>
      </c>
      <c r="D8270" s="3" t="s">
        <v>563</v>
      </c>
      <c r="E8270" s="3" t="n">
        <v>3597</v>
      </c>
      <c r="F8270" s="4" t="n">
        <v>69.39</v>
      </c>
      <c r="G8270" s="3" t="s">
        <v>41</v>
      </c>
      <c r="H8270" s="4" t="n">
        <f aca="false">ROUND(E8270*F8270,2)</f>
        <v>249595.83</v>
      </c>
    </row>
    <row r="8271" customFormat="false" ht="15" hidden="false" customHeight="false" outlineLevel="0" collapsed="false">
      <c r="A8271" s="3" t="n">
        <v>8270</v>
      </c>
      <c r="B8271" s="3" t="n">
        <v>4</v>
      </c>
      <c r="C8271" s="3" t="s">
        <v>336</v>
      </c>
      <c r="D8271" s="3" t="s">
        <v>562</v>
      </c>
      <c r="E8271" s="3" t="n">
        <v>337</v>
      </c>
      <c r="F8271" s="4" t="n">
        <v>122.18</v>
      </c>
      <c r="G8271" s="3" t="s">
        <v>8</v>
      </c>
      <c r="H8271" s="4" t="n">
        <f aca="false">ROUND(E8271*F8271,2)</f>
        <v>41174.66</v>
      </c>
    </row>
    <row r="8272" customFormat="false" ht="15" hidden="false" customHeight="false" outlineLevel="0" collapsed="false">
      <c r="A8272" s="3" t="n">
        <v>8271</v>
      </c>
      <c r="B8272" s="3" t="n">
        <v>8</v>
      </c>
      <c r="C8272" s="3" t="s">
        <v>336</v>
      </c>
      <c r="D8272" s="3" t="s">
        <v>562</v>
      </c>
      <c r="E8272" s="3" t="n">
        <v>3020</v>
      </c>
      <c r="F8272" s="4" t="n">
        <v>53.28</v>
      </c>
      <c r="G8272" s="3" t="s">
        <v>8</v>
      </c>
      <c r="H8272" s="4" t="n">
        <f aca="false">ROUND(E8272*F8272,2)</f>
        <v>160905.6</v>
      </c>
    </row>
    <row r="8273" customFormat="false" ht="15" hidden="false" customHeight="false" outlineLevel="0" collapsed="false">
      <c r="A8273" s="3" t="n">
        <v>8272</v>
      </c>
      <c r="B8273" s="3" t="n">
        <v>10</v>
      </c>
      <c r="C8273" s="3" t="s">
        <v>336</v>
      </c>
      <c r="D8273" s="3" t="s">
        <v>563</v>
      </c>
      <c r="E8273" s="3" t="n">
        <v>2170</v>
      </c>
      <c r="F8273" s="4" t="n">
        <v>63.37</v>
      </c>
      <c r="G8273" s="3" t="s">
        <v>8</v>
      </c>
      <c r="H8273" s="4" t="n">
        <f aca="false">ROUND(E8273*F8273,2)</f>
        <v>137512.9</v>
      </c>
    </row>
    <row r="8274" customFormat="false" ht="15" hidden="false" customHeight="false" outlineLevel="0" collapsed="false">
      <c r="A8274" s="3" t="n">
        <v>8273</v>
      </c>
      <c r="B8274" s="3" t="n">
        <v>15</v>
      </c>
      <c r="C8274" s="3" t="s">
        <v>336</v>
      </c>
      <c r="D8274" s="3" t="s">
        <v>563</v>
      </c>
      <c r="E8274" s="3" t="n">
        <v>751</v>
      </c>
      <c r="F8274" s="4" t="n">
        <v>271.27</v>
      </c>
      <c r="G8274" s="3" t="s">
        <v>46</v>
      </c>
      <c r="H8274" s="4" t="n">
        <f aca="false">ROUND(E8274*F8274,2)</f>
        <v>203723.77</v>
      </c>
    </row>
    <row r="8275" customFormat="false" ht="15" hidden="false" customHeight="false" outlineLevel="0" collapsed="false">
      <c r="A8275" s="3" t="n">
        <v>8274</v>
      </c>
      <c r="B8275" s="3" t="n">
        <v>13</v>
      </c>
      <c r="C8275" s="3" t="s">
        <v>336</v>
      </c>
      <c r="D8275" s="3" t="s">
        <v>563</v>
      </c>
      <c r="E8275" s="3" t="n">
        <v>3941</v>
      </c>
      <c r="F8275" s="4" t="n">
        <v>48.39</v>
      </c>
      <c r="G8275" s="3" t="s">
        <v>41</v>
      </c>
      <c r="H8275" s="4" t="n">
        <f aca="false">ROUND(E8275*F8275,2)</f>
        <v>190704.99</v>
      </c>
    </row>
    <row r="8276" customFormat="false" ht="15" hidden="false" customHeight="false" outlineLevel="0" collapsed="false">
      <c r="A8276" s="3" t="n">
        <v>8275</v>
      </c>
      <c r="B8276" s="3" t="n">
        <v>10</v>
      </c>
      <c r="C8276" s="3" t="s">
        <v>336</v>
      </c>
      <c r="D8276" s="3" t="s">
        <v>562</v>
      </c>
      <c r="E8276" s="3" t="n">
        <v>1446</v>
      </c>
      <c r="F8276" s="4" t="n">
        <v>63.51</v>
      </c>
      <c r="G8276" s="3" t="s">
        <v>8</v>
      </c>
      <c r="H8276" s="4" t="n">
        <f aca="false">ROUND(E8276*F8276,2)</f>
        <v>91835.46</v>
      </c>
    </row>
    <row r="8277" customFormat="false" ht="15" hidden="false" customHeight="false" outlineLevel="0" collapsed="false">
      <c r="A8277" s="3" t="n">
        <v>8276</v>
      </c>
      <c r="B8277" s="3" t="n">
        <v>3</v>
      </c>
      <c r="C8277" s="3" t="s">
        <v>336</v>
      </c>
      <c r="D8277" s="3" t="s">
        <v>562</v>
      </c>
      <c r="E8277" s="3" t="n">
        <v>1625</v>
      </c>
      <c r="F8277" s="4" t="n">
        <v>138.39</v>
      </c>
      <c r="G8277" s="3" t="s">
        <v>8</v>
      </c>
      <c r="H8277" s="4" t="n">
        <f aca="false">ROUND(E8277*F8277,2)</f>
        <v>224883.75</v>
      </c>
    </row>
    <row r="8278" customFormat="false" ht="15" hidden="false" customHeight="false" outlineLevel="0" collapsed="false">
      <c r="A8278" s="3" t="n">
        <v>8277</v>
      </c>
      <c r="B8278" s="3" t="n">
        <v>15</v>
      </c>
      <c r="C8278" s="3" t="s">
        <v>336</v>
      </c>
      <c r="D8278" s="3" t="s">
        <v>563</v>
      </c>
      <c r="E8278" s="3" t="n">
        <v>598</v>
      </c>
      <c r="F8278" s="4" t="n">
        <v>271.26</v>
      </c>
      <c r="G8278" s="3" t="s">
        <v>46</v>
      </c>
      <c r="H8278" s="4" t="n">
        <f aca="false">ROUND(E8278*F8278,2)</f>
        <v>162213.48</v>
      </c>
    </row>
    <row r="8279" customFormat="false" ht="15" hidden="false" customHeight="false" outlineLevel="0" collapsed="false">
      <c r="A8279" s="3" t="n">
        <v>8278</v>
      </c>
      <c r="B8279" s="3" t="n">
        <v>10</v>
      </c>
      <c r="C8279" s="3" t="s">
        <v>336</v>
      </c>
      <c r="D8279" s="3" t="s">
        <v>563</v>
      </c>
      <c r="E8279" s="3" t="n">
        <v>2945</v>
      </c>
      <c r="F8279" s="4" t="n">
        <v>63.47</v>
      </c>
      <c r="G8279" s="3" t="s">
        <v>8</v>
      </c>
      <c r="H8279" s="4" t="n">
        <f aca="false">ROUND(E8279*F8279,2)</f>
        <v>186919.15</v>
      </c>
    </row>
    <row r="8280" customFormat="false" ht="15" hidden="false" customHeight="false" outlineLevel="0" collapsed="false">
      <c r="A8280" s="3" t="n">
        <v>8279</v>
      </c>
      <c r="B8280" s="3" t="n">
        <v>15</v>
      </c>
      <c r="C8280" s="3" t="s">
        <v>336</v>
      </c>
      <c r="D8280" s="3" t="s">
        <v>563</v>
      </c>
      <c r="E8280" s="3" t="n">
        <v>4094</v>
      </c>
      <c r="F8280" s="4" t="n">
        <v>272.42</v>
      </c>
      <c r="G8280" s="3" t="s">
        <v>46</v>
      </c>
      <c r="H8280" s="4" t="n">
        <f aca="false">ROUND(E8280*F8280,2)</f>
        <v>1115287.48</v>
      </c>
    </row>
    <row r="8281" customFormat="false" ht="15" hidden="false" customHeight="false" outlineLevel="0" collapsed="false">
      <c r="A8281" s="3" t="n">
        <v>8280</v>
      </c>
      <c r="B8281" s="3" t="n">
        <v>1</v>
      </c>
      <c r="C8281" s="3" t="s">
        <v>336</v>
      </c>
      <c r="D8281" s="3" t="s">
        <v>562</v>
      </c>
      <c r="E8281" s="3" t="n">
        <v>2354</v>
      </c>
      <c r="F8281" s="4" t="n">
        <v>438.76</v>
      </c>
      <c r="G8281" s="3" t="s">
        <v>8</v>
      </c>
      <c r="H8281" s="4" t="n">
        <f aca="false">ROUND(E8281*F8281,2)</f>
        <v>1032841.04</v>
      </c>
    </row>
    <row r="8282" customFormat="false" ht="15" hidden="false" customHeight="false" outlineLevel="0" collapsed="false">
      <c r="A8282" s="3" t="n">
        <v>8281</v>
      </c>
      <c r="B8282" s="3" t="n">
        <v>11</v>
      </c>
      <c r="C8282" s="3" t="s">
        <v>336</v>
      </c>
      <c r="D8282" s="3" t="s">
        <v>563</v>
      </c>
      <c r="E8282" s="3" t="n">
        <v>364</v>
      </c>
      <c r="F8282" s="4" t="n">
        <v>97.64</v>
      </c>
      <c r="G8282" s="3" t="s">
        <v>34</v>
      </c>
      <c r="H8282" s="4" t="n">
        <f aca="false">ROUND(E8282*F8282,2)</f>
        <v>35540.96</v>
      </c>
    </row>
    <row r="8283" customFormat="false" ht="15" hidden="false" customHeight="false" outlineLevel="0" collapsed="false">
      <c r="A8283" s="3" t="n">
        <v>8282</v>
      </c>
      <c r="B8283" s="3" t="n">
        <v>3</v>
      </c>
      <c r="C8283" s="3" t="s">
        <v>337</v>
      </c>
      <c r="D8283" s="3" t="s">
        <v>562</v>
      </c>
      <c r="E8283" s="3" t="n">
        <v>4612</v>
      </c>
      <c r="F8283" s="4" t="n">
        <v>141.8</v>
      </c>
      <c r="G8283" s="3" t="s">
        <v>8</v>
      </c>
      <c r="H8283" s="4" t="n">
        <f aca="false">ROUND(E8283*F8283,2)</f>
        <v>653981.6</v>
      </c>
    </row>
    <row r="8284" customFormat="false" ht="15" hidden="false" customHeight="false" outlineLevel="0" collapsed="false">
      <c r="A8284" s="3" t="n">
        <v>8283</v>
      </c>
      <c r="B8284" s="3" t="n">
        <v>4</v>
      </c>
      <c r="C8284" s="3" t="s">
        <v>337</v>
      </c>
      <c r="D8284" s="3" t="s">
        <v>563</v>
      </c>
      <c r="E8284" s="3" t="n">
        <v>827</v>
      </c>
      <c r="F8284" s="4" t="n">
        <v>121.81</v>
      </c>
      <c r="G8284" s="3" t="s">
        <v>8</v>
      </c>
      <c r="H8284" s="4" t="n">
        <f aca="false">ROUND(E8284*F8284,2)</f>
        <v>100736.87</v>
      </c>
    </row>
    <row r="8285" customFormat="false" ht="15" hidden="false" customHeight="false" outlineLevel="0" collapsed="false">
      <c r="A8285" s="3" t="n">
        <v>8284</v>
      </c>
      <c r="B8285" s="3" t="n">
        <v>15</v>
      </c>
      <c r="C8285" s="3" t="s">
        <v>337</v>
      </c>
      <c r="D8285" s="3" t="s">
        <v>562</v>
      </c>
      <c r="E8285" s="3" t="n">
        <v>3220</v>
      </c>
      <c r="F8285" s="4" t="n">
        <v>270.73</v>
      </c>
      <c r="G8285" s="3" t="s">
        <v>46</v>
      </c>
      <c r="H8285" s="4" t="n">
        <f aca="false">ROUND(E8285*F8285,2)</f>
        <v>871750.6</v>
      </c>
    </row>
    <row r="8286" customFormat="false" ht="15" hidden="false" customHeight="false" outlineLevel="0" collapsed="false">
      <c r="A8286" s="3" t="n">
        <v>8285</v>
      </c>
      <c r="B8286" s="3" t="n">
        <v>7</v>
      </c>
      <c r="C8286" s="3" t="s">
        <v>337</v>
      </c>
      <c r="D8286" s="3" t="s">
        <v>562</v>
      </c>
      <c r="E8286" s="3" t="n">
        <v>298</v>
      </c>
      <c r="F8286" s="4" t="n">
        <v>283.01</v>
      </c>
      <c r="G8286" s="3" t="s">
        <v>8</v>
      </c>
      <c r="H8286" s="4" t="n">
        <f aca="false">ROUND(E8286*F8286,2)</f>
        <v>84336.98</v>
      </c>
    </row>
    <row r="8287" customFormat="false" ht="15" hidden="false" customHeight="false" outlineLevel="0" collapsed="false">
      <c r="A8287" s="3" t="n">
        <v>8286</v>
      </c>
      <c r="B8287" s="3" t="n">
        <v>9</v>
      </c>
      <c r="C8287" s="3" t="s">
        <v>337</v>
      </c>
      <c r="D8287" s="3" t="s">
        <v>562</v>
      </c>
      <c r="E8287" s="3" t="n">
        <v>449</v>
      </c>
      <c r="F8287" s="4" t="n">
        <v>260.57</v>
      </c>
      <c r="G8287" s="3" t="s">
        <v>8</v>
      </c>
      <c r="H8287" s="4" t="n">
        <f aca="false">ROUND(E8287*F8287,2)</f>
        <v>116995.93</v>
      </c>
    </row>
    <row r="8288" customFormat="false" ht="15" hidden="false" customHeight="false" outlineLevel="0" collapsed="false">
      <c r="A8288" s="3" t="n">
        <v>8287</v>
      </c>
      <c r="B8288" s="3" t="n">
        <v>4</v>
      </c>
      <c r="C8288" s="3" t="s">
        <v>337</v>
      </c>
      <c r="D8288" s="3" t="s">
        <v>563</v>
      </c>
      <c r="E8288" s="3" t="n">
        <v>1140</v>
      </c>
      <c r="F8288" s="4" t="n">
        <v>121.77</v>
      </c>
      <c r="G8288" s="3" t="s">
        <v>8</v>
      </c>
      <c r="H8288" s="4" t="n">
        <f aca="false">ROUND(E8288*F8288,2)</f>
        <v>138817.8</v>
      </c>
    </row>
    <row r="8289" customFormat="false" ht="15" hidden="false" customHeight="false" outlineLevel="0" collapsed="false">
      <c r="A8289" s="3" t="n">
        <v>8288</v>
      </c>
      <c r="B8289" s="3" t="n">
        <v>8</v>
      </c>
      <c r="C8289" s="3" t="s">
        <v>337</v>
      </c>
      <c r="D8289" s="3" t="s">
        <v>562</v>
      </c>
      <c r="E8289" s="3" t="n">
        <v>381</v>
      </c>
      <c r="F8289" s="4" t="n">
        <v>53.51</v>
      </c>
      <c r="G8289" s="3" t="s">
        <v>8</v>
      </c>
      <c r="H8289" s="4" t="n">
        <f aca="false">ROUND(E8289*F8289,2)</f>
        <v>20387.31</v>
      </c>
    </row>
    <row r="8290" customFormat="false" ht="15" hidden="false" customHeight="false" outlineLevel="0" collapsed="false">
      <c r="A8290" s="3" t="n">
        <v>8289</v>
      </c>
      <c r="B8290" s="3" t="n">
        <v>6</v>
      </c>
      <c r="C8290" s="3" t="s">
        <v>337</v>
      </c>
      <c r="D8290" s="3" t="s">
        <v>563</v>
      </c>
      <c r="E8290" s="3" t="n">
        <v>316</v>
      </c>
      <c r="F8290" s="4" t="n">
        <v>270.03</v>
      </c>
      <c r="G8290" s="3" t="s">
        <v>8</v>
      </c>
      <c r="H8290" s="4" t="n">
        <f aca="false">ROUND(E8290*F8290,2)</f>
        <v>85329.48</v>
      </c>
    </row>
    <row r="8291" customFormat="false" ht="15" hidden="false" customHeight="false" outlineLevel="0" collapsed="false">
      <c r="A8291" s="3" t="n">
        <v>8290</v>
      </c>
      <c r="B8291" s="3" t="n">
        <v>7</v>
      </c>
      <c r="C8291" s="3" t="s">
        <v>337</v>
      </c>
      <c r="D8291" s="3" t="s">
        <v>562</v>
      </c>
      <c r="E8291" s="3" t="n">
        <v>4579</v>
      </c>
      <c r="F8291" s="4" t="n">
        <v>284.48</v>
      </c>
      <c r="G8291" s="3" t="s">
        <v>8</v>
      </c>
      <c r="H8291" s="4" t="n">
        <f aca="false">ROUND(E8291*F8291,2)</f>
        <v>1302633.92</v>
      </c>
    </row>
    <row r="8292" customFormat="false" ht="15" hidden="false" customHeight="false" outlineLevel="0" collapsed="false">
      <c r="A8292" s="3" t="n">
        <v>8291</v>
      </c>
      <c r="B8292" s="3" t="n">
        <v>13</v>
      </c>
      <c r="C8292" s="3" t="s">
        <v>337</v>
      </c>
      <c r="D8292" s="3" t="s">
        <v>563</v>
      </c>
      <c r="E8292" s="3" t="n">
        <v>710</v>
      </c>
      <c r="F8292" s="4" t="n">
        <v>49.52</v>
      </c>
      <c r="G8292" s="3" t="s">
        <v>41</v>
      </c>
      <c r="H8292" s="4" t="n">
        <f aca="false">ROUND(E8292*F8292,2)</f>
        <v>35159.2</v>
      </c>
    </row>
    <row r="8293" customFormat="false" ht="15" hidden="false" customHeight="false" outlineLevel="0" collapsed="false">
      <c r="A8293" s="3" t="n">
        <v>8292</v>
      </c>
      <c r="B8293" s="3" t="n">
        <v>7</v>
      </c>
      <c r="C8293" s="3" t="s">
        <v>337</v>
      </c>
      <c r="D8293" s="3" t="s">
        <v>562</v>
      </c>
      <c r="E8293" s="3" t="n">
        <v>4470</v>
      </c>
      <c r="F8293" s="4" t="n">
        <v>283.39</v>
      </c>
      <c r="G8293" s="3" t="s">
        <v>8</v>
      </c>
      <c r="H8293" s="4" t="n">
        <f aca="false">ROUND(E8293*F8293,2)</f>
        <v>1266753.3</v>
      </c>
    </row>
    <row r="8294" customFormat="false" ht="15" hidden="false" customHeight="false" outlineLevel="0" collapsed="false">
      <c r="A8294" s="3" t="n">
        <v>8293</v>
      </c>
      <c r="B8294" s="3" t="n">
        <v>2</v>
      </c>
      <c r="C8294" s="3" t="s">
        <v>337</v>
      </c>
      <c r="D8294" s="3" t="s">
        <v>563</v>
      </c>
      <c r="E8294" s="3" t="n">
        <v>2163</v>
      </c>
      <c r="F8294" s="4" t="n">
        <v>44.17</v>
      </c>
      <c r="G8294" s="3" t="s">
        <v>8</v>
      </c>
      <c r="H8294" s="4" t="n">
        <f aca="false">ROUND(E8294*F8294,2)</f>
        <v>95539.71</v>
      </c>
    </row>
    <row r="8295" customFormat="false" ht="15" hidden="false" customHeight="false" outlineLevel="0" collapsed="false">
      <c r="A8295" s="3" t="n">
        <v>8294</v>
      </c>
      <c r="B8295" s="3" t="n">
        <v>7</v>
      </c>
      <c r="C8295" s="3" t="s">
        <v>337</v>
      </c>
      <c r="D8295" s="3" t="s">
        <v>562</v>
      </c>
      <c r="E8295" s="3" t="n">
        <v>2956</v>
      </c>
      <c r="F8295" s="4" t="n">
        <v>283.7</v>
      </c>
      <c r="G8295" s="3" t="s">
        <v>8</v>
      </c>
      <c r="H8295" s="4" t="n">
        <f aca="false">ROUND(E8295*F8295,2)</f>
        <v>838617.2</v>
      </c>
    </row>
    <row r="8296" customFormat="false" ht="15" hidden="false" customHeight="false" outlineLevel="0" collapsed="false">
      <c r="A8296" s="3" t="n">
        <v>8295</v>
      </c>
      <c r="B8296" s="3" t="n">
        <v>3</v>
      </c>
      <c r="C8296" s="3" t="s">
        <v>337</v>
      </c>
      <c r="D8296" s="3" t="s">
        <v>562</v>
      </c>
      <c r="E8296" s="3" t="n">
        <v>1386</v>
      </c>
      <c r="F8296" s="4" t="n">
        <v>141.98</v>
      </c>
      <c r="G8296" s="3" t="s">
        <v>8</v>
      </c>
      <c r="H8296" s="4" t="n">
        <f aca="false">ROUND(E8296*F8296,2)</f>
        <v>196784.28</v>
      </c>
    </row>
    <row r="8297" customFormat="false" ht="15" hidden="false" customHeight="false" outlineLevel="0" collapsed="false">
      <c r="A8297" s="3" t="n">
        <v>8296</v>
      </c>
      <c r="B8297" s="3" t="n">
        <v>2</v>
      </c>
      <c r="C8297" s="3" t="s">
        <v>337</v>
      </c>
      <c r="D8297" s="3" t="s">
        <v>562</v>
      </c>
      <c r="E8297" s="3" t="n">
        <v>4690</v>
      </c>
      <c r="F8297" s="4" t="n">
        <v>44.14</v>
      </c>
      <c r="G8297" s="3" t="s">
        <v>8</v>
      </c>
      <c r="H8297" s="4" t="n">
        <f aca="false">ROUND(E8297*F8297,2)</f>
        <v>207016.6</v>
      </c>
    </row>
    <row r="8298" customFormat="false" ht="15" hidden="false" customHeight="false" outlineLevel="0" collapsed="false">
      <c r="A8298" s="3" t="n">
        <v>8297</v>
      </c>
      <c r="B8298" s="3" t="n">
        <v>7</v>
      </c>
      <c r="C8298" s="3" t="s">
        <v>337</v>
      </c>
      <c r="D8298" s="3" t="s">
        <v>563</v>
      </c>
      <c r="E8298" s="3" t="n">
        <v>1618</v>
      </c>
      <c r="F8298" s="4" t="n">
        <v>283.76</v>
      </c>
      <c r="G8298" s="3" t="s">
        <v>8</v>
      </c>
      <c r="H8298" s="4" t="n">
        <f aca="false">ROUND(E8298*F8298,2)</f>
        <v>459123.68</v>
      </c>
    </row>
    <row r="8299" customFormat="false" ht="15" hidden="false" customHeight="false" outlineLevel="0" collapsed="false">
      <c r="A8299" s="3" t="n">
        <v>8298</v>
      </c>
      <c r="B8299" s="3" t="n">
        <v>4</v>
      </c>
      <c r="C8299" s="3" t="s">
        <v>337</v>
      </c>
      <c r="D8299" s="3" t="s">
        <v>562</v>
      </c>
      <c r="E8299" s="3" t="n">
        <v>2690</v>
      </c>
      <c r="F8299" s="4" t="n">
        <v>121.41</v>
      </c>
      <c r="G8299" s="3" t="s">
        <v>8</v>
      </c>
      <c r="H8299" s="4" t="n">
        <f aca="false">ROUND(E8299*F8299,2)</f>
        <v>326592.9</v>
      </c>
    </row>
    <row r="8300" customFormat="false" ht="15" hidden="false" customHeight="false" outlineLevel="0" collapsed="false">
      <c r="A8300" s="3" t="n">
        <v>8299</v>
      </c>
      <c r="B8300" s="3" t="n">
        <v>12</v>
      </c>
      <c r="C8300" s="3" t="s">
        <v>337</v>
      </c>
      <c r="D8300" s="3" t="s">
        <v>563</v>
      </c>
      <c r="E8300" s="3" t="n">
        <v>932</v>
      </c>
      <c r="F8300" s="4" t="n">
        <v>230.86</v>
      </c>
      <c r="G8300" s="3" t="s">
        <v>38</v>
      </c>
      <c r="H8300" s="4" t="n">
        <f aca="false">ROUND(E8300*F8300,2)</f>
        <v>215161.52</v>
      </c>
    </row>
    <row r="8301" customFormat="false" ht="15" hidden="false" customHeight="false" outlineLevel="0" collapsed="false">
      <c r="A8301" s="3" t="n">
        <v>8300</v>
      </c>
      <c r="B8301" s="3" t="n">
        <v>2</v>
      </c>
      <c r="C8301" s="3" t="s">
        <v>337</v>
      </c>
      <c r="D8301" s="3" t="s">
        <v>563</v>
      </c>
      <c r="E8301" s="3" t="n">
        <v>4556</v>
      </c>
      <c r="F8301" s="4" t="n">
        <v>44.16</v>
      </c>
      <c r="G8301" s="3" t="s">
        <v>8</v>
      </c>
      <c r="H8301" s="4" t="n">
        <f aca="false">ROUND(E8301*F8301,2)</f>
        <v>201192.96</v>
      </c>
    </row>
    <row r="8302" customFormat="false" ht="15" hidden="false" customHeight="false" outlineLevel="0" collapsed="false">
      <c r="A8302" s="3" t="n">
        <v>8301</v>
      </c>
      <c r="B8302" s="3" t="n">
        <v>2</v>
      </c>
      <c r="C8302" s="3" t="s">
        <v>337</v>
      </c>
      <c r="D8302" s="3" t="s">
        <v>562</v>
      </c>
      <c r="E8302" s="3" t="n">
        <v>3802</v>
      </c>
      <c r="F8302" s="4" t="n">
        <v>44.19</v>
      </c>
      <c r="G8302" s="3" t="s">
        <v>8</v>
      </c>
      <c r="H8302" s="4" t="n">
        <f aca="false">ROUND(E8302*F8302,2)</f>
        <v>168010.38</v>
      </c>
    </row>
    <row r="8303" customFormat="false" ht="15" hidden="false" customHeight="false" outlineLevel="0" collapsed="false">
      <c r="A8303" s="3" t="n">
        <v>8302</v>
      </c>
      <c r="B8303" s="3" t="n">
        <v>10</v>
      </c>
      <c r="C8303" s="3" t="s">
        <v>337</v>
      </c>
      <c r="D8303" s="3" t="s">
        <v>563</v>
      </c>
      <c r="E8303" s="3" t="n">
        <v>3388</v>
      </c>
      <c r="F8303" s="4" t="n">
        <v>63.45</v>
      </c>
      <c r="G8303" s="3" t="s">
        <v>8</v>
      </c>
      <c r="H8303" s="4" t="n">
        <f aca="false">ROUND(E8303*F8303,2)</f>
        <v>214968.6</v>
      </c>
    </row>
    <row r="8304" customFormat="false" ht="15" hidden="false" customHeight="false" outlineLevel="0" collapsed="false">
      <c r="A8304" s="3" t="n">
        <v>8303</v>
      </c>
      <c r="B8304" s="3" t="n">
        <v>12</v>
      </c>
      <c r="C8304" s="3" t="s">
        <v>337</v>
      </c>
      <c r="D8304" s="3" t="s">
        <v>563</v>
      </c>
      <c r="E8304" s="3" t="n">
        <v>3731</v>
      </c>
      <c r="F8304" s="4" t="n">
        <v>230.99</v>
      </c>
      <c r="G8304" s="3" t="s">
        <v>38</v>
      </c>
      <c r="H8304" s="4" t="n">
        <f aca="false">ROUND(E8304*F8304,2)</f>
        <v>861823.69</v>
      </c>
    </row>
    <row r="8305" customFormat="false" ht="15" hidden="false" customHeight="false" outlineLevel="0" collapsed="false">
      <c r="A8305" s="3" t="n">
        <v>8304</v>
      </c>
      <c r="B8305" s="3" t="n">
        <v>8</v>
      </c>
      <c r="C8305" s="3" t="s">
        <v>337</v>
      </c>
      <c r="D8305" s="3" t="s">
        <v>563</v>
      </c>
      <c r="E8305" s="3" t="n">
        <v>3147</v>
      </c>
      <c r="F8305" s="4" t="n">
        <v>53.42</v>
      </c>
      <c r="G8305" s="3" t="s">
        <v>8</v>
      </c>
      <c r="H8305" s="4" t="n">
        <f aca="false">ROUND(E8305*F8305,2)</f>
        <v>168112.74</v>
      </c>
    </row>
    <row r="8306" customFormat="false" ht="15" hidden="false" customHeight="false" outlineLevel="0" collapsed="false">
      <c r="A8306" s="3" t="n">
        <v>8305</v>
      </c>
      <c r="B8306" s="3" t="n">
        <v>12</v>
      </c>
      <c r="C8306" s="3" t="s">
        <v>338</v>
      </c>
      <c r="D8306" s="3" t="s">
        <v>563</v>
      </c>
      <c r="E8306" s="3" t="n">
        <v>4909</v>
      </c>
      <c r="F8306" s="4" t="n">
        <v>231.26</v>
      </c>
      <c r="G8306" s="3" t="s">
        <v>38</v>
      </c>
      <c r="H8306" s="4" t="n">
        <f aca="false">ROUND(E8306*F8306,2)</f>
        <v>1135255.34</v>
      </c>
    </row>
    <row r="8307" customFormat="false" ht="15" hidden="false" customHeight="false" outlineLevel="0" collapsed="false">
      <c r="A8307" s="3" t="n">
        <v>8306</v>
      </c>
      <c r="B8307" s="3" t="n">
        <v>7</v>
      </c>
      <c r="C8307" s="3" t="s">
        <v>338</v>
      </c>
      <c r="D8307" s="3" t="s">
        <v>563</v>
      </c>
      <c r="E8307" s="3" t="n">
        <v>2867</v>
      </c>
      <c r="F8307" s="4" t="n">
        <v>281.3</v>
      </c>
      <c r="G8307" s="3" t="s">
        <v>8</v>
      </c>
      <c r="H8307" s="4" t="n">
        <f aca="false">ROUND(E8307*F8307,2)</f>
        <v>806487.1</v>
      </c>
    </row>
    <row r="8308" customFormat="false" ht="15" hidden="false" customHeight="false" outlineLevel="0" collapsed="false">
      <c r="A8308" s="3" t="n">
        <v>8307</v>
      </c>
      <c r="B8308" s="3" t="n">
        <v>15</v>
      </c>
      <c r="C8308" s="3" t="s">
        <v>338</v>
      </c>
      <c r="D8308" s="3" t="s">
        <v>563</v>
      </c>
      <c r="E8308" s="3" t="n">
        <v>1798</v>
      </c>
      <c r="F8308" s="4" t="n">
        <v>273.13</v>
      </c>
      <c r="G8308" s="3" t="s">
        <v>46</v>
      </c>
      <c r="H8308" s="4" t="n">
        <f aca="false">ROUND(E8308*F8308,2)</f>
        <v>491087.74</v>
      </c>
    </row>
    <row r="8309" customFormat="false" ht="15" hidden="false" customHeight="false" outlineLevel="0" collapsed="false">
      <c r="A8309" s="3" t="n">
        <v>8308</v>
      </c>
      <c r="B8309" s="3" t="n">
        <v>11</v>
      </c>
      <c r="C8309" s="3" t="s">
        <v>338</v>
      </c>
      <c r="D8309" s="3" t="s">
        <v>563</v>
      </c>
      <c r="E8309" s="3" t="n">
        <v>4316</v>
      </c>
      <c r="F8309" s="4" t="n">
        <v>95.87</v>
      </c>
      <c r="G8309" s="3" t="s">
        <v>34</v>
      </c>
      <c r="H8309" s="4" t="n">
        <f aca="false">ROUND(E8309*F8309,2)</f>
        <v>413774.92</v>
      </c>
    </row>
    <row r="8310" customFormat="false" ht="15" hidden="false" customHeight="false" outlineLevel="0" collapsed="false">
      <c r="A8310" s="3" t="n">
        <v>8309</v>
      </c>
      <c r="B8310" s="3" t="n">
        <v>14</v>
      </c>
      <c r="C8310" s="3" t="s">
        <v>338</v>
      </c>
      <c r="D8310" s="3" t="s">
        <v>563</v>
      </c>
      <c r="E8310" s="3" t="n">
        <v>2213</v>
      </c>
      <c r="F8310" s="4" t="n">
        <v>69.26</v>
      </c>
      <c r="G8310" s="3" t="s">
        <v>41</v>
      </c>
      <c r="H8310" s="4" t="n">
        <f aca="false">ROUND(E8310*F8310,2)</f>
        <v>153272.38</v>
      </c>
    </row>
    <row r="8311" customFormat="false" ht="15" hidden="false" customHeight="false" outlineLevel="0" collapsed="false">
      <c r="A8311" s="3" t="n">
        <v>8310</v>
      </c>
      <c r="B8311" s="3" t="n">
        <v>15</v>
      </c>
      <c r="C8311" s="3" t="s">
        <v>338</v>
      </c>
      <c r="D8311" s="3" t="s">
        <v>562</v>
      </c>
      <c r="E8311" s="3" t="n">
        <v>1033</v>
      </c>
      <c r="F8311" s="4" t="n">
        <v>271.61</v>
      </c>
      <c r="G8311" s="3" t="s">
        <v>46</v>
      </c>
      <c r="H8311" s="4" t="n">
        <f aca="false">ROUND(E8311*F8311,2)</f>
        <v>280573.13</v>
      </c>
    </row>
    <row r="8312" customFormat="false" ht="15" hidden="false" customHeight="false" outlineLevel="0" collapsed="false">
      <c r="A8312" s="3" t="n">
        <v>8311</v>
      </c>
      <c r="B8312" s="3" t="n">
        <v>15</v>
      </c>
      <c r="C8312" s="3" t="s">
        <v>338</v>
      </c>
      <c r="D8312" s="3" t="s">
        <v>562</v>
      </c>
      <c r="E8312" s="3" t="n">
        <v>770</v>
      </c>
      <c r="F8312" s="4" t="n">
        <v>272.35</v>
      </c>
      <c r="G8312" s="3" t="s">
        <v>46</v>
      </c>
      <c r="H8312" s="4" t="n">
        <f aca="false">ROUND(E8312*F8312,2)</f>
        <v>209709.5</v>
      </c>
    </row>
    <row r="8313" customFormat="false" ht="15" hidden="false" customHeight="false" outlineLevel="0" collapsed="false">
      <c r="A8313" s="3" t="n">
        <v>8312</v>
      </c>
      <c r="B8313" s="3" t="n">
        <v>13</v>
      </c>
      <c r="C8313" s="3" t="s">
        <v>338</v>
      </c>
      <c r="D8313" s="3" t="s">
        <v>562</v>
      </c>
      <c r="E8313" s="3" t="n">
        <v>3083</v>
      </c>
      <c r="F8313" s="4" t="n">
        <v>48.94</v>
      </c>
      <c r="G8313" s="3" t="s">
        <v>41</v>
      </c>
      <c r="H8313" s="4" t="n">
        <f aca="false">ROUND(E8313*F8313,2)</f>
        <v>150882.02</v>
      </c>
    </row>
    <row r="8314" customFormat="false" ht="15" hidden="false" customHeight="false" outlineLevel="0" collapsed="false">
      <c r="A8314" s="3" t="n">
        <v>8313</v>
      </c>
      <c r="B8314" s="3" t="n">
        <v>2</v>
      </c>
      <c r="C8314" s="3" t="s">
        <v>338</v>
      </c>
      <c r="D8314" s="3" t="s">
        <v>562</v>
      </c>
      <c r="E8314" s="3" t="n">
        <v>1295</v>
      </c>
      <c r="F8314" s="4" t="n">
        <v>42.77</v>
      </c>
      <c r="G8314" s="3" t="s">
        <v>8</v>
      </c>
      <c r="H8314" s="4" t="n">
        <f aca="false">ROUND(E8314*F8314,2)</f>
        <v>55387.15</v>
      </c>
    </row>
    <row r="8315" customFormat="false" ht="15" hidden="false" customHeight="false" outlineLevel="0" collapsed="false">
      <c r="A8315" s="3" t="n">
        <v>8314</v>
      </c>
      <c r="B8315" s="3" t="n">
        <v>15</v>
      </c>
      <c r="C8315" s="3" t="s">
        <v>338</v>
      </c>
      <c r="D8315" s="3" t="s">
        <v>562</v>
      </c>
      <c r="E8315" s="3" t="n">
        <v>3005</v>
      </c>
      <c r="F8315" s="4" t="n">
        <v>272.4</v>
      </c>
      <c r="G8315" s="3" t="s">
        <v>46</v>
      </c>
      <c r="H8315" s="4" t="n">
        <f aca="false">ROUND(E8315*F8315,2)</f>
        <v>818562</v>
      </c>
    </row>
    <row r="8316" customFormat="false" ht="15" hidden="false" customHeight="false" outlineLevel="0" collapsed="false">
      <c r="A8316" s="3" t="n">
        <v>8315</v>
      </c>
      <c r="B8316" s="3" t="n">
        <v>6</v>
      </c>
      <c r="C8316" s="3" t="s">
        <v>338</v>
      </c>
      <c r="D8316" s="3" t="s">
        <v>563</v>
      </c>
      <c r="E8316" s="3" t="n">
        <v>3913</v>
      </c>
      <c r="F8316" s="4" t="n">
        <v>274.8</v>
      </c>
      <c r="G8316" s="3" t="s">
        <v>8</v>
      </c>
      <c r="H8316" s="4" t="n">
        <f aca="false">ROUND(E8316*F8316,2)</f>
        <v>1075292.4</v>
      </c>
    </row>
    <row r="8317" customFormat="false" ht="15" hidden="false" customHeight="false" outlineLevel="0" collapsed="false">
      <c r="A8317" s="3" t="n">
        <v>8316</v>
      </c>
      <c r="B8317" s="3" t="n">
        <v>9</v>
      </c>
      <c r="C8317" s="3" t="s">
        <v>338</v>
      </c>
      <c r="D8317" s="3" t="s">
        <v>562</v>
      </c>
      <c r="E8317" s="3" t="n">
        <v>4375</v>
      </c>
      <c r="F8317" s="4" t="n">
        <v>266.36</v>
      </c>
      <c r="G8317" s="3" t="s">
        <v>8</v>
      </c>
      <c r="H8317" s="4" t="n">
        <f aca="false">ROUND(E8317*F8317,2)</f>
        <v>1165325</v>
      </c>
    </row>
    <row r="8318" customFormat="false" ht="15" hidden="false" customHeight="false" outlineLevel="0" collapsed="false">
      <c r="A8318" s="3" t="n">
        <v>8317</v>
      </c>
      <c r="B8318" s="3" t="n">
        <v>3</v>
      </c>
      <c r="C8318" s="3" t="s">
        <v>338</v>
      </c>
      <c r="D8318" s="3" t="s">
        <v>563</v>
      </c>
      <c r="E8318" s="3" t="n">
        <v>1427</v>
      </c>
      <c r="F8318" s="4" t="n">
        <v>138.3</v>
      </c>
      <c r="G8318" s="3" t="s">
        <v>8</v>
      </c>
      <c r="H8318" s="4" t="n">
        <f aca="false">ROUND(E8318*F8318,2)</f>
        <v>197354.1</v>
      </c>
    </row>
    <row r="8319" customFormat="false" ht="15" hidden="false" customHeight="false" outlineLevel="0" collapsed="false">
      <c r="A8319" s="3" t="n">
        <v>8318</v>
      </c>
      <c r="B8319" s="3" t="n">
        <v>8</v>
      </c>
      <c r="C8319" s="3" t="s">
        <v>338</v>
      </c>
      <c r="D8319" s="3" t="s">
        <v>562</v>
      </c>
      <c r="E8319" s="3" t="n">
        <v>4424</v>
      </c>
      <c r="F8319" s="4" t="n">
        <v>52.26</v>
      </c>
      <c r="G8319" s="3" t="s">
        <v>8</v>
      </c>
      <c r="H8319" s="4" t="n">
        <f aca="false">ROUND(E8319*F8319,2)</f>
        <v>231198.24</v>
      </c>
    </row>
    <row r="8320" customFormat="false" ht="15" hidden="false" customHeight="false" outlineLevel="0" collapsed="false">
      <c r="A8320" s="3" t="n">
        <v>8319</v>
      </c>
      <c r="B8320" s="3" t="n">
        <v>7</v>
      </c>
      <c r="C8320" s="3" t="s">
        <v>338</v>
      </c>
      <c r="D8320" s="3" t="s">
        <v>562</v>
      </c>
      <c r="E8320" s="3" t="n">
        <v>3584</v>
      </c>
      <c r="F8320" s="4" t="n">
        <v>282.26</v>
      </c>
      <c r="G8320" s="3" t="s">
        <v>8</v>
      </c>
      <c r="H8320" s="4" t="n">
        <f aca="false">ROUND(E8320*F8320,2)</f>
        <v>1011619.84</v>
      </c>
    </row>
    <row r="8321" customFormat="false" ht="15" hidden="false" customHeight="false" outlineLevel="0" collapsed="false">
      <c r="A8321" s="3" t="n">
        <v>8320</v>
      </c>
      <c r="B8321" s="3" t="n">
        <v>8</v>
      </c>
      <c r="C8321" s="3" t="s">
        <v>338</v>
      </c>
      <c r="D8321" s="3" t="s">
        <v>562</v>
      </c>
      <c r="E8321" s="3" t="n">
        <v>3269</v>
      </c>
      <c r="F8321" s="4" t="n">
        <v>52.25</v>
      </c>
      <c r="G8321" s="3" t="s">
        <v>8</v>
      </c>
      <c r="H8321" s="4" t="n">
        <f aca="false">ROUND(E8321*F8321,2)</f>
        <v>170805.25</v>
      </c>
    </row>
    <row r="8322" customFormat="false" ht="15" hidden="false" customHeight="false" outlineLevel="0" collapsed="false">
      <c r="A8322" s="3" t="n">
        <v>8321</v>
      </c>
      <c r="B8322" s="3" t="n">
        <v>1</v>
      </c>
      <c r="C8322" s="3" t="s">
        <v>338</v>
      </c>
      <c r="D8322" s="3" t="s">
        <v>562</v>
      </c>
      <c r="E8322" s="3" t="n">
        <v>3871</v>
      </c>
      <c r="F8322" s="4" t="n">
        <v>435.06</v>
      </c>
      <c r="G8322" s="3" t="s">
        <v>8</v>
      </c>
      <c r="H8322" s="4" t="n">
        <f aca="false">ROUND(E8322*F8322,2)</f>
        <v>1684117.26</v>
      </c>
    </row>
    <row r="8323" customFormat="false" ht="15" hidden="false" customHeight="false" outlineLevel="0" collapsed="false">
      <c r="A8323" s="3" t="n">
        <v>8322</v>
      </c>
      <c r="B8323" s="3" t="n">
        <v>10</v>
      </c>
      <c r="C8323" s="3" t="s">
        <v>338</v>
      </c>
      <c r="D8323" s="3" t="s">
        <v>562</v>
      </c>
      <c r="E8323" s="3" t="n">
        <v>3314</v>
      </c>
      <c r="F8323" s="4" t="n">
        <v>64.39</v>
      </c>
      <c r="G8323" s="3" t="s">
        <v>8</v>
      </c>
      <c r="H8323" s="4" t="n">
        <f aca="false">ROUND(E8323*F8323,2)</f>
        <v>213388.46</v>
      </c>
    </row>
    <row r="8324" customFormat="false" ht="15" hidden="false" customHeight="false" outlineLevel="0" collapsed="false">
      <c r="A8324" s="3" t="n">
        <v>8323</v>
      </c>
      <c r="B8324" s="3" t="n">
        <v>2</v>
      </c>
      <c r="C8324" s="3" t="s">
        <v>338</v>
      </c>
      <c r="D8324" s="3" t="s">
        <v>562</v>
      </c>
      <c r="E8324" s="3" t="n">
        <v>4999</v>
      </c>
      <c r="F8324" s="4" t="n">
        <v>42.94</v>
      </c>
      <c r="G8324" s="3" t="s">
        <v>8</v>
      </c>
      <c r="H8324" s="4" t="n">
        <f aca="false">ROUND(E8324*F8324,2)</f>
        <v>214657.06</v>
      </c>
    </row>
    <row r="8325" customFormat="false" ht="15" hidden="false" customHeight="false" outlineLevel="0" collapsed="false">
      <c r="A8325" s="3" t="n">
        <v>8324</v>
      </c>
      <c r="B8325" s="3" t="n">
        <v>15</v>
      </c>
      <c r="C8325" s="3" t="s">
        <v>338</v>
      </c>
      <c r="D8325" s="3" t="s">
        <v>563</v>
      </c>
      <c r="E8325" s="3" t="n">
        <v>502</v>
      </c>
      <c r="F8325" s="4" t="n">
        <v>272.81</v>
      </c>
      <c r="G8325" s="3" t="s">
        <v>46</v>
      </c>
      <c r="H8325" s="4" t="n">
        <f aca="false">ROUND(E8325*F8325,2)</f>
        <v>136950.62</v>
      </c>
    </row>
    <row r="8326" customFormat="false" ht="15" hidden="false" customHeight="false" outlineLevel="0" collapsed="false">
      <c r="A8326" s="3" t="n">
        <v>8325</v>
      </c>
      <c r="B8326" s="3" t="n">
        <v>11</v>
      </c>
      <c r="C8326" s="3" t="s">
        <v>338</v>
      </c>
      <c r="D8326" s="3" t="s">
        <v>562</v>
      </c>
      <c r="E8326" s="3" t="n">
        <v>1490</v>
      </c>
      <c r="F8326" s="4" t="n">
        <v>95.73</v>
      </c>
      <c r="G8326" s="3" t="s">
        <v>34</v>
      </c>
      <c r="H8326" s="4" t="n">
        <f aca="false">ROUND(E8326*F8326,2)</f>
        <v>142637.7</v>
      </c>
    </row>
    <row r="8327" customFormat="false" ht="15" hidden="false" customHeight="false" outlineLevel="0" collapsed="false">
      <c r="A8327" s="3" t="n">
        <v>8326</v>
      </c>
      <c r="B8327" s="3" t="n">
        <v>7</v>
      </c>
      <c r="C8327" s="3" t="s">
        <v>339</v>
      </c>
      <c r="D8327" s="3" t="s">
        <v>563</v>
      </c>
      <c r="E8327" s="3" t="n">
        <v>1977</v>
      </c>
      <c r="F8327" s="4" t="n">
        <v>277.98</v>
      </c>
      <c r="G8327" s="3" t="s">
        <v>8</v>
      </c>
      <c r="H8327" s="4" t="n">
        <f aca="false">ROUND(E8327*F8327,2)</f>
        <v>549566.46</v>
      </c>
    </row>
    <row r="8328" customFormat="false" ht="15" hidden="false" customHeight="false" outlineLevel="0" collapsed="false">
      <c r="A8328" s="3" t="n">
        <v>8327</v>
      </c>
      <c r="B8328" s="3" t="n">
        <v>6</v>
      </c>
      <c r="C8328" s="3" t="s">
        <v>339</v>
      </c>
      <c r="D8328" s="3" t="s">
        <v>563</v>
      </c>
      <c r="E8328" s="3" t="n">
        <v>400</v>
      </c>
      <c r="F8328" s="4" t="n">
        <v>270.75</v>
      </c>
      <c r="G8328" s="3" t="s">
        <v>8</v>
      </c>
      <c r="H8328" s="4" t="n">
        <f aca="false">ROUND(E8328*F8328,2)</f>
        <v>108300</v>
      </c>
    </row>
    <row r="8329" customFormat="false" ht="15" hidden="false" customHeight="false" outlineLevel="0" collapsed="false">
      <c r="A8329" s="3" t="n">
        <v>8328</v>
      </c>
      <c r="B8329" s="3" t="n">
        <v>10</v>
      </c>
      <c r="C8329" s="3" t="s">
        <v>339</v>
      </c>
      <c r="D8329" s="3" t="s">
        <v>563</v>
      </c>
      <c r="E8329" s="3" t="n">
        <v>1763</v>
      </c>
      <c r="F8329" s="4" t="n">
        <v>62.91</v>
      </c>
      <c r="G8329" s="3" t="s">
        <v>8</v>
      </c>
      <c r="H8329" s="4" t="n">
        <f aca="false">ROUND(E8329*F8329,2)</f>
        <v>110910.33</v>
      </c>
    </row>
    <row r="8330" customFormat="false" ht="15" hidden="false" customHeight="false" outlineLevel="0" collapsed="false">
      <c r="A8330" s="3" t="n">
        <v>8329</v>
      </c>
      <c r="B8330" s="3" t="n">
        <v>2</v>
      </c>
      <c r="C8330" s="3" t="s">
        <v>339</v>
      </c>
      <c r="D8330" s="3" t="s">
        <v>562</v>
      </c>
      <c r="E8330" s="3" t="n">
        <v>195</v>
      </c>
      <c r="F8330" s="4" t="n">
        <v>41.74</v>
      </c>
      <c r="G8330" s="3" t="s">
        <v>8</v>
      </c>
      <c r="H8330" s="4" t="n">
        <f aca="false">ROUND(E8330*F8330,2)</f>
        <v>8139.3</v>
      </c>
    </row>
    <row r="8331" customFormat="false" ht="15" hidden="false" customHeight="false" outlineLevel="0" collapsed="false">
      <c r="A8331" s="3" t="n">
        <v>8330</v>
      </c>
      <c r="B8331" s="3" t="n">
        <v>3</v>
      </c>
      <c r="C8331" s="3" t="s">
        <v>339</v>
      </c>
      <c r="D8331" s="3" t="s">
        <v>563</v>
      </c>
      <c r="E8331" s="3" t="n">
        <v>1395</v>
      </c>
      <c r="F8331" s="4" t="n">
        <v>139.14</v>
      </c>
      <c r="G8331" s="3" t="s">
        <v>8</v>
      </c>
      <c r="H8331" s="4" t="n">
        <f aca="false">ROUND(E8331*F8331,2)</f>
        <v>194100.3</v>
      </c>
    </row>
    <row r="8332" customFormat="false" ht="15" hidden="false" customHeight="false" outlineLevel="0" collapsed="false">
      <c r="A8332" s="3" t="n">
        <v>8331</v>
      </c>
      <c r="B8332" s="3" t="n">
        <v>7</v>
      </c>
      <c r="C8332" s="3" t="s">
        <v>339</v>
      </c>
      <c r="D8332" s="3" t="s">
        <v>562</v>
      </c>
      <c r="E8332" s="3" t="n">
        <v>560</v>
      </c>
      <c r="F8332" s="4" t="n">
        <v>278.13</v>
      </c>
      <c r="G8332" s="3" t="s">
        <v>8</v>
      </c>
      <c r="H8332" s="4" t="n">
        <f aca="false">ROUND(E8332*F8332,2)</f>
        <v>155752.8</v>
      </c>
    </row>
    <row r="8333" customFormat="false" ht="15" hidden="false" customHeight="false" outlineLevel="0" collapsed="false">
      <c r="A8333" s="3" t="n">
        <v>8332</v>
      </c>
      <c r="B8333" s="3" t="n">
        <v>11</v>
      </c>
      <c r="C8333" s="3" t="s">
        <v>339</v>
      </c>
      <c r="D8333" s="3" t="s">
        <v>562</v>
      </c>
      <c r="E8333" s="3" t="n">
        <v>4877</v>
      </c>
      <c r="F8333" s="4" t="n">
        <v>97.3</v>
      </c>
      <c r="G8333" s="3" t="s">
        <v>34</v>
      </c>
      <c r="H8333" s="4" t="n">
        <f aca="false">ROUND(E8333*F8333,2)</f>
        <v>474532.1</v>
      </c>
    </row>
    <row r="8334" customFormat="false" ht="15" hidden="false" customHeight="false" outlineLevel="0" collapsed="false">
      <c r="A8334" s="3" t="n">
        <v>8333</v>
      </c>
      <c r="B8334" s="3" t="n">
        <v>9</v>
      </c>
      <c r="C8334" s="3" t="s">
        <v>339</v>
      </c>
      <c r="D8334" s="3" t="s">
        <v>562</v>
      </c>
      <c r="E8334" s="3" t="n">
        <v>3698</v>
      </c>
      <c r="F8334" s="4" t="n">
        <v>270.66</v>
      </c>
      <c r="G8334" s="3" t="s">
        <v>8</v>
      </c>
      <c r="H8334" s="4" t="n">
        <f aca="false">ROUND(E8334*F8334,2)</f>
        <v>1000900.68</v>
      </c>
    </row>
    <row r="8335" customFormat="false" ht="15" hidden="false" customHeight="false" outlineLevel="0" collapsed="false">
      <c r="A8335" s="3" t="n">
        <v>8334</v>
      </c>
      <c r="B8335" s="3" t="n">
        <v>5</v>
      </c>
      <c r="C8335" s="3" t="s">
        <v>339</v>
      </c>
      <c r="D8335" s="3" t="s">
        <v>562</v>
      </c>
      <c r="E8335" s="3" t="n">
        <v>4975</v>
      </c>
      <c r="F8335" s="4" t="n">
        <v>506.97</v>
      </c>
      <c r="G8335" s="3" t="s">
        <v>8</v>
      </c>
      <c r="H8335" s="4" t="n">
        <f aca="false">ROUND(E8335*F8335,2)</f>
        <v>2522175.75</v>
      </c>
    </row>
    <row r="8336" customFormat="false" ht="15" hidden="false" customHeight="false" outlineLevel="0" collapsed="false">
      <c r="A8336" s="3" t="n">
        <v>8335</v>
      </c>
      <c r="B8336" s="3" t="n">
        <v>9</v>
      </c>
      <c r="C8336" s="3" t="s">
        <v>339</v>
      </c>
      <c r="D8336" s="3" t="s">
        <v>563</v>
      </c>
      <c r="E8336" s="3" t="n">
        <v>2012</v>
      </c>
      <c r="F8336" s="4" t="n">
        <v>270.79</v>
      </c>
      <c r="G8336" s="3" t="s">
        <v>8</v>
      </c>
      <c r="H8336" s="4" t="n">
        <f aca="false">ROUND(E8336*F8336,2)</f>
        <v>544829.48</v>
      </c>
    </row>
    <row r="8337" customFormat="false" ht="15" hidden="false" customHeight="false" outlineLevel="0" collapsed="false">
      <c r="A8337" s="3" t="n">
        <v>8336</v>
      </c>
      <c r="B8337" s="3" t="n">
        <v>7</v>
      </c>
      <c r="C8337" s="3" t="s">
        <v>339</v>
      </c>
      <c r="D8337" s="3" t="s">
        <v>562</v>
      </c>
      <c r="E8337" s="3" t="n">
        <v>2054</v>
      </c>
      <c r="F8337" s="4" t="n">
        <v>278.62</v>
      </c>
      <c r="G8337" s="3" t="s">
        <v>8</v>
      </c>
      <c r="H8337" s="4" t="n">
        <f aca="false">ROUND(E8337*F8337,2)</f>
        <v>572285.48</v>
      </c>
    </row>
    <row r="8338" customFormat="false" ht="15" hidden="false" customHeight="false" outlineLevel="0" collapsed="false">
      <c r="A8338" s="3" t="n">
        <v>8337</v>
      </c>
      <c r="B8338" s="3" t="n">
        <v>7</v>
      </c>
      <c r="C8338" s="3" t="s">
        <v>339</v>
      </c>
      <c r="D8338" s="3" t="s">
        <v>563</v>
      </c>
      <c r="E8338" s="3" t="n">
        <v>1149</v>
      </c>
      <c r="F8338" s="4" t="n">
        <v>277.75</v>
      </c>
      <c r="G8338" s="3" t="s">
        <v>8</v>
      </c>
      <c r="H8338" s="4" t="n">
        <f aca="false">ROUND(E8338*F8338,2)</f>
        <v>319134.75</v>
      </c>
    </row>
    <row r="8339" customFormat="false" ht="15" hidden="false" customHeight="false" outlineLevel="0" collapsed="false">
      <c r="A8339" s="3" t="n">
        <v>8338</v>
      </c>
      <c r="B8339" s="3" t="n">
        <v>10</v>
      </c>
      <c r="C8339" s="3" t="s">
        <v>339</v>
      </c>
      <c r="D8339" s="3" t="s">
        <v>563</v>
      </c>
      <c r="E8339" s="3" t="n">
        <v>3093</v>
      </c>
      <c r="F8339" s="4" t="n">
        <v>63.17</v>
      </c>
      <c r="G8339" s="3" t="s">
        <v>8</v>
      </c>
      <c r="H8339" s="4" t="n">
        <f aca="false">ROUND(E8339*F8339,2)</f>
        <v>195384.81</v>
      </c>
    </row>
    <row r="8340" customFormat="false" ht="15" hidden="false" customHeight="false" outlineLevel="0" collapsed="false">
      <c r="A8340" s="3" t="n">
        <v>8339</v>
      </c>
      <c r="B8340" s="3" t="n">
        <v>10</v>
      </c>
      <c r="C8340" s="3" t="s">
        <v>339</v>
      </c>
      <c r="D8340" s="3" t="s">
        <v>562</v>
      </c>
      <c r="E8340" s="3" t="n">
        <v>3683</v>
      </c>
      <c r="F8340" s="4" t="n">
        <v>62.97</v>
      </c>
      <c r="G8340" s="3" t="s">
        <v>8</v>
      </c>
      <c r="H8340" s="4" t="n">
        <f aca="false">ROUND(E8340*F8340,2)</f>
        <v>231918.51</v>
      </c>
    </row>
    <row r="8341" customFormat="false" ht="15" hidden="false" customHeight="false" outlineLevel="0" collapsed="false">
      <c r="A8341" s="3" t="n">
        <v>8340</v>
      </c>
      <c r="B8341" s="3" t="n">
        <v>11</v>
      </c>
      <c r="C8341" s="3" t="s">
        <v>339</v>
      </c>
      <c r="D8341" s="3" t="s">
        <v>563</v>
      </c>
      <c r="E8341" s="3" t="n">
        <v>3476</v>
      </c>
      <c r="F8341" s="4" t="n">
        <v>96.93</v>
      </c>
      <c r="G8341" s="3" t="s">
        <v>34</v>
      </c>
      <c r="H8341" s="4" t="n">
        <f aca="false">ROUND(E8341*F8341,2)</f>
        <v>336928.68</v>
      </c>
    </row>
    <row r="8342" customFormat="false" ht="15" hidden="false" customHeight="false" outlineLevel="0" collapsed="false">
      <c r="A8342" s="3" t="n">
        <v>8341</v>
      </c>
      <c r="B8342" s="3" t="n">
        <v>9</v>
      </c>
      <c r="C8342" s="3" t="s">
        <v>339</v>
      </c>
      <c r="D8342" s="3" t="s">
        <v>562</v>
      </c>
      <c r="E8342" s="3" t="n">
        <v>1438</v>
      </c>
      <c r="F8342" s="4" t="n">
        <v>270.51</v>
      </c>
      <c r="G8342" s="3" t="s">
        <v>8</v>
      </c>
      <c r="H8342" s="4" t="n">
        <f aca="false">ROUND(E8342*F8342,2)</f>
        <v>388993.38</v>
      </c>
    </row>
    <row r="8343" customFormat="false" ht="15" hidden="false" customHeight="false" outlineLevel="0" collapsed="false">
      <c r="A8343" s="3" t="n">
        <v>8342</v>
      </c>
      <c r="B8343" s="3" t="n">
        <v>15</v>
      </c>
      <c r="C8343" s="3" t="s">
        <v>339</v>
      </c>
      <c r="D8343" s="3" t="s">
        <v>562</v>
      </c>
      <c r="E8343" s="3" t="n">
        <v>86</v>
      </c>
      <c r="F8343" s="4" t="n">
        <v>273.84</v>
      </c>
      <c r="G8343" s="3" t="s">
        <v>46</v>
      </c>
      <c r="H8343" s="4" t="n">
        <f aca="false">ROUND(E8343*F8343,2)</f>
        <v>23550.24</v>
      </c>
    </row>
    <row r="8344" customFormat="false" ht="15" hidden="false" customHeight="false" outlineLevel="0" collapsed="false">
      <c r="A8344" s="3" t="n">
        <v>8343</v>
      </c>
      <c r="B8344" s="3" t="n">
        <v>4</v>
      </c>
      <c r="C8344" s="3" t="s">
        <v>339</v>
      </c>
      <c r="D8344" s="3" t="s">
        <v>563</v>
      </c>
      <c r="E8344" s="3" t="n">
        <v>461</v>
      </c>
      <c r="F8344" s="4" t="n">
        <v>123.39</v>
      </c>
      <c r="G8344" s="3" t="s">
        <v>8</v>
      </c>
      <c r="H8344" s="4" t="n">
        <f aca="false">ROUND(E8344*F8344,2)</f>
        <v>56882.79</v>
      </c>
    </row>
    <row r="8345" customFormat="false" ht="15" hidden="false" customHeight="false" outlineLevel="0" collapsed="false">
      <c r="A8345" s="3" t="n">
        <v>8344</v>
      </c>
      <c r="B8345" s="3" t="n">
        <v>14</v>
      </c>
      <c r="C8345" s="3" t="s">
        <v>339</v>
      </c>
      <c r="D8345" s="3" t="s">
        <v>563</v>
      </c>
      <c r="E8345" s="3" t="n">
        <v>184</v>
      </c>
      <c r="F8345" s="4" t="n">
        <v>69.47</v>
      </c>
      <c r="G8345" s="3" t="s">
        <v>41</v>
      </c>
      <c r="H8345" s="4" t="n">
        <f aca="false">ROUND(E8345*F8345,2)</f>
        <v>12782.48</v>
      </c>
    </row>
    <row r="8346" customFormat="false" ht="15" hidden="false" customHeight="false" outlineLevel="0" collapsed="false">
      <c r="A8346" s="3" t="n">
        <v>8345</v>
      </c>
      <c r="B8346" s="3" t="n">
        <v>15</v>
      </c>
      <c r="C8346" s="3" t="s">
        <v>339</v>
      </c>
      <c r="D8346" s="3" t="s">
        <v>562</v>
      </c>
      <c r="E8346" s="3" t="n">
        <v>594</v>
      </c>
      <c r="F8346" s="4" t="n">
        <v>274.01</v>
      </c>
      <c r="G8346" s="3" t="s">
        <v>46</v>
      </c>
      <c r="H8346" s="4" t="n">
        <f aca="false">ROUND(E8346*F8346,2)</f>
        <v>162761.94</v>
      </c>
    </row>
    <row r="8347" customFormat="false" ht="15" hidden="false" customHeight="false" outlineLevel="0" collapsed="false">
      <c r="A8347" s="3" t="n">
        <v>8346</v>
      </c>
      <c r="B8347" s="3" t="n">
        <v>8</v>
      </c>
      <c r="C8347" s="3" t="s">
        <v>339</v>
      </c>
      <c r="D8347" s="3" t="s">
        <v>562</v>
      </c>
      <c r="E8347" s="3" t="n">
        <v>2049</v>
      </c>
      <c r="F8347" s="4" t="n">
        <v>52.42</v>
      </c>
      <c r="G8347" s="3" t="s">
        <v>8</v>
      </c>
      <c r="H8347" s="4" t="n">
        <f aca="false">ROUND(E8347*F8347,2)</f>
        <v>107408.58</v>
      </c>
    </row>
    <row r="8348" customFormat="false" ht="15" hidden="false" customHeight="false" outlineLevel="0" collapsed="false">
      <c r="A8348" s="3" t="n">
        <v>8347</v>
      </c>
      <c r="B8348" s="3" t="n">
        <v>3</v>
      </c>
      <c r="C8348" s="3" t="s">
        <v>339</v>
      </c>
      <c r="D8348" s="3" t="s">
        <v>562</v>
      </c>
      <c r="E8348" s="3" t="n">
        <v>4832</v>
      </c>
      <c r="F8348" s="4" t="n">
        <v>139.17</v>
      </c>
      <c r="G8348" s="3" t="s">
        <v>8</v>
      </c>
      <c r="H8348" s="4" t="n">
        <f aca="false">ROUND(E8348*F8348,2)</f>
        <v>672469.44</v>
      </c>
    </row>
    <row r="8349" customFormat="false" ht="15" hidden="false" customHeight="false" outlineLevel="0" collapsed="false">
      <c r="A8349" s="3" t="n">
        <v>8348</v>
      </c>
      <c r="B8349" s="3" t="n">
        <v>9</v>
      </c>
      <c r="C8349" s="3" t="s">
        <v>339</v>
      </c>
      <c r="D8349" s="3" t="s">
        <v>562</v>
      </c>
      <c r="E8349" s="3" t="n">
        <v>4499</v>
      </c>
      <c r="F8349" s="4" t="n">
        <v>271.23</v>
      </c>
      <c r="G8349" s="3" t="s">
        <v>8</v>
      </c>
      <c r="H8349" s="4" t="n">
        <f aca="false">ROUND(E8349*F8349,2)</f>
        <v>1220263.77</v>
      </c>
    </row>
    <row r="8350" customFormat="false" ht="15" hidden="false" customHeight="false" outlineLevel="0" collapsed="false">
      <c r="A8350" s="3" t="n">
        <v>8349</v>
      </c>
      <c r="B8350" s="3" t="n">
        <v>6</v>
      </c>
      <c r="C8350" s="3" t="s">
        <v>339</v>
      </c>
      <c r="D8350" s="3" t="s">
        <v>563</v>
      </c>
      <c r="E8350" s="3" t="n">
        <v>4786</v>
      </c>
      <c r="F8350" s="4" t="n">
        <v>272.13</v>
      </c>
      <c r="G8350" s="3" t="s">
        <v>8</v>
      </c>
      <c r="H8350" s="4" t="n">
        <f aca="false">ROUND(E8350*F8350,2)</f>
        <v>1302414.18</v>
      </c>
    </row>
    <row r="8351" customFormat="false" ht="15" hidden="false" customHeight="false" outlineLevel="0" collapsed="false">
      <c r="A8351" s="3" t="n">
        <v>8350</v>
      </c>
      <c r="B8351" s="3" t="n">
        <v>6</v>
      </c>
      <c r="C8351" s="3" t="s">
        <v>339</v>
      </c>
      <c r="D8351" s="3" t="s">
        <v>562</v>
      </c>
      <c r="E8351" s="3" t="n">
        <v>2767</v>
      </c>
      <c r="F8351" s="4" t="n">
        <v>270.87</v>
      </c>
      <c r="G8351" s="3" t="s">
        <v>8</v>
      </c>
      <c r="H8351" s="4" t="n">
        <f aca="false">ROUND(E8351*F8351,2)</f>
        <v>749497.29</v>
      </c>
    </row>
    <row r="8352" customFormat="false" ht="15" hidden="false" customHeight="false" outlineLevel="0" collapsed="false">
      <c r="A8352" s="3" t="n">
        <v>8351</v>
      </c>
      <c r="B8352" s="3" t="n">
        <v>13</v>
      </c>
      <c r="C8352" s="3" t="s">
        <v>339</v>
      </c>
      <c r="D8352" s="3" t="s">
        <v>563</v>
      </c>
      <c r="E8352" s="3" t="n">
        <v>4604</v>
      </c>
      <c r="F8352" s="4" t="n">
        <v>48.58</v>
      </c>
      <c r="G8352" s="3" t="s">
        <v>41</v>
      </c>
      <c r="H8352" s="4" t="n">
        <f aca="false">ROUND(E8352*F8352,2)</f>
        <v>223662.32</v>
      </c>
    </row>
    <row r="8353" customFormat="false" ht="15" hidden="false" customHeight="false" outlineLevel="0" collapsed="false">
      <c r="A8353" s="3" t="n">
        <v>8352</v>
      </c>
      <c r="B8353" s="3" t="n">
        <v>6</v>
      </c>
      <c r="C8353" s="3" t="s">
        <v>340</v>
      </c>
      <c r="D8353" s="3" t="s">
        <v>562</v>
      </c>
      <c r="E8353" s="3" t="n">
        <v>3143</v>
      </c>
      <c r="F8353" s="4" t="n">
        <v>269.1</v>
      </c>
      <c r="G8353" s="3" t="s">
        <v>8</v>
      </c>
      <c r="H8353" s="4" t="n">
        <f aca="false">ROUND(E8353*F8353,2)</f>
        <v>845781.3</v>
      </c>
    </row>
    <row r="8354" customFormat="false" ht="15" hidden="false" customHeight="false" outlineLevel="0" collapsed="false">
      <c r="A8354" s="3" t="n">
        <v>8353</v>
      </c>
      <c r="B8354" s="3" t="n">
        <v>2</v>
      </c>
      <c r="C8354" s="3" t="s">
        <v>340</v>
      </c>
      <c r="D8354" s="3" t="s">
        <v>562</v>
      </c>
      <c r="E8354" s="3" t="n">
        <v>1170</v>
      </c>
      <c r="F8354" s="4" t="n">
        <v>42.7</v>
      </c>
      <c r="G8354" s="3" t="s">
        <v>8</v>
      </c>
      <c r="H8354" s="4" t="n">
        <f aca="false">ROUND(E8354*F8354,2)</f>
        <v>49959</v>
      </c>
    </row>
    <row r="8355" customFormat="false" ht="15" hidden="false" customHeight="false" outlineLevel="0" collapsed="false">
      <c r="A8355" s="3" t="n">
        <v>8354</v>
      </c>
      <c r="B8355" s="3" t="n">
        <v>11</v>
      </c>
      <c r="C8355" s="3" t="s">
        <v>340</v>
      </c>
      <c r="D8355" s="3" t="s">
        <v>562</v>
      </c>
      <c r="E8355" s="3" t="n">
        <v>3700</v>
      </c>
      <c r="F8355" s="4" t="n">
        <v>97.02</v>
      </c>
      <c r="G8355" s="3" t="s">
        <v>34</v>
      </c>
      <c r="H8355" s="4" t="n">
        <f aca="false">ROUND(E8355*F8355,2)</f>
        <v>358974</v>
      </c>
    </row>
    <row r="8356" customFormat="false" ht="15" hidden="false" customHeight="false" outlineLevel="0" collapsed="false">
      <c r="A8356" s="3" t="n">
        <v>8355</v>
      </c>
      <c r="B8356" s="3" t="n">
        <v>12</v>
      </c>
      <c r="C8356" s="3" t="s">
        <v>340</v>
      </c>
      <c r="D8356" s="3" t="s">
        <v>562</v>
      </c>
      <c r="E8356" s="3" t="n">
        <v>4756</v>
      </c>
      <c r="F8356" s="4" t="n">
        <v>227.78</v>
      </c>
      <c r="G8356" s="3" t="s">
        <v>38</v>
      </c>
      <c r="H8356" s="4" t="n">
        <f aca="false">ROUND(E8356*F8356,2)</f>
        <v>1083321.68</v>
      </c>
    </row>
    <row r="8357" customFormat="false" ht="15" hidden="false" customHeight="false" outlineLevel="0" collapsed="false">
      <c r="A8357" s="3" t="n">
        <v>8356</v>
      </c>
      <c r="B8357" s="3" t="n">
        <v>4</v>
      </c>
      <c r="C8357" s="3" t="s">
        <v>340</v>
      </c>
      <c r="D8357" s="3" t="s">
        <v>562</v>
      </c>
      <c r="E8357" s="3" t="n">
        <v>1974</v>
      </c>
      <c r="F8357" s="4" t="n">
        <v>123.13</v>
      </c>
      <c r="G8357" s="3" t="s">
        <v>8</v>
      </c>
      <c r="H8357" s="4" t="n">
        <f aca="false">ROUND(E8357*F8357,2)</f>
        <v>243058.62</v>
      </c>
    </row>
    <row r="8358" customFormat="false" ht="15" hidden="false" customHeight="false" outlineLevel="0" collapsed="false">
      <c r="A8358" s="3" t="n">
        <v>8357</v>
      </c>
      <c r="B8358" s="3" t="n">
        <v>7</v>
      </c>
      <c r="C8358" s="3" t="s">
        <v>340</v>
      </c>
      <c r="D8358" s="3" t="s">
        <v>563</v>
      </c>
      <c r="E8358" s="3" t="n">
        <v>2398</v>
      </c>
      <c r="F8358" s="4" t="n">
        <v>284.43</v>
      </c>
      <c r="G8358" s="3" t="s">
        <v>8</v>
      </c>
      <c r="H8358" s="4" t="n">
        <f aca="false">ROUND(E8358*F8358,2)</f>
        <v>682063.14</v>
      </c>
    </row>
    <row r="8359" customFormat="false" ht="15" hidden="false" customHeight="false" outlineLevel="0" collapsed="false">
      <c r="A8359" s="3" t="n">
        <v>8358</v>
      </c>
      <c r="B8359" s="3" t="n">
        <v>10</v>
      </c>
      <c r="C8359" s="3" t="s">
        <v>340</v>
      </c>
      <c r="D8359" s="3" t="s">
        <v>562</v>
      </c>
      <c r="E8359" s="3" t="n">
        <v>694</v>
      </c>
      <c r="F8359" s="4" t="n">
        <v>63.66</v>
      </c>
      <c r="G8359" s="3" t="s">
        <v>8</v>
      </c>
      <c r="H8359" s="4" t="n">
        <f aca="false">ROUND(E8359*F8359,2)</f>
        <v>44180.04</v>
      </c>
    </row>
    <row r="8360" customFormat="false" ht="15" hidden="false" customHeight="false" outlineLevel="0" collapsed="false">
      <c r="A8360" s="3" t="n">
        <v>8359</v>
      </c>
      <c r="B8360" s="3" t="n">
        <v>14</v>
      </c>
      <c r="C8360" s="3" t="s">
        <v>340</v>
      </c>
      <c r="D8360" s="3" t="s">
        <v>562</v>
      </c>
      <c r="E8360" s="3" t="n">
        <v>1825</v>
      </c>
      <c r="F8360" s="4" t="n">
        <v>67.98</v>
      </c>
      <c r="G8360" s="3" t="s">
        <v>41</v>
      </c>
      <c r="H8360" s="4" t="n">
        <f aca="false">ROUND(E8360*F8360,2)</f>
        <v>124063.5</v>
      </c>
    </row>
    <row r="8361" customFormat="false" ht="15" hidden="false" customHeight="false" outlineLevel="0" collapsed="false">
      <c r="A8361" s="3" t="n">
        <v>8360</v>
      </c>
      <c r="B8361" s="3" t="n">
        <v>6</v>
      </c>
      <c r="C8361" s="3" t="s">
        <v>340</v>
      </c>
      <c r="D8361" s="3" t="s">
        <v>562</v>
      </c>
      <c r="E8361" s="3" t="n">
        <v>1558</v>
      </c>
      <c r="F8361" s="4" t="n">
        <v>269.48</v>
      </c>
      <c r="G8361" s="3" t="s">
        <v>8</v>
      </c>
      <c r="H8361" s="4" t="n">
        <f aca="false">ROUND(E8361*F8361,2)</f>
        <v>419849.84</v>
      </c>
    </row>
    <row r="8362" customFormat="false" ht="15" hidden="false" customHeight="false" outlineLevel="0" collapsed="false">
      <c r="A8362" s="3" t="n">
        <v>8361</v>
      </c>
      <c r="B8362" s="3" t="n">
        <v>14</v>
      </c>
      <c r="C8362" s="3" t="s">
        <v>340</v>
      </c>
      <c r="D8362" s="3" t="s">
        <v>563</v>
      </c>
      <c r="E8362" s="3" t="n">
        <v>2965</v>
      </c>
      <c r="F8362" s="4" t="n">
        <v>67.76</v>
      </c>
      <c r="G8362" s="3" t="s">
        <v>41</v>
      </c>
      <c r="H8362" s="4" t="n">
        <f aca="false">ROUND(E8362*F8362,2)</f>
        <v>200908.4</v>
      </c>
    </row>
    <row r="8363" customFormat="false" ht="15" hidden="false" customHeight="false" outlineLevel="0" collapsed="false">
      <c r="A8363" s="3" t="n">
        <v>8362</v>
      </c>
      <c r="B8363" s="3" t="n">
        <v>10</v>
      </c>
      <c r="C8363" s="3" t="s">
        <v>340</v>
      </c>
      <c r="D8363" s="3" t="s">
        <v>562</v>
      </c>
      <c r="E8363" s="3" t="n">
        <v>977</v>
      </c>
      <c r="F8363" s="4" t="n">
        <v>63.61</v>
      </c>
      <c r="G8363" s="3" t="s">
        <v>8</v>
      </c>
      <c r="H8363" s="4" t="n">
        <f aca="false">ROUND(E8363*F8363,2)</f>
        <v>62146.97</v>
      </c>
    </row>
    <row r="8364" customFormat="false" ht="15" hidden="false" customHeight="false" outlineLevel="0" collapsed="false">
      <c r="A8364" s="3" t="n">
        <v>8363</v>
      </c>
      <c r="B8364" s="3" t="n">
        <v>9</v>
      </c>
      <c r="C8364" s="3" t="s">
        <v>340</v>
      </c>
      <c r="D8364" s="3" t="s">
        <v>562</v>
      </c>
      <c r="E8364" s="3" t="n">
        <v>4149</v>
      </c>
      <c r="F8364" s="4" t="n">
        <v>275.56</v>
      </c>
      <c r="G8364" s="3" t="s">
        <v>8</v>
      </c>
      <c r="H8364" s="4" t="n">
        <f aca="false">ROUND(E8364*F8364,2)</f>
        <v>1143298.44</v>
      </c>
    </row>
    <row r="8365" customFormat="false" ht="15" hidden="false" customHeight="false" outlineLevel="0" collapsed="false">
      <c r="A8365" s="3" t="n">
        <v>8364</v>
      </c>
      <c r="B8365" s="3" t="n">
        <v>13</v>
      </c>
      <c r="C8365" s="3" t="s">
        <v>340</v>
      </c>
      <c r="D8365" s="3" t="s">
        <v>562</v>
      </c>
      <c r="E8365" s="3" t="n">
        <v>3184</v>
      </c>
      <c r="F8365" s="4" t="n">
        <v>48.59</v>
      </c>
      <c r="G8365" s="3" t="s">
        <v>41</v>
      </c>
      <c r="H8365" s="4" t="n">
        <f aca="false">ROUND(E8365*F8365,2)</f>
        <v>154710.56</v>
      </c>
    </row>
    <row r="8366" customFormat="false" ht="15" hidden="false" customHeight="false" outlineLevel="0" collapsed="false">
      <c r="A8366" s="3" t="n">
        <v>8365</v>
      </c>
      <c r="B8366" s="3" t="n">
        <v>10</v>
      </c>
      <c r="C8366" s="3" t="s">
        <v>340</v>
      </c>
      <c r="D8366" s="3" t="s">
        <v>562</v>
      </c>
      <c r="E8366" s="3" t="n">
        <v>2032</v>
      </c>
      <c r="F8366" s="4" t="n">
        <v>63.87</v>
      </c>
      <c r="G8366" s="3" t="s">
        <v>8</v>
      </c>
      <c r="H8366" s="4" t="n">
        <f aca="false">ROUND(E8366*F8366,2)</f>
        <v>129783.84</v>
      </c>
    </row>
    <row r="8367" customFormat="false" ht="15" hidden="false" customHeight="false" outlineLevel="0" collapsed="false">
      <c r="A8367" s="3" t="n">
        <v>8366</v>
      </c>
      <c r="B8367" s="3" t="n">
        <v>11</v>
      </c>
      <c r="C8367" s="3" t="s">
        <v>340</v>
      </c>
      <c r="D8367" s="3" t="s">
        <v>562</v>
      </c>
      <c r="E8367" s="3" t="n">
        <v>478</v>
      </c>
      <c r="F8367" s="4" t="n">
        <v>96.77</v>
      </c>
      <c r="G8367" s="3" t="s">
        <v>34</v>
      </c>
      <c r="H8367" s="4" t="n">
        <f aca="false">ROUND(E8367*F8367,2)</f>
        <v>46256.06</v>
      </c>
    </row>
    <row r="8368" customFormat="false" ht="15" hidden="false" customHeight="false" outlineLevel="0" collapsed="false">
      <c r="A8368" s="3" t="n">
        <v>8367</v>
      </c>
      <c r="B8368" s="3" t="n">
        <v>15</v>
      </c>
      <c r="C8368" s="3" t="s">
        <v>340</v>
      </c>
      <c r="D8368" s="3" t="s">
        <v>562</v>
      </c>
      <c r="E8368" s="3" t="n">
        <v>1672</v>
      </c>
      <c r="F8368" s="4" t="n">
        <v>274.24</v>
      </c>
      <c r="G8368" s="3" t="s">
        <v>46</v>
      </c>
      <c r="H8368" s="4" t="n">
        <f aca="false">ROUND(E8368*F8368,2)</f>
        <v>458529.28</v>
      </c>
    </row>
    <row r="8369" customFormat="false" ht="15" hidden="false" customHeight="false" outlineLevel="0" collapsed="false">
      <c r="A8369" s="3" t="n">
        <v>8368</v>
      </c>
      <c r="B8369" s="3" t="n">
        <v>9</v>
      </c>
      <c r="C8369" s="3" t="s">
        <v>340</v>
      </c>
      <c r="D8369" s="3" t="s">
        <v>562</v>
      </c>
      <c r="E8369" s="3" t="n">
        <v>3136</v>
      </c>
      <c r="F8369" s="4" t="n">
        <v>276.09</v>
      </c>
      <c r="G8369" s="3" t="s">
        <v>8</v>
      </c>
      <c r="H8369" s="4" t="n">
        <f aca="false">ROUND(E8369*F8369,2)</f>
        <v>865818.24</v>
      </c>
    </row>
    <row r="8370" customFormat="false" ht="15" hidden="false" customHeight="false" outlineLevel="0" collapsed="false">
      <c r="A8370" s="3" t="n">
        <v>8369</v>
      </c>
      <c r="B8370" s="3" t="n">
        <v>1</v>
      </c>
      <c r="C8370" s="3" t="s">
        <v>340</v>
      </c>
      <c r="D8370" s="3" t="s">
        <v>563</v>
      </c>
      <c r="E8370" s="3" t="n">
        <v>2850</v>
      </c>
      <c r="F8370" s="4" t="n">
        <v>403.89</v>
      </c>
      <c r="G8370" s="3" t="s">
        <v>8</v>
      </c>
      <c r="H8370" s="4" t="n">
        <f aca="false">ROUND(E8370*F8370,2)</f>
        <v>1151086.5</v>
      </c>
    </row>
    <row r="8371" customFormat="false" ht="15" hidden="false" customHeight="false" outlineLevel="0" collapsed="false">
      <c r="A8371" s="3" t="n">
        <v>8370</v>
      </c>
      <c r="B8371" s="3" t="n">
        <v>3</v>
      </c>
      <c r="C8371" s="3" t="s">
        <v>340</v>
      </c>
      <c r="D8371" s="3" t="s">
        <v>562</v>
      </c>
      <c r="E8371" s="3" t="n">
        <v>4048</v>
      </c>
      <c r="F8371" s="4" t="n">
        <v>144.83</v>
      </c>
      <c r="G8371" s="3" t="s">
        <v>8</v>
      </c>
      <c r="H8371" s="4" t="n">
        <f aca="false">ROUND(E8371*F8371,2)</f>
        <v>586271.84</v>
      </c>
    </row>
    <row r="8372" customFormat="false" ht="15" hidden="false" customHeight="false" outlineLevel="0" collapsed="false">
      <c r="A8372" s="3" t="n">
        <v>8371</v>
      </c>
      <c r="B8372" s="3" t="n">
        <v>8</v>
      </c>
      <c r="C8372" s="3" t="s">
        <v>340</v>
      </c>
      <c r="D8372" s="3" t="s">
        <v>562</v>
      </c>
      <c r="E8372" s="3" t="n">
        <v>3390</v>
      </c>
      <c r="F8372" s="4" t="n">
        <v>53.73</v>
      </c>
      <c r="G8372" s="3" t="s">
        <v>8</v>
      </c>
      <c r="H8372" s="4" t="n">
        <f aca="false">ROUND(E8372*F8372,2)</f>
        <v>182144.7</v>
      </c>
    </row>
    <row r="8373" customFormat="false" ht="15" hidden="false" customHeight="false" outlineLevel="0" collapsed="false">
      <c r="A8373" s="3" t="n">
        <v>8372</v>
      </c>
      <c r="B8373" s="3" t="n">
        <v>4</v>
      </c>
      <c r="C8373" s="3" t="s">
        <v>340</v>
      </c>
      <c r="D8373" s="3" t="s">
        <v>563</v>
      </c>
      <c r="E8373" s="3" t="n">
        <v>326</v>
      </c>
      <c r="F8373" s="4" t="n">
        <v>123.63</v>
      </c>
      <c r="G8373" s="3" t="s">
        <v>8</v>
      </c>
      <c r="H8373" s="4" t="n">
        <f aca="false">ROUND(E8373*F8373,2)</f>
        <v>40303.38</v>
      </c>
    </row>
    <row r="8374" customFormat="false" ht="15" hidden="false" customHeight="false" outlineLevel="0" collapsed="false">
      <c r="A8374" s="3" t="n">
        <v>8373</v>
      </c>
      <c r="B8374" s="3" t="n">
        <v>9</v>
      </c>
      <c r="C8374" s="3" t="s">
        <v>340</v>
      </c>
      <c r="D8374" s="3" t="s">
        <v>563</v>
      </c>
      <c r="E8374" s="3" t="n">
        <v>4074</v>
      </c>
      <c r="F8374" s="4" t="n">
        <v>275.3</v>
      </c>
      <c r="G8374" s="3" t="s">
        <v>8</v>
      </c>
      <c r="H8374" s="4" t="n">
        <f aca="false">ROUND(E8374*F8374,2)</f>
        <v>1121572.2</v>
      </c>
    </row>
    <row r="8375" customFormat="false" ht="15" hidden="false" customHeight="false" outlineLevel="0" collapsed="false">
      <c r="A8375" s="3" t="n">
        <v>8374</v>
      </c>
      <c r="B8375" s="3" t="n">
        <v>13</v>
      </c>
      <c r="C8375" s="3" t="s">
        <v>340</v>
      </c>
      <c r="D8375" s="3" t="s">
        <v>563</v>
      </c>
      <c r="E8375" s="3" t="n">
        <v>1635</v>
      </c>
      <c r="F8375" s="4" t="n">
        <v>48.66</v>
      </c>
      <c r="G8375" s="3" t="s">
        <v>41</v>
      </c>
      <c r="H8375" s="4" t="n">
        <f aca="false">ROUND(E8375*F8375,2)</f>
        <v>79559.1</v>
      </c>
    </row>
    <row r="8376" customFormat="false" ht="15" hidden="false" customHeight="false" outlineLevel="0" collapsed="false">
      <c r="A8376" s="3" t="n">
        <v>8375</v>
      </c>
      <c r="B8376" s="3" t="n">
        <v>7</v>
      </c>
      <c r="C8376" s="3" t="s">
        <v>340</v>
      </c>
      <c r="D8376" s="3" t="s">
        <v>563</v>
      </c>
      <c r="E8376" s="3" t="n">
        <v>463</v>
      </c>
      <c r="F8376" s="4" t="n">
        <v>284.55</v>
      </c>
      <c r="G8376" s="3" t="s">
        <v>8</v>
      </c>
      <c r="H8376" s="4" t="n">
        <f aca="false">ROUND(E8376*F8376,2)</f>
        <v>131746.65</v>
      </c>
    </row>
    <row r="8377" customFormat="false" ht="15" hidden="false" customHeight="false" outlineLevel="0" collapsed="false">
      <c r="A8377" s="3" t="n">
        <v>8376</v>
      </c>
      <c r="B8377" s="3" t="n">
        <v>14</v>
      </c>
      <c r="C8377" s="3" t="s">
        <v>341</v>
      </c>
      <c r="D8377" s="3" t="s">
        <v>563</v>
      </c>
      <c r="E8377" s="3" t="n">
        <v>1035</v>
      </c>
      <c r="F8377" s="4" t="n">
        <v>67.82</v>
      </c>
      <c r="G8377" s="3" t="s">
        <v>41</v>
      </c>
      <c r="H8377" s="4" t="n">
        <f aca="false">ROUND(E8377*F8377,2)</f>
        <v>70193.7</v>
      </c>
    </row>
    <row r="8378" customFormat="false" ht="15" hidden="false" customHeight="false" outlineLevel="0" collapsed="false">
      <c r="A8378" s="3" t="n">
        <v>8377</v>
      </c>
      <c r="B8378" s="3" t="n">
        <v>15</v>
      </c>
      <c r="C8378" s="3" t="s">
        <v>341</v>
      </c>
      <c r="D8378" s="3" t="s">
        <v>562</v>
      </c>
      <c r="E8378" s="3" t="n">
        <v>4191</v>
      </c>
      <c r="F8378" s="4" t="n">
        <v>277.08</v>
      </c>
      <c r="G8378" s="3" t="s">
        <v>46</v>
      </c>
      <c r="H8378" s="4" t="n">
        <f aca="false">ROUND(E8378*F8378,2)</f>
        <v>1161242.28</v>
      </c>
    </row>
    <row r="8379" customFormat="false" ht="15" hidden="false" customHeight="false" outlineLevel="0" collapsed="false">
      <c r="A8379" s="3" t="n">
        <v>8378</v>
      </c>
      <c r="B8379" s="3" t="n">
        <v>15</v>
      </c>
      <c r="C8379" s="3" t="s">
        <v>341</v>
      </c>
      <c r="D8379" s="3" t="s">
        <v>562</v>
      </c>
      <c r="E8379" s="3" t="n">
        <v>900</v>
      </c>
      <c r="F8379" s="4" t="n">
        <v>276.72</v>
      </c>
      <c r="G8379" s="3" t="s">
        <v>46</v>
      </c>
      <c r="H8379" s="4" t="n">
        <f aca="false">ROUND(E8379*F8379,2)</f>
        <v>249048</v>
      </c>
    </row>
    <row r="8380" customFormat="false" ht="15" hidden="false" customHeight="false" outlineLevel="0" collapsed="false">
      <c r="A8380" s="3" t="n">
        <v>8379</v>
      </c>
      <c r="B8380" s="3" t="n">
        <v>15</v>
      </c>
      <c r="C8380" s="3" t="s">
        <v>341</v>
      </c>
      <c r="D8380" s="3" t="s">
        <v>562</v>
      </c>
      <c r="E8380" s="3" t="n">
        <v>1643</v>
      </c>
      <c r="F8380" s="4" t="n">
        <v>277.26</v>
      </c>
      <c r="G8380" s="3" t="s">
        <v>46</v>
      </c>
      <c r="H8380" s="4" t="n">
        <f aca="false">ROUND(E8380*F8380,2)</f>
        <v>455538.18</v>
      </c>
    </row>
    <row r="8381" customFormat="false" ht="15" hidden="false" customHeight="false" outlineLevel="0" collapsed="false">
      <c r="A8381" s="3" t="n">
        <v>8380</v>
      </c>
      <c r="B8381" s="3" t="n">
        <v>10</v>
      </c>
      <c r="C8381" s="3" t="s">
        <v>341</v>
      </c>
      <c r="D8381" s="3" t="s">
        <v>563</v>
      </c>
      <c r="E8381" s="3" t="n">
        <v>2012</v>
      </c>
      <c r="F8381" s="4" t="n">
        <v>63.81</v>
      </c>
      <c r="G8381" s="3" t="s">
        <v>8</v>
      </c>
      <c r="H8381" s="4" t="n">
        <f aca="false">ROUND(E8381*F8381,2)</f>
        <v>128385.72</v>
      </c>
    </row>
    <row r="8382" customFormat="false" ht="15" hidden="false" customHeight="false" outlineLevel="0" collapsed="false">
      <c r="A8382" s="3" t="n">
        <v>8381</v>
      </c>
      <c r="B8382" s="3" t="n">
        <v>5</v>
      </c>
      <c r="C8382" s="3" t="s">
        <v>341</v>
      </c>
      <c r="D8382" s="3" t="s">
        <v>562</v>
      </c>
      <c r="E8382" s="3" t="n">
        <v>249</v>
      </c>
      <c r="F8382" s="4" t="n">
        <v>522.79</v>
      </c>
      <c r="G8382" s="3" t="s">
        <v>8</v>
      </c>
      <c r="H8382" s="4" t="n">
        <f aca="false">ROUND(E8382*F8382,2)</f>
        <v>130174.71</v>
      </c>
    </row>
    <row r="8383" customFormat="false" ht="15" hidden="false" customHeight="false" outlineLevel="0" collapsed="false">
      <c r="A8383" s="3" t="n">
        <v>8382</v>
      </c>
      <c r="B8383" s="3" t="n">
        <v>7</v>
      </c>
      <c r="C8383" s="3" t="s">
        <v>341</v>
      </c>
      <c r="D8383" s="3" t="s">
        <v>562</v>
      </c>
      <c r="E8383" s="3" t="n">
        <v>3749</v>
      </c>
      <c r="F8383" s="4" t="n">
        <v>278.95</v>
      </c>
      <c r="G8383" s="3" t="s">
        <v>8</v>
      </c>
      <c r="H8383" s="4" t="n">
        <f aca="false">ROUND(E8383*F8383,2)</f>
        <v>1045783.55</v>
      </c>
    </row>
    <row r="8384" customFormat="false" ht="15" hidden="false" customHeight="false" outlineLevel="0" collapsed="false">
      <c r="A8384" s="3" t="n">
        <v>8383</v>
      </c>
      <c r="B8384" s="3" t="n">
        <v>6</v>
      </c>
      <c r="C8384" s="3" t="s">
        <v>341</v>
      </c>
      <c r="D8384" s="3" t="s">
        <v>562</v>
      </c>
      <c r="E8384" s="3" t="n">
        <v>3254</v>
      </c>
      <c r="F8384" s="4" t="n">
        <v>266.19</v>
      </c>
      <c r="G8384" s="3" t="s">
        <v>8</v>
      </c>
      <c r="H8384" s="4" t="n">
        <f aca="false">ROUND(E8384*F8384,2)</f>
        <v>866182.26</v>
      </c>
    </row>
    <row r="8385" customFormat="false" ht="15" hidden="false" customHeight="false" outlineLevel="0" collapsed="false">
      <c r="A8385" s="3" t="n">
        <v>8384</v>
      </c>
      <c r="B8385" s="3" t="n">
        <v>7</v>
      </c>
      <c r="C8385" s="3" t="s">
        <v>341</v>
      </c>
      <c r="D8385" s="3" t="s">
        <v>563</v>
      </c>
      <c r="E8385" s="3" t="n">
        <v>1455</v>
      </c>
      <c r="F8385" s="4" t="n">
        <v>279.61</v>
      </c>
      <c r="G8385" s="3" t="s">
        <v>8</v>
      </c>
      <c r="H8385" s="4" t="n">
        <f aca="false">ROUND(E8385*F8385,2)</f>
        <v>406832.55</v>
      </c>
    </row>
    <row r="8386" customFormat="false" ht="15" hidden="false" customHeight="false" outlineLevel="0" collapsed="false">
      <c r="A8386" s="3" t="n">
        <v>8385</v>
      </c>
      <c r="B8386" s="3" t="n">
        <v>14</v>
      </c>
      <c r="C8386" s="3" t="s">
        <v>341</v>
      </c>
      <c r="D8386" s="3" t="s">
        <v>562</v>
      </c>
      <c r="E8386" s="3" t="n">
        <v>3075</v>
      </c>
      <c r="F8386" s="4" t="n">
        <v>67.88</v>
      </c>
      <c r="G8386" s="3" t="s">
        <v>41</v>
      </c>
      <c r="H8386" s="4" t="n">
        <f aca="false">ROUND(E8386*F8386,2)</f>
        <v>208731</v>
      </c>
    </row>
    <row r="8387" customFormat="false" ht="15" hidden="false" customHeight="false" outlineLevel="0" collapsed="false">
      <c r="A8387" s="3" t="n">
        <v>8386</v>
      </c>
      <c r="B8387" s="3" t="n">
        <v>15</v>
      </c>
      <c r="C8387" s="3" t="s">
        <v>341</v>
      </c>
      <c r="D8387" s="3" t="s">
        <v>562</v>
      </c>
      <c r="E8387" s="3" t="n">
        <v>1603</v>
      </c>
      <c r="F8387" s="4" t="n">
        <v>276.72</v>
      </c>
      <c r="G8387" s="3" t="s">
        <v>46</v>
      </c>
      <c r="H8387" s="4" t="n">
        <f aca="false">ROUND(E8387*F8387,2)</f>
        <v>443582.16</v>
      </c>
    </row>
    <row r="8388" customFormat="false" ht="15" hidden="false" customHeight="false" outlineLevel="0" collapsed="false">
      <c r="A8388" s="3" t="n">
        <v>8387</v>
      </c>
      <c r="B8388" s="3" t="n">
        <v>1</v>
      </c>
      <c r="C8388" s="3" t="s">
        <v>341</v>
      </c>
      <c r="D8388" s="3" t="s">
        <v>562</v>
      </c>
      <c r="E8388" s="3" t="n">
        <v>2211</v>
      </c>
      <c r="F8388" s="4" t="n">
        <v>403.46</v>
      </c>
      <c r="G8388" s="3" t="s">
        <v>8</v>
      </c>
      <c r="H8388" s="4" t="n">
        <f aca="false">ROUND(E8388*F8388,2)</f>
        <v>892050.06</v>
      </c>
    </row>
    <row r="8389" customFormat="false" ht="15" hidden="false" customHeight="false" outlineLevel="0" collapsed="false">
      <c r="A8389" s="3" t="n">
        <v>8388</v>
      </c>
      <c r="B8389" s="3" t="n">
        <v>11</v>
      </c>
      <c r="C8389" s="3" t="s">
        <v>341</v>
      </c>
      <c r="D8389" s="3" t="s">
        <v>562</v>
      </c>
      <c r="E8389" s="3" t="n">
        <v>2732</v>
      </c>
      <c r="F8389" s="4" t="n">
        <v>94.93</v>
      </c>
      <c r="G8389" s="3" t="s">
        <v>34</v>
      </c>
      <c r="H8389" s="4" t="n">
        <f aca="false">ROUND(E8389*F8389,2)</f>
        <v>259348.76</v>
      </c>
    </row>
    <row r="8390" customFormat="false" ht="15" hidden="false" customHeight="false" outlineLevel="0" collapsed="false">
      <c r="A8390" s="3" t="n">
        <v>8389</v>
      </c>
      <c r="B8390" s="3" t="n">
        <v>1</v>
      </c>
      <c r="C8390" s="3" t="s">
        <v>341</v>
      </c>
      <c r="D8390" s="3" t="s">
        <v>562</v>
      </c>
      <c r="E8390" s="3" t="n">
        <v>4629</v>
      </c>
      <c r="F8390" s="4" t="n">
        <v>403.68</v>
      </c>
      <c r="G8390" s="3" t="s">
        <v>8</v>
      </c>
      <c r="H8390" s="4" t="n">
        <f aca="false">ROUND(E8390*F8390,2)</f>
        <v>1868634.72</v>
      </c>
    </row>
    <row r="8391" customFormat="false" ht="15" hidden="false" customHeight="false" outlineLevel="0" collapsed="false">
      <c r="A8391" s="3" t="n">
        <v>8390</v>
      </c>
      <c r="B8391" s="3" t="n">
        <v>6</v>
      </c>
      <c r="C8391" s="3" t="s">
        <v>341</v>
      </c>
      <c r="D8391" s="3" t="s">
        <v>562</v>
      </c>
      <c r="E8391" s="3" t="n">
        <v>390</v>
      </c>
      <c r="F8391" s="4" t="n">
        <v>266.47</v>
      </c>
      <c r="G8391" s="3" t="s">
        <v>8</v>
      </c>
      <c r="H8391" s="4" t="n">
        <f aca="false">ROUND(E8391*F8391,2)</f>
        <v>103923.3</v>
      </c>
    </row>
    <row r="8392" customFormat="false" ht="15" hidden="false" customHeight="false" outlineLevel="0" collapsed="false">
      <c r="A8392" s="3" t="n">
        <v>8391</v>
      </c>
      <c r="B8392" s="3" t="n">
        <v>13</v>
      </c>
      <c r="C8392" s="3" t="s">
        <v>341</v>
      </c>
      <c r="D8392" s="3" t="s">
        <v>563</v>
      </c>
      <c r="E8392" s="3" t="n">
        <v>1399</v>
      </c>
      <c r="F8392" s="4" t="n">
        <v>49.46</v>
      </c>
      <c r="G8392" s="3" t="s">
        <v>41</v>
      </c>
      <c r="H8392" s="4" t="n">
        <f aca="false">ROUND(E8392*F8392,2)</f>
        <v>69194.54</v>
      </c>
    </row>
    <row r="8393" customFormat="false" ht="15" hidden="false" customHeight="false" outlineLevel="0" collapsed="false">
      <c r="A8393" s="3" t="n">
        <v>8392</v>
      </c>
      <c r="B8393" s="3" t="n">
        <v>14</v>
      </c>
      <c r="C8393" s="3" t="s">
        <v>341</v>
      </c>
      <c r="D8393" s="3" t="s">
        <v>563</v>
      </c>
      <c r="E8393" s="3" t="n">
        <v>1184</v>
      </c>
      <c r="F8393" s="4" t="n">
        <v>67.96</v>
      </c>
      <c r="G8393" s="3" t="s">
        <v>41</v>
      </c>
      <c r="H8393" s="4" t="n">
        <f aca="false">ROUND(E8393*F8393,2)</f>
        <v>80464.64</v>
      </c>
    </row>
    <row r="8394" customFormat="false" ht="15" hidden="false" customHeight="false" outlineLevel="0" collapsed="false">
      <c r="A8394" s="3" t="n">
        <v>8393</v>
      </c>
      <c r="B8394" s="3" t="n">
        <v>7</v>
      </c>
      <c r="C8394" s="3" t="s">
        <v>341</v>
      </c>
      <c r="D8394" s="3" t="s">
        <v>563</v>
      </c>
      <c r="E8394" s="3" t="n">
        <v>2885</v>
      </c>
      <c r="F8394" s="4" t="n">
        <v>279.91</v>
      </c>
      <c r="G8394" s="3" t="s">
        <v>8</v>
      </c>
      <c r="H8394" s="4" t="n">
        <f aca="false">ROUND(E8394*F8394,2)</f>
        <v>807540.35</v>
      </c>
    </row>
    <row r="8395" customFormat="false" ht="15" hidden="false" customHeight="false" outlineLevel="0" collapsed="false">
      <c r="A8395" s="3" t="n">
        <v>8394</v>
      </c>
      <c r="B8395" s="3" t="n">
        <v>14</v>
      </c>
      <c r="C8395" s="3" t="s">
        <v>341</v>
      </c>
      <c r="D8395" s="3" t="s">
        <v>562</v>
      </c>
      <c r="E8395" s="3" t="n">
        <v>2969</v>
      </c>
      <c r="F8395" s="4" t="n">
        <v>68.01</v>
      </c>
      <c r="G8395" s="3" t="s">
        <v>41</v>
      </c>
      <c r="H8395" s="4" t="n">
        <f aca="false">ROUND(E8395*F8395,2)</f>
        <v>201921.69</v>
      </c>
    </row>
    <row r="8396" customFormat="false" ht="15" hidden="false" customHeight="false" outlineLevel="0" collapsed="false">
      <c r="A8396" s="3" t="n">
        <v>8395</v>
      </c>
      <c r="B8396" s="3" t="n">
        <v>15</v>
      </c>
      <c r="C8396" s="3" t="s">
        <v>341</v>
      </c>
      <c r="D8396" s="3" t="s">
        <v>563</v>
      </c>
      <c r="E8396" s="3" t="n">
        <v>2162</v>
      </c>
      <c r="F8396" s="4" t="n">
        <v>276.19</v>
      </c>
      <c r="G8396" s="3" t="s">
        <v>46</v>
      </c>
      <c r="H8396" s="4" t="n">
        <f aca="false">ROUND(E8396*F8396,2)</f>
        <v>597122.78</v>
      </c>
    </row>
    <row r="8397" customFormat="false" ht="15" hidden="false" customHeight="false" outlineLevel="0" collapsed="false">
      <c r="A8397" s="3" t="n">
        <v>8396</v>
      </c>
      <c r="B8397" s="3" t="n">
        <v>14</v>
      </c>
      <c r="C8397" s="3" t="s">
        <v>341</v>
      </c>
      <c r="D8397" s="3" t="s">
        <v>563</v>
      </c>
      <c r="E8397" s="3" t="n">
        <v>1300</v>
      </c>
      <c r="F8397" s="4" t="n">
        <v>67.87</v>
      </c>
      <c r="G8397" s="3" t="s">
        <v>41</v>
      </c>
      <c r="H8397" s="4" t="n">
        <f aca="false">ROUND(E8397*F8397,2)</f>
        <v>88231</v>
      </c>
    </row>
    <row r="8398" customFormat="false" ht="15" hidden="false" customHeight="false" outlineLevel="0" collapsed="false">
      <c r="A8398" s="3" t="n">
        <v>8397</v>
      </c>
      <c r="B8398" s="3" t="n">
        <v>8</v>
      </c>
      <c r="C8398" s="3" t="s">
        <v>341</v>
      </c>
      <c r="D8398" s="3" t="s">
        <v>563</v>
      </c>
      <c r="E8398" s="3" t="n">
        <v>1526</v>
      </c>
      <c r="F8398" s="4" t="n">
        <v>54.79</v>
      </c>
      <c r="G8398" s="3" t="s">
        <v>8</v>
      </c>
      <c r="H8398" s="4" t="n">
        <f aca="false">ROUND(E8398*F8398,2)</f>
        <v>83609.54</v>
      </c>
    </row>
    <row r="8399" customFormat="false" ht="15" hidden="false" customHeight="false" outlineLevel="0" collapsed="false">
      <c r="A8399" s="3" t="n">
        <v>8398</v>
      </c>
      <c r="B8399" s="3" t="n">
        <v>8</v>
      </c>
      <c r="C8399" s="3" t="s">
        <v>341</v>
      </c>
      <c r="D8399" s="3" t="s">
        <v>563</v>
      </c>
      <c r="E8399" s="3" t="n">
        <v>1231</v>
      </c>
      <c r="F8399" s="4" t="n">
        <v>54.92</v>
      </c>
      <c r="G8399" s="3" t="s">
        <v>8</v>
      </c>
      <c r="H8399" s="4" t="n">
        <f aca="false">ROUND(E8399*F8399,2)</f>
        <v>67606.52</v>
      </c>
    </row>
    <row r="8400" customFormat="false" ht="15" hidden="false" customHeight="false" outlineLevel="0" collapsed="false">
      <c r="A8400" s="3" t="n">
        <v>8399</v>
      </c>
      <c r="B8400" s="3" t="n">
        <v>9</v>
      </c>
      <c r="C8400" s="3" t="s">
        <v>341</v>
      </c>
      <c r="D8400" s="3" t="s">
        <v>562</v>
      </c>
      <c r="E8400" s="3" t="n">
        <v>4770</v>
      </c>
      <c r="F8400" s="4" t="n">
        <v>286.06</v>
      </c>
      <c r="G8400" s="3" t="s">
        <v>8</v>
      </c>
      <c r="H8400" s="4" t="n">
        <f aca="false">ROUND(E8400*F8400,2)</f>
        <v>1364506.2</v>
      </c>
    </row>
    <row r="8401" customFormat="false" ht="15" hidden="false" customHeight="false" outlineLevel="0" collapsed="false">
      <c r="A8401" s="3" t="n">
        <v>8400</v>
      </c>
      <c r="B8401" s="3" t="n">
        <v>10</v>
      </c>
      <c r="C8401" s="3" t="s">
        <v>341</v>
      </c>
      <c r="D8401" s="3" t="s">
        <v>563</v>
      </c>
      <c r="E8401" s="3" t="n">
        <v>2544</v>
      </c>
      <c r="F8401" s="4" t="n">
        <v>63.6</v>
      </c>
      <c r="G8401" s="3" t="s">
        <v>8</v>
      </c>
      <c r="H8401" s="4" t="n">
        <f aca="false">ROUND(E8401*F8401,2)</f>
        <v>161798.4</v>
      </c>
    </row>
    <row r="8402" customFormat="false" ht="15" hidden="false" customHeight="false" outlineLevel="0" collapsed="false">
      <c r="A8402" s="3" t="n">
        <v>8401</v>
      </c>
      <c r="B8402" s="3" t="n">
        <v>6</v>
      </c>
      <c r="C8402" s="3" t="s">
        <v>341</v>
      </c>
      <c r="D8402" s="3" t="s">
        <v>562</v>
      </c>
      <c r="E8402" s="3" t="n">
        <v>4714</v>
      </c>
      <c r="F8402" s="4" t="n">
        <v>266.32</v>
      </c>
      <c r="G8402" s="3" t="s">
        <v>8</v>
      </c>
      <c r="H8402" s="4" t="n">
        <f aca="false">ROUND(E8402*F8402,2)</f>
        <v>1255432.48</v>
      </c>
    </row>
    <row r="8403" customFormat="false" ht="15" hidden="false" customHeight="false" outlineLevel="0" collapsed="false">
      <c r="A8403" s="3" t="n">
        <v>8402</v>
      </c>
      <c r="B8403" s="3" t="n">
        <v>11</v>
      </c>
      <c r="C8403" s="3" t="s">
        <v>342</v>
      </c>
      <c r="D8403" s="3" t="s">
        <v>563</v>
      </c>
      <c r="E8403" s="3" t="n">
        <v>3112</v>
      </c>
      <c r="F8403" s="4" t="n">
        <v>97.42</v>
      </c>
      <c r="G8403" s="3" t="s">
        <v>34</v>
      </c>
      <c r="H8403" s="4" t="n">
        <f aca="false">ROUND(E8403*F8403,2)</f>
        <v>303171.04</v>
      </c>
    </row>
    <row r="8404" customFormat="false" ht="15" hidden="false" customHeight="false" outlineLevel="0" collapsed="false">
      <c r="A8404" s="3" t="n">
        <v>8403</v>
      </c>
      <c r="B8404" s="3" t="n">
        <v>12</v>
      </c>
      <c r="C8404" s="3" t="s">
        <v>342</v>
      </c>
      <c r="D8404" s="3" t="s">
        <v>562</v>
      </c>
      <c r="E8404" s="3" t="n">
        <v>3253</v>
      </c>
      <c r="F8404" s="4" t="n">
        <v>227.98</v>
      </c>
      <c r="G8404" s="3" t="s">
        <v>38</v>
      </c>
      <c r="H8404" s="4" t="n">
        <f aca="false">ROUND(E8404*F8404,2)</f>
        <v>741618.94</v>
      </c>
    </row>
    <row r="8405" customFormat="false" ht="15" hidden="false" customHeight="false" outlineLevel="0" collapsed="false">
      <c r="A8405" s="3" t="n">
        <v>8404</v>
      </c>
      <c r="B8405" s="3" t="n">
        <v>4</v>
      </c>
      <c r="C8405" s="3" t="s">
        <v>342</v>
      </c>
      <c r="D8405" s="3" t="s">
        <v>562</v>
      </c>
      <c r="E8405" s="3" t="n">
        <v>4602</v>
      </c>
      <c r="F8405" s="4" t="n">
        <v>122.81</v>
      </c>
      <c r="G8405" s="3" t="s">
        <v>8</v>
      </c>
      <c r="H8405" s="4" t="n">
        <f aca="false">ROUND(E8405*F8405,2)</f>
        <v>565171.62</v>
      </c>
    </row>
    <row r="8406" customFormat="false" ht="15" hidden="false" customHeight="false" outlineLevel="0" collapsed="false">
      <c r="A8406" s="3" t="n">
        <v>8405</v>
      </c>
      <c r="B8406" s="3" t="n">
        <v>9</v>
      </c>
      <c r="C8406" s="3" t="s">
        <v>342</v>
      </c>
      <c r="D8406" s="3" t="s">
        <v>563</v>
      </c>
      <c r="E8406" s="3" t="n">
        <v>4391</v>
      </c>
      <c r="F8406" s="4" t="n">
        <v>282.25</v>
      </c>
      <c r="G8406" s="3" t="s">
        <v>8</v>
      </c>
      <c r="H8406" s="4" t="n">
        <f aca="false">ROUND(E8406*F8406,2)</f>
        <v>1239359.75</v>
      </c>
    </row>
    <row r="8407" customFormat="false" ht="15" hidden="false" customHeight="false" outlineLevel="0" collapsed="false">
      <c r="A8407" s="3" t="n">
        <v>8406</v>
      </c>
      <c r="B8407" s="3" t="n">
        <v>8</v>
      </c>
      <c r="C8407" s="3" t="s">
        <v>342</v>
      </c>
      <c r="D8407" s="3" t="s">
        <v>563</v>
      </c>
      <c r="E8407" s="3" t="n">
        <v>871</v>
      </c>
      <c r="F8407" s="4" t="n">
        <v>56.06</v>
      </c>
      <c r="G8407" s="3" t="s">
        <v>8</v>
      </c>
      <c r="H8407" s="4" t="n">
        <f aca="false">ROUND(E8407*F8407,2)</f>
        <v>48828.26</v>
      </c>
    </row>
    <row r="8408" customFormat="false" ht="15" hidden="false" customHeight="false" outlineLevel="0" collapsed="false">
      <c r="A8408" s="3" t="n">
        <v>8407</v>
      </c>
      <c r="B8408" s="3" t="n">
        <v>15</v>
      </c>
      <c r="C8408" s="3" t="s">
        <v>342</v>
      </c>
      <c r="D8408" s="3" t="s">
        <v>563</v>
      </c>
      <c r="E8408" s="3" t="n">
        <v>1045</v>
      </c>
      <c r="F8408" s="4" t="n">
        <v>274.08</v>
      </c>
      <c r="G8408" s="3" t="s">
        <v>46</v>
      </c>
      <c r="H8408" s="4" t="n">
        <f aca="false">ROUND(E8408*F8408,2)</f>
        <v>286413.6</v>
      </c>
    </row>
    <row r="8409" customFormat="false" ht="15" hidden="false" customHeight="false" outlineLevel="0" collapsed="false">
      <c r="A8409" s="3" t="n">
        <v>8408</v>
      </c>
      <c r="B8409" s="3" t="n">
        <v>4</v>
      </c>
      <c r="C8409" s="3" t="s">
        <v>342</v>
      </c>
      <c r="D8409" s="3" t="s">
        <v>563</v>
      </c>
      <c r="E8409" s="3" t="n">
        <v>1104</v>
      </c>
      <c r="F8409" s="4" t="n">
        <v>122.7</v>
      </c>
      <c r="G8409" s="3" t="s">
        <v>8</v>
      </c>
      <c r="H8409" s="4" t="n">
        <f aca="false">ROUND(E8409*F8409,2)</f>
        <v>135460.8</v>
      </c>
    </row>
    <row r="8410" customFormat="false" ht="15" hidden="false" customHeight="false" outlineLevel="0" collapsed="false">
      <c r="A8410" s="3" t="n">
        <v>8409</v>
      </c>
      <c r="B8410" s="3" t="n">
        <v>3</v>
      </c>
      <c r="C8410" s="3" t="s">
        <v>342</v>
      </c>
      <c r="D8410" s="3" t="s">
        <v>562</v>
      </c>
      <c r="E8410" s="3" t="n">
        <v>4346</v>
      </c>
      <c r="F8410" s="4" t="n">
        <v>145.89</v>
      </c>
      <c r="G8410" s="3" t="s">
        <v>8</v>
      </c>
      <c r="H8410" s="4" t="n">
        <f aca="false">ROUND(E8410*F8410,2)</f>
        <v>634037.94</v>
      </c>
    </row>
    <row r="8411" customFormat="false" ht="15" hidden="false" customHeight="false" outlineLevel="0" collapsed="false">
      <c r="A8411" s="3" t="n">
        <v>8410</v>
      </c>
      <c r="B8411" s="3" t="n">
        <v>4</v>
      </c>
      <c r="C8411" s="3" t="s">
        <v>342</v>
      </c>
      <c r="D8411" s="3" t="s">
        <v>562</v>
      </c>
      <c r="E8411" s="3" t="n">
        <v>2566</v>
      </c>
      <c r="F8411" s="4" t="n">
        <v>122.46</v>
      </c>
      <c r="G8411" s="3" t="s">
        <v>8</v>
      </c>
      <c r="H8411" s="4" t="n">
        <f aca="false">ROUND(E8411*F8411,2)</f>
        <v>314232.36</v>
      </c>
    </row>
    <row r="8412" customFormat="false" ht="15" hidden="false" customHeight="false" outlineLevel="0" collapsed="false">
      <c r="A8412" s="3" t="n">
        <v>8411</v>
      </c>
      <c r="B8412" s="3" t="n">
        <v>11</v>
      </c>
      <c r="C8412" s="3" t="s">
        <v>342</v>
      </c>
      <c r="D8412" s="3" t="s">
        <v>562</v>
      </c>
      <c r="E8412" s="3" t="n">
        <v>1255</v>
      </c>
      <c r="F8412" s="4" t="n">
        <v>97.5</v>
      </c>
      <c r="G8412" s="3" t="s">
        <v>34</v>
      </c>
      <c r="H8412" s="4" t="n">
        <f aca="false">ROUND(E8412*F8412,2)</f>
        <v>122362.5</v>
      </c>
    </row>
    <row r="8413" customFormat="false" ht="15" hidden="false" customHeight="false" outlineLevel="0" collapsed="false">
      <c r="A8413" s="3" t="n">
        <v>8412</v>
      </c>
      <c r="B8413" s="3" t="n">
        <v>1</v>
      </c>
      <c r="C8413" s="3" t="s">
        <v>342</v>
      </c>
      <c r="D8413" s="3" t="s">
        <v>562</v>
      </c>
      <c r="E8413" s="3" t="n">
        <v>1048</v>
      </c>
      <c r="F8413" s="4" t="n">
        <v>405.81</v>
      </c>
      <c r="G8413" s="3" t="s">
        <v>8</v>
      </c>
      <c r="H8413" s="4" t="n">
        <f aca="false">ROUND(E8413*F8413,2)</f>
        <v>425288.88</v>
      </c>
    </row>
    <row r="8414" customFormat="false" ht="15" hidden="false" customHeight="false" outlineLevel="0" collapsed="false">
      <c r="A8414" s="3" t="n">
        <v>8413</v>
      </c>
      <c r="B8414" s="3" t="n">
        <v>10</v>
      </c>
      <c r="C8414" s="3" t="s">
        <v>342</v>
      </c>
      <c r="D8414" s="3" t="s">
        <v>562</v>
      </c>
      <c r="E8414" s="3" t="n">
        <v>2384</v>
      </c>
      <c r="F8414" s="4" t="n">
        <v>63.49</v>
      </c>
      <c r="G8414" s="3" t="s">
        <v>8</v>
      </c>
      <c r="H8414" s="4" t="n">
        <f aca="false">ROUND(E8414*F8414,2)</f>
        <v>151360.16</v>
      </c>
    </row>
    <row r="8415" customFormat="false" ht="15" hidden="false" customHeight="false" outlineLevel="0" collapsed="false">
      <c r="A8415" s="3" t="n">
        <v>8414</v>
      </c>
      <c r="B8415" s="3" t="n">
        <v>7</v>
      </c>
      <c r="C8415" s="3" t="s">
        <v>342</v>
      </c>
      <c r="D8415" s="3" t="s">
        <v>562</v>
      </c>
      <c r="E8415" s="3" t="n">
        <v>4452</v>
      </c>
      <c r="F8415" s="4" t="n">
        <v>279.06</v>
      </c>
      <c r="G8415" s="3" t="s">
        <v>8</v>
      </c>
      <c r="H8415" s="4" t="n">
        <f aca="false">ROUND(E8415*F8415,2)</f>
        <v>1242375.12</v>
      </c>
    </row>
    <row r="8416" customFormat="false" ht="15" hidden="false" customHeight="false" outlineLevel="0" collapsed="false">
      <c r="A8416" s="3" t="n">
        <v>8415</v>
      </c>
      <c r="B8416" s="3" t="n">
        <v>3</v>
      </c>
      <c r="C8416" s="3" t="s">
        <v>342</v>
      </c>
      <c r="D8416" s="3" t="s">
        <v>563</v>
      </c>
      <c r="E8416" s="3" t="n">
        <v>1947</v>
      </c>
      <c r="F8416" s="4" t="n">
        <v>145.98</v>
      </c>
      <c r="G8416" s="3" t="s">
        <v>8</v>
      </c>
      <c r="H8416" s="4" t="n">
        <f aca="false">ROUND(E8416*F8416,2)</f>
        <v>284223.06</v>
      </c>
    </row>
    <row r="8417" customFormat="false" ht="15" hidden="false" customHeight="false" outlineLevel="0" collapsed="false">
      <c r="A8417" s="3" t="n">
        <v>8416</v>
      </c>
      <c r="B8417" s="3" t="n">
        <v>8</v>
      </c>
      <c r="C8417" s="3" t="s">
        <v>342</v>
      </c>
      <c r="D8417" s="3" t="s">
        <v>562</v>
      </c>
      <c r="E8417" s="3" t="n">
        <v>4815</v>
      </c>
      <c r="F8417" s="4" t="n">
        <v>56.02</v>
      </c>
      <c r="G8417" s="3" t="s">
        <v>8</v>
      </c>
      <c r="H8417" s="4" t="n">
        <f aca="false">ROUND(E8417*F8417,2)</f>
        <v>269736.3</v>
      </c>
    </row>
    <row r="8418" customFormat="false" ht="15" hidden="false" customHeight="false" outlineLevel="0" collapsed="false">
      <c r="A8418" s="3" t="n">
        <v>8417</v>
      </c>
      <c r="B8418" s="3" t="n">
        <v>8</v>
      </c>
      <c r="C8418" s="3" t="s">
        <v>342</v>
      </c>
      <c r="D8418" s="3" t="s">
        <v>563</v>
      </c>
      <c r="E8418" s="3" t="n">
        <v>312</v>
      </c>
      <c r="F8418" s="4" t="n">
        <v>56.08</v>
      </c>
      <c r="G8418" s="3" t="s">
        <v>8</v>
      </c>
      <c r="H8418" s="4" t="n">
        <f aca="false">ROUND(E8418*F8418,2)</f>
        <v>17496.96</v>
      </c>
    </row>
    <row r="8419" customFormat="false" ht="15" hidden="false" customHeight="false" outlineLevel="0" collapsed="false">
      <c r="A8419" s="3" t="n">
        <v>8418</v>
      </c>
      <c r="B8419" s="3" t="n">
        <v>2</v>
      </c>
      <c r="C8419" s="3" t="s">
        <v>342</v>
      </c>
      <c r="D8419" s="3" t="s">
        <v>563</v>
      </c>
      <c r="E8419" s="3" t="n">
        <v>561</v>
      </c>
      <c r="F8419" s="4" t="n">
        <v>43.13</v>
      </c>
      <c r="G8419" s="3" t="s">
        <v>8</v>
      </c>
      <c r="H8419" s="4" t="n">
        <f aca="false">ROUND(E8419*F8419,2)</f>
        <v>24195.93</v>
      </c>
    </row>
    <row r="8420" customFormat="false" ht="15" hidden="false" customHeight="false" outlineLevel="0" collapsed="false">
      <c r="A8420" s="3" t="n">
        <v>8419</v>
      </c>
      <c r="B8420" s="3" t="n">
        <v>11</v>
      </c>
      <c r="C8420" s="3" t="s">
        <v>342</v>
      </c>
      <c r="D8420" s="3" t="s">
        <v>562</v>
      </c>
      <c r="E8420" s="3" t="n">
        <v>1002</v>
      </c>
      <c r="F8420" s="4" t="n">
        <v>97.57</v>
      </c>
      <c r="G8420" s="3" t="s">
        <v>34</v>
      </c>
      <c r="H8420" s="4" t="n">
        <f aca="false">ROUND(E8420*F8420,2)</f>
        <v>97765.14</v>
      </c>
    </row>
    <row r="8421" customFormat="false" ht="15" hidden="false" customHeight="false" outlineLevel="0" collapsed="false">
      <c r="A8421" s="3" t="n">
        <v>8420</v>
      </c>
      <c r="B8421" s="3" t="n">
        <v>9</v>
      </c>
      <c r="C8421" s="3" t="s">
        <v>342</v>
      </c>
      <c r="D8421" s="3" t="s">
        <v>562</v>
      </c>
      <c r="E8421" s="3" t="n">
        <v>3569</v>
      </c>
      <c r="F8421" s="4" t="n">
        <v>281.72</v>
      </c>
      <c r="G8421" s="3" t="s">
        <v>8</v>
      </c>
      <c r="H8421" s="4" t="n">
        <f aca="false">ROUND(E8421*F8421,2)</f>
        <v>1005458.68</v>
      </c>
    </row>
    <row r="8422" customFormat="false" ht="15" hidden="false" customHeight="false" outlineLevel="0" collapsed="false">
      <c r="A8422" s="3" t="n">
        <v>8421</v>
      </c>
      <c r="B8422" s="3" t="n">
        <v>7</v>
      </c>
      <c r="C8422" s="3" t="s">
        <v>342</v>
      </c>
      <c r="D8422" s="3" t="s">
        <v>563</v>
      </c>
      <c r="E8422" s="3" t="n">
        <v>3307</v>
      </c>
      <c r="F8422" s="4" t="n">
        <v>279.29</v>
      </c>
      <c r="G8422" s="3" t="s">
        <v>8</v>
      </c>
      <c r="H8422" s="4" t="n">
        <f aca="false">ROUND(E8422*F8422,2)</f>
        <v>923612.03</v>
      </c>
    </row>
    <row r="8423" customFormat="false" ht="15" hidden="false" customHeight="false" outlineLevel="0" collapsed="false">
      <c r="A8423" s="3" t="n">
        <v>8422</v>
      </c>
      <c r="B8423" s="3" t="n">
        <v>8</v>
      </c>
      <c r="C8423" s="3" t="s">
        <v>342</v>
      </c>
      <c r="D8423" s="3" t="s">
        <v>563</v>
      </c>
      <c r="E8423" s="3" t="n">
        <v>1156</v>
      </c>
      <c r="F8423" s="4" t="n">
        <v>55.88</v>
      </c>
      <c r="G8423" s="3" t="s">
        <v>8</v>
      </c>
      <c r="H8423" s="4" t="n">
        <f aca="false">ROUND(E8423*F8423,2)</f>
        <v>64597.28</v>
      </c>
    </row>
    <row r="8424" customFormat="false" ht="15" hidden="false" customHeight="false" outlineLevel="0" collapsed="false">
      <c r="A8424" s="3" t="n">
        <v>8423</v>
      </c>
      <c r="B8424" s="3" t="n">
        <v>4</v>
      </c>
      <c r="C8424" s="3" t="s">
        <v>342</v>
      </c>
      <c r="D8424" s="3" t="s">
        <v>562</v>
      </c>
      <c r="E8424" s="3" t="n">
        <v>4352</v>
      </c>
      <c r="F8424" s="4" t="n">
        <v>123</v>
      </c>
      <c r="G8424" s="3" t="s">
        <v>8</v>
      </c>
      <c r="H8424" s="4" t="n">
        <f aca="false">ROUND(E8424*F8424,2)</f>
        <v>535296</v>
      </c>
    </row>
    <row r="8425" customFormat="false" ht="15" hidden="false" customHeight="false" outlineLevel="0" collapsed="false">
      <c r="A8425" s="3" t="n">
        <v>8424</v>
      </c>
      <c r="B8425" s="3" t="n">
        <v>5</v>
      </c>
      <c r="C8425" s="3" t="s">
        <v>342</v>
      </c>
      <c r="D8425" s="3" t="s">
        <v>563</v>
      </c>
      <c r="E8425" s="3" t="n">
        <v>2562</v>
      </c>
      <c r="F8425" s="4" t="n">
        <v>539.3</v>
      </c>
      <c r="G8425" s="3" t="s">
        <v>8</v>
      </c>
      <c r="H8425" s="4" t="n">
        <f aca="false">ROUND(E8425*F8425,2)</f>
        <v>1381686.6</v>
      </c>
    </row>
    <row r="8426" customFormat="false" ht="15" hidden="false" customHeight="false" outlineLevel="0" collapsed="false">
      <c r="A8426" s="3" t="n">
        <v>8425</v>
      </c>
      <c r="B8426" s="3" t="n">
        <v>2</v>
      </c>
      <c r="C8426" s="3" t="s">
        <v>342</v>
      </c>
      <c r="D8426" s="3" t="s">
        <v>563</v>
      </c>
      <c r="E8426" s="3" t="n">
        <v>4662</v>
      </c>
      <c r="F8426" s="4" t="n">
        <v>43.26</v>
      </c>
      <c r="G8426" s="3" t="s">
        <v>8</v>
      </c>
      <c r="H8426" s="4" t="n">
        <f aca="false">ROUND(E8426*F8426,2)</f>
        <v>201678.12</v>
      </c>
    </row>
    <row r="8427" customFormat="false" ht="15" hidden="false" customHeight="false" outlineLevel="0" collapsed="false">
      <c r="A8427" s="3" t="n">
        <v>8426</v>
      </c>
      <c r="B8427" s="3" t="n">
        <v>6</v>
      </c>
      <c r="C8427" s="3" t="s">
        <v>342</v>
      </c>
      <c r="D8427" s="3" t="s">
        <v>563</v>
      </c>
      <c r="E8427" s="3" t="n">
        <v>4875</v>
      </c>
      <c r="F8427" s="4" t="n">
        <v>258.48</v>
      </c>
      <c r="G8427" s="3" t="s">
        <v>8</v>
      </c>
      <c r="H8427" s="4" t="n">
        <f aca="false">ROUND(E8427*F8427,2)</f>
        <v>1260090</v>
      </c>
    </row>
    <row r="8428" customFormat="false" ht="15" hidden="false" customHeight="false" outlineLevel="0" collapsed="false">
      <c r="A8428" s="3" t="n">
        <v>8427</v>
      </c>
      <c r="B8428" s="3" t="n">
        <v>15</v>
      </c>
      <c r="C8428" s="3" t="s">
        <v>342</v>
      </c>
      <c r="D8428" s="3" t="s">
        <v>563</v>
      </c>
      <c r="E8428" s="3" t="n">
        <v>561</v>
      </c>
      <c r="F8428" s="4" t="n">
        <v>274.49</v>
      </c>
      <c r="G8428" s="3" t="s">
        <v>46</v>
      </c>
      <c r="H8428" s="4" t="n">
        <f aca="false">ROUND(E8428*F8428,2)</f>
        <v>153988.89</v>
      </c>
    </row>
    <row r="8429" customFormat="false" ht="15" hidden="false" customHeight="false" outlineLevel="0" collapsed="false">
      <c r="A8429" s="3" t="n">
        <v>8428</v>
      </c>
      <c r="B8429" s="3" t="n">
        <v>14</v>
      </c>
      <c r="C8429" s="3" t="s">
        <v>342</v>
      </c>
      <c r="D8429" s="3" t="s">
        <v>562</v>
      </c>
      <c r="E8429" s="3" t="n">
        <v>3623</v>
      </c>
      <c r="F8429" s="4" t="n">
        <v>68.2</v>
      </c>
      <c r="G8429" s="3" t="s">
        <v>41</v>
      </c>
      <c r="H8429" s="4" t="n">
        <f aca="false">ROUND(E8429*F8429,2)</f>
        <v>247088.6</v>
      </c>
    </row>
    <row r="8430" customFormat="false" ht="15" hidden="false" customHeight="false" outlineLevel="0" collapsed="false">
      <c r="A8430" s="3" t="n">
        <v>8429</v>
      </c>
      <c r="B8430" s="3" t="n">
        <v>5</v>
      </c>
      <c r="C8430" s="3" t="s">
        <v>342</v>
      </c>
      <c r="D8430" s="3" t="s">
        <v>563</v>
      </c>
      <c r="E8430" s="3" t="n">
        <v>2544</v>
      </c>
      <c r="F8430" s="4" t="n">
        <v>540.11</v>
      </c>
      <c r="G8430" s="3" t="s">
        <v>8</v>
      </c>
      <c r="H8430" s="4" t="n">
        <f aca="false">ROUND(E8430*F8430,2)</f>
        <v>1374039.84</v>
      </c>
    </row>
    <row r="8431" customFormat="false" ht="15" hidden="false" customHeight="false" outlineLevel="0" collapsed="false">
      <c r="A8431" s="3" t="n">
        <v>8430</v>
      </c>
      <c r="B8431" s="3" t="n">
        <v>2</v>
      </c>
      <c r="C8431" s="3" t="s">
        <v>342</v>
      </c>
      <c r="D8431" s="3" t="s">
        <v>563</v>
      </c>
      <c r="E8431" s="3" t="n">
        <v>1586</v>
      </c>
      <c r="F8431" s="4" t="n">
        <v>43.17</v>
      </c>
      <c r="G8431" s="3" t="s">
        <v>8</v>
      </c>
      <c r="H8431" s="4" t="n">
        <f aca="false">ROUND(E8431*F8431,2)</f>
        <v>68467.62</v>
      </c>
    </row>
    <row r="8432" customFormat="false" ht="15" hidden="false" customHeight="false" outlineLevel="0" collapsed="false">
      <c r="A8432" s="3" t="n">
        <v>8431</v>
      </c>
      <c r="B8432" s="3" t="n">
        <v>2</v>
      </c>
      <c r="C8432" s="3" t="s">
        <v>342</v>
      </c>
      <c r="D8432" s="3" t="s">
        <v>563</v>
      </c>
      <c r="E8432" s="3" t="n">
        <v>2753</v>
      </c>
      <c r="F8432" s="4" t="n">
        <v>43.29</v>
      </c>
      <c r="G8432" s="3" t="s">
        <v>8</v>
      </c>
      <c r="H8432" s="4" t="n">
        <f aca="false">ROUND(E8432*F8432,2)</f>
        <v>119177.37</v>
      </c>
    </row>
    <row r="8433" customFormat="false" ht="15" hidden="false" customHeight="false" outlineLevel="0" collapsed="false">
      <c r="A8433" s="3" t="n">
        <v>8432</v>
      </c>
      <c r="B8433" s="3" t="n">
        <v>11</v>
      </c>
      <c r="C8433" s="3" t="s">
        <v>342</v>
      </c>
      <c r="D8433" s="3" t="s">
        <v>562</v>
      </c>
      <c r="E8433" s="3" t="n">
        <v>616</v>
      </c>
      <c r="F8433" s="4" t="n">
        <v>97.83</v>
      </c>
      <c r="G8433" s="3" t="s">
        <v>34</v>
      </c>
      <c r="H8433" s="4" t="n">
        <f aca="false">ROUND(E8433*F8433,2)</f>
        <v>60263.28</v>
      </c>
    </row>
    <row r="8434" customFormat="false" ht="15" hidden="false" customHeight="false" outlineLevel="0" collapsed="false">
      <c r="A8434" s="3" t="n">
        <v>8433</v>
      </c>
      <c r="B8434" s="3" t="n">
        <v>4</v>
      </c>
      <c r="C8434" s="3" t="s">
        <v>342</v>
      </c>
      <c r="D8434" s="3" t="s">
        <v>562</v>
      </c>
      <c r="E8434" s="3" t="n">
        <v>785</v>
      </c>
      <c r="F8434" s="4" t="n">
        <v>122.94</v>
      </c>
      <c r="G8434" s="3" t="s">
        <v>8</v>
      </c>
      <c r="H8434" s="4" t="n">
        <f aca="false">ROUND(E8434*F8434,2)</f>
        <v>96507.9</v>
      </c>
    </row>
    <row r="8435" customFormat="false" ht="15" hidden="false" customHeight="false" outlineLevel="0" collapsed="false">
      <c r="A8435" s="3" t="n">
        <v>8434</v>
      </c>
      <c r="B8435" s="3" t="n">
        <v>9</v>
      </c>
      <c r="C8435" s="3" t="s">
        <v>342</v>
      </c>
      <c r="D8435" s="3" t="s">
        <v>562</v>
      </c>
      <c r="E8435" s="3" t="n">
        <v>3098</v>
      </c>
      <c r="F8435" s="4" t="n">
        <v>281.98</v>
      </c>
      <c r="G8435" s="3" t="s">
        <v>8</v>
      </c>
      <c r="H8435" s="4" t="n">
        <f aca="false">ROUND(E8435*F8435,2)</f>
        <v>873574.04</v>
      </c>
    </row>
    <row r="8436" customFormat="false" ht="15" hidden="false" customHeight="false" outlineLevel="0" collapsed="false">
      <c r="A8436" s="3" t="n">
        <v>8435</v>
      </c>
      <c r="B8436" s="3" t="n">
        <v>5</v>
      </c>
      <c r="C8436" s="3" t="s">
        <v>343</v>
      </c>
      <c r="D8436" s="3" t="s">
        <v>562</v>
      </c>
      <c r="E8436" s="3" t="n">
        <v>2955</v>
      </c>
      <c r="F8436" s="4" t="n">
        <v>515.76</v>
      </c>
      <c r="G8436" s="3" t="s">
        <v>8</v>
      </c>
      <c r="H8436" s="4" t="n">
        <f aca="false">ROUND(E8436*F8436,2)</f>
        <v>1524070.8</v>
      </c>
    </row>
    <row r="8437" customFormat="false" ht="15" hidden="false" customHeight="false" outlineLevel="0" collapsed="false">
      <c r="A8437" s="3" t="n">
        <v>8436</v>
      </c>
      <c r="B8437" s="3" t="n">
        <v>2</v>
      </c>
      <c r="C8437" s="3" t="s">
        <v>343</v>
      </c>
      <c r="D8437" s="3" t="s">
        <v>562</v>
      </c>
      <c r="E8437" s="3" t="n">
        <v>488</v>
      </c>
      <c r="F8437" s="4" t="n">
        <v>43.13</v>
      </c>
      <c r="G8437" s="3" t="s">
        <v>8</v>
      </c>
      <c r="H8437" s="4" t="n">
        <f aca="false">ROUND(E8437*F8437,2)</f>
        <v>21047.44</v>
      </c>
    </row>
    <row r="8438" customFormat="false" ht="15" hidden="false" customHeight="false" outlineLevel="0" collapsed="false">
      <c r="A8438" s="3" t="n">
        <v>8437</v>
      </c>
      <c r="B8438" s="3" t="n">
        <v>3</v>
      </c>
      <c r="C8438" s="3" t="s">
        <v>343</v>
      </c>
      <c r="D8438" s="3" t="s">
        <v>563</v>
      </c>
      <c r="E8438" s="3" t="n">
        <v>517</v>
      </c>
      <c r="F8438" s="4" t="n">
        <v>144.04</v>
      </c>
      <c r="G8438" s="3" t="s">
        <v>8</v>
      </c>
      <c r="H8438" s="4" t="n">
        <f aca="false">ROUND(E8438*F8438,2)</f>
        <v>74468.68</v>
      </c>
    </row>
    <row r="8439" customFormat="false" ht="15" hidden="false" customHeight="false" outlineLevel="0" collapsed="false">
      <c r="A8439" s="3" t="n">
        <v>8438</v>
      </c>
      <c r="B8439" s="3" t="n">
        <v>7</v>
      </c>
      <c r="C8439" s="3" t="s">
        <v>343</v>
      </c>
      <c r="D8439" s="3" t="s">
        <v>563</v>
      </c>
      <c r="E8439" s="3" t="n">
        <v>589</v>
      </c>
      <c r="F8439" s="4" t="n">
        <v>286.24</v>
      </c>
      <c r="G8439" s="3" t="s">
        <v>8</v>
      </c>
      <c r="H8439" s="4" t="n">
        <f aca="false">ROUND(E8439*F8439,2)</f>
        <v>168595.36</v>
      </c>
    </row>
    <row r="8440" customFormat="false" ht="15" hidden="false" customHeight="false" outlineLevel="0" collapsed="false">
      <c r="A8440" s="3" t="n">
        <v>8439</v>
      </c>
      <c r="B8440" s="3" t="n">
        <v>5</v>
      </c>
      <c r="C8440" s="3" t="s">
        <v>343</v>
      </c>
      <c r="D8440" s="3" t="s">
        <v>562</v>
      </c>
      <c r="E8440" s="3" t="n">
        <v>3490</v>
      </c>
      <c r="F8440" s="4" t="n">
        <v>515.43</v>
      </c>
      <c r="G8440" s="3" t="s">
        <v>8</v>
      </c>
      <c r="H8440" s="4" t="n">
        <f aca="false">ROUND(E8440*F8440,2)</f>
        <v>1798850.7</v>
      </c>
    </row>
    <row r="8441" customFormat="false" ht="15" hidden="false" customHeight="false" outlineLevel="0" collapsed="false">
      <c r="A8441" s="3" t="n">
        <v>8440</v>
      </c>
      <c r="B8441" s="3" t="n">
        <v>15</v>
      </c>
      <c r="C8441" s="3" t="s">
        <v>343</v>
      </c>
      <c r="D8441" s="3" t="s">
        <v>562</v>
      </c>
      <c r="E8441" s="3" t="n">
        <v>2766</v>
      </c>
      <c r="F8441" s="4" t="n">
        <v>271.13</v>
      </c>
      <c r="G8441" s="3" t="s">
        <v>46</v>
      </c>
      <c r="H8441" s="4" t="n">
        <f aca="false">ROUND(E8441*F8441,2)</f>
        <v>749945.58</v>
      </c>
    </row>
    <row r="8442" customFormat="false" ht="15" hidden="false" customHeight="false" outlineLevel="0" collapsed="false">
      <c r="A8442" s="3" t="n">
        <v>8441</v>
      </c>
      <c r="B8442" s="3" t="n">
        <v>15</v>
      </c>
      <c r="C8442" s="3" t="s">
        <v>343</v>
      </c>
      <c r="D8442" s="3" t="s">
        <v>563</v>
      </c>
      <c r="E8442" s="3" t="n">
        <v>2421</v>
      </c>
      <c r="F8442" s="4" t="n">
        <v>270.8</v>
      </c>
      <c r="G8442" s="3" t="s">
        <v>46</v>
      </c>
      <c r="H8442" s="4" t="n">
        <f aca="false">ROUND(E8442*F8442,2)</f>
        <v>655606.8</v>
      </c>
    </row>
    <row r="8443" customFormat="false" ht="15" hidden="false" customHeight="false" outlineLevel="0" collapsed="false">
      <c r="A8443" s="3" t="n">
        <v>8442</v>
      </c>
      <c r="B8443" s="3" t="n">
        <v>12</v>
      </c>
      <c r="C8443" s="3" t="s">
        <v>343</v>
      </c>
      <c r="D8443" s="3" t="s">
        <v>562</v>
      </c>
      <c r="E8443" s="3" t="n">
        <v>4127</v>
      </c>
      <c r="F8443" s="4" t="n">
        <v>230.64</v>
      </c>
      <c r="G8443" s="3" t="s">
        <v>38</v>
      </c>
      <c r="H8443" s="4" t="n">
        <f aca="false">ROUND(E8443*F8443,2)</f>
        <v>951851.28</v>
      </c>
    </row>
    <row r="8444" customFormat="false" ht="15" hidden="false" customHeight="false" outlineLevel="0" collapsed="false">
      <c r="A8444" s="3" t="n">
        <v>8443</v>
      </c>
      <c r="B8444" s="3" t="n">
        <v>8</v>
      </c>
      <c r="C8444" s="3" t="s">
        <v>343</v>
      </c>
      <c r="D8444" s="3" t="s">
        <v>562</v>
      </c>
      <c r="E8444" s="3" t="n">
        <v>2152</v>
      </c>
      <c r="F8444" s="4" t="n">
        <v>55.14</v>
      </c>
      <c r="G8444" s="3" t="s">
        <v>8</v>
      </c>
      <c r="H8444" s="4" t="n">
        <f aca="false">ROUND(E8444*F8444,2)</f>
        <v>118661.28</v>
      </c>
    </row>
    <row r="8445" customFormat="false" ht="15" hidden="false" customHeight="false" outlineLevel="0" collapsed="false">
      <c r="A8445" s="3" t="n">
        <v>8444</v>
      </c>
      <c r="B8445" s="3" t="n">
        <v>15</v>
      </c>
      <c r="C8445" s="3" t="s">
        <v>343</v>
      </c>
      <c r="D8445" s="3" t="s">
        <v>562</v>
      </c>
      <c r="E8445" s="3" t="n">
        <v>912</v>
      </c>
      <c r="F8445" s="4" t="n">
        <v>271.61</v>
      </c>
      <c r="G8445" s="3" t="s">
        <v>46</v>
      </c>
      <c r="H8445" s="4" t="n">
        <f aca="false">ROUND(E8445*F8445,2)</f>
        <v>247708.32</v>
      </c>
    </row>
    <row r="8446" customFormat="false" ht="15" hidden="false" customHeight="false" outlineLevel="0" collapsed="false">
      <c r="A8446" s="3" t="n">
        <v>8445</v>
      </c>
      <c r="B8446" s="3" t="n">
        <v>15</v>
      </c>
      <c r="C8446" s="3" t="s">
        <v>343</v>
      </c>
      <c r="D8446" s="3" t="s">
        <v>563</v>
      </c>
      <c r="E8446" s="3" t="n">
        <v>2334</v>
      </c>
      <c r="F8446" s="4" t="n">
        <v>271.56</v>
      </c>
      <c r="G8446" s="3" t="s">
        <v>46</v>
      </c>
      <c r="H8446" s="4" t="n">
        <f aca="false">ROUND(E8446*F8446,2)</f>
        <v>633821.04</v>
      </c>
    </row>
    <row r="8447" customFormat="false" ht="15" hidden="false" customHeight="false" outlineLevel="0" collapsed="false">
      <c r="A8447" s="3" t="n">
        <v>8446</v>
      </c>
      <c r="B8447" s="3" t="n">
        <v>10</v>
      </c>
      <c r="C8447" s="3" t="s">
        <v>343</v>
      </c>
      <c r="D8447" s="3" t="s">
        <v>563</v>
      </c>
      <c r="E8447" s="3" t="n">
        <v>1339</v>
      </c>
      <c r="F8447" s="4" t="n">
        <v>64.11</v>
      </c>
      <c r="G8447" s="3" t="s">
        <v>8</v>
      </c>
      <c r="H8447" s="4" t="n">
        <f aca="false">ROUND(E8447*F8447,2)</f>
        <v>85843.29</v>
      </c>
    </row>
    <row r="8448" customFormat="false" ht="15" hidden="false" customHeight="false" outlineLevel="0" collapsed="false">
      <c r="A8448" s="3" t="n">
        <v>8447</v>
      </c>
      <c r="B8448" s="3" t="n">
        <v>9</v>
      </c>
      <c r="C8448" s="3" t="s">
        <v>343</v>
      </c>
      <c r="D8448" s="3" t="s">
        <v>562</v>
      </c>
      <c r="E8448" s="3" t="n">
        <v>1278</v>
      </c>
      <c r="F8448" s="4" t="n">
        <v>285.65</v>
      </c>
      <c r="G8448" s="3" t="s">
        <v>8</v>
      </c>
      <c r="H8448" s="4" t="n">
        <f aca="false">ROUND(E8448*F8448,2)</f>
        <v>365060.7</v>
      </c>
    </row>
    <row r="8449" customFormat="false" ht="15" hidden="false" customHeight="false" outlineLevel="0" collapsed="false">
      <c r="A8449" s="3" t="n">
        <v>8448</v>
      </c>
      <c r="B8449" s="3" t="n">
        <v>10</v>
      </c>
      <c r="C8449" s="3" t="s">
        <v>343</v>
      </c>
      <c r="D8449" s="3" t="s">
        <v>563</v>
      </c>
      <c r="E8449" s="3" t="n">
        <v>4067</v>
      </c>
      <c r="F8449" s="4" t="n">
        <v>63.96</v>
      </c>
      <c r="G8449" s="3" t="s">
        <v>8</v>
      </c>
      <c r="H8449" s="4" t="n">
        <f aca="false">ROUND(E8449*F8449,2)</f>
        <v>260125.32</v>
      </c>
    </row>
    <row r="8450" customFormat="false" ht="15" hidden="false" customHeight="false" outlineLevel="0" collapsed="false">
      <c r="A8450" s="3" t="n">
        <v>8449</v>
      </c>
      <c r="B8450" s="3" t="n">
        <v>9</v>
      </c>
      <c r="C8450" s="3" t="s">
        <v>343</v>
      </c>
      <c r="D8450" s="3" t="s">
        <v>563</v>
      </c>
      <c r="E8450" s="3" t="n">
        <v>899</v>
      </c>
      <c r="F8450" s="4" t="n">
        <v>286.4</v>
      </c>
      <c r="G8450" s="3" t="s">
        <v>8</v>
      </c>
      <c r="H8450" s="4" t="n">
        <f aca="false">ROUND(E8450*F8450,2)</f>
        <v>257473.6</v>
      </c>
    </row>
    <row r="8451" customFormat="false" ht="15" hidden="false" customHeight="false" outlineLevel="0" collapsed="false">
      <c r="A8451" s="3" t="n">
        <v>8450</v>
      </c>
      <c r="B8451" s="3" t="n">
        <v>4</v>
      </c>
      <c r="C8451" s="3" t="s">
        <v>343</v>
      </c>
      <c r="D8451" s="3" t="s">
        <v>562</v>
      </c>
      <c r="E8451" s="3" t="n">
        <v>4100</v>
      </c>
      <c r="F8451" s="4" t="n">
        <v>122.5</v>
      </c>
      <c r="G8451" s="3" t="s">
        <v>8</v>
      </c>
      <c r="H8451" s="4" t="n">
        <f aca="false">ROUND(E8451*F8451,2)</f>
        <v>502250</v>
      </c>
    </row>
    <row r="8452" customFormat="false" ht="15" hidden="false" customHeight="false" outlineLevel="0" collapsed="false">
      <c r="A8452" s="3" t="n">
        <v>8451</v>
      </c>
      <c r="B8452" s="3" t="n">
        <v>10</v>
      </c>
      <c r="C8452" s="3" t="s">
        <v>343</v>
      </c>
      <c r="D8452" s="3" t="s">
        <v>562</v>
      </c>
      <c r="E8452" s="3" t="n">
        <v>1841</v>
      </c>
      <c r="F8452" s="4" t="n">
        <v>63.95</v>
      </c>
      <c r="G8452" s="3" t="s">
        <v>8</v>
      </c>
      <c r="H8452" s="4" t="n">
        <f aca="false">ROUND(E8452*F8452,2)</f>
        <v>117731.95</v>
      </c>
    </row>
    <row r="8453" customFormat="false" ht="15" hidden="false" customHeight="false" outlineLevel="0" collapsed="false">
      <c r="A8453" s="3" t="n">
        <v>8452</v>
      </c>
      <c r="B8453" s="3" t="n">
        <v>13</v>
      </c>
      <c r="C8453" s="3" t="s">
        <v>343</v>
      </c>
      <c r="D8453" s="3" t="s">
        <v>562</v>
      </c>
      <c r="E8453" s="3" t="n">
        <v>1707</v>
      </c>
      <c r="F8453" s="4" t="n">
        <v>47.06</v>
      </c>
      <c r="G8453" s="3" t="s">
        <v>41</v>
      </c>
      <c r="H8453" s="4" t="n">
        <f aca="false">ROUND(E8453*F8453,2)</f>
        <v>80331.42</v>
      </c>
    </row>
    <row r="8454" customFormat="false" ht="15" hidden="false" customHeight="false" outlineLevel="0" collapsed="false">
      <c r="A8454" s="3" t="n">
        <v>8453</v>
      </c>
      <c r="B8454" s="3" t="n">
        <v>2</v>
      </c>
      <c r="C8454" s="3" t="s">
        <v>343</v>
      </c>
      <c r="D8454" s="3" t="s">
        <v>563</v>
      </c>
      <c r="E8454" s="3" t="n">
        <v>925</v>
      </c>
      <c r="F8454" s="4" t="n">
        <v>42.99</v>
      </c>
      <c r="G8454" s="3" t="s">
        <v>8</v>
      </c>
      <c r="H8454" s="4" t="n">
        <f aca="false">ROUND(E8454*F8454,2)</f>
        <v>39765.75</v>
      </c>
    </row>
    <row r="8455" customFormat="false" ht="15" hidden="false" customHeight="false" outlineLevel="0" collapsed="false">
      <c r="A8455" s="3" t="n">
        <v>8454</v>
      </c>
      <c r="B8455" s="3" t="n">
        <v>5</v>
      </c>
      <c r="C8455" s="3" t="s">
        <v>343</v>
      </c>
      <c r="D8455" s="3" t="s">
        <v>563</v>
      </c>
      <c r="E8455" s="3" t="n">
        <v>3607</v>
      </c>
      <c r="F8455" s="4" t="n">
        <v>516.91</v>
      </c>
      <c r="G8455" s="3" t="s">
        <v>8</v>
      </c>
      <c r="H8455" s="4" t="n">
        <f aca="false">ROUND(E8455*F8455,2)</f>
        <v>1864494.37</v>
      </c>
    </row>
    <row r="8456" customFormat="false" ht="15" hidden="false" customHeight="false" outlineLevel="0" collapsed="false">
      <c r="A8456" s="3" t="n">
        <v>8455</v>
      </c>
      <c r="B8456" s="3" t="n">
        <v>7</v>
      </c>
      <c r="C8456" s="3" t="s">
        <v>343</v>
      </c>
      <c r="D8456" s="3" t="s">
        <v>562</v>
      </c>
      <c r="E8456" s="3" t="n">
        <v>4956</v>
      </c>
      <c r="F8456" s="4" t="n">
        <v>286.6</v>
      </c>
      <c r="G8456" s="3" t="s">
        <v>8</v>
      </c>
      <c r="H8456" s="4" t="n">
        <f aca="false">ROUND(E8456*F8456,2)</f>
        <v>1420389.6</v>
      </c>
    </row>
    <row r="8457" customFormat="false" ht="15" hidden="false" customHeight="false" outlineLevel="0" collapsed="false">
      <c r="A8457" s="3" t="n">
        <v>8456</v>
      </c>
      <c r="B8457" s="3" t="n">
        <v>5</v>
      </c>
      <c r="C8457" s="3" t="s">
        <v>344</v>
      </c>
      <c r="D8457" s="3" t="s">
        <v>563</v>
      </c>
      <c r="E8457" s="3" t="n">
        <v>3340</v>
      </c>
      <c r="F8457" s="4" t="n">
        <v>514.36</v>
      </c>
      <c r="G8457" s="3" t="s">
        <v>8</v>
      </c>
      <c r="H8457" s="4" t="n">
        <f aca="false">ROUND(E8457*F8457,2)</f>
        <v>1717962.4</v>
      </c>
    </row>
    <row r="8458" customFormat="false" ht="15" hidden="false" customHeight="false" outlineLevel="0" collapsed="false">
      <c r="A8458" s="3" t="n">
        <v>8457</v>
      </c>
      <c r="B8458" s="3" t="n">
        <v>8</v>
      </c>
      <c r="C8458" s="3" t="s">
        <v>344</v>
      </c>
      <c r="D8458" s="3" t="s">
        <v>562</v>
      </c>
      <c r="E8458" s="3" t="n">
        <v>2711</v>
      </c>
      <c r="F8458" s="4" t="n">
        <v>56.86</v>
      </c>
      <c r="G8458" s="3" t="s">
        <v>8</v>
      </c>
      <c r="H8458" s="4" t="n">
        <f aca="false">ROUND(E8458*F8458,2)</f>
        <v>154147.46</v>
      </c>
    </row>
    <row r="8459" customFormat="false" ht="15" hidden="false" customHeight="false" outlineLevel="0" collapsed="false">
      <c r="A8459" s="3" t="n">
        <v>8458</v>
      </c>
      <c r="B8459" s="3" t="n">
        <v>10</v>
      </c>
      <c r="C8459" s="3" t="s">
        <v>344</v>
      </c>
      <c r="D8459" s="3" t="s">
        <v>563</v>
      </c>
      <c r="E8459" s="3" t="n">
        <v>2930</v>
      </c>
      <c r="F8459" s="4" t="n">
        <v>63.41</v>
      </c>
      <c r="G8459" s="3" t="s">
        <v>8</v>
      </c>
      <c r="H8459" s="4" t="n">
        <f aca="false">ROUND(E8459*F8459,2)</f>
        <v>185791.3</v>
      </c>
    </row>
    <row r="8460" customFormat="false" ht="15" hidden="false" customHeight="false" outlineLevel="0" collapsed="false">
      <c r="A8460" s="3" t="n">
        <v>8459</v>
      </c>
      <c r="B8460" s="3" t="n">
        <v>2</v>
      </c>
      <c r="C8460" s="3" t="s">
        <v>344</v>
      </c>
      <c r="D8460" s="3" t="s">
        <v>562</v>
      </c>
      <c r="E8460" s="3" t="n">
        <v>771</v>
      </c>
      <c r="F8460" s="4" t="n">
        <v>42.1</v>
      </c>
      <c r="G8460" s="3" t="s">
        <v>8</v>
      </c>
      <c r="H8460" s="4" t="n">
        <f aca="false">ROUND(E8460*F8460,2)</f>
        <v>32459.1</v>
      </c>
    </row>
    <row r="8461" customFormat="false" ht="15" hidden="false" customHeight="false" outlineLevel="0" collapsed="false">
      <c r="A8461" s="3" t="n">
        <v>8460</v>
      </c>
      <c r="B8461" s="3" t="n">
        <v>5</v>
      </c>
      <c r="C8461" s="3" t="s">
        <v>344</v>
      </c>
      <c r="D8461" s="3" t="s">
        <v>563</v>
      </c>
      <c r="E8461" s="3" t="n">
        <v>1547</v>
      </c>
      <c r="F8461" s="4" t="n">
        <v>514.06</v>
      </c>
      <c r="G8461" s="3" t="s">
        <v>8</v>
      </c>
      <c r="H8461" s="4" t="n">
        <f aca="false">ROUND(E8461*F8461,2)</f>
        <v>795250.82</v>
      </c>
    </row>
    <row r="8462" customFormat="false" ht="15" hidden="false" customHeight="false" outlineLevel="0" collapsed="false">
      <c r="A8462" s="3" t="n">
        <v>8461</v>
      </c>
      <c r="B8462" s="3" t="n">
        <v>11</v>
      </c>
      <c r="C8462" s="3" t="s">
        <v>344</v>
      </c>
      <c r="D8462" s="3" t="s">
        <v>563</v>
      </c>
      <c r="E8462" s="3" t="n">
        <v>1248</v>
      </c>
      <c r="F8462" s="4" t="n">
        <v>97.87</v>
      </c>
      <c r="G8462" s="3" t="s">
        <v>34</v>
      </c>
      <c r="H8462" s="4" t="n">
        <f aca="false">ROUND(E8462*F8462,2)</f>
        <v>122141.76</v>
      </c>
    </row>
    <row r="8463" customFormat="false" ht="15" hidden="false" customHeight="false" outlineLevel="0" collapsed="false">
      <c r="A8463" s="3" t="n">
        <v>8462</v>
      </c>
      <c r="B8463" s="3" t="n">
        <v>11</v>
      </c>
      <c r="C8463" s="3" t="s">
        <v>344</v>
      </c>
      <c r="D8463" s="3" t="s">
        <v>563</v>
      </c>
      <c r="E8463" s="3" t="n">
        <v>110</v>
      </c>
      <c r="F8463" s="4" t="n">
        <v>98.06</v>
      </c>
      <c r="G8463" s="3" t="s">
        <v>34</v>
      </c>
      <c r="H8463" s="4" t="n">
        <f aca="false">ROUND(E8463*F8463,2)</f>
        <v>10786.6</v>
      </c>
    </row>
    <row r="8464" customFormat="false" ht="15" hidden="false" customHeight="false" outlineLevel="0" collapsed="false">
      <c r="A8464" s="3" t="n">
        <v>8463</v>
      </c>
      <c r="B8464" s="3" t="n">
        <v>10</v>
      </c>
      <c r="C8464" s="3" t="s">
        <v>344</v>
      </c>
      <c r="D8464" s="3" t="s">
        <v>563</v>
      </c>
      <c r="E8464" s="3" t="n">
        <v>4844</v>
      </c>
      <c r="F8464" s="4" t="n">
        <v>63.19</v>
      </c>
      <c r="G8464" s="3" t="s">
        <v>8</v>
      </c>
      <c r="H8464" s="4" t="n">
        <f aca="false">ROUND(E8464*F8464,2)</f>
        <v>306092.36</v>
      </c>
    </row>
    <row r="8465" customFormat="false" ht="15" hidden="false" customHeight="false" outlineLevel="0" collapsed="false">
      <c r="A8465" s="3" t="n">
        <v>8464</v>
      </c>
      <c r="B8465" s="3" t="n">
        <v>5</v>
      </c>
      <c r="C8465" s="3" t="s">
        <v>344</v>
      </c>
      <c r="D8465" s="3" t="s">
        <v>563</v>
      </c>
      <c r="E8465" s="3" t="n">
        <v>1510</v>
      </c>
      <c r="F8465" s="4" t="n">
        <v>515.19</v>
      </c>
      <c r="G8465" s="3" t="s">
        <v>8</v>
      </c>
      <c r="H8465" s="4" t="n">
        <f aca="false">ROUND(E8465*F8465,2)</f>
        <v>777936.9</v>
      </c>
    </row>
    <row r="8466" customFormat="false" ht="15" hidden="false" customHeight="false" outlineLevel="0" collapsed="false">
      <c r="A8466" s="3" t="n">
        <v>8465</v>
      </c>
      <c r="B8466" s="3" t="n">
        <v>3</v>
      </c>
      <c r="C8466" s="3" t="s">
        <v>344</v>
      </c>
      <c r="D8466" s="3" t="s">
        <v>563</v>
      </c>
      <c r="E8466" s="3" t="n">
        <v>2914</v>
      </c>
      <c r="F8466" s="4" t="n">
        <v>146.74</v>
      </c>
      <c r="G8466" s="3" t="s">
        <v>8</v>
      </c>
      <c r="H8466" s="4" t="n">
        <f aca="false">ROUND(E8466*F8466,2)</f>
        <v>427600.36</v>
      </c>
    </row>
    <row r="8467" customFormat="false" ht="15" hidden="false" customHeight="false" outlineLevel="0" collapsed="false">
      <c r="A8467" s="3" t="n">
        <v>8466</v>
      </c>
      <c r="B8467" s="3" t="n">
        <v>8</v>
      </c>
      <c r="C8467" s="3" t="s">
        <v>344</v>
      </c>
      <c r="D8467" s="3" t="s">
        <v>563</v>
      </c>
      <c r="E8467" s="3" t="n">
        <v>4921</v>
      </c>
      <c r="F8467" s="4" t="n">
        <v>56.9</v>
      </c>
      <c r="G8467" s="3" t="s">
        <v>8</v>
      </c>
      <c r="H8467" s="4" t="n">
        <f aca="false">ROUND(E8467*F8467,2)</f>
        <v>280004.9</v>
      </c>
    </row>
    <row r="8468" customFormat="false" ht="15" hidden="false" customHeight="false" outlineLevel="0" collapsed="false">
      <c r="A8468" s="3" t="n">
        <v>8467</v>
      </c>
      <c r="B8468" s="3" t="n">
        <v>9</v>
      </c>
      <c r="C8468" s="3" t="s">
        <v>344</v>
      </c>
      <c r="D8468" s="3" t="s">
        <v>563</v>
      </c>
      <c r="E8468" s="3" t="n">
        <v>2570</v>
      </c>
      <c r="F8468" s="4" t="n">
        <v>292.27</v>
      </c>
      <c r="G8468" s="3" t="s">
        <v>8</v>
      </c>
      <c r="H8468" s="4" t="n">
        <f aca="false">ROUND(E8468*F8468,2)</f>
        <v>751133.9</v>
      </c>
    </row>
    <row r="8469" customFormat="false" ht="15" hidden="false" customHeight="false" outlineLevel="0" collapsed="false">
      <c r="A8469" s="3" t="n">
        <v>8468</v>
      </c>
      <c r="B8469" s="3" t="n">
        <v>10</v>
      </c>
      <c r="C8469" s="3" t="s">
        <v>344</v>
      </c>
      <c r="D8469" s="3" t="s">
        <v>563</v>
      </c>
      <c r="E8469" s="3" t="n">
        <v>4339</v>
      </c>
      <c r="F8469" s="4" t="n">
        <v>63.31</v>
      </c>
      <c r="G8469" s="3" t="s">
        <v>8</v>
      </c>
      <c r="H8469" s="4" t="n">
        <f aca="false">ROUND(E8469*F8469,2)</f>
        <v>274702.09</v>
      </c>
    </row>
    <row r="8470" customFormat="false" ht="15" hidden="false" customHeight="false" outlineLevel="0" collapsed="false">
      <c r="A8470" s="3" t="n">
        <v>8469</v>
      </c>
      <c r="B8470" s="3" t="n">
        <v>4</v>
      </c>
      <c r="C8470" s="3" t="s">
        <v>344</v>
      </c>
      <c r="D8470" s="3" t="s">
        <v>562</v>
      </c>
      <c r="E8470" s="3" t="n">
        <v>1832</v>
      </c>
      <c r="F8470" s="4" t="n">
        <v>119.7</v>
      </c>
      <c r="G8470" s="3" t="s">
        <v>8</v>
      </c>
      <c r="H8470" s="4" t="n">
        <f aca="false">ROUND(E8470*F8470,2)</f>
        <v>219290.4</v>
      </c>
    </row>
    <row r="8471" customFormat="false" ht="15" hidden="false" customHeight="false" outlineLevel="0" collapsed="false">
      <c r="A8471" s="3" t="n">
        <v>8470</v>
      </c>
      <c r="B8471" s="3" t="n">
        <v>15</v>
      </c>
      <c r="C8471" s="3" t="s">
        <v>344</v>
      </c>
      <c r="D8471" s="3" t="s">
        <v>562</v>
      </c>
      <c r="E8471" s="3" t="n">
        <v>4647</v>
      </c>
      <c r="F8471" s="4" t="n">
        <v>271.31</v>
      </c>
      <c r="G8471" s="3" t="s">
        <v>46</v>
      </c>
      <c r="H8471" s="4" t="n">
        <f aca="false">ROUND(E8471*F8471,2)</f>
        <v>1260777.57</v>
      </c>
    </row>
    <row r="8472" customFormat="false" ht="15" hidden="false" customHeight="false" outlineLevel="0" collapsed="false">
      <c r="A8472" s="3" t="n">
        <v>8471</v>
      </c>
      <c r="B8472" s="3" t="n">
        <v>7</v>
      </c>
      <c r="C8472" s="3" t="s">
        <v>344</v>
      </c>
      <c r="D8472" s="3" t="s">
        <v>562</v>
      </c>
      <c r="E8472" s="3" t="n">
        <v>559</v>
      </c>
      <c r="F8472" s="4" t="n">
        <v>288.38</v>
      </c>
      <c r="G8472" s="3" t="s">
        <v>8</v>
      </c>
      <c r="H8472" s="4" t="n">
        <f aca="false">ROUND(E8472*F8472,2)</f>
        <v>161204.42</v>
      </c>
    </row>
    <row r="8473" customFormat="false" ht="15" hidden="false" customHeight="false" outlineLevel="0" collapsed="false">
      <c r="A8473" s="3" t="n">
        <v>8472</v>
      </c>
      <c r="B8473" s="3" t="n">
        <v>5</v>
      </c>
      <c r="C8473" s="3" t="s">
        <v>344</v>
      </c>
      <c r="D8473" s="3" t="s">
        <v>563</v>
      </c>
      <c r="E8473" s="3" t="n">
        <v>938</v>
      </c>
      <c r="F8473" s="4" t="n">
        <v>513.88</v>
      </c>
      <c r="G8473" s="3" t="s">
        <v>8</v>
      </c>
      <c r="H8473" s="4" t="n">
        <f aca="false">ROUND(E8473*F8473,2)</f>
        <v>482019.44</v>
      </c>
    </row>
    <row r="8474" customFormat="false" ht="15" hidden="false" customHeight="false" outlineLevel="0" collapsed="false">
      <c r="A8474" s="3" t="n">
        <v>8473</v>
      </c>
      <c r="B8474" s="3" t="n">
        <v>11</v>
      </c>
      <c r="C8474" s="3" t="s">
        <v>344</v>
      </c>
      <c r="D8474" s="3" t="s">
        <v>563</v>
      </c>
      <c r="E8474" s="3" t="n">
        <v>4070</v>
      </c>
      <c r="F8474" s="4" t="n">
        <v>98.19</v>
      </c>
      <c r="G8474" s="3" t="s">
        <v>34</v>
      </c>
      <c r="H8474" s="4" t="n">
        <f aca="false">ROUND(E8474*F8474,2)</f>
        <v>399633.3</v>
      </c>
    </row>
    <row r="8475" customFormat="false" ht="15" hidden="false" customHeight="false" outlineLevel="0" collapsed="false">
      <c r="A8475" s="3" t="n">
        <v>8474</v>
      </c>
      <c r="B8475" s="3" t="n">
        <v>2</v>
      </c>
      <c r="C8475" s="3" t="s">
        <v>344</v>
      </c>
      <c r="D8475" s="3" t="s">
        <v>563</v>
      </c>
      <c r="E8475" s="3" t="n">
        <v>2248</v>
      </c>
      <c r="F8475" s="4" t="n">
        <v>42.1</v>
      </c>
      <c r="G8475" s="3" t="s">
        <v>8</v>
      </c>
      <c r="H8475" s="4" t="n">
        <f aca="false">ROUND(E8475*F8475,2)</f>
        <v>94640.8</v>
      </c>
    </row>
    <row r="8476" customFormat="false" ht="15" hidden="false" customHeight="false" outlineLevel="0" collapsed="false">
      <c r="A8476" s="3" t="n">
        <v>8475</v>
      </c>
      <c r="B8476" s="3" t="n">
        <v>6</v>
      </c>
      <c r="C8476" s="3" t="s">
        <v>344</v>
      </c>
      <c r="D8476" s="3" t="s">
        <v>563</v>
      </c>
      <c r="E8476" s="3" t="n">
        <v>653</v>
      </c>
      <c r="F8476" s="4" t="n">
        <v>260.25</v>
      </c>
      <c r="G8476" s="3" t="s">
        <v>8</v>
      </c>
      <c r="H8476" s="4" t="n">
        <f aca="false">ROUND(E8476*F8476,2)</f>
        <v>169943.25</v>
      </c>
    </row>
    <row r="8477" customFormat="false" ht="15" hidden="false" customHeight="false" outlineLevel="0" collapsed="false">
      <c r="A8477" s="3" t="n">
        <v>8476</v>
      </c>
      <c r="B8477" s="3" t="n">
        <v>15</v>
      </c>
      <c r="C8477" s="3" t="s">
        <v>344</v>
      </c>
      <c r="D8477" s="3" t="s">
        <v>563</v>
      </c>
      <c r="E8477" s="3" t="n">
        <v>3726</v>
      </c>
      <c r="F8477" s="4" t="n">
        <v>271.32</v>
      </c>
      <c r="G8477" s="3" t="s">
        <v>46</v>
      </c>
      <c r="H8477" s="4" t="n">
        <f aca="false">ROUND(E8477*F8477,2)</f>
        <v>1010938.32</v>
      </c>
    </row>
    <row r="8478" customFormat="false" ht="15" hidden="false" customHeight="false" outlineLevel="0" collapsed="false">
      <c r="A8478" s="3" t="n">
        <v>8477</v>
      </c>
      <c r="B8478" s="3" t="n">
        <v>2</v>
      </c>
      <c r="C8478" s="3" t="s">
        <v>344</v>
      </c>
      <c r="D8478" s="3" t="s">
        <v>563</v>
      </c>
      <c r="E8478" s="3" t="n">
        <v>854</v>
      </c>
      <c r="F8478" s="4" t="n">
        <v>42.22</v>
      </c>
      <c r="G8478" s="3" t="s">
        <v>8</v>
      </c>
      <c r="H8478" s="4" t="n">
        <f aca="false">ROUND(E8478*F8478,2)</f>
        <v>36055.88</v>
      </c>
    </row>
    <row r="8479" customFormat="false" ht="15" hidden="false" customHeight="false" outlineLevel="0" collapsed="false">
      <c r="A8479" s="3" t="n">
        <v>8478</v>
      </c>
      <c r="B8479" s="3" t="n">
        <v>3</v>
      </c>
      <c r="C8479" s="3" t="s">
        <v>344</v>
      </c>
      <c r="D8479" s="3" t="s">
        <v>563</v>
      </c>
      <c r="E8479" s="3" t="n">
        <v>2074</v>
      </c>
      <c r="F8479" s="4" t="n">
        <v>147.18</v>
      </c>
      <c r="G8479" s="3" t="s">
        <v>8</v>
      </c>
      <c r="H8479" s="4" t="n">
        <f aca="false">ROUND(E8479*F8479,2)</f>
        <v>305251.32</v>
      </c>
    </row>
    <row r="8480" customFormat="false" ht="15" hidden="false" customHeight="false" outlineLevel="0" collapsed="false">
      <c r="A8480" s="3" t="n">
        <v>8479</v>
      </c>
      <c r="B8480" s="3" t="n">
        <v>6</v>
      </c>
      <c r="C8480" s="3" t="s">
        <v>344</v>
      </c>
      <c r="D8480" s="3" t="s">
        <v>562</v>
      </c>
      <c r="E8480" s="3" t="n">
        <v>2975</v>
      </c>
      <c r="F8480" s="4" t="n">
        <v>260.05</v>
      </c>
      <c r="G8480" s="3" t="s">
        <v>8</v>
      </c>
      <c r="H8480" s="4" t="n">
        <f aca="false">ROUND(E8480*F8480,2)</f>
        <v>773648.75</v>
      </c>
    </row>
    <row r="8481" customFormat="false" ht="15" hidden="false" customHeight="false" outlineLevel="0" collapsed="false">
      <c r="A8481" s="3" t="n">
        <v>8480</v>
      </c>
      <c r="B8481" s="3" t="n">
        <v>10</v>
      </c>
      <c r="C8481" s="3" t="s">
        <v>344</v>
      </c>
      <c r="D8481" s="3" t="s">
        <v>562</v>
      </c>
      <c r="E8481" s="3" t="n">
        <v>1437</v>
      </c>
      <c r="F8481" s="4" t="n">
        <v>63.14</v>
      </c>
      <c r="G8481" s="3" t="s">
        <v>8</v>
      </c>
      <c r="H8481" s="4" t="n">
        <f aca="false">ROUND(E8481*F8481,2)</f>
        <v>90732.18</v>
      </c>
    </row>
    <row r="8482" customFormat="false" ht="15" hidden="false" customHeight="false" outlineLevel="0" collapsed="false">
      <c r="A8482" s="3" t="n">
        <v>8481</v>
      </c>
      <c r="B8482" s="3" t="n">
        <v>7</v>
      </c>
      <c r="C8482" s="3" t="s">
        <v>345</v>
      </c>
      <c r="D8482" s="3" t="s">
        <v>563</v>
      </c>
      <c r="E8482" s="3" t="n">
        <v>1570</v>
      </c>
      <c r="F8482" s="4" t="n">
        <v>298.7</v>
      </c>
      <c r="G8482" s="3" t="s">
        <v>8</v>
      </c>
      <c r="H8482" s="4" t="n">
        <f aca="false">ROUND(E8482*F8482,2)</f>
        <v>468959</v>
      </c>
    </row>
    <row r="8483" customFormat="false" ht="15" hidden="false" customHeight="false" outlineLevel="0" collapsed="false">
      <c r="A8483" s="3" t="n">
        <v>8482</v>
      </c>
      <c r="B8483" s="3" t="n">
        <v>1</v>
      </c>
      <c r="C8483" s="3" t="s">
        <v>345</v>
      </c>
      <c r="D8483" s="3" t="s">
        <v>563</v>
      </c>
      <c r="E8483" s="3" t="n">
        <v>3736</v>
      </c>
      <c r="F8483" s="4" t="n">
        <v>415.69</v>
      </c>
      <c r="G8483" s="3" t="s">
        <v>8</v>
      </c>
      <c r="H8483" s="4" t="n">
        <f aca="false">ROUND(E8483*F8483,2)</f>
        <v>1553017.84</v>
      </c>
    </row>
    <row r="8484" customFormat="false" ht="15" hidden="false" customHeight="false" outlineLevel="0" collapsed="false">
      <c r="A8484" s="3" t="n">
        <v>8483</v>
      </c>
      <c r="B8484" s="3" t="n">
        <v>9</v>
      </c>
      <c r="C8484" s="3" t="s">
        <v>345</v>
      </c>
      <c r="D8484" s="3" t="s">
        <v>563</v>
      </c>
      <c r="E8484" s="3" t="n">
        <v>2295</v>
      </c>
      <c r="F8484" s="4" t="n">
        <v>299.58</v>
      </c>
      <c r="G8484" s="3" t="s">
        <v>8</v>
      </c>
      <c r="H8484" s="4" t="n">
        <f aca="false">ROUND(E8484*F8484,2)</f>
        <v>687536.1</v>
      </c>
    </row>
    <row r="8485" customFormat="false" ht="15" hidden="false" customHeight="false" outlineLevel="0" collapsed="false">
      <c r="A8485" s="3" t="n">
        <v>8484</v>
      </c>
      <c r="B8485" s="3" t="n">
        <v>15</v>
      </c>
      <c r="C8485" s="3" t="s">
        <v>345</v>
      </c>
      <c r="D8485" s="3" t="s">
        <v>562</v>
      </c>
      <c r="E8485" s="3" t="n">
        <v>1070</v>
      </c>
      <c r="F8485" s="4" t="n">
        <v>272.06</v>
      </c>
      <c r="G8485" s="3" t="s">
        <v>46</v>
      </c>
      <c r="H8485" s="4" t="n">
        <f aca="false">ROUND(E8485*F8485,2)</f>
        <v>291104.2</v>
      </c>
    </row>
    <row r="8486" customFormat="false" ht="15" hidden="false" customHeight="false" outlineLevel="0" collapsed="false">
      <c r="A8486" s="3" t="n">
        <v>8485</v>
      </c>
      <c r="B8486" s="3" t="n">
        <v>2</v>
      </c>
      <c r="C8486" s="3" t="s">
        <v>345</v>
      </c>
      <c r="D8486" s="3" t="s">
        <v>563</v>
      </c>
      <c r="E8486" s="3" t="n">
        <v>636</v>
      </c>
      <c r="F8486" s="4" t="n">
        <v>41.98</v>
      </c>
      <c r="G8486" s="3" t="s">
        <v>8</v>
      </c>
      <c r="H8486" s="4" t="n">
        <f aca="false">ROUND(E8486*F8486,2)</f>
        <v>26699.28</v>
      </c>
    </row>
    <row r="8487" customFormat="false" ht="15" hidden="false" customHeight="false" outlineLevel="0" collapsed="false">
      <c r="A8487" s="3" t="n">
        <v>8486</v>
      </c>
      <c r="B8487" s="3" t="n">
        <v>13</v>
      </c>
      <c r="C8487" s="3" t="s">
        <v>345</v>
      </c>
      <c r="D8487" s="3" t="s">
        <v>563</v>
      </c>
      <c r="E8487" s="3" t="n">
        <v>4701</v>
      </c>
      <c r="F8487" s="4" t="n">
        <v>45.18</v>
      </c>
      <c r="G8487" s="3" t="s">
        <v>41</v>
      </c>
      <c r="H8487" s="4" t="n">
        <f aca="false">ROUND(E8487*F8487,2)</f>
        <v>212391.18</v>
      </c>
    </row>
    <row r="8488" customFormat="false" ht="15" hidden="false" customHeight="false" outlineLevel="0" collapsed="false">
      <c r="A8488" s="3" t="n">
        <v>8487</v>
      </c>
      <c r="B8488" s="3" t="n">
        <v>11</v>
      </c>
      <c r="C8488" s="3" t="s">
        <v>345</v>
      </c>
      <c r="D8488" s="3" t="s">
        <v>563</v>
      </c>
      <c r="E8488" s="3" t="n">
        <v>2837</v>
      </c>
      <c r="F8488" s="4" t="n">
        <v>99.01</v>
      </c>
      <c r="G8488" s="3" t="s">
        <v>34</v>
      </c>
      <c r="H8488" s="4" t="n">
        <f aca="false">ROUND(E8488*F8488,2)</f>
        <v>280891.37</v>
      </c>
    </row>
    <row r="8489" customFormat="false" ht="15" hidden="false" customHeight="false" outlineLevel="0" collapsed="false">
      <c r="A8489" s="3" t="n">
        <v>8488</v>
      </c>
      <c r="B8489" s="3" t="n">
        <v>3</v>
      </c>
      <c r="C8489" s="3" t="s">
        <v>345</v>
      </c>
      <c r="D8489" s="3" t="s">
        <v>563</v>
      </c>
      <c r="E8489" s="3" t="n">
        <v>4872</v>
      </c>
      <c r="F8489" s="4" t="n">
        <v>148.92</v>
      </c>
      <c r="G8489" s="3" t="s">
        <v>8</v>
      </c>
      <c r="H8489" s="4" t="n">
        <f aca="false">ROUND(E8489*F8489,2)</f>
        <v>725538.24</v>
      </c>
    </row>
    <row r="8490" customFormat="false" ht="15" hidden="false" customHeight="false" outlineLevel="0" collapsed="false">
      <c r="A8490" s="3" t="n">
        <v>8489</v>
      </c>
      <c r="B8490" s="3" t="n">
        <v>9</v>
      </c>
      <c r="C8490" s="3" t="s">
        <v>345</v>
      </c>
      <c r="D8490" s="3" t="s">
        <v>562</v>
      </c>
      <c r="E8490" s="3" t="n">
        <v>2912</v>
      </c>
      <c r="F8490" s="4" t="n">
        <v>299.54</v>
      </c>
      <c r="G8490" s="3" t="s">
        <v>8</v>
      </c>
      <c r="H8490" s="4" t="n">
        <f aca="false">ROUND(E8490*F8490,2)</f>
        <v>872260.48</v>
      </c>
    </row>
    <row r="8491" customFormat="false" ht="15" hidden="false" customHeight="false" outlineLevel="0" collapsed="false">
      <c r="A8491" s="3" t="n">
        <v>8490</v>
      </c>
      <c r="B8491" s="3" t="n">
        <v>5</v>
      </c>
      <c r="C8491" s="3" t="s">
        <v>345</v>
      </c>
      <c r="D8491" s="3" t="s">
        <v>563</v>
      </c>
      <c r="E8491" s="3" t="n">
        <v>426</v>
      </c>
      <c r="F8491" s="4" t="n">
        <v>523.23</v>
      </c>
      <c r="G8491" s="3" t="s">
        <v>8</v>
      </c>
      <c r="H8491" s="4" t="n">
        <f aca="false">ROUND(E8491*F8491,2)</f>
        <v>222895.98</v>
      </c>
    </row>
    <row r="8492" customFormat="false" ht="15" hidden="false" customHeight="false" outlineLevel="0" collapsed="false">
      <c r="A8492" s="3" t="n">
        <v>8491</v>
      </c>
      <c r="B8492" s="3" t="n">
        <v>14</v>
      </c>
      <c r="C8492" s="3" t="s">
        <v>345</v>
      </c>
      <c r="D8492" s="3" t="s">
        <v>563</v>
      </c>
      <c r="E8492" s="3" t="n">
        <v>4587</v>
      </c>
      <c r="F8492" s="4" t="n">
        <v>68.05</v>
      </c>
      <c r="G8492" s="3" t="s">
        <v>41</v>
      </c>
      <c r="H8492" s="4" t="n">
        <f aca="false">ROUND(E8492*F8492,2)</f>
        <v>312145.35</v>
      </c>
    </row>
    <row r="8493" customFormat="false" ht="15" hidden="false" customHeight="false" outlineLevel="0" collapsed="false">
      <c r="A8493" s="3" t="n">
        <v>8492</v>
      </c>
      <c r="B8493" s="3" t="n">
        <v>4</v>
      </c>
      <c r="C8493" s="3" t="s">
        <v>345</v>
      </c>
      <c r="D8493" s="3" t="s">
        <v>562</v>
      </c>
      <c r="E8493" s="3" t="n">
        <v>1161</v>
      </c>
      <c r="F8493" s="4" t="n">
        <v>119.12</v>
      </c>
      <c r="G8493" s="3" t="s">
        <v>8</v>
      </c>
      <c r="H8493" s="4" t="n">
        <f aca="false">ROUND(E8493*F8493,2)</f>
        <v>138298.32</v>
      </c>
    </row>
    <row r="8494" customFormat="false" ht="15" hidden="false" customHeight="false" outlineLevel="0" collapsed="false">
      <c r="A8494" s="3" t="n">
        <v>8493</v>
      </c>
      <c r="B8494" s="3" t="n">
        <v>7</v>
      </c>
      <c r="C8494" s="3" t="s">
        <v>345</v>
      </c>
      <c r="D8494" s="3" t="s">
        <v>562</v>
      </c>
      <c r="E8494" s="3" t="n">
        <v>213</v>
      </c>
      <c r="F8494" s="4" t="n">
        <v>298.92</v>
      </c>
      <c r="G8494" s="3" t="s">
        <v>8</v>
      </c>
      <c r="H8494" s="4" t="n">
        <f aca="false">ROUND(E8494*F8494,2)</f>
        <v>63669.96</v>
      </c>
    </row>
    <row r="8495" customFormat="false" ht="15" hidden="false" customHeight="false" outlineLevel="0" collapsed="false">
      <c r="A8495" s="3" t="n">
        <v>8494</v>
      </c>
      <c r="B8495" s="3" t="n">
        <v>12</v>
      </c>
      <c r="C8495" s="3" t="s">
        <v>345</v>
      </c>
      <c r="D8495" s="3" t="s">
        <v>563</v>
      </c>
      <c r="E8495" s="3" t="n">
        <v>2027</v>
      </c>
      <c r="F8495" s="4" t="n">
        <v>229.61</v>
      </c>
      <c r="G8495" s="3" t="s">
        <v>38</v>
      </c>
      <c r="H8495" s="4" t="n">
        <f aca="false">ROUND(E8495*F8495,2)</f>
        <v>465419.47</v>
      </c>
    </row>
    <row r="8496" customFormat="false" ht="15" hidden="false" customHeight="false" outlineLevel="0" collapsed="false">
      <c r="A8496" s="3" t="n">
        <v>8495</v>
      </c>
      <c r="B8496" s="3" t="n">
        <v>7</v>
      </c>
      <c r="C8496" s="3" t="s">
        <v>345</v>
      </c>
      <c r="D8496" s="3" t="s">
        <v>563</v>
      </c>
      <c r="E8496" s="3" t="n">
        <v>402</v>
      </c>
      <c r="F8496" s="4" t="n">
        <v>298.84</v>
      </c>
      <c r="G8496" s="3" t="s">
        <v>8</v>
      </c>
      <c r="H8496" s="4" t="n">
        <f aca="false">ROUND(E8496*F8496,2)</f>
        <v>120133.68</v>
      </c>
    </row>
    <row r="8497" customFormat="false" ht="15" hidden="false" customHeight="false" outlineLevel="0" collapsed="false">
      <c r="A8497" s="3" t="n">
        <v>8496</v>
      </c>
      <c r="B8497" s="3" t="n">
        <v>8</v>
      </c>
      <c r="C8497" s="3" t="s">
        <v>345</v>
      </c>
      <c r="D8497" s="3" t="s">
        <v>563</v>
      </c>
      <c r="E8497" s="3" t="n">
        <v>1211</v>
      </c>
      <c r="F8497" s="4" t="n">
        <v>56.23</v>
      </c>
      <c r="G8497" s="3" t="s">
        <v>8</v>
      </c>
      <c r="H8497" s="4" t="n">
        <f aca="false">ROUND(E8497*F8497,2)</f>
        <v>68094.53</v>
      </c>
    </row>
    <row r="8498" customFormat="false" ht="15" hidden="false" customHeight="false" outlineLevel="0" collapsed="false">
      <c r="A8498" s="3" t="n">
        <v>8497</v>
      </c>
      <c r="B8498" s="3" t="n">
        <v>14</v>
      </c>
      <c r="C8498" s="3" t="s">
        <v>345</v>
      </c>
      <c r="D8498" s="3" t="s">
        <v>562</v>
      </c>
      <c r="E8498" s="3" t="n">
        <v>3641</v>
      </c>
      <c r="F8498" s="4" t="n">
        <v>67.87</v>
      </c>
      <c r="G8498" s="3" t="s">
        <v>41</v>
      </c>
      <c r="H8498" s="4" t="n">
        <f aca="false">ROUND(E8498*F8498,2)</f>
        <v>247114.67</v>
      </c>
    </row>
    <row r="8499" customFormat="false" ht="15" hidden="false" customHeight="false" outlineLevel="0" collapsed="false">
      <c r="A8499" s="3" t="n">
        <v>8498</v>
      </c>
      <c r="B8499" s="3" t="n">
        <v>11</v>
      </c>
      <c r="C8499" s="3" t="s">
        <v>345</v>
      </c>
      <c r="D8499" s="3" t="s">
        <v>562</v>
      </c>
      <c r="E8499" s="3" t="n">
        <v>4579</v>
      </c>
      <c r="F8499" s="4" t="n">
        <v>98.96</v>
      </c>
      <c r="G8499" s="3" t="s">
        <v>34</v>
      </c>
      <c r="H8499" s="4" t="n">
        <f aca="false">ROUND(E8499*F8499,2)</f>
        <v>453137.84</v>
      </c>
    </row>
    <row r="8500" customFormat="false" ht="15" hidden="false" customHeight="false" outlineLevel="0" collapsed="false">
      <c r="A8500" s="3" t="n">
        <v>8499</v>
      </c>
      <c r="B8500" s="3" t="n">
        <v>15</v>
      </c>
      <c r="C8500" s="3" t="s">
        <v>345</v>
      </c>
      <c r="D8500" s="3" t="s">
        <v>563</v>
      </c>
      <c r="E8500" s="3" t="n">
        <v>2014</v>
      </c>
      <c r="F8500" s="4" t="n">
        <v>271.18</v>
      </c>
      <c r="G8500" s="3" t="s">
        <v>46</v>
      </c>
      <c r="H8500" s="4" t="n">
        <f aca="false">ROUND(E8500*F8500,2)</f>
        <v>546156.52</v>
      </c>
    </row>
    <row r="8501" customFormat="false" ht="15" hidden="false" customHeight="false" outlineLevel="0" collapsed="false">
      <c r="A8501" s="3" t="n">
        <v>8500</v>
      </c>
      <c r="B8501" s="3" t="n">
        <v>12</v>
      </c>
      <c r="C8501" s="3" t="s">
        <v>345</v>
      </c>
      <c r="D8501" s="3" t="s">
        <v>563</v>
      </c>
      <c r="E8501" s="3" t="n">
        <v>4483</v>
      </c>
      <c r="F8501" s="4" t="n">
        <v>229.92</v>
      </c>
      <c r="G8501" s="3" t="s">
        <v>38</v>
      </c>
      <c r="H8501" s="4" t="n">
        <f aca="false">ROUND(E8501*F8501,2)</f>
        <v>1030731.36</v>
      </c>
    </row>
    <row r="8502" customFormat="false" ht="15" hidden="false" customHeight="false" outlineLevel="0" collapsed="false">
      <c r="A8502" s="3" t="n">
        <v>8501</v>
      </c>
      <c r="B8502" s="3" t="n">
        <v>3</v>
      </c>
      <c r="C8502" s="3" t="s">
        <v>345</v>
      </c>
      <c r="D8502" s="3" t="s">
        <v>563</v>
      </c>
      <c r="E8502" s="3" t="n">
        <v>2465</v>
      </c>
      <c r="F8502" s="4" t="n">
        <v>148.26</v>
      </c>
      <c r="G8502" s="3" t="s">
        <v>8</v>
      </c>
      <c r="H8502" s="4" t="n">
        <f aca="false">ROUND(E8502*F8502,2)</f>
        <v>365460.9</v>
      </c>
    </row>
    <row r="8503" customFormat="false" ht="15" hidden="false" customHeight="false" outlineLevel="0" collapsed="false">
      <c r="A8503" s="3" t="n">
        <v>8502</v>
      </c>
      <c r="B8503" s="3" t="n">
        <v>8</v>
      </c>
      <c r="C8503" s="3" t="s">
        <v>345</v>
      </c>
      <c r="D8503" s="3" t="s">
        <v>563</v>
      </c>
      <c r="E8503" s="3" t="n">
        <v>4425</v>
      </c>
      <c r="F8503" s="4" t="n">
        <v>56.29</v>
      </c>
      <c r="G8503" s="3" t="s">
        <v>8</v>
      </c>
      <c r="H8503" s="4" t="n">
        <f aca="false">ROUND(E8503*F8503,2)</f>
        <v>249083.25</v>
      </c>
    </row>
    <row r="8504" customFormat="false" ht="15" hidden="false" customHeight="false" outlineLevel="0" collapsed="false">
      <c r="A8504" s="3" t="n">
        <v>8503</v>
      </c>
      <c r="B8504" s="3" t="n">
        <v>9</v>
      </c>
      <c r="C8504" s="3" t="s">
        <v>345</v>
      </c>
      <c r="D8504" s="3" t="s">
        <v>562</v>
      </c>
      <c r="E8504" s="3" t="n">
        <v>3413</v>
      </c>
      <c r="F8504" s="4" t="n">
        <v>300.52</v>
      </c>
      <c r="G8504" s="3" t="s">
        <v>8</v>
      </c>
      <c r="H8504" s="4" t="n">
        <f aca="false">ROUND(E8504*F8504,2)</f>
        <v>1025674.76</v>
      </c>
    </row>
    <row r="8505" customFormat="false" ht="15" hidden="false" customHeight="false" outlineLevel="0" collapsed="false">
      <c r="A8505" s="3" t="n">
        <v>8504</v>
      </c>
      <c r="B8505" s="3" t="n">
        <v>3</v>
      </c>
      <c r="C8505" s="3" t="s">
        <v>345</v>
      </c>
      <c r="D8505" s="3" t="s">
        <v>562</v>
      </c>
      <c r="E8505" s="3" t="n">
        <v>2294</v>
      </c>
      <c r="F8505" s="4" t="n">
        <v>148.41</v>
      </c>
      <c r="G8505" s="3" t="s">
        <v>8</v>
      </c>
      <c r="H8505" s="4" t="n">
        <f aca="false">ROUND(E8505*F8505,2)</f>
        <v>340452.54</v>
      </c>
    </row>
    <row r="8506" customFormat="false" ht="15" hidden="false" customHeight="false" outlineLevel="0" collapsed="false">
      <c r="A8506" s="3" t="n">
        <v>8505</v>
      </c>
      <c r="B8506" s="3" t="n">
        <v>14</v>
      </c>
      <c r="C8506" s="3" t="s">
        <v>345</v>
      </c>
      <c r="D8506" s="3" t="s">
        <v>562</v>
      </c>
      <c r="E8506" s="3" t="n">
        <v>1115</v>
      </c>
      <c r="F8506" s="4" t="n">
        <v>68.24</v>
      </c>
      <c r="G8506" s="3" t="s">
        <v>41</v>
      </c>
      <c r="H8506" s="4" t="n">
        <f aca="false">ROUND(E8506*F8506,2)</f>
        <v>76087.6</v>
      </c>
    </row>
    <row r="8507" customFormat="false" ht="15" hidden="false" customHeight="false" outlineLevel="0" collapsed="false">
      <c r="A8507" s="3" t="n">
        <v>8506</v>
      </c>
      <c r="B8507" s="3" t="n">
        <v>8</v>
      </c>
      <c r="C8507" s="3" t="s">
        <v>345</v>
      </c>
      <c r="D8507" s="3" t="s">
        <v>562</v>
      </c>
      <c r="E8507" s="3" t="n">
        <v>936</v>
      </c>
      <c r="F8507" s="4" t="n">
        <v>56.23</v>
      </c>
      <c r="G8507" s="3" t="s">
        <v>8</v>
      </c>
      <c r="H8507" s="4" t="n">
        <f aca="false">ROUND(E8507*F8507,2)</f>
        <v>52631.28</v>
      </c>
    </row>
    <row r="8508" customFormat="false" ht="15" hidden="false" customHeight="false" outlineLevel="0" collapsed="false">
      <c r="A8508" s="3" t="n">
        <v>8507</v>
      </c>
      <c r="B8508" s="3" t="n">
        <v>13</v>
      </c>
      <c r="C8508" s="3" t="s">
        <v>345</v>
      </c>
      <c r="D8508" s="3" t="s">
        <v>563</v>
      </c>
      <c r="E8508" s="3" t="n">
        <v>2435</v>
      </c>
      <c r="F8508" s="4" t="n">
        <v>45.21</v>
      </c>
      <c r="G8508" s="3" t="s">
        <v>41</v>
      </c>
      <c r="H8508" s="4" t="n">
        <f aca="false">ROUND(E8508*F8508,2)</f>
        <v>110086.35</v>
      </c>
    </row>
    <row r="8509" customFormat="false" ht="15" hidden="false" customHeight="false" outlineLevel="0" collapsed="false">
      <c r="A8509" s="3" t="n">
        <v>8508</v>
      </c>
      <c r="B8509" s="3" t="n">
        <v>14</v>
      </c>
      <c r="C8509" s="3" t="s">
        <v>345</v>
      </c>
      <c r="D8509" s="3" t="s">
        <v>562</v>
      </c>
      <c r="E8509" s="3" t="n">
        <v>3953</v>
      </c>
      <c r="F8509" s="4" t="n">
        <v>68.05</v>
      </c>
      <c r="G8509" s="3" t="s">
        <v>41</v>
      </c>
      <c r="H8509" s="4" t="n">
        <f aca="false">ROUND(E8509*F8509,2)</f>
        <v>269001.65</v>
      </c>
    </row>
    <row r="8510" customFormat="false" ht="15" hidden="false" customHeight="false" outlineLevel="0" collapsed="false">
      <c r="A8510" s="3" t="n">
        <v>8509</v>
      </c>
      <c r="B8510" s="3" t="n">
        <v>11</v>
      </c>
      <c r="C8510" s="3" t="s">
        <v>345</v>
      </c>
      <c r="D8510" s="3" t="s">
        <v>563</v>
      </c>
      <c r="E8510" s="3" t="n">
        <v>1560</v>
      </c>
      <c r="F8510" s="4" t="n">
        <v>98.92</v>
      </c>
      <c r="G8510" s="3" t="s">
        <v>34</v>
      </c>
      <c r="H8510" s="4" t="n">
        <f aca="false">ROUND(E8510*F8510,2)</f>
        <v>154315.2</v>
      </c>
    </row>
    <row r="8511" customFormat="false" ht="15" hidden="false" customHeight="false" outlineLevel="0" collapsed="false">
      <c r="A8511" s="3" t="n">
        <v>8510</v>
      </c>
      <c r="B8511" s="3" t="n">
        <v>11</v>
      </c>
      <c r="C8511" s="3" t="s">
        <v>345</v>
      </c>
      <c r="D8511" s="3" t="s">
        <v>563</v>
      </c>
      <c r="E8511" s="3" t="n">
        <v>1321</v>
      </c>
      <c r="F8511" s="4" t="n">
        <v>98.79</v>
      </c>
      <c r="G8511" s="3" t="s">
        <v>34</v>
      </c>
      <c r="H8511" s="4" t="n">
        <f aca="false">ROUND(E8511*F8511,2)</f>
        <v>130501.59</v>
      </c>
    </row>
    <row r="8512" customFormat="false" ht="15" hidden="false" customHeight="false" outlineLevel="0" collapsed="false">
      <c r="A8512" s="3" t="n">
        <v>8511</v>
      </c>
      <c r="B8512" s="3" t="n">
        <v>8</v>
      </c>
      <c r="C8512" s="3" t="s">
        <v>345</v>
      </c>
      <c r="D8512" s="3" t="s">
        <v>563</v>
      </c>
      <c r="E8512" s="3" t="n">
        <v>4115</v>
      </c>
      <c r="F8512" s="4" t="n">
        <v>56.23</v>
      </c>
      <c r="G8512" s="3" t="s">
        <v>8</v>
      </c>
      <c r="H8512" s="4" t="n">
        <f aca="false">ROUND(E8512*F8512,2)</f>
        <v>231386.45</v>
      </c>
    </row>
    <row r="8513" customFormat="false" ht="15" hidden="false" customHeight="false" outlineLevel="0" collapsed="false">
      <c r="A8513" s="3" t="n">
        <v>8512</v>
      </c>
      <c r="B8513" s="3" t="n">
        <v>5</v>
      </c>
      <c r="C8513" s="3" t="s">
        <v>345</v>
      </c>
      <c r="D8513" s="3" t="s">
        <v>562</v>
      </c>
      <c r="E8513" s="3" t="n">
        <v>3141</v>
      </c>
      <c r="F8513" s="4" t="n">
        <v>524.09</v>
      </c>
      <c r="G8513" s="3" t="s">
        <v>8</v>
      </c>
      <c r="H8513" s="4" t="n">
        <f aca="false">ROUND(E8513*F8513,2)</f>
        <v>1646166.69</v>
      </c>
    </row>
    <row r="8514" customFormat="false" ht="15" hidden="false" customHeight="false" outlineLevel="0" collapsed="false">
      <c r="A8514" s="3" t="n">
        <v>8513</v>
      </c>
      <c r="B8514" s="3" t="n">
        <v>1</v>
      </c>
      <c r="C8514" s="3" t="s">
        <v>345</v>
      </c>
      <c r="D8514" s="3" t="s">
        <v>563</v>
      </c>
      <c r="E8514" s="3" t="n">
        <v>4483</v>
      </c>
      <c r="F8514" s="4" t="n">
        <v>415.26</v>
      </c>
      <c r="G8514" s="3" t="s">
        <v>8</v>
      </c>
      <c r="H8514" s="4" t="n">
        <f aca="false">ROUND(E8514*F8514,2)</f>
        <v>1861610.58</v>
      </c>
    </row>
    <row r="8515" customFormat="false" ht="15" hidden="false" customHeight="false" outlineLevel="0" collapsed="false">
      <c r="A8515" s="3" t="n">
        <v>8514</v>
      </c>
      <c r="B8515" s="3" t="n">
        <v>12</v>
      </c>
      <c r="C8515" s="3" t="s">
        <v>345</v>
      </c>
      <c r="D8515" s="3" t="s">
        <v>563</v>
      </c>
      <c r="E8515" s="3" t="n">
        <v>1766</v>
      </c>
      <c r="F8515" s="4" t="n">
        <v>229.44</v>
      </c>
      <c r="G8515" s="3" t="s">
        <v>38</v>
      </c>
      <c r="H8515" s="4" t="n">
        <f aca="false">ROUND(E8515*F8515,2)</f>
        <v>405191.04</v>
      </c>
    </row>
    <row r="8516" customFormat="false" ht="15" hidden="false" customHeight="false" outlineLevel="0" collapsed="false">
      <c r="A8516" s="3" t="n">
        <v>8515</v>
      </c>
      <c r="B8516" s="3" t="n">
        <v>8</v>
      </c>
      <c r="C8516" s="3" t="s">
        <v>346</v>
      </c>
      <c r="D8516" s="3" t="s">
        <v>562</v>
      </c>
      <c r="E8516" s="3" t="n">
        <v>3072</v>
      </c>
      <c r="F8516" s="4" t="n">
        <v>56.91</v>
      </c>
      <c r="G8516" s="3" t="s">
        <v>8</v>
      </c>
      <c r="H8516" s="4" t="n">
        <f aca="false">ROUND(E8516*F8516,2)</f>
        <v>174827.52</v>
      </c>
    </row>
    <row r="8517" customFormat="false" ht="15" hidden="false" customHeight="false" outlineLevel="0" collapsed="false">
      <c r="A8517" s="3" t="n">
        <v>8516</v>
      </c>
      <c r="B8517" s="3" t="n">
        <v>11</v>
      </c>
      <c r="C8517" s="3" t="s">
        <v>346</v>
      </c>
      <c r="D8517" s="3" t="s">
        <v>563</v>
      </c>
      <c r="E8517" s="3" t="n">
        <v>4514</v>
      </c>
      <c r="F8517" s="4" t="n">
        <v>98.57</v>
      </c>
      <c r="G8517" s="3" t="s">
        <v>34</v>
      </c>
      <c r="H8517" s="4" t="n">
        <f aca="false">ROUND(E8517*F8517,2)</f>
        <v>444944.98</v>
      </c>
    </row>
    <row r="8518" customFormat="false" ht="15" hidden="false" customHeight="false" outlineLevel="0" collapsed="false">
      <c r="A8518" s="3" t="n">
        <v>8517</v>
      </c>
      <c r="B8518" s="3" t="n">
        <v>14</v>
      </c>
      <c r="C8518" s="3" t="s">
        <v>346</v>
      </c>
      <c r="D8518" s="3" t="s">
        <v>563</v>
      </c>
      <c r="E8518" s="3" t="n">
        <v>2781</v>
      </c>
      <c r="F8518" s="4" t="n">
        <v>69.14</v>
      </c>
      <c r="G8518" s="3" t="s">
        <v>41</v>
      </c>
      <c r="H8518" s="4" t="n">
        <f aca="false">ROUND(E8518*F8518,2)</f>
        <v>192278.34</v>
      </c>
    </row>
    <row r="8519" customFormat="false" ht="15" hidden="false" customHeight="false" outlineLevel="0" collapsed="false">
      <c r="A8519" s="3" t="n">
        <v>8518</v>
      </c>
      <c r="B8519" s="3" t="n">
        <v>5</v>
      </c>
      <c r="C8519" s="3" t="s">
        <v>346</v>
      </c>
      <c r="D8519" s="3" t="s">
        <v>562</v>
      </c>
      <c r="E8519" s="3" t="n">
        <v>3966</v>
      </c>
      <c r="F8519" s="4" t="n">
        <v>521.68</v>
      </c>
      <c r="G8519" s="3" t="s">
        <v>8</v>
      </c>
      <c r="H8519" s="4" t="n">
        <f aca="false">ROUND(E8519*F8519,2)</f>
        <v>2068982.88</v>
      </c>
    </row>
    <row r="8520" customFormat="false" ht="15" hidden="false" customHeight="false" outlineLevel="0" collapsed="false">
      <c r="A8520" s="3" t="n">
        <v>8519</v>
      </c>
      <c r="B8520" s="3" t="n">
        <v>11</v>
      </c>
      <c r="C8520" s="3" t="s">
        <v>346</v>
      </c>
      <c r="D8520" s="3" t="s">
        <v>562</v>
      </c>
      <c r="E8520" s="3" t="n">
        <v>1484</v>
      </c>
      <c r="F8520" s="4" t="n">
        <v>98.42</v>
      </c>
      <c r="G8520" s="3" t="s">
        <v>34</v>
      </c>
      <c r="H8520" s="4" t="n">
        <f aca="false">ROUND(E8520*F8520,2)</f>
        <v>146055.28</v>
      </c>
    </row>
    <row r="8521" customFormat="false" ht="15" hidden="false" customHeight="false" outlineLevel="0" collapsed="false">
      <c r="A8521" s="3" t="n">
        <v>8520</v>
      </c>
      <c r="B8521" s="3" t="n">
        <v>5</v>
      </c>
      <c r="C8521" s="3" t="s">
        <v>346</v>
      </c>
      <c r="D8521" s="3" t="s">
        <v>563</v>
      </c>
      <c r="E8521" s="3" t="n">
        <v>3090</v>
      </c>
      <c r="F8521" s="4" t="n">
        <v>522.24</v>
      </c>
      <c r="G8521" s="3" t="s">
        <v>8</v>
      </c>
      <c r="H8521" s="4" t="n">
        <f aca="false">ROUND(E8521*F8521,2)</f>
        <v>1613721.6</v>
      </c>
    </row>
    <row r="8522" customFormat="false" ht="15" hidden="false" customHeight="false" outlineLevel="0" collapsed="false">
      <c r="A8522" s="3" t="n">
        <v>8521</v>
      </c>
      <c r="B8522" s="3" t="n">
        <v>9</v>
      </c>
      <c r="C8522" s="3" t="s">
        <v>346</v>
      </c>
      <c r="D8522" s="3" t="s">
        <v>562</v>
      </c>
      <c r="E8522" s="3" t="n">
        <v>1186</v>
      </c>
      <c r="F8522" s="4" t="n">
        <v>302.33</v>
      </c>
      <c r="G8522" s="3" t="s">
        <v>8</v>
      </c>
      <c r="H8522" s="4" t="n">
        <f aca="false">ROUND(E8522*F8522,2)</f>
        <v>358563.38</v>
      </c>
    </row>
    <row r="8523" customFormat="false" ht="15" hidden="false" customHeight="false" outlineLevel="0" collapsed="false">
      <c r="A8523" s="3" t="n">
        <v>8522</v>
      </c>
      <c r="B8523" s="3" t="n">
        <v>9</v>
      </c>
      <c r="C8523" s="3" t="s">
        <v>346</v>
      </c>
      <c r="D8523" s="3" t="s">
        <v>562</v>
      </c>
      <c r="E8523" s="3" t="n">
        <v>3940</v>
      </c>
      <c r="F8523" s="4" t="n">
        <v>302.24</v>
      </c>
      <c r="G8523" s="3" t="s">
        <v>8</v>
      </c>
      <c r="H8523" s="4" t="n">
        <f aca="false">ROUND(E8523*F8523,2)</f>
        <v>1190825.6</v>
      </c>
    </row>
    <row r="8524" customFormat="false" ht="15" hidden="false" customHeight="false" outlineLevel="0" collapsed="false">
      <c r="A8524" s="3" t="n">
        <v>8523</v>
      </c>
      <c r="B8524" s="3" t="n">
        <v>1</v>
      </c>
      <c r="C8524" s="3" t="s">
        <v>346</v>
      </c>
      <c r="D8524" s="3" t="s">
        <v>562</v>
      </c>
      <c r="E8524" s="3" t="n">
        <v>1181</v>
      </c>
      <c r="F8524" s="4" t="n">
        <v>416.15</v>
      </c>
      <c r="G8524" s="3" t="s">
        <v>8</v>
      </c>
      <c r="H8524" s="4" t="n">
        <f aca="false">ROUND(E8524*F8524,2)</f>
        <v>491473.15</v>
      </c>
    </row>
    <row r="8525" customFormat="false" ht="15" hidden="false" customHeight="false" outlineLevel="0" collapsed="false">
      <c r="A8525" s="3" t="n">
        <v>8524</v>
      </c>
      <c r="B8525" s="3" t="n">
        <v>14</v>
      </c>
      <c r="C8525" s="3" t="s">
        <v>346</v>
      </c>
      <c r="D8525" s="3" t="s">
        <v>562</v>
      </c>
      <c r="E8525" s="3" t="n">
        <v>4642</v>
      </c>
      <c r="F8525" s="4" t="n">
        <v>69.17</v>
      </c>
      <c r="G8525" s="3" t="s">
        <v>41</v>
      </c>
      <c r="H8525" s="4" t="n">
        <f aca="false">ROUND(E8525*F8525,2)</f>
        <v>321087.14</v>
      </c>
    </row>
    <row r="8526" customFormat="false" ht="15" hidden="false" customHeight="false" outlineLevel="0" collapsed="false">
      <c r="A8526" s="3" t="n">
        <v>8525</v>
      </c>
      <c r="B8526" s="3" t="n">
        <v>4</v>
      </c>
      <c r="C8526" s="3" t="s">
        <v>346</v>
      </c>
      <c r="D8526" s="3" t="s">
        <v>562</v>
      </c>
      <c r="E8526" s="3" t="n">
        <v>2114</v>
      </c>
      <c r="F8526" s="4" t="n">
        <v>117.82</v>
      </c>
      <c r="G8526" s="3" t="s">
        <v>8</v>
      </c>
      <c r="H8526" s="4" t="n">
        <f aca="false">ROUND(E8526*F8526,2)</f>
        <v>249071.48</v>
      </c>
    </row>
    <row r="8527" customFormat="false" ht="15" hidden="false" customHeight="false" outlineLevel="0" collapsed="false">
      <c r="A8527" s="3" t="n">
        <v>8526</v>
      </c>
      <c r="B8527" s="3" t="n">
        <v>8</v>
      </c>
      <c r="C8527" s="3" t="s">
        <v>346</v>
      </c>
      <c r="D8527" s="3" t="s">
        <v>563</v>
      </c>
      <c r="E8527" s="3" t="n">
        <v>2948</v>
      </c>
      <c r="F8527" s="4" t="n">
        <v>57.04</v>
      </c>
      <c r="G8527" s="3" t="s">
        <v>8</v>
      </c>
      <c r="H8527" s="4" t="n">
        <f aca="false">ROUND(E8527*F8527,2)</f>
        <v>168153.92</v>
      </c>
    </row>
    <row r="8528" customFormat="false" ht="15" hidden="false" customHeight="false" outlineLevel="0" collapsed="false">
      <c r="A8528" s="3" t="n">
        <v>8527</v>
      </c>
      <c r="B8528" s="3" t="n">
        <v>11</v>
      </c>
      <c r="C8528" s="3" t="s">
        <v>346</v>
      </c>
      <c r="D8528" s="3" t="s">
        <v>562</v>
      </c>
      <c r="E8528" s="3" t="n">
        <v>1738</v>
      </c>
      <c r="F8528" s="4" t="n">
        <v>98.33</v>
      </c>
      <c r="G8528" s="3" t="s">
        <v>34</v>
      </c>
      <c r="H8528" s="4" t="n">
        <f aca="false">ROUND(E8528*F8528,2)</f>
        <v>170897.54</v>
      </c>
    </row>
    <row r="8529" customFormat="false" ht="15" hidden="false" customHeight="false" outlineLevel="0" collapsed="false">
      <c r="A8529" s="3" t="n">
        <v>8528</v>
      </c>
      <c r="B8529" s="3" t="n">
        <v>13</v>
      </c>
      <c r="C8529" s="3" t="s">
        <v>346</v>
      </c>
      <c r="D8529" s="3" t="s">
        <v>562</v>
      </c>
      <c r="E8529" s="3" t="n">
        <v>2935</v>
      </c>
      <c r="F8529" s="4" t="n">
        <v>43.91</v>
      </c>
      <c r="G8529" s="3" t="s">
        <v>41</v>
      </c>
      <c r="H8529" s="4" t="n">
        <f aca="false">ROUND(E8529*F8529,2)</f>
        <v>128875.85</v>
      </c>
    </row>
    <row r="8530" customFormat="false" ht="15" hidden="false" customHeight="false" outlineLevel="0" collapsed="false">
      <c r="A8530" s="3" t="n">
        <v>8529</v>
      </c>
      <c r="B8530" s="3" t="n">
        <v>14</v>
      </c>
      <c r="C8530" s="3" t="s">
        <v>346</v>
      </c>
      <c r="D8530" s="3" t="s">
        <v>563</v>
      </c>
      <c r="E8530" s="3" t="n">
        <v>2804</v>
      </c>
      <c r="F8530" s="4" t="n">
        <v>69.18</v>
      </c>
      <c r="G8530" s="3" t="s">
        <v>41</v>
      </c>
      <c r="H8530" s="4" t="n">
        <f aca="false">ROUND(E8530*F8530,2)</f>
        <v>193980.72</v>
      </c>
    </row>
    <row r="8531" customFormat="false" ht="15" hidden="false" customHeight="false" outlineLevel="0" collapsed="false">
      <c r="A8531" s="3" t="n">
        <v>8530</v>
      </c>
      <c r="B8531" s="3" t="n">
        <v>1</v>
      </c>
      <c r="C8531" s="3" t="s">
        <v>346</v>
      </c>
      <c r="D8531" s="3" t="s">
        <v>563</v>
      </c>
      <c r="E8531" s="3" t="n">
        <v>4008</v>
      </c>
      <c r="F8531" s="4" t="n">
        <v>415.39</v>
      </c>
      <c r="G8531" s="3" t="s">
        <v>8</v>
      </c>
      <c r="H8531" s="4" t="n">
        <f aca="false">ROUND(E8531*F8531,2)</f>
        <v>1664883.12</v>
      </c>
    </row>
    <row r="8532" customFormat="false" ht="15" hidden="false" customHeight="false" outlineLevel="0" collapsed="false">
      <c r="A8532" s="3" t="n">
        <v>8531</v>
      </c>
      <c r="B8532" s="3" t="n">
        <v>9</v>
      </c>
      <c r="C8532" s="3" t="s">
        <v>346</v>
      </c>
      <c r="D8532" s="3" t="s">
        <v>562</v>
      </c>
      <c r="E8532" s="3" t="n">
        <v>1726</v>
      </c>
      <c r="F8532" s="4" t="n">
        <v>303</v>
      </c>
      <c r="G8532" s="3" t="s">
        <v>8</v>
      </c>
      <c r="H8532" s="4" t="n">
        <f aca="false">ROUND(E8532*F8532,2)</f>
        <v>522978</v>
      </c>
    </row>
    <row r="8533" customFormat="false" ht="15" hidden="false" customHeight="false" outlineLevel="0" collapsed="false">
      <c r="A8533" s="3" t="n">
        <v>8532</v>
      </c>
      <c r="B8533" s="3" t="n">
        <v>13</v>
      </c>
      <c r="C8533" s="3" t="s">
        <v>346</v>
      </c>
      <c r="D8533" s="3" t="s">
        <v>562</v>
      </c>
      <c r="E8533" s="3" t="n">
        <v>1913</v>
      </c>
      <c r="F8533" s="4" t="n">
        <v>43.96</v>
      </c>
      <c r="G8533" s="3" t="s">
        <v>41</v>
      </c>
      <c r="H8533" s="4" t="n">
        <f aca="false">ROUND(E8533*F8533,2)</f>
        <v>84095.48</v>
      </c>
    </row>
    <row r="8534" customFormat="false" ht="15" hidden="false" customHeight="false" outlineLevel="0" collapsed="false">
      <c r="A8534" s="3" t="n">
        <v>8533</v>
      </c>
      <c r="B8534" s="3" t="n">
        <v>2</v>
      </c>
      <c r="C8534" s="3" t="s">
        <v>346</v>
      </c>
      <c r="D8534" s="3" t="s">
        <v>562</v>
      </c>
      <c r="E8534" s="3" t="n">
        <v>3347</v>
      </c>
      <c r="F8534" s="4" t="n">
        <v>41.9</v>
      </c>
      <c r="G8534" s="3" t="s">
        <v>8</v>
      </c>
      <c r="H8534" s="4" t="n">
        <f aca="false">ROUND(E8534*F8534,2)</f>
        <v>140239.3</v>
      </c>
    </row>
    <row r="8535" customFormat="false" ht="15" hidden="false" customHeight="false" outlineLevel="0" collapsed="false">
      <c r="A8535" s="3" t="n">
        <v>8534</v>
      </c>
      <c r="B8535" s="3" t="n">
        <v>8</v>
      </c>
      <c r="C8535" s="3" t="s">
        <v>346</v>
      </c>
      <c r="D8535" s="3" t="s">
        <v>563</v>
      </c>
      <c r="E8535" s="3" t="n">
        <v>2313</v>
      </c>
      <c r="F8535" s="4" t="n">
        <v>56.85</v>
      </c>
      <c r="G8535" s="3" t="s">
        <v>8</v>
      </c>
      <c r="H8535" s="4" t="n">
        <f aca="false">ROUND(E8535*F8535,2)</f>
        <v>131494.05</v>
      </c>
    </row>
    <row r="8536" customFormat="false" ht="15" hidden="false" customHeight="false" outlineLevel="0" collapsed="false">
      <c r="A8536" s="3" t="n">
        <v>8535</v>
      </c>
      <c r="B8536" s="3" t="n">
        <v>11</v>
      </c>
      <c r="C8536" s="3" t="s">
        <v>346</v>
      </c>
      <c r="D8536" s="3" t="s">
        <v>562</v>
      </c>
      <c r="E8536" s="3" t="n">
        <v>2005</v>
      </c>
      <c r="F8536" s="4" t="n">
        <v>98.32</v>
      </c>
      <c r="G8536" s="3" t="s">
        <v>34</v>
      </c>
      <c r="H8536" s="4" t="n">
        <f aca="false">ROUND(E8536*F8536,2)</f>
        <v>197131.6</v>
      </c>
    </row>
    <row r="8537" customFormat="false" ht="15" hidden="false" customHeight="false" outlineLevel="0" collapsed="false">
      <c r="A8537" s="3" t="n">
        <v>8536</v>
      </c>
      <c r="B8537" s="3" t="n">
        <v>7</v>
      </c>
      <c r="C8537" s="3" t="s">
        <v>346</v>
      </c>
      <c r="D8537" s="3" t="s">
        <v>562</v>
      </c>
      <c r="E8537" s="3" t="n">
        <v>4257</v>
      </c>
      <c r="F8537" s="4" t="n">
        <v>306.77</v>
      </c>
      <c r="G8537" s="3" t="s">
        <v>8</v>
      </c>
      <c r="H8537" s="4" t="n">
        <f aca="false">ROUND(E8537*F8537,2)</f>
        <v>1305919.89</v>
      </c>
    </row>
    <row r="8538" customFormat="false" ht="15" hidden="false" customHeight="false" outlineLevel="0" collapsed="false">
      <c r="A8538" s="3" t="n">
        <v>8537</v>
      </c>
      <c r="B8538" s="3" t="n">
        <v>15</v>
      </c>
      <c r="C8538" s="3" t="s">
        <v>346</v>
      </c>
      <c r="D8538" s="3" t="s">
        <v>562</v>
      </c>
      <c r="E8538" s="3" t="n">
        <v>4189</v>
      </c>
      <c r="F8538" s="4" t="n">
        <v>270.74</v>
      </c>
      <c r="G8538" s="3" t="s">
        <v>46</v>
      </c>
      <c r="H8538" s="4" t="n">
        <f aca="false">ROUND(E8538*F8538,2)</f>
        <v>1134129.86</v>
      </c>
    </row>
    <row r="8539" customFormat="false" ht="15" hidden="false" customHeight="false" outlineLevel="0" collapsed="false">
      <c r="A8539" s="3" t="n">
        <v>8538</v>
      </c>
      <c r="B8539" s="3" t="n">
        <v>8</v>
      </c>
      <c r="C8539" s="3" t="s">
        <v>346</v>
      </c>
      <c r="D8539" s="3" t="s">
        <v>562</v>
      </c>
      <c r="E8539" s="3" t="n">
        <v>3279</v>
      </c>
      <c r="F8539" s="4" t="n">
        <v>57.02</v>
      </c>
      <c r="G8539" s="3" t="s">
        <v>8</v>
      </c>
      <c r="H8539" s="4" t="n">
        <f aca="false">ROUND(E8539*F8539,2)</f>
        <v>186968.58</v>
      </c>
    </row>
    <row r="8540" customFormat="false" ht="15" hidden="false" customHeight="false" outlineLevel="0" collapsed="false">
      <c r="A8540" s="3" t="n">
        <v>8539</v>
      </c>
      <c r="B8540" s="3" t="n">
        <v>15</v>
      </c>
      <c r="C8540" s="3" t="s">
        <v>346</v>
      </c>
      <c r="D8540" s="3" t="s">
        <v>563</v>
      </c>
      <c r="E8540" s="3" t="n">
        <v>4098</v>
      </c>
      <c r="F8540" s="4" t="n">
        <v>271.21</v>
      </c>
      <c r="G8540" s="3" t="s">
        <v>46</v>
      </c>
      <c r="H8540" s="4" t="n">
        <f aca="false">ROUND(E8540*F8540,2)</f>
        <v>1111418.58</v>
      </c>
    </row>
    <row r="8541" customFormat="false" ht="15" hidden="false" customHeight="false" outlineLevel="0" collapsed="false">
      <c r="A8541" s="3" t="n">
        <v>8540</v>
      </c>
      <c r="B8541" s="3" t="n">
        <v>4</v>
      </c>
      <c r="C8541" s="3" t="s">
        <v>346</v>
      </c>
      <c r="D8541" s="3" t="s">
        <v>562</v>
      </c>
      <c r="E8541" s="3" t="n">
        <v>4372</v>
      </c>
      <c r="F8541" s="4" t="n">
        <v>117.99</v>
      </c>
      <c r="G8541" s="3" t="s">
        <v>8</v>
      </c>
      <c r="H8541" s="4" t="n">
        <f aca="false">ROUND(E8541*F8541,2)</f>
        <v>515852.28</v>
      </c>
    </row>
    <row r="8542" customFormat="false" ht="15" hidden="false" customHeight="false" outlineLevel="0" collapsed="false">
      <c r="A8542" s="3" t="n">
        <v>8541</v>
      </c>
      <c r="B8542" s="3" t="n">
        <v>3</v>
      </c>
      <c r="C8542" s="3" t="s">
        <v>346</v>
      </c>
      <c r="D8542" s="3" t="s">
        <v>563</v>
      </c>
      <c r="E8542" s="3" t="n">
        <v>505</v>
      </c>
      <c r="F8542" s="4" t="n">
        <v>150.68</v>
      </c>
      <c r="G8542" s="3" t="s">
        <v>8</v>
      </c>
      <c r="H8542" s="4" t="n">
        <f aca="false">ROUND(E8542*F8542,2)</f>
        <v>76093.4</v>
      </c>
    </row>
    <row r="8543" customFormat="false" ht="15" hidden="false" customHeight="false" outlineLevel="0" collapsed="false">
      <c r="A8543" s="3" t="n">
        <v>8542</v>
      </c>
      <c r="B8543" s="3" t="n">
        <v>8</v>
      </c>
      <c r="C8543" s="3" t="s">
        <v>346</v>
      </c>
      <c r="D8543" s="3" t="s">
        <v>562</v>
      </c>
      <c r="E8543" s="3" t="n">
        <v>1156</v>
      </c>
      <c r="F8543" s="4" t="n">
        <v>56.77</v>
      </c>
      <c r="G8543" s="3" t="s">
        <v>8</v>
      </c>
      <c r="H8543" s="4" t="n">
        <f aca="false">ROUND(E8543*F8543,2)</f>
        <v>65626.12</v>
      </c>
    </row>
    <row r="8544" customFormat="false" ht="15" hidden="false" customHeight="false" outlineLevel="0" collapsed="false">
      <c r="A8544" s="3" t="n">
        <v>8543</v>
      </c>
      <c r="B8544" s="3" t="n">
        <v>9</v>
      </c>
      <c r="C8544" s="3" t="s">
        <v>346</v>
      </c>
      <c r="D8544" s="3" t="s">
        <v>562</v>
      </c>
      <c r="E8544" s="3" t="n">
        <v>447</v>
      </c>
      <c r="F8544" s="4" t="n">
        <v>303.39</v>
      </c>
      <c r="G8544" s="3" t="s">
        <v>8</v>
      </c>
      <c r="H8544" s="4" t="n">
        <f aca="false">ROUND(E8544*F8544,2)</f>
        <v>135615.33</v>
      </c>
    </row>
    <row r="8545" customFormat="false" ht="15" hidden="false" customHeight="false" outlineLevel="0" collapsed="false">
      <c r="A8545" s="3" t="n">
        <v>8544</v>
      </c>
      <c r="B8545" s="3" t="n">
        <v>14</v>
      </c>
      <c r="C8545" s="3" t="s">
        <v>347</v>
      </c>
      <c r="D8545" s="3" t="s">
        <v>563</v>
      </c>
      <c r="E8545" s="3" t="n">
        <v>1905</v>
      </c>
      <c r="F8545" s="4" t="n">
        <v>70.73</v>
      </c>
      <c r="G8545" s="3" t="s">
        <v>41</v>
      </c>
      <c r="H8545" s="4" t="n">
        <f aca="false">ROUND(E8545*F8545,2)</f>
        <v>134740.65</v>
      </c>
    </row>
    <row r="8546" customFormat="false" ht="15" hidden="false" customHeight="false" outlineLevel="0" collapsed="false">
      <c r="A8546" s="3" t="n">
        <v>8545</v>
      </c>
      <c r="B8546" s="3" t="n">
        <v>4</v>
      </c>
      <c r="C8546" s="3" t="s">
        <v>347</v>
      </c>
      <c r="D8546" s="3" t="s">
        <v>562</v>
      </c>
      <c r="E8546" s="3" t="n">
        <v>166</v>
      </c>
      <c r="F8546" s="4" t="n">
        <v>114.56</v>
      </c>
      <c r="G8546" s="3" t="s">
        <v>8</v>
      </c>
      <c r="H8546" s="4" t="n">
        <f aca="false">ROUND(E8546*F8546,2)</f>
        <v>19016.96</v>
      </c>
    </row>
    <row r="8547" customFormat="false" ht="15" hidden="false" customHeight="false" outlineLevel="0" collapsed="false">
      <c r="A8547" s="3" t="n">
        <v>8546</v>
      </c>
      <c r="B8547" s="3" t="n">
        <v>15</v>
      </c>
      <c r="C8547" s="3" t="s">
        <v>347</v>
      </c>
      <c r="D8547" s="3" t="s">
        <v>563</v>
      </c>
      <c r="E8547" s="3" t="n">
        <v>2461</v>
      </c>
      <c r="F8547" s="4" t="n">
        <v>273.5</v>
      </c>
      <c r="G8547" s="3" t="s">
        <v>46</v>
      </c>
      <c r="H8547" s="4" t="n">
        <f aca="false">ROUND(E8547*F8547,2)</f>
        <v>673083.5</v>
      </c>
    </row>
    <row r="8548" customFormat="false" ht="15" hidden="false" customHeight="false" outlineLevel="0" collapsed="false">
      <c r="A8548" s="3" t="n">
        <v>8547</v>
      </c>
      <c r="B8548" s="3" t="n">
        <v>3</v>
      </c>
      <c r="C8548" s="3" t="s">
        <v>347</v>
      </c>
      <c r="D8548" s="3" t="s">
        <v>562</v>
      </c>
      <c r="E8548" s="3" t="n">
        <v>2106</v>
      </c>
      <c r="F8548" s="4" t="n">
        <v>153.3</v>
      </c>
      <c r="G8548" s="3" t="s">
        <v>8</v>
      </c>
      <c r="H8548" s="4" t="n">
        <f aca="false">ROUND(E8548*F8548,2)</f>
        <v>322849.8</v>
      </c>
    </row>
    <row r="8549" customFormat="false" ht="15" hidden="false" customHeight="false" outlineLevel="0" collapsed="false">
      <c r="A8549" s="3" t="n">
        <v>8548</v>
      </c>
      <c r="B8549" s="3" t="n">
        <v>14</v>
      </c>
      <c r="C8549" s="3" t="s">
        <v>347</v>
      </c>
      <c r="D8549" s="3" t="s">
        <v>562</v>
      </c>
      <c r="E8549" s="3" t="n">
        <v>1449</v>
      </c>
      <c r="F8549" s="4" t="n">
        <v>70.84</v>
      </c>
      <c r="G8549" s="3" t="s">
        <v>41</v>
      </c>
      <c r="H8549" s="4" t="n">
        <f aca="false">ROUND(E8549*F8549,2)</f>
        <v>102647.16</v>
      </c>
    </row>
    <row r="8550" customFormat="false" ht="15" hidden="false" customHeight="false" outlineLevel="0" collapsed="false">
      <c r="A8550" s="3" t="n">
        <v>8549</v>
      </c>
      <c r="B8550" s="3" t="n">
        <v>9</v>
      </c>
      <c r="C8550" s="3" t="s">
        <v>347</v>
      </c>
      <c r="D8550" s="3" t="s">
        <v>563</v>
      </c>
      <c r="E8550" s="3" t="n">
        <v>3667</v>
      </c>
      <c r="F8550" s="4" t="n">
        <v>291.29</v>
      </c>
      <c r="G8550" s="3" t="s">
        <v>8</v>
      </c>
      <c r="H8550" s="4" t="n">
        <f aca="false">ROUND(E8550*F8550,2)</f>
        <v>1068160.43</v>
      </c>
    </row>
    <row r="8551" customFormat="false" ht="15" hidden="false" customHeight="false" outlineLevel="0" collapsed="false">
      <c r="A8551" s="3" t="n">
        <v>8550</v>
      </c>
      <c r="B8551" s="3" t="n">
        <v>11</v>
      </c>
      <c r="C8551" s="3" t="s">
        <v>347</v>
      </c>
      <c r="D8551" s="3" t="s">
        <v>563</v>
      </c>
      <c r="E8551" s="3" t="n">
        <v>998</v>
      </c>
      <c r="F8551" s="4" t="n">
        <v>98.33</v>
      </c>
      <c r="G8551" s="3" t="s">
        <v>34</v>
      </c>
      <c r="H8551" s="4" t="n">
        <f aca="false">ROUND(E8551*F8551,2)</f>
        <v>98133.34</v>
      </c>
    </row>
    <row r="8552" customFormat="false" ht="15" hidden="false" customHeight="false" outlineLevel="0" collapsed="false">
      <c r="A8552" s="3" t="n">
        <v>8551</v>
      </c>
      <c r="B8552" s="3" t="n">
        <v>11</v>
      </c>
      <c r="C8552" s="3" t="s">
        <v>347</v>
      </c>
      <c r="D8552" s="3" t="s">
        <v>563</v>
      </c>
      <c r="E8552" s="3" t="n">
        <v>4713</v>
      </c>
      <c r="F8552" s="4" t="n">
        <v>98.4</v>
      </c>
      <c r="G8552" s="3" t="s">
        <v>34</v>
      </c>
      <c r="H8552" s="4" t="n">
        <f aca="false">ROUND(E8552*F8552,2)</f>
        <v>463759.2</v>
      </c>
    </row>
    <row r="8553" customFormat="false" ht="15" hidden="false" customHeight="false" outlineLevel="0" collapsed="false">
      <c r="A8553" s="3" t="n">
        <v>8552</v>
      </c>
      <c r="B8553" s="3" t="n">
        <v>11</v>
      </c>
      <c r="C8553" s="3" t="s">
        <v>347</v>
      </c>
      <c r="D8553" s="3" t="s">
        <v>563</v>
      </c>
      <c r="E8553" s="3" t="n">
        <v>2623</v>
      </c>
      <c r="F8553" s="4" t="n">
        <v>98.24</v>
      </c>
      <c r="G8553" s="3" t="s">
        <v>34</v>
      </c>
      <c r="H8553" s="4" t="n">
        <f aca="false">ROUND(E8553*F8553,2)</f>
        <v>257683.52</v>
      </c>
    </row>
    <row r="8554" customFormat="false" ht="15" hidden="false" customHeight="false" outlineLevel="0" collapsed="false">
      <c r="A8554" s="3" t="n">
        <v>8553</v>
      </c>
      <c r="B8554" s="3" t="n">
        <v>2</v>
      </c>
      <c r="C8554" s="3" t="s">
        <v>347</v>
      </c>
      <c r="D8554" s="3" t="s">
        <v>563</v>
      </c>
      <c r="E8554" s="3" t="n">
        <v>4138</v>
      </c>
      <c r="F8554" s="4" t="n">
        <v>41.49</v>
      </c>
      <c r="G8554" s="3" t="s">
        <v>8</v>
      </c>
      <c r="H8554" s="4" t="n">
        <f aca="false">ROUND(E8554*F8554,2)</f>
        <v>171685.62</v>
      </c>
    </row>
    <row r="8555" customFormat="false" ht="15" hidden="false" customHeight="false" outlineLevel="0" collapsed="false">
      <c r="A8555" s="3" t="n">
        <v>8554</v>
      </c>
      <c r="B8555" s="3" t="n">
        <v>3</v>
      </c>
      <c r="C8555" s="3" t="s">
        <v>347</v>
      </c>
      <c r="D8555" s="3" t="s">
        <v>562</v>
      </c>
      <c r="E8555" s="3" t="n">
        <v>1493</v>
      </c>
      <c r="F8555" s="4" t="n">
        <v>153.23</v>
      </c>
      <c r="G8555" s="3" t="s">
        <v>8</v>
      </c>
      <c r="H8555" s="4" t="n">
        <f aca="false">ROUND(E8555*F8555,2)</f>
        <v>228772.39</v>
      </c>
    </row>
    <row r="8556" customFormat="false" ht="15" hidden="false" customHeight="false" outlineLevel="0" collapsed="false">
      <c r="A8556" s="3" t="n">
        <v>8555</v>
      </c>
      <c r="B8556" s="3" t="n">
        <v>2</v>
      </c>
      <c r="C8556" s="3" t="s">
        <v>347</v>
      </c>
      <c r="D8556" s="3" t="s">
        <v>563</v>
      </c>
      <c r="E8556" s="3" t="n">
        <v>1373</v>
      </c>
      <c r="F8556" s="4" t="n">
        <v>41.5</v>
      </c>
      <c r="G8556" s="3" t="s">
        <v>8</v>
      </c>
      <c r="H8556" s="4" t="n">
        <f aca="false">ROUND(E8556*F8556,2)</f>
        <v>56979.5</v>
      </c>
    </row>
    <row r="8557" customFormat="false" ht="15" hidden="false" customHeight="false" outlineLevel="0" collapsed="false">
      <c r="A8557" s="3" t="n">
        <v>8556</v>
      </c>
      <c r="B8557" s="3" t="n">
        <v>12</v>
      </c>
      <c r="C8557" s="3" t="s">
        <v>347</v>
      </c>
      <c r="D8557" s="3" t="s">
        <v>562</v>
      </c>
      <c r="E8557" s="3" t="n">
        <v>4674</v>
      </c>
      <c r="F8557" s="4" t="n">
        <v>229.5</v>
      </c>
      <c r="G8557" s="3" t="s">
        <v>38</v>
      </c>
      <c r="H8557" s="4" t="n">
        <f aca="false">ROUND(E8557*F8557,2)</f>
        <v>1072683</v>
      </c>
    </row>
    <row r="8558" customFormat="false" ht="15" hidden="false" customHeight="false" outlineLevel="0" collapsed="false">
      <c r="A8558" s="3" t="n">
        <v>8557</v>
      </c>
      <c r="B8558" s="3" t="n">
        <v>2</v>
      </c>
      <c r="C8558" s="3" t="s">
        <v>347</v>
      </c>
      <c r="D8558" s="3" t="s">
        <v>562</v>
      </c>
      <c r="E8558" s="3" t="n">
        <v>2553</v>
      </c>
      <c r="F8558" s="4" t="n">
        <v>41.71</v>
      </c>
      <c r="G8558" s="3" t="s">
        <v>8</v>
      </c>
      <c r="H8558" s="4" t="n">
        <f aca="false">ROUND(E8558*F8558,2)</f>
        <v>106485.63</v>
      </c>
    </row>
    <row r="8559" customFormat="false" ht="15" hidden="false" customHeight="false" outlineLevel="0" collapsed="false">
      <c r="A8559" s="3" t="n">
        <v>8558</v>
      </c>
      <c r="B8559" s="3" t="n">
        <v>3</v>
      </c>
      <c r="C8559" s="3" t="s">
        <v>347</v>
      </c>
      <c r="D8559" s="3" t="s">
        <v>562</v>
      </c>
      <c r="E8559" s="3" t="n">
        <v>929</v>
      </c>
      <c r="F8559" s="4" t="n">
        <v>153.14</v>
      </c>
      <c r="G8559" s="3" t="s">
        <v>8</v>
      </c>
      <c r="H8559" s="4" t="n">
        <f aca="false">ROUND(E8559*F8559,2)</f>
        <v>142267.06</v>
      </c>
    </row>
    <row r="8560" customFormat="false" ht="15" hidden="false" customHeight="false" outlineLevel="0" collapsed="false">
      <c r="A8560" s="3" t="n">
        <v>8559</v>
      </c>
      <c r="B8560" s="3" t="n">
        <v>14</v>
      </c>
      <c r="C8560" s="3" t="s">
        <v>347</v>
      </c>
      <c r="D8560" s="3" t="s">
        <v>563</v>
      </c>
      <c r="E8560" s="3" t="n">
        <v>1905</v>
      </c>
      <c r="F8560" s="4" t="n">
        <v>70.71</v>
      </c>
      <c r="G8560" s="3" t="s">
        <v>41</v>
      </c>
      <c r="H8560" s="4" t="n">
        <f aca="false">ROUND(E8560*F8560,2)</f>
        <v>134702.55</v>
      </c>
    </row>
    <row r="8561" customFormat="false" ht="15" hidden="false" customHeight="false" outlineLevel="0" collapsed="false">
      <c r="A8561" s="3" t="n">
        <v>8560</v>
      </c>
      <c r="B8561" s="3" t="n">
        <v>12</v>
      </c>
      <c r="C8561" s="3" t="s">
        <v>347</v>
      </c>
      <c r="D8561" s="3" t="s">
        <v>563</v>
      </c>
      <c r="E8561" s="3" t="n">
        <v>1849</v>
      </c>
      <c r="F8561" s="4" t="n">
        <v>228.23</v>
      </c>
      <c r="G8561" s="3" t="s">
        <v>38</v>
      </c>
      <c r="H8561" s="4" t="n">
        <f aca="false">ROUND(E8561*F8561,2)</f>
        <v>421997.27</v>
      </c>
    </row>
    <row r="8562" customFormat="false" ht="15" hidden="false" customHeight="false" outlineLevel="0" collapsed="false">
      <c r="A8562" s="3" t="n">
        <v>8561</v>
      </c>
      <c r="B8562" s="3" t="n">
        <v>10</v>
      </c>
      <c r="C8562" s="3" t="s">
        <v>347</v>
      </c>
      <c r="D8562" s="3" t="s">
        <v>562</v>
      </c>
      <c r="E8562" s="3" t="n">
        <v>3367</v>
      </c>
      <c r="F8562" s="4" t="n">
        <v>61.64</v>
      </c>
      <c r="G8562" s="3" t="s">
        <v>8</v>
      </c>
      <c r="H8562" s="4" t="n">
        <f aca="false">ROUND(E8562*F8562,2)</f>
        <v>207541.88</v>
      </c>
    </row>
    <row r="8563" customFormat="false" ht="15" hidden="false" customHeight="false" outlineLevel="0" collapsed="false">
      <c r="A8563" s="3" t="n">
        <v>8562</v>
      </c>
      <c r="B8563" s="3" t="n">
        <v>3</v>
      </c>
      <c r="C8563" s="3" t="s">
        <v>347</v>
      </c>
      <c r="D8563" s="3" t="s">
        <v>563</v>
      </c>
      <c r="E8563" s="3" t="n">
        <v>1554</v>
      </c>
      <c r="F8563" s="4" t="n">
        <v>153.11</v>
      </c>
      <c r="G8563" s="3" t="s">
        <v>8</v>
      </c>
      <c r="H8563" s="4" t="n">
        <f aca="false">ROUND(E8563*F8563,2)</f>
        <v>237932.94</v>
      </c>
    </row>
    <row r="8564" customFormat="false" ht="15" hidden="false" customHeight="false" outlineLevel="0" collapsed="false">
      <c r="A8564" s="3" t="n">
        <v>8563</v>
      </c>
      <c r="B8564" s="3" t="n">
        <v>2</v>
      </c>
      <c r="C8564" s="3" t="s">
        <v>347</v>
      </c>
      <c r="D8564" s="3" t="s">
        <v>563</v>
      </c>
      <c r="E8564" s="3" t="n">
        <v>2781</v>
      </c>
      <c r="F8564" s="4" t="n">
        <v>41.61</v>
      </c>
      <c r="G8564" s="3" t="s">
        <v>8</v>
      </c>
      <c r="H8564" s="4" t="n">
        <f aca="false">ROUND(E8564*F8564,2)</f>
        <v>115717.41</v>
      </c>
    </row>
    <row r="8565" customFormat="false" ht="15" hidden="false" customHeight="false" outlineLevel="0" collapsed="false">
      <c r="A8565" s="3" t="n">
        <v>8564</v>
      </c>
      <c r="B8565" s="3" t="n">
        <v>14</v>
      </c>
      <c r="C8565" s="3" t="s">
        <v>347</v>
      </c>
      <c r="D8565" s="3" t="s">
        <v>563</v>
      </c>
      <c r="E8565" s="3" t="n">
        <v>3438</v>
      </c>
      <c r="F8565" s="4" t="n">
        <v>70.65</v>
      </c>
      <c r="G8565" s="3" t="s">
        <v>41</v>
      </c>
      <c r="H8565" s="4" t="n">
        <f aca="false">ROUND(E8565*F8565,2)</f>
        <v>242894.7</v>
      </c>
    </row>
    <row r="8566" customFormat="false" ht="15" hidden="false" customHeight="false" outlineLevel="0" collapsed="false">
      <c r="A8566" s="3" t="n">
        <v>8565</v>
      </c>
      <c r="B8566" s="3" t="n">
        <v>11</v>
      </c>
      <c r="C8566" s="3" t="s">
        <v>347</v>
      </c>
      <c r="D8566" s="3" t="s">
        <v>563</v>
      </c>
      <c r="E8566" s="3" t="n">
        <v>2844</v>
      </c>
      <c r="F8566" s="4" t="n">
        <v>98.01</v>
      </c>
      <c r="G8566" s="3" t="s">
        <v>34</v>
      </c>
      <c r="H8566" s="4" t="n">
        <f aca="false">ROUND(E8566*F8566,2)</f>
        <v>278740.44</v>
      </c>
    </row>
    <row r="8567" customFormat="false" ht="15" hidden="false" customHeight="false" outlineLevel="0" collapsed="false">
      <c r="A8567" s="3" t="n">
        <v>8566</v>
      </c>
      <c r="B8567" s="3" t="n">
        <v>1</v>
      </c>
      <c r="C8567" s="3" t="s">
        <v>347</v>
      </c>
      <c r="D8567" s="3" t="s">
        <v>563</v>
      </c>
      <c r="E8567" s="3" t="n">
        <v>1863</v>
      </c>
      <c r="F8567" s="4" t="n">
        <v>424.46</v>
      </c>
      <c r="G8567" s="3" t="s">
        <v>8</v>
      </c>
      <c r="H8567" s="4" t="n">
        <f aca="false">ROUND(E8567*F8567,2)</f>
        <v>790768.98</v>
      </c>
    </row>
    <row r="8568" customFormat="false" ht="15" hidden="false" customHeight="false" outlineLevel="0" collapsed="false">
      <c r="A8568" s="3" t="n">
        <v>8567</v>
      </c>
      <c r="B8568" s="3" t="n">
        <v>7</v>
      </c>
      <c r="C8568" s="3" t="s">
        <v>347</v>
      </c>
      <c r="D8568" s="3" t="s">
        <v>563</v>
      </c>
      <c r="E8568" s="3" t="n">
        <v>3467</v>
      </c>
      <c r="F8568" s="4" t="n">
        <v>299.46</v>
      </c>
      <c r="G8568" s="3" t="s">
        <v>8</v>
      </c>
      <c r="H8568" s="4" t="n">
        <f aca="false">ROUND(E8568*F8568,2)</f>
        <v>1038227.82</v>
      </c>
    </row>
    <row r="8569" customFormat="false" ht="15" hidden="false" customHeight="false" outlineLevel="0" collapsed="false">
      <c r="A8569" s="3" t="n">
        <v>8568</v>
      </c>
      <c r="B8569" s="3" t="n">
        <v>13</v>
      </c>
      <c r="C8569" s="3" t="s">
        <v>347</v>
      </c>
      <c r="D8569" s="3" t="s">
        <v>563</v>
      </c>
      <c r="E8569" s="3" t="n">
        <v>2146</v>
      </c>
      <c r="F8569" s="4" t="n">
        <v>43.05</v>
      </c>
      <c r="G8569" s="3" t="s">
        <v>41</v>
      </c>
      <c r="H8569" s="4" t="n">
        <f aca="false">ROUND(E8569*F8569,2)</f>
        <v>92385.3</v>
      </c>
    </row>
    <row r="8570" customFormat="false" ht="15" hidden="false" customHeight="false" outlineLevel="0" collapsed="false">
      <c r="A8570" s="3" t="n">
        <v>8569</v>
      </c>
      <c r="B8570" s="3" t="n">
        <v>14</v>
      </c>
      <c r="C8570" s="3" t="s">
        <v>347</v>
      </c>
      <c r="D8570" s="3" t="s">
        <v>563</v>
      </c>
      <c r="E8570" s="3" t="n">
        <v>1301</v>
      </c>
      <c r="F8570" s="4" t="n">
        <v>70.61</v>
      </c>
      <c r="G8570" s="3" t="s">
        <v>41</v>
      </c>
      <c r="H8570" s="4" t="n">
        <f aca="false">ROUND(E8570*F8570,2)</f>
        <v>91863.61</v>
      </c>
    </row>
    <row r="8571" customFormat="false" ht="15" hidden="false" customHeight="false" outlineLevel="0" collapsed="false">
      <c r="A8571" s="3" t="n">
        <v>8570</v>
      </c>
      <c r="B8571" s="3" t="n">
        <v>12</v>
      </c>
      <c r="C8571" s="3" t="s">
        <v>347</v>
      </c>
      <c r="D8571" s="3" t="s">
        <v>563</v>
      </c>
      <c r="E8571" s="3" t="n">
        <v>1500</v>
      </c>
      <c r="F8571" s="4" t="n">
        <v>229.08</v>
      </c>
      <c r="G8571" s="3" t="s">
        <v>38</v>
      </c>
      <c r="H8571" s="4" t="n">
        <f aca="false">ROUND(E8571*F8571,2)</f>
        <v>343620</v>
      </c>
    </row>
    <row r="8572" customFormat="false" ht="15" hidden="false" customHeight="false" outlineLevel="0" collapsed="false">
      <c r="A8572" s="3" t="n">
        <v>8571</v>
      </c>
      <c r="B8572" s="3" t="n">
        <v>10</v>
      </c>
      <c r="C8572" s="3" t="s">
        <v>347</v>
      </c>
      <c r="D8572" s="3" t="s">
        <v>563</v>
      </c>
      <c r="E8572" s="3" t="n">
        <v>1075</v>
      </c>
      <c r="F8572" s="4" t="n">
        <v>61.87</v>
      </c>
      <c r="G8572" s="3" t="s">
        <v>8</v>
      </c>
      <c r="H8572" s="4" t="n">
        <f aca="false">ROUND(E8572*F8572,2)</f>
        <v>66510.25</v>
      </c>
    </row>
    <row r="8573" customFormat="false" ht="15" hidden="false" customHeight="false" outlineLevel="0" collapsed="false">
      <c r="A8573" s="3" t="n">
        <v>8572</v>
      </c>
      <c r="B8573" s="3" t="n">
        <v>3</v>
      </c>
      <c r="C8573" s="3" t="s">
        <v>348</v>
      </c>
      <c r="D8573" s="3" t="s">
        <v>562</v>
      </c>
      <c r="E8573" s="3" t="n">
        <v>2329</v>
      </c>
      <c r="F8573" s="4" t="n">
        <v>149.88</v>
      </c>
      <c r="G8573" s="3" t="s">
        <v>8</v>
      </c>
      <c r="H8573" s="4" t="n">
        <f aca="false">ROUND(E8573*F8573,2)</f>
        <v>349070.52</v>
      </c>
    </row>
    <row r="8574" customFormat="false" ht="15" hidden="false" customHeight="false" outlineLevel="0" collapsed="false">
      <c r="A8574" s="3" t="n">
        <v>8573</v>
      </c>
      <c r="B8574" s="3" t="n">
        <v>7</v>
      </c>
      <c r="C8574" s="3" t="s">
        <v>348</v>
      </c>
      <c r="D8574" s="3" t="s">
        <v>563</v>
      </c>
      <c r="E8574" s="3" t="n">
        <v>887</v>
      </c>
      <c r="F8574" s="4" t="n">
        <v>292.78</v>
      </c>
      <c r="G8574" s="3" t="s">
        <v>8</v>
      </c>
      <c r="H8574" s="4" t="n">
        <f aca="false">ROUND(E8574*F8574,2)</f>
        <v>259695.86</v>
      </c>
    </row>
    <row r="8575" customFormat="false" ht="15" hidden="false" customHeight="false" outlineLevel="0" collapsed="false">
      <c r="A8575" s="3" t="n">
        <v>8574</v>
      </c>
      <c r="B8575" s="3" t="n">
        <v>5</v>
      </c>
      <c r="C8575" s="3" t="s">
        <v>348</v>
      </c>
      <c r="D8575" s="3" t="s">
        <v>563</v>
      </c>
      <c r="E8575" s="3" t="n">
        <v>618</v>
      </c>
      <c r="F8575" s="4" t="n">
        <v>514.25</v>
      </c>
      <c r="G8575" s="3" t="s">
        <v>8</v>
      </c>
      <c r="H8575" s="4" t="n">
        <f aca="false">ROUND(E8575*F8575,2)</f>
        <v>317806.5</v>
      </c>
    </row>
    <row r="8576" customFormat="false" ht="15" hidden="false" customHeight="false" outlineLevel="0" collapsed="false">
      <c r="A8576" s="3" t="n">
        <v>8575</v>
      </c>
      <c r="B8576" s="3" t="n">
        <v>4</v>
      </c>
      <c r="C8576" s="3" t="s">
        <v>348</v>
      </c>
      <c r="D8576" s="3" t="s">
        <v>562</v>
      </c>
      <c r="E8576" s="3" t="n">
        <v>3717</v>
      </c>
      <c r="F8576" s="4" t="n">
        <v>112.7</v>
      </c>
      <c r="G8576" s="3" t="s">
        <v>8</v>
      </c>
      <c r="H8576" s="4" t="n">
        <f aca="false">ROUND(E8576*F8576,2)</f>
        <v>418905.9</v>
      </c>
    </row>
    <row r="8577" customFormat="false" ht="15" hidden="false" customHeight="false" outlineLevel="0" collapsed="false">
      <c r="A8577" s="3" t="n">
        <v>8576</v>
      </c>
      <c r="B8577" s="3" t="n">
        <v>1</v>
      </c>
      <c r="C8577" s="3" t="s">
        <v>348</v>
      </c>
      <c r="D8577" s="3" t="s">
        <v>563</v>
      </c>
      <c r="E8577" s="3" t="n">
        <v>3240</v>
      </c>
      <c r="F8577" s="4" t="n">
        <v>417.23</v>
      </c>
      <c r="G8577" s="3" t="s">
        <v>8</v>
      </c>
      <c r="H8577" s="4" t="n">
        <f aca="false">ROUND(E8577*F8577,2)</f>
        <v>1351825.2</v>
      </c>
    </row>
    <row r="8578" customFormat="false" ht="15" hidden="false" customHeight="false" outlineLevel="0" collapsed="false">
      <c r="A8578" s="3" t="n">
        <v>8577</v>
      </c>
      <c r="B8578" s="3" t="n">
        <v>11</v>
      </c>
      <c r="C8578" s="3" t="s">
        <v>348</v>
      </c>
      <c r="D8578" s="3" t="s">
        <v>563</v>
      </c>
      <c r="E8578" s="3" t="n">
        <v>3664</v>
      </c>
      <c r="F8578" s="4" t="n">
        <v>97.62</v>
      </c>
      <c r="G8578" s="3" t="s">
        <v>34</v>
      </c>
      <c r="H8578" s="4" t="n">
        <f aca="false">ROUND(E8578*F8578,2)</f>
        <v>357679.68</v>
      </c>
    </row>
    <row r="8579" customFormat="false" ht="15" hidden="false" customHeight="false" outlineLevel="0" collapsed="false">
      <c r="A8579" s="3" t="n">
        <v>8578</v>
      </c>
      <c r="B8579" s="3" t="n">
        <v>5</v>
      </c>
      <c r="C8579" s="3" t="s">
        <v>348</v>
      </c>
      <c r="D8579" s="3" t="s">
        <v>562</v>
      </c>
      <c r="E8579" s="3" t="n">
        <v>115</v>
      </c>
      <c r="F8579" s="4" t="n">
        <v>512.53</v>
      </c>
      <c r="G8579" s="3" t="s">
        <v>8</v>
      </c>
      <c r="H8579" s="4" t="n">
        <f aca="false">ROUND(E8579*F8579,2)</f>
        <v>58940.95</v>
      </c>
    </row>
    <row r="8580" customFormat="false" ht="15" hidden="false" customHeight="false" outlineLevel="0" collapsed="false">
      <c r="A8580" s="3" t="n">
        <v>8579</v>
      </c>
      <c r="B8580" s="3" t="n">
        <v>9</v>
      </c>
      <c r="C8580" s="3" t="s">
        <v>348</v>
      </c>
      <c r="D8580" s="3" t="s">
        <v>563</v>
      </c>
      <c r="E8580" s="3" t="n">
        <v>3812</v>
      </c>
      <c r="F8580" s="4" t="n">
        <v>290.74</v>
      </c>
      <c r="G8580" s="3" t="s">
        <v>8</v>
      </c>
      <c r="H8580" s="4" t="n">
        <f aca="false">ROUND(E8580*F8580,2)</f>
        <v>1108300.88</v>
      </c>
    </row>
    <row r="8581" customFormat="false" ht="15" hidden="false" customHeight="false" outlineLevel="0" collapsed="false">
      <c r="A8581" s="3" t="n">
        <v>8580</v>
      </c>
      <c r="B8581" s="3" t="n">
        <v>14</v>
      </c>
      <c r="C8581" s="3" t="s">
        <v>348</v>
      </c>
      <c r="D8581" s="3" t="s">
        <v>563</v>
      </c>
      <c r="E8581" s="3" t="n">
        <v>3169</v>
      </c>
      <c r="F8581" s="4" t="n">
        <v>69.56</v>
      </c>
      <c r="G8581" s="3" t="s">
        <v>41</v>
      </c>
      <c r="H8581" s="4" t="n">
        <f aca="false">ROUND(E8581*F8581,2)</f>
        <v>220435.64</v>
      </c>
    </row>
    <row r="8582" customFormat="false" ht="15" hidden="false" customHeight="false" outlineLevel="0" collapsed="false">
      <c r="A8582" s="3" t="n">
        <v>8581</v>
      </c>
      <c r="B8582" s="3" t="n">
        <v>14</v>
      </c>
      <c r="C8582" s="3" t="s">
        <v>348</v>
      </c>
      <c r="D8582" s="3" t="s">
        <v>563</v>
      </c>
      <c r="E8582" s="3" t="n">
        <v>1575</v>
      </c>
      <c r="F8582" s="4" t="n">
        <v>69.46</v>
      </c>
      <c r="G8582" s="3" t="s">
        <v>41</v>
      </c>
      <c r="H8582" s="4" t="n">
        <f aca="false">ROUND(E8582*F8582,2)</f>
        <v>109399.5</v>
      </c>
    </row>
    <row r="8583" customFormat="false" ht="15" hidden="false" customHeight="false" outlineLevel="0" collapsed="false">
      <c r="A8583" s="3" t="n">
        <v>8582</v>
      </c>
      <c r="B8583" s="3" t="n">
        <v>7</v>
      </c>
      <c r="C8583" s="3" t="s">
        <v>348</v>
      </c>
      <c r="D8583" s="3" t="s">
        <v>562</v>
      </c>
      <c r="E8583" s="3" t="n">
        <v>3645</v>
      </c>
      <c r="F8583" s="4" t="n">
        <v>293.52</v>
      </c>
      <c r="G8583" s="3" t="s">
        <v>8</v>
      </c>
      <c r="H8583" s="4" t="n">
        <f aca="false">ROUND(E8583*F8583,2)</f>
        <v>1069880.4</v>
      </c>
    </row>
    <row r="8584" customFormat="false" ht="15" hidden="false" customHeight="false" outlineLevel="0" collapsed="false">
      <c r="A8584" s="3" t="n">
        <v>8583</v>
      </c>
      <c r="B8584" s="3" t="n">
        <v>3</v>
      </c>
      <c r="C8584" s="3" t="s">
        <v>348</v>
      </c>
      <c r="D8584" s="3" t="s">
        <v>563</v>
      </c>
      <c r="E8584" s="3" t="n">
        <v>447</v>
      </c>
      <c r="F8584" s="4" t="n">
        <v>149.7</v>
      </c>
      <c r="G8584" s="3" t="s">
        <v>8</v>
      </c>
      <c r="H8584" s="4" t="n">
        <f aca="false">ROUND(E8584*F8584,2)</f>
        <v>66915.9</v>
      </c>
    </row>
    <row r="8585" customFormat="false" ht="15" hidden="false" customHeight="false" outlineLevel="0" collapsed="false">
      <c r="A8585" s="3" t="n">
        <v>8584</v>
      </c>
      <c r="B8585" s="3" t="n">
        <v>5</v>
      </c>
      <c r="C8585" s="3" t="s">
        <v>348</v>
      </c>
      <c r="D8585" s="3" t="s">
        <v>563</v>
      </c>
      <c r="E8585" s="3" t="n">
        <v>3144</v>
      </c>
      <c r="F8585" s="4" t="n">
        <v>513.32</v>
      </c>
      <c r="G8585" s="3" t="s">
        <v>8</v>
      </c>
      <c r="H8585" s="4" t="n">
        <f aca="false">ROUND(E8585*F8585,2)</f>
        <v>1613878.08</v>
      </c>
    </row>
    <row r="8586" customFormat="false" ht="15" hidden="false" customHeight="false" outlineLevel="0" collapsed="false">
      <c r="A8586" s="3" t="n">
        <v>8585</v>
      </c>
      <c r="B8586" s="3" t="n">
        <v>3</v>
      </c>
      <c r="C8586" s="3" t="s">
        <v>348</v>
      </c>
      <c r="D8586" s="3" t="s">
        <v>562</v>
      </c>
      <c r="E8586" s="3" t="n">
        <v>2853</v>
      </c>
      <c r="F8586" s="4" t="n">
        <v>149.55</v>
      </c>
      <c r="G8586" s="3" t="s">
        <v>8</v>
      </c>
      <c r="H8586" s="4" t="n">
        <f aca="false">ROUND(E8586*F8586,2)</f>
        <v>426666.15</v>
      </c>
    </row>
    <row r="8587" customFormat="false" ht="15" hidden="false" customHeight="false" outlineLevel="0" collapsed="false">
      <c r="A8587" s="3" t="n">
        <v>8586</v>
      </c>
      <c r="B8587" s="3" t="n">
        <v>3</v>
      </c>
      <c r="C8587" s="3" t="s">
        <v>348</v>
      </c>
      <c r="D8587" s="3" t="s">
        <v>563</v>
      </c>
      <c r="E8587" s="3" t="n">
        <v>3729</v>
      </c>
      <c r="F8587" s="4" t="n">
        <v>149.32</v>
      </c>
      <c r="G8587" s="3" t="s">
        <v>8</v>
      </c>
      <c r="H8587" s="4" t="n">
        <f aca="false">ROUND(E8587*F8587,2)</f>
        <v>556814.28</v>
      </c>
    </row>
    <row r="8588" customFormat="false" ht="15" hidden="false" customHeight="false" outlineLevel="0" collapsed="false">
      <c r="A8588" s="3" t="n">
        <v>8587</v>
      </c>
      <c r="B8588" s="3" t="n">
        <v>1</v>
      </c>
      <c r="C8588" s="3" t="s">
        <v>348</v>
      </c>
      <c r="D8588" s="3" t="s">
        <v>562</v>
      </c>
      <c r="E8588" s="3" t="n">
        <v>4234</v>
      </c>
      <c r="F8588" s="4" t="n">
        <v>416.73</v>
      </c>
      <c r="G8588" s="3" t="s">
        <v>8</v>
      </c>
      <c r="H8588" s="4" t="n">
        <f aca="false">ROUND(E8588*F8588,2)</f>
        <v>1764434.82</v>
      </c>
    </row>
    <row r="8589" customFormat="false" ht="15" hidden="false" customHeight="false" outlineLevel="0" collapsed="false">
      <c r="A8589" s="3" t="n">
        <v>8588</v>
      </c>
      <c r="B8589" s="3" t="n">
        <v>2</v>
      </c>
      <c r="C8589" s="3" t="s">
        <v>348</v>
      </c>
      <c r="D8589" s="3" t="s">
        <v>563</v>
      </c>
      <c r="E8589" s="3" t="n">
        <v>1970</v>
      </c>
      <c r="F8589" s="4" t="n">
        <v>40.5</v>
      </c>
      <c r="G8589" s="3" t="s">
        <v>8</v>
      </c>
      <c r="H8589" s="4" t="n">
        <f aca="false">ROUND(E8589*F8589,2)</f>
        <v>79785</v>
      </c>
    </row>
    <row r="8590" customFormat="false" ht="15" hidden="false" customHeight="false" outlineLevel="0" collapsed="false">
      <c r="A8590" s="3" t="n">
        <v>8589</v>
      </c>
      <c r="B8590" s="3" t="n">
        <v>1</v>
      </c>
      <c r="C8590" s="3" t="s">
        <v>348</v>
      </c>
      <c r="D8590" s="3" t="s">
        <v>563</v>
      </c>
      <c r="E8590" s="3" t="n">
        <v>2607</v>
      </c>
      <c r="F8590" s="4" t="n">
        <v>417.02</v>
      </c>
      <c r="G8590" s="3" t="s">
        <v>8</v>
      </c>
      <c r="H8590" s="4" t="n">
        <f aca="false">ROUND(E8590*F8590,2)</f>
        <v>1087171.14</v>
      </c>
    </row>
    <row r="8591" customFormat="false" ht="15" hidden="false" customHeight="false" outlineLevel="0" collapsed="false">
      <c r="A8591" s="3" t="n">
        <v>8590</v>
      </c>
      <c r="B8591" s="3" t="n">
        <v>3</v>
      </c>
      <c r="C8591" s="3" t="s">
        <v>348</v>
      </c>
      <c r="D8591" s="3" t="s">
        <v>563</v>
      </c>
      <c r="E8591" s="3" t="n">
        <v>501</v>
      </c>
      <c r="F8591" s="4" t="n">
        <v>149.74</v>
      </c>
      <c r="G8591" s="3" t="s">
        <v>8</v>
      </c>
      <c r="H8591" s="4" t="n">
        <f aca="false">ROUND(E8591*F8591,2)</f>
        <v>75019.74</v>
      </c>
    </row>
    <row r="8592" customFormat="false" ht="15" hidden="false" customHeight="false" outlineLevel="0" collapsed="false">
      <c r="A8592" s="3" t="n">
        <v>8591</v>
      </c>
      <c r="B8592" s="3" t="n">
        <v>12</v>
      </c>
      <c r="C8592" s="3" t="s">
        <v>348</v>
      </c>
      <c r="D8592" s="3" t="s">
        <v>562</v>
      </c>
      <c r="E8592" s="3" t="n">
        <v>224</v>
      </c>
      <c r="F8592" s="4" t="n">
        <v>227.89</v>
      </c>
      <c r="G8592" s="3" t="s">
        <v>38</v>
      </c>
      <c r="H8592" s="4" t="n">
        <f aca="false">ROUND(E8592*F8592,2)</f>
        <v>51047.36</v>
      </c>
    </row>
    <row r="8593" customFormat="false" ht="15" hidden="false" customHeight="false" outlineLevel="0" collapsed="false">
      <c r="A8593" s="3" t="n">
        <v>8592</v>
      </c>
      <c r="B8593" s="3" t="n">
        <v>6</v>
      </c>
      <c r="C8593" s="3" t="s">
        <v>348</v>
      </c>
      <c r="D8593" s="3" t="s">
        <v>562</v>
      </c>
      <c r="E8593" s="3" t="n">
        <v>3775</v>
      </c>
      <c r="F8593" s="4" t="n">
        <v>255.86</v>
      </c>
      <c r="G8593" s="3" t="s">
        <v>8</v>
      </c>
      <c r="H8593" s="4" t="n">
        <f aca="false">ROUND(E8593*F8593,2)</f>
        <v>965871.5</v>
      </c>
    </row>
    <row r="8594" customFormat="false" ht="15" hidden="false" customHeight="false" outlineLevel="0" collapsed="false">
      <c r="A8594" s="3" t="n">
        <v>8593</v>
      </c>
      <c r="B8594" s="3" t="n">
        <v>10</v>
      </c>
      <c r="C8594" s="3" t="s">
        <v>348</v>
      </c>
      <c r="D8594" s="3" t="s">
        <v>563</v>
      </c>
      <c r="E8594" s="3" t="n">
        <v>2763</v>
      </c>
      <c r="F8594" s="4" t="n">
        <v>62.05</v>
      </c>
      <c r="G8594" s="3" t="s">
        <v>8</v>
      </c>
      <c r="H8594" s="4" t="n">
        <f aca="false">ROUND(E8594*F8594,2)</f>
        <v>171444.15</v>
      </c>
    </row>
    <row r="8595" customFormat="false" ht="15" hidden="false" customHeight="false" outlineLevel="0" collapsed="false">
      <c r="A8595" s="3" t="n">
        <v>8594</v>
      </c>
      <c r="B8595" s="3" t="n">
        <v>3</v>
      </c>
      <c r="C8595" s="3" t="s">
        <v>348</v>
      </c>
      <c r="D8595" s="3" t="s">
        <v>562</v>
      </c>
      <c r="E8595" s="3" t="n">
        <v>616</v>
      </c>
      <c r="F8595" s="4" t="n">
        <v>149.62</v>
      </c>
      <c r="G8595" s="3" t="s">
        <v>8</v>
      </c>
      <c r="H8595" s="4" t="n">
        <f aca="false">ROUND(E8595*F8595,2)</f>
        <v>92165.92</v>
      </c>
    </row>
    <row r="8596" customFormat="false" ht="15" hidden="false" customHeight="false" outlineLevel="0" collapsed="false">
      <c r="A8596" s="3" t="n">
        <v>8595</v>
      </c>
      <c r="B8596" s="3" t="n">
        <v>1</v>
      </c>
      <c r="C8596" s="3" t="s">
        <v>348</v>
      </c>
      <c r="D8596" s="3" t="s">
        <v>563</v>
      </c>
      <c r="E8596" s="3" t="n">
        <v>3364</v>
      </c>
      <c r="F8596" s="4" t="n">
        <v>416.64</v>
      </c>
      <c r="G8596" s="3" t="s">
        <v>8</v>
      </c>
      <c r="H8596" s="4" t="n">
        <f aca="false">ROUND(E8596*F8596,2)</f>
        <v>1401576.96</v>
      </c>
    </row>
    <row r="8597" customFormat="false" ht="15" hidden="false" customHeight="false" outlineLevel="0" collapsed="false">
      <c r="A8597" s="3" t="n">
        <v>8596</v>
      </c>
      <c r="B8597" s="3" t="n">
        <v>14</v>
      </c>
      <c r="C8597" s="3" t="s">
        <v>348</v>
      </c>
      <c r="D8597" s="3" t="s">
        <v>563</v>
      </c>
      <c r="E8597" s="3" t="n">
        <v>4113</v>
      </c>
      <c r="F8597" s="4" t="n">
        <v>69.34</v>
      </c>
      <c r="G8597" s="3" t="s">
        <v>41</v>
      </c>
      <c r="H8597" s="4" t="n">
        <f aca="false">ROUND(E8597*F8597,2)</f>
        <v>285195.42</v>
      </c>
    </row>
    <row r="8598" customFormat="false" ht="15" hidden="false" customHeight="false" outlineLevel="0" collapsed="false">
      <c r="A8598" s="3" t="n">
        <v>8597</v>
      </c>
      <c r="B8598" s="3" t="n">
        <v>10</v>
      </c>
      <c r="C8598" s="3" t="s">
        <v>348</v>
      </c>
      <c r="D8598" s="3" t="s">
        <v>562</v>
      </c>
      <c r="E8598" s="3" t="n">
        <v>102</v>
      </c>
      <c r="F8598" s="4" t="n">
        <v>62.03</v>
      </c>
      <c r="G8598" s="3" t="s">
        <v>8</v>
      </c>
      <c r="H8598" s="4" t="n">
        <f aca="false">ROUND(E8598*F8598,2)</f>
        <v>6327.06</v>
      </c>
    </row>
    <row r="8599" customFormat="false" ht="15" hidden="false" customHeight="false" outlineLevel="0" collapsed="false">
      <c r="A8599" s="3" t="n">
        <v>8598</v>
      </c>
      <c r="B8599" s="3" t="n">
        <v>2</v>
      </c>
      <c r="C8599" s="3" t="s">
        <v>348</v>
      </c>
      <c r="D8599" s="3" t="s">
        <v>563</v>
      </c>
      <c r="E8599" s="3" t="n">
        <v>1671</v>
      </c>
      <c r="F8599" s="4" t="n">
        <v>40.56</v>
      </c>
      <c r="G8599" s="3" t="s">
        <v>8</v>
      </c>
      <c r="H8599" s="4" t="n">
        <f aca="false">ROUND(E8599*F8599,2)</f>
        <v>67775.76</v>
      </c>
    </row>
    <row r="8600" customFormat="false" ht="15" hidden="false" customHeight="false" outlineLevel="0" collapsed="false">
      <c r="A8600" s="3" t="n">
        <v>8599</v>
      </c>
      <c r="B8600" s="3" t="n">
        <v>13</v>
      </c>
      <c r="C8600" s="3" t="s">
        <v>348</v>
      </c>
      <c r="D8600" s="3" t="s">
        <v>563</v>
      </c>
      <c r="E8600" s="3" t="n">
        <v>4124</v>
      </c>
      <c r="F8600" s="4" t="n">
        <v>41.68</v>
      </c>
      <c r="G8600" s="3" t="s">
        <v>41</v>
      </c>
      <c r="H8600" s="4" t="n">
        <f aca="false">ROUND(E8600*F8600,2)</f>
        <v>171888.32</v>
      </c>
    </row>
    <row r="8601" customFormat="false" ht="15" hidden="false" customHeight="false" outlineLevel="0" collapsed="false">
      <c r="A8601" s="3" t="n">
        <v>8600</v>
      </c>
      <c r="B8601" s="3" t="n">
        <v>5</v>
      </c>
      <c r="C8601" s="3" t="s">
        <v>348</v>
      </c>
      <c r="D8601" s="3" t="s">
        <v>562</v>
      </c>
      <c r="E8601" s="3" t="n">
        <v>3486</v>
      </c>
      <c r="F8601" s="4" t="n">
        <v>514.93</v>
      </c>
      <c r="G8601" s="3" t="s">
        <v>8</v>
      </c>
      <c r="H8601" s="4" t="n">
        <f aca="false">ROUND(E8601*F8601,2)</f>
        <v>1795045.98</v>
      </c>
    </row>
    <row r="8602" customFormat="false" ht="15" hidden="false" customHeight="false" outlineLevel="0" collapsed="false">
      <c r="A8602" s="3" t="n">
        <v>8601</v>
      </c>
      <c r="B8602" s="3" t="n">
        <v>4</v>
      </c>
      <c r="C8602" s="3" t="s">
        <v>348</v>
      </c>
      <c r="D8602" s="3" t="s">
        <v>562</v>
      </c>
      <c r="E8602" s="3" t="n">
        <v>3590</v>
      </c>
      <c r="F8602" s="4" t="n">
        <v>112.56</v>
      </c>
      <c r="G8602" s="3" t="s">
        <v>8</v>
      </c>
      <c r="H8602" s="4" t="n">
        <f aca="false">ROUND(E8602*F8602,2)</f>
        <v>404090.4</v>
      </c>
    </row>
    <row r="8603" customFormat="false" ht="15" hidden="false" customHeight="false" outlineLevel="0" collapsed="false">
      <c r="A8603" s="3" t="n">
        <v>8602</v>
      </c>
      <c r="B8603" s="3" t="n">
        <v>14</v>
      </c>
      <c r="C8603" s="3" t="s">
        <v>348</v>
      </c>
      <c r="D8603" s="3" t="s">
        <v>562</v>
      </c>
      <c r="E8603" s="3" t="n">
        <v>1960</v>
      </c>
      <c r="F8603" s="4" t="n">
        <v>69.44</v>
      </c>
      <c r="G8603" s="3" t="s">
        <v>41</v>
      </c>
      <c r="H8603" s="4" t="n">
        <f aca="false">ROUND(E8603*F8603,2)</f>
        <v>136102.4</v>
      </c>
    </row>
    <row r="8604" customFormat="false" ht="15" hidden="false" customHeight="false" outlineLevel="0" collapsed="false">
      <c r="A8604" s="3" t="n">
        <v>8603</v>
      </c>
      <c r="B8604" s="3" t="n">
        <v>15</v>
      </c>
      <c r="C8604" s="3" t="s">
        <v>348</v>
      </c>
      <c r="D8604" s="3" t="s">
        <v>563</v>
      </c>
      <c r="E8604" s="3" t="n">
        <v>2990</v>
      </c>
      <c r="F8604" s="4" t="n">
        <v>272.05</v>
      </c>
      <c r="G8604" s="3" t="s">
        <v>46</v>
      </c>
      <c r="H8604" s="4" t="n">
        <f aca="false">ROUND(E8604*F8604,2)</f>
        <v>813429.5</v>
      </c>
    </row>
    <row r="8605" customFormat="false" ht="15" hidden="false" customHeight="false" outlineLevel="0" collapsed="false">
      <c r="A8605" s="3" t="n">
        <v>8604</v>
      </c>
      <c r="B8605" s="3" t="n">
        <v>8</v>
      </c>
      <c r="C8605" s="3" t="s">
        <v>348</v>
      </c>
      <c r="D8605" s="3" t="s">
        <v>562</v>
      </c>
      <c r="E8605" s="3" t="n">
        <v>4515</v>
      </c>
      <c r="F8605" s="4" t="n">
        <v>54.69</v>
      </c>
      <c r="G8605" s="3" t="s">
        <v>8</v>
      </c>
      <c r="H8605" s="4" t="n">
        <f aca="false">ROUND(E8605*F8605,2)</f>
        <v>246925.35</v>
      </c>
    </row>
    <row r="8606" customFormat="false" ht="15" hidden="false" customHeight="false" outlineLevel="0" collapsed="false">
      <c r="A8606" s="3" t="n">
        <v>8605</v>
      </c>
      <c r="B8606" s="3" t="n">
        <v>9</v>
      </c>
      <c r="C8606" s="3" t="s">
        <v>348</v>
      </c>
      <c r="D8606" s="3" t="s">
        <v>562</v>
      </c>
      <c r="E8606" s="3" t="n">
        <v>4140</v>
      </c>
      <c r="F8606" s="4" t="n">
        <v>290.72</v>
      </c>
      <c r="G8606" s="3" t="s">
        <v>8</v>
      </c>
      <c r="H8606" s="4" t="n">
        <f aca="false">ROUND(E8606*F8606,2)</f>
        <v>1203580.8</v>
      </c>
    </row>
    <row r="8607" customFormat="false" ht="15" hidden="false" customHeight="false" outlineLevel="0" collapsed="false">
      <c r="A8607" s="3" t="n">
        <v>8606</v>
      </c>
      <c r="B8607" s="3" t="n">
        <v>5</v>
      </c>
      <c r="C8607" s="3" t="s">
        <v>348</v>
      </c>
      <c r="D8607" s="3" t="s">
        <v>562</v>
      </c>
      <c r="E8607" s="3" t="n">
        <v>2502</v>
      </c>
      <c r="F8607" s="4" t="n">
        <v>514.86</v>
      </c>
      <c r="G8607" s="3" t="s">
        <v>8</v>
      </c>
      <c r="H8607" s="4" t="n">
        <f aca="false">ROUND(E8607*F8607,2)</f>
        <v>1288179.72</v>
      </c>
    </row>
    <row r="8608" customFormat="false" ht="15" hidden="false" customHeight="false" outlineLevel="0" collapsed="false">
      <c r="A8608" s="3" t="n">
        <v>8607</v>
      </c>
      <c r="B8608" s="3" t="n">
        <v>7</v>
      </c>
      <c r="C8608" s="3" t="s">
        <v>348</v>
      </c>
      <c r="D8608" s="3" t="s">
        <v>562</v>
      </c>
      <c r="E8608" s="3" t="n">
        <v>1953</v>
      </c>
      <c r="F8608" s="4" t="n">
        <v>292.73</v>
      </c>
      <c r="G8608" s="3" t="s">
        <v>8</v>
      </c>
      <c r="H8608" s="4" t="n">
        <f aca="false">ROUND(E8608*F8608,2)</f>
        <v>571701.69</v>
      </c>
    </row>
    <row r="8609" customFormat="false" ht="15" hidden="false" customHeight="false" outlineLevel="0" collapsed="false">
      <c r="A8609" s="3" t="n">
        <v>8608</v>
      </c>
      <c r="B8609" s="3" t="n">
        <v>3</v>
      </c>
      <c r="C8609" s="3" t="s">
        <v>348</v>
      </c>
      <c r="D8609" s="3" t="s">
        <v>563</v>
      </c>
      <c r="E8609" s="3" t="n">
        <v>4010</v>
      </c>
      <c r="F8609" s="4" t="n">
        <v>149.26</v>
      </c>
      <c r="G8609" s="3" t="s">
        <v>8</v>
      </c>
      <c r="H8609" s="4" t="n">
        <f aca="false">ROUND(E8609*F8609,2)</f>
        <v>598532.6</v>
      </c>
    </row>
    <row r="8610" customFormat="false" ht="15" hidden="false" customHeight="false" outlineLevel="0" collapsed="false">
      <c r="A8610" s="3" t="n">
        <v>8609</v>
      </c>
      <c r="B8610" s="3" t="n">
        <v>14</v>
      </c>
      <c r="C8610" s="3" t="s">
        <v>348</v>
      </c>
      <c r="D8610" s="3" t="s">
        <v>563</v>
      </c>
      <c r="E8610" s="3" t="n">
        <v>3345</v>
      </c>
      <c r="F8610" s="4" t="n">
        <v>69.34</v>
      </c>
      <c r="G8610" s="3" t="s">
        <v>41</v>
      </c>
      <c r="H8610" s="4" t="n">
        <f aca="false">ROUND(E8610*F8610,2)</f>
        <v>231942.3</v>
      </c>
    </row>
    <row r="8611" customFormat="false" ht="15" hidden="false" customHeight="false" outlineLevel="0" collapsed="false">
      <c r="A8611" s="3" t="n">
        <v>8610</v>
      </c>
      <c r="B8611" s="3" t="n">
        <v>8</v>
      </c>
      <c r="C8611" s="3" t="s">
        <v>349</v>
      </c>
      <c r="D8611" s="3" t="s">
        <v>563</v>
      </c>
      <c r="E8611" s="3" t="n">
        <v>728</v>
      </c>
      <c r="F8611" s="4" t="n">
        <v>54.13</v>
      </c>
      <c r="G8611" s="3" t="s">
        <v>8</v>
      </c>
      <c r="H8611" s="4" t="n">
        <f aca="false">ROUND(E8611*F8611,2)</f>
        <v>39406.64</v>
      </c>
    </row>
    <row r="8612" customFormat="false" ht="15" hidden="false" customHeight="false" outlineLevel="0" collapsed="false">
      <c r="A8612" s="3" t="n">
        <v>8611</v>
      </c>
      <c r="B8612" s="3" t="n">
        <v>7</v>
      </c>
      <c r="C8612" s="3" t="s">
        <v>349</v>
      </c>
      <c r="D8612" s="3" t="s">
        <v>563</v>
      </c>
      <c r="E8612" s="3" t="n">
        <v>605</v>
      </c>
      <c r="F8612" s="4" t="n">
        <v>291.5</v>
      </c>
      <c r="G8612" s="3" t="s">
        <v>8</v>
      </c>
      <c r="H8612" s="4" t="n">
        <f aca="false">ROUND(E8612*F8612,2)</f>
        <v>176357.5</v>
      </c>
    </row>
    <row r="8613" customFormat="false" ht="15" hidden="false" customHeight="false" outlineLevel="0" collapsed="false">
      <c r="A8613" s="3" t="n">
        <v>8612</v>
      </c>
      <c r="B8613" s="3" t="n">
        <v>5</v>
      </c>
      <c r="C8613" s="3" t="s">
        <v>349</v>
      </c>
      <c r="D8613" s="3" t="s">
        <v>563</v>
      </c>
      <c r="E8613" s="3" t="n">
        <v>435</v>
      </c>
      <c r="F8613" s="4" t="n">
        <v>519.48</v>
      </c>
      <c r="G8613" s="3" t="s">
        <v>8</v>
      </c>
      <c r="H8613" s="4" t="n">
        <f aca="false">ROUND(E8613*F8613,2)</f>
        <v>225973.8</v>
      </c>
    </row>
    <row r="8614" customFormat="false" ht="15" hidden="false" customHeight="false" outlineLevel="0" collapsed="false">
      <c r="A8614" s="3" t="n">
        <v>8613</v>
      </c>
      <c r="B8614" s="3" t="n">
        <v>11</v>
      </c>
      <c r="C8614" s="3" t="s">
        <v>349</v>
      </c>
      <c r="D8614" s="3" t="s">
        <v>562</v>
      </c>
      <c r="E8614" s="3" t="n">
        <v>1249</v>
      </c>
      <c r="F8614" s="4" t="n">
        <v>97.78</v>
      </c>
      <c r="G8614" s="3" t="s">
        <v>34</v>
      </c>
      <c r="H8614" s="4" t="n">
        <f aca="false">ROUND(E8614*F8614,2)</f>
        <v>122127.22</v>
      </c>
    </row>
    <row r="8615" customFormat="false" ht="15" hidden="false" customHeight="false" outlineLevel="0" collapsed="false">
      <c r="A8615" s="3" t="n">
        <v>8614</v>
      </c>
      <c r="B8615" s="3" t="n">
        <v>15</v>
      </c>
      <c r="C8615" s="3" t="s">
        <v>349</v>
      </c>
      <c r="D8615" s="3" t="s">
        <v>562</v>
      </c>
      <c r="E8615" s="3" t="n">
        <v>3526</v>
      </c>
      <c r="F8615" s="4" t="n">
        <v>272.27</v>
      </c>
      <c r="G8615" s="3" t="s">
        <v>46</v>
      </c>
      <c r="H8615" s="4" t="n">
        <f aca="false">ROUND(E8615*F8615,2)</f>
        <v>960024.02</v>
      </c>
    </row>
    <row r="8616" customFormat="false" ht="15" hidden="false" customHeight="false" outlineLevel="0" collapsed="false">
      <c r="A8616" s="3" t="n">
        <v>8615</v>
      </c>
      <c r="B8616" s="3" t="n">
        <v>13</v>
      </c>
      <c r="C8616" s="3" t="s">
        <v>349</v>
      </c>
      <c r="D8616" s="3" t="s">
        <v>562</v>
      </c>
      <c r="E8616" s="3" t="n">
        <v>1215</v>
      </c>
      <c r="F8616" s="4" t="n">
        <v>40.49</v>
      </c>
      <c r="G8616" s="3" t="s">
        <v>41</v>
      </c>
      <c r="H8616" s="4" t="n">
        <f aca="false">ROUND(E8616*F8616,2)</f>
        <v>49195.35</v>
      </c>
    </row>
    <row r="8617" customFormat="false" ht="15" hidden="false" customHeight="false" outlineLevel="0" collapsed="false">
      <c r="A8617" s="3" t="n">
        <v>8616</v>
      </c>
      <c r="B8617" s="3" t="n">
        <v>15</v>
      </c>
      <c r="C8617" s="3" t="s">
        <v>349</v>
      </c>
      <c r="D8617" s="3" t="s">
        <v>562</v>
      </c>
      <c r="E8617" s="3" t="n">
        <v>4980</v>
      </c>
      <c r="F8617" s="4" t="n">
        <v>271.55</v>
      </c>
      <c r="G8617" s="3" t="s">
        <v>46</v>
      </c>
      <c r="H8617" s="4" t="n">
        <f aca="false">ROUND(E8617*F8617,2)</f>
        <v>1352319</v>
      </c>
    </row>
    <row r="8618" customFormat="false" ht="15" hidden="false" customHeight="false" outlineLevel="0" collapsed="false">
      <c r="A8618" s="3" t="n">
        <v>8617</v>
      </c>
      <c r="B8618" s="3" t="n">
        <v>13</v>
      </c>
      <c r="C8618" s="3" t="s">
        <v>349</v>
      </c>
      <c r="D8618" s="3" t="s">
        <v>562</v>
      </c>
      <c r="E8618" s="3" t="n">
        <v>608</v>
      </c>
      <c r="F8618" s="4" t="n">
        <v>40.42</v>
      </c>
      <c r="G8618" s="3" t="s">
        <v>41</v>
      </c>
      <c r="H8618" s="4" t="n">
        <f aca="false">ROUND(E8618*F8618,2)</f>
        <v>24575.36</v>
      </c>
    </row>
    <row r="8619" customFormat="false" ht="15" hidden="false" customHeight="false" outlineLevel="0" collapsed="false">
      <c r="A8619" s="3" t="n">
        <v>8618</v>
      </c>
      <c r="B8619" s="3" t="n">
        <v>5</v>
      </c>
      <c r="C8619" s="3" t="s">
        <v>349</v>
      </c>
      <c r="D8619" s="3" t="s">
        <v>563</v>
      </c>
      <c r="E8619" s="3" t="n">
        <v>1246</v>
      </c>
      <c r="F8619" s="4" t="n">
        <v>521.01</v>
      </c>
      <c r="G8619" s="3" t="s">
        <v>8</v>
      </c>
      <c r="H8619" s="4" t="n">
        <f aca="false">ROUND(E8619*F8619,2)</f>
        <v>649178.46</v>
      </c>
    </row>
    <row r="8620" customFormat="false" ht="15" hidden="false" customHeight="false" outlineLevel="0" collapsed="false">
      <c r="A8620" s="3" t="n">
        <v>8619</v>
      </c>
      <c r="B8620" s="3" t="n">
        <v>1</v>
      </c>
      <c r="C8620" s="3" t="s">
        <v>349</v>
      </c>
      <c r="D8620" s="3" t="s">
        <v>563</v>
      </c>
      <c r="E8620" s="3" t="n">
        <v>4024</v>
      </c>
      <c r="F8620" s="4" t="n">
        <v>417.34</v>
      </c>
      <c r="G8620" s="3" t="s">
        <v>8</v>
      </c>
      <c r="H8620" s="4" t="n">
        <f aca="false">ROUND(E8620*F8620,2)</f>
        <v>1679376.16</v>
      </c>
    </row>
    <row r="8621" customFormat="false" ht="15" hidden="false" customHeight="false" outlineLevel="0" collapsed="false">
      <c r="A8621" s="3" t="n">
        <v>8620</v>
      </c>
      <c r="B8621" s="3" t="n">
        <v>9</v>
      </c>
      <c r="C8621" s="3" t="s">
        <v>349</v>
      </c>
      <c r="D8621" s="3" t="s">
        <v>563</v>
      </c>
      <c r="E8621" s="3" t="n">
        <v>3182</v>
      </c>
      <c r="F8621" s="4" t="n">
        <v>281.44</v>
      </c>
      <c r="G8621" s="3" t="s">
        <v>8</v>
      </c>
      <c r="H8621" s="4" t="n">
        <f aca="false">ROUND(E8621*F8621,2)</f>
        <v>895542.08</v>
      </c>
    </row>
    <row r="8622" customFormat="false" ht="15" hidden="false" customHeight="false" outlineLevel="0" collapsed="false">
      <c r="A8622" s="3" t="n">
        <v>8621</v>
      </c>
      <c r="B8622" s="3" t="n">
        <v>2</v>
      </c>
      <c r="C8622" s="3" t="s">
        <v>349</v>
      </c>
      <c r="D8622" s="3" t="s">
        <v>563</v>
      </c>
      <c r="E8622" s="3" t="n">
        <v>3076</v>
      </c>
      <c r="F8622" s="4" t="n">
        <v>40.81</v>
      </c>
      <c r="G8622" s="3" t="s">
        <v>8</v>
      </c>
      <c r="H8622" s="4" t="n">
        <f aca="false">ROUND(E8622*F8622,2)</f>
        <v>125531.56</v>
      </c>
    </row>
    <row r="8623" customFormat="false" ht="15" hidden="false" customHeight="false" outlineLevel="0" collapsed="false">
      <c r="A8623" s="3" t="n">
        <v>8622</v>
      </c>
      <c r="B8623" s="3" t="n">
        <v>14</v>
      </c>
      <c r="C8623" s="3" t="s">
        <v>349</v>
      </c>
      <c r="D8623" s="3" t="s">
        <v>563</v>
      </c>
      <c r="E8623" s="3" t="n">
        <v>3756</v>
      </c>
      <c r="F8623" s="4" t="n">
        <v>68.38</v>
      </c>
      <c r="G8623" s="3" t="s">
        <v>41</v>
      </c>
      <c r="H8623" s="4" t="n">
        <f aca="false">ROUND(E8623*F8623,2)</f>
        <v>256835.28</v>
      </c>
    </row>
    <row r="8624" customFormat="false" ht="15" hidden="false" customHeight="false" outlineLevel="0" collapsed="false">
      <c r="A8624" s="3" t="n">
        <v>8623</v>
      </c>
      <c r="B8624" s="3" t="n">
        <v>4</v>
      </c>
      <c r="C8624" s="3" t="s">
        <v>349</v>
      </c>
      <c r="D8624" s="3" t="s">
        <v>562</v>
      </c>
      <c r="E8624" s="3" t="n">
        <v>3950</v>
      </c>
      <c r="F8624" s="4" t="n">
        <v>112.85</v>
      </c>
      <c r="G8624" s="3" t="s">
        <v>8</v>
      </c>
      <c r="H8624" s="4" t="n">
        <f aca="false">ROUND(E8624*F8624,2)</f>
        <v>445757.5</v>
      </c>
    </row>
    <row r="8625" customFormat="false" ht="15" hidden="false" customHeight="false" outlineLevel="0" collapsed="false">
      <c r="A8625" s="3" t="n">
        <v>8624</v>
      </c>
      <c r="B8625" s="3" t="n">
        <v>10</v>
      </c>
      <c r="C8625" s="3" t="s">
        <v>349</v>
      </c>
      <c r="D8625" s="3" t="s">
        <v>562</v>
      </c>
      <c r="E8625" s="3" t="n">
        <v>2442</v>
      </c>
      <c r="F8625" s="4" t="n">
        <v>63.73</v>
      </c>
      <c r="G8625" s="3" t="s">
        <v>8</v>
      </c>
      <c r="H8625" s="4" t="n">
        <f aca="false">ROUND(E8625*F8625,2)</f>
        <v>155628.66</v>
      </c>
    </row>
    <row r="8626" customFormat="false" ht="15" hidden="false" customHeight="false" outlineLevel="0" collapsed="false">
      <c r="A8626" s="3" t="n">
        <v>8625</v>
      </c>
      <c r="B8626" s="3" t="n">
        <v>9</v>
      </c>
      <c r="C8626" s="3" t="s">
        <v>349</v>
      </c>
      <c r="D8626" s="3" t="s">
        <v>562</v>
      </c>
      <c r="E8626" s="3" t="n">
        <v>3634</v>
      </c>
      <c r="F8626" s="4" t="n">
        <v>281.76</v>
      </c>
      <c r="G8626" s="3" t="s">
        <v>8</v>
      </c>
      <c r="H8626" s="4" t="n">
        <f aca="false">ROUND(E8626*F8626,2)</f>
        <v>1023915.84</v>
      </c>
    </row>
    <row r="8627" customFormat="false" ht="15" hidden="false" customHeight="false" outlineLevel="0" collapsed="false">
      <c r="A8627" s="3" t="n">
        <v>8626</v>
      </c>
      <c r="B8627" s="3" t="n">
        <v>14</v>
      </c>
      <c r="C8627" s="3" t="s">
        <v>349</v>
      </c>
      <c r="D8627" s="3" t="s">
        <v>562</v>
      </c>
      <c r="E8627" s="3" t="n">
        <v>2818</v>
      </c>
      <c r="F8627" s="4" t="n">
        <v>68.34</v>
      </c>
      <c r="G8627" s="3" t="s">
        <v>41</v>
      </c>
      <c r="H8627" s="4" t="n">
        <f aca="false">ROUND(E8627*F8627,2)</f>
        <v>192582.12</v>
      </c>
    </row>
    <row r="8628" customFormat="false" ht="15" hidden="false" customHeight="false" outlineLevel="0" collapsed="false">
      <c r="A8628" s="3" t="n">
        <v>8627</v>
      </c>
      <c r="B8628" s="3" t="n">
        <v>1</v>
      </c>
      <c r="C8628" s="3" t="s">
        <v>349</v>
      </c>
      <c r="D8628" s="3" t="s">
        <v>562</v>
      </c>
      <c r="E8628" s="3" t="n">
        <v>1751</v>
      </c>
      <c r="F8628" s="4" t="n">
        <v>417.13</v>
      </c>
      <c r="G8628" s="3" t="s">
        <v>8</v>
      </c>
      <c r="H8628" s="4" t="n">
        <f aca="false">ROUND(E8628*F8628,2)</f>
        <v>730394.63</v>
      </c>
    </row>
    <row r="8629" customFormat="false" ht="15" hidden="false" customHeight="false" outlineLevel="0" collapsed="false">
      <c r="A8629" s="3" t="n">
        <v>8628</v>
      </c>
      <c r="B8629" s="3" t="n">
        <v>13</v>
      </c>
      <c r="C8629" s="3" t="s">
        <v>349</v>
      </c>
      <c r="D8629" s="3" t="s">
        <v>562</v>
      </c>
      <c r="E8629" s="3" t="n">
        <v>852</v>
      </c>
      <c r="F8629" s="4" t="n">
        <v>40.44</v>
      </c>
      <c r="G8629" s="3" t="s">
        <v>41</v>
      </c>
      <c r="H8629" s="4" t="n">
        <f aca="false">ROUND(E8629*F8629,2)</f>
        <v>34454.88</v>
      </c>
    </row>
    <row r="8630" customFormat="false" ht="15" hidden="false" customHeight="false" outlineLevel="0" collapsed="false">
      <c r="A8630" s="3" t="n">
        <v>8629</v>
      </c>
      <c r="B8630" s="3" t="n">
        <v>14</v>
      </c>
      <c r="C8630" s="3" t="s">
        <v>349</v>
      </c>
      <c r="D8630" s="3" t="s">
        <v>563</v>
      </c>
      <c r="E8630" s="3" t="n">
        <v>926</v>
      </c>
      <c r="F8630" s="4" t="n">
        <v>68.12</v>
      </c>
      <c r="G8630" s="3" t="s">
        <v>41</v>
      </c>
      <c r="H8630" s="4" t="n">
        <f aca="false">ROUND(E8630*F8630,2)</f>
        <v>63079.12</v>
      </c>
    </row>
    <row r="8631" customFormat="false" ht="15" hidden="false" customHeight="false" outlineLevel="0" collapsed="false">
      <c r="A8631" s="3" t="n">
        <v>8630</v>
      </c>
      <c r="B8631" s="3" t="n">
        <v>2</v>
      </c>
      <c r="C8631" s="3" t="s">
        <v>349</v>
      </c>
      <c r="D8631" s="3" t="s">
        <v>562</v>
      </c>
      <c r="E8631" s="3" t="n">
        <v>4008</v>
      </c>
      <c r="F8631" s="4" t="n">
        <v>40.77</v>
      </c>
      <c r="G8631" s="3" t="s">
        <v>8</v>
      </c>
      <c r="H8631" s="4" t="n">
        <f aca="false">ROUND(E8631*F8631,2)</f>
        <v>163406.16</v>
      </c>
    </row>
    <row r="8632" customFormat="false" ht="15" hidden="false" customHeight="false" outlineLevel="0" collapsed="false">
      <c r="A8632" s="3" t="n">
        <v>8631</v>
      </c>
      <c r="B8632" s="3" t="n">
        <v>3</v>
      </c>
      <c r="C8632" s="3" t="s">
        <v>349</v>
      </c>
      <c r="D8632" s="3" t="s">
        <v>562</v>
      </c>
      <c r="E8632" s="3" t="n">
        <v>2440</v>
      </c>
      <c r="F8632" s="4" t="n">
        <v>150.76</v>
      </c>
      <c r="G8632" s="3" t="s">
        <v>8</v>
      </c>
      <c r="H8632" s="4" t="n">
        <f aca="false">ROUND(E8632*F8632,2)</f>
        <v>367854.4</v>
      </c>
    </row>
    <row r="8633" customFormat="false" ht="15" hidden="false" customHeight="false" outlineLevel="0" collapsed="false">
      <c r="A8633" s="3" t="n">
        <v>8632</v>
      </c>
      <c r="B8633" s="3" t="n">
        <v>10</v>
      </c>
      <c r="C8633" s="3" t="s">
        <v>349</v>
      </c>
      <c r="D8633" s="3" t="s">
        <v>562</v>
      </c>
      <c r="E8633" s="3" t="n">
        <v>1948</v>
      </c>
      <c r="F8633" s="4" t="n">
        <v>63.78</v>
      </c>
      <c r="G8633" s="3" t="s">
        <v>8</v>
      </c>
      <c r="H8633" s="4" t="n">
        <f aca="false">ROUND(E8633*F8633,2)</f>
        <v>124243.44</v>
      </c>
    </row>
    <row r="8634" customFormat="false" ht="15" hidden="false" customHeight="false" outlineLevel="0" collapsed="false">
      <c r="A8634" s="3" t="n">
        <v>8633</v>
      </c>
      <c r="B8634" s="3" t="n">
        <v>5</v>
      </c>
      <c r="C8634" s="3" t="s">
        <v>349</v>
      </c>
      <c r="D8634" s="3" t="s">
        <v>562</v>
      </c>
      <c r="E8634" s="3" t="n">
        <v>3689</v>
      </c>
      <c r="F8634" s="4" t="n">
        <v>519.51</v>
      </c>
      <c r="G8634" s="3" t="s">
        <v>8</v>
      </c>
      <c r="H8634" s="4" t="n">
        <f aca="false">ROUND(E8634*F8634,2)</f>
        <v>1916472.39</v>
      </c>
    </row>
    <row r="8635" customFormat="false" ht="15" hidden="false" customHeight="false" outlineLevel="0" collapsed="false">
      <c r="A8635" s="3" t="n">
        <v>8634</v>
      </c>
      <c r="B8635" s="3" t="n">
        <v>6</v>
      </c>
      <c r="C8635" s="3" t="s">
        <v>349</v>
      </c>
      <c r="D8635" s="3" t="s">
        <v>563</v>
      </c>
      <c r="E8635" s="3" t="n">
        <v>3246</v>
      </c>
      <c r="F8635" s="4" t="n">
        <v>257.67</v>
      </c>
      <c r="G8635" s="3" t="s">
        <v>8</v>
      </c>
      <c r="H8635" s="4" t="n">
        <f aca="false">ROUND(E8635*F8635,2)</f>
        <v>836396.82</v>
      </c>
    </row>
    <row r="8636" customFormat="false" ht="15" hidden="false" customHeight="false" outlineLevel="0" collapsed="false">
      <c r="A8636" s="3" t="n">
        <v>8635</v>
      </c>
      <c r="B8636" s="3" t="n">
        <v>15</v>
      </c>
      <c r="C8636" s="3" t="s">
        <v>349</v>
      </c>
      <c r="D8636" s="3" t="s">
        <v>562</v>
      </c>
      <c r="E8636" s="3" t="n">
        <v>4677</v>
      </c>
      <c r="F8636" s="4" t="n">
        <v>272.22</v>
      </c>
      <c r="G8636" s="3" t="s">
        <v>46</v>
      </c>
      <c r="H8636" s="4" t="n">
        <f aca="false">ROUND(E8636*F8636,2)</f>
        <v>1273172.94</v>
      </c>
    </row>
    <row r="8637" customFormat="false" ht="15" hidden="false" customHeight="false" outlineLevel="0" collapsed="false">
      <c r="A8637" s="3" t="n">
        <v>8636</v>
      </c>
      <c r="B8637" s="3" t="n">
        <v>1</v>
      </c>
      <c r="C8637" s="3" t="s">
        <v>349</v>
      </c>
      <c r="D8637" s="3" t="s">
        <v>562</v>
      </c>
      <c r="E8637" s="3" t="n">
        <v>4687</v>
      </c>
      <c r="F8637" s="4" t="n">
        <v>417.48</v>
      </c>
      <c r="G8637" s="3" t="s">
        <v>8</v>
      </c>
      <c r="H8637" s="4" t="n">
        <f aca="false">ROUND(E8637*F8637,2)</f>
        <v>1956728.76</v>
      </c>
    </row>
    <row r="8638" customFormat="false" ht="15" hidden="false" customHeight="false" outlineLevel="0" collapsed="false">
      <c r="A8638" s="3" t="n">
        <v>8637</v>
      </c>
      <c r="B8638" s="3" t="n">
        <v>8</v>
      </c>
      <c r="C8638" s="3" t="s">
        <v>349</v>
      </c>
      <c r="D8638" s="3" t="s">
        <v>563</v>
      </c>
      <c r="E8638" s="3" t="n">
        <v>4162</v>
      </c>
      <c r="F8638" s="4" t="n">
        <v>54.1</v>
      </c>
      <c r="G8638" s="3" t="s">
        <v>8</v>
      </c>
      <c r="H8638" s="4" t="n">
        <f aca="false">ROUND(E8638*F8638,2)</f>
        <v>225164.2</v>
      </c>
    </row>
    <row r="8639" customFormat="false" ht="15" hidden="false" customHeight="false" outlineLevel="0" collapsed="false">
      <c r="A8639" s="3" t="n">
        <v>8638</v>
      </c>
      <c r="B8639" s="3" t="n">
        <v>5</v>
      </c>
      <c r="C8639" s="3" t="s">
        <v>349</v>
      </c>
      <c r="D8639" s="3" t="s">
        <v>562</v>
      </c>
      <c r="E8639" s="3" t="n">
        <v>4013</v>
      </c>
      <c r="F8639" s="4" t="n">
        <v>520.05</v>
      </c>
      <c r="G8639" s="3" t="s">
        <v>8</v>
      </c>
      <c r="H8639" s="4" t="n">
        <f aca="false">ROUND(E8639*F8639,2)</f>
        <v>2086960.65</v>
      </c>
    </row>
    <row r="8640" customFormat="false" ht="15" hidden="false" customHeight="false" outlineLevel="0" collapsed="false">
      <c r="A8640" s="3" t="n">
        <v>8639</v>
      </c>
      <c r="B8640" s="3" t="n">
        <v>10</v>
      </c>
      <c r="C8640" s="3" t="s">
        <v>349</v>
      </c>
      <c r="D8640" s="3" t="s">
        <v>563</v>
      </c>
      <c r="E8640" s="3" t="n">
        <v>3710</v>
      </c>
      <c r="F8640" s="4" t="n">
        <v>63.87</v>
      </c>
      <c r="G8640" s="3" t="s">
        <v>8</v>
      </c>
      <c r="H8640" s="4" t="n">
        <f aca="false">ROUND(E8640*F8640,2)</f>
        <v>236957.7</v>
      </c>
    </row>
    <row r="8641" customFormat="false" ht="15" hidden="false" customHeight="false" outlineLevel="0" collapsed="false">
      <c r="A8641" s="3" t="n">
        <v>8640</v>
      </c>
      <c r="B8641" s="3" t="n">
        <v>14</v>
      </c>
      <c r="C8641" s="3" t="s">
        <v>349</v>
      </c>
      <c r="D8641" s="3" t="s">
        <v>562</v>
      </c>
      <c r="E8641" s="3" t="n">
        <v>3813</v>
      </c>
      <c r="F8641" s="4" t="n">
        <v>68.25</v>
      </c>
      <c r="G8641" s="3" t="s">
        <v>41</v>
      </c>
      <c r="H8641" s="4" t="n">
        <f aca="false">ROUND(E8641*F8641,2)</f>
        <v>260237.25</v>
      </c>
    </row>
    <row r="8642" customFormat="false" ht="15" hidden="false" customHeight="false" outlineLevel="0" collapsed="false">
      <c r="A8642" s="3" t="n">
        <v>8641</v>
      </c>
      <c r="B8642" s="3" t="n">
        <v>13</v>
      </c>
      <c r="C8642" s="3" t="s">
        <v>349</v>
      </c>
      <c r="D8642" s="3" t="s">
        <v>562</v>
      </c>
      <c r="E8642" s="3" t="n">
        <v>690</v>
      </c>
      <c r="F8642" s="4" t="n">
        <v>40.6</v>
      </c>
      <c r="G8642" s="3" t="s">
        <v>41</v>
      </c>
      <c r="H8642" s="4" t="n">
        <f aca="false">ROUND(E8642*F8642,2)</f>
        <v>28014</v>
      </c>
    </row>
    <row r="8643" customFormat="false" ht="15" hidden="false" customHeight="false" outlineLevel="0" collapsed="false">
      <c r="A8643" s="3" t="n">
        <v>8642</v>
      </c>
      <c r="B8643" s="3" t="n">
        <v>3</v>
      </c>
      <c r="C8643" s="3" t="s">
        <v>349</v>
      </c>
      <c r="D8643" s="3" t="s">
        <v>563</v>
      </c>
      <c r="E8643" s="3" t="n">
        <v>3085</v>
      </c>
      <c r="F8643" s="4" t="n">
        <v>150.53</v>
      </c>
      <c r="G8643" s="3" t="s">
        <v>8</v>
      </c>
      <c r="H8643" s="4" t="n">
        <f aca="false">ROUND(E8643*F8643,2)</f>
        <v>464385.05</v>
      </c>
    </row>
    <row r="8644" customFormat="false" ht="15" hidden="false" customHeight="false" outlineLevel="0" collapsed="false">
      <c r="A8644" s="3" t="n">
        <v>8643</v>
      </c>
      <c r="B8644" s="3" t="n">
        <v>6</v>
      </c>
      <c r="C8644" s="3" t="s">
        <v>350</v>
      </c>
      <c r="D8644" s="3" t="s">
        <v>563</v>
      </c>
      <c r="E8644" s="3" t="n">
        <v>3146</v>
      </c>
      <c r="F8644" s="4" t="n">
        <v>254.59</v>
      </c>
      <c r="G8644" s="3" t="s">
        <v>8</v>
      </c>
      <c r="H8644" s="4" t="n">
        <f aca="false">ROUND(E8644*F8644,2)</f>
        <v>800940.14</v>
      </c>
    </row>
    <row r="8645" customFormat="false" ht="15" hidden="false" customHeight="false" outlineLevel="0" collapsed="false">
      <c r="A8645" s="3" t="n">
        <v>8644</v>
      </c>
      <c r="B8645" s="3" t="n">
        <v>8</v>
      </c>
      <c r="C8645" s="3" t="s">
        <v>350</v>
      </c>
      <c r="D8645" s="3" t="s">
        <v>562</v>
      </c>
      <c r="E8645" s="3" t="n">
        <v>594</v>
      </c>
      <c r="F8645" s="4" t="n">
        <v>54.29</v>
      </c>
      <c r="G8645" s="3" t="s">
        <v>8</v>
      </c>
      <c r="H8645" s="4" t="n">
        <f aca="false">ROUND(E8645*F8645,2)</f>
        <v>32248.26</v>
      </c>
    </row>
    <row r="8646" customFormat="false" ht="15" hidden="false" customHeight="false" outlineLevel="0" collapsed="false">
      <c r="A8646" s="3" t="n">
        <v>8645</v>
      </c>
      <c r="B8646" s="3" t="n">
        <v>6</v>
      </c>
      <c r="C8646" s="3" t="s">
        <v>350</v>
      </c>
      <c r="D8646" s="3" t="s">
        <v>562</v>
      </c>
      <c r="E8646" s="3" t="n">
        <v>3809</v>
      </c>
      <c r="F8646" s="4" t="n">
        <v>254.32</v>
      </c>
      <c r="G8646" s="3" t="s">
        <v>8</v>
      </c>
      <c r="H8646" s="4" t="n">
        <f aca="false">ROUND(E8646*F8646,2)</f>
        <v>968704.88</v>
      </c>
    </row>
    <row r="8647" customFormat="false" ht="15" hidden="false" customHeight="false" outlineLevel="0" collapsed="false">
      <c r="A8647" s="3" t="n">
        <v>8646</v>
      </c>
      <c r="B8647" s="3" t="n">
        <v>9</v>
      </c>
      <c r="C8647" s="3" t="s">
        <v>350</v>
      </c>
      <c r="D8647" s="3" t="s">
        <v>563</v>
      </c>
      <c r="E8647" s="3" t="n">
        <v>917</v>
      </c>
      <c r="F8647" s="4" t="n">
        <v>288.67</v>
      </c>
      <c r="G8647" s="3" t="s">
        <v>8</v>
      </c>
      <c r="H8647" s="4" t="n">
        <f aca="false">ROUND(E8647*F8647,2)</f>
        <v>264710.39</v>
      </c>
    </row>
    <row r="8648" customFormat="false" ht="15" hidden="false" customHeight="false" outlineLevel="0" collapsed="false">
      <c r="A8648" s="3" t="n">
        <v>8647</v>
      </c>
      <c r="B8648" s="3" t="n">
        <v>1</v>
      </c>
      <c r="C8648" s="3" t="s">
        <v>350</v>
      </c>
      <c r="D8648" s="3" t="s">
        <v>562</v>
      </c>
      <c r="E8648" s="3" t="n">
        <v>3841</v>
      </c>
      <c r="F8648" s="4" t="n">
        <v>412.29</v>
      </c>
      <c r="G8648" s="3" t="s">
        <v>8</v>
      </c>
      <c r="H8648" s="4" t="n">
        <f aca="false">ROUND(E8648*F8648,2)</f>
        <v>1583605.89</v>
      </c>
    </row>
    <row r="8649" customFormat="false" ht="15" hidden="false" customHeight="false" outlineLevel="0" collapsed="false">
      <c r="A8649" s="3" t="n">
        <v>8648</v>
      </c>
      <c r="B8649" s="3" t="n">
        <v>13</v>
      </c>
      <c r="C8649" s="3" t="s">
        <v>350</v>
      </c>
      <c r="D8649" s="3" t="s">
        <v>563</v>
      </c>
      <c r="E8649" s="3" t="n">
        <v>3249</v>
      </c>
      <c r="F8649" s="4" t="n">
        <v>40.91</v>
      </c>
      <c r="G8649" s="3" t="s">
        <v>41</v>
      </c>
      <c r="H8649" s="4" t="n">
        <f aca="false">ROUND(E8649*F8649,2)</f>
        <v>132916.59</v>
      </c>
    </row>
    <row r="8650" customFormat="false" ht="15" hidden="false" customHeight="false" outlineLevel="0" collapsed="false">
      <c r="A8650" s="3" t="n">
        <v>8649</v>
      </c>
      <c r="B8650" s="3" t="n">
        <v>6</v>
      </c>
      <c r="C8650" s="3" t="s">
        <v>350</v>
      </c>
      <c r="D8650" s="3" t="s">
        <v>562</v>
      </c>
      <c r="E8650" s="3" t="n">
        <v>2368</v>
      </c>
      <c r="F8650" s="4" t="n">
        <v>254.51</v>
      </c>
      <c r="G8650" s="3" t="s">
        <v>8</v>
      </c>
      <c r="H8650" s="4" t="n">
        <f aca="false">ROUND(E8650*F8650,2)</f>
        <v>602679.68</v>
      </c>
    </row>
    <row r="8651" customFormat="false" ht="15" hidden="false" customHeight="false" outlineLevel="0" collapsed="false">
      <c r="A8651" s="3" t="n">
        <v>8650</v>
      </c>
      <c r="B8651" s="3" t="n">
        <v>2</v>
      </c>
      <c r="C8651" s="3" t="s">
        <v>350</v>
      </c>
      <c r="D8651" s="3" t="s">
        <v>563</v>
      </c>
      <c r="E8651" s="3" t="n">
        <v>4763</v>
      </c>
      <c r="F8651" s="4" t="n">
        <v>39.65</v>
      </c>
      <c r="G8651" s="3" t="s">
        <v>8</v>
      </c>
      <c r="H8651" s="4" t="n">
        <f aca="false">ROUND(E8651*F8651,2)</f>
        <v>188852.95</v>
      </c>
    </row>
    <row r="8652" customFormat="false" ht="15" hidden="false" customHeight="false" outlineLevel="0" collapsed="false">
      <c r="A8652" s="3" t="n">
        <v>8651</v>
      </c>
      <c r="B8652" s="3" t="n">
        <v>6</v>
      </c>
      <c r="C8652" s="3" t="s">
        <v>350</v>
      </c>
      <c r="D8652" s="3" t="s">
        <v>562</v>
      </c>
      <c r="E8652" s="3" t="n">
        <v>4465</v>
      </c>
      <c r="F8652" s="4" t="n">
        <v>254.67</v>
      </c>
      <c r="G8652" s="3" t="s">
        <v>8</v>
      </c>
      <c r="H8652" s="4" t="n">
        <f aca="false">ROUND(E8652*F8652,2)</f>
        <v>1137101.55</v>
      </c>
    </row>
    <row r="8653" customFormat="false" ht="15" hidden="false" customHeight="false" outlineLevel="0" collapsed="false">
      <c r="A8653" s="3" t="n">
        <v>8652</v>
      </c>
      <c r="B8653" s="3" t="n">
        <v>6</v>
      </c>
      <c r="C8653" s="3" t="s">
        <v>350</v>
      </c>
      <c r="D8653" s="3" t="s">
        <v>563</v>
      </c>
      <c r="E8653" s="3" t="n">
        <v>1339</v>
      </c>
      <c r="F8653" s="4" t="n">
        <v>255.25</v>
      </c>
      <c r="G8653" s="3" t="s">
        <v>8</v>
      </c>
      <c r="H8653" s="4" t="n">
        <f aca="false">ROUND(E8653*F8653,2)</f>
        <v>341779.75</v>
      </c>
    </row>
    <row r="8654" customFormat="false" ht="15" hidden="false" customHeight="false" outlineLevel="0" collapsed="false">
      <c r="A8654" s="3" t="n">
        <v>8653</v>
      </c>
      <c r="B8654" s="3" t="n">
        <v>13</v>
      </c>
      <c r="C8654" s="3" t="s">
        <v>350</v>
      </c>
      <c r="D8654" s="3" t="s">
        <v>563</v>
      </c>
      <c r="E8654" s="3" t="n">
        <v>1103</v>
      </c>
      <c r="F8654" s="4" t="n">
        <v>40.97</v>
      </c>
      <c r="G8654" s="3" t="s">
        <v>41</v>
      </c>
      <c r="H8654" s="4" t="n">
        <f aca="false">ROUND(E8654*F8654,2)</f>
        <v>45189.91</v>
      </c>
    </row>
    <row r="8655" customFormat="false" ht="15" hidden="false" customHeight="false" outlineLevel="0" collapsed="false">
      <c r="A8655" s="3" t="n">
        <v>8654</v>
      </c>
      <c r="B8655" s="3" t="n">
        <v>11</v>
      </c>
      <c r="C8655" s="3" t="s">
        <v>350</v>
      </c>
      <c r="D8655" s="3" t="s">
        <v>563</v>
      </c>
      <c r="E8655" s="3" t="n">
        <v>2842</v>
      </c>
      <c r="F8655" s="4" t="n">
        <v>96.56</v>
      </c>
      <c r="G8655" s="3" t="s">
        <v>34</v>
      </c>
      <c r="H8655" s="4" t="n">
        <f aca="false">ROUND(E8655*F8655,2)</f>
        <v>274423.52</v>
      </c>
    </row>
    <row r="8656" customFormat="false" ht="15" hidden="false" customHeight="false" outlineLevel="0" collapsed="false">
      <c r="A8656" s="3" t="n">
        <v>8655</v>
      </c>
      <c r="B8656" s="3" t="n">
        <v>13</v>
      </c>
      <c r="C8656" s="3" t="s">
        <v>350</v>
      </c>
      <c r="D8656" s="3" t="s">
        <v>563</v>
      </c>
      <c r="E8656" s="3" t="n">
        <v>4782</v>
      </c>
      <c r="F8656" s="4" t="n">
        <v>41.07</v>
      </c>
      <c r="G8656" s="3" t="s">
        <v>41</v>
      </c>
      <c r="H8656" s="4" t="n">
        <f aca="false">ROUND(E8656*F8656,2)</f>
        <v>196396.74</v>
      </c>
    </row>
    <row r="8657" customFormat="false" ht="15" hidden="false" customHeight="false" outlineLevel="0" collapsed="false">
      <c r="A8657" s="3" t="n">
        <v>8656</v>
      </c>
      <c r="B8657" s="3" t="n">
        <v>3</v>
      </c>
      <c r="C8657" s="3" t="s">
        <v>350</v>
      </c>
      <c r="D8657" s="3" t="s">
        <v>562</v>
      </c>
      <c r="E8657" s="3" t="n">
        <v>745</v>
      </c>
      <c r="F8657" s="4" t="n">
        <v>153.02</v>
      </c>
      <c r="G8657" s="3" t="s">
        <v>8</v>
      </c>
      <c r="H8657" s="4" t="n">
        <f aca="false">ROUND(E8657*F8657,2)</f>
        <v>113999.9</v>
      </c>
    </row>
    <row r="8658" customFormat="false" ht="15" hidden="false" customHeight="false" outlineLevel="0" collapsed="false">
      <c r="A8658" s="3" t="n">
        <v>8657</v>
      </c>
      <c r="B8658" s="3" t="n">
        <v>9</v>
      </c>
      <c r="C8658" s="3" t="s">
        <v>350</v>
      </c>
      <c r="D8658" s="3" t="s">
        <v>562</v>
      </c>
      <c r="E8658" s="3" t="n">
        <v>1385</v>
      </c>
      <c r="F8658" s="4" t="n">
        <v>288.3</v>
      </c>
      <c r="G8658" s="3" t="s">
        <v>8</v>
      </c>
      <c r="H8658" s="4" t="n">
        <f aca="false">ROUND(E8658*F8658,2)</f>
        <v>399295.5</v>
      </c>
    </row>
    <row r="8659" customFormat="false" ht="15" hidden="false" customHeight="false" outlineLevel="0" collapsed="false">
      <c r="A8659" s="3" t="n">
        <v>8658</v>
      </c>
      <c r="B8659" s="3" t="n">
        <v>8</v>
      </c>
      <c r="C8659" s="3" t="s">
        <v>350</v>
      </c>
      <c r="D8659" s="3" t="s">
        <v>562</v>
      </c>
      <c r="E8659" s="3" t="n">
        <v>3017</v>
      </c>
      <c r="F8659" s="4" t="n">
        <v>54.32</v>
      </c>
      <c r="G8659" s="3" t="s">
        <v>8</v>
      </c>
      <c r="H8659" s="4" t="n">
        <f aca="false">ROUND(E8659*F8659,2)</f>
        <v>163883.44</v>
      </c>
    </row>
    <row r="8660" customFormat="false" ht="15" hidden="false" customHeight="false" outlineLevel="0" collapsed="false">
      <c r="A8660" s="3" t="n">
        <v>8659</v>
      </c>
      <c r="B8660" s="3" t="n">
        <v>12</v>
      </c>
      <c r="C8660" s="3" t="s">
        <v>350</v>
      </c>
      <c r="D8660" s="3" t="s">
        <v>563</v>
      </c>
      <c r="E8660" s="3" t="n">
        <v>4382</v>
      </c>
      <c r="F8660" s="4" t="n">
        <v>228.51</v>
      </c>
      <c r="G8660" s="3" t="s">
        <v>38</v>
      </c>
      <c r="H8660" s="4" t="n">
        <f aca="false">ROUND(E8660*F8660,2)</f>
        <v>1001330.82</v>
      </c>
    </row>
    <row r="8661" customFormat="false" ht="15" hidden="false" customHeight="false" outlineLevel="0" collapsed="false">
      <c r="A8661" s="3" t="n">
        <v>8660</v>
      </c>
      <c r="B8661" s="3" t="n">
        <v>11</v>
      </c>
      <c r="C8661" s="3" t="s">
        <v>350</v>
      </c>
      <c r="D8661" s="3" t="s">
        <v>563</v>
      </c>
      <c r="E8661" s="3" t="n">
        <v>78</v>
      </c>
      <c r="F8661" s="4" t="n">
        <v>96.34</v>
      </c>
      <c r="G8661" s="3" t="s">
        <v>34</v>
      </c>
      <c r="H8661" s="4" t="n">
        <f aca="false">ROUND(E8661*F8661,2)</f>
        <v>7514.52</v>
      </c>
    </row>
    <row r="8662" customFormat="false" ht="15" hidden="false" customHeight="false" outlineLevel="0" collapsed="false">
      <c r="A8662" s="3" t="n">
        <v>8661</v>
      </c>
      <c r="B8662" s="3" t="n">
        <v>1</v>
      </c>
      <c r="C8662" s="3" t="s">
        <v>350</v>
      </c>
      <c r="D8662" s="3" t="s">
        <v>562</v>
      </c>
      <c r="E8662" s="3" t="n">
        <v>711</v>
      </c>
      <c r="F8662" s="4" t="n">
        <v>413.17</v>
      </c>
      <c r="G8662" s="3" t="s">
        <v>8</v>
      </c>
      <c r="H8662" s="4" t="n">
        <f aca="false">ROUND(E8662*F8662,2)</f>
        <v>293763.87</v>
      </c>
    </row>
    <row r="8663" customFormat="false" ht="15" hidden="false" customHeight="false" outlineLevel="0" collapsed="false">
      <c r="A8663" s="3" t="n">
        <v>8662</v>
      </c>
      <c r="B8663" s="3" t="n">
        <v>6</v>
      </c>
      <c r="C8663" s="3" t="s">
        <v>350</v>
      </c>
      <c r="D8663" s="3" t="s">
        <v>563</v>
      </c>
      <c r="E8663" s="3" t="n">
        <v>2908</v>
      </c>
      <c r="F8663" s="4" t="n">
        <v>254.42</v>
      </c>
      <c r="G8663" s="3" t="s">
        <v>8</v>
      </c>
      <c r="H8663" s="4" t="n">
        <f aca="false">ROUND(E8663*F8663,2)</f>
        <v>739853.36</v>
      </c>
    </row>
    <row r="8664" customFormat="false" ht="15" hidden="false" customHeight="false" outlineLevel="0" collapsed="false">
      <c r="A8664" s="3" t="n">
        <v>8663</v>
      </c>
      <c r="B8664" s="3" t="n">
        <v>6</v>
      </c>
      <c r="C8664" s="3" t="s">
        <v>350</v>
      </c>
      <c r="D8664" s="3" t="s">
        <v>562</v>
      </c>
      <c r="E8664" s="3" t="n">
        <v>1958</v>
      </c>
      <c r="F8664" s="4" t="n">
        <v>254.77</v>
      </c>
      <c r="G8664" s="3" t="s">
        <v>8</v>
      </c>
      <c r="H8664" s="4" t="n">
        <f aca="false">ROUND(E8664*F8664,2)</f>
        <v>498839.66</v>
      </c>
    </row>
    <row r="8665" customFormat="false" ht="15" hidden="false" customHeight="false" outlineLevel="0" collapsed="false">
      <c r="A8665" s="3" t="n">
        <v>8664</v>
      </c>
      <c r="B8665" s="3" t="n">
        <v>6</v>
      </c>
      <c r="C8665" s="3" t="s">
        <v>350</v>
      </c>
      <c r="D8665" s="3" t="s">
        <v>562</v>
      </c>
      <c r="E8665" s="3" t="n">
        <v>4465</v>
      </c>
      <c r="F8665" s="4" t="n">
        <v>255.31</v>
      </c>
      <c r="G8665" s="3" t="s">
        <v>8</v>
      </c>
      <c r="H8665" s="4" t="n">
        <f aca="false">ROUND(E8665*F8665,2)</f>
        <v>1139959.15</v>
      </c>
    </row>
    <row r="8666" customFormat="false" ht="15" hidden="false" customHeight="false" outlineLevel="0" collapsed="false">
      <c r="A8666" s="3" t="n">
        <v>8665</v>
      </c>
      <c r="B8666" s="3" t="n">
        <v>11</v>
      </c>
      <c r="C8666" s="3" t="s">
        <v>350</v>
      </c>
      <c r="D8666" s="3" t="s">
        <v>562</v>
      </c>
      <c r="E8666" s="3" t="n">
        <v>3417</v>
      </c>
      <c r="F8666" s="4" t="n">
        <v>96.35</v>
      </c>
      <c r="G8666" s="3" t="s">
        <v>34</v>
      </c>
      <c r="H8666" s="4" t="n">
        <f aca="false">ROUND(E8666*F8666,2)</f>
        <v>329227.95</v>
      </c>
    </row>
    <row r="8667" customFormat="false" ht="15" hidden="false" customHeight="false" outlineLevel="0" collapsed="false">
      <c r="A8667" s="3" t="n">
        <v>8666</v>
      </c>
      <c r="B8667" s="3" t="n">
        <v>1</v>
      </c>
      <c r="C8667" s="3" t="s">
        <v>350</v>
      </c>
      <c r="D8667" s="3" t="s">
        <v>563</v>
      </c>
      <c r="E8667" s="3" t="n">
        <v>3478</v>
      </c>
      <c r="F8667" s="4" t="n">
        <v>414.28</v>
      </c>
      <c r="G8667" s="3" t="s">
        <v>8</v>
      </c>
      <c r="H8667" s="4" t="n">
        <f aca="false">ROUND(E8667*F8667,2)</f>
        <v>1440865.84</v>
      </c>
    </row>
    <row r="8668" customFormat="false" ht="15" hidden="false" customHeight="false" outlineLevel="0" collapsed="false">
      <c r="A8668" s="3" t="n">
        <v>8667</v>
      </c>
      <c r="B8668" s="3" t="n">
        <v>13</v>
      </c>
      <c r="C8668" s="3" t="s">
        <v>350</v>
      </c>
      <c r="D8668" s="3" t="s">
        <v>563</v>
      </c>
      <c r="E8668" s="3" t="n">
        <v>3942</v>
      </c>
      <c r="F8668" s="4" t="n">
        <v>41.06</v>
      </c>
      <c r="G8668" s="3" t="s">
        <v>41</v>
      </c>
      <c r="H8668" s="4" t="n">
        <f aca="false">ROUND(E8668*F8668,2)</f>
        <v>161858.52</v>
      </c>
    </row>
    <row r="8669" customFormat="false" ht="15" hidden="false" customHeight="false" outlineLevel="0" collapsed="false">
      <c r="A8669" s="3" t="n">
        <v>8668</v>
      </c>
      <c r="B8669" s="3" t="n">
        <v>3</v>
      </c>
      <c r="C8669" s="3" t="s">
        <v>350</v>
      </c>
      <c r="D8669" s="3" t="s">
        <v>562</v>
      </c>
      <c r="E8669" s="3" t="n">
        <v>1548</v>
      </c>
      <c r="F8669" s="4" t="n">
        <v>153.65</v>
      </c>
      <c r="G8669" s="3" t="s">
        <v>8</v>
      </c>
      <c r="H8669" s="4" t="n">
        <f aca="false">ROUND(E8669*F8669,2)</f>
        <v>237850.2</v>
      </c>
    </row>
    <row r="8670" customFormat="false" ht="15" hidden="false" customHeight="false" outlineLevel="0" collapsed="false">
      <c r="A8670" s="3" t="n">
        <v>8669</v>
      </c>
      <c r="B8670" s="3" t="n">
        <v>1</v>
      </c>
      <c r="C8670" s="3" t="s">
        <v>350</v>
      </c>
      <c r="D8670" s="3" t="s">
        <v>562</v>
      </c>
      <c r="E8670" s="3" t="n">
        <v>4413</v>
      </c>
      <c r="F8670" s="4" t="n">
        <v>414.14</v>
      </c>
      <c r="G8670" s="3" t="s">
        <v>8</v>
      </c>
      <c r="H8670" s="4" t="n">
        <f aca="false">ROUND(E8670*F8670,2)</f>
        <v>1827599.82</v>
      </c>
    </row>
    <row r="8671" customFormat="false" ht="15" hidden="false" customHeight="false" outlineLevel="0" collapsed="false">
      <c r="A8671" s="3" t="n">
        <v>8670</v>
      </c>
      <c r="B8671" s="3" t="n">
        <v>12</v>
      </c>
      <c r="C8671" s="3" t="s">
        <v>350</v>
      </c>
      <c r="D8671" s="3" t="s">
        <v>562</v>
      </c>
      <c r="E8671" s="3" t="n">
        <v>4433</v>
      </c>
      <c r="F8671" s="4" t="n">
        <v>227.99</v>
      </c>
      <c r="G8671" s="3" t="s">
        <v>38</v>
      </c>
      <c r="H8671" s="4" t="n">
        <f aca="false">ROUND(E8671*F8671,2)</f>
        <v>1010679.67</v>
      </c>
    </row>
    <row r="8672" customFormat="false" ht="15" hidden="false" customHeight="false" outlineLevel="0" collapsed="false">
      <c r="A8672" s="3" t="n">
        <v>8671</v>
      </c>
      <c r="B8672" s="3" t="n">
        <v>1</v>
      </c>
      <c r="C8672" s="3" t="s">
        <v>350</v>
      </c>
      <c r="D8672" s="3" t="s">
        <v>563</v>
      </c>
      <c r="E8672" s="3" t="n">
        <v>2022</v>
      </c>
      <c r="F8672" s="4" t="n">
        <v>413.96</v>
      </c>
      <c r="G8672" s="3" t="s">
        <v>8</v>
      </c>
      <c r="H8672" s="4" t="n">
        <f aca="false">ROUND(E8672*F8672,2)</f>
        <v>837027.12</v>
      </c>
    </row>
    <row r="8673" customFormat="false" ht="15" hidden="false" customHeight="false" outlineLevel="0" collapsed="false">
      <c r="A8673" s="3" t="n">
        <v>8672</v>
      </c>
      <c r="B8673" s="3" t="n">
        <v>10</v>
      </c>
      <c r="C8673" s="3" t="s">
        <v>350</v>
      </c>
      <c r="D8673" s="3" t="s">
        <v>562</v>
      </c>
      <c r="E8673" s="3" t="n">
        <v>4057</v>
      </c>
      <c r="F8673" s="4" t="n">
        <v>66.24</v>
      </c>
      <c r="G8673" s="3" t="s">
        <v>8</v>
      </c>
      <c r="H8673" s="4" t="n">
        <f aca="false">ROUND(E8673*F8673,2)</f>
        <v>268735.68</v>
      </c>
    </row>
    <row r="8674" customFormat="false" ht="15" hidden="false" customHeight="false" outlineLevel="0" collapsed="false">
      <c r="A8674" s="3" t="n">
        <v>8673</v>
      </c>
      <c r="B8674" s="3" t="n">
        <v>13</v>
      </c>
      <c r="C8674" s="3" t="s">
        <v>350</v>
      </c>
      <c r="D8674" s="3" t="s">
        <v>562</v>
      </c>
      <c r="E8674" s="3" t="n">
        <v>3466</v>
      </c>
      <c r="F8674" s="4" t="n">
        <v>41.04</v>
      </c>
      <c r="G8674" s="3" t="s">
        <v>41</v>
      </c>
      <c r="H8674" s="4" t="n">
        <f aca="false">ROUND(E8674*F8674,2)</f>
        <v>142244.64</v>
      </c>
    </row>
    <row r="8675" customFormat="false" ht="15" hidden="false" customHeight="false" outlineLevel="0" collapsed="false">
      <c r="A8675" s="3" t="n">
        <v>8674</v>
      </c>
      <c r="B8675" s="3" t="n">
        <v>2</v>
      </c>
      <c r="C8675" s="3" t="s">
        <v>350</v>
      </c>
      <c r="D8675" s="3" t="s">
        <v>562</v>
      </c>
      <c r="E8675" s="3" t="n">
        <v>4952</v>
      </c>
      <c r="F8675" s="4" t="n">
        <v>39.6</v>
      </c>
      <c r="G8675" s="3" t="s">
        <v>8</v>
      </c>
      <c r="H8675" s="4" t="n">
        <f aca="false">ROUND(E8675*F8675,2)</f>
        <v>196099.2</v>
      </c>
    </row>
    <row r="8676" customFormat="false" ht="15" hidden="false" customHeight="false" outlineLevel="0" collapsed="false">
      <c r="A8676" s="3" t="n">
        <v>8675</v>
      </c>
      <c r="B8676" s="3" t="n">
        <v>12</v>
      </c>
      <c r="C8676" s="3" t="s">
        <v>350</v>
      </c>
      <c r="D8676" s="3" t="s">
        <v>563</v>
      </c>
      <c r="E8676" s="3" t="n">
        <v>4329</v>
      </c>
      <c r="F8676" s="4" t="n">
        <v>228.57</v>
      </c>
      <c r="G8676" s="3" t="s">
        <v>38</v>
      </c>
      <c r="H8676" s="4" t="n">
        <f aca="false">ROUND(E8676*F8676,2)</f>
        <v>989479.53</v>
      </c>
    </row>
    <row r="8677" customFormat="false" ht="15" hidden="false" customHeight="false" outlineLevel="0" collapsed="false">
      <c r="A8677" s="3" t="n">
        <v>8676</v>
      </c>
      <c r="B8677" s="3" t="n">
        <v>14</v>
      </c>
      <c r="C8677" s="3" t="s">
        <v>350</v>
      </c>
      <c r="D8677" s="3" t="s">
        <v>562</v>
      </c>
      <c r="E8677" s="3" t="n">
        <v>4732</v>
      </c>
      <c r="F8677" s="4" t="n">
        <v>66.98</v>
      </c>
      <c r="G8677" s="3" t="s">
        <v>41</v>
      </c>
      <c r="H8677" s="4" t="n">
        <f aca="false">ROUND(E8677*F8677,2)</f>
        <v>316949.36</v>
      </c>
    </row>
    <row r="8678" customFormat="false" ht="15" hidden="false" customHeight="false" outlineLevel="0" collapsed="false">
      <c r="A8678" s="3" t="n">
        <v>8677</v>
      </c>
      <c r="B8678" s="3" t="n">
        <v>7</v>
      </c>
      <c r="C8678" s="3" t="s">
        <v>350</v>
      </c>
      <c r="D8678" s="3" t="s">
        <v>562</v>
      </c>
      <c r="E8678" s="3" t="n">
        <v>64</v>
      </c>
      <c r="F8678" s="4" t="n">
        <v>291.96</v>
      </c>
      <c r="G8678" s="3" t="s">
        <v>8</v>
      </c>
      <c r="H8678" s="4" t="n">
        <f aca="false">ROUND(E8678*F8678,2)</f>
        <v>18685.44</v>
      </c>
    </row>
    <row r="8679" customFormat="false" ht="15" hidden="false" customHeight="false" outlineLevel="0" collapsed="false">
      <c r="A8679" s="3" t="n">
        <v>8678</v>
      </c>
      <c r="B8679" s="3" t="n">
        <v>13</v>
      </c>
      <c r="C8679" s="3" t="s">
        <v>350</v>
      </c>
      <c r="D8679" s="3" t="s">
        <v>562</v>
      </c>
      <c r="E8679" s="3" t="n">
        <v>3549</v>
      </c>
      <c r="F8679" s="4" t="n">
        <v>40.98</v>
      </c>
      <c r="G8679" s="3" t="s">
        <v>41</v>
      </c>
      <c r="H8679" s="4" t="n">
        <f aca="false">ROUND(E8679*F8679,2)</f>
        <v>145438.02</v>
      </c>
    </row>
    <row r="8680" customFormat="false" ht="15" hidden="false" customHeight="false" outlineLevel="0" collapsed="false">
      <c r="A8680" s="3" t="n">
        <v>8679</v>
      </c>
      <c r="B8680" s="3" t="n">
        <v>7</v>
      </c>
      <c r="C8680" s="3" t="s">
        <v>350</v>
      </c>
      <c r="D8680" s="3" t="s">
        <v>562</v>
      </c>
      <c r="E8680" s="3" t="n">
        <v>265</v>
      </c>
      <c r="F8680" s="4" t="n">
        <v>291.23</v>
      </c>
      <c r="G8680" s="3" t="s">
        <v>8</v>
      </c>
      <c r="H8680" s="4" t="n">
        <f aca="false">ROUND(E8680*F8680,2)</f>
        <v>77175.95</v>
      </c>
    </row>
    <row r="8681" customFormat="false" ht="15" hidden="false" customHeight="false" outlineLevel="0" collapsed="false">
      <c r="A8681" s="3" t="n">
        <v>8680</v>
      </c>
      <c r="B8681" s="3" t="n">
        <v>8</v>
      </c>
      <c r="C8681" s="3" t="s">
        <v>350</v>
      </c>
      <c r="D8681" s="3" t="s">
        <v>562</v>
      </c>
      <c r="E8681" s="3" t="n">
        <v>843</v>
      </c>
      <c r="F8681" s="4" t="n">
        <v>54.2</v>
      </c>
      <c r="G8681" s="3" t="s">
        <v>8</v>
      </c>
      <c r="H8681" s="4" t="n">
        <f aca="false">ROUND(E8681*F8681,2)</f>
        <v>45690.6</v>
      </c>
    </row>
    <row r="8682" customFormat="false" ht="15" hidden="false" customHeight="false" outlineLevel="0" collapsed="false">
      <c r="A8682" s="3" t="n">
        <v>8681</v>
      </c>
      <c r="B8682" s="3" t="n">
        <v>6</v>
      </c>
      <c r="C8682" s="3" t="s">
        <v>350</v>
      </c>
      <c r="D8682" s="3" t="s">
        <v>563</v>
      </c>
      <c r="E8682" s="3" t="n">
        <v>271</v>
      </c>
      <c r="F8682" s="4" t="n">
        <v>254.31</v>
      </c>
      <c r="G8682" s="3" t="s">
        <v>8</v>
      </c>
      <c r="H8682" s="4" t="n">
        <f aca="false">ROUND(E8682*F8682,2)</f>
        <v>68918.01</v>
      </c>
    </row>
    <row r="8683" customFormat="false" ht="15" hidden="false" customHeight="false" outlineLevel="0" collapsed="false">
      <c r="A8683" s="3" t="n">
        <v>8682</v>
      </c>
      <c r="B8683" s="3" t="n">
        <v>6</v>
      </c>
      <c r="C8683" s="3" t="s">
        <v>351</v>
      </c>
      <c r="D8683" s="3" t="s">
        <v>563</v>
      </c>
      <c r="E8683" s="3" t="n">
        <v>668</v>
      </c>
      <c r="F8683" s="4" t="n">
        <v>259.8</v>
      </c>
      <c r="G8683" s="3" t="s">
        <v>8</v>
      </c>
      <c r="H8683" s="4" t="n">
        <f aca="false">ROUND(E8683*F8683,2)</f>
        <v>173546.4</v>
      </c>
    </row>
    <row r="8684" customFormat="false" ht="15" hidden="false" customHeight="false" outlineLevel="0" collapsed="false">
      <c r="A8684" s="3" t="n">
        <v>8683</v>
      </c>
      <c r="B8684" s="3" t="n">
        <v>1</v>
      </c>
      <c r="C8684" s="3" t="s">
        <v>351</v>
      </c>
      <c r="D8684" s="3" t="s">
        <v>562</v>
      </c>
      <c r="E8684" s="3" t="n">
        <v>91</v>
      </c>
      <c r="F8684" s="4" t="n">
        <v>402.25</v>
      </c>
      <c r="G8684" s="3" t="s">
        <v>8</v>
      </c>
      <c r="H8684" s="4" t="n">
        <f aca="false">ROUND(E8684*F8684,2)</f>
        <v>36604.75</v>
      </c>
    </row>
    <row r="8685" customFormat="false" ht="15" hidden="false" customHeight="false" outlineLevel="0" collapsed="false">
      <c r="A8685" s="3" t="n">
        <v>8684</v>
      </c>
      <c r="B8685" s="3" t="n">
        <v>12</v>
      </c>
      <c r="C8685" s="3" t="s">
        <v>351</v>
      </c>
      <c r="D8685" s="3" t="s">
        <v>563</v>
      </c>
      <c r="E8685" s="3" t="n">
        <v>2693</v>
      </c>
      <c r="F8685" s="4" t="n">
        <v>228.21</v>
      </c>
      <c r="G8685" s="3" t="s">
        <v>38</v>
      </c>
      <c r="H8685" s="4" t="n">
        <f aca="false">ROUND(E8685*F8685,2)</f>
        <v>614569.53</v>
      </c>
    </row>
    <row r="8686" customFormat="false" ht="15" hidden="false" customHeight="false" outlineLevel="0" collapsed="false">
      <c r="A8686" s="3" t="n">
        <v>8685</v>
      </c>
      <c r="B8686" s="3" t="n">
        <v>6</v>
      </c>
      <c r="C8686" s="3" t="s">
        <v>351</v>
      </c>
      <c r="D8686" s="3" t="s">
        <v>562</v>
      </c>
      <c r="E8686" s="3" t="n">
        <v>899</v>
      </c>
      <c r="F8686" s="4" t="n">
        <v>260.21</v>
      </c>
      <c r="G8686" s="3" t="s">
        <v>8</v>
      </c>
      <c r="H8686" s="4" t="n">
        <f aca="false">ROUND(E8686*F8686,2)</f>
        <v>233928.79</v>
      </c>
    </row>
    <row r="8687" customFormat="false" ht="15" hidden="false" customHeight="false" outlineLevel="0" collapsed="false">
      <c r="A8687" s="3" t="n">
        <v>8686</v>
      </c>
      <c r="B8687" s="3" t="n">
        <v>8</v>
      </c>
      <c r="C8687" s="3" t="s">
        <v>351</v>
      </c>
      <c r="D8687" s="3" t="s">
        <v>562</v>
      </c>
      <c r="E8687" s="3" t="n">
        <v>476</v>
      </c>
      <c r="F8687" s="4" t="n">
        <v>54.98</v>
      </c>
      <c r="G8687" s="3" t="s">
        <v>8</v>
      </c>
      <c r="H8687" s="4" t="n">
        <f aca="false">ROUND(E8687*F8687,2)</f>
        <v>26170.48</v>
      </c>
    </row>
    <row r="8688" customFormat="false" ht="15" hidden="false" customHeight="false" outlineLevel="0" collapsed="false">
      <c r="A8688" s="3" t="n">
        <v>8687</v>
      </c>
      <c r="B8688" s="3" t="n">
        <v>15</v>
      </c>
      <c r="C8688" s="3" t="s">
        <v>351</v>
      </c>
      <c r="D8688" s="3" t="s">
        <v>562</v>
      </c>
      <c r="E8688" s="3" t="n">
        <v>4838</v>
      </c>
      <c r="F8688" s="4" t="n">
        <v>271.45</v>
      </c>
      <c r="G8688" s="3" t="s">
        <v>46</v>
      </c>
      <c r="H8688" s="4" t="n">
        <f aca="false">ROUND(E8688*F8688,2)</f>
        <v>1313275.1</v>
      </c>
    </row>
    <row r="8689" customFormat="false" ht="15" hidden="false" customHeight="false" outlineLevel="0" collapsed="false">
      <c r="A8689" s="3" t="n">
        <v>8688</v>
      </c>
      <c r="B8689" s="3" t="n">
        <v>5</v>
      </c>
      <c r="C8689" s="3" t="s">
        <v>351</v>
      </c>
      <c r="D8689" s="3" t="s">
        <v>562</v>
      </c>
      <c r="E8689" s="3" t="n">
        <v>1852</v>
      </c>
      <c r="F8689" s="4" t="n">
        <v>537.37</v>
      </c>
      <c r="G8689" s="3" t="s">
        <v>8</v>
      </c>
      <c r="H8689" s="4" t="n">
        <f aca="false">ROUND(E8689*F8689,2)</f>
        <v>995209.24</v>
      </c>
    </row>
    <row r="8690" customFormat="false" ht="15" hidden="false" customHeight="false" outlineLevel="0" collapsed="false">
      <c r="A8690" s="3" t="n">
        <v>8689</v>
      </c>
      <c r="B8690" s="3" t="n">
        <v>6</v>
      </c>
      <c r="C8690" s="3" t="s">
        <v>351</v>
      </c>
      <c r="D8690" s="3" t="s">
        <v>563</v>
      </c>
      <c r="E8690" s="3" t="n">
        <v>1664</v>
      </c>
      <c r="F8690" s="4" t="n">
        <v>260.05</v>
      </c>
      <c r="G8690" s="3" t="s">
        <v>8</v>
      </c>
      <c r="H8690" s="4" t="n">
        <f aca="false">ROUND(E8690*F8690,2)</f>
        <v>432723.2</v>
      </c>
    </row>
    <row r="8691" customFormat="false" ht="15" hidden="false" customHeight="false" outlineLevel="0" collapsed="false">
      <c r="A8691" s="3" t="n">
        <v>8690</v>
      </c>
      <c r="B8691" s="3" t="n">
        <v>5</v>
      </c>
      <c r="C8691" s="3" t="s">
        <v>351</v>
      </c>
      <c r="D8691" s="3" t="s">
        <v>562</v>
      </c>
      <c r="E8691" s="3" t="n">
        <v>1735</v>
      </c>
      <c r="F8691" s="4" t="n">
        <v>537.51</v>
      </c>
      <c r="G8691" s="3" t="s">
        <v>8</v>
      </c>
      <c r="H8691" s="4" t="n">
        <f aca="false">ROUND(E8691*F8691,2)</f>
        <v>932579.85</v>
      </c>
    </row>
    <row r="8692" customFormat="false" ht="15" hidden="false" customHeight="false" outlineLevel="0" collapsed="false">
      <c r="A8692" s="3" t="n">
        <v>8691</v>
      </c>
      <c r="B8692" s="3" t="n">
        <v>13</v>
      </c>
      <c r="C8692" s="3" t="s">
        <v>351</v>
      </c>
      <c r="D8692" s="3" t="s">
        <v>562</v>
      </c>
      <c r="E8692" s="3" t="n">
        <v>1427</v>
      </c>
      <c r="F8692" s="4" t="n">
        <v>40.27</v>
      </c>
      <c r="G8692" s="3" t="s">
        <v>41</v>
      </c>
      <c r="H8692" s="4" t="n">
        <f aca="false">ROUND(E8692*F8692,2)</f>
        <v>57465.29</v>
      </c>
    </row>
    <row r="8693" customFormat="false" ht="15" hidden="false" customHeight="false" outlineLevel="0" collapsed="false">
      <c r="A8693" s="3" t="n">
        <v>8692</v>
      </c>
      <c r="B8693" s="3" t="n">
        <v>4</v>
      </c>
      <c r="C8693" s="3" t="s">
        <v>351</v>
      </c>
      <c r="D8693" s="3" t="s">
        <v>562</v>
      </c>
      <c r="E8693" s="3" t="n">
        <v>1165</v>
      </c>
      <c r="F8693" s="4" t="n">
        <v>111.42</v>
      </c>
      <c r="G8693" s="3" t="s">
        <v>8</v>
      </c>
      <c r="H8693" s="4" t="n">
        <f aca="false">ROUND(E8693*F8693,2)</f>
        <v>129804.3</v>
      </c>
    </row>
    <row r="8694" customFormat="false" ht="15" hidden="false" customHeight="false" outlineLevel="0" collapsed="false">
      <c r="A8694" s="3" t="n">
        <v>8693</v>
      </c>
      <c r="B8694" s="3" t="n">
        <v>11</v>
      </c>
      <c r="C8694" s="3" t="s">
        <v>351</v>
      </c>
      <c r="D8694" s="3" t="s">
        <v>562</v>
      </c>
      <c r="E8694" s="3" t="n">
        <v>2026</v>
      </c>
      <c r="F8694" s="4" t="n">
        <v>95.81</v>
      </c>
      <c r="G8694" s="3" t="s">
        <v>34</v>
      </c>
      <c r="H8694" s="4" t="n">
        <f aca="false">ROUND(E8694*F8694,2)</f>
        <v>194111.06</v>
      </c>
    </row>
    <row r="8695" customFormat="false" ht="15" hidden="false" customHeight="false" outlineLevel="0" collapsed="false">
      <c r="A8695" s="3" t="n">
        <v>8694</v>
      </c>
      <c r="B8695" s="3" t="n">
        <v>4</v>
      </c>
      <c r="C8695" s="3" t="s">
        <v>351</v>
      </c>
      <c r="D8695" s="3" t="s">
        <v>563</v>
      </c>
      <c r="E8695" s="3" t="n">
        <v>608</v>
      </c>
      <c r="F8695" s="4" t="n">
        <v>111.36</v>
      </c>
      <c r="G8695" s="3" t="s">
        <v>8</v>
      </c>
      <c r="H8695" s="4" t="n">
        <f aca="false">ROUND(E8695*F8695,2)</f>
        <v>67706.88</v>
      </c>
    </row>
    <row r="8696" customFormat="false" ht="15" hidden="false" customHeight="false" outlineLevel="0" collapsed="false">
      <c r="A8696" s="3" t="n">
        <v>8695</v>
      </c>
      <c r="B8696" s="3" t="n">
        <v>3</v>
      </c>
      <c r="C8696" s="3" t="s">
        <v>351</v>
      </c>
      <c r="D8696" s="3" t="s">
        <v>563</v>
      </c>
      <c r="E8696" s="3" t="n">
        <v>3471</v>
      </c>
      <c r="F8696" s="4" t="n">
        <v>149.24</v>
      </c>
      <c r="G8696" s="3" t="s">
        <v>8</v>
      </c>
      <c r="H8696" s="4" t="n">
        <f aca="false">ROUND(E8696*F8696,2)</f>
        <v>518012.04</v>
      </c>
    </row>
    <row r="8697" customFormat="false" ht="15" hidden="false" customHeight="false" outlineLevel="0" collapsed="false">
      <c r="A8697" s="3" t="n">
        <v>8696</v>
      </c>
      <c r="B8697" s="3" t="n">
        <v>1</v>
      </c>
      <c r="C8697" s="3" t="s">
        <v>351</v>
      </c>
      <c r="D8697" s="3" t="s">
        <v>563</v>
      </c>
      <c r="E8697" s="3" t="n">
        <v>3971</v>
      </c>
      <c r="F8697" s="4" t="n">
        <v>404.41</v>
      </c>
      <c r="G8697" s="3" t="s">
        <v>8</v>
      </c>
      <c r="H8697" s="4" t="n">
        <f aca="false">ROUND(E8697*F8697,2)</f>
        <v>1605912.11</v>
      </c>
    </row>
    <row r="8698" customFormat="false" ht="15" hidden="false" customHeight="false" outlineLevel="0" collapsed="false">
      <c r="A8698" s="3" t="n">
        <v>8697</v>
      </c>
      <c r="B8698" s="3" t="n">
        <v>5</v>
      </c>
      <c r="C8698" s="3" t="s">
        <v>351</v>
      </c>
      <c r="D8698" s="3" t="s">
        <v>563</v>
      </c>
      <c r="E8698" s="3" t="n">
        <v>4077</v>
      </c>
      <c r="F8698" s="4" t="n">
        <v>539.85</v>
      </c>
      <c r="G8698" s="3" t="s">
        <v>8</v>
      </c>
      <c r="H8698" s="4" t="n">
        <f aca="false">ROUND(E8698*F8698,2)</f>
        <v>2200968.45</v>
      </c>
    </row>
    <row r="8699" customFormat="false" ht="15" hidden="false" customHeight="false" outlineLevel="0" collapsed="false">
      <c r="A8699" s="3" t="n">
        <v>8698</v>
      </c>
      <c r="B8699" s="3" t="n">
        <v>14</v>
      </c>
      <c r="C8699" s="3" t="s">
        <v>351</v>
      </c>
      <c r="D8699" s="3" t="s">
        <v>562</v>
      </c>
      <c r="E8699" s="3" t="n">
        <v>107</v>
      </c>
      <c r="F8699" s="4" t="n">
        <v>65.6</v>
      </c>
      <c r="G8699" s="3" t="s">
        <v>41</v>
      </c>
      <c r="H8699" s="4" t="n">
        <f aca="false">ROUND(E8699*F8699,2)</f>
        <v>7019.2</v>
      </c>
    </row>
    <row r="8700" customFormat="false" ht="15" hidden="false" customHeight="false" outlineLevel="0" collapsed="false">
      <c r="A8700" s="3" t="n">
        <v>8699</v>
      </c>
      <c r="B8700" s="3" t="n">
        <v>12</v>
      </c>
      <c r="C8700" s="3" t="s">
        <v>351</v>
      </c>
      <c r="D8700" s="3" t="s">
        <v>562</v>
      </c>
      <c r="E8700" s="3" t="n">
        <v>1001</v>
      </c>
      <c r="F8700" s="4" t="n">
        <v>228.07</v>
      </c>
      <c r="G8700" s="3" t="s">
        <v>38</v>
      </c>
      <c r="H8700" s="4" t="n">
        <f aca="false">ROUND(E8700*F8700,2)</f>
        <v>228298.07</v>
      </c>
    </row>
    <row r="8701" customFormat="false" ht="15" hidden="false" customHeight="false" outlineLevel="0" collapsed="false">
      <c r="A8701" s="3" t="n">
        <v>8700</v>
      </c>
      <c r="B8701" s="3" t="n">
        <v>14</v>
      </c>
      <c r="C8701" s="3" t="s">
        <v>351</v>
      </c>
      <c r="D8701" s="3" t="s">
        <v>563</v>
      </c>
      <c r="E8701" s="3" t="n">
        <v>4567</v>
      </c>
      <c r="F8701" s="4" t="n">
        <v>65.37</v>
      </c>
      <c r="G8701" s="3" t="s">
        <v>41</v>
      </c>
      <c r="H8701" s="4" t="n">
        <f aca="false">ROUND(E8701*F8701,2)</f>
        <v>298544.79</v>
      </c>
    </row>
    <row r="8702" customFormat="false" ht="15" hidden="false" customHeight="false" outlineLevel="0" collapsed="false">
      <c r="A8702" s="3" t="n">
        <v>8701</v>
      </c>
      <c r="B8702" s="3" t="n">
        <v>12</v>
      </c>
      <c r="C8702" s="3" t="s">
        <v>351</v>
      </c>
      <c r="D8702" s="3" t="s">
        <v>563</v>
      </c>
      <c r="E8702" s="3" t="n">
        <v>3444</v>
      </c>
      <c r="F8702" s="4" t="n">
        <v>228.05</v>
      </c>
      <c r="G8702" s="3" t="s">
        <v>38</v>
      </c>
      <c r="H8702" s="4" t="n">
        <f aca="false">ROUND(E8702*F8702,2)</f>
        <v>785404.2</v>
      </c>
    </row>
    <row r="8703" customFormat="false" ht="15" hidden="false" customHeight="false" outlineLevel="0" collapsed="false">
      <c r="A8703" s="3" t="n">
        <v>8702</v>
      </c>
      <c r="B8703" s="3" t="n">
        <v>8</v>
      </c>
      <c r="C8703" s="3" t="s">
        <v>351</v>
      </c>
      <c r="D8703" s="3" t="s">
        <v>563</v>
      </c>
      <c r="E8703" s="3" t="n">
        <v>2791</v>
      </c>
      <c r="F8703" s="4" t="n">
        <v>54.83</v>
      </c>
      <c r="G8703" s="3" t="s">
        <v>8</v>
      </c>
      <c r="H8703" s="4" t="n">
        <f aca="false">ROUND(E8703*F8703,2)</f>
        <v>153030.53</v>
      </c>
    </row>
    <row r="8704" customFormat="false" ht="15" hidden="false" customHeight="false" outlineLevel="0" collapsed="false">
      <c r="A8704" s="3" t="n">
        <v>8703</v>
      </c>
      <c r="B8704" s="3" t="n">
        <v>15</v>
      </c>
      <c r="C8704" s="3" t="s">
        <v>351</v>
      </c>
      <c r="D8704" s="3" t="s">
        <v>562</v>
      </c>
      <c r="E8704" s="3" t="n">
        <v>2387</v>
      </c>
      <c r="F8704" s="4" t="n">
        <v>271.5</v>
      </c>
      <c r="G8704" s="3" t="s">
        <v>46</v>
      </c>
      <c r="H8704" s="4" t="n">
        <f aca="false">ROUND(E8704*F8704,2)</f>
        <v>648070.5</v>
      </c>
    </row>
    <row r="8705" customFormat="false" ht="15" hidden="false" customHeight="false" outlineLevel="0" collapsed="false">
      <c r="A8705" s="3" t="n">
        <v>8704</v>
      </c>
      <c r="B8705" s="3" t="n">
        <v>4</v>
      </c>
      <c r="C8705" s="3" t="s">
        <v>351</v>
      </c>
      <c r="D8705" s="3" t="s">
        <v>562</v>
      </c>
      <c r="E8705" s="3" t="n">
        <v>2882</v>
      </c>
      <c r="F8705" s="4" t="n">
        <v>111.65</v>
      </c>
      <c r="G8705" s="3" t="s">
        <v>8</v>
      </c>
      <c r="H8705" s="4" t="n">
        <f aca="false">ROUND(E8705*F8705,2)</f>
        <v>321775.3</v>
      </c>
    </row>
    <row r="8706" customFormat="false" ht="15" hidden="false" customHeight="false" outlineLevel="0" collapsed="false">
      <c r="A8706" s="3" t="n">
        <v>8705</v>
      </c>
      <c r="B8706" s="3" t="n">
        <v>8</v>
      </c>
      <c r="C8706" s="3" t="s">
        <v>351</v>
      </c>
      <c r="D8706" s="3" t="s">
        <v>563</v>
      </c>
      <c r="E8706" s="3" t="n">
        <v>1804</v>
      </c>
      <c r="F8706" s="4" t="n">
        <v>54.92</v>
      </c>
      <c r="G8706" s="3" t="s">
        <v>8</v>
      </c>
      <c r="H8706" s="4" t="n">
        <f aca="false">ROUND(E8706*F8706,2)</f>
        <v>99075.68</v>
      </c>
    </row>
    <row r="8707" customFormat="false" ht="15" hidden="false" customHeight="false" outlineLevel="0" collapsed="false">
      <c r="A8707" s="3" t="n">
        <v>8706</v>
      </c>
      <c r="B8707" s="3" t="n">
        <v>13</v>
      </c>
      <c r="C8707" s="3" t="s">
        <v>351</v>
      </c>
      <c r="D8707" s="3" t="s">
        <v>562</v>
      </c>
      <c r="E8707" s="3" t="n">
        <v>612</v>
      </c>
      <c r="F8707" s="4" t="n">
        <v>40.23</v>
      </c>
      <c r="G8707" s="3" t="s">
        <v>41</v>
      </c>
      <c r="H8707" s="4" t="n">
        <f aca="false">ROUND(E8707*F8707,2)</f>
        <v>24620.76</v>
      </c>
    </row>
    <row r="8708" customFormat="false" ht="15" hidden="false" customHeight="false" outlineLevel="0" collapsed="false">
      <c r="A8708" s="3" t="n">
        <v>8707</v>
      </c>
      <c r="B8708" s="3" t="n">
        <v>11</v>
      </c>
      <c r="C8708" s="3" t="s">
        <v>351</v>
      </c>
      <c r="D8708" s="3" t="s">
        <v>562</v>
      </c>
      <c r="E8708" s="3" t="n">
        <v>1641</v>
      </c>
      <c r="F8708" s="4" t="n">
        <v>95.53</v>
      </c>
      <c r="G8708" s="3" t="s">
        <v>34</v>
      </c>
      <c r="H8708" s="4" t="n">
        <f aca="false">ROUND(E8708*F8708,2)</f>
        <v>156764.73</v>
      </c>
    </row>
    <row r="8709" customFormat="false" ht="15" hidden="false" customHeight="false" outlineLevel="0" collapsed="false">
      <c r="A8709" s="3" t="n">
        <v>8708</v>
      </c>
      <c r="B8709" s="3" t="n">
        <v>14</v>
      </c>
      <c r="C8709" s="3" t="s">
        <v>352</v>
      </c>
      <c r="D8709" s="3" t="s">
        <v>562</v>
      </c>
      <c r="E8709" s="3" t="n">
        <v>1686</v>
      </c>
      <c r="F8709" s="4" t="n">
        <v>66.74</v>
      </c>
      <c r="G8709" s="3" t="s">
        <v>41</v>
      </c>
      <c r="H8709" s="4" t="n">
        <f aca="false">ROUND(E8709*F8709,2)</f>
        <v>112523.64</v>
      </c>
    </row>
    <row r="8710" customFormat="false" ht="15" hidden="false" customHeight="false" outlineLevel="0" collapsed="false">
      <c r="A8710" s="3" t="n">
        <v>8709</v>
      </c>
      <c r="B8710" s="3" t="n">
        <v>8</v>
      </c>
      <c r="C8710" s="3" t="s">
        <v>352</v>
      </c>
      <c r="D8710" s="3" t="s">
        <v>563</v>
      </c>
      <c r="E8710" s="3" t="n">
        <v>206</v>
      </c>
      <c r="F8710" s="4" t="n">
        <v>55.41</v>
      </c>
      <c r="G8710" s="3" t="s">
        <v>8</v>
      </c>
      <c r="H8710" s="4" t="n">
        <f aca="false">ROUND(E8710*F8710,2)</f>
        <v>11414.46</v>
      </c>
    </row>
    <row r="8711" customFormat="false" ht="15" hidden="false" customHeight="false" outlineLevel="0" collapsed="false">
      <c r="A8711" s="3" t="n">
        <v>8710</v>
      </c>
      <c r="B8711" s="3" t="n">
        <v>6</v>
      </c>
      <c r="C8711" s="3" t="s">
        <v>352</v>
      </c>
      <c r="D8711" s="3" t="s">
        <v>562</v>
      </c>
      <c r="E8711" s="3" t="n">
        <v>1817</v>
      </c>
      <c r="F8711" s="4" t="n">
        <v>258.49</v>
      </c>
      <c r="G8711" s="3" t="s">
        <v>8</v>
      </c>
      <c r="H8711" s="4" t="n">
        <f aca="false">ROUND(E8711*F8711,2)</f>
        <v>469676.33</v>
      </c>
    </row>
    <row r="8712" customFormat="false" ht="15" hidden="false" customHeight="false" outlineLevel="0" collapsed="false">
      <c r="A8712" s="3" t="n">
        <v>8711</v>
      </c>
      <c r="B8712" s="3" t="n">
        <v>12</v>
      </c>
      <c r="C8712" s="3" t="s">
        <v>352</v>
      </c>
      <c r="D8712" s="3" t="s">
        <v>563</v>
      </c>
      <c r="E8712" s="3" t="n">
        <v>808</v>
      </c>
      <c r="F8712" s="4" t="n">
        <v>227.82</v>
      </c>
      <c r="G8712" s="3" t="s">
        <v>38</v>
      </c>
      <c r="H8712" s="4" t="n">
        <f aca="false">ROUND(E8712*F8712,2)</f>
        <v>184078.56</v>
      </c>
    </row>
    <row r="8713" customFormat="false" ht="15" hidden="false" customHeight="false" outlineLevel="0" collapsed="false">
      <c r="A8713" s="3" t="n">
        <v>8712</v>
      </c>
      <c r="B8713" s="3" t="n">
        <v>13</v>
      </c>
      <c r="C8713" s="3" t="s">
        <v>352</v>
      </c>
      <c r="D8713" s="3" t="s">
        <v>562</v>
      </c>
      <c r="E8713" s="3" t="n">
        <v>3246</v>
      </c>
      <c r="F8713" s="4" t="n">
        <v>38.98</v>
      </c>
      <c r="G8713" s="3" t="s">
        <v>41</v>
      </c>
      <c r="H8713" s="4" t="n">
        <f aca="false">ROUND(E8713*F8713,2)</f>
        <v>126529.08</v>
      </c>
    </row>
    <row r="8714" customFormat="false" ht="15" hidden="false" customHeight="false" outlineLevel="0" collapsed="false">
      <c r="A8714" s="3" t="n">
        <v>8713</v>
      </c>
      <c r="B8714" s="3" t="n">
        <v>12</v>
      </c>
      <c r="C8714" s="3" t="s">
        <v>352</v>
      </c>
      <c r="D8714" s="3" t="s">
        <v>563</v>
      </c>
      <c r="E8714" s="3" t="n">
        <v>4567</v>
      </c>
      <c r="F8714" s="4" t="n">
        <v>227.63</v>
      </c>
      <c r="G8714" s="3" t="s">
        <v>38</v>
      </c>
      <c r="H8714" s="4" t="n">
        <f aca="false">ROUND(E8714*F8714,2)</f>
        <v>1039586.21</v>
      </c>
    </row>
    <row r="8715" customFormat="false" ht="15" hidden="false" customHeight="false" outlineLevel="0" collapsed="false">
      <c r="A8715" s="3" t="n">
        <v>8714</v>
      </c>
      <c r="B8715" s="3" t="n">
        <v>14</v>
      </c>
      <c r="C8715" s="3" t="s">
        <v>352</v>
      </c>
      <c r="D8715" s="3" t="s">
        <v>563</v>
      </c>
      <c r="E8715" s="3" t="n">
        <v>2908</v>
      </c>
      <c r="F8715" s="4" t="n">
        <v>66.85</v>
      </c>
      <c r="G8715" s="3" t="s">
        <v>41</v>
      </c>
      <c r="H8715" s="4" t="n">
        <f aca="false">ROUND(E8715*F8715,2)</f>
        <v>194399.8</v>
      </c>
    </row>
    <row r="8716" customFormat="false" ht="15" hidden="false" customHeight="false" outlineLevel="0" collapsed="false">
      <c r="A8716" s="3" t="n">
        <v>8715</v>
      </c>
      <c r="B8716" s="3" t="n">
        <v>8</v>
      </c>
      <c r="C8716" s="3" t="s">
        <v>352</v>
      </c>
      <c r="D8716" s="3" t="s">
        <v>562</v>
      </c>
      <c r="E8716" s="3" t="n">
        <v>3389</v>
      </c>
      <c r="F8716" s="4" t="n">
        <v>55.54</v>
      </c>
      <c r="G8716" s="3" t="s">
        <v>8</v>
      </c>
      <c r="H8716" s="4" t="n">
        <f aca="false">ROUND(E8716*F8716,2)</f>
        <v>188225.06</v>
      </c>
    </row>
    <row r="8717" customFormat="false" ht="15" hidden="false" customHeight="false" outlineLevel="0" collapsed="false">
      <c r="A8717" s="3" t="n">
        <v>8716</v>
      </c>
      <c r="B8717" s="3" t="n">
        <v>3</v>
      </c>
      <c r="C8717" s="3" t="s">
        <v>352</v>
      </c>
      <c r="D8717" s="3" t="s">
        <v>563</v>
      </c>
      <c r="E8717" s="3" t="n">
        <v>1985</v>
      </c>
      <c r="F8717" s="4" t="n">
        <v>144.44</v>
      </c>
      <c r="G8717" s="3" t="s">
        <v>8</v>
      </c>
      <c r="H8717" s="4" t="n">
        <f aca="false">ROUND(E8717*F8717,2)</f>
        <v>286713.4</v>
      </c>
    </row>
    <row r="8718" customFormat="false" ht="15" hidden="false" customHeight="false" outlineLevel="0" collapsed="false">
      <c r="A8718" s="3" t="n">
        <v>8717</v>
      </c>
      <c r="B8718" s="3" t="n">
        <v>5</v>
      </c>
      <c r="C8718" s="3" t="s">
        <v>352</v>
      </c>
      <c r="D8718" s="3" t="s">
        <v>562</v>
      </c>
      <c r="E8718" s="3" t="n">
        <v>3556</v>
      </c>
      <c r="F8718" s="4" t="n">
        <v>560.04</v>
      </c>
      <c r="G8718" s="3" t="s">
        <v>8</v>
      </c>
      <c r="H8718" s="4" t="n">
        <f aca="false">ROUND(E8718*F8718,2)</f>
        <v>1991502.24</v>
      </c>
    </row>
    <row r="8719" customFormat="false" ht="15" hidden="false" customHeight="false" outlineLevel="0" collapsed="false">
      <c r="A8719" s="3" t="n">
        <v>8718</v>
      </c>
      <c r="B8719" s="3" t="n">
        <v>1</v>
      </c>
      <c r="C8719" s="3" t="s">
        <v>352</v>
      </c>
      <c r="D8719" s="3" t="s">
        <v>562</v>
      </c>
      <c r="E8719" s="3" t="n">
        <v>3618</v>
      </c>
      <c r="F8719" s="4" t="n">
        <v>409.22</v>
      </c>
      <c r="G8719" s="3" t="s">
        <v>8</v>
      </c>
      <c r="H8719" s="4" t="n">
        <f aca="false">ROUND(E8719*F8719,2)</f>
        <v>1480557.96</v>
      </c>
    </row>
    <row r="8720" customFormat="false" ht="15" hidden="false" customHeight="false" outlineLevel="0" collapsed="false">
      <c r="A8720" s="3" t="n">
        <v>8719</v>
      </c>
      <c r="B8720" s="3" t="n">
        <v>3</v>
      </c>
      <c r="C8720" s="3" t="s">
        <v>352</v>
      </c>
      <c r="D8720" s="3" t="s">
        <v>562</v>
      </c>
      <c r="E8720" s="3" t="n">
        <v>3298</v>
      </c>
      <c r="F8720" s="4" t="n">
        <v>145.2</v>
      </c>
      <c r="G8720" s="3" t="s">
        <v>8</v>
      </c>
      <c r="H8720" s="4" t="n">
        <f aca="false">ROUND(E8720*F8720,2)</f>
        <v>478869.6</v>
      </c>
    </row>
    <row r="8721" customFormat="false" ht="15" hidden="false" customHeight="false" outlineLevel="0" collapsed="false">
      <c r="A8721" s="3" t="n">
        <v>8720</v>
      </c>
      <c r="B8721" s="3" t="n">
        <v>10</v>
      </c>
      <c r="C8721" s="3" t="s">
        <v>352</v>
      </c>
      <c r="D8721" s="3" t="s">
        <v>562</v>
      </c>
      <c r="E8721" s="3" t="n">
        <v>3698</v>
      </c>
      <c r="F8721" s="4" t="n">
        <v>65.66</v>
      </c>
      <c r="G8721" s="3" t="s">
        <v>8</v>
      </c>
      <c r="H8721" s="4" t="n">
        <f aca="false">ROUND(E8721*F8721,2)</f>
        <v>242810.68</v>
      </c>
    </row>
    <row r="8722" customFormat="false" ht="15" hidden="false" customHeight="false" outlineLevel="0" collapsed="false">
      <c r="A8722" s="3" t="n">
        <v>8721</v>
      </c>
      <c r="B8722" s="3" t="n">
        <v>9</v>
      </c>
      <c r="C8722" s="3" t="s">
        <v>352</v>
      </c>
      <c r="D8722" s="3" t="s">
        <v>563</v>
      </c>
      <c r="E8722" s="3" t="n">
        <v>223</v>
      </c>
      <c r="F8722" s="4" t="n">
        <v>284.9</v>
      </c>
      <c r="G8722" s="3" t="s">
        <v>8</v>
      </c>
      <c r="H8722" s="4" t="n">
        <f aca="false">ROUND(E8722*F8722,2)</f>
        <v>63532.7</v>
      </c>
    </row>
    <row r="8723" customFormat="false" ht="15" hidden="false" customHeight="false" outlineLevel="0" collapsed="false">
      <c r="A8723" s="3" t="n">
        <v>8722</v>
      </c>
      <c r="B8723" s="3" t="n">
        <v>10</v>
      </c>
      <c r="C8723" s="3" t="s">
        <v>352</v>
      </c>
      <c r="D8723" s="3" t="s">
        <v>563</v>
      </c>
      <c r="E8723" s="3" t="n">
        <v>125</v>
      </c>
      <c r="F8723" s="4" t="n">
        <v>65.61</v>
      </c>
      <c r="G8723" s="3" t="s">
        <v>8</v>
      </c>
      <c r="H8723" s="4" t="n">
        <f aca="false">ROUND(E8723*F8723,2)</f>
        <v>8201.25</v>
      </c>
    </row>
    <row r="8724" customFormat="false" ht="15" hidden="false" customHeight="false" outlineLevel="0" collapsed="false">
      <c r="A8724" s="3" t="n">
        <v>8723</v>
      </c>
      <c r="B8724" s="3" t="n">
        <v>12</v>
      </c>
      <c r="C8724" s="3" t="s">
        <v>352</v>
      </c>
      <c r="D8724" s="3" t="s">
        <v>563</v>
      </c>
      <c r="E8724" s="3" t="n">
        <v>2715</v>
      </c>
      <c r="F8724" s="4" t="n">
        <v>226.71</v>
      </c>
      <c r="G8724" s="3" t="s">
        <v>38</v>
      </c>
      <c r="H8724" s="4" t="n">
        <f aca="false">ROUND(E8724*F8724,2)</f>
        <v>615517.65</v>
      </c>
    </row>
    <row r="8725" customFormat="false" ht="15" hidden="false" customHeight="false" outlineLevel="0" collapsed="false">
      <c r="A8725" s="3" t="n">
        <v>8724</v>
      </c>
      <c r="B8725" s="3" t="n">
        <v>15</v>
      </c>
      <c r="C8725" s="3" t="s">
        <v>352</v>
      </c>
      <c r="D8725" s="3" t="s">
        <v>562</v>
      </c>
      <c r="E8725" s="3" t="n">
        <v>40</v>
      </c>
      <c r="F8725" s="4" t="n">
        <v>271.33</v>
      </c>
      <c r="G8725" s="3" t="s">
        <v>46</v>
      </c>
      <c r="H8725" s="4" t="n">
        <f aca="false">ROUND(E8725*F8725,2)</f>
        <v>10853.2</v>
      </c>
    </row>
    <row r="8726" customFormat="false" ht="15" hidden="false" customHeight="false" outlineLevel="0" collapsed="false">
      <c r="A8726" s="3" t="n">
        <v>8725</v>
      </c>
      <c r="B8726" s="3" t="n">
        <v>10</v>
      </c>
      <c r="C8726" s="3" t="s">
        <v>352</v>
      </c>
      <c r="D8726" s="3" t="s">
        <v>562</v>
      </c>
      <c r="E8726" s="3" t="n">
        <v>4969</v>
      </c>
      <c r="F8726" s="4" t="n">
        <v>65.85</v>
      </c>
      <c r="G8726" s="3" t="s">
        <v>8</v>
      </c>
      <c r="H8726" s="4" t="n">
        <f aca="false">ROUND(E8726*F8726,2)</f>
        <v>327208.65</v>
      </c>
    </row>
    <row r="8727" customFormat="false" ht="15" hidden="false" customHeight="false" outlineLevel="0" collapsed="false">
      <c r="A8727" s="3" t="n">
        <v>8726</v>
      </c>
      <c r="B8727" s="3" t="n">
        <v>12</v>
      </c>
      <c r="C8727" s="3" t="s">
        <v>352</v>
      </c>
      <c r="D8727" s="3" t="s">
        <v>563</v>
      </c>
      <c r="E8727" s="3" t="n">
        <v>102</v>
      </c>
      <c r="F8727" s="4" t="n">
        <v>227.38</v>
      </c>
      <c r="G8727" s="3" t="s">
        <v>38</v>
      </c>
      <c r="H8727" s="4" t="n">
        <f aca="false">ROUND(E8727*F8727,2)</f>
        <v>23192.76</v>
      </c>
    </row>
    <row r="8728" customFormat="false" ht="15" hidden="false" customHeight="false" outlineLevel="0" collapsed="false">
      <c r="A8728" s="3" t="n">
        <v>8727</v>
      </c>
      <c r="B8728" s="3" t="n">
        <v>13</v>
      </c>
      <c r="C8728" s="3" t="s">
        <v>352</v>
      </c>
      <c r="D8728" s="3" t="s">
        <v>563</v>
      </c>
      <c r="E8728" s="3" t="n">
        <v>2893</v>
      </c>
      <c r="F8728" s="4" t="n">
        <v>39.02</v>
      </c>
      <c r="G8728" s="3" t="s">
        <v>41</v>
      </c>
      <c r="H8728" s="4" t="n">
        <f aca="false">ROUND(E8728*F8728,2)</f>
        <v>112884.86</v>
      </c>
    </row>
    <row r="8729" customFormat="false" ht="15" hidden="false" customHeight="false" outlineLevel="0" collapsed="false">
      <c r="A8729" s="3" t="n">
        <v>8728</v>
      </c>
      <c r="B8729" s="3" t="n">
        <v>14</v>
      </c>
      <c r="C8729" s="3" t="s">
        <v>352</v>
      </c>
      <c r="D8729" s="3" t="s">
        <v>563</v>
      </c>
      <c r="E8729" s="3" t="n">
        <v>3121</v>
      </c>
      <c r="F8729" s="4" t="n">
        <v>66.69</v>
      </c>
      <c r="G8729" s="3" t="s">
        <v>41</v>
      </c>
      <c r="H8729" s="4" t="n">
        <f aca="false">ROUND(E8729*F8729,2)</f>
        <v>208139.49</v>
      </c>
    </row>
    <row r="8730" customFormat="false" ht="15" hidden="false" customHeight="false" outlineLevel="0" collapsed="false">
      <c r="A8730" s="3" t="n">
        <v>8729</v>
      </c>
      <c r="B8730" s="3" t="n">
        <v>12</v>
      </c>
      <c r="C8730" s="3" t="s">
        <v>352</v>
      </c>
      <c r="D8730" s="3" t="s">
        <v>563</v>
      </c>
      <c r="E8730" s="3" t="n">
        <v>4977</v>
      </c>
      <c r="F8730" s="4" t="n">
        <v>227.92</v>
      </c>
      <c r="G8730" s="3" t="s">
        <v>38</v>
      </c>
      <c r="H8730" s="4" t="n">
        <f aca="false">ROUND(E8730*F8730,2)</f>
        <v>1134357.84</v>
      </c>
    </row>
    <row r="8731" customFormat="false" ht="15" hidden="false" customHeight="false" outlineLevel="0" collapsed="false">
      <c r="A8731" s="3" t="n">
        <v>8730</v>
      </c>
      <c r="B8731" s="3" t="n">
        <v>9</v>
      </c>
      <c r="C8731" s="3" t="s">
        <v>352</v>
      </c>
      <c r="D8731" s="3" t="s">
        <v>562</v>
      </c>
      <c r="E8731" s="3" t="n">
        <v>3628</v>
      </c>
      <c r="F8731" s="4" t="n">
        <v>284.78</v>
      </c>
      <c r="G8731" s="3" t="s">
        <v>8</v>
      </c>
      <c r="H8731" s="4" t="n">
        <f aca="false">ROUND(E8731*F8731,2)</f>
        <v>1033181.84</v>
      </c>
    </row>
    <row r="8732" customFormat="false" ht="15" hidden="false" customHeight="false" outlineLevel="0" collapsed="false">
      <c r="A8732" s="3" t="n">
        <v>8731</v>
      </c>
      <c r="B8732" s="3" t="n">
        <v>15</v>
      </c>
      <c r="C8732" s="3" t="s">
        <v>352</v>
      </c>
      <c r="D8732" s="3" t="s">
        <v>562</v>
      </c>
      <c r="E8732" s="3" t="n">
        <v>1830</v>
      </c>
      <c r="F8732" s="4" t="n">
        <v>270.33</v>
      </c>
      <c r="G8732" s="3" t="s">
        <v>46</v>
      </c>
      <c r="H8732" s="4" t="n">
        <f aca="false">ROUND(E8732*F8732,2)</f>
        <v>494703.9</v>
      </c>
    </row>
    <row r="8733" customFormat="false" ht="15" hidden="false" customHeight="false" outlineLevel="0" collapsed="false">
      <c r="A8733" s="3" t="n">
        <v>8732</v>
      </c>
      <c r="B8733" s="3" t="n">
        <v>10</v>
      </c>
      <c r="C8733" s="3" t="s">
        <v>352</v>
      </c>
      <c r="D8733" s="3" t="s">
        <v>562</v>
      </c>
      <c r="E8733" s="3" t="n">
        <v>4604</v>
      </c>
      <c r="F8733" s="4" t="n">
        <v>65.72</v>
      </c>
      <c r="G8733" s="3" t="s">
        <v>8</v>
      </c>
      <c r="H8733" s="4" t="n">
        <f aca="false">ROUND(E8733*F8733,2)</f>
        <v>302574.88</v>
      </c>
    </row>
    <row r="8734" customFormat="false" ht="15" hidden="false" customHeight="false" outlineLevel="0" collapsed="false">
      <c r="A8734" s="3" t="n">
        <v>8733</v>
      </c>
      <c r="B8734" s="3" t="n">
        <v>3</v>
      </c>
      <c r="C8734" s="3" t="s">
        <v>352</v>
      </c>
      <c r="D8734" s="3" t="s">
        <v>562</v>
      </c>
      <c r="E8734" s="3" t="n">
        <v>889</v>
      </c>
      <c r="F8734" s="4" t="n">
        <v>144.61</v>
      </c>
      <c r="G8734" s="3" t="s">
        <v>8</v>
      </c>
      <c r="H8734" s="4" t="n">
        <f aca="false">ROUND(E8734*F8734,2)</f>
        <v>128558.29</v>
      </c>
    </row>
    <row r="8735" customFormat="false" ht="15" hidden="false" customHeight="false" outlineLevel="0" collapsed="false">
      <c r="A8735" s="3" t="n">
        <v>8734</v>
      </c>
      <c r="B8735" s="3" t="n">
        <v>5</v>
      </c>
      <c r="C8735" s="3" t="s">
        <v>352</v>
      </c>
      <c r="D8735" s="3" t="s">
        <v>562</v>
      </c>
      <c r="E8735" s="3" t="n">
        <v>1792</v>
      </c>
      <c r="F8735" s="4" t="n">
        <v>557.84</v>
      </c>
      <c r="G8735" s="3" t="s">
        <v>8</v>
      </c>
      <c r="H8735" s="4" t="n">
        <f aca="false">ROUND(E8735*F8735,2)</f>
        <v>999649.28</v>
      </c>
    </row>
    <row r="8736" customFormat="false" ht="15" hidden="false" customHeight="false" outlineLevel="0" collapsed="false">
      <c r="A8736" s="3" t="n">
        <v>8735</v>
      </c>
      <c r="B8736" s="3" t="n">
        <v>13</v>
      </c>
      <c r="C8736" s="3" t="s">
        <v>352</v>
      </c>
      <c r="D8736" s="3" t="s">
        <v>562</v>
      </c>
      <c r="E8736" s="3" t="n">
        <v>1896</v>
      </c>
      <c r="F8736" s="4" t="n">
        <v>39.1</v>
      </c>
      <c r="G8736" s="3" t="s">
        <v>41</v>
      </c>
      <c r="H8736" s="4" t="n">
        <f aca="false">ROUND(E8736*F8736,2)</f>
        <v>74133.6</v>
      </c>
    </row>
    <row r="8737" customFormat="false" ht="15" hidden="false" customHeight="false" outlineLevel="0" collapsed="false">
      <c r="A8737" s="3" t="n">
        <v>8736</v>
      </c>
      <c r="B8737" s="3" t="n">
        <v>15</v>
      </c>
      <c r="C8737" s="3" t="s">
        <v>352</v>
      </c>
      <c r="D8737" s="3" t="s">
        <v>562</v>
      </c>
      <c r="E8737" s="3" t="n">
        <v>422</v>
      </c>
      <c r="F8737" s="4" t="n">
        <v>270.54</v>
      </c>
      <c r="G8737" s="3" t="s">
        <v>46</v>
      </c>
      <c r="H8737" s="4" t="n">
        <f aca="false">ROUND(E8737*F8737,2)</f>
        <v>114167.88</v>
      </c>
    </row>
    <row r="8738" customFormat="false" ht="15" hidden="false" customHeight="false" outlineLevel="0" collapsed="false">
      <c r="A8738" s="3" t="n">
        <v>8737</v>
      </c>
      <c r="B8738" s="3" t="n">
        <v>15</v>
      </c>
      <c r="C8738" s="3" t="s">
        <v>352</v>
      </c>
      <c r="D8738" s="3" t="s">
        <v>562</v>
      </c>
      <c r="E8738" s="3" t="n">
        <v>2720</v>
      </c>
      <c r="F8738" s="4" t="n">
        <v>270.68</v>
      </c>
      <c r="G8738" s="3" t="s">
        <v>46</v>
      </c>
      <c r="H8738" s="4" t="n">
        <f aca="false">ROUND(E8738*F8738,2)</f>
        <v>736249.6</v>
      </c>
    </row>
    <row r="8739" customFormat="false" ht="15" hidden="false" customHeight="false" outlineLevel="0" collapsed="false">
      <c r="A8739" s="3" t="n">
        <v>8738</v>
      </c>
      <c r="B8739" s="3" t="n">
        <v>4</v>
      </c>
      <c r="C8739" s="3" t="s">
        <v>352</v>
      </c>
      <c r="D8739" s="3" t="s">
        <v>562</v>
      </c>
      <c r="E8739" s="3" t="n">
        <v>1067</v>
      </c>
      <c r="F8739" s="4" t="n">
        <v>106.22</v>
      </c>
      <c r="G8739" s="3" t="s">
        <v>8</v>
      </c>
      <c r="H8739" s="4" t="n">
        <f aca="false">ROUND(E8739*F8739,2)</f>
        <v>113336.74</v>
      </c>
    </row>
    <row r="8740" customFormat="false" ht="15" hidden="false" customHeight="false" outlineLevel="0" collapsed="false">
      <c r="A8740" s="3" t="n">
        <v>8739</v>
      </c>
      <c r="B8740" s="3" t="n">
        <v>11</v>
      </c>
      <c r="C8740" s="3" t="s">
        <v>352</v>
      </c>
      <c r="D8740" s="3" t="s">
        <v>562</v>
      </c>
      <c r="E8740" s="3" t="n">
        <v>4772</v>
      </c>
      <c r="F8740" s="4" t="n">
        <v>95.51</v>
      </c>
      <c r="G8740" s="3" t="s">
        <v>34</v>
      </c>
      <c r="H8740" s="4" t="n">
        <f aca="false">ROUND(E8740*F8740,2)</f>
        <v>455773.72</v>
      </c>
    </row>
    <row r="8741" customFormat="false" ht="15" hidden="false" customHeight="false" outlineLevel="0" collapsed="false">
      <c r="A8741" s="3" t="n">
        <v>8740</v>
      </c>
      <c r="B8741" s="3" t="n">
        <v>8</v>
      </c>
      <c r="C8741" s="3" t="s">
        <v>353</v>
      </c>
      <c r="D8741" s="3" t="s">
        <v>562</v>
      </c>
      <c r="E8741" s="3" t="n">
        <v>226</v>
      </c>
      <c r="F8741" s="4" t="n">
        <v>56.13</v>
      </c>
      <c r="G8741" s="3" t="s">
        <v>8</v>
      </c>
      <c r="H8741" s="4" t="n">
        <f aca="false">ROUND(E8741*F8741,2)</f>
        <v>12685.38</v>
      </c>
    </row>
    <row r="8742" customFormat="false" ht="15" hidden="false" customHeight="false" outlineLevel="0" collapsed="false">
      <c r="A8742" s="3" t="n">
        <v>8741</v>
      </c>
      <c r="B8742" s="3" t="n">
        <v>13</v>
      </c>
      <c r="C8742" s="3" t="s">
        <v>353</v>
      </c>
      <c r="D8742" s="3" t="s">
        <v>563</v>
      </c>
      <c r="E8742" s="3" t="n">
        <v>2922</v>
      </c>
      <c r="F8742" s="4" t="n">
        <v>39.47</v>
      </c>
      <c r="G8742" s="3" t="s">
        <v>41</v>
      </c>
      <c r="H8742" s="4" t="n">
        <f aca="false">ROUND(E8742*F8742,2)</f>
        <v>115331.34</v>
      </c>
    </row>
    <row r="8743" customFormat="false" ht="15" hidden="false" customHeight="false" outlineLevel="0" collapsed="false">
      <c r="A8743" s="3" t="n">
        <v>8742</v>
      </c>
      <c r="B8743" s="3" t="n">
        <v>1</v>
      </c>
      <c r="C8743" s="3" t="s">
        <v>353</v>
      </c>
      <c r="D8743" s="3" t="s">
        <v>562</v>
      </c>
      <c r="E8743" s="3" t="n">
        <v>2677</v>
      </c>
      <c r="F8743" s="4" t="n">
        <v>417.46</v>
      </c>
      <c r="G8743" s="3" t="s">
        <v>8</v>
      </c>
      <c r="H8743" s="4" t="n">
        <f aca="false">ROUND(E8743*F8743,2)</f>
        <v>1117540.42</v>
      </c>
    </row>
    <row r="8744" customFormat="false" ht="15" hidden="false" customHeight="false" outlineLevel="0" collapsed="false">
      <c r="A8744" s="3" t="n">
        <v>8743</v>
      </c>
      <c r="B8744" s="3" t="n">
        <v>10</v>
      </c>
      <c r="C8744" s="3" t="s">
        <v>353</v>
      </c>
      <c r="D8744" s="3" t="s">
        <v>562</v>
      </c>
      <c r="E8744" s="3" t="n">
        <v>696</v>
      </c>
      <c r="F8744" s="4" t="n">
        <v>66.42</v>
      </c>
      <c r="G8744" s="3" t="s">
        <v>8</v>
      </c>
      <c r="H8744" s="4" t="n">
        <f aca="false">ROUND(E8744*F8744,2)</f>
        <v>46228.32</v>
      </c>
    </row>
    <row r="8745" customFormat="false" ht="15" hidden="false" customHeight="false" outlineLevel="0" collapsed="false">
      <c r="A8745" s="3" t="n">
        <v>8744</v>
      </c>
      <c r="B8745" s="3" t="n">
        <v>7</v>
      </c>
      <c r="C8745" s="3" t="s">
        <v>353</v>
      </c>
      <c r="D8745" s="3" t="s">
        <v>562</v>
      </c>
      <c r="E8745" s="3" t="n">
        <v>3574</v>
      </c>
      <c r="F8745" s="4" t="n">
        <v>306.64</v>
      </c>
      <c r="G8745" s="3" t="s">
        <v>8</v>
      </c>
      <c r="H8745" s="4" t="n">
        <f aca="false">ROUND(E8745*F8745,2)</f>
        <v>1095931.36</v>
      </c>
    </row>
    <row r="8746" customFormat="false" ht="15" hidden="false" customHeight="false" outlineLevel="0" collapsed="false">
      <c r="A8746" s="3" t="n">
        <v>8745</v>
      </c>
      <c r="B8746" s="3" t="n">
        <v>4</v>
      </c>
      <c r="C8746" s="3" t="s">
        <v>353</v>
      </c>
      <c r="D8746" s="3" t="s">
        <v>562</v>
      </c>
      <c r="E8746" s="3" t="n">
        <v>2186</v>
      </c>
      <c r="F8746" s="4" t="n">
        <v>104.12</v>
      </c>
      <c r="G8746" s="3" t="s">
        <v>8</v>
      </c>
      <c r="H8746" s="4" t="n">
        <f aca="false">ROUND(E8746*F8746,2)</f>
        <v>227606.32</v>
      </c>
    </row>
    <row r="8747" customFormat="false" ht="15" hidden="false" customHeight="false" outlineLevel="0" collapsed="false">
      <c r="A8747" s="3" t="n">
        <v>8746</v>
      </c>
      <c r="B8747" s="3" t="n">
        <v>8</v>
      </c>
      <c r="C8747" s="3" t="s">
        <v>353</v>
      </c>
      <c r="D8747" s="3" t="s">
        <v>563</v>
      </c>
      <c r="E8747" s="3" t="n">
        <v>2481</v>
      </c>
      <c r="F8747" s="4" t="n">
        <v>56.15</v>
      </c>
      <c r="G8747" s="3" t="s">
        <v>8</v>
      </c>
      <c r="H8747" s="4" t="n">
        <f aca="false">ROUND(E8747*F8747,2)</f>
        <v>139308.15</v>
      </c>
    </row>
    <row r="8748" customFormat="false" ht="15" hidden="false" customHeight="false" outlineLevel="0" collapsed="false">
      <c r="A8748" s="3" t="n">
        <v>8747</v>
      </c>
      <c r="B8748" s="3" t="n">
        <v>14</v>
      </c>
      <c r="C8748" s="3" t="s">
        <v>353</v>
      </c>
      <c r="D8748" s="3" t="s">
        <v>562</v>
      </c>
      <c r="E8748" s="3" t="n">
        <v>67</v>
      </c>
      <c r="F8748" s="4" t="n">
        <v>65.53</v>
      </c>
      <c r="G8748" s="3" t="s">
        <v>41</v>
      </c>
      <c r="H8748" s="4" t="n">
        <f aca="false">ROUND(E8748*F8748,2)</f>
        <v>4390.51</v>
      </c>
    </row>
    <row r="8749" customFormat="false" ht="15" hidden="false" customHeight="false" outlineLevel="0" collapsed="false">
      <c r="A8749" s="3" t="n">
        <v>8748</v>
      </c>
      <c r="B8749" s="3" t="n">
        <v>6</v>
      </c>
      <c r="C8749" s="3" t="s">
        <v>353</v>
      </c>
      <c r="D8749" s="3" t="s">
        <v>563</v>
      </c>
      <c r="E8749" s="3" t="n">
        <v>1092</v>
      </c>
      <c r="F8749" s="4" t="n">
        <v>245.76</v>
      </c>
      <c r="G8749" s="3" t="s">
        <v>8</v>
      </c>
      <c r="H8749" s="4" t="n">
        <f aca="false">ROUND(E8749*F8749,2)</f>
        <v>268369.92</v>
      </c>
    </row>
    <row r="8750" customFormat="false" ht="15" hidden="false" customHeight="false" outlineLevel="0" collapsed="false">
      <c r="A8750" s="3" t="n">
        <v>8749</v>
      </c>
      <c r="B8750" s="3" t="n">
        <v>7</v>
      </c>
      <c r="C8750" s="3" t="s">
        <v>353</v>
      </c>
      <c r="D8750" s="3" t="s">
        <v>562</v>
      </c>
      <c r="E8750" s="3" t="n">
        <v>127</v>
      </c>
      <c r="F8750" s="4" t="n">
        <v>305.41</v>
      </c>
      <c r="G8750" s="3" t="s">
        <v>8</v>
      </c>
      <c r="H8750" s="4" t="n">
        <f aca="false">ROUND(E8750*F8750,2)</f>
        <v>38787.07</v>
      </c>
    </row>
    <row r="8751" customFormat="false" ht="15" hidden="false" customHeight="false" outlineLevel="0" collapsed="false">
      <c r="A8751" s="3" t="n">
        <v>8750</v>
      </c>
      <c r="B8751" s="3" t="n">
        <v>10</v>
      </c>
      <c r="C8751" s="3" t="s">
        <v>353</v>
      </c>
      <c r="D8751" s="3" t="s">
        <v>563</v>
      </c>
      <c r="E8751" s="3" t="n">
        <v>3138</v>
      </c>
      <c r="F8751" s="4" t="n">
        <v>66.53</v>
      </c>
      <c r="G8751" s="3" t="s">
        <v>8</v>
      </c>
      <c r="H8751" s="4" t="n">
        <f aca="false">ROUND(E8751*F8751,2)</f>
        <v>208771.14</v>
      </c>
    </row>
    <row r="8752" customFormat="false" ht="15" hidden="false" customHeight="false" outlineLevel="0" collapsed="false">
      <c r="A8752" s="3" t="n">
        <v>8751</v>
      </c>
      <c r="B8752" s="3" t="n">
        <v>15</v>
      </c>
      <c r="C8752" s="3" t="s">
        <v>353</v>
      </c>
      <c r="D8752" s="3" t="s">
        <v>562</v>
      </c>
      <c r="E8752" s="3" t="n">
        <v>2674</v>
      </c>
      <c r="F8752" s="4" t="n">
        <v>268.85</v>
      </c>
      <c r="G8752" s="3" t="s">
        <v>46</v>
      </c>
      <c r="H8752" s="4" t="n">
        <f aca="false">ROUND(E8752*F8752,2)</f>
        <v>718904.9</v>
      </c>
    </row>
    <row r="8753" customFormat="false" ht="15" hidden="false" customHeight="false" outlineLevel="0" collapsed="false">
      <c r="A8753" s="3" t="n">
        <v>8752</v>
      </c>
      <c r="B8753" s="3" t="n">
        <v>11</v>
      </c>
      <c r="C8753" s="3" t="s">
        <v>353</v>
      </c>
      <c r="D8753" s="3" t="s">
        <v>562</v>
      </c>
      <c r="E8753" s="3" t="n">
        <v>4984</v>
      </c>
      <c r="F8753" s="4" t="n">
        <v>96.66</v>
      </c>
      <c r="G8753" s="3" t="s">
        <v>34</v>
      </c>
      <c r="H8753" s="4" t="n">
        <f aca="false">ROUND(E8753*F8753,2)</f>
        <v>481753.44</v>
      </c>
    </row>
    <row r="8754" customFormat="false" ht="15" hidden="false" customHeight="false" outlineLevel="0" collapsed="false">
      <c r="A8754" s="3" t="n">
        <v>8753</v>
      </c>
      <c r="B8754" s="3" t="n">
        <v>7</v>
      </c>
      <c r="C8754" s="3" t="s">
        <v>353</v>
      </c>
      <c r="D8754" s="3" t="s">
        <v>563</v>
      </c>
      <c r="E8754" s="3" t="n">
        <v>2129</v>
      </c>
      <c r="F8754" s="4" t="n">
        <v>306.35</v>
      </c>
      <c r="G8754" s="3" t="s">
        <v>8</v>
      </c>
      <c r="H8754" s="4" t="n">
        <f aca="false">ROUND(E8754*F8754,2)</f>
        <v>652219.15</v>
      </c>
    </row>
    <row r="8755" customFormat="false" ht="15" hidden="false" customHeight="false" outlineLevel="0" collapsed="false">
      <c r="A8755" s="3" t="n">
        <v>8754</v>
      </c>
      <c r="B8755" s="3" t="n">
        <v>2</v>
      </c>
      <c r="C8755" s="3" t="s">
        <v>353</v>
      </c>
      <c r="D8755" s="3" t="s">
        <v>562</v>
      </c>
      <c r="E8755" s="3" t="n">
        <v>4746</v>
      </c>
      <c r="F8755" s="4" t="n">
        <v>40.61</v>
      </c>
      <c r="G8755" s="3" t="s">
        <v>8</v>
      </c>
      <c r="H8755" s="4" t="n">
        <f aca="false">ROUND(E8755*F8755,2)</f>
        <v>192735.06</v>
      </c>
    </row>
    <row r="8756" customFormat="false" ht="15" hidden="false" customHeight="false" outlineLevel="0" collapsed="false">
      <c r="A8756" s="3" t="n">
        <v>8755</v>
      </c>
      <c r="B8756" s="3" t="n">
        <v>3</v>
      </c>
      <c r="C8756" s="3" t="s">
        <v>353</v>
      </c>
      <c r="D8756" s="3" t="s">
        <v>562</v>
      </c>
      <c r="E8756" s="3" t="n">
        <v>1902</v>
      </c>
      <c r="F8756" s="4" t="n">
        <v>141.01</v>
      </c>
      <c r="G8756" s="3" t="s">
        <v>8</v>
      </c>
      <c r="H8756" s="4" t="n">
        <f aca="false">ROUND(E8756*F8756,2)</f>
        <v>268201.02</v>
      </c>
    </row>
    <row r="8757" customFormat="false" ht="15" hidden="false" customHeight="false" outlineLevel="0" collapsed="false">
      <c r="A8757" s="3" t="n">
        <v>8756</v>
      </c>
      <c r="B8757" s="3" t="n">
        <v>6</v>
      </c>
      <c r="C8757" s="3" t="s">
        <v>353</v>
      </c>
      <c r="D8757" s="3" t="s">
        <v>563</v>
      </c>
      <c r="E8757" s="3" t="n">
        <v>2550</v>
      </c>
      <c r="F8757" s="4" t="n">
        <v>244.47</v>
      </c>
      <c r="G8757" s="3" t="s">
        <v>8</v>
      </c>
      <c r="H8757" s="4" t="n">
        <f aca="false">ROUND(E8757*F8757,2)</f>
        <v>623398.5</v>
      </c>
    </row>
    <row r="8758" customFormat="false" ht="15" hidden="false" customHeight="false" outlineLevel="0" collapsed="false">
      <c r="A8758" s="3" t="n">
        <v>8757</v>
      </c>
      <c r="B8758" s="3" t="n">
        <v>5</v>
      </c>
      <c r="C8758" s="3" t="s">
        <v>353</v>
      </c>
      <c r="D8758" s="3" t="s">
        <v>562</v>
      </c>
      <c r="E8758" s="3" t="n">
        <v>582</v>
      </c>
      <c r="F8758" s="4" t="n">
        <v>558.62</v>
      </c>
      <c r="G8758" s="3" t="s">
        <v>8</v>
      </c>
      <c r="H8758" s="4" t="n">
        <f aca="false">ROUND(E8758*F8758,2)</f>
        <v>325116.84</v>
      </c>
    </row>
    <row r="8759" customFormat="false" ht="15" hidden="false" customHeight="false" outlineLevel="0" collapsed="false">
      <c r="A8759" s="3" t="n">
        <v>8758</v>
      </c>
      <c r="B8759" s="3" t="n">
        <v>1</v>
      </c>
      <c r="C8759" s="3" t="s">
        <v>353</v>
      </c>
      <c r="D8759" s="3" t="s">
        <v>562</v>
      </c>
      <c r="E8759" s="3" t="n">
        <v>1931</v>
      </c>
      <c r="F8759" s="4" t="n">
        <v>418.04</v>
      </c>
      <c r="G8759" s="3" t="s">
        <v>8</v>
      </c>
      <c r="H8759" s="4" t="n">
        <f aca="false">ROUND(E8759*F8759,2)</f>
        <v>807235.24</v>
      </c>
    </row>
    <row r="8760" customFormat="false" ht="15" hidden="false" customHeight="false" outlineLevel="0" collapsed="false">
      <c r="A8760" s="3" t="n">
        <v>8759</v>
      </c>
      <c r="B8760" s="3" t="n">
        <v>9</v>
      </c>
      <c r="C8760" s="3" t="s">
        <v>353</v>
      </c>
      <c r="D8760" s="3" t="s">
        <v>563</v>
      </c>
      <c r="E8760" s="3" t="n">
        <v>4605</v>
      </c>
      <c r="F8760" s="4" t="n">
        <v>279.59</v>
      </c>
      <c r="G8760" s="3" t="s">
        <v>8</v>
      </c>
      <c r="H8760" s="4" t="n">
        <f aca="false">ROUND(E8760*F8760,2)</f>
        <v>1287511.95</v>
      </c>
    </row>
    <row r="8761" customFormat="false" ht="15" hidden="false" customHeight="false" outlineLevel="0" collapsed="false">
      <c r="A8761" s="3" t="n">
        <v>8760</v>
      </c>
      <c r="B8761" s="3" t="n">
        <v>10</v>
      </c>
      <c r="C8761" s="3" t="s">
        <v>353</v>
      </c>
      <c r="D8761" s="3" t="s">
        <v>563</v>
      </c>
      <c r="E8761" s="3" t="n">
        <v>1983</v>
      </c>
      <c r="F8761" s="4" t="n">
        <v>66.5</v>
      </c>
      <c r="G8761" s="3" t="s">
        <v>8</v>
      </c>
      <c r="H8761" s="4" t="n">
        <f aca="false">ROUND(E8761*F8761,2)</f>
        <v>131869.5</v>
      </c>
    </row>
    <row r="8762" customFormat="false" ht="15" hidden="false" customHeight="false" outlineLevel="0" collapsed="false">
      <c r="A8762" s="3" t="n">
        <v>8761</v>
      </c>
      <c r="B8762" s="3" t="n">
        <v>4</v>
      </c>
      <c r="C8762" s="3" t="s">
        <v>353</v>
      </c>
      <c r="D8762" s="3" t="s">
        <v>563</v>
      </c>
      <c r="E8762" s="3" t="n">
        <v>856</v>
      </c>
      <c r="F8762" s="4" t="n">
        <v>104.29</v>
      </c>
      <c r="G8762" s="3" t="s">
        <v>8</v>
      </c>
      <c r="H8762" s="4" t="n">
        <f aca="false">ROUND(E8762*F8762,2)</f>
        <v>89272.24</v>
      </c>
    </row>
    <row r="8763" customFormat="false" ht="15" hidden="false" customHeight="false" outlineLevel="0" collapsed="false">
      <c r="A8763" s="3" t="n">
        <v>8762</v>
      </c>
      <c r="B8763" s="3" t="n">
        <v>10</v>
      </c>
      <c r="C8763" s="3" t="s">
        <v>353</v>
      </c>
      <c r="D8763" s="3" t="s">
        <v>563</v>
      </c>
      <c r="E8763" s="3" t="n">
        <v>1545</v>
      </c>
      <c r="F8763" s="4" t="n">
        <v>66.43</v>
      </c>
      <c r="G8763" s="3" t="s">
        <v>8</v>
      </c>
      <c r="H8763" s="4" t="n">
        <f aca="false">ROUND(E8763*F8763,2)</f>
        <v>102634.35</v>
      </c>
    </row>
    <row r="8764" customFormat="false" ht="15" hidden="false" customHeight="false" outlineLevel="0" collapsed="false">
      <c r="A8764" s="3" t="n">
        <v>8763</v>
      </c>
      <c r="B8764" s="3" t="n">
        <v>5</v>
      </c>
      <c r="C8764" s="3" t="s">
        <v>353</v>
      </c>
      <c r="D8764" s="3" t="s">
        <v>562</v>
      </c>
      <c r="E8764" s="3" t="n">
        <v>4407</v>
      </c>
      <c r="F8764" s="4" t="n">
        <v>558.16</v>
      </c>
      <c r="G8764" s="3" t="s">
        <v>8</v>
      </c>
      <c r="H8764" s="4" t="n">
        <f aca="false">ROUND(E8764*F8764,2)</f>
        <v>2459811.12</v>
      </c>
    </row>
    <row r="8765" customFormat="false" ht="15" hidden="false" customHeight="false" outlineLevel="0" collapsed="false">
      <c r="A8765" s="3" t="n">
        <v>8764</v>
      </c>
      <c r="B8765" s="3" t="n">
        <v>9</v>
      </c>
      <c r="C8765" s="3" t="s">
        <v>353</v>
      </c>
      <c r="D8765" s="3" t="s">
        <v>563</v>
      </c>
      <c r="E8765" s="3" t="n">
        <v>3381</v>
      </c>
      <c r="F8765" s="4" t="n">
        <v>280.2</v>
      </c>
      <c r="G8765" s="3" t="s">
        <v>8</v>
      </c>
      <c r="H8765" s="4" t="n">
        <f aca="false">ROUND(E8765*F8765,2)</f>
        <v>947356.2</v>
      </c>
    </row>
    <row r="8766" customFormat="false" ht="15" hidden="false" customHeight="false" outlineLevel="0" collapsed="false">
      <c r="A8766" s="3" t="n">
        <v>8765</v>
      </c>
      <c r="B8766" s="3" t="n">
        <v>9</v>
      </c>
      <c r="C8766" s="3" t="s">
        <v>353</v>
      </c>
      <c r="D8766" s="3" t="s">
        <v>562</v>
      </c>
      <c r="E8766" s="3" t="n">
        <v>1509</v>
      </c>
      <c r="F8766" s="4" t="n">
        <v>280.18</v>
      </c>
      <c r="G8766" s="3" t="s">
        <v>8</v>
      </c>
      <c r="H8766" s="4" t="n">
        <f aca="false">ROUND(E8766*F8766,2)</f>
        <v>422791.62</v>
      </c>
    </row>
    <row r="8767" customFormat="false" ht="15" hidden="false" customHeight="false" outlineLevel="0" collapsed="false">
      <c r="A8767" s="3" t="n">
        <v>8766</v>
      </c>
      <c r="B8767" s="3" t="n">
        <v>13</v>
      </c>
      <c r="C8767" s="3" t="s">
        <v>353</v>
      </c>
      <c r="D8767" s="3" t="s">
        <v>563</v>
      </c>
      <c r="E8767" s="3" t="n">
        <v>1227</v>
      </c>
      <c r="F8767" s="4" t="n">
        <v>39.45</v>
      </c>
      <c r="G8767" s="3" t="s">
        <v>41</v>
      </c>
      <c r="H8767" s="4" t="n">
        <f aca="false">ROUND(E8767*F8767,2)</f>
        <v>48405.15</v>
      </c>
    </row>
    <row r="8768" customFormat="false" ht="15" hidden="false" customHeight="false" outlineLevel="0" collapsed="false">
      <c r="A8768" s="3" t="n">
        <v>8767</v>
      </c>
      <c r="B8768" s="3" t="n">
        <v>13</v>
      </c>
      <c r="C8768" s="3" t="s">
        <v>353</v>
      </c>
      <c r="D8768" s="3" t="s">
        <v>562</v>
      </c>
      <c r="E8768" s="3" t="n">
        <v>410</v>
      </c>
      <c r="F8768" s="4" t="n">
        <v>39.63</v>
      </c>
      <c r="G8768" s="3" t="s">
        <v>41</v>
      </c>
      <c r="H8768" s="4" t="n">
        <f aca="false">ROUND(E8768*F8768,2)</f>
        <v>16248.3</v>
      </c>
    </row>
    <row r="8769" customFormat="false" ht="15" hidden="false" customHeight="false" outlineLevel="0" collapsed="false">
      <c r="A8769" s="3" t="n">
        <v>8768</v>
      </c>
      <c r="B8769" s="3" t="n">
        <v>11</v>
      </c>
      <c r="C8769" s="3" t="s">
        <v>353</v>
      </c>
      <c r="D8769" s="3" t="s">
        <v>562</v>
      </c>
      <c r="E8769" s="3" t="n">
        <v>3320</v>
      </c>
      <c r="F8769" s="4" t="n">
        <v>96.55</v>
      </c>
      <c r="G8769" s="3" t="s">
        <v>34</v>
      </c>
      <c r="H8769" s="4" t="n">
        <f aca="false">ROUND(E8769*F8769,2)</f>
        <v>320546</v>
      </c>
    </row>
    <row r="8770" customFormat="false" ht="15" hidden="false" customHeight="false" outlineLevel="0" collapsed="false">
      <c r="A8770" s="3" t="n">
        <v>8769</v>
      </c>
      <c r="B8770" s="3" t="n">
        <v>9</v>
      </c>
      <c r="C8770" s="3" t="s">
        <v>353</v>
      </c>
      <c r="D8770" s="3" t="s">
        <v>563</v>
      </c>
      <c r="E8770" s="3" t="n">
        <v>771</v>
      </c>
      <c r="F8770" s="4" t="n">
        <v>280.52</v>
      </c>
      <c r="G8770" s="3" t="s">
        <v>8</v>
      </c>
      <c r="H8770" s="4" t="n">
        <f aca="false">ROUND(E8770*F8770,2)</f>
        <v>216280.92</v>
      </c>
    </row>
    <row r="8771" customFormat="false" ht="15" hidden="false" customHeight="false" outlineLevel="0" collapsed="false">
      <c r="A8771" s="3" t="n">
        <v>8770</v>
      </c>
      <c r="B8771" s="3" t="n">
        <v>6</v>
      </c>
      <c r="C8771" s="3" t="s">
        <v>353</v>
      </c>
      <c r="D8771" s="3" t="s">
        <v>563</v>
      </c>
      <c r="E8771" s="3" t="n">
        <v>4658</v>
      </c>
      <c r="F8771" s="4" t="n">
        <v>245.63</v>
      </c>
      <c r="G8771" s="3" t="s">
        <v>8</v>
      </c>
      <c r="H8771" s="4" t="n">
        <f aca="false">ROUND(E8771*F8771,2)</f>
        <v>1144144.54</v>
      </c>
    </row>
    <row r="8772" customFormat="false" ht="15" hidden="false" customHeight="false" outlineLevel="0" collapsed="false">
      <c r="A8772" s="3" t="n">
        <v>8771</v>
      </c>
      <c r="B8772" s="3" t="n">
        <v>5</v>
      </c>
      <c r="C8772" s="3" t="s">
        <v>353</v>
      </c>
      <c r="D8772" s="3" t="s">
        <v>563</v>
      </c>
      <c r="E8772" s="3" t="n">
        <v>268</v>
      </c>
      <c r="F8772" s="4" t="n">
        <v>556.46</v>
      </c>
      <c r="G8772" s="3" t="s">
        <v>8</v>
      </c>
      <c r="H8772" s="4" t="n">
        <f aca="false">ROUND(E8772*F8772,2)</f>
        <v>149131.28</v>
      </c>
    </row>
    <row r="8773" customFormat="false" ht="15" hidden="false" customHeight="false" outlineLevel="0" collapsed="false">
      <c r="A8773" s="3" t="n">
        <v>8772</v>
      </c>
      <c r="B8773" s="3" t="n">
        <v>14</v>
      </c>
      <c r="C8773" s="3" t="s">
        <v>353</v>
      </c>
      <c r="D8773" s="3" t="s">
        <v>562</v>
      </c>
      <c r="E8773" s="3" t="n">
        <v>1001</v>
      </c>
      <c r="F8773" s="4" t="n">
        <v>65.6</v>
      </c>
      <c r="G8773" s="3" t="s">
        <v>41</v>
      </c>
      <c r="H8773" s="4" t="n">
        <f aca="false">ROUND(E8773*F8773,2)</f>
        <v>65665.6</v>
      </c>
    </row>
    <row r="8774" customFormat="false" ht="15" hidden="false" customHeight="false" outlineLevel="0" collapsed="false">
      <c r="A8774" s="3" t="n">
        <v>8773</v>
      </c>
      <c r="B8774" s="3" t="n">
        <v>1</v>
      </c>
      <c r="C8774" s="3" t="s">
        <v>353</v>
      </c>
      <c r="D8774" s="3" t="s">
        <v>562</v>
      </c>
      <c r="E8774" s="3" t="n">
        <v>3017</v>
      </c>
      <c r="F8774" s="4" t="n">
        <v>418.39</v>
      </c>
      <c r="G8774" s="3" t="s">
        <v>8</v>
      </c>
      <c r="H8774" s="4" t="n">
        <f aca="false">ROUND(E8774*F8774,2)</f>
        <v>1262282.63</v>
      </c>
    </row>
    <row r="8775" customFormat="false" ht="15" hidden="false" customHeight="false" outlineLevel="0" collapsed="false">
      <c r="A8775" s="3" t="n">
        <v>8774</v>
      </c>
      <c r="B8775" s="3" t="n">
        <v>12</v>
      </c>
      <c r="C8775" s="3" t="s">
        <v>353</v>
      </c>
      <c r="D8775" s="3" t="s">
        <v>563</v>
      </c>
      <c r="E8775" s="3" t="n">
        <v>1358</v>
      </c>
      <c r="F8775" s="4" t="n">
        <v>227.64</v>
      </c>
      <c r="G8775" s="3" t="s">
        <v>38</v>
      </c>
      <c r="H8775" s="4" t="n">
        <f aca="false">ROUND(E8775*F8775,2)</f>
        <v>309135.12</v>
      </c>
    </row>
    <row r="8776" customFormat="false" ht="15" hidden="false" customHeight="false" outlineLevel="0" collapsed="false">
      <c r="A8776" s="3" t="n">
        <v>8775</v>
      </c>
      <c r="B8776" s="3" t="n">
        <v>11</v>
      </c>
      <c r="C8776" s="3" t="s">
        <v>353</v>
      </c>
      <c r="D8776" s="3" t="s">
        <v>563</v>
      </c>
      <c r="E8776" s="3" t="n">
        <v>2181</v>
      </c>
      <c r="F8776" s="4" t="n">
        <v>96.41</v>
      </c>
      <c r="G8776" s="3" t="s">
        <v>34</v>
      </c>
      <c r="H8776" s="4" t="n">
        <f aca="false">ROUND(E8776*F8776,2)</f>
        <v>210270.21</v>
      </c>
    </row>
    <row r="8777" customFormat="false" ht="15" hidden="false" customHeight="false" outlineLevel="0" collapsed="false">
      <c r="A8777" s="3" t="n">
        <v>8776</v>
      </c>
      <c r="B8777" s="3" t="n">
        <v>7</v>
      </c>
      <c r="C8777" s="3" t="s">
        <v>354</v>
      </c>
      <c r="D8777" s="3" t="s">
        <v>562</v>
      </c>
      <c r="E8777" s="3" t="n">
        <v>3496</v>
      </c>
      <c r="F8777" s="4" t="n">
        <v>302.59</v>
      </c>
      <c r="G8777" s="3" t="s">
        <v>8</v>
      </c>
      <c r="H8777" s="4" t="n">
        <f aca="false">ROUND(E8777*F8777,2)</f>
        <v>1057854.64</v>
      </c>
    </row>
    <row r="8778" customFormat="false" ht="15" hidden="false" customHeight="false" outlineLevel="0" collapsed="false">
      <c r="A8778" s="3" t="n">
        <v>8777</v>
      </c>
      <c r="B8778" s="3" t="n">
        <v>4</v>
      </c>
      <c r="C8778" s="3" t="s">
        <v>354</v>
      </c>
      <c r="D8778" s="3" t="s">
        <v>563</v>
      </c>
      <c r="E8778" s="3" t="n">
        <v>3201</v>
      </c>
      <c r="F8778" s="4" t="n">
        <v>105.76</v>
      </c>
      <c r="G8778" s="3" t="s">
        <v>8</v>
      </c>
      <c r="H8778" s="4" t="n">
        <f aca="false">ROUND(E8778*F8778,2)</f>
        <v>338537.76</v>
      </c>
    </row>
    <row r="8779" customFormat="false" ht="15" hidden="false" customHeight="false" outlineLevel="0" collapsed="false">
      <c r="A8779" s="3" t="n">
        <v>8778</v>
      </c>
      <c r="B8779" s="3" t="n">
        <v>12</v>
      </c>
      <c r="C8779" s="3" t="s">
        <v>354</v>
      </c>
      <c r="D8779" s="3" t="s">
        <v>563</v>
      </c>
      <c r="E8779" s="3" t="n">
        <v>1208</v>
      </c>
      <c r="F8779" s="4" t="n">
        <v>227.6</v>
      </c>
      <c r="G8779" s="3" t="s">
        <v>38</v>
      </c>
      <c r="H8779" s="4" t="n">
        <f aca="false">ROUND(E8779*F8779,2)</f>
        <v>274940.8</v>
      </c>
    </row>
    <row r="8780" customFormat="false" ht="15" hidden="false" customHeight="false" outlineLevel="0" collapsed="false">
      <c r="A8780" s="3" t="n">
        <v>8779</v>
      </c>
      <c r="B8780" s="3" t="n">
        <v>11</v>
      </c>
      <c r="C8780" s="3" t="s">
        <v>354</v>
      </c>
      <c r="D8780" s="3" t="s">
        <v>563</v>
      </c>
      <c r="E8780" s="3" t="n">
        <v>3554</v>
      </c>
      <c r="F8780" s="4" t="n">
        <v>95.58</v>
      </c>
      <c r="G8780" s="3" t="s">
        <v>34</v>
      </c>
      <c r="H8780" s="4" t="n">
        <f aca="false">ROUND(E8780*F8780,2)</f>
        <v>339691.32</v>
      </c>
    </row>
    <row r="8781" customFormat="false" ht="15" hidden="false" customHeight="false" outlineLevel="0" collapsed="false">
      <c r="A8781" s="3" t="n">
        <v>8780</v>
      </c>
      <c r="B8781" s="3" t="n">
        <v>7</v>
      </c>
      <c r="C8781" s="3" t="s">
        <v>354</v>
      </c>
      <c r="D8781" s="3" t="s">
        <v>563</v>
      </c>
      <c r="E8781" s="3" t="n">
        <v>2990</v>
      </c>
      <c r="F8781" s="4" t="n">
        <v>302.34</v>
      </c>
      <c r="G8781" s="3" t="s">
        <v>8</v>
      </c>
      <c r="H8781" s="4" t="n">
        <f aca="false">ROUND(E8781*F8781,2)</f>
        <v>903996.6</v>
      </c>
    </row>
    <row r="8782" customFormat="false" ht="15" hidden="false" customHeight="false" outlineLevel="0" collapsed="false">
      <c r="A8782" s="3" t="n">
        <v>8781</v>
      </c>
      <c r="B8782" s="3" t="n">
        <v>6</v>
      </c>
      <c r="C8782" s="3" t="s">
        <v>354</v>
      </c>
      <c r="D8782" s="3" t="s">
        <v>563</v>
      </c>
      <c r="E8782" s="3" t="n">
        <v>3701</v>
      </c>
      <c r="F8782" s="4" t="n">
        <v>245.73</v>
      </c>
      <c r="G8782" s="3" t="s">
        <v>8</v>
      </c>
      <c r="H8782" s="4" t="n">
        <f aca="false">ROUND(E8782*F8782,2)</f>
        <v>909446.73</v>
      </c>
    </row>
    <row r="8783" customFormat="false" ht="15" hidden="false" customHeight="false" outlineLevel="0" collapsed="false">
      <c r="A8783" s="3" t="n">
        <v>8782</v>
      </c>
      <c r="B8783" s="3" t="n">
        <v>13</v>
      </c>
      <c r="C8783" s="3" t="s">
        <v>354</v>
      </c>
      <c r="D8783" s="3" t="s">
        <v>562</v>
      </c>
      <c r="E8783" s="3" t="n">
        <v>2778</v>
      </c>
      <c r="F8783" s="4" t="n">
        <v>39.38</v>
      </c>
      <c r="G8783" s="3" t="s">
        <v>41</v>
      </c>
      <c r="H8783" s="4" t="n">
        <f aca="false">ROUND(E8783*F8783,2)</f>
        <v>109397.64</v>
      </c>
    </row>
    <row r="8784" customFormat="false" ht="15" hidden="false" customHeight="false" outlineLevel="0" collapsed="false">
      <c r="A8784" s="3" t="n">
        <v>8783</v>
      </c>
      <c r="B8784" s="3" t="n">
        <v>14</v>
      </c>
      <c r="C8784" s="3" t="s">
        <v>354</v>
      </c>
      <c r="D8784" s="3" t="s">
        <v>562</v>
      </c>
      <c r="E8784" s="3" t="n">
        <v>3940</v>
      </c>
      <c r="F8784" s="4" t="n">
        <v>65.63</v>
      </c>
      <c r="G8784" s="3" t="s">
        <v>41</v>
      </c>
      <c r="H8784" s="4" t="n">
        <f aca="false">ROUND(E8784*F8784,2)</f>
        <v>258582.2</v>
      </c>
    </row>
    <row r="8785" customFormat="false" ht="15" hidden="false" customHeight="false" outlineLevel="0" collapsed="false">
      <c r="A8785" s="3" t="n">
        <v>8784</v>
      </c>
      <c r="B8785" s="3" t="n">
        <v>5</v>
      </c>
      <c r="C8785" s="3" t="s">
        <v>354</v>
      </c>
      <c r="D8785" s="3" t="s">
        <v>563</v>
      </c>
      <c r="E8785" s="3" t="n">
        <v>3740</v>
      </c>
      <c r="F8785" s="4" t="n">
        <v>564.51</v>
      </c>
      <c r="G8785" s="3" t="s">
        <v>8</v>
      </c>
      <c r="H8785" s="4" t="n">
        <f aca="false">ROUND(E8785*F8785,2)</f>
        <v>2111267.4</v>
      </c>
    </row>
    <row r="8786" customFormat="false" ht="15" hidden="false" customHeight="false" outlineLevel="0" collapsed="false">
      <c r="A8786" s="3" t="n">
        <v>8785</v>
      </c>
      <c r="B8786" s="3" t="n">
        <v>11</v>
      </c>
      <c r="C8786" s="3" t="s">
        <v>354</v>
      </c>
      <c r="D8786" s="3" t="s">
        <v>562</v>
      </c>
      <c r="E8786" s="3" t="n">
        <v>3837</v>
      </c>
      <c r="F8786" s="4" t="n">
        <v>95.17</v>
      </c>
      <c r="G8786" s="3" t="s">
        <v>34</v>
      </c>
      <c r="H8786" s="4" t="n">
        <f aca="false">ROUND(E8786*F8786,2)</f>
        <v>365167.29</v>
      </c>
    </row>
    <row r="8787" customFormat="false" ht="15" hidden="false" customHeight="false" outlineLevel="0" collapsed="false">
      <c r="A8787" s="3" t="n">
        <v>8786</v>
      </c>
      <c r="B8787" s="3" t="n">
        <v>6</v>
      </c>
      <c r="C8787" s="3" t="s">
        <v>354</v>
      </c>
      <c r="D8787" s="3" t="s">
        <v>563</v>
      </c>
      <c r="E8787" s="3" t="n">
        <v>2289</v>
      </c>
      <c r="F8787" s="4" t="n">
        <v>246.1</v>
      </c>
      <c r="G8787" s="3" t="s">
        <v>8</v>
      </c>
      <c r="H8787" s="4" t="n">
        <f aca="false">ROUND(E8787*F8787,2)</f>
        <v>563322.9</v>
      </c>
    </row>
    <row r="8788" customFormat="false" ht="15" hidden="false" customHeight="false" outlineLevel="0" collapsed="false">
      <c r="A8788" s="3" t="n">
        <v>8787</v>
      </c>
      <c r="B8788" s="3" t="n">
        <v>8</v>
      </c>
      <c r="C8788" s="3" t="s">
        <v>354</v>
      </c>
      <c r="D8788" s="3" t="s">
        <v>562</v>
      </c>
      <c r="E8788" s="3" t="n">
        <v>2593</v>
      </c>
      <c r="F8788" s="4" t="n">
        <v>55.17</v>
      </c>
      <c r="G8788" s="3" t="s">
        <v>8</v>
      </c>
      <c r="H8788" s="4" t="n">
        <f aca="false">ROUND(E8788*F8788,2)</f>
        <v>143055.81</v>
      </c>
    </row>
    <row r="8789" customFormat="false" ht="15" hidden="false" customHeight="false" outlineLevel="0" collapsed="false">
      <c r="A8789" s="3" t="n">
        <v>8788</v>
      </c>
      <c r="B8789" s="3" t="n">
        <v>1</v>
      </c>
      <c r="C8789" s="3" t="s">
        <v>354</v>
      </c>
      <c r="D8789" s="3" t="s">
        <v>563</v>
      </c>
      <c r="E8789" s="3" t="n">
        <v>4109</v>
      </c>
      <c r="F8789" s="4" t="n">
        <v>422.25</v>
      </c>
      <c r="G8789" s="3" t="s">
        <v>8</v>
      </c>
      <c r="H8789" s="4" t="n">
        <f aca="false">ROUND(E8789*F8789,2)</f>
        <v>1735025.25</v>
      </c>
    </row>
    <row r="8790" customFormat="false" ht="15" hidden="false" customHeight="false" outlineLevel="0" collapsed="false">
      <c r="A8790" s="3" t="n">
        <v>8789</v>
      </c>
      <c r="B8790" s="3" t="n">
        <v>5</v>
      </c>
      <c r="C8790" s="3" t="s">
        <v>354</v>
      </c>
      <c r="D8790" s="3" t="s">
        <v>563</v>
      </c>
      <c r="E8790" s="3" t="n">
        <v>32</v>
      </c>
      <c r="F8790" s="4" t="n">
        <v>562.8</v>
      </c>
      <c r="G8790" s="3" t="s">
        <v>8</v>
      </c>
      <c r="H8790" s="4" t="n">
        <f aca="false">ROUND(E8790*F8790,2)</f>
        <v>18009.6</v>
      </c>
    </row>
    <row r="8791" customFormat="false" ht="15" hidden="false" customHeight="false" outlineLevel="0" collapsed="false">
      <c r="A8791" s="3" t="n">
        <v>8790</v>
      </c>
      <c r="B8791" s="3" t="n">
        <v>12</v>
      </c>
      <c r="C8791" s="3" t="s">
        <v>354</v>
      </c>
      <c r="D8791" s="3" t="s">
        <v>563</v>
      </c>
      <c r="E8791" s="3" t="n">
        <v>2527</v>
      </c>
      <c r="F8791" s="4" t="n">
        <v>227.41</v>
      </c>
      <c r="G8791" s="3" t="s">
        <v>38</v>
      </c>
      <c r="H8791" s="4" t="n">
        <f aca="false">ROUND(E8791*F8791,2)</f>
        <v>574665.07</v>
      </c>
    </row>
    <row r="8792" customFormat="false" ht="15" hidden="false" customHeight="false" outlineLevel="0" collapsed="false">
      <c r="A8792" s="3" t="n">
        <v>8791</v>
      </c>
      <c r="B8792" s="3" t="n">
        <v>12</v>
      </c>
      <c r="C8792" s="3" t="s">
        <v>354</v>
      </c>
      <c r="D8792" s="3" t="s">
        <v>562</v>
      </c>
      <c r="E8792" s="3" t="n">
        <v>1295</v>
      </c>
      <c r="F8792" s="4" t="n">
        <v>227.93</v>
      </c>
      <c r="G8792" s="3" t="s">
        <v>38</v>
      </c>
      <c r="H8792" s="4" t="n">
        <f aca="false">ROUND(E8792*F8792,2)</f>
        <v>295169.35</v>
      </c>
    </row>
    <row r="8793" customFormat="false" ht="15" hidden="false" customHeight="false" outlineLevel="0" collapsed="false">
      <c r="A8793" s="3" t="n">
        <v>8792</v>
      </c>
      <c r="B8793" s="3" t="n">
        <v>3</v>
      </c>
      <c r="C8793" s="3" t="s">
        <v>354</v>
      </c>
      <c r="D8793" s="3" t="s">
        <v>563</v>
      </c>
      <c r="E8793" s="3" t="n">
        <v>457</v>
      </c>
      <c r="F8793" s="4" t="n">
        <v>144.72</v>
      </c>
      <c r="G8793" s="3" t="s">
        <v>8</v>
      </c>
      <c r="H8793" s="4" t="n">
        <f aca="false">ROUND(E8793*F8793,2)</f>
        <v>66137.04</v>
      </c>
    </row>
    <row r="8794" customFormat="false" ht="15" hidden="false" customHeight="false" outlineLevel="0" collapsed="false">
      <c r="A8794" s="3" t="n">
        <v>8793</v>
      </c>
      <c r="B8794" s="3" t="n">
        <v>15</v>
      </c>
      <c r="C8794" s="3" t="s">
        <v>354</v>
      </c>
      <c r="D8794" s="3" t="s">
        <v>563</v>
      </c>
      <c r="E8794" s="3" t="n">
        <v>542</v>
      </c>
      <c r="F8794" s="4" t="n">
        <v>267.73</v>
      </c>
      <c r="G8794" s="3" t="s">
        <v>46</v>
      </c>
      <c r="H8794" s="4" t="n">
        <f aca="false">ROUND(E8794*F8794,2)</f>
        <v>145109.66</v>
      </c>
    </row>
    <row r="8795" customFormat="false" ht="15" hidden="false" customHeight="false" outlineLevel="0" collapsed="false">
      <c r="A8795" s="3" t="n">
        <v>8794</v>
      </c>
      <c r="B8795" s="3" t="n">
        <v>7</v>
      </c>
      <c r="C8795" s="3" t="s">
        <v>354</v>
      </c>
      <c r="D8795" s="3" t="s">
        <v>563</v>
      </c>
      <c r="E8795" s="3" t="n">
        <v>4177</v>
      </c>
      <c r="F8795" s="4" t="n">
        <v>301.69</v>
      </c>
      <c r="G8795" s="3" t="s">
        <v>8</v>
      </c>
      <c r="H8795" s="4" t="n">
        <f aca="false">ROUND(E8795*F8795,2)</f>
        <v>1260159.13</v>
      </c>
    </row>
    <row r="8796" customFormat="false" ht="15" hidden="false" customHeight="false" outlineLevel="0" collapsed="false">
      <c r="A8796" s="3" t="n">
        <v>8795</v>
      </c>
      <c r="B8796" s="3" t="n">
        <v>13</v>
      </c>
      <c r="C8796" s="3" t="s">
        <v>354</v>
      </c>
      <c r="D8796" s="3" t="s">
        <v>562</v>
      </c>
      <c r="E8796" s="3" t="n">
        <v>1602</v>
      </c>
      <c r="F8796" s="4" t="n">
        <v>39.26</v>
      </c>
      <c r="G8796" s="3" t="s">
        <v>41</v>
      </c>
      <c r="H8796" s="4" t="n">
        <f aca="false">ROUND(E8796*F8796,2)</f>
        <v>62894.52</v>
      </c>
    </row>
    <row r="8797" customFormat="false" ht="15" hidden="false" customHeight="false" outlineLevel="0" collapsed="false">
      <c r="A8797" s="3" t="n">
        <v>8796</v>
      </c>
      <c r="B8797" s="3" t="n">
        <v>6</v>
      </c>
      <c r="C8797" s="3" t="s">
        <v>354</v>
      </c>
      <c r="D8797" s="3" t="s">
        <v>563</v>
      </c>
      <c r="E8797" s="3" t="n">
        <v>4623</v>
      </c>
      <c r="F8797" s="4" t="n">
        <v>246.46</v>
      </c>
      <c r="G8797" s="3" t="s">
        <v>8</v>
      </c>
      <c r="H8797" s="4" t="n">
        <f aca="false">ROUND(E8797*F8797,2)</f>
        <v>1139384.58</v>
      </c>
    </row>
    <row r="8798" customFormat="false" ht="15" hidden="false" customHeight="false" outlineLevel="0" collapsed="false">
      <c r="A8798" s="3" t="n">
        <v>8797</v>
      </c>
      <c r="B8798" s="3" t="n">
        <v>11</v>
      </c>
      <c r="C8798" s="3" t="s">
        <v>354</v>
      </c>
      <c r="D8798" s="3" t="s">
        <v>562</v>
      </c>
      <c r="E8798" s="3" t="n">
        <v>517</v>
      </c>
      <c r="F8798" s="4" t="n">
        <v>95.59</v>
      </c>
      <c r="G8798" s="3" t="s">
        <v>34</v>
      </c>
      <c r="H8798" s="4" t="n">
        <f aca="false">ROUND(E8798*F8798,2)</f>
        <v>49420.03</v>
      </c>
    </row>
    <row r="8799" customFormat="false" ht="15" hidden="false" customHeight="false" outlineLevel="0" collapsed="false">
      <c r="A8799" s="3" t="n">
        <v>8798</v>
      </c>
      <c r="B8799" s="3" t="n">
        <v>15</v>
      </c>
      <c r="C8799" s="3" t="s">
        <v>355</v>
      </c>
      <c r="D8799" s="3" t="s">
        <v>562</v>
      </c>
      <c r="E8799" s="3" t="n">
        <v>2341</v>
      </c>
      <c r="F8799" s="4" t="n">
        <v>268.64</v>
      </c>
      <c r="G8799" s="3" t="s">
        <v>46</v>
      </c>
      <c r="H8799" s="4" t="n">
        <f aca="false">ROUND(E8799*F8799,2)</f>
        <v>628886.24</v>
      </c>
    </row>
    <row r="8800" customFormat="false" ht="15" hidden="false" customHeight="false" outlineLevel="0" collapsed="false">
      <c r="A8800" s="3" t="n">
        <v>8799</v>
      </c>
      <c r="B8800" s="3" t="n">
        <v>9</v>
      </c>
      <c r="C8800" s="3" t="s">
        <v>355</v>
      </c>
      <c r="D8800" s="3" t="s">
        <v>563</v>
      </c>
      <c r="E8800" s="3" t="n">
        <v>3183</v>
      </c>
      <c r="F8800" s="4" t="n">
        <v>280.58</v>
      </c>
      <c r="G8800" s="3" t="s">
        <v>8</v>
      </c>
      <c r="H8800" s="4" t="n">
        <f aca="false">ROUND(E8800*F8800,2)</f>
        <v>893086.14</v>
      </c>
    </row>
    <row r="8801" customFormat="false" ht="15" hidden="false" customHeight="false" outlineLevel="0" collapsed="false">
      <c r="A8801" s="3" t="n">
        <v>8800</v>
      </c>
      <c r="B8801" s="3" t="n">
        <v>14</v>
      </c>
      <c r="C8801" s="3" t="s">
        <v>355</v>
      </c>
      <c r="D8801" s="3" t="s">
        <v>563</v>
      </c>
      <c r="E8801" s="3" t="n">
        <v>2157</v>
      </c>
      <c r="F8801" s="4" t="n">
        <v>64.88</v>
      </c>
      <c r="G8801" s="3" t="s">
        <v>41</v>
      </c>
      <c r="H8801" s="4" t="n">
        <f aca="false">ROUND(E8801*F8801,2)</f>
        <v>139946.16</v>
      </c>
    </row>
    <row r="8802" customFormat="false" ht="15" hidden="false" customHeight="false" outlineLevel="0" collapsed="false">
      <c r="A8802" s="3" t="n">
        <v>8801</v>
      </c>
      <c r="B8802" s="3" t="n">
        <v>2</v>
      </c>
      <c r="C8802" s="3" t="s">
        <v>355</v>
      </c>
      <c r="D8802" s="3" t="s">
        <v>562</v>
      </c>
      <c r="E8802" s="3" t="n">
        <v>2281</v>
      </c>
      <c r="F8802" s="4" t="n">
        <v>40.6</v>
      </c>
      <c r="G8802" s="3" t="s">
        <v>8</v>
      </c>
      <c r="H8802" s="4" t="n">
        <f aca="false">ROUND(E8802*F8802,2)</f>
        <v>92608.6</v>
      </c>
    </row>
    <row r="8803" customFormat="false" ht="15" hidden="false" customHeight="false" outlineLevel="0" collapsed="false">
      <c r="A8803" s="3" t="n">
        <v>8802</v>
      </c>
      <c r="B8803" s="3" t="n">
        <v>3</v>
      </c>
      <c r="C8803" s="3" t="s">
        <v>355</v>
      </c>
      <c r="D8803" s="3" t="s">
        <v>562</v>
      </c>
      <c r="E8803" s="3" t="n">
        <v>4913</v>
      </c>
      <c r="F8803" s="4" t="n">
        <v>146.97</v>
      </c>
      <c r="G8803" s="3" t="s">
        <v>8</v>
      </c>
      <c r="H8803" s="4" t="n">
        <f aca="false">ROUND(E8803*F8803,2)</f>
        <v>722063.61</v>
      </c>
    </row>
    <row r="8804" customFormat="false" ht="15" hidden="false" customHeight="false" outlineLevel="0" collapsed="false">
      <c r="A8804" s="3" t="n">
        <v>8803</v>
      </c>
      <c r="B8804" s="3" t="n">
        <v>1</v>
      </c>
      <c r="C8804" s="3" t="s">
        <v>355</v>
      </c>
      <c r="D8804" s="3" t="s">
        <v>563</v>
      </c>
      <c r="E8804" s="3" t="n">
        <v>684</v>
      </c>
      <c r="F8804" s="4" t="n">
        <v>434.29</v>
      </c>
      <c r="G8804" s="3" t="s">
        <v>8</v>
      </c>
      <c r="H8804" s="4" t="n">
        <f aca="false">ROUND(E8804*F8804,2)</f>
        <v>297054.36</v>
      </c>
    </row>
    <row r="8805" customFormat="false" ht="15" hidden="false" customHeight="false" outlineLevel="0" collapsed="false">
      <c r="A8805" s="3" t="n">
        <v>8804</v>
      </c>
      <c r="B8805" s="3" t="n">
        <v>9</v>
      </c>
      <c r="C8805" s="3" t="s">
        <v>355</v>
      </c>
      <c r="D8805" s="3" t="s">
        <v>562</v>
      </c>
      <c r="E8805" s="3" t="n">
        <v>991</v>
      </c>
      <c r="F8805" s="4" t="n">
        <v>280.23</v>
      </c>
      <c r="G8805" s="3" t="s">
        <v>8</v>
      </c>
      <c r="H8805" s="4" t="n">
        <f aca="false">ROUND(E8805*F8805,2)</f>
        <v>277707.93</v>
      </c>
    </row>
    <row r="8806" customFormat="false" ht="15" hidden="false" customHeight="false" outlineLevel="0" collapsed="false">
      <c r="A8806" s="3" t="n">
        <v>8805</v>
      </c>
      <c r="B8806" s="3" t="n">
        <v>3</v>
      </c>
      <c r="C8806" s="3" t="s">
        <v>355</v>
      </c>
      <c r="D8806" s="3" t="s">
        <v>563</v>
      </c>
      <c r="E8806" s="3" t="n">
        <v>1191</v>
      </c>
      <c r="F8806" s="4" t="n">
        <v>147.22</v>
      </c>
      <c r="G8806" s="3" t="s">
        <v>8</v>
      </c>
      <c r="H8806" s="4" t="n">
        <f aca="false">ROUND(E8806*F8806,2)</f>
        <v>175339.02</v>
      </c>
    </row>
    <row r="8807" customFormat="false" ht="15" hidden="false" customHeight="false" outlineLevel="0" collapsed="false">
      <c r="A8807" s="3" t="n">
        <v>8806</v>
      </c>
      <c r="B8807" s="3" t="n">
        <v>9</v>
      </c>
      <c r="C8807" s="3" t="s">
        <v>355</v>
      </c>
      <c r="D8807" s="3" t="s">
        <v>563</v>
      </c>
      <c r="E8807" s="3" t="n">
        <v>3537</v>
      </c>
      <c r="F8807" s="4" t="n">
        <v>280.17</v>
      </c>
      <c r="G8807" s="3" t="s">
        <v>8</v>
      </c>
      <c r="H8807" s="4" t="n">
        <f aca="false">ROUND(E8807*F8807,2)</f>
        <v>990961.29</v>
      </c>
    </row>
    <row r="8808" customFormat="false" ht="15" hidden="false" customHeight="false" outlineLevel="0" collapsed="false">
      <c r="A8808" s="3" t="n">
        <v>8807</v>
      </c>
      <c r="B8808" s="3" t="n">
        <v>14</v>
      </c>
      <c r="C8808" s="3" t="s">
        <v>355</v>
      </c>
      <c r="D8808" s="3" t="s">
        <v>562</v>
      </c>
      <c r="E8808" s="3" t="n">
        <v>1745</v>
      </c>
      <c r="F8808" s="4" t="n">
        <v>65.17</v>
      </c>
      <c r="G8808" s="3" t="s">
        <v>41</v>
      </c>
      <c r="H8808" s="4" t="n">
        <f aca="false">ROUND(E8808*F8808,2)</f>
        <v>113721.65</v>
      </c>
    </row>
    <row r="8809" customFormat="false" ht="15" hidden="false" customHeight="false" outlineLevel="0" collapsed="false">
      <c r="A8809" s="3" t="n">
        <v>8808</v>
      </c>
      <c r="B8809" s="3" t="n">
        <v>11</v>
      </c>
      <c r="C8809" s="3" t="s">
        <v>355</v>
      </c>
      <c r="D8809" s="3" t="s">
        <v>563</v>
      </c>
      <c r="E8809" s="3" t="n">
        <v>3966</v>
      </c>
      <c r="F8809" s="4" t="n">
        <v>96.22</v>
      </c>
      <c r="G8809" s="3" t="s">
        <v>34</v>
      </c>
      <c r="H8809" s="4" t="n">
        <f aca="false">ROUND(E8809*F8809,2)</f>
        <v>381608.52</v>
      </c>
    </row>
    <row r="8810" customFormat="false" ht="15" hidden="false" customHeight="false" outlineLevel="0" collapsed="false">
      <c r="A8810" s="3" t="n">
        <v>8809</v>
      </c>
      <c r="B8810" s="3" t="n">
        <v>12</v>
      </c>
      <c r="C8810" s="3" t="s">
        <v>355</v>
      </c>
      <c r="D8810" s="3" t="s">
        <v>563</v>
      </c>
      <c r="E8810" s="3" t="n">
        <v>3384</v>
      </c>
      <c r="F8810" s="4" t="n">
        <v>227.96</v>
      </c>
      <c r="G8810" s="3" t="s">
        <v>38</v>
      </c>
      <c r="H8810" s="4" t="n">
        <f aca="false">ROUND(E8810*F8810,2)</f>
        <v>771416.64</v>
      </c>
    </row>
    <row r="8811" customFormat="false" ht="15" hidden="false" customHeight="false" outlineLevel="0" collapsed="false">
      <c r="A8811" s="3" t="n">
        <v>8810</v>
      </c>
      <c r="B8811" s="3" t="n">
        <v>10</v>
      </c>
      <c r="C8811" s="3" t="s">
        <v>355</v>
      </c>
      <c r="D8811" s="3" t="s">
        <v>563</v>
      </c>
      <c r="E8811" s="3" t="n">
        <v>4569</v>
      </c>
      <c r="F8811" s="4" t="n">
        <v>67.9</v>
      </c>
      <c r="G8811" s="3" t="s">
        <v>8</v>
      </c>
      <c r="H8811" s="4" t="n">
        <f aca="false">ROUND(E8811*F8811,2)</f>
        <v>310235.1</v>
      </c>
    </row>
    <row r="8812" customFormat="false" ht="15" hidden="false" customHeight="false" outlineLevel="0" collapsed="false">
      <c r="A8812" s="3" t="n">
        <v>8811</v>
      </c>
      <c r="B8812" s="3" t="n">
        <v>8</v>
      </c>
      <c r="C8812" s="3" t="s">
        <v>355</v>
      </c>
      <c r="D8812" s="3" t="s">
        <v>563</v>
      </c>
      <c r="E8812" s="3" t="n">
        <v>4346</v>
      </c>
      <c r="F8812" s="4" t="n">
        <v>55.23</v>
      </c>
      <c r="G8812" s="3" t="s">
        <v>8</v>
      </c>
      <c r="H8812" s="4" t="n">
        <f aca="false">ROUND(E8812*F8812,2)</f>
        <v>240029.58</v>
      </c>
    </row>
    <row r="8813" customFormat="false" ht="15" hidden="false" customHeight="false" outlineLevel="0" collapsed="false">
      <c r="A8813" s="3" t="n">
        <v>8812</v>
      </c>
      <c r="B8813" s="3" t="n">
        <v>10</v>
      </c>
      <c r="C8813" s="3" t="s">
        <v>355</v>
      </c>
      <c r="D8813" s="3" t="s">
        <v>563</v>
      </c>
      <c r="E8813" s="3" t="n">
        <v>910</v>
      </c>
      <c r="F8813" s="4" t="n">
        <v>68.1</v>
      </c>
      <c r="G8813" s="3" t="s">
        <v>8</v>
      </c>
      <c r="H8813" s="4" t="n">
        <f aca="false">ROUND(E8813*F8813,2)</f>
        <v>61971</v>
      </c>
    </row>
    <row r="8814" customFormat="false" ht="15" hidden="false" customHeight="false" outlineLevel="0" collapsed="false">
      <c r="A8814" s="3" t="n">
        <v>8813</v>
      </c>
      <c r="B8814" s="3" t="n">
        <v>15</v>
      </c>
      <c r="C8814" s="3" t="s">
        <v>355</v>
      </c>
      <c r="D8814" s="3" t="s">
        <v>562</v>
      </c>
      <c r="E8814" s="3" t="n">
        <v>4283</v>
      </c>
      <c r="F8814" s="4" t="n">
        <v>268.79</v>
      </c>
      <c r="G8814" s="3" t="s">
        <v>46</v>
      </c>
      <c r="H8814" s="4" t="n">
        <f aca="false">ROUND(E8814*F8814,2)</f>
        <v>1151227.57</v>
      </c>
    </row>
    <row r="8815" customFormat="false" ht="15" hidden="false" customHeight="false" outlineLevel="0" collapsed="false">
      <c r="A8815" s="3" t="n">
        <v>8814</v>
      </c>
      <c r="B8815" s="3" t="n">
        <v>8</v>
      </c>
      <c r="C8815" s="3" t="s">
        <v>355</v>
      </c>
      <c r="D8815" s="3" t="s">
        <v>562</v>
      </c>
      <c r="E8815" s="3" t="n">
        <v>2322</v>
      </c>
      <c r="F8815" s="4" t="n">
        <v>55.35</v>
      </c>
      <c r="G8815" s="3" t="s">
        <v>8</v>
      </c>
      <c r="H8815" s="4" t="n">
        <f aca="false">ROUND(E8815*F8815,2)</f>
        <v>128522.7</v>
      </c>
    </row>
    <row r="8816" customFormat="false" ht="15" hidden="false" customHeight="false" outlineLevel="0" collapsed="false">
      <c r="A8816" s="3" t="n">
        <v>8815</v>
      </c>
      <c r="B8816" s="3" t="n">
        <v>15</v>
      </c>
      <c r="C8816" s="3" t="s">
        <v>355</v>
      </c>
      <c r="D8816" s="3" t="s">
        <v>562</v>
      </c>
      <c r="E8816" s="3" t="n">
        <v>4353</v>
      </c>
      <c r="F8816" s="4" t="n">
        <v>268.97</v>
      </c>
      <c r="G8816" s="3" t="s">
        <v>46</v>
      </c>
      <c r="H8816" s="4" t="n">
        <f aca="false">ROUND(E8816*F8816,2)</f>
        <v>1170826.41</v>
      </c>
    </row>
    <row r="8817" customFormat="false" ht="15" hidden="false" customHeight="false" outlineLevel="0" collapsed="false">
      <c r="A8817" s="3" t="n">
        <v>8816</v>
      </c>
      <c r="B8817" s="3" t="n">
        <v>1</v>
      </c>
      <c r="C8817" s="3" t="s">
        <v>355</v>
      </c>
      <c r="D8817" s="3" t="s">
        <v>563</v>
      </c>
      <c r="E8817" s="3" t="n">
        <v>1640</v>
      </c>
      <c r="F8817" s="4" t="n">
        <v>434.2</v>
      </c>
      <c r="G8817" s="3" t="s">
        <v>8</v>
      </c>
      <c r="H8817" s="4" t="n">
        <f aca="false">ROUND(E8817*F8817,2)</f>
        <v>712088</v>
      </c>
    </row>
    <row r="8818" customFormat="false" ht="15" hidden="false" customHeight="false" outlineLevel="0" collapsed="false">
      <c r="A8818" s="3" t="n">
        <v>8817</v>
      </c>
      <c r="B8818" s="3" t="n">
        <v>11</v>
      </c>
      <c r="C8818" s="3" t="s">
        <v>355</v>
      </c>
      <c r="D8818" s="3" t="s">
        <v>563</v>
      </c>
      <c r="E8818" s="3" t="n">
        <v>2153</v>
      </c>
      <c r="F8818" s="4" t="n">
        <v>96.58</v>
      </c>
      <c r="G8818" s="3" t="s">
        <v>34</v>
      </c>
      <c r="H8818" s="4" t="n">
        <f aca="false">ROUND(E8818*F8818,2)</f>
        <v>207936.74</v>
      </c>
    </row>
    <row r="8819" customFormat="false" ht="15" hidden="false" customHeight="false" outlineLevel="0" collapsed="false">
      <c r="A8819" s="3" t="n">
        <v>8818</v>
      </c>
      <c r="B8819" s="3" t="n">
        <v>3</v>
      </c>
      <c r="C8819" s="3" t="s">
        <v>355</v>
      </c>
      <c r="D8819" s="3" t="s">
        <v>563</v>
      </c>
      <c r="E8819" s="3" t="n">
        <v>3637</v>
      </c>
      <c r="F8819" s="4" t="n">
        <v>147.25</v>
      </c>
      <c r="G8819" s="3" t="s">
        <v>8</v>
      </c>
      <c r="H8819" s="4" t="n">
        <f aca="false">ROUND(E8819*F8819,2)</f>
        <v>535548.25</v>
      </c>
    </row>
    <row r="8820" customFormat="false" ht="15" hidden="false" customHeight="false" outlineLevel="0" collapsed="false">
      <c r="A8820" s="3" t="n">
        <v>8819</v>
      </c>
      <c r="B8820" s="3" t="n">
        <v>3</v>
      </c>
      <c r="C8820" s="3" t="s">
        <v>355</v>
      </c>
      <c r="D8820" s="3" t="s">
        <v>563</v>
      </c>
      <c r="E8820" s="3" t="n">
        <v>4260</v>
      </c>
      <c r="F8820" s="4" t="n">
        <v>146.71</v>
      </c>
      <c r="G8820" s="3" t="s">
        <v>8</v>
      </c>
      <c r="H8820" s="4" t="n">
        <f aca="false">ROUND(E8820*F8820,2)</f>
        <v>624984.6</v>
      </c>
    </row>
    <row r="8821" customFormat="false" ht="15" hidden="false" customHeight="false" outlineLevel="0" collapsed="false">
      <c r="A8821" s="3" t="n">
        <v>8820</v>
      </c>
      <c r="B8821" s="3" t="n">
        <v>7</v>
      </c>
      <c r="C8821" s="3" t="s">
        <v>355</v>
      </c>
      <c r="D8821" s="3" t="s">
        <v>562</v>
      </c>
      <c r="E8821" s="3" t="n">
        <v>2768</v>
      </c>
      <c r="F8821" s="4" t="n">
        <v>310.23</v>
      </c>
      <c r="G8821" s="3" t="s">
        <v>8</v>
      </c>
      <c r="H8821" s="4" t="n">
        <f aca="false">ROUND(E8821*F8821,2)</f>
        <v>858716.64</v>
      </c>
    </row>
    <row r="8822" customFormat="false" ht="15" hidden="false" customHeight="false" outlineLevel="0" collapsed="false">
      <c r="A8822" s="3" t="n">
        <v>8821</v>
      </c>
      <c r="B8822" s="3" t="n">
        <v>12</v>
      </c>
      <c r="C8822" s="3" t="s">
        <v>355</v>
      </c>
      <c r="D8822" s="3" t="s">
        <v>562</v>
      </c>
      <c r="E8822" s="3" t="n">
        <v>3278</v>
      </c>
      <c r="F8822" s="4" t="n">
        <v>227.42</v>
      </c>
      <c r="G8822" s="3" t="s">
        <v>38</v>
      </c>
      <c r="H8822" s="4" t="n">
        <f aca="false">ROUND(E8822*F8822,2)</f>
        <v>745482.76</v>
      </c>
    </row>
    <row r="8823" customFormat="false" ht="15" hidden="false" customHeight="false" outlineLevel="0" collapsed="false">
      <c r="A8823" s="3" t="n">
        <v>8822</v>
      </c>
      <c r="B8823" s="3" t="n">
        <v>8</v>
      </c>
      <c r="C8823" s="3" t="s">
        <v>355</v>
      </c>
      <c r="D8823" s="3" t="s">
        <v>563</v>
      </c>
      <c r="E8823" s="3" t="n">
        <v>1102</v>
      </c>
      <c r="F8823" s="4" t="n">
        <v>55.13</v>
      </c>
      <c r="G8823" s="3" t="s">
        <v>8</v>
      </c>
      <c r="H8823" s="4" t="n">
        <f aca="false">ROUND(E8823*F8823,2)</f>
        <v>60753.26</v>
      </c>
    </row>
    <row r="8824" customFormat="false" ht="15" hidden="false" customHeight="false" outlineLevel="0" collapsed="false">
      <c r="A8824" s="3" t="n">
        <v>8823</v>
      </c>
      <c r="B8824" s="3" t="n">
        <v>11</v>
      </c>
      <c r="C8824" s="3" t="s">
        <v>355</v>
      </c>
      <c r="D8824" s="3" t="s">
        <v>562</v>
      </c>
      <c r="E8824" s="3" t="n">
        <v>4422</v>
      </c>
      <c r="F8824" s="4" t="n">
        <v>96.12</v>
      </c>
      <c r="G8824" s="3" t="s">
        <v>34</v>
      </c>
      <c r="H8824" s="4" t="n">
        <f aca="false">ROUND(E8824*F8824,2)</f>
        <v>425042.64</v>
      </c>
    </row>
    <row r="8825" customFormat="false" ht="15" hidden="false" customHeight="false" outlineLevel="0" collapsed="false">
      <c r="A8825" s="3" t="n">
        <v>8824</v>
      </c>
      <c r="B8825" s="3" t="n">
        <v>14</v>
      </c>
      <c r="C8825" s="3" t="s">
        <v>355</v>
      </c>
      <c r="D8825" s="3" t="s">
        <v>562</v>
      </c>
      <c r="E8825" s="3" t="n">
        <v>3955</v>
      </c>
      <c r="F8825" s="4" t="n">
        <v>64.97</v>
      </c>
      <c r="G8825" s="3" t="s">
        <v>41</v>
      </c>
      <c r="H8825" s="4" t="n">
        <f aca="false">ROUND(E8825*F8825,2)</f>
        <v>256956.35</v>
      </c>
    </row>
    <row r="8826" customFormat="false" ht="15" hidden="false" customHeight="false" outlineLevel="0" collapsed="false">
      <c r="A8826" s="3" t="n">
        <v>8825</v>
      </c>
      <c r="B8826" s="3" t="n">
        <v>10</v>
      </c>
      <c r="C8826" s="3" t="s">
        <v>355</v>
      </c>
      <c r="D8826" s="3" t="s">
        <v>563</v>
      </c>
      <c r="E8826" s="3" t="n">
        <v>3357</v>
      </c>
      <c r="F8826" s="4" t="n">
        <v>67.81</v>
      </c>
      <c r="G8826" s="3" t="s">
        <v>8</v>
      </c>
      <c r="H8826" s="4" t="n">
        <f aca="false">ROUND(E8826*F8826,2)</f>
        <v>227638.17</v>
      </c>
    </row>
    <row r="8827" customFormat="false" ht="15" hidden="false" customHeight="false" outlineLevel="0" collapsed="false">
      <c r="A8827" s="3" t="n">
        <v>8826</v>
      </c>
      <c r="B8827" s="3" t="n">
        <v>14</v>
      </c>
      <c r="C8827" s="3" t="s">
        <v>355</v>
      </c>
      <c r="D8827" s="3" t="s">
        <v>563</v>
      </c>
      <c r="E8827" s="3" t="n">
        <v>739</v>
      </c>
      <c r="F8827" s="4" t="n">
        <v>65.1</v>
      </c>
      <c r="G8827" s="3" t="s">
        <v>41</v>
      </c>
      <c r="H8827" s="4" t="n">
        <f aca="false">ROUND(E8827*F8827,2)</f>
        <v>48108.9</v>
      </c>
    </row>
    <row r="8828" customFormat="false" ht="15" hidden="false" customHeight="false" outlineLevel="0" collapsed="false">
      <c r="A8828" s="3" t="n">
        <v>8827</v>
      </c>
      <c r="B8828" s="3" t="n">
        <v>15</v>
      </c>
      <c r="C8828" s="3" t="s">
        <v>355</v>
      </c>
      <c r="D8828" s="3" t="s">
        <v>562</v>
      </c>
      <c r="E8828" s="3" t="n">
        <v>2301</v>
      </c>
      <c r="F8828" s="4" t="n">
        <v>268.35</v>
      </c>
      <c r="G8828" s="3" t="s">
        <v>46</v>
      </c>
      <c r="H8828" s="4" t="n">
        <f aca="false">ROUND(E8828*F8828,2)</f>
        <v>617473.35</v>
      </c>
    </row>
    <row r="8829" customFormat="false" ht="15" hidden="false" customHeight="false" outlineLevel="0" collapsed="false">
      <c r="A8829" s="3" t="n">
        <v>8828</v>
      </c>
      <c r="B8829" s="3" t="n">
        <v>15</v>
      </c>
      <c r="C8829" s="3" t="s">
        <v>355</v>
      </c>
      <c r="D8829" s="3" t="s">
        <v>562</v>
      </c>
      <c r="E8829" s="3" t="n">
        <v>1066</v>
      </c>
      <c r="F8829" s="4" t="n">
        <v>268.18</v>
      </c>
      <c r="G8829" s="3" t="s">
        <v>46</v>
      </c>
      <c r="H8829" s="4" t="n">
        <f aca="false">ROUND(E8829*F8829,2)</f>
        <v>285879.88</v>
      </c>
    </row>
    <row r="8830" customFormat="false" ht="15" hidden="false" customHeight="false" outlineLevel="0" collapsed="false">
      <c r="A8830" s="3" t="n">
        <v>8829</v>
      </c>
      <c r="B8830" s="3" t="n">
        <v>14</v>
      </c>
      <c r="C8830" s="3" t="s">
        <v>355</v>
      </c>
      <c r="D8830" s="3" t="s">
        <v>562</v>
      </c>
      <c r="E8830" s="3" t="n">
        <v>2349</v>
      </c>
      <c r="F8830" s="4" t="n">
        <v>65.11</v>
      </c>
      <c r="G8830" s="3" t="s">
        <v>41</v>
      </c>
      <c r="H8830" s="4" t="n">
        <f aca="false">ROUND(E8830*F8830,2)</f>
        <v>152943.39</v>
      </c>
    </row>
    <row r="8831" customFormat="false" ht="15" hidden="false" customHeight="false" outlineLevel="0" collapsed="false">
      <c r="A8831" s="3" t="n">
        <v>8830</v>
      </c>
      <c r="B8831" s="3" t="n">
        <v>2</v>
      </c>
      <c r="C8831" s="3" t="s">
        <v>355</v>
      </c>
      <c r="D8831" s="3" t="s">
        <v>563</v>
      </c>
      <c r="E8831" s="3" t="n">
        <v>1397</v>
      </c>
      <c r="F8831" s="4" t="n">
        <v>40.38</v>
      </c>
      <c r="G8831" s="3" t="s">
        <v>8</v>
      </c>
      <c r="H8831" s="4" t="n">
        <f aca="false">ROUND(E8831*F8831,2)</f>
        <v>56410.86</v>
      </c>
    </row>
    <row r="8832" customFormat="false" ht="15" hidden="false" customHeight="false" outlineLevel="0" collapsed="false">
      <c r="A8832" s="3" t="n">
        <v>8831</v>
      </c>
      <c r="B8832" s="3" t="n">
        <v>6</v>
      </c>
      <c r="C8832" s="3" t="s">
        <v>355</v>
      </c>
      <c r="D8832" s="3" t="s">
        <v>562</v>
      </c>
      <c r="E8832" s="3" t="n">
        <v>2817</v>
      </c>
      <c r="F8832" s="4" t="n">
        <v>247.7</v>
      </c>
      <c r="G8832" s="3" t="s">
        <v>8</v>
      </c>
      <c r="H8832" s="4" t="n">
        <f aca="false">ROUND(E8832*F8832,2)</f>
        <v>697770.9</v>
      </c>
    </row>
    <row r="8833" customFormat="false" ht="15" hidden="false" customHeight="false" outlineLevel="0" collapsed="false">
      <c r="A8833" s="3" t="n">
        <v>8832</v>
      </c>
      <c r="B8833" s="3" t="n">
        <v>5</v>
      </c>
      <c r="C8833" s="3" t="s">
        <v>355</v>
      </c>
      <c r="D8833" s="3" t="s">
        <v>563</v>
      </c>
      <c r="E8833" s="3" t="n">
        <v>970</v>
      </c>
      <c r="F8833" s="4" t="n">
        <v>540.55</v>
      </c>
      <c r="G8833" s="3" t="s">
        <v>8</v>
      </c>
      <c r="H8833" s="4" t="n">
        <f aca="false">ROUND(E8833*F8833,2)</f>
        <v>524333.5</v>
      </c>
    </row>
    <row r="8834" customFormat="false" ht="15" hidden="false" customHeight="false" outlineLevel="0" collapsed="false">
      <c r="A8834" s="3" t="n">
        <v>8833</v>
      </c>
      <c r="B8834" s="3" t="n">
        <v>5</v>
      </c>
      <c r="C8834" s="3" t="s">
        <v>355</v>
      </c>
      <c r="D8834" s="3" t="s">
        <v>562</v>
      </c>
      <c r="E8834" s="3" t="n">
        <v>4448</v>
      </c>
      <c r="F8834" s="4" t="n">
        <v>542.77</v>
      </c>
      <c r="G8834" s="3" t="s">
        <v>8</v>
      </c>
      <c r="H8834" s="4" t="n">
        <f aca="false">ROUND(E8834*F8834,2)</f>
        <v>2414240.96</v>
      </c>
    </row>
    <row r="8835" customFormat="false" ht="15" hidden="false" customHeight="false" outlineLevel="0" collapsed="false">
      <c r="A8835" s="3" t="n">
        <v>8834</v>
      </c>
      <c r="B8835" s="3" t="n">
        <v>6</v>
      </c>
      <c r="C8835" s="3" t="s">
        <v>355</v>
      </c>
      <c r="D8835" s="3" t="s">
        <v>562</v>
      </c>
      <c r="E8835" s="3" t="n">
        <v>473</v>
      </c>
      <c r="F8835" s="4" t="n">
        <v>247.22</v>
      </c>
      <c r="G8835" s="3" t="s">
        <v>8</v>
      </c>
      <c r="H8835" s="4" t="n">
        <f aca="false">ROUND(E8835*F8835,2)</f>
        <v>116935.06</v>
      </c>
    </row>
    <row r="8836" customFormat="false" ht="15" hidden="false" customHeight="false" outlineLevel="0" collapsed="false">
      <c r="A8836" s="3" t="n">
        <v>8835</v>
      </c>
      <c r="B8836" s="3" t="n">
        <v>11</v>
      </c>
      <c r="C8836" s="3" t="s">
        <v>356</v>
      </c>
      <c r="D8836" s="3" t="s">
        <v>562</v>
      </c>
      <c r="E8836" s="3" t="n">
        <v>302</v>
      </c>
      <c r="F8836" s="4" t="n">
        <v>97.13</v>
      </c>
      <c r="G8836" s="3" t="s">
        <v>34</v>
      </c>
      <c r="H8836" s="4" t="n">
        <f aca="false">ROUND(E8836*F8836,2)</f>
        <v>29333.26</v>
      </c>
    </row>
    <row r="8837" customFormat="false" ht="15" hidden="false" customHeight="false" outlineLevel="0" collapsed="false">
      <c r="A8837" s="3" t="n">
        <v>8836</v>
      </c>
      <c r="B8837" s="3" t="n">
        <v>1</v>
      </c>
      <c r="C8837" s="3" t="s">
        <v>356</v>
      </c>
      <c r="D8837" s="3" t="s">
        <v>562</v>
      </c>
      <c r="E8837" s="3" t="n">
        <v>2067</v>
      </c>
      <c r="F8837" s="4" t="n">
        <v>441.13</v>
      </c>
      <c r="G8837" s="3" t="s">
        <v>8</v>
      </c>
      <c r="H8837" s="4" t="n">
        <f aca="false">ROUND(E8837*F8837,2)</f>
        <v>911815.71</v>
      </c>
    </row>
    <row r="8838" customFormat="false" ht="15" hidden="false" customHeight="false" outlineLevel="0" collapsed="false">
      <c r="A8838" s="3" t="n">
        <v>8837</v>
      </c>
      <c r="B8838" s="3" t="n">
        <v>2</v>
      </c>
      <c r="C8838" s="3" t="s">
        <v>356</v>
      </c>
      <c r="D8838" s="3" t="s">
        <v>563</v>
      </c>
      <c r="E8838" s="3" t="n">
        <v>4861</v>
      </c>
      <c r="F8838" s="4" t="n">
        <v>39.7</v>
      </c>
      <c r="G8838" s="3" t="s">
        <v>8</v>
      </c>
      <c r="H8838" s="4" t="n">
        <f aca="false">ROUND(E8838*F8838,2)</f>
        <v>192981.7</v>
      </c>
    </row>
    <row r="8839" customFormat="false" ht="15" hidden="false" customHeight="false" outlineLevel="0" collapsed="false">
      <c r="A8839" s="3" t="n">
        <v>8838</v>
      </c>
      <c r="B8839" s="3" t="n">
        <v>10</v>
      </c>
      <c r="C8839" s="3" t="s">
        <v>356</v>
      </c>
      <c r="D8839" s="3" t="s">
        <v>562</v>
      </c>
      <c r="E8839" s="3" t="n">
        <v>4461</v>
      </c>
      <c r="F8839" s="4" t="n">
        <v>68.69</v>
      </c>
      <c r="G8839" s="3" t="s">
        <v>8</v>
      </c>
      <c r="H8839" s="4" t="n">
        <f aca="false">ROUND(E8839*F8839,2)</f>
        <v>306426.09</v>
      </c>
    </row>
    <row r="8840" customFormat="false" ht="15" hidden="false" customHeight="false" outlineLevel="0" collapsed="false">
      <c r="A8840" s="3" t="n">
        <v>8839</v>
      </c>
      <c r="B8840" s="3" t="n">
        <v>10</v>
      </c>
      <c r="C8840" s="3" t="s">
        <v>356</v>
      </c>
      <c r="D8840" s="3" t="s">
        <v>563</v>
      </c>
      <c r="E8840" s="3" t="n">
        <v>1257</v>
      </c>
      <c r="F8840" s="4" t="n">
        <v>68.83</v>
      </c>
      <c r="G8840" s="3" t="s">
        <v>8</v>
      </c>
      <c r="H8840" s="4" t="n">
        <f aca="false">ROUND(E8840*F8840,2)</f>
        <v>86519.31</v>
      </c>
    </row>
    <row r="8841" customFormat="false" ht="15" hidden="false" customHeight="false" outlineLevel="0" collapsed="false">
      <c r="A8841" s="3" t="n">
        <v>8840</v>
      </c>
      <c r="B8841" s="3" t="n">
        <v>6</v>
      </c>
      <c r="C8841" s="3" t="s">
        <v>356</v>
      </c>
      <c r="D8841" s="3" t="s">
        <v>562</v>
      </c>
      <c r="E8841" s="3" t="n">
        <v>3635</v>
      </c>
      <c r="F8841" s="4" t="n">
        <v>240.38</v>
      </c>
      <c r="G8841" s="3" t="s">
        <v>8</v>
      </c>
      <c r="H8841" s="4" t="n">
        <f aca="false">ROUND(E8841*F8841,2)</f>
        <v>873781.3</v>
      </c>
    </row>
    <row r="8842" customFormat="false" ht="15" hidden="false" customHeight="false" outlineLevel="0" collapsed="false">
      <c r="A8842" s="3" t="n">
        <v>8841</v>
      </c>
      <c r="B8842" s="3" t="n">
        <v>1</v>
      </c>
      <c r="C8842" s="3" t="s">
        <v>356</v>
      </c>
      <c r="D8842" s="3" t="s">
        <v>563</v>
      </c>
      <c r="E8842" s="3" t="n">
        <v>3961</v>
      </c>
      <c r="F8842" s="4" t="n">
        <v>441.01</v>
      </c>
      <c r="G8842" s="3" t="s">
        <v>8</v>
      </c>
      <c r="H8842" s="4" t="n">
        <f aca="false">ROUND(E8842*F8842,2)</f>
        <v>1746840.61</v>
      </c>
    </row>
    <row r="8843" customFormat="false" ht="15" hidden="false" customHeight="false" outlineLevel="0" collapsed="false">
      <c r="A8843" s="3" t="n">
        <v>8842</v>
      </c>
      <c r="B8843" s="3" t="n">
        <v>11</v>
      </c>
      <c r="C8843" s="3" t="s">
        <v>356</v>
      </c>
      <c r="D8843" s="3" t="s">
        <v>562</v>
      </c>
      <c r="E8843" s="3" t="n">
        <v>2263</v>
      </c>
      <c r="F8843" s="4" t="n">
        <v>97.28</v>
      </c>
      <c r="G8843" s="3" t="s">
        <v>34</v>
      </c>
      <c r="H8843" s="4" t="n">
        <f aca="false">ROUND(E8843*F8843,2)</f>
        <v>220144.64</v>
      </c>
    </row>
    <row r="8844" customFormat="false" ht="15" hidden="false" customHeight="false" outlineLevel="0" collapsed="false">
      <c r="A8844" s="3" t="n">
        <v>8843</v>
      </c>
      <c r="B8844" s="3" t="n">
        <v>8</v>
      </c>
      <c r="C8844" s="3" t="s">
        <v>356</v>
      </c>
      <c r="D8844" s="3" t="s">
        <v>563</v>
      </c>
      <c r="E8844" s="3" t="n">
        <v>2397</v>
      </c>
      <c r="F8844" s="4" t="n">
        <v>55.56</v>
      </c>
      <c r="G8844" s="3" t="s">
        <v>8</v>
      </c>
      <c r="H8844" s="4" t="n">
        <f aca="false">ROUND(E8844*F8844,2)</f>
        <v>133177.32</v>
      </c>
    </row>
    <row r="8845" customFormat="false" ht="15" hidden="false" customHeight="false" outlineLevel="0" collapsed="false">
      <c r="A8845" s="3" t="n">
        <v>8844</v>
      </c>
      <c r="B8845" s="3" t="n">
        <v>7</v>
      </c>
      <c r="C8845" s="3" t="s">
        <v>356</v>
      </c>
      <c r="D8845" s="3" t="s">
        <v>562</v>
      </c>
      <c r="E8845" s="3" t="n">
        <v>4046</v>
      </c>
      <c r="F8845" s="4" t="n">
        <v>301.5</v>
      </c>
      <c r="G8845" s="3" t="s">
        <v>8</v>
      </c>
      <c r="H8845" s="4" t="n">
        <f aca="false">ROUND(E8845*F8845,2)</f>
        <v>1219869</v>
      </c>
    </row>
    <row r="8846" customFormat="false" ht="15" hidden="false" customHeight="false" outlineLevel="0" collapsed="false">
      <c r="A8846" s="3" t="n">
        <v>8845</v>
      </c>
      <c r="B8846" s="3" t="n">
        <v>11</v>
      </c>
      <c r="C8846" s="3" t="s">
        <v>356</v>
      </c>
      <c r="D8846" s="3" t="s">
        <v>562</v>
      </c>
      <c r="E8846" s="3" t="n">
        <v>1931</v>
      </c>
      <c r="F8846" s="4" t="n">
        <v>97.38</v>
      </c>
      <c r="G8846" s="3" t="s">
        <v>34</v>
      </c>
      <c r="H8846" s="4" t="n">
        <f aca="false">ROUND(E8846*F8846,2)</f>
        <v>188040.78</v>
      </c>
    </row>
    <row r="8847" customFormat="false" ht="15" hidden="false" customHeight="false" outlineLevel="0" collapsed="false">
      <c r="A8847" s="3" t="n">
        <v>8846</v>
      </c>
      <c r="B8847" s="3" t="n">
        <v>3</v>
      </c>
      <c r="C8847" s="3" t="s">
        <v>356</v>
      </c>
      <c r="D8847" s="3" t="s">
        <v>563</v>
      </c>
      <c r="E8847" s="3" t="n">
        <v>1428</v>
      </c>
      <c r="F8847" s="4" t="n">
        <v>151.68</v>
      </c>
      <c r="G8847" s="3" t="s">
        <v>8</v>
      </c>
      <c r="H8847" s="4" t="n">
        <f aca="false">ROUND(E8847*F8847,2)</f>
        <v>216599.04</v>
      </c>
    </row>
    <row r="8848" customFormat="false" ht="15" hidden="false" customHeight="false" outlineLevel="0" collapsed="false">
      <c r="A8848" s="3" t="n">
        <v>8847</v>
      </c>
      <c r="B8848" s="3" t="n">
        <v>5</v>
      </c>
      <c r="C8848" s="3" t="s">
        <v>356</v>
      </c>
      <c r="D8848" s="3" t="s">
        <v>562</v>
      </c>
      <c r="E8848" s="3" t="n">
        <v>3774</v>
      </c>
      <c r="F8848" s="4" t="n">
        <v>557.67</v>
      </c>
      <c r="G8848" s="3" t="s">
        <v>8</v>
      </c>
      <c r="H8848" s="4" t="n">
        <f aca="false">ROUND(E8848*F8848,2)</f>
        <v>2104646.58</v>
      </c>
    </row>
    <row r="8849" customFormat="false" ht="15" hidden="false" customHeight="false" outlineLevel="0" collapsed="false">
      <c r="A8849" s="3" t="n">
        <v>8848</v>
      </c>
      <c r="B8849" s="3" t="n">
        <v>8</v>
      </c>
      <c r="C8849" s="3" t="s">
        <v>356</v>
      </c>
      <c r="D8849" s="3" t="s">
        <v>562</v>
      </c>
      <c r="E8849" s="3" t="n">
        <v>663</v>
      </c>
      <c r="F8849" s="4" t="n">
        <v>55.83</v>
      </c>
      <c r="G8849" s="3" t="s">
        <v>8</v>
      </c>
      <c r="H8849" s="4" t="n">
        <f aca="false">ROUND(E8849*F8849,2)</f>
        <v>37015.29</v>
      </c>
    </row>
    <row r="8850" customFormat="false" ht="15" hidden="false" customHeight="false" outlineLevel="0" collapsed="false">
      <c r="A8850" s="3" t="n">
        <v>8849</v>
      </c>
      <c r="B8850" s="3" t="n">
        <v>2</v>
      </c>
      <c r="C8850" s="3" t="s">
        <v>356</v>
      </c>
      <c r="D8850" s="3" t="s">
        <v>563</v>
      </c>
      <c r="E8850" s="3" t="n">
        <v>496</v>
      </c>
      <c r="F8850" s="4" t="n">
        <v>39.64</v>
      </c>
      <c r="G8850" s="3" t="s">
        <v>8</v>
      </c>
      <c r="H8850" s="4" t="n">
        <f aca="false">ROUND(E8850*F8850,2)</f>
        <v>19661.44</v>
      </c>
    </row>
    <row r="8851" customFormat="false" ht="15" hidden="false" customHeight="false" outlineLevel="0" collapsed="false">
      <c r="A8851" s="3" t="n">
        <v>8850</v>
      </c>
      <c r="B8851" s="3" t="n">
        <v>3</v>
      </c>
      <c r="C8851" s="3" t="s">
        <v>356</v>
      </c>
      <c r="D8851" s="3" t="s">
        <v>563</v>
      </c>
      <c r="E8851" s="3" t="n">
        <v>2584</v>
      </c>
      <c r="F8851" s="4" t="n">
        <v>152.3</v>
      </c>
      <c r="G8851" s="3" t="s">
        <v>8</v>
      </c>
      <c r="H8851" s="4" t="n">
        <f aca="false">ROUND(E8851*F8851,2)</f>
        <v>393543.2</v>
      </c>
    </row>
    <row r="8852" customFormat="false" ht="15" hidden="false" customHeight="false" outlineLevel="0" collapsed="false">
      <c r="A8852" s="3" t="n">
        <v>8851</v>
      </c>
      <c r="B8852" s="3" t="n">
        <v>7</v>
      </c>
      <c r="C8852" s="3" t="s">
        <v>356</v>
      </c>
      <c r="D8852" s="3" t="s">
        <v>562</v>
      </c>
      <c r="E8852" s="3" t="n">
        <v>206</v>
      </c>
      <c r="F8852" s="4" t="n">
        <v>300.08</v>
      </c>
      <c r="G8852" s="3" t="s">
        <v>8</v>
      </c>
      <c r="H8852" s="4" t="n">
        <f aca="false">ROUND(E8852*F8852,2)</f>
        <v>61816.48</v>
      </c>
    </row>
    <row r="8853" customFormat="false" ht="15" hidden="false" customHeight="false" outlineLevel="0" collapsed="false">
      <c r="A8853" s="3" t="n">
        <v>8852</v>
      </c>
      <c r="B8853" s="3" t="n">
        <v>13</v>
      </c>
      <c r="C8853" s="3" t="s">
        <v>356</v>
      </c>
      <c r="D8853" s="3" t="s">
        <v>563</v>
      </c>
      <c r="E8853" s="3" t="n">
        <v>1000</v>
      </c>
      <c r="F8853" s="4" t="n">
        <v>39.99</v>
      </c>
      <c r="G8853" s="3" t="s">
        <v>41</v>
      </c>
      <c r="H8853" s="4" t="n">
        <f aca="false">ROUND(E8853*F8853,2)</f>
        <v>39990</v>
      </c>
    </row>
    <row r="8854" customFormat="false" ht="15" hidden="false" customHeight="false" outlineLevel="0" collapsed="false">
      <c r="A8854" s="3" t="n">
        <v>8853</v>
      </c>
      <c r="B8854" s="3" t="n">
        <v>14</v>
      </c>
      <c r="C8854" s="3" t="s">
        <v>356</v>
      </c>
      <c r="D8854" s="3" t="s">
        <v>562</v>
      </c>
      <c r="E8854" s="3" t="n">
        <v>4622</v>
      </c>
      <c r="F8854" s="4" t="n">
        <v>65.57</v>
      </c>
      <c r="G8854" s="3" t="s">
        <v>41</v>
      </c>
      <c r="H8854" s="4" t="n">
        <f aca="false">ROUND(E8854*F8854,2)</f>
        <v>303064.54</v>
      </c>
    </row>
    <row r="8855" customFormat="false" ht="15" hidden="false" customHeight="false" outlineLevel="0" collapsed="false">
      <c r="A8855" s="3" t="n">
        <v>8854</v>
      </c>
      <c r="B8855" s="3" t="n">
        <v>5</v>
      </c>
      <c r="C8855" s="3" t="s">
        <v>356</v>
      </c>
      <c r="D8855" s="3" t="s">
        <v>562</v>
      </c>
      <c r="E8855" s="3" t="n">
        <v>1291</v>
      </c>
      <c r="F8855" s="4" t="n">
        <v>555.98</v>
      </c>
      <c r="G8855" s="3" t="s">
        <v>8</v>
      </c>
      <c r="H8855" s="4" t="n">
        <f aca="false">ROUND(E8855*F8855,2)</f>
        <v>717770.18</v>
      </c>
    </row>
    <row r="8856" customFormat="false" ht="15" hidden="false" customHeight="false" outlineLevel="0" collapsed="false">
      <c r="A8856" s="3" t="n">
        <v>8855</v>
      </c>
      <c r="B8856" s="3" t="n">
        <v>1</v>
      </c>
      <c r="C8856" s="3" t="s">
        <v>356</v>
      </c>
      <c r="D8856" s="3" t="s">
        <v>563</v>
      </c>
      <c r="E8856" s="3" t="n">
        <v>1618</v>
      </c>
      <c r="F8856" s="4" t="n">
        <v>441.92</v>
      </c>
      <c r="G8856" s="3" t="s">
        <v>8</v>
      </c>
      <c r="H8856" s="4" t="n">
        <f aca="false">ROUND(E8856*F8856,2)</f>
        <v>715026.56</v>
      </c>
    </row>
    <row r="8857" customFormat="false" ht="15" hidden="false" customHeight="false" outlineLevel="0" collapsed="false">
      <c r="A8857" s="3" t="n">
        <v>8856</v>
      </c>
      <c r="B8857" s="3" t="n">
        <v>6</v>
      </c>
      <c r="C8857" s="3" t="s">
        <v>356</v>
      </c>
      <c r="D8857" s="3" t="s">
        <v>562</v>
      </c>
      <c r="E8857" s="3" t="n">
        <v>969</v>
      </c>
      <c r="F8857" s="4" t="n">
        <v>240.43</v>
      </c>
      <c r="G8857" s="3" t="s">
        <v>8</v>
      </c>
      <c r="H8857" s="4" t="n">
        <f aca="false">ROUND(E8857*F8857,2)</f>
        <v>232976.67</v>
      </c>
    </row>
    <row r="8858" customFormat="false" ht="15" hidden="false" customHeight="false" outlineLevel="0" collapsed="false">
      <c r="A8858" s="3" t="n">
        <v>8857</v>
      </c>
      <c r="B8858" s="3" t="n">
        <v>13</v>
      </c>
      <c r="C8858" s="3" t="s">
        <v>356</v>
      </c>
      <c r="D8858" s="3" t="s">
        <v>563</v>
      </c>
      <c r="E8858" s="3" t="n">
        <v>1015</v>
      </c>
      <c r="F8858" s="4" t="n">
        <v>39.98</v>
      </c>
      <c r="G8858" s="3" t="s">
        <v>41</v>
      </c>
      <c r="H8858" s="4" t="n">
        <f aca="false">ROUND(E8858*F8858,2)</f>
        <v>40579.7</v>
      </c>
    </row>
    <row r="8859" customFormat="false" ht="15" hidden="false" customHeight="false" outlineLevel="0" collapsed="false">
      <c r="A8859" s="3" t="n">
        <v>8858</v>
      </c>
      <c r="B8859" s="3" t="n">
        <v>9</v>
      </c>
      <c r="C8859" s="3" t="s">
        <v>356</v>
      </c>
      <c r="D8859" s="3" t="s">
        <v>563</v>
      </c>
      <c r="E8859" s="3" t="n">
        <v>1509</v>
      </c>
      <c r="F8859" s="4" t="n">
        <v>278.95</v>
      </c>
      <c r="G8859" s="3" t="s">
        <v>8</v>
      </c>
      <c r="H8859" s="4" t="n">
        <f aca="false">ROUND(E8859*F8859,2)</f>
        <v>420935.55</v>
      </c>
    </row>
    <row r="8860" customFormat="false" ht="15" hidden="false" customHeight="false" outlineLevel="0" collapsed="false">
      <c r="A8860" s="3" t="n">
        <v>8859</v>
      </c>
      <c r="B8860" s="3" t="n">
        <v>11</v>
      </c>
      <c r="C8860" s="3" t="s">
        <v>356</v>
      </c>
      <c r="D8860" s="3" t="s">
        <v>563</v>
      </c>
      <c r="E8860" s="3" t="n">
        <v>751</v>
      </c>
      <c r="F8860" s="4" t="n">
        <v>97.14</v>
      </c>
      <c r="G8860" s="3" t="s">
        <v>34</v>
      </c>
      <c r="H8860" s="4" t="n">
        <f aca="false">ROUND(E8860*F8860,2)</f>
        <v>72952.14</v>
      </c>
    </row>
    <row r="8861" customFormat="false" ht="15" hidden="false" customHeight="false" outlineLevel="0" collapsed="false">
      <c r="A8861" s="3" t="n">
        <v>8860</v>
      </c>
      <c r="B8861" s="3" t="n">
        <v>4</v>
      </c>
      <c r="C8861" s="3" t="s">
        <v>356</v>
      </c>
      <c r="D8861" s="3" t="s">
        <v>563</v>
      </c>
      <c r="E8861" s="3" t="n">
        <v>4559</v>
      </c>
      <c r="F8861" s="4" t="n">
        <v>104.32</v>
      </c>
      <c r="G8861" s="3" t="s">
        <v>8</v>
      </c>
      <c r="H8861" s="4" t="n">
        <f aca="false">ROUND(E8861*F8861,2)</f>
        <v>475594.88</v>
      </c>
    </row>
    <row r="8862" customFormat="false" ht="15" hidden="false" customHeight="false" outlineLevel="0" collapsed="false">
      <c r="A8862" s="3" t="n">
        <v>8861</v>
      </c>
      <c r="B8862" s="3" t="n">
        <v>7</v>
      </c>
      <c r="C8862" s="3" t="s">
        <v>356</v>
      </c>
      <c r="D8862" s="3" t="s">
        <v>563</v>
      </c>
      <c r="E8862" s="3" t="n">
        <v>3171</v>
      </c>
      <c r="F8862" s="4" t="n">
        <v>301.05</v>
      </c>
      <c r="G8862" s="3" t="s">
        <v>8</v>
      </c>
      <c r="H8862" s="4" t="n">
        <f aca="false">ROUND(E8862*F8862,2)</f>
        <v>954629.55</v>
      </c>
    </row>
    <row r="8863" customFormat="false" ht="15" hidden="false" customHeight="false" outlineLevel="0" collapsed="false">
      <c r="A8863" s="3" t="n">
        <v>8862</v>
      </c>
      <c r="B8863" s="3" t="n">
        <v>6</v>
      </c>
      <c r="C8863" s="3" t="s">
        <v>356</v>
      </c>
      <c r="D8863" s="3" t="s">
        <v>562</v>
      </c>
      <c r="E8863" s="3" t="n">
        <v>2339</v>
      </c>
      <c r="F8863" s="4" t="n">
        <v>241.4</v>
      </c>
      <c r="G8863" s="3" t="s">
        <v>8</v>
      </c>
      <c r="H8863" s="4" t="n">
        <f aca="false">ROUND(E8863*F8863,2)</f>
        <v>564634.6</v>
      </c>
    </row>
    <row r="8864" customFormat="false" ht="15" hidden="false" customHeight="false" outlineLevel="0" collapsed="false">
      <c r="A8864" s="3" t="n">
        <v>8863</v>
      </c>
      <c r="B8864" s="3" t="n">
        <v>7</v>
      </c>
      <c r="C8864" s="3" t="s">
        <v>356</v>
      </c>
      <c r="D8864" s="3" t="s">
        <v>563</v>
      </c>
      <c r="E8864" s="3" t="n">
        <v>53</v>
      </c>
      <c r="F8864" s="4" t="n">
        <v>301.29</v>
      </c>
      <c r="G8864" s="3" t="s">
        <v>8</v>
      </c>
      <c r="H8864" s="4" t="n">
        <f aca="false">ROUND(E8864*F8864,2)</f>
        <v>15968.37</v>
      </c>
    </row>
    <row r="8865" customFormat="false" ht="15" hidden="false" customHeight="false" outlineLevel="0" collapsed="false">
      <c r="A8865" s="3" t="n">
        <v>8864</v>
      </c>
      <c r="B8865" s="3" t="n">
        <v>7</v>
      </c>
      <c r="C8865" s="3" t="s">
        <v>356</v>
      </c>
      <c r="D8865" s="3" t="s">
        <v>562</v>
      </c>
      <c r="E8865" s="3" t="n">
        <v>4251</v>
      </c>
      <c r="F8865" s="4" t="n">
        <v>300.54</v>
      </c>
      <c r="G8865" s="3" t="s">
        <v>8</v>
      </c>
      <c r="H8865" s="4" t="n">
        <f aca="false">ROUND(E8865*F8865,2)</f>
        <v>1277595.54</v>
      </c>
    </row>
    <row r="8866" customFormat="false" ht="15" hidden="false" customHeight="false" outlineLevel="0" collapsed="false">
      <c r="A8866" s="3" t="n">
        <v>8865</v>
      </c>
      <c r="B8866" s="3" t="n">
        <v>7</v>
      </c>
      <c r="C8866" s="3" t="s">
        <v>356</v>
      </c>
      <c r="D8866" s="3" t="s">
        <v>563</v>
      </c>
      <c r="E8866" s="3" t="n">
        <v>2544</v>
      </c>
      <c r="F8866" s="4" t="n">
        <v>301</v>
      </c>
      <c r="G8866" s="3" t="s">
        <v>8</v>
      </c>
      <c r="H8866" s="4" t="n">
        <f aca="false">ROUND(E8866*F8866,2)</f>
        <v>765744</v>
      </c>
    </row>
    <row r="8867" customFormat="false" ht="15" hidden="false" customHeight="false" outlineLevel="0" collapsed="false">
      <c r="A8867" s="3" t="n">
        <v>8866</v>
      </c>
      <c r="B8867" s="3" t="n">
        <v>9</v>
      </c>
      <c r="C8867" s="3" t="s">
        <v>356</v>
      </c>
      <c r="D8867" s="3" t="s">
        <v>562</v>
      </c>
      <c r="E8867" s="3" t="n">
        <v>4340</v>
      </c>
      <c r="F8867" s="4" t="n">
        <v>280.04</v>
      </c>
      <c r="G8867" s="3" t="s">
        <v>8</v>
      </c>
      <c r="H8867" s="4" t="n">
        <f aca="false">ROUND(E8867*F8867,2)</f>
        <v>1215373.6</v>
      </c>
    </row>
    <row r="8868" customFormat="false" ht="15" hidden="false" customHeight="false" outlineLevel="0" collapsed="false">
      <c r="A8868" s="3" t="n">
        <v>8867</v>
      </c>
      <c r="B8868" s="3" t="n">
        <v>2</v>
      </c>
      <c r="C8868" s="3" t="s">
        <v>357</v>
      </c>
      <c r="D8868" s="3" t="s">
        <v>562</v>
      </c>
      <c r="E8868" s="3" t="n">
        <v>1662</v>
      </c>
      <c r="F8868" s="4" t="n">
        <v>39.78</v>
      </c>
      <c r="G8868" s="3" t="s">
        <v>8</v>
      </c>
      <c r="H8868" s="4" t="n">
        <f aca="false">ROUND(E8868*F8868,2)</f>
        <v>66114.36</v>
      </c>
    </row>
    <row r="8869" customFormat="false" ht="15" hidden="false" customHeight="false" outlineLevel="0" collapsed="false">
      <c r="A8869" s="3" t="n">
        <v>8868</v>
      </c>
      <c r="B8869" s="3" t="n">
        <v>7</v>
      </c>
      <c r="C8869" s="3" t="s">
        <v>357</v>
      </c>
      <c r="D8869" s="3" t="s">
        <v>562</v>
      </c>
      <c r="E8869" s="3" t="n">
        <v>2883</v>
      </c>
      <c r="F8869" s="4" t="n">
        <v>304.11</v>
      </c>
      <c r="G8869" s="3" t="s">
        <v>8</v>
      </c>
      <c r="H8869" s="4" t="n">
        <f aca="false">ROUND(E8869*F8869,2)</f>
        <v>876749.13</v>
      </c>
    </row>
    <row r="8870" customFormat="false" ht="15" hidden="false" customHeight="false" outlineLevel="0" collapsed="false">
      <c r="A8870" s="3" t="n">
        <v>8869</v>
      </c>
      <c r="B8870" s="3" t="n">
        <v>4</v>
      </c>
      <c r="C8870" s="3" t="s">
        <v>357</v>
      </c>
      <c r="D8870" s="3" t="s">
        <v>562</v>
      </c>
      <c r="E8870" s="3" t="n">
        <v>1914</v>
      </c>
      <c r="F8870" s="4" t="n">
        <v>104.5</v>
      </c>
      <c r="G8870" s="3" t="s">
        <v>8</v>
      </c>
      <c r="H8870" s="4" t="n">
        <f aca="false">ROUND(E8870*F8870,2)</f>
        <v>200013</v>
      </c>
    </row>
    <row r="8871" customFormat="false" ht="15" hidden="false" customHeight="false" outlineLevel="0" collapsed="false">
      <c r="A8871" s="3" t="n">
        <v>8870</v>
      </c>
      <c r="B8871" s="3" t="n">
        <v>2</v>
      </c>
      <c r="C8871" s="3" t="s">
        <v>357</v>
      </c>
      <c r="D8871" s="3" t="s">
        <v>562</v>
      </c>
      <c r="E8871" s="3" t="n">
        <v>1168</v>
      </c>
      <c r="F8871" s="4" t="n">
        <v>39.72</v>
      </c>
      <c r="G8871" s="3" t="s">
        <v>8</v>
      </c>
      <c r="H8871" s="4" t="n">
        <f aca="false">ROUND(E8871*F8871,2)</f>
        <v>46392.96</v>
      </c>
    </row>
    <row r="8872" customFormat="false" ht="15" hidden="false" customHeight="false" outlineLevel="0" collapsed="false">
      <c r="A8872" s="3" t="n">
        <v>8871</v>
      </c>
      <c r="B8872" s="3" t="n">
        <v>8</v>
      </c>
      <c r="C8872" s="3" t="s">
        <v>357</v>
      </c>
      <c r="D8872" s="3" t="s">
        <v>562</v>
      </c>
      <c r="E8872" s="3" t="n">
        <v>3588</v>
      </c>
      <c r="F8872" s="4" t="n">
        <v>56.12</v>
      </c>
      <c r="G8872" s="3" t="s">
        <v>8</v>
      </c>
      <c r="H8872" s="4" t="n">
        <f aca="false">ROUND(E8872*F8872,2)</f>
        <v>201358.56</v>
      </c>
    </row>
    <row r="8873" customFormat="false" ht="15" hidden="false" customHeight="false" outlineLevel="0" collapsed="false">
      <c r="A8873" s="3" t="n">
        <v>8872</v>
      </c>
      <c r="B8873" s="3" t="n">
        <v>5</v>
      </c>
      <c r="C8873" s="3" t="s">
        <v>357</v>
      </c>
      <c r="D8873" s="3" t="s">
        <v>563</v>
      </c>
      <c r="E8873" s="3" t="n">
        <v>2546</v>
      </c>
      <c r="F8873" s="4" t="n">
        <v>553.66</v>
      </c>
      <c r="G8873" s="3" t="s">
        <v>8</v>
      </c>
      <c r="H8873" s="4" t="n">
        <f aca="false">ROUND(E8873*F8873,2)</f>
        <v>1409618.36</v>
      </c>
    </row>
    <row r="8874" customFormat="false" ht="15" hidden="false" customHeight="false" outlineLevel="0" collapsed="false">
      <c r="A8874" s="3" t="n">
        <v>8873</v>
      </c>
      <c r="B8874" s="3" t="n">
        <v>15</v>
      </c>
      <c r="C8874" s="3" t="s">
        <v>357</v>
      </c>
      <c r="D8874" s="3" t="s">
        <v>562</v>
      </c>
      <c r="E8874" s="3" t="n">
        <v>4689</v>
      </c>
      <c r="F8874" s="4" t="n">
        <v>271.18</v>
      </c>
      <c r="G8874" s="3" t="s">
        <v>46</v>
      </c>
      <c r="H8874" s="4" t="n">
        <f aca="false">ROUND(E8874*F8874,2)</f>
        <v>1271563.02</v>
      </c>
    </row>
    <row r="8875" customFormat="false" ht="15" hidden="false" customHeight="false" outlineLevel="0" collapsed="false">
      <c r="A8875" s="3" t="n">
        <v>8874</v>
      </c>
      <c r="B8875" s="3" t="n">
        <v>10</v>
      </c>
      <c r="C8875" s="3" t="s">
        <v>357</v>
      </c>
      <c r="D8875" s="3" t="s">
        <v>562</v>
      </c>
      <c r="E8875" s="3" t="n">
        <v>2296</v>
      </c>
      <c r="F8875" s="4" t="n">
        <v>68.07</v>
      </c>
      <c r="G8875" s="3" t="s">
        <v>8</v>
      </c>
      <c r="H8875" s="4" t="n">
        <f aca="false">ROUND(E8875*F8875,2)</f>
        <v>156288.72</v>
      </c>
    </row>
    <row r="8876" customFormat="false" ht="15" hidden="false" customHeight="false" outlineLevel="0" collapsed="false">
      <c r="A8876" s="3" t="n">
        <v>8875</v>
      </c>
      <c r="B8876" s="3" t="n">
        <v>8</v>
      </c>
      <c r="C8876" s="3" t="s">
        <v>357</v>
      </c>
      <c r="D8876" s="3" t="s">
        <v>562</v>
      </c>
      <c r="E8876" s="3" t="n">
        <v>158</v>
      </c>
      <c r="F8876" s="4" t="n">
        <v>55.96</v>
      </c>
      <c r="G8876" s="3" t="s">
        <v>8</v>
      </c>
      <c r="H8876" s="4" t="n">
        <f aca="false">ROUND(E8876*F8876,2)</f>
        <v>8841.68</v>
      </c>
    </row>
    <row r="8877" customFormat="false" ht="15" hidden="false" customHeight="false" outlineLevel="0" collapsed="false">
      <c r="A8877" s="3" t="n">
        <v>8876</v>
      </c>
      <c r="B8877" s="3" t="n">
        <v>12</v>
      </c>
      <c r="C8877" s="3" t="s">
        <v>357</v>
      </c>
      <c r="D8877" s="3" t="s">
        <v>562</v>
      </c>
      <c r="E8877" s="3" t="n">
        <v>1858</v>
      </c>
      <c r="F8877" s="4" t="n">
        <v>227.64</v>
      </c>
      <c r="G8877" s="3" t="s">
        <v>38</v>
      </c>
      <c r="H8877" s="4" t="n">
        <f aca="false">ROUND(E8877*F8877,2)</f>
        <v>422955.12</v>
      </c>
    </row>
    <row r="8878" customFormat="false" ht="15" hidden="false" customHeight="false" outlineLevel="0" collapsed="false">
      <c r="A8878" s="3" t="n">
        <v>8877</v>
      </c>
      <c r="B8878" s="3" t="n">
        <v>10</v>
      </c>
      <c r="C8878" s="3" t="s">
        <v>357</v>
      </c>
      <c r="D8878" s="3" t="s">
        <v>562</v>
      </c>
      <c r="E8878" s="3" t="n">
        <v>3324</v>
      </c>
      <c r="F8878" s="4" t="n">
        <v>67.76</v>
      </c>
      <c r="G8878" s="3" t="s">
        <v>8</v>
      </c>
      <c r="H8878" s="4" t="n">
        <f aca="false">ROUND(E8878*F8878,2)</f>
        <v>225234.24</v>
      </c>
    </row>
    <row r="8879" customFormat="false" ht="15" hidden="false" customHeight="false" outlineLevel="0" collapsed="false">
      <c r="A8879" s="3" t="n">
        <v>8878</v>
      </c>
      <c r="B8879" s="3" t="n">
        <v>9</v>
      </c>
      <c r="C8879" s="3" t="s">
        <v>357</v>
      </c>
      <c r="D8879" s="3" t="s">
        <v>563</v>
      </c>
      <c r="E8879" s="3" t="n">
        <v>22</v>
      </c>
      <c r="F8879" s="4" t="n">
        <v>274.5</v>
      </c>
      <c r="G8879" s="3" t="s">
        <v>8</v>
      </c>
      <c r="H8879" s="4" t="n">
        <f aca="false">ROUND(E8879*F8879,2)</f>
        <v>6039</v>
      </c>
    </row>
    <row r="8880" customFormat="false" ht="15" hidden="false" customHeight="false" outlineLevel="0" collapsed="false">
      <c r="A8880" s="3" t="n">
        <v>8879</v>
      </c>
      <c r="B8880" s="3" t="n">
        <v>8</v>
      </c>
      <c r="C8880" s="3" t="s">
        <v>357</v>
      </c>
      <c r="D8880" s="3" t="s">
        <v>563</v>
      </c>
      <c r="E8880" s="3" t="n">
        <v>3606</v>
      </c>
      <c r="F8880" s="4" t="n">
        <v>55.9</v>
      </c>
      <c r="G8880" s="3" t="s">
        <v>8</v>
      </c>
      <c r="H8880" s="4" t="n">
        <f aca="false">ROUND(E8880*F8880,2)</f>
        <v>201575.4</v>
      </c>
    </row>
    <row r="8881" customFormat="false" ht="15" hidden="false" customHeight="false" outlineLevel="0" collapsed="false">
      <c r="A8881" s="3" t="n">
        <v>8880</v>
      </c>
      <c r="B8881" s="3" t="n">
        <v>7</v>
      </c>
      <c r="C8881" s="3" t="s">
        <v>357</v>
      </c>
      <c r="D8881" s="3" t="s">
        <v>563</v>
      </c>
      <c r="E8881" s="3" t="n">
        <v>2324</v>
      </c>
      <c r="F8881" s="4" t="n">
        <v>304.25</v>
      </c>
      <c r="G8881" s="3" t="s">
        <v>8</v>
      </c>
      <c r="H8881" s="4" t="n">
        <f aca="false">ROUND(E8881*F8881,2)</f>
        <v>707077</v>
      </c>
    </row>
    <row r="8882" customFormat="false" ht="15" hidden="false" customHeight="false" outlineLevel="0" collapsed="false">
      <c r="A8882" s="3" t="n">
        <v>8881</v>
      </c>
      <c r="B8882" s="3" t="n">
        <v>10</v>
      </c>
      <c r="C8882" s="3" t="s">
        <v>357</v>
      </c>
      <c r="D8882" s="3" t="s">
        <v>562</v>
      </c>
      <c r="E8882" s="3" t="n">
        <v>253</v>
      </c>
      <c r="F8882" s="4" t="n">
        <v>68.01</v>
      </c>
      <c r="G8882" s="3" t="s">
        <v>8</v>
      </c>
      <c r="H8882" s="4" t="n">
        <f aca="false">ROUND(E8882*F8882,2)</f>
        <v>17206.53</v>
      </c>
    </row>
    <row r="8883" customFormat="false" ht="15" hidden="false" customHeight="false" outlineLevel="0" collapsed="false">
      <c r="A8883" s="3" t="n">
        <v>8882</v>
      </c>
      <c r="B8883" s="3" t="n">
        <v>6</v>
      </c>
      <c r="C8883" s="3" t="s">
        <v>357</v>
      </c>
      <c r="D8883" s="3" t="s">
        <v>563</v>
      </c>
      <c r="E8883" s="3" t="n">
        <v>3615</v>
      </c>
      <c r="F8883" s="4" t="n">
        <v>237.84</v>
      </c>
      <c r="G8883" s="3" t="s">
        <v>8</v>
      </c>
      <c r="H8883" s="4" t="n">
        <f aca="false">ROUND(E8883*F8883,2)</f>
        <v>859791.6</v>
      </c>
    </row>
    <row r="8884" customFormat="false" ht="15" hidden="false" customHeight="false" outlineLevel="0" collapsed="false">
      <c r="A8884" s="3" t="n">
        <v>8883</v>
      </c>
      <c r="B8884" s="3" t="n">
        <v>12</v>
      </c>
      <c r="C8884" s="3" t="s">
        <v>357</v>
      </c>
      <c r="D8884" s="3" t="s">
        <v>562</v>
      </c>
      <c r="E8884" s="3" t="n">
        <v>2393</v>
      </c>
      <c r="F8884" s="4" t="n">
        <v>227.82</v>
      </c>
      <c r="G8884" s="3" t="s">
        <v>38</v>
      </c>
      <c r="H8884" s="4" t="n">
        <f aca="false">ROUND(E8884*F8884,2)</f>
        <v>545173.26</v>
      </c>
    </row>
    <row r="8885" customFormat="false" ht="15" hidden="false" customHeight="false" outlineLevel="0" collapsed="false">
      <c r="A8885" s="3" t="n">
        <v>8884</v>
      </c>
      <c r="B8885" s="3" t="n">
        <v>7</v>
      </c>
      <c r="C8885" s="3" t="s">
        <v>357</v>
      </c>
      <c r="D8885" s="3" t="s">
        <v>562</v>
      </c>
      <c r="E8885" s="3" t="n">
        <v>3219</v>
      </c>
      <c r="F8885" s="4" t="n">
        <v>302.75</v>
      </c>
      <c r="G8885" s="3" t="s">
        <v>8</v>
      </c>
      <c r="H8885" s="4" t="n">
        <f aca="false">ROUND(E8885*F8885,2)</f>
        <v>974552.25</v>
      </c>
    </row>
    <row r="8886" customFormat="false" ht="15" hidden="false" customHeight="false" outlineLevel="0" collapsed="false">
      <c r="A8886" s="3" t="n">
        <v>8885</v>
      </c>
      <c r="B8886" s="3" t="n">
        <v>6</v>
      </c>
      <c r="C8886" s="3" t="s">
        <v>357</v>
      </c>
      <c r="D8886" s="3" t="s">
        <v>563</v>
      </c>
      <c r="E8886" s="3" t="n">
        <v>1276</v>
      </c>
      <c r="F8886" s="4" t="n">
        <v>238.03</v>
      </c>
      <c r="G8886" s="3" t="s">
        <v>8</v>
      </c>
      <c r="H8886" s="4" t="n">
        <f aca="false">ROUND(E8886*F8886,2)</f>
        <v>303726.28</v>
      </c>
    </row>
    <row r="8887" customFormat="false" ht="15" hidden="false" customHeight="false" outlineLevel="0" collapsed="false">
      <c r="A8887" s="3" t="n">
        <v>8886</v>
      </c>
      <c r="B8887" s="3" t="n">
        <v>4</v>
      </c>
      <c r="C8887" s="3" t="s">
        <v>357</v>
      </c>
      <c r="D8887" s="3" t="s">
        <v>563</v>
      </c>
      <c r="E8887" s="3" t="n">
        <v>4011</v>
      </c>
      <c r="F8887" s="4" t="n">
        <v>104.52</v>
      </c>
      <c r="G8887" s="3" t="s">
        <v>8</v>
      </c>
      <c r="H8887" s="4" t="n">
        <f aca="false">ROUND(E8887*F8887,2)</f>
        <v>419229.72</v>
      </c>
    </row>
    <row r="8888" customFormat="false" ht="15" hidden="false" customHeight="false" outlineLevel="0" collapsed="false">
      <c r="A8888" s="3" t="n">
        <v>8887</v>
      </c>
      <c r="B8888" s="3" t="n">
        <v>14</v>
      </c>
      <c r="C8888" s="3" t="s">
        <v>357</v>
      </c>
      <c r="D8888" s="3" t="s">
        <v>563</v>
      </c>
      <c r="E8888" s="3" t="n">
        <v>885</v>
      </c>
      <c r="F8888" s="4" t="n">
        <v>66.29</v>
      </c>
      <c r="G8888" s="3" t="s">
        <v>41</v>
      </c>
      <c r="H8888" s="4" t="n">
        <f aca="false">ROUND(E8888*F8888,2)</f>
        <v>58666.65</v>
      </c>
    </row>
    <row r="8889" customFormat="false" ht="15" hidden="false" customHeight="false" outlineLevel="0" collapsed="false">
      <c r="A8889" s="3" t="n">
        <v>8888</v>
      </c>
      <c r="B8889" s="3" t="n">
        <v>5</v>
      </c>
      <c r="C8889" s="3" t="s">
        <v>357</v>
      </c>
      <c r="D8889" s="3" t="s">
        <v>563</v>
      </c>
      <c r="E8889" s="3" t="n">
        <v>2386</v>
      </c>
      <c r="F8889" s="4" t="n">
        <v>555.26</v>
      </c>
      <c r="G8889" s="3" t="s">
        <v>8</v>
      </c>
      <c r="H8889" s="4" t="n">
        <f aca="false">ROUND(E8889*F8889,2)</f>
        <v>1324850.36</v>
      </c>
    </row>
    <row r="8890" customFormat="false" ht="15" hidden="false" customHeight="false" outlineLevel="0" collapsed="false">
      <c r="A8890" s="3" t="n">
        <v>8889</v>
      </c>
      <c r="B8890" s="3" t="n">
        <v>4</v>
      </c>
      <c r="C8890" s="3" t="s">
        <v>357</v>
      </c>
      <c r="D8890" s="3" t="s">
        <v>562</v>
      </c>
      <c r="E8890" s="3" t="n">
        <v>2598</v>
      </c>
      <c r="F8890" s="4" t="n">
        <v>104.69</v>
      </c>
      <c r="G8890" s="3" t="s">
        <v>8</v>
      </c>
      <c r="H8890" s="4" t="n">
        <f aca="false">ROUND(E8890*F8890,2)</f>
        <v>271984.62</v>
      </c>
    </row>
    <row r="8891" customFormat="false" ht="15" hidden="false" customHeight="false" outlineLevel="0" collapsed="false">
      <c r="A8891" s="3" t="n">
        <v>8890</v>
      </c>
      <c r="B8891" s="3" t="n">
        <v>3</v>
      </c>
      <c r="C8891" s="3" t="s">
        <v>357</v>
      </c>
      <c r="D8891" s="3" t="s">
        <v>562</v>
      </c>
      <c r="E8891" s="3" t="n">
        <v>2888</v>
      </c>
      <c r="F8891" s="4" t="n">
        <v>150.58</v>
      </c>
      <c r="G8891" s="3" t="s">
        <v>8</v>
      </c>
      <c r="H8891" s="4" t="n">
        <f aca="false">ROUND(E8891*F8891,2)</f>
        <v>434875.04</v>
      </c>
    </row>
    <row r="8892" customFormat="false" ht="15" hidden="false" customHeight="false" outlineLevel="0" collapsed="false">
      <c r="A8892" s="3" t="n">
        <v>8891</v>
      </c>
      <c r="B8892" s="3" t="n">
        <v>7</v>
      </c>
      <c r="C8892" s="3" t="s">
        <v>357</v>
      </c>
      <c r="D8892" s="3" t="s">
        <v>562</v>
      </c>
      <c r="E8892" s="3" t="n">
        <v>3776</v>
      </c>
      <c r="F8892" s="4" t="n">
        <v>303.08</v>
      </c>
      <c r="G8892" s="3" t="s">
        <v>8</v>
      </c>
      <c r="H8892" s="4" t="n">
        <f aca="false">ROUND(E8892*F8892,2)</f>
        <v>1144430.08</v>
      </c>
    </row>
    <row r="8893" customFormat="false" ht="15" hidden="false" customHeight="false" outlineLevel="0" collapsed="false">
      <c r="A8893" s="3" t="n">
        <v>8892</v>
      </c>
      <c r="B8893" s="3" t="n">
        <v>9</v>
      </c>
      <c r="C8893" s="3" t="s">
        <v>357</v>
      </c>
      <c r="D8893" s="3" t="s">
        <v>562</v>
      </c>
      <c r="E8893" s="3" t="n">
        <v>3150</v>
      </c>
      <c r="F8893" s="4" t="n">
        <v>275.5</v>
      </c>
      <c r="G8893" s="3" t="s">
        <v>8</v>
      </c>
      <c r="H8893" s="4" t="n">
        <f aca="false">ROUND(E8893*F8893,2)</f>
        <v>867825</v>
      </c>
    </row>
    <row r="8894" customFormat="false" ht="15" hidden="false" customHeight="false" outlineLevel="0" collapsed="false">
      <c r="A8894" s="3" t="n">
        <v>8893</v>
      </c>
      <c r="B8894" s="3" t="n">
        <v>8</v>
      </c>
      <c r="C8894" s="3" t="s">
        <v>357</v>
      </c>
      <c r="D8894" s="3" t="s">
        <v>563</v>
      </c>
      <c r="E8894" s="3" t="n">
        <v>4930</v>
      </c>
      <c r="F8894" s="4" t="n">
        <v>56.05</v>
      </c>
      <c r="G8894" s="3" t="s">
        <v>8</v>
      </c>
      <c r="H8894" s="4" t="n">
        <f aca="false">ROUND(E8894*F8894,2)</f>
        <v>276326.5</v>
      </c>
    </row>
    <row r="8895" customFormat="false" ht="15" hidden="false" customHeight="false" outlineLevel="0" collapsed="false">
      <c r="A8895" s="3" t="n">
        <v>8894</v>
      </c>
      <c r="B8895" s="3" t="n">
        <v>1</v>
      </c>
      <c r="C8895" s="3" t="s">
        <v>357</v>
      </c>
      <c r="D8895" s="3" t="s">
        <v>563</v>
      </c>
      <c r="E8895" s="3" t="n">
        <v>1720</v>
      </c>
      <c r="F8895" s="4" t="n">
        <v>432.1</v>
      </c>
      <c r="G8895" s="3" t="s">
        <v>8</v>
      </c>
      <c r="H8895" s="4" t="n">
        <f aca="false">ROUND(E8895*F8895,2)</f>
        <v>743212</v>
      </c>
    </row>
    <row r="8896" customFormat="false" ht="15" hidden="false" customHeight="false" outlineLevel="0" collapsed="false">
      <c r="A8896" s="3" t="n">
        <v>8895</v>
      </c>
      <c r="B8896" s="3" t="n">
        <v>2</v>
      </c>
      <c r="C8896" s="3" t="s">
        <v>357</v>
      </c>
      <c r="D8896" s="3" t="s">
        <v>562</v>
      </c>
      <c r="E8896" s="3" t="n">
        <v>94</v>
      </c>
      <c r="F8896" s="4" t="n">
        <v>39.66</v>
      </c>
      <c r="G8896" s="3" t="s">
        <v>8</v>
      </c>
      <c r="H8896" s="4" t="n">
        <f aca="false">ROUND(E8896*F8896,2)</f>
        <v>3728.04</v>
      </c>
    </row>
    <row r="8897" customFormat="false" ht="15" hidden="false" customHeight="false" outlineLevel="0" collapsed="false">
      <c r="A8897" s="3" t="n">
        <v>8896</v>
      </c>
      <c r="B8897" s="3" t="n">
        <v>2</v>
      </c>
      <c r="C8897" s="3" t="s">
        <v>357</v>
      </c>
      <c r="D8897" s="3" t="s">
        <v>562</v>
      </c>
      <c r="E8897" s="3" t="n">
        <v>2591</v>
      </c>
      <c r="F8897" s="4" t="n">
        <v>39.79</v>
      </c>
      <c r="G8897" s="3" t="s">
        <v>8</v>
      </c>
      <c r="H8897" s="4" t="n">
        <f aca="false">ROUND(E8897*F8897,2)</f>
        <v>103095.89</v>
      </c>
    </row>
    <row r="8898" customFormat="false" ht="15" hidden="false" customHeight="false" outlineLevel="0" collapsed="false">
      <c r="A8898" s="3" t="n">
        <v>8897</v>
      </c>
      <c r="B8898" s="3" t="n">
        <v>11</v>
      </c>
      <c r="C8898" s="3" t="s">
        <v>357</v>
      </c>
      <c r="D8898" s="3" t="s">
        <v>563</v>
      </c>
      <c r="E8898" s="3" t="n">
        <v>238</v>
      </c>
      <c r="F8898" s="4" t="n">
        <v>95.86</v>
      </c>
      <c r="G8898" s="3" t="s">
        <v>34</v>
      </c>
      <c r="H8898" s="4" t="n">
        <f aca="false">ROUND(E8898*F8898,2)</f>
        <v>22814.68</v>
      </c>
    </row>
    <row r="8899" customFormat="false" ht="15" hidden="false" customHeight="false" outlineLevel="0" collapsed="false">
      <c r="A8899" s="3" t="n">
        <v>8898</v>
      </c>
      <c r="B8899" s="3" t="n">
        <v>7</v>
      </c>
      <c r="C8899" s="3" t="s">
        <v>357</v>
      </c>
      <c r="D8899" s="3" t="s">
        <v>562</v>
      </c>
      <c r="E8899" s="3" t="n">
        <v>2100</v>
      </c>
      <c r="F8899" s="4" t="n">
        <v>302.72</v>
      </c>
      <c r="G8899" s="3" t="s">
        <v>8</v>
      </c>
      <c r="H8899" s="4" t="n">
        <f aca="false">ROUND(E8899*F8899,2)</f>
        <v>635712</v>
      </c>
    </row>
    <row r="8900" customFormat="false" ht="15" hidden="false" customHeight="false" outlineLevel="0" collapsed="false">
      <c r="A8900" s="3" t="n">
        <v>8899</v>
      </c>
      <c r="B8900" s="3" t="n">
        <v>5</v>
      </c>
      <c r="C8900" s="3" t="s">
        <v>357</v>
      </c>
      <c r="D8900" s="3" t="s">
        <v>563</v>
      </c>
      <c r="E8900" s="3" t="n">
        <v>4155</v>
      </c>
      <c r="F8900" s="4" t="n">
        <v>553.62</v>
      </c>
      <c r="G8900" s="3" t="s">
        <v>8</v>
      </c>
      <c r="H8900" s="4" t="n">
        <f aca="false">ROUND(E8900*F8900,2)</f>
        <v>2300291.1</v>
      </c>
    </row>
    <row r="8901" customFormat="false" ht="15" hidden="false" customHeight="false" outlineLevel="0" collapsed="false">
      <c r="A8901" s="3" t="n">
        <v>8900</v>
      </c>
      <c r="B8901" s="3" t="n">
        <v>14</v>
      </c>
      <c r="C8901" s="3" t="s">
        <v>357</v>
      </c>
      <c r="D8901" s="3" t="s">
        <v>563</v>
      </c>
      <c r="E8901" s="3" t="n">
        <v>4893</v>
      </c>
      <c r="F8901" s="4" t="n">
        <v>66.13</v>
      </c>
      <c r="G8901" s="3" t="s">
        <v>41</v>
      </c>
      <c r="H8901" s="4" t="n">
        <f aca="false">ROUND(E8901*F8901,2)</f>
        <v>323574.09</v>
      </c>
    </row>
    <row r="8902" customFormat="false" ht="15" hidden="false" customHeight="false" outlineLevel="0" collapsed="false">
      <c r="A8902" s="3" t="n">
        <v>8901</v>
      </c>
      <c r="B8902" s="3" t="n">
        <v>13</v>
      </c>
      <c r="C8902" s="3" t="s">
        <v>357</v>
      </c>
      <c r="D8902" s="3" t="s">
        <v>562</v>
      </c>
      <c r="E8902" s="3" t="n">
        <v>1856</v>
      </c>
      <c r="F8902" s="4" t="n">
        <v>38.55</v>
      </c>
      <c r="G8902" s="3" t="s">
        <v>41</v>
      </c>
      <c r="H8902" s="4" t="n">
        <f aca="false">ROUND(E8902*F8902,2)</f>
        <v>71548.8</v>
      </c>
    </row>
    <row r="8903" customFormat="false" ht="15" hidden="false" customHeight="false" outlineLevel="0" collapsed="false">
      <c r="A8903" s="3" t="n">
        <v>8902</v>
      </c>
      <c r="B8903" s="3" t="n">
        <v>1</v>
      </c>
      <c r="C8903" s="3" t="s">
        <v>358</v>
      </c>
      <c r="D8903" s="3" t="s">
        <v>562</v>
      </c>
      <c r="E8903" s="3" t="n">
        <v>446</v>
      </c>
      <c r="F8903" s="4" t="n">
        <v>426.67</v>
      </c>
      <c r="G8903" s="3" t="s">
        <v>8</v>
      </c>
      <c r="H8903" s="4" t="n">
        <f aca="false">ROUND(E8903*F8903,2)</f>
        <v>190294.82</v>
      </c>
    </row>
    <row r="8904" customFormat="false" ht="15" hidden="false" customHeight="false" outlineLevel="0" collapsed="false">
      <c r="A8904" s="3" t="n">
        <v>8903</v>
      </c>
      <c r="B8904" s="3" t="n">
        <v>2</v>
      </c>
      <c r="C8904" s="3" t="s">
        <v>358</v>
      </c>
      <c r="D8904" s="3" t="s">
        <v>562</v>
      </c>
      <c r="E8904" s="3" t="n">
        <v>2294</v>
      </c>
      <c r="F8904" s="4" t="n">
        <v>38.48</v>
      </c>
      <c r="G8904" s="3" t="s">
        <v>8</v>
      </c>
      <c r="H8904" s="4" t="n">
        <f aca="false">ROUND(E8904*F8904,2)</f>
        <v>88273.12</v>
      </c>
    </row>
    <row r="8905" customFormat="false" ht="15" hidden="false" customHeight="false" outlineLevel="0" collapsed="false">
      <c r="A8905" s="3" t="n">
        <v>8904</v>
      </c>
      <c r="B8905" s="3" t="n">
        <v>9</v>
      </c>
      <c r="C8905" s="3" t="s">
        <v>358</v>
      </c>
      <c r="D8905" s="3" t="s">
        <v>562</v>
      </c>
      <c r="E8905" s="3" t="n">
        <v>968</v>
      </c>
      <c r="F8905" s="4" t="n">
        <v>275.41</v>
      </c>
      <c r="G8905" s="3" t="s">
        <v>8</v>
      </c>
      <c r="H8905" s="4" t="n">
        <f aca="false">ROUND(E8905*F8905,2)</f>
        <v>266596.88</v>
      </c>
    </row>
    <row r="8906" customFormat="false" ht="15" hidden="false" customHeight="false" outlineLevel="0" collapsed="false">
      <c r="A8906" s="3" t="n">
        <v>8905</v>
      </c>
      <c r="B8906" s="3" t="n">
        <v>9</v>
      </c>
      <c r="C8906" s="3" t="s">
        <v>358</v>
      </c>
      <c r="D8906" s="3" t="s">
        <v>563</v>
      </c>
      <c r="E8906" s="3" t="n">
        <v>195</v>
      </c>
      <c r="F8906" s="4" t="n">
        <v>275.22</v>
      </c>
      <c r="G8906" s="3" t="s">
        <v>8</v>
      </c>
      <c r="H8906" s="4" t="n">
        <f aca="false">ROUND(E8906*F8906,2)</f>
        <v>53667.9</v>
      </c>
    </row>
    <row r="8907" customFormat="false" ht="15" hidden="false" customHeight="false" outlineLevel="0" collapsed="false">
      <c r="A8907" s="3" t="n">
        <v>8906</v>
      </c>
      <c r="B8907" s="3" t="n">
        <v>15</v>
      </c>
      <c r="C8907" s="3" t="s">
        <v>358</v>
      </c>
      <c r="D8907" s="3" t="s">
        <v>563</v>
      </c>
      <c r="E8907" s="3" t="n">
        <v>3801</v>
      </c>
      <c r="F8907" s="4" t="n">
        <v>270.8</v>
      </c>
      <c r="G8907" s="3" t="s">
        <v>46</v>
      </c>
      <c r="H8907" s="4" t="n">
        <f aca="false">ROUND(E8907*F8907,2)</f>
        <v>1029310.8</v>
      </c>
    </row>
    <row r="8908" customFormat="false" ht="15" hidden="false" customHeight="false" outlineLevel="0" collapsed="false">
      <c r="A8908" s="3" t="n">
        <v>8907</v>
      </c>
      <c r="B8908" s="3" t="n">
        <v>10</v>
      </c>
      <c r="C8908" s="3" t="s">
        <v>358</v>
      </c>
      <c r="D8908" s="3" t="s">
        <v>562</v>
      </c>
      <c r="E8908" s="3" t="n">
        <v>3163</v>
      </c>
      <c r="F8908" s="4" t="n">
        <v>66.77</v>
      </c>
      <c r="G8908" s="3" t="s">
        <v>8</v>
      </c>
      <c r="H8908" s="4" t="n">
        <f aca="false">ROUND(E8908*F8908,2)</f>
        <v>211193.51</v>
      </c>
    </row>
    <row r="8909" customFormat="false" ht="15" hidden="false" customHeight="false" outlineLevel="0" collapsed="false">
      <c r="A8909" s="3" t="n">
        <v>8908</v>
      </c>
      <c r="B8909" s="3" t="n">
        <v>5</v>
      </c>
      <c r="C8909" s="3" t="s">
        <v>358</v>
      </c>
      <c r="D8909" s="3" t="s">
        <v>563</v>
      </c>
      <c r="E8909" s="3" t="n">
        <v>4941</v>
      </c>
      <c r="F8909" s="4" t="n">
        <v>561.61</v>
      </c>
      <c r="G8909" s="3" t="s">
        <v>8</v>
      </c>
      <c r="H8909" s="4" t="n">
        <f aca="false">ROUND(E8909*F8909,2)</f>
        <v>2774915.01</v>
      </c>
    </row>
    <row r="8910" customFormat="false" ht="15" hidden="false" customHeight="false" outlineLevel="0" collapsed="false">
      <c r="A8910" s="3" t="n">
        <v>8909</v>
      </c>
      <c r="B8910" s="3" t="n">
        <v>7</v>
      </c>
      <c r="C8910" s="3" t="s">
        <v>358</v>
      </c>
      <c r="D8910" s="3" t="s">
        <v>562</v>
      </c>
      <c r="E8910" s="3" t="n">
        <v>124</v>
      </c>
      <c r="F8910" s="4" t="n">
        <v>299.69</v>
      </c>
      <c r="G8910" s="3" t="s">
        <v>8</v>
      </c>
      <c r="H8910" s="4" t="n">
        <f aca="false">ROUND(E8910*F8910,2)</f>
        <v>37161.56</v>
      </c>
    </row>
    <row r="8911" customFormat="false" ht="15" hidden="false" customHeight="false" outlineLevel="0" collapsed="false">
      <c r="A8911" s="3" t="n">
        <v>8910</v>
      </c>
      <c r="B8911" s="3" t="n">
        <v>1</v>
      </c>
      <c r="C8911" s="3" t="s">
        <v>358</v>
      </c>
      <c r="D8911" s="3" t="s">
        <v>562</v>
      </c>
      <c r="E8911" s="3" t="n">
        <v>1926</v>
      </c>
      <c r="F8911" s="4" t="n">
        <v>427.89</v>
      </c>
      <c r="G8911" s="3" t="s">
        <v>8</v>
      </c>
      <c r="H8911" s="4" t="n">
        <f aca="false">ROUND(E8911*F8911,2)</f>
        <v>824116.14</v>
      </c>
    </row>
    <row r="8912" customFormat="false" ht="15" hidden="false" customHeight="false" outlineLevel="0" collapsed="false">
      <c r="A8912" s="3" t="n">
        <v>8911</v>
      </c>
      <c r="B8912" s="3" t="n">
        <v>3</v>
      </c>
      <c r="C8912" s="3" t="s">
        <v>358</v>
      </c>
      <c r="D8912" s="3" t="s">
        <v>562</v>
      </c>
      <c r="E8912" s="3" t="n">
        <v>1726</v>
      </c>
      <c r="F8912" s="4" t="n">
        <v>148.24</v>
      </c>
      <c r="G8912" s="3" t="s">
        <v>8</v>
      </c>
      <c r="H8912" s="4" t="n">
        <f aca="false">ROUND(E8912*F8912,2)</f>
        <v>255862.24</v>
      </c>
    </row>
    <row r="8913" customFormat="false" ht="15" hidden="false" customHeight="false" outlineLevel="0" collapsed="false">
      <c r="A8913" s="3" t="n">
        <v>8912</v>
      </c>
      <c r="B8913" s="3" t="n">
        <v>12</v>
      </c>
      <c r="C8913" s="3" t="s">
        <v>358</v>
      </c>
      <c r="D8913" s="3" t="s">
        <v>562</v>
      </c>
      <c r="E8913" s="3" t="n">
        <v>1506</v>
      </c>
      <c r="F8913" s="4" t="n">
        <v>227.41</v>
      </c>
      <c r="G8913" s="3" t="s">
        <v>38</v>
      </c>
      <c r="H8913" s="4" t="n">
        <f aca="false">ROUND(E8913*F8913,2)</f>
        <v>342479.46</v>
      </c>
    </row>
    <row r="8914" customFormat="false" ht="15" hidden="false" customHeight="false" outlineLevel="0" collapsed="false">
      <c r="A8914" s="3" t="n">
        <v>8913</v>
      </c>
      <c r="B8914" s="3" t="n">
        <v>4</v>
      </c>
      <c r="C8914" s="3" t="s">
        <v>358</v>
      </c>
      <c r="D8914" s="3" t="s">
        <v>563</v>
      </c>
      <c r="E8914" s="3" t="n">
        <v>2605</v>
      </c>
      <c r="F8914" s="4" t="n">
        <v>102.86</v>
      </c>
      <c r="G8914" s="3" t="s">
        <v>8</v>
      </c>
      <c r="H8914" s="4" t="n">
        <f aca="false">ROUND(E8914*F8914,2)</f>
        <v>267950.3</v>
      </c>
    </row>
    <row r="8915" customFormat="false" ht="15" hidden="false" customHeight="false" outlineLevel="0" collapsed="false">
      <c r="A8915" s="3" t="n">
        <v>8914</v>
      </c>
      <c r="B8915" s="3" t="n">
        <v>8</v>
      </c>
      <c r="C8915" s="3" t="s">
        <v>358</v>
      </c>
      <c r="D8915" s="3" t="s">
        <v>562</v>
      </c>
      <c r="E8915" s="3" t="n">
        <v>3819</v>
      </c>
      <c r="F8915" s="4" t="n">
        <v>57.34</v>
      </c>
      <c r="G8915" s="3" t="s">
        <v>8</v>
      </c>
      <c r="H8915" s="4" t="n">
        <f aca="false">ROUND(E8915*F8915,2)</f>
        <v>218981.46</v>
      </c>
    </row>
    <row r="8916" customFormat="false" ht="15" hidden="false" customHeight="false" outlineLevel="0" collapsed="false">
      <c r="A8916" s="3" t="n">
        <v>8915</v>
      </c>
      <c r="B8916" s="3" t="n">
        <v>6</v>
      </c>
      <c r="C8916" s="3" t="s">
        <v>358</v>
      </c>
      <c r="D8916" s="3" t="s">
        <v>562</v>
      </c>
      <c r="E8916" s="3" t="n">
        <v>2606</v>
      </c>
      <c r="F8916" s="4" t="n">
        <v>242.79</v>
      </c>
      <c r="G8916" s="3" t="s">
        <v>8</v>
      </c>
      <c r="H8916" s="4" t="n">
        <f aca="false">ROUND(E8916*F8916,2)</f>
        <v>632710.74</v>
      </c>
    </row>
    <row r="8917" customFormat="false" ht="15" hidden="false" customHeight="false" outlineLevel="0" collapsed="false">
      <c r="A8917" s="3" t="n">
        <v>8916</v>
      </c>
      <c r="B8917" s="3" t="n">
        <v>2</v>
      </c>
      <c r="C8917" s="3" t="s">
        <v>358</v>
      </c>
      <c r="D8917" s="3" t="s">
        <v>563</v>
      </c>
      <c r="E8917" s="3" t="n">
        <v>1252</v>
      </c>
      <c r="F8917" s="4" t="n">
        <v>38.36</v>
      </c>
      <c r="G8917" s="3" t="s">
        <v>8</v>
      </c>
      <c r="H8917" s="4" t="n">
        <f aca="false">ROUND(E8917*F8917,2)</f>
        <v>48026.72</v>
      </c>
    </row>
    <row r="8918" customFormat="false" ht="15" hidden="false" customHeight="false" outlineLevel="0" collapsed="false">
      <c r="A8918" s="3" t="n">
        <v>8917</v>
      </c>
      <c r="B8918" s="3" t="n">
        <v>10</v>
      </c>
      <c r="C8918" s="3" t="s">
        <v>358</v>
      </c>
      <c r="D8918" s="3" t="s">
        <v>563</v>
      </c>
      <c r="E8918" s="3" t="n">
        <v>2958</v>
      </c>
      <c r="F8918" s="4" t="n">
        <v>66.75</v>
      </c>
      <c r="G8918" s="3" t="s">
        <v>8</v>
      </c>
      <c r="H8918" s="4" t="n">
        <f aca="false">ROUND(E8918*F8918,2)</f>
        <v>197446.5</v>
      </c>
    </row>
    <row r="8919" customFormat="false" ht="15" hidden="false" customHeight="false" outlineLevel="0" collapsed="false">
      <c r="A8919" s="3" t="n">
        <v>8918</v>
      </c>
      <c r="B8919" s="3" t="n">
        <v>14</v>
      </c>
      <c r="C8919" s="3" t="s">
        <v>358</v>
      </c>
      <c r="D8919" s="3" t="s">
        <v>563</v>
      </c>
      <c r="E8919" s="3" t="n">
        <v>4075</v>
      </c>
      <c r="F8919" s="4" t="n">
        <v>66.18</v>
      </c>
      <c r="G8919" s="3" t="s">
        <v>41</v>
      </c>
      <c r="H8919" s="4" t="n">
        <f aca="false">ROUND(E8919*F8919,2)</f>
        <v>269683.5</v>
      </c>
    </row>
    <row r="8920" customFormat="false" ht="15" hidden="false" customHeight="false" outlineLevel="0" collapsed="false">
      <c r="A8920" s="3" t="n">
        <v>8919</v>
      </c>
      <c r="B8920" s="3" t="n">
        <v>12</v>
      </c>
      <c r="C8920" s="3" t="s">
        <v>358</v>
      </c>
      <c r="D8920" s="3" t="s">
        <v>563</v>
      </c>
      <c r="E8920" s="3" t="n">
        <v>4489</v>
      </c>
      <c r="F8920" s="4" t="n">
        <v>228.34</v>
      </c>
      <c r="G8920" s="3" t="s">
        <v>38</v>
      </c>
      <c r="H8920" s="4" t="n">
        <f aca="false">ROUND(E8920*F8920,2)</f>
        <v>1025018.26</v>
      </c>
    </row>
    <row r="8921" customFormat="false" ht="15" hidden="false" customHeight="false" outlineLevel="0" collapsed="false">
      <c r="A8921" s="3" t="n">
        <v>8920</v>
      </c>
      <c r="B8921" s="3" t="n">
        <v>9</v>
      </c>
      <c r="C8921" s="3" t="s">
        <v>358</v>
      </c>
      <c r="D8921" s="3" t="s">
        <v>563</v>
      </c>
      <c r="E8921" s="3" t="n">
        <v>1016</v>
      </c>
      <c r="F8921" s="4" t="n">
        <v>274.59</v>
      </c>
      <c r="G8921" s="3" t="s">
        <v>8</v>
      </c>
      <c r="H8921" s="4" t="n">
        <f aca="false">ROUND(E8921*F8921,2)</f>
        <v>278983.44</v>
      </c>
    </row>
    <row r="8922" customFormat="false" ht="15" hidden="false" customHeight="false" outlineLevel="0" collapsed="false">
      <c r="A8922" s="3" t="n">
        <v>8921</v>
      </c>
      <c r="B8922" s="3" t="n">
        <v>1</v>
      </c>
      <c r="C8922" s="3" t="s">
        <v>358</v>
      </c>
      <c r="D8922" s="3" t="s">
        <v>563</v>
      </c>
      <c r="E8922" s="3" t="n">
        <v>4127</v>
      </c>
      <c r="F8922" s="4" t="n">
        <v>427.1</v>
      </c>
      <c r="G8922" s="3" t="s">
        <v>8</v>
      </c>
      <c r="H8922" s="4" t="n">
        <f aca="false">ROUND(E8922*F8922,2)</f>
        <v>1762641.7</v>
      </c>
    </row>
    <row r="8923" customFormat="false" ht="15" hidden="false" customHeight="false" outlineLevel="0" collapsed="false">
      <c r="A8923" s="3" t="n">
        <v>8922</v>
      </c>
      <c r="B8923" s="3" t="n">
        <v>8</v>
      </c>
      <c r="C8923" s="3" t="s">
        <v>358</v>
      </c>
      <c r="D8923" s="3" t="s">
        <v>562</v>
      </c>
      <c r="E8923" s="3" t="n">
        <v>22</v>
      </c>
      <c r="F8923" s="4" t="n">
        <v>57.41</v>
      </c>
      <c r="G8923" s="3" t="s">
        <v>8</v>
      </c>
      <c r="H8923" s="4" t="n">
        <f aca="false">ROUND(E8923*F8923,2)</f>
        <v>1263.02</v>
      </c>
    </row>
    <row r="8924" customFormat="false" ht="15" hidden="false" customHeight="false" outlineLevel="0" collapsed="false">
      <c r="A8924" s="3" t="n">
        <v>8923</v>
      </c>
      <c r="B8924" s="3" t="n">
        <v>7</v>
      </c>
      <c r="C8924" s="3" t="s">
        <v>358</v>
      </c>
      <c r="D8924" s="3" t="s">
        <v>563</v>
      </c>
      <c r="E8924" s="3" t="n">
        <v>1752</v>
      </c>
      <c r="F8924" s="4" t="n">
        <v>298.83</v>
      </c>
      <c r="G8924" s="3" t="s">
        <v>8</v>
      </c>
      <c r="H8924" s="4" t="n">
        <f aca="false">ROUND(E8924*F8924,2)</f>
        <v>523550.16</v>
      </c>
    </row>
    <row r="8925" customFormat="false" ht="15" hidden="false" customHeight="false" outlineLevel="0" collapsed="false">
      <c r="A8925" s="3" t="n">
        <v>8924</v>
      </c>
      <c r="B8925" s="3" t="n">
        <v>6</v>
      </c>
      <c r="C8925" s="3" t="s">
        <v>358</v>
      </c>
      <c r="D8925" s="3" t="s">
        <v>563</v>
      </c>
      <c r="E8925" s="3" t="n">
        <v>4172</v>
      </c>
      <c r="F8925" s="4" t="n">
        <v>243.57</v>
      </c>
      <c r="G8925" s="3" t="s">
        <v>8</v>
      </c>
      <c r="H8925" s="4" t="n">
        <f aca="false">ROUND(E8925*F8925,2)</f>
        <v>1016174.04</v>
      </c>
    </row>
    <row r="8926" customFormat="false" ht="15" hidden="false" customHeight="false" outlineLevel="0" collapsed="false">
      <c r="A8926" s="3" t="n">
        <v>8925</v>
      </c>
      <c r="B8926" s="3" t="n">
        <v>6</v>
      </c>
      <c r="C8926" s="3" t="s">
        <v>359</v>
      </c>
      <c r="D8926" s="3" t="s">
        <v>563</v>
      </c>
      <c r="E8926" s="3" t="n">
        <v>2550</v>
      </c>
      <c r="F8926" s="4" t="n">
        <v>251.04</v>
      </c>
      <c r="G8926" s="3" t="s">
        <v>8</v>
      </c>
      <c r="H8926" s="4" t="n">
        <f aca="false">ROUND(E8926*F8926,2)</f>
        <v>640152</v>
      </c>
    </row>
    <row r="8927" customFormat="false" ht="15" hidden="false" customHeight="false" outlineLevel="0" collapsed="false">
      <c r="A8927" s="3" t="n">
        <v>8926</v>
      </c>
      <c r="B8927" s="3" t="n">
        <v>13</v>
      </c>
      <c r="C8927" s="3" t="s">
        <v>359</v>
      </c>
      <c r="D8927" s="3" t="s">
        <v>562</v>
      </c>
      <c r="E8927" s="3" t="n">
        <v>3292</v>
      </c>
      <c r="F8927" s="4" t="n">
        <v>39.67</v>
      </c>
      <c r="G8927" s="3" t="s">
        <v>41</v>
      </c>
      <c r="H8927" s="4" t="n">
        <f aca="false">ROUND(E8927*F8927,2)</f>
        <v>130593.64</v>
      </c>
    </row>
    <row r="8928" customFormat="false" ht="15" hidden="false" customHeight="false" outlineLevel="0" collapsed="false">
      <c r="A8928" s="3" t="n">
        <v>8927</v>
      </c>
      <c r="B8928" s="3" t="n">
        <v>14</v>
      </c>
      <c r="C8928" s="3" t="s">
        <v>359</v>
      </c>
      <c r="D8928" s="3" t="s">
        <v>562</v>
      </c>
      <c r="E8928" s="3" t="n">
        <v>3545</v>
      </c>
      <c r="F8928" s="4" t="n">
        <v>67.36</v>
      </c>
      <c r="G8928" s="3" t="s">
        <v>41</v>
      </c>
      <c r="H8928" s="4" t="n">
        <f aca="false">ROUND(E8928*F8928,2)</f>
        <v>238791.2</v>
      </c>
    </row>
    <row r="8929" customFormat="false" ht="15" hidden="false" customHeight="false" outlineLevel="0" collapsed="false">
      <c r="A8929" s="3" t="n">
        <v>8928</v>
      </c>
      <c r="B8929" s="3" t="n">
        <v>10</v>
      </c>
      <c r="C8929" s="3" t="s">
        <v>359</v>
      </c>
      <c r="D8929" s="3" t="s">
        <v>563</v>
      </c>
      <c r="E8929" s="3" t="n">
        <v>2942</v>
      </c>
      <c r="F8929" s="4" t="n">
        <v>65.87</v>
      </c>
      <c r="G8929" s="3" t="s">
        <v>8</v>
      </c>
      <c r="H8929" s="4" t="n">
        <f aca="false">ROUND(E8929*F8929,2)</f>
        <v>193789.54</v>
      </c>
    </row>
    <row r="8930" customFormat="false" ht="15" hidden="false" customHeight="false" outlineLevel="0" collapsed="false">
      <c r="A8930" s="3" t="n">
        <v>8929</v>
      </c>
      <c r="B8930" s="3" t="n">
        <v>4</v>
      </c>
      <c r="C8930" s="3" t="s">
        <v>359</v>
      </c>
      <c r="D8930" s="3" t="s">
        <v>562</v>
      </c>
      <c r="E8930" s="3" t="n">
        <v>2457</v>
      </c>
      <c r="F8930" s="4" t="n">
        <v>104</v>
      </c>
      <c r="G8930" s="3" t="s">
        <v>8</v>
      </c>
      <c r="H8930" s="4" t="n">
        <f aca="false">ROUND(E8930*F8930,2)</f>
        <v>255528</v>
      </c>
    </row>
    <row r="8931" customFormat="false" ht="15" hidden="false" customHeight="false" outlineLevel="0" collapsed="false">
      <c r="A8931" s="3" t="n">
        <v>8930</v>
      </c>
      <c r="B8931" s="3" t="n">
        <v>5</v>
      </c>
      <c r="C8931" s="3" t="s">
        <v>359</v>
      </c>
      <c r="D8931" s="3" t="s">
        <v>562</v>
      </c>
      <c r="E8931" s="3" t="n">
        <v>4583</v>
      </c>
      <c r="F8931" s="4" t="n">
        <v>569.6</v>
      </c>
      <c r="G8931" s="3" t="s">
        <v>8</v>
      </c>
      <c r="H8931" s="4" t="n">
        <f aca="false">ROUND(E8931*F8931,2)</f>
        <v>2610476.8</v>
      </c>
    </row>
    <row r="8932" customFormat="false" ht="15" hidden="false" customHeight="false" outlineLevel="0" collapsed="false">
      <c r="A8932" s="3" t="n">
        <v>8931</v>
      </c>
      <c r="B8932" s="3" t="n">
        <v>2</v>
      </c>
      <c r="C8932" s="3" t="s">
        <v>359</v>
      </c>
      <c r="D8932" s="3" t="s">
        <v>563</v>
      </c>
      <c r="E8932" s="3" t="n">
        <v>1685</v>
      </c>
      <c r="F8932" s="4" t="n">
        <v>37.98</v>
      </c>
      <c r="G8932" s="3" t="s">
        <v>8</v>
      </c>
      <c r="H8932" s="4" t="n">
        <f aca="false">ROUND(E8932*F8932,2)</f>
        <v>63996.3</v>
      </c>
    </row>
    <row r="8933" customFormat="false" ht="15" hidden="false" customHeight="false" outlineLevel="0" collapsed="false">
      <c r="A8933" s="3" t="n">
        <v>8932</v>
      </c>
      <c r="B8933" s="3" t="n">
        <v>15</v>
      </c>
      <c r="C8933" s="3" t="s">
        <v>359</v>
      </c>
      <c r="D8933" s="3" t="s">
        <v>562</v>
      </c>
      <c r="E8933" s="3" t="n">
        <v>95</v>
      </c>
      <c r="F8933" s="4" t="n">
        <v>275.37</v>
      </c>
      <c r="G8933" s="3" t="s">
        <v>46</v>
      </c>
      <c r="H8933" s="4" t="n">
        <f aca="false">ROUND(E8933*F8933,2)</f>
        <v>26160.15</v>
      </c>
    </row>
    <row r="8934" customFormat="false" ht="15" hidden="false" customHeight="false" outlineLevel="0" collapsed="false">
      <c r="A8934" s="3" t="n">
        <v>8933</v>
      </c>
      <c r="B8934" s="3" t="n">
        <v>12</v>
      </c>
      <c r="C8934" s="3" t="s">
        <v>359</v>
      </c>
      <c r="D8934" s="3" t="s">
        <v>562</v>
      </c>
      <c r="E8934" s="3" t="n">
        <v>3048</v>
      </c>
      <c r="F8934" s="4" t="n">
        <v>227.65</v>
      </c>
      <c r="G8934" s="3" t="s">
        <v>38</v>
      </c>
      <c r="H8934" s="4" t="n">
        <f aca="false">ROUND(E8934*F8934,2)</f>
        <v>693877.2</v>
      </c>
    </row>
    <row r="8935" customFormat="false" ht="15" hidden="false" customHeight="false" outlineLevel="0" collapsed="false">
      <c r="A8935" s="3" t="n">
        <v>8934</v>
      </c>
      <c r="B8935" s="3" t="n">
        <v>5</v>
      </c>
      <c r="C8935" s="3" t="s">
        <v>359</v>
      </c>
      <c r="D8935" s="3" t="s">
        <v>563</v>
      </c>
      <c r="E8935" s="3" t="n">
        <v>4554</v>
      </c>
      <c r="F8935" s="4" t="n">
        <v>568.75</v>
      </c>
      <c r="G8935" s="3" t="s">
        <v>8</v>
      </c>
      <c r="H8935" s="4" t="n">
        <f aca="false">ROUND(E8935*F8935,2)</f>
        <v>2590087.5</v>
      </c>
    </row>
    <row r="8936" customFormat="false" ht="15" hidden="false" customHeight="false" outlineLevel="0" collapsed="false">
      <c r="A8936" s="3" t="n">
        <v>8935</v>
      </c>
      <c r="B8936" s="3" t="n">
        <v>3</v>
      </c>
      <c r="C8936" s="3" t="s">
        <v>359</v>
      </c>
      <c r="D8936" s="3" t="s">
        <v>563</v>
      </c>
      <c r="E8936" s="3" t="n">
        <v>2699</v>
      </c>
      <c r="F8936" s="4" t="n">
        <v>147.74</v>
      </c>
      <c r="G8936" s="3" t="s">
        <v>8</v>
      </c>
      <c r="H8936" s="4" t="n">
        <f aca="false">ROUND(E8936*F8936,2)</f>
        <v>398750.26</v>
      </c>
    </row>
    <row r="8937" customFormat="false" ht="15" hidden="false" customHeight="false" outlineLevel="0" collapsed="false">
      <c r="A8937" s="3" t="n">
        <v>8936</v>
      </c>
      <c r="B8937" s="3" t="n">
        <v>5</v>
      </c>
      <c r="C8937" s="3" t="s">
        <v>359</v>
      </c>
      <c r="D8937" s="3" t="s">
        <v>562</v>
      </c>
      <c r="E8937" s="3" t="n">
        <v>3626</v>
      </c>
      <c r="F8937" s="4" t="n">
        <v>570.99</v>
      </c>
      <c r="G8937" s="3" t="s">
        <v>8</v>
      </c>
      <c r="H8937" s="4" t="n">
        <f aca="false">ROUND(E8937*F8937,2)</f>
        <v>2070409.74</v>
      </c>
    </row>
    <row r="8938" customFormat="false" ht="15" hidden="false" customHeight="false" outlineLevel="0" collapsed="false">
      <c r="A8938" s="3" t="n">
        <v>8937</v>
      </c>
      <c r="B8938" s="3" t="n">
        <v>5</v>
      </c>
      <c r="C8938" s="3" t="s">
        <v>359</v>
      </c>
      <c r="D8938" s="3" t="s">
        <v>562</v>
      </c>
      <c r="E8938" s="3" t="n">
        <v>3706</v>
      </c>
      <c r="F8938" s="4" t="n">
        <v>569.08</v>
      </c>
      <c r="G8938" s="3" t="s">
        <v>8</v>
      </c>
      <c r="H8938" s="4" t="n">
        <f aca="false">ROUND(E8938*F8938,2)</f>
        <v>2109010.48</v>
      </c>
    </row>
    <row r="8939" customFormat="false" ht="15" hidden="false" customHeight="false" outlineLevel="0" collapsed="false">
      <c r="A8939" s="3" t="n">
        <v>8938</v>
      </c>
      <c r="B8939" s="3" t="n">
        <v>2</v>
      </c>
      <c r="C8939" s="3" t="s">
        <v>359</v>
      </c>
      <c r="D8939" s="3" t="s">
        <v>562</v>
      </c>
      <c r="E8939" s="3" t="n">
        <v>1541</v>
      </c>
      <c r="F8939" s="4" t="n">
        <v>38.14</v>
      </c>
      <c r="G8939" s="3" t="s">
        <v>8</v>
      </c>
      <c r="H8939" s="4" t="n">
        <f aca="false">ROUND(E8939*F8939,2)</f>
        <v>58773.74</v>
      </c>
    </row>
    <row r="8940" customFormat="false" ht="15" hidden="false" customHeight="false" outlineLevel="0" collapsed="false">
      <c r="A8940" s="3" t="n">
        <v>8939</v>
      </c>
      <c r="B8940" s="3" t="n">
        <v>8</v>
      </c>
      <c r="C8940" s="3" t="s">
        <v>359</v>
      </c>
      <c r="D8940" s="3" t="s">
        <v>562</v>
      </c>
      <c r="E8940" s="3" t="n">
        <v>3159</v>
      </c>
      <c r="F8940" s="4" t="n">
        <v>56.8</v>
      </c>
      <c r="G8940" s="3" t="s">
        <v>8</v>
      </c>
      <c r="H8940" s="4" t="n">
        <f aca="false">ROUND(E8940*F8940,2)</f>
        <v>179431.2</v>
      </c>
    </row>
    <row r="8941" customFormat="false" ht="15" hidden="false" customHeight="false" outlineLevel="0" collapsed="false">
      <c r="A8941" s="3" t="n">
        <v>8940</v>
      </c>
      <c r="B8941" s="3" t="n">
        <v>12</v>
      </c>
      <c r="C8941" s="3" t="s">
        <v>359</v>
      </c>
      <c r="D8941" s="3" t="s">
        <v>562</v>
      </c>
      <c r="E8941" s="3" t="n">
        <v>3009</v>
      </c>
      <c r="F8941" s="4" t="n">
        <v>226.94</v>
      </c>
      <c r="G8941" s="3" t="s">
        <v>38</v>
      </c>
      <c r="H8941" s="4" t="n">
        <f aca="false">ROUND(E8941*F8941,2)</f>
        <v>682862.46</v>
      </c>
    </row>
    <row r="8942" customFormat="false" ht="15" hidden="false" customHeight="false" outlineLevel="0" collapsed="false">
      <c r="A8942" s="3" t="n">
        <v>8941</v>
      </c>
      <c r="B8942" s="3" t="n">
        <v>11</v>
      </c>
      <c r="C8942" s="3" t="s">
        <v>359</v>
      </c>
      <c r="D8942" s="3" t="s">
        <v>563</v>
      </c>
      <c r="E8942" s="3" t="n">
        <v>4869</v>
      </c>
      <c r="F8942" s="4" t="n">
        <v>95.98</v>
      </c>
      <c r="G8942" s="3" t="s">
        <v>34</v>
      </c>
      <c r="H8942" s="4" t="n">
        <f aca="false">ROUND(E8942*F8942,2)</f>
        <v>467326.62</v>
      </c>
    </row>
    <row r="8943" customFormat="false" ht="15" hidden="false" customHeight="false" outlineLevel="0" collapsed="false">
      <c r="A8943" s="3" t="n">
        <v>8942</v>
      </c>
      <c r="B8943" s="3" t="n">
        <v>11</v>
      </c>
      <c r="C8943" s="3" t="s">
        <v>359</v>
      </c>
      <c r="D8943" s="3" t="s">
        <v>563</v>
      </c>
      <c r="E8943" s="3" t="n">
        <v>433</v>
      </c>
      <c r="F8943" s="4" t="n">
        <v>96.02</v>
      </c>
      <c r="G8943" s="3" t="s">
        <v>34</v>
      </c>
      <c r="H8943" s="4" t="n">
        <f aca="false">ROUND(E8943*F8943,2)</f>
        <v>41576.66</v>
      </c>
    </row>
    <row r="8944" customFormat="false" ht="15" hidden="false" customHeight="false" outlineLevel="0" collapsed="false">
      <c r="A8944" s="3" t="n">
        <v>8943</v>
      </c>
      <c r="B8944" s="3" t="n">
        <v>12</v>
      </c>
      <c r="C8944" s="3" t="s">
        <v>359</v>
      </c>
      <c r="D8944" s="3" t="s">
        <v>562</v>
      </c>
      <c r="E8944" s="3" t="n">
        <v>2697</v>
      </c>
      <c r="F8944" s="4" t="n">
        <v>227.52</v>
      </c>
      <c r="G8944" s="3" t="s">
        <v>38</v>
      </c>
      <c r="H8944" s="4" t="n">
        <f aca="false">ROUND(E8944*F8944,2)</f>
        <v>613621.44</v>
      </c>
    </row>
    <row r="8945" customFormat="false" ht="15" hidden="false" customHeight="false" outlineLevel="0" collapsed="false">
      <c r="A8945" s="3" t="n">
        <v>8944</v>
      </c>
      <c r="B8945" s="3" t="n">
        <v>10</v>
      </c>
      <c r="C8945" s="3" t="s">
        <v>359</v>
      </c>
      <c r="D8945" s="3" t="s">
        <v>562</v>
      </c>
      <c r="E8945" s="3" t="n">
        <v>2124</v>
      </c>
      <c r="F8945" s="4" t="n">
        <v>66.16</v>
      </c>
      <c r="G8945" s="3" t="s">
        <v>8</v>
      </c>
      <c r="H8945" s="4" t="n">
        <f aca="false">ROUND(E8945*F8945,2)</f>
        <v>140523.84</v>
      </c>
    </row>
    <row r="8946" customFormat="false" ht="15" hidden="false" customHeight="false" outlineLevel="0" collapsed="false">
      <c r="A8946" s="3" t="n">
        <v>8945</v>
      </c>
      <c r="B8946" s="3" t="n">
        <v>11</v>
      </c>
      <c r="C8946" s="3" t="s">
        <v>359</v>
      </c>
      <c r="D8946" s="3" t="s">
        <v>562</v>
      </c>
      <c r="E8946" s="3" t="n">
        <v>574</v>
      </c>
      <c r="F8946" s="4" t="n">
        <v>96.23</v>
      </c>
      <c r="G8946" s="3" t="s">
        <v>34</v>
      </c>
      <c r="H8946" s="4" t="n">
        <f aca="false">ROUND(E8946*F8946,2)</f>
        <v>55236.02</v>
      </c>
    </row>
    <row r="8947" customFormat="false" ht="15" hidden="false" customHeight="false" outlineLevel="0" collapsed="false">
      <c r="A8947" s="3" t="n">
        <v>8946</v>
      </c>
      <c r="B8947" s="3" t="n">
        <v>4</v>
      </c>
      <c r="C8947" s="3" t="s">
        <v>359</v>
      </c>
      <c r="D8947" s="3" t="s">
        <v>563</v>
      </c>
      <c r="E8947" s="3" t="n">
        <v>4598</v>
      </c>
      <c r="F8947" s="4" t="n">
        <v>103.96</v>
      </c>
      <c r="G8947" s="3" t="s">
        <v>8</v>
      </c>
      <c r="H8947" s="4" t="n">
        <f aca="false">ROUND(E8947*F8947,2)</f>
        <v>478008.08</v>
      </c>
    </row>
    <row r="8948" customFormat="false" ht="15" hidden="false" customHeight="false" outlineLevel="0" collapsed="false">
      <c r="A8948" s="3" t="n">
        <v>8947</v>
      </c>
      <c r="B8948" s="3" t="n">
        <v>2</v>
      </c>
      <c r="C8948" s="3" t="s">
        <v>359</v>
      </c>
      <c r="D8948" s="3" t="s">
        <v>563</v>
      </c>
      <c r="E8948" s="3" t="n">
        <v>1942</v>
      </c>
      <c r="F8948" s="4" t="n">
        <v>38.13</v>
      </c>
      <c r="G8948" s="3" t="s">
        <v>8</v>
      </c>
      <c r="H8948" s="4" t="n">
        <f aca="false">ROUND(E8948*F8948,2)</f>
        <v>74048.46</v>
      </c>
    </row>
    <row r="8949" customFormat="false" ht="15" hidden="false" customHeight="false" outlineLevel="0" collapsed="false">
      <c r="A8949" s="3" t="n">
        <v>8948</v>
      </c>
      <c r="B8949" s="3" t="n">
        <v>5</v>
      </c>
      <c r="C8949" s="3" t="s">
        <v>359</v>
      </c>
      <c r="D8949" s="3" t="s">
        <v>563</v>
      </c>
      <c r="E8949" s="3" t="n">
        <v>2975</v>
      </c>
      <c r="F8949" s="4" t="n">
        <v>569.45</v>
      </c>
      <c r="G8949" s="3" t="s">
        <v>8</v>
      </c>
      <c r="H8949" s="4" t="n">
        <f aca="false">ROUND(E8949*F8949,2)</f>
        <v>1694113.75</v>
      </c>
    </row>
    <row r="8950" customFormat="false" ht="15" hidden="false" customHeight="false" outlineLevel="0" collapsed="false">
      <c r="A8950" s="3" t="n">
        <v>8949</v>
      </c>
      <c r="B8950" s="3" t="n">
        <v>5</v>
      </c>
      <c r="C8950" s="3" t="s">
        <v>359</v>
      </c>
      <c r="D8950" s="3" t="s">
        <v>562</v>
      </c>
      <c r="E8950" s="3" t="n">
        <v>2565</v>
      </c>
      <c r="F8950" s="4" t="n">
        <v>569.97</v>
      </c>
      <c r="G8950" s="3" t="s">
        <v>8</v>
      </c>
      <c r="H8950" s="4" t="n">
        <f aca="false">ROUND(E8950*F8950,2)</f>
        <v>1461973.05</v>
      </c>
    </row>
    <row r="8951" customFormat="false" ht="15" hidden="false" customHeight="false" outlineLevel="0" collapsed="false">
      <c r="A8951" s="3" t="n">
        <v>8950</v>
      </c>
      <c r="B8951" s="3" t="n">
        <v>6</v>
      </c>
      <c r="C8951" s="3" t="s">
        <v>359</v>
      </c>
      <c r="D8951" s="3" t="s">
        <v>563</v>
      </c>
      <c r="E8951" s="3" t="n">
        <v>628</v>
      </c>
      <c r="F8951" s="4" t="n">
        <v>250.52</v>
      </c>
      <c r="G8951" s="3" t="s">
        <v>8</v>
      </c>
      <c r="H8951" s="4" t="n">
        <f aca="false">ROUND(E8951*F8951,2)</f>
        <v>157326.56</v>
      </c>
    </row>
    <row r="8952" customFormat="false" ht="15" hidden="false" customHeight="false" outlineLevel="0" collapsed="false">
      <c r="A8952" s="3" t="n">
        <v>8951</v>
      </c>
      <c r="B8952" s="3" t="n">
        <v>3</v>
      </c>
      <c r="C8952" s="3" t="s">
        <v>359</v>
      </c>
      <c r="D8952" s="3" t="s">
        <v>563</v>
      </c>
      <c r="E8952" s="3" t="n">
        <v>4783</v>
      </c>
      <c r="F8952" s="4" t="n">
        <v>147.68</v>
      </c>
      <c r="G8952" s="3" t="s">
        <v>8</v>
      </c>
      <c r="H8952" s="4" t="n">
        <f aca="false">ROUND(E8952*F8952,2)</f>
        <v>706353.44</v>
      </c>
    </row>
    <row r="8953" customFormat="false" ht="15" hidden="false" customHeight="false" outlineLevel="0" collapsed="false">
      <c r="A8953" s="3" t="n">
        <v>8952</v>
      </c>
      <c r="B8953" s="3" t="n">
        <v>10</v>
      </c>
      <c r="C8953" s="3" t="s">
        <v>359</v>
      </c>
      <c r="D8953" s="3" t="s">
        <v>562</v>
      </c>
      <c r="E8953" s="3" t="n">
        <v>4116</v>
      </c>
      <c r="F8953" s="4" t="n">
        <v>65.93</v>
      </c>
      <c r="G8953" s="3" t="s">
        <v>8</v>
      </c>
      <c r="H8953" s="4" t="n">
        <f aca="false">ROUND(E8953*F8953,2)</f>
        <v>271367.88</v>
      </c>
    </row>
    <row r="8954" customFormat="false" ht="15" hidden="false" customHeight="false" outlineLevel="0" collapsed="false">
      <c r="A8954" s="3" t="n">
        <v>8953</v>
      </c>
      <c r="B8954" s="3" t="n">
        <v>1</v>
      </c>
      <c r="C8954" s="3" t="s">
        <v>359</v>
      </c>
      <c r="D8954" s="3" t="s">
        <v>563</v>
      </c>
      <c r="E8954" s="3" t="n">
        <v>1273</v>
      </c>
      <c r="F8954" s="4" t="n">
        <v>427.6</v>
      </c>
      <c r="G8954" s="3" t="s">
        <v>8</v>
      </c>
      <c r="H8954" s="4" t="n">
        <f aca="false">ROUND(E8954*F8954,2)</f>
        <v>544334.8</v>
      </c>
    </row>
    <row r="8955" customFormat="false" ht="15" hidden="false" customHeight="false" outlineLevel="0" collapsed="false">
      <c r="A8955" s="3" t="n">
        <v>8954</v>
      </c>
      <c r="B8955" s="3" t="n">
        <v>9</v>
      </c>
      <c r="C8955" s="3" t="s">
        <v>359</v>
      </c>
      <c r="D8955" s="3" t="s">
        <v>563</v>
      </c>
      <c r="E8955" s="3" t="n">
        <v>1120</v>
      </c>
      <c r="F8955" s="4" t="n">
        <v>273.62</v>
      </c>
      <c r="G8955" s="3" t="s">
        <v>8</v>
      </c>
      <c r="H8955" s="4" t="n">
        <f aca="false">ROUND(E8955*F8955,2)</f>
        <v>306454.4</v>
      </c>
    </row>
    <row r="8956" customFormat="false" ht="15" hidden="false" customHeight="false" outlineLevel="0" collapsed="false">
      <c r="A8956" s="3" t="n">
        <v>8955</v>
      </c>
      <c r="B8956" s="3" t="n">
        <v>1</v>
      </c>
      <c r="C8956" s="3" t="s">
        <v>359</v>
      </c>
      <c r="D8956" s="3" t="s">
        <v>562</v>
      </c>
      <c r="E8956" s="3" t="n">
        <v>3754</v>
      </c>
      <c r="F8956" s="4" t="n">
        <v>426.79</v>
      </c>
      <c r="G8956" s="3" t="s">
        <v>8</v>
      </c>
      <c r="H8956" s="4" t="n">
        <f aca="false">ROUND(E8956*F8956,2)</f>
        <v>1602169.66</v>
      </c>
    </row>
    <row r="8957" customFormat="false" ht="15" hidden="false" customHeight="false" outlineLevel="0" collapsed="false">
      <c r="A8957" s="3" t="n">
        <v>8956</v>
      </c>
      <c r="B8957" s="3" t="n">
        <v>10</v>
      </c>
      <c r="C8957" s="3" t="s">
        <v>359</v>
      </c>
      <c r="D8957" s="3" t="s">
        <v>562</v>
      </c>
      <c r="E8957" s="3" t="n">
        <v>635</v>
      </c>
      <c r="F8957" s="4" t="n">
        <v>65.94</v>
      </c>
      <c r="G8957" s="3" t="s">
        <v>8</v>
      </c>
      <c r="H8957" s="4" t="n">
        <f aca="false">ROUND(E8957*F8957,2)</f>
        <v>41871.9</v>
      </c>
    </row>
    <row r="8958" customFormat="false" ht="15" hidden="false" customHeight="false" outlineLevel="0" collapsed="false">
      <c r="A8958" s="3" t="n">
        <v>8957</v>
      </c>
      <c r="B8958" s="3" t="n">
        <v>6</v>
      </c>
      <c r="C8958" s="3" t="s">
        <v>360</v>
      </c>
      <c r="D8958" s="3" t="s">
        <v>563</v>
      </c>
      <c r="E8958" s="3" t="n">
        <v>196</v>
      </c>
      <c r="F8958" s="4" t="n">
        <v>248.83</v>
      </c>
      <c r="G8958" s="3" t="s">
        <v>8</v>
      </c>
      <c r="H8958" s="4" t="n">
        <f aca="false">ROUND(E8958*F8958,2)</f>
        <v>48770.68</v>
      </c>
    </row>
    <row r="8959" customFormat="false" ht="15" hidden="false" customHeight="false" outlineLevel="0" collapsed="false">
      <c r="A8959" s="3" t="n">
        <v>8958</v>
      </c>
      <c r="B8959" s="3" t="n">
        <v>5</v>
      </c>
      <c r="C8959" s="3" t="s">
        <v>360</v>
      </c>
      <c r="D8959" s="3" t="s">
        <v>563</v>
      </c>
      <c r="E8959" s="3" t="n">
        <v>702</v>
      </c>
      <c r="F8959" s="4" t="n">
        <v>575.51</v>
      </c>
      <c r="G8959" s="3" t="s">
        <v>8</v>
      </c>
      <c r="H8959" s="4" t="n">
        <f aca="false">ROUND(E8959*F8959,2)</f>
        <v>404008.02</v>
      </c>
    </row>
    <row r="8960" customFormat="false" ht="15" hidden="false" customHeight="false" outlineLevel="0" collapsed="false">
      <c r="A8960" s="3" t="n">
        <v>8959</v>
      </c>
      <c r="B8960" s="3" t="n">
        <v>9</v>
      </c>
      <c r="C8960" s="3" t="s">
        <v>360</v>
      </c>
      <c r="D8960" s="3" t="s">
        <v>562</v>
      </c>
      <c r="E8960" s="3" t="n">
        <v>1226</v>
      </c>
      <c r="F8960" s="4" t="n">
        <v>281.39</v>
      </c>
      <c r="G8960" s="3" t="s">
        <v>8</v>
      </c>
      <c r="H8960" s="4" t="n">
        <f aca="false">ROUND(E8960*F8960,2)</f>
        <v>344984.14</v>
      </c>
    </row>
    <row r="8961" customFormat="false" ht="15" hidden="false" customHeight="false" outlineLevel="0" collapsed="false">
      <c r="A8961" s="3" t="n">
        <v>8960</v>
      </c>
      <c r="B8961" s="3" t="n">
        <v>4</v>
      </c>
      <c r="C8961" s="3" t="s">
        <v>360</v>
      </c>
      <c r="D8961" s="3" t="s">
        <v>562</v>
      </c>
      <c r="E8961" s="3" t="n">
        <v>1511</v>
      </c>
      <c r="F8961" s="4" t="n">
        <v>104.63</v>
      </c>
      <c r="G8961" s="3" t="s">
        <v>8</v>
      </c>
      <c r="H8961" s="4" t="n">
        <f aca="false">ROUND(E8961*F8961,2)</f>
        <v>158095.93</v>
      </c>
    </row>
    <row r="8962" customFormat="false" ht="15" hidden="false" customHeight="false" outlineLevel="0" collapsed="false">
      <c r="A8962" s="3" t="n">
        <v>8961</v>
      </c>
      <c r="B8962" s="3" t="n">
        <v>10</v>
      </c>
      <c r="C8962" s="3" t="s">
        <v>360</v>
      </c>
      <c r="D8962" s="3" t="s">
        <v>563</v>
      </c>
      <c r="E8962" s="3" t="n">
        <v>4141</v>
      </c>
      <c r="F8962" s="4" t="n">
        <v>66.59</v>
      </c>
      <c r="G8962" s="3" t="s">
        <v>8</v>
      </c>
      <c r="H8962" s="4" t="n">
        <f aca="false">ROUND(E8962*F8962,2)</f>
        <v>275749.19</v>
      </c>
    </row>
    <row r="8963" customFormat="false" ht="15" hidden="false" customHeight="false" outlineLevel="0" collapsed="false">
      <c r="A8963" s="3" t="n">
        <v>8962</v>
      </c>
      <c r="B8963" s="3" t="n">
        <v>6</v>
      </c>
      <c r="C8963" s="3" t="s">
        <v>360</v>
      </c>
      <c r="D8963" s="3" t="s">
        <v>563</v>
      </c>
      <c r="E8963" s="3" t="n">
        <v>3645</v>
      </c>
      <c r="F8963" s="4" t="n">
        <v>248.18</v>
      </c>
      <c r="G8963" s="3" t="s">
        <v>8</v>
      </c>
      <c r="H8963" s="4" t="n">
        <f aca="false">ROUND(E8963*F8963,2)</f>
        <v>904616.1</v>
      </c>
    </row>
    <row r="8964" customFormat="false" ht="15" hidden="false" customHeight="false" outlineLevel="0" collapsed="false">
      <c r="A8964" s="3" t="n">
        <v>8963</v>
      </c>
      <c r="B8964" s="3" t="n">
        <v>14</v>
      </c>
      <c r="C8964" s="3" t="s">
        <v>360</v>
      </c>
      <c r="D8964" s="3" t="s">
        <v>562</v>
      </c>
      <c r="E8964" s="3" t="n">
        <v>4970</v>
      </c>
      <c r="F8964" s="4" t="n">
        <v>67.48</v>
      </c>
      <c r="G8964" s="3" t="s">
        <v>41</v>
      </c>
      <c r="H8964" s="4" t="n">
        <f aca="false">ROUND(E8964*F8964,2)</f>
        <v>335375.6</v>
      </c>
    </row>
    <row r="8965" customFormat="false" ht="15" hidden="false" customHeight="false" outlineLevel="0" collapsed="false">
      <c r="A8965" s="3" t="n">
        <v>8964</v>
      </c>
      <c r="B8965" s="3" t="n">
        <v>3</v>
      </c>
      <c r="C8965" s="3" t="s">
        <v>360</v>
      </c>
      <c r="D8965" s="3" t="s">
        <v>563</v>
      </c>
      <c r="E8965" s="3" t="n">
        <v>71</v>
      </c>
      <c r="F8965" s="4" t="n">
        <v>147.98</v>
      </c>
      <c r="G8965" s="3" t="s">
        <v>8</v>
      </c>
      <c r="H8965" s="4" t="n">
        <f aca="false">ROUND(E8965*F8965,2)</f>
        <v>10506.58</v>
      </c>
    </row>
    <row r="8966" customFormat="false" ht="15" hidden="false" customHeight="false" outlineLevel="0" collapsed="false">
      <c r="A8966" s="3" t="n">
        <v>8965</v>
      </c>
      <c r="B8966" s="3" t="n">
        <v>6</v>
      </c>
      <c r="C8966" s="3" t="s">
        <v>360</v>
      </c>
      <c r="D8966" s="3" t="s">
        <v>562</v>
      </c>
      <c r="E8966" s="3" t="n">
        <v>1120</v>
      </c>
      <c r="F8966" s="4" t="n">
        <v>249.33</v>
      </c>
      <c r="G8966" s="3" t="s">
        <v>8</v>
      </c>
      <c r="H8966" s="4" t="n">
        <f aca="false">ROUND(E8966*F8966,2)</f>
        <v>279249.6</v>
      </c>
    </row>
    <row r="8967" customFormat="false" ht="15" hidden="false" customHeight="false" outlineLevel="0" collapsed="false">
      <c r="A8967" s="3" t="n">
        <v>8966</v>
      </c>
      <c r="B8967" s="3" t="n">
        <v>7</v>
      </c>
      <c r="C8967" s="3" t="s">
        <v>360</v>
      </c>
      <c r="D8967" s="3" t="s">
        <v>562</v>
      </c>
      <c r="E8967" s="3" t="n">
        <v>3079</v>
      </c>
      <c r="F8967" s="4" t="n">
        <v>294.08</v>
      </c>
      <c r="G8967" s="3" t="s">
        <v>8</v>
      </c>
      <c r="H8967" s="4" t="n">
        <f aca="false">ROUND(E8967*F8967,2)</f>
        <v>905472.32</v>
      </c>
    </row>
    <row r="8968" customFormat="false" ht="15" hidden="false" customHeight="false" outlineLevel="0" collapsed="false">
      <c r="A8968" s="3" t="n">
        <v>8967</v>
      </c>
      <c r="B8968" s="3" t="n">
        <v>10</v>
      </c>
      <c r="C8968" s="3" t="s">
        <v>360</v>
      </c>
      <c r="D8968" s="3" t="s">
        <v>562</v>
      </c>
      <c r="E8968" s="3" t="n">
        <v>2187</v>
      </c>
      <c r="F8968" s="4" t="n">
        <v>66.68</v>
      </c>
      <c r="G8968" s="3" t="s">
        <v>8</v>
      </c>
      <c r="H8968" s="4" t="n">
        <f aca="false">ROUND(E8968*F8968,2)</f>
        <v>145829.16</v>
      </c>
    </row>
    <row r="8969" customFormat="false" ht="15" hidden="false" customHeight="false" outlineLevel="0" collapsed="false">
      <c r="A8969" s="3" t="n">
        <v>8968</v>
      </c>
      <c r="B8969" s="3" t="n">
        <v>13</v>
      </c>
      <c r="C8969" s="3" t="s">
        <v>360</v>
      </c>
      <c r="D8969" s="3" t="s">
        <v>562</v>
      </c>
      <c r="E8969" s="3" t="n">
        <v>2605</v>
      </c>
      <c r="F8969" s="4" t="n">
        <v>40.21</v>
      </c>
      <c r="G8969" s="3" t="s">
        <v>41</v>
      </c>
      <c r="H8969" s="4" t="n">
        <f aca="false">ROUND(E8969*F8969,2)</f>
        <v>104747.05</v>
      </c>
    </row>
    <row r="8970" customFormat="false" ht="15" hidden="false" customHeight="false" outlineLevel="0" collapsed="false">
      <c r="A8970" s="3" t="n">
        <v>8969</v>
      </c>
      <c r="B8970" s="3" t="n">
        <v>10</v>
      </c>
      <c r="C8970" s="3" t="s">
        <v>360</v>
      </c>
      <c r="D8970" s="3" t="s">
        <v>563</v>
      </c>
      <c r="E8970" s="3" t="n">
        <v>4886</v>
      </c>
      <c r="F8970" s="4" t="n">
        <v>66.7</v>
      </c>
      <c r="G8970" s="3" t="s">
        <v>8</v>
      </c>
      <c r="H8970" s="4" t="n">
        <f aca="false">ROUND(E8970*F8970,2)</f>
        <v>325896.2</v>
      </c>
    </row>
    <row r="8971" customFormat="false" ht="15" hidden="false" customHeight="false" outlineLevel="0" collapsed="false">
      <c r="A8971" s="3" t="n">
        <v>8970</v>
      </c>
      <c r="B8971" s="3" t="n">
        <v>7</v>
      </c>
      <c r="C8971" s="3" t="s">
        <v>360</v>
      </c>
      <c r="D8971" s="3" t="s">
        <v>562</v>
      </c>
      <c r="E8971" s="3" t="n">
        <v>3818</v>
      </c>
      <c r="F8971" s="4" t="n">
        <v>294.4</v>
      </c>
      <c r="G8971" s="3" t="s">
        <v>8</v>
      </c>
      <c r="H8971" s="4" t="n">
        <f aca="false">ROUND(E8971*F8971,2)</f>
        <v>1124019.2</v>
      </c>
    </row>
    <row r="8972" customFormat="false" ht="15" hidden="false" customHeight="false" outlineLevel="0" collapsed="false">
      <c r="A8972" s="3" t="n">
        <v>8971</v>
      </c>
      <c r="B8972" s="3" t="n">
        <v>1</v>
      </c>
      <c r="C8972" s="3" t="s">
        <v>360</v>
      </c>
      <c r="D8972" s="3" t="s">
        <v>563</v>
      </c>
      <c r="E8972" s="3" t="n">
        <v>514</v>
      </c>
      <c r="F8972" s="4" t="n">
        <v>432.9</v>
      </c>
      <c r="G8972" s="3" t="s">
        <v>8</v>
      </c>
      <c r="H8972" s="4" t="n">
        <f aca="false">ROUND(E8972*F8972,2)</f>
        <v>222510.6</v>
      </c>
    </row>
    <row r="8973" customFormat="false" ht="15" hidden="false" customHeight="false" outlineLevel="0" collapsed="false">
      <c r="A8973" s="3" t="n">
        <v>8972</v>
      </c>
      <c r="B8973" s="3" t="n">
        <v>12</v>
      </c>
      <c r="C8973" s="3" t="s">
        <v>360</v>
      </c>
      <c r="D8973" s="3" t="s">
        <v>563</v>
      </c>
      <c r="E8973" s="3" t="n">
        <v>4574</v>
      </c>
      <c r="F8973" s="4" t="n">
        <v>226.47</v>
      </c>
      <c r="G8973" s="3" t="s">
        <v>38</v>
      </c>
      <c r="H8973" s="4" t="n">
        <f aca="false">ROUND(E8973*F8973,2)</f>
        <v>1035873.78</v>
      </c>
    </row>
    <row r="8974" customFormat="false" ht="15" hidden="false" customHeight="false" outlineLevel="0" collapsed="false">
      <c r="A8974" s="3" t="n">
        <v>8973</v>
      </c>
      <c r="B8974" s="3" t="n">
        <v>9</v>
      </c>
      <c r="C8974" s="3" t="s">
        <v>360</v>
      </c>
      <c r="D8974" s="3" t="s">
        <v>562</v>
      </c>
      <c r="E8974" s="3" t="n">
        <v>3894</v>
      </c>
      <c r="F8974" s="4" t="n">
        <v>281.24</v>
      </c>
      <c r="G8974" s="3" t="s">
        <v>8</v>
      </c>
      <c r="H8974" s="4" t="n">
        <f aca="false">ROUND(E8974*F8974,2)</f>
        <v>1095148.56</v>
      </c>
    </row>
    <row r="8975" customFormat="false" ht="15" hidden="false" customHeight="false" outlineLevel="0" collapsed="false">
      <c r="A8975" s="3" t="n">
        <v>8974</v>
      </c>
      <c r="B8975" s="3" t="n">
        <v>4</v>
      </c>
      <c r="C8975" s="3" t="s">
        <v>360</v>
      </c>
      <c r="D8975" s="3" t="s">
        <v>562</v>
      </c>
      <c r="E8975" s="3" t="n">
        <v>798</v>
      </c>
      <c r="F8975" s="4" t="n">
        <v>104.29</v>
      </c>
      <c r="G8975" s="3" t="s">
        <v>8</v>
      </c>
      <c r="H8975" s="4" t="n">
        <f aca="false">ROUND(E8975*F8975,2)</f>
        <v>83223.42</v>
      </c>
    </row>
    <row r="8976" customFormat="false" ht="15" hidden="false" customHeight="false" outlineLevel="0" collapsed="false">
      <c r="A8976" s="3" t="n">
        <v>8975</v>
      </c>
      <c r="B8976" s="3" t="n">
        <v>11</v>
      </c>
      <c r="C8976" s="3" t="s">
        <v>360</v>
      </c>
      <c r="D8976" s="3" t="s">
        <v>562</v>
      </c>
      <c r="E8976" s="3" t="n">
        <v>3874</v>
      </c>
      <c r="F8976" s="4" t="n">
        <v>96.63</v>
      </c>
      <c r="G8976" s="3" t="s">
        <v>34</v>
      </c>
      <c r="H8976" s="4" t="n">
        <f aca="false">ROUND(E8976*F8976,2)</f>
        <v>374344.62</v>
      </c>
    </row>
    <row r="8977" customFormat="false" ht="15" hidden="false" customHeight="false" outlineLevel="0" collapsed="false">
      <c r="A8977" s="3" t="n">
        <v>8976</v>
      </c>
      <c r="B8977" s="3" t="n">
        <v>4</v>
      </c>
      <c r="C8977" s="3" t="s">
        <v>360</v>
      </c>
      <c r="D8977" s="3" t="s">
        <v>563</v>
      </c>
      <c r="E8977" s="3" t="n">
        <v>2327</v>
      </c>
      <c r="F8977" s="4" t="n">
        <v>104.53</v>
      </c>
      <c r="G8977" s="3" t="s">
        <v>8</v>
      </c>
      <c r="H8977" s="4" t="n">
        <f aca="false">ROUND(E8977*F8977,2)</f>
        <v>243241.31</v>
      </c>
    </row>
    <row r="8978" customFormat="false" ht="15" hidden="false" customHeight="false" outlineLevel="0" collapsed="false">
      <c r="A8978" s="3" t="n">
        <v>8977</v>
      </c>
      <c r="B8978" s="3" t="n">
        <v>13</v>
      </c>
      <c r="C8978" s="3" t="s">
        <v>360</v>
      </c>
      <c r="D8978" s="3" t="s">
        <v>562</v>
      </c>
      <c r="E8978" s="3" t="n">
        <v>1016</v>
      </c>
      <c r="F8978" s="4" t="n">
        <v>40.29</v>
      </c>
      <c r="G8978" s="3" t="s">
        <v>41</v>
      </c>
      <c r="H8978" s="4" t="n">
        <f aca="false">ROUND(E8978*F8978,2)</f>
        <v>40934.64</v>
      </c>
    </row>
    <row r="8979" customFormat="false" ht="15" hidden="false" customHeight="false" outlineLevel="0" collapsed="false">
      <c r="A8979" s="3" t="n">
        <v>8978</v>
      </c>
      <c r="B8979" s="3" t="n">
        <v>5</v>
      </c>
      <c r="C8979" s="3" t="s">
        <v>360</v>
      </c>
      <c r="D8979" s="3" t="s">
        <v>563</v>
      </c>
      <c r="E8979" s="3" t="n">
        <v>4383</v>
      </c>
      <c r="F8979" s="4" t="n">
        <v>574.77</v>
      </c>
      <c r="G8979" s="3" t="s">
        <v>8</v>
      </c>
      <c r="H8979" s="4" t="n">
        <f aca="false">ROUND(E8979*F8979,2)</f>
        <v>2519216.91</v>
      </c>
    </row>
    <row r="8980" customFormat="false" ht="15" hidden="false" customHeight="false" outlineLevel="0" collapsed="false">
      <c r="A8980" s="3" t="n">
        <v>8979</v>
      </c>
      <c r="B8980" s="3" t="n">
        <v>1</v>
      </c>
      <c r="C8980" s="3" t="s">
        <v>360</v>
      </c>
      <c r="D8980" s="3" t="s">
        <v>563</v>
      </c>
      <c r="E8980" s="3" t="n">
        <v>1239</v>
      </c>
      <c r="F8980" s="4" t="n">
        <v>433.75</v>
      </c>
      <c r="G8980" s="3" t="s">
        <v>8</v>
      </c>
      <c r="H8980" s="4" t="n">
        <f aca="false">ROUND(E8980*F8980,2)</f>
        <v>537416.25</v>
      </c>
    </row>
    <row r="8981" customFormat="false" ht="15" hidden="false" customHeight="false" outlineLevel="0" collapsed="false">
      <c r="A8981" s="3" t="n">
        <v>8980</v>
      </c>
      <c r="B8981" s="3" t="n">
        <v>9</v>
      </c>
      <c r="C8981" s="3" t="s">
        <v>360</v>
      </c>
      <c r="D8981" s="3" t="s">
        <v>563</v>
      </c>
      <c r="E8981" s="3" t="n">
        <v>2380</v>
      </c>
      <c r="F8981" s="4" t="n">
        <v>281</v>
      </c>
      <c r="G8981" s="3" t="s">
        <v>8</v>
      </c>
      <c r="H8981" s="4" t="n">
        <f aca="false">ROUND(E8981*F8981,2)</f>
        <v>668780</v>
      </c>
    </row>
    <row r="8982" customFormat="false" ht="15" hidden="false" customHeight="false" outlineLevel="0" collapsed="false">
      <c r="A8982" s="3" t="n">
        <v>8981</v>
      </c>
      <c r="B8982" s="3" t="n">
        <v>1</v>
      </c>
      <c r="C8982" s="3" t="s">
        <v>360</v>
      </c>
      <c r="D8982" s="3" t="s">
        <v>562</v>
      </c>
      <c r="E8982" s="3" t="n">
        <v>1385</v>
      </c>
      <c r="F8982" s="4" t="n">
        <v>433.15</v>
      </c>
      <c r="G8982" s="3" t="s">
        <v>8</v>
      </c>
      <c r="H8982" s="4" t="n">
        <f aca="false">ROUND(E8982*F8982,2)</f>
        <v>599912.75</v>
      </c>
    </row>
    <row r="8983" customFormat="false" ht="15" hidden="false" customHeight="false" outlineLevel="0" collapsed="false">
      <c r="A8983" s="3" t="n">
        <v>8982</v>
      </c>
      <c r="B8983" s="3" t="n">
        <v>6</v>
      </c>
      <c r="C8983" s="3" t="s">
        <v>360</v>
      </c>
      <c r="D8983" s="3" t="s">
        <v>563</v>
      </c>
      <c r="E8983" s="3" t="n">
        <v>4192</v>
      </c>
      <c r="F8983" s="4" t="n">
        <v>248.09</v>
      </c>
      <c r="G8983" s="3" t="s">
        <v>8</v>
      </c>
      <c r="H8983" s="4" t="n">
        <f aca="false">ROUND(E8983*F8983,2)</f>
        <v>1039993.28</v>
      </c>
    </row>
    <row r="8984" customFormat="false" ht="15" hidden="false" customHeight="false" outlineLevel="0" collapsed="false">
      <c r="A8984" s="3" t="n">
        <v>8983</v>
      </c>
      <c r="B8984" s="3" t="n">
        <v>14</v>
      </c>
      <c r="C8984" s="3" t="s">
        <v>360</v>
      </c>
      <c r="D8984" s="3" t="s">
        <v>563</v>
      </c>
      <c r="E8984" s="3" t="n">
        <v>1640</v>
      </c>
      <c r="F8984" s="4" t="n">
        <v>67.67</v>
      </c>
      <c r="G8984" s="3" t="s">
        <v>41</v>
      </c>
      <c r="H8984" s="4" t="n">
        <f aca="false">ROUND(E8984*F8984,2)</f>
        <v>110978.8</v>
      </c>
    </row>
    <row r="8985" customFormat="false" ht="15" hidden="false" customHeight="false" outlineLevel="0" collapsed="false">
      <c r="A8985" s="3" t="n">
        <v>8984</v>
      </c>
      <c r="B8985" s="3" t="n">
        <v>4</v>
      </c>
      <c r="C8985" s="3" t="s">
        <v>360</v>
      </c>
      <c r="D8985" s="3" t="s">
        <v>562</v>
      </c>
      <c r="E8985" s="3" t="n">
        <v>1478</v>
      </c>
      <c r="F8985" s="4" t="n">
        <v>104.17</v>
      </c>
      <c r="G8985" s="3" t="s">
        <v>8</v>
      </c>
      <c r="H8985" s="4" t="n">
        <f aca="false">ROUND(E8985*F8985,2)</f>
        <v>153963.26</v>
      </c>
    </row>
    <row r="8986" customFormat="false" ht="15" hidden="false" customHeight="false" outlineLevel="0" collapsed="false">
      <c r="A8986" s="3" t="n">
        <v>8985</v>
      </c>
      <c r="B8986" s="3" t="n">
        <v>13</v>
      </c>
      <c r="C8986" s="3" t="s">
        <v>360</v>
      </c>
      <c r="D8986" s="3" t="s">
        <v>562</v>
      </c>
      <c r="E8986" s="3" t="n">
        <v>1906</v>
      </c>
      <c r="F8986" s="4" t="n">
        <v>40.27</v>
      </c>
      <c r="G8986" s="3" t="s">
        <v>41</v>
      </c>
      <c r="H8986" s="4" t="n">
        <f aca="false">ROUND(E8986*F8986,2)</f>
        <v>76754.62</v>
      </c>
    </row>
    <row r="8987" customFormat="false" ht="15" hidden="false" customHeight="false" outlineLevel="0" collapsed="false">
      <c r="A8987" s="3" t="n">
        <v>8986</v>
      </c>
      <c r="B8987" s="3" t="n">
        <v>14</v>
      </c>
      <c r="C8987" s="3" t="s">
        <v>360</v>
      </c>
      <c r="D8987" s="3" t="s">
        <v>562</v>
      </c>
      <c r="E8987" s="3" t="n">
        <v>2845</v>
      </c>
      <c r="F8987" s="4" t="n">
        <v>67.4</v>
      </c>
      <c r="G8987" s="3" t="s">
        <v>41</v>
      </c>
      <c r="H8987" s="4" t="n">
        <f aca="false">ROUND(E8987*F8987,2)</f>
        <v>191753</v>
      </c>
    </row>
    <row r="8988" customFormat="false" ht="15" hidden="false" customHeight="false" outlineLevel="0" collapsed="false">
      <c r="A8988" s="3" t="n">
        <v>8987</v>
      </c>
      <c r="B8988" s="3" t="n">
        <v>14</v>
      </c>
      <c r="C8988" s="3" t="s">
        <v>360</v>
      </c>
      <c r="D8988" s="3" t="s">
        <v>563</v>
      </c>
      <c r="E8988" s="3" t="n">
        <v>1916</v>
      </c>
      <c r="F8988" s="4" t="n">
        <v>67.36</v>
      </c>
      <c r="G8988" s="3" t="s">
        <v>41</v>
      </c>
      <c r="H8988" s="4" t="n">
        <f aca="false">ROUND(E8988*F8988,2)</f>
        <v>129061.76</v>
      </c>
    </row>
    <row r="8989" customFormat="false" ht="15" hidden="false" customHeight="false" outlineLevel="0" collapsed="false">
      <c r="A8989" s="3" t="n">
        <v>8988</v>
      </c>
      <c r="B8989" s="3" t="n">
        <v>11</v>
      </c>
      <c r="C8989" s="3" t="s">
        <v>360</v>
      </c>
      <c r="D8989" s="3" t="s">
        <v>563</v>
      </c>
      <c r="E8989" s="3" t="n">
        <v>11</v>
      </c>
      <c r="F8989" s="4" t="n">
        <v>96.56</v>
      </c>
      <c r="G8989" s="3" t="s">
        <v>34</v>
      </c>
      <c r="H8989" s="4" t="n">
        <f aca="false">ROUND(E8989*F8989,2)</f>
        <v>1062.16</v>
      </c>
    </row>
    <row r="8990" customFormat="false" ht="15" hidden="false" customHeight="false" outlineLevel="0" collapsed="false">
      <c r="A8990" s="3" t="n">
        <v>8989</v>
      </c>
      <c r="B8990" s="3" t="n">
        <v>2</v>
      </c>
      <c r="C8990" s="3" t="s">
        <v>360</v>
      </c>
      <c r="D8990" s="3" t="s">
        <v>563</v>
      </c>
      <c r="E8990" s="3" t="n">
        <v>2286</v>
      </c>
      <c r="F8990" s="4" t="n">
        <v>38.42</v>
      </c>
      <c r="G8990" s="3" t="s">
        <v>8</v>
      </c>
      <c r="H8990" s="4" t="n">
        <f aca="false">ROUND(E8990*F8990,2)</f>
        <v>87828.12</v>
      </c>
    </row>
    <row r="8991" customFormat="false" ht="15" hidden="false" customHeight="false" outlineLevel="0" collapsed="false">
      <c r="A8991" s="3" t="n">
        <v>8990</v>
      </c>
      <c r="B8991" s="3" t="n">
        <v>14</v>
      </c>
      <c r="C8991" s="3" t="s">
        <v>360</v>
      </c>
      <c r="D8991" s="3" t="s">
        <v>563</v>
      </c>
      <c r="E8991" s="3" t="n">
        <v>4459</v>
      </c>
      <c r="F8991" s="4" t="n">
        <v>67.57</v>
      </c>
      <c r="G8991" s="3" t="s">
        <v>41</v>
      </c>
      <c r="H8991" s="4" t="n">
        <f aca="false">ROUND(E8991*F8991,2)</f>
        <v>301294.63</v>
      </c>
    </row>
    <row r="8992" customFormat="false" ht="15" hidden="false" customHeight="false" outlineLevel="0" collapsed="false">
      <c r="A8992" s="3" t="n">
        <v>8991</v>
      </c>
      <c r="B8992" s="3" t="n">
        <v>11</v>
      </c>
      <c r="C8992" s="3" t="s">
        <v>360</v>
      </c>
      <c r="D8992" s="3" t="s">
        <v>562</v>
      </c>
      <c r="E8992" s="3" t="n">
        <v>3420</v>
      </c>
      <c r="F8992" s="4" t="n">
        <v>96.64</v>
      </c>
      <c r="G8992" s="3" t="s">
        <v>34</v>
      </c>
      <c r="H8992" s="4" t="n">
        <f aca="false">ROUND(E8992*F8992,2)</f>
        <v>330508.8</v>
      </c>
    </row>
    <row r="8993" customFormat="false" ht="15" hidden="false" customHeight="false" outlineLevel="0" collapsed="false">
      <c r="A8993" s="3" t="n">
        <v>8992</v>
      </c>
      <c r="B8993" s="3" t="n">
        <v>10</v>
      </c>
      <c r="C8993" s="3" t="s">
        <v>360</v>
      </c>
      <c r="D8993" s="3" t="s">
        <v>562</v>
      </c>
      <c r="E8993" s="3" t="n">
        <v>1631</v>
      </c>
      <c r="F8993" s="4" t="n">
        <v>66.58</v>
      </c>
      <c r="G8993" s="3" t="s">
        <v>8</v>
      </c>
      <c r="H8993" s="4" t="n">
        <f aca="false">ROUND(E8993*F8993,2)</f>
        <v>108591.98</v>
      </c>
    </row>
    <row r="8994" customFormat="false" ht="15" hidden="false" customHeight="false" outlineLevel="0" collapsed="false">
      <c r="A8994" s="3" t="n">
        <v>8993</v>
      </c>
      <c r="B8994" s="3" t="n">
        <v>10</v>
      </c>
      <c r="C8994" s="3" t="s">
        <v>360</v>
      </c>
      <c r="D8994" s="3" t="s">
        <v>563</v>
      </c>
      <c r="E8994" s="3" t="n">
        <v>2902</v>
      </c>
      <c r="F8994" s="4" t="n">
        <v>66.58</v>
      </c>
      <c r="G8994" s="3" t="s">
        <v>8</v>
      </c>
      <c r="H8994" s="4" t="n">
        <f aca="false">ROUND(E8994*F8994,2)</f>
        <v>193215.16</v>
      </c>
    </row>
    <row r="8995" customFormat="false" ht="15" hidden="false" customHeight="false" outlineLevel="0" collapsed="false">
      <c r="A8995" s="3" t="n">
        <v>8994</v>
      </c>
      <c r="B8995" s="3" t="n">
        <v>6</v>
      </c>
      <c r="C8995" s="3" t="s">
        <v>360</v>
      </c>
      <c r="D8995" s="3" t="s">
        <v>562</v>
      </c>
      <c r="E8995" s="3" t="n">
        <v>183</v>
      </c>
      <c r="F8995" s="4" t="n">
        <v>248.06</v>
      </c>
      <c r="G8995" s="3" t="s">
        <v>8</v>
      </c>
      <c r="H8995" s="4" t="n">
        <f aca="false">ROUND(E8995*F8995,2)</f>
        <v>45394.98</v>
      </c>
    </row>
    <row r="8996" customFormat="false" ht="15" hidden="false" customHeight="false" outlineLevel="0" collapsed="false">
      <c r="A8996" s="3" t="n">
        <v>8995</v>
      </c>
      <c r="B8996" s="3" t="n">
        <v>15</v>
      </c>
      <c r="C8996" s="3" t="s">
        <v>360</v>
      </c>
      <c r="D8996" s="3" t="s">
        <v>562</v>
      </c>
      <c r="E8996" s="3" t="n">
        <v>2376</v>
      </c>
      <c r="F8996" s="4" t="n">
        <v>275.15</v>
      </c>
      <c r="G8996" s="3" t="s">
        <v>46</v>
      </c>
      <c r="H8996" s="4" t="n">
        <f aca="false">ROUND(E8996*F8996,2)</f>
        <v>653756.4</v>
      </c>
    </row>
    <row r="8997" customFormat="false" ht="15" hidden="false" customHeight="false" outlineLevel="0" collapsed="false">
      <c r="A8997" s="3" t="n">
        <v>8996</v>
      </c>
      <c r="B8997" s="3" t="n">
        <v>5</v>
      </c>
      <c r="C8997" s="3" t="s">
        <v>360</v>
      </c>
      <c r="D8997" s="3" t="s">
        <v>562</v>
      </c>
      <c r="E8997" s="3" t="n">
        <v>4629</v>
      </c>
      <c r="F8997" s="4" t="n">
        <v>575.55</v>
      </c>
      <c r="G8997" s="3" t="s">
        <v>8</v>
      </c>
      <c r="H8997" s="4" t="n">
        <f aca="false">ROUND(E8997*F8997,2)</f>
        <v>2664220.95</v>
      </c>
    </row>
    <row r="8998" customFormat="false" ht="15" hidden="false" customHeight="false" outlineLevel="0" collapsed="false">
      <c r="A8998" s="3" t="n">
        <v>8997</v>
      </c>
      <c r="B8998" s="3" t="n">
        <v>3</v>
      </c>
      <c r="C8998" s="3" t="s">
        <v>361</v>
      </c>
      <c r="D8998" s="3" t="s">
        <v>562</v>
      </c>
      <c r="E8998" s="3" t="n">
        <v>191</v>
      </c>
      <c r="F8998" s="4" t="n">
        <v>148.98</v>
      </c>
      <c r="G8998" s="3" t="s">
        <v>8</v>
      </c>
      <c r="H8998" s="4" t="n">
        <f aca="false">ROUND(E8998*F8998,2)</f>
        <v>28455.18</v>
      </c>
    </row>
    <row r="8999" customFormat="false" ht="15" hidden="false" customHeight="false" outlineLevel="0" collapsed="false">
      <c r="A8999" s="3" t="n">
        <v>8998</v>
      </c>
      <c r="B8999" s="3" t="n">
        <v>7</v>
      </c>
      <c r="C8999" s="3" t="s">
        <v>361</v>
      </c>
      <c r="D8999" s="3" t="s">
        <v>562</v>
      </c>
      <c r="E8999" s="3" t="n">
        <v>2901</v>
      </c>
      <c r="F8999" s="4" t="n">
        <v>295.5</v>
      </c>
      <c r="G8999" s="3" t="s">
        <v>8</v>
      </c>
      <c r="H8999" s="4" t="n">
        <f aca="false">ROUND(E8999*F8999,2)</f>
        <v>857245.5</v>
      </c>
    </row>
    <row r="9000" customFormat="false" ht="15" hidden="false" customHeight="false" outlineLevel="0" collapsed="false">
      <c r="A9000" s="3" t="n">
        <v>8999</v>
      </c>
      <c r="B9000" s="3" t="n">
        <v>6</v>
      </c>
      <c r="C9000" s="3" t="s">
        <v>361</v>
      </c>
      <c r="D9000" s="3" t="s">
        <v>562</v>
      </c>
      <c r="E9000" s="3" t="n">
        <v>662</v>
      </c>
      <c r="F9000" s="4" t="n">
        <v>243.31</v>
      </c>
      <c r="G9000" s="3" t="s">
        <v>8</v>
      </c>
      <c r="H9000" s="4" t="n">
        <f aca="false">ROUND(E9000*F9000,2)</f>
        <v>161071.22</v>
      </c>
    </row>
    <row r="9001" customFormat="false" ht="15" hidden="false" customHeight="false" outlineLevel="0" collapsed="false">
      <c r="A9001" s="3" t="n">
        <v>9000</v>
      </c>
      <c r="B9001" s="3" t="n">
        <v>2</v>
      </c>
      <c r="C9001" s="3" t="s">
        <v>361</v>
      </c>
      <c r="D9001" s="3" t="s">
        <v>563</v>
      </c>
      <c r="E9001" s="3" t="n">
        <v>3961</v>
      </c>
      <c r="F9001" s="4" t="n">
        <v>38.07</v>
      </c>
      <c r="G9001" s="3" t="s">
        <v>8</v>
      </c>
      <c r="H9001" s="4" t="n">
        <f aca="false">ROUND(E9001*F9001,2)</f>
        <v>150795.27</v>
      </c>
    </row>
    <row r="9002" customFormat="false" ht="15" hidden="false" customHeight="false" outlineLevel="0" collapsed="false">
      <c r="A9002" s="3" t="n">
        <v>9001</v>
      </c>
      <c r="B9002" s="3" t="n">
        <v>9</v>
      </c>
      <c r="C9002" s="3" t="s">
        <v>361</v>
      </c>
      <c r="D9002" s="3" t="s">
        <v>563</v>
      </c>
      <c r="E9002" s="3" t="n">
        <v>4631</v>
      </c>
      <c r="F9002" s="4" t="n">
        <v>284.5</v>
      </c>
      <c r="G9002" s="3" t="s">
        <v>8</v>
      </c>
      <c r="H9002" s="4" t="n">
        <f aca="false">ROUND(E9002*F9002,2)</f>
        <v>1317519.5</v>
      </c>
    </row>
    <row r="9003" customFormat="false" ht="15" hidden="false" customHeight="false" outlineLevel="0" collapsed="false">
      <c r="A9003" s="3" t="n">
        <v>9002</v>
      </c>
      <c r="B9003" s="3" t="n">
        <v>14</v>
      </c>
      <c r="C9003" s="3" t="s">
        <v>361</v>
      </c>
      <c r="D9003" s="3" t="s">
        <v>563</v>
      </c>
      <c r="E9003" s="3" t="n">
        <v>3828</v>
      </c>
      <c r="F9003" s="4" t="n">
        <v>67.86</v>
      </c>
      <c r="G9003" s="3" t="s">
        <v>41</v>
      </c>
      <c r="H9003" s="4" t="n">
        <f aca="false">ROUND(E9003*F9003,2)</f>
        <v>259768.08</v>
      </c>
    </row>
    <row r="9004" customFormat="false" ht="15" hidden="false" customHeight="false" outlineLevel="0" collapsed="false">
      <c r="A9004" s="3" t="n">
        <v>9003</v>
      </c>
      <c r="B9004" s="3" t="n">
        <v>1</v>
      </c>
      <c r="C9004" s="3" t="s">
        <v>361</v>
      </c>
      <c r="D9004" s="3" t="s">
        <v>562</v>
      </c>
      <c r="E9004" s="3" t="n">
        <v>3289</v>
      </c>
      <c r="F9004" s="4" t="n">
        <v>439.63</v>
      </c>
      <c r="G9004" s="3" t="s">
        <v>8</v>
      </c>
      <c r="H9004" s="4" t="n">
        <f aca="false">ROUND(E9004*F9004,2)</f>
        <v>1445943.07</v>
      </c>
    </row>
    <row r="9005" customFormat="false" ht="15" hidden="false" customHeight="false" outlineLevel="0" collapsed="false">
      <c r="A9005" s="3" t="n">
        <v>9004</v>
      </c>
      <c r="B9005" s="3" t="n">
        <v>6</v>
      </c>
      <c r="C9005" s="3" t="s">
        <v>361</v>
      </c>
      <c r="D9005" s="3" t="s">
        <v>562</v>
      </c>
      <c r="E9005" s="3" t="n">
        <v>632</v>
      </c>
      <c r="F9005" s="4" t="n">
        <v>243.8</v>
      </c>
      <c r="G9005" s="3" t="s">
        <v>8</v>
      </c>
      <c r="H9005" s="4" t="n">
        <f aca="false">ROUND(E9005*F9005,2)</f>
        <v>154081.6</v>
      </c>
    </row>
    <row r="9006" customFormat="false" ht="15" hidden="false" customHeight="false" outlineLevel="0" collapsed="false">
      <c r="A9006" s="3" t="n">
        <v>9005</v>
      </c>
      <c r="B9006" s="3" t="n">
        <v>14</v>
      </c>
      <c r="C9006" s="3" t="s">
        <v>361</v>
      </c>
      <c r="D9006" s="3" t="s">
        <v>563</v>
      </c>
      <c r="E9006" s="3" t="n">
        <v>2738</v>
      </c>
      <c r="F9006" s="4" t="n">
        <v>67.85</v>
      </c>
      <c r="G9006" s="3" t="s">
        <v>41</v>
      </c>
      <c r="H9006" s="4" t="n">
        <f aca="false">ROUND(E9006*F9006,2)</f>
        <v>185773.3</v>
      </c>
    </row>
    <row r="9007" customFormat="false" ht="15" hidden="false" customHeight="false" outlineLevel="0" collapsed="false">
      <c r="A9007" s="3" t="n">
        <v>9006</v>
      </c>
      <c r="B9007" s="3" t="n">
        <v>8</v>
      </c>
      <c r="C9007" s="3" t="s">
        <v>361</v>
      </c>
      <c r="D9007" s="3" t="s">
        <v>563</v>
      </c>
      <c r="E9007" s="3" t="n">
        <v>4486</v>
      </c>
      <c r="F9007" s="4" t="n">
        <v>55.69</v>
      </c>
      <c r="G9007" s="3" t="s">
        <v>8</v>
      </c>
      <c r="H9007" s="4" t="n">
        <f aca="false">ROUND(E9007*F9007,2)</f>
        <v>249825.34</v>
      </c>
    </row>
    <row r="9008" customFormat="false" ht="15" hidden="false" customHeight="false" outlineLevel="0" collapsed="false">
      <c r="A9008" s="3" t="n">
        <v>9007</v>
      </c>
      <c r="B9008" s="3" t="n">
        <v>1</v>
      </c>
      <c r="C9008" s="3" t="s">
        <v>361</v>
      </c>
      <c r="D9008" s="3" t="s">
        <v>562</v>
      </c>
      <c r="E9008" s="3" t="n">
        <v>1641</v>
      </c>
      <c r="F9008" s="4" t="n">
        <v>441.39</v>
      </c>
      <c r="G9008" s="3" t="s">
        <v>8</v>
      </c>
      <c r="H9008" s="4" t="n">
        <f aca="false">ROUND(E9008*F9008,2)</f>
        <v>724320.99</v>
      </c>
    </row>
    <row r="9009" customFormat="false" ht="15" hidden="false" customHeight="false" outlineLevel="0" collapsed="false">
      <c r="A9009" s="3" t="n">
        <v>9008</v>
      </c>
      <c r="B9009" s="3" t="n">
        <v>13</v>
      </c>
      <c r="C9009" s="3" t="s">
        <v>361</v>
      </c>
      <c r="D9009" s="3" t="s">
        <v>562</v>
      </c>
      <c r="E9009" s="3" t="n">
        <v>3358</v>
      </c>
      <c r="F9009" s="4" t="n">
        <v>39.92</v>
      </c>
      <c r="G9009" s="3" t="s">
        <v>41</v>
      </c>
      <c r="H9009" s="4" t="n">
        <f aca="false">ROUND(E9009*F9009,2)</f>
        <v>134051.36</v>
      </c>
    </row>
    <row r="9010" customFormat="false" ht="15" hidden="false" customHeight="false" outlineLevel="0" collapsed="false">
      <c r="A9010" s="3" t="n">
        <v>9009</v>
      </c>
      <c r="B9010" s="3" t="n">
        <v>12</v>
      </c>
      <c r="C9010" s="3" t="s">
        <v>361</v>
      </c>
      <c r="D9010" s="3" t="s">
        <v>563</v>
      </c>
      <c r="E9010" s="3" t="n">
        <v>2308</v>
      </c>
      <c r="F9010" s="4" t="n">
        <v>226.96</v>
      </c>
      <c r="G9010" s="3" t="s">
        <v>38</v>
      </c>
      <c r="H9010" s="4" t="n">
        <f aca="false">ROUND(E9010*F9010,2)</f>
        <v>523823.68</v>
      </c>
    </row>
    <row r="9011" customFormat="false" ht="15" hidden="false" customHeight="false" outlineLevel="0" collapsed="false">
      <c r="A9011" s="3" t="n">
        <v>9010</v>
      </c>
      <c r="B9011" s="3" t="n">
        <v>8</v>
      </c>
      <c r="C9011" s="3" t="s">
        <v>361</v>
      </c>
      <c r="D9011" s="3" t="s">
        <v>562</v>
      </c>
      <c r="E9011" s="3" t="n">
        <v>3446</v>
      </c>
      <c r="F9011" s="4" t="n">
        <v>55.62</v>
      </c>
      <c r="G9011" s="3" t="s">
        <v>8</v>
      </c>
      <c r="H9011" s="4" t="n">
        <f aca="false">ROUND(E9011*F9011,2)</f>
        <v>191666.52</v>
      </c>
    </row>
    <row r="9012" customFormat="false" ht="15" hidden="false" customHeight="false" outlineLevel="0" collapsed="false">
      <c r="A9012" s="3" t="n">
        <v>9011</v>
      </c>
      <c r="B9012" s="3" t="n">
        <v>12</v>
      </c>
      <c r="C9012" s="3" t="s">
        <v>361</v>
      </c>
      <c r="D9012" s="3" t="s">
        <v>563</v>
      </c>
      <c r="E9012" s="3" t="n">
        <v>4048</v>
      </c>
      <c r="F9012" s="4" t="n">
        <v>227.14</v>
      </c>
      <c r="G9012" s="3" t="s">
        <v>38</v>
      </c>
      <c r="H9012" s="4" t="n">
        <f aca="false">ROUND(E9012*F9012,2)</f>
        <v>919462.72</v>
      </c>
    </row>
    <row r="9013" customFormat="false" ht="15" hidden="false" customHeight="false" outlineLevel="0" collapsed="false">
      <c r="A9013" s="3" t="n">
        <v>9012</v>
      </c>
      <c r="B9013" s="3" t="n">
        <v>15</v>
      </c>
      <c r="C9013" s="3" t="s">
        <v>361</v>
      </c>
      <c r="D9013" s="3" t="s">
        <v>563</v>
      </c>
      <c r="E9013" s="3" t="n">
        <v>1058</v>
      </c>
      <c r="F9013" s="4" t="n">
        <v>272.32</v>
      </c>
      <c r="G9013" s="3" t="s">
        <v>46</v>
      </c>
      <c r="H9013" s="4" t="n">
        <f aca="false">ROUND(E9013*F9013,2)</f>
        <v>288114.56</v>
      </c>
    </row>
    <row r="9014" customFormat="false" ht="15" hidden="false" customHeight="false" outlineLevel="0" collapsed="false">
      <c r="A9014" s="3" t="n">
        <v>9013</v>
      </c>
      <c r="B9014" s="3" t="n">
        <v>10</v>
      </c>
      <c r="C9014" s="3" t="s">
        <v>361</v>
      </c>
      <c r="D9014" s="3" t="s">
        <v>562</v>
      </c>
      <c r="E9014" s="3" t="n">
        <v>588</v>
      </c>
      <c r="F9014" s="4" t="n">
        <v>65.89</v>
      </c>
      <c r="G9014" s="3" t="s">
        <v>8</v>
      </c>
      <c r="H9014" s="4" t="n">
        <f aca="false">ROUND(E9014*F9014,2)</f>
        <v>38743.32</v>
      </c>
    </row>
    <row r="9015" customFormat="false" ht="15" hidden="false" customHeight="false" outlineLevel="0" collapsed="false">
      <c r="A9015" s="3" t="n">
        <v>9014</v>
      </c>
      <c r="B9015" s="3" t="n">
        <v>3</v>
      </c>
      <c r="C9015" s="3" t="s">
        <v>361</v>
      </c>
      <c r="D9015" s="3" t="s">
        <v>563</v>
      </c>
      <c r="E9015" s="3" t="n">
        <v>4864</v>
      </c>
      <c r="F9015" s="4" t="n">
        <v>148.72</v>
      </c>
      <c r="G9015" s="3" t="s">
        <v>8</v>
      </c>
      <c r="H9015" s="4" t="n">
        <f aca="false">ROUND(E9015*F9015,2)</f>
        <v>723374.08</v>
      </c>
    </row>
    <row r="9016" customFormat="false" ht="15" hidden="false" customHeight="false" outlineLevel="0" collapsed="false">
      <c r="A9016" s="3" t="n">
        <v>9015</v>
      </c>
      <c r="B9016" s="3" t="n">
        <v>3</v>
      </c>
      <c r="C9016" s="3" t="s">
        <v>361</v>
      </c>
      <c r="D9016" s="3" t="s">
        <v>562</v>
      </c>
      <c r="E9016" s="3" t="n">
        <v>710</v>
      </c>
      <c r="F9016" s="4" t="n">
        <v>148.73</v>
      </c>
      <c r="G9016" s="3" t="s">
        <v>8</v>
      </c>
      <c r="H9016" s="4" t="n">
        <f aca="false">ROUND(E9016*F9016,2)</f>
        <v>105598.3</v>
      </c>
    </row>
    <row r="9017" customFormat="false" ht="15" hidden="false" customHeight="false" outlineLevel="0" collapsed="false">
      <c r="A9017" s="3" t="n">
        <v>9016</v>
      </c>
      <c r="B9017" s="3" t="n">
        <v>10</v>
      </c>
      <c r="C9017" s="3" t="s">
        <v>361</v>
      </c>
      <c r="D9017" s="3" t="s">
        <v>563</v>
      </c>
      <c r="E9017" s="3" t="n">
        <v>79</v>
      </c>
      <c r="F9017" s="4" t="n">
        <v>65.65</v>
      </c>
      <c r="G9017" s="3" t="s">
        <v>8</v>
      </c>
      <c r="H9017" s="4" t="n">
        <f aca="false">ROUND(E9017*F9017,2)</f>
        <v>5186.35</v>
      </c>
    </row>
    <row r="9018" customFormat="false" ht="15" hidden="false" customHeight="false" outlineLevel="0" collapsed="false">
      <c r="A9018" s="3" t="n">
        <v>9017</v>
      </c>
      <c r="B9018" s="3" t="n">
        <v>3</v>
      </c>
      <c r="C9018" s="3" t="s">
        <v>361</v>
      </c>
      <c r="D9018" s="3" t="s">
        <v>563</v>
      </c>
      <c r="E9018" s="3" t="n">
        <v>2096</v>
      </c>
      <c r="F9018" s="4" t="n">
        <v>148.51</v>
      </c>
      <c r="G9018" s="3" t="s">
        <v>8</v>
      </c>
      <c r="H9018" s="4" t="n">
        <f aca="false">ROUND(E9018*F9018,2)</f>
        <v>311276.96</v>
      </c>
    </row>
    <row r="9019" customFormat="false" ht="15" hidden="false" customHeight="false" outlineLevel="0" collapsed="false">
      <c r="A9019" s="3" t="n">
        <v>9018</v>
      </c>
      <c r="B9019" s="3" t="n">
        <v>2</v>
      </c>
      <c r="C9019" s="3" t="s">
        <v>361</v>
      </c>
      <c r="D9019" s="3" t="s">
        <v>563</v>
      </c>
      <c r="E9019" s="3" t="n">
        <v>4993</v>
      </c>
      <c r="F9019" s="4" t="n">
        <v>38.15</v>
      </c>
      <c r="G9019" s="3" t="s">
        <v>8</v>
      </c>
      <c r="H9019" s="4" t="n">
        <f aca="false">ROUND(E9019*F9019,2)</f>
        <v>190482.95</v>
      </c>
    </row>
    <row r="9020" customFormat="false" ht="15" hidden="false" customHeight="false" outlineLevel="0" collapsed="false">
      <c r="A9020" s="3" t="n">
        <v>9019</v>
      </c>
      <c r="B9020" s="3" t="n">
        <v>2</v>
      </c>
      <c r="C9020" s="3" t="s">
        <v>361</v>
      </c>
      <c r="D9020" s="3" t="s">
        <v>562</v>
      </c>
      <c r="E9020" s="3" t="n">
        <v>4011</v>
      </c>
      <c r="F9020" s="4" t="n">
        <v>37.94</v>
      </c>
      <c r="G9020" s="3" t="s">
        <v>8</v>
      </c>
      <c r="H9020" s="4" t="n">
        <f aca="false">ROUND(E9020*F9020,2)</f>
        <v>152177.34</v>
      </c>
    </row>
    <row r="9021" customFormat="false" ht="15" hidden="false" customHeight="false" outlineLevel="0" collapsed="false">
      <c r="A9021" s="3" t="n">
        <v>9020</v>
      </c>
      <c r="B9021" s="3" t="n">
        <v>5</v>
      </c>
      <c r="C9021" s="3" t="s">
        <v>361</v>
      </c>
      <c r="D9021" s="3" t="s">
        <v>562</v>
      </c>
      <c r="E9021" s="3" t="n">
        <v>4443</v>
      </c>
      <c r="F9021" s="4" t="n">
        <v>585.4</v>
      </c>
      <c r="G9021" s="3" t="s">
        <v>8</v>
      </c>
      <c r="H9021" s="4" t="n">
        <f aca="false">ROUND(E9021*F9021,2)</f>
        <v>2600932.2</v>
      </c>
    </row>
    <row r="9022" customFormat="false" ht="15" hidden="false" customHeight="false" outlineLevel="0" collapsed="false">
      <c r="A9022" s="3" t="n">
        <v>9021</v>
      </c>
      <c r="B9022" s="3" t="n">
        <v>10</v>
      </c>
      <c r="C9022" s="3" t="s">
        <v>361</v>
      </c>
      <c r="D9022" s="3" t="s">
        <v>563</v>
      </c>
      <c r="E9022" s="3" t="n">
        <v>4277</v>
      </c>
      <c r="F9022" s="4" t="n">
        <v>65.73</v>
      </c>
      <c r="G9022" s="3" t="s">
        <v>8</v>
      </c>
      <c r="H9022" s="4" t="n">
        <f aca="false">ROUND(E9022*F9022,2)</f>
        <v>281127.21</v>
      </c>
    </row>
    <row r="9023" customFormat="false" ht="15" hidden="false" customHeight="false" outlineLevel="0" collapsed="false">
      <c r="A9023" s="3" t="n">
        <v>9022</v>
      </c>
      <c r="B9023" s="3" t="n">
        <v>2</v>
      </c>
      <c r="C9023" s="3" t="s">
        <v>361</v>
      </c>
      <c r="D9023" s="3" t="s">
        <v>563</v>
      </c>
      <c r="E9023" s="3" t="n">
        <v>373</v>
      </c>
      <c r="F9023" s="4" t="n">
        <v>38.12</v>
      </c>
      <c r="G9023" s="3" t="s">
        <v>8</v>
      </c>
      <c r="H9023" s="4" t="n">
        <f aca="false">ROUND(E9023*F9023,2)</f>
        <v>14218.76</v>
      </c>
    </row>
    <row r="9024" customFormat="false" ht="15" hidden="false" customHeight="false" outlineLevel="0" collapsed="false">
      <c r="A9024" s="3" t="n">
        <v>9023</v>
      </c>
      <c r="B9024" s="3" t="n">
        <v>11</v>
      </c>
      <c r="C9024" s="3" t="s">
        <v>362</v>
      </c>
      <c r="D9024" s="3" t="s">
        <v>563</v>
      </c>
      <c r="E9024" s="3" t="n">
        <v>2396</v>
      </c>
      <c r="F9024" s="4" t="n">
        <v>96.76</v>
      </c>
      <c r="G9024" s="3" t="s">
        <v>34</v>
      </c>
      <c r="H9024" s="4" t="n">
        <f aca="false">ROUND(E9024*F9024,2)</f>
        <v>231836.96</v>
      </c>
    </row>
    <row r="9025" customFormat="false" ht="15" hidden="false" customHeight="false" outlineLevel="0" collapsed="false">
      <c r="A9025" s="3" t="n">
        <v>9024</v>
      </c>
      <c r="B9025" s="3" t="n">
        <v>4</v>
      </c>
      <c r="C9025" s="3" t="s">
        <v>362</v>
      </c>
      <c r="D9025" s="3" t="s">
        <v>562</v>
      </c>
      <c r="E9025" s="3" t="n">
        <v>4618</v>
      </c>
      <c r="F9025" s="4" t="n">
        <v>105.28</v>
      </c>
      <c r="G9025" s="3" t="s">
        <v>8</v>
      </c>
      <c r="H9025" s="4" t="n">
        <f aca="false">ROUND(E9025*F9025,2)</f>
        <v>486183.04</v>
      </c>
    </row>
    <row r="9026" customFormat="false" ht="15" hidden="false" customHeight="false" outlineLevel="0" collapsed="false">
      <c r="A9026" s="3" t="n">
        <v>9025</v>
      </c>
      <c r="B9026" s="3" t="n">
        <v>12</v>
      </c>
      <c r="C9026" s="3" t="s">
        <v>362</v>
      </c>
      <c r="D9026" s="3" t="s">
        <v>563</v>
      </c>
      <c r="E9026" s="3" t="n">
        <v>2896</v>
      </c>
      <c r="F9026" s="4" t="n">
        <v>227.17</v>
      </c>
      <c r="G9026" s="3" t="s">
        <v>38</v>
      </c>
      <c r="H9026" s="4" t="n">
        <f aca="false">ROUND(E9026*F9026,2)</f>
        <v>657884.32</v>
      </c>
    </row>
    <row r="9027" customFormat="false" ht="15" hidden="false" customHeight="false" outlineLevel="0" collapsed="false">
      <c r="A9027" s="3" t="n">
        <v>9026</v>
      </c>
      <c r="B9027" s="3" t="n">
        <v>10</v>
      </c>
      <c r="C9027" s="3" t="s">
        <v>362</v>
      </c>
      <c r="D9027" s="3" t="s">
        <v>563</v>
      </c>
      <c r="E9027" s="3" t="n">
        <v>4433</v>
      </c>
      <c r="F9027" s="4" t="n">
        <v>68.45</v>
      </c>
      <c r="G9027" s="3" t="s">
        <v>8</v>
      </c>
      <c r="H9027" s="4" t="n">
        <f aca="false">ROUND(E9027*F9027,2)</f>
        <v>303438.85</v>
      </c>
    </row>
    <row r="9028" customFormat="false" ht="15" hidden="false" customHeight="false" outlineLevel="0" collapsed="false">
      <c r="A9028" s="3" t="n">
        <v>9027</v>
      </c>
      <c r="B9028" s="3" t="n">
        <v>3</v>
      </c>
      <c r="C9028" s="3" t="s">
        <v>362</v>
      </c>
      <c r="D9028" s="3" t="s">
        <v>562</v>
      </c>
      <c r="E9028" s="3" t="n">
        <v>4745</v>
      </c>
      <c r="F9028" s="4" t="n">
        <v>149.4</v>
      </c>
      <c r="G9028" s="3" t="s">
        <v>8</v>
      </c>
      <c r="H9028" s="4" t="n">
        <f aca="false">ROUND(E9028*F9028,2)</f>
        <v>708903</v>
      </c>
    </row>
    <row r="9029" customFormat="false" ht="15" hidden="false" customHeight="false" outlineLevel="0" collapsed="false">
      <c r="A9029" s="3" t="n">
        <v>9028</v>
      </c>
      <c r="B9029" s="3" t="n">
        <v>13</v>
      </c>
      <c r="C9029" s="3" t="s">
        <v>362</v>
      </c>
      <c r="D9029" s="3" t="s">
        <v>562</v>
      </c>
      <c r="E9029" s="3" t="n">
        <v>4062</v>
      </c>
      <c r="F9029" s="4" t="n">
        <v>40.83</v>
      </c>
      <c r="G9029" s="3" t="s">
        <v>41</v>
      </c>
      <c r="H9029" s="4" t="n">
        <f aca="false">ROUND(E9029*F9029,2)</f>
        <v>165851.46</v>
      </c>
    </row>
    <row r="9030" customFormat="false" ht="15" hidden="false" customHeight="false" outlineLevel="0" collapsed="false">
      <c r="A9030" s="3" t="n">
        <v>9029</v>
      </c>
      <c r="B9030" s="3" t="n">
        <v>9</v>
      </c>
      <c r="C9030" s="3" t="s">
        <v>362</v>
      </c>
      <c r="D9030" s="3" t="s">
        <v>563</v>
      </c>
      <c r="E9030" s="3" t="n">
        <v>497</v>
      </c>
      <c r="F9030" s="4" t="n">
        <v>280.31</v>
      </c>
      <c r="G9030" s="3" t="s">
        <v>8</v>
      </c>
      <c r="H9030" s="4" t="n">
        <f aca="false">ROUND(E9030*F9030,2)</f>
        <v>139314.07</v>
      </c>
    </row>
    <row r="9031" customFormat="false" ht="15" hidden="false" customHeight="false" outlineLevel="0" collapsed="false">
      <c r="A9031" s="3" t="n">
        <v>9030</v>
      </c>
      <c r="B9031" s="3" t="n">
        <v>6</v>
      </c>
      <c r="C9031" s="3" t="s">
        <v>362</v>
      </c>
      <c r="D9031" s="3" t="s">
        <v>562</v>
      </c>
      <c r="E9031" s="3" t="n">
        <v>4884</v>
      </c>
      <c r="F9031" s="4" t="n">
        <v>237.24</v>
      </c>
      <c r="G9031" s="3" t="s">
        <v>8</v>
      </c>
      <c r="H9031" s="4" t="n">
        <f aca="false">ROUND(E9031*F9031,2)</f>
        <v>1158680.16</v>
      </c>
    </row>
    <row r="9032" customFormat="false" ht="15" hidden="false" customHeight="false" outlineLevel="0" collapsed="false">
      <c r="A9032" s="3" t="n">
        <v>9031</v>
      </c>
      <c r="B9032" s="3" t="n">
        <v>11</v>
      </c>
      <c r="C9032" s="3" t="s">
        <v>362</v>
      </c>
      <c r="D9032" s="3" t="s">
        <v>562</v>
      </c>
      <c r="E9032" s="3" t="n">
        <v>186</v>
      </c>
      <c r="F9032" s="4" t="n">
        <v>96.71</v>
      </c>
      <c r="G9032" s="3" t="s">
        <v>34</v>
      </c>
      <c r="H9032" s="4" t="n">
        <f aca="false">ROUND(E9032*F9032,2)</f>
        <v>17988.06</v>
      </c>
    </row>
    <row r="9033" customFormat="false" ht="15" hidden="false" customHeight="false" outlineLevel="0" collapsed="false">
      <c r="A9033" s="3" t="n">
        <v>9032</v>
      </c>
      <c r="B9033" s="3" t="n">
        <v>13</v>
      </c>
      <c r="C9033" s="3" t="s">
        <v>362</v>
      </c>
      <c r="D9033" s="3" t="s">
        <v>563</v>
      </c>
      <c r="E9033" s="3" t="n">
        <v>4490</v>
      </c>
      <c r="F9033" s="4" t="n">
        <v>40.72</v>
      </c>
      <c r="G9033" s="3" t="s">
        <v>41</v>
      </c>
      <c r="H9033" s="4" t="n">
        <f aca="false">ROUND(E9033*F9033,2)</f>
        <v>182832.8</v>
      </c>
    </row>
    <row r="9034" customFormat="false" ht="15" hidden="false" customHeight="false" outlineLevel="0" collapsed="false">
      <c r="A9034" s="3" t="n">
        <v>9033</v>
      </c>
      <c r="B9034" s="3" t="n">
        <v>3</v>
      </c>
      <c r="C9034" s="3" t="s">
        <v>362</v>
      </c>
      <c r="D9034" s="3" t="s">
        <v>562</v>
      </c>
      <c r="E9034" s="3" t="n">
        <v>2641</v>
      </c>
      <c r="F9034" s="4" t="n">
        <v>148.99</v>
      </c>
      <c r="G9034" s="3" t="s">
        <v>8</v>
      </c>
      <c r="H9034" s="4" t="n">
        <f aca="false">ROUND(E9034*F9034,2)</f>
        <v>393482.59</v>
      </c>
    </row>
    <row r="9035" customFormat="false" ht="15" hidden="false" customHeight="false" outlineLevel="0" collapsed="false">
      <c r="A9035" s="3" t="n">
        <v>9034</v>
      </c>
      <c r="B9035" s="3" t="n">
        <v>13</v>
      </c>
      <c r="C9035" s="3" t="s">
        <v>362</v>
      </c>
      <c r="D9035" s="3" t="s">
        <v>563</v>
      </c>
      <c r="E9035" s="3" t="n">
        <v>2768</v>
      </c>
      <c r="F9035" s="4" t="n">
        <v>40.87</v>
      </c>
      <c r="G9035" s="3" t="s">
        <v>41</v>
      </c>
      <c r="H9035" s="4" t="n">
        <f aca="false">ROUND(E9035*F9035,2)</f>
        <v>113128.16</v>
      </c>
    </row>
    <row r="9036" customFormat="false" ht="15" hidden="false" customHeight="false" outlineLevel="0" collapsed="false">
      <c r="A9036" s="3" t="n">
        <v>9035</v>
      </c>
      <c r="B9036" s="3" t="n">
        <v>9</v>
      </c>
      <c r="C9036" s="3" t="s">
        <v>362</v>
      </c>
      <c r="D9036" s="3" t="s">
        <v>562</v>
      </c>
      <c r="E9036" s="3" t="n">
        <v>1702</v>
      </c>
      <c r="F9036" s="4" t="n">
        <v>279.98</v>
      </c>
      <c r="G9036" s="3" t="s">
        <v>8</v>
      </c>
      <c r="H9036" s="4" t="n">
        <f aca="false">ROUND(E9036*F9036,2)</f>
        <v>476525.96</v>
      </c>
    </row>
    <row r="9037" customFormat="false" ht="15" hidden="false" customHeight="false" outlineLevel="0" collapsed="false">
      <c r="A9037" s="3" t="n">
        <v>9036</v>
      </c>
      <c r="B9037" s="3" t="n">
        <v>8</v>
      </c>
      <c r="C9037" s="3" t="s">
        <v>362</v>
      </c>
      <c r="D9037" s="3" t="s">
        <v>563</v>
      </c>
      <c r="E9037" s="3" t="n">
        <v>3671</v>
      </c>
      <c r="F9037" s="4" t="n">
        <v>54.68</v>
      </c>
      <c r="G9037" s="3" t="s">
        <v>8</v>
      </c>
      <c r="H9037" s="4" t="n">
        <f aca="false">ROUND(E9037*F9037,2)</f>
        <v>200730.28</v>
      </c>
    </row>
    <row r="9038" customFormat="false" ht="15" hidden="false" customHeight="false" outlineLevel="0" collapsed="false">
      <c r="A9038" s="3" t="n">
        <v>9037</v>
      </c>
      <c r="B9038" s="3" t="n">
        <v>14</v>
      </c>
      <c r="C9038" s="3" t="s">
        <v>362</v>
      </c>
      <c r="D9038" s="3" t="s">
        <v>562</v>
      </c>
      <c r="E9038" s="3" t="n">
        <v>1840</v>
      </c>
      <c r="F9038" s="4" t="n">
        <v>68.08</v>
      </c>
      <c r="G9038" s="3" t="s">
        <v>41</v>
      </c>
      <c r="H9038" s="4" t="n">
        <f aca="false">ROUND(E9038*F9038,2)</f>
        <v>125267.2</v>
      </c>
    </row>
    <row r="9039" customFormat="false" ht="15" hidden="false" customHeight="false" outlineLevel="0" collapsed="false">
      <c r="A9039" s="3" t="n">
        <v>9038</v>
      </c>
      <c r="B9039" s="3" t="n">
        <v>7</v>
      </c>
      <c r="C9039" s="3" t="s">
        <v>362</v>
      </c>
      <c r="D9039" s="3" t="s">
        <v>562</v>
      </c>
      <c r="E9039" s="3" t="n">
        <v>275</v>
      </c>
      <c r="F9039" s="4" t="n">
        <v>288.13</v>
      </c>
      <c r="G9039" s="3" t="s">
        <v>8</v>
      </c>
      <c r="H9039" s="4" t="n">
        <f aca="false">ROUND(E9039*F9039,2)</f>
        <v>79235.75</v>
      </c>
    </row>
    <row r="9040" customFormat="false" ht="15" hidden="false" customHeight="false" outlineLevel="0" collapsed="false">
      <c r="A9040" s="3" t="n">
        <v>9039</v>
      </c>
      <c r="B9040" s="3" t="n">
        <v>3</v>
      </c>
      <c r="C9040" s="3" t="s">
        <v>362</v>
      </c>
      <c r="D9040" s="3" t="s">
        <v>562</v>
      </c>
      <c r="E9040" s="3" t="n">
        <v>984</v>
      </c>
      <c r="F9040" s="4" t="n">
        <v>149.27</v>
      </c>
      <c r="G9040" s="3" t="s">
        <v>8</v>
      </c>
      <c r="H9040" s="4" t="n">
        <f aca="false">ROUND(E9040*F9040,2)</f>
        <v>146881.68</v>
      </c>
    </row>
    <row r="9041" customFormat="false" ht="15" hidden="false" customHeight="false" outlineLevel="0" collapsed="false">
      <c r="A9041" s="3" t="n">
        <v>9040</v>
      </c>
      <c r="B9041" s="3" t="n">
        <v>3</v>
      </c>
      <c r="C9041" s="3" t="s">
        <v>362</v>
      </c>
      <c r="D9041" s="3" t="s">
        <v>562</v>
      </c>
      <c r="E9041" s="3" t="n">
        <v>2627</v>
      </c>
      <c r="F9041" s="4" t="n">
        <v>149.51</v>
      </c>
      <c r="G9041" s="3" t="s">
        <v>8</v>
      </c>
      <c r="H9041" s="4" t="n">
        <f aca="false">ROUND(E9041*F9041,2)</f>
        <v>392762.77</v>
      </c>
    </row>
    <row r="9042" customFormat="false" ht="15" hidden="false" customHeight="false" outlineLevel="0" collapsed="false">
      <c r="A9042" s="3" t="n">
        <v>9041</v>
      </c>
      <c r="B9042" s="3" t="n">
        <v>1</v>
      </c>
      <c r="C9042" s="3" t="s">
        <v>362</v>
      </c>
      <c r="D9042" s="3" t="s">
        <v>562</v>
      </c>
      <c r="E9042" s="3" t="n">
        <v>3057</v>
      </c>
      <c r="F9042" s="4" t="n">
        <v>436.23</v>
      </c>
      <c r="G9042" s="3" t="s">
        <v>8</v>
      </c>
      <c r="H9042" s="4" t="n">
        <f aca="false">ROUND(E9042*F9042,2)</f>
        <v>1333555.11</v>
      </c>
    </row>
    <row r="9043" customFormat="false" ht="15" hidden="false" customHeight="false" outlineLevel="0" collapsed="false">
      <c r="A9043" s="3" t="n">
        <v>9042</v>
      </c>
      <c r="B9043" s="3" t="n">
        <v>6</v>
      </c>
      <c r="C9043" s="3" t="s">
        <v>362</v>
      </c>
      <c r="D9043" s="3" t="s">
        <v>562</v>
      </c>
      <c r="E9043" s="3" t="n">
        <v>1994</v>
      </c>
      <c r="F9043" s="4" t="n">
        <v>237.03</v>
      </c>
      <c r="G9043" s="3" t="s">
        <v>8</v>
      </c>
      <c r="H9043" s="4" t="n">
        <f aca="false">ROUND(E9043*F9043,2)</f>
        <v>472637.82</v>
      </c>
    </row>
    <row r="9044" customFormat="false" ht="15" hidden="false" customHeight="false" outlineLevel="0" collapsed="false">
      <c r="A9044" s="3" t="n">
        <v>9043</v>
      </c>
      <c r="B9044" s="3" t="n">
        <v>10</v>
      </c>
      <c r="C9044" s="3" t="s">
        <v>362</v>
      </c>
      <c r="D9044" s="3" t="s">
        <v>563</v>
      </c>
      <c r="E9044" s="3" t="n">
        <v>1423</v>
      </c>
      <c r="F9044" s="4" t="n">
        <v>68.69</v>
      </c>
      <c r="G9044" s="3" t="s">
        <v>8</v>
      </c>
      <c r="H9044" s="4" t="n">
        <f aca="false">ROUND(E9044*F9044,2)</f>
        <v>97745.87</v>
      </c>
    </row>
    <row r="9045" customFormat="false" ht="15" hidden="false" customHeight="false" outlineLevel="0" collapsed="false">
      <c r="A9045" s="3" t="n">
        <v>9044</v>
      </c>
      <c r="B9045" s="3" t="n">
        <v>3</v>
      </c>
      <c r="C9045" s="3" t="s">
        <v>362</v>
      </c>
      <c r="D9045" s="3" t="s">
        <v>563</v>
      </c>
      <c r="E9045" s="3" t="n">
        <v>2391</v>
      </c>
      <c r="F9045" s="4" t="n">
        <v>149.38</v>
      </c>
      <c r="G9045" s="3" t="s">
        <v>8</v>
      </c>
      <c r="H9045" s="4" t="n">
        <f aca="false">ROUND(E9045*F9045,2)</f>
        <v>357167.58</v>
      </c>
    </row>
    <row r="9046" customFormat="false" ht="15" hidden="false" customHeight="false" outlineLevel="0" collapsed="false">
      <c r="A9046" s="3" t="n">
        <v>9045</v>
      </c>
      <c r="B9046" s="3" t="n">
        <v>8</v>
      </c>
      <c r="C9046" s="3" t="s">
        <v>362</v>
      </c>
      <c r="D9046" s="3" t="s">
        <v>563</v>
      </c>
      <c r="E9046" s="3" t="n">
        <v>145</v>
      </c>
      <c r="F9046" s="4" t="n">
        <v>54.53</v>
      </c>
      <c r="G9046" s="3" t="s">
        <v>8</v>
      </c>
      <c r="H9046" s="4" t="n">
        <f aca="false">ROUND(E9046*F9046,2)</f>
        <v>7906.85</v>
      </c>
    </row>
    <row r="9047" customFormat="false" ht="15" hidden="false" customHeight="false" outlineLevel="0" collapsed="false">
      <c r="A9047" s="3" t="n">
        <v>9046</v>
      </c>
      <c r="B9047" s="3" t="n">
        <v>4</v>
      </c>
      <c r="C9047" s="3" t="s">
        <v>362</v>
      </c>
      <c r="D9047" s="3" t="s">
        <v>563</v>
      </c>
      <c r="E9047" s="3" t="n">
        <v>2777</v>
      </c>
      <c r="F9047" s="4" t="n">
        <v>105.45</v>
      </c>
      <c r="G9047" s="3" t="s">
        <v>8</v>
      </c>
      <c r="H9047" s="4" t="n">
        <f aca="false">ROUND(E9047*F9047,2)</f>
        <v>292834.65</v>
      </c>
    </row>
    <row r="9048" customFormat="false" ht="15" hidden="false" customHeight="false" outlineLevel="0" collapsed="false">
      <c r="A9048" s="3" t="n">
        <v>9047</v>
      </c>
      <c r="B9048" s="3" t="n">
        <v>6</v>
      </c>
      <c r="C9048" s="3" t="s">
        <v>363</v>
      </c>
      <c r="D9048" s="3" t="s">
        <v>563</v>
      </c>
      <c r="E9048" s="3" t="n">
        <v>2717</v>
      </c>
      <c r="F9048" s="4" t="n">
        <v>233.82</v>
      </c>
      <c r="G9048" s="3" t="s">
        <v>8</v>
      </c>
      <c r="H9048" s="4" t="n">
        <f aca="false">ROUND(E9048*F9048,2)</f>
        <v>635288.94</v>
      </c>
    </row>
    <row r="9049" customFormat="false" ht="15" hidden="false" customHeight="false" outlineLevel="0" collapsed="false">
      <c r="A9049" s="3" t="n">
        <v>9048</v>
      </c>
      <c r="B9049" s="3" t="n">
        <v>15</v>
      </c>
      <c r="C9049" s="3" t="s">
        <v>363</v>
      </c>
      <c r="D9049" s="3" t="s">
        <v>563</v>
      </c>
      <c r="E9049" s="3" t="n">
        <v>1265</v>
      </c>
      <c r="F9049" s="4" t="n">
        <v>276.33</v>
      </c>
      <c r="G9049" s="3" t="s">
        <v>46</v>
      </c>
      <c r="H9049" s="4" t="n">
        <f aca="false">ROUND(E9049*F9049,2)</f>
        <v>349557.45</v>
      </c>
    </row>
    <row r="9050" customFormat="false" ht="15" hidden="false" customHeight="false" outlineLevel="0" collapsed="false">
      <c r="A9050" s="3" t="n">
        <v>9049</v>
      </c>
      <c r="B9050" s="3" t="n">
        <v>2</v>
      </c>
      <c r="C9050" s="3" t="s">
        <v>363</v>
      </c>
      <c r="D9050" s="3" t="s">
        <v>563</v>
      </c>
      <c r="E9050" s="3" t="n">
        <v>4676</v>
      </c>
      <c r="F9050" s="4" t="n">
        <v>37.39</v>
      </c>
      <c r="G9050" s="3" t="s">
        <v>8</v>
      </c>
      <c r="H9050" s="4" t="n">
        <f aca="false">ROUND(E9050*F9050,2)</f>
        <v>174835.64</v>
      </c>
    </row>
    <row r="9051" customFormat="false" ht="15" hidden="false" customHeight="false" outlineLevel="0" collapsed="false">
      <c r="A9051" s="3" t="n">
        <v>9050</v>
      </c>
      <c r="B9051" s="3" t="n">
        <v>10</v>
      </c>
      <c r="C9051" s="3" t="s">
        <v>363</v>
      </c>
      <c r="D9051" s="3" t="s">
        <v>563</v>
      </c>
      <c r="E9051" s="3" t="n">
        <v>3983</v>
      </c>
      <c r="F9051" s="4" t="n">
        <v>70.21</v>
      </c>
      <c r="G9051" s="3" t="s">
        <v>8</v>
      </c>
      <c r="H9051" s="4" t="n">
        <f aca="false">ROUND(E9051*F9051,2)</f>
        <v>279646.43</v>
      </c>
    </row>
    <row r="9052" customFormat="false" ht="15" hidden="false" customHeight="false" outlineLevel="0" collapsed="false">
      <c r="A9052" s="3" t="n">
        <v>9051</v>
      </c>
      <c r="B9052" s="3" t="n">
        <v>10</v>
      </c>
      <c r="C9052" s="3" t="s">
        <v>363</v>
      </c>
      <c r="D9052" s="3" t="s">
        <v>563</v>
      </c>
      <c r="E9052" s="3" t="n">
        <v>949</v>
      </c>
      <c r="F9052" s="4" t="n">
        <v>70.34</v>
      </c>
      <c r="G9052" s="3" t="s">
        <v>8</v>
      </c>
      <c r="H9052" s="4" t="n">
        <f aca="false">ROUND(E9052*F9052,2)</f>
        <v>66752.66</v>
      </c>
    </row>
    <row r="9053" customFormat="false" ht="15" hidden="false" customHeight="false" outlineLevel="0" collapsed="false">
      <c r="A9053" s="3" t="n">
        <v>9052</v>
      </c>
      <c r="B9053" s="3" t="n">
        <v>12</v>
      </c>
      <c r="C9053" s="3" t="s">
        <v>363</v>
      </c>
      <c r="D9053" s="3" t="s">
        <v>562</v>
      </c>
      <c r="E9053" s="3" t="n">
        <v>2065</v>
      </c>
      <c r="F9053" s="4" t="n">
        <v>227.14</v>
      </c>
      <c r="G9053" s="3" t="s">
        <v>38</v>
      </c>
      <c r="H9053" s="4" t="n">
        <f aca="false">ROUND(E9053*F9053,2)</f>
        <v>469044.1</v>
      </c>
    </row>
    <row r="9054" customFormat="false" ht="15" hidden="false" customHeight="false" outlineLevel="0" collapsed="false">
      <c r="A9054" s="3" t="n">
        <v>9053</v>
      </c>
      <c r="B9054" s="3" t="n">
        <v>14</v>
      </c>
      <c r="C9054" s="3" t="s">
        <v>363</v>
      </c>
      <c r="D9054" s="3" t="s">
        <v>562</v>
      </c>
      <c r="E9054" s="3" t="n">
        <v>3571</v>
      </c>
      <c r="F9054" s="4" t="n">
        <v>69.67</v>
      </c>
      <c r="G9054" s="3" t="s">
        <v>41</v>
      </c>
      <c r="H9054" s="4" t="n">
        <f aca="false">ROUND(E9054*F9054,2)</f>
        <v>248791.57</v>
      </c>
    </row>
    <row r="9055" customFormat="false" ht="15" hidden="false" customHeight="false" outlineLevel="0" collapsed="false">
      <c r="A9055" s="3" t="n">
        <v>9054</v>
      </c>
      <c r="B9055" s="3" t="n">
        <v>12</v>
      </c>
      <c r="C9055" s="3" t="s">
        <v>363</v>
      </c>
      <c r="D9055" s="3" t="s">
        <v>563</v>
      </c>
      <c r="E9055" s="3" t="n">
        <v>4319</v>
      </c>
      <c r="F9055" s="4" t="n">
        <v>227.71</v>
      </c>
      <c r="G9055" s="3" t="s">
        <v>38</v>
      </c>
      <c r="H9055" s="4" t="n">
        <f aca="false">ROUND(E9055*F9055,2)</f>
        <v>983479.49</v>
      </c>
    </row>
    <row r="9056" customFormat="false" ht="15" hidden="false" customHeight="false" outlineLevel="0" collapsed="false">
      <c r="A9056" s="3" t="n">
        <v>9055</v>
      </c>
      <c r="B9056" s="3" t="n">
        <v>3</v>
      </c>
      <c r="C9056" s="3" t="s">
        <v>363</v>
      </c>
      <c r="D9056" s="3" t="s">
        <v>562</v>
      </c>
      <c r="E9056" s="3" t="n">
        <v>2473</v>
      </c>
      <c r="F9056" s="4" t="n">
        <v>150.83</v>
      </c>
      <c r="G9056" s="3" t="s">
        <v>8</v>
      </c>
      <c r="H9056" s="4" t="n">
        <f aca="false">ROUND(E9056*F9056,2)</f>
        <v>373002.59</v>
      </c>
    </row>
    <row r="9057" customFormat="false" ht="15" hidden="false" customHeight="false" outlineLevel="0" collapsed="false">
      <c r="A9057" s="3" t="n">
        <v>9056</v>
      </c>
      <c r="B9057" s="3" t="n">
        <v>10</v>
      </c>
      <c r="C9057" s="3" t="s">
        <v>363</v>
      </c>
      <c r="D9057" s="3" t="s">
        <v>563</v>
      </c>
      <c r="E9057" s="3" t="n">
        <v>3512</v>
      </c>
      <c r="F9057" s="4" t="n">
        <v>70.23</v>
      </c>
      <c r="G9057" s="3" t="s">
        <v>8</v>
      </c>
      <c r="H9057" s="4" t="n">
        <f aca="false">ROUND(E9057*F9057,2)</f>
        <v>246647.76</v>
      </c>
    </row>
    <row r="9058" customFormat="false" ht="15" hidden="false" customHeight="false" outlineLevel="0" collapsed="false">
      <c r="A9058" s="3" t="n">
        <v>9057</v>
      </c>
      <c r="B9058" s="3" t="n">
        <v>15</v>
      </c>
      <c r="C9058" s="3" t="s">
        <v>363</v>
      </c>
      <c r="D9058" s="3" t="s">
        <v>562</v>
      </c>
      <c r="E9058" s="3" t="n">
        <v>4336</v>
      </c>
      <c r="F9058" s="4" t="n">
        <v>276.19</v>
      </c>
      <c r="G9058" s="3" t="s">
        <v>46</v>
      </c>
      <c r="H9058" s="4" t="n">
        <f aca="false">ROUND(E9058*F9058,2)</f>
        <v>1197559.84</v>
      </c>
    </row>
    <row r="9059" customFormat="false" ht="15" hidden="false" customHeight="false" outlineLevel="0" collapsed="false">
      <c r="A9059" s="3" t="n">
        <v>9058</v>
      </c>
      <c r="B9059" s="3" t="n">
        <v>8</v>
      </c>
      <c r="C9059" s="3" t="s">
        <v>363</v>
      </c>
      <c r="D9059" s="3" t="s">
        <v>562</v>
      </c>
      <c r="E9059" s="3" t="n">
        <v>119</v>
      </c>
      <c r="F9059" s="4" t="n">
        <v>55.65</v>
      </c>
      <c r="G9059" s="3" t="s">
        <v>8</v>
      </c>
      <c r="H9059" s="4" t="n">
        <f aca="false">ROUND(E9059*F9059,2)</f>
        <v>6622.35</v>
      </c>
    </row>
    <row r="9060" customFormat="false" ht="15" hidden="false" customHeight="false" outlineLevel="0" collapsed="false">
      <c r="A9060" s="3" t="n">
        <v>9059</v>
      </c>
      <c r="B9060" s="3" t="n">
        <v>10</v>
      </c>
      <c r="C9060" s="3" t="s">
        <v>363</v>
      </c>
      <c r="D9060" s="3" t="s">
        <v>562</v>
      </c>
      <c r="E9060" s="3" t="n">
        <v>119</v>
      </c>
      <c r="F9060" s="4" t="n">
        <v>70.23</v>
      </c>
      <c r="G9060" s="3" t="s">
        <v>8</v>
      </c>
      <c r="H9060" s="4" t="n">
        <f aca="false">ROUND(E9060*F9060,2)</f>
        <v>8357.37</v>
      </c>
    </row>
    <row r="9061" customFormat="false" ht="15" hidden="false" customHeight="false" outlineLevel="0" collapsed="false">
      <c r="A9061" s="3" t="n">
        <v>9060</v>
      </c>
      <c r="B9061" s="3" t="n">
        <v>9</v>
      </c>
      <c r="C9061" s="3" t="s">
        <v>363</v>
      </c>
      <c r="D9061" s="3" t="s">
        <v>562</v>
      </c>
      <c r="E9061" s="3" t="n">
        <v>1262</v>
      </c>
      <c r="F9061" s="4" t="n">
        <v>283.04</v>
      </c>
      <c r="G9061" s="3" t="s">
        <v>8</v>
      </c>
      <c r="H9061" s="4" t="n">
        <f aca="false">ROUND(E9061*F9061,2)</f>
        <v>357196.48</v>
      </c>
    </row>
    <row r="9062" customFormat="false" ht="15" hidden="false" customHeight="false" outlineLevel="0" collapsed="false">
      <c r="A9062" s="3" t="n">
        <v>9061</v>
      </c>
      <c r="B9062" s="3" t="n">
        <v>15</v>
      </c>
      <c r="C9062" s="3" t="s">
        <v>363</v>
      </c>
      <c r="D9062" s="3" t="s">
        <v>562</v>
      </c>
      <c r="E9062" s="3" t="n">
        <v>951</v>
      </c>
      <c r="F9062" s="4" t="n">
        <v>275.37</v>
      </c>
      <c r="G9062" s="3" t="s">
        <v>46</v>
      </c>
      <c r="H9062" s="4" t="n">
        <f aca="false">ROUND(E9062*F9062,2)</f>
        <v>261876.87</v>
      </c>
    </row>
    <row r="9063" customFormat="false" ht="15" hidden="false" customHeight="false" outlineLevel="0" collapsed="false">
      <c r="A9063" s="3" t="n">
        <v>9062</v>
      </c>
      <c r="B9063" s="3" t="n">
        <v>7</v>
      </c>
      <c r="C9063" s="3" t="s">
        <v>363</v>
      </c>
      <c r="D9063" s="3" t="s">
        <v>563</v>
      </c>
      <c r="E9063" s="3" t="n">
        <v>3793</v>
      </c>
      <c r="F9063" s="4" t="n">
        <v>291.57</v>
      </c>
      <c r="G9063" s="3" t="s">
        <v>8</v>
      </c>
      <c r="H9063" s="4" t="n">
        <f aca="false">ROUND(E9063*F9063,2)</f>
        <v>1105925.01</v>
      </c>
    </row>
    <row r="9064" customFormat="false" ht="15" hidden="false" customHeight="false" outlineLevel="0" collapsed="false">
      <c r="A9064" s="3" t="n">
        <v>9063</v>
      </c>
      <c r="B9064" s="3" t="n">
        <v>6</v>
      </c>
      <c r="C9064" s="3" t="s">
        <v>363</v>
      </c>
      <c r="D9064" s="3" t="s">
        <v>562</v>
      </c>
      <c r="E9064" s="3" t="n">
        <v>953</v>
      </c>
      <c r="F9064" s="4" t="n">
        <v>235.01</v>
      </c>
      <c r="G9064" s="3" t="s">
        <v>8</v>
      </c>
      <c r="H9064" s="4" t="n">
        <f aca="false">ROUND(E9064*F9064,2)</f>
        <v>223964.53</v>
      </c>
    </row>
    <row r="9065" customFormat="false" ht="15" hidden="false" customHeight="false" outlineLevel="0" collapsed="false">
      <c r="A9065" s="3" t="n">
        <v>9064</v>
      </c>
      <c r="B9065" s="3" t="n">
        <v>7</v>
      </c>
      <c r="C9065" s="3" t="s">
        <v>363</v>
      </c>
      <c r="D9065" s="3" t="s">
        <v>562</v>
      </c>
      <c r="E9065" s="3" t="n">
        <v>3020</v>
      </c>
      <c r="F9065" s="4" t="n">
        <v>291.15</v>
      </c>
      <c r="G9065" s="3" t="s">
        <v>8</v>
      </c>
      <c r="H9065" s="4" t="n">
        <f aca="false">ROUND(E9065*F9065,2)</f>
        <v>879273</v>
      </c>
    </row>
    <row r="9066" customFormat="false" ht="15" hidden="false" customHeight="false" outlineLevel="0" collapsed="false">
      <c r="A9066" s="3" t="n">
        <v>9065</v>
      </c>
      <c r="B9066" s="3" t="n">
        <v>15</v>
      </c>
      <c r="C9066" s="3" t="s">
        <v>363</v>
      </c>
      <c r="D9066" s="3" t="s">
        <v>562</v>
      </c>
      <c r="E9066" s="3" t="n">
        <v>2112</v>
      </c>
      <c r="F9066" s="4" t="n">
        <v>275.97</v>
      </c>
      <c r="G9066" s="3" t="s">
        <v>46</v>
      </c>
      <c r="H9066" s="4" t="n">
        <f aca="false">ROUND(E9066*F9066,2)</f>
        <v>582848.64</v>
      </c>
    </row>
    <row r="9067" customFormat="false" ht="15" hidden="false" customHeight="false" outlineLevel="0" collapsed="false">
      <c r="A9067" s="3" t="n">
        <v>9066</v>
      </c>
      <c r="B9067" s="3" t="n">
        <v>5</v>
      </c>
      <c r="C9067" s="3" t="s">
        <v>363</v>
      </c>
      <c r="D9067" s="3" t="s">
        <v>563</v>
      </c>
      <c r="E9067" s="3" t="n">
        <v>246</v>
      </c>
      <c r="F9067" s="4" t="n">
        <v>582.89</v>
      </c>
      <c r="G9067" s="3" t="s">
        <v>8</v>
      </c>
      <c r="H9067" s="4" t="n">
        <f aca="false">ROUND(E9067*F9067,2)</f>
        <v>143390.94</v>
      </c>
    </row>
    <row r="9068" customFormat="false" ht="15" hidden="false" customHeight="false" outlineLevel="0" collapsed="false">
      <c r="A9068" s="3" t="n">
        <v>9067</v>
      </c>
      <c r="B9068" s="3" t="n">
        <v>6</v>
      </c>
      <c r="C9068" s="3" t="s">
        <v>363</v>
      </c>
      <c r="D9068" s="3" t="s">
        <v>563</v>
      </c>
      <c r="E9068" s="3" t="n">
        <v>3749</v>
      </c>
      <c r="F9068" s="4" t="n">
        <v>234.37</v>
      </c>
      <c r="G9068" s="3" t="s">
        <v>8</v>
      </c>
      <c r="H9068" s="4" t="n">
        <f aca="false">ROUND(E9068*F9068,2)</f>
        <v>878653.13</v>
      </c>
    </row>
    <row r="9069" customFormat="false" ht="15" hidden="false" customHeight="false" outlineLevel="0" collapsed="false">
      <c r="A9069" s="3" t="n">
        <v>9068</v>
      </c>
      <c r="B9069" s="3" t="n">
        <v>15</v>
      </c>
      <c r="C9069" s="3" t="s">
        <v>363</v>
      </c>
      <c r="D9069" s="3" t="s">
        <v>562</v>
      </c>
      <c r="E9069" s="3" t="n">
        <v>2603</v>
      </c>
      <c r="F9069" s="4" t="n">
        <v>276.06</v>
      </c>
      <c r="G9069" s="3" t="s">
        <v>46</v>
      </c>
      <c r="H9069" s="4" t="n">
        <f aca="false">ROUND(E9069*F9069,2)</f>
        <v>718584.18</v>
      </c>
    </row>
    <row r="9070" customFormat="false" ht="15" hidden="false" customHeight="false" outlineLevel="0" collapsed="false">
      <c r="A9070" s="3" t="n">
        <v>9069</v>
      </c>
      <c r="B9070" s="3" t="n">
        <v>4</v>
      </c>
      <c r="C9070" s="3" t="s">
        <v>364</v>
      </c>
      <c r="D9070" s="3" t="s">
        <v>563</v>
      </c>
      <c r="E9070" s="3" t="n">
        <v>4033</v>
      </c>
      <c r="F9070" s="4" t="n">
        <v>107.83</v>
      </c>
      <c r="G9070" s="3" t="s">
        <v>8</v>
      </c>
      <c r="H9070" s="4" t="n">
        <f aca="false">ROUND(E9070*F9070,2)</f>
        <v>434878.39</v>
      </c>
    </row>
    <row r="9071" customFormat="false" ht="15" hidden="false" customHeight="false" outlineLevel="0" collapsed="false">
      <c r="A9071" s="3" t="n">
        <v>9070</v>
      </c>
      <c r="B9071" s="3" t="n">
        <v>11</v>
      </c>
      <c r="C9071" s="3" t="s">
        <v>364</v>
      </c>
      <c r="D9071" s="3" t="s">
        <v>562</v>
      </c>
      <c r="E9071" s="3" t="n">
        <v>2528</v>
      </c>
      <c r="F9071" s="4" t="n">
        <v>99.43</v>
      </c>
      <c r="G9071" s="3" t="s">
        <v>34</v>
      </c>
      <c r="H9071" s="4" t="n">
        <f aca="false">ROUND(E9071*F9071,2)</f>
        <v>251359.04</v>
      </c>
    </row>
    <row r="9072" customFormat="false" ht="15" hidden="false" customHeight="false" outlineLevel="0" collapsed="false">
      <c r="A9072" s="3" t="n">
        <v>9071</v>
      </c>
      <c r="B9072" s="3" t="n">
        <v>15</v>
      </c>
      <c r="C9072" s="3" t="s">
        <v>364</v>
      </c>
      <c r="D9072" s="3" t="s">
        <v>562</v>
      </c>
      <c r="E9072" s="3" t="n">
        <v>4083</v>
      </c>
      <c r="F9072" s="4" t="n">
        <v>277.68</v>
      </c>
      <c r="G9072" s="3" t="s">
        <v>46</v>
      </c>
      <c r="H9072" s="4" t="n">
        <f aca="false">ROUND(E9072*F9072,2)</f>
        <v>1133767.44</v>
      </c>
    </row>
    <row r="9073" customFormat="false" ht="15" hidden="false" customHeight="false" outlineLevel="0" collapsed="false">
      <c r="A9073" s="3" t="n">
        <v>9072</v>
      </c>
      <c r="B9073" s="3" t="n">
        <v>3</v>
      </c>
      <c r="C9073" s="3" t="s">
        <v>364</v>
      </c>
      <c r="D9073" s="3" t="s">
        <v>562</v>
      </c>
      <c r="E9073" s="3" t="n">
        <v>945</v>
      </c>
      <c r="F9073" s="4" t="n">
        <v>151.52</v>
      </c>
      <c r="G9073" s="3" t="s">
        <v>8</v>
      </c>
      <c r="H9073" s="4" t="n">
        <f aca="false">ROUND(E9073*F9073,2)</f>
        <v>143186.4</v>
      </c>
    </row>
    <row r="9074" customFormat="false" ht="15" hidden="false" customHeight="false" outlineLevel="0" collapsed="false">
      <c r="A9074" s="3" t="n">
        <v>9073</v>
      </c>
      <c r="B9074" s="3" t="n">
        <v>13</v>
      </c>
      <c r="C9074" s="3" t="s">
        <v>364</v>
      </c>
      <c r="D9074" s="3" t="s">
        <v>562</v>
      </c>
      <c r="E9074" s="3" t="n">
        <v>3852</v>
      </c>
      <c r="F9074" s="4" t="n">
        <v>40.21</v>
      </c>
      <c r="G9074" s="3" t="s">
        <v>41</v>
      </c>
      <c r="H9074" s="4" t="n">
        <f aca="false">ROUND(E9074*F9074,2)</f>
        <v>154888.92</v>
      </c>
    </row>
    <row r="9075" customFormat="false" ht="15" hidden="false" customHeight="false" outlineLevel="0" collapsed="false">
      <c r="A9075" s="3" t="n">
        <v>9074</v>
      </c>
      <c r="B9075" s="3" t="n">
        <v>13</v>
      </c>
      <c r="C9075" s="3" t="s">
        <v>364</v>
      </c>
      <c r="D9075" s="3" t="s">
        <v>563</v>
      </c>
      <c r="E9075" s="3" t="n">
        <v>109</v>
      </c>
      <c r="F9075" s="4" t="n">
        <v>40.03</v>
      </c>
      <c r="G9075" s="3" t="s">
        <v>41</v>
      </c>
      <c r="H9075" s="4" t="n">
        <f aca="false">ROUND(E9075*F9075,2)</f>
        <v>4363.27</v>
      </c>
    </row>
    <row r="9076" customFormat="false" ht="15" hidden="false" customHeight="false" outlineLevel="0" collapsed="false">
      <c r="A9076" s="3" t="n">
        <v>9075</v>
      </c>
      <c r="B9076" s="3" t="n">
        <v>5</v>
      </c>
      <c r="C9076" s="3" t="s">
        <v>364</v>
      </c>
      <c r="D9076" s="3" t="s">
        <v>563</v>
      </c>
      <c r="E9076" s="3" t="n">
        <v>1538</v>
      </c>
      <c r="F9076" s="4" t="n">
        <v>588.48</v>
      </c>
      <c r="G9076" s="3" t="s">
        <v>8</v>
      </c>
      <c r="H9076" s="4" t="n">
        <f aca="false">ROUND(E9076*F9076,2)</f>
        <v>905082.24</v>
      </c>
    </row>
    <row r="9077" customFormat="false" ht="15" hidden="false" customHeight="false" outlineLevel="0" collapsed="false">
      <c r="A9077" s="3" t="n">
        <v>9076</v>
      </c>
      <c r="B9077" s="3" t="n">
        <v>3</v>
      </c>
      <c r="C9077" s="3" t="s">
        <v>364</v>
      </c>
      <c r="D9077" s="3" t="s">
        <v>562</v>
      </c>
      <c r="E9077" s="3" t="n">
        <v>1083</v>
      </c>
      <c r="F9077" s="4" t="n">
        <v>152.07</v>
      </c>
      <c r="G9077" s="3" t="s">
        <v>8</v>
      </c>
      <c r="H9077" s="4" t="n">
        <f aca="false">ROUND(E9077*F9077,2)</f>
        <v>164691.81</v>
      </c>
    </row>
    <row r="9078" customFormat="false" ht="15" hidden="false" customHeight="false" outlineLevel="0" collapsed="false">
      <c r="A9078" s="3" t="n">
        <v>9077</v>
      </c>
      <c r="B9078" s="3" t="n">
        <v>2</v>
      </c>
      <c r="C9078" s="3" t="s">
        <v>364</v>
      </c>
      <c r="D9078" s="3" t="s">
        <v>563</v>
      </c>
      <c r="E9078" s="3" t="n">
        <v>1105</v>
      </c>
      <c r="F9078" s="4" t="n">
        <v>37.93</v>
      </c>
      <c r="G9078" s="3" t="s">
        <v>8</v>
      </c>
      <c r="H9078" s="4" t="n">
        <f aca="false">ROUND(E9078*F9078,2)</f>
        <v>41912.65</v>
      </c>
    </row>
    <row r="9079" customFormat="false" ht="15" hidden="false" customHeight="false" outlineLevel="0" collapsed="false">
      <c r="A9079" s="3" t="n">
        <v>9078</v>
      </c>
      <c r="B9079" s="3" t="n">
        <v>1</v>
      </c>
      <c r="C9079" s="3" t="s">
        <v>364</v>
      </c>
      <c r="D9079" s="3" t="s">
        <v>563</v>
      </c>
      <c r="E9079" s="3" t="n">
        <v>833</v>
      </c>
      <c r="F9079" s="4" t="n">
        <v>432.88</v>
      </c>
      <c r="G9079" s="3" t="s">
        <v>8</v>
      </c>
      <c r="H9079" s="4" t="n">
        <f aca="false">ROUND(E9079*F9079,2)</f>
        <v>360589.04</v>
      </c>
    </row>
    <row r="9080" customFormat="false" ht="15" hidden="false" customHeight="false" outlineLevel="0" collapsed="false">
      <c r="A9080" s="3" t="n">
        <v>9079</v>
      </c>
      <c r="B9080" s="3" t="n">
        <v>4</v>
      </c>
      <c r="C9080" s="3" t="s">
        <v>364</v>
      </c>
      <c r="D9080" s="3" t="s">
        <v>563</v>
      </c>
      <c r="E9080" s="3" t="n">
        <v>1809</v>
      </c>
      <c r="F9080" s="4" t="n">
        <v>107.55</v>
      </c>
      <c r="G9080" s="3" t="s">
        <v>8</v>
      </c>
      <c r="H9080" s="4" t="n">
        <f aca="false">ROUND(E9080*F9080,2)</f>
        <v>194557.95</v>
      </c>
    </row>
    <row r="9081" customFormat="false" ht="15" hidden="false" customHeight="false" outlineLevel="0" collapsed="false">
      <c r="A9081" s="3" t="n">
        <v>9080</v>
      </c>
      <c r="B9081" s="3" t="n">
        <v>4</v>
      </c>
      <c r="C9081" s="3" t="s">
        <v>364</v>
      </c>
      <c r="D9081" s="3" t="s">
        <v>562</v>
      </c>
      <c r="E9081" s="3" t="n">
        <v>3970</v>
      </c>
      <c r="F9081" s="4" t="n">
        <v>107.26</v>
      </c>
      <c r="G9081" s="3" t="s">
        <v>8</v>
      </c>
      <c r="H9081" s="4" t="n">
        <f aca="false">ROUND(E9081*F9081,2)</f>
        <v>425822.2</v>
      </c>
    </row>
    <row r="9082" customFormat="false" ht="15" hidden="false" customHeight="false" outlineLevel="0" collapsed="false">
      <c r="A9082" s="3" t="n">
        <v>9081</v>
      </c>
      <c r="B9082" s="3" t="n">
        <v>9</v>
      </c>
      <c r="C9082" s="3" t="s">
        <v>364</v>
      </c>
      <c r="D9082" s="3" t="s">
        <v>563</v>
      </c>
      <c r="E9082" s="3" t="n">
        <v>3372</v>
      </c>
      <c r="F9082" s="4" t="n">
        <v>277.62</v>
      </c>
      <c r="G9082" s="3" t="s">
        <v>8</v>
      </c>
      <c r="H9082" s="4" t="n">
        <f aca="false">ROUND(E9082*F9082,2)</f>
        <v>936134.64</v>
      </c>
    </row>
    <row r="9083" customFormat="false" ht="15" hidden="false" customHeight="false" outlineLevel="0" collapsed="false">
      <c r="A9083" s="3" t="n">
        <v>9082</v>
      </c>
      <c r="B9083" s="3" t="n">
        <v>10</v>
      </c>
      <c r="C9083" s="3" t="s">
        <v>364</v>
      </c>
      <c r="D9083" s="3" t="s">
        <v>562</v>
      </c>
      <c r="E9083" s="3" t="n">
        <v>2006</v>
      </c>
      <c r="F9083" s="4" t="n">
        <v>71.26</v>
      </c>
      <c r="G9083" s="3" t="s">
        <v>8</v>
      </c>
      <c r="H9083" s="4" t="n">
        <f aca="false">ROUND(E9083*F9083,2)</f>
        <v>142947.56</v>
      </c>
    </row>
    <row r="9084" customFormat="false" ht="15" hidden="false" customHeight="false" outlineLevel="0" collapsed="false">
      <c r="A9084" s="3" t="n">
        <v>9083</v>
      </c>
      <c r="B9084" s="3" t="n">
        <v>2</v>
      </c>
      <c r="C9084" s="3" t="s">
        <v>364</v>
      </c>
      <c r="D9084" s="3" t="s">
        <v>563</v>
      </c>
      <c r="E9084" s="3" t="n">
        <v>4903</v>
      </c>
      <c r="F9084" s="4" t="n">
        <v>37.8</v>
      </c>
      <c r="G9084" s="3" t="s">
        <v>8</v>
      </c>
      <c r="H9084" s="4" t="n">
        <f aca="false">ROUND(E9084*F9084,2)</f>
        <v>185333.4</v>
      </c>
    </row>
    <row r="9085" customFormat="false" ht="15" hidden="false" customHeight="false" outlineLevel="0" collapsed="false">
      <c r="A9085" s="3" t="n">
        <v>9084</v>
      </c>
      <c r="B9085" s="3" t="n">
        <v>4</v>
      </c>
      <c r="C9085" s="3" t="s">
        <v>364</v>
      </c>
      <c r="D9085" s="3" t="s">
        <v>562</v>
      </c>
      <c r="E9085" s="3" t="n">
        <v>1915</v>
      </c>
      <c r="F9085" s="4" t="n">
        <v>107.85</v>
      </c>
      <c r="G9085" s="3" t="s">
        <v>8</v>
      </c>
      <c r="H9085" s="4" t="n">
        <f aca="false">ROUND(E9085*F9085,2)</f>
        <v>206532.75</v>
      </c>
    </row>
    <row r="9086" customFormat="false" ht="15" hidden="false" customHeight="false" outlineLevel="0" collapsed="false">
      <c r="A9086" s="3" t="n">
        <v>9085</v>
      </c>
      <c r="B9086" s="3" t="n">
        <v>4</v>
      </c>
      <c r="C9086" s="3" t="s">
        <v>364</v>
      </c>
      <c r="D9086" s="3" t="s">
        <v>562</v>
      </c>
      <c r="E9086" s="3" t="n">
        <v>3133</v>
      </c>
      <c r="F9086" s="4" t="n">
        <v>107.69</v>
      </c>
      <c r="G9086" s="3" t="s">
        <v>8</v>
      </c>
      <c r="H9086" s="4" t="n">
        <f aca="false">ROUND(E9086*F9086,2)</f>
        <v>337392.77</v>
      </c>
    </row>
    <row r="9087" customFormat="false" ht="15" hidden="false" customHeight="false" outlineLevel="0" collapsed="false">
      <c r="A9087" s="3" t="n">
        <v>9086</v>
      </c>
      <c r="B9087" s="3" t="n">
        <v>15</v>
      </c>
      <c r="C9087" s="3" t="s">
        <v>364</v>
      </c>
      <c r="D9087" s="3" t="s">
        <v>563</v>
      </c>
      <c r="E9087" s="3" t="n">
        <v>3886</v>
      </c>
      <c r="F9087" s="4" t="n">
        <v>276.68</v>
      </c>
      <c r="G9087" s="3" t="s">
        <v>46</v>
      </c>
      <c r="H9087" s="4" t="n">
        <f aca="false">ROUND(E9087*F9087,2)</f>
        <v>1075178.48</v>
      </c>
    </row>
    <row r="9088" customFormat="false" ht="15" hidden="false" customHeight="false" outlineLevel="0" collapsed="false">
      <c r="A9088" s="3" t="n">
        <v>9087</v>
      </c>
      <c r="B9088" s="3" t="n">
        <v>13</v>
      </c>
      <c r="C9088" s="3" t="s">
        <v>364</v>
      </c>
      <c r="D9088" s="3" t="s">
        <v>562</v>
      </c>
      <c r="E9088" s="3" t="n">
        <v>3701</v>
      </c>
      <c r="F9088" s="4" t="n">
        <v>40.08</v>
      </c>
      <c r="G9088" s="3" t="s">
        <v>41</v>
      </c>
      <c r="H9088" s="4" t="n">
        <f aca="false">ROUND(E9088*F9088,2)</f>
        <v>148336.08</v>
      </c>
    </row>
    <row r="9089" customFormat="false" ht="15" hidden="false" customHeight="false" outlineLevel="0" collapsed="false">
      <c r="A9089" s="3" t="n">
        <v>9088</v>
      </c>
      <c r="B9089" s="3" t="n">
        <v>2</v>
      </c>
      <c r="C9089" s="3" t="s">
        <v>364</v>
      </c>
      <c r="D9089" s="3" t="s">
        <v>563</v>
      </c>
      <c r="E9089" s="3" t="n">
        <v>3391</v>
      </c>
      <c r="F9089" s="4" t="n">
        <v>37.9</v>
      </c>
      <c r="G9089" s="3" t="s">
        <v>8</v>
      </c>
      <c r="H9089" s="4" t="n">
        <f aca="false">ROUND(E9089*F9089,2)</f>
        <v>128518.9</v>
      </c>
    </row>
    <row r="9090" customFormat="false" ht="15" hidden="false" customHeight="false" outlineLevel="0" collapsed="false">
      <c r="A9090" s="3" t="n">
        <v>9089</v>
      </c>
      <c r="B9090" s="3" t="n">
        <v>7</v>
      </c>
      <c r="C9090" s="3" t="s">
        <v>364</v>
      </c>
      <c r="D9090" s="3" t="s">
        <v>562</v>
      </c>
      <c r="E9090" s="3" t="n">
        <v>1959</v>
      </c>
      <c r="F9090" s="4" t="n">
        <v>284.61</v>
      </c>
      <c r="G9090" s="3" t="s">
        <v>8</v>
      </c>
      <c r="H9090" s="4" t="n">
        <f aca="false">ROUND(E9090*F9090,2)</f>
        <v>557550.99</v>
      </c>
    </row>
    <row r="9091" customFormat="false" ht="15" hidden="false" customHeight="false" outlineLevel="0" collapsed="false">
      <c r="A9091" s="3" t="n">
        <v>9090</v>
      </c>
      <c r="B9091" s="3" t="n">
        <v>7</v>
      </c>
      <c r="C9091" s="3" t="s">
        <v>364</v>
      </c>
      <c r="D9091" s="3" t="s">
        <v>563</v>
      </c>
      <c r="E9091" s="3" t="n">
        <v>4367</v>
      </c>
      <c r="F9091" s="4" t="n">
        <v>283.98</v>
      </c>
      <c r="G9091" s="3" t="s">
        <v>8</v>
      </c>
      <c r="H9091" s="4" t="n">
        <f aca="false">ROUND(E9091*F9091,2)</f>
        <v>1240140.66</v>
      </c>
    </row>
    <row r="9092" customFormat="false" ht="15" hidden="false" customHeight="false" outlineLevel="0" collapsed="false">
      <c r="A9092" s="3" t="n">
        <v>9091</v>
      </c>
      <c r="B9092" s="3" t="n">
        <v>4</v>
      </c>
      <c r="C9092" s="3" t="s">
        <v>364</v>
      </c>
      <c r="D9092" s="3" t="s">
        <v>562</v>
      </c>
      <c r="E9092" s="3" t="n">
        <v>800</v>
      </c>
      <c r="F9092" s="4" t="n">
        <v>107.67</v>
      </c>
      <c r="G9092" s="3" t="s">
        <v>8</v>
      </c>
      <c r="H9092" s="4" t="n">
        <f aca="false">ROUND(E9092*F9092,2)</f>
        <v>86136</v>
      </c>
    </row>
    <row r="9093" customFormat="false" ht="15" hidden="false" customHeight="false" outlineLevel="0" collapsed="false">
      <c r="A9093" s="3" t="n">
        <v>9092</v>
      </c>
      <c r="B9093" s="3" t="n">
        <v>14</v>
      </c>
      <c r="C9093" s="3" t="s">
        <v>364</v>
      </c>
      <c r="D9093" s="3" t="s">
        <v>562</v>
      </c>
      <c r="E9093" s="3" t="n">
        <v>4137</v>
      </c>
      <c r="F9093" s="4" t="n">
        <v>70.41</v>
      </c>
      <c r="G9093" s="3" t="s">
        <v>41</v>
      </c>
      <c r="H9093" s="4" t="n">
        <f aca="false">ROUND(E9093*F9093,2)</f>
        <v>291286.17</v>
      </c>
    </row>
    <row r="9094" customFormat="false" ht="15" hidden="false" customHeight="false" outlineLevel="0" collapsed="false">
      <c r="A9094" s="3" t="n">
        <v>9093</v>
      </c>
      <c r="B9094" s="3" t="n">
        <v>1</v>
      </c>
      <c r="C9094" s="3" t="s">
        <v>364</v>
      </c>
      <c r="D9094" s="3" t="s">
        <v>562</v>
      </c>
      <c r="E9094" s="3" t="n">
        <v>4300</v>
      </c>
      <c r="F9094" s="4" t="n">
        <v>432.75</v>
      </c>
      <c r="G9094" s="3" t="s">
        <v>8</v>
      </c>
      <c r="H9094" s="4" t="n">
        <f aca="false">ROUND(E9094*F9094,2)</f>
        <v>1860825</v>
      </c>
    </row>
    <row r="9095" customFormat="false" ht="15" hidden="false" customHeight="false" outlineLevel="0" collapsed="false">
      <c r="A9095" s="3" t="n">
        <v>9094</v>
      </c>
      <c r="B9095" s="3" t="n">
        <v>10</v>
      </c>
      <c r="C9095" s="3" t="s">
        <v>364</v>
      </c>
      <c r="D9095" s="3" t="s">
        <v>563</v>
      </c>
      <c r="E9095" s="3" t="n">
        <v>1301</v>
      </c>
      <c r="F9095" s="4" t="n">
        <v>71.13</v>
      </c>
      <c r="G9095" s="3" t="s">
        <v>8</v>
      </c>
      <c r="H9095" s="4" t="n">
        <f aca="false">ROUND(E9095*F9095,2)</f>
        <v>92540.13</v>
      </c>
    </row>
    <row r="9096" customFormat="false" ht="15" hidden="false" customHeight="false" outlineLevel="0" collapsed="false">
      <c r="A9096" s="3" t="n">
        <v>9095</v>
      </c>
      <c r="B9096" s="3" t="n">
        <v>11</v>
      </c>
      <c r="C9096" s="3" t="s">
        <v>364</v>
      </c>
      <c r="D9096" s="3" t="s">
        <v>563</v>
      </c>
      <c r="E9096" s="3" t="n">
        <v>72</v>
      </c>
      <c r="F9096" s="4" t="n">
        <v>99.79</v>
      </c>
      <c r="G9096" s="3" t="s">
        <v>34</v>
      </c>
      <c r="H9096" s="4" t="n">
        <f aca="false">ROUND(E9096*F9096,2)</f>
        <v>7184.88</v>
      </c>
    </row>
    <row r="9097" customFormat="false" ht="15" hidden="false" customHeight="false" outlineLevel="0" collapsed="false">
      <c r="A9097" s="3" t="n">
        <v>9096</v>
      </c>
      <c r="B9097" s="3" t="n">
        <v>5</v>
      </c>
      <c r="C9097" s="3" t="s">
        <v>364</v>
      </c>
      <c r="D9097" s="3" t="s">
        <v>563</v>
      </c>
      <c r="E9097" s="3" t="n">
        <v>2940</v>
      </c>
      <c r="F9097" s="4" t="n">
        <v>586.51</v>
      </c>
      <c r="G9097" s="3" t="s">
        <v>8</v>
      </c>
      <c r="H9097" s="4" t="n">
        <f aca="false">ROUND(E9097*F9097,2)</f>
        <v>1724339.4</v>
      </c>
    </row>
    <row r="9098" customFormat="false" ht="15" hidden="false" customHeight="false" outlineLevel="0" collapsed="false">
      <c r="A9098" s="3" t="n">
        <v>9097</v>
      </c>
      <c r="B9098" s="3" t="n">
        <v>6</v>
      </c>
      <c r="C9098" s="3" t="s">
        <v>364</v>
      </c>
      <c r="D9098" s="3" t="s">
        <v>563</v>
      </c>
      <c r="E9098" s="3" t="n">
        <v>4270</v>
      </c>
      <c r="F9098" s="4" t="n">
        <v>235.13</v>
      </c>
      <c r="G9098" s="3" t="s">
        <v>8</v>
      </c>
      <c r="H9098" s="4" t="n">
        <f aca="false">ROUND(E9098*F9098,2)</f>
        <v>1004005.1</v>
      </c>
    </row>
    <row r="9099" customFormat="false" ht="15" hidden="false" customHeight="false" outlineLevel="0" collapsed="false">
      <c r="A9099" s="3" t="n">
        <v>9098</v>
      </c>
      <c r="B9099" s="3" t="n">
        <v>15</v>
      </c>
      <c r="C9099" s="3" t="s">
        <v>364</v>
      </c>
      <c r="D9099" s="3" t="s">
        <v>562</v>
      </c>
      <c r="E9099" s="3" t="n">
        <v>1545</v>
      </c>
      <c r="F9099" s="4" t="n">
        <v>277.45</v>
      </c>
      <c r="G9099" s="3" t="s">
        <v>46</v>
      </c>
      <c r="H9099" s="4" t="n">
        <f aca="false">ROUND(E9099*F9099,2)</f>
        <v>428660.25</v>
      </c>
    </row>
    <row r="9100" customFormat="false" ht="15" hidden="false" customHeight="false" outlineLevel="0" collapsed="false">
      <c r="A9100" s="3" t="n">
        <v>9099</v>
      </c>
      <c r="B9100" s="3" t="n">
        <v>10</v>
      </c>
      <c r="C9100" s="3" t="s">
        <v>364</v>
      </c>
      <c r="D9100" s="3" t="s">
        <v>562</v>
      </c>
      <c r="E9100" s="3" t="n">
        <v>4494</v>
      </c>
      <c r="F9100" s="4" t="n">
        <v>71.34</v>
      </c>
      <c r="G9100" s="3" t="s">
        <v>8</v>
      </c>
      <c r="H9100" s="4" t="n">
        <f aca="false">ROUND(E9100*F9100,2)</f>
        <v>320601.96</v>
      </c>
    </row>
    <row r="9101" customFormat="false" ht="15" hidden="false" customHeight="false" outlineLevel="0" collapsed="false">
      <c r="A9101" s="3" t="n">
        <v>9100</v>
      </c>
      <c r="B9101" s="3" t="n">
        <v>3</v>
      </c>
      <c r="C9101" s="3" t="s">
        <v>364</v>
      </c>
      <c r="D9101" s="3" t="s">
        <v>562</v>
      </c>
      <c r="E9101" s="3" t="n">
        <v>4995</v>
      </c>
      <c r="F9101" s="4" t="n">
        <v>152.26</v>
      </c>
      <c r="G9101" s="3" t="s">
        <v>8</v>
      </c>
      <c r="H9101" s="4" t="n">
        <f aca="false">ROUND(E9101*F9101,2)</f>
        <v>760538.7</v>
      </c>
    </row>
    <row r="9102" customFormat="false" ht="15" hidden="false" customHeight="false" outlineLevel="0" collapsed="false">
      <c r="A9102" s="3" t="n">
        <v>9101</v>
      </c>
      <c r="B9102" s="3" t="n">
        <v>13</v>
      </c>
      <c r="C9102" s="3" t="s">
        <v>364</v>
      </c>
      <c r="D9102" s="3" t="s">
        <v>562</v>
      </c>
      <c r="E9102" s="3" t="n">
        <v>3846</v>
      </c>
      <c r="F9102" s="4" t="n">
        <v>40.14</v>
      </c>
      <c r="G9102" s="3" t="s">
        <v>41</v>
      </c>
      <c r="H9102" s="4" t="n">
        <f aca="false">ROUND(E9102*F9102,2)</f>
        <v>154378.44</v>
      </c>
    </row>
    <row r="9103" customFormat="false" ht="15" hidden="false" customHeight="false" outlineLevel="0" collapsed="false">
      <c r="A9103" s="3" t="n">
        <v>9102</v>
      </c>
      <c r="B9103" s="3" t="n">
        <v>1</v>
      </c>
      <c r="C9103" s="3" t="s">
        <v>364</v>
      </c>
      <c r="D9103" s="3" t="s">
        <v>562</v>
      </c>
      <c r="E9103" s="3" t="n">
        <v>4723</v>
      </c>
      <c r="F9103" s="4" t="n">
        <v>433.8</v>
      </c>
      <c r="G9103" s="3" t="s">
        <v>8</v>
      </c>
      <c r="H9103" s="4" t="n">
        <f aca="false">ROUND(E9103*F9103,2)</f>
        <v>2048837.4</v>
      </c>
    </row>
    <row r="9104" customFormat="false" ht="15" hidden="false" customHeight="false" outlineLevel="0" collapsed="false">
      <c r="A9104" s="3" t="n">
        <v>9103</v>
      </c>
      <c r="B9104" s="3" t="n">
        <v>9</v>
      </c>
      <c r="C9104" s="3" t="s">
        <v>364</v>
      </c>
      <c r="D9104" s="3" t="s">
        <v>562</v>
      </c>
      <c r="E9104" s="3" t="n">
        <v>4003</v>
      </c>
      <c r="F9104" s="4" t="n">
        <v>277.67</v>
      </c>
      <c r="G9104" s="3" t="s">
        <v>8</v>
      </c>
      <c r="H9104" s="4" t="n">
        <f aca="false">ROUND(E9104*F9104,2)</f>
        <v>1111513.01</v>
      </c>
    </row>
    <row r="9105" customFormat="false" ht="15" hidden="false" customHeight="false" outlineLevel="0" collapsed="false">
      <c r="A9105" s="3" t="n">
        <v>9104</v>
      </c>
      <c r="B9105" s="3" t="n">
        <v>13</v>
      </c>
      <c r="C9105" s="3" t="s">
        <v>364</v>
      </c>
      <c r="D9105" s="3" t="s">
        <v>562</v>
      </c>
      <c r="E9105" s="3" t="n">
        <v>3750</v>
      </c>
      <c r="F9105" s="4" t="n">
        <v>40.17</v>
      </c>
      <c r="G9105" s="3" t="s">
        <v>41</v>
      </c>
      <c r="H9105" s="4" t="n">
        <f aca="false">ROUND(E9105*F9105,2)</f>
        <v>150637.5</v>
      </c>
    </row>
    <row r="9106" customFormat="false" ht="15" hidden="false" customHeight="false" outlineLevel="0" collapsed="false">
      <c r="A9106" s="3" t="n">
        <v>9105</v>
      </c>
      <c r="B9106" s="3" t="n">
        <v>7</v>
      </c>
      <c r="C9106" s="3" t="s">
        <v>364</v>
      </c>
      <c r="D9106" s="3" t="s">
        <v>563</v>
      </c>
      <c r="E9106" s="3" t="n">
        <v>4259</v>
      </c>
      <c r="F9106" s="4" t="n">
        <v>284.32</v>
      </c>
      <c r="G9106" s="3" t="s">
        <v>8</v>
      </c>
      <c r="H9106" s="4" t="n">
        <f aca="false">ROUND(E9106*F9106,2)</f>
        <v>1210918.88</v>
      </c>
    </row>
    <row r="9107" customFormat="false" ht="15" hidden="false" customHeight="false" outlineLevel="0" collapsed="false">
      <c r="A9107" s="3" t="n">
        <v>9106</v>
      </c>
      <c r="B9107" s="3" t="n">
        <v>11</v>
      </c>
      <c r="C9107" s="3" t="s">
        <v>364</v>
      </c>
      <c r="D9107" s="3" t="s">
        <v>563</v>
      </c>
      <c r="E9107" s="3" t="n">
        <v>3260</v>
      </c>
      <c r="F9107" s="4" t="n">
        <v>99.61</v>
      </c>
      <c r="G9107" s="3" t="s">
        <v>34</v>
      </c>
      <c r="H9107" s="4" t="n">
        <f aca="false">ROUND(E9107*F9107,2)</f>
        <v>324728.6</v>
      </c>
    </row>
    <row r="9108" customFormat="false" ht="15" hidden="false" customHeight="false" outlineLevel="0" collapsed="false">
      <c r="A9108" s="3" t="n">
        <v>9107</v>
      </c>
      <c r="B9108" s="3" t="n">
        <v>3</v>
      </c>
      <c r="C9108" s="3" t="s">
        <v>364</v>
      </c>
      <c r="D9108" s="3" t="s">
        <v>562</v>
      </c>
      <c r="E9108" s="3" t="n">
        <v>3700</v>
      </c>
      <c r="F9108" s="4" t="n">
        <v>151.82</v>
      </c>
      <c r="G9108" s="3" t="s">
        <v>8</v>
      </c>
      <c r="H9108" s="4" t="n">
        <f aca="false">ROUND(E9108*F9108,2)</f>
        <v>561734</v>
      </c>
    </row>
    <row r="9109" customFormat="false" ht="15" hidden="false" customHeight="false" outlineLevel="0" collapsed="false">
      <c r="A9109" s="3" t="n">
        <v>9108</v>
      </c>
      <c r="B9109" s="3" t="n">
        <v>12</v>
      </c>
      <c r="C9109" s="3" t="s">
        <v>365</v>
      </c>
      <c r="D9109" s="3" t="s">
        <v>563</v>
      </c>
      <c r="E9109" s="3" t="n">
        <v>2554</v>
      </c>
      <c r="F9109" s="4" t="n">
        <v>225.7</v>
      </c>
      <c r="G9109" s="3" t="s">
        <v>38</v>
      </c>
      <c r="H9109" s="4" t="n">
        <f aca="false">ROUND(E9109*F9109,2)</f>
        <v>576437.8</v>
      </c>
    </row>
    <row r="9110" customFormat="false" ht="15" hidden="false" customHeight="false" outlineLevel="0" collapsed="false">
      <c r="A9110" s="3" t="n">
        <v>9109</v>
      </c>
      <c r="B9110" s="3" t="n">
        <v>14</v>
      </c>
      <c r="C9110" s="3" t="s">
        <v>365</v>
      </c>
      <c r="D9110" s="3" t="s">
        <v>563</v>
      </c>
      <c r="E9110" s="3" t="n">
        <v>2958</v>
      </c>
      <c r="F9110" s="4" t="n">
        <v>73.57</v>
      </c>
      <c r="G9110" s="3" t="s">
        <v>41</v>
      </c>
      <c r="H9110" s="4" t="n">
        <f aca="false">ROUND(E9110*F9110,2)</f>
        <v>217620.06</v>
      </c>
    </row>
    <row r="9111" customFormat="false" ht="15" hidden="false" customHeight="false" outlineLevel="0" collapsed="false">
      <c r="A9111" s="3" t="n">
        <v>9110</v>
      </c>
      <c r="B9111" s="3" t="n">
        <v>4</v>
      </c>
      <c r="C9111" s="3" t="s">
        <v>365</v>
      </c>
      <c r="D9111" s="3" t="s">
        <v>563</v>
      </c>
      <c r="E9111" s="3" t="n">
        <v>2761</v>
      </c>
      <c r="F9111" s="4" t="n">
        <v>104.74</v>
      </c>
      <c r="G9111" s="3" t="s">
        <v>8</v>
      </c>
      <c r="H9111" s="4" t="n">
        <f aca="false">ROUND(E9111*F9111,2)</f>
        <v>289187.14</v>
      </c>
    </row>
    <row r="9112" customFormat="false" ht="15" hidden="false" customHeight="false" outlineLevel="0" collapsed="false">
      <c r="A9112" s="3" t="n">
        <v>9111</v>
      </c>
      <c r="B9112" s="3" t="n">
        <v>14</v>
      </c>
      <c r="C9112" s="3" t="s">
        <v>365</v>
      </c>
      <c r="D9112" s="3" t="s">
        <v>562</v>
      </c>
      <c r="E9112" s="3" t="n">
        <v>2410</v>
      </c>
      <c r="F9112" s="4" t="n">
        <v>73.78</v>
      </c>
      <c r="G9112" s="3" t="s">
        <v>41</v>
      </c>
      <c r="H9112" s="4" t="n">
        <f aca="false">ROUND(E9112*F9112,2)</f>
        <v>177809.8</v>
      </c>
    </row>
    <row r="9113" customFormat="false" ht="15" hidden="false" customHeight="false" outlineLevel="0" collapsed="false">
      <c r="A9113" s="3" t="n">
        <v>9112</v>
      </c>
      <c r="B9113" s="3" t="n">
        <v>2</v>
      </c>
      <c r="C9113" s="3" t="s">
        <v>365</v>
      </c>
      <c r="D9113" s="3" t="s">
        <v>562</v>
      </c>
      <c r="E9113" s="3" t="n">
        <v>1201</v>
      </c>
      <c r="F9113" s="4" t="n">
        <v>38.61</v>
      </c>
      <c r="G9113" s="3" t="s">
        <v>8</v>
      </c>
      <c r="H9113" s="4" t="n">
        <f aca="false">ROUND(E9113*F9113,2)</f>
        <v>46370.61</v>
      </c>
    </row>
    <row r="9114" customFormat="false" ht="15" hidden="false" customHeight="false" outlineLevel="0" collapsed="false">
      <c r="A9114" s="3" t="n">
        <v>9113</v>
      </c>
      <c r="B9114" s="3" t="n">
        <v>13</v>
      </c>
      <c r="C9114" s="3" t="s">
        <v>365</v>
      </c>
      <c r="D9114" s="3" t="s">
        <v>562</v>
      </c>
      <c r="E9114" s="3" t="n">
        <v>4153</v>
      </c>
      <c r="F9114" s="4" t="n">
        <v>40.48</v>
      </c>
      <c r="G9114" s="3" t="s">
        <v>41</v>
      </c>
      <c r="H9114" s="4" t="n">
        <f aca="false">ROUND(E9114*F9114,2)</f>
        <v>168113.44</v>
      </c>
    </row>
    <row r="9115" customFormat="false" ht="15" hidden="false" customHeight="false" outlineLevel="0" collapsed="false">
      <c r="A9115" s="3" t="n">
        <v>9114</v>
      </c>
      <c r="B9115" s="3" t="n">
        <v>13</v>
      </c>
      <c r="C9115" s="3" t="s">
        <v>365</v>
      </c>
      <c r="D9115" s="3" t="s">
        <v>562</v>
      </c>
      <c r="E9115" s="3" t="n">
        <v>1492</v>
      </c>
      <c r="F9115" s="4" t="n">
        <v>40.4</v>
      </c>
      <c r="G9115" s="3" t="s">
        <v>41</v>
      </c>
      <c r="H9115" s="4" t="n">
        <f aca="false">ROUND(E9115*F9115,2)</f>
        <v>60276.8</v>
      </c>
    </row>
    <row r="9116" customFormat="false" ht="15" hidden="false" customHeight="false" outlineLevel="0" collapsed="false">
      <c r="A9116" s="3" t="n">
        <v>9115</v>
      </c>
      <c r="B9116" s="3" t="n">
        <v>6</v>
      </c>
      <c r="C9116" s="3" t="s">
        <v>365</v>
      </c>
      <c r="D9116" s="3" t="s">
        <v>563</v>
      </c>
      <c r="E9116" s="3" t="n">
        <v>4122</v>
      </c>
      <c r="F9116" s="4" t="n">
        <v>239.69</v>
      </c>
      <c r="G9116" s="3" t="s">
        <v>8</v>
      </c>
      <c r="H9116" s="4" t="n">
        <f aca="false">ROUND(E9116*F9116,2)</f>
        <v>988002.18</v>
      </c>
    </row>
    <row r="9117" customFormat="false" ht="15" hidden="false" customHeight="false" outlineLevel="0" collapsed="false">
      <c r="A9117" s="3" t="n">
        <v>9116</v>
      </c>
      <c r="B9117" s="3" t="n">
        <v>5</v>
      </c>
      <c r="C9117" s="3" t="s">
        <v>365</v>
      </c>
      <c r="D9117" s="3" t="s">
        <v>563</v>
      </c>
      <c r="E9117" s="3" t="n">
        <v>3675</v>
      </c>
      <c r="F9117" s="4" t="n">
        <v>595.52</v>
      </c>
      <c r="G9117" s="3" t="s">
        <v>8</v>
      </c>
      <c r="H9117" s="4" t="n">
        <f aca="false">ROUND(E9117*F9117,2)</f>
        <v>2188536</v>
      </c>
    </row>
    <row r="9118" customFormat="false" ht="15" hidden="false" customHeight="false" outlineLevel="0" collapsed="false">
      <c r="A9118" s="3" t="n">
        <v>9117</v>
      </c>
      <c r="B9118" s="3" t="n">
        <v>6</v>
      </c>
      <c r="C9118" s="3" t="s">
        <v>365</v>
      </c>
      <c r="D9118" s="3" t="s">
        <v>562</v>
      </c>
      <c r="E9118" s="3" t="n">
        <v>3209</v>
      </c>
      <c r="F9118" s="4" t="n">
        <v>239.68</v>
      </c>
      <c r="G9118" s="3" t="s">
        <v>8</v>
      </c>
      <c r="H9118" s="4" t="n">
        <f aca="false">ROUND(E9118*F9118,2)</f>
        <v>769133.12</v>
      </c>
    </row>
    <row r="9119" customFormat="false" ht="15" hidden="false" customHeight="false" outlineLevel="0" collapsed="false">
      <c r="A9119" s="3" t="n">
        <v>9118</v>
      </c>
      <c r="B9119" s="3" t="n">
        <v>13</v>
      </c>
      <c r="C9119" s="3" t="s">
        <v>365</v>
      </c>
      <c r="D9119" s="3" t="s">
        <v>563</v>
      </c>
      <c r="E9119" s="3" t="n">
        <v>895</v>
      </c>
      <c r="F9119" s="4" t="n">
        <v>40.42</v>
      </c>
      <c r="G9119" s="3" t="s">
        <v>41</v>
      </c>
      <c r="H9119" s="4" t="n">
        <f aca="false">ROUND(E9119*F9119,2)</f>
        <v>36175.9</v>
      </c>
    </row>
    <row r="9120" customFormat="false" ht="15" hidden="false" customHeight="false" outlineLevel="0" collapsed="false">
      <c r="A9120" s="3" t="n">
        <v>9119</v>
      </c>
      <c r="B9120" s="3" t="n">
        <v>5</v>
      </c>
      <c r="C9120" s="3" t="s">
        <v>365</v>
      </c>
      <c r="D9120" s="3" t="s">
        <v>562</v>
      </c>
      <c r="E9120" s="3" t="n">
        <v>1629</v>
      </c>
      <c r="F9120" s="4" t="n">
        <v>592.59</v>
      </c>
      <c r="G9120" s="3" t="s">
        <v>8</v>
      </c>
      <c r="H9120" s="4" t="n">
        <f aca="false">ROUND(E9120*F9120,2)</f>
        <v>965329.11</v>
      </c>
    </row>
    <row r="9121" customFormat="false" ht="15" hidden="false" customHeight="false" outlineLevel="0" collapsed="false">
      <c r="A9121" s="3" t="n">
        <v>9120</v>
      </c>
      <c r="B9121" s="3" t="n">
        <v>5</v>
      </c>
      <c r="C9121" s="3" t="s">
        <v>365</v>
      </c>
      <c r="D9121" s="3" t="s">
        <v>563</v>
      </c>
      <c r="E9121" s="3" t="n">
        <v>3054</v>
      </c>
      <c r="F9121" s="4" t="n">
        <v>592.72</v>
      </c>
      <c r="G9121" s="3" t="s">
        <v>8</v>
      </c>
      <c r="H9121" s="4" t="n">
        <f aca="false">ROUND(E9121*F9121,2)</f>
        <v>1810166.88</v>
      </c>
    </row>
    <row r="9122" customFormat="false" ht="15" hidden="false" customHeight="false" outlineLevel="0" collapsed="false">
      <c r="A9122" s="3" t="n">
        <v>9121</v>
      </c>
      <c r="B9122" s="3" t="n">
        <v>5</v>
      </c>
      <c r="C9122" s="3" t="s">
        <v>365</v>
      </c>
      <c r="D9122" s="3" t="s">
        <v>562</v>
      </c>
      <c r="E9122" s="3" t="n">
        <v>2158</v>
      </c>
      <c r="F9122" s="4" t="n">
        <v>593.48</v>
      </c>
      <c r="G9122" s="3" t="s">
        <v>8</v>
      </c>
      <c r="H9122" s="4" t="n">
        <f aca="false">ROUND(E9122*F9122,2)</f>
        <v>1280729.84</v>
      </c>
    </row>
    <row r="9123" customFormat="false" ht="15" hidden="false" customHeight="false" outlineLevel="0" collapsed="false">
      <c r="A9123" s="3" t="n">
        <v>9122</v>
      </c>
      <c r="B9123" s="3" t="n">
        <v>5</v>
      </c>
      <c r="C9123" s="3" t="s">
        <v>365</v>
      </c>
      <c r="D9123" s="3" t="s">
        <v>563</v>
      </c>
      <c r="E9123" s="3" t="n">
        <v>2302</v>
      </c>
      <c r="F9123" s="4" t="n">
        <v>595.04</v>
      </c>
      <c r="G9123" s="3" t="s">
        <v>8</v>
      </c>
      <c r="H9123" s="4" t="n">
        <f aca="false">ROUND(E9123*F9123,2)</f>
        <v>1369782.08</v>
      </c>
    </row>
    <row r="9124" customFormat="false" ht="15" hidden="false" customHeight="false" outlineLevel="0" collapsed="false">
      <c r="A9124" s="3" t="n">
        <v>9123</v>
      </c>
      <c r="B9124" s="3" t="n">
        <v>2</v>
      </c>
      <c r="C9124" s="3" t="s">
        <v>365</v>
      </c>
      <c r="D9124" s="3" t="s">
        <v>562</v>
      </c>
      <c r="E9124" s="3" t="n">
        <v>4720</v>
      </c>
      <c r="F9124" s="4" t="n">
        <v>38.41</v>
      </c>
      <c r="G9124" s="3" t="s">
        <v>8</v>
      </c>
      <c r="H9124" s="4" t="n">
        <f aca="false">ROUND(E9124*F9124,2)</f>
        <v>181295.2</v>
      </c>
    </row>
    <row r="9125" customFormat="false" ht="15" hidden="false" customHeight="false" outlineLevel="0" collapsed="false">
      <c r="A9125" s="3" t="n">
        <v>9124</v>
      </c>
      <c r="B9125" s="3" t="n">
        <v>9</v>
      </c>
      <c r="C9125" s="3" t="s">
        <v>365</v>
      </c>
      <c r="D9125" s="3" t="s">
        <v>562</v>
      </c>
      <c r="E9125" s="3" t="n">
        <v>3469</v>
      </c>
      <c r="F9125" s="4" t="n">
        <v>279.12</v>
      </c>
      <c r="G9125" s="3" t="s">
        <v>8</v>
      </c>
      <c r="H9125" s="4" t="n">
        <f aca="false">ROUND(E9125*F9125,2)</f>
        <v>968267.28</v>
      </c>
    </row>
    <row r="9126" customFormat="false" ht="15" hidden="false" customHeight="false" outlineLevel="0" collapsed="false">
      <c r="A9126" s="3" t="n">
        <v>9125</v>
      </c>
      <c r="B9126" s="3" t="n">
        <v>3</v>
      </c>
      <c r="C9126" s="3" t="s">
        <v>365</v>
      </c>
      <c r="D9126" s="3" t="s">
        <v>563</v>
      </c>
      <c r="E9126" s="3" t="n">
        <v>3703</v>
      </c>
      <c r="F9126" s="4" t="n">
        <v>145.27</v>
      </c>
      <c r="G9126" s="3" t="s">
        <v>8</v>
      </c>
      <c r="H9126" s="4" t="n">
        <f aca="false">ROUND(E9126*F9126,2)</f>
        <v>537934.81</v>
      </c>
    </row>
    <row r="9127" customFormat="false" ht="15" hidden="false" customHeight="false" outlineLevel="0" collapsed="false">
      <c r="A9127" s="3" t="n">
        <v>9126</v>
      </c>
      <c r="B9127" s="3" t="n">
        <v>10</v>
      </c>
      <c r="C9127" s="3" t="s">
        <v>365</v>
      </c>
      <c r="D9127" s="3" t="s">
        <v>562</v>
      </c>
      <c r="E9127" s="3" t="n">
        <v>3330</v>
      </c>
      <c r="F9127" s="4" t="n">
        <v>71.84</v>
      </c>
      <c r="G9127" s="3" t="s">
        <v>8</v>
      </c>
      <c r="H9127" s="4" t="n">
        <f aca="false">ROUND(E9127*F9127,2)</f>
        <v>239227.2</v>
      </c>
    </row>
    <row r="9128" customFormat="false" ht="15" hidden="false" customHeight="false" outlineLevel="0" collapsed="false">
      <c r="A9128" s="3" t="n">
        <v>9127</v>
      </c>
      <c r="B9128" s="3" t="n">
        <v>4</v>
      </c>
      <c r="C9128" s="3" t="s">
        <v>365</v>
      </c>
      <c r="D9128" s="3" t="s">
        <v>563</v>
      </c>
      <c r="E9128" s="3" t="n">
        <v>276</v>
      </c>
      <c r="F9128" s="4" t="n">
        <v>104.68</v>
      </c>
      <c r="G9128" s="3" t="s">
        <v>8</v>
      </c>
      <c r="H9128" s="4" t="n">
        <f aca="false">ROUND(E9128*F9128,2)</f>
        <v>28891.68</v>
      </c>
    </row>
    <row r="9129" customFormat="false" ht="15" hidden="false" customHeight="false" outlineLevel="0" collapsed="false">
      <c r="A9129" s="3" t="n">
        <v>9128</v>
      </c>
      <c r="B9129" s="3" t="n">
        <v>15</v>
      </c>
      <c r="C9129" s="3" t="s">
        <v>365</v>
      </c>
      <c r="D9129" s="3" t="s">
        <v>562</v>
      </c>
      <c r="E9129" s="3" t="n">
        <v>4917</v>
      </c>
      <c r="F9129" s="4" t="n">
        <v>277.66</v>
      </c>
      <c r="G9129" s="3" t="s">
        <v>46</v>
      </c>
      <c r="H9129" s="4" t="n">
        <f aca="false">ROUND(E9129*F9129,2)</f>
        <v>1365254.22</v>
      </c>
    </row>
    <row r="9130" customFormat="false" ht="15" hidden="false" customHeight="false" outlineLevel="0" collapsed="false">
      <c r="A9130" s="3" t="n">
        <v>9129</v>
      </c>
      <c r="B9130" s="3" t="n">
        <v>2</v>
      </c>
      <c r="C9130" s="3" t="s">
        <v>365</v>
      </c>
      <c r="D9130" s="3" t="s">
        <v>562</v>
      </c>
      <c r="E9130" s="3" t="n">
        <v>4979</v>
      </c>
      <c r="F9130" s="4" t="n">
        <v>38.59</v>
      </c>
      <c r="G9130" s="3" t="s">
        <v>8</v>
      </c>
      <c r="H9130" s="4" t="n">
        <f aca="false">ROUND(E9130*F9130,2)</f>
        <v>192139.61</v>
      </c>
    </row>
    <row r="9131" customFormat="false" ht="15" hidden="false" customHeight="false" outlineLevel="0" collapsed="false">
      <c r="A9131" s="3" t="n">
        <v>9130</v>
      </c>
      <c r="B9131" s="3" t="n">
        <v>15</v>
      </c>
      <c r="C9131" s="3" t="s">
        <v>365</v>
      </c>
      <c r="D9131" s="3" t="s">
        <v>562</v>
      </c>
      <c r="E9131" s="3" t="n">
        <v>1521</v>
      </c>
      <c r="F9131" s="4" t="n">
        <v>278.47</v>
      </c>
      <c r="G9131" s="3" t="s">
        <v>46</v>
      </c>
      <c r="H9131" s="4" t="n">
        <f aca="false">ROUND(E9131*F9131,2)</f>
        <v>423552.87</v>
      </c>
    </row>
    <row r="9132" customFormat="false" ht="15" hidden="false" customHeight="false" outlineLevel="0" collapsed="false">
      <c r="A9132" s="3" t="n">
        <v>9131</v>
      </c>
      <c r="B9132" s="3" t="n">
        <v>3</v>
      </c>
      <c r="C9132" s="3" t="s">
        <v>365</v>
      </c>
      <c r="D9132" s="3" t="s">
        <v>563</v>
      </c>
      <c r="E9132" s="3" t="n">
        <v>3558</v>
      </c>
      <c r="F9132" s="4" t="n">
        <v>145.19</v>
      </c>
      <c r="G9132" s="3" t="s">
        <v>8</v>
      </c>
      <c r="H9132" s="4" t="n">
        <f aca="false">ROUND(E9132*F9132,2)</f>
        <v>516586.02</v>
      </c>
    </row>
    <row r="9133" customFormat="false" ht="15" hidden="false" customHeight="false" outlineLevel="0" collapsed="false">
      <c r="A9133" s="3" t="n">
        <v>9132</v>
      </c>
      <c r="B9133" s="3" t="n">
        <v>9</v>
      </c>
      <c r="C9133" s="3" t="s">
        <v>365</v>
      </c>
      <c r="D9133" s="3" t="s">
        <v>563</v>
      </c>
      <c r="E9133" s="3" t="n">
        <v>1249</v>
      </c>
      <c r="F9133" s="4" t="n">
        <v>279.16</v>
      </c>
      <c r="G9133" s="3" t="s">
        <v>8</v>
      </c>
      <c r="H9133" s="4" t="n">
        <f aca="false">ROUND(E9133*F9133,2)</f>
        <v>348670.84</v>
      </c>
    </row>
    <row r="9134" customFormat="false" ht="15" hidden="false" customHeight="false" outlineLevel="0" collapsed="false">
      <c r="A9134" s="3" t="n">
        <v>9133</v>
      </c>
      <c r="B9134" s="3" t="n">
        <v>2</v>
      </c>
      <c r="C9134" s="3" t="s">
        <v>365</v>
      </c>
      <c r="D9134" s="3" t="s">
        <v>562</v>
      </c>
      <c r="E9134" s="3" t="n">
        <v>4444</v>
      </c>
      <c r="F9134" s="4" t="n">
        <v>38.57</v>
      </c>
      <c r="G9134" s="3" t="s">
        <v>8</v>
      </c>
      <c r="H9134" s="4" t="n">
        <f aca="false">ROUND(E9134*F9134,2)</f>
        <v>171405.08</v>
      </c>
    </row>
    <row r="9135" customFormat="false" ht="15" hidden="false" customHeight="false" outlineLevel="0" collapsed="false">
      <c r="A9135" s="3" t="n">
        <v>9134</v>
      </c>
      <c r="B9135" s="3" t="n">
        <v>8</v>
      </c>
      <c r="C9135" s="3" t="s">
        <v>365</v>
      </c>
      <c r="D9135" s="3" t="s">
        <v>563</v>
      </c>
      <c r="E9135" s="3" t="n">
        <v>1494</v>
      </c>
      <c r="F9135" s="4" t="n">
        <v>54.23</v>
      </c>
      <c r="G9135" s="3" t="s">
        <v>8</v>
      </c>
      <c r="H9135" s="4" t="n">
        <f aca="false">ROUND(E9135*F9135,2)</f>
        <v>81019.62</v>
      </c>
    </row>
    <row r="9136" customFormat="false" ht="15" hidden="false" customHeight="false" outlineLevel="0" collapsed="false">
      <c r="A9136" s="3" t="n">
        <v>9135</v>
      </c>
      <c r="B9136" s="3" t="n">
        <v>2</v>
      </c>
      <c r="C9136" s="3" t="s">
        <v>365</v>
      </c>
      <c r="D9136" s="3" t="s">
        <v>563</v>
      </c>
      <c r="E9136" s="3" t="n">
        <v>4165</v>
      </c>
      <c r="F9136" s="4" t="n">
        <v>38.44</v>
      </c>
      <c r="G9136" s="3" t="s">
        <v>8</v>
      </c>
      <c r="H9136" s="4" t="n">
        <f aca="false">ROUND(E9136*F9136,2)</f>
        <v>160102.6</v>
      </c>
    </row>
    <row r="9137" customFormat="false" ht="15" hidden="false" customHeight="false" outlineLevel="0" collapsed="false">
      <c r="A9137" s="3" t="n">
        <v>9136</v>
      </c>
      <c r="B9137" s="3" t="n">
        <v>2</v>
      </c>
      <c r="C9137" s="3" t="s">
        <v>365</v>
      </c>
      <c r="D9137" s="3" t="s">
        <v>562</v>
      </c>
      <c r="E9137" s="3" t="n">
        <v>1413</v>
      </c>
      <c r="F9137" s="4" t="n">
        <v>38.54</v>
      </c>
      <c r="G9137" s="3" t="s">
        <v>8</v>
      </c>
      <c r="H9137" s="4" t="n">
        <f aca="false">ROUND(E9137*F9137,2)</f>
        <v>54457.02</v>
      </c>
    </row>
    <row r="9138" customFormat="false" ht="15" hidden="false" customHeight="false" outlineLevel="0" collapsed="false">
      <c r="A9138" s="3" t="n">
        <v>9137</v>
      </c>
      <c r="B9138" s="3" t="n">
        <v>8</v>
      </c>
      <c r="C9138" s="3" t="s">
        <v>366</v>
      </c>
      <c r="D9138" s="3" t="s">
        <v>562</v>
      </c>
      <c r="E9138" s="3" t="n">
        <v>1646</v>
      </c>
      <c r="F9138" s="4" t="n">
        <v>54.23</v>
      </c>
      <c r="G9138" s="3" t="s">
        <v>8</v>
      </c>
      <c r="H9138" s="4" t="n">
        <f aca="false">ROUND(E9138*F9138,2)</f>
        <v>89262.58</v>
      </c>
    </row>
    <row r="9139" customFormat="false" ht="15" hidden="false" customHeight="false" outlineLevel="0" collapsed="false">
      <c r="A9139" s="3" t="n">
        <v>9138</v>
      </c>
      <c r="B9139" s="3" t="n">
        <v>15</v>
      </c>
      <c r="C9139" s="3" t="s">
        <v>366</v>
      </c>
      <c r="D9139" s="3" t="s">
        <v>562</v>
      </c>
      <c r="E9139" s="3" t="n">
        <v>3634</v>
      </c>
      <c r="F9139" s="4" t="n">
        <v>281.88</v>
      </c>
      <c r="G9139" s="3" t="s">
        <v>46</v>
      </c>
      <c r="H9139" s="4" t="n">
        <f aca="false">ROUND(E9139*F9139,2)</f>
        <v>1024351.92</v>
      </c>
    </row>
    <row r="9140" customFormat="false" ht="15" hidden="false" customHeight="false" outlineLevel="0" collapsed="false">
      <c r="A9140" s="3" t="n">
        <v>9139</v>
      </c>
      <c r="B9140" s="3" t="n">
        <v>12</v>
      </c>
      <c r="C9140" s="3" t="s">
        <v>366</v>
      </c>
      <c r="D9140" s="3" t="s">
        <v>562</v>
      </c>
      <c r="E9140" s="3" t="n">
        <v>2203</v>
      </c>
      <c r="F9140" s="4" t="n">
        <v>227.46</v>
      </c>
      <c r="G9140" s="3" t="s">
        <v>38</v>
      </c>
      <c r="H9140" s="4" t="n">
        <f aca="false">ROUND(E9140*F9140,2)</f>
        <v>501094.38</v>
      </c>
    </row>
    <row r="9141" customFormat="false" ht="15" hidden="false" customHeight="false" outlineLevel="0" collapsed="false">
      <c r="A9141" s="3" t="n">
        <v>9140</v>
      </c>
      <c r="B9141" s="3" t="n">
        <v>6</v>
      </c>
      <c r="C9141" s="3" t="s">
        <v>366</v>
      </c>
      <c r="D9141" s="3" t="s">
        <v>563</v>
      </c>
      <c r="E9141" s="3" t="n">
        <v>1884</v>
      </c>
      <c r="F9141" s="4" t="n">
        <v>239.34</v>
      </c>
      <c r="G9141" s="3" t="s">
        <v>8</v>
      </c>
      <c r="H9141" s="4" t="n">
        <f aca="false">ROUND(E9141*F9141,2)</f>
        <v>450916.56</v>
      </c>
    </row>
    <row r="9142" customFormat="false" ht="15" hidden="false" customHeight="false" outlineLevel="0" collapsed="false">
      <c r="A9142" s="3" t="n">
        <v>9141</v>
      </c>
      <c r="B9142" s="3" t="n">
        <v>3</v>
      </c>
      <c r="C9142" s="3" t="s">
        <v>366</v>
      </c>
      <c r="D9142" s="3" t="s">
        <v>563</v>
      </c>
      <c r="E9142" s="3" t="n">
        <v>2194</v>
      </c>
      <c r="F9142" s="4" t="n">
        <v>145.42</v>
      </c>
      <c r="G9142" s="3" t="s">
        <v>8</v>
      </c>
      <c r="H9142" s="4" t="n">
        <f aca="false">ROUND(E9142*F9142,2)</f>
        <v>319051.48</v>
      </c>
    </row>
    <row r="9143" customFormat="false" ht="15" hidden="false" customHeight="false" outlineLevel="0" collapsed="false">
      <c r="A9143" s="3" t="n">
        <v>9142</v>
      </c>
      <c r="B9143" s="3" t="n">
        <v>12</v>
      </c>
      <c r="C9143" s="3" t="s">
        <v>366</v>
      </c>
      <c r="D9143" s="3" t="s">
        <v>562</v>
      </c>
      <c r="E9143" s="3" t="n">
        <v>4607</v>
      </c>
      <c r="F9143" s="4" t="n">
        <v>226.97</v>
      </c>
      <c r="G9143" s="3" t="s">
        <v>38</v>
      </c>
      <c r="H9143" s="4" t="n">
        <f aca="false">ROUND(E9143*F9143,2)</f>
        <v>1045650.79</v>
      </c>
    </row>
    <row r="9144" customFormat="false" ht="15" hidden="false" customHeight="false" outlineLevel="0" collapsed="false">
      <c r="A9144" s="3" t="n">
        <v>9143</v>
      </c>
      <c r="B9144" s="3" t="n">
        <v>2</v>
      </c>
      <c r="C9144" s="3" t="s">
        <v>366</v>
      </c>
      <c r="D9144" s="3" t="s">
        <v>563</v>
      </c>
      <c r="E9144" s="3" t="n">
        <v>4544</v>
      </c>
      <c r="F9144" s="4" t="n">
        <v>37.78</v>
      </c>
      <c r="G9144" s="3" t="s">
        <v>8</v>
      </c>
      <c r="H9144" s="4" t="n">
        <f aca="false">ROUND(E9144*F9144,2)</f>
        <v>171672.32</v>
      </c>
    </row>
    <row r="9145" customFormat="false" ht="15" hidden="false" customHeight="false" outlineLevel="0" collapsed="false">
      <c r="A9145" s="3" t="n">
        <v>9144</v>
      </c>
      <c r="B9145" s="3" t="n">
        <v>6</v>
      </c>
      <c r="C9145" s="3" t="s">
        <v>366</v>
      </c>
      <c r="D9145" s="3" t="s">
        <v>562</v>
      </c>
      <c r="E9145" s="3" t="n">
        <v>4863</v>
      </c>
      <c r="F9145" s="4" t="n">
        <v>238.67</v>
      </c>
      <c r="G9145" s="3" t="s">
        <v>8</v>
      </c>
      <c r="H9145" s="4" t="n">
        <f aca="false">ROUND(E9145*F9145,2)</f>
        <v>1160652.21</v>
      </c>
    </row>
    <row r="9146" customFormat="false" ht="15" hidden="false" customHeight="false" outlineLevel="0" collapsed="false">
      <c r="A9146" s="3" t="n">
        <v>9145</v>
      </c>
      <c r="B9146" s="3" t="n">
        <v>5</v>
      </c>
      <c r="C9146" s="3" t="s">
        <v>366</v>
      </c>
      <c r="D9146" s="3" t="s">
        <v>562</v>
      </c>
      <c r="E9146" s="3" t="n">
        <v>4174</v>
      </c>
      <c r="F9146" s="4" t="n">
        <v>597.6</v>
      </c>
      <c r="G9146" s="3" t="s">
        <v>8</v>
      </c>
      <c r="H9146" s="4" t="n">
        <f aca="false">ROUND(E9146*F9146,2)</f>
        <v>2494382.4</v>
      </c>
    </row>
    <row r="9147" customFormat="false" ht="15" hidden="false" customHeight="false" outlineLevel="0" collapsed="false">
      <c r="A9147" s="3" t="n">
        <v>9146</v>
      </c>
      <c r="B9147" s="3" t="n">
        <v>14</v>
      </c>
      <c r="C9147" s="3" t="s">
        <v>366</v>
      </c>
      <c r="D9147" s="3" t="s">
        <v>563</v>
      </c>
      <c r="E9147" s="3" t="n">
        <v>4515</v>
      </c>
      <c r="F9147" s="4" t="n">
        <v>76.14</v>
      </c>
      <c r="G9147" s="3" t="s">
        <v>41</v>
      </c>
      <c r="H9147" s="4" t="n">
        <f aca="false">ROUND(E9147*F9147,2)</f>
        <v>343772.1</v>
      </c>
    </row>
    <row r="9148" customFormat="false" ht="15" hidden="false" customHeight="false" outlineLevel="0" collapsed="false">
      <c r="A9148" s="3" t="n">
        <v>9147</v>
      </c>
      <c r="B9148" s="3" t="n">
        <v>10</v>
      </c>
      <c r="C9148" s="3" t="s">
        <v>366</v>
      </c>
      <c r="D9148" s="3" t="s">
        <v>562</v>
      </c>
      <c r="E9148" s="3" t="n">
        <v>3309</v>
      </c>
      <c r="F9148" s="4" t="n">
        <v>72.17</v>
      </c>
      <c r="G9148" s="3" t="s">
        <v>8</v>
      </c>
      <c r="H9148" s="4" t="n">
        <f aca="false">ROUND(E9148*F9148,2)</f>
        <v>238810.53</v>
      </c>
    </row>
    <row r="9149" customFormat="false" ht="15" hidden="false" customHeight="false" outlineLevel="0" collapsed="false">
      <c r="A9149" s="3" t="n">
        <v>9148</v>
      </c>
      <c r="B9149" s="3" t="n">
        <v>12</v>
      </c>
      <c r="C9149" s="3" t="s">
        <v>366</v>
      </c>
      <c r="D9149" s="3" t="s">
        <v>563</v>
      </c>
      <c r="E9149" s="3" t="n">
        <v>4432</v>
      </c>
      <c r="F9149" s="4" t="n">
        <v>227.45</v>
      </c>
      <c r="G9149" s="3" t="s">
        <v>38</v>
      </c>
      <c r="H9149" s="4" t="n">
        <f aca="false">ROUND(E9149*F9149,2)</f>
        <v>1008058.4</v>
      </c>
    </row>
    <row r="9150" customFormat="false" ht="15" hidden="false" customHeight="false" outlineLevel="0" collapsed="false">
      <c r="A9150" s="3" t="n">
        <v>9149</v>
      </c>
      <c r="B9150" s="3" t="n">
        <v>7</v>
      </c>
      <c r="C9150" s="3" t="s">
        <v>366</v>
      </c>
      <c r="D9150" s="3" t="s">
        <v>562</v>
      </c>
      <c r="E9150" s="3" t="n">
        <v>3700</v>
      </c>
      <c r="F9150" s="4" t="n">
        <v>288.58</v>
      </c>
      <c r="G9150" s="3" t="s">
        <v>8</v>
      </c>
      <c r="H9150" s="4" t="n">
        <f aca="false">ROUND(E9150*F9150,2)</f>
        <v>1067746</v>
      </c>
    </row>
    <row r="9151" customFormat="false" ht="15" hidden="false" customHeight="false" outlineLevel="0" collapsed="false">
      <c r="A9151" s="3" t="n">
        <v>9150</v>
      </c>
      <c r="B9151" s="3" t="n">
        <v>5</v>
      </c>
      <c r="C9151" s="3" t="s">
        <v>366</v>
      </c>
      <c r="D9151" s="3" t="s">
        <v>562</v>
      </c>
      <c r="E9151" s="3" t="n">
        <v>419</v>
      </c>
      <c r="F9151" s="4" t="n">
        <v>599.67</v>
      </c>
      <c r="G9151" s="3" t="s">
        <v>8</v>
      </c>
      <c r="H9151" s="4" t="n">
        <f aca="false">ROUND(E9151*F9151,2)</f>
        <v>251261.73</v>
      </c>
    </row>
    <row r="9152" customFormat="false" ht="15" hidden="false" customHeight="false" outlineLevel="0" collapsed="false">
      <c r="A9152" s="3" t="n">
        <v>9151</v>
      </c>
      <c r="B9152" s="3" t="n">
        <v>1</v>
      </c>
      <c r="C9152" s="3" t="s">
        <v>366</v>
      </c>
      <c r="D9152" s="3" t="s">
        <v>562</v>
      </c>
      <c r="E9152" s="3" t="n">
        <v>989</v>
      </c>
      <c r="F9152" s="4" t="n">
        <v>444.26</v>
      </c>
      <c r="G9152" s="3" t="s">
        <v>8</v>
      </c>
      <c r="H9152" s="4" t="n">
        <f aca="false">ROUND(E9152*F9152,2)</f>
        <v>439373.14</v>
      </c>
    </row>
    <row r="9153" customFormat="false" ht="15" hidden="false" customHeight="false" outlineLevel="0" collapsed="false">
      <c r="A9153" s="3" t="n">
        <v>9152</v>
      </c>
      <c r="B9153" s="3" t="n">
        <v>1</v>
      </c>
      <c r="C9153" s="3" t="s">
        <v>366</v>
      </c>
      <c r="D9153" s="3" t="s">
        <v>562</v>
      </c>
      <c r="E9153" s="3" t="n">
        <v>4203</v>
      </c>
      <c r="F9153" s="4" t="n">
        <v>443.44</v>
      </c>
      <c r="G9153" s="3" t="s">
        <v>8</v>
      </c>
      <c r="H9153" s="4" t="n">
        <f aca="false">ROUND(E9153*F9153,2)</f>
        <v>1863778.32</v>
      </c>
    </row>
    <row r="9154" customFormat="false" ht="15" hidden="false" customHeight="false" outlineLevel="0" collapsed="false">
      <c r="A9154" s="3" t="n">
        <v>9153</v>
      </c>
      <c r="B9154" s="3" t="n">
        <v>15</v>
      </c>
      <c r="C9154" s="3" t="s">
        <v>366</v>
      </c>
      <c r="D9154" s="3" t="s">
        <v>562</v>
      </c>
      <c r="E9154" s="3" t="n">
        <v>841</v>
      </c>
      <c r="F9154" s="4" t="n">
        <v>281.26</v>
      </c>
      <c r="G9154" s="3" t="s">
        <v>46</v>
      </c>
      <c r="H9154" s="4" t="n">
        <f aca="false">ROUND(E9154*F9154,2)</f>
        <v>236539.66</v>
      </c>
    </row>
    <row r="9155" customFormat="false" ht="15" hidden="false" customHeight="false" outlineLevel="0" collapsed="false">
      <c r="A9155" s="3" t="n">
        <v>9154</v>
      </c>
      <c r="B9155" s="3" t="n">
        <v>5</v>
      </c>
      <c r="C9155" s="3" t="s">
        <v>366</v>
      </c>
      <c r="D9155" s="3" t="s">
        <v>562</v>
      </c>
      <c r="E9155" s="3" t="n">
        <v>2383</v>
      </c>
      <c r="F9155" s="4" t="n">
        <v>599.25</v>
      </c>
      <c r="G9155" s="3" t="s">
        <v>8</v>
      </c>
      <c r="H9155" s="4" t="n">
        <f aca="false">ROUND(E9155*F9155,2)</f>
        <v>1428012.75</v>
      </c>
    </row>
    <row r="9156" customFormat="false" ht="15" hidden="false" customHeight="false" outlineLevel="0" collapsed="false">
      <c r="A9156" s="3" t="n">
        <v>9155</v>
      </c>
      <c r="B9156" s="3" t="n">
        <v>8</v>
      </c>
      <c r="C9156" s="3" t="s">
        <v>366</v>
      </c>
      <c r="D9156" s="3" t="s">
        <v>563</v>
      </c>
      <c r="E9156" s="3" t="n">
        <v>1895</v>
      </c>
      <c r="F9156" s="4" t="n">
        <v>54.29</v>
      </c>
      <c r="G9156" s="3" t="s">
        <v>8</v>
      </c>
      <c r="H9156" s="4" t="n">
        <f aca="false">ROUND(E9156*F9156,2)</f>
        <v>102879.55</v>
      </c>
    </row>
    <row r="9157" customFormat="false" ht="15" hidden="false" customHeight="false" outlineLevel="0" collapsed="false">
      <c r="A9157" s="3" t="n">
        <v>9156</v>
      </c>
      <c r="B9157" s="3" t="n">
        <v>9</v>
      </c>
      <c r="C9157" s="3" t="s">
        <v>366</v>
      </c>
      <c r="D9157" s="3" t="s">
        <v>562</v>
      </c>
      <c r="E9157" s="3" t="n">
        <v>3070</v>
      </c>
      <c r="F9157" s="4" t="n">
        <v>284.84</v>
      </c>
      <c r="G9157" s="3" t="s">
        <v>8</v>
      </c>
      <c r="H9157" s="4" t="n">
        <f aca="false">ROUND(E9157*F9157,2)</f>
        <v>874458.8</v>
      </c>
    </row>
    <row r="9158" customFormat="false" ht="15" hidden="false" customHeight="false" outlineLevel="0" collapsed="false">
      <c r="A9158" s="3" t="n">
        <v>9157</v>
      </c>
      <c r="B9158" s="3" t="n">
        <v>12</v>
      </c>
      <c r="C9158" s="3" t="s">
        <v>366</v>
      </c>
      <c r="D9158" s="3" t="s">
        <v>563</v>
      </c>
      <c r="E9158" s="3" t="n">
        <v>40</v>
      </c>
      <c r="F9158" s="4" t="n">
        <v>226.51</v>
      </c>
      <c r="G9158" s="3" t="s">
        <v>38</v>
      </c>
      <c r="H9158" s="4" t="n">
        <f aca="false">ROUND(E9158*F9158,2)</f>
        <v>9060.4</v>
      </c>
    </row>
    <row r="9159" customFormat="false" ht="15" hidden="false" customHeight="false" outlineLevel="0" collapsed="false">
      <c r="A9159" s="3" t="n">
        <v>9158</v>
      </c>
      <c r="B9159" s="3" t="n">
        <v>8</v>
      </c>
      <c r="C9159" s="3" t="s">
        <v>366</v>
      </c>
      <c r="D9159" s="3" t="s">
        <v>562</v>
      </c>
      <c r="E9159" s="3" t="n">
        <v>4639</v>
      </c>
      <c r="F9159" s="4" t="n">
        <v>54.41</v>
      </c>
      <c r="G9159" s="3" t="s">
        <v>8</v>
      </c>
      <c r="H9159" s="4" t="n">
        <f aca="false">ROUND(E9159*F9159,2)</f>
        <v>252407.99</v>
      </c>
    </row>
    <row r="9160" customFormat="false" ht="15" hidden="false" customHeight="false" outlineLevel="0" collapsed="false">
      <c r="A9160" s="3" t="n">
        <v>9159</v>
      </c>
      <c r="B9160" s="3" t="n">
        <v>13</v>
      </c>
      <c r="C9160" s="3" t="s">
        <v>366</v>
      </c>
      <c r="D9160" s="3" t="s">
        <v>562</v>
      </c>
      <c r="E9160" s="3" t="n">
        <v>664</v>
      </c>
      <c r="F9160" s="4" t="n">
        <v>39.26</v>
      </c>
      <c r="G9160" s="3" t="s">
        <v>41</v>
      </c>
      <c r="H9160" s="4" t="n">
        <f aca="false">ROUND(E9160*F9160,2)</f>
        <v>26068.64</v>
      </c>
    </row>
    <row r="9161" customFormat="false" ht="15" hidden="false" customHeight="false" outlineLevel="0" collapsed="false">
      <c r="A9161" s="3" t="n">
        <v>9160</v>
      </c>
      <c r="B9161" s="3" t="n">
        <v>4</v>
      </c>
      <c r="C9161" s="3" t="s">
        <v>366</v>
      </c>
      <c r="D9161" s="3" t="s">
        <v>562</v>
      </c>
      <c r="E9161" s="3" t="n">
        <v>3474</v>
      </c>
      <c r="F9161" s="4" t="n">
        <v>106.34</v>
      </c>
      <c r="G9161" s="3" t="s">
        <v>8</v>
      </c>
      <c r="H9161" s="4" t="n">
        <f aca="false">ROUND(E9161*F9161,2)</f>
        <v>369425.16</v>
      </c>
    </row>
    <row r="9162" customFormat="false" ht="15" hidden="false" customHeight="false" outlineLevel="0" collapsed="false">
      <c r="A9162" s="3" t="n">
        <v>9161</v>
      </c>
      <c r="B9162" s="3" t="n">
        <v>6</v>
      </c>
      <c r="C9162" s="3" t="s">
        <v>366</v>
      </c>
      <c r="D9162" s="3" t="s">
        <v>562</v>
      </c>
      <c r="E9162" s="3" t="n">
        <v>434</v>
      </c>
      <c r="F9162" s="4" t="n">
        <v>239.17</v>
      </c>
      <c r="G9162" s="3" t="s">
        <v>8</v>
      </c>
      <c r="H9162" s="4" t="n">
        <f aca="false">ROUND(E9162*F9162,2)</f>
        <v>103799.78</v>
      </c>
    </row>
    <row r="9163" customFormat="false" ht="15" hidden="false" customHeight="false" outlineLevel="0" collapsed="false">
      <c r="A9163" s="3" t="n">
        <v>9162</v>
      </c>
      <c r="B9163" s="3" t="n">
        <v>8</v>
      </c>
      <c r="C9163" s="3" t="s">
        <v>366</v>
      </c>
      <c r="D9163" s="3" t="s">
        <v>563</v>
      </c>
      <c r="E9163" s="3" t="n">
        <v>926</v>
      </c>
      <c r="F9163" s="4" t="n">
        <v>54.33</v>
      </c>
      <c r="G9163" s="3" t="s">
        <v>8</v>
      </c>
      <c r="H9163" s="4" t="n">
        <f aca="false">ROUND(E9163*F9163,2)</f>
        <v>50309.58</v>
      </c>
    </row>
    <row r="9164" customFormat="false" ht="15" hidden="false" customHeight="false" outlineLevel="0" collapsed="false">
      <c r="A9164" s="3" t="n">
        <v>9163</v>
      </c>
      <c r="B9164" s="3" t="n">
        <v>11</v>
      </c>
      <c r="C9164" s="3" t="s">
        <v>366</v>
      </c>
      <c r="D9164" s="3" t="s">
        <v>563</v>
      </c>
      <c r="E9164" s="3" t="n">
        <v>3567</v>
      </c>
      <c r="F9164" s="4" t="n">
        <v>103.46</v>
      </c>
      <c r="G9164" s="3" t="s">
        <v>34</v>
      </c>
      <c r="H9164" s="4" t="n">
        <f aca="false">ROUND(E9164*F9164,2)</f>
        <v>369041.82</v>
      </c>
    </row>
    <row r="9165" customFormat="false" ht="15" hidden="false" customHeight="false" outlineLevel="0" collapsed="false">
      <c r="A9165" s="3" t="n">
        <v>9164</v>
      </c>
      <c r="B9165" s="3" t="n">
        <v>12</v>
      </c>
      <c r="C9165" s="3" t="s">
        <v>366</v>
      </c>
      <c r="D9165" s="3" t="s">
        <v>563</v>
      </c>
      <c r="E9165" s="3" t="n">
        <v>553</v>
      </c>
      <c r="F9165" s="4" t="n">
        <v>227.27</v>
      </c>
      <c r="G9165" s="3" t="s">
        <v>38</v>
      </c>
      <c r="H9165" s="4" t="n">
        <f aca="false">ROUND(E9165*F9165,2)</f>
        <v>125680.31</v>
      </c>
    </row>
    <row r="9166" customFormat="false" ht="15" hidden="false" customHeight="false" outlineLevel="0" collapsed="false">
      <c r="A9166" s="3" t="n">
        <v>9165</v>
      </c>
      <c r="B9166" s="3" t="n">
        <v>7</v>
      </c>
      <c r="C9166" s="3" t="s">
        <v>366</v>
      </c>
      <c r="D9166" s="3" t="s">
        <v>562</v>
      </c>
      <c r="E9166" s="3" t="n">
        <v>3328</v>
      </c>
      <c r="F9166" s="4" t="n">
        <v>287.83</v>
      </c>
      <c r="G9166" s="3" t="s">
        <v>8</v>
      </c>
      <c r="H9166" s="4" t="n">
        <f aca="false">ROUND(E9166*F9166,2)</f>
        <v>957898.24</v>
      </c>
    </row>
    <row r="9167" customFormat="false" ht="15" hidden="false" customHeight="false" outlineLevel="0" collapsed="false">
      <c r="A9167" s="3" t="n">
        <v>9166</v>
      </c>
      <c r="B9167" s="3" t="n">
        <v>6</v>
      </c>
      <c r="C9167" s="3" t="s">
        <v>366</v>
      </c>
      <c r="D9167" s="3" t="s">
        <v>563</v>
      </c>
      <c r="E9167" s="3" t="n">
        <v>2566</v>
      </c>
      <c r="F9167" s="4" t="n">
        <v>238.36</v>
      </c>
      <c r="G9167" s="3" t="s">
        <v>8</v>
      </c>
      <c r="H9167" s="4" t="n">
        <f aca="false">ROUND(E9167*F9167,2)</f>
        <v>611631.76</v>
      </c>
    </row>
    <row r="9168" customFormat="false" ht="15" hidden="false" customHeight="false" outlineLevel="0" collapsed="false">
      <c r="A9168" s="3" t="n">
        <v>9167</v>
      </c>
      <c r="B9168" s="3" t="n">
        <v>3</v>
      </c>
      <c r="C9168" s="3" t="s">
        <v>366</v>
      </c>
      <c r="D9168" s="3" t="s">
        <v>563</v>
      </c>
      <c r="E9168" s="3" t="n">
        <v>2805</v>
      </c>
      <c r="F9168" s="4" t="n">
        <v>145.01</v>
      </c>
      <c r="G9168" s="3" t="s">
        <v>8</v>
      </c>
      <c r="H9168" s="4" t="n">
        <f aca="false">ROUND(E9168*F9168,2)</f>
        <v>406753.05</v>
      </c>
    </row>
    <row r="9169" customFormat="false" ht="15" hidden="false" customHeight="false" outlineLevel="0" collapsed="false">
      <c r="A9169" s="3" t="n">
        <v>9168</v>
      </c>
      <c r="B9169" s="3" t="n">
        <v>12</v>
      </c>
      <c r="C9169" s="3" t="s">
        <v>367</v>
      </c>
      <c r="D9169" s="3" t="s">
        <v>563</v>
      </c>
      <c r="E9169" s="3" t="n">
        <v>2397</v>
      </c>
      <c r="F9169" s="4" t="n">
        <v>226.91</v>
      </c>
      <c r="G9169" s="3" t="s">
        <v>38</v>
      </c>
      <c r="H9169" s="4" t="n">
        <f aca="false">ROUND(E9169*F9169,2)</f>
        <v>543903.27</v>
      </c>
    </row>
    <row r="9170" customFormat="false" ht="15" hidden="false" customHeight="false" outlineLevel="0" collapsed="false">
      <c r="A9170" s="3" t="n">
        <v>9169</v>
      </c>
      <c r="B9170" s="3" t="n">
        <v>4</v>
      </c>
      <c r="C9170" s="3" t="s">
        <v>367</v>
      </c>
      <c r="D9170" s="3" t="s">
        <v>563</v>
      </c>
      <c r="E9170" s="3" t="n">
        <v>4589</v>
      </c>
      <c r="F9170" s="4" t="n">
        <v>106.57</v>
      </c>
      <c r="G9170" s="3" t="s">
        <v>8</v>
      </c>
      <c r="H9170" s="4" t="n">
        <f aca="false">ROUND(E9170*F9170,2)</f>
        <v>489049.73</v>
      </c>
    </row>
    <row r="9171" customFormat="false" ht="15" hidden="false" customHeight="false" outlineLevel="0" collapsed="false">
      <c r="A9171" s="3" t="n">
        <v>9170</v>
      </c>
      <c r="B9171" s="3" t="n">
        <v>12</v>
      </c>
      <c r="C9171" s="3" t="s">
        <v>367</v>
      </c>
      <c r="D9171" s="3" t="s">
        <v>563</v>
      </c>
      <c r="E9171" s="3" t="n">
        <v>2600</v>
      </c>
      <c r="F9171" s="4" t="n">
        <v>225.9</v>
      </c>
      <c r="G9171" s="3" t="s">
        <v>38</v>
      </c>
      <c r="H9171" s="4" t="n">
        <f aca="false">ROUND(E9171*F9171,2)</f>
        <v>587340</v>
      </c>
    </row>
    <row r="9172" customFormat="false" ht="15" hidden="false" customHeight="false" outlineLevel="0" collapsed="false">
      <c r="A9172" s="3" t="n">
        <v>9171</v>
      </c>
      <c r="B9172" s="3" t="n">
        <v>7</v>
      </c>
      <c r="C9172" s="3" t="s">
        <v>367</v>
      </c>
      <c r="D9172" s="3" t="s">
        <v>563</v>
      </c>
      <c r="E9172" s="3" t="n">
        <v>1464</v>
      </c>
      <c r="F9172" s="4" t="n">
        <v>287.37</v>
      </c>
      <c r="G9172" s="3" t="s">
        <v>8</v>
      </c>
      <c r="H9172" s="4" t="n">
        <f aca="false">ROUND(E9172*F9172,2)</f>
        <v>420709.68</v>
      </c>
    </row>
    <row r="9173" customFormat="false" ht="15" hidden="false" customHeight="false" outlineLevel="0" collapsed="false">
      <c r="A9173" s="3" t="n">
        <v>9172</v>
      </c>
      <c r="B9173" s="3" t="n">
        <v>7</v>
      </c>
      <c r="C9173" s="3" t="s">
        <v>367</v>
      </c>
      <c r="D9173" s="3" t="s">
        <v>563</v>
      </c>
      <c r="E9173" s="3" t="n">
        <v>3652</v>
      </c>
      <c r="F9173" s="4" t="n">
        <v>288.14</v>
      </c>
      <c r="G9173" s="3" t="s">
        <v>8</v>
      </c>
      <c r="H9173" s="4" t="n">
        <f aca="false">ROUND(E9173*F9173,2)</f>
        <v>1052287.28</v>
      </c>
    </row>
    <row r="9174" customFormat="false" ht="15" hidden="false" customHeight="false" outlineLevel="0" collapsed="false">
      <c r="A9174" s="3" t="n">
        <v>9173</v>
      </c>
      <c r="B9174" s="3" t="n">
        <v>4</v>
      </c>
      <c r="C9174" s="3" t="s">
        <v>367</v>
      </c>
      <c r="D9174" s="3" t="s">
        <v>562</v>
      </c>
      <c r="E9174" s="3" t="n">
        <v>2820</v>
      </c>
      <c r="F9174" s="4" t="n">
        <v>106.18</v>
      </c>
      <c r="G9174" s="3" t="s">
        <v>8</v>
      </c>
      <c r="H9174" s="4" t="n">
        <f aca="false">ROUND(E9174*F9174,2)</f>
        <v>299427.6</v>
      </c>
    </row>
    <row r="9175" customFormat="false" ht="15" hidden="false" customHeight="false" outlineLevel="0" collapsed="false">
      <c r="A9175" s="3" t="n">
        <v>9174</v>
      </c>
      <c r="B9175" s="3" t="n">
        <v>6</v>
      </c>
      <c r="C9175" s="3" t="s">
        <v>367</v>
      </c>
      <c r="D9175" s="3" t="s">
        <v>563</v>
      </c>
      <c r="E9175" s="3" t="n">
        <v>762</v>
      </c>
      <c r="F9175" s="4" t="n">
        <v>228.44</v>
      </c>
      <c r="G9175" s="3" t="s">
        <v>8</v>
      </c>
      <c r="H9175" s="4" t="n">
        <f aca="false">ROUND(E9175*F9175,2)</f>
        <v>174071.28</v>
      </c>
    </row>
    <row r="9176" customFormat="false" ht="15" hidden="false" customHeight="false" outlineLevel="0" collapsed="false">
      <c r="A9176" s="3" t="n">
        <v>9175</v>
      </c>
      <c r="B9176" s="3" t="n">
        <v>14</v>
      </c>
      <c r="C9176" s="3" t="s">
        <v>367</v>
      </c>
      <c r="D9176" s="3" t="s">
        <v>562</v>
      </c>
      <c r="E9176" s="3" t="n">
        <v>1505</v>
      </c>
      <c r="F9176" s="4" t="n">
        <v>74.38</v>
      </c>
      <c r="G9176" s="3" t="s">
        <v>41</v>
      </c>
      <c r="H9176" s="4" t="n">
        <f aca="false">ROUND(E9176*F9176,2)</f>
        <v>111941.9</v>
      </c>
    </row>
    <row r="9177" customFormat="false" ht="15" hidden="false" customHeight="false" outlineLevel="0" collapsed="false">
      <c r="A9177" s="3" t="n">
        <v>9176</v>
      </c>
      <c r="B9177" s="3" t="n">
        <v>3</v>
      </c>
      <c r="C9177" s="3" t="s">
        <v>367</v>
      </c>
      <c r="D9177" s="3" t="s">
        <v>563</v>
      </c>
      <c r="E9177" s="3" t="n">
        <v>4424</v>
      </c>
      <c r="F9177" s="4" t="n">
        <v>149.25</v>
      </c>
      <c r="G9177" s="3" t="s">
        <v>8</v>
      </c>
      <c r="H9177" s="4" t="n">
        <f aca="false">ROUND(E9177*F9177,2)</f>
        <v>660282</v>
      </c>
    </row>
    <row r="9178" customFormat="false" ht="15" hidden="false" customHeight="false" outlineLevel="0" collapsed="false">
      <c r="A9178" s="3" t="n">
        <v>9177</v>
      </c>
      <c r="B9178" s="3" t="n">
        <v>9</v>
      </c>
      <c r="C9178" s="3" t="s">
        <v>367</v>
      </c>
      <c r="D9178" s="3" t="s">
        <v>563</v>
      </c>
      <c r="E9178" s="3" t="n">
        <v>4248</v>
      </c>
      <c r="F9178" s="4" t="n">
        <v>283.69</v>
      </c>
      <c r="G9178" s="3" t="s">
        <v>8</v>
      </c>
      <c r="H9178" s="4" t="n">
        <f aca="false">ROUND(E9178*F9178,2)</f>
        <v>1205115.12</v>
      </c>
    </row>
    <row r="9179" customFormat="false" ht="15" hidden="false" customHeight="false" outlineLevel="0" collapsed="false">
      <c r="A9179" s="3" t="n">
        <v>9178</v>
      </c>
      <c r="B9179" s="3" t="n">
        <v>14</v>
      </c>
      <c r="C9179" s="3" t="s">
        <v>367</v>
      </c>
      <c r="D9179" s="3" t="s">
        <v>563</v>
      </c>
      <c r="E9179" s="3" t="n">
        <v>1767</v>
      </c>
      <c r="F9179" s="4" t="n">
        <v>74.47</v>
      </c>
      <c r="G9179" s="3" t="s">
        <v>41</v>
      </c>
      <c r="H9179" s="4" t="n">
        <f aca="false">ROUND(E9179*F9179,2)</f>
        <v>131588.49</v>
      </c>
    </row>
    <row r="9180" customFormat="false" ht="15" hidden="false" customHeight="false" outlineLevel="0" collapsed="false">
      <c r="A9180" s="3" t="n">
        <v>9179</v>
      </c>
      <c r="B9180" s="3" t="n">
        <v>9</v>
      </c>
      <c r="C9180" s="3" t="s">
        <v>367</v>
      </c>
      <c r="D9180" s="3" t="s">
        <v>563</v>
      </c>
      <c r="E9180" s="3" t="n">
        <v>3423</v>
      </c>
      <c r="F9180" s="4" t="n">
        <v>284.33</v>
      </c>
      <c r="G9180" s="3" t="s">
        <v>8</v>
      </c>
      <c r="H9180" s="4" t="n">
        <f aca="false">ROUND(E9180*F9180,2)</f>
        <v>973261.59</v>
      </c>
    </row>
    <row r="9181" customFormat="false" ht="15" hidden="false" customHeight="false" outlineLevel="0" collapsed="false">
      <c r="A9181" s="3" t="n">
        <v>9180</v>
      </c>
      <c r="B9181" s="3" t="n">
        <v>10</v>
      </c>
      <c r="C9181" s="3" t="s">
        <v>367</v>
      </c>
      <c r="D9181" s="3" t="s">
        <v>563</v>
      </c>
      <c r="E9181" s="3" t="n">
        <v>3981</v>
      </c>
      <c r="F9181" s="4" t="n">
        <v>71.57</v>
      </c>
      <c r="G9181" s="3" t="s">
        <v>8</v>
      </c>
      <c r="H9181" s="4" t="n">
        <f aca="false">ROUND(E9181*F9181,2)</f>
        <v>284920.17</v>
      </c>
    </row>
    <row r="9182" customFormat="false" ht="15" hidden="false" customHeight="false" outlineLevel="0" collapsed="false">
      <c r="A9182" s="3" t="n">
        <v>9181</v>
      </c>
      <c r="B9182" s="3" t="n">
        <v>5</v>
      </c>
      <c r="C9182" s="3" t="s">
        <v>367</v>
      </c>
      <c r="D9182" s="3" t="s">
        <v>563</v>
      </c>
      <c r="E9182" s="3" t="n">
        <v>3094</v>
      </c>
      <c r="F9182" s="4" t="n">
        <v>602.59</v>
      </c>
      <c r="G9182" s="3" t="s">
        <v>8</v>
      </c>
      <c r="H9182" s="4" t="n">
        <f aca="false">ROUND(E9182*F9182,2)</f>
        <v>1864413.46</v>
      </c>
    </row>
    <row r="9183" customFormat="false" ht="15" hidden="false" customHeight="false" outlineLevel="0" collapsed="false">
      <c r="A9183" s="3" t="n">
        <v>9182</v>
      </c>
      <c r="B9183" s="3" t="n">
        <v>14</v>
      </c>
      <c r="C9183" s="3" t="s">
        <v>367</v>
      </c>
      <c r="D9183" s="3" t="s">
        <v>562</v>
      </c>
      <c r="E9183" s="3" t="n">
        <v>3567</v>
      </c>
      <c r="F9183" s="4" t="n">
        <v>74.75</v>
      </c>
      <c r="G9183" s="3" t="s">
        <v>41</v>
      </c>
      <c r="H9183" s="4" t="n">
        <f aca="false">ROUND(E9183*F9183,2)</f>
        <v>266633.25</v>
      </c>
    </row>
    <row r="9184" customFormat="false" ht="15" hidden="false" customHeight="false" outlineLevel="0" collapsed="false">
      <c r="A9184" s="3" t="n">
        <v>9183</v>
      </c>
      <c r="B9184" s="3" t="n">
        <v>4</v>
      </c>
      <c r="C9184" s="3" t="s">
        <v>367</v>
      </c>
      <c r="D9184" s="3" t="s">
        <v>563</v>
      </c>
      <c r="E9184" s="3" t="n">
        <v>1456</v>
      </c>
      <c r="F9184" s="4" t="n">
        <v>106.46</v>
      </c>
      <c r="G9184" s="3" t="s">
        <v>8</v>
      </c>
      <c r="H9184" s="4" t="n">
        <f aca="false">ROUND(E9184*F9184,2)</f>
        <v>155005.76</v>
      </c>
    </row>
    <row r="9185" customFormat="false" ht="15" hidden="false" customHeight="false" outlineLevel="0" collapsed="false">
      <c r="A9185" s="3" t="n">
        <v>9184</v>
      </c>
      <c r="B9185" s="3" t="n">
        <v>3</v>
      </c>
      <c r="C9185" s="3" t="s">
        <v>367</v>
      </c>
      <c r="D9185" s="3" t="s">
        <v>562</v>
      </c>
      <c r="E9185" s="3" t="n">
        <v>2955</v>
      </c>
      <c r="F9185" s="4" t="n">
        <v>148.95</v>
      </c>
      <c r="G9185" s="3" t="s">
        <v>8</v>
      </c>
      <c r="H9185" s="4" t="n">
        <f aca="false">ROUND(E9185*F9185,2)</f>
        <v>440147.25</v>
      </c>
    </row>
    <row r="9186" customFormat="false" ht="15" hidden="false" customHeight="false" outlineLevel="0" collapsed="false">
      <c r="A9186" s="3" t="n">
        <v>9185</v>
      </c>
      <c r="B9186" s="3" t="n">
        <v>9</v>
      </c>
      <c r="C9186" s="3" t="s">
        <v>367</v>
      </c>
      <c r="D9186" s="3" t="s">
        <v>563</v>
      </c>
      <c r="E9186" s="3" t="n">
        <v>104</v>
      </c>
      <c r="F9186" s="4" t="n">
        <v>284.61</v>
      </c>
      <c r="G9186" s="3" t="s">
        <v>8</v>
      </c>
      <c r="H9186" s="4" t="n">
        <f aca="false">ROUND(E9186*F9186,2)</f>
        <v>29599.44</v>
      </c>
    </row>
    <row r="9187" customFormat="false" ht="15" hidden="false" customHeight="false" outlineLevel="0" collapsed="false">
      <c r="A9187" s="3" t="n">
        <v>9186</v>
      </c>
      <c r="B9187" s="3" t="n">
        <v>6</v>
      </c>
      <c r="C9187" s="3" t="s">
        <v>367</v>
      </c>
      <c r="D9187" s="3" t="s">
        <v>562</v>
      </c>
      <c r="E9187" s="3" t="n">
        <v>2870</v>
      </c>
      <c r="F9187" s="4" t="n">
        <v>227.6</v>
      </c>
      <c r="G9187" s="3" t="s">
        <v>8</v>
      </c>
      <c r="H9187" s="4" t="n">
        <f aca="false">ROUND(E9187*F9187,2)</f>
        <v>653212</v>
      </c>
    </row>
    <row r="9188" customFormat="false" ht="15" hidden="false" customHeight="false" outlineLevel="0" collapsed="false">
      <c r="A9188" s="3" t="n">
        <v>9187</v>
      </c>
      <c r="B9188" s="3" t="n">
        <v>4</v>
      </c>
      <c r="C9188" s="3" t="s">
        <v>367</v>
      </c>
      <c r="D9188" s="3" t="s">
        <v>563</v>
      </c>
      <c r="E9188" s="3" t="n">
        <v>1500</v>
      </c>
      <c r="F9188" s="4" t="n">
        <v>106.24</v>
      </c>
      <c r="G9188" s="3" t="s">
        <v>8</v>
      </c>
      <c r="H9188" s="4" t="n">
        <f aca="false">ROUND(E9188*F9188,2)</f>
        <v>159360</v>
      </c>
    </row>
    <row r="9189" customFormat="false" ht="15" hidden="false" customHeight="false" outlineLevel="0" collapsed="false">
      <c r="A9189" s="3" t="n">
        <v>9188</v>
      </c>
      <c r="B9189" s="3" t="n">
        <v>14</v>
      </c>
      <c r="C9189" s="3" t="s">
        <v>367</v>
      </c>
      <c r="D9189" s="3" t="s">
        <v>562</v>
      </c>
      <c r="E9189" s="3" t="n">
        <v>2692</v>
      </c>
      <c r="F9189" s="4" t="n">
        <v>74.58</v>
      </c>
      <c r="G9189" s="3" t="s">
        <v>41</v>
      </c>
      <c r="H9189" s="4" t="n">
        <f aca="false">ROUND(E9189*F9189,2)</f>
        <v>200769.36</v>
      </c>
    </row>
    <row r="9190" customFormat="false" ht="15" hidden="false" customHeight="false" outlineLevel="0" collapsed="false">
      <c r="A9190" s="3" t="n">
        <v>9189</v>
      </c>
      <c r="B9190" s="3" t="n">
        <v>14</v>
      </c>
      <c r="C9190" s="3" t="s">
        <v>367</v>
      </c>
      <c r="D9190" s="3" t="s">
        <v>563</v>
      </c>
      <c r="E9190" s="3" t="n">
        <v>971</v>
      </c>
      <c r="F9190" s="4" t="n">
        <v>74.56</v>
      </c>
      <c r="G9190" s="3" t="s">
        <v>41</v>
      </c>
      <c r="H9190" s="4" t="n">
        <f aca="false">ROUND(E9190*F9190,2)</f>
        <v>72397.76</v>
      </c>
    </row>
    <row r="9191" customFormat="false" ht="15" hidden="false" customHeight="false" outlineLevel="0" collapsed="false">
      <c r="A9191" s="3" t="n">
        <v>9190</v>
      </c>
      <c r="B9191" s="3" t="n">
        <v>2</v>
      </c>
      <c r="C9191" s="3" t="s">
        <v>367</v>
      </c>
      <c r="D9191" s="3" t="s">
        <v>562</v>
      </c>
      <c r="E9191" s="3" t="n">
        <v>2115</v>
      </c>
      <c r="F9191" s="4" t="n">
        <v>37.23</v>
      </c>
      <c r="G9191" s="3" t="s">
        <v>8</v>
      </c>
      <c r="H9191" s="4" t="n">
        <f aca="false">ROUND(E9191*F9191,2)</f>
        <v>78741.45</v>
      </c>
    </row>
    <row r="9192" customFormat="false" ht="15" hidden="false" customHeight="false" outlineLevel="0" collapsed="false">
      <c r="A9192" s="3" t="n">
        <v>9191</v>
      </c>
      <c r="B9192" s="3" t="n">
        <v>9</v>
      </c>
      <c r="C9192" s="3" t="s">
        <v>367</v>
      </c>
      <c r="D9192" s="3" t="s">
        <v>563</v>
      </c>
      <c r="E9192" s="3" t="n">
        <v>4118</v>
      </c>
      <c r="F9192" s="4" t="n">
        <v>283.85</v>
      </c>
      <c r="G9192" s="3" t="s">
        <v>8</v>
      </c>
      <c r="H9192" s="4" t="n">
        <f aca="false">ROUND(E9192*F9192,2)</f>
        <v>1168894.3</v>
      </c>
    </row>
    <row r="9193" customFormat="false" ht="15" hidden="false" customHeight="false" outlineLevel="0" collapsed="false">
      <c r="A9193" s="3" t="n">
        <v>9192</v>
      </c>
      <c r="B9193" s="3" t="n">
        <v>3</v>
      </c>
      <c r="C9193" s="3" t="s">
        <v>367</v>
      </c>
      <c r="D9193" s="3" t="s">
        <v>563</v>
      </c>
      <c r="E9193" s="3" t="n">
        <v>941</v>
      </c>
      <c r="F9193" s="4" t="n">
        <v>148.71</v>
      </c>
      <c r="G9193" s="3" t="s">
        <v>8</v>
      </c>
      <c r="H9193" s="4" t="n">
        <f aca="false">ROUND(E9193*F9193,2)</f>
        <v>139936.11</v>
      </c>
    </row>
    <row r="9194" customFormat="false" ht="15" hidden="false" customHeight="false" outlineLevel="0" collapsed="false">
      <c r="A9194" s="3" t="n">
        <v>9193</v>
      </c>
      <c r="B9194" s="3" t="n">
        <v>13</v>
      </c>
      <c r="C9194" s="3" t="s">
        <v>367</v>
      </c>
      <c r="D9194" s="3" t="s">
        <v>563</v>
      </c>
      <c r="E9194" s="3" t="n">
        <v>3841</v>
      </c>
      <c r="F9194" s="4" t="n">
        <v>38.46</v>
      </c>
      <c r="G9194" s="3" t="s">
        <v>41</v>
      </c>
      <c r="H9194" s="4" t="n">
        <f aca="false">ROUND(E9194*F9194,2)</f>
        <v>147724.86</v>
      </c>
    </row>
    <row r="9195" customFormat="false" ht="15" hidden="false" customHeight="false" outlineLevel="0" collapsed="false">
      <c r="A9195" s="3" t="n">
        <v>9194</v>
      </c>
      <c r="B9195" s="3" t="n">
        <v>3</v>
      </c>
      <c r="C9195" s="3" t="s">
        <v>367</v>
      </c>
      <c r="D9195" s="3" t="s">
        <v>562</v>
      </c>
      <c r="E9195" s="3" t="n">
        <v>3086</v>
      </c>
      <c r="F9195" s="4" t="n">
        <v>149.24</v>
      </c>
      <c r="G9195" s="3" t="s">
        <v>8</v>
      </c>
      <c r="H9195" s="4" t="n">
        <f aca="false">ROUND(E9195*F9195,2)</f>
        <v>460554.64</v>
      </c>
    </row>
    <row r="9196" customFormat="false" ht="15" hidden="false" customHeight="false" outlineLevel="0" collapsed="false">
      <c r="A9196" s="3" t="n">
        <v>9195</v>
      </c>
      <c r="B9196" s="3" t="n">
        <v>8</v>
      </c>
      <c r="C9196" s="3" t="s">
        <v>367</v>
      </c>
      <c r="D9196" s="3" t="s">
        <v>563</v>
      </c>
      <c r="E9196" s="3" t="n">
        <v>3735</v>
      </c>
      <c r="F9196" s="4" t="n">
        <v>55.18</v>
      </c>
      <c r="G9196" s="3" t="s">
        <v>8</v>
      </c>
      <c r="H9196" s="4" t="n">
        <f aca="false">ROUND(E9196*F9196,2)</f>
        <v>206097.3</v>
      </c>
    </row>
    <row r="9197" customFormat="false" ht="15" hidden="false" customHeight="false" outlineLevel="0" collapsed="false">
      <c r="A9197" s="3" t="n">
        <v>9196</v>
      </c>
      <c r="B9197" s="3" t="n">
        <v>15</v>
      </c>
      <c r="C9197" s="3" t="s">
        <v>368</v>
      </c>
      <c r="D9197" s="3" t="s">
        <v>562</v>
      </c>
      <c r="E9197" s="3" t="n">
        <v>281</v>
      </c>
      <c r="F9197" s="4" t="n">
        <v>279.06</v>
      </c>
      <c r="G9197" s="3" t="s">
        <v>46</v>
      </c>
      <c r="H9197" s="4" t="n">
        <f aca="false">ROUND(E9197*F9197,2)</f>
        <v>78415.86</v>
      </c>
    </row>
    <row r="9198" customFormat="false" ht="15" hidden="false" customHeight="false" outlineLevel="0" collapsed="false">
      <c r="A9198" s="3" t="n">
        <v>9197</v>
      </c>
      <c r="B9198" s="3" t="n">
        <v>2</v>
      </c>
      <c r="C9198" s="3" t="s">
        <v>368</v>
      </c>
      <c r="D9198" s="3" t="s">
        <v>562</v>
      </c>
      <c r="E9198" s="3" t="n">
        <v>1838</v>
      </c>
      <c r="F9198" s="4" t="n">
        <v>36.33</v>
      </c>
      <c r="G9198" s="3" t="s">
        <v>8</v>
      </c>
      <c r="H9198" s="4" t="n">
        <f aca="false">ROUND(E9198*F9198,2)</f>
        <v>66774.54</v>
      </c>
    </row>
    <row r="9199" customFormat="false" ht="15" hidden="false" customHeight="false" outlineLevel="0" collapsed="false">
      <c r="A9199" s="3" t="n">
        <v>9198</v>
      </c>
      <c r="B9199" s="3" t="n">
        <v>10</v>
      </c>
      <c r="C9199" s="3" t="s">
        <v>368</v>
      </c>
      <c r="D9199" s="3" t="s">
        <v>563</v>
      </c>
      <c r="E9199" s="3" t="n">
        <v>1283</v>
      </c>
      <c r="F9199" s="4" t="n">
        <v>73.16</v>
      </c>
      <c r="G9199" s="3" t="s">
        <v>8</v>
      </c>
      <c r="H9199" s="4" t="n">
        <f aca="false">ROUND(E9199*F9199,2)</f>
        <v>93864.28</v>
      </c>
    </row>
    <row r="9200" customFormat="false" ht="15" hidden="false" customHeight="false" outlineLevel="0" collapsed="false">
      <c r="A9200" s="3" t="n">
        <v>9199</v>
      </c>
      <c r="B9200" s="3" t="n">
        <v>11</v>
      </c>
      <c r="C9200" s="3" t="s">
        <v>368</v>
      </c>
      <c r="D9200" s="3" t="s">
        <v>563</v>
      </c>
      <c r="E9200" s="3" t="n">
        <v>2333</v>
      </c>
      <c r="F9200" s="4" t="n">
        <v>105.05</v>
      </c>
      <c r="G9200" s="3" t="s">
        <v>34</v>
      </c>
      <c r="H9200" s="4" t="n">
        <f aca="false">ROUND(E9200*F9200,2)</f>
        <v>245081.65</v>
      </c>
    </row>
    <row r="9201" customFormat="false" ht="15" hidden="false" customHeight="false" outlineLevel="0" collapsed="false">
      <c r="A9201" s="3" t="n">
        <v>9200</v>
      </c>
      <c r="B9201" s="3" t="n">
        <v>13</v>
      </c>
      <c r="C9201" s="3" t="s">
        <v>368</v>
      </c>
      <c r="D9201" s="3" t="s">
        <v>562</v>
      </c>
      <c r="E9201" s="3" t="n">
        <v>1392</v>
      </c>
      <c r="F9201" s="4" t="n">
        <v>38.75</v>
      </c>
      <c r="G9201" s="3" t="s">
        <v>41</v>
      </c>
      <c r="H9201" s="4" t="n">
        <f aca="false">ROUND(E9201*F9201,2)</f>
        <v>53940</v>
      </c>
    </row>
    <row r="9202" customFormat="false" ht="15" hidden="false" customHeight="false" outlineLevel="0" collapsed="false">
      <c r="A9202" s="3" t="n">
        <v>9201</v>
      </c>
      <c r="B9202" s="3" t="n">
        <v>4</v>
      </c>
      <c r="C9202" s="3" t="s">
        <v>368</v>
      </c>
      <c r="D9202" s="3" t="s">
        <v>562</v>
      </c>
      <c r="E9202" s="3" t="n">
        <v>2948</v>
      </c>
      <c r="F9202" s="4" t="n">
        <v>109.92</v>
      </c>
      <c r="G9202" s="3" t="s">
        <v>8</v>
      </c>
      <c r="H9202" s="4" t="n">
        <f aca="false">ROUND(E9202*F9202,2)</f>
        <v>324044.16</v>
      </c>
    </row>
    <row r="9203" customFormat="false" ht="15" hidden="false" customHeight="false" outlineLevel="0" collapsed="false">
      <c r="A9203" s="3" t="n">
        <v>9202</v>
      </c>
      <c r="B9203" s="3" t="n">
        <v>6</v>
      </c>
      <c r="C9203" s="3" t="s">
        <v>368</v>
      </c>
      <c r="D9203" s="3" t="s">
        <v>563</v>
      </c>
      <c r="E9203" s="3" t="n">
        <v>3071</v>
      </c>
      <c r="F9203" s="4" t="n">
        <v>228.26</v>
      </c>
      <c r="G9203" s="3" t="s">
        <v>8</v>
      </c>
      <c r="H9203" s="4" t="n">
        <f aca="false">ROUND(E9203*F9203,2)</f>
        <v>700986.46</v>
      </c>
    </row>
    <row r="9204" customFormat="false" ht="15" hidden="false" customHeight="false" outlineLevel="0" collapsed="false">
      <c r="A9204" s="3" t="n">
        <v>9203</v>
      </c>
      <c r="B9204" s="3" t="n">
        <v>4</v>
      </c>
      <c r="C9204" s="3" t="s">
        <v>368</v>
      </c>
      <c r="D9204" s="3" t="s">
        <v>562</v>
      </c>
      <c r="E9204" s="3" t="n">
        <v>4237</v>
      </c>
      <c r="F9204" s="4" t="n">
        <v>110.01</v>
      </c>
      <c r="G9204" s="3" t="s">
        <v>8</v>
      </c>
      <c r="H9204" s="4" t="n">
        <f aca="false">ROUND(E9204*F9204,2)</f>
        <v>466112.37</v>
      </c>
    </row>
    <row r="9205" customFormat="false" ht="15" hidden="false" customHeight="false" outlineLevel="0" collapsed="false">
      <c r="A9205" s="3" t="n">
        <v>9204</v>
      </c>
      <c r="B9205" s="3" t="n">
        <v>1</v>
      </c>
      <c r="C9205" s="3" t="s">
        <v>368</v>
      </c>
      <c r="D9205" s="3" t="s">
        <v>563</v>
      </c>
      <c r="E9205" s="3" t="n">
        <v>2372</v>
      </c>
      <c r="F9205" s="4" t="n">
        <v>429.31</v>
      </c>
      <c r="G9205" s="3" t="s">
        <v>8</v>
      </c>
      <c r="H9205" s="4" t="n">
        <f aca="false">ROUND(E9205*F9205,2)</f>
        <v>1018323.32</v>
      </c>
    </row>
    <row r="9206" customFormat="false" ht="15" hidden="false" customHeight="false" outlineLevel="0" collapsed="false">
      <c r="A9206" s="3" t="n">
        <v>9205</v>
      </c>
      <c r="B9206" s="3" t="n">
        <v>2</v>
      </c>
      <c r="C9206" s="3" t="s">
        <v>368</v>
      </c>
      <c r="D9206" s="3" t="s">
        <v>563</v>
      </c>
      <c r="E9206" s="3" t="n">
        <v>4288</v>
      </c>
      <c r="F9206" s="4" t="n">
        <v>36.42</v>
      </c>
      <c r="G9206" s="3" t="s">
        <v>8</v>
      </c>
      <c r="H9206" s="4" t="n">
        <f aca="false">ROUND(E9206*F9206,2)</f>
        <v>156168.96</v>
      </c>
    </row>
    <row r="9207" customFormat="false" ht="15" hidden="false" customHeight="false" outlineLevel="0" collapsed="false">
      <c r="A9207" s="3" t="n">
        <v>9206</v>
      </c>
      <c r="B9207" s="3" t="n">
        <v>6</v>
      </c>
      <c r="C9207" s="3" t="s">
        <v>368</v>
      </c>
      <c r="D9207" s="3" t="s">
        <v>563</v>
      </c>
      <c r="E9207" s="3" t="n">
        <v>2658</v>
      </c>
      <c r="F9207" s="4" t="n">
        <v>228.04</v>
      </c>
      <c r="G9207" s="3" t="s">
        <v>8</v>
      </c>
      <c r="H9207" s="4" t="n">
        <f aca="false">ROUND(E9207*F9207,2)</f>
        <v>606130.32</v>
      </c>
    </row>
    <row r="9208" customFormat="false" ht="15" hidden="false" customHeight="false" outlineLevel="0" collapsed="false">
      <c r="A9208" s="3" t="n">
        <v>9207</v>
      </c>
      <c r="B9208" s="3" t="n">
        <v>4</v>
      </c>
      <c r="C9208" s="3" t="s">
        <v>368</v>
      </c>
      <c r="D9208" s="3" t="s">
        <v>563</v>
      </c>
      <c r="E9208" s="3" t="n">
        <v>430</v>
      </c>
      <c r="F9208" s="4" t="n">
        <v>110.33</v>
      </c>
      <c r="G9208" s="3" t="s">
        <v>8</v>
      </c>
      <c r="H9208" s="4" t="n">
        <f aca="false">ROUND(E9208*F9208,2)</f>
        <v>47441.9</v>
      </c>
    </row>
    <row r="9209" customFormat="false" ht="15" hidden="false" customHeight="false" outlineLevel="0" collapsed="false">
      <c r="A9209" s="3" t="n">
        <v>9208</v>
      </c>
      <c r="B9209" s="3" t="n">
        <v>5</v>
      </c>
      <c r="C9209" s="3" t="s">
        <v>368</v>
      </c>
      <c r="D9209" s="3" t="s">
        <v>563</v>
      </c>
      <c r="E9209" s="3" t="n">
        <v>2658</v>
      </c>
      <c r="F9209" s="4" t="n">
        <v>587.64</v>
      </c>
      <c r="G9209" s="3" t="s">
        <v>8</v>
      </c>
      <c r="H9209" s="4" t="n">
        <f aca="false">ROUND(E9209*F9209,2)</f>
        <v>1561947.12</v>
      </c>
    </row>
    <row r="9210" customFormat="false" ht="15" hidden="false" customHeight="false" outlineLevel="0" collapsed="false">
      <c r="A9210" s="3" t="n">
        <v>9209</v>
      </c>
      <c r="B9210" s="3" t="n">
        <v>2</v>
      </c>
      <c r="C9210" s="3" t="s">
        <v>368</v>
      </c>
      <c r="D9210" s="3" t="s">
        <v>562</v>
      </c>
      <c r="E9210" s="3" t="n">
        <v>2388</v>
      </c>
      <c r="F9210" s="4" t="n">
        <v>36.27</v>
      </c>
      <c r="G9210" s="3" t="s">
        <v>8</v>
      </c>
      <c r="H9210" s="4" t="n">
        <f aca="false">ROUND(E9210*F9210,2)</f>
        <v>86612.76</v>
      </c>
    </row>
    <row r="9211" customFormat="false" ht="15" hidden="false" customHeight="false" outlineLevel="0" collapsed="false">
      <c r="A9211" s="3" t="n">
        <v>9210</v>
      </c>
      <c r="B9211" s="3" t="n">
        <v>13</v>
      </c>
      <c r="C9211" s="3" t="s">
        <v>368</v>
      </c>
      <c r="D9211" s="3" t="s">
        <v>562</v>
      </c>
      <c r="E9211" s="3" t="n">
        <v>2634</v>
      </c>
      <c r="F9211" s="4" t="n">
        <v>38.78</v>
      </c>
      <c r="G9211" s="3" t="s">
        <v>41</v>
      </c>
      <c r="H9211" s="4" t="n">
        <f aca="false">ROUND(E9211*F9211,2)</f>
        <v>102146.52</v>
      </c>
    </row>
    <row r="9212" customFormat="false" ht="15" hidden="false" customHeight="false" outlineLevel="0" collapsed="false">
      <c r="A9212" s="3" t="n">
        <v>9211</v>
      </c>
      <c r="B9212" s="3" t="n">
        <v>5</v>
      </c>
      <c r="C9212" s="3" t="s">
        <v>368</v>
      </c>
      <c r="D9212" s="3" t="s">
        <v>563</v>
      </c>
      <c r="E9212" s="3" t="n">
        <v>3076</v>
      </c>
      <c r="F9212" s="4" t="n">
        <v>586.25</v>
      </c>
      <c r="G9212" s="3" t="s">
        <v>8</v>
      </c>
      <c r="H9212" s="4" t="n">
        <f aca="false">ROUND(E9212*F9212,2)</f>
        <v>1803305</v>
      </c>
    </row>
    <row r="9213" customFormat="false" ht="15" hidden="false" customHeight="false" outlineLevel="0" collapsed="false">
      <c r="A9213" s="3" t="n">
        <v>9212</v>
      </c>
      <c r="B9213" s="3" t="n">
        <v>10</v>
      </c>
      <c r="C9213" s="3" t="s">
        <v>368</v>
      </c>
      <c r="D9213" s="3" t="s">
        <v>562</v>
      </c>
      <c r="E9213" s="3" t="n">
        <v>1649</v>
      </c>
      <c r="F9213" s="4" t="n">
        <v>73</v>
      </c>
      <c r="G9213" s="3" t="s">
        <v>8</v>
      </c>
      <c r="H9213" s="4" t="n">
        <f aca="false">ROUND(E9213*F9213,2)</f>
        <v>120377</v>
      </c>
    </row>
    <row r="9214" customFormat="false" ht="15" hidden="false" customHeight="false" outlineLevel="0" collapsed="false">
      <c r="A9214" s="3" t="n">
        <v>9213</v>
      </c>
      <c r="B9214" s="3" t="n">
        <v>13</v>
      </c>
      <c r="C9214" s="3" t="s">
        <v>368</v>
      </c>
      <c r="D9214" s="3" t="s">
        <v>563</v>
      </c>
      <c r="E9214" s="3" t="n">
        <v>3916</v>
      </c>
      <c r="F9214" s="4" t="n">
        <v>38.58</v>
      </c>
      <c r="G9214" s="3" t="s">
        <v>41</v>
      </c>
      <c r="H9214" s="4" t="n">
        <f aca="false">ROUND(E9214*F9214,2)</f>
        <v>151079.28</v>
      </c>
    </row>
    <row r="9215" customFormat="false" ht="15" hidden="false" customHeight="false" outlineLevel="0" collapsed="false">
      <c r="A9215" s="3" t="n">
        <v>9214</v>
      </c>
      <c r="B9215" s="3" t="n">
        <v>15</v>
      </c>
      <c r="C9215" s="3" t="s">
        <v>368</v>
      </c>
      <c r="D9215" s="3" t="s">
        <v>563</v>
      </c>
      <c r="E9215" s="3" t="n">
        <v>4490</v>
      </c>
      <c r="F9215" s="4" t="n">
        <v>280.33</v>
      </c>
      <c r="G9215" s="3" t="s">
        <v>46</v>
      </c>
      <c r="H9215" s="4" t="n">
        <f aca="false">ROUND(E9215*F9215,2)</f>
        <v>1258681.7</v>
      </c>
    </row>
    <row r="9216" customFormat="false" ht="15" hidden="false" customHeight="false" outlineLevel="0" collapsed="false">
      <c r="A9216" s="3" t="n">
        <v>9215</v>
      </c>
      <c r="B9216" s="3" t="n">
        <v>6</v>
      </c>
      <c r="C9216" s="3" t="s">
        <v>368</v>
      </c>
      <c r="D9216" s="3" t="s">
        <v>562</v>
      </c>
      <c r="E9216" s="3" t="n">
        <v>4169</v>
      </c>
      <c r="F9216" s="4" t="n">
        <v>228.57</v>
      </c>
      <c r="G9216" s="3" t="s">
        <v>8</v>
      </c>
      <c r="H9216" s="4" t="n">
        <f aca="false">ROUND(E9216*F9216,2)</f>
        <v>952908.33</v>
      </c>
    </row>
    <row r="9217" customFormat="false" ht="15" hidden="false" customHeight="false" outlineLevel="0" collapsed="false">
      <c r="A9217" s="3" t="n">
        <v>9216</v>
      </c>
      <c r="B9217" s="3" t="n">
        <v>14</v>
      </c>
      <c r="C9217" s="3" t="s">
        <v>368</v>
      </c>
      <c r="D9217" s="3" t="s">
        <v>563</v>
      </c>
      <c r="E9217" s="3" t="n">
        <v>4845</v>
      </c>
      <c r="F9217" s="4" t="n">
        <v>74.6</v>
      </c>
      <c r="G9217" s="3" t="s">
        <v>41</v>
      </c>
      <c r="H9217" s="4" t="n">
        <f aca="false">ROUND(E9217*F9217,2)</f>
        <v>361437</v>
      </c>
    </row>
    <row r="9218" customFormat="false" ht="15" hidden="false" customHeight="false" outlineLevel="0" collapsed="false">
      <c r="A9218" s="3" t="n">
        <v>9217</v>
      </c>
      <c r="B9218" s="3" t="n">
        <v>5</v>
      </c>
      <c r="C9218" s="3" t="s">
        <v>368</v>
      </c>
      <c r="D9218" s="3" t="s">
        <v>562</v>
      </c>
      <c r="E9218" s="3" t="n">
        <v>4296</v>
      </c>
      <c r="F9218" s="4" t="n">
        <v>587.02</v>
      </c>
      <c r="G9218" s="3" t="s">
        <v>8</v>
      </c>
      <c r="H9218" s="4" t="n">
        <f aca="false">ROUND(E9218*F9218,2)</f>
        <v>2521837.92</v>
      </c>
    </row>
    <row r="9219" customFormat="false" ht="15" hidden="false" customHeight="false" outlineLevel="0" collapsed="false">
      <c r="A9219" s="3" t="n">
        <v>9218</v>
      </c>
      <c r="B9219" s="3" t="n">
        <v>5</v>
      </c>
      <c r="C9219" s="3" t="s">
        <v>368</v>
      </c>
      <c r="D9219" s="3" t="s">
        <v>563</v>
      </c>
      <c r="E9219" s="3" t="n">
        <v>3816</v>
      </c>
      <c r="F9219" s="4" t="n">
        <v>587.85</v>
      </c>
      <c r="G9219" s="3" t="s">
        <v>8</v>
      </c>
      <c r="H9219" s="4" t="n">
        <f aca="false">ROUND(E9219*F9219,2)</f>
        <v>2243235.6</v>
      </c>
    </row>
    <row r="9220" customFormat="false" ht="15" hidden="false" customHeight="false" outlineLevel="0" collapsed="false">
      <c r="A9220" s="3" t="n">
        <v>9219</v>
      </c>
      <c r="B9220" s="3" t="n">
        <v>8</v>
      </c>
      <c r="C9220" s="3" t="s">
        <v>368</v>
      </c>
      <c r="D9220" s="3" t="s">
        <v>563</v>
      </c>
      <c r="E9220" s="3" t="n">
        <v>1272</v>
      </c>
      <c r="F9220" s="4" t="n">
        <v>53.69</v>
      </c>
      <c r="G9220" s="3" t="s">
        <v>8</v>
      </c>
      <c r="H9220" s="4" t="n">
        <f aca="false">ROUND(E9220*F9220,2)</f>
        <v>68293.68</v>
      </c>
    </row>
    <row r="9221" customFormat="false" ht="15" hidden="false" customHeight="false" outlineLevel="0" collapsed="false">
      <c r="A9221" s="3" t="n">
        <v>9220</v>
      </c>
      <c r="B9221" s="3" t="n">
        <v>10</v>
      </c>
      <c r="C9221" s="3" t="s">
        <v>368</v>
      </c>
      <c r="D9221" s="3" t="s">
        <v>562</v>
      </c>
      <c r="E9221" s="3" t="n">
        <v>4085</v>
      </c>
      <c r="F9221" s="4" t="n">
        <v>73.32</v>
      </c>
      <c r="G9221" s="3" t="s">
        <v>8</v>
      </c>
      <c r="H9221" s="4" t="n">
        <f aca="false">ROUND(E9221*F9221,2)</f>
        <v>299512.2</v>
      </c>
    </row>
    <row r="9222" customFormat="false" ht="15" hidden="false" customHeight="false" outlineLevel="0" collapsed="false">
      <c r="A9222" s="3" t="n">
        <v>9221</v>
      </c>
      <c r="B9222" s="3" t="n">
        <v>12</v>
      </c>
      <c r="C9222" s="3" t="s">
        <v>368</v>
      </c>
      <c r="D9222" s="3" t="s">
        <v>562</v>
      </c>
      <c r="E9222" s="3" t="n">
        <v>2442</v>
      </c>
      <c r="F9222" s="4" t="n">
        <v>226.48</v>
      </c>
      <c r="G9222" s="3" t="s">
        <v>38</v>
      </c>
      <c r="H9222" s="4" t="n">
        <f aca="false">ROUND(E9222*F9222,2)</f>
        <v>553064.16</v>
      </c>
    </row>
    <row r="9223" customFormat="false" ht="15" hidden="false" customHeight="false" outlineLevel="0" collapsed="false">
      <c r="A9223" s="3" t="n">
        <v>9222</v>
      </c>
      <c r="B9223" s="3" t="n">
        <v>1</v>
      </c>
      <c r="C9223" s="3" t="s">
        <v>368</v>
      </c>
      <c r="D9223" s="3" t="s">
        <v>563</v>
      </c>
      <c r="E9223" s="3" t="n">
        <v>3097</v>
      </c>
      <c r="F9223" s="4" t="n">
        <v>430.19</v>
      </c>
      <c r="G9223" s="3" t="s">
        <v>8</v>
      </c>
      <c r="H9223" s="4" t="n">
        <f aca="false">ROUND(E9223*F9223,2)</f>
        <v>1332298.43</v>
      </c>
    </row>
    <row r="9224" customFormat="false" ht="15" hidden="false" customHeight="false" outlineLevel="0" collapsed="false">
      <c r="A9224" s="3" t="n">
        <v>9223</v>
      </c>
      <c r="B9224" s="3" t="n">
        <v>9</v>
      </c>
      <c r="C9224" s="3" t="s">
        <v>369</v>
      </c>
      <c r="D9224" s="3" t="s">
        <v>563</v>
      </c>
      <c r="E9224" s="3" t="n">
        <v>4937</v>
      </c>
      <c r="F9224" s="4" t="n">
        <v>275.57</v>
      </c>
      <c r="G9224" s="3" t="s">
        <v>8</v>
      </c>
      <c r="H9224" s="4" t="n">
        <f aca="false">ROUND(E9224*F9224,2)</f>
        <v>1360489.09</v>
      </c>
    </row>
    <row r="9225" customFormat="false" ht="15" hidden="false" customHeight="false" outlineLevel="0" collapsed="false">
      <c r="A9225" s="3" t="n">
        <v>9224</v>
      </c>
      <c r="B9225" s="3" t="n">
        <v>8</v>
      </c>
      <c r="C9225" s="3" t="s">
        <v>369</v>
      </c>
      <c r="D9225" s="3" t="s">
        <v>562</v>
      </c>
      <c r="E9225" s="3" t="n">
        <v>3549</v>
      </c>
      <c r="F9225" s="4" t="n">
        <v>54.43</v>
      </c>
      <c r="G9225" s="3" t="s">
        <v>8</v>
      </c>
      <c r="H9225" s="4" t="n">
        <f aca="false">ROUND(E9225*F9225,2)</f>
        <v>193172.07</v>
      </c>
    </row>
    <row r="9226" customFormat="false" ht="15" hidden="false" customHeight="false" outlineLevel="0" collapsed="false">
      <c r="A9226" s="3" t="n">
        <v>9225</v>
      </c>
      <c r="B9226" s="3" t="n">
        <v>9</v>
      </c>
      <c r="C9226" s="3" t="s">
        <v>369</v>
      </c>
      <c r="D9226" s="3" t="s">
        <v>563</v>
      </c>
      <c r="E9226" s="3" t="n">
        <v>3696</v>
      </c>
      <c r="F9226" s="4" t="n">
        <v>275.91</v>
      </c>
      <c r="G9226" s="3" t="s">
        <v>8</v>
      </c>
      <c r="H9226" s="4" t="n">
        <f aca="false">ROUND(E9226*F9226,2)</f>
        <v>1019763.36</v>
      </c>
    </row>
    <row r="9227" customFormat="false" ht="15" hidden="false" customHeight="false" outlineLevel="0" collapsed="false">
      <c r="A9227" s="3" t="n">
        <v>9226</v>
      </c>
      <c r="B9227" s="3" t="n">
        <v>3</v>
      </c>
      <c r="C9227" s="3" t="s">
        <v>369</v>
      </c>
      <c r="D9227" s="3" t="s">
        <v>563</v>
      </c>
      <c r="E9227" s="3" t="n">
        <v>2987</v>
      </c>
      <c r="F9227" s="4" t="n">
        <v>146.68</v>
      </c>
      <c r="G9227" s="3" t="s">
        <v>8</v>
      </c>
      <c r="H9227" s="4" t="n">
        <f aca="false">ROUND(E9227*F9227,2)</f>
        <v>438133.16</v>
      </c>
    </row>
    <row r="9228" customFormat="false" ht="15" hidden="false" customHeight="false" outlineLevel="0" collapsed="false">
      <c r="A9228" s="3" t="n">
        <v>9227</v>
      </c>
      <c r="B9228" s="3" t="n">
        <v>2</v>
      </c>
      <c r="C9228" s="3" t="s">
        <v>369</v>
      </c>
      <c r="D9228" s="3" t="s">
        <v>563</v>
      </c>
      <c r="E9228" s="3" t="n">
        <v>2405</v>
      </c>
      <c r="F9228" s="4" t="n">
        <v>36.47</v>
      </c>
      <c r="G9228" s="3" t="s">
        <v>8</v>
      </c>
      <c r="H9228" s="4" t="n">
        <f aca="false">ROUND(E9228*F9228,2)</f>
        <v>87710.35</v>
      </c>
    </row>
    <row r="9229" customFormat="false" ht="15" hidden="false" customHeight="false" outlineLevel="0" collapsed="false">
      <c r="A9229" s="3" t="n">
        <v>9228</v>
      </c>
      <c r="B9229" s="3" t="n">
        <v>11</v>
      </c>
      <c r="C9229" s="3" t="s">
        <v>369</v>
      </c>
      <c r="D9229" s="3" t="s">
        <v>562</v>
      </c>
      <c r="E9229" s="3" t="n">
        <v>774</v>
      </c>
      <c r="F9229" s="4" t="n">
        <v>104.66</v>
      </c>
      <c r="G9229" s="3" t="s">
        <v>34</v>
      </c>
      <c r="H9229" s="4" t="n">
        <f aca="false">ROUND(E9229*F9229,2)</f>
        <v>81006.84</v>
      </c>
    </row>
    <row r="9230" customFormat="false" ht="15" hidden="false" customHeight="false" outlineLevel="0" collapsed="false">
      <c r="A9230" s="3" t="n">
        <v>9229</v>
      </c>
      <c r="B9230" s="3" t="n">
        <v>9</v>
      </c>
      <c r="C9230" s="3" t="s">
        <v>369</v>
      </c>
      <c r="D9230" s="3" t="s">
        <v>562</v>
      </c>
      <c r="E9230" s="3" t="n">
        <v>4312</v>
      </c>
      <c r="F9230" s="4" t="n">
        <v>274.95</v>
      </c>
      <c r="G9230" s="3" t="s">
        <v>8</v>
      </c>
      <c r="H9230" s="4" t="n">
        <f aca="false">ROUND(E9230*F9230,2)</f>
        <v>1185584.4</v>
      </c>
    </row>
    <row r="9231" customFormat="false" ht="15" hidden="false" customHeight="false" outlineLevel="0" collapsed="false">
      <c r="A9231" s="3" t="n">
        <v>9230</v>
      </c>
      <c r="B9231" s="3" t="n">
        <v>11</v>
      </c>
      <c r="C9231" s="3" t="s">
        <v>369</v>
      </c>
      <c r="D9231" s="3" t="s">
        <v>563</v>
      </c>
      <c r="E9231" s="3" t="n">
        <v>2074</v>
      </c>
      <c r="F9231" s="4" t="n">
        <v>104.98</v>
      </c>
      <c r="G9231" s="3" t="s">
        <v>34</v>
      </c>
      <c r="H9231" s="4" t="n">
        <f aca="false">ROUND(E9231*F9231,2)</f>
        <v>217728.52</v>
      </c>
    </row>
    <row r="9232" customFormat="false" ht="15" hidden="false" customHeight="false" outlineLevel="0" collapsed="false">
      <c r="A9232" s="3" t="n">
        <v>9231</v>
      </c>
      <c r="B9232" s="3" t="n">
        <v>11</v>
      </c>
      <c r="C9232" s="3" t="s">
        <v>369</v>
      </c>
      <c r="D9232" s="3" t="s">
        <v>563</v>
      </c>
      <c r="E9232" s="3" t="n">
        <v>1104</v>
      </c>
      <c r="F9232" s="4" t="n">
        <v>104.64</v>
      </c>
      <c r="G9232" s="3" t="s">
        <v>34</v>
      </c>
      <c r="H9232" s="4" t="n">
        <f aca="false">ROUND(E9232*F9232,2)</f>
        <v>115522.56</v>
      </c>
    </row>
    <row r="9233" customFormat="false" ht="15" hidden="false" customHeight="false" outlineLevel="0" collapsed="false">
      <c r="A9233" s="3" t="n">
        <v>9232</v>
      </c>
      <c r="B9233" s="3" t="n">
        <v>15</v>
      </c>
      <c r="C9233" s="3" t="s">
        <v>369</v>
      </c>
      <c r="D9233" s="3" t="s">
        <v>562</v>
      </c>
      <c r="E9233" s="3" t="n">
        <v>1133</v>
      </c>
      <c r="F9233" s="4" t="n">
        <v>282.25</v>
      </c>
      <c r="G9233" s="3" t="s">
        <v>46</v>
      </c>
      <c r="H9233" s="4" t="n">
        <f aca="false">ROUND(E9233*F9233,2)</f>
        <v>319789.25</v>
      </c>
    </row>
    <row r="9234" customFormat="false" ht="15" hidden="false" customHeight="false" outlineLevel="0" collapsed="false">
      <c r="A9234" s="3" t="n">
        <v>9233</v>
      </c>
      <c r="B9234" s="3" t="n">
        <v>13</v>
      </c>
      <c r="C9234" s="3" t="s">
        <v>369</v>
      </c>
      <c r="D9234" s="3" t="s">
        <v>563</v>
      </c>
      <c r="E9234" s="3" t="n">
        <v>4733</v>
      </c>
      <c r="F9234" s="4" t="n">
        <v>38.17</v>
      </c>
      <c r="G9234" s="3" t="s">
        <v>41</v>
      </c>
      <c r="H9234" s="4" t="n">
        <f aca="false">ROUND(E9234*F9234,2)</f>
        <v>180658.61</v>
      </c>
    </row>
    <row r="9235" customFormat="false" ht="15" hidden="false" customHeight="false" outlineLevel="0" collapsed="false">
      <c r="A9235" s="3" t="n">
        <v>9234</v>
      </c>
      <c r="B9235" s="3" t="n">
        <v>13</v>
      </c>
      <c r="C9235" s="3" t="s">
        <v>369</v>
      </c>
      <c r="D9235" s="3" t="s">
        <v>563</v>
      </c>
      <c r="E9235" s="3" t="n">
        <v>2025</v>
      </c>
      <c r="F9235" s="4" t="n">
        <v>38.01</v>
      </c>
      <c r="G9235" s="3" t="s">
        <v>41</v>
      </c>
      <c r="H9235" s="4" t="n">
        <f aca="false">ROUND(E9235*F9235,2)</f>
        <v>76970.25</v>
      </c>
    </row>
    <row r="9236" customFormat="false" ht="15" hidden="false" customHeight="false" outlineLevel="0" collapsed="false">
      <c r="A9236" s="3" t="n">
        <v>9235</v>
      </c>
      <c r="B9236" s="3" t="n">
        <v>9</v>
      </c>
      <c r="C9236" s="3" t="s">
        <v>369</v>
      </c>
      <c r="D9236" s="3" t="s">
        <v>562</v>
      </c>
      <c r="E9236" s="3" t="n">
        <v>3884</v>
      </c>
      <c r="F9236" s="4" t="n">
        <v>276.27</v>
      </c>
      <c r="G9236" s="3" t="s">
        <v>8</v>
      </c>
      <c r="H9236" s="4" t="n">
        <f aca="false">ROUND(E9236*F9236,2)</f>
        <v>1073032.68</v>
      </c>
    </row>
    <row r="9237" customFormat="false" ht="15" hidden="false" customHeight="false" outlineLevel="0" collapsed="false">
      <c r="A9237" s="3" t="n">
        <v>9236</v>
      </c>
      <c r="B9237" s="3" t="n">
        <v>11</v>
      </c>
      <c r="C9237" s="3" t="s">
        <v>369</v>
      </c>
      <c r="D9237" s="3" t="s">
        <v>563</v>
      </c>
      <c r="E9237" s="3" t="n">
        <v>1218</v>
      </c>
      <c r="F9237" s="4" t="n">
        <v>104.86</v>
      </c>
      <c r="G9237" s="3" t="s">
        <v>34</v>
      </c>
      <c r="H9237" s="4" t="n">
        <f aca="false">ROUND(E9237*F9237,2)</f>
        <v>127719.48</v>
      </c>
    </row>
    <row r="9238" customFormat="false" ht="15" hidden="false" customHeight="false" outlineLevel="0" collapsed="false">
      <c r="A9238" s="3" t="n">
        <v>9237</v>
      </c>
      <c r="B9238" s="3" t="n">
        <v>7</v>
      </c>
      <c r="C9238" s="3" t="s">
        <v>369</v>
      </c>
      <c r="D9238" s="3" t="s">
        <v>562</v>
      </c>
      <c r="E9238" s="3" t="n">
        <v>839</v>
      </c>
      <c r="F9238" s="4" t="n">
        <v>282.47</v>
      </c>
      <c r="G9238" s="3" t="s">
        <v>8</v>
      </c>
      <c r="H9238" s="4" t="n">
        <f aca="false">ROUND(E9238*F9238,2)</f>
        <v>236992.33</v>
      </c>
    </row>
    <row r="9239" customFormat="false" ht="15" hidden="false" customHeight="false" outlineLevel="0" collapsed="false">
      <c r="A9239" s="3" t="n">
        <v>9238</v>
      </c>
      <c r="B9239" s="3" t="n">
        <v>1</v>
      </c>
      <c r="C9239" s="3" t="s">
        <v>369</v>
      </c>
      <c r="D9239" s="3" t="s">
        <v>563</v>
      </c>
      <c r="E9239" s="3" t="n">
        <v>434</v>
      </c>
      <c r="F9239" s="4" t="n">
        <v>431.77</v>
      </c>
      <c r="G9239" s="3" t="s">
        <v>8</v>
      </c>
      <c r="H9239" s="4" t="n">
        <f aca="false">ROUND(E9239*F9239,2)</f>
        <v>187388.18</v>
      </c>
    </row>
    <row r="9240" customFormat="false" ht="15" hidden="false" customHeight="false" outlineLevel="0" collapsed="false">
      <c r="A9240" s="3" t="n">
        <v>9239</v>
      </c>
      <c r="B9240" s="3" t="n">
        <v>6</v>
      </c>
      <c r="C9240" s="3" t="s">
        <v>369</v>
      </c>
      <c r="D9240" s="3" t="s">
        <v>562</v>
      </c>
      <c r="E9240" s="3" t="n">
        <v>1620</v>
      </c>
      <c r="F9240" s="4" t="n">
        <v>227.69</v>
      </c>
      <c r="G9240" s="3" t="s">
        <v>8</v>
      </c>
      <c r="H9240" s="4" t="n">
        <f aca="false">ROUND(E9240*F9240,2)</f>
        <v>368857.8</v>
      </c>
    </row>
    <row r="9241" customFormat="false" ht="15" hidden="false" customHeight="false" outlineLevel="0" collapsed="false">
      <c r="A9241" s="3" t="n">
        <v>9240</v>
      </c>
      <c r="B9241" s="3" t="n">
        <v>11</v>
      </c>
      <c r="C9241" s="3" t="s">
        <v>369</v>
      </c>
      <c r="D9241" s="3" t="s">
        <v>562</v>
      </c>
      <c r="E9241" s="3" t="n">
        <v>4920</v>
      </c>
      <c r="F9241" s="4" t="n">
        <v>104.98</v>
      </c>
      <c r="G9241" s="3" t="s">
        <v>34</v>
      </c>
      <c r="H9241" s="4" t="n">
        <f aca="false">ROUND(E9241*F9241,2)</f>
        <v>516501.6</v>
      </c>
    </row>
    <row r="9242" customFormat="false" ht="15" hidden="false" customHeight="false" outlineLevel="0" collapsed="false">
      <c r="A9242" s="3" t="n">
        <v>9241</v>
      </c>
      <c r="B9242" s="3" t="n">
        <v>7</v>
      </c>
      <c r="C9242" s="3" t="s">
        <v>369</v>
      </c>
      <c r="D9242" s="3" t="s">
        <v>562</v>
      </c>
      <c r="E9242" s="3" t="n">
        <v>4951</v>
      </c>
      <c r="F9242" s="4" t="n">
        <v>282.98</v>
      </c>
      <c r="G9242" s="3" t="s">
        <v>8</v>
      </c>
      <c r="H9242" s="4" t="n">
        <f aca="false">ROUND(E9242*F9242,2)</f>
        <v>1401033.98</v>
      </c>
    </row>
    <row r="9243" customFormat="false" ht="15" hidden="false" customHeight="false" outlineLevel="0" collapsed="false">
      <c r="A9243" s="3" t="n">
        <v>9242</v>
      </c>
      <c r="B9243" s="3" t="n">
        <v>10</v>
      </c>
      <c r="C9243" s="3" t="s">
        <v>369</v>
      </c>
      <c r="D9243" s="3" t="s">
        <v>563</v>
      </c>
      <c r="E9243" s="3" t="n">
        <v>2788</v>
      </c>
      <c r="F9243" s="4" t="n">
        <v>74.3</v>
      </c>
      <c r="G9243" s="3" t="s">
        <v>8</v>
      </c>
      <c r="H9243" s="4" t="n">
        <f aca="false">ROUND(E9243*F9243,2)</f>
        <v>207148.4</v>
      </c>
    </row>
    <row r="9244" customFormat="false" ht="15" hidden="false" customHeight="false" outlineLevel="0" collapsed="false">
      <c r="A9244" s="3" t="n">
        <v>9243</v>
      </c>
      <c r="B9244" s="3" t="n">
        <v>15</v>
      </c>
      <c r="C9244" s="3" t="s">
        <v>369</v>
      </c>
      <c r="D9244" s="3" t="s">
        <v>563</v>
      </c>
      <c r="E9244" s="3" t="n">
        <v>1784</v>
      </c>
      <c r="F9244" s="4" t="n">
        <v>282.75</v>
      </c>
      <c r="G9244" s="3" t="s">
        <v>46</v>
      </c>
      <c r="H9244" s="4" t="n">
        <f aca="false">ROUND(E9244*F9244,2)</f>
        <v>504426</v>
      </c>
    </row>
    <row r="9245" customFormat="false" ht="15" hidden="false" customHeight="false" outlineLevel="0" collapsed="false">
      <c r="A9245" s="3" t="n">
        <v>9244</v>
      </c>
      <c r="B9245" s="3" t="n">
        <v>3</v>
      </c>
      <c r="C9245" s="3" t="s">
        <v>370</v>
      </c>
      <c r="D9245" s="3" t="s">
        <v>563</v>
      </c>
      <c r="E9245" s="3" t="n">
        <v>4695</v>
      </c>
      <c r="F9245" s="4" t="n">
        <v>145.16</v>
      </c>
      <c r="G9245" s="3" t="s">
        <v>8</v>
      </c>
      <c r="H9245" s="4" t="n">
        <f aca="false">ROUND(E9245*F9245,2)</f>
        <v>681526.2</v>
      </c>
    </row>
    <row r="9246" customFormat="false" ht="15" hidden="false" customHeight="false" outlineLevel="0" collapsed="false">
      <c r="A9246" s="3" t="n">
        <v>9245</v>
      </c>
      <c r="B9246" s="3" t="n">
        <v>5</v>
      </c>
      <c r="C9246" s="3" t="s">
        <v>370</v>
      </c>
      <c r="D9246" s="3" t="s">
        <v>563</v>
      </c>
      <c r="E9246" s="3" t="n">
        <v>1485</v>
      </c>
      <c r="F9246" s="4" t="n">
        <v>590.92</v>
      </c>
      <c r="G9246" s="3" t="s">
        <v>8</v>
      </c>
      <c r="H9246" s="4" t="n">
        <f aca="false">ROUND(E9246*F9246,2)</f>
        <v>877516.2</v>
      </c>
    </row>
    <row r="9247" customFormat="false" ht="15" hidden="false" customHeight="false" outlineLevel="0" collapsed="false">
      <c r="A9247" s="3" t="n">
        <v>9246</v>
      </c>
      <c r="B9247" s="3" t="n">
        <v>1</v>
      </c>
      <c r="C9247" s="3" t="s">
        <v>370</v>
      </c>
      <c r="D9247" s="3" t="s">
        <v>562</v>
      </c>
      <c r="E9247" s="3" t="n">
        <v>3250</v>
      </c>
      <c r="F9247" s="4" t="n">
        <v>420.42</v>
      </c>
      <c r="G9247" s="3" t="s">
        <v>8</v>
      </c>
      <c r="H9247" s="4" t="n">
        <f aca="false">ROUND(E9247*F9247,2)</f>
        <v>1366365</v>
      </c>
    </row>
    <row r="9248" customFormat="false" ht="15" hidden="false" customHeight="false" outlineLevel="0" collapsed="false">
      <c r="A9248" s="3" t="n">
        <v>9247</v>
      </c>
      <c r="B9248" s="3" t="n">
        <v>3</v>
      </c>
      <c r="C9248" s="3" t="s">
        <v>370</v>
      </c>
      <c r="D9248" s="3" t="s">
        <v>563</v>
      </c>
      <c r="E9248" s="3" t="n">
        <v>4409</v>
      </c>
      <c r="F9248" s="4" t="n">
        <v>145.8</v>
      </c>
      <c r="G9248" s="3" t="s">
        <v>8</v>
      </c>
      <c r="H9248" s="4" t="n">
        <f aca="false">ROUND(E9248*F9248,2)</f>
        <v>642832.2</v>
      </c>
    </row>
    <row r="9249" customFormat="false" ht="15" hidden="false" customHeight="false" outlineLevel="0" collapsed="false">
      <c r="A9249" s="3" t="n">
        <v>9248</v>
      </c>
      <c r="B9249" s="3" t="n">
        <v>15</v>
      </c>
      <c r="C9249" s="3" t="s">
        <v>370</v>
      </c>
      <c r="D9249" s="3" t="s">
        <v>563</v>
      </c>
      <c r="E9249" s="3" t="n">
        <v>102</v>
      </c>
      <c r="F9249" s="4" t="n">
        <v>279.44</v>
      </c>
      <c r="G9249" s="3" t="s">
        <v>46</v>
      </c>
      <c r="H9249" s="4" t="n">
        <f aca="false">ROUND(E9249*F9249,2)</f>
        <v>28502.88</v>
      </c>
    </row>
    <row r="9250" customFormat="false" ht="15" hidden="false" customHeight="false" outlineLevel="0" collapsed="false">
      <c r="A9250" s="3" t="n">
        <v>9249</v>
      </c>
      <c r="B9250" s="3" t="n">
        <v>8</v>
      </c>
      <c r="C9250" s="3" t="s">
        <v>370</v>
      </c>
      <c r="D9250" s="3" t="s">
        <v>563</v>
      </c>
      <c r="E9250" s="3" t="n">
        <v>487</v>
      </c>
      <c r="F9250" s="4" t="n">
        <v>52.25</v>
      </c>
      <c r="G9250" s="3" t="s">
        <v>8</v>
      </c>
      <c r="H9250" s="4" t="n">
        <f aca="false">ROUND(E9250*F9250,2)</f>
        <v>25445.75</v>
      </c>
    </row>
    <row r="9251" customFormat="false" ht="15" hidden="false" customHeight="false" outlineLevel="0" collapsed="false">
      <c r="A9251" s="3" t="n">
        <v>9250</v>
      </c>
      <c r="B9251" s="3" t="n">
        <v>11</v>
      </c>
      <c r="C9251" s="3" t="s">
        <v>370</v>
      </c>
      <c r="D9251" s="3" t="s">
        <v>562</v>
      </c>
      <c r="E9251" s="3" t="n">
        <v>231</v>
      </c>
      <c r="F9251" s="4" t="n">
        <v>104.65</v>
      </c>
      <c r="G9251" s="3" t="s">
        <v>34</v>
      </c>
      <c r="H9251" s="4" t="n">
        <f aca="false">ROUND(E9251*F9251,2)</f>
        <v>24174.15</v>
      </c>
    </row>
    <row r="9252" customFormat="false" ht="15" hidden="false" customHeight="false" outlineLevel="0" collapsed="false">
      <c r="A9252" s="3" t="n">
        <v>9251</v>
      </c>
      <c r="B9252" s="3" t="n">
        <v>6</v>
      </c>
      <c r="C9252" s="3" t="s">
        <v>370</v>
      </c>
      <c r="D9252" s="3" t="s">
        <v>563</v>
      </c>
      <c r="E9252" s="3" t="n">
        <v>3453</v>
      </c>
      <c r="F9252" s="4" t="n">
        <v>229.16</v>
      </c>
      <c r="G9252" s="3" t="s">
        <v>8</v>
      </c>
      <c r="H9252" s="4" t="n">
        <f aca="false">ROUND(E9252*F9252,2)</f>
        <v>791289.48</v>
      </c>
    </row>
    <row r="9253" customFormat="false" ht="15" hidden="false" customHeight="false" outlineLevel="0" collapsed="false">
      <c r="A9253" s="3" t="n">
        <v>9252</v>
      </c>
      <c r="B9253" s="3" t="n">
        <v>12</v>
      </c>
      <c r="C9253" s="3" t="s">
        <v>370</v>
      </c>
      <c r="D9253" s="3" t="s">
        <v>563</v>
      </c>
      <c r="E9253" s="3" t="n">
        <v>4771</v>
      </c>
      <c r="F9253" s="4" t="n">
        <v>226.57</v>
      </c>
      <c r="G9253" s="3" t="s">
        <v>38</v>
      </c>
      <c r="H9253" s="4" t="n">
        <f aca="false">ROUND(E9253*F9253,2)</f>
        <v>1080965.47</v>
      </c>
    </row>
    <row r="9254" customFormat="false" ht="15" hidden="false" customHeight="false" outlineLevel="0" collapsed="false">
      <c r="A9254" s="3" t="n">
        <v>9253</v>
      </c>
      <c r="B9254" s="3" t="n">
        <v>5</v>
      </c>
      <c r="C9254" s="3" t="s">
        <v>370</v>
      </c>
      <c r="D9254" s="3" t="s">
        <v>562</v>
      </c>
      <c r="E9254" s="3" t="n">
        <v>3870</v>
      </c>
      <c r="F9254" s="4" t="n">
        <v>593.46</v>
      </c>
      <c r="G9254" s="3" t="s">
        <v>8</v>
      </c>
      <c r="H9254" s="4" t="n">
        <f aca="false">ROUND(E9254*F9254,2)</f>
        <v>2296690.2</v>
      </c>
    </row>
    <row r="9255" customFormat="false" ht="15" hidden="false" customHeight="false" outlineLevel="0" collapsed="false">
      <c r="A9255" s="3" t="n">
        <v>9254</v>
      </c>
      <c r="B9255" s="3" t="n">
        <v>7</v>
      </c>
      <c r="C9255" s="3" t="s">
        <v>370</v>
      </c>
      <c r="D9255" s="3" t="s">
        <v>563</v>
      </c>
      <c r="E9255" s="3" t="n">
        <v>3139</v>
      </c>
      <c r="F9255" s="4" t="n">
        <v>285.39</v>
      </c>
      <c r="G9255" s="3" t="s">
        <v>8</v>
      </c>
      <c r="H9255" s="4" t="n">
        <f aca="false">ROUND(E9255*F9255,2)</f>
        <v>895839.21</v>
      </c>
    </row>
    <row r="9256" customFormat="false" ht="15" hidden="false" customHeight="false" outlineLevel="0" collapsed="false">
      <c r="A9256" s="3" t="n">
        <v>9255</v>
      </c>
      <c r="B9256" s="3" t="n">
        <v>14</v>
      </c>
      <c r="C9256" s="3" t="s">
        <v>370</v>
      </c>
      <c r="D9256" s="3" t="s">
        <v>562</v>
      </c>
      <c r="E9256" s="3" t="n">
        <v>2574</v>
      </c>
      <c r="F9256" s="4" t="n">
        <v>73.68</v>
      </c>
      <c r="G9256" s="3" t="s">
        <v>41</v>
      </c>
      <c r="H9256" s="4" t="n">
        <f aca="false">ROUND(E9256*F9256,2)</f>
        <v>189652.32</v>
      </c>
    </row>
    <row r="9257" customFormat="false" ht="15" hidden="false" customHeight="false" outlineLevel="0" collapsed="false">
      <c r="A9257" s="3" t="n">
        <v>9256</v>
      </c>
      <c r="B9257" s="3" t="n">
        <v>10</v>
      </c>
      <c r="C9257" s="3" t="s">
        <v>370</v>
      </c>
      <c r="D9257" s="3" t="s">
        <v>562</v>
      </c>
      <c r="E9257" s="3" t="n">
        <v>2032</v>
      </c>
      <c r="F9257" s="4" t="n">
        <v>74.2</v>
      </c>
      <c r="G9257" s="3" t="s">
        <v>8</v>
      </c>
      <c r="H9257" s="4" t="n">
        <f aca="false">ROUND(E9257*F9257,2)</f>
        <v>150774.4</v>
      </c>
    </row>
    <row r="9258" customFormat="false" ht="15" hidden="false" customHeight="false" outlineLevel="0" collapsed="false">
      <c r="A9258" s="3" t="n">
        <v>9257</v>
      </c>
      <c r="B9258" s="3" t="n">
        <v>15</v>
      </c>
      <c r="C9258" s="3" t="s">
        <v>370</v>
      </c>
      <c r="D9258" s="3" t="s">
        <v>563</v>
      </c>
      <c r="E9258" s="3" t="n">
        <v>4661</v>
      </c>
      <c r="F9258" s="4" t="n">
        <v>279.48</v>
      </c>
      <c r="G9258" s="3" t="s">
        <v>46</v>
      </c>
      <c r="H9258" s="4" t="n">
        <f aca="false">ROUND(E9258*F9258,2)</f>
        <v>1302656.28</v>
      </c>
    </row>
    <row r="9259" customFormat="false" ht="15" hidden="false" customHeight="false" outlineLevel="0" collapsed="false">
      <c r="A9259" s="3" t="n">
        <v>9258</v>
      </c>
      <c r="B9259" s="3" t="n">
        <v>7</v>
      </c>
      <c r="C9259" s="3" t="s">
        <v>370</v>
      </c>
      <c r="D9259" s="3" t="s">
        <v>562</v>
      </c>
      <c r="E9259" s="3" t="n">
        <v>51</v>
      </c>
      <c r="F9259" s="4" t="n">
        <v>285.14</v>
      </c>
      <c r="G9259" s="3" t="s">
        <v>8</v>
      </c>
      <c r="H9259" s="4" t="n">
        <f aca="false">ROUND(E9259*F9259,2)</f>
        <v>14542.14</v>
      </c>
    </row>
    <row r="9260" customFormat="false" ht="15" hidden="false" customHeight="false" outlineLevel="0" collapsed="false">
      <c r="A9260" s="3" t="n">
        <v>9259</v>
      </c>
      <c r="B9260" s="3" t="n">
        <v>1</v>
      </c>
      <c r="C9260" s="3" t="s">
        <v>370</v>
      </c>
      <c r="D9260" s="3" t="s">
        <v>563</v>
      </c>
      <c r="E9260" s="3" t="n">
        <v>3466</v>
      </c>
      <c r="F9260" s="4" t="n">
        <v>419.92</v>
      </c>
      <c r="G9260" s="3" t="s">
        <v>8</v>
      </c>
      <c r="H9260" s="4" t="n">
        <f aca="false">ROUND(E9260*F9260,2)</f>
        <v>1455442.72</v>
      </c>
    </row>
    <row r="9261" customFormat="false" ht="15" hidden="false" customHeight="false" outlineLevel="0" collapsed="false">
      <c r="A9261" s="3" t="n">
        <v>9260</v>
      </c>
      <c r="B9261" s="3" t="n">
        <v>6</v>
      </c>
      <c r="C9261" s="3" t="s">
        <v>370</v>
      </c>
      <c r="D9261" s="3" t="s">
        <v>562</v>
      </c>
      <c r="E9261" s="3" t="n">
        <v>574</v>
      </c>
      <c r="F9261" s="4" t="n">
        <v>230.07</v>
      </c>
      <c r="G9261" s="3" t="s">
        <v>8</v>
      </c>
      <c r="H9261" s="4" t="n">
        <f aca="false">ROUND(E9261*F9261,2)</f>
        <v>132060.18</v>
      </c>
    </row>
    <row r="9262" customFormat="false" ht="15" hidden="false" customHeight="false" outlineLevel="0" collapsed="false">
      <c r="A9262" s="3" t="n">
        <v>9261</v>
      </c>
      <c r="B9262" s="3" t="n">
        <v>8</v>
      </c>
      <c r="C9262" s="3" t="s">
        <v>370</v>
      </c>
      <c r="D9262" s="3" t="s">
        <v>563</v>
      </c>
      <c r="E9262" s="3" t="n">
        <v>2779</v>
      </c>
      <c r="F9262" s="4" t="n">
        <v>52.27</v>
      </c>
      <c r="G9262" s="3" t="s">
        <v>8</v>
      </c>
      <c r="H9262" s="4" t="n">
        <f aca="false">ROUND(E9262*F9262,2)</f>
        <v>145258.33</v>
      </c>
    </row>
    <row r="9263" customFormat="false" ht="15" hidden="false" customHeight="false" outlineLevel="0" collapsed="false">
      <c r="A9263" s="3" t="n">
        <v>9262</v>
      </c>
      <c r="B9263" s="3" t="n">
        <v>3</v>
      </c>
      <c r="C9263" s="3" t="s">
        <v>370</v>
      </c>
      <c r="D9263" s="3" t="s">
        <v>563</v>
      </c>
      <c r="E9263" s="3" t="n">
        <v>2174</v>
      </c>
      <c r="F9263" s="4" t="n">
        <v>145.22</v>
      </c>
      <c r="G9263" s="3" t="s">
        <v>8</v>
      </c>
      <c r="H9263" s="4" t="n">
        <f aca="false">ROUND(E9263*F9263,2)</f>
        <v>315708.28</v>
      </c>
    </row>
    <row r="9264" customFormat="false" ht="15" hidden="false" customHeight="false" outlineLevel="0" collapsed="false">
      <c r="A9264" s="3" t="n">
        <v>9263</v>
      </c>
      <c r="B9264" s="3" t="n">
        <v>4</v>
      </c>
      <c r="C9264" s="3" t="s">
        <v>370</v>
      </c>
      <c r="D9264" s="3" t="s">
        <v>562</v>
      </c>
      <c r="E9264" s="3" t="n">
        <v>2471</v>
      </c>
      <c r="F9264" s="4" t="n">
        <v>111.24</v>
      </c>
      <c r="G9264" s="3" t="s">
        <v>8</v>
      </c>
      <c r="H9264" s="4" t="n">
        <f aca="false">ROUND(E9264*F9264,2)</f>
        <v>274874.04</v>
      </c>
    </row>
    <row r="9265" customFormat="false" ht="15" hidden="false" customHeight="false" outlineLevel="0" collapsed="false">
      <c r="A9265" s="3" t="n">
        <v>9264</v>
      </c>
      <c r="B9265" s="3" t="n">
        <v>2</v>
      </c>
      <c r="C9265" s="3" t="s">
        <v>370</v>
      </c>
      <c r="D9265" s="3" t="s">
        <v>562</v>
      </c>
      <c r="E9265" s="3" t="n">
        <v>4480</v>
      </c>
      <c r="F9265" s="4" t="n">
        <v>36.68</v>
      </c>
      <c r="G9265" s="3" t="s">
        <v>8</v>
      </c>
      <c r="H9265" s="4" t="n">
        <f aca="false">ROUND(E9265*F9265,2)</f>
        <v>164326.4</v>
      </c>
    </row>
    <row r="9266" customFormat="false" ht="15" hidden="false" customHeight="false" outlineLevel="0" collapsed="false">
      <c r="A9266" s="3" t="n">
        <v>9265</v>
      </c>
      <c r="B9266" s="3" t="n">
        <v>5</v>
      </c>
      <c r="C9266" s="3" t="s">
        <v>370</v>
      </c>
      <c r="D9266" s="3" t="s">
        <v>562</v>
      </c>
      <c r="E9266" s="3" t="n">
        <v>3865</v>
      </c>
      <c r="F9266" s="4" t="n">
        <v>590.74</v>
      </c>
      <c r="G9266" s="3" t="s">
        <v>8</v>
      </c>
      <c r="H9266" s="4" t="n">
        <f aca="false">ROUND(E9266*F9266,2)</f>
        <v>2283210.1</v>
      </c>
    </row>
    <row r="9267" customFormat="false" ht="15" hidden="false" customHeight="false" outlineLevel="0" collapsed="false">
      <c r="A9267" s="3" t="n">
        <v>9266</v>
      </c>
      <c r="B9267" s="3" t="n">
        <v>8</v>
      </c>
      <c r="C9267" s="3" t="s">
        <v>370</v>
      </c>
      <c r="D9267" s="3" t="s">
        <v>563</v>
      </c>
      <c r="E9267" s="3" t="n">
        <v>1541</v>
      </c>
      <c r="F9267" s="4" t="n">
        <v>52.22</v>
      </c>
      <c r="G9267" s="3" t="s">
        <v>8</v>
      </c>
      <c r="H9267" s="4" t="n">
        <f aca="false">ROUND(E9267*F9267,2)</f>
        <v>80471.02</v>
      </c>
    </row>
    <row r="9268" customFormat="false" ht="15" hidden="false" customHeight="false" outlineLevel="0" collapsed="false">
      <c r="A9268" s="3" t="n">
        <v>9267</v>
      </c>
      <c r="B9268" s="3" t="n">
        <v>10</v>
      </c>
      <c r="C9268" s="3" t="s">
        <v>370</v>
      </c>
      <c r="D9268" s="3" t="s">
        <v>563</v>
      </c>
      <c r="E9268" s="3" t="n">
        <v>4209</v>
      </c>
      <c r="F9268" s="4" t="n">
        <v>74.25</v>
      </c>
      <c r="G9268" s="3" t="s">
        <v>8</v>
      </c>
      <c r="H9268" s="4" t="n">
        <f aca="false">ROUND(E9268*F9268,2)</f>
        <v>312518.25</v>
      </c>
    </row>
    <row r="9269" customFormat="false" ht="15" hidden="false" customHeight="false" outlineLevel="0" collapsed="false">
      <c r="A9269" s="3" t="n">
        <v>9268</v>
      </c>
      <c r="B9269" s="3" t="n">
        <v>6</v>
      </c>
      <c r="C9269" s="3" t="s">
        <v>370</v>
      </c>
      <c r="D9269" s="3" t="s">
        <v>562</v>
      </c>
      <c r="E9269" s="3" t="n">
        <v>4901</v>
      </c>
      <c r="F9269" s="4" t="n">
        <v>229.18</v>
      </c>
      <c r="G9269" s="3" t="s">
        <v>8</v>
      </c>
      <c r="H9269" s="4" t="n">
        <f aca="false">ROUND(E9269*F9269,2)</f>
        <v>1123211.18</v>
      </c>
    </row>
    <row r="9270" customFormat="false" ht="15" hidden="false" customHeight="false" outlineLevel="0" collapsed="false">
      <c r="A9270" s="3" t="n">
        <v>9269</v>
      </c>
      <c r="B9270" s="3" t="n">
        <v>11</v>
      </c>
      <c r="C9270" s="3" t="s">
        <v>370</v>
      </c>
      <c r="D9270" s="3" t="s">
        <v>562</v>
      </c>
      <c r="E9270" s="3" t="n">
        <v>1556</v>
      </c>
      <c r="F9270" s="4" t="n">
        <v>104.77</v>
      </c>
      <c r="G9270" s="3" t="s">
        <v>34</v>
      </c>
      <c r="H9270" s="4" t="n">
        <f aca="false">ROUND(E9270*F9270,2)</f>
        <v>163022.12</v>
      </c>
    </row>
    <row r="9271" customFormat="false" ht="15" hidden="false" customHeight="false" outlineLevel="0" collapsed="false">
      <c r="A9271" s="3" t="n">
        <v>9270</v>
      </c>
      <c r="B9271" s="3" t="n">
        <v>7</v>
      </c>
      <c r="C9271" s="3" t="s">
        <v>370</v>
      </c>
      <c r="D9271" s="3" t="s">
        <v>562</v>
      </c>
      <c r="E9271" s="3" t="n">
        <v>1936</v>
      </c>
      <c r="F9271" s="4" t="n">
        <v>285.14</v>
      </c>
      <c r="G9271" s="3" t="s">
        <v>8</v>
      </c>
      <c r="H9271" s="4" t="n">
        <f aca="false">ROUND(E9271*F9271,2)</f>
        <v>552031.04</v>
      </c>
    </row>
    <row r="9272" customFormat="false" ht="15" hidden="false" customHeight="false" outlineLevel="0" collapsed="false">
      <c r="A9272" s="3" t="n">
        <v>9271</v>
      </c>
      <c r="B9272" s="3" t="n">
        <v>7</v>
      </c>
      <c r="C9272" s="3" t="s">
        <v>370</v>
      </c>
      <c r="D9272" s="3" t="s">
        <v>563</v>
      </c>
      <c r="E9272" s="3" t="n">
        <v>732</v>
      </c>
      <c r="F9272" s="4" t="n">
        <v>285.57</v>
      </c>
      <c r="G9272" s="3" t="s">
        <v>8</v>
      </c>
      <c r="H9272" s="4" t="n">
        <f aca="false">ROUND(E9272*F9272,2)</f>
        <v>209037.24</v>
      </c>
    </row>
    <row r="9273" customFormat="false" ht="15" hidden="false" customHeight="false" outlineLevel="0" collapsed="false">
      <c r="A9273" s="3" t="n">
        <v>9272</v>
      </c>
      <c r="B9273" s="3" t="n">
        <v>4</v>
      </c>
      <c r="C9273" s="3" t="s">
        <v>370</v>
      </c>
      <c r="D9273" s="3" t="s">
        <v>563</v>
      </c>
      <c r="E9273" s="3" t="n">
        <v>4298</v>
      </c>
      <c r="F9273" s="4" t="n">
        <v>110.69</v>
      </c>
      <c r="G9273" s="3" t="s">
        <v>8</v>
      </c>
      <c r="H9273" s="4" t="n">
        <f aca="false">ROUND(E9273*F9273,2)</f>
        <v>475745.62</v>
      </c>
    </row>
    <row r="9274" customFormat="false" ht="15" hidden="false" customHeight="false" outlineLevel="0" collapsed="false">
      <c r="A9274" s="3" t="n">
        <v>9273</v>
      </c>
      <c r="B9274" s="3" t="n">
        <v>2</v>
      </c>
      <c r="C9274" s="3" t="s">
        <v>370</v>
      </c>
      <c r="D9274" s="3" t="s">
        <v>563</v>
      </c>
      <c r="E9274" s="3" t="n">
        <v>1252</v>
      </c>
      <c r="F9274" s="4" t="n">
        <v>36.7</v>
      </c>
      <c r="G9274" s="3" t="s">
        <v>8</v>
      </c>
      <c r="H9274" s="4" t="n">
        <f aca="false">ROUND(E9274*F9274,2)</f>
        <v>45948.4</v>
      </c>
    </row>
    <row r="9275" customFormat="false" ht="15" hidden="false" customHeight="false" outlineLevel="0" collapsed="false">
      <c r="A9275" s="3" t="n">
        <v>9274</v>
      </c>
      <c r="B9275" s="3" t="n">
        <v>3</v>
      </c>
      <c r="C9275" s="3" t="s">
        <v>370</v>
      </c>
      <c r="D9275" s="3" t="s">
        <v>563</v>
      </c>
      <c r="E9275" s="3" t="n">
        <v>972</v>
      </c>
      <c r="F9275" s="4" t="n">
        <v>145.27</v>
      </c>
      <c r="G9275" s="3" t="s">
        <v>8</v>
      </c>
      <c r="H9275" s="4" t="n">
        <f aca="false">ROUND(E9275*F9275,2)</f>
        <v>141202.44</v>
      </c>
    </row>
    <row r="9276" customFormat="false" ht="15" hidden="false" customHeight="false" outlineLevel="0" collapsed="false">
      <c r="A9276" s="3" t="n">
        <v>9275</v>
      </c>
      <c r="B9276" s="3" t="n">
        <v>6</v>
      </c>
      <c r="C9276" s="3" t="s">
        <v>370</v>
      </c>
      <c r="D9276" s="3" t="s">
        <v>563</v>
      </c>
      <c r="E9276" s="3" t="n">
        <v>2507</v>
      </c>
      <c r="F9276" s="4" t="n">
        <v>229.81</v>
      </c>
      <c r="G9276" s="3" t="s">
        <v>8</v>
      </c>
      <c r="H9276" s="4" t="n">
        <f aca="false">ROUND(E9276*F9276,2)</f>
        <v>576133.67</v>
      </c>
    </row>
    <row r="9277" customFormat="false" ht="15" hidden="false" customHeight="false" outlineLevel="0" collapsed="false">
      <c r="A9277" s="3" t="n">
        <v>9276</v>
      </c>
      <c r="B9277" s="3" t="n">
        <v>14</v>
      </c>
      <c r="C9277" s="3" t="s">
        <v>370</v>
      </c>
      <c r="D9277" s="3" t="s">
        <v>563</v>
      </c>
      <c r="E9277" s="3" t="n">
        <v>1720</v>
      </c>
      <c r="F9277" s="4" t="n">
        <v>73.41</v>
      </c>
      <c r="G9277" s="3" t="s">
        <v>41</v>
      </c>
      <c r="H9277" s="4" t="n">
        <f aca="false">ROUND(E9277*F9277,2)</f>
        <v>126265.2</v>
      </c>
    </row>
    <row r="9278" customFormat="false" ht="15" hidden="false" customHeight="false" outlineLevel="0" collapsed="false">
      <c r="A9278" s="3" t="n">
        <v>9277</v>
      </c>
      <c r="B9278" s="3" t="n">
        <v>11</v>
      </c>
      <c r="C9278" s="3" t="s">
        <v>371</v>
      </c>
      <c r="D9278" s="3" t="s">
        <v>562</v>
      </c>
      <c r="E9278" s="3" t="n">
        <v>3098</v>
      </c>
      <c r="F9278" s="4" t="n">
        <v>104.76</v>
      </c>
      <c r="G9278" s="3" t="s">
        <v>34</v>
      </c>
      <c r="H9278" s="4" t="n">
        <f aca="false">ROUND(E9278*F9278,2)</f>
        <v>324546.48</v>
      </c>
    </row>
    <row r="9279" customFormat="false" ht="15" hidden="false" customHeight="false" outlineLevel="0" collapsed="false">
      <c r="A9279" s="3" t="n">
        <v>9278</v>
      </c>
      <c r="B9279" s="3" t="n">
        <v>10</v>
      </c>
      <c r="C9279" s="3" t="s">
        <v>371</v>
      </c>
      <c r="D9279" s="3" t="s">
        <v>562</v>
      </c>
      <c r="E9279" s="3" t="n">
        <v>4305</v>
      </c>
      <c r="F9279" s="4" t="n">
        <v>76.27</v>
      </c>
      <c r="G9279" s="3" t="s">
        <v>8</v>
      </c>
      <c r="H9279" s="4" t="n">
        <f aca="false">ROUND(E9279*F9279,2)</f>
        <v>328342.35</v>
      </c>
    </row>
    <row r="9280" customFormat="false" ht="15" hidden="false" customHeight="false" outlineLevel="0" collapsed="false">
      <c r="A9280" s="3" t="n">
        <v>9279</v>
      </c>
      <c r="B9280" s="3" t="n">
        <v>6</v>
      </c>
      <c r="C9280" s="3" t="s">
        <v>371</v>
      </c>
      <c r="D9280" s="3" t="s">
        <v>563</v>
      </c>
      <c r="E9280" s="3" t="n">
        <v>2236</v>
      </c>
      <c r="F9280" s="4" t="n">
        <v>223.37</v>
      </c>
      <c r="G9280" s="3" t="s">
        <v>8</v>
      </c>
      <c r="H9280" s="4" t="n">
        <f aca="false">ROUND(E9280*F9280,2)</f>
        <v>499455.32</v>
      </c>
    </row>
    <row r="9281" customFormat="false" ht="15" hidden="false" customHeight="false" outlineLevel="0" collapsed="false">
      <c r="A9281" s="3" t="n">
        <v>9280</v>
      </c>
      <c r="B9281" s="3" t="n">
        <v>13</v>
      </c>
      <c r="C9281" s="3" t="s">
        <v>371</v>
      </c>
      <c r="D9281" s="3" t="s">
        <v>563</v>
      </c>
      <c r="E9281" s="3" t="n">
        <v>28</v>
      </c>
      <c r="F9281" s="4" t="n">
        <v>36.84</v>
      </c>
      <c r="G9281" s="3" t="s">
        <v>41</v>
      </c>
      <c r="H9281" s="4" t="n">
        <f aca="false">ROUND(E9281*F9281,2)</f>
        <v>1031.52</v>
      </c>
    </row>
    <row r="9282" customFormat="false" ht="15" hidden="false" customHeight="false" outlineLevel="0" collapsed="false">
      <c r="A9282" s="3" t="n">
        <v>9281</v>
      </c>
      <c r="B9282" s="3" t="n">
        <v>10</v>
      </c>
      <c r="C9282" s="3" t="s">
        <v>371</v>
      </c>
      <c r="D9282" s="3" t="s">
        <v>562</v>
      </c>
      <c r="E9282" s="3" t="n">
        <v>3244</v>
      </c>
      <c r="F9282" s="4" t="n">
        <v>76.29</v>
      </c>
      <c r="G9282" s="3" t="s">
        <v>8</v>
      </c>
      <c r="H9282" s="4" t="n">
        <f aca="false">ROUND(E9282*F9282,2)</f>
        <v>247484.76</v>
      </c>
    </row>
    <row r="9283" customFormat="false" ht="15" hidden="false" customHeight="false" outlineLevel="0" collapsed="false">
      <c r="A9283" s="3" t="n">
        <v>9282</v>
      </c>
      <c r="B9283" s="3" t="n">
        <v>12</v>
      </c>
      <c r="C9283" s="3" t="s">
        <v>371</v>
      </c>
      <c r="D9283" s="3" t="s">
        <v>563</v>
      </c>
      <c r="E9283" s="3" t="n">
        <v>4496</v>
      </c>
      <c r="F9283" s="4" t="n">
        <v>227.67</v>
      </c>
      <c r="G9283" s="3" t="s">
        <v>38</v>
      </c>
      <c r="H9283" s="4" t="n">
        <f aca="false">ROUND(E9283*F9283,2)</f>
        <v>1023604.32</v>
      </c>
    </row>
    <row r="9284" customFormat="false" ht="15" hidden="false" customHeight="false" outlineLevel="0" collapsed="false">
      <c r="A9284" s="3" t="n">
        <v>9283</v>
      </c>
      <c r="B9284" s="3" t="n">
        <v>5</v>
      </c>
      <c r="C9284" s="3" t="s">
        <v>371</v>
      </c>
      <c r="D9284" s="3" t="s">
        <v>562</v>
      </c>
      <c r="E9284" s="3" t="n">
        <v>2784</v>
      </c>
      <c r="F9284" s="4" t="n">
        <v>606.18</v>
      </c>
      <c r="G9284" s="3" t="s">
        <v>8</v>
      </c>
      <c r="H9284" s="4" t="n">
        <f aca="false">ROUND(E9284*F9284,2)</f>
        <v>1687605.12</v>
      </c>
    </row>
    <row r="9285" customFormat="false" ht="15" hidden="false" customHeight="false" outlineLevel="0" collapsed="false">
      <c r="A9285" s="3" t="n">
        <v>9284</v>
      </c>
      <c r="B9285" s="3" t="n">
        <v>1</v>
      </c>
      <c r="C9285" s="3" t="s">
        <v>371</v>
      </c>
      <c r="D9285" s="3" t="s">
        <v>563</v>
      </c>
      <c r="E9285" s="3" t="n">
        <v>812</v>
      </c>
      <c r="F9285" s="4" t="n">
        <v>416.31</v>
      </c>
      <c r="G9285" s="3" t="s">
        <v>8</v>
      </c>
      <c r="H9285" s="4" t="n">
        <f aca="false">ROUND(E9285*F9285,2)</f>
        <v>338043.72</v>
      </c>
    </row>
    <row r="9286" customFormat="false" ht="15" hidden="false" customHeight="false" outlineLevel="0" collapsed="false">
      <c r="A9286" s="3" t="n">
        <v>9285</v>
      </c>
      <c r="B9286" s="3" t="n">
        <v>8</v>
      </c>
      <c r="C9286" s="3" t="s">
        <v>371</v>
      </c>
      <c r="D9286" s="3" t="s">
        <v>562</v>
      </c>
      <c r="E9286" s="3" t="n">
        <v>1688</v>
      </c>
      <c r="F9286" s="4" t="n">
        <v>52.17</v>
      </c>
      <c r="G9286" s="3" t="s">
        <v>8</v>
      </c>
      <c r="H9286" s="4" t="n">
        <f aca="false">ROUND(E9286*F9286,2)</f>
        <v>88062.96</v>
      </c>
    </row>
    <row r="9287" customFormat="false" ht="15" hidden="false" customHeight="false" outlineLevel="0" collapsed="false">
      <c r="A9287" s="3" t="n">
        <v>9286</v>
      </c>
      <c r="B9287" s="3" t="n">
        <v>3</v>
      </c>
      <c r="C9287" s="3" t="s">
        <v>371</v>
      </c>
      <c r="D9287" s="3" t="s">
        <v>562</v>
      </c>
      <c r="E9287" s="3" t="n">
        <v>3745</v>
      </c>
      <c r="F9287" s="4" t="n">
        <v>145.52</v>
      </c>
      <c r="G9287" s="3" t="s">
        <v>8</v>
      </c>
      <c r="H9287" s="4" t="n">
        <f aca="false">ROUND(E9287*F9287,2)</f>
        <v>544972.4</v>
      </c>
    </row>
    <row r="9288" customFormat="false" ht="15" hidden="false" customHeight="false" outlineLevel="0" collapsed="false">
      <c r="A9288" s="3" t="n">
        <v>9287</v>
      </c>
      <c r="B9288" s="3" t="n">
        <v>2</v>
      </c>
      <c r="C9288" s="3" t="s">
        <v>371</v>
      </c>
      <c r="D9288" s="3" t="s">
        <v>562</v>
      </c>
      <c r="E9288" s="3" t="n">
        <v>2467</v>
      </c>
      <c r="F9288" s="4" t="n">
        <v>37.04</v>
      </c>
      <c r="G9288" s="3" t="s">
        <v>8</v>
      </c>
      <c r="H9288" s="4" t="n">
        <f aca="false">ROUND(E9288*F9288,2)</f>
        <v>91377.68</v>
      </c>
    </row>
    <row r="9289" customFormat="false" ht="15" hidden="false" customHeight="false" outlineLevel="0" collapsed="false">
      <c r="A9289" s="3" t="n">
        <v>9288</v>
      </c>
      <c r="B9289" s="3" t="n">
        <v>7</v>
      </c>
      <c r="C9289" s="3" t="s">
        <v>371</v>
      </c>
      <c r="D9289" s="3" t="s">
        <v>563</v>
      </c>
      <c r="E9289" s="3" t="n">
        <v>3702</v>
      </c>
      <c r="F9289" s="4" t="n">
        <v>292.25</v>
      </c>
      <c r="G9289" s="3" t="s">
        <v>8</v>
      </c>
      <c r="H9289" s="4" t="n">
        <f aca="false">ROUND(E9289*F9289,2)</f>
        <v>1081909.5</v>
      </c>
    </row>
    <row r="9290" customFormat="false" ht="15" hidden="false" customHeight="false" outlineLevel="0" collapsed="false">
      <c r="A9290" s="3" t="n">
        <v>9289</v>
      </c>
      <c r="B9290" s="3" t="n">
        <v>12</v>
      </c>
      <c r="C9290" s="3" t="s">
        <v>371</v>
      </c>
      <c r="D9290" s="3" t="s">
        <v>562</v>
      </c>
      <c r="E9290" s="3" t="n">
        <v>108</v>
      </c>
      <c r="F9290" s="4" t="n">
        <v>227.22</v>
      </c>
      <c r="G9290" s="3" t="s">
        <v>38</v>
      </c>
      <c r="H9290" s="4" t="n">
        <f aca="false">ROUND(E9290*F9290,2)</f>
        <v>24539.76</v>
      </c>
    </row>
    <row r="9291" customFormat="false" ht="15" hidden="false" customHeight="false" outlineLevel="0" collapsed="false">
      <c r="A9291" s="3" t="n">
        <v>9290</v>
      </c>
      <c r="B9291" s="3" t="n">
        <v>1</v>
      </c>
      <c r="C9291" s="3" t="s">
        <v>371</v>
      </c>
      <c r="D9291" s="3" t="s">
        <v>562</v>
      </c>
      <c r="E9291" s="3" t="n">
        <v>1347</v>
      </c>
      <c r="F9291" s="4" t="n">
        <v>414.75</v>
      </c>
      <c r="G9291" s="3" t="s">
        <v>8</v>
      </c>
      <c r="H9291" s="4" t="n">
        <f aca="false">ROUND(E9291*F9291,2)</f>
        <v>558668.25</v>
      </c>
    </row>
    <row r="9292" customFormat="false" ht="15" hidden="false" customHeight="false" outlineLevel="0" collapsed="false">
      <c r="A9292" s="3" t="n">
        <v>9291</v>
      </c>
      <c r="B9292" s="3" t="n">
        <v>2</v>
      </c>
      <c r="C9292" s="3" t="s">
        <v>371</v>
      </c>
      <c r="D9292" s="3" t="s">
        <v>563</v>
      </c>
      <c r="E9292" s="3" t="n">
        <v>1831</v>
      </c>
      <c r="F9292" s="4" t="n">
        <v>37.07</v>
      </c>
      <c r="G9292" s="3" t="s">
        <v>8</v>
      </c>
      <c r="H9292" s="4" t="n">
        <f aca="false">ROUND(E9292*F9292,2)</f>
        <v>67875.17</v>
      </c>
    </row>
    <row r="9293" customFormat="false" ht="15" hidden="false" customHeight="false" outlineLevel="0" collapsed="false">
      <c r="A9293" s="3" t="n">
        <v>9292</v>
      </c>
      <c r="B9293" s="3" t="n">
        <v>9</v>
      </c>
      <c r="C9293" s="3" t="s">
        <v>371</v>
      </c>
      <c r="D9293" s="3" t="s">
        <v>562</v>
      </c>
      <c r="E9293" s="3" t="n">
        <v>2624</v>
      </c>
      <c r="F9293" s="4" t="n">
        <v>272.6</v>
      </c>
      <c r="G9293" s="3" t="s">
        <v>8</v>
      </c>
      <c r="H9293" s="4" t="n">
        <f aca="false">ROUND(E9293*F9293,2)</f>
        <v>715302.4</v>
      </c>
    </row>
    <row r="9294" customFormat="false" ht="15" hidden="false" customHeight="false" outlineLevel="0" collapsed="false">
      <c r="A9294" s="3" t="n">
        <v>9293</v>
      </c>
      <c r="B9294" s="3" t="n">
        <v>14</v>
      </c>
      <c r="C9294" s="3" t="s">
        <v>371</v>
      </c>
      <c r="D9294" s="3" t="s">
        <v>563</v>
      </c>
      <c r="E9294" s="3" t="n">
        <v>2535</v>
      </c>
      <c r="F9294" s="4" t="n">
        <v>73.63</v>
      </c>
      <c r="G9294" s="3" t="s">
        <v>41</v>
      </c>
      <c r="H9294" s="4" t="n">
        <f aca="false">ROUND(E9294*F9294,2)</f>
        <v>186652.05</v>
      </c>
    </row>
    <row r="9295" customFormat="false" ht="15" hidden="false" customHeight="false" outlineLevel="0" collapsed="false">
      <c r="A9295" s="3" t="n">
        <v>9294</v>
      </c>
      <c r="B9295" s="3" t="n">
        <v>2</v>
      </c>
      <c r="C9295" s="3" t="s">
        <v>371</v>
      </c>
      <c r="D9295" s="3" t="s">
        <v>562</v>
      </c>
      <c r="E9295" s="3" t="n">
        <v>2139</v>
      </c>
      <c r="F9295" s="4" t="n">
        <v>37.06</v>
      </c>
      <c r="G9295" s="3" t="s">
        <v>8</v>
      </c>
      <c r="H9295" s="4" t="n">
        <f aca="false">ROUND(E9295*F9295,2)</f>
        <v>79271.34</v>
      </c>
    </row>
    <row r="9296" customFormat="false" ht="15" hidden="false" customHeight="false" outlineLevel="0" collapsed="false">
      <c r="A9296" s="3" t="n">
        <v>9295</v>
      </c>
      <c r="B9296" s="3" t="n">
        <v>8</v>
      </c>
      <c r="C9296" s="3" t="s">
        <v>371</v>
      </c>
      <c r="D9296" s="3" t="s">
        <v>563</v>
      </c>
      <c r="E9296" s="3" t="n">
        <v>87</v>
      </c>
      <c r="F9296" s="4" t="n">
        <v>52.11</v>
      </c>
      <c r="G9296" s="3" t="s">
        <v>8</v>
      </c>
      <c r="H9296" s="4" t="n">
        <f aca="false">ROUND(E9296*F9296,2)</f>
        <v>4533.57</v>
      </c>
    </row>
    <row r="9297" customFormat="false" ht="15" hidden="false" customHeight="false" outlineLevel="0" collapsed="false">
      <c r="A9297" s="3" t="n">
        <v>9296</v>
      </c>
      <c r="B9297" s="3" t="n">
        <v>14</v>
      </c>
      <c r="C9297" s="3" t="s">
        <v>371</v>
      </c>
      <c r="D9297" s="3" t="s">
        <v>563</v>
      </c>
      <c r="E9297" s="3" t="n">
        <v>62</v>
      </c>
      <c r="F9297" s="4" t="n">
        <v>73.97</v>
      </c>
      <c r="G9297" s="3" t="s">
        <v>41</v>
      </c>
      <c r="H9297" s="4" t="n">
        <f aca="false">ROUND(E9297*F9297,2)</f>
        <v>4586.14</v>
      </c>
    </row>
    <row r="9298" customFormat="false" ht="15" hidden="false" customHeight="false" outlineLevel="0" collapsed="false">
      <c r="A9298" s="3" t="n">
        <v>9297</v>
      </c>
      <c r="B9298" s="3" t="n">
        <v>4</v>
      </c>
      <c r="C9298" s="3" t="s">
        <v>371</v>
      </c>
      <c r="D9298" s="3" t="s">
        <v>563</v>
      </c>
      <c r="E9298" s="3" t="n">
        <v>4505</v>
      </c>
      <c r="F9298" s="4" t="n">
        <v>109.85</v>
      </c>
      <c r="G9298" s="3" t="s">
        <v>8</v>
      </c>
      <c r="H9298" s="4" t="n">
        <f aca="false">ROUND(E9298*F9298,2)</f>
        <v>494874.25</v>
      </c>
    </row>
    <row r="9299" customFormat="false" ht="15" hidden="false" customHeight="false" outlineLevel="0" collapsed="false">
      <c r="A9299" s="3" t="n">
        <v>9298</v>
      </c>
      <c r="B9299" s="3" t="n">
        <v>5</v>
      </c>
      <c r="C9299" s="3" t="s">
        <v>371</v>
      </c>
      <c r="D9299" s="3" t="s">
        <v>562</v>
      </c>
      <c r="E9299" s="3" t="n">
        <v>967</v>
      </c>
      <c r="F9299" s="4" t="n">
        <v>605.5</v>
      </c>
      <c r="G9299" s="3" t="s">
        <v>8</v>
      </c>
      <c r="H9299" s="4" t="n">
        <f aca="false">ROUND(E9299*F9299,2)</f>
        <v>585518.5</v>
      </c>
    </row>
    <row r="9300" customFormat="false" ht="15" hidden="false" customHeight="false" outlineLevel="0" collapsed="false">
      <c r="A9300" s="3" t="n">
        <v>9299</v>
      </c>
      <c r="B9300" s="3" t="n">
        <v>9</v>
      </c>
      <c r="C9300" s="3" t="s">
        <v>371</v>
      </c>
      <c r="D9300" s="3" t="s">
        <v>563</v>
      </c>
      <c r="E9300" s="3" t="n">
        <v>1846</v>
      </c>
      <c r="F9300" s="4" t="n">
        <v>272.29</v>
      </c>
      <c r="G9300" s="3" t="s">
        <v>8</v>
      </c>
      <c r="H9300" s="4" t="n">
        <f aca="false">ROUND(E9300*F9300,2)</f>
        <v>502647.34</v>
      </c>
    </row>
    <row r="9301" customFormat="false" ht="15" hidden="false" customHeight="false" outlineLevel="0" collapsed="false">
      <c r="A9301" s="3" t="n">
        <v>9300</v>
      </c>
      <c r="B9301" s="3" t="n">
        <v>1</v>
      </c>
      <c r="C9301" s="3" t="s">
        <v>371</v>
      </c>
      <c r="D9301" s="3" t="s">
        <v>563</v>
      </c>
      <c r="E9301" s="3" t="n">
        <v>1911</v>
      </c>
      <c r="F9301" s="4" t="n">
        <v>414.76</v>
      </c>
      <c r="G9301" s="3" t="s">
        <v>8</v>
      </c>
      <c r="H9301" s="4" t="n">
        <f aca="false">ROUND(E9301*F9301,2)</f>
        <v>792606.36</v>
      </c>
    </row>
    <row r="9302" customFormat="false" ht="15" hidden="false" customHeight="false" outlineLevel="0" collapsed="false">
      <c r="A9302" s="3" t="n">
        <v>9301</v>
      </c>
      <c r="B9302" s="3" t="n">
        <v>6</v>
      </c>
      <c r="C9302" s="3" t="s">
        <v>371</v>
      </c>
      <c r="D9302" s="3" t="s">
        <v>562</v>
      </c>
      <c r="E9302" s="3" t="n">
        <v>1664</v>
      </c>
      <c r="F9302" s="4" t="n">
        <v>223.19</v>
      </c>
      <c r="G9302" s="3" t="s">
        <v>8</v>
      </c>
      <c r="H9302" s="4" t="n">
        <f aca="false">ROUND(E9302*F9302,2)</f>
        <v>371388.16</v>
      </c>
    </row>
    <row r="9303" customFormat="false" ht="15" hidden="false" customHeight="false" outlineLevel="0" collapsed="false">
      <c r="A9303" s="3" t="n">
        <v>9302</v>
      </c>
      <c r="B9303" s="3" t="n">
        <v>6</v>
      </c>
      <c r="C9303" s="3" t="s">
        <v>371</v>
      </c>
      <c r="D9303" s="3" t="s">
        <v>563</v>
      </c>
      <c r="E9303" s="3" t="n">
        <v>1534</v>
      </c>
      <c r="F9303" s="4" t="n">
        <v>223.45</v>
      </c>
      <c r="G9303" s="3" t="s">
        <v>8</v>
      </c>
      <c r="H9303" s="4" t="n">
        <f aca="false">ROUND(E9303*F9303,2)</f>
        <v>342772.3</v>
      </c>
    </row>
    <row r="9304" customFormat="false" ht="15" hidden="false" customHeight="false" outlineLevel="0" collapsed="false">
      <c r="A9304" s="3" t="n">
        <v>9303</v>
      </c>
      <c r="B9304" s="3" t="n">
        <v>6</v>
      </c>
      <c r="C9304" s="3" t="s">
        <v>371</v>
      </c>
      <c r="D9304" s="3" t="s">
        <v>562</v>
      </c>
      <c r="E9304" s="3" t="n">
        <v>1543</v>
      </c>
      <c r="F9304" s="4" t="n">
        <v>223.75</v>
      </c>
      <c r="G9304" s="3" t="s">
        <v>8</v>
      </c>
      <c r="H9304" s="4" t="n">
        <f aca="false">ROUND(E9304*F9304,2)</f>
        <v>345246.25</v>
      </c>
    </row>
    <row r="9305" customFormat="false" ht="15" hidden="false" customHeight="false" outlineLevel="0" collapsed="false">
      <c r="A9305" s="3" t="n">
        <v>9304</v>
      </c>
      <c r="B9305" s="3" t="n">
        <v>10</v>
      </c>
      <c r="C9305" s="3" t="s">
        <v>371</v>
      </c>
      <c r="D9305" s="3" t="s">
        <v>562</v>
      </c>
      <c r="E9305" s="3" t="n">
        <v>4169</v>
      </c>
      <c r="F9305" s="4" t="n">
        <v>76.35</v>
      </c>
      <c r="G9305" s="3" t="s">
        <v>8</v>
      </c>
      <c r="H9305" s="4" t="n">
        <f aca="false">ROUND(E9305*F9305,2)</f>
        <v>318303.15</v>
      </c>
    </row>
    <row r="9306" customFormat="false" ht="15" hidden="false" customHeight="false" outlineLevel="0" collapsed="false">
      <c r="A9306" s="3" t="n">
        <v>9305</v>
      </c>
      <c r="B9306" s="3" t="n">
        <v>4</v>
      </c>
      <c r="C9306" s="3" t="s">
        <v>371</v>
      </c>
      <c r="D9306" s="3" t="s">
        <v>562</v>
      </c>
      <c r="E9306" s="3" t="n">
        <v>3360</v>
      </c>
      <c r="F9306" s="4" t="n">
        <v>110.1</v>
      </c>
      <c r="G9306" s="3" t="s">
        <v>8</v>
      </c>
      <c r="H9306" s="4" t="n">
        <f aca="false">ROUND(E9306*F9306,2)</f>
        <v>369936</v>
      </c>
    </row>
    <row r="9307" customFormat="false" ht="15" hidden="false" customHeight="false" outlineLevel="0" collapsed="false">
      <c r="A9307" s="3" t="n">
        <v>9306</v>
      </c>
      <c r="B9307" s="3" t="n">
        <v>7</v>
      </c>
      <c r="C9307" s="3" t="s">
        <v>371</v>
      </c>
      <c r="D9307" s="3" t="s">
        <v>562</v>
      </c>
      <c r="E9307" s="3" t="n">
        <v>4907</v>
      </c>
      <c r="F9307" s="4" t="n">
        <v>292.75</v>
      </c>
      <c r="G9307" s="3" t="s">
        <v>8</v>
      </c>
      <c r="H9307" s="4" t="n">
        <f aca="false">ROUND(E9307*F9307,2)</f>
        <v>1436524.25</v>
      </c>
    </row>
    <row r="9308" customFormat="false" ht="15" hidden="false" customHeight="false" outlineLevel="0" collapsed="false">
      <c r="A9308" s="3" t="n">
        <v>9307</v>
      </c>
      <c r="B9308" s="3" t="n">
        <v>7</v>
      </c>
      <c r="C9308" s="3" t="s">
        <v>371</v>
      </c>
      <c r="D9308" s="3" t="s">
        <v>562</v>
      </c>
      <c r="E9308" s="3" t="n">
        <v>3842</v>
      </c>
      <c r="F9308" s="4" t="n">
        <v>292.57</v>
      </c>
      <c r="G9308" s="3" t="s">
        <v>8</v>
      </c>
      <c r="H9308" s="4" t="n">
        <f aca="false">ROUND(E9308*F9308,2)</f>
        <v>1124053.94</v>
      </c>
    </row>
    <row r="9309" customFormat="false" ht="15" hidden="false" customHeight="false" outlineLevel="0" collapsed="false">
      <c r="A9309" s="3" t="n">
        <v>9308</v>
      </c>
      <c r="B9309" s="3" t="n">
        <v>5</v>
      </c>
      <c r="C9309" s="3" t="s">
        <v>371</v>
      </c>
      <c r="D9309" s="3" t="s">
        <v>562</v>
      </c>
      <c r="E9309" s="3" t="n">
        <v>2362</v>
      </c>
      <c r="F9309" s="4" t="n">
        <v>604.45</v>
      </c>
      <c r="G9309" s="3" t="s">
        <v>8</v>
      </c>
      <c r="H9309" s="4" t="n">
        <f aca="false">ROUND(E9309*F9309,2)</f>
        <v>1427710.9</v>
      </c>
    </row>
    <row r="9310" customFormat="false" ht="15" hidden="false" customHeight="false" outlineLevel="0" collapsed="false">
      <c r="A9310" s="3" t="n">
        <v>9309</v>
      </c>
      <c r="B9310" s="3" t="n">
        <v>3</v>
      </c>
      <c r="C9310" s="3" t="s">
        <v>371</v>
      </c>
      <c r="D9310" s="3" t="s">
        <v>562</v>
      </c>
      <c r="E9310" s="3" t="n">
        <v>1808</v>
      </c>
      <c r="F9310" s="4" t="n">
        <v>145.51</v>
      </c>
      <c r="G9310" s="3" t="s">
        <v>8</v>
      </c>
      <c r="H9310" s="4" t="n">
        <f aca="false">ROUND(E9310*F9310,2)</f>
        <v>263082.08</v>
      </c>
    </row>
    <row r="9311" customFormat="false" ht="15" hidden="false" customHeight="false" outlineLevel="0" collapsed="false">
      <c r="A9311" s="3" t="n">
        <v>9310</v>
      </c>
      <c r="B9311" s="3" t="n">
        <v>11</v>
      </c>
      <c r="C9311" s="3" t="s">
        <v>372</v>
      </c>
      <c r="D9311" s="3" t="s">
        <v>562</v>
      </c>
      <c r="E9311" s="3" t="n">
        <v>2591</v>
      </c>
      <c r="F9311" s="4" t="n">
        <v>103.77</v>
      </c>
      <c r="G9311" s="3" t="s">
        <v>34</v>
      </c>
      <c r="H9311" s="4" t="n">
        <f aca="false">ROUND(E9311*F9311,2)</f>
        <v>268868.07</v>
      </c>
    </row>
    <row r="9312" customFormat="false" ht="15" hidden="false" customHeight="false" outlineLevel="0" collapsed="false">
      <c r="A9312" s="3" t="n">
        <v>9311</v>
      </c>
      <c r="B9312" s="3" t="n">
        <v>3</v>
      </c>
      <c r="C9312" s="3" t="s">
        <v>372</v>
      </c>
      <c r="D9312" s="3" t="s">
        <v>562</v>
      </c>
      <c r="E9312" s="3" t="n">
        <v>1386</v>
      </c>
      <c r="F9312" s="4" t="n">
        <v>146.19</v>
      </c>
      <c r="G9312" s="3" t="s">
        <v>8</v>
      </c>
      <c r="H9312" s="4" t="n">
        <f aca="false">ROUND(E9312*F9312,2)</f>
        <v>202619.34</v>
      </c>
    </row>
    <row r="9313" customFormat="false" ht="15" hidden="false" customHeight="false" outlineLevel="0" collapsed="false">
      <c r="A9313" s="3" t="n">
        <v>9312</v>
      </c>
      <c r="B9313" s="3" t="n">
        <v>13</v>
      </c>
      <c r="C9313" s="3" t="s">
        <v>372</v>
      </c>
      <c r="D9313" s="3" t="s">
        <v>563</v>
      </c>
      <c r="E9313" s="3" t="n">
        <v>2521</v>
      </c>
      <c r="F9313" s="4" t="n">
        <v>36.31</v>
      </c>
      <c r="G9313" s="3" t="s">
        <v>41</v>
      </c>
      <c r="H9313" s="4" t="n">
        <f aca="false">ROUND(E9313*F9313,2)</f>
        <v>91537.51</v>
      </c>
    </row>
    <row r="9314" customFormat="false" ht="15" hidden="false" customHeight="false" outlineLevel="0" collapsed="false">
      <c r="A9314" s="3" t="n">
        <v>9313</v>
      </c>
      <c r="B9314" s="3" t="n">
        <v>15</v>
      </c>
      <c r="C9314" s="3" t="s">
        <v>372</v>
      </c>
      <c r="D9314" s="3" t="s">
        <v>563</v>
      </c>
      <c r="E9314" s="3" t="n">
        <v>4660</v>
      </c>
      <c r="F9314" s="4" t="n">
        <v>276.12</v>
      </c>
      <c r="G9314" s="3" t="s">
        <v>46</v>
      </c>
      <c r="H9314" s="4" t="n">
        <f aca="false">ROUND(E9314*F9314,2)</f>
        <v>1286719.2</v>
      </c>
    </row>
    <row r="9315" customFormat="false" ht="15" hidden="false" customHeight="false" outlineLevel="0" collapsed="false">
      <c r="A9315" s="3" t="n">
        <v>9314</v>
      </c>
      <c r="B9315" s="3" t="n">
        <v>8</v>
      </c>
      <c r="C9315" s="3" t="s">
        <v>372</v>
      </c>
      <c r="D9315" s="3" t="s">
        <v>562</v>
      </c>
      <c r="E9315" s="3" t="n">
        <v>4522</v>
      </c>
      <c r="F9315" s="4" t="n">
        <v>52.63</v>
      </c>
      <c r="G9315" s="3" t="s">
        <v>8</v>
      </c>
      <c r="H9315" s="4" t="n">
        <f aca="false">ROUND(E9315*F9315,2)</f>
        <v>237992.86</v>
      </c>
    </row>
    <row r="9316" customFormat="false" ht="15" hidden="false" customHeight="false" outlineLevel="0" collapsed="false">
      <c r="A9316" s="3" t="n">
        <v>9315</v>
      </c>
      <c r="B9316" s="3" t="n">
        <v>12</v>
      </c>
      <c r="C9316" s="3" t="s">
        <v>372</v>
      </c>
      <c r="D9316" s="3" t="s">
        <v>562</v>
      </c>
      <c r="E9316" s="3" t="n">
        <v>1893</v>
      </c>
      <c r="F9316" s="4" t="n">
        <v>227.31</v>
      </c>
      <c r="G9316" s="3" t="s">
        <v>38</v>
      </c>
      <c r="H9316" s="4" t="n">
        <f aca="false">ROUND(E9316*F9316,2)</f>
        <v>430297.83</v>
      </c>
    </row>
    <row r="9317" customFormat="false" ht="15" hidden="false" customHeight="false" outlineLevel="0" collapsed="false">
      <c r="A9317" s="3" t="n">
        <v>9316</v>
      </c>
      <c r="B9317" s="3" t="n">
        <v>4</v>
      </c>
      <c r="C9317" s="3" t="s">
        <v>372</v>
      </c>
      <c r="D9317" s="3" t="s">
        <v>563</v>
      </c>
      <c r="E9317" s="3" t="n">
        <v>4771</v>
      </c>
      <c r="F9317" s="4" t="n">
        <v>110.26</v>
      </c>
      <c r="G9317" s="3" t="s">
        <v>8</v>
      </c>
      <c r="H9317" s="4" t="n">
        <f aca="false">ROUND(E9317*F9317,2)</f>
        <v>526050.46</v>
      </c>
    </row>
    <row r="9318" customFormat="false" ht="15" hidden="false" customHeight="false" outlineLevel="0" collapsed="false">
      <c r="A9318" s="3" t="n">
        <v>9317</v>
      </c>
      <c r="B9318" s="3" t="n">
        <v>14</v>
      </c>
      <c r="C9318" s="3" t="s">
        <v>372</v>
      </c>
      <c r="D9318" s="3" t="s">
        <v>563</v>
      </c>
      <c r="E9318" s="3" t="n">
        <v>4451</v>
      </c>
      <c r="F9318" s="4" t="n">
        <v>75.15</v>
      </c>
      <c r="G9318" s="3" t="s">
        <v>41</v>
      </c>
      <c r="H9318" s="4" t="n">
        <f aca="false">ROUND(E9318*F9318,2)</f>
        <v>334492.65</v>
      </c>
    </row>
    <row r="9319" customFormat="false" ht="15" hidden="false" customHeight="false" outlineLevel="0" collapsed="false">
      <c r="A9319" s="3" t="n">
        <v>9318</v>
      </c>
      <c r="B9319" s="3" t="n">
        <v>15</v>
      </c>
      <c r="C9319" s="3" t="s">
        <v>372</v>
      </c>
      <c r="D9319" s="3" t="s">
        <v>562</v>
      </c>
      <c r="E9319" s="3" t="n">
        <v>4587</v>
      </c>
      <c r="F9319" s="4" t="n">
        <v>276.72</v>
      </c>
      <c r="G9319" s="3" t="s">
        <v>46</v>
      </c>
      <c r="H9319" s="4" t="n">
        <f aca="false">ROUND(E9319*F9319,2)</f>
        <v>1269314.64</v>
      </c>
    </row>
    <row r="9320" customFormat="false" ht="15" hidden="false" customHeight="false" outlineLevel="0" collapsed="false">
      <c r="A9320" s="3" t="n">
        <v>9319</v>
      </c>
      <c r="B9320" s="3" t="n">
        <v>11</v>
      </c>
      <c r="C9320" s="3" t="s">
        <v>372</v>
      </c>
      <c r="D9320" s="3" t="s">
        <v>563</v>
      </c>
      <c r="E9320" s="3" t="n">
        <v>830</v>
      </c>
      <c r="F9320" s="4" t="n">
        <v>103.8</v>
      </c>
      <c r="G9320" s="3" t="s">
        <v>34</v>
      </c>
      <c r="H9320" s="4" t="n">
        <f aca="false">ROUND(E9320*F9320,2)</f>
        <v>86154</v>
      </c>
    </row>
    <row r="9321" customFormat="false" ht="15" hidden="false" customHeight="false" outlineLevel="0" collapsed="false">
      <c r="A9321" s="3" t="n">
        <v>9320</v>
      </c>
      <c r="B9321" s="3" t="n">
        <v>7</v>
      </c>
      <c r="C9321" s="3" t="s">
        <v>372</v>
      </c>
      <c r="D9321" s="3" t="s">
        <v>563</v>
      </c>
      <c r="E9321" s="3" t="n">
        <v>1843</v>
      </c>
      <c r="F9321" s="4" t="n">
        <v>290.01</v>
      </c>
      <c r="G9321" s="3" t="s">
        <v>8</v>
      </c>
      <c r="H9321" s="4" t="n">
        <f aca="false">ROUND(E9321*F9321,2)</f>
        <v>534488.43</v>
      </c>
    </row>
    <row r="9322" customFormat="false" ht="15" hidden="false" customHeight="false" outlineLevel="0" collapsed="false">
      <c r="A9322" s="3" t="n">
        <v>9321</v>
      </c>
      <c r="B9322" s="3" t="n">
        <v>15</v>
      </c>
      <c r="C9322" s="3" t="s">
        <v>372</v>
      </c>
      <c r="D9322" s="3" t="s">
        <v>562</v>
      </c>
      <c r="E9322" s="3" t="n">
        <v>3576</v>
      </c>
      <c r="F9322" s="4" t="n">
        <v>276.89</v>
      </c>
      <c r="G9322" s="3" t="s">
        <v>46</v>
      </c>
      <c r="H9322" s="4" t="n">
        <f aca="false">ROUND(E9322*F9322,2)</f>
        <v>990158.64</v>
      </c>
    </row>
    <row r="9323" customFormat="false" ht="15" hidden="false" customHeight="false" outlineLevel="0" collapsed="false">
      <c r="A9323" s="3" t="n">
        <v>9322</v>
      </c>
      <c r="B9323" s="3" t="n">
        <v>10</v>
      </c>
      <c r="C9323" s="3" t="s">
        <v>372</v>
      </c>
      <c r="D9323" s="3" t="s">
        <v>563</v>
      </c>
      <c r="E9323" s="3" t="n">
        <v>4883</v>
      </c>
      <c r="F9323" s="4" t="n">
        <v>77.86</v>
      </c>
      <c r="G9323" s="3" t="s">
        <v>8</v>
      </c>
      <c r="H9323" s="4" t="n">
        <f aca="false">ROUND(E9323*F9323,2)</f>
        <v>380190.38</v>
      </c>
    </row>
    <row r="9324" customFormat="false" ht="15" hidden="false" customHeight="false" outlineLevel="0" collapsed="false">
      <c r="A9324" s="3" t="n">
        <v>9323</v>
      </c>
      <c r="B9324" s="3" t="n">
        <v>6</v>
      </c>
      <c r="C9324" s="3" t="s">
        <v>372</v>
      </c>
      <c r="D9324" s="3" t="s">
        <v>563</v>
      </c>
      <c r="E9324" s="3" t="n">
        <v>1526</v>
      </c>
      <c r="F9324" s="4" t="n">
        <v>215.5</v>
      </c>
      <c r="G9324" s="3" t="s">
        <v>8</v>
      </c>
      <c r="H9324" s="4" t="n">
        <f aca="false">ROUND(E9324*F9324,2)</f>
        <v>328853</v>
      </c>
    </row>
    <row r="9325" customFormat="false" ht="15" hidden="false" customHeight="false" outlineLevel="0" collapsed="false">
      <c r="A9325" s="3" t="n">
        <v>9324</v>
      </c>
      <c r="B9325" s="3" t="n">
        <v>1</v>
      </c>
      <c r="C9325" s="3" t="s">
        <v>372</v>
      </c>
      <c r="D9325" s="3" t="s">
        <v>562</v>
      </c>
      <c r="E9325" s="3" t="n">
        <v>2602</v>
      </c>
      <c r="F9325" s="4" t="n">
        <v>425.13</v>
      </c>
      <c r="G9325" s="3" t="s">
        <v>8</v>
      </c>
      <c r="H9325" s="4" t="n">
        <f aca="false">ROUND(E9325*F9325,2)</f>
        <v>1106188.26</v>
      </c>
    </row>
    <row r="9326" customFormat="false" ht="15" hidden="false" customHeight="false" outlineLevel="0" collapsed="false">
      <c r="A9326" s="3" t="n">
        <v>9325</v>
      </c>
      <c r="B9326" s="3" t="n">
        <v>1</v>
      </c>
      <c r="C9326" s="3" t="s">
        <v>372</v>
      </c>
      <c r="D9326" s="3" t="s">
        <v>563</v>
      </c>
      <c r="E9326" s="3" t="n">
        <v>4436</v>
      </c>
      <c r="F9326" s="4" t="n">
        <v>427.17</v>
      </c>
      <c r="G9326" s="3" t="s">
        <v>8</v>
      </c>
      <c r="H9326" s="4" t="n">
        <f aca="false">ROUND(E9326*F9326,2)</f>
        <v>1894926.12</v>
      </c>
    </row>
    <row r="9327" customFormat="false" ht="15" hidden="false" customHeight="false" outlineLevel="0" collapsed="false">
      <c r="A9327" s="3" t="n">
        <v>9326</v>
      </c>
      <c r="B9327" s="3" t="n">
        <v>2</v>
      </c>
      <c r="C9327" s="3" t="s">
        <v>372</v>
      </c>
      <c r="D9327" s="3" t="s">
        <v>562</v>
      </c>
      <c r="E9327" s="3" t="n">
        <v>2134</v>
      </c>
      <c r="F9327" s="4" t="n">
        <v>36.25</v>
      </c>
      <c r="G9327" s="3" t="s">
        <v>8</v>
      </c>
      <c r="H9327" s="4" t="n">
        <f aca="false">ROUND(E9327*F9327,2)</f>
        <v>77357.5</v>
      </c>
    </row>
    <row r="9328" customFormat="false" ht="15" hidden="false" customHeight="false" outlineLevel="0" collapsed="false">
      <c r="A9328" s="3" t="n">
        <v>9327</v>
      </c>
      <c r="B9328" s="3" t="n">
        <v>9</v>
      </c>
      <c r="C9328" s="3" t="s">
        <v>372</v>
      </c>
      <c r="D9328" s="3" t="s">
        <v>562</v>
      </c>
      <c r="E9328" s="3" t="n">
        <v>1995</v>
      </c>
      <c r="F9328" s="4" t="n">
        <v>271.75</v>
      </c>
      <c r="G9328" s="3" t="s">
        <v>8</v>
      </c>
      <c r="H9328" s="4" t="n">
        <f aca="false">ROUND(E9328*F9328,2)</f>
        <v>542141.25</v>
      </c>
    </row>
    <row r="9329" customFormat="false" ht="15" hidden="false" customHeight="false" outlineLevel="0" collapsed="false">
      <c r="A9329" s="3" t="n">
        <v>9328</v>
      </c>
      <c r="B9329" s="3" t="n">
        <v>14</v>
      </c>
      <c r="C9329" s="3" t="s">
        <v>372</v>
      </c>
      <c r="D9329" s="3" t="s">
        <v>562</v>
      </c>
      <c r="E9329" s="3" t="n">
        <v>2007</v>
      </c>
      <c r="F9329" s="4" t="n">
        <v>74.74</v>
      </c>
      <c r="G9329" s="3" t="s">
        <v>41</v>
      </c>
      <c r="H9329" s="4" t="n">
        <f aca="false">ROUND(E9329*F9329,2)</f>
        <v>150003.18</v>
      </c>
    </row>
    <row r="9330" customFormat="false" ht="15" hidden="false" customHeight="false" outlineLevel="0" collapsed="false">
      <c r="A9330" s="3" t="n">
        <v>9329</v>
      </c>
      <c r="B9330" s="3" t="n">
        <v>9</v>
      </c>
      <c r="C9330" s="3" t="s">
        <v>372</v>
      </c>
      <c r="D9330" s="3" t="s">
        <v>563</v>
      </c>
      <c r="E9330" s="3" t="n">
        <v>1639</v>
      </c>
      <c r="F9330" s="4" t="n">
        <v>271.43</v>
      </c>
      <c r="G9330" s="3" t="s">
        <v>8</v>
      </c>
      <c r="H9330" s="4" t="n">
        <f aca="false">ROUND(E9330*F9330,2)</f>
        <v>444873.77</v>
      </c>
    </row>
    <row r="9331" customFormat="false" ht="15" hidden="false" customHeight="false" outlineLevel="0" collapsed="false">
      <c r="A9331" s="3" t="n">
        <v>9330</v>
      </c>
      <c r="B9331" s="3" t="n">
        <v>11</v>
      </c>
      <c r="C9331" s="3" t="s">
        <v>372</v>
      </c>
      <c r="D9331" s="3" t="s">
        <v>563</v>
      </c>
      <c r="E9331" s="3" t="n">
        <v>4718</v>
      </c>
      <c r="F9331" s="4" t="n">
        <v>103.6</v>
      </c>
      <c r="G9331" s="3" t="s">
        <v>34</v>
      </c>
      <c r="H9331" s="4" t="n">
        <f aca="false">ROUND(E9331*F9331,2)</f>
        <v>488784.8</v>
      </c>
    </row>
    <row r="9332" customFormat="false" ht="15" hidden="false" customHeight="false" outlineLevel="0" collapsed="false">
      <c r="A9332" s="3" t="n">
        <v>9331</v>
      </c>
      <c r="B9332" s="3" t="n">
        <v>13</v>
      </c>
      <c r="C9332" s="3" t="s">
        <v>372</v>
      </c>
      <c r="D9332" s="3" t="s">
        <v>563</v>
      </c>
      <c r="E9332" s="3" t="n">
        <v>1110</v>
      </c>
      <c r="F9332" s="4" t="n">
        <v>36.27</v>
      </c>
      <c r="G9332" s="3" t="s">
        <v>41</v>
      </c>
      <c r="H9332" s="4" t="n">
        <f aca="false">ROUND(E9332*F9332,2)</f>
        <v>40259.7</v>
      </c>
    </row>
    <row r="9333" customFormat="false" ht="15" hidden="false" customHeight="false" outlineLevel="0" collapsed="false">
      <c r="A9333" s="3" t="n">
        <v>9332</v>
      </c>
      <c r="B9333" s="3" t="n">
        <v>10</v>
      </c>
      <c r="C9333" s="3" t="s">
        <v>372</v>
      </c>
      <c r="D9333" s="3" t="s">
        <v>562</v>
      </c>
      <c r="E9333" s="3" t="n">
        <v>4004</v>
      </c>
      <c r="F9333" s="4" t="n">
        <v>77.94</v>
      </c>
      <c r="G9333" s="3" t="s">
        <v>8</v>
      </c>
      <c r="H9333" s="4" t="n">
        <f aca="false">ROUND(E9333*F9333,2)</f>
        <v>312071.76</v>
      </c>
    </row>
    <row r="9334" customFormat="false" ht="15" hidden="false" customHeight="false" outlineLevel="0" collapsed="false">
      <c r="A9334" s="3" t="n">
        <v>9333</v>
      </c>
      <c r="B9334" s="3" t="n">
        <v>2</v>
      </c>
      <c r="C9334" s="3" t="s">
        <v>372</v>
      </c>
      <c r="D9334" s="3" t="s">
        <v>562</v>
      </c>
      <c r="E9334" s="3" t="n">
        <v>2293</v>
      </c>
      <c r="F9334" s="4" t="n">
        <v>36.07</v>
      </c>
      <c r="G9334" s="3" t="s">
        <v>8</v>
      </c>
      <c r="H9334" s="4" t="n">
        <f aca="false">ROUND(E9334*F9334,2)</f>
        <v>82708.51</v>
      </c>
    </row>
    <row r="9335" customFormat="false" ht="15" hidden="false" customHeight="false" outlineLevel="0" collapsed="false">
      <c r="A9335" s="3" t="n">
        <v>9334</v>
      </c>
      <c r="B9335" s="3" t="n">
        <v>3</v>
      </c>
      <c r="C9335" s="3" t="s">
        <v>373</v>
      </c>
      <c r="D9335" s="3" t="s">
        <v>563</v>
      </c>
      <c r="E9335" s="3" t="n">
        <v>871</v>
      </c>
      <c r="F9335" s="4" t="n">
        <v>143.63</v>
      </c>
      <c r="G9335" s="3" t="s">
        <v>8</v>
      </c>
      <c r="H9335" s="4" t="n">
        <f aca="false">ROUND(E9335*F9335,2)</f>
        <v>125101.73</v>
      </c>
    </row>
    <row r="9336" customFormat="false" ht="15" hidden="false" customHeight="false" outlineLevel="0" collapsed="false">
      <c r="A9336" s="3" t="n">
        <v>9335</v>
      </c>
      <c r="B9336" s="3" t="n">
        <v>4</v>
      </c>
      <c r="C9336" s="3" t="s">
        <v>373</v>
      </c>
      <c r="D9336" s="3" t="s">
        <v>562</v>
      </c>
      <c r="E9336" s="3" t="n">
        <v>588</v>
      </c>
      <c r="F9336" s="4" t="n">
        <v>107.14</v>
      </c>
      <c r="G9336" s="3" t="s">
        <v>8</v>
      </c>
      <c r="H9336" s="4" t="n">
        <f aca="false">ROUND(E9336*F9336,2)</f>
        <v>62998.32</v>
      </c>
    </row>
    <row r="9337" customFormat="false" ht="15" hidden="false" customHeight="false" outlineLevel="0" collapsed="false">
      <c r="A9337" s="3" t="n">
        <v>9336</v>
      </c>
      <c r="B9337" s="3" t="n">
        <v>14</v>
      </c>
      <c r="C9337" s="3" t="s">
        <v>373</v>
      </c>
      <c r="D9337" s="3" t="s">
        <v>562</v>
      </c>
      <c r="E9337" s="3" t="n">
        <v>2199</v>
      </c>
      <c r="F9337" s="4" t="n">
        <v>74.27</v>
      </c>
      <c r="G9337" s="3" t="s">
        <v>41</v>
      </c>
      <c r="H9337" s="4" t="n">
        <f aca="false">ROUND(E9337*F9337,2)</f>
        <v>163319.73</v>
      </c>
    </row>
    <row r="9338" customFormat="false" ht="15" hidden="false" customHeight="false" outlineLevel="0" collapsed="false">
      <c r="A9338" s="3" t="n">
        <v>9337</v>
      </c>
      <c r="B9338" s="3" t="n">
        <v>10</v>
      </c>
      <c r="C9338" s="3" t="s">
        <v>373</v>
      </c>
      <c r="D9338" s="3" t="s">
        <v>563</v>
      </c>
      <c r="E9338" s="3" t="n">
        <v>3288</v>
      </c>
      <c r="F9338" s="4" t="n">
        <v>77.53</v>
      </c>
      <c r="G9338" s="3" t="s">
        <v>8</v>
      </c>
      <c r="H9338" s="4" t="n">
        <f aca="false">ROUND(E9338*F9338,2)</f>
        <v>254918.64</v>
      </c>
    </row>
    <row r="9339" customFormat="false" ht="15" hidden="false" customHeight="false" outlineLevel="0" collapsed="false">
      <c r="A9339" s="3" t="n">
        <v>9338</v>
      </c>
      <c r="B9339" s="3" t="n">
        <v>2</v>
      </c>
      <c r="C9339" s="3" t="s">
        <v>373</v>
      </c>
      <c r="D9339" s="3" t="s">
        <v>562</v>
      </c>
      <c r="E9339" s="3" t="n">
        <v>3587</v>
      </c>
      <c r="F9339" s="4" t="n">
        <v>36.22</v>
      </c>
      <c r="G9339" s="3" t="s">
        <v>8</v>
      </c>
      <c r="H9339" s="4" t="n">
        <f aca="false">ROUND(E9339*F9339,2)</f>
        <v>129921.14</v>
      </c>
    </row>
    <row r="9340" customFormat="false" ht="15" hidden="false" customHeight="false" outlineLevel="0" collapsed="false">
      <c r="A9340" s="3" t="n">
        <v>9339</v>
      </c>
      <c r="B9340" s="3" t="n">
        <v>5</v>
      </c>
      <c r="C9340" s="3" t="s">
        <v>373</v>
      </c>
      <c r="D9340" s="3" t="s">
        <v>562</v>
      </c>
      <c r="E9340" s="3" t="n">
        <v>4136</v>
      </c>
      <c r="F9340" s="4" t="n">
        <v>595.73</v>
      </c>
      <c r="G9340" s="3" t="s">
        <v>8</v>
      </c>
      <c r="H9340" s="4" t="n">
        <f aca="false">ROUND(E9340*F9340,2)</f>
        <v>2463939.28</v>
      </c>
    </row>
    <row r="9341" customFormat="false" ht="15" hidden="false" customHeight="false" outlineLevel="0" collapsed="false">
      <c r="A9341" s="3" t="n">
        <v>9340</v>
      </c>
      <c r="B9341" s="3" t="n">
        <v>2</v>
      </c>
      <c r="C9341" s="3" t="s">
        <v>373</v>
      </c>
      <c r="D9341" s="3" t="s">
        <v>563</v>
      </c>
      <c r="E9341" s="3" t="n">
        <v>4208</v>
      </c>
      <c r="F9341" s="4" t="n">
        <v>36.12</v>
      </c>
      <c r="G9341" s="3" t="s">
        <v>8</v>
      </c>
      <c r="H9341" s="4" t="n">
        <f aca="false">ROUND(E9341*F9341,2)</f>
        <v>151992.96</v>
      </c>
    </row>
    <row r="9342" customFormat="false" ht="15" hidden="false" customHeight="false" outlineLevel="0" collapsed="false">
      <c r="A9342" s="3" t="n">
        <v>9341</v>
      </c>
      <c r="B9342" s="3" t="n">
        <v>10</v>
      </c>
      <c r="C9342" s="3" t="s">
        <v>373</v>
      </c>
      <c r="D9342" s="3" t="s">
        <v>562</v>
      </c>
      <c r="E9342" s="3" t="n">
        <v>1399</v>
      </c>
      <c r="F9342" s="4" t="n">
        <v>77.47</v>
      </c>
      <c r="G9342" s="3" t="s">
        <v>8</v>
      </c>
      <c r="H9342" s="4" t="n">
        <f aca="false">ROUND(E9342*F9342,2)</f>
        <v>108380.53</v>
      </c>
    </row>
    <row r="9343" customFormat="false" ht="15" hidden="false" customHeight="false" outlineLevel="0" collapsed="false">
      <c r="A9343" s="3" t="n">
        <v>9342</v>
      </c>
      <c r="B9343" s="3" t="n">
        <v>3</v>
      </c>
      <c r="C9343" s="3" t="s">
        <v>373</v>
      </c>
      <c r="D9343" s="3" t="s">
        <v>563</v>
      </c>
      <c r="E9343" s="3" t="n">
        <v>2363</v>
      </c>
      <c r="F9343" s="4" t="n">
        <v>142.93</v>
      </c>
      <c r="G9343" s="3" t="s">
        <v>8</v>
      </c>
      <c r="H9343" s="4" t="n">
        <f aca="false">ROUND(E9343*F9343,2)</f>
        <v>337743.59</v>
      </c>
    </row>
    <row r="9344" customFormat="false" ht="15" hidden="false" customHeight="false" outlineLevel="0" collapsed="false">
      <c r="A9344" s="3" t="n">
        <v>9343</v>
      </c>
      <c r="B9344" s="3" t="n">
        <v>6</v>
      </c>
      <c r="C9344" s="3" t="s">
        <v>373</v>
      </c>
      <c r="D9344" s="3" t="s">
        <v>562</v>
      </c>
      <c r="E9344" s="3" t="n">
        <v>576</v>
      </c>
      <c r="F9344" s="4" t="n">
        <v>217.06</v>
      </c>
      <c r="G9344" s="3" t="s">
        <v>8</v>
      </c>
      <c r="H9344" s="4" t="n">
        <f aca="false">ROUND(E9344*F9344,2)</f>
        <v>125026.56</v>
      </c>
    </row>
    <row r="9345" customFormat="false" ht="15" hidden="false" customHeight="false" outlineLevel="0" collapsed="false">
      <c r="A9345" s="3" t="n">
        <v>9344</v>
      </c>
      <c r="B9345" s="3" t="n">
        <v>7</v>
      </c>
      <c r="C9345" s="3" t="s">
        <v>373</v>
      </c>
      <c r="D9345" s="3" t="s">
        <v>563</v>
      </c>
      <c r="E9345" s="3" t="n">
        <v>2399</v>
      </c>
      <c r="F9345" s="4" t="n">
        <v>291.08</v>
      </c>
      <c r="G9345" s="3" t="s">
        <v>8</v>
      </c>
      <c r="H9345" s="4" t="n">
        <f aca="false">ROUND(E9345*F9345,2)</f>
        <v>698300.92</v>
      </c>
    </row>
    <row r="9346" customFormat="false" ht="15" hidden="false" customHeight="false" outlineLevel="0" collapsed="false">
      <c r="A9346" s="3" t="n">
        <v>9345</v>
      </c>
      <c r="B9346" s="3" t="n">
        <v>2</v>
      </c>
      <c r="C9346" s="3" t="s">
        <v>373</v>
      </c>
      <c r="D9346" s="3" t="s">
        <v>563</v>
      </c>
      <c r="E9346" s="3" t="n">
        <v>159</v>
      </c>
      <c r="F9346" s="4" t="n">
        <v>36.22</v>
      </c>
      <c r="G9346" s="3" t="s">
        <v>8</v>
      </c>
      <c r="H9346" s="4" t="n">
        <f aca="false">ROUND(E9346*F9346,2)</f>
        <v>5758.98</v>
      </c>
    </row>
    <row r="9347" customFormat="false" ht="15" hidden="false" customHeight="false" outlineLevel="0" collapsed="false">
      <c r="A9347" s="3" t="n">
        <v>9346</v>
      </c>
      <c r="B9347" s="3" t="n">
        <v>6</v>
      </c>
      <c r="C9347" s="3" t="s">
        <v>373</v>
      </c>
      <c r="D9347" s="3" t="s">
        <v>563</v>
      </c>
      <c r="E9347" s="3" t="n">
        <v>2714</v>
      </c>
      <c r="F9347" s="4" t="n">
        <v>216.69</v>
      </c>
      <c r="G9347" s="3" t="s">
        <v>8</v>
      </c>
      <c r="H9347" s="4" t="n">
        <f aca="false">ROUND(E9347*F9347,2)</f>
        <v>588096.66</v>
      </c>
    </row>
    <row r="9348" customFormat="false" ht="15" hidden="false" customHeight="false" outlineLevel="0" collapsed="false">
      <c r="A9348" s="3" t="n">
        <v>9347</v>
      </c>
      <c r="B9348" s="3" t="n">
        <v>14</v>
      </c>
      <c r="C9348" s="3" t="s">
        <v>373</v>
      </c>
      <c r="D9348" s="3" t="s">
        <v>562</v>
      </c>
      <c r="E9348" s="3" t="n">
        <v>616</v>
      </c>
      <c r="F9348" s="4" t="n">
        <v>74.55</v>
      </c>
      <c r="G9348" s="3" t="s">
        <v>41</v>
      </c>
      <c r="H9348" s="4" t="n">
        <f aca="false">ROUND(E9348*F9348,2)</f>
        <v>45922.8</v>
      </c>
    </row>
    <row r="9349" customFormat="false" ht="15" hidden="false" customHeight="false" outlineLevel="0" collapsed="false">
      <c r="A9349" s="3" t="n">
        <v>9348</v>
      </c>
      <c r="B9349" s="3" t="n">
        <v>5</v>
      </c>
      <c r="C9349" s="3" t="s">
        <v>373</v>
      </c>
      <c r="D9349" s="3" t="s">
        <v>562</v>
      </c>
      <c r="E9349" s="3" t="n">
        <v>640</v>
      </c>
      <c r="F9349" s="4" t="n">
        <v>594.84</v>
      </c>
      <c r="G9349" s="3" t="s">
        <v>8</v>
      </c>
      <c r="H9349" s="4" t="n">
        <f aca="false">ROUND(E9349*F9349,2)</f>
        <v>380697.6</v>
      </c>
    </row>
    <row r="9350" customFormat="false" ht="15" hidden="false" customHeight="false" outlineLevel="0" collapsed="false">
      <c r="A9350" s="3" t="n">
        <v>9349</v>
      </c>
      <c r="B9350" s="3" t="n">
        <v>14</v>
      </c>
      <c r="C9350" s="3" t="s">
        <v>373</v>
      </c>
      <c r="D9350" s="3" t="s">
        <v>562</v>
      </c>
      <c r="E9350" s="3" t="n">
        <v>4934</v>
      </c>
      <c r="F9350" s="4" t="n">
        <v>74.36</v>
      </c>
      <c r="G9350" s="3" t="s">
        <v>41</v>
      </c>
      <c r="H9350" s="4" t="n">
        <f aca="false">ROUND(E9350*F9350,2)</f>
        <v>366892.24</v>
      </c>
    </row>
    <row r="9351" customFormat="false" ht="15" hidden="false" customHeight="false" outlineLevel="0" collapsed="false">
      <c r="A9351" s="3" t="n">
        <v>9350</v>
      </c>
      <c r="B9351" s="3" t="n">
        <v>2</v>
      </c>
      <c r="C9351" s="3" t="s">
        <v>373</v>
      </c>
      <c r="D9351" s="3" t="s">
        <v>563</v>
      </c>
      <c r="E9351" s="3" t="n">
        <v>4801</v>
      </c>
      <c r="F9351" s="4" t="n">
        <v>36.14</v>
      </c>
      <c r="G9351" s="3" t="s">
        <v>8</v>
      </c>
      <c r="H9351" s="4" t="n">
        <f aca="false">ROUND(E9351*F9351,2)</f>
        <v>173508.14</v>
      </c>
    </row>
    <row r="9352" customFormat="false" ht="15" hidden="false" customHeight="false" outlineLevel="0" collapsed="false">
      <c r="A9352" s="3" t="n">
        <v>9351</v>
      </c>
      <c r="B9352" s="3" t="n">
        <v>3</v>
      </c>
      <c r="C9352" s="3" t="s">
        <v>373</v>
      </c>
      <c r="D9352" s="3" t="s">
        <v>562</v>
      </c>
      <c r="E9352" s="3" t="n">
        <v>1290</v>
      </c>
      <c r="F9352" s="4" t="n">
        <v>143.06</v>
      </c>
      <c r="G9352" s="3" t="s">
        <v>8</v>
      </c>
      <c r="H9352" s="4" t="n">
        <f aca="false">ROUND(E9352*F9352,2)</f>
        <v>184547.4</v>
      </c>
    </row>
    <row r="9353" customFormat="false" ht="15" hidden="false" customHeight="false" outlineLevel="0" collapsed="false">
      <c r="A9353" s="3" t="n">
        <v>9352</v>
      </c>
      <c r="B9353" s="3" t="n">
        <v>12</v>
      </c>
      <c r="C9353" s="3" t="s">
        <v>373</v>
      </c>
      <c r="D9353" s="3" t="s">
        <v>563</v>
      </c>
      <c r="E9353" s="3" t="n">
        <v>1994</v>
      </c>
      <c r="F9353" s="4" t="n">
        <v>227.7</v>
      </c>
      <c r="G9353" s="3" t="s">
        <v>38</v>
      </c>
      <c r="H9353" s="4" t="n">
        <f aca="false">ROUND(E9353*F9353,2)</f>
        <v>454033.8</v>
      </c>
    </row>
    <row r="9354" customFormat="false" ht="15" hidden="false" customHeight="false" outlineLevel="0" collapsed="false">
      <c r="A9354" s="3" t="n">
        <v>9353</v>
      </c>
      <c r="B9354" s="3" t="n">
        <v>12</v>
      </c>
      <c r="C9354" s="3" t="s">
        <v>373</v>
      </c>
      <c r="D9354" s="3" t="s">
        <v>563</v>
      </c>
      <c r="E9354" s="3" t="n">
        <v>1379</v>
      </c>
      <c r="F9354" s="4" t="n">
        <v>228.37</v>
      </c>
      <c r="G9354" s="3" t="s">
        <v>38</v>
      </c>
      <c r="H9354" s="4" t="n">
        <f aca="false">ROUND(E9354*F9354,2)</f>
        <v>314922.23</v>
      </c>
    </row>
    <row r="9355" customFormat="false" ht="15" hidden="false" customHeight="false" outlineLevel="0" collapsed="false">
      <c r="A9355" s="3" t="n">
        <v>9354</v>
      </c>
      <c r="B9355" s="3" t="n">
        <v>7</v>
      </c>
      <c r="C9355" s="3" t="s">
        <v>373</v>
      </c>
      <c r="D9355" s="3" t="s">
        <v>562</v>
      </c>
      <c r="E9355" s="3" t="n">
        <v>2222</v>
      </c>
      <c r="F9355" s="4" t="n">
        <v>290.84</v>
      </c>
      <c r="G9355" s="3" t="s">
        <v>8</v>
      </c>
      <c r="H9355" s="4" t="n">
        <f aca="false">ROUND(E9355*F9355,2)</f>
        <v>646246.48</v>
      </c>
    </row>
    <row r="9356" customFormat="false" ht="15" hidden="false" customHeight="false" outlineLevel="0" collapsed="false">
      <c r="A9356" s="3" t="n">
        <v>9355</v>
      </c>
      <c r="B9356" s="3" t="n">
        <v>2</v>
      </c>
      <c r="C9356" s="3" t="s">
        <v>373</v>
      </c>
      <c r="D9356" s="3" t="s">
        <v>562</v>
      </c>
      <c r="E9356" s="3" t="n">
        <v>4693</v>
      </c>
      <c r="F9356" s="4" t="n">
        <v>36.11</v>
      </c>
      <c r="G9356" s="3" t="s">
        <v>8</v>
      </c>
      <c r="H9356" s="4" t="n">
        <f aca="false">ROUND(E9356*F9356,2)</f>
        <v>169464.23</v>
      </c>
    </row>
    <row r="9357" customFormat="false" ht="15" hidden="false" customHeight="false" outlineLevel="0" collapsed="false">
      <c r="A9357" s="3" t="n">
        <v>9356</v>
      </c>
      <c r="B9357" s="3" t="n">
        <v>6</v>
      </c>
      <c r="C9357" s="3" t="s">
        <v>373</v>
      </c>
      <c r="D9357" s="3" t="s">
        <v>562</v>
      </c>
      <c r="E9357" s="3" t="n">
        <v>3645</v>
      </c>
      <c r="F9357" s="4" t="n">
        <v>217.07</v>
      </c>
      <c r="G9357" s="3" t="s">
        <v>8</v>
      </c>
      <c r="H9357" s="4" t="n">
        <f aca="false">ROUND(E9357*F9357,2)</f>
        <v>791220.15</v>
      </c>
    </row>
    <row r="9358" customFormat="false" ht="15" hidden="false" customHeight="false" outlineLevel="0" collapsed="false">
      <c r="A9358" s="3" t="n">
        <v>9357</v>
      </c>
      <c r="B9358" s="3" t="n">
        <v>15</v>
      </c>
      <c r="C9358" s="3" t="s">
        <v>373</v>
      </c>
      <c r="D9358" s="3" t="s">
        <v>563</v>
      </c>
      <c r="E9358" s="3" t="n">
        <v>1641</v>
      </c>
      <c r="F9358" s="4" t="n">
        <v>277.98</v>
      </c>
      <c r="G9358" s="3" t="s">
        <v>46</v>
      </c>
      <c r="H9358" s="4" t="n">
        <f aca="false">ROUND(E9358*F9358,2)</f>
        <v>456165.18</v>
      </c>
    </row>
    <row r="9359" customFormat="false" ht="15" hidden="false" customHeight="false" outlineLevel="0" collapsed="false">
      <c r="A9359" s="3" t="n">
        <v>9358</v>
      </c>
      <c r="B9359" s="3" t="n">
        <v>8</v>
      </c>
      <c r="C9359" s="3" t="s">
        <v>373</v>
      </c>
      <c r="D9359" s="3" t="s">
        <v>562</v>
      </c>
      <c r="E9359" s="3" t="n">
        <v>2074</v>
      </c>
      <c r="F9359" s="4" t="n">
        <v>52.94</v>
      </c>
      <c r="G9359" s="3" t="s">
        <v>8</v>
      </c>
      <c r="H9359" s="4" t="n">
        <f aca="false">ROUND(E9359*F9359,2)</f>
        <v>109797.56</v>
      </c>
    </row>
    <row r="9360" customFormat="false" ht="15" hidden="false" customHeight="false" outlineLevel="0" collapsed="false">
      <c r="A9360" s="3" t="n">
        <v>9359</v>
      </c>
      <c r="B9360" s="3" t="n">
        <v>4</v>
      </c>
      <c r="C9360" s="3" t="s">
        <v>373</v>
      </c>
      <c r="D9360" s="3" t="s">
        <v>563</v>
      </c>
      <c r="E9360" s="3" t="n">
        <v>2359</v>
      </c>
      <c r="F9360" s="4" t="n">
        <v>107.22</v>
      </c>
      <c r="G9360" s="3" t="s">
        <v>8</v>
      </c>
      <c r="H9360" s="4" t="n">
        <f aca="false">ROUND(E9360*F9360,2)</f>
        <v>252931.98</v>
      </c>
    </row>
    <row r="9361" customFormat="false" ht="15" hidden="false" customHeight="false" outlineLevel="0" collapsed="false">
      <c r="A9361" s="3" t="n">
        <v>9360</v>
      </c>
      <c r="B9361" s="3" t="n">
        <v>15</v>
      </c>
      <c r="C9361" s="3" t="s">
        <v>373</v>
      </c>
      <c r="D9361" s="3" t="s">
        <v>562</v>
      </c>
      <c r="E9361" s="3" t="n">
        <v>111</v>
      </c>
      <c r="F9361" s="4" t="n">
        <v>279.45</v>
      </c>
      <c r="G9361" s="3" t="s">
        <v>46</v>
      </c>
      <c r="H9361" s="4" t="n">
        <f aca="false">ROUND(E9361*F9361,2)</f>
        <v>31018.95</v>
      </c>
    </row>
    <row r="9362" customFormat="false" ht="15" hidden="false" customHeight="false" outlineLevel="0" collapsed="false">
      <c r="A9362" s="3" t="n">
        <v>9361</v>
      </c>
      <c r="B9362" s="3" t="n">
        <v>3</v>
      </c>
      <c r="C9362" s="3" t="s">
        <v>373</v>
      </c>
      <c r="D9362" s="3" t="s">
        <v>563</v>
      </c>
      <c r="E9362" s="3" t="n">
        <v>2363</v>
      </c>
      <c r="F9362" s="4" t="n">
        <v>142.89</v>
      </c>
      <c r="G9362" s="3" t="s">
        <v>8</v>
      </c>
      <c r="H9362" s="4" t="n">
        <f aca="false">ROUND(E9362*F9362,2)</f>
        <v>337649.07</v>
      </c>
    </row>
    <row r="9363" customFormat="false" ht="15" hidden="false" customHeight="false" outlineLevel="0" collapsed="false">
      <c r="A9363" s="3" t="n">
        <v>9362</v>
      </c>
      <c r="B9363" s="3" t="n">
        <v>12</v>
      </c>
      <c r="C9363" s="3" t="s">
        <v>373</v>
      </c>
      <c r="D9363" s="3" t="s">
        <v>563</v>
      </c>
      <c r="E9363" s="3" t="n">
        <v>3137</v>
      </c>
      <c r="F9363" s="4" t="n">
        <v>228.23</v>
      </c>
      <c r="G9363" s="3" t="s">
        <v>38</v>
      </c>
      <c r="H9363" s="4" t="n">
        <f aca="false">ROUND(E9363*F9363,2)</f>
        <v>715957.51</v>
      </c>
    </row>
    <row r="9364" customFormat="false" ht="15" hidden="false" customHeight="false" outlineLevel="0" collapsed="false">
      <c r="A9364" s="3" t="n">
        <v>9363</v>
      </c>
      <c r="B9364" s="3" t="n">
        <v>8</v>
      </c>
      <c r="C9364" s="3" t="s">
        <v>373</v>
      </c>
      <c r="D9364" s="3" t="s">
        <v>563</v>
      </c>
      <c r="E9364" s="3" t="n">
        <v>3006</v>
      </c>
      <c r="F9364" s="4" t="n">
        <v>52.96</v>
      </c>
      <c r="G9364" s="3" t="s">
        <v>8</v>
      </c>
      <c r="H9364" s="4" t="n">
        <f aca="false">ROUND(E9364*F9364,2)</f>
        <v>159197.76</v>
      </c>
    </row>
    <row r="9365" customFormat="false" ht="15" hidden="false" customHeight="false" outlineLevel="0" collapsed="false">
      <c r="A9365" s="3" t="n">
        <v>9364</v>
      </c>
      <c r="B9365" s="3" t="n">
        <v>8</v>
      </c>
      <c r="C9365" s="3" t="s">
        <v>373</v>
      </c>
      <c r="D9365" s="3" t="s">
        <v>562</v>
      </c>
      <c r="E9365" s="3" t="n">
        <v>3976</v>
      </c>
      <c r="F9365" s="4" t="n">
        <v>52.9</v>
      </c>
      <c r="G9365" s="3" t="s">
        <v>8</v>
      </c>
      <c r="H9365" s="4" t="n">
        <f aca="false">ROUND(E9365*F9365,2)</f>
        <v>210330.4</v>
      </c>
    </row>
    <row r="9366" customFormat="false" ht="15" hidden="false" customHeight="false" outlineLevel="0" collapsed="false">
      <c r="A9366" s="3" t="n">
        <v>9365</v>
      </c>
      <c r="B9366" s="3" t="n">
        <v>15</v>
      </c>
      <c r="C9366" s="3" t="s">
        <v>373</v>
      </c>
      <c r="D9366" s="3" t="s">
        <v>563</v>
      </c>
      <c r="E9366" s="3" t="n">
        <v>1808</v>
      </c>
      <c r="F9366" s="4" t="n">
        <v>278.24</v>
      </c>
      <c r="G9366" s="3" t="s">
        <v>46</v>
      </c>
      <c r="H9366" s="4" t="n">
        <f aca="false">ROUND(E9366*F9366,2)</f>
        <v>503057.92</v>
      </c>
    </row>
    <row r="9367" customFormat="false" ht="15" hidden="false" customHeight="false" outlineLevel="0" collapsed="false">
      <c r="A9367" s="3" t="n">
        <v>9366</v>
      </c>
      <c r="B9367" s="3" t="n">
        <v>3</v>
      </c>
      <c r="C9367" s="3" t="s">
        <v>374</v>
      </c>
      <c r="D9367" s="3" t="s">
        <v>562</v>
      </c>
      <c r="E9367" s="3" t="n">
        <v>3151</v>
      </c>
      <c r="F9367" s="4" t="n">
        <v>143.45</v>
      </c>
      <c r="G9367" s="3" t="s">
        <v>8</v>
      </c>
      <c r="H9367" s="4" t="n">
        <f aca="false">ROUND(E9367*F9367,2)</f>
        <v>452010.95</v>
      </c>
    </row>
    <row r="9368" customFormat="false" ht="15" hidden="false" customHeight="false" outlineLevel="0" collapsed="false">
      <c r="A9368" s="3" t="n">
        <v>9367</v>
      </c>
      <c r="B9368" s="3" t="n">
        <v>6</v>
      </c>
      <c r="C9368" s="3" t="s">
        <v>374</v>
      </c>
      <c r="D9368" s="3" t="s">
        <v>563</v>
      </c>
      <c r="E9368" s="3" t="n">
        <v>2407</v>
      </c>
      <c r="F9368" s="4" t="n">
        <v>218.83</v>
      </c>
      <c r="G9368" s="3" t="s">
        <v>8</v>
      </c>
      <c r="H9368" s="4" t="n">
        <f aca="false">ROUND(E9368*F9368,2)</f>
        <v>526723.81</v>
      </c>
    </row>
    <row r="9369" customFormat="false" ht="15" hidden="false" customHeight="false" outlineLevel="0" collapsed="false">
      <c r="A9369" s="3" t="n">
        <v>9368</v>
      </c>
      <c r="B9369" s="3" t="n">
        <v>5</v>
      </c>
      <c r="C9369" s="3" t="s">
        <v>374</v>
      </c>
      <c r="D9369" s="3" t="s">
        <v>562</v>
      </c>
      <c r="E9369" s="3" t="n">
        <v>46</v>
      </c>
      <c r="F9369" s="4" t="n">
        <v>594.73</v>
      </c>
      <c r="G9369" s="3" t="s">
        <v>8</v>
      </c>
      <c r="H9369" s="4" t="n">
        <f aca="false">ROUND(E9369*F9369,2)</f>
        <v>27357.58</v>
      </c>
    </row>
    <row r="9370" customFormat="false" ht="15" hidden="false" customHeight="false" outlineLevel="0" collapsed="false">
      <c r="A9370" s="3" t="n">
        <v>9369</v>
      </c>
      <c r="B9370" s="3" t="n">
        <v>12</v>
      </c>
      <c r="C9370" s="3" t="s">
        <v>374</v>
      </c>
      <c r="D9370" s="3" t="s">
        <v>563</v>
      </c>
      <c r="E9370" s="3" t="n">
        <v>19</v>
      </c>
      <c r="F9370" s="4" t="n">
        <v>226.51</v>
      </c>
      <c r="G9370" s="3" t="s">
        <v>38</v>
      </c>
      <c r="H9370" s="4" t="n">
        <f aca="false">ROUND(E9370*F9370,2)</f>
        <v>4303.69</v>
      </c>
    </row>
    <row r="9371" customFormat="false" ht="15" hidden="false" customHeight="false" outlineLevel="0" collapsed="false">
      <c r="A9371" s="3" t="n">
        <v>9370</v>
      </c>
      <c r="B9371" s="3" t="n">
        <v>9</v>
      </c>
      <c r="C9371" s="3" t="s">
        <v>374</v>
      </c>
      <c r="D9371" s="3" t="s">
        <v>562</v>
      </c>
      <c r="E9371" s="3" t="n">
        <v>2090</v>
      </c>
      <c r="F9371" s="4" t="n">
        <v>273.71</v>
      </c>
      <c r="G9371" s="3" t="s">
        <v>8</v>
      </c>
      <c r="H9371" s="4" t="n">
        <f aca="false">ROUND(E9371*F9371,2)</f>
        <v>572053.9</v>
      </c>
    </row>
    <row r="9372" customFormat="false" ht="15" hidden="false" customHeight="false" outlineLevel="0" collapsed="false">
      <c r="A9372" s="3" t="n">
        <v>9371</v>
      </c>
      <c r="B9372" s="3" t="n">
        <v>4</v>
      </c>
      <c r="C9372" s="3" t="s">
        <v>374</v>
      </c>
      <c r="D9372" s="3" t="s">
        <v>562</v>
      </c>
      <c r="E9372" s="3" t="n">
        <v>4796</v>
      </c>
      <c r="F9372" s="4" t="n">
        <v>107.23</v>
      </c>
      <c r="G9372" s="3" t="s">
        <v>8</v>
      </c>
      <c r="H9372" s="4" t="n">
        <f aca="false">ROUND(E9372*F9372,2)</f>
        <v>514275.08</v>
      </c>
    </row>
    <row r="9373" customFormat="false" ht="15" hidden="false" customHeight="false" outlineLevel="0" collapsed="false">
      <c r="A9373" s="3" t="n">
        <v>9372</v>
      </c>
      <c r="B9373" s="3" t="n">
        <v>11</v>
      </c>
      <c r="C9373" s="3" t="s">
        <v>374</v>
      </c>
      <c r="D9373" s="3" t="s">
        <v>562</v>
      </c>
      <c r="E9373" s="3" t="n">
        <v>2544</v>
      </c>
      <c r="F9373" s="4" t="n">
        <v>102.14</v>
      </c>
      <c r="G9373" s="3" t="s">
        <v>34</v>
      </c>
      <c r="H9373" s="4" t="n">
        <f aca="false">ROUND(E9373*F9373,2)</f>
        <v>259844.16</v>
      </c>
    </row>
    <row r="9374" customFormat="false" ht="15" hidden="false" customHeight="false" outlineLevel="0" collapsed="false">
      <c r="A9374" s="3" t="n">
        <v>9373</v>
      </c>
      <c r="B9374" s="3" t="n">
        <v>5</v>
      </c>
      <c r="C9374" s="3" t="s">
        <v>374</v>
      </c>
      <c r="D9374" s="3" t="s">
        <v>563</v>
      </c>
      <c r="E9374" s="3" t="n">
        <v>3036</v>
      </c>
      <c r="F9374" s="4" t="n">
        <v>595.99</v>
      </c>
      <c r="G9374" s="3" t="s">
        <v>8</v>
      </c>
      <c r="H9374" s="4" t="n">
        <f aca="false">ROUND(E9374*F9374,2)</f>
        <v>1809425.64</v>
      </c>
    </row>
    <row r="9375" customFormat="false" ht="15" hidden="false" customHeight="false" outlineLevel="0" collapsed="false">
      <c r="A9375" s="3" t="n">
        <v>9374</v>
      </c>
      <c r="B9375" s="3" t="n">
        <v>4</v>
      </c>
      <c r="C9375" s="3" t="s">
        <v>374</v>
      </c>
      <c r="D9375" s="3" t="s">
        <v>562</v>
      </c>
      <c r="E9375" s="3" t="n">
        <v>4871</v>
      </c>
      <c r="F9375" s="4" t="n">
        <v>107.64</v>
      </c>
      <c r="G9375" s="3" t="s">
        <v>8</v>
      </c>
      <c r="H9375" s="4" t="n">
        <f aca="false">ROUND(E9375*F9375,2)</f>
        <v>524314.44</v>
      </c>
    </row>
    <row r="9376" customFormat="false" ht="15" hidden="false" customHeight="false" outlineLevel="0" collapsed="false">
      <c r="A9376" s="3" t="n">
        <v>9375</v>
      </c>
      <c r="B9376" s="3" t="n">
        <v>14</v>
      </c>
      <c r="C9376" s="3" t="s">
        <v>374</v>
      </c>
      <c r="D9376" s="3" t="s">
        <v>562</v>
      </c>
      <c r="E9376" s="3" t="n">
        <v>3113</v>
      </c>
      <c r="F9376" s="4" t="n">
        <v>75.32</v>
      </c>
      <c r="G9376" s="3" t="s">
        <v>41</v>
      </c>
      <c r="H9376" s="4" t="n">
        <f aca="false">ROUND(E9376*F9376,2)</f>
        <v>234471.16</v>
      </c>
    </row>
    <row r="9377" customFormat="false" ht="15" hidden="false" customHeight="false" outlineLevel="0" collapsed="false">
      <c r="A9377" s="3" t="n">
        <v>9376</v>
      </c>
      <c r="B9377" s="3" t="n">
        <v>6</v>
      </c>
      <c r="C9377" s="3" t="s">
        <v>374</v>
      </c>
      <c r="D9377" s="3" t="s">
        <v>562</v>
      </c>
      <c r="E9377" s="3" t="n">
        <v>2360</v>
      </c>
      <c r="F9377" s="4" t="n">
        <v>219.51</v>
      </c>
      <c r="G9377" s="3" t="s">
        <v>8</v>
      </c>
      <c r="H9377" s="4" t="n">
        <f aca="false">ROUND(E9377*F9377,2)</f>
        <v>518043.6</v>
      </c>
    </row>
    <row r="9378" customFormat="false" ht="15" hidden="false" customHeight="false" outlineLevel="0" collapsed="false">
      <c r="A9378" s="3" t="n">
        <v>9377</v>
      </c>
      <c r="B9378" s="3" t="n">
        <v>5</v>
      </c>
      <c r="C9378" s="3" t="s">
        <v>374</v>
      </c>
      <c r="D9378" s="3" t="s">
        <v>562</v>
      </c>
      <c r="E9378" s="3" t="n">
        <v>3215</v>
      </c>
      <c r="F9378" s="4" t="n">
        <v>598.07</v>
      </c>
      <c r="G9378" s="3" t="s">
        <v>8</v>
      </c>
      <c r="H9378" s="4" t="n">
        <f aca="false">ROUND(E9378*F9378,2)</f>
        <v>1922795.05</v>
      </c>
    </row>
    <row r="9379" customFormat="false" ht="15" hidden="false" customHeight="false" outlineLevel="0" collapsed="false">
      <c r="A9379" s="3" t="n">
        <v>9378</v>
      </c>
      <c r="B9379" s="3" t="n">
        <v>14</v>
      </c>
      <c r="C9379" s="3" t="s">
        <v>374</v>
      </c>
      <c r="D9379" s="3" t="s">
        <v>563</v>
      </c>
      <c r="E9379" s="3" t="n">
        <v>2560</v>
      </c>
      <c r="F9379" s="4" t="n">
        <v>75.31</v>
      </c>
      <c r="G9379" s="3" t="s">
        <v>41</v>
      </c>
      <c r="H9379" s="4" t="n">
        <f aca="false">ROUND(E9379*F9379,2)</f>
        <v>192793.6</v>
      </c>
    </row>
    <row r="9380" customFormat="false" ht="15" hidden="false" customHeight="false" outlineLevel="0" collapsed="false">
      <c r="A9380" s="3" t="n">
        <v>9379</v>
      </c>
      <c r="B9380" s="3" t="n">
        <v>6</v>
      </c>
      <c r="C9380" s="3" t="s">
        <v>374</v>
      </c>
      <c r="D9380" s="3" t="s">
        <v>562</v>
      </c>
      <c r="E9380" s="3" t="n">
        <v>2725</v>
      </c>
      <c r="F9380" s="4" t="n">
        <v>219.1</v>
      </c>
      <c r="G9380" s="3" t="s">
        <v>8</v>
      </c>
      <c r="H9380" s="4" t="n">
        <f aca="false">ROUND(E9380*F9380,2)</f>
        <v>597047.5</v>
      </c>
    </row>
    <row r="9381" customFormat="false" ht="15" hidden="false" customHeight="false" outlineLevel="0" collapsed="false">
      <c r="A9381" s="3" t="n">
        <v>9380</v>
      </c>
      <c r="B9381" s="3" t="n">
        <v>8</v>
      </c>
      <c r="C9381" s="3" t="s">
        <v>374</v>
      </c>
      <c r="D9381" s="3" t="s">
        <v>562</v>
      </c>
      <c r="E9381" s="3" t="n">
        <v>1909</v>
      </c>
      <c r="F9381" s="4" t="n">
        <v>53.68</v>
      </c>
      <c r="G9381" s="3" t="s">
        <v>8</v>
      </c>
      <c r="H9381" s="4" t="n">
        <f aca="false">ROUND(E9381*F9381,2)</f>
        <v>102475.12</v>
      </c>
    </row>
    <row r="9382" customFormat="false" ht="15" hidden="false" customHeight="false" outlineLevel="0" collapsed="false">
      <c r="A9382" s="3" t="n">
        <v>9381</v>
      </c>
      <c r="B9382" s="3" t="n">
        <v>1</v>
      </c>
      <c r="C9382" s="3" t="s">
        <v>374</v>
      </c>
      <c r="D9382" s="3" t="s">
        <v>562</v>
      </c>
      <c r="E9382" s="3" t="n">
        <v>4316</v>
      </c>
      <c r="F9382" s="4" t="n">
        <v>432.01</v>
      </c>
      <c r="G9382" s="3" t="s">
        <v>8</v>
      </c>
      <c r="H9382" s="4" t="n">
        <f aca="false">ROUND(E9382*F9382,2)</f>
        <v>1864555.16</v>
      </c>
    </row>
    <row r="9383" customFormat="false" ht="15" hidden="false" customHeight="false" outlineLevel="0" collapsed="false">
      <c r="A9383" s="3" t="n">
        <v>9382</v>
      </c>
      <c r="B9383" s="3" t="n">
        <v>13</v>
      </c>
      <c r="C9383" s="3" t="s">
        <v>374</v>
      </c>
      <c r="D9383" s="3" t="s">
        <v>563</v>
      </c>
      <c r="E9383" s="3" t="n">
        <v>4745</v>
      </c>
      <c r="F9383" s="4" t="n">
        <v>35.88</v>
      </c>
      <c r="G9383" s="3" t="s">
        <v>41</v>
      </c>
      <c r="H9383" s="4" t="n">
        <f aca="false">ROUND(E9383*F9383,2)</f>
        <v>170250.6</v>
      </c>
    </row>
    <row r="9384" customFormat="false" ht="15" hidden="false" customHeight="false" outlineLevel="0" collapsed="false">
      <c r="A9384" s="3" t="n">
        <v>9383</v>
      </c>
      <c r="B9384" s="3" t="n">
        <v>3</v>
      </c>
      <c r="C9384" s="3" t="s">
        <v>374</v>
      </c>
      <c r="D9384" s="3" t="s">
        <v>563</v>
      </c>
      <c r="E9384" s="3" t="n">
        <v>2440</v>
      </c>
      <c r="F9384" s="4" t="n">
        <v>143.45</v>
      </c>
      <c r="G9384" s="3" t="s">
        <v>8</v>
      </c>
      <c r="H9384" s="4" t="n">
        <f aca="false">ROUND(E9384*F9384,2)</f>
        <v>350018</v>
      </c>
    </row>
    <row r="9385" customFormat="false" ht="15" hidden="false" customHeight="false" outlineLevel="0" collapsed="false">
      <c r="A9385" s="3" t="n">
        <v>9384</v>
      </c>
      <c r="B9385" s="3" t="n">
        <v>13</v>
      </c>
      <c r="C9385" s="3" t="s">
        <v>374</v>
      </c>
      <c r="D9385" s="3" t="s">
        <v>562</v>
      </c>
      <c r="E9385" s="3" t="n">
        <v>3903</v>
      </c>
      <c r="F9385" s="4" t="n">
        <v>35.74</v>
      </c>
      <c r="G9385" s="3" t="s">
        <v>41</v>
      </c>
      <c r="H9385" s="4" t="n">
        <f aca="false">ROUND(E9385*F9385,2)</f>
        <v>139493.22</v>
      </c>
    </row>
    <row r="9386" customFormat="false" ht="15" hidden="false" customHeight="false" outlineLevel="0" collapsed="false">
      <c r="A9386" s="3" t="n">
        <v>9385</v>
      </c>
      <c r="B9386" s="3" t="n">
        <v>11</v>
      </c>
      <c r="C9386" s="3" t="s">
        <v>374</v>
      </c>
      <c r="D9386" s="3" t="s">
        <v>562</v>
      </c>
      <c r="E9386" s="3" t="n">
        <v>4229</v>
      </c>
      <c r="F9386" s="4" t="n">
        <v>102.1</v>
      </c>
      <c r="G9386" s="3" t="s">
        <v>34</v>
      </c>
      <c r="H9386" s="4" t="n">
        <f aca="false">ROUND(E9386*F9386,2)</f>
        <v>431780.9</v>
      </c>
    </row>
    <row r="9387" customFormat="false" ht="15" hidden="false" customHeight="false" outlineLevel="0" collapsed="false">
      <c r="A9387" s="3" t="n">
        <v>9386</v>
      </c>
      <c r="B9387" s="3" t="n">
        <v>9</v>
      </c>
      <c r="C9387" s="3" t="s">
        <v>374</v>
      </c>
      <c r="D9387" s="3" t="s">
        <v>562</v>
      </c>
      <c r="E9387" s="3" t="n">
        <v>1617</v>
      </c>
      <c r="F9387" s="4" t="n">
        <v>273.32</v>
      </c>
      <c r="G9387" s="3" t="s">
        <v>8</v>
      </c>
      <c r="H9387" s="4" t="n">
        <f aca="false">ROUND(E9387*F9387,2)</f>
        <v>441958.44</v>
      </c>
    </row>
    <row r="9388" customFormat="false" ht="15" hidden="false" customHeight="false" outlineLevel="0" collapsed="false">
      <c r="A9388" s="3" t="n">
        <v>9387</v>
      </c>
      <c r="B9388" s="3" t="n">
        <v>10</v>
      </c>
      <c r="C9388" s="3" t="s">
        <v>374</v>
      </c>
      <c r="D9388" s="3" t="s">
        <v>563</v>
      </c>
      <c r="E9388" s="3" t="n">
        <v>2205</v>
      </c>
      <c r="F9388" s="4" t="n">
        <v>77.82</v>
      </c>
      <c r="G9388" s="3" t="s">
        <v>8</v>
      </c>
      <c r="H9388" s="4" t="n">
        <f aca="false">ROUND(E9388*F9388,2)</f>
        <v>171593.1</v>
      </c>
    </row>
    <row r="9389" customFormat="false" ht="15" hidden="false" customHeight="false" outlineLevel="0" collapsed="false">
      <c r="A9389" s="3" t="n">
        <v>9388</v>
      </c>
      <c r="B9389" s="3" t="n">
        <v>1</v>
      </c>
      <c r="C9389" s="3" t="s">
        <v>374</v>
      </c>
      <c r="D9389" s="3" t="s">
        <v>562</v>
      </c>
      <c r="E9389" s="3" t="n">
        <v>540</v>
      </c>
      <c r="F9389" s="4" t="n">
        <v>430.71</v>
      </c>
      <c r="G9389" s="3" t="s">
        <v>8</v>
      </c>
      <c r="H9389" s="4" t="n">
        <f aca="false">ROUND(E9389*F9389,2)</f>
        <v>232583.4</v>
      </c>
    </row>
    <row r="9390" customFormat="false" ht="15" hidden="false" customHeight="false" outlineLevel="0" collapsed="false">
      <c r="A9390" s="3" t="n">
        <v>9389</v>
      </c>
      <c r="B9390" s="3" t="n">
        <v>7</v>
      </c>
      <c r="C9390" s="3" t="s">
        <v>375</v>
      </c>
      <c r="D9390" s="3" t="s">
        <v>563</v>
      </c>
      <c r="E9390" s="3" t="n">
        <v>3893</v>
      </c>
      <c r="F9390" s="4" t="n">
        <v>282.38</v>
      </c>
      <c r="G9390" s="3" t="s">
        <v>8</v>
      </c>
      <c r="H9390" s="4" t="n">
        <f aca="false">ROUND(E9390*F9390,2)</f>
        <v>1099305.34</v>
      </c>
    </row>
    <row r="9391" customFormat="false" ht="15" hidden="false" customHeight="false" outlineLevel="0" collapsed="false">
      <c r="A9391" s="3" t="n">
        <v>9390</v>
      </c>
      <c r="B9391" s="3" t="n">
        <v>4</v>
      </c>
      <c r="C9391" s="3" t="s">
        <v>375</v>
      </c>
      <c r="D9391" s="3" t="s">
        <v>563</v>
      </c>
      <c r="E9391" s="3" t="n">
        <v>2118</v>
      </c>
      <c r="F9391" s="4" t="n">
        <v>106.17</v>
      </c>
      <c r="G9391" s="3" t="s">
        <v>8</v>
      </c>
      <c r="H9391" s="4" t="n">
        <f aca="false">ROUND(E9391*F9391,2)</f>
        <v>224868.06</v>
      </c>
    </row>
    <row r="9392" customFormat="false" ht="15" hidden="false" customHeight="false" outlineLevel="0" collapsed="false">
      <c r="A9392" s="3" t="n">
        <v>9391</v>
      </c>
      <c r="B9392" s="3" t="n">
        <v>10</v>
      </c>
      <c r="C9392" s="3" t="s">
        <v>375</v>
      </c>
      <c r="D9392" s="3" t="s">
        <v>563</v>
      </c>
      <c r="E9392" s="3" t="n">
        <v>2499</v>
      </c>
      <c r="F9392" s="4" t="n">
        <v>78.32</v>
      </c>
      <c r="G9392" s="3" t="s">
        <v>8</v>
      </c>
      <c r="H9392" s="4" t="n">
        <f aca="false">ROUND(E9392*F9392,2)</f>
        <v>195721.68</v>
      </c>
    </row>
    <row r="9393" customFormat="false" ht="15" hidden="false" customHeight="false" outlineLevel="0" collapsed="false">
      <c r="A9393" s="3" t="n">
        <v>9392</v>
      </c>
      <c r="B9393" s="3" t="n">
        <v>11</v>
      </c>
      <c r="C9393" s="3" t="s">
        <v>375</v>
      </c>
      <c r="D9393" s="3" t="s">
        <v>562</v>
      </c>
      <c r="E9393" s="3" t="n">
        <v>952</v>
      </c>
      <c r="F9393" s="4" t="n">
        <v>102.91</v>
      </c>
      <c r="G9393" s="3" t="s">
        <v>34</v>
      </c>
      <c r="H9393" s="4" t="n">
        <f aca="false">ROUND(E9393*F9393,2)</f>
        <v>97970.32</v>
      </c>
    </row>
    <row r="9394" customFormat="false" ht="15" hidden="false" customHeight="false" outlineLevel="0" collapsed="false">
      <c r="A9394" s="3" t="n">
        <v>9393</v>
      </c>
      <c r="B9394" s="3" t="n">
        <v>10</v>
      </c>
      <c r="C9394" s="3" t="s">
        <v>375</v>
      </c>
      <c r="D9394" s="3" t="s">
        <v>563</v>
      </c>
      <c r="E9394" s="3" t="n">
        <v>4297</v>
      </c>
      <c r="F9394" s="4" t="n">
        <v>78.46</v>
      </c>
      <c r="G9394" s="3" t="s">
        <v>8</v>
      </c>
      <c r="H9394" s="4" t="n">
        <f aca="false">ROUND(E9394*F9394,2)</f>
        <v>337142.62</v>
      </c>
    </row>
    <row r="9395" customFormat="false" ht="15" hidden="false" customHeight="false" outlineLevel="0" collapsed="false">
      <c r="A9395" s="3" t="n">
        <v>9394</v>
      </c>
      <c r="B9395" s="3" t="n">
        <v>3</v>
      </c>
      <c r="C9395" s="3" t="s">
        <v>375</v>
      </c>
      <c r="D9395" s="3" t="s">
        <v>563</v>
      </c>
      <c r="E9395" s="3" t="n">
        <v>4628</v>
      </c>
      <c r="F9395" s="4" t="n">
        <v>142.83</v>
      </c>
      <c r="G9395" s="3" t="s">
        <v>8</v>
      </c>
      <c r="H9395" s="4" t="n">
        <f aca="false">ROUND(E9395*F9395,2)</f>
        <v>661017.24</v>
      </c>
    </row>
    <row r="9396" customFormat="false" ht="15" hidden="false" customHeight="false" outlineLevel="0" collapsed="false">
      <c r="A9396" s="3" t="n">
        <v>9395</v>
      </c>
      <c r="B9396" s="3" t="n">
        <v>13</v>
      </c>
      <c r="C9396" s="3" t="s">
        <v>375</v>
      </c>
      <c r="D9396" s="3" t="s">
        <v>563</v>
      </c>
      <c r="E9396" s="3" t="n">
        <v>4767</v>
      </c>
      <c r="F9396" s="4" t="n">
        <v>35.5</v>
      </c>
      <c r="G9396" s="3" t="s">
        <v>41</v>
      </c>
      <c r="H9396" s="4" t="n">
        <f aca="false">ROUND(E9396*F9396,2)</f>
        <v>169228.5</v>
      </c>
    </row>
    <row r="9397" customFormat="false" ht="15" hidden="false" customHeight="false" outlineLevel="0" collapsed="false">
      <c r="A9397" s="3" t="n">
        <v>9396</v>
      </c>
      <c r="B9397" s="3" t="n">
        <v>5</v>
      </c>
      <c r="C9397" s="3" t="s">
        <v>375</v>
      </c>
      <c r="D9397" s="3" t="s">
        <v>563</v>
      </c>
      <c r="E9397" s="3" t="n">
        <v>3552</v>
      </c>
      <c r="F9397" s="4" t="n">
        <v>619.11</v>
      </c>
      <c r="G9397" s="3" t="s">
        <v>8</v>
      </c>
      <c r="H9397" s="4" t="n">
        <f aca="false">ROUND(E9397*F9397,2)</f>
        <v>2199078.72</v>
      </c>
    </row>
    <row r="9398" customFormat="false" ht="15" hidden="false" customHeight="false" outlineLevel="0" collapsed="false">
      <c r="A9398" s="3" t="n">
        <v>9397</v>
      </c>
      <c r="B9398" s="3" t="n">
        <v>4</v>
      </c>
      <c r="C9398" s="3" t="s">
        <v>375</v>
      </c>
      <c r="D9398" s="3" t="s">
        <v>563</v>
      </c>
      <c r="E9398" s="3" t="n">
        <v>3890</v>
      </c>
      <c r="F9398" s="4" t="n">
        <v>105.67</v>
      </c>
      <c r="G9398" s="3" t="s">
        <v>8</v>
      </c>
      <c r="H9398" s="4" t="n">
        <f aca="false">ROUND(E9398*F9398,2)</f>
        <v>411056.3</v>
      </c>
    </row>
    <row r="9399" customFormat="false" ht="15" hidden="false" customHeight="false" outlineLevel="0" collapsed="false">
      <c r="A9399" s="3" t="n">
        <v>9398</v>
      </c>
      <c r="B9399" s="3" t="n">
        <v>13</v>
      </c>
      <c r="C9399" s="3" t="s">
        <v>375</v>
      </c>
      <c r="D9399" s="3" t="s">
        <v>562</v>
      </c>
      <c r="E9399" s="3" t="n">
        <v>705</v>
      </c>
      <c r="F9399" s="4" t="n">
        <v>35.52</v>
      </c>
      <c r="G9399" s="3" t="s">
        <v>41</v>
      </c>
      <c r="H9399" s="4" t="n">
        <f aca="false">ROUND(E9399*F9399,2)</f>
        <v>25041.6</v>
      </c>
    </row>
    <row r="9400" customFormat="false" ht="15" hidden="false" customHeight="false" outlineLevel="0" collapsed="false">
      <c r="A9400" s="3" t="n">
        <v>9399</v>
      </c>
      <c r="B9400" s="3" t="n">
        <v>13</v>
      </c>
      <c r="C9400" s="3" t="s">
        <v>375</v>
      </c>
      <c r="D9400" s="3" t="s">
        <v>563</v>
      </c>
      <c r="E9400" s="3" t="n">
        <v>283</v>
      </c>
      <c r="F9400" s="4" t="n">
        <v>35.53</v>
      </c>
      <c r="G9400" s="3" t="s">
        <v>41</v>
      </c>
      <c r="H9400" s="4" t="n">
        <f aca="false">ROUND(E9400*F9400,2)</f>
        <v>10054.99</v>
      </c>
    </row>
    <row r="9401" customFormat="false" ht="15" hidden="false" customHeight="false" outlineLevel="0" collapsed="false">
      <c r="A9401" s="3" t="n">
        <v>9400</v>
      </c>
      <c r="B9401" s="3" t="n">
        <v>8</v>
      </c>
      <c r="C9401" s="3" t="s">
        <v>375</v>
      </c>
      <c r="D9401" s="3" t="s">
        <v>563</v>
      </c>
      <c r="E9401" s="3" t="n">
        <v>4490</v>
      </c>
      <c r="F9401" s="4" t="n">
        <v>55.21</v>
      </c>
      <c r="G9401" s="3" t="s">
        <v>8</v>
      </c>
      <c r="H9401" s="4" t="n">
        <f aca="false">ROUND(E9401*F9401,2)</f>
        <v>247892.9</v>
      </c>
    </row>
    <row r="9402" customFormat="false" ht="15" hidden="false" customHeight="false" outlineLevel="0" collapsed="false">
      <c r="A9402" s="3" t="n">
        <v>9401</v>
      </c>
      <c r="B9402" s="3" t="n">
        <v>8</v>
      </c>
      <c r="C9402" s="3" t="s">
        <v>375</v>
      </c>
      <c r="D9402" s="3" t="s">
        <v>563</v>
      </c>
      <c r="E9402" s="3" t="n">
        <v>4352</v>
      </c>
      <c r="F9402" s="4" t="n">
        <v>55.22</v>
      </c>
      <c r="G9402" s="3" t="s">
        <v>8</v>
      </c>
      <c r="H9402" s="4" t="n">
        <f aca="false">ROUND(E9402*F9402,2)</f>
        <v>240317.44</v>
      </c>
    </row>
    <row r="9403" customFormat="false" ht="15" hidden="false" customHeight="false" outlineLevel="0" collapsed="false">
      <c r="A9403" s="3" t="n">
        <v>9402</v>
      </c>
      <c r="B9403" s="3" t="n">
        <v>1</v>
      </c>
      <c r="C9403" s="3" t="s">
        <v>375</v>
      </c>
      <c r="D9403" s="3" t="s">
        <v>562</v>
      </c>
      <c r="E9403" s="3" t="n">
        <v>643</v>
      </c>
      <c r="F9403" s="4" t="n">
        <v>419.34</v>
      </c>
      <c r="G9403" s="3" t="s">
        <v>8</v>
      </c>
      <c r="H9403" s="4" t="n">
        <f aca="false">ROUND(E9403*F9403,2)</f>
        <v>269635.62</v>
      </c>
    </row>
    <row r="9404" customFormat="false" ht="15" hidden="false" customHeight="false" outlineLevel="0" collapsed="false">
      <c r="A9404" s="3" t="n">
        <v>9403</v>
      </c>
      <c r="B9404" s="3" t="n">
        <v>5</v>
      </c>
      <c r="C9404" s="3" t="s">
        <v>375</v>
      </c>
      <c r="D9404" s="3" t="s">
        <v>563</v>
      </c>
      <c r="E9404" s="3" t="n">
        <v>3773</v>
      </c>
      <c r="F9404" s="4" t="n">
        <v>616.86</v>
      </c>
      <c r="G9404" s="3" t="s">
        <v>8</v>
      </c>
      <c r="H9404" s="4" t="n">
        <f aca="false">ROUND(E9404*F9404,2)</f>
        <v>2327412.78</v>
      </c>
    </row>
    <row r="9405" customFormat="false" ht="15" hidden="false" customHeight="false" outlineLevel="0" collapsed="false">
      <c r="A9405" s="3" t="n">
        <v>9404</v>
      </c>
      <c r="B9405" s="3" t="n">
        <v>3</v>
      </c>
      <c r="C9405" s="3" t="s">
        <v>375</v>
      </c>
      <c r="D9405" s="3" t="s">
        <v>563</v>
      </c>
      <c r="E9405" s="3" t="n">
        <v>3051</v>
      </c>
      <c r="F9405" s="4" t="n">
        <v>142.83</v>
      </c>
      <c r="G9405" s="3" t="s">
        <v>8</v>
      </c>
      <c r="H9405" s="4" t="n">
        <f aca="false">ROUND(E9405*F9405,2)</f>
        <v>435774.33</v>
      </c>
    </row>
    <row r="9406" customFormat="false" ht="15" hidden="false" customHeight="false" outlineLevel="0" collapsed="false">
      <c r="A9406" s="3" t="n">
        <v>9405</v>
      </c>
      <c r="B9406" s="3" t="n">
        <v>8</v>
      </c>
      <c r="C9406" s="3" t="s">
        <v>375</v>
      </c>
      <c r="D9406" s="3" t="s">
        <v>563</v>
      </c>
      <c r="E9406" s="3" t="n">
        <v>4196</v>
      </c>
      <c r="F9406" s="4" t="n">
        <v>55.46</v>
      </c>
      <c r="G9406" s="3" t="s">
        <v>8</v>
      </c>
      <c r="H9406" s="4" t="n">
        <f aca="false">ROUND(E9406*F9406,2)</f>
        <v>232710.16</v>
      </c>
    </row>
    <row r="9407" customFormat="false" ht="15" hidden="false" customHeight="false" outlineLevel="0" collapsed="false">
      <c r="A9407" s="3" t="n">
        <v>9406</v>
      </c>
      <c r="B9407" s="3" t="n">
        <v>12</v>
      </c>
      <c r="C9407" s="3" t="s">
        <v>375</v>
      </c>
      <c r="D9407" s="3" t="s">
        <v>562</v>
      </c>
      <c r="E9407" s="3" t="n">
        <v>1211</v>
      </c>
      <c r="F9407" s="4" t="n">
        <v>226.56</v>
      </c>
      <c r="G9407" s="3" t="s">
        <v>38</v>
      </c>
      <c r="H9407" s="4" t="n">
        <f aca="false">ROUND(E9407*F9407,2)</f>
        <v>274364.16</v>
      </c>
    </row>
    <row r="9408" customFormat="false" ht="15" hidden="false" customHeight="false" outlineLevel="0" collapsed="false">
      <c r="A9408" s="3" t="n">
        <v>9407</v>
      </c>
      <c r="B9408" s="3" t="n">
        <v>13</v>
      </c>
      <c r="C9408" s="3" t="s">
        <v>375</v>
      </c>
      <c r="D9408" s="3" t="s">
        <v>562</v>
      </c>
      <c r="E9408" s="3" t="n">
        <v>1386</v>
      </c>
      <c r="F9408" s="4" t="n">
        <v>35.64</v>
      </c>
      <c r="G9408" s="3" t="s">
        <v>41</v>
      </c>
      <c r="H9408" s="4" t="n">
        <f aca="false">ROUND(E9408*F9408,2)</f>
        <v>49397.04</v>
      </c>
    </row>
    <row r="9409" customFormat="false" ht="15" hidden="false" customHeight="false" outlineLevel="0" collapsed="false">
      <c r="A9409" s="3" t="n">
        <v>9408</v>
      </c>
      <c r="B9409" s="3" t="n">
        <v>9</v>
      </c>
      <c r="C9409" s="3" t="s">
        <v>375</v>
      </c>
      <c r="D9409" s="3" t="s">
        <v>563</v>
      </c>
      <c r="E9409" s="3" t="n">
        <v>432</v>
      </c>
      <c r="F9409" s="4" t="n">
        <v>274.89</v>
      </c>
      <c r="G9409" s="3" t="s">
        <v>8</v>
      </c>
      <c r="H9409" s="4" t="n">
        <f aca="false">ROUND(E9409*F9409,2)</f>
        <v>118752.48</v>
      </c>
    </row>
    <row r="9410" customFormat="false" ht="15" hidden="false" customHeight="false" outlineLevel="0" collapsed="false">
      <c r="A9410" s="3" t="n">
        <v>9409</v>
      </c>
      <c r="B9410" s="3" t="n">
        <v>9</v>
      </c>
      <c r="C9410" s="3" t="s">
        <v>375</v>
      </c>
      <c r="D9410" s="3" t="s">
        <v>563</v>
      </c>
      <c r="E9410" s="3" t="n">
        <v>565</v>
      </c>
      <c r="F9410" s="4" t="n">
        <v>274.95</v>
      </c>
      <c r="G9410" s="3" t="s">
        <v>8</v>
      </c>
      <c r="H9410" s="4" t="n">
        <f aca="false">ROUND(E9410*F9410,2)</f>
        <v>155346.75</v>
      </c>
    </row>
    <row r="9411" customFormat="false" ht="15" hidden="false" customHeight="false" outlineLevel="0" collapsed="false">
      <c r="A9411" s="3" t="n">
        <v>9410</v>
      </c>
      <c r="B9411" s="3" t="n">
        <v>12</v>
      </c>
      <c r="C9411" s="3" t="s">
        <v>375</v>
      </c>
      <c r="D9411" s="3" t="s">
        <v>562</v>
      </c>
      <c r="E9411" s="3" t="n">
        <v>1238</v>
      </c>
      <c r="F9411" s="4" t="n">
        <v>226.37</v>
      </c>
      <c r="G9411" s="3" t="s">
        <v>38</v>
      </c>
      <c r="H9411" s="4" t="n">
        <f aca="false">ROUND(E9411*F9411,2)</f>
        <v>280246.06</v>
      </c>
    </row>
    <row r="9412" customFormat="false" ht="15" hidden="false" customHeight="false" outlineLevel="0" collapsed="false">
      <c r="A9412" s="3" t="n">
        <v>9411</v>
      </c>
      <c r="B9412" s="3" t="n">
        <v>14</v>
      </c>
      <c r="C9412" s="3" t="s">
        <v>375</v>
      </c>
      <c r="D9412" s="3" t="s">
        <v>562</v>
      </c>
      <c r="E9412" s="3" t="n">
        <v>3066</v>
      </c>
      <c r="F9412" s="4" t="n">
        <v>73.62</v>
      </c>
      <c r="G9412" s="3" t="s">
        <v>41</v>
      </c>
      <c r="H9412" s="4" t="n">
        <f aca="false">ROUND(E9412*F9412,2)</f>
        <v>225718.92</v>
      </c>
    </row>
    <row r="9413" customFormat="false" ht="15" hidden="false" customHeight="false" outlineLevel="0" collapsed="false">
      <c r="A9413" s="3" t="n">
        <v>9412</v>
      </c>
      <c r="B9413" s="3" t="n">
        <v>10</v>
      </c>
      <c r="C9413" s="3" t="s">
        <v>375</v>
      </c>
      <c r="D9413" s="3" t="s">
        <v>562</v>
      </c>
      <c r="E9413" s="3" t="n">
        <v>3027</v>
      </c>
      <c r="F9413" s="4" t="n">
        <v>78.51</v>
      </c>
      <c r="G9413" s="3" t="s">
        <v>8</v>
      </c>
      <c r="H9413" s="4" t="n">
        <f aca="false">ROUND(E9413*F9413,2)</f>
        <v>237649.77</v>
      </c>
    </row>
    <row r="9414" customFormat="false" ht="15" hidden="false" customHeight="false" outlineLevel="0" collapsed="false">
      <c r="A9414" s="3" t="n">
        <v>9413</v>
      </c>
      <c r="B9414" s="3" t="n">
        <v>6</v>
      </c>
      <c r="C9414" s="3" t="s">
        <v>375</v>
      </c>
      <c r="D9414" s="3" t="s">
        <v>563</v>
      </c>
      <c r="E9414" s="3" t="n">
        <v>1889</v>
      </c>
      <c r="F9414" s="4" t="n">
        <v>218.97</v>
      </c>
      <c r="G9414" s="3" t="s">
        <v>8</v>
      </c>
      <c r="H9414" s="4" t="n">
        <f aca="false">ROUND(E9414*F9414,2)</f>
        <v>413634.33</v>
      </c>
    </row>
    <row r="9415" customFormat="false" ht="15" hidden="false" customHeight="false" outlineLevel="0" collapsed="false">
      <c r="A9415" s="3" t="n">
        <v>9414</v>
      </c>
      <c r="B9415" s="3" t="n">
        <v>3</v>
      </c>
      <c r="C9415" s="3" t="s">
        <v>375</v>
      </c>
      <c r="D9415" s="3" t="s">
        <v>562</v>
      </c>
      <c r="E9415" s="3" t="n">
        <v>1996</v>
      </c>
      <c r="F9415" s="4" t="n">
        <v>143.01</v>
      </c>
      <c r="G9415" s="3" t="s">
        <v>8</v>
      </c>
      <c r="H9415" s="4" t="n">
        <f aca="false">ROUND(E9415*F9415,2)</f>
        <v>285447.96</v>
      </c>
    </row>
    <row r="9416" customFormat="false" ht="15" hidden="false" customHeight="false" outlineLevel="0" collapsed="false">
      <c r="A9416" s="3" t="n">
        <v>9415</v>
      </c>
      <c r="B9416" s="3" t="n">
        <v>7</v>
      </c>
      <c r="C9416" s="3" t="s">
        <v>375</v>
      </c>
      <c r="D9416" s="3" t="s">
        <v>562</v>
      </c>
      <c r="E9416" s="3" t="n">
        <v>748</v>
      </c>
      <c r="F9416" s="4" t="n">
        <v>282.14</v>
      </c>
      <c r="G9416" s="3" t="s">
        <v>8</v>
      </c>
      <c r="H9416" s="4" t="n">
        <f aca="false">ROUND(E9416*F9416,2)</f>
        <v>211040.72</v>
      </c>
    </row>
    <row r="9417" customFormat="false" ht="15" hidden="false" customHeight="false" outlineLevel="0" collapsed="false">
      <c r="A9417" s="3" t="n">
        <v>9416</v>
      </c>
      <c r="B9417" s="3" t="n">
        <v>6</v>
      </c>
      <c r="C9417" s="3" t="s">
        <v>375</v>
      </c>
      <c r="D9417" s="3" t="s">
        <v>563</v>
      </c>
      <c r="E9417" s="3" t="n">
        <v>1188</v>
      </c>
      <c r="F9417" s="4" t="n">
        <v>219.28</v>
      </c>
      <c r="G9417" s="3" t="s">
        <v>8</v>
      </c>
      <c r="H9417" s="4" t="n">
        <f aca="false">ROUND(E9417*F9417,2)</f>
        <v>260504.64</v>
      </c>
    </row>
    <row r="9418" customFormat="false" ht="15" hidden="false" customHeight="false" outlineLevel="0" collapsed="false">
      <c r="A9418" s="3" t="n">
        <v>9417</v>
      </c>
      <c r="B9418" s="3" t="n">
        <v>12</v>
      </c>
      <c r="C9418" s="3" t="s">
        <v>375</v>
      </c>
      <c r="D9418" s="3" t="s">
        <v>562</v>
      </c>
      <c r="E9418" s="3" t="n">
        <v>1378</v>
      </c>
      <c r="F9418" s="4" t="n">
        <v>225.55</v>
      </c>
      <c r="G9418" s="3" t="s">
        <v>38</v>
      </c>
      <c r="H9418" s="4" t="n">
        <f aca="false">ROUND(E9418*F9418,2)</f>
        <v>310807.9</v>
      </c>
    </row>
    <row r="9419" customFormat="false" ht="15" hidden="false" customHeight="false" outlineLevel="0" collapsed="false">
      <c r="A9419" s="3" t="n">
        <v>9418</v>
      </c>
      <c r="B9419" s="3" t="n">
        <v>15</v>
      </c>
      <c r="C9419" s="3" t="s">
        <v>375</v>
      </c>
      <c r="D9419" s="3" t="s">
        <v>562</v>
      </c>
      <c r="E9419" s="3" t="n">
        <v>1124</v>
      </c>
      <c r="F9419" s="4" t="n">
        <v>280.47</v>
      </c>
      <c r="G9419" s="3" t="s">
        <v>46</v>
      </c>
      <c r="H9419" s="4" t="n">
        <f aca="false">ROUND(E9419*F9419,2)</f>
        <v>315248.28</v>
      </c>
    </row>
    <row r="9420" customFormat="false" ht="15" hidden="false" customHeight="false" outlineLevel="0" collapsed="false">
      <c r="A9420" s="3" t="n">
        <v>9419</v>
      </c>
      <c r="B9420" s="3" t="n">
        <v>5</v>
      </c>
      <c r="C9420" s="3" t="s">
        <v>376</v>
      </c>
      <c r="D9420" s="3" t="s">
        <v>562</v>
      </c>
      <c r="E9420" s="3" t="n">
        <v>318</v>
      </c>
      <c r="F9420" s="4" t="n">
        <v>631.67</v>
      </c>
      <c r="G9420" s="3" t="s">
        <v>8</v>
      </c>
      <c r="H9420" s="4" t="n">
        <f aca="false">ROUND(E9420*F9420,2)</f>
        <v>200871.06</v>
      </c>
    </row>
    <row r="9421" customFormat="false" ht="15" hidden="false" customHeight="false" outlineLevel="0" collapsed="false">
      <c r="A9421" s="3" t="n">
        <v>9420</v>
      </c>
      <c r="B9421" s="3" t="n">
        <v>2</v>
      </c>
      <c r="C9421" s="3" t="s">
        <v>376</v>
      </c>
      <c r="D9421" s="3" t="s">
        <v>563</v>
      </c>
      <c r="E9421" s="3" t="n">
        <v>2728</v>
      </c>
      <c r="F9421" s="4" t="n">
        <v>35.47</v>
      </c>
      <c r="G9421" s="3" t="s">
        <v>8</v>
      </c>
      <c r="H9421" s="4" t="n">
        <f aca="false">ROUND(E9421*F9421,2)</f>
        <v>96762.16</v>
      </c>
    </row>
    <row r="9422" customFormat="false" ht="15" hidden="false" customHeight="false" outlineLevel="0" collapsed="false">
      <c r="A9422" s="3" t="n">
        <v>9421</v>
      </c>
      <c r="B9422" s="3" t="n">
        <v>12</v>
      </c>
      <c r="C9422" s="3" t="s">
        <v>376</v>
      </c>
      <c r="D9422" s="3" t="s">
        <v>563</v>
      </c>
      <c r="E9422" s="3" t="n">
        <v>1186</v>
      </c>
      <c r="F9422" s="4" t="n">
        <v>226.93</v>
      </c>
      <c r="G9422" s="3" t="s">
        <v>38</v>
      </c>
      <c r="H9422" s="4" t="n">
        <f aca="false">ROUND(E9422*F9422,2)</f>
        <v>269138.98</v>
      </c>
    </row>
    <row r="9423" customFormat="false" ht="15" hidden="false" customHeight="false" outlineLevel="0" collapsed="false">
      <c r="A9423" s="3" t="n">
        <v>9422</v>
      </c>
      <c r="B9423" s="3" t="n">
        <v>6</v>
      </c>
      <c r="C9423" s="3" t="s">
        <v>376</v>
      </c>
      <c r="D9423" s="3" t="s">
        <v>563</v>
      </c>
      <c r="E9423" s="3" t="n">
        <v>1622</v>
      </c>
      <c r="F9423" s="4" t="n">
        <v>218.6</v>
      </c>
      <c r="G9423" s="3" t="s">
        <v>8</v>
      </c>
      <c r="H9423" s="4" t="n">
        <f aca="false">ROUND(E9423*F9423,2)</f>
        <v>354569.2</v>
      </c>
    </row>
    <row r="9424" customFormat="false" ht="15" hidden="false" customHeight="false" outlineLevel="0" collapsed="false">
      <c r="A9424" s="3" t="n">
        <v>9423</v>
      </c>
      <c r="B9424" s="3" t="n">
        <v>12</v>
      </c>
      <c r="C9424" s="3" t="s">
        <v>376</v>
      </c>
      <c r="D9424" s="3" t="s">
        <v>562</v>
      </c>
      <c r="E9424" s="3" t="n">
        <v>4858</v>
      </c>
      <c r="F9424" s="4" t="n">
        <v>227.46</v>
      </c>
      <c r="G9424" s="3" t="s">
        <v>38</v>
      </c>
      <c r="H9424" s="4" t="n">
        <f aca="false">ROUND(E9424*F9424,2)</f>
        <v>1105000.68</v>
      </c>
    </row>
    <row r="9425" customFormat="false" ht="15" hidden="false" customHeight="false" outlineLevel="0" collapsed="false">
      <c r="A9425" s="3" t="n">
        <v>9424</v>
      </c>
      <c r="B9425" s="3" t="n">
        <v>9</v>
      </c>
      <c r="C9425" s="3" t="s">
        <v>376</v>
      </c>
      <c r="D9425" s="3" t="s">
        <v>563</v>
      </c>
      <c r="E9425" s="3" t="n">
        <v>3942</v>
      </c>
      <c r="F9425" s="4" t="n">
        <v>273.55</v>
      </c>
      <c r="G9425" s="3" t="s">
        <v>8</v>
      </c>
      <c r="H9425" s="4" t="n">
        <f aca="false">ROUND(E9425*F9425,2)</f>
        <v>1078334.1</v>
      </c>
    </row>
    <row r="9426" customFormat="false" ht="15" hidden="false" customHeight="false" outlineLevel="0" collapsed="false">
      <c r="A9426" s="3" t="n">
        <v>9425</v>
      </c>
      <c r="B9426" s="3" t="n">
        <v>2</v>
      </c>
      <c r="C9426" s="3" t="s">
        <v>376</v>
      </c>
      <c r="D9426" s="3" t="s">
        <v>563</v>
      </c>
      <c r="E9426" s="3" t="n">
        <v>3237</v>
      </c>
      <c r="F9426" s="4" t="n">
        <v>35.48</v>
      </c>
      <c r="G9426" s="3" t="s">
        <v>8</v>
      </c>
      <c r="H9426" s="4" t="n">
        <f aca="false">ROUND(E9426*F9426,2)</f>
        <v>114848.76</v>
      </c>
    </row>
    <row r="9427" customFormat="false" ht="15" hidden="false" customHeight="false" outlineLevel="0" collapsed="false">
      <c r="A9427" s="3" t="n">
        <v>9426</v>
      </c>
      <c r="B9427" s="3" t="n">
        <v>4</v>
      </c>
      <c r="C9427" s="3" t="s">
        <v>376</v>
      </c>
      <c r="D9427" s="3" t="s">
        <v>562</v>
      </c>
      <c r="E9427" s="3" t="n">
        <v>1270</v>
      </c>
      <c r="F9427" s="4" t="n">
        <v>104.56</v>
      </c>
      <c r="G9427" s="3" t="s">
        <v>8</v>
      </c>
      <c r="H9427" s="4" t="n">
        <f aca="false">ROUND(E9427*F9427,2)</f>
        <v>132791.2</v>
      </c>
    </row>
    <row r="9428" customFormat="false" ht="15" hidden="false" customHeight="false" outlineLevel="0" collapsed="false">
      <c r="A9428" s="3" t="n">
        <v>9427</v>
      </c>
      <c r="B9428" s="3" t="n">
        <v>12</v>
      </c>
      <c r="C9428" s="3" t="s">
        <v>376</v>
      </c>
      <c r="D9428" s="3" t="s">
        <v>563</v>
      </c>
      <c r="E9428" s="3" t="n">
        <v>335</v>
      </c>
      <c r="F9428" s="4" t="n">
        <v>226.48</v>
      </c>
      <c r="G9428" s="3" t="s">
        <v>38</v>
      </c>
      <c r="H9428" s="4" t="n">
        <f aca="false">ROUND(E9428*F9428,2)</f>
        <v>75870.8</v>
      </c>
    </row>
    <row r="9429" customFormat="false" ht="15" hidden="false" customHeight="false" outlineLevel="0" collapsed="false">
      <c r="A9429" s="3" t="n">
        <v>9428</v>
      </c>
      <c r="B9429" s="3" t="n">
        <v>4</v>
      </c>
      <c r="C9429" s="3" t="s">
        <v>376</v>
      </c>
      <c r="D9429" s="3" t="s">
        <v>562</v>
      </c>
      <c r="E9429" s="3" t="n">
        <v>3989</v>
      </c>
      <c r="F9429" s="4" t="n">
        <v>104.65</v>
      </c>
      <c r="G9429" s="3" t="s">
        <v>8</v>
      </c>
      <c r="H9429" s="4" t="n">
        <f aca="false">ROUND(E9429*F9429,2)</f>
        <v>417448.85</v>
      </c>
    </row>
    <row r="9430" customFormat="false" ht="15" hidden="false" customHeight="false" outlineLevel="0" collapsed="false">
      <c r="A9430" s="3" t="n">
        <v>9429</v>
      </c>
      <c r="B9430" s="3" t="n">
        <v>15</v>
      </c>
      <c r="C9430" s="3" t="s">
        <v>376</v>
      </c>
      <c r="D9430" s="3" t="s">
        <v>562</v>
      </c>
      <c r="E9430" s="3" t="n">
        <v>967</v>
      </c>
      <c r="F9430" s="4" t="n">
        <v>282.37</v>
      </c>
      <c r="G9430" s="3" t="s">
        <v>46</v>
      </c>
      <c r="H9430" s="4" t="n">
        <f aca="false">ROUND(E9430*F9430,2)</f>
        <v>273051.79</v>
      </c>
    </row>
    <row r="9431" customFormat="false" ht="15" hidden="false" customHeight="false" outlineLevel="0" collapsed="false">
      <c r="A9431" s="3" t="n">
        <v>9430</v>
      </c>
      <c r="B9431" s="3" t="n">
        <v>5</v>
      </c>
      <c r="C9431" s="3" t="s">
        <v>376</v>
      </c>
      <c r="D9431" s="3" t="s">
        <v>563</v>
      </c>
      <c r="E9431" s="3" t="n">
        <v>2206</v>
      </c>
      <c r="F9431" s="4" t="n">
        <v>629.86</v>
      </c>
      <c r="G9431" s="3" t="s">
        <v>8</v>
      </c>
      <c r="H9431" s="4" t="n">
        <f aca="false">ROUND(E9431*F9431,2)</f>
        <v>1389471.16</v>
      </c>
    </row>
    <row r="9432" customFormat="false" ht="15" hidden="false" customHeight="false" outlineLevel="0" collapsed="false">
      <c r="A9432" s="3" t="n">
        <v>9431</v>
      </c>
      <c r="B9432" s="3" t="n">
        <v>2</v>
      </c>
      <c r="C9432" s="3" t="s">
        <v>376</v>
      </c>
      <c r="D9432" s="3" t="s">
        <v>562</v>
      </c>
      <c r="E9432" s="3" t="n">
        <v>2962</v>
      </c>
      <c r="F9432" s="4" t="n">
        <v>35.57</v>
      </c>
      <c r="G9432" s="3" t="s">
        <v>8</v>
      </c>
      <c r="H9432" s="4" t="n">
        <f aca="false">ROUND(E9432*F9432,2)</f>
        <v>105358.34</v>
      </c>
    </row>
    <row r="9433" customFormat="false" ht="15" hidden="false" customHeight="false" outlineLevel="0" collapsed="false">
      <c r="A9433" s="3" t="n">
        <v>9432</v>
      </c>
      <c r="B9433" s="3" t="n">
        <v>8</v>
      </c>
      <c r="C9433" s="3" t="s">
        <v>376</v>
      </c>
      <c r="D9433" s="3" t="s">
        <v>563</v>
      </c>
      <c r="E9433" s="3" t="n">
        <v>3050</v>
      </c>
      <c r="F9433" s="4" t="n">
        <v>57.13</v>
      </c>
      <c r="G9433" s="3" t="s">
        <v>8</v>
      </c>
      <c r="H9433" s="4" t="n">
        <f aca="false">ROUND(E9433*F9433,2)</f>
        <v>174246.5</v>
      </c>
    </row>
    <row r="9434" customFormat="false" ht="15" hidden="false" customHeight="false" outlineLevel="0" collapsed="false">
      <c r="A9434" s="3" t="n">
        <v>9433</v>
      </c>
      <c r="B9434" s="3" t="n">
        <v>6</v>
      </c>
      <c r="C9434" s="3" t="s">
        <v>376</v>
      </c>
      <c r="D9434" s="3" t="s">
        <v>562</v>
      </c>
      <c r="E9434" s="3" t="n">
        <v>1175</v>
      </c>
      <c r="F9434" s="4" t="n">
        <v>218.7</v>
      </c>
      <c r="G9434" s="3" t="s">
        <v>8</v>
      </c>
      <c r="H9434" s="4" t="n">
        <f aca="false">ROUND(E9434*F9434,2)</f>
        <v>256972.5</v>
      </c>
    </row>
    <row r="9435" customFormat="false" ht="15" hidden="false" customHeight="false" outlineLevel="0" collapsed="false">
      <c r="A9435" s="3" t="n">
        <v>9434</v>
      </c>
      <c r="B9435" s="3" t="n">
        <v>7</v>
      </c>
      <c r="C9435" s="3" t="s">
        <v>376</v>
      </c>
      <c r="D9435" s="3" t="s">
        <v>563</v>
      </c>
      <c r="E9435" s="3" t="n">
        <v>2800</v>
      </c>
      <c r="F9435" s="4" t="n">
        <v>282.11</v>
      </c>
      <c r="G9435" s="3" t="s">
        <v>8</v>
      </c>
      <c r="H9435" s="4" t="n">
        <f aca="false">ROUND(E9435*F9435,2)</f>
        <v>789908</v>
      </c>
    </row>
    <row r="9436" customFormat="false" ht="15" hidden="false" customHeight="false" outlineLevel="0" collapsed="false">
      <c r="A9436" s="3" t="n">
        <v>9435</v>
      </c>
      <c r="B9436" s="3" t="n">
        <v>3</v>
      </c>
      <c r="C9436" s="3" t="s">
        <v>376</v>
      </c>
      <c r="D9436" s="3" t="s">
        <v>562</v>
      </c>
      <c r="E9436" s="3" t="n">
        <v>4721</v>
      </c>
      <c r="F9436" s="4" t="n">
        <v>148.02</v>
      </c>
      <c r="G9436" s="3" t="s">
        <v>8</v>
      </c>
      <c r="H9436" s="4" t="n">
        <f aca="false">ROUND(E9436*F9436,2)</f>
        <v>698802.42</v>
      </c>
    </row>
    <row r="9437" customFormat="false" ht="15" hidden="false" customHeight="false" outlineLevel="0" collapsed="false">
      <c r="A9437" s="3" t="n">
        <v>9436</v>
      </c>
      <c r="B9437" s="3" t="n">
        <v>6</v>
      </c>
      <c r="C9437" s="3" t="s">
        <v>376</v>
      </c>
      <c r="D9437" s="3" t="s">
        <v>562</v>
      </c>
      <c r="E9437" s="3" t="n">
        <v>3903</v>
      </c>
      <c r="F9437" s="4" t="n">
        <v>219.11</v>
      </c>
      <c r="G9437" s="3" t="s">
        <v>8</v>
      </c>
      <c r="H9437" s="4" t="n">
        <f aca="false">ROUND(E9437*F9437,2)</f>
        <v>855186.33</v>
      </c>
    </row>
    <row r="9438" customFormat="false" ht="15" hidden="false" customHeight="false" outlineLevel="0" collapsed="false">
      <c r="A9438" s="3" t="n">
        <v>9437</v>
      </c>
      <c r="B9438" s="3" t="n">
        <v>4</v>
      </c>
      <c r="C9438" s="3" t="s">
        <v>376</v>
      </c>
      <c r="D9438" s="3" t="s">
        <v>563</v>
      </c>
      <c r="E9438" s="3" t="n">
        <v>734</v>
      </c>
      <c r="F9438" s="4" t="n">
        <v>104.83</v>
      </c>
      <c r="G9438" s="3" t="s">
        <v>8</v>
      </c>
      <c r="H9438" s="4" t="n">
        <f aca="false">ROUND(E9438*F9438,2)</f>
        <v>76945.22</v>
      </c>
    </row>
    <row r="9439" customFormat="false" ht="15" hidden="false" customHeight="false" outlineLevel="0" collapsed="false">
      <c r="A9439" s="3" t="n">
        <v>9438</v>
      </c>
      <c r="B9439" s="3" t="n">
        <v>10</v>
      </c>
      <c r="C9439" s="3" t="s">
        <v>376</v>
      </c>
      <c r="D9439" s="3" t="s">
        <v>562</v>
      </c>
      <c r="E9439" s="3" t="n">
        <v>4504</v>
      </c>
      <c r="F9439" s="4" t="n">
        <v>80.87</v>
      </c>
      <c r="G9439" s="3" t="s">
        <v>8</v>
      </c>
      <c r="H9439" s="4" t="n">
        <f aca="false">ROUND(E9439*F9439,2)</f>
        <v>364238.48</v>
      </c>
    </row>
    <row r="9440" customFormat="false" ht="15" hidden="false" customHeight="false" outlineLevel="0" collapsed="false">
      <c r="A9440" s="3" t="n">
        <v>9439</v>
      </c>
      <c r="B9440" s="3" t="n">
        <v>15</v>
      </c>
      <c r="C9440" s="3" t="s">
        <v>376</v>
      </c>
      <c r="D9440" s="3" t="s">
        <v>562</v>
      </c>
      <c r="E9440" s="3" t="n">
        <v>1836</v>
      </c>
      <c r="F9440" s="4" t="n">
        <v>283.13</v>
      </c>
      <c r="G9440" s="3" t="s">
        <v>46</v>
      </c>
      <c r="H9440" s="4" t="n">
        <f aca="false">ROUND(E9440*F9440,2)</f>
        <v>519826.68</v>
      </c>
    </row>
    <row r="9441" customFormat="false" ht="15" hidden="false" customHeight="false" outlineLevel="0" collapsed="false">
      <c r="A9441" s="3" t="n">
        <v>9440</v>
      </c>
      <c r="B9441" s="3" t="n">
        <v>4</v>
      </c>
      <c r="C9441" s="3" t="s">
        <v>376</v>
      </c>
      <c r="D9441" s="3" t="s">
        <v>562</v>
      </c>
      <c r="E9441" s="3" t="n">
        <v>2948</v>
      </c>
      <c r="F9441" s="4" t="n">
        <v>104.63</v>
      </c>
      <c r="G9441" s="3" t="s">
        <v>8</v>
      </c>
      <c r="H9441" s="4" t="n">
        <f aca="false">ROUND(E9441*F9441,2)</f>
        <v>308449.24</v>
      </c>
    </row>
    <row r="9442" customFormat="false" ht="15" hidden="false" customHeight="false" outlineLevel="0" collapsed="false">
      <c r="A9442" s="3" t="n">
        <v>9441</v>
      </c>
      <c r="B9442" s="3" t="n">
        <v>6</v>
      </c>
      <c r="C9442" s="3" t="s">
        <v>376</v>
      </c>
      <c r="D9442" s="3" t="s">
        <v>563</v>
      </c>
      <c r="E9442" s="3" t="n">
        <v>4843</v>
      </c>
      <c r="F9442" s="4" t="n">
        <v>219.37</v>
      </c>
      <c r="G9442" s="3" t="s">
        <v>8</v>
      </c>
      <c r="H9442" s="4" t="n">
        <f aca="false">ROUND(E9442*F9442,2)</f>
        <v>1062408.91</v>
      </c>
    </row>
    <row r="9443" customFormat="false" ht="15" hidden="false" customHeight="false" outlineLevel="0" collapsed="false">
      <c r="A9443" s="3" t="n">
        <v>9442</v>
      </c>
      <c r="B9443" s="3" t="n">
        <v>6</v>
      </c>
      <c r="C9443" s="3" t="s">
        <v>376</v>
      </c>
      <c r="D9443" s="3" t="s">
        <v>562</v>
      </c>
      <c r="E9443" s="3" t="n">
        <v>4904</v>
      </c>
      <c r="F9443" s="4" t="n">
        <v>219.16</v>
      </c>
      <c r="G9443" s="3" t="s">
        <v>8</v>
      </c>
      <c r="H9443" s="4" t="n">
        <f aca="false">ROUND(E9443*F9443,2)</f>
        <v>1074760.64</v>
      </c>
    </row>
    <row r="9444" customFormat="false" ht="15" hidden="false" customHeight="false" outlineLevel="0" collapsed="false">
      <c r="A9444" s="3" t="n">
        <v>9443</v>
      </c>
      <c r="B9444" s="3" t="n">
        <v>1</v>
      </c>
      <c r="C9444" s="3" t="s">
        <v>376</v>
      </c>
      <c r="D9444" s="3" t="s">
        <v>563</v>
      </c>
      <c r="E9444" s="3" t="n">
        <v>3400</v>
      </c>
      <c r="F9444" s="4" t="n">
        <v>412.14</v>
      </c>
      <c r="G9444" s="3" t="s">
        <v>8</v>
      </c>
      <c r="H9444" s="4" t="n">
        <f aca="false">ROUND(E9444*F9444,2)</f>
        <v>1401276</v>
      </c>
    </row>
    <row r="9445" customFormat="false" ht="15" hidden="false" customHeight="false" outlineLevel="0" collapsed="false">
      <c r="A9445" s="3" t="n">
        <v>9444</v>
      </c>
      <c r="B9445" s="3" t="n">
        <v>11</v>
      </c>
      <c r="C9445" s="3" t="s">
        <v>376</v>
      </c>
      <c r="D9445" s="3" t="s">
        <v>563</v>
      </c>
      <c r="E9445" s="3" t="n">
        <v>2417</v>
      </c>
      <c r="F9445" s="4" t="n">
        <v>103.75</v>
      </c>
      <c r="G9445" s="3" t="s">
        <v>34</v>
      </c>
      <c r="H9445" s="4" t="n">
        <f aca="false">ROUND(E9445*F9445,2)</f>
        <v>250763.75</v>
      </c>
    </row>
    <row r="9446" customFormat="false" ht="15" hidden="false" customHeight="false" outlineLevel="0" collapsed="false">
      <c r="A9446" s="3" t="n">
        <v>9445</v>
      </c>
      <c r="B9446" s="3" t="n">
        <v>10</v>
      </c>
      <c r="C9446" s="3" t="s">
        <v>377</v>
      </c>
      <c r="D9446" s="3" t="s">
        <v>562</v>
      </c>
      <c r="E9446" s="3" t="n">
        <v>1174</v>
      </c>
      <c r="F9446" s="4" t="n">
        <v>80.64</v>
      </c>
      <c r="G9446" s="3" t="s">
        <v>8</v>
      </c>
      <c r="H9446" s="4" t="n">
        <f aca="false">ROUND(E9446*F9446,2)</f>
        <v>94671.36</v>
      </c>
    </row>
    <row r="9447" customFormat="false" ht="15" hidden="false" customHeight="false" outlineLevel="0" collapsed="false">
      <c r="A9447" s="3" t="n">
        <v>9446</v>
      </c>
      <c r="B9447" s="3" t="n">
        <v>10</v>
      </c>
      <c r="C9447" s="3" t="s">
        <v>377</v>
      </c>
      <c r="D9447" s="3" t="s">
        <v>563</v>
      </c>
      <c r="E9447" s="3" t="n">
        <v>2031</v>
      </c>
      <c r="F9447" s="4" t="n">
        <v>80.53</v>
      </c>
      <c r="G9447" s="3" t="s">
        <v>8</v>
      </c>
      <c r="H9447" s="4" t="n">
        <f aca="false">ROUND(E9447*F9447,2)</f>
        <v>163556.43</v>
      </c>
    </row>
    <row r="9448" customFormat="false" ht="15" hidden="false" customHeight="false" outlineLevel="0" collapsed="false">
      <c r="A9448" s="3" t="n">
        <v>9447</v>
      </c>
      <c r="B9448" s="3" t="n">
        <v>7</v>
      </c>
      <c r="C9448" s="3" t="s">
        <v>377</v>
      </c>
      <c r="D9448" s="3" t="s">
        <v>563</v>
      </c>
      <c r="E9448" s="3" t="n">
        <v>397</v>
      </c>
      <c r="F9448" s="4" t="n">
        <v>275.6</v>
      </c>
      <c r="G9448" s="3" t="s">
        <v>8</v>
      </c>
      <c r="H9448" s="4" t="n">
        <f aca="false">ROUND(E9448*F9448,2)</f>
        <v>109413.2</v>
      </c>
    </row>
    <row r="9449" customFormat="false" ht="15" hidden="false" customHeight="false" outlineLevel="0" collapsed="false">
      <c r="A9449" s="3" t="n">
        <v>9448</v>
      </c>
      <c r="B9449" s="3" t="n">
        <v>15</v>
      </c>
      <c r="C9449" s="3" t="s">
        <v>377</v>
      </c>
      <c r="D9449" s="3" t="s">
        <v>562</v>
      </c>
      <c r="E9449" s="3" t="n">
        <v>359</v>
      </c>
      <c r="F9449" s="4" t="n">
        <v>283.73</v>
      </c>
      <c r="G9449" s="3" t="s">
        <v>46</v>
      </c>
      <c r="H9449" s="4" t="n">
        <f aca="false">ROUND(E9449*F9449,2)</f>
        <v>101859.07</v>
      </c>
    </row>
    <row r="9450" customFormat="false" ht="15" hidden="false" customHeight="false" outlineLevel="0" collapsed="false">
      <c r="A9450" s="3" t="n">
        <v>9449</v>
      </c>
      <c r="B9450" s="3" t="n">
        <v>13</v>
      </c>
      <c r="C9450" s="3" t="s">
        <v>377</v>
      </c>
      <c r="D9450" s="3" t="s">
        <v>562</v>
      </c>
      <c r="E9450" s="3" t="n">
        <v>826</v>
      </c>
      <c r="F9450" s="4" t="n">
        <v>35.03</v>
      </c>
      <c r="G9450" s="3" t="s">
        <v>41</v>
      </c>
      <c r="H9450" s="4" t="n">
        <f aca="false">ROUND(E9450*F9450,2)</f>
        <v>28934.78</v>
      </c>
    </row>
    <row r="9451" customFormat="false" ht="15" hidden="false" customHeight="false" outlineLevel="0" collapsed="false">
      <c r="A9451" s="3" t="n">
        <v>9450</v>
      </c>
      <c r="B9451" s="3" t="n">
        <v>2</v>
      </c>
      <c r="C9451" s="3" t="s">
        <v>377</v>
      </c>
      <c r="D9451" s="3" t="s">
        <v>562</v>
      </c>
      <c r="E9451" s="3" t="n">
        <v>45</v>
      </c>
      <c r="F9451" s="4" t="n">
        <v>35.28</v>
      </c>
      <c r="G9451" s="3" t="s">
        <v>8</v>
      </c>
      <c r="H9451" s="4" t="n">
        <f aca="false">ROUND(E9451*F9451,2)</f>
        <v>1587.6</v>
      </c>
    </row>
    <row r="9452" customFormat="false" ht="15" hidden="false" customHeight="false" outlineLevel="0" collapsed="false">
      <c r="A9452" s="3" t="n">
        <v>9451</v>
      </c>
      <c r="B9452" s="3" t="n">
        <v>3</v>
      </c>
      <c r="C9452" s="3" t="s">
        <v>377</v>
      </c>
      <c r="D9452" s="3" t="s">
        <v>562</v>
      </c>
      <c r="E9452" s="3" t="n">
        <v>1316</v>
      </c>
      <c r="F9452" s="4" t="n">
        <v>145.52</v>
      </c>
      <c r="G9452" s="3" t="s">
        <v>8</v>
      </c>
      <c r="H9452" s="4" t="n">
        <f aca="false">ROUND(E9452*F9452,2)</f>
        <v>191504.32</v>
      </c>
    </row>
    <row r="9453" customFormat="false" ht="15" hidden="false" customHeight="false" outlineLevel="0" collapsed="false">
      <c r="A9453" s="3" t="n">
        <v>9452</v>
      </c>
      <c r="B9453" s="3" t="n">
        <v>12</v>
      </c>
      <c r="C9453" s="3" t="s">
        <v>377</v>
      </c>
      <c r="D9453" s="3" t="s">
        <v>563</v>
      </c>
      <c r="E9453" s="3" t="n">
        <v>1843</v>
      </c>
      <c r="F9453" s="4" t="n">
        <v>225.9</v>
      </c>
      <c r="G9453" s="3" t="s">
        <v>38</v>
      </c>
      <c r="H9453" s="4" t="n">
        <f aca="false">ROUND(E9453*F9453,2)</f>
        <v>416333.7</v>
      </c>
    </row>
    <row r="9454" customFormat="false" ht="15" hidden="false" customHeight="false" outlineLevel="0" collapsed="false">
      <c r="A9454" s="3" t="n">
        <v>9453</v>
      </c>
      <c r="B9454" s="3" t="n">
        <v>8</v>
      </c>
      <c r="C9454" s="3" t="s">
        <v>377</v>
      </c>
      <c r="D9454" s="3" t="s">
        <v>563</v>
      </c>
      <c r="E9454" s="3" t="n">
        <v>2620</v>
      </c>
      <c r="F9454" s="4" t="n">
        <v>57.04</v>
      </c>
      <c r="G9454" s="3" t="s">
        <v>8</v>
      </c>
      <c r="H9454" s="4" t="n">
        <f aca="false">ROUND(E9454*F9454,2)</f>
        <v>149444.8</v>
      </c>
    </row>
    <row r="9455" customFormat="false" ht="15" hidden="false" customHeight="false" outlineLevel="0" collapsed="false">
      <c r="A9455" s="3" t="n">
        <v>9454</v>
      </c>
      <c r="B9455" s="3" t="n">
        <v>7</v>
      </c>
      <c r="C9455" s="3" t="s">
        <v>377</v>
      </c>
      <c r="D9455" s="3" t="s">
        <v>563</v>
      </c>
      <c r="E9455" s="3" t="n">
        <v>3279</v>
      </c>
      <c r="F9455" s="4" t="n">
        <v>274.93</v>
      </c>
      <c r="G9455" s="3" t="s">
        <v>8</v>
      </c>
      <c r="H9455" s="4" t="n">
        <f aca="false">ROUND(E9455*F9455,2)</f>
        <v>901495.47</v>
      </c>
    </row>
    <row r="9456" customFormat="false" ht="15" hidden="false" customHeight="false" outlineLevel="0" collapsed="false">
      <c r="A9456" s="3" t="n">
        <v>9455</v>
      </c>
      <c r="B9456" s="3" t="n">
        <v>3</v>
      </c>
      <c r="C9456" s="3" t="s">
        <v>377</v>
      </c>
      <c r="D9456" s="3" t="s">
        <v>563</v>
      </c>
      <c r="E9456" s="3" t="n">
        <v>3905</v>
      </c>
      <c r="F9456" s="4" t="n">
        <v>145.92</v>
      </c>
      <c r="G9456" s="3" t="s">
        <v>8</v>
      </c>
      <c r="H9456" s="4" t="n">
        <f aca="false">ROUND(E9456*F9456,2)</f>
        <v>569817.6</v>
      </c>
    </row>
    <row r="9457" customFormat="false" ht="15" hidden="false" customHeight="false" outlineLevel="0" collapsed="false">
      <c r="A9457" s="3" t="n">
        <v>9456</v>
      </c>
      <c r="B9457" s="3" t="n">
        <v>15</v>
      </c>
      <c r="C9457" s="3" t="s">
        <v>377</v>
      </c>
      <c r="D9457" s="3" t="s">
        <v>562</v>
      </c>
      <c r="E9457" s="3" t="n">
        <v>1420</v>
      </c>
      <c r="F9457" s="4" t="n">
        <v>283.21</v>
      </c>
      <c r="G9457" s="3" t="s">
        <v>46</v>
      </c>
      <c r="H9457" s="4" t="n">
        <f aca="false">ROUND(E9457*F9457,2)</f>
        <v>402158.2</v>
      </c>
    </row>
    <row r="9458" customFormat="false" ht="15" hidden="false" customHeight="false" outlineLevel="0" collapsed="false">
      <c r="A9458" s="3" t="n">
        <v>9457</v>
      </c>
      <c r="B9458" s="3" t="n">
        <v>7</v>
      </c>
      <c r="C9458" s="3" t="s">
        <v>377</v>
      </c>
      <c r="D9458" s="3" t="s">
        <v>562</v>
      </c>
      <c r="E9458" s="3" t="n">
        <v>4173</v>
      </c>
      <c r="F9458" s="4" t="n">
        <v>275.14</v>
      </c>
      <c r="G9458" s="3" t="s">
        <v>8</v>
      </c>
      <c r="H9458" s="4" t="n">
        <f aca="false">ROUND(E9458*F9458,2)</f>
        <v>1148159.22</v>
      </c>
    </row>
    <row r="9459" customFormat="false" ht="15" hidden="false" customHeight="false" outlineLevel="0" collapsed="false">
      <c r="A9459" s="3" t="n">
        <v>9458</v>
      </c>
      <c r="B9459" s="3" t="n">
        <v>6</v>
      </c>
      <c r="C9459" s="3" t="s">
        <v>377</v>
      </c>
      <c r="D9459" s="3" t="s">
        <v>563</v>
      </c>
      <c r="E9459" s="3" t="n">
        <v>1538</v>
      </c>
      <c r="F9459" s="4" t="n">
        <v>219.55</v>
      </c>
      <c r="G9459" s="3" t="s">
        <v>8</v>
      </c>
      <c r="H9459" s="4" t="n">
        <f aca="false">ROUND(E9459*F9459,2)</f>
        <v>337667.9</v>
      </c>
    </row>
    <row r="9460" customFormat="false" ht="15" hidden="false" customHeight="false" outlineLevel="0" collapsed="false">
      <c r="A9460" s="3" t="n">
        <v>9459</v>
      </c>
      <c r="B9460" s="3" t="n">
        <v>4</v>
      </c>
      <c r="C9460" s="3" t="s">
        <v>377</v>
      </c>
      <c r="D9460" s="3" t="s">
        <v>563</v>
      </c>
      <c r="E9460" s="3" t="n">
        <v>1182</v>
      </c>
      <c r="F9460" s="4" t="n">
        <v>104.31</v>
      </c>
      <c r="G9460" s="3" t="s">
        <v>8</v>
      </c>
      <c r="H9460" s="4" t="n">
        <f aca="false">ROUND(E9460*F9460,2)</f>
        <v>123294.42</v>
      </c>
    </row>
    <row r="9461" customFormat="false" ht="15" hidden="false" customHeight="false" outlineLevel="0" collapsed="false">
      <c r="A9461" s="3" t="n">
        <v>9460</v>
      </c>
      <c r="B9461" s="3" t="n">
        <v>9</v>
      </c>
      <c r="C9461" s="3" t="s">
        <v>377</v>
      </c>
      <c r="D9461" s="3" t="s">
        <v>563</v>
      </c>
      <c r="E9461" s="3" t="n">
        <v>1794</v>
      </c>
      <c r="F9461" s="4" t="n">
        <v>276.09</v>
      </c>
      <c r="G9461" s="3" t="s">
        <v>8</v>
      </c>
      <c r="H9461" s="4" t="n">
        <f aca="false">ROUND(E9461*F9461,2)</f>
        <v>495305.46</v>
      </c>
    </row>
    <row r="9462" customFormat="false" ht="15" hidden="false" customHeight="false" outlineLevel="0" collapsed="false">
      <c r="A9462" s="3" t="n">
        <v>9461</v>
      </c>
      <c r="B9462" s="3" t="n">
        <v>12</v>
      </c>
      <c r="C9462" s="3" t="s">
        <v>377</v>
      </c>
      <c r="D9462" s="3" t="s">
        <v>562</v>
      </c>
      <c r="E9462" s="3" t="n">
        <v>4902</v>
      </c>
      <c r="F9462" s="4" t="n">
        <v>226.86</v>
      </c>
      <c r="G9462" s="3" t="s">
        <v>38</v>
      </c>
      <c r="H9462" s="4" t="n">
        <f aca="false">ROUND(E9462*F9462,2)</f>
        <v>1112067.72</v>
      </c>
    </row>
    <row r="9463" customFormat="false" ht="15" hidden="false" customHeight="false" outlineLevel="0" collapsed="false">
      <c r="A9463" s="3" t="n">
        <v>9462</v>
      </c>
      <c r="B9463" s="3" t="n">
        <v>7</v>
      </c>
      <c r="C9463" s="3" t="s">
        <v>377</v>
      </c>
      <c r="D9463" s="3" t="s">
        <v>562</v>
      </c>
      <c r="E9463" s="3" t="n">
        <v>3767</v>
      </c>
      <c r="F9463" s="4" t="n">
        <v>275.83</v>
      </c>
      <c r="G9463" s="3" t="s">
        <v>8</v>
      </c>
      <c r="H9463" s="4" t="n">
        <f aca="false">ROUND(E9463*F9463,2)</f>
        <v>1039051.61</v>
      </c>
    </row>
    <row r="9464" customFormat="false" ht="15" hidden="false" customHeight="false" outlineLevel="0" collapsed="false">
      <c r="A9464" s="3" t="n">
        <v>9463</v>
      </c>
      <c r="B9464" s="3" t="n">
        <v>10</v>
      </c>
      <c r="C9464" s="3" t="s">
        <v>377</v>
      </c>
      <c r="D9464" s="3" t="s">
        <v>562</v>
      </c>
      <c r="E9464" s="3" t="n">
        <v>43</v>
      </c>
      <c r="F9464" s="4" t="n">
        <v>80.4</v>
      </c>
      <c r="G9464" s="3" t="s">
        <v>8</v>
      </c>
      <c r="H9464" s="4" t="n">
        <f aca="false">ROUND(E9464*F9464,2)</f>
        <v>3457.2</v>
      </c>
    </row>
    <row r="9465" customFormat="false" ht="15" hidden="false" customHeight="false" outlineLevel="0" collapsed="false">
      <c r="A9465" s="3" t="n">
        <v>9464</v>
      </c>
      <c r="B9465" s="3" t="n">
        <v>2</v>
      </c>
      <c r="C9465" s="3" t="s">
        <v>377</v>
      </c>
      <c r="D9465" s="3" t="s">
        <v>563</v>
      </c>
      <c r="E9465" s="3" t="n">
        <v>262</v>
      </c>
      <c r="F9465" s="4" t="n">
        <v>35.39</v>
      </c>
      <c r="G9465" s="3" t="s">
        <v>8</v>
      </c>
      <c r="H9465" s="4" t="n">
        <f aca="false">ROUND(E9465*F9465,2)</f>
        <v>9272.18</v>
      </c>
    </row>
    <row r="9466" customFormat="false" ht="15" hidden="false" customHeight="false" outlineLevel="0" collapsed="false">
      <c r="A9466" s="3" t="n">
        <v>9465</v>
      </c>
      <c r="B9466" s="3" t="n">
        <v>11</v>
      </c>
      <c r="C9466" s="3" t="s">
        <v>378</v>
      </c>
      <c r="D9466" s="3" t="s">
        <v>562</v>
      </c>
      <c r="E9466" s="3" t="n">
        <v>4358</v>
      </c>
      <c r="F9466" s="4" t="n">
        <v>105.12</v>
      </c>
      <c r="G9466" s="3" t="s">
        <v>34</v>
      </c>
      <c r="H9466" s="4" t="n">
        <f aca="false">ROUND(E9466*F9466,2)</f>
        <v>458112.96</v>
      </c>
    </row>
    <row r="9467" customFormat="false" ht="15" hidden="false" customHeight="false" outlineLevel="0" collapsed="false">
      <c r="A9467" s="3" t="n">
        <v>9466</v>
      </c>
      <c r="B9467" s="3" t="n">
        <v>7</v>
      </c>
      <c r="C9467" s="3" t="s">
        <v>378</v>
      </c>
      <c r="D9467" s="3" t="s">
        <v>563</v>
      </c>
      <c r="E9467" s="3" t="n">
        <v>1648</v>
      </c>
      <c r="F9467" s="4" t="n">
        <v>282.43</v>
      </c>
      <c r="G9467" s="3" t="s">
        <v>8</v>
      </c>
      <c r="H9467" s="4" t="n">
        <f aca="false">ROUND(E9467*F9467,2)</f>
        <v>465444.64</v>
      </c>
    </row>
    <row r="9468" customFormat="false" ht="15" hidden="false" customHeight="false" outlineLevel="0" collapsed="false">
      <c r="A9468" s="3" t="n">
        <v>9467</v>
      </c>
      <c r="B9468" s="3" t="n">
        <v>6</v>
      </c>
      <c r="C9468" s="3" t="s">
        <v>378</v>
      </c>
      <c r="D9468" s="3" t="s">
        <v>563</v>
      </c>
      <c r="E9468" s="3" t="n">
        <v>526</v>
      </c>
      <c r="F9468" s="4" t="n">
        <v>213.57</v>
      </c>
      <c r="G9468" s="3" t="s">
        <v>8</v>
      </c>
      <c r="H9468" s="4" t="n">
        <f aca="false">ROUND(E9468*F9468,2)</f>
        <v>112337.82</v>
      </c>
    </row>
    <row r="9469" customFormat="false" ht="15" hidden="false" customHeight="false" outlineLevel="0" collapsed="false">
      <c r="A9469" s="3" t="n">
        <v>9468</v>
      </c>
      <c r="B9469" s="3" t="n">
        <v>11</v>
      </c>
      <c r="C9469" s="3" t="s">
        <v>378</v>
      </c>
      <c r="D9469" s="3" t="s">
        <v>562</v>
      </c>
      <c r="E9469" s="3" t="n">
        <v>1278</v>
      </c>
      <c r="F9469" s="4" t="n">
        <v>104.63</v>
      </c>
      <c r="G9469" s="3" t="s">
        <v>34</v>
      </c>
      <c r="H9469" s="4" t="n">
        <f aca="false">ROUND(E9469*F9469,2)</f>
        <v>133717.14</v>
      </c>
    </row>
    <row r="9470" customFormat="false" ht="15" hidden="false" customHeight="false" outlineLevel="0" collapsed="false">
      <c r="A9470" s="3" t="n">
        <v>9469</v>
      </c>
      <c r="B9470" s="3" t="n">
        <v>10</v>
      </c>
      <c r="C9470" s="3" t="s">
        <v>378</v>
      </c>
      <c r="D9470" s="3" t="s">
        <v>562</v>
      </c>
      <c r="E9470" s="3" t="n">
        <v>4584</v>
      </c>
      <c r="F9470" s="4" t="n">
        <v>81.6</v>
      </c>
      <c r="G9470" s="3" t="s">
        <v>8</v>
      </c>
      <c r="H9470" s="4" t="n">
        <f aca="false">ROUND(E9470*F9470,2)</f>
        <v>374054.4</v>
      </c>
    </row>
    <row r="9471" customFormat="false" ht="15" hidden="false" customHeight="false" outlineLevel="0" collapsed="false">
      <c r="A9471" s="3" t="n">
        <v>9470</v>
      </c>
      <c r="B9471" s="3" t="n">
        <v>6</v>
      </c>
      <c r="C9471" s="3" t="s">
        <v>378</v>
      </c>
      <c r="D9471" s="3" t="s">
        <v>562</v>
      </c>
      <c r="E9471" s="3" t="n">
        <v>2239</v>
      </c>
      <c r="F9471" s="4" t="n">
        <v>212.77</v>
      </c>
      <c r="G9471" s="3" t="s">
        <v>8</v>
      </c>
      <c r="H9471" s="4" t="n">
        <f aca="false">ROUND(E9471*F9471,2)</f>
        <v>476392.03</v>
      </c>
    </row>
    <row r="9472" customFormat="false" ht="15" hidden="false" customHeight="false" outlineLevel="0" collapsed="false">
      <c r="A9472" s="3" t="n">
        <v>9471</v>
      </c>
      <c r="B9472" s="3" t="n">
        <v>5</v>
      </c>
      <c r="C9472" s="3" t="s">
        <v>378</v>
      </c>
      <c r="D9472" s="3" t="s">
        <v>563</v>
      </c>
      <c r="E9472" s="3" t="n">
        <v>83</v>
      </c>
      <c r="F9472" s="4" t="n">
        <v>614.65</v>
      </c>
      <c r="G9472" s="3" t="s">
        <v>8</v>
      </c>
      <c r="H9472" s="4" t="n">
        <f aca="false">ROUND(E9472*F9472,2)</f>
        <v>51015.95</v>
      </c>
    </row>
    <row r="9473" customFormat="false" ht="15" hidden="false" customHeight="false" outlineLevel="0" collapsed="false">
      <c r="A9473" s="3" t="n">
        <v>9472</v>
      </c>
      <c r="B9473" s="3" t="n">
        <v>6</v>
      </c>
      <c r="C9473" s="3" t="s">
        <v>378</v>
      </c>
      <c r="D9473" s="3" t="s">
        <v>562</v>
      </c>
      <c r="E9473" s="3" t="n">
        <v>4371</v>
      </c>
      <c r="F9473" s="4" t="n">
        <v>213.81</v>
      </c>
      <c r="G9473" s="3" t="s">
        <v>8</v>
      </c>
      <c r="H9473" s="4" t="n">
        <f aca="false">ROUND(E9473*F9473,2)</f>
        <v>934563.51</v>
      </c>
    </row>
    <row r="9474" customFormat="false" ht="15" hidden="false" customHeight="false" outlineLevel="0" collapsed="false">
      <c r="A9474" s="3" t="n">
        <v>9473</v>
      </c>
      <c r="B9474" s="3" t="n">
        <v>1</v>
      </c>
      <c r="C9474" s="3" t="s">
        <v>378</v>
      </c>
      <c r="D9474" s="3" t="s">
        <v>563</v>
      </c>
      <c r="E9474" s="3" t="n">
        <v>2164</v>
      </c>
      <c r="F9474" s="4" t="n">
        <v>404.02</v>
      </c>
      <c r="G9474" s="3" t="s">
        <v>8</v>
      </c>
      <c r="H9474" s="4" t="n">
        <f aca="false">ROUND(E9474*F9474,2)</f>
        <v>874299.28</v>
      </c>
    </row>
    <row r="9475" customFormat="false" ht="15" hidden="false" customHeight="false" outlineLevel="0" collapsed="false">
      <c r="A9475" s="3" t="n">
        <v>9474</v>
      </c>
      <c r="B9475" s="3" t="n">
        <v>15</v>
      </c>
      <c r="C9475" s="3" t="s">
        <v>378</v>
      </c>
      <c r="D9475" s="3" t="s">
        <v>563</v>
      </c>
      <c r="E9475" s="3" t="n">
        <v>1010</v>
      </c>
      <c r="F9475" s="4" t="n">
        <v>284.12</v>
      </c>
      <c r="G9475" s="3" t="s">
        <v>46</v>
      </c>
      <c r="H9475" s="4" t="n">
        <f aca="false">ROUND(E9475*F9475,2)</f>
        <v>286961.2</v>
      </c>
    </row>
    <row r="9476" customFormat="false" ht="15" hidden="false" customHeight="false" outlineLevel="0" collapsed="false">
      <c r="A9476" s="3" t="n">
        <v>9475</v>
      </c>
      <c r="B9476" s="3" t="n">
        <v>6</v>
      </c>
      <c r="C9476" s="3" t="s">
        <v>378</v>
      </c>
      <c r="D9476" s="3" t="s">
        <v>563</v>
      </c>
      <c r="E9476" s="3" t="n">
        <v>3751</v>
      </c>
      <c r="F9476" s="4" t="n">
        <v>213.6</v>
      </c>
      <c r="G9476" s="3" t="s">
        <v>8</v>
      </c>
      <c r="H9476" s="4" t="n">
        <f aca="false">ROUND(E9476*F9476,2)</f>
        <v>801213.6</v>
      </c>
    </row>
    <row r="9477" customFormat="false" ht="15" hidden="false" customHeight="false" outlineLevel="0" collapsed="false">
      <c r="A9477" s="3" t="n">
        <v>9476</v>
      </c>
      <c r="B9477" s="3" t="n">
        <v>10</v>
      </c>
      <c r="C9477" s="3" t="s">
        <v>378</v>
      </c>
      <c r="D9477" s="3" t="s">
        <v>562</v>
      </c>
      <c r="E9477" s="3" t="n">
        <v>1525</v>
      </c>
      <c r="F9477" s="4" t="n">
        <v>81.62</v>
      </c>
      <c r="G9477" s="3" t="s">
        <v>8</v>
      </c>
      <c r="H9477" s="4" t="n">
        <f aca="false">ROUND(E9477*F9477,2)</f>
        <v>124470.5</v>
      </c>
    </row>
    <row r="9478" customFormat="false" ht="15" hidden="false" customHeight="false" outlineLevel="0" collapsed="false">
      <c r="A9478" s="3" t="n">
        <v>9477</v>
      </c>
      <c r="B9478" s="3" t="n">
        <v>12</v>
      </c>
      <c r="C9478" s="3" t="s">
        <v>378</v>
      </c>
      <c r="D9478" s="3" t="s">
        <v>563</v>
      </c>
      <c r="E9478" s="3" t="n">
        <v>2188</v>
      </c>
      <c r="F9478" s="4" t="n">
        <v>226.32</v>
      </c>
      <c r="G9478" s="3" t="s">
        <v>38</v>
      </c>
      <c r="H9478" s="4" t="n">
        <f aca="false">ROUND(E9478*F9478,2)</f>
        <v>495188.16</v>
      </c>
    </row>
    <row r="9479" customFormat="false" ht="15" hidden="false" customHeight="false" outlineLevel="0" collapsed="false">
      <c r="A9479" s="3" t="n">
        <v>9478</v>
      </c>
      <c r="B9479" s="3" t="n">
        <v>3</v>
      </c>
      <c r="C9479" s="3" t="s">
        <v>378</v>
      </c>
      <c r="D9479" s="3" t="s">
        <v>563</v>
      </c>
      <c r="E9479" s="3" t="n">
        <v>1657</v>
      </c>
      <c r="F9479" s="4" t="n">
        <v>141.07</v>
      </c>
      <c r="G9479" s="3" t="s">
        <v>8</v>
      </c>
      <c r="H9479" s="4" t="n">
        <f aca="false">ROUND(E9479*F9479,2)</f>
        <v>233752.99</v>
      </c>
    </row>
    <row r="9480" customFormat="false" ht="15" hidden="false" customHeight="false" outlineLevel="0" collapsed="false">
      <c r="A9480" s="3" t="n">
        <v>9479</v>
      </c>
      <c r="B9480" s="3" t="n">
        <v>10</v>
      </c>
      <c r="C9480" s="3" t="s">
        <v>378</v>
      </c>
      <c r="D9480" s="3" t="s">
        <v>563</v>
      </c>
      <c r="E9480" s="3" t="n">
        <v>4179</v>
      </c>
      <c r="F9480" s="4" t="n">
        <v>81.49</v>
      </c>
      <c r="G9480" s="3" t="s">
        <v>8</v>
      </c>
      <c r="H9480" s="4" t="n">
        <f aca="false">ROUND(E9480*F9480,2)</f>
        <v>340546.71</v>
      </c>
    </row>
    <row r="9481" customFormat="false" ht="15" hidden="false" customHeight="false" outlineLevel="0" collapsed="false">
      <c r="A9481" s="3" t="n">
        <v>9480</v>
      </c>
      <c r="B9481" s="3" t="n">
        <v>3</v>
      </c>
      <c r="C9481" s="3" t="s">
        <v>378</v>
      </c>
      <c r="D9481" s="3" t="s">
        <v>563</v>
      </c>
      <c r="E9481" s="3" t="n">
        <v>3099</v>
      </c>
      <c r="F9481" s="4" t="n">
        <v>140.9</v>
      </c>
      <c r="G9481" s="3" t="s">
        <v>8</v>
      </c>
      <c r="H9481" s="4" t="n">
        <f aca="false">ROUND(E9481*F9481,2)</f>
        <v>436649.1</v>
      </c>
    </row>
    <row r="9482" customFormat="false" ht="15" hidden="false" customHeight="false" outlineLevel="0" collapsed="false">
      <c r="A9482" s="3" t="n">
        <v>9481</v>
      </c>
      <c r="B9482" s="3" t="n">
        <v>10</v>
      </c>
      <c r="C9482" s="3" t="s">
        <v>378</v>
      </c>
      <c r="D9482" s="3" t="s">
        <v>562</v>
      </c>
      <c r="E9482" s="3" t="n">
        <v>453</v>
      </c>
      <c r="F9482" s="4" t="n">
        <v>81.5</v>
      </c>
      <c r="G9482" s="3" t="s">
        <v>8</v>
      </c>
      <c r="H9482" s="4" t="n">
        <f aca="false">ROUND(E9482*F9482,2)</f>
        <v>36919.5</v>
      </c>
    </row>
    <row r="9483" customFormat="false" ht="15" hidden="false" customHeight="false" outlineLevel="0" collapsed="false">
      <c r="A9483" s="3" t="n">
        <v>9482</v>
      </c>
      <c r="B9483" s="3" t="n">
        <v>5</v>
      </c>
      <c r="C9483" s="3" t="s">
        <v>378</v>
      </c>
      <c r="D9483" s="3" t="s">
        <v>563</v>
      </c>
      <c r="E9483" s="3" t="n">
        <v>3309</v>
      </c>
      <c r="F9483" s="4" t="n">
        <v>613.09</v>
      </c>
      <c r="G9483" s="3" t="s">
        <v>8</v>
      </c>
      <c r="H9483" s="4" t="n">
        <f aca="false">ROUND(E9483*F9483,2)</f>
        <v>2028714.81</v>
      </c>
    </row>
    <row r="9484" customFormat="false" ht="15" hidden="false" customHeight="false" outlineLevel="0" collapsed="false">
      <c r="A9484" s="3" t="n">
        <v>9483</v>
      </c>
      <c r="B9484" s="3" t="n">
        <v>15</v>
      </c>
      <c r="C9484" s="3" t="s">
        <v>378</v>
      </c>
      <c r="D9484" s="3" t="s">
        <v>562</v>
      </c>
      <c r="E9484" s="3" t="n">
        <v>2368</v>
      </c>
      <c r="F9484" s="4" t="n">
        <v>283.55</v>
      </c>
      <c r="G9484" s="3" t="s">
        <v>46</v>
      </c>
      <c r="H9484" s="4" t="n">
        <f aca="false">ROUND(E9484*F9484,2)</f>
        <v>671446.4</v>
      </c>
    </row>
    <row r="9485" customFormat="false" ht="15" hidden="false" customHeight="false" outlineLevel="0" collapsed="false">
      <c r="A9485" s="3" t="n">
        <v>9484</v>
      </c>
      <c r="B9485" s="3" t="n">
        <v>5</v>
      </c>
      <c r="C9485" s="3" t="s">
        <v>378</v>
      </c>
      <c r="D9485" s="3" t="s">
        <v>562</v>
      </c>
      <c r="E9485" s="3" t="n">
        <v>4616</v>
      </c>
      <c r="F9485" s="4" t="n">
        <v>612.72</v>
      </c>
      <c r="G9485" s="3" t="s">
        <v>8</v>
      </c>
      <c r="H9485" s="4" t="n">
        <f aca="false">ROUND(E9485*F9485,2)</f>
        <v>2828315.52</v>
      </c>
    </row>
    <row r="9486" customFormat="false" ht="15" hidden="false" customHeight="false" outlineLevel="0" collapsed="false">
      <c r="A9486" s="3" t="n">
        <v>9485</v>
      </c>
      <c r="B9486" s="3" t="n">
        <v>9</v>
      </c>
      <c r="C9486" s="3" t="s">
        <v>378</v>
      </c>
      <c r="D9486" s="3" t="s">
        <v>562</v>
      </c>
      <c r="E9486" s="3" t="n">
        <v>4224</v>
      </c>
      <c r="F9486" s="4" t="n">
        <v>281.01</v>
      </c>
      <c r="G9486" s="3" t="s">
        <v>8</v>
      </c>
      <c r="H9486" s="4" t="n">
        <f aca="false">ROUND(E9486*F9486,2)</f>
        <v>1186986.24</v>
      </c>
    </row>
    <row r="9487" customFormat="false" ht="15" hidden="false" customHeight="false" outlineLevel="0" collapsed="false">
      <c r="A9487" s="3" t="n">
        <v>9486</v>
      </c>
      <c r="B9487" s="3" t="n">
        <v>3</v>
      </c>
      <c r="C9487" s="3" t="s">
        <v>378</v>
      </c>
      <c r="D9487" s="3" t="s">
        <v>563</v>
      </c>
      <c r="E9487" s="3" t="n">
        <v>2987</v>
      </c>
      <c r="F9487" s="4" t="n">
        <v>140.49</v>
      </c>
      <c r="G9487" s="3" t="s">
        <v>8</v>
      </c>
      <c r="H9487" s="4" t="n">
        <f aca="false">ROUND(E9487*F9487,2)</f>
        <v>419643.63</v>
      </c>
    </row>
    <row r="9488" customFormat="false" ht="15" hidden="false" customHeight="false" outlineLevel="0" collapsed="false">
      <c r="A9488" s="3" t="n">
        <v>9487</v>
      </c>
      <c r="B9488" s="3" t="n">
        <v>7</v>
      </c>
      <c r="C9488" s="3" t="s">
        <v>379</v>
      </c>
      <c r="D9488" s="3" t="s">
        <v>563</v>
      </c>
      <c r="E9488" s="3" t="n">
        <v>4876</v>
      </c>
      <c r="F9488" s="4" t="n">
        <v>279.88</v>
      </c>
      <c r="G9488" s="3" t="s">
        <v>8</v>
      </c>
      <c r="H9488" s="4" t="n">
        <f aca="false">ROUND(E9488*F9488,2)</f>
        <v>1364694.88</v>
      </c>
    </row>
    <row r="9489" customFormat="false" ht="15" hidden="false" customHeight="false" outlineLevel="0" collapsed="false">
      <c r="A9489" s="3" t="n">
        <v>9488</v>
      </c>
      <c r="B9489" s="3" t="n">
        <v>11</v>
      </c>
      <c r="C9489" s="3" t="s">
        <v>379</v>
      </c>
      <c r="D9489" s="3" t="s">
        <v>562</v>
      </c>
      <c r="E9489" s="3" t="n">
        <v>3605</v>
      </c>
      <c r="F9489" s="4" t="n">
        <v>103.5</v>
      </c>
      <c r="G9489" s="3" t="s">
        <v>34</v>
      </c>
      <c r="H9489" s="4" t="n">
        <f aca="false">ROUND(E9489*F9489,2)</f>
        <v>373117.5</v>
      </c>
    </row>
    <row r="9490" customFormat="false" ht="15" hidden="false" customHeight="false" outlineLevel="0" collapsed="false">
      <c r="A9490" s="3" t="n">
        <v>9489</v>
      </c>
      <c r="B9490" s="3" t="n">
        <v>8</v>
      </c>
      <c r="C9490" s="3" t="s">
        <v>379</v>
      </c>
      <c r="D9490" s="3" t="s">
        <v>562</v>
      </c>
      <c r="E9490" s="3" t="n">
        <v>931</v>
      </c>
      <c r="F9490" s="4" t="n">
        <v>57.24</v>
      </c>
      <c r="G9490" s="3" t="s">
        <v>8</v>
      </c>
      <c r="H9490" s="4" t="n">
        <f aca="false">ROUND(E9490*F9490,2)</f>
        <v>53290.44</v>
      </c>
    </row>
    <row r="9491" customFormat="false" ht="15" hidden="false" customHeight="false" outlineLevel="0" collapsed="false">
      <c r="A9491" s="3" t="n">
        <v>9490</v>
      </c>
      <c r="B9491" s="3" t="n">
        <v>10</v>
      </c>
      <c r="C9491" s="3" t="s">
        <v>379</v>
      </c>
      <c r="D9491" s="3" t="s">
        <v>562</v>
      </c>
      <c r="E9491" s="3" t="n">
        <v>4572</v>
      </c>
      <c r="F9491" s="4" t="n">
        <v>82.21</v>
      </c>
      <c r="G9491" s="3" t="s">
        <v>8</v>
      </c>
      <c r="H9491" s="4" t="n">
        <f aca="false">ROUND(E9491*F9491,2)</f>
        <v>375864.12</v>
      </c>
    </row>
    <row r="9492" customFormat="false" ht="15" hidden="false" customHeight="false" outlineLevel="0" collapsed="false">
      <c r="A9492" s="3" t="n">
        <v>9491</v>
      </c>
      <c r="B9492" s="3" t="n">
        <v>1</v>
      </c>
      <c r="C9492" s="3" t="s">
        <v>379</v>
      </c>
      <c r="D9492" s="3" t="s">
        <v>562</v>
      </c>
      <c r="E9492" s="3" t="n">
        <v>1067</v>
      </c>
      <c r="F9492" s="4" t="n">
        <v>395.74</v>
      </c>
      <c r="G9492" s="3" t="s">
        <v>8</v>
      </c>
      <c r="H9492" s="4" t="n">
        <f aca="false">ROUND(E9492*F9492,2)</f>
        <v>422254.58</v>
      </c>
    </row>
    <row r="9493" customFormat="false" ht="15" hidden="false" customHeight="false" outlineLevel="0" collapsed="false">
      <c r="A9493" s="3" t="n">
        <v>9492</v>
      </c>
      <c r="B9493" s="3" t="n">
        <v>4</v>
      </c>
      <c r="C9493" s="3" t="s">
        <v>379</v>
      </c>
      <c r="D9493" s="3" t="s">
        <v>562</v>
      </c>
      <c r="E9493" s="3" t="n">
        <v>3372</v>
      </c>
      <c r="F9493" s="4" t="n">
        <v>106.78</v>
      </c>
      <c r="G9493" s="3" t="s">
        <v>8</v>
      </c>
      <c r="H9493" s="4" t="n">
        <f aca="false">ROUND(E9493*F9493,2)</f>
        <v>360062.16</v>
      </c>
    </row>
    <row r="9494" customFormat="false" ht="15" hidden="false" customHeight="false" outlineLevel="0" collapsed="false">
      <c r="A9494" s="3" t="n">
        <v>9493</v>
      </c>
      <c r="B9494" s="3" t="n">
        <v>1</v>
      </c>
      <c r="C9494" s="3" t="s">
        <v>379</v>
      </c>
      <c r="D9494" s="3" t="s">
        <v>562</v>
      </c>
      <c r="E9494" s="3" t="n">
        <v>1489</v>
      </c>
      <c r="F9494" s="4" t="n">
        <v>395.01</v>
      </c>
      <c r="G9494" s="3" t="s">
        <v>8</v>
      </c>
      <c r="H9494" s="4" t="n">
        <f aca="false">ROUND(E9494*F9494,2)</f>
        <v>588169.89</v>
      </c>
    </row>
    <row r="9495" customFormat="false" ht="15" hidden="false" customHeight="false" outlineLevel="0" collapsed="false">
      <c r="A9495" s="3" t="n">
        <v>9494</v>
      </c>
      <c r="B9495" s="3" t="n">
        <v>1</v>
      </c>
      <c r="C9495" s="3" t="s">
        <v>379</v>
      </c>
      <c r="D9495" s="3" t="s">
        <v>563</v>
      </c>
      <c r="E9495" s="3" t="n">
        <v>91</v>
      </c>
      <c r="F9495" s="4" t="n">
        <v>396.13</v>
      </c>
      <c r="G9495" s="3" t="s">
        <v>8</v>
      </c>
      <c r="H9495" s="4" t="n">
        <f aca="false">ROUND(E9495*F9495,2)</f>
        <v>36047.83</v>
      </c>
    </row>
    <row r="9496" customFormat="false" ht="15" hidden="false" customHeight="false" outlineLevel="0" collapsed="false">
      <c r="A9496" s="3" t="n">
        <v>9495</v>
      </c>
      <c r="B9496" s="3" t="n">
        <v>4</v>
      </c>
      <c r="C9496" s="3" t="s">
        <v>379</v>
      </c>
      <c r="D9496" s="3" t="s">
        <v>563</v>
      </c>
      <c r="E9496" s="3" t="n">
        <v>803</v>
      </c>
      <c r="F9496" s="4" t="n">
        <v>107.12</v>
      </c>
      <c r="G9496" s="3" t="s">
        <v>8</v>
      </c>
      <c r="H9496" s="4" t="n">
        <f aca="false">ROUND(E9496*F9496,2)</f>
        <v>86017.36</v>
      </c>
    </row>
    <row r="9497" customFormat="false" ht="15" hidden="false" customHeight="false" outlineLevel="0" collapsed="false">
      <c r="A9497" s="3" t="n">
        <v>9496</v>
      </c>
      <c r="B9497" s="3" t="n">
        <v>7</v>
      </c>
      <c r="C9497" s="3" t="s">
        <v>379</v>
      </c>
      <c r="D9497" s="3" t="s">
        <v>562</v>
      </c>
      <c r="E9497" s="3" t="n">
        <v>4008</v>
      </c>
      <c r="F9497" s="4" t="n">
        <v>279.96</v>
      </c>
      <c r="G9497" s="3" t="s">
        <v>8</v>
      </c>
      <c r="H9497" s="4" t="n">
        <f aca="false">ROUND(E9497*F9497,2)</f>
        <v>1122079.68</v>
      </c>
    </row>
    <row r="9498" customFormat="false" ht="15" hidden="false" customHeight="false" outlineLevel="0" collapsed="false">
      <c r="A9498" s="3" t="n">
        <v>9497</v>
      </c>
      <c r="B9498" s="3" t="n">
        <v>15</v>
      </c>
      <c r="C9498" s="3" t="s">
        <v>379</v>
      </c>
      <c r="D9498" s="3" t="s">
        <v>563</v>
      </c>
      <c r="E9498" s="3" t="n">
        <v>3920</v>
      </c>
      <c r="F9498" s="4" t="n">
        <v>283.93</v>
      </c>
      <c r="G9498" s="3" t="s">
        <v>46</v>
      </c>
      <c r="H9498" s="4" t="n">
        <f aca="false">ROUND(E9498*F9498,2)</f>
        <v>1113005.6</v>
      </c>
    </row>
    <row r="9499" customFormat="false" ht="15" hidden="false" customHeight="false" outlineLevel="0" collapsed="false">
      <c r="A9499" s="3" t="n">
        <v>9498</v>
      </c>
      <c r="B9499" s="3" t="n">
        <v>10</v>
      </c>
      <c r="C9499" s="3" t="s">
        <v>379</v>
      </c>
      <c r="D9499" s="3" t="s">
        <v>562</v>
      </c>
      <c r="E9499" s="3" t="n">
        <v>4267</v>
      </c>
      <c r="F9499" s="4" t="n">
        <v>82.2</v>
      </c>
      <c r="G9499" s="3" t="s">
        <v>8</v>
      </c>
      <c r="H9499" s="4" t="n">
        <f aca="false">ROUND(E9499*F9499,2)</f>
        <v>350747.4</v>
      </c>
    </row>
    <row r="9500" customFormat="false" ht="15" hidden="false" customHeight="false" outlineLevel="0" collapsed="false">
      <c r="A9500" s="3" t="n">
        <v>9499</v>
      </c>
      <c r="B9500" s="3" t="n">
        <v>1</v>
      </c>
      <c r="C9500" s="3" t="s">
        <v>379</v>
      </c>
      <c r="D9500" s="3" t="s">
        <v>563</v>
      </c>
      <c r="E9500" s="3" t="n">
        <v>3824</v>
      </c>
      <c r="F9500" s="4" t="n">
        <v>396.3</v>
      </c>
      <c r="G9500" s="3" t="s">
        <v>8</v>
      </c>
      <c r="H9500" s="4" t="n">
        <f aca="false">ROUND(E9500*F9500,2)</f>
        <v>1515451.2</v>
      </c>
    </row>
    <row r="9501" customFormat="false" ht="15" hidden="false" customHeight="false" outlineLevel="0" collapsed="false">
      <c r="A9501" s="3" t="n">
        <v>9500</v>
      </c>
      <c r="B9501" s="3" t="n">
        <v>5</v>
      </c>
      <c r="C9501" s="3" t="s">
        <v>379</v>
      </c>
      <c r="D9501" s="3" t="s">
        <v>562</v>
      </c>
      <c r="E9501" s="3" t="n">
        <v>364</v>
      </c>
      <c r="F9501" s="4" t="n">
        <v>613.67</v>
      </c>
      <c r="G9501" s="3" t="s">
        <v>8</v>
      </c>
      <c r="H9501" s="4" t="n">
        <f aca="false">ROUND(E9501*F9501,2)</f>
        <v>223375.88</v>
      </c>
    </row>
    <row r="9502" customFormat="false" ht="15" hidden="false" customHeight="false" outlineLevel="0" collapsed="false">
      <c r="A9502" s="3" t="n">
        <v>9501</v>
      </c>
      <c r="B9502" s="3" t="n">
        <v>14</v>
      </c>
      <c r="C9502" s="3" t="s">
        <v>379</v>
      </c>
      <c r="D9502" s="3" t="s">
        <v>563</v>
      </c>
      <c r="E9502" s="3" t="n">
        <v>3321</v>
      </c>
      <c r="F9502" s="4" t="n">
        <v>68.17</v>
      </c>
      <c r="G9502" s="3" t="s">
        <v>41</v>
      </c>
      <c r="H9502" s="4" t="n">
        <f aca="false">ROUND(E9502*F9502,2)</f>
        <v>226392.57</v>
      </c>
    </row>
    <row r="9503" customFormat="false" ht="15" hidden="false" customHeight="false" outlineLevel="0" collapsed="false">
      <c r="A9503" s="3" t="n">
        <v>9502</v>
      </c>
      <c r="B9503" s="3" t="n">
        <v>8</v>
      </c>
      <c r="C9503" s="3" t="s">
        <v>379</v>
      </c>
      <c r="D9503" s="3" t="s">
        <v>563</v>
      </c>
      <c r="E9503" s="3" t="n">
        <v>1554</v>
      </c>
      <c r="F9503" s="4" t="n">
        <v>57.28</v>
      </c>
      <c r="G9503" s="3" t="s">
        <v>8</v>
      </c>
      <c r="H9503" s="4" t="n">
        <f aca="false">ROUND(E9503*F9503,2)</f>
        <v>89013.12</v>
      </c>
    </row>
    <row r="9504" customFormat="false" ht="15" hidden="false" customHeight="false" outlineLevel="0" collapsed="false">
      <c r="A9504" s="3" t="n">
        <v>9503</v>
      </c>
      <c r="B9504" s="3" t="n">
        <v>10</v>
      </c>
      <c r="C9504" s="3" t="s">
        <v>379</v>
      </c>
      <c r="D9504" s="3" t="s">
        <v>563</v>
      </c>
      <c r="E9504" s="3" t="n">
        <v>2051</v>
      </c>
      <c r="F9504" s="4" t="n">
        <v>82.02</v>
      </c>
      <c r="G9504" s="3" t="s">
        <v>8</v>
      </c>
      <c r="H9504" s="4" t="n">
        <f aca="false">ROUND(E9504*F9504,2)</f>
        <v>168223.02</v>
      </c>
    </row>
    <row r="9505" customFormat="false" ht="15" hidden="false" customHeight="false" outlineLevel="0" collapsed="false">
      <c r="A9505" s="3" t="n">
        <v>9504</v>
      </c>
      <c r="B9505" s="3" t="n">
        <v>12</v>
      </c>
      <c r="C9505" s="3" t="s">
        <v>379</v>
      </c>
      <c r="D9505" s="3" t="s">
        <v>562</v>
      </c>
      <c r="E9505" s="3" t="n">
        <v>1227</v>
      </c>
      <c r="F9505" s="4" t="n">
        <v>224.37</v>
      </c>
      <c r="G9505" s="3" t="s">
        <v>38</v>
      </c>
      <c r="H9505" s="4" t="n">
        <f aca="false">ROUND(E9505*F9505,2)</f>
        <v>275301.99</v>
      </c>
    </row>
    <row r="9506" customFormat="false" ht="15" hidden="false" customHeight="false" outlineLevel="0" collapsed="false">
      <c r="A9506" s="3" t="n">
        <v>9505</v>
      </c>
      <c r="B9506" s="3" t="n">
        <v>10</v>
      </c>
      <c r="C9506" s="3" t="s">
        <v>379</v>
      </c>
      <c r="D9506" s="3" t="s">
        <v>563</v>
      </c>
      <c r="E9506" s="3" t="n">
        <v>975</v>
      </c>
      <c r="F9506" s="4" t="n">
        <v>82.17</v>
      </c>
      <c r="G9506" s="3" t="s">
        <v>8</v>
      </c>
      <c r="H9506" s="4" t="n">
        <f aca="false">ROUND(E9506*F9506,2)</f>
        <v>80115.75</v>
      </c>
    </row>
    <row r="9507" customFormat="false" ht="15" hidden="false" customHeight="false" outlineLevel="0" collapsed="false">
      <c r="A9507" s="3" t="n">
        <v>9506</v>
      </c>
      <c r="B9507" s="3" t="n">
        <v>11</v>
      </c>
      <c r="C9507" s="3" t="s">
        <v>379</v>
      </c>
      <c r="D9507" s="3" t="s">
        <v>563</v>
      </c>
      <c r="E9507" s="3" t="n">
        <v>2069</v>
      </c>
      <c r="F9507" s="4" t="n">
        <v>103.9</v>
      </c>
      <c r="G9507" s="3" t="s">
        <v>34</v>
      </c>
      <c r="H9507" s="4" t="n">
        <f aca="false">ROUND(E9507*F9507,2)</f>
        <v>214969.1</v>
      </c>
    </row>
    <row r="9508" customFormat="false" ht="15" hidden="false" customHeight="false" outlineLevel="0" collapsed="false">
      <c r="A9508" s="3" t="n">
        <v>9507</v>
      </c>
      <c r="B9508" s="3" t="n">
        <v>2</v>
      </c>
      <c r="C9508" s="3" t="s">
        <v>379</v>
      </c>
      <c r="D9508" s="3" t="s">
        <v>563</v>
      </c>
      <c r="E9508" s="3" t="n">
        <v>114</v>
      </c>
      <c r="F9508" s="4" t="n">
        <v>37.32</v>
      </c>
      <c r="G9508" s="3" t="s">
        <v>8</v>
      </c>
      <c r="H9508" s="4" t="n">
        <f aca="false">ROUND(E9508*F9508,2)</f>
        <v>4254.48</v>
      </c>
    </row>
    <row r="9509" customFormat="false" ht="15" hidden="false" customHeight="false" outlineLevel="0" collapsed="false">
      <c r="A9509" s="3" t="n">
        <v>9508</v>
      </c>
      <c r="B9509" s="3" t="n">
        <v>11</v>
      </c>
      <c r="C9509" s="3" t="s">
        <v>379</v>
      </c>
      <c r="D9509" s="3" t="s">
        <v>563</v>
      </c>
      <c r="E9509" s="3" t="n">
        <v>339</v>
      </c>
      <c r="F9509" s="4" t="n">
        <v>103.79</v>
      </c>
      <c r="G9509" s="3" t="s">
        <v>34</v>
      </c>
      <c r="H9509" s="4" t="n">
        <f aca="false">ROUND(E9509*F9509,2)</f>
        <v>35184.81</v>
      </c>
    </row>
    <row r="9510" customFormat="false" ht="15" hidden="false" customHeight="false" outlineLevel="0" collapsed="false">
      <c r="A9510" s="3" t="n">
        <v>9509</v>
      </c>
      <c r="B9510" s="3" t="n">
        <v>14</v>
      </c>
      <c r="C9510" s="3" t="s">
        <v>379</v>
      </c>
      <c r="D9510" s="3" t="s">
        <v>562</v>
      </c>
      <c r="E9510" s="3" t="n">
        <v>1210</v>
      </c>
      <c r="F9510" s="4" t="n">
        <v>67.9</v>
      </c>
      <c r="G9510" s="3" t="s">
        <v>41</v>
      </c>
      <c r="H9510" s="4" t="n">
        <f aca="false">ROUND(E9510*F9510,2)</f>
        <v>82159</v>
      </c>
    </row>
    <row r="9511" customFormat="false" ht="15" hidden="false" customHeight="false" outlineLevel="0" collapsed="false">
      <c r="A9511" s="3" t="n">
        <v>9510</v>
      </c>
      <c r="B9511" s="3" t="n">
        <v>7</v>
      </c>
      <c r="C9511" s="3" t="s">
        <v>379</v>
      </c>
      <c r="D9511" s="3" t="s">
        <v>562</v>
      </c>
      <c r="E9511" s="3" t="n">
        <v>3080</v>
      </c>
      <c r="F9511" s="4" t="n">
        <v>281.3</v>
      </c>
      <c r="G9511" s="3" t="s">
        <v>8</v>
      </c>
      <c r="H9511" s="4" t="n">
        <f aca="false">ROUND(E9511*F9511,2)</f>
        <v>866404</v>
      </c>
    </row>
    <row r="9512" customFormat="false" ht="15" hidden="false" customHeight="false" outlineLevel="0" collapsed="false">
      <c r="A9512" s="3" t="n">
        <v>9511</v>
      </c>
      <c r="B9512" s="3" t="n">
        <v>14</v>
      </c>
      <c r="C9512" s="3" t="s">
        <v>379</v>
      </c>
      <c r="D9512" s="3" t="s">
        <v>562</v>
      </c>
      <c r="E9512" s="3" t="n">
        <v>1431</v>
      </c>
      <c r="F9512" s="4" t="n">
        <v>68.23</v>
      </c>
      <c r="G9512" s="3" t="s">
        <v>41</v>
      </c>
      <c r="H9512" s="4" t="n">
        <f aca="false">ROUND(E9512*F9512,2)</f>
        <v>97637.13</v>
      </c>
    </row>
    <row r="9513" customFormat="false" ht="15" hidden="false" customHeight="false" outlineLevel="0" collapsed="false">
      <c r="A9513" s="3" t="n">
        <v>9512</v>
      </c>
      <c r="B9513" s="3" t="n">
        <v>1</v>
      </c>
      <c r="C9513" s="3" t="s">
        <v>380</v>
      </c>
      <c r="D9513" s="3" t="s">
        <v>563</v>
      </c>
      <c r="E9513" s="3" t="n">
        <v>144</v>
      </c>
      <c r="F9513" s="4" t="n">
        <v>399.6</v>
      </c>
      <c r="G9513" s="3" t="s">
        <v>8</v>
      </c>
      <c r="H9513" s="4" t="n">
        <f aca="false">ROUND(E9513*F9513,2)</f>
        <v>57542.4</v>
      </c>
    </row>
    <row r="9514" customFormat="false" ht="15" hidden="false" customHeight="false" outlineLevel="0" collapsed="false">
      <c r="A9514" s="3" t="n">
        <v>9513</v>
      </c>
      <c r="B9514" s="3" t="n">
        <v>8</v>
      </c>
      <c r="C9514" s="3" t="s">
        <v>380</v>
      </c>
      <c r="D9514" s="3" t="s">
        <v>563</v>
      </c>
      <c r="E9514" s="3" t="n">
        <v>4713</v>
      </c>
      <c r="F9514" s="4" t="n">
        <v>57.28</v>
      </c>
      <c r="G9514" s="3" t="s">
        <v>8</v>
      </c>
      <c r="H9514" s="4" t="n">
        <f aca="false">ROUND(E9514*F9514,2)</f>
        <v>269960.64</v>
      </c>
    </row>
    <row r="9515" customFormat="false" ht="15" hidden="false" customHeight="false" outlineLevel="0" collapsed="false">
      <c r="A9515" s="3" t="n">
        <v>9514</v>
      </c>
      <c r="B9515" s="3" t="n">
        <v>4</v>
      </c>
      <c r="C9515" s="3" t="s">
        <v>380</v>
      </c>
      <c r="D9515" s="3" t="s">
        <v>563</v>
      </c>
      <c r="E9515" s="3" t="n">
        <v>665</v>
      </c>
      <c r="F9515" s="4" t="n">
        <v>110.42</v>
      </c>
      <c r="G9515" s="3" t="s">
        <v>8</v>
      </c>
      <c r="H9515" s="4" t="n">
        <f aca="false">ROUND(E9515*F9515,2)</f>
        <v>73429.3</v>
      </c>
    </row>
    <row r="9516" customFormat="false" ht="15" hidden="false" customHeight="false" outlineLevel="0" collapsed="false">
      <c r="A9516" s="3" t="n">
        <v>9515</v>
      </c>
      <c r="B9516" s="3" t="n">
        <v>15</v>
      </c>
      <c r="C9516" s="3" t="s">
        <v>380</v>
      </c>
      <c r="D9516" s="3" t="s">
        <v>562</v>
      </c>
      <c r="E9516" s="3" t="n">
        <v>1202</v>
      </c>
      <c r="F9516" s="4" t="n">
        <v>282.68</v>
      </c>
      <c r="G9516" s="3" t="s">
        <v>46</v>
      </c>
      <c r="H9516" s="4" t="n">
        <f aca="false">ROUND(E9516*F9516,2)</f>
        <v>339781.36</v>
      </c>
    </row>
    <row r="9517" customFormat="false" ht="15" hidden="false" customHeight="false" outlineLevel="0" collapsed="false">
      <c r="A9517" s="3" t="n">
        <v>9516</v>
      </c>
      <c r="B9517" s="3" t="n">
        <v>13</v>
      </c>
      <c r="C9517" s="3" t="s">
        <v>380</v>
      </c>
      <c r="D9517" s="3" t="s">
        <v>562</v>
      </c>
      <c r="E9517" s="3" t="n">
        <v>4186</v>
      </c>
      <c r="F9517" s="4" t="n">
        <v>34.54</v>
      </c>
      <c r="G9517" s="3" t="s">
        <v>41</v>
      </c>
      <c r="H9517" s="4" t="n">
        <f aca="false">ROUND(E9517*F9517,2)</f>
        <v>144584.44</v>
      </c>
    </row>
    <row r="9518" customFormat="false" ht="15" hidden="false" customHeight="false" outlineLevel="0" collapsed="false">
      <c r="A9518" s="3" t="n">
        <v>9517</v>
      </c>
      <c r="B9518" s="3" t="n">
        <v>5</v>
      </c>
      <c r="C9518" s="3" t="s">
        <v>380</v>
      </c>
      <c r="D9518" s="3" t="s">
        <v>562</v>
      </c>
      <c r="E9518" s="3" t="n">
        <v>1158</v>
      </c>
      <c r="F9518" s="4" t="n">
        <v>613.07</v>
      </c>
      <c r="G9518" s="3" t="s">
        <v>8</v>
      </c>
      <c r="H9518" s="4" t="n">
        <f aca="false">ROUND(E9518*F9518,2)</f>
        <v>709935.06</v>
      </c>
    </row>
    <row r="9519" customFormat="false" ht="15" hidden="false" customHeight="false" outlineLevel="0" collapsed="false">
      <c r="A9519" s="3" t="n">
        <v>9518</v>
      </c>
      <c r="B9519" s="3" t="n">
        <v>4</v>
      </c>
      <c r="C9519" s="3" t="s">
        <v>380</v>
      </c>
      <c r="D9519" s="3" t="s">
        <v>562</v>
      </c>
      <c r="E9519" s="3" t="n">
        <v>1124</v>
      </c>
      <c r="F9519" s="4" t="n">
        <v>110.25</v>
      </c>
      <c r="G9519" s="3" t="s">
        <v>8</v>
      </c>
      <c r="H9519" s="4" t="n">
        <f aca="false">ROUND(E9519*F9519,2)</f>
        <v>123921</v>
      </c>
    </row>
    <row r="9520" customFormat="false" ht="15" hidden="false" customHeight="false" outlineLevel="0" collapsed="false">
      <c r="A9520" s="3" t="n">
        <v>9519</v>
      </c>
      <c r="B9520" s="3" t="n">
        <v>7</v>
      </c>
      <c r="C9520" s="3" t="s">
        <v>380</v>
      </c>
      <c r="D9520" s="3" t="s">
        <v>562</v>
      </c>
      <c r="E9520" s="3" t="n">
        <v>1705</v>
      </c>
      <c r="F9520" s="4" t="n">
        <v>280.73</v>
      </c>
      <c r="G9520" s="3" t="s">
        <v>8</v>
      </c>
      <c r="H9520" s="4" t="n">
        <f aca="false">ROUND(E9520*F9520,2)</f>
        <v>478644.65</v>
      </c>
    </row>
    <row r="9521" customFormat="false" ht="15" hidden="false" customHeight="false" outlineLevel="0" collapsed="false">
      <c r="A9521" s="3" t="n">
        <v>9520</v>
      </c>
      <c r="B9521" s="3" t="n">
        <v>3</v>
      </c>
      <c r="C9521" s="3" t="s">
        <v>380</v>
      </c>
      <c r="D9521" s="3" t="s">
        <v>562</v>
      </c>
      <c r="E9521" s="3" t="n">
        <v>4619</v>
      </c>
      <c r="F9521" s="4" t="n">
        <v>147.08</v>
      </c>
      <c r="G9521" s="3" t="s">
        <v>8</v>
      </c>
      <c r="H9521" s="4" t="n">
        <f aca="false">ROUND(E9521*F9521,2)</f>
        <v>679362.52</v>
      </c>
    </row>
    <row r="9522" customFormat="false" ht="15" hidden="false" customHeight="false" outlineLevel="0" collapsed="false">
      <c r="A9522" s="3" t="n">
        <v>9521</v>
      </c>
      <c r="B9522" s="3" t="n">
        <v>15</v>
      </c>
      <c r="C9522" s="3" t="s">
        <v>380</v>
      </c>
      <c r="D9522" s="3" t="s">
        <v>563</v>
      </c>
      <c r="E9522" s="3" t="n">
        <v>2687</v>
      </c>
      <c r="F9522" s="4" t="n">
        <v>282.99</v>
      </c>
      <c r="G9522" s="3" t="s">
        <v>46</v>
      </c>
      <c r="H9522" s="4" t="n">
        <f aca="false">ROUND(E9522*F9522,2)</f>
        <v>760394.13</v>
      </c>
    </row>
    <row r="9523" customFormat="false" ht="15" hidden="false" customHeight="false" outlineLevel="0" collapsed="false">
      <c r="A9523" s="3" t="n">
        <v>9522</v>
      </c>
      <c r="B9523" s="3" t="n">
        <v>1</v>
      </c>
      <c r="C9523" s="3" t="s">
        <v>380</v>
      </c>
      <c r="D9523" s="3" t="s">
        <v>563</v>
      </c>
      <c r="E9523" s="3" t="n">
        <v>2123</v>
      </c>
      <c r="F9523" s="4" t="n">
        <v>399.72</v>
      </c>
      <c r="G9523" s="3" t="s">
        <v>8</v>
      </c>
      <c r="H9523" s="4" t="n">
        <f aca="false">ROUND(E9523*F9523,2)</f>
        <v>848605.56</v>
      </c>
    </row>
    <row r="9524" customFormat="false" ht="15" hidden="false" customHeight="false" outlineLevel="0" collapsed="false">
      <c r="A9524" s="3" t="n">
        <v>9523</v>
      </c>
      <c r="B9524" s="3" t="n">
        <v>15</v>
      </c>
      <c r="C9524" s="3" t="s">
        <v>380</v>
      </c>
      <c r="D9524" s="3" t="s">
        <v>563</v>
      </c>
      <c r="E9524" s="3" t="n">
        <v>2727</v>
      </c>
      <c r="F9524" s="4" t="n">
        <v>283.4</v>
      </c>
      <c r="G9524" s="3" t="s">
        <v>46</v>
      </c>
      <c r="H9524" s="4" t="n">
        <f aca="false">ROUND(E9524*F9524,2)</f>
        <v>772831.8</v>
      </c>
    </row>
    <row r="9525" customFormat="false" ht="15" hidden="false" customHeight="false" outlineLevel="0" collapsed="false">
      <c r="A9525" s="3" t="n">
        <v>9524</v>
      </c>
      <c r="B9525" s="3" t="n">
        <v>3</v>
      </c>
      <c r="C9525" s="3" t="s">
        <v>380</v>
      </c>
      <c r="D9525" s="3" t="s">
        <v>563</v>
      </c>
      <c r="E9525" s="3" t="n">
        <v>3315</v>
      </c>
      <c r="F9525" s="4" t="n">
        <v>147.61</v>
      </c>
      <c r="G9525" s="3" t="s">
        <v>8</v>
      </c>
      <c r="H9525" s="4" t="n">
        <f aca="false">ROUND(E9525*F9525,2)</f>
        <v>489327.15</v>
      </c>
    </row>
    <row r="9526" customFormat="false" ht="15" hidden="false" customHeight="false" outlineLevel="0" collapsed="false">
      <c r="A9526" s="3" t="n">
        <v>9525</v>
      </c>
      <c r="B9526" s="3" t="n">
        <v>14</v>
      </c>
      <c r="C9526" s="3" t="s">
        <v>380</v>
      </c>
      <c r="D9526" s="3" t="s">
        <v>562</v>
      </c>
      <c r="E9526" s="3" t="n">
        <v>4243</v>
      </c>
      <c r="F9526" s="4" t="n">
        <v>66.39</v>
      </c>
      <c r="G9526" s="3" t="s">
        <v>41</v>
      </c>
      <c r="H9526" s="4" t="n">
        <f aca="false">ROUND(E9526*F9526,2)</f>
        <v>281692.77</v>
      </c>
    </row>
    <row r="9527" customFormat="false" ht="15" hidden="false" customHeight="false" outlineLevel="0" collapsed="false">
      <c r="A9527" s="3" t="n">
        <v>9526</v>
      </c>
      <c r="B9527" s="3" t="n">
        <v>6</v>
      </c>
      <c r="C9527" s="3" t="s">
        <v>380</v>
      </c>
      <c r="D9527" s="3" t="s">
        <v>562</v>
      </c>
      <c r="E9527" s="3" t="n">
        <v>78</v>
      </c>
      <c r="F9527" s="4" t="n">
        <v>225.67</v>
      </c>
      <c r="G9527" s="3" t="s">
        <v>8</v>
      </c>
      <c r="H9527" s="4" t="n">
        <f aca="false">ROUND(E9527*F9527,2)</f>
        <v>17602.26</v>
      </c>
    </row>
    <row r="9528" customFormat="false" ht="15" hidden="false" customHeight="false" outlineLevel="0" collapsed="false">
      <c r="A9528" s="3" t="n">
        <v>9527</v>
      </c>
      <c r="B9528" s="3" t="n">
        <v>7</v>
      </c>
      <c r="C9528" s="3" t="s">
        <v>380</v>
      </c>
      <c r="D9528" s="3" t="s">
        <v>562</v>
      </c>
      <c r="E9528" s="3" t="n">
        <v>2436</v>
      </c>
      <c r="F9528" s="4" t="n">
        <v>281.32</v>
      </c>
      <c r="G9528" s="3" t="s">
        <v>8</v>
      </c>
      <c r="H9528" s="4" t="n">
        <f aca="false">ROUND(E9528*F9528,2)</f>
        <v>685295.52</v>
      </c>
    </row>
    <row r="9529" customFormat="false" ht="15" hidden="false" customHeight="false" outlineLevel="0" collapsed="false">
      <c r="A9529" s="3" t="n">
        <v>9528</v>
      </c>
      <c r="B9529" s="3" t="n">
        <v>4</v>
      </c>
      <c r="C9529" s="3" t="s">
        <v>380</v>
      </c>
      <c r="D9529" s="3" t="s">
        <v>563</v>
      </c>
      <c r="E9529" s="3" t="n">
        <v>199</v>
      </c>
      <c r="F9529" s="4" t="n">
        <v>110.48</v>
      </c>
      <c r="G9529" s="3" t="s">
        <v>8</v>
      </c>
      <c r="H9529" s="4" t="n">
        <f aca="false">ROUND(E9529*F9529,2)</f>
        <v>21985.52</v>
      </c>
    </row>
    <row r="9530" customFormat="false" ht="15" hidden="false" customHeight="false" outlineLevel="0" collapsed="false">
      <c r="A9530" s="3" t="n">
        <v>9529</v>
      </c>
      <c r="B9530" s="3" t="n">
        <v>4</v>
      </c>
      <c r="C9530" s="3" t="s">
        <v>380</v>
      </c>
      <c r="D9530" s="3" t="s">
        <v>562</v>
      </c>
      <c r="E9530" s="3" t="n">
        <v>4495</v>
      </c>
      <c r="F9530" s="4" t="n">
        <v>110.69</v>
      </c>
      <c r="G9530" s="3" t="s">
        <v>8</v>
      </c>
      <c r="H9530" s="4" t="n">
        <f aca="false">ROUND(E9530*F9530,2)</f>
        <v>497551.55</v>
      </c>
    </row>
    <row r="9531" customFormat="false" ht="15" hidden="false" customHeight="false" outlineLevel="0" collapsed="false">
      <c r="A9531" s="3" t="n">
        <v>9530</v>
      </c>
      <c r="B9531" s="3" t="n">
        <v>6</v>
      </c>
      <c r="C9531" s="3" t="s">
        <v>380</v>
      </c>
      <c r="D9531" s="3" t="s">
        <v>562</v>
      </c>
      <c r="E9531" s="3" t="n">
        <v>3842</v>
      </c>
      <c r="F9531" s="4" t="n">
        <v>225.47</v>
      </c>
      <c r="G9531" s="3" t="s">
        <v>8</v>
      </c>
      <c r="H9531" s="4" t="n">
        <f aca="false">ROUND(E9531*F9531,2)</f>
        <v>866255.74</v>
      </c>
    </row>
    <row r="9532" customFormat="false" ht="15" hidden="false" customHeight="false" outlineLevel="0" collapsed="false">
      <c r="A9532" s="3" t="n">
        <v>9531</v>
      </c>
      <c r="B9532" s="3" t="n">
        <v>4</v>
      </c>
      <c r="C9532" s="3" t="s">
        <v>380</v>
      </c>
      <c r="D9532" s="3" t="s">
        <v>562</v>
      </c>
      <c r="E9532" s="3" t="n">
        <v>2888</v>
      </c>
      <c r="F9532" s="4" t="n">
        <v>110.54</v>
      </c>
      <c r="G9532" s="3" t="s">
        <v>8</v>
      </c>
      <c r="H9532" s="4" t="n">
        <f aca="false">ROUND(E9532*F9532,2)</f>
        <v>319239.52</v>
      </c>
    </row>
    <row r="9533" customFormat="false" ht="15" hidden="false" customHeight="false" outlineLevel="0" collapsed="false">
      <c r="A9533" s="3" t="n">
        <v>9532</v>
      </c>
      <c r="B9533" s="3" t="n">
        <v>12</v>
      </c>
      <c r="C9533" s="3" t="s">
        <v>380</v>
      </c>
      <c r="D9533" s="3" t="s">
        <v>563</v>
      </c>
      <c r="E9533" s="3" t="n">
        <v>374</v>
      </c>
      <c r="F9533" s="4" t="n">
        <v>224.34</v>
      </c>
      <c r="G9533" s="3" t="s">
        <v>38</v>
      </c>
      <c r="H9533" s="4" t="n">
        <f aca="false">ROUND(E9533*F9533,2)</f>
        <v>83903.16</v>
      </c>
    </row>
    <row r="9534" customFormat="false" ht="15" hidden="false" customHeight="false" outlineLevel="0" collapsed="false">
      <c r="A9534" s="3" t="n">
        <v>9533</v>
      </c>
      <c r="B9534" s="3" t="n">
        <v>13</v>
      </c>
      <c r="C9534" s="3" t="s">
        <v>380</v>
      </c>
      <c r="D9534" s="3" t="s">
        <v>563</v>
      </c>
      <c r="E9534" s="3" t="n">
        <v>2008</v>
      </c>
      <c r="F9534" s="4" t="n">
        <v>34.64</v>
      </c>
      <c r="G9534" s="3" t="s">
        <v>41</v>
      </c>
      <c r="H9534" s="4" t="n">
        <f aca="false">ROUND(E9534*F9534,2)</f>
        <v>69557.12</v>
      </c>
    </row>
    <row r="9535" customFormat="false" ht="15" hidden="false" customHeight="false" outlineLevel="0" collapsed="false">
      <c r="A9535" s="3" t="n">
        <v>9534</v>
      </c>
      <c r="B9535" s="3" t="n">
        <v>14</v>
      </c>
      <c r="C9535" s="3" t="s">
        <v>380</v>
      </c>
      <c r="D9535" s="3" t="s">
        <v>562</v>
      </c>
      <c r="E9535" s="3" t="n">
        <v>1399</v>
      </c>
      <c r="F9535" s="4" t="n">
        <v>66.38</v>
      </c>
      <c r="G9535" s="3" t="s">
        <v>41</v>
      </c>
      <c r="H9535" s="4" t="n">
        <f aca="false">ROUND(E9535*F9535,2)</f>
        <v>92865.62</v>
      </c>
    </row>
    <row r="9536" customFormat="false" ht="15" hidden="false" customHeight="false" outlineLevel="0" collapsed="false">
      <c r="A9536" s="3" t="n">
        <v>9535</v>
      </c>
      <c r="B9536" s="3" t="n">
        <v>11</v>
      </c>
      <c r="C9536" s="3" t="s">
        <v>380</v>
      </c>
      <c r="D9536" s="3" t="s">
        <v>562</v>
      </c>
      <c r="E9536" s="3" t="n">
        <v>1624</v>
      </c>
      <c r="F9536" s="4" t="n">
        <v>101.7</v>
      </c>
      <c r="G9536" s="3" t="s">
        <v>34</v>
      </c>
      <c r="H9536" s="4" t="n">
        <f aca="false">ROUND(E9536*F9536,2)</f>
        <v>165160.8</v>
      </c>
    </row>
    <row r="9537" customFormat="false" ht="15" hidden="false" customHeight="false" outlineLevel="0" collapsed="false">
      <c r="A9537" s="3" t="n">
        <v>9536</v>
      </c>
      <c r="B9537" s="3" t="n">
        <v>6</v>
      </c>
      <c r="C9537" s="3" t="s">
        <v>380</v>
      </c>
      <c r="D9537" s="3" t="s">
        <v>562</v>
      </c>
      <c r="E9537" s="3" t="n">
        <v>3231</v>
      </c>
      <c r="F9537" s="4" t="n">
        <v>225.62</v>
      </c>
      <c r="G9537" s="3" t="s">
        <v>8</v>
      </c>
      <c r="H9537" s="4" t="n">
        <f aca="false">ROUND(E9537*F9537,2)</f>
        <v>728978.22</v>
      </c>
    </row>
    <row r="9538" customFormat="false" ht="15" hidden="false" customHeight="false" outlineLevel="0" collapsed="false">
      <c r="A9538" s="3" t="n">
        <v>9537</v>
      </c>
      <c r="B9538" s="3" t="n">
        <v>9</v>
      </c>
      <c r="C9538" s="3" t="s">
        <v>380</v>
      </c>
      <c r="D9538" s="3" t="s">
        <v>563</v>
      </c>
      <c r="E9538" s="3" t="n">
        <v>2500</v>
      </c>
      <c r="F9538" s="4" t="n">
        <v>275.46</v>
      </c>
      <c r="G9538" s="3" t="s">
        <v>8</v>
      </c>
      <c r="H9538" s="4" t="n">
        <f aca="false">ROUND(E9538*F9538,2)</f>
        <v>688650</v>
      </c>
    </row>
    <row r="9539" customFormat="false" ht="15" hidden="false" customHeight="false" outlineLevel="0" collapsed="false">
      <c r="A9539" s="3" t="n">
        <v>9538</v>
      </c>
      <c r="B9539" s="3" t="n">
        <v>12</v>
      </c>
      <c r="C9539" s="3" t="s">
        <v>380</v>
      </c>
      <c r="D9539" s="3" t="s">
        <v>562</v>
      </c>
      <c r="E9539" s="3" t="n">
        <v>1325</v>
      </c>
      <c r="F9539" s="4" t="n">
        <v>224.01</v>
      </c>
      <c r="G9539" s="3" t="s">
        <v>38</v>
      </c>
      <c r="H9539" s="4" t="n">
        <f aca="false">ROUND(E9539*F9539,2)</f>
        <v>296813.25</v>
      </c>
    </row>
    <row r="9540" customFormat="false" ht="15" hidden="false" customHeight="false" outlineLevel="0" collapsed="false">
      <c r="A9540" s="3" t="n">
        <v>9539</v>
      </c>
      <c r="B9540" s="3" t="n">
        <v>5</v>
      </c>
      <c r="C9540" s="3" t="s">
        <v>380</v>
      </c>
      <c r="D9540" s="3" t="s">
        <v>563</v>
      </c>
      <c r="E9540" s="3" t="n">
        <v>742</v>
      </c>
      <c r="F9540" s="4" t="n">
        <v>613.41</v>
      </c>
      <c r="G9540" s="3" t="s">
        <v>8</v>
      </c>
      <c r="H9540" s="4" t="n">
        <f aca="false">ROUND(E9540*F9540,2)</f>
        <v>455150.22</v>
      </c>
    </row>
    <row r="9541" customFormat="false" ht="15" hidden="false" customHeight="false" outlineLevel="0" collapsed="false">
      <c r="A9541" s="3" t="n">
        <v>9540</v>
      </c>
      <c r="B9541" s="3" t="n">
        <v>8</v>
      </c>
      <c r="C9541" s="3" t="s">
        <v>381</v>
      </c>
      <c r="D9541" s="3" t="s">
        <v>562</v>
      </c>
      <c r="E9541" s="3" t="n">
        <v>3234</v>
      </c>
      <c r="F9541" s="4" t="n">
        <v>57.91</v>
      </c>
      <c r="G9541" s="3" t="s">
        <v>8</v>
      </c>
      <c r="H9541" s="4" t="n">
        <f aca="false">ROUND(E9541*F9541,2)</f>
        <v>187280.94</v>
      </c>
    </row>
    <row r="9542" customFormat="false" ht="15" hidden="false" customHeight="false" outlineLevel="0" collapsed="false">
      <c r="A9542" s="3" t="n">
        <v>9541</v>
      </c>
      <c r="B9542" s="3" t="n">
        <v>13</v>
      </c>
      <c r="C9542" s="3" t="s">
        <v>381</v>
      </c>
      <c r="D9542" s="3" t="s">
        <v>563</v>
      </c>
      <c r="E9542" s="3" t="n">
        <v>4531</v>
      </c>
      <c r="F9542" s="4" t="n">
        <v>33.65</v>
      </c>
      <c r="G9542" s="3" t="s">
        <v>41</v>
      </c>
      <c r="H9542" s="4" t="n">
        <f aca="false">ROUND(E9542*F9542,2)</f>
        <v>152468.15</v>
      </c>
    </row>
    <row r="9543" customFormat="false" ht="15" hidden="false" customHeight="false" outlineLevel="0" collapsed="false">
      <c r="A9543" s="3" t="n">
        <v>9542</v>
      </c>
      <c r="B9543" s="3" t="n">
        <v>11</v>
      </c>
      <c r="C9543" s="3" t="s">
        <v>381</v>
      </c>
      <c r="D9543" s="3" t="s">
        <v>563</v>
      </c>
      <c r="E9543" s="3" t="n">
        <v>3965</v>
      </c>
      <c r="F9543" s="4" t="n">
        <v>101.9</v>
      </c>
      <c r="G9543" s="3" t="s">
        <v>34</v>
      </c>
      <c r="H9543" s="4" t="n">
        <f aca="false">ROUND(E9543*F9543,2)</f>
        <v>404033.5</v>
      </c>
    </row>
    <row r="9544" customFormat="false" ht="15" hidden="false" customHeight="false" outlineLevel="0" collapsed="false">
      <c r="A9544" s="3" t="n">
        <v>9543</v>
      </c>
      <c r="B9544" s="3" t="n">
        <v>12</v>
      </c>
      <c r="C9544" s="3" t="s">
        <v>381</v>
      </c>
      <c r="D9544" s="3" t="s">
        <v>563</v>
      </c>
      <c r="E9544" s="3" t="n">
        <v>4230</v>
      </c>
      <c r="F9544" s="4" t="n">
        <v>223.65</v>
      </c>
      <c r="G9544" s="3" t="s">
        <v>38</v>
      </c>
      <c r="H9544" s="4" t="n">
        <f aca="false">ROUND(E9544*F9544,2)</f>
        <v>946039.5</v>
      </c>
    </row>
    <row r="9545" customFormat="false" ht="15" hidden="false" customHeight="false" outlineLevel="0" collapsed="false">
      <c r="A9545" s="3" t="n">
        <v>9544</v>
      </c>
      <c r="B9545" s="3" t="n">
        <v>7</v>
      </c>
      <c r="C9545" s="3" t="s">
        <v>381</v>
      </c>
      <c r="D9545" s="3" t="s">
        <v>563</v>
      </c>
      <c r="E9545" s="3" t="n">
        <v>2598</v>
      </c>
      <c r="F9545" s="4" t="n">
        <v>271.91</v>
      </c>
      <c r="G9545" s="3" t="s">
        <v>8</v>
      </c>
      <c r="H9545" s="4" t="n">
        <f aca="false">ROUND(E9545*F9545,2)</f>
        <v>706422.18</v>
      </c>
    </row>
    <row r="9546" customFormat="false" ht="15" hidden="false" customHeight="false" outlineLevel="0" collapsed="false">
      <c r="A9546" s="3" t="n">
        <v>9545</v>
      </c>
      <c r="B9546" s="3" t="n">
        <v>8</v>
      </c>
      <c r="C9546" s="3" t="s">
        <v>381</v>
      </c>
      <c r="D9546" s="3" t="s">
        <v>562</v>
      </c>
      <c r="E9546" s="3" t="n">
        <v>790</v>
      </c>
      <c r="F9546" s="4" t="n">
        <v>57.81</v>
      </c>
      <c r="G9546" s="3" t="s">
        <v>8</v>
      </c>
      <c r="H9546" s="4" t="n">
        <f aca="false">ROUND(E9546*F9546,2)</f>
        <v>45669.9</v>
      </c>
    </row>
    <row r="9547" customFormat="false" ht="15" hidden="false" customHeight="false" outlineLevel="0" collapsed="false">
      <c r="A9547" s="3" t="n">
        <v>9546</v>
      </c>
      <c r="B9547" s="3" t="n">
        <v>12</v>
      </c>
      <c r="C9547" s="3" t="s">
        <v>381</v>
      </c>
      <c r="D9547" s="3" t="s">
        <v>562</v>
      </c>
      <c r="E9547" s="3" t="n">
        <v>3459</v>
      </c>
      <c r="F9547" s="4" t="n">
        <v>222.92</v>
      </c>
      <c r="G9547" s="3" t="s">
        <v>38</v>
      </c>
      <c r="H9547" s="4" t="n">
        <f aca="false">ROUND(E9547*F9547,2)</f>
        <v>771080.28</v>
      </c>
    </row>
    <row r="9548" customFormat="false" ht="15" hidden="false" customHeight="false" outlineLevel="0" collapsed="false">
      <c r="A9548" s="3" t="n">
        <v>9547</v>
      </c>
      <c r="B9548" s="3" t="n">
        <v>4</v>
      </c>
      <c r="C9548" s="3" t="s">
        <v>381</v>
      </c>
      <c r="D9548" s="3" t="s">
        <v>563</v>
      </c>
      <c r="E9548" s="3" t="n">
        <v>108</v>
      </c>
      <c r="F9548" s="4" t="n">
        <v>110.22</v>
      </c>
      <c r="G9548" s="3" t="s">
        <v>8</v>
      </c>
      <c r="H9548" s="4" t="n">
        <f aca="false">ROUND(E9548*F9548,2)</f>
        <v>11903.76</v>
      </c>
    </row>
    <row r="9549" customFormat="false" ht="15" hidden="false" customHeight="false" outlineLevel="0" collapsed="false">
      <c r="A9549" s="3" t="n">
        <v>9548</v>
      </c>
      <c r="B9549" s="3" t="n">
        <v>11</v>
      </c>
      <c r="C9549" s="3" t="s">
        <v>381</v>
      </c>
      <c r="D9549" s="3" t="s">
        <v>563</v>
      </c>
      <c r="E9549" s="3" t="n">
        <v>2769</v>
      </c>
      <c r="F9549" s="4" t="n">
        <v>101.6</v>
      </c>
      <c r="G9549" s="3" t="s">
        <v>34</v>
      </c>
      <c r="H9549" s="4" t="n">
        <f aca="false">ROUND(E9549*F9549,2)</f>
        <v>281330.4</v>
      </c>
    </row>
    <row r="9550" customFormat="false" ht="15" hidden="false" customHeight="false" outlineLevel="0" collapsed="false">
      <c r="A9550" s="3" t="n">
        <v>9549</v>
      </c>
      <c r="B9550" s="3" t="n">
        <v>7</v>
      </c>
      <c r="C9550" s="3" t="s">
        <v>381</v>
      </c>
      <c r="D9550" s="3" t="s">
        <v>563</v>
      </c>
      <c r="E9550" s="3" t="n">
        <v>861</v>
      </c>
      <c r="F9550" s="4" t="n">
        <v>272.28</v>
      </c>
      <c r="G9550" s="3" t="s">
        <v>8</v>
      </c>
      <c r="H9550" s="4" t="n">
        <f aca="false">ROUND(E9550*F9550,2)</f>
        <v>234433.08</v>
      </c>
    </row>
    <row r="9551" customFormat="false" ht="15" hidden="false" customHeight="false" outlineLevel="0" collapsed="false">
      <c r="A9551" s="3" t="n">
        <v>9550</v>
      </c>
      <c r="B9551" s="3" t="n">
        <v>11</v>
      </c>
      <c r="C9551" s="3" t="s">
        <v>381</v>
      </c>
      <c r="D9551" s="3" t="s">
        <v>562</v>
      </c>
      <c r="E9551" s="3" t="n">
        <v>2289</v>
      </c>
      <c r="F9551" s="4" t="n">
        <v>101.52</v>
      </c>
      <c r="G9551" s="3" t="s">
        <v>34</v>
      </c>
      <c r="H9551" s="4" t="n">
        <f aca="false">ROUND(E9551*F9551,2)</f>
        <v>232379.28</v>
      </c>
    </row>
    <row r="9552" customFormat="false" ht="15" hidden="false" customHeight="false" outlineLevel="0" collapsed="false">
      <c r="A9552" s="3" t="n">
        <v>9551</v>
      </c>
      <c r="B9552" s="3" t="n">
        <v>4</v>
      </c>
      <c r="C9552" s="3" t="s">
        <v>381</v>
      </c>
      <c r="D9552" s="3" t="s">
        <v>563</v>
      </c>
      <c r="E9552" s="3" t="n">
        <v>632</v>
      </c>
      <c r="F9552" s="4" t="n">
        <v>110.34</v>
      </c>
      <c r="G9552" s="3" t="s">
        <v>8</v>
      </c>
      <c r="H9552" s="4" t="n">
        <f aca="false">ROUND(E9552*F9552,2)</f>
        <v>69734.88</v>
      </c>
    </row>
    <row r="9553" customFormat="false" ht="15" hidden="false" customHeight="false" outlineLevel="0" collapsed="false">
      <c r="A9553" s="3" t="n">
        <v>9552</v>
      </c>
      <c r="B9553" s="3" t="n">
        <v>6</v>
      </c>
      <c r="C9553" s="3" t="s">
        <v>381</v>
      </c>
      <c r="D9553" s="3" t="s">
        <v>562</v>
      </c>
      <c r="E9553" s="3" t="n">
        <v>4989</v>
      </c>
      <c r="F9553" s="4" t="n">
        <v>219.18</v>
      </c>
      <c r="G9553" s="3" t="s">
        <v>8</v>
      </c>
      <c r="H9553" s="4" t="n">
        <f aca="false">ROUND(E9553*F9553,2)</f>
        <v>1093489.02</v>
      </c>
    </row>
    <row r="9554" customFormat="false" ht="15" hidden="false" customHeight="false" outlineLevel="0" collapsed="false">
      <c r="A9554" s="3" t="n">
        <v>9553</v>
      </c>
      <c r="B9554" s="3" t="n">
        <v>4</v>
      </c>
      <c r="C9554" s="3" t="s">
        <v>381</v>
      </c>
      <c r="D9554" s="3" t="s">
        <v>562</v>
      </c>
      <c r="E9554" s="3" t="n">
        <v>1283</v>
      </c>
      <c r="F9554" s="4" t="n">
        <v>110.23</v>
      </c>
      <c r="G9554" s="3" t="s">
        <v>8</v>
      </c>
      <c r="H9554" s="4" t="n">
        <f aca="false">ROUND(E9554*F9554,2)</f>
        <v>141425.09</v>
      </c>
    </row>
    <row r="9555" customFormat="false" ht="15" hidden="false" customHeight="false" outlineLevel="0" collapsed="false">
      <c r="A9555" s="3" t="n">
        <v>9554</v>
      </c>
      <c r="B9555" s="3" t="n">
        <v>13</v>
      </c>
      <c r="C9555" s="3" t="s">
        <v>381</v>
      </c>
      <c r="D9555" s="3" t="s">
        <v>562</v>
      </c>
      <c r="E9555" s="3" t="n">
        <v>2199</v>
      </c>
      <c r="F9555" s="4" t="n">
        <v>33.72</v>
      </c>
      <c r="G9555" s="3" t="s">
        <v>41</v>
      </c>
      <c r="H9555" s="4" t="n">
        <f aca="false">ROUND(E9555*F9555,2)</f>
        <v>74150.28</v>
      </c>
    </row>
    <row r="9556" customFormat="false" ht="15" hidden="false" customHeight="false" outlineLevel="0" collapsed="false">
      <c r="A9556" s="3" t="n">
        <v>9555</v>
      </c>
      <c r="B9556" s="3" t="n">
        <v>2</v>
      </c>
      <c r="C9556" s="3" t="s">
        <v>381</v>
      </c>
      <c r="D9556" s="3" t="s">
        <v>562</v>
      </c>
      <c r="E9556" s="3" t="n">
        <v>903</v>
      </c>
      <c r="F9556" s="4" t="n">
        <v>37</v>
      </c>
      <c r="G9556" s="3" t="s">
        <v>8</v>
      </c>
      <c r="H9556" s="4" t="n">
        <f aca="false">ROUND(E9556*F9556,2)</f>
        <v>33411</v>
      </c>
    </row>
    <row r="9557" customFormat="false" ht="15" hidden="false" customHeight="false" outlineLevel="0" collapsed="false">
      <c r="A9557" s="3" t="n">
        <v>9556</v>
      </c>
      <c r="B9557" s="3" t="n">
        <v>10</v>
      </c>
      <c r="C9557" s="3" t="s">
        <v>381</v>
      </c>
      <c r="D9557" s="3" t="s">
        <v>562</v>
      </c>
      <c r="E9557" s="3" t="n">
        <v>2830</v>
      </c>
      <c r="F9557" s="4" t="n">
        <v>80.99</v>
      </c>
      <c r="G9557" s="3" t="s">
        <v>8</v>
      </c>
      <c r="H9557" s="4" t="n">
        <f aca="false">ROUND(E9557*F9557,2)</f>
        <v>229201.7</v>
      </c>
    </row>
    <row r="9558" customFormat="false" ht="15" hidden="false" customHeight="false" outlineLevel="0" collapsed="false">
      <c r="A9558" s="3" t="n">
        <v>9557</v>
      </c>
      <c r="B9558" s="3" t="n">
        <v>5</v>
      </c>
      <c r="C9558" s="3" t="s">
        <v>381</v>
      </c>
      <c r="D9558" s="3" t="s">
        <v>563</v>
      </c>
      <c r="E9558" s="3" t="n">
        <v>1408</v>
      </c>
      <c r="F9558" s="4" t="n">
        <v>597.95</v>
      </c>
      <c r="G9558" s="3" t="s">
        <v>8</v>
      </c>
      <c r="H9558" s="4" t="n">
        <f aca="false">ROUND(E9558*F9558,2)</f>
        <v>841913.6</v>
      </c>
    </row>
    <row r="9559" customFormat="false" ht="15" hidden="false" customHeight="false" outlineLevel="0" collapsed="false">
      <c r="A9559" s="3" t="n">
        <v>9558</v>
      </c>
      <c r="B9559" s="3" t="n">
        <v>2</v>
      </c>
      <c r="C9559" s="3" t="s">
        <v>381</v>
      </c>
      <c r="D9559" s="3" t="s">
        <v>563</v>
      </c>
      <c r="E9559" s="3" t="n">
        <v>2508</v>
      </c>
      <c r="F9559" s="4" t="n">
        <v>37.06</v>
      </c>
      <c r="G9559" s="3" t="s">
        <v>8</v>
      </c>
      <c r="H9559" s="4" t="n">
        <f aca="false">ROUND(E9559*F9559,2)</f>
        <v>92946.48</v>
      </c>
    </row>
    <row r="9560" customFormat="false" ht="15" hidden="false" customHeight="false" outlineLevel="0" collapsed="false">
      <c r="A9560" s="3" t="n">
        <v>9559</v>
      </c>
      <c r="B9560" s="3" t="n">
        <v>9</v>
      </c>
      <c r="C9560" s="3" t="s">
        <v>381</v>
      </c>
      <c r="D9560" s="3" t="s">
        <v>562</v>
      </c>
      <c r="E9560" s="3" t="n">
        <v>4333</v>
      </c>
      <c r="F9560" s="4" t="n">
        <v>278.66</v>
      </c>
      <c r="G9560" s="3" t="s">
        <v>8</v>
      </c>
      <c r="H9560" s="4" t="n">
        <f aca="false">ROUND(E9560*F9560,2)</f>
        <v>1207433.78</v>
      </c>
    </row>
    <row r="9561" customFormat="false" ht="15" hidden="false" customHeight="false" outlineLevel="0" collapsed="false">
      <c r="A9561" s="3" t="n">
        <v>9560</v>
      </c>
      <c r="B9561" s="3" t="n">
        <v>11</v>
      </c>
      <c r="C9561" s="3" t="s">
        <v>381</v>
      </c>
      <c r="D9561" s="3" t="s">
        <v>563</v>
      </c>
      <c r="E9561" s="3" t="n">
        <v>1865</v>
      </c>
      <c r="F9561" s="4" t="n">
        <v>101.97</v>
      </c>
      <c r="G9561" s="3" t="s">
        <v>34</v>
      </c>
      <c r="H9561" s="4" t="n">
        <f aca="false">ROUND(E9561*F9561,2)</f>
        <v>190174.05</v>
      </c>
    </row>
    <row r="9562" customFormat="false" ht="15" hidden="false" customHeight="false" outlineLevel="0" collapsed="false">
      <c r="A9562" s="3" t="n">
        <v>9561</v>
      </c>
      <c r="B9562" s="3" t="n">
        <v>6</v>
      </c>
      <c r="C9562" s="3" t="s">
        <v>381</v>
      </c>
      <c r="D9562" s="3" t="s">
        <v>562</v>
      </c>
      <c r="E9562" s="3" t="n">
        <v>4752</v>
      </c>
      <c r="F9562" s="4" t="n">
        <v>219.43</v>
      </c>
      <c r="G9562" s="3" t="s">
        <v>8</v>
      </c>
      <c r="H9562" s="4" t="n">
        <f aca="false">ROUND(E9562*F9562,2)</f>
        <v>1042731.36</v>
      </c>
    </row>
    <row r="9563" customFormat="false" ht="15" hidden="false" customHeight="false" outlineLevel="0" collapsed="false">
      <c r="A9563" s="3" t="n">
        <v>9562</v>
      </c>
      <c r="B9563" s="3" t="n">
        <v>3</v>
      </c>
      <c r="C9563" s="3" t="s">
        <v>381</v>
      </c>
      <c r="D9563" s="3" t="s">
        <v>563</v>
      </c>
      <c r="E9563" s="3" t="n">
        <v>1569</v>
      </c>
      <c r="F9563" s="4" t="n">
        <v>145.3</v>
      </c>
      <c r="G9563" s="3" t="s">
        <v>8</v>
      </c>
      <c r="H9563" s="4" t="n">
        <f aca="false">ROUND(E9563*F9563,2)</f>
        <v>227975.7</v>
      </c>
    </row>
    <row r="9564" customFormat="false" ht="15" hidden="false" customHeight="false" outlineLevel="0" collapsed="false">
      <c r="A9564" s="3" t="n">
        <v>9563</v>
      </c>
      <c r="B9564" s="3" t="n">
        <v>5</v>
      </c>
      <c r="C9564" s="3" t="s">
        <v>381</v>
      </c>
      <c r="D9564" s="3" t="s">
        <v>563</v>
      </c>
      <c r="E9564" s="3" t="n">
        <v>2618</v>
      </c>
      <c r="F9564" s="4" t="n">
        <v>597.05</v>
      </c>
      <c r="G9564" s="3" t="s">
        <v>8</v>
      </c>
      <c r="H9564" s="4" t="n">
        <f aca="false">ROUND(E9564*F9564,2)</f>
        <v>1563076.9</v>
      </c>
    </row>
    <row r="9565" customFormat="false" ht="15" hidden="false" customHeight="false" outlineLevel="0" collapsed="false">
      <c r="A9565" s="3" t="n">
        <v>9564</v>
      </c>
      <c r="B9565" s="3" t="n">
        <v>14</v>
      </c>
      <c r="C9565" s="3" t="s">
        <v>381</v>
      </c>
      <c r="D9565" s="3" t="s">
        <v>562</v>
      </c>
      <c r="E9565" s="3" t="n">
        <v>2388</v>
      </c>
      <c r="F9565" s="4" t="n">
        <v>64.02</v>
      </c>
      <c r="G9565" s="3" t="s">
        <v>41</v>
      </c>
      <c r="H9565" s="4" t="n">
        <f aca="false">ROUND(E9565*F9565,2)</f>
        <v>152879.76</v>
      </c>
    </row>
    <row r="9566" customFormat="false" ht="15" hidden="false" customHeight="false" outlineLevel="0" collapsed="false">
      <c r="A9566" s="3" t="n">
        <v>9565</v>
      </c>
      <c r="B9566" s="3" t="n">
        <v>3</v>
      </c>
      <c r="C9566" s="3" t="s">
        <v>382</v>
      </c>
      <c r="D9566" s="3" t="s">
        <v>563</v>
      </c>
      <c r="E9566" s="3" t="n">
        <v>4388</v>
      </c>
      <c r="F9566" s="4" t="n">
        <v>149.6</v>
      </c>
      <c r="G9566" s="3" t="s">
        <v>8</v>
      </c>
      <c r="H9566" s="4" t="n">
        <f aca="false">ROUND(E9566*F9566,2)</f>
        <v>656444.8</v>
      </c>
    </row>
    <row r="9567" customFormat="false" ht="15" hidden="false" customHeight="false" outlineLevel="0" collapsed="false">
      <c r="A9567" s="3" t="n">
        <v>9566</v>
      </c>
      <c r="B9567" s="3" t="n">
        <v>6</v>
      </c>
      <c r="C9567" s="3" t="s">
        <v>382</v>
      </c>
      <c r="D9567" s="3" t="s">
        <v>563</v>
      </c>
      <c r="E9567" s="3" t="n">
        <v>1099</v>
      </c>
      <c r="F9567" s="4" t="n">
        <v>218.22</v>
      </c>
      <c r="G9567" s="3" t="s">
        <v>8</v>
      </c>
      <c r="H9567" s="4" t="n">
        <f aca="false">ROUND(E9567*F9567,2)</f>
        <v>239823.78</v>
      </c>
    </row>
    <row r="9568" customFormat="false" ht="15" hidden="false" customHeight="false" outlineLevel="0" collapsed="false">
      <c r="A9568" s="3" t="n">
        <v>9567</v>
      </c>
      <c r="B9568" s="3" t="n">
        <v>6</v>
      </c>
      <c r="C9568" s="3" t="s">
        <v>382</v>
      </c>
      <c r="D9568" s="3" t="s">
        <v>562</v>
      </c>
      <c r="E9568" s="3" t="n">
        <v>1001</v>
      </c>
      <c r="F9568" s="4" t="n">
        <v>218.93</v>
      </c>
      <c r="G9568" s="3" t="s">
        <v>8</v>
      </c>
      <c r="H9568" s="4" t="n">
        <f aca="false">ROUND(E9568*F9568,2)</f>
        <v>219148.93</v>
      </c>
    </row>
    <row r="9569" customFormat="false" ht="15" hidden="false" customHeight="false" outlineLevel="0" collapsed="false">
      <c r="A9569" s="3" t="n">
        <v>9568</v>
      </c>
      <c r="B9569" s="3" t="n">
        <v>7</v>
      </c>
      <c r="C9569" s="3" t="s">
        <v>382</v>
      </c>
      <c r="D9569" s="3" t="s">
        <v>562</v>
      </c>
      <c r="E9569" s="3" t="n">
        <v>193</v>
      </c>
      <c r="F9569" s="4" t="n">
        <v>268.52</v>
      </c>
      <c r="G9569" s="3" t="s">
        <v>8</v>
      </c>
      <c r="H9569" s="4" t="n">
        <f aca="false">ROUND(E9569*F9569,2)</f>
        <v>51824.36</v>
      </c>
    </row>
    <row r="9570" customFormat="false" ht="15" hidden="false" customHeight="false" outlineLevel="0" collapsed="false">
      <c r="A9570" s="3" t="n">
        <v>9569</v>
      </c>
      <c r="B9570" s="3" t="n">
        <v>7</v>
      </c>
      <c r="C9570" s="3" t="s">
        <v>382</v>
      </c>
      <c r="D9570" s="3" t="s">
        <v>563</v>
      </c>
      <c r="E9570" s="3" t="n">
        <v>4801</v>
      </c>
      <c r="F9570" s="4" t="n">
        <v>267.62</v>
      </c>
      <c r="G9570" s="3" t="s">
        <v>8</v>
      </c>
      <c r="H9570" s="4" t="n">
        <f aca="false">ROUND(E9570*F9570,2)</f>
        <v>1284843.62</v>
      </c>
    </row>
    <row r="9571" customFormat="false" ht="15" hidden="false" customHeight="false" outlineLevel="0" collapsed="false">
      <c r="A9571" s="3" t="n">
        <v>9570</v>
      </c>
      <c r="B9571" s="3" t="n">
        <v>8</v>
      </c>
      <c r="C9571" s="3" t="s">
        <v>382</v>
      </c>
      <c r="D9571" s="3" t="s">
        <v>563</v>
      </c>
      <c r="E9571" s="3" t="n">
        <v>3557</v>
      </c>
      <c r="F9571" s="4" t="n">
        <v>58.91</v>
      </c>
      <c r="G9571" s="3" t="s">
        <v>8</v>
      </c>
      <c r="H9571" s="4" t="n">
        <f aca="false">ROUND(E9571*F9571,2)</f>
        <v>209542.87</v>
      </c>
    </row>
    <row r="9572" customFormat="false" ht="15" hidden="false" customHeight="false" outlineLevel="0" collapsed="false">
      <c r="A9572" s="3" t="n">
        <v>9571</v>
      </c>
      <c r="B9572" s="3" t="n">
        <v>10</v>
      </c>
      <c r="C9572" s="3" t="s">
        <v>382</v>
      </c>
      <c r="D9572" s="3" t="s">
        <v>562</v>
      </c>
      <c r="E9572" s="3" t="n">
        <v>400</v>
      </c>
      <c r="F9572" s="4" t="n">
        <v>80.72</v>
      </c>
      <c r="G9572" s="3" t="s">
        <v>8</v>
      </c>
      <c r="H9572" s="4" t="n">
        <f aca="false">ROUND(E9572*F9572,2)</f>
        <v>32288</v>
      </c>
    </row>
    <row r="9573" customFormat="false" ht="15" hidden="false" customHeight="false" outlineLevel="0" collapsed="false">
      <c r="A9573" s="3" t="n">
        <v>9572</v>
      </c>
      <c r="B9573" s="3" t="n">
        <v>14</v>
      </c>
      <c r="C9573" s="3" t="s">
        <v>382</v>
      </c>
      <c r="D9573" s="3" t="s">
        <v>563</v>
      </c>
      <c r="E9573" s="3" t="n">
        <v>3301</v>
      </c>
      <c r="F9573" s="4" t="n">
        <v>65.05</v>
      </c>
      <c r="G9573" s="3" t="s">
        <v>41</v>
      </c>
      <c r="H9573" s="4" t="n">
        <f aca="false">ROUND(E9573*F9573,2)</f>
        <v>214730.05</v>
      </c>
    </row>
    <row r="9574" customFormat="false" ht="15" hidden="false" customHeight="false" outlineLevel="0" collapsed="false">
      <c r="A9574" s="3" t="n">
        <v>9573</v>
      </c>
      <c r="B9574" s="3" t="n">
        <v>8</v>
      </c>
      <c r="C9574" s="3" t="s">
        <v>382</v>
      </c>
      <c r="D9574" s="3" t="s">
        <v>563</v>
      </c>
      <c r="E9574" s="3" t="n">
        <v>2854</v>
      </c>
      <c r="F9574" s="4" t="n">
        <v>58.94</v>
      </c>
      <c r="G9574" s="3" t="s">
        <v>8</v>
      </c>
      <c r="H9574" s="4" t="n">
        <f aca="false">ROUND(E9574*F9574,2)</f>
        <v>168214.76</v>
      </c>
    </row>
    <row r="9575" customFormat="false" ht="15" hidden="false" customHeight="false" outlineLevel="0" collapsed="false">
      <c r="A9575" s="3" t="n">
        <v>9574</v>
      </c>
      <c r="B9575" s="3" t="n">
        <v>11</v>
      </c>
      <c r="C9575" s="3" t="s">
        <v>382</v>
      </c>
      <c r="D9575" s="3" t="s">
        <v>563</v>
      </c>
      <c r="E9575" s="3" t="n">
        <v>2444</v>
      </c>
      <c r="F9575" s="4" t="n">
        <v>101.35</v>
      </c>
      <c r="G9575" s="3" t="s">
        <v>34</v>
      </c>
      <c r="H9575" s="4" t="n">
        <f aca="false">ROUND(E9575*F9575,2)</f>
        <v>247699.4</v>
      </c>
    </row>
    <row r="9576" customFormat="false" ht="15" hidden="false" customHeight="false" outlineLevel="0" collapsed="false">
      <c r="A9576" s="3" t="n">
        <v>9575</v>
      </c>
      <c r="B9576" s="3" t="n">
        <v>2</v>
      </c>
      <c r="C9576" s="3" t="s">
        <v>382</v>
      </c>
      <c r="D9576" s="3" t="s">
        <v>562</v>
      </c>
      <c r="E9576" s="3" t="n">
        <v>3147</v>
      </c>
      <c r="F9576" s="4" t="n">
        <v>35.36</v>
      </c>
      <c r="G9576" s="3" t="s">
        <v>8</v>
      </c>
      <c r="H9576" s="4" t="n">
        <f aca="false">ROUND(E9576*F9576,2)</f>
        <v>111277.92</v>
      </c>
    </row>
    <row r="9577" customFormat="false" ht="15" hidden="false" customHeight="false" outlineLevel="0" collapsed="false">
      <c r="A9577" s="3" t="n">
        <v>9576</v>
      </c>
      <c r="B9577" s="3" t="n">
        <v>8</v>
      </c>
      <c r="C9577" s="3" t="s">
        <v>382</v>
      </c>
      <c r="D9577" s="3" t="s">
        <v>562</v>
      </c>
      <c r="E9577" s="3" t="n">
        <v>760</v>
      </c>
      <c r="F9577" s="4" t="n">
        <v>58.78</v>
      </c>
      <c r="G9577" s="3" t="s">
        <v>8</v>
      </c>
      <c r="H9577" s="4" t="n">
        <f aca="false">ROUND(E9577*F9577,2)</f>
        <v>44672.8</v>
      </c>
    </row>
    <row r="9578" customFormat="false" ht="15" hidden="false" customHeight="false" outlineLevel="0" collapsed="false">
      <c r="A9578" s="3" t="n">
        <v>9577</v>
      </c>
      <c r="B9578" s="3" t="n">
        <v>13</v>
      </c>
      <c r="C9578" s="3" t="s">
        <v>382</v>
      </c>
      <c r="D9578" s="3" t="s">
        <v>563</v>
      </c>
      <c r="E9578" s="3" t="n">
        <v>1671</v>
      </c>
      <c r="F9578" s="4" t="n">
        <v>33.91</v>
      </c>
      <c r="G9578" s="3" t="s">
        <v>41</v>
      </c>
      <c r="H9578" s="4" t="n">
        <f aca="false">ROUND(E9578*F9578,2)</f>
        <v>56663.61</v>
      </c>
    </row>
    <row r="9579" customFormat="false" ht="15" hidden="false" customHeight="false" outlineLevel="0" collapsed="false">
      <c r="A9579" s="3" t="n">
        <v>9578</v>
      </c>
      <c r="B9579" s="3" t="n">
        <v>3</v>
      </c>
      <c r="C9579" s="3" t="s">
        <v>382</v>
      </c>
      <c r="D9579" s="3" t="s">
        <v>562</v>
      </c>
      <c r="E9579" s="3" t="n">
        <v>4587</v>
      </c>
      <c r="F9579" s="4" t="n">
        <v>149.19</v>
      </c>
      <c r="G9579" s="3" t="s">
        <v>8</v>
      </c>
      <c r="H9579" s="4" t="n">
        <f aca="false">ROUND(E9579*F9579,2)</f>
        <v>684334.53</v>
      </c>
    </row>
    <row r="9580" customFormat="false" ht="15" hidden="false" customHeight="false" outlineLevel="0" collapsed="false">
      <c r="A9580" s="3" t="n">
        <v>9579</v>
      </c>
      <c r="B9580" s="3" t="n">
        <v>14</v>
      </c>
      <c r="C9580" s="3" t="s">
        <v>382</v>
      </c>
      <c r="D9580" s="3" t="s">
        <v>562</v>
      </c>
      <c r="E9580" s="3" t="n">
        <v>4403</v>
      </c>
      <c r="F9580" s="4" t="n">
        <v>65.14</v>
      </c>
      <c r="G9580" s="3" t="s">
        <v>41</v>
      </c>
      <c r="H9580" s="4" t="n">
        <f aca="false">ROUND(E9580*F9580,2)</f>
        <v>286811.42</v>
      </c>
    </row>
    <row r="9581" customFormat="false" ht="15" hidden="false" customHeight="false" outlineLevel="0" collapsed="false">
      <c r="A9581" s="3" t="n">
        <v>9580</v>
      </c>
      <c r="B9581" s="3" t="n">
        <v>10</v>
      </c>
      <c r="C9581" s="3" t="s">
        <v>382</v>
      </c>
      <c r="D9581" s="3" t="s">
        <v>562</v>
      </c>
      <c r="E9581" s="3" t="n">
        <v>3835</v>
      </c>
      <c r="F9581" s="4" t="n">
        <v>80.82</v>
      </c>
      <c r="G9581" s="3" t="s">
        <v>8</v>
      </c>
      <c r="H9581" s="4" t="n">
        <f aca="false">ROUND(E9581*F9581,2)</f>
        <v>309944.7</v>
      </c>
    </row>
    <row r="9582" customFormat="false" ht="15" hidden="false" customHeight="false" outlineLevel="0" collapsed="false">
      <c r="A9582" s="3" t="n">
        <v>9581</v>
      </c>
      <c r="B9582" s="3" t="n">
        <v>13</v>
      </c>
      <c r="C9582" s="3" t="s">
        <v>382</v>
      </c>
      <c r="D9582" s="3" t="s">
        <v>562</v>
      </c>
      <c r="E9582" s="3" t="n">
        <v>3729</v>
      </c>
      <c r="F9582" s="4" t="n">
        <v>33.97</v>
      </c>
      <c r="G9582" s="3" t="s">
        <v>41</v>
      </c>
      <c r="H9582" s="4" t="n">
        <f aca="false">ROUND(E9582*F9582,2)</f>
        <v>126674.13</v>
      </c>
    </row>
    <row r="9583" customFormat="false" ht="15" hidden="false" customHeight="false" outlineLevel="0" collapsed="false">
      <c r="A9583" s="3" t="n">
        <v>9582</v>
      </c>
      <c r="B9583" s="3" t="n">
        <v>8</v>
      </c>
      <c r="C9583" s="3" t="s">
        <v>382</v>
      </c>
      <c r="D9583" s="3" t="s">
        <v>563</v>
      </c>
      <c r="E9583" s="3" t="n">
        <v>819</v>
      </c>
      <c r="F9583" s="4" t="n">
        <v>58.72</v>
      </c>
      <c r="G9583" s="3" t="s">
        <v>8</v>
      </c>
      <c r="H9583" s="4" t="n">
        <f aca="false">ROUND(E9583*F9583,2)</f>
        <v>48091.68</v>
      </c>
    </row>
    <row r="9584" customFormat="false" ht="15" hidden="false" customHeight="false" outlineLevel="0" collapsed="false">
      <c r="A9584" s="3" t="n">
        <v>9583</v>
      </c>
      <c r="B9584" s="3" t="n">
        <v>13</v>
      </c>
      <c r="C9584" s="3" t="s">
        <v>382</v>
      </c>
      <c r="D9584" s="3" t="s">
        <v>563</v>
      </c>
      <c r="E9584" s="3" t="n">
        <v>4270</v>
      </c>
      <c r="F9584" s="4" t="n">
        <v>33.99</v>
      </c>
      <c r="G9584" s="3" t="s">
        <v>41</v>
      </c>
      <c r="H9584" s="4" t="n">
        <f aca="false">ROUND(E9584*F9584,2)</f>
        <v>145137.3</v>
      </c>
    </row>
    <row r="9585" customFormat="false" ht="15" hidden="false" customHeight="false" outlineLevel="0" collapsed="false">
      <c r="A9585" s="3" t="n">
        <v>9584</v>
      </c>
      <c r="B9585" s="3" t="n">
        <v>3</v>
      </c>
      <c r="C9585" s="3" t="s">
        <v>382</v>
      </c>
      <c r="D9585" s="3" t="s">
        <v>562</v>
      </c>
      <c r="E9585" s="3" t="n">
        <v>3874</v>
      </c>
      <c r="F9585" s="4" t="n">
        <v>148.9</v>
      </c>
      <c r="G9585" s="3" t="s">
        <v>8</v>
      </c>
      <c r="H9585" s="4" t="n">
        <f aca="false">ROUND(E9585*F9585,2)</f>
        <v>576838.6</v>
      </c>
    </row>
    <row r="9586" customFormat="false" ht="15" hidden="false" customHeight="false" outlineLevel="0" collapsed="false">
      <c r="A9586" s="3" t="n">
        <v>9585</v>
      </c>
      <c r="B9586" s="3" t="n">
        <v>4</v>
      </c>
      <c r="C9586" s="3" t="s">
        <v>382</v>
      </c>
      <c r="D9586" s="3" t="s">
        <v>563</v>
      </c>
      <c r="E9586" s="3" t="n">
        <v>3909</v>
      </c>
      <c r="F9586" s="4" t="n">
        <v>109.04</v>
      </c>
      <c r="G9586" s="3" t="s">
        <v>8</v>
      </c>
      <c r="H9586" s="4" t="n">
        <f aca="false">ROUND(E9586*F9586,2)</f>
        <v>426237.36</v>
      </c>
    </row>
    <row r="9587" customFormat="false" ht="15" hidden="false" customHeight="false" outlineLevel="0" collapsed="false">
      <c r="A9587" s="3" t="n">
        <v>9586</v>
      </c>
      <c r="B9587" s="3" t="n">
        <v>11</v>
      </c>
      <c r="C9587" s="3" t="s">
        <v>382</v>
      </c>
      <c r="D9587" s="3" t="s">
        <v>563</v>
      </c>
      <c r="E9587" s="3" t="n">
        <v>2463</v>
      </c>
      <c r="F9587" s="4" t="n">
        <v>101.29</v>
      </c>
      <c r="G9587" s="3" t="s">
        <v>34</v>
      </c>
      <c r="H9587" s="4" t="n">
        <f aca="false">ROUND(E9587*F9587,2)</f>
        <v>249477.27</v>
      </c>
    </row>
    <row r="9588" customFormat="false" ht="15" hidden="false" customHeight="false" outlineLevel="0" collapsed="false">
      <c r="A9588" s="3" t="n">
        <v>9587</v>
      </c>
      <c r="B9588" s="3" t="n">
        <v>1</v>
      </c>
      <c r="C9588" s="3" t="s">
        <v>382</v>
      </c>
      <c r="D9588" s="3" t="s">
        <v>563</v>
      </c>
      <c r="E9588" s="3" t="n">
        <v>4805</v>
      </c>
      <c r="F9588" s="4" t="n">
        <v>398.55</v>
      </c>
      <c r="G9588" s="3" t="s">
        <v>8</v>
      </c>
      <c r="H9588" s="4" t="n">
        <f aca="false">ROUND(E9588*F9588,2)</f>
        <v>1915032.75</v>
      </c>
    </row>
    <row r="9589" customFormat="false" ht="15" hidden="false" customHeight="false" outlineLevel="0" collapsed="false">
      <c r="A9589" s="3" t="n">
        <v>9588</v>
      </c>
      <c r="B9589" s="3" t="n">
        <v>6</v>
      </c>
      <c r="C9589" s="3" t="s">
        <v>382</v>
      </c>
      <c r="D9589" s="3" t="s">
        <v>562</v>
      </c>
      <c r="E9589" s="3" t="n">
        <v>1748</v>
      </c>
      <c r="F9589" s="4" t="n">
        <v>218.38</v>
      </c>
      <c r="G9589" s="3" t="s">
        <v>8</v>
      </c>
      <c r="H9589" s="4" t="n">
        <f aca="false">ROUND(E9589*F9589,2)</f>
        <v>381728.24</v>
      </c>
    </row>
    <row r="9590" customFormat="false" ht="15" hidden="false" customHeight="false" outlineLevel="0" collapsed="false">
      <c r="A9590" s="3" t="n">
        <v>9589</v>
      </c>
      <c r="B9590" s="3" t="n">
        <v>2</v>
      </c>
      <c r="C9590" s="3" t="s">
        <v>382</v>
      </c>
      <c r="D9590" s="3" t="s">
        <v>562</v>
      </c>
      <c r="E9590" s="3" t="n">
        <v>1798</v>
      </c>
      <c r="F9590" s="4" t="n">
        <v>35.34</v>
      </c>
      <c r="G9590" s="3" t="s">
        <v>8</v>
      </c>
      <c r="H9590" s="4" t="n">
        <f aca="false">ROUND(E9590*F9590,2)</f>
        <v>63541.32</v>
      </c>
    </row>
    <row r="9591" customFormat="false" ht="15" hidden="false" customHeight="false" outlineLevel="0" collapsed="false">
      <c r="A9591" s="3" t="n">
        <v>9590</v>
      </c>
      <c r="B9591" s="3" t="n">
        <v>5</v>
      </c>
      <c r="C9591" s="3" t="s">
        <v>382</v>
      </c>
      <c r="D9591" s="3" t="s">
        <v>563</v>
      </c>
      <c r="E9591" s="3" t="n">
        <v>1493</v>
      </c>
      <c r="F9591" s="4" t="n">
        <v>602.34</v>
      </c>
      <c r="G9591" s="3" t="s">
        <v>8</v>
      </c>
      <c r="H9591" s="4" t="n">
        <f aca="false">ROUND(E9591*F9591,2)</f>
        <v>899293.62</v>
      </c>
    </row>
    <row r="9592" customFormat="false" ht="15" hidden="false" customHeight="false" outlineLevel="0" collapsed="false">
      <c r="A9592" s="3" t="n">
        <v>9591</v>
      </c>
      <c r="B9592" s="3" t="n">
        <v>9</v>
      </c>
      <c r="C9592" s="3" t="s">
        <v>382</v>
      </c>
      <c r="D9592" s="3" t="s">
        <v>563</v>
      </c>
      <c r="E9592" s="3" t="n">
        <v>411</v>
      </c>
      <c r="F9592" s="4" t="n">
        <v>278.98</v>
      </c>
      <c r="G9592" s="3" t="s">
        <v>8</v>
      </c>
      <c r="H9592" s="4" t="n">
        <f aca="false">ROUND(E9592*F9592,2)</f>
        <v>114660.78</v>
      </c>
    </row>
    <row r="9593" customFormat="false" ht="15" hidden="false" customHeight="false" outlineLevel="0" collapsed="false">
      <c r="A9593" s="3" t="n">
        <v>9592</v>
      </c>
      <c r="B9593" s="3" t="n">
        <v>7</v>
      </c>
      <c r="C9593" s="3" t="s">
        <v>382</v>
      </c>
      <c r="D9593" s="3" t="s">
        <v>563</v>
      </c>
      <c r="E9593" s="3" t="n">
        <v>1285</v>
      </c>
      <c r="F9593" s="4" t="n">
        <v>268.07</v>
      </c>
      <c r="G9593" s="3" t="s">
        <v>8</v>
      </c>
      <c r="H9593" s="4" t="n">
        <f aca="false">ROUND(E9593*F9593,2)</f>
        <v>344469.95</v>
      </c>
    </row>
    <row r="9594" customFormat="false" ht="15" hidden="false" customHeight="false" outlineLevel="0" collapsed="false">
      <c r="A9594" s="3" t="n">
        <v>9593</v>
      </c>
      <c r="B9594" s="3" t="n">
        <v>1</v>
      </c>
      <c r="C9594" s="3" t="s">
        <v>382</v>
      </c>
      <c r="D9594" s="3" t="s">
        <v>563</v>
      </c>
      <c r="E9594" s="3" t="n">
        <v>2186</v>
      </c>
      <c r="F9594" s="4" t="n">
        <v>399.03</v>
      </c>
      <c r="G9594" s="3" t="s">
        <v>8</v>
      </c>
      <c r="H9594" s="4" t="n">
        <f aca="false">ROUND(E9594*F9594,2)</f>
        <v>872279.58</v>
      </c>
    </row>
    <row r="9595" customFormat="false" ht="15" hidden="false" customHeight="false" outlineLevel="0" collapsed="false">
      <c r="A9595" s="3" t="n">
        <v>9594</v>
      </c>
      <c r="B9595" s="3" t="n">
        <v>1</v>
      </c>
      <c r="C9595" s="3" t="s">
        <v>382</v>
      </c>
      <c r="D9595" s="3" t="s">
        <v>563</v>
      </c>
      <c r="E9595" s="3" t="n">
        <v>3045</v>
      </c>
      <c r="F9595" s="4" t="n">
        <v>399.62</v>
      </c>
      <c r="G9595" s="3" t="s">
        <v>8</v>
      </c>
      <c r="H9595" s="4" t="n">
        <f aca="false">ROUND(E9595*F9595,2)</f>
        <v>1216842.9</v>
      </c>
    </row>
    <row r="9596" customFormat="false" ht="15" hidden="false" customHeight="false" outlineLevel="0" collapsed="false">
      <c r="A9596" s="3" t="n">
        <v>9595</v>
      </c>
      <c r="B9596" s="3" t="n">
        <v>4</v>
      </c>
      <c r="C9596" s="3" t="s">
        <v>382</v>
      </c>
      <c r="D9596" s="3" t="s">
        <v>563</v>
      </c>
      <c r="E9596" s="3" t="n">
        <v>2595</v>
      </c>
      <c r="F9596" s="4" t="n">
        <v>108.61</v>
      </c>
      <c r="G9596" s="3" t="s">
        <v>8</v>
      </c>
      <c r="H9596" s="4" t="n">
        <f aca="false">ROUND(E9596*F9596,2)</f>
        <v>281842.95</v>
      </c>
    </row>
    <row r="9597" customFormat="false" ht="15" hidden="false" customHeight="false" outlineLevel="0" collapsed="false">
      <c r="A9597" s="3" t="n">
        <v>9596</v>
      </c>
      <c r="B9597" s="3" t="n">
        <v>15</v>
      </c>
      <c r="C9597" s="3" t="s">
        <v>382</v>
      </c>
      <c r="D9597" s="3" t="s">
        <v>563</v>
      </c>
      <c r="E9597" s="3" t="n">
        <v>10</v>
      </c>
      <c r="F9597" s="4" t="n">
        <v>282.46</v>
      </c>
      <c r="G9597" s="3" t="s">
        <v>46</v>
      </c>
      <c r="H9597" s="4" t="n">
        <f aca="false">ROUND(E9597*F9597,2)</f>
        <v>2824.6</v>
      </c>
    </row>
    <row r="9598" customFormat="false" ht="15" hidden="false" customHeight="false" outlineLevel="0" collapsed="false">
      <c r="A9598" s="3" t="n">
        <v>9597</v>
      </c>
      <c r="B9598" s="3" t="n">
        <v>8</v>
      </c>
      <c r="C9598" s="3" t="s">
        <v>382</v>
      </c>
      <c r="D9598" s="3" t="s">
        <v>562</v>
      </c>
      <c r="E9598" s="3" t="n">
        <v>2284</v>
      </c>
      <c r="F9598" s="4" t="n">
        <v>58.94</v>
      </c>
      <c r="G9598" s="3" t="s">
        <v>8</v>
      </c>
      <c r="H9598" s="4" t="n">
        <f aca="false">ROUND(E9598*F9598,2)</f>
        <v>134618.96</v>
      </c>
    </row>
    <row r="9599" customFormat="false" ht="15" hidden="false" customHeight="false" outlineLevel="0" collapsed="false">
      <c r="A9599" s="3" t="n">
        <v>9598</v>
      </c>
      <c r="B9599" s="3" t="n">
        <v>9</v>
      </c>
      <c r="C9599" s="3" t="s">
        <v>382</v>
      </c>
      <c r="D9599" s="3" t="s">
        <v>563</v>
      </c>
      <c r="E9599" s="3" t="n">
        <v>526</v>
      </c>
      <c r="F9599" s="4" t="n">
        <v>279.89</v>
      </c>
      <c r="G9599" s="3" t="s">
        <v>8</v>
      </c>
      <c r="H9599" s="4" t="n">
        <f aca="false">ROUND(E9599*F9599,2)</f>
        <v>147222.14</v>
      </c>
    </row>
    <row r="9600" customFormat="false" ht="15" hidden="false" customHeight="false" outlineLevel="0" collapsed="false">
      <c r="A9600" s="3" t="n">
        <v>9599</v>
      </c>
      <c r="B9600" s="3" t="n">
        <v>3</v>
      </c>
      <c r="C9600" s="3" t="s">
        <v>382</v>
      </c>
      <c r="D9600" s="3" t="s">
        <v>562</v>
      </c>
      <c r="E9600" s="3" t="n">
        <v>3939</v>
      </c>
      <c r="F9600" s="4" t="n">
        <v>149.49</v>
      </c>
      <c r="G9600" s="3" t="s">
        <v>8</v>
      </c>
      <c r="H9600" s="4" t="n">
        <f aca="false">ROUND(E9600*F9600,2)</f>
        <v>588841.11</v>
      </c>
    </row>
    <row r="9601" customFormat="false" ht="15" hidden="false" customHeight="false" outlineLevel="0" collapsed="false">
      <c r="A9601" s="3" t="n">
        <v>9600</v>
      </c>
      <c r="B9601" s="3" t="n">
        <v>3</v>
      </c>
      <c r="C9601" s="3" t="s">
        <v>382</v>
      </c>
      <c r="D9601" s="3" t="s">
        <v>563</v>
      </c>
      <c r="E9601" s="3" t="n">
        <v>1953</v>
      </c>
      <c r="F9601" s="4" t="n">
        <v>149.16</v>
      </c>
      <c r="G9601" s="3" t="s">
        <v>8</v>
      </c>
      <c r="H9601" s="4" t="n">
        <f aca="false">ROUND(E9601*F9601,2)</f>
        <v>291309.48</v>
      </c>
    </row>
    <row r="9602" customFormat="false" ht="15" hidden="false" customHeight="false" outlineLevel="0" collapsed="false">
      <c r="A9602" s="3" t="n">
        <v>9601</v>
      </c>
      <c r="B9602" s="3" t="n">
        <v>7</v>
      </c>
      <c r="C9602" s="3" t="s">
        <v>382</v>
      </c>
      <c r="D9602" s="3" t="s">
        <v>563</v>
      </c>
      <c r="E9602" s="3" t="n">
        <v>3564</v>
      </c>
      <c r="F9602" s="4" t="n">
        <v>267.32</v>
      </c>
      <c r="G9602" s="3" t="s">
        <v>8</v>
      </c>
      <c r="H9602" s="4" t="n">
        <f aca="false">ROUND(E9602*F9602,2)</f>
        <v>952728.48</v>
      </c>
    </row>
    <row r="9603" customFormat="false" ht="15" hidden="false" customHeight="false" outlineLevel="0" collapsed="false">
      <c r="A9603" s="3" t="n">
        <v>9602</v>
      </c>
      <c r="B9603" s="3" t="n">
        <v>7</v>
      </c>
      <c r="C9603" s="3" t="s">
        <v>383</v>
      </c>
      <c r="D9603" s="3" t="s">
        <v>563</v>
      </c>
      <c r="E9603" s="3" t="n">
        <v>1746</v>
      </c>
      <c r="F9603" s="4" t="n">
        <v>262.12</v>
      </c>
      <c r="G9603" s="3" t="s">
        <v>8</v>
      </c>
      <c r="H9603" s="4" t="n">
        <f aca="false">ROUND(E9603*F9603,2)</f>
        <v>457661.52</v>
      </c>
    </row>
    <row r="9604" customFormat="false" ht="15" hidden="false" customHeight="false" outlineLevel="0" collapsed="false">
      <c r="A9604" s="3" t="n">
        <v>9603</v>
      </c>
      <c r="B9604" s="3" t="n">
        <v>10</v>
      </c>
      <c r="C9604" s="3" t="s">
        <v>383</v>
      </c>
      <c r="D9604" s="3" t="s">
        <v>562</v>
      </c>
      <c r="E9604" s="3" t="n">
        <v>2571</v>
      </c>
      <c r="F9604" s="4" t="n">
        <v>80.15</v>
      </c>
      <c r="G9604" s="3" t="s">
        <v>8</v>
      </c>
      <c r="H9604" s="4" t="n">
        <f aca="false">ROUND(E9604*F9604,2)</f>
        <v>206065.65</v>
      </c>
    </row>
    <row r="9605" customFormat="false" ht="15" hidden="false" customHeight="false" outlineLevel="0" collapsed="false">
      <c r="A9605" s="3" t="n">
        <v>9604</v>
      </c>
      <c r="B9605" s="3" t="n">
        <v>2</v>
      </c>
      <c r="C9605" s="3" t="s">
        <v>383</v>
      </c>
      <c r="D9605" s="3" t="s">
        <v>563</v>
      </c>
      <c r="E9605" s="3" t="n">
        <v>3602</v>
      </c>
      <c r="F9605" s="4" t="n">
        <v>35.11</v>
      </c>
      <c r="G9605" s="3" t="s">
        <v>8</v>
      </c>
      <c r="H9605" s="4" t="n">
        <f aca="false">ROUND(E9605*F9605,2)</f>
        <v>126466.22</v>
      </c>
    </row>
    <row r="9606" customFormat="false" ht="15" hidden="false" customHeight="false" outlineLevel="0" collapsed="false">
      <c r="A9606" s="3" t="n">
        <v>9605</v>
      </c>
      <c r="B9606" s="3" t="n">
        <v>15</v>
      </c>
      <c r="C9606" s="3" t="s">
        <v>383</v>
      </c>
      <c r="D9606" s="3" t="s">
        <v>562</v>
      </c>
      <c r="E9606" s="3" t="n">
        <v>3472</v>
      </c>
      <c r="F9606" s="4" t="n">
        <v>280.96</v>
      </c>
      <c r="G9606" s="3" t="s">
        <v>46</v>
      </c>
      <c r="H9606" s="4" t="n">
        <f aca="false">ROUND(E9606*F9606,2)</f>
        <v>975493.12</v>
      </c>
    </row>
    <row r="9607" customFormat="false" ht="15" hidden="false" customHeight="false" outlineLevel="0" collapsed="false">
      <c r="A9607" s="3" t="n">
        <v>9606</v>
      </c>
      <c r="B9607" s="3" t="n">
        <v>8</v>
      </c>
      <c r="C9607" s="3" t="s">
        <v>383</v>
      </c>
      <c r="D9607" s="3" t="s">
        <v>563</v>
      </c>
      <c r="E9607" s="3" t="n">
        <v>2285</v>
      </c>
      <c r="F9607" s="4" t="n">
        <v>59.94</v>
      </c>
      <c r="G9607" s="3" t="s">
        <v>8</v>
      </c>
      <c r="H9607" s="4" t="n">
        <f aca="false">ROUND(E9607*F9607,2)</f>
        <v>136962.9</v>
      </c>
    </row>
    <row r="9608" customFormat="false" ht="15" hidden="false" customHeight="false" outlineLevel="0" collapsed="false">
      <c r="A9608" s="3" t="n">
        <v>9607</v>
      </c>
      <c r="B9608" s="3" t="n">
        <v>10</v>
      </c>
      <c r="C9608" s="3" t="s">
        <v>383</v>
      </c>
      <c r="D9608" s="3" t="s">
        <v>563</v>
      </c>
      <c r="E9608" s="3" t="n">
        <v>984</v>
      </c>
      <c r="F9608" s="4" t="n">
        <v>80.34</v>
      </c>
      <c r="G9608" s="3" t="s">
        <v>8</v>
      </c>
      <c r="H9608" s="4" t="n">
        <f aca="false">ROUND(E9608*F9608,2)</f>
        <v>79054.56</v>
      </c>
    </row>
    <row r="9609" customFormat="false" ht="15" hidden="false" customHeight="false" outlineLevel="0" collapsed="false">
      <c r="A9609" s="3" t="n">
        <v>9608</v>
      </c>
      <c r="B9609" s="3" t="n">
        <v>15</v>
      </c>
      <c r="C9609" s="3" t="s">
        <v>383</v>
      </c>
      <c r="D9609" s="3" t="s">
        <v>563</v>
      </c>
      <c r="E9609" s="3" t="n">
        <v>854</v>
      </c>
      <c r="F9609" s="4" t="n">
        <v>281.19</v>
      </c>
      <c r="G9609" s="3" t="s">
        <v>46</v>
      </c>
      <c r="H9609" s="4" t="n">
        <f aca="false">ROUND(E9609*F9609,2)</f>
        <v>240136.26</v>
      </c>
    </row>
    <row r="9610" customFormat="false" ht="15" hidden="false" customHeight="false" outlineLevel="0" collapsed="false">
      <c r="A9610" s="3" t="n">
        <v>9609</v>
      </c>
      <c r="B9610" s="3" t="n">
        <v>7</v>
      </c>
      <c r="C9610" s="3" t="s">
        <v>383</v>
      </c>
      <c r="D9610" s="3" t="s">
        <v>562</v>
      </c>
      <c r="E9610" s="3" t="n">
        <v>152</v>
      </c>
      <c r="F9610" s="4" t="n">
        <v>261.81</v>
      </c>
      <c r="G9610" s="3" t="s">
        <v>8</v>
      </c>
      <c r="H9610" s="4" t="n">
        <f aca="false">ROUND(E9610*F9610,2)</f>
        <v>39795.12</v>
      </c>
    </row>
    <row r="9611" customFormat="false" ht="15" hidden="false" customHeight="false" outlineLevel="0" collapsed="false">
      <c r="A9611" s="3" t="n">
        <v>9610</v>
      </c>
      <c r="B9611" s="3" t="n">
        <v>5</v>
      </c>
      <c r="C9611" s="3" t="s">
        <v>383</v>
      </c>
      <c r="D9611" s="3" t="s">
        <v>563</v>
      </c>
      <c r="E9611" s="3" t="n">
        <v>1678</v>
      </c>
      <c r="F9611" s="4" t="n">
        <v>602.65</v>
      </c>
      <c r="G9611" s="3" t="s">
        <v>8</v>
      </c>
      <c r="H9611" s="4" t="n">
        <f aca="false">ROUND(E9611*F9611,2)</f>
        <v>1011246.7</v>
      </c>
    </row>
    <row r="9612" customFormat="false" ht="15" hidden="false" customHeight="false" outlineLevel="0" collapsed="false">
      <c r="A9612" s="3" t="n">
        <v>9611</v>
      </c>
      <c r="B9612" s="3" t="n">
        <v>9</v>
      </c>
      <c r="C9612" s="3" t="s">
        <v>383</v>
      </c>
      <c r="D9612" s="3" t="s">
        <v>562</v>
      </c>
      <c r="E9612" s="3" t="n">
        <v>2822</v>
      </c>
      <c r="F9612" s="4" t="n">
        <v>279.54</v>
      </c>
      <c r="G9612" s="3" t="s">
        <v>8</v>
      </c>
      <c r="H9612" s="4" t="n">
        <f aca="false">ROUND(E9612*F9612,2)</f>
        <v>788861.88</v>
      </c>
    </row>
    <row r="9613" customFormat="false" ht="15" hidden="false" customHeight="false" outlineLevel="0" collapsed="false">
      <c r="A9613" s="3" t="n">
        <v>9612</v>
      </c>
      <c r="B9613" s="3" t="n">
        <v>13</v>
      </c>
      <c r="C9613" s="3" t="s">
        <v>383</v>
      </c>
      <c r="D9613" s="3" t="s">
        <v>562</v>
      </c>
      <c r="E9613" s="3" t="n">
        <v>25</v>
      </c>
      <c r="F9613" s="4" t="n">
        <v>34.08</v>
      </c>
      <c r="G9613" s="3" t="s">
        <v>41</v>
      </c>
      <c r="H9613" s="4" t="n">
        <f aca="false">ROUND(E9613*F9613,2)</f>
        <v>852</v>
      </c>
    </row>
    <row r="9614" customFormat="false" ht="15" hidden="false" customHeight="false" outlineLevel="0" collapsed="false">
      <c r="A9614" s="3" t="n">
        <v>9613</v>
      </c>
      <c r="B9614" s="3" t="n">
        <v>11</v>
      </c>
      <c r="C9614" s="3" t="s">
        <v>383</v>
      </c>
      <c r="D9614" s="3" t="s">
        <v>563</v>
      </c>
      <c r="E9614" s="3" t="n">
        <v>283</v>
      </c>
      <c r="F9614" s="4" t="n">
        <v>102.64</v>
      </c>
      <c r="G9614" s="3" t="s">
        <v>34</v>
      </c>
      <c r="H9614" s="4" t="n">
        <f aca="false">ROUND(E9614*F9614,2)</f>
        <v>29047.12</v>
      </c>
    </row>
    <row r="9615" customFormat="false" ht="15" hidden="false" customHeight="false" outlineLevel="0" collapsed="false">
      <c r="A9615" s="3" t="n">
        <v>9614</v>
      </c>
      <c r="B9615" s="3" t="n">
        <v>12</v>
      </c>
      <c r="C9615" s="3" t="s">
        <v>383</v>
      </c>
      <c r="D9615" s="3" t="s">
        <v>563</v>
      </c>
      <c r="E9615" s="3" t="n">
        <v>3546</v>
      </c>
      <c r="F9615" s="4" t="n">
        <v>222.66</v>
      </c>
      <c r="G9615" s="3" t="s">
        <v>38</v>
      </c>
      <c r="H9615" s="4" t="n">
        <f aca="false">ROUND(E9615*F9615,2)</f>
        <v>789552.36</v>
      </c>
    </row>
    <row r="9616" customFormat="false" ht="15" hidden="false" customHeight="false" outlineLevel="0" collapsed="false">
      <c r="A9616" s="3" t="n">
        <v>9615</v>
      </c>
      <c r="B9616" s="3" t="n">
        <v>15</v>
      </c>
      <c r="C9616" s="3" t="s">
        <v>383</v>
      </c>
      <c r="D9616" s="3" t="s">
        <v>563</v>
      </c>
      <c r="E9616" s="3" t="n">
        <v>3010</v>
      </c>
      <c r="F9616" s="4" t="n">
        <v>280.45</v>
      </c>
      <c r="G9616" s="3" t="s">
        <v>46</v>
      </c>
      <c r="H9616" s="4" t="n">
        <f aca="false">ROUND(E9616*F9616,2)</f>
        <v>844154.5</v>
      </c>
    </row>
    <row r="9617" customFormat="false" ht="15" hidden="false" customHeight="false" outlineLevel="0" collapsed="false">
      <c r="A9617" s="3" t="n">
        <v>9616</v>
      </c>
      <c r="B9617" s="3" t="n">
        <v>1</v>
      </c>
      <c r="C9617" s="3" t="s">
        <v>383</v>
      </c>
      <c r="D9617" s="3" t="s">
        <v>563</v>
      </c>
      <c r="E9617" s="3" t="n">
        <v>1560</v>
      </c>
      <c r="F9617" s="4" t="n">
        <v>398.84</v>
      </c>
      <c r="G9617" s="3" t="s">
        <v>8</v>
      </c>
      <c r="H9617" s="4" t="n">
        <f aca="false">ROUND(E9617*F9617,2)</f>
        <v>622190.4</v>
      </c>
    </row>
    <row r="9618" customFormat="false" ht="15" hidden="false" customHeight="false" outlineLevel="0" collapsed="false">
      <c r="A9618" s="3" t="n">
        <v>9617</v>
      </c>
      <c r="B9618" s="3" t="n">
        <v>6</v>
      </c>
      <c r="C9618" s="3" t="s">
        <v>383</v>
      </c>
      <c r="D9618" s="3" t="s">
        <v>562</v>
      </c>
      <c r="E9618" s="3" t="n">
        <v>3941</v>
      </c>
      <c r="F9618" s="4" t="n">
        <v>211.3</v>
      </c>
      <c r="G9618" s="3" t="s">
        <v>8</v>
      </c>
      <c r="H9618" s="4" t="n">
        <f aca="false">ROUND(E9618*F9618,2)</f>
        <v>832733.3</v>
      </c>
    </row>
    <row r="9619" customFormat="false" ht="15" hidden="false" customHeight="false" outlineLevel="0" collapsed="false">
      <c r="A9619" s="3" t="n">
        <v>9618</v>
      </c>
      <c r="B9619" s="3" t="n">
        <v>11</v>
      </c>
      <c r="C9619" s="3" t="s">
        <v>383</v>
      </c>
      <c r="D9619" s="3" t="s">
        <v>562</v>
      </c>
      <c r="E9619" s="3" t="n">
        <v>706</v>
      </c>
      <c r="F9619" s="4" t="n">
        <v>102.76</v>
      </c>
      <c r="G9619" s="3" t="s">
        <v>34</v>
      </c>
      <c r="H9619" s="4" t="n">
        <f aca="false">ROUND(E9619*F9619,2)</f>
        <v>72548.56</v>
      </c>
    </row>
    <row r="9620" customFormat="false" ht="15" hidden="false" customHeight="false" outlineLevel="0" collapsed="false">
      <c r="A9620" s="3" t="n">
        <v>9619</v>
      </c>
      <c r="B9620" s="3" t="n">
        <v>9</v>
      </c>
      <c r="C9620" s="3" t="s">
        <v>383</v>
      </c>
      <c r="D9620" s="3" t="s">
        <v>562</v>
      </c>
      <c r="E9620" s="3" t="n">
        <v>2023</v>
      </c>
      <c r="F9620" s="4" t="n">
        <v>278.67</v>
      </c>
      <c r="G9620" s="3" t="s">
        <v>8</v>
      </c>
      <c r="H9620" s="4" t="n">
        <f aca="false">ROUND(E9620*F9620,2)</f>
        <v>563749.41</v>
      </c>
    </row>
    <row r="9621" customFormat="false" ht="15" hidden="false" customHeight="false" outlineLevel="0" collapsed="false">
      <c r="A9621" s="3" t="n">
        <v>9620</v>
      </c>
      <c r="B9621" s="3" t="n">
        <v>1</v>
      </c>
      <c r="C9621" s="3" t="s">
        <v>383</v>
      </c>
      <c r="D9621" s="3" t="s">
        <v>563</v>
      </c>
      <c r="E9621" s="3" t="n">
        <v>1984</v>
      </c>
      <c r="F9621" s="4" t="n">
        <v>400.06</v>
      </c>
      <c r="G9621" s="3" t="s">
        <v>8</v>
      </c>
      <c r="H9621" s="4" t="n">
        <f aca="false">ROUND(E9621*F9621,2)</f>
        <v>793719.04</v>
      </c>
    </row>
    <row r="9622" customFormat="false" ht="15" hidden="false" customHeight="false" outlineLevel="0" collapsed="false">
      <c r="A9622" s="3" t="n">
        <v>9621</v>
      </c>
      <c r="B9622" s="3" t="n">
        <v>9</v>
      </c>
      <c r="C9622" s="3" t="s">
        <v>383</v>
      </c>
      <c r="D9622" s="3" t="s">
        <v>562</v>
      </c>
      <c r="E9622" s="3" t="n">
        <v>991</v>
      </c>
      <c r="F9622" s="4" t="n">
        <v>279.6</v>
      </c>
      <c r="G9622" s="3" t="s">
        <v>8</v>
      </c>
      <c r="H9622" s="4" t="n">
        <f aca="false">ROUND(E9622*F9622,2)</f>
        <v>277083.6</v>
      </c>
    </row>
    <row r="9623" customFormat="false" ht="15" hidden="false" customHeight="false" outlineLevel="0" collapsed="false">
      <c r="A9623" s="3" t="n">
        <v>9622</v>
      </c>
      <c r="B9623" s="3" t="n">
        <v>14</v>
      </c>
      <c r="C9623" s="3" t="s">
        <v>383</v>
      </c>
      <c r="D9623" s="3" t="s">
        <v>562</v>
      </c>
      <c r="E9623" s="3" t="n">
        <v>4435</v>
      </c>
      <c r="F9623" s="4" t="n">
        <v>65.68</v>
      </c>
      <c r="G9623" s="3" t="s">
        <v>41</v>
      </c>
      <c r="H9623" s="4" t="n">
        <f aca="false">ROUND(E9623*F9623,2)</f>
        <v>291290.8</v>
      </c>
    </row>
    <row r="9624" customFormat="false" ht="15" hidden="false" customHeight="false" outlineLevel="0" collapsed="false">
      <c r="A9624" s="3" t="n">
        <v>9623</v>
      </c>
      <c r="B9624" s="3" t="n">
        <v>14</v>
      </c>
      <c r="C9624" s="3" t="s">
        <v>383</v>
      </c>
      <c r="D9624" s="3" t="s">
        <v>563</v>
      </c>
      <c r="E9624" s="3" t="n">
        <v>1557</v>
      </c>
      <c r="F9624" s="4" t="n">
        <v>65.47</v>
      </c>
      <c r="G9624" s="3" t="s">
        <v>41</v>
      </c>
      <c r="H9624" s="4" t="n">
        <f aca="false">ROUND(E9624*F9624,2)</f>
        <v>101936.79</v>
      </c>
    </row>
    <row r="9625" customFormat="false" ht="15" hidden="false" customHeight="false" outlineLevel="0" collapsed="false">
      <c r="A9625" s="3" t="n">
        <v>9624</v>
      </c>
      <c r="B9625" s="3" t="n">
        <v>5</v>
      </c>
      <c r="C9625" s="3" t="s">
        <v>383</v>
      </c>
      <c r="D9625" s="3" t="s">
        <v>562</v>
      </c>
      <c r="E9625" s="3" t="n">
        <v>1435</v>
      </c>
      <c r="F9625" s="4" t="n">
        <v>603.95</v>
      </c>
      <c r="G9625" s="3" t="s">
        <v>8</v>
      </c>
      <c r="H9625" s="4" t="n">
        <f aca="false">ROUND(E9625*F9625,2)</f>
        <v>866668.25</v>
      </c>
    </row>
    <row r="9626" customFormat="false" ht="15" hidden="false" customHeight="false" outlineLevel="0" collapsed="false">
      <c r="A9626" s="3" t="n">
        <v>9625</v>
      </c>
      <c r="B9626" s="3" t="n">
        <v>1</v>
      </c>
      <c r="C9626" s="3" t="s">
        <v>383</v>
      </c>
      <c r="D9626" s="3" t="s">
        <v>562</v>
      </c>
      <c r="E9626" s="3" t="n">
        <v>1332</v>
      </c>
      <c r="F9626" s="4" t="n">
        <v>400.5</v>
      </c>
      <c r="G9626" s="3" t="s">
        <v>8</v>
      </c>
      <c r="H9626" s="4" t="n">
        <f aca="false">ROUND(E9626*F9626,2)</f>
        <v>533466</v>
      </c>
    </row>
    <row r="9627" customFormat="false" ht="15" hidden="false" customHeight="false" outlineLevel="0" collapsed="false">
      <c r="A9627" s="3" t="n">
        <v>9626</v>
      </c>
      <c r="B9627" s="3" t="n">
        <v>7</v>
      </c>
      <c r="C9627" s="3" t="s">
        <v>383</v>
      </c>
      <c r="D9627" s="3" t="s">
        <v>563</v>
      </c>
      <c r="E9627" s="3" t="n">
        <v>2193</v>
      </c>
      <c r="F9627" s="4" t="n">
        <v>261.47</v>
      </c>
      <c r="G9627" s="3" t="s">
        <v>8</v>
      </c>
      <c r="H9627" s="4" t="n">
        <f aca="false">ROUND(E9627*F9627,2)</f>
        <v>573403.71</v>
      </c>
    </row>
    <row r="9628" customFormat="false" ht="15" hidden="false" customHeight="false" outlineLevel="0" collapsed="false">
      <c r="A9628" s="3" t="n">
        <v>9627</v>
      </c>
      <c r="B9628" s="3" t="n">
        <v>13</v>
      </c>
      <c r="C9628" s="3" t="s">
        <v>383</v>
      </c>
      <c r="D9628" s="3" t="s">
        <v>563</v>
      </c>
      <c r="E9628" s="3" t="n">
        <v>613</v>
      </c>
      <c r="F9628" s="4" t="n">
        <v>34.24</v>
      </c>
      <c r="G9628" s="3" t="s">
        <v>41</v>
      </c>
      <c r="H9628" s="4" t="n">
        <f aca="false">ROUND(E9628*F9628,2)</f>
        <v>20989.12</v>
      </c>
    </row>
    <row r="9629" customFormat="false" ht="15" hidden="false" customHeight="false" outlineLevel="0" collapsed="false">
      <c r="A9629" s="3" t="n">
        <v>9628</v>
      </c>
      <c r="B9629" s="3" t="n">
        <v>10</v>
      </c>
      <c r="C9629" s="3" t="s">
        <v>383</v>
      </c>
      <c r="D9629" s="3" t="s">
        <v>563</v>
      </c>
      <c r="E9629" s="3" t="n">
        <v>1080</v>
      </c>
      <c r="F9629" s="4" t="n">
        <v>80.37</v>
      </c>
      <c r="G9629" s="3" t="s">
        <v>8</v>
      </c>
      <c r="H9629" s="4" t="n">
        <f aca="false">ROUND(E9629*F9629,2)</f>
        <v>86799.6</v>
      </c>
    </row>
    <row r="9630" customFormat="false" ht="15" hidden="false" customHeight="false" outlineLevel="0" collapsed="false">
      <c r="A9630" s="3" t="n">
        <v>9629</v>
      </c>
      <c r="B9630" s="3" t="n">
        <v>7</v>
      </c>
      <c r="C9630" s="3" t="s">
        <v>383</v>
      </c>
      <c r="D9630" s="3" t="s">
        <v>562</v>
      </c>
      <c r="E9630" s="3" t="n">
        <v>2421</v>
      </c>
      <c r="F9630" s="4" t="n">
        <v>261.78</v>
      </c>
      <c r="G9630" s="3" t="s">
        <v>8</v>
      </c>
      <c r="H9630" s="4" t="n">
        <f aca="false">ROUND(E9630*F9630,2)</f>
        <v>633769.38</v>
      </c>
    </row>
    <row r="9631" customFormat="false" ht="15" hidden="false" customHeight="false" outlineLevel="0" collapsed="false">
      <c r="A9631" s="3" t="n">
        <v>9630</v>
      </c>
      <c r="B9631" s="3" t="n">
        <v>8</v>
      </c>
      <c r="C9631" s="3" t="s">
        <v>383</v>
      </c>
      <c r="D9631" s="3" t="s">
        <v>562</v>
      </c>
      <c r="E9631" s="3" t="n">
        <v>263</v>
      </c>
      <c r="F9631" s="4" t="n">
        <v>60.05</v>
      </c>
      <c r="G9631" s="3" t="s">
        <v>8</v>
      </c>
      <c r="H9631" s="4" t="n">
        <f aca="false">ROUND(E9631*F9631,2)</f>
        <v>15793.15</v>
      </c>
    </row>
    <row r="9632" customFormat="false" ht="15" hidden="false" customHeight="false" outlineLevel="0" collapsed="false">
      <c r="A9632" s="3" t="n">
        <v>9631</v>
      </c>
      <c r="B9632" s="3" t="n">
        <v>13</v>
      </c>
      <c r="C9632" s="3" t="s">
        <v>383</v>
      </c>
      <c r="D9632" s="3" t="s">
        <v>562</v>
      </c>
      <c r="E9632" s="3" t="n">
        <v>2866</v>
      </c>
      <c r="F9632" s="4" t="n">
        <v>34.27</v>
      </c>
      <c r="G9632" s="3" t="s">
        <v>41</v>
      </c>
      <c r="H9632" s="4" t="n">
        <f aca="false">ROUND(E9632*F9632,2)</f>
        <v>98217.82</v>
      </c>
    </row>
    <row r="9633" customFormat="false" ht="15" hidden="false" customHeight="false" outlineLevel="0" collapsed="false">
      <c r="A9633" s="3" t="n">
        <v>9632</v>
      </c>
      <c r="B9633" s="3" t="n">
        <v>13</v>
      </c>
      <c r="C9633" s="3" t="s">
        <v>383</v>
      </c>
      <c r="D9633" s="3" t="s">
        <v>563</v>
      </c>
      <c r="E9633" s="3" t="n">
        <v>2858</v>
      </c>
      <c r="F9633" s="4" t="n">
        <v>34.23</v>
      </c>
      <c r="G9633" s="3" t="s">
        <v>41</v>
      </c>
      <c r="H9633" s="4" t="n">
        <f aca="false">ROUND(E9633*F9633,2)</f>
        <v>97829.34</v>
      </c>
    </row>
    <row r="9634" customFormat="false" ht="15" hidden="false" customHeight="false" outlineLevel="0" collapsed="false">
      <c r="A9634" s="3" t="n">
        <v>9633</v>
      </c>
      <c r="B9634" s="3" t="n">
        <v>3</v>
      </c>
      <c r="C9634" s="3" t="s">
        <v>383</v>
      </c>
      <c r="D9634" s="3" t="s">
        <v>562</v>
      </c>
      <c r="E9634" s="3" t="n">
        <v>188</v>
      </c>
      <c r="F9634" s="4" t="n">
        <v>155.1</v>
      </c>
      <c r="G9634" s="3" t="s">
        <v>8</v>
      </c>
      <c r="H9634" s="4" t="n">
        <f aca="false">ROUND(E9634*F9634,2)</f>
        <v>29158.8</v>
      </c>
    </row>
    <row r="9635" customFormat="false" ht="15" hidden="false" customHeight="false" outlineLevel="0" collapsed="false">
      <c r="A9635" s="3" t="n">
        <v>9634</v>
      </c>
      <c r="B9635" s="3" t="n">
        <v>13</v>
      </c>
      <c r="C9635" s="3" t="s">
        <v>383</v>
      </c>
      <c r="D9635" s="3" t="s">
        <v>563</v>
      </c>
      <c r="E9635" s="3" t="n">
        <v>4300</v>
      </c>
      <c r="F9635" s="4" t="n">
        <v>34.08</v>
      </c>
      <c r="G9635" s="3" t="s">
        <v>41</v>
      </c>
      <c r="H9635" s="4" t="n">
        <f aca="false">ROUND(E9635*F9635,2)</f>
        <v>146544</v>
      </c>
    </row>
    <row r="9636" customFormat="false" ht="15" hidden="false" customHeight="false" outlineLevel="0" collapsed="false">
      <c r="A9636" s="3" t="n">
        <v>9635</v>
      </c>
      <c r="B9636" s="3" t="n">
        <v>1</v>
      </c>
      <c r="C9636" s="3" t="s">
        <v>383</v>
      </c>
      <c r="D9636" s="3" t="s">
        <v>562</v>
      </c>
      <c r="E9636" s="3" t="n">
        <v>2900</v>
      </c>
      <c r="F9636" s="4" t="n">
        <v>398.42</v>
      </c>
      <c r="G9636" s="3" t="s">
        <v>8</v>
      </c>
      <c r="H9636" s="4" t="n">
        <f aca="false">ROUND(E9636*F9636,2)</f>
        <v>1155418</v>
      </c>
    </row>
    <row r="9637" customFormat="false" ht="15" hidden="false" customHeight="false" outlineLevel="0" collapsed="false">
      <c r="A9637" s="3" t="n">
        <v>9636</v>
      </c>
      <c r="B9637" s="3" t="n">
        <v>8</v>
      </c>
      <c r="C9637" s="3" t="s">
        <v>383</v>
      </c>
      <c r="D9637" s="3" t="s">
        <v>562</v>
      </c>
      <c r="E9637" s="3" t="n">
        <v>3217</v>
      </c>
      <c r="F9637" s="4" t="n">
        <v>60.05</v>
      </c>
      <c r="G9637" s="3" t="s">
        <v>8</v>
      </c>
      <c r="H9637" s="4" t="n">
        <f aca="false">ROUND(E9637*F9637,2)</f>
        <v>193180.85</v>
      </c>
    </row>
    <row r="9638" customFormat="false" ht="15" hidden="false" customHeight="false" outlineLevel="0" collapsed="false">
      <c r="A9638" s="3" t="n">
        <v>9637</v>
      </c>
      <c r="B9638" s="3" t="n">
        <v>13</v>
      </c>
      <c r="C9638" s="3" t="s">
        <v>383</v>
      </c>
      <c r="D9638" s="3" t="s">
        <v>562</v>
      </c>
      <c r="E9638" s="3" t="n">
        <v>4944</v>
      </c>
      <c r="F9638" s="4" t="n">
        <v>34.14</v>
      </c>
      <c r="G9638" s="3" t="s">
        <v>41</v>
      </c>
      <c r="H9638" s="4" t="n">
        <f aca="false">ROUND(E9638*F9638,2)</f>
        <v>168788.16</v>
      </c>
    </row>
    <row r="9639" customFormat="false" ht="15" hidden="false" customHeight="false" outlineLevel="0" collapsed="false">
      <c r="A9639" s="3" t="n">
        <v>9638</v>
      </c>
      <c r="B9639" s="3" t="n">
        <v>5</v>
      </c>
      <c r="C9639" s="3" t="s">
        <v>383</v>
      </c>
      <c r="D9639" s="3" t="s">
        <v>563</v>
      </c>
      <c r="E9639" s="3" t="n">
        <v>3755</v>
      </c>
      <c r="F9639" s="4" t="n">
        <v>601.88</v>
      </c>
      <c r="G9639" s="3" t="s">
        <v>8</v>
      </c>
      <c r="H9639" s="4" t="n">
        <f aca="false">ROUND(E9639*F9639,2)</f>
        <v>2260059.4</v>
      </c>
    </row>
    <row r="9640" customFormat="false" ht="15" hidden="false" customHeight="false" outlineLevel="0" collapsed="false">
      <c r="A9640" s="3" t="n">
        <v>9639</v>
      </c>
      <c r="B9640" s="3" t="n">
        <v>10</v>
      </c>
      <c r="C9640" s="3" t="s">
        <v>383</v>
      </c>
      <c r="D9640" s="3" t="s">
        <v>562</v>
      </c>
      <c r="E9640" s="3" t="n">
        <v>2375</v>
      </c>
      <c r="F9640" s="4" t="n">
        <v>80.47</v>
      </c>
      <c r="G9640" s="3" t="s">
        <v>8</v>
      </c>
      <c r="H9640" s="4" t="n">
        <f aca="false">ROUND(E9640*F9640,2)</f>
        <v>191116.25</v>
      </c>
    </row>
    <row r="9641" customFormat="false" ht="15" hidden="false" customHeight="false" outlineLevel="0" collapsed="false">
      <c r="A9641" s="3" t="n">
        <v>9640</v>
      </c>
      <c r="B9641" s="3" t="n">
        <v>2</v>
      </c>
      <c r="C9641" s="3" t="s">
        <v>383</v>
      </c>
      <c r="D9641" s="3" t="s">
        <v>563</v>
      </c>
      <c r="E9641" s="3" t="n">
        <v>315</v>
      </c>
      <c r="F9641" s="4" t="n">
        <v>35.04</v>
      </c>
      <c r="G9641" s="3" t="s">
        <v>8</v>
      </c>
      <c r="H9641" s="4" t="n">
        <f aca="false">ROUND(E9641*F9641,2)</f>
        <v>11037.6</v>
      </c>
    </row>
    <row r="9642" customFormat="false" ht="15" hidden="false" customHeight="false" outlineLevel="0" collapsed="false">
      <c r="A9642" s="3" t="n">
        <v>9641</v>
      </c>
      <c r="B9642" s="3" t="n">
        <v>4</v>
      </c>
      <c r="C9642" s="3" t="s">
        <v>384</v>
      </c>
      <c r="D9642" s="3" t="s">
        <v>562</v>
      </c>
      <c r="E9642" s="3" t="n">
        <v>2834</v>
      </c>
      <c r="F9642" s="4" t="n">
        <v>104.97</v>
      </c>
      <c r="G9642" s="3" t="s">
        <v>8</v>
      </c>
      <c r="H9642" s="4" t="n">
        <f aca="false">ROUND(E9642*F9642,2)</f>
        <v>297484.98</v>
      </c>
    </row>
    <row r="9643" customFormat="false" ht="15" hidden="false" customHeight="false" outlineLevel="0" collapsed="false">
      <c r="A9643" s="3" t="n">
        <v>9642</v>
      </c>
      <c r="B9643" s="3" t="n">
        <v>7</v>
      </c>
      <c r="C9643" s="3" t="s">
        <v>384</v>
      </c>
      <c r="D9643" s="3" t="s">
        <v>562</v>
      </c>
      <c r="E9643" s="3" t="n">
        <v>2966</v>
      </c>
      <c r="F9643" s="4" t="n">
        <v>267.76</v>
      </c>
      <c r="G9643" s="3" t="s">
        <v>8</v>
      </c>
      <c r="H9643" s="4" t="n">
        <f aca="false">ROUND(E9643*F9643,2)</f>
        <v>794176.16</v>
      </c>
    </row>
    <row r="9644" customFormat="false" ht="15" hidden="false" customHeight="false" outlineLevel="0" collapsed="false">
      <c r="A9644" s="3" t="n">
        <v>9643</v>
      </c>
      <c r="B9644" s="3" t="n">
        <v>8</v>
      </c>
      <c r="C9644" s="3" t="s">
        <v>384</v>
      </c>
      <c r="D9644" s="3" t="s">
        <v>563</v>
      </c>
      <c r="E9644" s="3" t="n">
        <v>3021</v>
      </c>
      <c r="F9644" s="4" t="n">
        <v>61.39</v>
      </c>
      <c r="G9644" s="3" t="s">
        <v>8</v>
      </c>
      <c r="H9644" s="4" t="n">
        <f aca="false">ROUND(E9644*F9644,2)</f>
        <v>185459.19</v>
      </c>
    </row>
    <row r="9645" customFormat="false" ht="15" hidden="false" customHeight="false" outlineLevel="0" collapsed="false">
      <c r="A9645" s="3" t="n">
        <v>9644</v>
      </c>
      <c r="B9645" s="3" t="n">
        <v>9</v>
      </c>
      <c r="C9645" s="3" t="s">
        <v>384</v>
      </c>
      <c r="D9645" s="3" t="s">
        <v>563</v>
      </c>
      <c r="E9645" s="3" t="n">
        <v>2458</v>
      </c>
      <c r="F9645" s="4" t="n">
        <v>280.87</v>
      </c>
      <c r="G9645" s="3" t="s">
        <v>8</v>
      </c>
      <c r="H9645" s="4" t="n">
        <f aca="false">ROUND(E9645*F9645,2)</f>
        <v>690378.46</v>
      </c>
    </row>
    <row r="9646" customFormat="false" ht="15" hidden="false" customHeight="false" outlineLevel="0" collapsed="false">
      <c r="A9646" s="3" t="n">
        <v>9645</v>
      </c>
      <c r="B9646" s="3" t="n">
        <v>12</v>
      </c>
      <c r="C9646" s="3" t="s">
        <v>384</v>
      </c>
      <c r="D9646" s="3" t="s">
        <v>563</v>
      </c>
      <c r="E9646" s="3" t="n">
        <v>3361</v>
      </c>
      <c r="F9646" s="4" t="n">
        <v>222.94</v>
      </c>
      <c r="G9646" s="3" t="s">
        <v>38</v>
      </c>
      <c r="H9646" s="4" t="n">
        <f aca="false">ROUND(E9646*F9646,2)</f>
        <v>749301.34</v>
      </c>
    </row>
    <row r="9647" customFormat="false" ht="15" hidden="false" customHeight="false" outlineLevel="0" collapsed="false">
      <c r="A9647" s="3" t="n">
        <v>9646</v>
      </c>
      <c r="B9647" s="3" t="n">
        <v>7</v>
      </c>
      <c r="C9647" s="3" t="s">
        <v>384</v>
      </c>
      <c r="D9647" s="3" t="s">
        <v>562</v>
      </c>
      <c r="E9647" s="3" t="n">
        <v>2334</v>
      </c>
      <c r="F9647" s="4" t="n">
        <v>268.55</v>
      </c>
      <c r="G9647" s="3" t="s">
        <v>8</v>
      </c>
      <c r="H9647" s="4" t="n">
        <f aca="false">ROUND(E9647*F9647,2)</f>
        <v>626795.7</v>
      </c>
    </row>
    <row r="9648" customFormat="false" ht="15" hidden="false" customHeight="false" outlineLevel="0" collapsed="false">
      <c r="A9648" s="3" t="n">
        <v>9647</v>
      </c>
      <c r="B9648" s="3" t="n">
        <v>15</v>
      </c>
      <c r="C9648" s="3" t="s">
        <v>384</v>
      </c>
      <c r="D9648" s="3" t="s">
        <v>563</v>
      </c>
      <c r="E9648" s="3" t="n">
        <v>3978</v>
      </c>
      <c r="F9648" s="4" t="n">
        <v>282.42</v>
      </c>
      <c r="G9648" s="3" t="s">
        <v>46</v>
      </c>
      <c r="H9648" s="4" t="n">
        <f aca="false">ROUND(E9648*F9648,2)</f>
        <v>1123466.76</v>
      </c>
    </row>
    <row r="9649" customFormat="false" ht="15" hidden="false" customHeight="false" outlineLevel="0" collapsed="false">
      <c r="A9649" s="3" t="n">
        <v>9648</v>
      </c>
      <c r="B9649" s="3" t="n">
        <v>1</v>
      </c>
      <c r="C9649" s="3" t="s">
        <v>384</v>
      </c>
      <c r="D9649" s="3" t="s">
        <v>562</v>
      </c>
      <c r="E9649" s="3" t="n">
        <v>899</v>
      </c>
      <c r="F9649" s="4" t="n">
        <v>414.37</v>
      </c>
      <c r="G9649" s="3" t="s">
        <v>8</v>
      </c>
      <c r="H9649" s="4" t="n">
        <f aca="false">ROUND(E9649*F9649,2)</f>
        <v>372518.63</v>
      </c>
    </row>
    <row r="9650" customFormat="false" ht="15" hidden="false" customHeight="false" outlineLevel="0" collapsed="false">
      <c r="A9650" s="3" t="n">
        <v>9649</v>
      </c>
      <c r="B9650" s="3" t="n">
        <v>8</v>
      </c>
      <c r="C9650" s="3" t="s">
        <v>384</v>
      </c>
      <c r="D9650" s="3" t="s">
        <v>563</v>
      </c>
      <c r="E9650" s="3" t="n">
        <v>998</v>
      </c>
      <c r="F9650" s="4" t="n">
        <v>61.37</v>
      </c>
      <c r="G9650" s="3" t="s">
        <v>8</v>
      </c>
      <c r="H9650" s="4" t="n">
        <f aca="false">ROUND(E9650*F9650,2)</f>
        <v>61247.26</v>
      </c>
    </row>
    <row r="9651" customFormat="false" ht="15" hidden="false" customHeight="false" outlineLevel="0" collapsed="false">
      <c r="A9651" s="3" t="n">
        <v>9650</v>
      </c>
      <c r="B9651" s="3" t="n">
        <v>5</v>
      </c>
      <c r="C9651" s="3" t="s">
        <v>384</v>
      </c>
      <c r="D9651" s="3" t="s">
        <v>562</v>
      </c>
      <c r="E9651" s="3" t="n">
        <v>1144</v>
      </c>
      <c r="F9651" s="4" t="n">
        <v>606.77</v>
      </c>
      <c r="G9651" s="3" t="s">
        <v>8</v>
      </c>
      <c r="H9651" s="4" t="n">
        <f aca="false">ROUND(E9651*F9651,2)</f>
        <v>694144.88</v>
      </c>
    </row>
    <row r="9652" customFormat="false" ht="15" hidden="false" customHeight="false" outlineLevel="0" collapsed="false">
      <c r="A9652" s="3" t="n">
        <v>9651</v>
      </c>
      <c r="B9652" s="3" t="n">
        <v>5</v>
      </c>
      <c r="C9652" s="3" t="s">
        <v>384</v>
      </c>
      <c r="D9652" s="3" t="s">
        <v>562</v>
      </c>
      <c r="E9652" s="3" t="n">
        <v>3947</v>
      </c>
      <c r="F9652" s="4" t="n">
        <v>604.47</v>
      </c>
      <c r="G9652" s="3" t="s">
        <v>8</v>
      </c>
      <c r="H9652" s="4" t="n">
        <f aca="false">ROUND(E9652*F9652,2)</f>
        <v>2385843.09</v>
      </c>
    </row>
    <row r="9653" customFormat="false" ht="15" hidden="false" customHeight="false" outlineLevel="0" collapsed="false">
      <c r="A9653" s="3" t="n">
        <v>9652</v>
      </c>
      <c r="B9653" s="3" t="n">
        <v>11</v>
      </c>
      <c r="C9653" s="3" t="s">
        <v>384</v>
      </c>
      <c r="D9653" s="3" t="s">
        <v>562</v>
      </c>
      <c r="E9653" s="3" t="n">
        <v>2959</v>
      </c>
      <c r="F9653" s="4" t="n">
        <v>102.25</v>
      </c>
      <c r="G9653" s="3" t="s">
        <v>34</v>
      </c>
      <c r="H9653" s="4" t="n">
        <f aca="false">ROUND(E9653*F9653,2)</f>
        <v>302557.75</v>
      </c>
    </row>
    <row r="9654" customFormat="false" ht="15" hidden="false" customHeight="false" outlineLevel="0" collapsed="false">
      <c r="A9654" s="3" t="n">
        <v>9653</v>
      </c>
      <c r="B9654" s="3" t="n">
        <v>5</v>
      </c>
      <c r="C9654" s="3" t="s">
        <v>384</v>
      </c>
      <c r="D9654" s="3" t="s">
        <v>563</v>
      </c>
      <c r="E9654" s="3" t="n">
        <v>4544</v>
      </c>
      <c r="F9654" s="4" t="n">
        <v>606.83</v>
      </c>
      <c r="G9654" s="3" t="s">
        <v>8</v>
      </c>
      <c r="H9654" s="4" t="n">
        <f aca="false">ROUND(E9654*F9654,2)</f>
        <v>2757435.52</v>
      </c>
    </row>
    <row r="9655" customFormat="false" ht="15" hidden="false" customHeight="false" outlineLevel="0" collapsed="false">
      <c r="A9655" s="3" t="n">
        <v>9654</v>
      </c>
      <c r="B9655" s="3" t="n">
        <v>9</v>
      </c>
      <c r="C9655" s="3" t="s">
        <v>384</v>
      </c>
      <c r="D9655" s="3" t="s">
        <v>563</v>
      </c>
      <c r="E9655" s="3" t="n">
        <v>192</v>
      </c>
      <c r="F9655" s="4" t="n">
        <v>279.78</v>
      </c>
      <c r="G9655" s="3" t="s">
        <v>8</v>
      </c>
      <c r="H9655" s="4" t="n">
        <f aca="false">ROUND(E9655*F9655,2)</f>
        <v>53717.76</v>
      </c>
    </row>
    <row r="9656" customFormat="false" ht="15" hidden="false" customHeight="false" outlineLevel="0" collapsed="false">
      <c r="A9656" s="3" t="n">
        <v>9655</v>
      </c>
      <c r="B9656" s="3" t="n">
        <v>3</v>
      </c>
      <c r="C9656" s="3" t="s">
        <v>384</v>
      </c>
      <c r="D9656" s="3" t="s">
        <v>562</v>
      </c>
      <c r="E9656" s="3" t="n">
        <v>770</v>
      </c>
      <c r="F9656" s="4" t="n">
        <v>157.77</v>
      </c>
      <c r="G9656" s="3" t="s">
        <v>8</v>
      </c>
      <c r="H9656" s="4" t="n">
        <f aca="false">ROUND(E9656*F9656,2)</f>
        <v>121482.9</v>
      </c>
    </row>
    <row r="9657" customFormat="false" ht="15" hidden="false" customHeight="false" outlineLevel="0" collapsed="false">
      <c r="A9657" s="3" t="n">
        <v>9656</v>
      </c>
      <c r="B9657" s="3" t="n">
        <v>2</v>
      </c>
      <c r="C9657" s="3" t="s">
        <v>384</v>
      </c>
      <c r="D9657" s="3" t="s">
        <v>562</v>
      </c>
      <c r="E9657" s="3" t="n">
        <v>1407</v>
      </c>
      <c r="F9657" s="4" t="n">
        <v>34.6</v>
      </c>
      <c r="G9657" s="3" t="s">
        <v>8</v>
      </c>
      <c r="H9657" s="4" t="n">
        <f aca="false">ROUND(E9657*F9657,2)</f>
        <v>48682.2</v>
      </c>
    </row>
    <row r="9658" customFormat="false" ht="15" hidden="false" customHeight="false" outlineLevel="0" collapsed="false">
      <c r="A9658" s="3" t="n">
        <v>9657</v>
      </c>
      <c r="B9658" s="3" t="n">
        <v>14</v>
      </c>
      <c r="C9658" s="3" t="s">
        <v>384</v>
      </c>
      <c r="D9658" s="3" t="s">
        <v>562</v>
      </c>
      <c r="E9658" s="3" t="n">
        <v>116</v>
      </c>
      <c r="F9658" s="4" t="n">
        <v>65.75</v>
      </c>
      <c r="G9658" s="3" t="s">
        <v>41</v>
      </c>
      <c r="H9658" s="4" t="n">
        <f aca="false">ROUND(E9658*F9658,2)</f>
        <v>7627</v>
      </c>
    </row>
    <row r="9659" customFormat="false" ht="15" hidden="false" customHeight="false" outlineLevel="0" collapsed="false">
      <c r="A9659" s="3" t="n">
        <v>9658</v>
      </c>
      <c r="B9659" s="3" t="n">
        <v>14</v>
      </c>
      <c r="C9659" s="3" t="s">
        <v>384</v>
      </c>
      <c r="D9659" s="3" t="s">
        <v>562</v>
      </c>
      <c r="E9659" s="3" t="n">
        <v>4940</v>
      </c>
      <c r="F9659" s="4" t="n">
        <v>65.71</v>
      </c>
      <c r="G9659" s="3" t="s">
        <v>41</v>
      </c>
      <c r="H9659" s="4" t="n">
        <f aca="false">ROUND(E9659*F9659,2)</f>
        <v>324607.4</v>
      </c>
    </row>
    <row r="9660" customFormat="false" ht="15" hidden="false" customHeight="false" outlineLevel="0" collapsed="false">
      <c r="A9660" s="3" t="n">
        <v>9659</v>
      </c>
      <c r="B9660" s="3" t="n">
        <v>8</v>
      </c>
      <c r="C9660" s="3" t="s">
        <v>384</v>
      </c>
      <c r="D9660" s="3" t="s">
        <v>562</v>
      </c>
      <c r="E9660" s="3" t="n">
        <v>4658</v>
      </c>
      <c r="F9660" s="4" t="n">
        <v>61.55</v>
      </c>
      <c r="G9660" s="3" t="s">
        <v>8</v>
      </c>
      <c r="H9660" s="4" t="n">
        <f aca="false">ROUND(E9660*F9660,2)</f>
        <v>286699.9</v>
      </c>
    </row>
    <row r="9661" customFormat="false" ht="15" hidden="false" customHeight="false" outlineLevel="0" collapsed="false">
      <c r="A9661" s="3" t="n">
        <v>9660</v>
      </c>
      <c r="B9661" s="3" t="n">
        <v>9</v>
      </c>
      <c r="C9661" s="3" t="s">
        <v>384</v>
      </c>
      <c r="D9661" s="3" t="s">
        <v>562</v>
      </c>
      <c r="E9661" s="3" t="n">
        <v>2510</v>
      </c>
      <c r="F9661" s="4" t="n">
        <v>279.57</v>
      </c>
      <c r="G9661" s="3" t="s">
        <v>8</v>
      </c>
      <c r="H9661" s="4" t="n">
        <f aca="false">ROUND(E9661*F9661,2)</f>
        <v>701720.7</v>
      </c>
    </row>
    <row r="9662" customFormat="false" ht="15" hidden="false" customHeight="false" outlineLevel="0" collapsed="false">
      <c r="A9662" s="3" t="n">
        <v>9661</v>
      </c>
      <c r="B9662" s="3" t="n">
        <v>4</v>
      </c>
      <c r="C9662" s="3" t="s">
        <v>384</v>
      </c>
      <c r="D9662" s="3" t="s">
        <v>562</v>
      </c>
      <c r="E9662" s="3" t="n">
        <v>3478</v>
      </c>
      <c r="F9662" s="4" t="n">
        <v>105.35</v>
      </c>
      <c r="G9662" s="3" t="s">
        <v>8</v>
      </c>
      <c r="H9662" s="4" t="n">
        <f aca="false">ROUND(E9662*F9662,2)</f>
        <v>366407.3</v>
      </c>
    </row>
    <row r="9663" customFormat="false" ht="15" hidden="false" customHeight="false" outlineLevel="0" collapsed="false">
      <c r="A9663" s="3" t="n">
        <v>9662</v>
      </c>
      <c r="B9663" s="3" t="n">
        <v>8</v>
      </c>
      <c r="C9663" s="3" t="s">
        <v>384</v>
      </c>
      <c r="D9663" s="3" t="s">
        <v>563</v>
      </c>
      <c r="E9663" s="3" t="n">
        <v>547</v>
      </c>
      <c r="F9663" s="4" t="n">
        <v>61.53</v>
      </c>
      <c r="G9663" s="3" t="s">
        <v>8</v>
      </c>
      <c r="H9663" s="4" t="n">
        <f aca="false">ROUND(E9663*F9663,2)</f>
        <v>33656.91</v>
      </c>
    </row>
    <row r="9664" customFormat="false" ht="15" hidden="false" customHeight="false" outlineLevel="0" collapsed="false">
      <c r="A9664" s="3" t="n">
        <v>9663</v>
      </c>
      <c r="B9664" s="3" t="n">
        <v>3</v>
      </c>
      <c r="C9664" s="3" t="s">
        <v>385</v>
      </c>
      <c r="D9664" s="3" t="s">
        <v>563</v>
      </c>
      <c r="E9664" s="3" t="n">
        <v>400</v>
      </c>
      <c r="F9664" s="4" t="n">
        <v>158.38</v>
      </c>
      <c r="G9664" s="3" t="s">
        <v>8</v>
      </c>
      <c r="H9664" s="4" t="n">
        <f aca="false">ROUND(E9664*F9664,2)</f>
        <v>63352</v>
      </c>
    </row>
    <row r="9665" customFormat="false" ht="15" hidden="false" customHeight="false" outlineLevel="0" collapsed="false">
      <c r="A9665" s="3" t="n">
        <v>9664</v>
      </c>
      <c r="B9665" s="3" t="n">
        <v>6</v>
      </c>
      <c r="C9665" s="3" t="s">
        <v>385</v>
      </c>
      <c r="D9665" s="3" t="s">
        <v>562</v>
      </c>
      <c r="E9665" s="3" t="n">
        <v>3061</v>
      </c>
      <c r="F9665" s="4" t="n">
        <v>206.6</v>
      </c>
      <c r="G9665" s="3" t="s">
        <v>8</v>
      </c>
      <c r="H9665" s="4" t="n">
        <f aca="false">ROUND(E9665*F9665,2)</f>
        <v>632402.6</v>
      </c>
    </row>
    <row r="9666" customFormat="false" ht="15" hidden="false" customHeight="false" outlineLevel="0" collapsed="false">
      <c r="A9666" s="3" t="n">
        <v>9665</v>
      </c>
      <c r="B9666" s="3" t="n">
        <v>14</v>
      </c>
      <c r="C9666" s="3" t="s">
        <v>385</v>
      </c>
      <c r="D9666" s="3" t="s">
        <v>562</v>
      </c>
      <c r="E9666" s="3" t="n">
        <v>365</v>
      </c>
      <c r="F9666" s="4" t="n">
        <v>68.15</v>
      </c>
      <c r="G9666" s="3" t="s">
        <v>41</v>
      </c>
      <c r="H9666" s="4" t="n">
        <f aca="false">ROUND(E9666*F9666,2)</f>
        <v>24874.75</v>
      </c>
    </row>
    <row r="9667" customFormat="false" ht="15" hidden="false" customHeight="false" outlineLevel="0" collapsed="false">
      <c r="A9667" s="3" t="n">
        <v>9666</v>
      </c>
      <c r="B9667" s="3" t="n">
        <v>5</v>
      </c>
      <c r="C9667" s="3" t="s">
        <v>385</v>
      </c>
      <c r="D9667" s="3" t="s">
        <v>563</v>
      </c>
      <c r="E9667" s="3" t="n">
        <v>4839</v>
      </c>
      <c r="F9667" s="4" t="n">
        <v>607.58</v>
      </c>
      <c r="G9667" s="3" t="s">
        <v>8</v>
      </c>
      <c r="H9667" s="4" t="n">
        <f aca="false">ROUND(E9667*F9667,2)</f>
        <v>2940079.62</v>
      </c>
    </row>
    <row r="9668" customFormat="false" ht="15" hidden="false" customHeight="false" outlineLevel="0" collapsed="false">
      <c r="A9668" s="3" t="n">
        <v>9667</v>
      </c>
      <c r="B9668" s="3" t="n">
        <v>14</v>
      </c>
      <c r="C9668" s="3" t="s">
        <v>385</v>
      </c>
      <c r="D9668" s="3" t="s">
        <v>562</v>
      </c>
      <c r="E9668" s="3" t="n">
        <v>3869</v>
      </c>
      <c r="F9668" s="4" t="n">
        <v>68.19</v>
      </c>
      <c r="G9668" s="3" t="s">
        <v>41</v>
      </c>
      <c r="H9668" s="4" t="n">
        <f aca="false">ROUND(E9668*F9668,2)</f>
        <v>263827.11</v>
      </c>
    </row>
    <row r="9669" customFormat="false" ht="15" hidden="false" customHeight="false" outlineLevel="0" collapsed="false">
      <c r="A9669" s="3" t="n">
        <v>9668</v>
      </c>
      <c r="B9669" s="3" t="n">
        <v>3</v>
      </c>
      <c r="C9669" s="3" t="s">
        <v>385</v>
      </c>
      <c r="D9669" s="3" t="s">
        <v>563</v>
      </c>
      <c r="E9669" s="3" t="n">
        <v>4027</v>
      </c>
      <c r="F9669" s="4" t="n">
        <v>158.67</v>
      </c>
      <c r="G9669" s="3" t="s">
        <v>8</v>
      </c>
      <c r="H9669" s="4" t="n">
        <f aca="false">ROUND(E9669*F9669,2)</f>
        <v>638964.09</v>
      </c>
    </row>
    <row r="9670" customFormat="false" ht="15" hidden="false" customHeight="false" outlineLevel="0" collapsed="false">
      <c r="A9670" s="3" t="n">
        <v>9669</v>
      </c>
      <c r="B9670" s="3" t="n">
        <v>12</v>
      </c>
      <c r="C9670" s="3" t="s">
        <v>385</v>
      </c>
      <c r="D9670" s="3" t="s">
        <v>562</v>
      </c>
      <c r="E9670" s="3" t="n">
        <v>88</v>
      </c>
      <c r="F9670" s="4" t="n">
        <v>223.7</v>
      </c>
      <c r="G9670" s="3" t="s">
        <v>38</v>
      </c>
      <c r="H9670" s="4" t="n">
        <f aca="false">ROUND(E9670*F9670,2)</f>
        <v>19685.6</v>
      </c>
    </row>
    <row r="9671" customFormat="false" ht="15" hidden="false" customHeight="false" outlineLevel="0" collapsed="false">
      <c r="A9671" s="3" t="n">
        <v>9670</v>
      </c>
      <c r="B9671" s="3" t="n">
        <v>11</v>
      </c>
      <c r="C9671" s="3" t="s">
        <v>385</v>
      </c>
      <c r="D9671" s="3" t="s">
        <v>562</v>
      </c>
      <c r="E9671" s="3" t="n">
        <v>864</v>
      </c>
      <c r="F9671" s="4" t="n">
        <v>102.47</v>
      </c>
      <c r="G9671" s="3" t="s">
        <v>34</v>
      </c>
      <c r="H9671" s="4" t="n">
        <f aca="false">ROUND(E9671*F9671,2)</f>
        <v>88534.08</v>
      </c>
    </row>
    <row r="9672" customFormat="false" ht="15" hidden="false" customHeight="false" outlineLevel="0" collapsed="false">
      <c r="A9672" s="3" t="n">
        <v>9671</v>
      </c>
      <c r="B9672" s="3" t="n">
        <v>4</v>
      </c>
      <c r="C9672" s="3" t="s">
        <v>385</v>
      </c>
      <c r="D9672" s="3" t="s">
        <v>562</v>
      </c>
      <c r="E9672" s="3" t="n">
        <v>1623</v>
      </c>
      <c r="F9672" s="4" t="n">
        <v>107.33</v>
      </c>
      <c r="G9672" s="3" t="s">
        <v>8</v>
      </c>
      <c r="H9672" s="4" t="n">
        <f aca="false">ROUND(E9672*F9672,2)</f>
        <v>174196.59</v>
      </c>
    </row>
    <row r="9673" customFormat="false" ht="15" hidden="false" customHeight="false" outlineLevel="0" collapsed="false">
      <c r="A9673" s="3" t="n">
        <v>9672</v>
      </c>
      <c r="B9673" s="3" t="n">
        <v>2</v>
      </c>
      <c r="C9673" s="3" t="s">
        <v>385</v>
      </c>
      <c r="D9673" s="3" t="s">
        <v>562</v>
      </c>
      <c r="E9673" s="3" t="n">
        <v>308</v>
      </c>
      <c r="F9673" s="4" t="n">
        <v>34.64</v>
      </c>
      <c r="G9673" s="3" t="s">
        <v>8</v>
      </c>
      <c r="H9673" s="4" t="n">
        <f aca="false">ROUND(E9673*F9673,2)</f>
        <v>10669.12</v>
      </c>
    </row>
    <row r="9674" customFormat="false" ht="15" hidden="false" customHeight="false" outlineLevel="0" collapsed="false">
      <c r="A9674" s="3" t="n">
        <v>9673</v>
      </c>
      <c r="B9674" s="3" t="n">
        <v>10</v>
      </c>
      <c r="C9674" s="3" t="s">
        <v>385</v>
      </c>
      <c r="D9674" s="3" t="s">
        <v>562</v>
      </c>
      <c r="E9674" s="3" t="n">
        <v>4508</v>
      </c>
      <c r="F9674" s="4" t="n">
        <v>78.82</v>
      </c>
      <c r="G9674" s="3" t="s">
        <v>8</v>
      </c>
      <c r="H9674" s="4" t="n">
        <f aca="false">ROUND(E9674*F9674,2)</f>
        <v>355320.56</v>
      </c>
    </row>
    <row r="9675" customFormat="false" ht="15" hidden="false" customHeight="false" outlineLevel="0" collapsed="false">
      <c r="A9675" s="3" t="n">
        <v>9674</v>
      </c>
      <c r="B9675" s="3" t="n">
        <v>15</v>
      </c>
      <c r="C9675" s="3" t="s">
        <v>385</v>
      </c>
      <c r="D9675" s="3" t="s">
        <v>562</v>
      </c>
      <c r="E9675" s="3" t="n">
        <v>1129</v>
      </c>
      <c r="F9675" s="4" t="n">
        <v>283.11</v>
      </c>
      <c r="G9675" s="3" t="s">
        <v>46</v>
      </c>
      <c r="H9675" s="4" t="n">
        <f aca="false">ROUND(E9675*F9675,2)</f>
        <v>319631.19</v>
      </c>
    </row>
    <row r="9676" customFormat="false" ht="15" hidden="false" customHeight="false" outlineLevel="0" collapsed="false">
      <c r="A9676" s="3" t="n">
        <v>9675</v>
      </c>
      <c r="B9676" s="3" t="n">
        <v>3</v>
      </c>
      <c r="C9676" s="3" t="s">
        <v>385</v>
      </c>
      <c r="D9676" s="3" t="s">
        <v>562</v>
      </c>
      <c r="E9676" s="3" t="n">
        <v>2824</v>
      </c>
      <c r="F9676" s="4" t="n">
        <v>158.6</v>
      </c>
      <c r="G9676" s="3" t="s">
        <v>8</v>
      </c>
      <c r="H9676" s="4" t="n">
        <f aca="false">ROUND(E9676*F9676,2)</f>
        <v>447886.4</v>
      </c>
    </row>
    <row r="9677" customFormat="false" ht="15" hidden="false" customHeight="false" outlineLevel="0" collapsed="false">
      <c r="A9677" s="3" t="n">
        <v>9676</v>
      </c>
      <c r="B9677" s="3" t="n">
        <v>2</v>
      </c>
      <c r="C9677" s="3" t="s">
        <v>385</v>
      </c>
      <c r="D9677" s="3" t="s">
        <v>563</v>
      </c>
      <c r="E9677" s="3" t="n">
        <v>1582</v>
      </c>
      <c r="F9677" s="4" t="n">
        <v>34.71</v>
      </c>
      <c r="G9677" s="3" t="s">
        <v>8</v>
      </c>
      <c r="H9677" s="4" t="n">
        <f aca="false">ROUND(E9677*F9677,2)</f>
        <v>54911.22</v>
      </c>
    </row>
    <row r="9678" customFormat="false" ht="15" hidden="false" customHeight="false" outlineLevel="0" collapsed="false">
      <c r="A9678" s="3" t="n">
        <v>9677</v>
      </c>
      <c r="B9678" s="3" t="n">
        <v>5</v>
      </c>
      <c r="C9678" s="3" t="s">
        <v>385</v>
      </c>
      <c r="D9678" s="3" t="s">
        <v>563</v>
      </c>
      <c r="E9678" s="3" t="n">
        <v>2693</v>
      </c>
      <c r="F9678" s="4" t="n">
        <v>607.96</v>
      </c>
      <c r="G9678" s="3" t="s">
        <v>8</v>
      </c>
      <c r="H9678" s="4" t="n">
        <f aca="false">ROUND(E9678*F9678,2)</f>
        <v>1637236.28</v>
      </c>
    </row>
    <row r="9679" customFormat="false" ht="15" hidden="false" customHeight="false" outlineLevel="0" collapsed="false">
      <c r="A9679" s="3" t="n">
        <v>9678</v>
      </c>
      <c r="B9679" s="3" t="n">
        <v>10</v>
      </c>
      <c r="C9679" s="3" t="s">
        <v>385</v>
      </c>
      <c r="D9679" s="3" t="s">
        <v>563</v>
      </c>
      <c r="E9679" s="3" t="n">
        <v>4578</v>
      </c>
      <c r="F9679" s="4" t="n">
        <v>78.71</v>
      </c>
      <c r="G9679" s="3" t="s">
        <v>8</v>
      </c>
      <c r="H9679" s="4" t="n">
        <f aca="false">ROUND(E9679*F9679,2)</f>
        <v>360334.38</v>
      </c>
    </row>
    <row r="9680" customFormat="false" ht="15" hidden="false" customHeight="false" outlineLevel="0" collapsed="false">
      <c r="A9680" s="3" t="n">
        <v>9679</v>
      </c>
      <c r="B9680" s="3" t="n">
        <v>4</v>
      </c>
      <c r="C9680" s="3" t="s">
        <v>385</v>
      </c>
      <c r="D9680" s="3" t="s">
        <v>563</v>
      </c>
      <c r="E9680" s="3" t="n">
        <v>2788</v>
      </c>
      <c r="F9680" s="4" t="n">
        <v>107.79</v>
      </c>
      <c r="G9680" s="3" t="s">
        <v>8</v>
      </c>
      <c r="H9680" s="4" t="n">
        <f aca="false">ROUND(E9680*F9680,2)</f>
        <v>300518.52</v>
      </c>
    </row>
    <row r="9681" customFormat="false" ht="15" hidden="false" customHeight="false" outlineLevel="0" collapsed="false">
      <c r="A9681" s="3" t="n">
        <v>9680</v>
      </c>
      <c r="B9681" s="3" t="n">
        <v>4</v>
      </c>
      <c r="C9681" s="3" t="s">
        <v>385</v>
      </c>
      <c r="D9681" s="3" t="s">
        <v>562</v>
      </c>
      <c r="E9681" s="3" t="n">
        <v>4366</v>
      </c>
      <c r="F9681" s="4" t="n">
        <v>107.78</v>
      </c>
      <c r="G9681" s="3" t="s">
        <v>8</v>
      </c>
      <c r="H9681" s="4" t="n">
        <f aca="false">ROUND(E9681*F9681,2)</f>
        <v>470567.48</v>
      </c>
    </row>
    <row r="9682" customFormat="false" ht="15" hidden="false" customHeight="false" outlineLevel="0" collapsed="false">
      <c r="A9682" s="3" t="n">
        <v>9681</v>
      </c>
      <c r="B9682" s="3" t="n">
        <v>11</v>
      </c>
      <c r="C9682" s="3" t="s">
        <v>385</v>
      </c>
      <c r="D9682" s="3" t="s">
        <v>563</v>
      </c>
      <c r="E9682" s="3" t="n">
        <v>2406</v>
      </c>
      <c r="F9682" s="4" t="n">
        <v>102.84</v>
      </c>
      <c r="G9682" s="3" t="s">
        <v>34</v>
      </c>
      <c r="H9682" s="4" t="n">
        <f aca="false">ROUND(E9682*F9682,2)</f>
        <v>247433.04</v>
      </c>
    </row>
    <row r="9683" customFormat="false" ht="15" hidden="false" customHeight="false" outlineLevel="0" collapsed="false">
      <c r="A9683" s="3" t="n">
        <v>9682</v>
      </c>
      <c r="B9683" s="3" t="n">
        <v>12</v>
      </c>
      <c r="C9683" s="3" t="s">
        <v>385</v>
      </c>
      <c r="D9683" s="3" t="s">
        <v>563</v>
      </c>
      <c r="E9683" s="3" t="n">
        <v>4922</v>
      </c>
      <c r="F9683" s="4" t="n">
        <v>223.34</v>
      </c>
      <c r="G9683" s="3" t="s">
        <v>38</v>
      </c>
      <c r="H9683" s="4" t="n">
        <f aca="false">ROUND(E9683*F9683,2)</f>
        <v>1099279.48</v>
      </c>
    </row>
    <row r="9684" customFormat="false" ht="15" hidden="false" customHeight="false" outlineLevel="0" collapsed="false">
      <c r="A9684" s="3" t="n">
        <v>9683</v>
      </c>
      <c r="B9684" s="3" t="n">
        <v>9</v>
      </c>
      <c r="C9684" s="3" t="s">
        <v>385</v>
      </c>
      <c r="D9684" s="3" t="s">
        <v>562</v>
      </c>
      <c r="E9684" s="3" t="n">
        <v>2761</v>
      </c>
      <c r="F9684" s="4" t="n">
        <v>280.39</v>
      </c>
      <c r="G9684" s="3" t="s">
        <v>8</v>
      </c>
      <c r="H9684" s="4" t="n">
        <f aca="false">ROUND(E9684*F9684,2)</f>
        <v>774156.79</v>
      </c>
    </row>
    <row r="9685" customFormat="false" ht="15" hidden="false" customHeight="false" outlineLevel="0" collapsed="false">
      <c r="A9685" s="3" t="n">
        <v>9684</v>
      </c>
      <c r="B9685" s="3" t="n">
        <v>5</v>
      </c>
      <c r="C9685" s="3" t="s">
        <v>385</v>
      </c>
      <c r="D9685" s="3" t="s">
        <v>563</v>
      </c>
      <c r="E9685" s="3" t="n">
        <v>818</v>
      </c>
      <c r="F9685" s="4" t="n">
        <v>609.51</v>
      </c>
      <c r="G9685" s="3" t="s">
        <v>8</v>
      </c>
      <c r="H9685" s="4" t="n">
        <f aca="false">ROUND(E9685*F9685,2)</f>
        <v>498579.18</v>
      </c>
    </row>
    <row r="9686" customFormat="false" ht="15" hidden="false" customHeight="false" outlineLevel="0" collapsed="false">
      <c r="A9686" s="3" t="n">
        <v>9685</v>
      </c>
      <c r="B9686" s="3" t="n">
        <v>7</v>
      </c>
      <c r="C9686" s="3" t="s">
        <v>385</v>
      </c>
      <c r="D9686" s="3" t="s">
        <v>562</v>
      </c>
      <c r="E9686" s="3" t="n">
        <v>881</v>
      </c>
      <c r="F9686" s="4" t="n">
        <v>275.82</v>
      </c>
      <c r="G9686" s="3" t="s">
        <v>8</v>
      </c>
      <c r="H9686" s="4" t="n">
        <f aca="false">ROUND(E9686*F9686,2)</f>
        <v>242997.42</v>
      </c>
    </row>
    <row r="9687" customFormat="false" ht="15" hidden="false" customHeight="false" outlineLevel="0" collapsed="false">
      <c r="A9687" s="3" t="n">
        <v>9686</v>
      </c>
      <c r="B9687" s="3" t="n">
        <v>8</v>
      </c>
      <c r="C9687" s="3" t="s">
        <v>385</v>
      </c>
      <c r="D9687" s="3" t="s">
        <v>563</v>
      </c>
      <c r="E9687" s="3" t="n">
        <v>715</v>
      </c>
      <c r="F9687" s="4" t="n">
        <v>60.58</v>
      </c>
      <c r="G9687" s="3" t="s">
        <v>8</v>
      </c>
      <c r="H9687" s="4" t="n">
        <f aca="false">ROUND(E9687*F9687,2)</f>
        <v>43314.7</v>
      </c>
    </row>
    <row r="9688" customFormat="false" ht="15" hidden="false" customHeight="false" outlineLevel="0" collapsed="false">
      <c r="A9688" s="3" t="n">
        <v>9687</v>
      </c>
      <c r="B9688" s="3" t="n">
        <v>9</v>
      </c>
      <c r="C9688" s="3" t="s">
        <v>385</v>
      </c>
      <c r="D9688" s="3" t="s">
        <v>563</v>
      </c>
      <c r="E9688" s="3" t="n">
        <v>4876</v>
      </c>
      <c r="F9688" s="4" t="n">
        <v>280.39</v>
      </c>
      <c r="G9688" s="3" t="s">
        <v>8</v>
      </c>
      <c r="H9688" s="4" t="n">
        <f aca="false">ROUND(E9688*F9688,2)</f>
        <v>1367181.64</v>
      </c>
    </row>
    <row r="9689" customFormat="false" ht="15" hidden="false" customHeight="false" outlineLevel="0" collapsed="false">
      <c r="A9689" s="3" t="n">
        <v>9688</v>
      </c>
      <c r="B9689" s="3" t="n">
        <v>5</v>
      </c>
      <c r="C9689" s="3" t="s">
        <v>385</v>
      </c>
      <c r="D9689" s="3" t="s">
        <v>562</v>
      </c>
      <c r="E9689" s="3" t="n">
        <v>3250</v>
      </c>
      <c r="F9689" s="4" t="n">
        <v>607.87</v>
      </c>
      <c r="G9689" s="3" t="s">
        <v>8</v>
      </c>
      <c r="H9689" s="4" t="n">
        <f aca="false">ROUND(E9689*F9689,2)</f>
        <v>1975577.5</v>
      </c>
    </row>
    <row r="9690" customFormat="false" ht="15" hidden="false" customHeight="false" outlineLevel="0" collapsed="false">
      <c r="A9690" s="3" t="n">
        <v>9689</v>
      </c>
      <c r="B9690" s="3" t="n">
        <v>1</v>
      </c>
      <c r="C9690" s="3" t="s">
        <v>385</v>
      </c>
      <c r="D9690" s="3" t="s">
        <v>562</v>
      </c>
      <c r="E9690" s="3" t="n">
        <v>1202</v>
      </c>
      <c r="F9690" s="4" t="n">
        <v>412.63</v>
      </c>
      <c r="G9690" s="3" t="s">
        <v>8</v>
      </c>
      <c r="H9690" s="4" t="n">
        <f aca="false">ROUND(E9690*F9690,2)</f>
        <v>495981.26</v>
      </c>
    </row>
    <row r="9691" customFormat="false" ht="15" hidden="false" customHeight="false" outlineLevel="0" collapsed="false">
      <c r="A9691" s="3" t="n">
        <v>9690</v>
      </c>
      <c r="B9691" s="3" t="n">
        <v>7</v>
      </c>
      <c r="C9691" s="3" t="s">
        <v>385</v>
      </c>
      <c r="D9691" s="3" t="s">
        <v>563</v>
      </c>
      <c r="E9691" s="3" t="n">
        <v>692</v>
      </c>
      <c r="F9691" s="4" t="n">
        <v>274.9</v>
      </c>
      <c r="G9691" s="3" t="s">
        <v>8</v>
      </c>
      <c r="H9691" s="4" t="n">
        <f aca="false">ROUND(E9691*F9691,2)</f>
        <v>190230.8</v>
      </c>
    </row>
    <row r="9692" customFormat="false" ht="15" hidden="false" customHeight="false" outlineLevel="0" collapsed="false">
      <c r="A9692" s="3" t="n">
        <v>9691</v>
      </c>
      <c r="B9692" s="3" t="n">
        <v>1</v>
      </c>
      <c r="C9692" s="3" t="s">
        <v>385</v>
      </c>
      <c r="D9692" s="3" t="s">
        <v>563</v>
      </c>
      <c r="E9692" s="3" t="n">
        <v>3725</v>
      </c>
      <c r="F9692" s="4" t="n">
        <v>412.41</v>
      </c>
      <c r="G9692" s="3" t="s">
        <v>8</v>
      </c>
      <c r="H9692" s="4" t="n">
        <f aca="false">ROUND(E9692*F9692,2)</f>
        <v>1536227.25</v>
      </c>
    </row>
    <row r="9693" customFormat="false" ht="15" hidden="false" customHeight="false" outlineLevel="0" collapsed="false">
      <c r="A9693" s="3" t="n">
        <v>9692</v>
      </c>
      <c r="B9693" s="3" t="n">
        <v>5</v>
      </c>
      <c r="C9693" s="3" t="s">
        <v>385</v>
      </c>
      <c r="D9693" s="3" t="s">
        <v>562</v>
      </c>
      <c r="E9693" s="3" t="n">
        <v>676</v>
      </c>
      <c r="F9693" s="4" t="n">
        <v>609.14</v>
      </c>
      <c r="G9693" s="3" t="s">
        <v>8</v>
      </c>
      <c r="H9693" s="4" t="n">
        <f aca="false">ROUND(E9693*F9693,2)</f>
        <v>411778.64</v>
      </c>
    </row>
    <row r="9694" customFormat="false" ht="15" hidden="false" customHeight="false" outlineLevel="0" collapsed="false">
      <c r="A9694" s="3" t="n">
        <v>9693</v>
      </c>
      <c r="B9694" s="3" t="n">
        <v>1</v>
      </c>
      <c r="C9694" s="3" t="s">
        <v>385</v>
      </c>
      <c r="D9694" s="3" t="s">
        <v>563</v>
      </c>
      <c r="E9694" s="3" t="n">
        <v>2528</v>
      </c>
      <c r="F9694" s="4" t="n">
        <v>412.75</v>
      </c>
      <c r="G9694" s="3" t="s">
        <v>8</v>
      </c>
      <c r="H9694" s="4" t="n">
        <f aca="false">ROUND(E9694*F9694,2)</f>
        <v>1043432</v>
      </c>
    </row>
    <row r="9695" customFormat="false" ht="15" hidden="false" customHeight="false" outlineLevel="0" collapsed="false">
      <c r="A9695" s="3" t="n">
        <v>9694</v>
      </c>
      <c r="B9695" s="3" t="n">
        <v>12</v>
      </c>
      <c r="C9695" s="3" t="s">
        <v>385</v>
      </c>
      <c r="D9695" s="3" t="s">
        <v>562</v>
      </c>
      <c r="E9695" s="3" t="n">
        <v>1576</v>
      </c>
      <c r="F9695" s="4" t="n">
        <v>223.88</v>
      </c>
      <c r="G9695" s="3" t="s">
        <v>38</v>
      </c>
      <c r="H9695" s="4" t="n">
        <f aca="false">ROUND(E9695*F9695,2)</f>
        <v>352834.88</v>
      </c>
    </row>
    <row r="9696" customFormat="false" ht="15" hidden="false" customHeight="false" outlineLevel="0" collapsed="false">
      <c r="A9696" s="3" t="n">
        <v>9695</v>
      </c>
      <c r="B9696" s="3" t="n">
        <v>9</v>
      </c>
      <c r="C9696" s="3" t="s">
        <v>385</v>
      </c>
      <c r="D9696" s="3" t="s">
        <v>562</v>
      </c>
      <c r="E9696" s="3" t="n">
        <v>2147</v>
      </c>
      <c r="F9696" s="4" t="n">
        <v>281.23</v>
      </c>
      <c r="G9696" s="3" t="s">
        <v>8</v>
      </c>
      <c r="H9696" s="4" t="n">
        <f aca="false">ROUND(E9696*F9696,2)</f>
        <v>603800.81</v>
      </c>
    </row>
    <row r="9697" customFormat="false" ht="15" hidden="false" customHeight="false" outlineLevel="0" collapsed="false">
      <c r="A9697" s="3" t="n">
        <v>9696</v>
      </c>
      <c r="B9697" s="3" t="n">
        <v>14</v>
      </c>
      <c r="C9697" s="3" t="s">
        <v>385</v>
      </c>
      <c r="D9697" s="3" t="s">
        <v>563</v>
      </c>
      <c r="E9697" s="3" t="n">
        <v>4772</v>
      </c>
      <c r="F9697" s="4" t="n">
        <v>68.31</v>
      </c>
      <c r="G9697" s="3" t="s">
        <v>41</v>
      </c>
      <c r="H9697" s="4" t="n">
        <f aca="false">ROUND(E9697*F9697,2)</f>
        <v>325975.32</v>
      </c>
    </row>
    <row r="9698" customFormat="false" ht="15" hidden="false" customHeight="false" outlineLevel="0" collapsed="false">
      <c r="A9698" s="3" t="n">
        <v>9697</v>
      </c>
      <c r="B9698" s="3" t="n">
        <v>10</v>
      </c>
      <c r="C9698" s="3" t="s">
        <v>386</v>
      </c>
      <c r="D9698" s="3" t="s">
        <v>562</v>
      </c>
      <c r="E9698" s="3" t="n">
        <v>490</v>
      </c>
      <c r="F9698" s="4" t="n">
        <v>78.87</v>
      </c>
      <c r="G9698" s="3" t="s">
        <v>8</v>
      </c>
      <c r="H9698" s="4" t="n">
        <f aca="false">ROUND(E9698*F9698,2)</f>
        <v>38646.3</v>
      </c>
    </row>
    <row r="9699" customFormat="false" ht="15" hidden="false" customHeight="false" outlineLevel="0" collapsed="false">
      <c r="A9699" s="3" t="n">
        <v>9698</v>
      </c>
      <c r="B9699" s="3" t="n">
        <v>9</v>
      </c>
      <c r="C9699" s="3" t="s">
        <v>386</v>
      </c>
      <c r="D9699" s="3" t="s">
        <v>562</v>
      </c>
      <c r="E9699" s="3" t="n">
        <v>3624</v>
      </c>
      <c r="F9699" s="4" t="n">
        <v>281.05</v>
      </c>
      <c r="G9699" s="3" t="s">
        <v>8</v>
      </c>
      <c r="H9699" s="4" t="n">
        <f aca="false">ROUND(E9699*F9699,2)</f>
        <v>1018525.2</v>
      </c>
    </row>
    <row r="9700" customFormat="false" ht="15" hidden="false" customHeight="false" outlineLevel="0" collapsed="false">
      <c r="A9700" s="3" t="n">
        <v>9699</v>
      </c>
      <c r="B9700" s="3" t="n">
        <v>14</v>
      </c>
      <c r="C9700" s="3" t="s">
        <v>386</v>
      </c>
      <c r="D9700" s="3" t="s">
        <v>563</v>
      </c>
      <c r="E9700" s="3" t="n">
        <v>4164</v>
      </c>
      <c r="F9700" s="4" t="n">
        <v>68.37</v>
      </c>
      <c r="G9700" s="3" t="s">
        <v>41</v>
      </c>
      <c r="H9700" s="4" t="n">
        <f aca="false">ROUND(E9700*F9700,2)</f>
        <v>284692.68</v>
      </c>
    </row>
    <row r="9701" customFormat="false" ht="15" hidden="false" customHeight="false" outlineLevel="0" collapsed="false">
      <c r="A9701" s="3" t="n">
        <v>9700</v>
      </c>
      <c r="B9701" s="3" t="n">
        <v>6</v>
      </c>
      <c r="C9701" s="3" t="s">
        <v>386</v>
      </c>
      <c r="D9701" s="3" t="s">
        <v>562</v>
      </c>
      <c r="E9701" s="3" t="n">
        <v>1437</v>
      </c>
      <c r="F9701" s="4" t="n">
        <v>199.78</v>
      </c>
      <c r="G9701" s="3" t="s">
        <v>8</v>
      </c>
      <c r="H9701" s="4" t="n">
        <f aca="false">ROUND(E9701*F9701,2)</f>
        <v>287083.86</v>
      </c>
    </row>
    <row r="9702" customFormat="false" ht="15" hidden="false" customHeight="false" outlineLevel="0" collapsed="false">
      <c r="A9702" s="3" t="n">
        <v>9701</v>
      </c>
      <c r="B9702" s="3" t="n">
        <v>11</v>
      </c>
      <c r="C9702" s="3" t="s">
        <v>386</v>
      </c>
      <c r="D9702" s="3" t="s">
        <v>562</v>
      </c>
      <c r="E9702" s="3" t="n">
        <v>974</v>
      </c>
      <c r="F9702" s="4" t="n">
        <v>102.11</v>
      </c>
      <c r="G9702" s="3" t="s">
        <v>34</v>
      </c>
      <c r="H9702" s="4" t="n">
        <f aca="false">ROUND(E9702*F9702,2)</f>
        <v>99455.14</v>
      </c>
    </row>
    <row r="9703" customFormat="false" ht="15" hidden="false" customHeight="false" outlineLevel="0" collapsed="false">
      <c r="A9703" s="3" t="n">
        <v>9702</v>
      </c>
      <c r="B9703" s="3" t="n">
        <v>8</v>
      </c>
      <c r="C9703" s="3" t="s">
        <v>386</v>
      </c>
      <c r="D9703" s="3" t="s">
        <v>563</v>
      </c>
      <c r="E9703" s="3" t="n">
        <v>4823</v>
      </c>
      <c r="F9703" s="4" t="n">
        <v>60.55</v>
      </c>
      <c r="G9703" s="3" t="s">
        <v>8</v>
      </c>
      <c r="H9703" s="4" t="n">
        <f aca="false">ROUND(E9703*F9703,2)</f>
        <v>292032.65</v>
      </c>
    </row>
    <row r="9704" customFormat="false" ht="15" hidden="false" customHeight="false" outlineLevel="0" collapsed="false">
      <c r="A9704" s="3" t="n">
        <v>9703</v>
      </c>
      <c r="B9704" s="3" t="n">
        <v>13</v>
      </c>
      <c r="C9704" s="3" t="s">
        <v>386</v>
      </c>
      <c r="D9704" s="3" t="s">
        <v>562</v>
      </c>
      <c r="E9704" s="3" t="n">
        <v>1871</v>
      </c>
      <c r="F9704" s="4" t="n">
        <v>32.41</v>
      </c>
      <c r="G9704" s="3" t="s">
        <v>41</v>
      </c>
      <c r="H9704" s="4" t="n">
        <f aca="false">ROUND(E9704*F9704,2)</f>
        <v>60639.11</v>
      </c>
    </row>
    <row r="9705" customFormat="false" ht="15" hidden="false" customHeight="false" outlineLevel="0" collapsed="false">
      <c r="A9705" s="3" t="n">
        <v>9704</v>
      </c>
      <c r="B9705" s="3" t="n">
        <v>14</v>
      </c>
      <c r="C9705" s="3" t="s">
        <v>386</v>
      </c>
      <c r="D9705" s="3" t="s">
        <v>562</v>
      </c>
      <c r="E9705" s="3" t="n">
        <v>2153</v>
      </c>
      <c r="F9705" s="4" t="n">
        <v>68.19</v>
      </c>
      <c r="G9705" s="3" t="s">
        <v>41</v>
      </c>
      <c r="H9705" s="4" t="n">
        <f aca="false">ROUND(E9705*F9705,2)</f>
        <v>146813.07</v>
      </c>
    </row>
    <row r="9706" customFormat="false" ht="15" hidden="false" customHeight="false" outlineLevel="0" collapsed="false">
      <c r="A9706" s="3" t="n">
        <v>9705</v>
      </c>
      <c r="B9706" s="3" t="n">
        <v>14</v>
      </c>
      <c r="C9706" s="3" t="s">
        <v>386</v>
      </c>
      <c r="D9706" s="3" t="s">
        <v>563</v>
      </c>
      <c r="E9706" s="3" t="n">
        <v>1230</v>
      </c>
      <c r="F9706" s="4" t="n">
        <v>68.15</v>
      </c>
      <c r="G9706" s="3" t="s">
        <v>41</v>
      </c>
      <c r="H9706" s="4" t="n">
        <f aca="false">ROUND(E9706*F9706,2)</f>
        <v>83824.5</v>
      </c>
    </row>
    <row r="9707" customFormat="false" ht="15" hidden="false" customHeight="false" outlineLevel="0" collapsed="false">
      <c r="A9707" s="3" t="n">
        <v>9706</v>
      </c>
      <c r="B9707" s="3" t="n">
        <v>7</v>
      </c>
      <c r="C9707" s="3" t="s">
        <v>386</v>
      </c>
      <c r="D9707" s="3" t="s">
        <v>562</v>
      </c>
      <c r="E9707" s="3" t="n">
        <v>3255</v>
      </c>
      <c r="F9707" s="4" t="n">
        <v>273.4</v>
      </c>
      <c r="G9707" s="3" t="s">
        <v>8</v>
      </c>
      <c r="H9707" s="4" t="n">
        <f aca="false">ROUND(E9707*F9707,2)</f>
        <v>889917</v>
      </c>
    </row>
    <row r="9708" customFormat="false" ht="15" hidden="false" customHeight="false" outlineLevel="0" collapsed="false">
      <c r="A9708" s="3" t="n">
        <v>9707</v>
      </c>
      <c r="B9708" s="3" t="n">
        <v>11</v>
      </c>
      <c r="C9708" s="3" t="s">
        <v>386</v>
      </c>
      <c r="D9708" s="3" t="s">
        <v>562</v>
      </c>
      <c r="E9708" s="3" t="n">
        <v>556</v>
      </c>
      <c r="F9708" s="4" t="n">
        <v>101.96</v>
      </c>
      <c r="G9708" s="3" t="s">
        <v>34</v>
      </c>
      <c r="H9708" s="4" t="n">
        <f aca="false">ROUND(E9708*F9708,2)</f>
        <v>56689.76</v>
      </c>
    </row>
    <row r="9709" customFormat="false" ht="15" hidden="false" customHeight="false" outlineLevel="0" collapsed="false">
      <c r="A9709" s="3" t="n">
        <v>9708</v>
      </c>
      <c r="B9709" s="3" t="n">
        <v>1</v>
      </c>
      <c r="C9709" s="3" t="s">
        <v>386</v>
      </c>
      <c r="D9709" s="3" t="s">
        <v>563</v>
      </c>
      <c r="E9709" s="3" t="n">
        <v>115</v>
      </c>
      <c r="F9709" s="4" t="n">
        <v>414.33</v>
      </c>
      <c r="G9709" s="3" t="s">
        <v>8</v>
      </c>
      <c r="H9709" s="4" t="n">
        <f aca="false">ROUND(E9709*F9709,2)</f>
        <v>47647.95</v>
      </c>
    </row>
    <row r="9710" customFormat="false" ht="15" hidden="false" customHeight="false" outlineLevel="0" collapsed="false">
      <c r="A9710" s="3" t="n">
        <v>9709</v>
      </c>
      <c r="B9710" s="3" t="n">
        <v>1</v>
      </c>
      <c r="C9710" s="3" t="s">
        <v>386</v>
      </c>
      <c r="D9710" s="3" t="s">
        <v>562</v>
      </c>
      <c r="E9710" s="3" t="n">
        <v>4096</v>
      </c>
      <c r="F9710" s="4" t="n">
        <v>415.07</v>
      </c>
      <c r="G9710" s="3" t="s">
        <v>8</v>
      </c>
      <c r="H9710" s="4" t="n">
        <f aca="false">ROUND(E9710*F9710,2)</f>
        <v>1700126.72</v>
      </c>
    </row>
    <row r="9711" customFormat="false" ht="15" hidden="false" customHeight="false" outlineLevel="0" collapsed="false">
      <c r="A9711" s="3" t="n">
        <v>9710</v>
      </c>
      <c r="B9711" s="3" t="n">
        <v>7</v>
      </c>
      <c r="C9711" s="3" t="s">
        <v>386</v>
      </c>
      <c r="D9711" s="3" t="s">
        <v>562</v>
      </c>
      <c r="E9711" s="3" t="n">
        <v>800</v>
      </c>
      <c r="F9711" s="4" t="n">
        <v>274.36</v>
      </c>
      <c r="G9711" s="3" t="s">
        <v>8</v>
      </c>
      <c r="H9711" s="4" t="n">
        <f aca="false">ROUND(E9711*F9711,2)</f>
        <v>219488</v>
      </c>
    </row>
    <row r="9712" customFormat="false" ht="15" hidden="false" customHeight="false" outlineLevel="0" collapsed="false">
      <c r="A9712" s="3" t="n">
        <v>9711</v>
      </c>
      <c r="B9712" s="3" t="n">
        <v>14</v>
      </c>
      <c r="C9712" s="3" t="s">
        <v>386</v>
      </c>
      <c r="D9712" s="3" t="s">
        <v>563</v>
      </c>
      <c r="E9712" s="3" t="n">
        <v>187</v>
      </c>
      <c r="F9712" s="4" t="n">
        <v>68.27</v>
      </c>
      <c r="G9712" s="3" t="s">
        <v>41</v>
      </c>
      <c r="H9712" s="4" t="n">
        <f aca="false">ROUND(E9712*F9712,2)</f>
        <v>12766.49</v>
      </c>
    </row>
    <row r="9713" customFormat="false" ht="15" hidden="false" customHeight="false" outlineLevel="0" collapsed="false">
      <c r="A9713" s="3" t="n">
        <v>9712</v>
      </c>
      <c r="B9713" s="3" t="n">
        <v>7</v>
      </c>
      <c r="C9713" s="3" t="s">
        <v>386</v>
      </c>
      <c r="D9713" s="3" t="s">
        <v>563</v>
      </c>
      <c r="E9713" s="3" t="n">
        <v>176</v>
      </c>
      <c r="F9713" s="4" t="n">
        <v>273.59</v>
      </c>
      <c r="G9713" s="3" t="s">
        <v>8</v>
      </c>
      <c r="H9713" s="4" t="n">
        <f aca="false">ROUND(E9713*F9713,2)</f>
        <v>48151.84</v>
      </c>
    </row>
    <row r="9714" customFormat="false" ht="15" hidden="false" customHeight="false" outlineLevel="0" collapsed="false">
      <c r="A9714" s="3" t="n">
        <v>9713</v>
      </c>
      <c r="B9714" s="3" t="n">
        <v>11</v>
      </c>
      <c r="C9714" s="3" t="s">
        <v>386</v>
      </c>
      <c r="D9714" s="3" t="s">
        <v>563</v>
      </c>
      <c r="E9714" s="3" t="n">
        <v>178</v>
      </c>
      <c r="F9714" s="4" t="n">
        <v>101.66</v>
      </c>
      <c r="G9714" s="3" t="s">
        <v>34</v>
      </c>
      <c r="H9714" s="4" t="n">
        <f aca="false">ROUND(E9714*F9714,2)</f>
        <v>18095.48</v>
      </c>
    </row>
    <row r="9715" customFormat="false" ht="15" hidden="false" customHeight="false" outlineLevel="0" collapsed="false">
      <c r="A9715" s="3" t="n">
        <v>9714</v>
      </c>
      <c r="B9715" s="3" t="n">
        <v>3</v>
      </c>
      <c r="C9715" s="3" t="s">
        <v>386</v>
      </c>
      <c r="D9715" s="3" t="s">
        <v>563</v>
      </c>
      <c r="E9715" s="3" t="n">
        <v>1575</v>
      </c>
      <c r="F9715" s="4" t="n">
        <v>156.37</v>
      </c>
      <c r="G9715" s="3" t="s">
        <v>8</v>
      </c>
      <c r="H9715" s="4" t="n">
        <f aca="false">ROUND(E9715*F9715,2)</f>
        <v>246282.75</v>
      </c>
    </row>
    <row r="9716" customFormat="false" ht="15" hidden="false" customHeight="false" outlineLevel="0" collapsed="false">
      <c r="A9716" s="3" t="n">
        <v>9715</v>
      </c>
      <c r="B9716" s="3" t="n">
        <v>5</v>
      </c>
      <c r="C9716" s="3" t="s">
        <v>386</v>
      </c>
      <c r="D9716" s="3" t="s">
        <v>563</v>
      </c>
      <c r="E9716" s="3" t="n">
        <v>2325</v>
      </c>
      <c r="F9716" s="4" t="n">
        <v>617.19</v>
      </c>
      <c r="G9716" s="3" t="s">
        <v>8</v>
      </c>
      <c r="H9716" s="4" t="n">
        <f aca="false">ROUND(E9716*F9716,2)</f>
        <v>1434966.75</v>
      </c>
    </row>
    <row r="9717" customFormat="false" ht="15" hidden="false" customHeight="false" outlineLevel="0" collapsed="false">
      <c r="A9717" s="3" t="n">
        <v>9716</v>
      </c>
      <c r="B9717" s="3" t="n">
        <v>3</v>
      </c>
      <c r="C9717" s="3" t="s">
        <v>386</v>
      </c>
      <c r="D9717" s="3" t="s">
        <v>563</v>
      </c>
      <c r="E9717" s="3" t="n">
        <v>364</v>
      </c>
      <c r="F9717" s="4" t="n">
        <v>156.52</v>
      </c>
      <c r="G9717" s="3" t="s">
        <v>8</v>
      </c>
      <c r="H9717" s="4" t="n">
        <f aca="false">ROUND(E9717*F9717,2)</f>
        <v>56973.28</v>
      </c>
    </row>
    <row r="9718" customFormat="false" ht="15" hidden="false" customHeight="false" outlineLevel="0" collapsed="false">
      <c r="A9718" s="3" t="n">
        <v>9717</v>
      </c>
      <c r="B9718" s="3" t="n">
        <v>5</v>
      </c>
      <c r="C9718" s="3" t="s">
        <v>386</v>
      </c>
      <c r="D9718" s="3" t="s">
        <v>563</v>
      </c>
      <c r="E9718" s="3" t="n">
        <v>3576</v>
      </c>
      <c r="F9718" s="4" t="n">
        <v>616.42</v>
      </c>
      <c r="G9718" s="3" t="s">
        <v>8</v>
      </c>
      <c r="H9718" s="4" t="n">
        <f aca="false">ROUND(E9718*F9718,2)</f>
        <v>2204317.92</v>
      </c>
    </row>
    <row r="9719" customFormat="false" ht="15" hidden="false" customHeight="false" outlineLevel="0" collapsed="false">
      <c r="A9719" s="3" t="n">
        <v>9718</v>
      </c>
      <c r="B9719" s="3" t="n">
        <v>10</v>
      </c>
      <c r="C9719" s="3" t="s">
        <v>386</v>
      </c>
      <c r="D9719" s="3" t="s">
        <v>562</v>
      </c>
      <c r="E9719" s="3" t="n">
        <v>4460</v>
      </c>
      <c r="F9719" s="4" t="n">
        <v>78.88</v>
      </c>
      <c r="G9719" s="3" t="s">
        <v>8</v>
      </c>
      <c r="H9719" s="4" t="n">
        <f aca="false">ROUND(E9719*F9719,2)</f>
        <v>351804.8</v>
      </c>
    </row>
    <row r="9720" customFormat="false" ht="15" hidden="false" customHeight="false" outlineLevel="0" collapsed="false">
      <c r="A9720" s="3" t="n">
        <v>9719</v>
      </c>
      <c r="B9720" s="3" t="n">
        <v>12</v>
      </c>
      <c r="C9720" s="3" t="s">
        <v>386</v>
      </c>
      <c r="D9720" s="3" t="s">
        <v>563</v>
      </c>
      <c r="E9720" s="3" t="n">
        <v>4683</v>
      </c>
      <c r="F9720" s="4" t="n">
        <v>223.56</v>
      </c>
      <c r="G9720" s="3" t="s">
        <v>38</v>
      </c>
      <c r="H9720" s="4" t="n">
        <f aca="false">ROUND(E9720*F9720,2)</f>
        <v>1046931.48</v>
      </c>
    </row>
    <row r="9721" customFormat="false" ht="15" hidden="false" customHeight="false" outlineLevel="0" collapsed="false">
      <c r="A9721" s="3" t="n">
        <v>9720</v>
      </c>
      <c r="B9721" s="3" t="n">
        <v>2</v>
      </c>
      <c r="C9721" s="3" t="s">
        <v>386</v>
      </c>
      <c r="D9721" s="3" t="s">
        <v>563</v>
      </c>
      <c r="E9721" s="3" t="n">
        <v>4163</v>
      </c>
      <c r="F9721" s="4" t="n">
        <v>34.56</v>
      </c>
      <c r="G9721" s="3" t="s">
        <v>8</v>
      </c>
      <c r="H9721" s="4" t="n">
        <f aca="false">ROUND(E9721*F9721,2)</f>
        <v>143873.28</v>
      </c>
    </row>
    <row r="9722" customFormat="false" ht="15" hidden="false" customHeight="false" outlineLevel="0" collapsed="false">
      <c r="A9722" s="3" t="n">
        <v>9721</v>
      </c>
      <c r="B9722" s="3" t="n">
        <v>8</v>
      </c>
      <c r="C9722" s="3" t="s">
        <v>387</v>
      </c>
      <c r="D9722" s="3" t="s">
        <v>562</v>
      </c>
      <c r="E9722" s="3" t="n">
        <v>3626</v>
      </c>
      <c r="F9722" s="4" t="n">
        <v>59.84</v>
      </c>
      <c r="G9722" s="3" t="s">
        <v>8</v>
      </c>
      <c r="H9722" s="4" t="n">
        <f aca="false">ROUND(E9722*F9722,2)</f>
        <v>216979.84</v>
      </c>
    </row>
    <row r="9723" customFormat="false" ht="15" hidden="false" customHeight="false" outlineLevel="0" collapsed="false">
      <c r="A9723" s="3" t="n">
        <v>9722</v>
      </c>
      <c r="B9723" s="3" t="n">
        <v>10</v>
      </c>
      <c r="C9723" s="3" t="s">
        <v>387</v>
      </c>
      <c r="D9723" s="3" t="s">
        <v>562</v>
      </c>
      <c r="E9723" s="3" t="n">
        <v>2971</v>
      </c>
      <c r="F9723" s="4" t="n">
        <v>81.72</v>
      </c>
      <c r="G9723" s="3" t="s">
        <v>8</v>
      </c>
      <c r="H9723" s="4" t="n">
        <f aca="false">ROUND(E9723*F9723,2)</f>
        <v>242790.12</v>
      </c>
    </row>
    <row r="9724" customFormat="false" ht="15" hidden="false" customHeight="false" outlineLevel="0" collapsed="false">
      <c r="A9724" s="3" t="n">
        <v>9723</v>
      </c>
      <c r="B9724" s="3" t="n">
        <v>2</v>
      </c>
      <c r="C9724" s="3" t="s">
        <v>387</v>
      </c>
      <c r="D9724" s="3" t="s">
        <v>562</v>
      </c>
      <c r="E9724" s="3" t="n">
        <v>3760</v>
      </c>
      <c r="F9724" s="4" t="n">
        <v>33.99</v>
      </c>
      <c r="G9724" s="3" t="s">
        <v>8</v>
      </c>
      <c r="H9724" s="4" t="n">
        <f aca="false">ROUND(E9724*F9724,2)</f>
        <v>127802.4</v>
      </c>
    </row>
    <row r="9725" customFormat="false" ht="15" hidden="false" customHeight="false" outlineLevel="0" collapsed="false">
      <c r="A9725" s="3" t="n">
        <v>9724</v>
      </c>
      <c r="B9725" s="3" t="n">
        <v>5</v>
      </c>
      <c r="C9725" s="3" t="s">
        <v>387</v>
      </c>
      <c r="D9725" s="3" t="s">
        <v>562</v>
      </c>
      <c r="E9725" s="3" t="n">
        <v>1585</v>
      </c>
      <c r="F9725" s="4" t="n">
        <v>622.59</v>
      </c>
      <c r="G9725" s="3" t="s">
        <v>8</v>
      </c>
      <c r="H9725" s="4" t="n">
        <f aca="false">ROUND(E9725*F9725,2)</f>
        <v>986805.15</v>
      </c>
    </row>
    <row r="9726" customFormat="false" ht="15" hidden="false" customHeight="false" outlineLevel="0" collapsed="false">
      <c r="A9726" s="3" t="n">
        <v>9725</v>
      </c>
      <c r="B9726" s="3" t="n">
        <v>9</v>
      </c>
      <c r="C9726" s="3" t="s">
        <v>387</v>
      </c>
      <c r="D9726" s="3" t="s">
        <v>563</v>
      </c>
      <c r="E9726" s="3" t="n">
        <v>2624</v>
      </c>
      <c r="F9726" s="4" t="n">
        <v>277.52</v>
      </c>
      <c r="G9726" s="3" t="s">
        <v>8</v>
      </c>
      <c r="H9726" s="4" t="n">
        <f aca="false">ROUND(E9726*F9726,2)</f>
        <v>728212.48</v>
      </c>
    </row>
    <row r="9727" customFormat="false" ht="15" hidden="false" customHeight="false" outlineLevel="0" collapsed="false">
      <c r="A9727" s="3" t="n">
        <v>9726</v>
      </c>
      <c r="B9727" s="3" t="n">
        <v>7</v>
      </c>
      <c r="C9727" s="3" t="s">
        <v>387</v>
      </c>
      <c r="D9727" s="3" t="s">
        <v>563</v>
      </c>
      <c r="E9727" s="3" t="n">
        <v>1659</v>
      </c>
      <c r="F9727" s="4" t="n">
        <v>283.19</v>
      </c>
      <c r="G9727" s="3" t="s">
        <v>8</v>
      </c>
      <c r="H9727" s="4" t="n">
        <f aca="false">ROUND(E9727*F9727,2)</f>
        <v>469812.21</v>
      </c>
    </row>
    <row r="9728" customFormat="false" ht="15" hidden="false" customHeight="false" outlineLevel="0" collapsed="false">
      <c r="A9728" s="3" t="n">
        <v>9727</v>
      </c>
      <c r="B9728" s="3" t="n">
        <v>2</v>
      </c>
      <c r="C9728" s="3" t="s">
        <v>387</v>
      </c>
      <c r="D9728" s="3" t="s">
        <v>562</v>
      </c>
      <c r="E9728" s="3" t="n">
        <v>397</v>
      </c>
      <c r="F9728" s="4" t="n">
        <v>34</v>
      </c>
      <c r="G9728" s="3" t="s">
        <v>8</v>
      </c>
      <c r="H9728" s="4" t="n">
        <f aca="false">ROUND(E9728*F9728,2)</f>
        <v>13498</v>
      </c>
    </row>
    <row r="9729" customFormat="false" ht="15" hidden="false" customHeight="false" outlineLevel="0" collapsed="false">
      <c r="A9729" s="3" t="n">
        <v>9728</v>
      </c>
      <c r="B9729" s="3" t="n">
        <v>7</v>
      </c>
      <c r="C9729" s="3" t="s">
        <v>387</v>
      </c>
      <c r="D9729" s="3" t="s">
        <v>563</v>
      </c>
      <c r="E9729" s="3" t="n">
        <v>29</v>
      </c>
      <c r="F9729" s="4" t="n">
        <v>283.22</v>
      </c>
      <c r="G9729" s="3" t="s">
        <v>8</v>
      </c>
      <c r="H9729" s="4" t="n">
        <f aca="false">ROUND(E9729*F9729,2)</f>
        <v>8213.38</v>
      </c>
    </row>
    <row r="9730" customFormat="false" ht="15" hidden="false" customHeight="false" outlineLevel="0" collapsed="false">
      <c r="A9730" s="3" t="n">
        <v>9729</v>
      </c>
      <c r="B9730" s="3" t="n">
        <v>3</v>
      </c>
      <c r="C9730" s="3" t="s">
        <v>387</v>
      </c>
      <c r="D9730" s="3" t="s">
        <v>563</v>
      </c>
      <c r="E9730" s="3" t="n">
        <v>761</v>
      </c>
      <c r="F9730" s="4" t="n">
        <v>159.4</v>
      </c>
      <c r="G9730" s="3" t="s">
        <v>8</v>
      </c>
      <c r="H9730" s="4" t="n">
        <f aca="false">ROUND(E9730*F9730,2)</f>
        <v>121303.4</v>
      </c>
    </row>
    <row r="9731" customFormat="false" ht="15" hidden="false" customHeight="false" outlineLevel="0" collapsed="false">
      <c r="A9731" s="3" t="n">
        <v>9730</v>
      </c>
      <c r="B9731" s="3" t="n">
        <v>7</v>
      </c>
      <c r="C9731" s="3" t="s">
        <v>387</v>
      </c>
      <c r="D9731" s="3" t="s">
        <v>562</v>
      </c>
      <c r="E9731" s="3" t="n">
        <v>2826</v>
      </c>
      <c r="F9731" s="4" t="n">
        <v>282.12</v>
      </c>
      <c r="G9731" s="3" t="s">
        <v>8</v>
      </c>
      <c r="H9731" s="4" t="n">
        <f aca="false">ROUND(E9731*F9731,2)</f>
        <v>797271.12</v>
      </c>
    </row>
    <row r="9732" customFormat="false" ht="15" hidden="false" customHeight="false" outlineLevel="0" collapsed="false">
      <c r="A9732" s="3" t="n">
        <v>9731</v>
      </c>
      <c r="B9732" s="3" t="n">
        <v>10</v>
      </c>
      <c r="C9732" s="3" t="s">
        <v>387</v>
      </c>
      <c r="D9732" s="3" t="s">
        <v>563</v>
      </c>
      <c r="E9732" s="3" t="n">
        <v>3293</v>
      </c>
      <c r="F9732" s="4" t="n">
        <v>81.78</v>
      </c>
      <c r="G9732" s="3" t="s">
        <v>8</v>
      </c>
      <c r="H9732" s="4" t="n">
        <f aca="false">ROUND(E9732*F9732,2)</f>
        <v>269301.54</v>
      </c>
    </row>
    <row r="9733" customFormat="false" ht="15" hidden="false" customHeight="false" outlineLevel="0" collapsed="false">
      <c r="A9733" s="3" t="n">
        <v>9732</v>
      </c>
      <c r="B9733" s="3" t="n">
        <v>2</v>
      </c>
      <c r="C9733" s="3" t="s">
        <v>387</v>
      </c>
      <c r="D9733" s="3" t="s">
        <v>562</v>
      </c>
      <c r="E9733" s="3" t="n">
        <v>1888</v>
      </c>
      <c r="F9733" s="4" t="n">
        <v>34.1</v>
      </c>
      <c r="G9733" s="3" t="s">
        <v>8</v>
      </c>
      <c r="H9733" s="4" t="n">
        <f aca="false">ROUND(E9733*F9733,2)</f>
        <v>64380.8</v>
      </c>
    </row>
    <row r="9734" customFormat="false" ht="15" hidden="false" customHeight="false" outlineLevel="0" collapsed="false">
      <c r="A9734" s="3" t="n">
        <v>9733</v>
      </c>
      <c r="B9734" s="3" t="n">
        <v>4</v>
      </c>
      <c r="C9734" s="3" t="s">
        <v>387</v>
      </c>
      <c r="D9734" s="3" t="s">
        <v>563</v>
      </c>
      <c r="E9734" s="3" t="n">
        <v>4593</v>
      </c>
      <c r="F9734" s="4" t="n">
        <v>105.34</v>
      </c>
      <c r="G9734" s="3" t="s">
        <v>8</v>
      </c>
      <c r="H9734" s="4" t="n">
        <f aca="false">ROUND(E9734*F9734,2)</f>
        <v>483826.62</v>
      </c>
    </row>
    <row r="9735" customFormat="false" ht="15" hidden="false" customHeight="false" outlineLevel="0" collapsed="false">
      <c r="A9735" s="3" t="n">
        <v>9734</v>
      </c>
      <c r="B9735" s="3" t="n">
        <v>1</v>
      </c>
      <c r="C9735" s="3" t="s">
        <v>387</v>
      </c>
      <c r="D9735" s="3" t="s">
        <v>562</v>
      </c>
      <c r="E9735" s="3" t="n">
        <v>1577</v>
      </c>
      <c r="F9735" s="4" t="n">
        <v>409.85</v>
      </c>
      <c r="G9735" s="3" t="s">
        <v>8</v>
      </c>
      <c r="H9735" s="4" t="n">
        <f aca="false">ROUND(E9735*F9735,2)</f>
        <v>646333.45</v>
      </c>
    </row>
    <row r="9736" customFormat="false" ht="15" hidden="false" customHeight="false" outlineLevel="0" collapsed="false">
      <c r="A9736" s="3" t="n">
        <v>9735</v>
      </c>
      <c r="B9736" s="3" t="n">
        <v>6</v>
      </c>
      <c r="C9736" s="3" t="s">
        <v>387</v>
      </c>
      <c r="D9736" s="3" t="s">
        <v>562</v>
      </c>
      <c r="E9736" s="3" t="n">
        <v>4713</v>
      </c>
      <c r="F9736" s="4" t="n">
        <v>192.91</v>
      </c>
      <c r="G9736" s="3" t="s">
        <v>8</v>
      </c>
      <c r="H9736" s="4" t="n">
        <f aca="false">ROUND(E9736*F9736,2)</f>
        <v>909184.83</v>
      </c>
    </row>
    <row r="9737" customFormat="false" ht="15" hidden="false" customHeight="false" outlineLevel="0" collapsed="false">
      <c r="A9737" s="3" t="n">
        <v>9736</v>
      </c>
      <c r="B9737" s="3" t="n">
        <v>11</v>
      </c>
      <c r="C9737" s="3" t="s">
        <v>387</v>
      </c>
      <c r="D9737" s="3" t="s">
        <v>563</v>
      </c>
      <c r="E9737" s="3" t="n">
        <v>2548</v>
      </c>
      <c r="F9737" s="4" t="n">
        <v>103.95</v>
      </c>
      <c r="G9737" s="3" t="s">
        <v>34</v>
      </c>
      <c r="H9737" s="4" t="n">
        <f aca="false">ROUND(E9737*F9737,2)</f>
        <v>264864.6</v>
      </c>
    </row>
    <row r="9738" customFormat="false" ht="15" hidden="false" customHeight="false" outlineLevel="0" collapsed="false">
      <c r="A9738" s="3" t="n">
        <v>9737</v>
      </c>
      <c r="B9738" s="3" t="n">
        <v>3</v>
      </c>
      <c r="C9738" s="3" t="s">
        <v>387</v>
      </c>
      <c r="D9738" s="3" t="s">
        <v>562</v>
      </c>
      <c r="E9738" s="3" t="n">
        <v>3560</v>
      </c>
      <c r="F9738" s="4" t="n">
        <v>159.1</v>
      </c>
      <c r="G9738" s="3" t="s">
        <v>8</v>
      </c>
      <c r="H9738" s="4" t="n">
        <f aca="false">ROUND(E9738*F9738,2)</f>
        <v>566396</v>
      </c>
    </row>
    <row r="9739" customFormat="false" ht="15" hidden="false" customHeight="false" outlineLevel="0" collapsed="false">
      <c r="A9739" s="3" t="n">
        <v>9738</v>
      </c>
      <c r="B9739" s="3" t="n">
        <v>10</v>
      </c>
      <c r="C9739" s="3" t="s">
        <v>387</v>
      </c>
      <c r="D9739" s="3" t="s">
        <v>562</v>
      </c>
      <c r="E9739" s="3" t="n">
        <v>705</v>
      </c>
      <c r="F9739" s="4" t="n">
        <v>81.66</v>
      </c>
      <c r="G9739" s="3" t="s">
        <v>8</v>
      </c>
      <c r="H9739" s="4" t="n">
        <f aca="false">ROUND(E9739*F9739,2)</f>
        <v>57570.3</v>
      </c>
    </row>
    <row r="9740" customFormat="false" ht="15" hidden="false" customHeight="false" outlineLevel="0" collapsed="false">
      <c r="A9740" s="3" t="n">
        <v>9739</v>
      </c>
      <c r="B9740" s="3" t="n">
        <v>12</v>
      </c>
      <c r="C9740" s="3" t="s">
        <v>387</v>
      </c>
      <c r="D9740" s="3" t="s">
        <v>563</v>
      </c>
      <c r="E9740" s="3" t="n">
        <v>4635</v>
      </c>
      <c r="F9740" s="4" t="n">
        <v>223.73</v>
      </c>
      <c r="G9740" s="3" t="s">
        <v>38</v>
      </c>
      <c r="H9740" s="4" t="n">
        <f aca="false">ROUND(E9740*F9740,2)</f>
        <v>1036988.55</v>
      </c>
    </row>
    <row r="9741" customFormat="false" ht="15" hidden="false" customHeight="false" outlineLevel="0" collapsed="false">
      <c r="A9741" s="3" t="n">
        <v>9740</v>
      </c>
      <c r="B9741" s="3" t="n">
        <v>4</v>
      </c>
      <c r="C9741" s="3" t="s">
        <v>387</v>
      </c>
      <c r="D9741" s="3" t="s">
        <v>563</v>
      </c>
      <c r="E9741" s="3" t="n">
        <v>3645</v>
      </c>
      <c r="F9741" s="4" t="n">
        <v>105.69</v>
      </c>
      <c r="G9741" s="3" t="s">
        <v>8</v>
      </c>
      <c r="H9741" s="4" t="n">
        <f aca="false">ROUND(E9741*F9741,2)</f>
        <v>385240.05</v>
      </c>
    </row>
    <row r="9742" customFormat="false" ht="15" hidden="false" customHeight="false" outlineLevel="0" collapsed="false">
      <c r="A9742" s="3" t="n">
        <v>9741</v>
      </c>
      <c r="B9742" s="3" t="n">
        <v>9</v>
      </c>
      <c r="C9742" s="3" t="s">
        <v>387</v>
      </c>
      <c r="D9742" s="3" t="s">
        <v>563</v>
      </c>
      <c r="E9742" s="3" t="n">
        <v>2035</v>
      </c>
      <c r="F9742" s="4" t="n">
        <v>277.48</v>
      </c>
      <c r="G9742" s="3" t="s">
        <v>8</v>
      </c>
      <c r="H9742" s="4" t="n">
        <f aca="false">ROUND(E9742*F9742,2)</f>
        <v>564671.8</v>
      </c>
    </row>
    <row r="9743" customFormat="false" ht="15" hidden="false" customHeight="false" outlineLevel="0" collapsed="false">
      <c r="A9743" s="3" t="n">
        <v>9742</v>
      </c>
      <c r="B9743" s="3" t="n">
        <v>14</v>
      </c>
      <c r="C9743" s="3" t="s">
        <v>387</v>
      </c>
      <c r="D9743" s="3" t="s">
        <v>563</v>
      </c>
      <c r="E9743" s="3" t="n">
        <v>4981</v>
      </c>
      <c r="F9743" s="4" t="n">
        <v>67.33</v>
      </c>
      <c r="G9743" s="3" t="s">
        <v>41</v>
      </c>
      <c r="H9743" s="4" t="n">
        <f aca="false">ROUND(E9743*F9743,2)</f>
        <v>335370.73</v>
      </c>
    </row>
    <row r="9744" customFormat="false" ht="15" hidden="false" customHeight="false" outlineLevel="0" collapsed="false">
      <c r="A9744" s="3" t="n">
        <v>9743</v>
      </c>
      <c r="B9744" s="3" t="n">
        <v>9</v>
      </c>
      <c r="C9744" s="3" t="s">
        <v>387</v>
      </c>
      <c r="D9744" s="3" t="s">
        <v>562</v>
      </c>
      <c r="E9744" s="3" t="n">
        <v>3206</v>
      </c>
      <c r="F9744" s="4" t="n">
        <v>277.59</v>
      </c>
      <c r="G9744" s="3" t="s">
        <v>8</v>
      </c>
      <c r="H9744" s="4" t="n">
        <f aca="false">ROUND(E9744*F9744,2)</f>
        <v>889953.54</v>
      </c>
    </row>
    <row r="9745" customFormat="false" ht="15" hidden="false" customHeight="false" outlineLevel="0" collapsed="false">
      <c r="A9745" s="3" t="n">
        <v>9744</v>
      </c>
      <c r="B9745" s="3" t="n">
        <v>10</v>
      </c>
      <c r="C9745" s="3" t="s">
        <v>387</v>
      </c>
      <c r="D9745" s="3" t="s">
        <v>563</v>
      </c>
      <c r="E9745" s="3" t="n">
        <v>4477</v>
      </c>
      <c r="F9745" s="4" t="n">
        <v>81.55</v>
      </c>
      <c r="G9745" s="3" t="s">
        <v>8</v>
      </c>
      <c r="H9745" s="4" t="n">
        <f aca="false">ROUND(E9745*F9745,2)</f>
        <v>365099.35</v>
      </c>
    </row>
    <row r="9746" customFormat="false" ht="15" hidden="false" customHeight="false" outlineLevel="0" collapsed="false">
      <c r="A9746" s="3" t="n">
        <v>9745</v>
      </c>
      <c r="B9746" s="3" t="n">
        <v>9</v>
      </c>
      <c r="C9746" s="3" t="s">
        <v>387</v>
      </c>
      <c r="D9746" s="3" t="s">
        <v>562</v>
      </c>
      <c r="E9746" s="3" t="n">
        <v>4042</v>
      </c>
      <c r="F9746" s="4" t="n">
        <v>277.46</v>
      </c>
      <c r="G9746" s="3" t="s">
        <v>8</v>
      </c>
      <c r="H9746" s="4" t="n">
        <f aca="false">ROUND(E9746*F9746,2)</f>
        <v>1121493.32</v>
      </c>
    </row>
    <row r="9747" customFormat="false" ht="15" hidden="false" customHeight="false" outlineLevel="0" collapsed="false">
      <c r="A9747" s="3" t="n">
        <v>9746</v>
      </c>
      <c r="B9747" s="3" t="n">
        <v>11</v>
      </c>
      <c r="C9747" s="3" t="s">
        <v>387</v>
      </c>
      <c r="D9747" s="3" t="s">
        <v>562</v>
      </c>
      <c r="E9747" s="3" t="n">
        <v>4046</v>
      </c>
      <c r="F9747" s="4" t="n">
        <v>103.56</v>
      </c>
      <c r="G9747" s="3" t="s">
        <v>34</v>
      </c>
      <c r="H9747" s="4" t="n">
        <f aca="false">ROUND(E9747*F9747,2)</f>
        <v>419003.76</v>
      </c>
    </row>
    <row r="9748" customFormat="false" ht="15" hidden="false" customHeight="false" outlineLevel="0" collapsed="false">
      <c r="A9748" s="3" t="n">
        <v>9747</v>
      </c>
      <c r="B9748" s="3" t="n">
        <v>2</v>
      </c>
      <c r="C9748" s="3" t="s">
        <v>387</v>
      </c>
      <c r="D9748" s="3" t="s">
        <v>562</v>
      </c>
      <c r="E9748" s="3" t="n">
        <v>2692</v>
      </c>
      <c r="F9748" s="4" t="n">
        <v>34.13</v>
      </c>
      <c r="G9748" s="3" t="s">
        <v>8</v>
      </c>
      <c r="H9748" s="4" t="n">
        <f aca="false">ROUND(E9748*F9748,2)</f>
        <v>91877.96</v>
      </c>
    </row>
    <row r="9749" customFormat="false" ht="15" hidden="false" customHeight="false" outlineLevel="0" collapsed="false">
      <c r="A9749" s="3" t="n">
        <v>9748</v>
      </c>
      <c r="B9749" s="3" t="n">
        <v>14</v>
      </c>
      <c r="C9749" s="3" t="s">
        <v>387</v>
      </c>
      <c r="D9749" s="3" t="s">
        <v>562</v>
      </c>
      <c r="E9749" s="3" t="n">
        <v>2694</v>
      </c>
      <c r="F9749" s="4" t="n">
        <v>67.29</v>
      </c>
      <c r="G9749" s="3" t="s">
        <v>41</v>
      </c>
      <c r="H9749" s="4" t="n">
        <f aca="false">ROUND(E9749*F9749,2)</f>
        <v>181279.26</v>
      </c>
    </row>
    <row r="9750" customFormat="false" ht="15" hidden="false" customHeight="false" outlineLevel="0" collapsed="false">
      <c r="A9750" s="3" t="n">
        <v>9749</v>
      </c>
      <c r="B9750" s="3" t="n">
        <v>5</v>
      </c>
      <c r="C9750" s="3" t="s">
        <v>387</v>
      </c>
      <c r="D9750" s="3" t="s">
        <v>562</v>
      </c>
      <c r="E9750" s="3" t="n">
        <v>2292</v>
      </c>
      <c r="F9750" s="4" t="n">
        <v>624.01</v>
      </c>
      <c r="G9750" s="3" t="s">
        <v>8</v>
      </c>
      <c r="H9750" s="4" t="n">
        <f aca="false">ROUND(E9750*F9750,2)</f>
        <v>1430230.92</v>
      </c>
    </row>
    <row r="9751" customFormat="false" ht="15" hidden="false" customHeight="false" outlineLevel="0" collapsed="false">
      <c r="A9751" s="3" t="n">
        <v>9750</v>
      </c>
      <c r="B9751" s="3" t="n">
        <v>2</v>
      </c>
      <c r="C9751" s="3" t="s">
        <v>387</v>
      </c>
      <c r="D9751" s="3" t="s">
        <v>562</v>
      </c>
      <c r="E9751" s="3" t="n">
        <v>1321</v>
      </c>
      <c r="F9751" s="4" t="n">
        <v>34</v>
      </c>
      <c r="G9751" s="3" t="s">
        <v>8</v>
      </c>
      <c r="H9751" s="4" t="n">
        <f aca="false">ROUND(E9751*F9751,2)</f>
        <v>44914</v>
      </c>
    </row>
    <row r="9752" customFormat="false" ht="15" hidden="false" customHeight="false" outlineLevel="0" collapsed="false">
      <c r="A9752" s="3" t="n">
        <v>9751</v>
      </c>
      <c r="B9752" s="3" t="n">
        <v>9</v>
      </c>
      <c r="C9752" s="3" t="s">
        <v>387</v>
      </c>
      <c r="D9752" s="3" t="s">
        <v>562</v>
      </c>
      <c r="E9752" s="3" t="n">
        <v>4415</v>
      </c>
      <c r="F9752" s="4" t="n">
        <v>276.98</v>
      </c>
      <c r="G9752" s="3" t="s">
        <v>8</v>
      </c>
      <c r="H9752" s="4" t="n">
        <f aca="false">ROUND(E9752*F9752,2)</f>
        <v>1222866.7</v>
      </c>
    </row>
    <row r="9753" customFormat="false" ht="15" hidden="false" customHeight="false" outlineLevel="0" collapsed="false">
      <c r="A9753" s="3" t="n">
        <v>9752</v>
      </c>
      <c r="B9753" s="3" t="n">
        <v>13</v>
      </c>
      <c r="C9753" s="3" t="s">
        <v>387</v>
      </c>
      <c r="D9753" s="3" t="s">
        <v>562</v>
      </c>
      <c r="E9753" s="3" t="n">
        <v>4820</v>
      </c>
      <c r="F9753" s="4" t="n">
        <v>31.98</v>
      </c>
      <c r="G9753" s="3" t="s">
        <v>41</v>
      </c>
      <c r="H9753" s="4" t="n">
        <f aca="false">ROUND(E9753*F9753,2)</f>
        <v>154143.6</v>
      </c>
    </row>
    <row r="9754" customFormat="false" ht="15" hidden="false" customHeight="false" outlineLevel="0" collapsed="false">
      <c r="A9754" s="3" t="n">
        <v>9753</v>
      </c>
      <c r="B9754" s="3" t="n">
        <v>6</v>
      </c>
      <c r="C9754" s="3" t="s">
        <v>387</v>
      </c>
      <c r="D9754" s="3" t="s">
        <v>563</v>
      </c>
      <c r="E9754" s="3" t="n">
        <v>3845</v>
      </c>
      <c r="F9754" s="4" t="n">
        <v>192.74</v>
      </c>
      <c r="G9754" s="3" t="s">
        <v>8</v>
      </c>
      <c r="H9754" s="4" t="n">
        <f aca="false">ROUND(E9754*F9754,2)</f>
        <v>741085.3</v>
      </c>
    </row>
    <row r="9755" customFormat="false" ht="15" hidden="false" customHeight="false" outlineLevel="0" collapsed="false">
      <c r="A9755" s="3" t="n">
        <v>9754</v>
      </c>
      <c r="B9755" s="3" t="n">
        <v>11</v>
      </c>
      <c r="C9755" s="3" t="s">
        <v>387</v>
      </c>
      <c r="D9755" s="3" t="s">
        <v>563</v>
      </c>
      <c r="E9755" s="3" t="n">
        <v>2323</v>
      </c>
      <c r="F9755" s="4" t="n">
        <v>104.07</v>
      </c>
      <c r="G9755" s="3" t="s">
        <v>34</v>
      </c>
      <c r="H9755" s="4" t="n">
        <f aca="false">ROUND(E9755*F9755,2)</f>
        <v>241754.61</v>
      </c>
    </row>
    <row r="9756" customFormat="false" ht="15" hidden="false" customHeight="false" outlineLevel="0" collapsed="false">
      <c r="A9756" s="3" t="n">
        <v>9755</v>
      </c>
      <c r="B9756" s="3" t="n">
        <v>4</v>
      </c>
      <c r="C9756" s="3" t="s">
        <v>387</v>
      </c>
      <c r="D9756" s="3" t="s">
        <v>562</v>
      </c>
      <c r="E9756" s="3" t="n">
        <v>774</v>
      </c>
      <c r="F9756" s="4" t="n">
        <v>105.36</v>
      </c>
      <c r="G9756" s="3" t="s">
        <v>8</v>
      </c>
      <c r="H9756" s="4" t="n">
        <f aca="false">ROUND(E9756*F9756,2)</f>
        <v>81548.64</v>
      </c>
    </row>
    <row r="9757" customFormat="false" ht="15" hidden="false" customHeight="false" outlineLevel="0" collapsed="false">
      <c r="A9757" s="3" t="n">
        <v>9756</v>
      </c>
      <c r="B9757" s="3" t="n">
        <v>10</v>
      </c>
      <c r="C9757" s="3" t="s">
        <v>387</v>
      </c>
      <c r="D9757" s="3" t="s">
        <v>563</v>
      </c>
      <c r="E9757" s="3" t="n">
        <v>2413</v>
      </c>
      <c r="F9757" s="4" t="n">
        <v>81.58</v>
      </c>
      <c r="G9757" s="3" t="s">
        <v>8</v>
      </c>
      <c r="H9757" s="4" t="n">
        <f aca="false">ROUND(E9757*F9757,2)</f>
        <v>196852.54</v>
      </c>
    </row>
    <row r="9758" customFormat="false" ht="15" hidden="false" customHeight="false" outlineLevel="0" collapsed="false">
      <c r="A9758" s="3" t="n">
        <v>9757</v>
      </c>
      <c r="B9758" s="3" t="n">
        <v>15</v>
      </c>
      <c r="C9758" s="3" t="s">
        <v>387</v>
      </c>
      <c r="D9758" s="3" t="s">
        <v>563</v>
      </c>
      <c r="E9758" s="3" t="n">
        <v>2402</v>
      </c>
      <c r="F9758" s="4" t="n">
        <v>283.93</v>
      </c>
      <c r="G9758" s="3" t="s">
        <v>46</v>
      </c>
      <c r="H9758" s="4" t="n">
        <f aca="false">ROUND(E9758*F9758,2)</f>
        <v>681999.86</v>
      </c>
    </row>
    <row r="9759" customFormat="false" ht="15" hidden="false" customHeight="false" outlineLevel="0" collapsed="false">
      <c r="A9759" s="3" t="n">
        <v>9758</v>
      </c>
      <c r="B9759" s="3" t="n">
        <v>12</v>
      </c>
      <c r="C9759" s="3" t="s">
        <v>387</v>
      </c>
      <c r="D9759" s="3" t="s">
        <v>562</v>
      </c>
      <c r="E9759" s="3" t="n">
        <v>1434</v>
      </c>
      <c r="F9759" s="4" t="n">
        <v>222.8</v>
      </c>
      <c r="G9759" s="3" t="s">
        <v>38</v>
      </c>
      <c r="H9759" s="4" t="n">
        <f aca="false">ROUND(E9759*F9759,2)</f>
        <v>319495.2</v>
      </c>
    </row>
    <row r="9760" customFormat="false" ht="15" hidden="false" customHeight="false" outlineLevel="0" collapsed="false">
      <c r="A9760" s="3" t="n">
        <v>9759</v>
      </c>
      <c r="B9760" s="3" t="n">
        <v>9</v>
      </c>
      <c r="C9760" s="3" t="s">
        <v>388</v>
      </c>
      <c r="D9760" s="3" t="s">
        <v>562</v>
      </c>
      <c r="E9760" s="3" t="n">
        <v>211</v>
      </c>
      <c r="F9760" s="4" t="n">
        <v>279.23</v>
      </c>
      <c r="G9760" s="3" t="s">
        <v>8</v>
      </c>
      <c r="H9760" s="4" t="n">
        <f aca="false">ROUND(E9760*F9760,2)</f>
        <v>58917.53</v>
      </c>
    </row>
    <row r="9761" customFormat="false" ht="15" hidden="false" customHeight="false" outlineLevel="0" collapsed="false">
      <c r="A9761" s="3" t="n">
        <v>9760</v>
      </c>
      <c r="B9761" s="3" t="n">
        <v>15</v>
      </c>
      <c r="C9761" s="3" t="s">
        <v>388</v>
      </c>
      <c r="D9761" s="3" t="s">
        <v>562</v>
      </c>
      <c r="E9761" s="3" t="n">
        <v>4501</v>
      </c>
      <c r="F9761" s="4" t="n">
        <v>281.27</v>
      </c>
      <c r="G9761" s="3" t="s">
        <v>46</v>
      </c>
      <c r="H9761" s="4" t="n">
        <f aca="false">ROUND(E9761*F9761,2)</f>
        <v>1265996.27</v>
      </c>
    </row>
    <row r="9762" customFormat="false" ht="15" hidden="false" customHeight="false" outlineLevel="0" collapsed="false">
      <c r="A9762" s="3" t="n">
        <v>9761</v>
      </c>
      <c r="B9762" s="3" t="n">
        <v>12</v>
      </c>
      <c r="C9762" s="3" t="s">
        <v>388</v>
      </c>
      <c r="D9762" s="3" t="s">
        <v>563</v>
      </c>
      <c r="E9762" s="3" t="n">
        <v>441</v>
      </c>
      <c r="F9762" s="4" t="n">
        <v>224.04</v>
      </c>
      <c r="G9762" s="3" t="s">
        <v>38</v>
      </c>
      <c r="H9762" s="4" t="n">
        <f aca="false">ROUND(E9762*F9762,2)</f>
        <v>98801.64</v>
      </c>
    </row>
    <row r="9763" customFormat="false" ht="15" hidden="false" customHeight="false" outlineLevel="0" collapsed="false">
      <c r="A9763" s="3" t="n">
        <v>9762</v>
      </c>
      <c r="B9763" s="3" t="n">
        <v>12</v>
      </c>
      <c r="C9763" s="3" t="s">
        <v>388</v>
      </c>
      <c r="D9763" s="3" t="s">
        <v>562</v>
      </c>
      <c r="E9763" s="3" t="n">
        <v>3330</v>
      </c>
      <c r="F9763" s="4" t="n">
        <v>223.88</v>
      </c>
      <c r="G9763" s="3" t="s">
        <v>38</v>
      </c>
      <c r="H9763" s="4" t="n">
        <f aca="false">ROUND(E9763*F9763,2)</f>
        <v>745520.4</v>
      </c>
    </row>
    <row r="9764" customFormat="false" ht="15" hidden="false" customHeight="false" outlineLevel="0" collapsed="false">
      <c r="A9764" s="3" t="n">
        <v>9763</v>
      </c>
      <c r="B9764" s="3" t="n">
        <v>8</v>
      </c>
      <c r="C9764" s="3" t="s">
        <v>388</v>
      </c>
      <c r="D9764" s="3" t="s">
        <v>562</v>
      </c>
      <c r="E9764" s="3" t="n">
        <v>2009</v>
      </c>
      <c r="F9764" s="4" t="n">
        <v>59.58</v>
      </c>
      <c r="G9764" s="3" t="s">
        <v>8</v>
      </c>
      <c r="H9764" s="4" t="n">
        <f aca="false">ROUND(E9764*F9764,2)</f>
        <v>119696.22</v>
      </c>
    </row>
    <row r="9765" customFormat="false" ht="15" hidden="false" customHeight="false" outlineLevel="0" collapsed="false">
      <c r="A9765" s="3" t="n">
        <v>9764</v>
      </c>
      <c r="B9765" s="3" t="n">
        <v>4</v>
      </c>
      <c r="C9765" s="3" t="s">
        <v>388</v>
      </c>
      <c r="D9765" s="3" t="s">
        <v>563</v>
      </c>
      <c r="E9765" s="3" t="n">
        <v>4801</v>
      </c>
      <c r="F9765" s="4" t="n">
        <v>106.98</v>
      </c>
      <c r="G9765" s="3" t="s">
        <v>8</v>
      </c>
      <c r="H9765" s="4" t="n">
        <f aca="false">ROUND(E9765*F9765,2)</f>
        <v>513610.98</v>
      </c>
    </row>
    <row r="9766" customFormat="false" ht="15" hidden="false" customHeight="false" outlineLevel="0" collapsed="false">
      <c r="A9766" s="3" t="n">
        <v>9765</v>
      </c>
      <c r="B9766" s="3" t="n">
        <v>2</v>
      </c>
      <c r="C9766" s="3" t="s">
        <v>388</v>
      </c>
      <c r="D9766" s="3" t="s">
        <v>562</v>
      </c>
      <c r="E9766" s="3" t="n">
        <v>3811</v>
      </c>
      <c r="F9766" s="4" t="n">
        <v>34.02</v>
      </c>
      <c r="G9766" s="3" t="s">
        <v>8</v>
      </c>
      <c r="H9766" s="4" t="n">
        <f aca="false">ROUND(E9766*F9766,2)</f>
        <v>129650.22</v>
      </c>
    </row>
    <row r="9767" customFormat="false" ht="15" hidden="false" customHeight="false" outlineLevel="0" collapsed="false">
      <c r="A9767" s="3" t="n">
        <v>9766</v>
      </c>
      <c r="B9767" s="3" t="n">
        <v>6</v>
      </c>
      <c r="C9767" s="3" t="s">
        <v>388</v>
      </c>
      <c r="D9767" s="3" t="s">
        <v>562</v>
      </c>
      <c r="E9767" s="3" t="n">
        <v>2609</v>
      </c>
      <c r="F9767" s="4" t="n">
        <v>201.83</v>
      </c>
      <c r="G9767" s="3" t="s">
        <v>8</v>
      </c>
      <c r="H9767" s="4" t="n">
        <f aca="false">ROUND(E9767*F9767,2)</f>
        <v>526574.47</v>
      </c>
    </row>
    <row r="9768" customFormat="false" ht="15" hidden="false" customHeight="false" outlineLevel="0" collapsed="false">
      <c r="A9768" s="3" t="n">
        <v>9767</v>
      </c>
      <c r="B9768" s="3" t="n">
        <v>4</v>
      </c>
      <c r="C9768" s="3" t="s">
        <v>388</v>
      </c>
      <c r="D9768" s="3" t="s">
        <v>563</v>
      </c>
      <c r="E9768" s="3" t="n">
        <v>1749</v>
      </c>
      <c r="F9768" s="4" t="n">
        <v>107.05</v>
      </c>
      <c r="G9768" s="3" t="s">
        <v>8</v>
      </c>
      <c r="H9768" s="4" t="n">
        <f aca="false">ROUND(E9768*F9768,2)</f>
        <v>187230.45</v>
      </c>
    </row>
    <row r="9769" customFormat="false" ht="15" hidden="false" customHeight="false" outlineLevel="0" collapsed="false">
      <c r="A9769" s="3" t="n">
        <v>9768</v>
      </c>
      <c r="B9769" s="3" t="n">
        <v>8</v>
      </c>
      <c r="C9769" s="3" t="s">
        <v>388</v>
      </c>
      <c r="D9769" s="3" t="s">
        <v>563</v>
      </c>
      <c r="E9769" s="3" t="n">
        <v>594</v>
      </c>
      <c r="F9769" s="4" t="n">
        <v>59.37</v>
      </c>
      <c r="G9769" s="3" t="s">
        <v>8</v>
      </c>
      <c r="H9769" s="4" t="n">
        <f aca="false">ROUND(E9769*F9769,2)</f>
        <v>35265.78</v>
      </c>
    </row>
    <row r="9770" customFormat="false" ht="15" hidden="false" customHeight="false" outlineLevel="0" collapsed="false">
      <c r="A9770" s="3" t="n">
        <v>9769</v>
      </c>
      <c r="B9770" s="3" t="n">
        <v>15</v>
      </c>
      <c r="C9770" s="3" t="s">
        <v>388</v>
      </c>
      <c r="D9770" s="3" t="s">
        <v>562</v>
      </c>
      <c r="E9770" s="3" t="n">
        <v>2481</v>
      </c>
      <c r="F9770" s="4" t="n">
        <v>280.99</v>
      </c>
      <c r="G9770" s="3" t="s">
        <v>46</v>
      </c>
      <c r="H9770" s="4" t="n">
        <f aca="false">ROUND(E9770*F9770,2)</f>
        <v>697136.19</v>
      </c>
    </row>
    <row r="9771" customFormat="false" ht="15" hidden="false" customHeight="false" outlineLevel="0" collapsed="false">
      <c r="A9771" s="3" t="n">
        <v>9770</v>
      </c>
      <c r="B9771" s="3" t="n">
        <v>8</v>
      </c>
      <c r="C9771" s="3" t="s">
        <v>388</v>
      </c>
      <c r="D9771" s="3" t="s">
        <v>563</v>
      </c>
      <c r="E9771" s="3" t="n">
        <v>3018</v>
      </c>
      <c r="F9771" s="4" t="n">
        <v>59.37</v>
      </c>
      <c r="G9771" s="3" t="s">
        <v>8</v>
      </c>
      <c r="H9771" s="4" t="n">
        <f aca="false">ROUND(E9771*F9771,2)</f>
        <v>179178.66</v>
      </c>
    </row>
    <row r="9772" customFormat="false" ht="15" hidden="false" customHeight="false" outlineLevel="0" collapsed="false">
      <c r="A9772" s="3" t="n">
        <v>9771</v>
      </c>
      <c r="B9772" s="3" t="n">
        <v>4</v>
      </c>
      <c r="C9772" s="3" t="s">
        <v>388</v>
      </c>
      <c r="D9772" s="3" t="s">
        <v>563</v>
      </c>
      <c r="E9772" s="3" t="n">
        <v>4561</v>
      </c>
      <c r="F9772" s="4" t="n">
        <v>107.31</v>
      </c>
      <c r="G9772" s="3" t="s">
        <v>8</v>
      </c>
      <c r="H9772" s="4" t="n">
        <f aca="false">ROUND(E9772*F9772,2)</f>
        <v>489440.91</v>
      </c>
    </row>
    <row r="9773" customFormat="false" ht="15" hidden="false" customHeight="false" outlineLevel="0" collapsed="false">
      <c r="A9773" s="3" t="n">
        <v>9772</v>
      </c>
      <c r="B9773" s="3" t="n">
        <v>2</v>
      </c>
      <c r="C9773" s="3" t="s">
        <v>388</v>
      </c>
      <c r="D9773" s="3" t="s">
        <v>563</v>
      </c>
      <c r="E9773" s="3" t="n">
        <v>806</v>
      </c>
      <c r="F9773" s="4" t="n">
        <v>34.12</v>
      </c>
      <c r="G9773" s="3" t="s">
        <v>8</v>
      </c>
      <c r="H9773" s="4" t="n">
        <f aca="false">ROUND(E9773*F9773,2)</f>
        <v>27500.72</v>
      </c>
    </row>
    <row r="9774" customFormat="false" ht="15" hidden="false" customHeight="false" outlineLevel="0" collapsed="false">
      <c r="A9774" s="3" t="n">
        <v>9773</v>
      </c>
      <c r="B9774" s="3" t="n">
        <v>2</v>
      </c>
      <c r="C9774" s="3" t="s">
        <v>388</v>
      </c>
      <c r="D9774" s="3" t="s">
        <v>562</v>
      </c>
      <c r="E9774" s="3" t="n">
        <v>81</v>
      </c>
      <c r="F9774" s="4" t="n">
        <v>33.98</v>
      </c>
      <c r="G9774" s="3" t="s">
        <v>8</v>
      </c>
      <c r="H9774" s="4" t="n">
        <f aca="false">ROUND(E9774*F9774,2)</f>
        <v>2752.38</v>
      </c>
    </row>
    <row r="9775" customFormat="false" ht="15" hidden="false" customHeight="false" outlineLevel="0" collapsed="false">
      <c r="A9775" s="3" t="n">
        <v>9774</v>
      </c>
      <c r="B9775" s="3" t="n">
        <v>4</v>
      </c>
      <c r="C9775" s="3" t="s">
        <v>388</v>
      </c>
      <c r="D9775" s="3" t="s">
        <v>563</v>
      </c>
      <c r="E9775" s="3" t="n">
        <v>300</v>
      </c>
      <c r="F9775" s="4" t="n">
        <v>107.2</v>
      </c>
      <c r="G9775" s="3" t="s">
        <v>8</v>
      </c>
      <c r="H9775" s="4" t="n">
        <f aca="false">ROUND(E9775*F9775,2)</f>
        <v>32160</v>
      </c>
    </row>
    <row r="9776" customFormat="false" ht="15" hidden="false" customHeight="false" outlineLevel="0" collapsed="false">
      <c r="A9776" s="3" t="n">
        <v>9775</v>
      </c>
      <c r="B9776" s="3" t="n">
        <v>13</v>
      </c>
      <c r="C9776" s="3" t="s">
        <v>388</v>
      </c>
      <c r="D9776" s="3" t="s">
        <v>562</v>
      </c>
      <c r="E9776" s="3" t="n">
        <v>1442</v>
      </c>
      <c r="F9776" s="4" t="n">
        <v>32.67</v>
      </c>
      <c r="G9776" s="3" t="s">
        <v>41</v>
      </c>
      <c r="H9776" s="4" t="n">
        <f aca="false">ROUND(E9776*F9776,2)</f>
        <v>47110.14</v>
      </c>
    </row>
    <row r="9777" customFormat="false" ht="15" hidden="false" customHeight="false" outlineLevel="0" collapsed="false">
      <c r="A9777" s="3" t="n">
        <v>9776</v>
      </c>
      <c r="B9777" s="3" t="n">
        <v>15</v>
      </c>
      <c r="C9777" s="3" t="s">
        <v>388</v>
      </c>
      <c r="D9777" s="3" t="s">
        <v>562</v>
      </c>
      <c r="E9777" s="3" t="n">
        <v>3098</v>
      </c>
      <c r="F9777" s="4" t="n">
        <v>281.64</v>
      </c>
      <c r="G9777" s="3" t="s">
        <v>46</v>
      </c>
      <c r="H9777" s="4" t="n">
        <f aca="false">ROUND(E9777*F9777,2)</f>
        <v>872520.72</v>
      </c>
    </row>
    <row r="9778" customFormat="false" ht="15" hidden="false" customHeight="false" outlineLevel="0" collapsed="false">
      <c r="A9778" s="3" t="n">
        <v>9777</v>
      </c>
      <c r="B9778" s="3" t="n">
        <v>11</v>
      </c>
      <c r="C9778" s="3" t="s">
        <v>388</v>
      </c>
      <c r="D9778" s="3" t="s">
        <v>562</v>
      </c>
      <c r="E9778" s="3" t="n">
        <v>3182</v>
      </c>
      <c r="F9778" s="4" t="n">
        <v>103.89</v>
      </c>
      <c r="G9778" s="3" t="s">
        <v>34</v>
      </c>
      <c r="H9778" s="4" t="n">
        <f aca="false">ROUND(E9778*F9778,2)</f>
        <v>330577.98</v>
      </c>
    </row>
    <row r="9779" customFormat="false" ht="15" hidden="false" customHeight="false" outlineLevel="0" collapsed="false">
      <c r="A9779" s="3" t="n">
        <v>9778</v>
      </c>
      <c r="B9779" s="3" t="n">
        <v>13</v>
      </c>
      <c r="C9779" s="3" t="s">
        <v>388</v>
      </c>
      <c r="D9779" s="3" t="s">
        <v>562</v>
      </c>
      <c r="E9779" s="3" t="n">
        <v>3006</v>
      </c>
      <c r="F9779" s="4" t="n">
        <v>32.59</v>
      </c>
      <c r="G9779" s="3" t="s">
        <v>41</v>
      </c>
      <c r="H9779" s="4" t="n">
        <f aca="false">ROUND(E9779*F9779,2)</f>
        <v>97965.54</v>
      </c>
    </row>
    <row r="9780" customFormat="false" ht="15" hidden="false" customHeight="false" outlineLevel="0" collapsed="false">
      <c r="A9780" s="3" t="n">
        <v>9779</v>
      </c>
      <c r="B9780" s="3" t="n">
        <v>8</v>
      </c>
      <c r="C9780" s="3" t="s">
        <v>388</v>
      </c>
      <c r="D9780" s="3" t="s">
        <v>563</v>
      </c>
      <c r="E9780" s="3" t="n">
        <v>3340</v>
      </c>
      <c r="F9780" s="4" t="n">
        <v>59.59</v>
      </c>
      <c r="G9780" s="3" t="s">
        <v>8</v>
      </c>
      <c r="H9780" s="4" t="n">
        <f aca="false">ROUND(E9780*F9780,2)</f>
        <v>199030.6</v>
      </c>
    </row>
    <row r="9781" customFormat="false" ht="15" hidden="false" customHeight="false" outlineLevel="0" collapsed="false">
      <c r="A9781" s="3" t="n">
        <v>9780</v>
      </c>
      <c r="B9781" s="3" t="n">
        <v>15</v>
      </c>
      <c r="C9781" s="3" t="s">
        <v>388</v>
      </c>
      <c r="D9781" s="3" t="s">
        <v>562</v>
      </c>
      <c r="E9781" s="3" t="n">
        <v>1660</v>
      </c>
      <c r="F9781" s="4" t="n">
        <v>281.07</v>
      </c>
      <c r="G9781" s="3" t="s">
        <v>46</v>
      </c>
      <c r="H9781" s="4" t="n">
        <f aca="false">ROUND(E9781*F9781,2)</f>
        <v>466576.2</v>
      </c>
    </row>
    <row r="9782" customFormat="false" ht="15" hidden="false" customHeight="false" outlineLevel="0" collapsed="false">
      <c r="A9782" s="3" t="n">
        <v>9781</v>
      </c>
      <c r="B9782" s="3" t="n">
        <v>12</v>
      </c>
      <c r="C9782" s="3" t="s">
        <v>388</v>
      </c>
      <c r="D9782" s="3" t="s">
        <v>563</v>
      </c>
      <c r="E9782" s="3" t="n">
        <v>312</v>
      </c>
      <c r="F9782" s="4" t="n">
        <v>223.65</v>
      </c>
      <c r="G9782" s="3" t="s">
        <v>38</v>
      </c>
      <c r="H9782" s="4" t="n">
        <f aca="false">ROUND(E9782*F9782,2)</f>
        <v>69778.8</v>
      </c>
    </row>
    <row r="9783" customFormat="false" ht="15" hidden="false" customHeight="false" outlineLevel="0" collapsed="false">
      <c r="A9783" s="3" t="n">
        <v>9782</v>
      </c>
      <c r="B9783" s="3" t="n">
        <v>10</v>
      </c>
      <c r="C9783" s="3" t="s">
        <v>388</v>
      </c>
      <c r="D9783" s="3" t="s">
        <v>562</v>
      </c>
      <c r="E9783" s="3" t="n">
        <v>2529</v>
      </c>
      <c r="F9783" s="4" t="n">
        <v>79.59</v>
      </c>
      <c r="G9783" s="3" t="s">
        <v>8</v>
      </c>
      <c r="H9783" s="4" t="n">
        <f aca="false">ROUND(E9783*F9783,2)</f>
        <v>201283.11</v>
      </c>
    </row>
    <row r="9784" customFormat="false" ht="15" hidden="false" customHeight="false" outlineLevel="0" collapsed="false">
      <c r="A9784" s="3" t="n">
        <v>9783</v>
      </c>
      <c r="B9784" s="3" t="n">
        <v>6</v>
      </c>
      <c r="C9784" s="3" t="s">
        <v>388</v>
      </c>
      <c r="D9784" s="3" t="s">
        <v>562</v>
      </c>
      <c r="E9784" s="3" t="n">
        <v>1624</v>
      </c>
      <c r="F9784" s="4" t="n">
        <v>201.77</v>
      </c>
      <c r="G9784" s="3" t="s">
        <v>8</v>
      </c>
      <c r="H9784" s="4" t="n">
        <f aca="false">ROUND(E9784*F9784,2)</f>
        <v>327674.48</v>
      </c>
    </row>
    <row r="9785" customFormat="false" ht="15" hidden="false" customHeight="false" outlineLevel="0" collapsed="false">
      <c r="A9785" s="3" t="n">
        <v>9784</v>
      </c>
      <c r="B9785" s="3" t="n">
        <v>1</v>
      </c>
      <c r="C9785" s="3" t="s">
        <v>388</v>
      </c>
      <c r="D9785" s="3" t="s">
        <v>562</v>
      </c>
      <c r="E9785" s="3" t="n">
        <v>1717</v>
      </c>
      <c r="F9785" s="4" t="n">
        <v>404.01</v>
      </c>
      <c r="G9785" s="3" t="s">
        <v>8</v>
      </c>
      <c r="H9785" s="4" t="n">
        <f aca="false">ROUND(E9785*F9785,2)</f>
        <v>693685.17</v>
      </c>
    </row>
    <row r="9786" customFormat="false" ht="15" hidden="false" customHeight="false" outlineLevel="0" collapsed="false">
      <c r="A9786" s="3" t="n">
        <v>9785</v>
      </c>
      <c r="B9786" s="3" t="n">
        <v>6</v>
      </c>
      <c r="C9786" s="3" t="s">
        <v>388</v>
      </c>
      <c r="D9786" s="3" t="s">
        <v>562</v>
      </c>
      <c r="E9786" s="3" t="n">
        <v>873</v>
      </c>
      <c r="F9786" s="4" t="n">
        <v>201.07</v>
      </c>
      <c r="G9786" s="3" t="s">
        <v>8</v>
      </c>
      <c r="H9786" s="4" t="n">
        <f aca="false">ROUND(E9786*F9786,2)</f>
        <v>175534.11</v>
      </c>
    </row>
    <row r="9787" customFormat="false" ht="15" hidden="false" customHeight="false" outlineLevel="0" collapsed="false">
      <c r="A9787" s="3" t="n">
        <v>9786</v>
      </c>
      <c r="B9787" s="3" t="n">
        <v>3</v>
      </c>
      <c r="C9787" s="3" t="s">
        <v>388</v>
      </c>
      <c r="D9787" s="3" t="s">
        <v>562</v>
      </c>
      <c r="E9787" s="3" t="n">
        <v>423</v>
      </c>
      <c r="F9787" s="4" t="n">
        <v>162.63</v>
      </c>
      <c r="G9787" s="3" t="s">
        <v>8</v>
      </c>
      <c r="H9787" s="4" t="n">
        <f aca="false">ROUND(E9787*F9787,2)</f>
        <v>68792.49</v>
      </c>
    </row>
    <row r="9788" customFormat="false" ht="15" hidden="false" customHeight="false" outlineLevel="0" collapsed="false">
      <c r="A9788" s="3" t="n">
        <v>9787</v>
      </c>
      <c r="B9788" s="3" t="n">
        <v>13</v>
      </c>
      <c r="C9788" s="3" t="s">
        <v>388</v>
      </c>
      <c r="D9788" s="3" t="s">
        <v>562</v>
      </c>
      <c r="E9788" s="3" t="n">
        <v>1340</v>
      </c>
      <c r="F9788" s="4" t="n">
        <v>32.66</v>
      </c>
      <c r="G9788" s="3" t="s">
        <v>41</v>
      </c>
      <c r="H9788" s="4" t="n">
        <f aca="false">ROUND(E9788*F9788,2)</f>
        <v>43764.4</v>
      </c>
    </row>
    <row r="9789" customFormat="false" ht="15" hidden="false" customHeight="false" outlineLevel="0" collapsed="false">
      <c r="A9789" s="3" t="n">
        <v>9788</v>
      </c>
      <c r="B9789" s="3" t="n">
        <v>10</v>
      </c>
      <c r="C9789" s="3" t="s">
        <v>388</v>
      </c>
      <c r="D9789" s="3" t="s">
        <v>562</v>
      </c>
      <c r="E9789" s="3" t="n">
        <v>2304</v>
      </c>
      <c r="F9789" s="4" t="n">
        <v>79.42</v>
      </c>
      <c r="G9789" s="3" t="s">
        <v>8</v>
      </c>
      <c r="H9789" s="4" t="n">
        <f aca="false">ROUND(E9789*F9789,2)</f>
        <v>182983.68</v>
      </c>
    </row>
    <row r="9790" customFormat="false" ht="15" hidden="false" customHeight="false" outlineLevel="0" collapsed="false">
      <c r="A9790" s="3" t="n">
        <v>9789</v>
      </c>
      <c r="B9790" s="3" t="n">
        <v>6</v>
      </c>
      <c r="C9790" s="3" t="s">
        <v>388</v>
      </c>
      <c r="D9790" s="3" t="s">
        <v>562</v>
      </c>
      <c r="E9790" s="3" t="n">
        <v>1149</v>
      </c>
      <c r="F9790" s="4" t="n">
        <v>200.96</v>
      </c>
      <c r="G9790" s="3" t="s">
        <v>8</v>
      </c>
      <c r="H9790" s="4" t="n">
        <f aca="false">ROUND(E9790*F9790,2)</f>
        <v>230903.04</v>
      </c>
    </row>
    <row r="9791" customFormat="false" ht="15" hidden="false" customHeight="false" outlineLevel="0" collapsed="false">
      <c r="A9791" s="3" t="n">
        <v>9790</v>
      </c>
      <c r="B9791" s="3" t="n">
        <v>3</v>
      </c>
      <c r="C9791" s="3" t="s">
        <v>388</v>
      </c>
      <c r="D9791" s="3" t="s">
        <v>562</v>
      </c>
      <c r="E9791" s="3" t="n">
        <v>3047</v>
      </c>
      <c r="F9791" s="4" t="n">
        <v>161.94</v>
      </c>
      <c r="G9791" s="3" t="s">
        <v>8</v>
      </c>
      <c r="H9791" s="4" t="n">
        <f aca="false">ROUND(E9791*F9791,2)</f>
        <v>493431.18</v>
      </c>
    </row>
    <row r="9792" customFormat="false" ht="15" hidden="false" customHeight="false" outlineLevel="0" collapsed="false">
      <c r="A9792" s="3" t="n">
        <v>9791</v>
      </c>
      <c r="B9792" s="3" t="n">
        <v>1</v>
      </c>
      <c r="C9792" s="3" t="s">
        <v>388</v>
      </c>
      <c r="D9792" s="3" t="s">
        <v>562</v>
      </c>
      <c r="E9792" s="3" t="n">
        <v>4959</v>
      </c>
      <c r="F9792" s="4" t="n">
        <v>403.64</v>
      </c>
      <c r="G9792" s="3" t="s">
        <v>8</v>
      </c>
      <c r="H9792" s="4" t="n">
        <f aca="false">ROUND(E9792*F9792,2)</f>
        <v>2001650.76</v>
      </c>
    </row>
    <row r="9793" customFormat="false" ht="15" hidden="false" customHeight="false" outlineLevel="0" collapsed="false">
      <c r="A9793" s="3" t="n">
        <v>9792</v>
      </c>
      <c r="B9793" s="3" t="n">
        <v>6</v>
      </c>
      <c r="C9793" s="3" t="s">
        <v>388</v>
      </c>
      <c r="D9793" s="3" t="s">
        <v>562</v>
      </c>
      <c r="E9793" s="3" t="n">
        <v>3187</v>
      </c>
      <c r="F9793" s="4" t="n">
        <v>201.35</v>
      </c>
      <c r="G9793" s="3" t="s">
        <v>8</v>
      </c>
      <c r="H9793" s="4" t="n">
        <f aca="false">ROUND(E9793*F9793,2)</f>
        <v>641702.45</v>
      </c>
    </row>
    <row r="9794" customFormat="false" ht="15" hidden="false" customHeight="false" outlineLevel="0" collapsed="false">
      <c r="A9794" s="3" t="n">
        <v>9793</v>
      </c>
      <c r="B9794" s="3" t="n">
        <v>10</v>
      </c>
      <c r="C9794" s="3" t="s">
        <v>389</v>
      </c>
      <c r="D9794" s="3" t="s">
        <v>562</v>
      </c>
      <c r="E9794" s="3" t="n">
        <v>2811</v>
      </c>
      <c r="F9794" s="4" t="n">
        <v>81.17</v>
      </c>
      <c r="G9794" s="3" t="s">
        <v>8</v>
      </c>
      <c r="H9794" s="4" t="n">
        <f aca="false">ROUND(E9794*F9794,2)</f>
        <v>228168.87</v>
      </c>
    </row>
    <row r="9795" customFormat="false" ht="15" hidden="false" customHeight="false" outlineLevel="0" collapsed="false">
      <c r="A9795" s="3" t="n">
        <v>9794</v>
      </c>
      <c r="B9795" s="3" t="n">
        <v>2</v>
      </c>
      <c r="C9795" s="3" t="s">
        <v>389</v>
      </c>
      <c r="D9795" s="3" t="s">
        <v>563</v>
      </c>
      <c r="E9795" s="3" t="n">
        <v>489</v>
      </c>
      <c r="F9795" s="4" t="n">
        <v>34.78</v>
      </c>
      <c r="G9795" s="3" t="s">
        <v>8</v>
      </c>
      <c r="H9795" s="4" t="n">
        <f aca="false">ROUND(E9795*F9795,2)</f>
        <v>17007.42</v>
      </c>
    </row>
    <row r="9796" customFormat="false" ht="15" hidden="false" customHeight="false" outlineLevel="0" collapsed="false">
      <c r="A9796" s="3" t="n">
        <v>9795</v>
      </c>
      <c r="B9796" s="3" t="n">
        <v>12</v>
      </c>
      <c r="C9796" s="3" t="s">
        <v>389</v>
      </c>
      <c r="D9796" s="3" t="s">
        <v>562</v>
      </c>
      <c r="E9796" s="3" t="n">
        <v>2478</v>
      </c>
      <c r="F9796" s="4" t="n">
        <v>224.3</v>
      </c>
      <c r="G9796" s="3" t="s">
        <v>38</v>
      </c>
      <c r="H9796" s="4" t="n">
        <f aca="false">ROUND(E9796*F9796,2)</f>
        <v>555815.4</v>
      </c>
    </row>
    <row r="9797" customFormat="false" ht="15" hidden="false" customHeight="false" outlineLevel="0" collapsed="false">
      <c r="A9797" s="3" t="n">
        <v>9796</v>
      </c>
      <c r="B9797" s="3" t="n">
        <v>3</v>
      </c>
      <c r="C9797" s="3" t="s">
        <v>389</v>
      </c>
      <c r="D9797" s="3" t="s">
        <v>563</v>
      </c>
      <c r="E9797" s="3" t="n">
        <v>102</v>
      </c>
      <c r="F9797" s="4" t="n">
        <v>163.77</v>
      </c>
      <c r="G9797" s="3" t="s">
        <v>8</v>
      </c>
      <c r="H9797" s="4" t="n">
        <f aca="false">ROUND(E9797*F9797,2)</f>
        <v>16704.54</v>
      </c>
    </row>
    <row r="9798" customFormat="false" ht="15" hidden="false" customHeight="false" outlineLevel="0" collapsed="false">
      <c r="A9798" s="3" t="n">
        <v>9797</v>
      </c>
      <c r="B9798" s="3" t="n">
        <v>10</v>
      </c>
      <c r="C9798" s="3" t="s">
        <v>389</v>
      </c>
      <c r="D9798" s="3" t="s">
        <v>562</v>
      </c>
      <c r="E9798" s="3" t="n">
        <v>728</v>
      </c>
      <c r="F9798" s="4" t="n">
        <v>81.21</v>
      </c>
      <c r="G9798" s="3" t="s">
        <v>8</v>
      </c>
      <c r="H9798" s="4" t="n">
        <f aca="false">ROUND(E9798*F9798,2)</f>
        <v>59120.88</v>
      </c>
    </row>
    <row r="9799" customFormat="false" ht="15" hidden="false" customHeight="false" outlineLevel="0" collapsed="false">
      <c r="A9799" s="3" t="n">
        <v>9798</v>
      </c>
      <c r="B9799" s="3" t="n">
        <v>5</v>
      </c>
      <c r="C9799" s="3" t="s">
        <v>389</v>
      </c>
      <c r="D9799" s="3" t="s">
        <v>563</v>
      </c>
      <c r="E9799" s="3" t="n">
        <v>4041</v>
      </c>
      <c r="F9799" s="4" t="n">
        <v>617.34</v>
      </c>
      <c r="G9799" s="3" t="s">
        <v>8</v>
      </c>
      <c r="H9799" s="4" t="n">
        <f aca="false">ROUND(E9799*F9799,2)</f>
        <v>2494670.94</v>
      </c>
    </row>
    <row r="9800" customFormat="false" ht="15" hidden="false" customHeight="false" outlineLevel="0" collapsed="false">
      <c r="A9800" s="3" t="n">
        <v>9799</v>
      </c>
      <c r="B9800" s="3" t="n">
        <v>15</v>
      </c>
      <c r="C9800" s="3" t="s">
        <v>389</v>
      </c>
      <c r="D9800" s="3" t="s">
        <v>563</v>
      </c>
      <c r="E9800" s="3" t="n">
        <v>2070</v>
      </c>
      <c r="F9800" s="4" t="n">
        <v>279.42</v>
      </c>
      <c r="G9800" s="3" t="s">
        <v>46</v>
      </c>
      <c r="H9800" s="4" t="n">
        <f aca="false">ROUND(E9800*F9800,2)</f>
        <v>578399.4</v>
      </c>
    </row>
    <row r="9801" customFormat="false" ht="15" hidden="false" customHeight="false" outlineLevel="0" collapsed="false">
      <c r="A9801" s="3" t="n">
        <v>9800</v>
      </c>
      <c r="B9801" s="3" t="n">
        <v>12</v>
      </c>
      <c r="C9801" s="3" t="s">
        <v>389</v>
      </c>
      <c r="D9801" s="3" t="s">
        <v>563</v>
      </c>
      <c r="E9801" s="3" t="n">
        <v>1427</v>
      </c>
      <c r="F9801" s="4" t="n">
        <v>223.57</v>
      </c>
      <c r="G9801" s="3" t="s">
        <v>38</v>
      </c>
      <c r="H9801" s="4" t="n">
        <f aca="false">ROUND(E9801*F9801,2)</f>
        <v>319034.39</v>
      </c>
    </row>
    <row r="9802" customFormat="false" ht="15" hidden="false" customHeight="false" outlineLevel="0" collapsed="false">
      <c r="A9802" s="3" t="n">
        <v>9801</v>
      </c>
      <c r="B9802" s="3" t="n">
        <v>10</v>
      </c>
      <c r="C9802" s="3" t="s">
        <v>389</v>
      </c>
      <c r="D9802" s="3" t="s">
        <v>563</v>
      </c>
      <c r="E9802" s="3" t="n">
        <v>4974</v>
      </c>
      <c r="F9802" s="4" t="n">
        <v>81.29</v>
      </c>
      <c r="G9802" s="3" t="s">
        <v>8</v>
      </c>
      <c r="H9802" s="4" t="n">
        <f aca="false">ROUND(E9802*F9802,2)</f>
        <v>404336.46</v>
      </c>
    </row>
    <row r="9803" customFormat="false" ht="15" hidden="false" customHeight="false" outlineLevel="0" collapsed="false">
      <c r="A9803" s="3" t="n">
        <v>9802</v>
      </c>
      <c r="B9803" s="3" t="n">
        <v>10</v>
      </c>
      <c r="C9803" s="3" t="s">
        <v>389</v>
      </c>
      <c r="D9803" s="3" t="s">
        <v>563</v>
      </c>
      <c r="E9803" s="3" t="n">
        <v>3278</v>
      </c>
      <c r="F9803" s="4" t="n">
        <v>81.41</v>
      </c>
      <c r="G9803" s="3" t="s">
        <v>8</v>
      </c>
      <c r="H9803" s="4" t="n">
        <f aca="false">ROUND(E9803*F9803,2)</f>
        <v>266861.98</v>
      </c>
    </row>
    <row r="9804" customFormat="false" ht="15" hidden="false" customHeight="false" outlineLevel="0" collapsed="false">
      <c r="A9804" s="3" t="n">
        <v>9803</v>
      </c>
      <c r="B9804" s="3" t="n">
        <v>10</v>
      </c>
      <c r="C9804" s="3" t="s">
        <v>389</v>
      </c>
      <c r="D9804" s="3" t="s">
        <v>562</v>
      </c>
      <c r="E9804" s="3" t="n">
        <v>3109</v>
      </c>
      <c r="F9804" s="4" t="n">
        <v>80.99</v>
      </c>
      <c r="G9804" s="3" t="s">
        <v>8</v>
      </c>
      <c r="H9804" s="4" t="n">
        <f aca="false">ROUND(E9804*F9804,2)</f>
        <v>251797.91</v>
      </c>
    </row>
    <row r="9805" customFormat="false" ht="15" hidden="false" customHeight="false" outlineLevel="0" collapsed="false">
      <c r="A9805" s="3" t="n">
        <v>9804</v>
      </c>
      <c r="B9805" s="3" t="n">
        <v>8</v>
      </c>
      <c r="C9805" s="3" t="s">
        <v>389</v>
      </c>
      <c r="D9805" s="3" t="s">
        <v>563</v>
      </c>
      <c r="E9805" s="3" t="n">
        <v>4669</v>
      </c>
      <c r="F9805" s="4" t="n">
        <v>59.64</v>
      </c>
      <c r="G9805" s="3" t="s">
        <v>8</v>
      </c>
      <c r="H9805" s="4" t="n">
        <f aca="false">ROUND(E9805*F9805,2)</f>
        <v>278459.16</v>
      </c>
    </row>
    <row r="9806" customFormat="false" ht="15" hidden="false" customHeight="false" outlineLevel="0" collapsed="false">
      <c r="A9806" s="3" t="n">
        <v>9805</v>
      </c>
      <c r="B9806" s="3" t="n">
        <v>12</v>
      </c>
      <c r="C9806" s="3" t="s">
        <v>389</v>
      </c>
      <c r="D9806" s="3" t="s">
        <v>563</v>
      </c>
      <c r="E9806" s="3" t="n">
        <v>2679</v>
      </c>
      <c r="F9806" s="4" t="n">
        <v>224.3</v>
      </c>
      <c r="G9806" s="3" t="s">
        <v>38</v>
      </c>
      <c r="H9806" s="4" t="n">
        <f aca="false">ROUND(E9806*F9806,2)</f>
        <v>600899.7</v>
      </c>
    </row>
    <row r="9807" customFormat="false" ht="15" hidden="false" customHeight="false" outlineLevel="0" collapsed="false">
      <c r="A9807" s="3" t="n">
        <v>9806</v>
      </c>
      <c r="B9807" s="3" t="n">
        <v>8</v>
      </c>
      <c r="C9807" s="3" t="s">
        <v>389</v>
      </c>
      <c r="D9807" s="3" t="s">
        <v>562</v>
      </c>
      <c r="E9807" s="3" t="n">
        <v>607</v>
      </c>
      <c r="F9807" s="4" t="n">
        <v>59.67</v>
      </c>
      <c r="G9807" s="3" t="s">
        <v>8</v>
      </c>
      <c r="H9807" s="4" t="n">
        <f aca="false">ROUND(E9807*F9807,2)</f>
        <v>36219.69</v>
      </c>
    </row>
    <row r="9808" customFormat="false" ht="15" hidden="false" customHeight="false" outlineLevel="0" collapsed="false">
      <c r="A9808" s="3" t="n">
        <v>9807</v>
      </c>
      <c r="B9808" s="3" t="n">
        <v>15</v>
      </c>
      <c r="C9808" s="3" t="s">
        <v>389</v>
      </c>
      <c r="D9808" s="3" t="s">
        <v>563</v>
      </c>
      <c r="E9808" s="3" t="n">
        <v>438</v>
      </c>
      <c r="F9808" s="4" t="n">
        <v>279.68</v>
      </c>
      <c r="G9808" s="3" t="s">
        <v>46</v>
      </c>
      <c r="H9808" s="4" t="n">
        <f aca="false">ROUND(E9808*F9808,2)</f>
        <v>122499.84</v>
      </c>
    </row>
    <row r="9809" customFormat="false" ht="15" hidden="false" customHeight="false" outlineLevel="0" collapsed="false">
      <c r="A9809" s="3" t="n">
        <v>9808</v>
      </c>
      <c r="B9809" s="3" t="n">
        <v>7</v>
      </c>
      <c r="C9809" s="3" t="s">
        <v>389</v>
      </c>
      <c r="D9809" s="3" t="s">
        <v>562</v>
      </c>
      <c r="E9809" s="3" t="n">
        <v>2763</v>
      </c>
      <c r="F9809" s="4" t="n">
        <v>269.56</v>
      </c>
      <c r="G9809" s="3" t="s">
        <v>8</v>
      </c>
      <c r="H9809" s="4" t="n">
        <f aca="false">ROUND(E9809*F9809,2)</f>
        <v>744794.28</v>
      </c>
    </row>
    <row r="9810" customFormat="false" ht="15" hidden="false" customHeight="false" outlineLevel="0" collapsed="false">
      <c r="A9810" s="3" t="n">
        <v>9809</v>
      </c>
      <c r="B9810" s="3" t="n">
        <v>11</v>
      </c>
      <c r="C9810" s="3" t="s">
        <v>389</v>
      </c>
      <c r="D9810" s="3" t="s">
        <v>563</v>
      </c>
      <c r="E9810" s="3" t="n">
        <v>3643</v>
      </c>
      <c r="F9810" s="4" t="n">
        <v>104.81</v>
      </c>
      <c r="G9810" s="3" t="s">
        <v>34</v>
      </c>
      <c r="H9810" s="4" t="n">
        <f aca="false">ROUND(E9810*F9810,2)</f>
        <v>381822.83</v>
      </c>
    </row>
    <row r="9811" customFormat="false" ht="15" hidden="false" customHeight="false" outlineLevel="0" collapsed="false">
      <c r="A9811" s="3" t="n">
        <v>9810</v>
      </c>
      <c r="B9811" s="3" t="n">
        <v>11</v>
      </c>
      <c r="C9811" s="3" t="s">
        <v>389</v>
      </c>
      <c r="D9811" s="3" t="s">
        <v>563</v>
      </c>
      <c r="E9811" s="3" t="n">
        <v>1833</v>
      </c>
      <c r="F9811" s="4" t="n">
        <v>104.49</v>
      </c>
      <c r="G9811" s="3" t="s">
        <v>34</v>
      </c>
      <c r="H9811" s="4" t="n">
        <f aca="false">ROUND(E9811*F9811,2)</f>
        <v>191530.17</v>
      </c>
    </row>
    <row r="9812" customFormat="false" ht="15" hidden="false" customHeight="false" outlineLevel="0" collapsed="false">
      <c r="A9812" s="3" t="n">
        <v>9811</v>
      </c>
      <c r="B9812" s="3" t="n">
        <v>5</v>
      </c>
      <c r="C9812" s="3" t="s">
        <v>389</v>
      </c>
      <c r="D9812" s="3" t="s">
        <v>563</v>
      </c>
      <c r="E9812" s="3" t="n">
        <v>3185</v>
      </c>
      <c r="F9812" s="4" t="n">
        <v>616.38</v>
      </c>
      <c r="G9812" s="3" t="s">
        <v>8</v>
      </c>
      <c r="H9812" s="4" t="n">
        <f aca="false">ROUND(E9812*F9812,2)</f>
        <v>1963170.3</v>
      </c>
    </row>
    <row r="9813" customFormat="false" ht="15" hidden="false" customHeight="false" outlineLevel="0" collapsed="false">
      <c r="A9813" s="3" t="n">
        <v>9812</v>
      </c>
      <c r="B9813" s="3" t="n">
        <v>15</v>
      </c>
      <c r="C9813" s="3" t="s">
        <v>389</v>
      </c>
      <c r="D9813" s="3" t="s">
        <v>563</v>
      </c>
      <c r="E9813" s="3" t="n">
        <v>4750</v>
      </c>
      <c r="F9813" s="4" t="n">
        <v>279.27</v>
      </c>
      <c r="G9813" s="3" t="s">
        <v>46</v>
      </c>
      <c r="H9813" s="4" t="n">
        <f aca="false">ROUND(E9813*F9813,2)</f>
        <v>1326532.5</v>
      </c>
    </row>
    <row r="9814" customFormat="false" ht="15" hidden="false" customHeight="false" outlineLevel="0" collapsed="false">
      <c r="A9814" s="3" t="n">
        <v>9813</v>
      </c>
      <c r="B9814" s="3" t="n">
        <v>15</v>
      </c>
      <c r="C9814" s="3" t="s">
        <v>389</v>
      </c>
      <c r="D9814" s="3" t="s">
        <v>562</v>
      </c>
      <c r="E9814" s="3" t="n">
        <v>4555</v>
      </c>
      <c r="F9814" s="4" t="n">
        <v>279.99</v>
      </c>
      <c r="G9814" s="3" t="s">
        <v>46</v>
      </c>
      <c r="H9814" s="4" t="n">
        <f aca="false">ROUND(E9814*F9814,2)</f>
        <v>1275354.45</v>
      </c>
    </row>
    <row r="9815" customFormat="false" ht="15" hidden="false" customHeight="false" outlineLevel="0" collapsed="false">
      <c r="A9815" s="3" t="n">
        <v>9814</v>
      </c>
      <c r="B9815" s="3" t="n">
        <v>14</v>
      </c>
      <c r="C9815" s="3" t="s">
        <v>389</v>
      </c>
      <c r="D9815" s="3" t="s">
        <v>563</v>
      </c>
      <c r="E9815" s="3" t="n">
        <v>2007</v>
      </c>
      <c r="F9815" s="4" t="n">
        <v>67.35</v>
      </c>
      <c r="G9815" s="3" t="s">
        <v>41</v>
      </c>
      <c r="H9815" s="4" t="n">
        <f aca="false">ROUND(E9815*F9815,2)</f>
        <v>135171.45</v>
      </c>
    </row>
    <row r="9816" customFormat="false" ht="15" hidden="false" customHeight="false" outlineLevel="0" collapsed="false">
      <c r="A9816" s="3" t="n">
        <v>9815</v>
      </c>
      <c r="B9816" s="3" t="n">
        <v>11</v>
      </c>
      <c r="C9816" s="3" t="s">
        <v>389</v>
      </c>
      <c r="D9816" s="3" t="s">
        <v>563</v>
      </c>
      <c r="E9816" s="3" t="n">
        <v>1723</v>
      </c>
      <c r="F9816" s="4" t="n">
        <v>105.09</v>
      </c>
      <c r="G9816" s="3" t="s">
        <v>34</v>
      </c>
      <c r="H9816" s="4" t="n">
        <f aca="false">ROUND(E9816*F9816,2)</f>
        <v>181070.07</v>
      </c>
    </row>
    <row r="9817" customFormat="false" ht="15" hidden="false" customHeight="false" outlineLevel="0" collapsed="false">
      <c r="A9817" s="3" t="n">
        <v>9816</v>
      </c>
      <c r="B9817" s="3" t="n">
        <v>6</v>
      </c>
      <c r="C9817" s="3" t="s">
        <v>389</v>
      </c>
      <c r="D9817" s="3" t="s">
        <v>562</v>
      </c>
      <c r="E9817" s="3" t="n">
        <v>4404</v>
      </c>
      <c r="F9817" s="4" t="n">
        <v>198.18</v>
      </c>
      <c r="G9817" s="3" t="s">
        <v>8</v>
      </c>
      <c r="H9817" s="4" t="n">
        <f aca="false">ROUND(E9817*F9817,2)</f>
        <v>872784.72</v>
      </c>
    </row>
    <row r="9818" customFormat="false" ht="15" hidden="false" customHeight="false" outlineLevel="0" collapsed="false">
      <c r="A9818" s="3" t="n">
        <v>9817</v>
      </c>
      <c r="B9818" s="3" t="n">
        <v>6</v>
      </c>
      <c r="C9818" s="3" t="s">
        <v>389</v>
      </c>
      <c r="D9818" s="3" t="s">
        <v>562</v>
      </c>
      <c r="E9818" s="3" t="n">
        <v>953</v>
      </c>
      <c r="F9818" s="4" t="n">
        <v>197.23</v>
      </c>
      <c r="G9818" s="3" t="s">
        <v>8</v>
      </c>
      <c r="H9818" s="4" t="n">
        <f aca="false">ROUND(E9818*F9818,2)</f>
        <v>187960.19</v>
      </c>
    </row>
    <row r="9819" customFormat="false" ht="15" hidden="false" customHeight="false" outlineLevel="0" collapsed="false">
      <c r="A9819" s="3" t="n">
        <v>9818</v>
      </c>
      <c r="B9819" s="3" t="n">
        <v>8</v>
      </c>
      <c r="C9819" s="3" t="s">
        <v>389</v>
      </c>
      <c r="D9819" s="3" t="s">
        <v>563</v>
      </c>
      <c r="E9819" s="3" t="n">
        <v>4206</v>
      </c>
      <c r="F9819" s="4" t="n">
        <v>59.87</v>
      </c>
      <c r="G9819" s="3" t="s">
        <v>8</v>
      </c>
      <c r="H9819" s="4" t="n">
        <f aca="false">ROUND(E9819*F9819,2)</f>
        <v>251813.22</v>
      </c>
    </row>
    <row r="9820" customFormat="false" ht="15" hidden="false" customHeight="false" outlineLevel="0" collapsed="false">
      <c r="A9820" s="3" t="n">
        <v>9819</v>
      </c>
      <c r="B9820" s="3" t="n">
        <v>12</v>
      </c>
      <c r="C9820" s="3" t="s">
        <v>389</v>
      </c>
      <c r="D9820" s="3" t="s">
        <v>562</v>
      </c>
      <c r="E9820" s="3" t="n">
        <v>3151</v>
      </c>
      <c r="F9820" s="4" t="n">
        <v>223.58</v>
      </c>
      <c r="G9820" s="3" t="s">
        <v>38</v>
      </c>
      <c r="H9820" s="4" t="n">
        <f aca="false">ROUND(E9820*F9820,2)</f>
        <v>704500.58</v>
      </c>
    </row>
    <row r="9821" customFormat="false" ht="15" hidden="false" customHeight="false" outlineLevel="0" collapsed="false">
      <c r="A9821" s="3" t="n">
        <v>9820</v>
      </c>
      <c r="B9821" s="3" t="n">
        <v>12</v>
      </c>
      <c r="C9821" s="3" t="s">
        <v>389</v>
      </c>
      <c r="D9821" s="3" t="s">
        <v>563</v>
      </c>
      <c r="E9821" s="3" t="n">
        <v>1431</v>
      </c>
      <c r="F9821" s="4" t="n">
        <v>224.61</v>
      </c>
      <c r="G9821" s="3" t="s">
        <v>38</v>
      </c>
      <c r="H9821" s="4" t="n">
        <f aca="false">ROUND(E9821*F9821,2)</f>
        <v>321416.91</v>
      </c>
    </row>
    <row r="9822" customFormat="false" ht="15" hidden="false" customHeight="false" outlineLevel="0" collapsed="false">
      <c r="A9822" s="3" t="n">
        <v>9821</v>
      </c>
      <c r="B9822" s="3" t="n">
        <v>1</v>
      </c>
      <c r="C9822" s="3" t="s">
        <v>389</v>
      </c>
      <c r="D9822" s="3" t="s">
        <v>563</v>
      </c>
      <c r="E9822" s="3" t="n">
        <v>3513</v>
      </c>
      <c r="F9822" s="4" t="n">
        <v>399.71</v>
      </c>
      <c r="G9822" s="3" t="s">
        <v>8</v>
      </c>
      <c r="H9822" s="4" t="n">
        <f aca="false">ROUND(E9822*F9822,2)</f>
        <v>1404181.23</v>
      </c>
    </row>
    <row r="9823" customFormat="false" ht="15" hidden="false" customHeight="false" outlineLevel="0" collapsed="false">
      <c r="A9823" s="3" t="n">
        <v>9822</v>
      </c>
      <c r="B9823" s="3" t="n">
        <v>1</v>
      </c>
      <c r="C9823" s="3" t="s">
        <v>389</v>
      </c>
      <c r="D9823" s="3" t="s">
        <v>563</v>
      </c>
      <c r="E9823" s="3" t="n">
        <v>4725</v>
      </c>
      <c r="F9823" s="4" t="n">
        <v>399.46</v>
      </c>
      <c r="G9823" s="3" t="s">
        <v>8</v>
      </c>
      <c r="H9823" s="4" t="n">
        <f aca="false">ROUND(E9823*F9823,2)</f>
        <v>1887448.5</v>
      </c>
    </row>
    <row r="9824" customFormat="false" ht="15" hidden="false" customHeight="false" outlineLevel="0" collapsed="false">
      <c r="A9824" s="3" t="n">
        <v>9823</v>
      </c>
      <c r="B9824" s="3" t="n">
        <v>12</v>
      </c>
      <c r="C9824" s="3" t="s">
        <v>389</v>
      </c>
      <c r="D9824" s="3" t="s">
        <v>562</v>
      </c>
      <c r="E9824" s="3" t="n">
        <v>1208</v>
      </c>
      <c r="F9824" s="4" t="n">
        <v>224.57</v>
      </c>
      <c r="G9824" s="3" t="s">
        <v>38</v>
      </c>
      <c r="H9824" s="4" t="n">
        <f aca="false">ROUND(E9824*F9824,2)</f>
        <v>271280.56</v>
      </c>
    </row>
    <row r="9825" customFormat="false" ht="15" hidden="false" customHeight="false" outlineLevel="0" collapsed="false">
      <c r="A9825" s="3" t="n">
        <v>9824</v>
      </c>
      <c r="B9825" s="3" t="n">
        <v>2</v>
      </c>
      <c r="C9825" s="3" t="s">
        <v>390</v>
      </c>
      <c r="D9825" s="3" t="s">
        <v>563</v>
      </c>
      <c r="E9825" s="3" t="n">
        <v>2240</v>
      </c>
      <c r="F9825" s="4" t="n">
        <v>34.4</v>
      </c>
      <c r="G9825" s="3" t="s">
        <v>8</v>
      </c>
      <c r="H9825" s="4" t="n">
        <f aca="false">ROUND(E9825*F9825,2)</f>
        <v>77056</v>
      </c>
    </row>
    <row r="9826" customFormat="false" ht="15" hidden="false" customHeight="false" outlineLevel="0" collapsed="false">
      <c r="A9826" s="3" t="n">
        <v>9825</v>
      </c>
      <c r="B9826" s="3" t="n">
        <v>7</v>
      </c>
      <c r="C9826" s="3" t="s">
        <v>390</v>
      </c>
      <c r="D9826" s="3" t="s">
        <v>562</v>
      </c>
      <c r="E9826" s="3" t="n">
        <v>4358</v>
      </c>
      <c r="F9826" s="4" t="n">
        <v>263.99</v>
      </c>
      <c r="G9826" s="3" t="s">
        <v>8</v>
      </c>
      <c r="H9826" s="4" t="n">
        <f aca="false">ROUND(E9826*F9826,2)</f>
        <v>1150468.42</v>
      </c>
    </row>
    <row r="9827" customFormat="false" ht="15" hidden="false" customHeight="false" outlineLevel="0" collapsed="false">
      <c r="A9827" s="3" t="n">
        <v>9826</v>
      </c>
      <c r="B9827" s="3" t="n">
        <v>7</v>
      </c>
      <c r="C9827" s="3" t="s">
        <v>390</v>
      </c>
      <c r="D9827" s="3" t="s">
        <v>562</v>
      </c>
      <c r="E9827" s="3" t="n">
        <v>1299</v>
      </c>
      <c r="F9827" s="4" t="n">
        <v>264.98</v>
      </c>
      <c r="G9827" s="3" t="s">
        <v>8</v>
      </c>
      <c r="H9827" s="4" t="n">
        <f aca="false">ROUND(E9827*F9827,2)</f>
        <v>344209.02</v>
      </c>
    </row>
    <row r="9828" customFormat="false" ht="15" hidden="false" customHeight="false" outlineLevel="0" collapsed="false">
      <c r="A9828" s="3" t="n">
        <v>9827</v>
      </c>
      <c r="B9828" s="3" t="n">
        <v>8</v>
      </c>
      <c r="C9828" s="3" t="s">
        <v>390</v>
      </c>
      <c r="D9828" s="3" t="s">
        <v>563</v>
      </c>
      <c r="E9828" s="3" t="n">
        <v>761</v>
      </c>
      <c r="F9828" s="4" t="n">
        <v>61.05</v>
      </c>
      <c r="G9828" s="3" t="s">
        <v>8</v>
      </c>
      <c r="H9828" s="4" t="n">
        <f aca="false">ROUND(E9828*F9828,2)</f>
        <v>46459.05</v>
      </c>
    </row>
    <row r="9829" customFormat="false" ht="15" hidden="false" customHeight="false" outlineLevel="0" collapsed="false">
      <c r="A9829" s="3" t="n">
        <v>9828</v>
      </c>
      <c r="B9829" s="3" t="n">
        <v>10</v>
      </c>
      <c r="C9829" s="3" t="s">
        <v>390</v>
      </c>
      <c r="D9829" s="3" t="s">
        <v>563</v>
      </c>
      <c r="E9829" s="3" t="n">
        <v>3394</v>
      </c>
      <c r="F9829" s="4" t="n">
        <v>81.95</v>
      </c>
      <c r="G9829" s="3" t="s">
        <v>8</v>
      </c>
      <c r="H9829" s="4" t="n">
        <f aca="false">ROUND(E9829*F9829,2)</f>
        <v>278138.3</v>
      </c>
    </row>
    <row r="9830" customFormat="false" ht="15" hidden="false" customHeight="false" outlineLevel="0" collapsed="false">
      <c r="A9830" s="3" t="n">
        <v>9829</v>
      </c>
      <c r="B9830" s="3" t="n">
        <v>2</v>
      </c>
      <c r="C9830" s="3" t="s">
        <v>390</v>
      </c>
      <c r="D9830" s="3" t="s">
        <v>562</v>
      </c>
      <c r="E9830" s="3" t="n">
        <v>4158</v>
      </c>
      <c r="F9830" s="4" t="n">
        <v>34.43</v>
      </c>
      <c r="G9830" s="3" t="s">
        <v>8</v>
      </c>
      <c r="H9830" s="4" t="n">
        <f aca="false">ROUND(E9830*F9830,2)</f>
        <v>143159.94</v>
      </c>
    </row>
    <row r="9831" customFormat="false" ht="15" hidden="false" customHeight="false" outlineLevel="0" collapsed="false">
      <c r="A9831" s="3" t="n">
        <v>9830</v>
      </c>
      <c r="B9831" s="3" t="n">
        <v>14</v>
      </c>
      <c r="C9831" s="3" t="s">
        <v>390</v>
      </c>
      <c r="D9831" s="3" t="s">
        <v>562</v>
      </c>
      <c r="E9831" s="3" t="n">
        <v>186</v>
      </c>
      <c r="F9831" s="4" t="n">
        <v>67.4</v>
      </c>
      <c r="G9831" s="3" t="s">
        <v>41</v>
      </c>
      <c r="H9831" s="4" t="n">
        <f aca="false">ROUND(E9831*F9831,2)</f>
        <v>12536.4</v>
      </c>
    </row>
    <row r="9832" customFormat="false" ht="15" hidden="false" customHeight="false" outlineLevel="0" collapsed="false">
      <c r="A9832" s="3" t="n">
        <v>9831</v>
      </c>
      <c r="B9832" s="3" t="n">
        <v>1</v>
      </c>
      <c r="C9832" s="3" t="s">
        <v>390</v>
      </c>
      <c r="D9832" s="3" t="s">
        <v>563</v>
      </c>
      <c r="E9832" s="3" t="n">
        <v>2561</v>
      </c>
      <c r="F9832" s="4" t="n">
        <v>396.27</v>
      </c>
      <c r="G9832" s="3" t="s">
        <v>8</v>
      </c>
      <c r="H9832" s="4" t="n">
        <f aca="false">ROUND(E9832*F9832,2)</f>
        <v>1014847.47</v>
      </c>
    </row>
    <row r="9833" customFormat="false" ht="15" hidden="false" customHeight="false" outlineLevel="0" collapsed="false">
      <c r="A9833" s="3" t="n">
        <v>9832</v>
      </c>
      <c r="B9833" s="3" t="n">
        <v>9</v>
      </c>
      <c r="C9833" s="3" t="s">
        <v>390</v>
      </c>
      <c r="D9833" s="3" t="s">
        <v>562</v>
      </c>
      <c r="E9833" s="3" t="n">
        <v>3447</v>
      </c>
      <c r="F9833" s="4" t="n">
        <v>268.05</v>
      </c>
      <c r="G9833" s="3" t="s">
        <v>8</v>
      </c>
      <c r="H9833" s="4" t="n">
        <f aca="false">ROUND(E9833*F9833,2)</f>
        <v>923968.35</v>
      </c>
    </row>
    <row r="9834" customFormat="false" ht="15" hidden="false" customHeight="false" outlineLevel="0" collapsed="false">
      <c r="A9834" s="3" t="n">
        <v>9833</v>
      </c>
      <c r="B9834" s="3" t="n">
        <v>12</v>
      </c>
      <c r="C9834" s="3" t="s">
        <v>390</v>
      </c>
      <c r="D9834" s="3" t="s">
        <v>562</v>
      </c>
      <c r="E9834" s="3" t="n">
        <v>356</v>
      </c>
      <c r="F9834" s="4" t="n">
        <v>224.48</v>
      </c>
      <c r="G9834" s="3" t="s">
        <v>38</v>
      </c>
      <c r="H9834" s="4" t="n">
        <f aca="false">ROUND(E9834*F9834,2)</f>
        <v>79914.88</v>
      </c>
    </row>
    <row r="9835" customFormat="false" ht="15" hidden="false" customHeight="false" outlineLevel="0" collapsed="false">
      <c r="A9835" s="3" t="n">
        <v>9834</v>
      </c>
      <c r="B9835" s="3" t="n">
        <v>15</v>
      </c>
      <c r="C9835" s="3" t="s">
        <v>390</v>
      </c>
      <c r="D9835" s="3" t="s">
        <v>562</v>
      </c>
      <c r="E9835" s="3" t="n">
        <v>536</v>
      </c>
      <c r="F9835" s="4" t="n">
        <v>279.17</v>
      </c>
      <c r="G9835" s="3" t="s">
        <v>46</v>
      </c>
      <c r="H9835" s="4" t="n">
        <f aca="false">ROUND(E9835*F9835,2)</f>
        <v>149635.12</v>
      </c>
    </row>
    <row r="9836" customFormat="false" ht="15" hidden="false" customHeight="false" outlineLevel="0" collapsed="false">
      <c r="A9836" s="3" t="n">
        <v>9835</v>
      </c>
      <c r="B9836" s="3" t="n">
        <v>9</v>
      </c>
      <c r="C9836" s="3" t="s">
        <v>390</v>
      </c>
      <c r="D9836" s="3" t="s">
        <v>563</v>
      </c>
      <c r="E9836" s="3" t="n">
        <v>3751</v>
      </c>
      <c r="F9836" s="4" t="n">
        <v>268.41</v>
      </c>
      <c r="G9836" s="3" t="s">
        <v>8</v>
      </c>
      <c r="H9836" s="4" t="n">
        <f aca="false">ROUND(E9836*F9836,2)</f>
        <v>1006805.91</v>
      </c>
    </row>
    <row r="9837" customFormat="false" ht="15" hidden="false" customHeight="false" outlineLevel="0" collapsed="false">
      <c r="A9837" s="3" t="n">
        <v>9836</v>
      </c>
      <c r="B9837" s="3" t="n">
        <v>14</v>
      </c>
      <c r="C9837" s="3" t="s">
        <v>390</v>
      </c>
      <c r="D9837" s="3" t="s">
        <v>562</v>
      </c>
      <c r="E9837" s="3" t="n">
        <v>2605</v>
      </c>
      <c r="F9837" s="4" t="n">
        <v>67.56</v>
      </c>
      <c r="G9837" s="3" t="s">
        <v>41</v>
      </c>
      <c r="H9837" s="4" t="n">
        <f aca="false">ROUND(E9837*F9837,2)</f>
        <v>175993.8</v>
      </c>
    </row>
    <row r="9838" customFormat="false" ht="15" hidden="false" customHeight="false" outlineLevel="0" collapsed="false">
      <c r="A9838" s="3" t="n">
        <v>9837</v>
      </c>
      <c r="B9838" s="3" t="n">
        <v>14</v>
      </c>
      <c r="C9838" s="3" t="s">
        <v>390</v>
      </c>
      <c r="D9838" s="3" t="s">
        <v>562</v>
      </c>
      <c r="E9838" s="3" t="n">
        <v>1519</v>
      </c>
      <c r="F9838" s="4" t="n">
        <v>67.35</v>
      </c>
      <c r="G9838" s="3" t="s">
        <v>41</v>
      </c>
      <c r="H9838" s="4" t="n">
        <f aca="false">ROUND(E9838*F9838,2)</f>
        <v>102304.65</v>
      </c>
    </row>
    <row r="9839" customFormat="false" ht="15" hidden="false" customHeight="false" outlineLevel="0" collapsed="false">
      <c r="A9839" s="3" t="n">
        <v>9838</v>
      </c>
      <c r="B9839" s="3" t="n">
        <v>15</v>
      </c>
      <c r="C9839" s="3" t="s">
        <v>390</v>
      </c>
      <c r="D9839" s="3" t="s">
        <v>563</v>
      </c>
      <c r="E9839" s="3" t="n">
        <v>2922</v>
      </c>
      <c r="F9839" s="4" t="n">
        <v>278.36</v>
      </c>
      <c r="G9839" s="3" t="s">
        <v>46</v>
      </c>
      <c r="H9839" s="4" t="n">
        <f aca="false">ROUND(E9839*F9839,2)</f>
        <v>813367.92</v>
      </c>
    </row>
    <row r="9840" customFormat="false" ht="15" hidden="false" customHeight="false" outlineLevel="0" collapsed="false">
      <c r="A9840" s="3" t="n">
        <v>9839</v>
      </c>
      <c r="B9840" s="3" t="n">
        <v>1</v>
      </c>
      <c r="C9840" s="3" t="s">
        <v>390</v>
      </c>
      <c r="D9840" s="3" t="s">
        <v>563</v>
      </c>
      <c r="E9840" s="3" t="n">
        <v>4092</v>
      </c>
      <c r="F9840" s="4" t="n">
        <v>396.89</v>
      </c>
      <c r="G9840" s="3" t="s">
        <v>8</v>
      </c>
      <c r="H9840" s="4" t="n">
        <f aca="false">ROUND(E9840*F9840,2)</f>
        <v>1624073.88</v>
      </c>
    </row>
    <row r="9841" customFormat="false" ht="15" hidden="false" customHeight="false" outlineLevel="0" collapsed="false">
      <c r="A9841" s="3" t="n">
        <v>9840</v>
      </c>
      <c r="B9841" s="3" t="n">
        <v>9</v>
      </c>
      <c r="C9841" s="3" t="s">
        <v>390</v>
      </c>
      <c r="D9841" s="3" t="s">
        <v>563</v>
      </c>
      <c r="E9841" s="3" t="n">
        <v>405</v>
      </c>
      <c r="F9841" s="4" t="n">
        <v>267.8</v>
      </c>
      <c r="G9841" s="3" t="s">
        <v>8</v>
      </c>
      <c r="H9841" s="4" t="n">
        <f aca="false">ROUND(E9841*F9841,2)</f>
        <v>108459</v>
      </c>
    </row>
    <row r="9842" customFormat="false" ht="15" hidden="false" customHeight="false" outlineLevel="0" collapsed="false">
      <c r="A9842" s="3" t="n">
        <v>9841</v>
      </c>
      <c r="B9842" s="3" t="n">
        <v>13</v>
      </c>
      <c r="C9842" s="3" t="s">
        <v>390</v>
      </c>
      <c r="D9842" s="3" t="s">
        <v>563</v>
      </c>
      <c r="E9842" s="3" t="n">
        <v>1912</v>
      </c>
      <c r="F9842" s="4" t="n">
        <v>33.85</v>
      </c>
      <c r="G9842" s="3" t="s">
        <v>41</v>
      </c>
      <c r="H9842" s="4" t="n">
        <f aca="false">ROUND(E9842*F9842,2)</f>
        <v>64721.2</v>
      </c>
    </row>
    <row r="9843" customFormat="false" ht="15" hidden="false" customHeight="false" outlineLevel="0" collapsed="false">
      <c r="A9843" s="3" t="n">
        <v>9842</v>
      </c>
      <c r="B9843" s="3" t="n">
        <v>9</v>
      </c>
      <c r="C9843" s="3" t="s">
        <v>390</v>
      </c>
      <c r="D9843" s="3" t="s">
        <v>562</v>
      </c>
      <c r="E9843" s="3" t="n">
        <v>745</v>
      </c>
      <c r="F9843" s="4" t="n">
        <v>268.85</v>
      </c>
      <c r="G9843" s="3" t="s">
        <v>8</v>
      </c>
      <c r="H9843" s="4" t="n">
        <f aca="false">ROUND(E9843*F9843,2)</f>
        <v>200293.25</v>
      </c>
    </row>
    <row r="9844" customFormat="false" ht="15" hidden="false" customHeight="false" outlineLevel="0" collapsed="false">
      <c r="A9844" s="3" t="n">
        <v>9843</v>
      </c>
      <c r="B9844" s="3" t="n">
        <v>11</v>
      </c>
      <c r="C9844" s="3" t="s">
        <v>390</v>
      </c>
      <c r="D9844" s="3" t="s">
        <v>563</v>
      </c>
      <c r="E9844" s="3" t="n">
        <v>4830</v>
      </c>
      <c r="F9844" s="4" t="n">
        <v>104.73</v>
      </c>
      <c r="G9844" s="3" t="s">
        <v>34</v>
      </c>
      <c r="H9844" s="4" t="n">
        <f aca="false">ROUND(E9844*F9844,2)</f>
        <v>505845.9</v>
      </c>
    </row>
    <row r="9845" customFormat="false" ht="15" hidden="false" customHeight="false" outlineLevel="0" collapsed="false">
      <c r="A9845" s="3" t="n">
        <v>9844</v>
      </c>
      <c r="B9845" s="3" t="n">
        <v>10</v>
      </c>
      <c r="C9845" s="3" t="s">
        <v>390</v>
      </c>
      <c r="D9845" s="3" t="s">
        <v>563</v>
      </c>
      <c r="E9845" s="3" t="n">
        <v>1229</v>
      </c>
      <c r="F9845" s="4" t="n">
        <v>81.98</v>
      </c>
      <c r="G9845" s="3" t="s">
        <v>8</v>
      </c>
      <c r="H9845" s="4" t="n">
        <f aca="false">ROUND(E9845*F9845,2)</f>
        <v>100753.42</v>
      </c>
    </row>
    <row r="9846" customFormat="false" ht="15" hidden="false" customHeight="false" outlineLevel="0" collapsed="false">
      <c r="A9846" s="3" t="n">
        <v>9845</v>
      </c>
      <c r="B9846" s="3" t="n">
        <v>4</v>
      </c>
      <c r="C9846" s="3" t="s">
        <v>390</v>
      </c>
      <c r="D9846" s="3" t="s">
        <v>562</v>
      </c>
      <c r="E9846" s="3" t="n">
        <v>4109</v>
      </c>
      <c r="F9846" s="4" t="n">
        <v>110.37</v>
      </c>
      <c r="G9846" s="3" t="s">
        <v>8</v>
      </c>
      <c r="H9846" s="4" t="n">
        <f aca="false">ROUND(E9846*F9846,2)</f>
        <v>453510.33</v>
      </c>
    </row>
    <row r="9847" customFormat="false" ht="15" hidden="false" customHeight="false" outlineLevel="0" collapsed="false">
      <c r="A9847" s="3" t="n">
        <v>9846</v>
      </c>
      <c r="B9847" s="3" t="n">
        <v>14</v>
      </c>
      <c r="C9847" s="3" t="s">
        <v>390</v>
      </c>
      <c r="D9847" s="3" t="s">
        <v>563</v>
      </c>
      <c r="E9847" s="3" t="n">
        <v>3792</v>
      </c>
      <c r="F9847" s="4" t="n">
        <v>67.59</v>
      </c>
      <c r="G9847" s="3" t="s">
        <v>41</v>
      </c>
      <c r="H9847" s="4" t="n">
        <f aca="false">ROUND(E9847*F9847,2)</f>
        <v>256301.28</v>
      </c>
    </row>
    <row r="9848" customFormat="false" ht="15" hidden="false" customHeight="false" outlineLevel="0" collapsed="false">
      <c r="A9848" s="3" t="n">
        <v>9847</v>
      </c>
      <c r="B9848" s="3" t="n">
        <v>8</v>
      </c>
      <c r="C9848" s="3" t="s">
        <v>390</v>
      </c>
      <c r="D9848" s="3" t="s">
        <v>563</v>
      </c>
      <c r="E9848" s="3" t="n">
        <v>4564</v>
      </c>
      <c r="F9848" s="4" t="n">
        <v>61.1</v>
      </c>
      <c r="G9848" s="3" t="s">
        <v>8</v>
      </c>
      <c r="H9848" s="4" t="n">
        <f aca="false">ROUND(E9848*F9848,2)</f>
        <v>278860.4</v>
      </c>
    </row>
    <row r="9849" customFormat="false" ht="15" hidden="false" customHeight="false" outlineLevel="0" collapsed="false">
      <c r="A9849" s="3" t="n">
        <v>9848</v>
      </c>
      <c r="B9849" s="3" t="n">
        <v>12</v>
      </c>
      <c r="C9849" s="3" t="s">
        <v>390</v>
      </c>
      <c r="D9849" s="3" t="s">
        <v>562</v>
      </c>
      <c r="E9849" s="3" t="n">
        <v>4288</v>
      </c>
      <c r="F9849" s="4" t="n">
        <v>223.97</v>
      </c>
      <c r="G9849" s="3" t="s">
        <v>38</v>
      </c>
      <c r="H9849" s="4" t="n">
        <f aca="false">ROUND(E9849*F9849,2)</f>
        <v>960383.36</v>
      </c>
    </row>
    <row r="9850" customFormat="false" ht="15" hidden="false" customHeight="false" outlineLevel="0" collapsed="false">
      <c r="A9850" s="3" t="n">
        <v>9849</v>
      </c>
      <c r="B9850" s="3" t="n">
        <v>13</v>
      </c>
      <c r="C9850" s="3" t="s">
        <v>390</v>
      </c>
      <c r="D9850" s="3" t="s">
        <v>562</v>
      </c>
      <c r="E9850" s="3" t="n">
        <v>4302</v>
      </c>
      <c r="F9850" s="4" t="n">
        <v>33.84</v>
      </c>
      <c r="G9850" s="3" t="s">
        <v>41</v>
      </c>
      <c r="H9850" s="4" t="n">
        <f aca="false">ROUND(E9850*F9850,2)</f>
        <v>145579.68</v>
      </c>
    </row>
    <row r="9851" customFormat="false" ht="15" hidden="false" customHeight="false" outlineLevel="0" collapsed="false">
      <c r="A9851" s="3" t="n">
        <v>9850</v>
      </c>
      <c r="B9851" s="3" t="n">
        <v>10</v>
      </c>
      <c r="C9851" s="3" t="s">
        <v>390</v>
      </c>
      <c r="D9851" s="3" t="s">
        <v>562</v>
      </c>
      <c r="E9851" s="3" t="n">
        <v>3607</v>
      </c>
      <c r="F9851" s="4" t="n">
        <v>81.64</v>
      </c>
      <c r="G9851" s="3" t="s">
        <v>8</v>
      </c>
      <c r="H9851" s="4" t="n">
        <f aca="false">ROUND(E9851*F9851,2)</f>
        <v>294475.48</v>
      </c>
    </row>
    <row r="9852" customFormat="false" ht="15" hidden="false" customHeight="false" outlineLevel="0" collapsed="false">
      <c r="A9852" s="3" t="n">
        <v>9851</v>
      </c>
      <c r="B9852" s="3" t="n">
        <v>13</v>
      </c>
      <c r="C9852" s="3" t="s">
        <v>390</v>
      </c>
      <c r="D9852" s="3" t="s">
        <v>562</v>
      </c>
      <c r="E9852" s="3" t="n">
        <v>3101</v>
      </c>
      <c r="F9852" s="4" t="n">
        <v>33.83</v>
      </c>
      <c r="G9852" s="3" t="s">
        <v>41</v>
      </c>
      <c r="H9852" s="4" t="n">
        <f aca="false">ROUND(E9852*F9852,2)</f>
        <v>104906.83</v>
      </c>
    </row>
    <row r="9853" customFormat="false" ht="15" hidden="false" customHeight="false" outlineLevel="0" collapsed="false">
      <c r="A9853" s="3" t="n">
        <v>9852</v>
      </c>
      <c r="B9853" s="3" t="n">
        <v>7</v>
      </c>
      <c r="C9853" s="3" t="s">
        <v>390</v>
      </c>
      <c r="D9853" s="3" t="s">
        <v>562</v>
      </c>
      <c r="E9853" s="3" t="n">
        <v>4936</v>
      </c>
      <c r="F9853" s="4" t="n">
        <v>264.97</v>
      </c>
      <c r="G9853" s="3" t="s">
        <v>8</v>
      </c>
      <c r="H9853" s="4" t="n">
        <f aca="false">ROUND(E9853*F9853,2)</f>
        <v>1307891.92</v>
      </c>
    </row>
    <row r="9854" customFormat="false" ht="15" hidden="false" customHeight="false" outlineLevel="0" collapsed="false">
      <c r="A9854" s="3" t="n">
        <v>9853</v>
      </c>
      <c r="B9854" s="3" t="n">
        <v>8</v>
      </c>
      <c r="C9854" s="3" t="s">
        <v>390</v>
      </c>
      <c r="D9854" s="3" t="s">
        <v>562</v>
      </c>
      <c r="E9854" s="3" t="n">
        <v>4296</v>
      </c>
      <c r="F9854" s="4" t="n">
        <v>60.82</v>
      </c>
      <c r="G9854" s="3" t="s">
        <v>8</v>
      </c>
      <c r="H9854" s="4" t="n">
        <f aca="false">ROUND(E9854*F9854,2)</f>
        <v>261282.72</v>
      </c>
    </row>
    <row r="9855" customFormat="false" ht="15" hidden="false" customHeight="false" outlineLevel="0" collapsed="false">
      <c r="A9855" s="3" t="n">
        <v>9854</v>
      </c>
      <c r="B9855" s="3" t="n">
        <v>14</v>
      </c>
      <c r="C9855" s="3" t="s">
        <v>390</v>
      </c>
      <c r="D9855" s="3" t="s">
        <v>563</v>
      </c>
      <c r="E9855" s="3" t="n">
        <v>866</v>
      </c>
      <c r="F9855" s="4" t="n">
        <v>67.68</v>
      </c>
      <c r="G9855" s="3" t="s">
        <v>41</v>
      </c>
      <c r="H9855" s="4" t="n">
        <f aca="false">ROUND(E9855*F9855,2)</f>
        <v>58610.88</v>
      </c>
    </row>
    <row r="9856" customFormat="false" ht="15" hidden="false" customHeight="false" outlineLevel="0" collapsed="false">
      <c r="A9856" s="3" t="n">
        <v>9855</v>
      </c>
      <c r="B9856" s="3" t="n">
        <v>12</v>
      </c>
      <c r="C9856" s="3" t="s">
        <v>390</v>
      </c>
      <c r="D9856" s="3" t="s">
        <v>563</v>
      </c>
      <c r="E9856" s="3" t="n">
        <v>4117</v>
      </c>
      <c r="F9856" s="4" t="n">
        <v>224.47</v>
      </c>
      <c r="G9856" s="3" t="s">
        <v>38</v>
      </c>
      <c r="H9856" s="4" t="n">
        <f aca="false">ROUND(E9856*F9856,2)</f>
        <v>924142.99</v>
      </c>
    </row>
    <row r="9857" customFormat="false" ht="15" hidden="false" customHeight="false" outlineLevel="0" collapsed="false">
      <c r="A9857" s="3" t="n">
        <v>9856</v>
      </c>
      <c r="B9857" s="3" t="n">
        <v>7</v>
      </c>
      <c r="C9857" s="3" t="s">
        <v>390</v>
      </c>
      <c r="D9857" s="3" t="s">
        <v>562</v>
      </c>
      <c r="E9857" s="3" t="n">
        <v>2165</v>
      </c>
      <c r="F9857" s="4" t="n">
        <v>264.02</v>
      </c>
      <c r="G9857" s="3" t="s">
        <v>8</v>
      </c>
      <c r="H9857" s="4" t="n">
        <f aca="false">ROUND(E9857*F9857,2)</f>
        <v>571603.3</v>
      </c>
    </row>
    <row r="9858" customFormat="false" ht="15" hidden="false" customHeight="false" outlineLevel="0" collapsed="false">
      <c r="A9858" s="3" t="n">
        <v>9857</v>
      </c>
      <c r="B9858" s="3" t="n">
        <v>9</v>
      </c>
      <c r="C9858" s="3" t="s">
        <v>390</v>
      </c>
      <c r="D9858" s="3" t="s">
        <v>563</v>
      </c>
      <c r="E9858" s="3" t="n">
        <v>4197</v>
      </c>
      <c r="F9858" s="4" t="n">
        <v>268.61</v>
      </c>
      <c r="G9858" s="3" t="s">
        <v>8</v>
      </c>
      <c r="H9858" s="4" t="n">
        <f aca="false">ROUND(E9858*F9858,2)</f>
        <v>1127356.17</v>
      </c>
    </row>
    <row r="9859" customFormat="false" ht="15" hidden="false" customHeight="false" outlineLevel="0" collapsed="false">
      <c r="A9859" s="3" t="n">
        <v>9858</v>
      </c>
      <c r="B9859" s="3" t="n">
        <v>3</v>
      </c>
      <c r="C9859" s="3" t="s">
        <v>390</v>
      </c>
      <c r="D9859" s="3" t="s">
        <v>563</v>
      </c>
      <c r="E9859" s="3" t="n">
        <v>4681</v>
      </c>
      <c r="F9859" s="4" t="n">
        <v>160.13</v>
      </c>
      <c r="G9859" s="3" t="s">
        <v>8</v>
      </c>
      <c r="H9859" s="4" t="n">
        <f aca="false">ROUND(E9859*F9859,2)</f>
        <v>749568.53</v>
      </c>
    </row>
    <row r="9860" customFormat="false" ht="15" hidden="false" customHeight="false" outlineLevel="0" collapsed="false">
      <c r="A9860" s="3" t="n">
        <v>9859</v>
      </c>
      <c r="B9860" s="3" t="n">
        <v>15</v>
      </c>
      <c r="C9860" s="3" t="s">
        <v>390</v>
      </c>
      <c r="D9860" s="3" t="s">
        <v>563</v>
      </c>
      <c r="E9860" s="3" t="n">
        <v>1275</v>
      </c>
      <c r="F9860" s="4" t="n">
        <v>279.31</v>
      </c>
      <c r="G9860" s="3" t="s">
        <v>46</v>
      </c>
      <c r="H9860" s="4" t="n">
        <f aca="false">ROUND(E9860*F9860,2)</f>
        <v>356120.25</v>
      </c>
    </row>
    <row r="9861" customFormat="false" ht="15" hidden="false" customHeight="false" outlineLevel="0" collapsed="false">
      <c r="A9861" s="3" t="n">
        <v>9860</v>
      </c>
      <c r="B9861" s="3" t="n">
        <v>2</v>
      </c>
      <c r="C9861" s="3" t="s">
        <v>390</v>
      </c>
      <c r="D9861" s="3" t="s">
        <v>563</v>
      </c>
      <c r="E9861" s="3" t="n">
        <v>2374</v>
      </c>
      <c r="F9861" s="4" t="n">
        <v>34.51</v>
      </c>
      <c r="G9861" s="3" t="s">
        <v>8</v>
      </c>
      <c r="H9861" s="4" t="n">
        <f aca="false">ROUND(E9861*F9861,2)</f>
        <v>81926.74</v>
      </c>
    </row>
    <row r="9862" customFormat="false" ht="15" hidden="false" customHeight="false" outlineLevel="0" collapsed="false">
      <c r="A9862" s="3" t="n">
        <v>9861</v>
      </c>
      <c r="B9862" s="3" t="n">
        <v>11</v>
      </c>
      <c r="C9862" s="3" t="s">
        <v>390</v>
      </c>
      <c r="D9862" s="3" t="s">
        <v>563</v>
      </c>
      <c r="E9862" s="3" t="n">
        <v>3882</v>
      </c>
      <c r="F9862" s="4" t="n">
        <v>104.74</v>
      </c>
      <c r="G9862" s="3" t="s">
        <v>34</v>
      </c>
      <c r="H9862" s="4" t="n">
        <f aca="false">ROUND(E9862*F9862,2)</f>
        <v>406600.68</v>
      </c>
    </row>
    <row r="9863" customFormat="false" ht="15" hidden="false" customHeight="false" outlineLevel="0" collapsed="false">
      <c r="A9863" s="3" t="n">
        <v>9862</v>
      </c>
      <c r="B9863" s="3" t="n">
        <v>7</v>
      </c>
      <c r="C9863" s="3" t="s">
        <v>390</v>
      </c>
      <c r="D9863" s="3" t="s">
        <v>562</v>
      </c>
      <c r="E9863" s="3" t="n">
        <v>3321</v>
      </c>
      <c r="F9863" s="4" t="n">
        <v>264.66</v>
      </c>
      <c r="G9863" s="3" t="s">
        <v>8</v>
      </c>
      <c r="H9863" s="4" t="n">
        <f aca="false">ROUND(E9863*F9863,2)</f>
        <v>878935.86</v>
      </c>
    </row>
    <row r="9864" customFormat="false" ht="15" hidden="false" customHeight="false" outlineLevel="0" collapsed="false">
      <c r="A9864" s="3" t="n">
        <v>9863</v>
      </c>
      <c r="B9864" s="3" t="n">
        <v>8</v>
      </c>
      <c r="C9864" s="3" t="s">
        <v>390</v>
      </c>
      <c r="D9864" s="3" t="s">
        <v>562</v>
      </c>
      <c r="E9864" s="3" t="n">
        <v>4387</v>
      </c>
      <c r="F9864" s="4" t="n">
        <v>61.12</v>
      </c>
      <c r="G9864" s="3" t="s">
        <v>8</v>
      </c>
      <c r="H9864" s="4" t="n">
        <f aca="false">ROUND(E9864*F9864,2)</f>
        <v>268133.44</v>
      </c>
    </row>
    <row r="9865" customFormat="false" ht="15" hidden="false" customHeight="false" outlineLevel="0" collapsed="false">
      <c r="A9865" s="3" t="n">
        <v>9864</v>
      </c>
      <c r="B9865" s="3" t="n">
        <v>6</v>
      </c>
      <c r="C9865" s="3" t="s">
        <v>391</v>
      </c>
      <c r="D9865" s="3" t="s">
        <v>563</v>
      </c>
      <c r="E9865" s="3" t="n">
        <v>3516</v>
      </c>
      <c r="F9865" s="4" t="n">
        <v>197.15</v>
      </c>
      <c r="G9865" s="3" t="s">
        <v>8</v>
      </c>
      <c r="H9865" s="4" t="n">
        <f aca="false">ROUND(E9865*F9865,2)</f>
        <v>693179.4</v>
      </c>
    </row>
    <row r="9866" customFormat="false" ht="15" hidden="false" customHeight="false" outlineLevel="0" collapsed="false">
      <c r="A9866" s="3" t="n">
        <v>9865</v>
      </c>
      <c r="B9866" s="3" t="n">
        <v>6</v>
      </c>
      <c r="C9866" s="3" t="s">
        <v>391</v>
      </c>
      <c r="D9866" s="3" t="s">
        <v>563</v>
      </c>
      <c r="E9866" s="3" t="n">
        <v>2763</v>
      </c>
      <c r="F9866" s="4" t="n">
        <v>197.29</v>
      </c>
      <c r="G9866" s="3" t="s">
        <v>8</v>
      </c>
      <c r="H9866" s="4" t="n">
        <f aca="false">ROUND(E9866*F9866,2)</f>
        <v>545112.27</v>
      </c>
    </row>
    <row r="9867" customFormat="false" ht="15" hidden="false" customHeight="false" outlineLevel="0" collapsed="false">
      <c r="A9867" s="3" t="n">
        <v>9866</v>
      </c>
      <c r="B9867" s="3" t="n">
        <v>5</v>
      </c>
      <c r="C9867" s="3" t="s">
        <v>391</v>
      </c>
      <c r="D9867" s="3" t="s">
        <v>563</v>
      </c>
      <c r="E9867" s="3" t="n">
        <v>2967</v>
      </c>
      <c r="F9867" s="4" t="n">
        <v>612.97</v>
      </c>
      <c r="G9867" s="3" t="s">
        <v>8</v>
      </c>
      <c r="H9867" s="4" t="n">
        <f aca="false">ROUND(E9867*F9867,2)</f>
        <v>1818681.99</v>
      </c>
    </row>
    <row r="9868" customFormat="false" ht="15" hidden="false" customHeight="false" outlineLevel="0" collapsed="false">
      <c r="A9868" s="3" t="n">
        <v>9867</v>
      </c>
      <c r="B9868" s="3" t="n">
        <v>9</v>
      </c>
      <c r="C9868" s="3" t="s">
        <v>391</v>
      </c>
      <c r="D9868" s="3" t="s">
        <v>562</v>
      </c>
      <c r="E9868" s="3" t="n">
        <v>543</v>
      </c>
      <c r="F9868" s="4" t="n">
        <v>267.6</v>
      </c>
      <c r="G9868" s="3" t="s">
        <v>8</v>
      </c>
      <c r="H9868" s="4" t="n">
        <f aca="false">ROUND(E9868*F9868,2)</f>
        <v>145306.8</v>
      </c>
    </row>
    <row r="9869" customFormat="false" ht="15" hidden="false" customHeight="false" outlineLevel="0" collapsed="false">
      <c r="A9869" s="3" t="n">
        <v>9868</v>
      </c>
      <c r="B9869" s="3" t="n">
        <v>1</v>
      </c>
      <c r="C9869" s="3" t="s">
        <v>391</v>
      </c>
      <c r="D9869" s="3" t="s">
        <v>563</v>
      </c>
      <c r="E9869" s="3" t="n">
        <v>1884</v>
      </c>
      <c r="F9869" s="4" t="n">
        <v>403.72</v>
      </c>
      <c r="G9869" s="3" t="s">
        <v>8</v>
      </c>
      <c r="H9869" s="4" t="n">
        <f aca="false">ROUND(E9869*F9869,2)</f>
        <v>760608.48</v>
      </c>
    </row>
    <row r="9870" customFormat="false" ht="15" hidden="false" customHeight="false" outlineLevel="0" collapsed="false">
      <c r="A9870" s="3" t="n">
        <v>9869</v>
      </c>
      <c r="B9870" s="3" t="n">
        <v>9</v>
      </c>
      <c r="C9870" s="3" t="s">
        <v>391</v>
      </c>
      <c r="D9870" s="3" t="s">
        <v>562</v>
      </c>
      <c r="E9870" s="3" t="n">
        <v>877</v>
      </c>
      <c r="F9870" s="4" t="n">
        <v>268.57</v>
      </c>
      <c r="G9870" s="3" t="s">
        <v>8</v>
      </c>
      <c r="H9870" s="4" t="n">
        <f aca="false">ROUND(E9870*F9870,2)</f>
        <v>235535.89</v>
      </c>
    </row>
    <row r="9871" customFormat="false" ht="15" hidden="false" customHeight="false" outlineLevel="0" collapsed="false">
      <c r="A9871" s="3" t="n">
        <v>9870</v>
      </c>
      <c r="B9871" s="3" t="n">
        <v>6</v>
      </c>
      <c r="C9871" s="3" t="s">
        <v>391</v>
      </c>
      <c r="D9871" s="3" t="s">
        <v>562</v>
      </c>
      <c r="E9871" s="3" t="n">
        <v>392</v>
      </c>
      <c r="F9871" s="4" t="n">
        <v>196.61</v>
      </c>
      <c r="G9871" s="3" t="s">
        <v>8</v>
      </c>
      <c r="H9871" s="4" t="n">
        <f aca="false">ROUND(E9871*F9871,2)</f>
        <v>77071.12</v>
      </c>
    </row>
    <row r="9872" customFormat="false" ht="15" hidden="false" customHeight="false" outlineLevel="0" collapsed="false">
      <c r="A9872" s="3" t="n">
        <v>9871</v>
      </c>
      <c r="B9872" s="3" t="n">
        <v>9</v>
      </c>
      <c r="C9872" s="3" t="s">
        <v>391</v>
      </c>
      <c r="D9872" s="3" t="s">
        <v>563</v>
      </c>
      <c r="E9872" s="3" t="n">
        <v>3029</v>
      </c>
      <c r="F9872" s="4" t="n">
        <v>267.59</v>
      </c>
      <c r="G9872" s="3" t="s">
        <v>8</v>
      </c>
      <c r="H9872" s="4" t="n">
        <f aca="false">ROUND(E9872*F9872,2)</f>
        <v>810530.11</v>
      </c>
    </row>
    <row r="9873" customFormat="false" ht="15" hidden="false" customHeight="false" outlineLevel="0" collapsed="false">
      <c r="A9873" s="3" t="n">
        <v>9872</v>
      </c>
      <c r="B9873" s="3" t="n">
        <v>4</v>
      </c>
      <c r="C9873" s="3" t="s">
        <v>391</v>
      </c>
      <c r="D9873" s="3" t="s">
        <v>562</v>
      </c>
      <c r="E9873" s="3" t="n">
        <v>4132</v>
      </c>
      <c r="F9873" s="4" t="n">
        <v>109.19</v>
      </c>
      <c r="G9873" s="3" t="s">
        <v>8</v>
      </c>
      <c r="H9873" s="4" t="n">
        <f aca="false">ROUND(E9873*F9873,2)</f>
        <v>451173.08</v>
      </c>
    </row>
    <row r="9874" customFormat="false" ht="15" hidden="false" customHeight="false" outlineLevel="0" collapsed="false">
      <c r="A9874" s="3" t="n">
        <v>9873</v>
      </c>
      <c r="B9874" s="3" t="n">
        <v>7</v>
      </c>
      <c r="C9874" s="3" t="s">
        <v>391</v>
      </c>
      <c r="D9874" s="3" t="s">
        <v>563</v>
      </c>
      <c r="E9874" s="3" t="n">
        <v>901</v>
      </c>
      <c r="F9874" s="4" t="n">
        <v>258.75</v>
      </c>
      <c r="G9874" s="3" t="s">
        <v>8</v>
      </c>
      <c r="H9874" s="4" t="n">
        <f aca="false">ROUND(E9874*F9874,2)</f>
        <v>233133.75</v>
      </c>
    </row>
    <row r="9875" customFormat="false" ht="15" hidden="false" customHeight="false" outlineLevel="0" collapsed="false">
      <c r="A9875" s="3" t="n">
        <v>9874</v>
      </c>
      <c r="B9875" s="3" t="n">
        <v>8</v>
      </c>
      <c r="C9875" s="3" t="s">
        <v>391</v>
      </c>
      <c r="D9875" s="3" t="s">
        <v>563</v>
      </c>
      <c r="E9875" s="3" t="n">
        <v>1430</v>
      </c>
      <c r="F9875" s="4" t="n">
        <v>61.07</v>
      </c>
      <c r="G9875" s="3" t="s">
        <v>8</v>
      </c>
      <c r="H9875" s="4" t="n">
        <f aca="false">ROUND(E9875*F9875,2)</f>
        <v>87330.1</v>
      </c>
    </row>
    <row r="9876" customFormat="false" ht="15" hidden="false" customHeight="false" outlineLevel="0" collapsed="false">
      <c r="A9876" s="3" t="n">
        <v>9875</v>
      </c>
      <c r="B9876" s="3" t="n">
        <v>2</v>
      </c>
      <c r="C9876" s="3" t="s">
        <v>391</v>
      </c>
      <c r="D9876" s="3" t="s">
        <v>563</v>
      </c>
      <c r="E9876" s="3" t="n">
        <v>3829</v>
      </c>
      <c r="F9876" s="4" t="n">
        <v>35.78</v>
      </c>
      <c r="G9876" s="3" t="s">
        <v>8</v>
      </c>
      <c r="H9876" s="4" t="n">
        <f aca="false">ROUND(E9876*F9876,2)</f>
        <v>137001.62</v>
      </c>
    </row>
    <row r="9877" customFormat="false" ht="15" hidden="false" customHeight="false" outlineLevel="0" collapsed="false">
      <c r="A9877" s="3" t="n">
        <v>9876</v>
      </c>
      <c r="B9877" s="3" t="n">
        <v>11</v>
      </c>
      <c r="C9877" s="3" t="s">
        <v>391</v>
      </c>
      <c r="D9877" s="3" t="s">
        <v>563</v>
      </c>
      <c r="E9877" s="3" t="n">
        <v>3107</v>
      </c>
      <c r="F9877" s="4" t="n">
        <v>106.05</v>
      </c>
      <c r="G9877" s="3" t="s">
        <v>34</v>
      </c>
      <c r="H9877" s="4" t="n">
        <f aca="false">ROUND(E9877*F9877,2)</f>
        <v>329497.35</v>
      </c>
    </row>
    <row r="9878" customFormat="false" ht="15" hidden="false" customHeight="false" outlineLevel="0" collapsed="false">
      <c r="A9878" s="3" t="n">
        <v>9877</v>
      </c>
      <c r="B9878" s="3" t="n">
        <v>15</v>
      </c>
      <c r="C9878" s="3" t="s">
        <v>391</v>
      </c>
      <c r="D9878" s="3" t="s">
        <v>563</v>
      </c>
      <c r="E9878" s="3" t="n">
        <v>839</v>
      </c>
      <c r="F9878" s="4" t="n">
        <v>277.94</v>
      </c>
      <c r="G9878" s="3" t="s">
        <v>46</v>
      </c>
      <c r="H9878" s="4" t="n">
        <f aca="false">ROUND(E9878*F9878,2)</f>
        <v>233191.66</v>
      </c>
    </row>
    <row r="9879" customFormat="false" ht="15" hidden="false" customHeight="false" outlineLevel="0" collapsed="false">
      <c r="A9879" s="3" t="n">
        <v>9878</v>
      </c>
      <c r="B9879" s="3" t="n">
        <v>13</v>
      </c>
      <c r="C9879" s="3" t="s">
        <v>391</v>
      </c>
      <c r="D9879" s="3" t="s">
        <v>563</v>
      </c>
      <c r="E9879" s="3" t="n">
        <v>2995</v>
      </c>
      <c r="F9879" s="4" t="n">
        <v>34.32</v>
      </c>
      <c r="G9879" s="3" t="s">
        <v>41</v>
      </c>
      <c r="H9879" s="4" t="n">
        <f aca="false">ROUND(E9879*F9879,2)</f>
        <v>102788.4</v>
      </c>
    </row>
    <row r="9880" customFormat="false" ht="15" hidden="false" customHeight="false" outlineLevel="0" collapsed="false">
      <c r="A9880" s="3" t="n">
        <v>9879</v>
      </c>
      <c r="B9880" s="3" t="n">
        <v>3</v>
      </c>
      <c r="C9880" s="3" t="s">
        <v>391</v>
      </c>
      <c r="D9880" s="3" t="s">
        <v>563</v>
      </c>
      <c r="E9880" s="3" t="n">
        <v>383</v>
      </c>
      <c r="F9880" s="4" t="n">
        <v>156.17</v>
      </c>
      <c r="G9880" s="3" t="s">
        <v>8</v>
      </c>
      <c r="H9880" s="4" t="n">
        <f aca="false">ROUND(E9880*F9880,2)</f>
        <v>59813.11</v>
      </c>
    </row>
    <row r="9881" customFormat="false" ht="15" hidden="false" customHeight="false" outlineLevel="0" collapsed="false">
      <c r="A9881" s="3" t="n">
        <v>9880</v>
      </c>
      <c r="B9881" s="3" t="n">
        <v>12</v>
      </c>
      <c r="C9881" s="3" t="s">
        <v>391</v>
      </c>
      <c r="D9881" s="3" t="s">
        <v>563</v>
      </c>
      <c r="E9881" s="3" t="n">
        <v>4245</v>
      </c>
      <c r="F9881" s="4" t="n">
        <v>225.38</v>
      </c>
      <c r="G9881" s="3" t="s">
        <v>38</v>
      </c>
      <c r="H9881" s="4" t="n">
        <f aca="false">ROUND(E9881*F9881,2)</f>
        <v>956738.1</v>
      </c>
    </row>
    <row r="9882" customFormat="false" ht="15" hidden="false" customHeight="false" outlineLevel="0" collapsed="false">
      <c r="A9882" s="3" t="n">
        <v>9881</v>
      </c>
      <c r="B9882" s="3" t="n">
        <v>13</v>
      </c>
      <c r="C9882" s="3" t="s">
        <v>391</v>
      </c>
      <c r="D9882" s="3" t="s">
        <v>562</v>
      </c>
      <c r="E9882" s="3" t="n">
        <v>4627</v>
      </c>
      <c r="F9882" s="4" t="n">
        <v>34.18</v>
      </c>
      <c r="G9882" s="3" t="s">
        <v>41</v>
      </c>
      <c r="H9882" s="4" t="n">
        <f aca="false">ROUND(E9882*F9882,2)</f>
        <v>158150.86</v>
      </c>
    </row>
    <row r="9883" customFormat="false" ht="15" hidden="false" customHeight="false" outlineLevel="0" collapsed="false">
      <c r="A9883" s="3" t="n">
        <v>9882</v>
      </c>
      <c r="B9883" s="3" t="n">
        <v>15</v>
      </c>
      <c r="C9883" s="3" t="s">
        <v>391</v>
      </c>
      <c r="D9883" s="3" t="s">
        <v>563</v>
      </c>
      <c r="E9883" s="3" t="n">
        <v>2139</v>
      </c>
      <c r="F9883" s="4" t="n">
        <v>277.67</v>
      </c>
      <c r="G9883" s="3" t="s">
        <v>46</v>
      </c>
      <c r="H9883" s="4" t="n">
        <f aca="false">ROUND(E9883*F9883,2)</f>
        <v>593936.13</v>
      </c>
    </row>
    <row r="9884" customFormat="false" ht="15" hidden="false" customHeight="false" outlineLevel="0" collapsed="false">
      <c r="A9884" s="3" t="n">
        <v>9883</v>
      </c>
      <c r="B9884" s="3" t="n">
        <v>10</v>
      </c>
      <c r="C9884" s="3" t="s">
        <v>391</v>
      </c>
      <c r="D9884" s="3" t="s">
        <v>563</v>
      </c>
      <c r="E9884" s="3" t="n">
        <v>358</v>
      </c>
      <c r="F9884" s="4" t="n">
        <v>82.39</v>
      </c>
      <c r="G9884" s="3" t="s">
        <v>8</v>
      </c>
      <c r="H9884" s="4" t="n">
        <f aca="false">ROUND(E9884*F9884,2)</f>
        <v>29495.62</v>
      </c>
    </row>
    <row r="9885" customFormat="false" ht="15" hidden="false" customHeight="false" outlineLevel="0" collapsed="false">
      <c r="A9885" s="3" t="n">
        <v>9884</v>
      </c>
      <c r="B9885" s="3" t="n">
        <v>5</v>
      </c>
      <c r="C9885" s="3" t="s">
        <v>391</v>
      </c>
      <c r="D9885" s="3" t="s">
        <v>563</v>
      </c>
      <c r="E9885" s="3" t="n">
        <v>535</v>
      </c>
      <c r="F9885" s="4" t="n">
        <v>612.73</v>
      </c>
      <c r="G9885" s="3" t="s">
        <v>8</v>
      </c>
      <c r="H9885" s="4" t="n">
        <f aca="false">ROUND(E9885*F9885,2)</f>
        <v>327810.55</v>
      </c>
    </row>
    <row r="9886" customFormat="false" ht="15" hidden="false" customHeight="false" outlineLevel="0" collapsed="false">
      <c r="A9886" s="3" t="n">
        <v>9885</v>
      </c>
      <c r="B9886" s="3" t="n">
        <v>6</v>
      </c>
      <c r="C9886" s="3" t="s">
        <v>391</v>
      </c>
      <c r="D9886" s="3" t="s">
        <v>562</v>
      </c>
      <c r="E9886" s="3" t="n">
        <v>89</v>
      </c>
      <c r="F9886" s="4" t="n">
        <v>197.09</v>
      </c>
      <c r="G9886" s="3" t="s">
        <v>8</v>
      </c>
      <c r="H9886" s="4" t="n">
        <f aca="false">ROUND(E9886*F9886,2)</f>
        <v>17541.01</v>
      </c>
    </row>
    <row r="9887" customFormat="false" ht="15" hidden="false" customHeight="false" outlineLevel="0" collapsed="false">
      <c r="A9887" s="3" t="n">
        <v>9886</v>
      </c>
      <c r="B9887" s="3" t="n">
        <v>7</v>
      </c>
      <c r="C9887" s="3" t="s">
        <v>391</v>
      </c>
      <c r="D9887" s="3" t="s">
        <v>562</v>
      </c>
      <c r="E9887" s="3" t="n">
        <v>1596</v>
      </c>
      <c r="F9887" s="4" t="n">
        <v>257.83</v>
      </c>
      <c r="G9887" s="3" t="s">
        <v>8</v>
      </c>
      <c r="H9887" s="4" t="n">
        <f aca="false">ROUND(E9887*F9887,2)</f>
        <v>411496.68</v>
      </c>
    </row>
    <row r="9888" customFormat="false" ht="15" hidden="false" customHeight="false" outlineLevel="0" collapsed="false">
      <c r="A9888" s="3" t="n">
        <v>9887</v>
      </c>
      <c r="B9888" s="3" t="n">
        <v>8</v>
      </c>
      <c r="C9888" s="3" t="s">
        <v>391</v>
      </c>
      <c r="D9888" s="3" t="s">
        <v>563</v>
      </c>
      <c r="E9888" s="3" t="n">
        <v>1963</v>
      </c>
      <c r="F9888" s="4" t="n">
        <v>61.21</v>
      </c>
      <c r="G9888" s="3" t="s">
        <v>8</v>
      </c>
      <c r="H9888" s="4" t="n">
        <f aca="false">ROUND(E9888*F9888,2)</f>
        <v>120155.23</v>
      </c>
    </row>
    <row r="9889" customFormat="false" ht="15" hidden="false" customHeight="false" outlineLevel="0" collapsed="false">
      <c r="A9889" s="3" t="n">
        <v>9888</v>
      </c>
      <c r="B9889" s="3" t="n">
        <v>14</v>
      </c>
      <c r="C9889" s="3" t="s">
        <v>392</v>
      </c>
      <c r="D9889" s="3" t="s">
        <v>563</v>
      </c>
      <c r="E9889" s="3" t="n">
        <v>4320</v>
      </c>
      <c r="F9889" s="4" t="n">
        <v>66.56</v>
      </c>
      <c r="G9889" s="3" t="s">
        <v>41</v>
      </c>
      <c r="H9889" s="4" t="n">
        <f aca="false">ROUND(E9889*F9889,2)</f>
        <v>287539.2</v>
      </c>
    </row>
    <row r="9890" customFormat="false" ht="15" hidden="false" customHeight="false" outlineLevel="0" collapsed="false">
      <c r="A9890" s="3" t="n">
        <v>9889</v>
      </c>
      <c r="B9890" s="3" t="n">
        <v>6</v>
      </c>
      <c r="C9890" s="3" t="s">
        <v>392</v>
      </c>
      <c r="D9890" s="3" t="s">
        <v>563</v>
      </c>
      <c r="E9890" s="3" t="n">
        <v>2630</v>
      </c>
      <c r="F9890" s="4" t="n">
        <v>194.26</v>
      </c>
      <c r="G9890" s="3" t="s">
        <v>8</v>
      </c>
      <c r="H9890" s="4" t="n">
        <f aca="false">ROUND(E9890*F9890,2)</f>
        <v>510903.8</v>
      </c>
    </row>
    <row r="9891" customFormat="false" ht="15" hidden="false" customHeight="false" outlineLevel="0" collapsed="false">
      <c r="A9891" s="3" t="n">
        <v>9890</v>
      </c>
      <c r="B9891" s="3" t="n">
        <v>8</v>
      </c>
      <c r="C9891" s="3" t="s">
        <v>392</v>
      </c>
      <c r="D9891" s="3" t="s">
        <v>562</v>
      </c>
      <c r="E9891" s="3" t="n">
        <v>2402</v>
      </c>
      <c r="F9891" s="4" t="n">
        <v>60.47</v>
      </c>
      <c r="G9891" s="3" t="s">
        <v>8</v>
      </c>
      <c r="H9891" s="4" t="n">
        <f aca="false">ROUND(E9891*F9891,2)</f>
        <v>145248.94</v>
      </c>
    </row>
    <row r="9892" customFormat="false" ht="15" hidden="false" customHeight="false" outlineLevel="0" collapsed="false">
      <c r="A9892" s="3" t="n">
        <v>9891</v>
      </c>
      <c r="B9892" s="3" t="n">
        <v>15</v>
      </c>
      <c r="C9892" s="3" t="s">
        <v>392</v>
      </c>
      <c r="D9892" s="3" t="s">
        <v>563</v>
      </c>
      <c r="E9892" s="3" t="n">
        <v>4548</v>
      </c>
      <c r="F9892" s="4" t="n">
        <v>274.5</v>
      </c>
      <c r="G9892" s="3" t="s">
        <v>46</v>
      </c>
      <c r="H9892" s="4" t="n">
        <f aca="false">ROUND(E9892*F9892,2)</f>
        <v>1248426</v>
      </c>
    </row>
    <row r="9893" customFormat="false" ht="15" hidden="false" customHeight="false" outlineLevel="0" collapsed="false">
      <c r="A9893" s="3" t="n">
        <v>9892</v>
      </c>
      <c r="B9893" s="3" t="n">
        <v>15</v>
      </c>
      <c r="C9893" s="3" t="s">
        <v>392</v>
      </c>
      <c r="D9893" s="3" t="s">
        <v>562</v>
      </c>
      <c r="E9893" s="3" t="n">
        <v>4456</v>
      </c>
      <c r="F9893" s="4" t="n">
        <v>275.03</v>
      </c>
      <c r="G9893" s="3" t="s">
        <v>46</v>
      </c>
      <c r="H9893" s="4" t="n">
        <f aca="false">ROUND(E9893*F9893,2)</f>
        <v>1225533.68</v>
      </c>
    </row>
    <row r="9894" customFormat="false" ht="15" hidden="false" customHeight="false" outlineLevel="0" collapsed="false">
      <c r="A9894" s="3" t="n">
        <v>9893</v>
      </c>
      <c r="B9894" s="3" t="n">
        <v>2</v>
      </c>
      <c r="C9894" s="3" t="s">
        <v>392</v>
      </c>
      <c r="D9894" s="3" t="s">
        <v>562</v>
      </c>
      <c r="E9894" s="3" t="n">
        <v>3899</v>
      </c>
      <c r="F9894" s="4" t="n">
        <v>35.49</v>
      </c>
      <c r="G9894" s="3" t="s">
        <v>8</v>
      </c>
      <c r="H9894" s="4" t="n">
        <f aca="false">ROUND(E9894*F9894,2)</f>
        <v>138375.51</v>
      </c>
    </row>
    <row r="9895" customFormat="false" ht="15" hidden="false" customHeight="false" outlineLevel="0" collapsed="false">
      <c r="A9895" s="3" t="n">
        <v>9894</v>
      </c>
      <c r="B9895" s="3" t="n">
        <v>9</v>
      </c>
      <c r="C9895" s="3" t="s">
        <v>392</v>
      </c>
      <c r="D9895" s="3" t="s">
        <v>563</v>
      </c>
      <c r="E9895" s="3" t="n">
        <v>245</v>
      </c>
      <c r="F9895" s="4" t="n">
        <v>267.88</v>
      </c>
      <c r="G9895" s="3" t="s">
        <v>8</v>
      </c>
      <c r="H9895" s="4" t="n">
        <f aca="false">ROUND(E9895*F9895,2)</f>
        <v>65630.6</v>
      </c>
    </row>
    <row r="9896" customFormat="false" ht="15" hidden="false" customHeight="false" outlineLevel="0" collapsed="false">
      <c r="A9896" s="3" t="n">
        <v>9895</v>
      </c>
      <c r="B9896" s="3" t="n">
        <v>11</v>
      </c>
      <c r="C9896" s="3" t="s">
        <v>392</v>
      </c>
      <c r="D9896" s="3" t="s">
        <v>562</v>
      </c>
      <c r="E9896" s="3" t="n">
        <v>432</v>
      </c>
      <c r="F9896" s="4" t="n">
        <v>103.78</v>
      </c>
      <c r="G9896" s="3" t="s">
        <v>34</v>
      </c>
      <c r="H9896" s="4" t="n">
        <f aca="false">ROUND(E9896*F9896,2)</f>
        <v>44832.96</v>
      </c>
    </row>
    <row r="9897" customFormat="false" ht="15" hidden="false" customHeight="false" outlineLevel="0" collapsed="false">
      <c r="A9897" s="3" t="n">
        <v>9896</v>
      </c>
      <c r="B9897" s="3" t="n">
        <v>2</v>
      </c>
      <c r="C9897" s="3" t="s">
        <v>392</v>
      </c>
      <c r="D9897" s="3" t="s">
        <v>563</v>
      </c>
      <c r="E9897" s="3" t="n">
        <v>552</v>
      </c>
      <c r="F9897" s="4" t="n">
        <v>35.51</v>
      </c>
      <c r="G9897" s="3" t="s">
        <v>8</v>
      </c>
      <c r="H9897" s="4" t="n">
        <f aca="false">ROUND(E9897*F9897,2)</f>
        <v>19601.52</v>
      </c>
    </row>
    <row r="9898" customFormat="false" ht="15" hidden="false" customHeight="false" outlineLevel="0" collapsed="false">
      <c r="A9898" s="3" t="n">
        <v>9897</v>
      </c>
      <c r="B9898" s="3" t="n">
        <v>3</v>
      </c>
      <c r="C9898" s="3" t="s">
        <v>392</v>
      </c>
      <c r="D9898" s="3" t="s">
        <v>563</v>
      </c>
      <c r="E9898" s="3" t="n">
        <v>472</v>
      </c>
      <c r="F9898" s="4" t="n">
        <v>156.13</v>
      </c>
      <c r="G9898" s="3" t="s">
        <v>8</v>
      </c>
      <c r="H9898" s="4" t="n">
        <f aca="false">ROUND(E9898*F9898,2)</f>
        <v>73693.36</v>
      </c>
    </row>
    <row r="9899" customFormat="false" ht="15" hidden="false" customHeight="false" outlineLevel="0" collapsed="false">
      <c r="A9899" s="3" t="n">
        <v>9898</v>
      </c>
      <c r="B9899" s="3" t="n">
        <v>1</v>
      </c>
      <c r="C9899" s="3" t="s">
        <v>392</v>
      </c>
      <c r="D9899" s="3" t="s">
        <v>563</v>
      </c>
      <c r="E9899" s="3" t="n">
        <v>4330</v>
      </c>
      <c r="F9899" s="4" t="n">
        <v>402.7</v>
      </c>
      <c r="G9899" s="3" t="s">
        <v>8</v>
      </c>
      <c r="H9899" s="4" t="n">
        <f aca="false">ROUND(E9899*F9899,2)</f>
        <v>1743691</v>
      </c>
    </row>
    <row r="9900" customFormat="false" ht="15" hidden="false" customHeight="false" outlineLevel="0" collapsed="false">
      <c r="A9900" s="3" t="n">
        <v>9899</v>
      </c>
      <c r="B9900" s="3" t="n">
        <v>12</v>
      </c>
      <c r="C9900" s="3" t="s">
        <v>392</v>
      </c>
      <c r="D9900" s="3" t="s">
        <v>562</v>
      </c>
      <c r="E9900" s="3" t="n">
        <v>3891</v>
      </c>
      <c r="F9900" s="4" t="n">
        <v>225.26</v>
      </c>
      <c r="G9900" s="3" t="s">
        <v>38</v>
      </c>
      <c r="H9900" s="4" t="n">
        <f aca="false">ROUND(E9900*F9900,2)</f>
        <v>876486.66</v>
      </c>
    </row>
    <row r="9901" customFormat="false" ht="15" hidden="false" customHeight="false" outlineLevel="0" collapsed="false">
      <c r="A9901" s="3" t="n">
        <v>9900</v>
      </c>
      <c r="B9901" s="3" t="n">
        <v>15</v>
      </c>
      <c r="C9901" s="3" t="s">
        <v>392</v>
      </c>
      <c r="D9901" s="3" t="s">
        <v>563</v>
      </c>
      <c r="E9901" s="3" t="n">
        <v>2249</v>
      </c>
      <c r="F9901" s="4" t="n">
        <v>275.23</v>
      </c>
      <c r="G9901" s="3" t="s">
        <v>46</v>
      </c>
      <c r="H9901" s="4" t="n">
        <f aca="false">ROUND(E9901*F9901,2)</f>
        <v>618992.27</v>
      </c>
    </row>
    <row r="9902" customFormat="false" ht="15" hidden="false" customHeight="false" outlineLevel="0" collapsed="false">
      <c r="A9902" s="3" t="n">
        <v>9901</v>
      </c>
      <c r="B9902" s="3" t="n">
        <v>11</v>
      </c>
      <c r="C9902" s="3" t="s">
        <v>392</v>
      </c>
      <c r="D9902" s="3" t="s">
        <v>563</v>
      </c>
      <c r="E9902" s="3" t="n">
        <v>4104</v>
      </c>
      <c r="F9902" s="4" t="n">
        <v>103.31</v>
      </c>
      <c r="G9902" s="3" t="s">
        <v>34</v>
      </c>
      <c r="H9902" s="4" t="n">
        <f aca="false">ROUND(E9902*F9902,2)</f>
        <v>423984.24</v>
      </c>
    </row>
    <row r="9903" customFormat="false" ht="15" hidden="false" customHeight="false" outlineLevel="0" collapsed="false">
      <c r="A9903" s="3" t="n">
        <v>9902</v>
      </c>
      <c r="B9903" s="3" t="n">
        <v>6</v>
      </c>
      <c r="C9903" s="3" t="s">
        <v>392</v>
      </c>
      <c r="D9903" s="3" t="s">
        <v>563</v>
      </c>
      <c r="E9903" s="3" t="n">
        <v>2454</v>
      </c>
      <c r="F9903" s="4" t="n">
        <v>194.68</v>
      </c>
      <c r="G9903" s="3" t="s">
        <v>8</v>
      </c>
      <c r="H9903" s="4" t="n">
        <f aca="false">ROUND(E9903*F9903,2)</f>
        <v>477744.72</v>
      </c>
    </row>
    <row r="9904" customFormat="false" ht="15" hidden="false" customHeight="false" outlineLevel="0" collapsed="false">
      <c r="A9904" s="3" t="n">
        <v>9903</v>
      </c>
      <c r="B9904" s="3" t="n">
        <v>1</v>
      </c>
      <c r="C9904" s="3" t="s">
        <v>392</v>
      </c>
      <c r="D9904" s="3" t="s">
        <v>563</v>
      </c>
      <c r="E9904" s="3" t="n">
        <v>280</v>
      </c>
      <c r="F9904" s="4" t="n">
        <v>403.87</v>
      </c>
      <c r="G9904" s="3" t="s">
        <v>8</v>
      </c>
      <c r="H9904" s="4" t="n">
        <f aca="false">ROUND(E9904*F9904,2)</f>
        <v>113083.6</v>
      </c>
    </row>
    <row r="9905" customFormat="false" ht="15" hidden="false" customHeight="false" outlineLevel="0" collapsed="false">
      <c r="A9905" s="3" t="n">
        <v>9904</v>
      </c>
      <c r="B9905" s="3" t="n">
        <v>9</v>
      </c>
      <c r="C9905" s="3" t="s">
        <v>392</v>
      </c>
      <c r="D9905" s="3" t="s">
        <v>562</v>
      </c>
      <c r="E9905" s="3" t="n">
        <v>85</v>
      </c>
      <c r="F9905" s="4" t="n">
        <v>269.06</v>
      </c>
      <c r="G9905" s="3" t="s">
        <v>8</v>
      </c>
      <c r="H9905" s="4" t="n">
        <f aca="false">ROUND(E9905*F9905,2)</f>
        <v>22870.1</v>
      </c>
    </row>
    <row r="9906" customFormat="false" ht="15" hidden="false" customHeight="false" outlineLevel="0" collapsed="false">
      <c r="A9906" s="3" t="n">
        <v>9905</v>
      </c>
      <c r="B9906" s="3" t="n">
        <v>2</v>
      </c>
      <c r="C9906" s="3" t="s">
        <v>392</v>
      </c>
      <c r="D9906" s="3" t="s">
        <v>562</v>
      </c>
      <c r="E9906" s="3" t="n">
        <v>3437</v>
      </c>
      <c r="F9906" s="4" t="n">
        <v>35.68</v>
      </c>
      <c r="G9906" s="3" t="s">
        <v>8</v>
      </c>
      <c r="H9906" s="4" t="n">
        <f aca="false">ROUND(E9906*F9906,2)</f>
        <v>122632.16</v>
      </c>
    </row>
    <row r="9907" customFormat="false" ht="15" hidden="false" customHeight="false" outlineLevel="0" collapsed="false">
      <c r="A9907" s="3" t="n">
        <v>9906</v>
      </c>
      <c r="B9907" s="3" t="n">
        <v>12</v>
      </c>
      <c r="C9907" s="3" t="s">
        <v>392</v>
      </c>
      <c r="D9907" s="3" t="s">
        <v>563</v>
      </c>
      <c r="E9907" s="3" t="n">
        <v>1526</v>
      </c>
      <c r="F9907" s="4" t="n">
        <v>224.51</v>
      </c>
      <c r="G9907" s="3" t="s">
        <v>38</v>
      </c>
      <c r="H9907" s="4" t="n">
        <f aca="false">ROUND(E9907*F9907,2)</f>
        <v>342602.26</v>
      </c>
    </row>
    <row r="9908" customFormat="false" ht="15" hidden="false" customHeight="false" outlineLevel="0" collapsed="false">
      <c r="A9908" s="3" t="n">
        <v>9907</v>
      </c>
      <c r="B9908" s="3" t="n">
        <v>2</v>
      </c>
      <c r="C9908" s="3" t="s">
        <v>392</v>
      </c>
      <c r="D9908" s="3" t="s">
        <v>562</v>
      </c>
      <c r="E9908" s="3" t="n">
        <v>4952</v>
      </c>
      <c r="F9908" s="4" t="n">
        <v>35.48</v>
      </c>
      <c r="G9908" s="3" t="s">
        <v>8</v>
      </c>
      <c r="H9908" s="4" t="n">
        <f aca="false">ROUND(E9908*F9908,2)</f>
        <v>175696.96</v>
      </c>
    </row>
    <row r="9909" customFormat="false" ht="15" hidden="false" customHeight="false" outlineLevel="0" collapsed="false">
      <c r="A9909" s="3" t="n">
        <v>9908</v>
      </c>
      <c r="B9909" s="3" t="n">
        <v>7</v>
      </c>
      <c r="C9909" s="3" t="s">
        <v>392</v>
      </c>
      <c r="D9909" s="3" t="s">
        <v>563</v>
      </c>
      <c r="E9909" s="3" t="n">
        <v>48</v>
      </c>
      <c r="F9909" s="4" t="n">
        <v>257.76</v>
      </c>
      <c r="G9909" s="3" t="s">
        <v>8</v>
      </c>
      <c r="H9909" s="4" t="n">
        <f aca="false">ROUND(E9909*F9909,2)</f>
        <v>12372.48</v>
      </c>
    </row>
    <row r="9910" customFormat="false" ht="15" hidden="false" customHeight="false" outlineLevel="0" collapsed="false">
      <c r="A9910" s="3" t="n">
        <v>9909</v>
      </c>
      <c r="B9910" s="3" t="n">
        <v>10</v>
      </c>
      <c r="C9910" s="3" t="s">
        <v>392</v>
      </c>
      <c r="D9910" s="3" t="s">
        <v>562</v>
      </c>
      <c r="E9910" s="3" t="n">
        <v>4781</v>
      </c>
      <c r="F9910" s="4" t="n">
        <v>83.55</v>
      </c>
      <c r="G9910" s="3" t="s">
        <v>8</v>
      </c>
      <c r="H9910" s="4" t="n">
        <f aca="false">ROUND(E9910*F9910,2)</f>
        <v>399452.55</v>
      </c>
    </row>
    <row r="9911" customFormat="false" ht="15" hidden="false" customHeight="false" outlineLevel="0" collapsed="false">
      <c r="A9911" s="3" t="n">
        <v>9910</v>
      </c>
      <c r="B9911" s="3" t="n">
        <v>5</v>
      </c>
      <c r="C9911" s="3" t="s">
        <v>392</v>
      </c>
      <c r="D9911" s="3" t="s">
        <v>562</v>
      </c>
      <c r="E9911" s="3" t="n">
        <v>2024</v>
      </c>
      <c r="F9911" s="4" t="n">
        <v>601.98</v>
      </c>
      <c r="G9911" s="3" t="s">
        <v>8</v>
      </c>
      <c r="H9911" s="4" t="n">
        <f aca="false">ROUND(E9911*F9911,2)</f>
        <v>1218407.52</v>
      </c>
    </row>
    <row r="9912" customFormat="false" ht="15" hidden="false" customHeight="false" outlineLevel="0" collapsed="false">
      <c r="A9912" s="3" t="n">
        <v>9911</v>
      </c>
      <c r="B9912" s="3" t="n">
        <v>7</v>
      </c>
      <c r="C9912" s="3" t="s">
        <v>392</v>
      </c>
      <c r="D9912" s="3" t="s">
        <v>563</v>
      </c>
      <c r="E9912" s="3" t="n">
        <v>1840</v>
      </c>
      <c r="F9912" s="4" t="n">
        <v>257.69</v>
      </c>
      <c r="G9912" s="3" t="s">
        <v>8</v>
      </c>
      <c r="H9912" s="4" t="n">
        <f aca="false">ROUND(E9912*F9912,2)</f>
        <v>474149.6</v>
      </c>
    </row>
    <row r="9913" customFormat="false" ht="15" hidden="false" customHeight="false" outlineLevel="0" collapsed="false">
      <c r="A9913" s="3" t="n">
        <v>9912</v>
      </c>
      <c r="B9913" s="3" t="n">
        <v>6</v>
      </c>
      <c r="C9913" s="3" t="s">
        <v>392</v>
      </c>
      <c r="D9913" s="3" t="s">
        <v>563</v>
      </c>
      <c r="E9913" s="3" t="n">
        <v>2538</v>
      </c>
      <c r="F9913" s="4" t="n">
        <v>194.02</v>
      </c>
      <c r="G9913" s="3" t="s">
        <v>8</v>
      </c>
      <c r="H9913" s="4" t="n">
        <f aca="false">ROUND(E9913*F9913,2)</f>
        <v>492422.76</v>
      </c>
    </row>
    <row r="9914" customFormat="false" ht="15" hidden="false" customHeight="false" outlineLevel="0" collapsed="false">
      <c r="A9914" s="3" t="n">
        <v>9913</v>
      </c>
      <c r="B9914" s="3" t="n">
        <v>11</v>
      </c>
      <c r="C9914" s="3" t="s">
        <v>392</v>
      </c>
      <c r="D9914" s="3" t="s">
        <v>563</v>
      </c>
      <c r="E9914" s="3" t="n">
        <v>282</v>
      </c>
      <c r="F9914" s="4" t="n">
        <v>103.74</v>
      </c>
      <c r="G9914" s="3" t="s">
        <v>34</v>
      </c>
      <c r="H9914" s="4" t="n">
        <f aca="false">ROUND(E9914*F9914,2)</f>
        <v>29254.68</v>
      </c>
    </row>
    <row r="9915" customFormat="false" ht="15" hidden="false" customHeight="false" outlineLevel="0" collapsed="false">
      <c r="A9915" s="3" t="n">
        <v>9914</v>
      </c>
      <c r="B9915" s="3" t="n">
        <v>10</v>
      </c>
      <c r="C9915" s="3" t="s">
        <v>392</v>
      </c>
      <c r="D9915" s="3" t="s">
        <v>563</v>
      </c>
      <c r="E9915" s="3" t="n">
        <v>1216</v>
      </c>
      <c r="F9915" s="4" t="n">
        <v>83.84</v>
      </c>
      <c r="G9915" s="3" t="s">
        <v>8</v>
      </c>
      <c r="H9915" s="4" t="n">
        <f aca="false">ROUND(E9915*F9915,2)</f>
        <v>101949.44</v>
      </c>
    </row>
    <row r="9916" customFormat="false" ht="15" hidden="false" customHeight="false" outlineLevel="0" collapsed="false">
      <c r="A9916" s="3" t="n">
        <v>9915</v>
      </c>
      <c r="B9916" s="3" t="n">
        <v>3</v>
      </c>
      <c r="C9916" s="3" t="s">
        <v>393</v>
      </c>
      <c r="D9916" s="3" t="s">
        <v>562</v>
      </c>
      <c r="E9916" s="3" t="n">
        <v>135</v>
      </c>
      <c r="F9916" s="4" t="n">
        <v>157.74</v>
      </c>
      <c r="G9916" s="3" t="s">
        <v>8</v>
      </c>
      <c r="H9916" s="4" t="n">
        <f aca="false">ROUND(E9916*F9916,2)</f>
        <v>21294.9</v>
      </c>
    </row>
    <row r="9917" customFormat="false" ht="15" hidden="false" customHeight="false" outlineLevel="0" collapsed="false">
      <c r="A9917" s="3" t="n">
        <v>9916</v>
      </c>
      <c r="B9917" s="3" t="n">
        <v>4</v>
      </c>
      <c r="C9917" s="3" t="s">
        <v>393</v>
      </c>
      <c r="D9917" s="3" t="s">
        <v>563</v>
      </c>
      <c r="E9917" s="3" t="n">
        <v>1076</v>
      </c>
      <c r="F9917" s="4" t="n">
        <v>108.22</v>
      </c>
      <c r="G9917" s="3" t="s">
        <v>8</v>
      </c>
      <c r="H9917" s="4" t="n">
        <f aca="false">ROUND(E9917*F9917,2)</f>
        <v>116444.72</v>
      </c>
    </row>
    <row r="9918" customFormat="false" ht="15" hidden="false" customHeight="false" outlineLevel="0" collapsed="false">
      <c r="A9918" s="3" t="n">
        <v>9917</v>
      </c>
      <c r="B9918" s="3" t="n">
        <v>14</v>
      </c>
      <c r="C9918" s="3" t="s">
        <v>393</v>
      </c>
      <c r="D9918" s="3" t="s">
        <v>563</v>
      </c>
      <c r="E9918" s="3" t="n">
        <v>2156</v>
      </c>
      <c r="F9918" s="4" t="n">
        <v>66.65</v>
      </c>
      <c r="G9918" s="3" t="s">
        <v>41</v>
      </c>
      <c r="H9918" s="4" t="n">
        <f aca="false">ROUND(E9918*F9918,2)</f>
        <v>143697.4</v>
      </c>
    </row>
    <row r="9919" customFormat="false" ht="15" hidden="false" customHeight="false" outlineLevel="0" collapsed="false">
      <c r="A9919" s="3" t="n">
        <v>9918</v>
      </c>
      <c r="B9919" s="3" t="n">
        <v>14</v>
      </c>
      <c r="C9919" s="3" t="s">
        <v>393</v>
      </c>
      <c r="D9919" s="3" t="s">
        <v>562</v>
      </c>
      <c r="E9919" s="3" t="n">
        <v>2825</v>
      </c>
      <c r="F9919" s="4" t="n">
        <v>66.5</v>
      </c>
      <c r="G9919" s="3" t="s">
        <v>41</v>
      </c>
      <c r="H9919" s="4" t="n">
        <f aca="false">ROUND(E9919*F9919,2)</f>
        <v>187862.5</v>
      </c>
    </row>
    <row r="9920" customFormat="false" ht="15" hidden="false" customHeight="false" outlineLevel="0" collapsed="false">
      <c r="A9920" s="3" t="n">
        <v>9919</v>
      </c>
      <c r="B9920" s="3" t="n">
        <v>3</v>
      </c>
      <c r="C9920" s="3" t="s">
        <v>393</v>
      </c>
      <c r="D9920" s="3" t="s">
        <v>563</v>
      </c>
      <c r="E9920" s="3" t="n">
        <v>3451</v>
      </c>
      <c r="F9920" s="4" t="n">
        <v>158.47</v>
      </c>
      <c r="G9920" s="3" t="s">
        <v>8</v>
      </c>
      <c r="H9920" s="4" t="n">
        <f aca="false">ROUND(E9920*F9920,2)</f>
        <v>546879.97</v>
      </c>
    </row>
    <row r="9921" customFormat="false" ht="15" hidden="false" customHeight="false" outlineLevel="0" collapsed="false">
      <c r="A9921" s="3" t="n">
        <v>9920</v>
      </c>
      <c r="B9921" s="3" t="n">
        <v>15</v>
      </c>
      <c r="C9921" s="3" t="s">
        <v>393</v>
      </c>
      <c r="D9921" s="3" t="s">
        <v>562</v>
      </c>
      <c r="E9921" s="3" t="n">
        <v>3858</v>
      </c>
      <c r="F9921" s="4" t="n">
        <v>278.24</v>
      </c>
      <c r="G9921" s="3" t="s">
        <v>46</v>
      </c>
      <c r="H9921" s="4" t="n">
        <f aca="false">ROUND(E9921*F9921,2)</f>
        <v>1073449.92</v>
      </c>
    </row>
    <row r="9922" customFormat="false" ht="15" hidden="false" customHeight="false" outlineLevel="0" collapsed="false">
      <c r="A9922" s="3" t="n">
        <v>9921</v>
      </c>
      <c r="B9922" s="3" t="n">
        <v>13</v>
      </c>
      <c r="C9922" s="3" t="s">
        <v>393</v>
      </c>
      <c r="D9922" s="3" t="s">
        <v>563</v>
      </c>
      <c r="E9922" s="3" t="n">
        <v>3729</v>
      </c>
      <c r="F9922" s="4" t="n">
        <v>33.64</v>
      </c>
      <c r="G9922" s="3" t="s">
        <v>41</v>
      </c>
      <c r="H9922" s="4" t="n">
        <f aca="false">ROUND(E9922*F9922,2)</f>
        <v>125443.56</v>
      </c>
    </row>
    <row r="9923" customFormat="false" ht="15" hidden="false" customHeight="false" outlineLevel="0" collapsed="false">
      <c r="A9923" s="3" t="n">
        <v>9922</v>
      </c>
      <c r="B9923" s="3" t="n">
        <v>8</v>
      </c>
      <c r="C9923" s="3" t="s">
        <v>393</v>
      </c>
      <c r="D9923" s="3" t="s">
        <v>563</v>
      </c>
      <c r="E9923" s="3" t="n">
        <v>2556</v>
      </c>
      <c r="F9923" s="4" t="n">
        <v>58.78</v>
      </c>
      <c r="G9923" s="3" t="s">
        <v>8</v>
      </c>
      <c r="H9923" s="4" t="n">
        <f aca="false">ROUND(E9923*F9923,2)</f>
        <v>150241.68</v>
      </c>
    </row>
    <row r="9924" customFormat="false" ht="15" hidden="false" customHeight="false" outlineLevel="0" collapsed="false">
      <c r="A9924" s="3" t="n">
        <v>9923</v>
      </c>
      <c r="B9924" s="3" t="n">
        <v>7</v>
      </c>
      <c r="C9924" s="3" t="s">
        <v>393</v>
      </c>
      <c r="D9924" s="3" t="s">
        <v>563</v>
      </c>
      <c r="E9924" s="3" t="n">
        <v>1256</v>
      </c>
      <c r="F9924" s="4" t="n">
        <v>255.31</v>
      </c>
      <c r="G9924" s="3" t="s">
        <v>8</v>
      </c>
      <c r="H9924" s="4" t="n">
        <f aca="false">ROUND(E9924*F9924,2)</f>
        <v>320669.36</v>
      </c>
    </row>
    <row r="9925" customFormat="false" ht="15" hidden="false" customHeight="false" outlineLevel="0" collapsed="false">
      <c r="A9925" s="3" t="n">
        <v>9924</v>
      </c>
      <c r="B9925" s="3" t="n">
        <v>12</v>
      </c>
      <c r="C9925" s="3" t="s">
        <v>393</v>
      </c>
      <c r="D9925" s="3" t="s">
        <v>563</v>
      </c>
      <c r="E9925" s="3" t="n">
        <v>4628</v>
      </c>
      <c r="F9925" s="4" t="n">
        <v>225.44</v>
      </c>
      <c r="G9925" s="3" t="s">
        <v>38</v>
      </c>
      <c r="H9925" s="4" t="n">
        <f aca="false">ROUND(E9925*F9925,2)</f>
        <v>1043336.32</v>
      </c>
    </row>
    <row r="9926" customFormat="false" ht="15" hidden="false" customHeight="false" outlineLevel="0" collapsed="false">
      <c r="A9926" s="3" t="n">
        <v>9925</v>
      </c>
      <c r="B9926" s="3" t="n">
        <v>11</v>
      </c>
      <c r="C9926" s="3" t="s">
        <v>393</v>
      </c>
      <c r="D9926" s="3" t="s">
        <v>563</v>
      </c>
      <c r="E9926" s="3" t="n">
        <v>3940</v>
      </c>
      <c r="F9926" s="4" t="n">
        <v>104.57</v>
      </c>
      <c r="G9926" s="3" t="s">
        <v>34</v>
      </c>
      <c r="H9926" s="4" t="n">
        <f aca="false">ROUND(E9926*F9926,2)</f>
        <v>412005.8</v>
      </c>
    </row>
    <row r="9927" customFormat="false" ht="15" hidden="false" customHeight="false" outlineLevel="0" collapsed="false">
      <c r="A9927" s="3" t="n">
        <v>9926</v>
      </c>
      <c r="B9927" s="3" t="n">
        <v>7</v>
      </c>
      <c r="C9927" s="3" t="s">
        <v>393</v>
      </c>
      <c r="D9927" s="3" t="s">
        <v>562</v>
      </c>
      <c r="E9927" s="3" t="n">
        <v>3461</v>
      </c>
      <c r="F9927" s="4" t="n">
        <v>256.61</v>
      </c>
      <c r="G9927" s="3" t="s">
        <v>8</v>
      </c>
      <c r="H9927" s="4" t="n">
        <f aca="false">ROUND(E9927*F9927,2)</f>
        <v>888127.21</v>
      </c>
    </row>
    <row r="9928" customFormat="false" ht="15" hidden="false" customHeight="false" outlineLevel="0" collapsed="false">
      <c r="A9928" s="3" t="n">
        <v>9927</v>
      </c>
      <c r="B9928" s="3" t="n">
        <v>2</v>
      </c>
      <c r="C9928" s="3" t="s">
        <v>393</v>
      </c>
      <c r="D9928" s="3" t="s">
        <v>563</v>
      </c>
      <c r="E9928" s="3" t="n">
        <v>2647</v>
      </c>
      <c r="F9928" s="4" t="n">
        <v>35.78</v>
      </c>
      <c r="G9928" s="3" t="s">
        <v>8</v>
      </c>
      <c r="H9928" s="4" t="n">
        <f aca="false">ROUND(E9928*F9928,2)</f>
        <v>94709.66</v>
      </c>
    </row>
    <row r="9929" customFormat="false" ht="15" hidden="false" customHeight="false" outlineLevel="0" collapsed="false">
      <c r="A9929" s="3" t="n">
        <v>9928</v>
      </c>
      <c r="B9929" s="3" t="n">
        <v>3</v>
      </c>
      <c r="C9929" s="3" t="s">
        <v>393</v>
      </c>
      <c r="D9929" s="3" t="s">
        <v>563</v>
      </c>
      <c r="E9929" s="3" t="n">
        <v>4391</v>
      </c>
      <c r="F9929" s="4" t="n">
        <v>158.39</v>
      </c>
      <c r="G9929" s="3" t="s">
        <v>8</v>
      </c>
      <c r="H9929" s="4" t="n">
        <f aca="false">ROUND(E9929*F9929,2)</f>
        <v>695490.49</v>
      </c>
    </row>
    <row r="9930" customFormat="false" ht="15" hidden="false" customHeight="false" outlineLevel="0" collapsed="false">
      <c r="A9930" s="3" t="n">
        <v>9929</v>
      </c>
      <c r="B9930" s="3" t="n">
        <v>2</v>
      </c>
      <c r="C9930" s="3" t="s">
        <v>393</v>
      </c>
      <c r="D9930" s="3" t="s">
        <v>563</v>
      </c>
      <c r="E9930" s="3" t="n">
        <v>968</v>
      </c>
      <c r="F9930" s="4" t="n">
        <v>35.9</v>
      </c>
      <c r="G9930" s="3" t="s">
        <v>8</v>
      </c>
      <c r="H9930" s="4" t="n">
        <f aca="false">ROUND(E9930*F9930,2)</f>
        <v>34751.2</v>
      </c>
    </row>
    <row r="9931" customFormat="false" ht="15" hidden="false" customHeight="false" outlineLevel="0" collapsed="false">
      <c r="A9931" s="3" t="n">
        <v>9930</v>
      </c>
      <c r="B9931" s="3" t="n">
        <v>6</v>
      </c>
      <c r="C9931" s="3" t="s">
        <v>393</v>
      </c>
      <c r="D9931" s="3" t="s">
        <v>562</v>
      </c>
      <c r="E9931" s="3" t="n">
        <v>714</v>
      </c>
      <c r="F9931" s="4" t="n">
        <v>194.26</v>
      </c>
      <c r="G9931" s="3" t="s">
        <v>8</v>
      </c>
      <c r="H9931" s="4" t="n">
        <f aca="false">ROUND(E9931*F9931,2)</f>
        <v>138701.64</v>
      </c>
    </row>
    <row r="9932" customFormat="false" ht="15" hidden="false" customHeight="false" outlineLevel="0" collapsed="false">
      <c r="A9932" s="3" t="n">
        <v>9931</v>
      </c>
      <c r="B9932" s="3" t="n">
        <v>6</v>
      </c>
      <c r="C9932" s="3" t="s">
        <v>393</v>
      </c>
      <c r="D9932" s="3" t="s">
        <v>563</v>
      </c>
      <c r="E9932" s="3" t="n">
        <v>123</v>
      </c>
      <c r="F9932" s="4" t="n">
        <v>193.53</v>
      </c>
      <c r="G9932" s="3" t="s">
        <v>8</v>
      </c>
      <c r="H9932" s="4" t="n">
        <f aca="false">ROUND(E9932*F9932,2)</f>
        <v>23804.19</v>
      </c>
    </row>
    <row r="9933" customFormat="false" ht="15" hidden="false" customHeight="false" outlineLevel="0" collapsed="false">
      <c r="A9933" s="3" t="n">
        <v>9932</v>
      </c>
      <c r="B9933" s="3" t="n">
        <v>11</v>
      </c>
      <c r="C9933" s="3" t="s">
        <v>393</v>
      </c>
      <c r="D9933" s="3" t="s">
        <v>562</v>
      </c>
      <c r="E9933" s="3" t="n">
        <v>779</v>
      </c>
      <c r="F9933" s="4" t="n">
        <v>104.47</v>
      </c>
      <c r="G9933" s="3" t="s">
        <v>34</v>
      </c>
      <c r="H9933" s="4" t="n">
        <f aca="false">ROUND(E9933*F9933,2)</f>
        <v>81382.13</v>
      </c>
    </row>
    <row r="9934" customFormat="false" ht="15" hidden="false" customHeight="false" outlineLevel="0" collapsed="false">
      <c r="A9934" s="3" t="n">
        <v>9933</v>
      </c>
      <c r="B9934" s="3" t="n">
        <v>4</v>
      </c>
      <c r="C9934" s="3" t="s">
        <v>393</v>
      </c>
      <c r="D9934" s="3" t="s">
        <v>562</v>
      </c>
      <c r="E9934" s="3" t="n">
        <v>3760</v>
      </c>
      <c r="F9934" s="4" t="n">
        <v>108.42</v>
      </c>
      <c r="G9934" s="3" t="s">
        <v>8</v>
      </c>
      <c r="H9934" s="4" t="n">
        <f aca="false">ROUND(E9934*F9934,2)</f>
        <v>407659.2</v>
      </c>
    </row>
    <row r="9935" customFormat="false" ht="15" hidden="false" customHeight="false" outlineLevel="0" collapsed="false">
      <c r="A9935" s="3" t="n">
        <v>9934</v>
      </c>
      <c r="B9935" s="3" t="n">
        <v>2</v>
      </c>
      <c r="C9935" s="3" t="s">
        <v>393</v>
      </c>
      <c r="D9935" s="3" t="s">
        <v>562</v>
      </c>
      <c r="E9935" s="3" t="n">
        <v>1405</v>
      </c>
      <c r="F9935" s="4" t="n">
        <v>35.82</v>
      </c>
      <c r="G9935" s="3" t="s">
        <v>8</v>
      </c>
      <c r="H9935" s="4" t="n">
        <f aca="false">ROUND(E9935*F9935,2)</f>
        <v>50327.1</v>
      </c>
    </row>
    <row r="9936" customFormat="false" ht="15" hidden="false" customHeight="false" outlineLevel="0" collapsed="false">
      <c r="A9936" s="3" t="n">
        <v>9935</v>
      </c>
      <c r="B9936" s="3" t="n">
        <v>7</v>
      </c>
      <c r="C9936" s="3" t="s">
        <v>393</v>
      </c>
      <c r="D9936" s="3" t="s">
        <v>562</v>
      </c>
      <c r="E9936" s="3" t="n">
        <v>1883</v>
      </c>
      <c r="F9936" s="4" t="n">
        <v>255.32</v>
      </c>
      <c r="G9936" s="3" t="s">
        <v>8</v>
      </c>
      <c r="H9936" s="4" t="n">
        <f aca="false">ROUND(E9936*F9936,2)</f>
        <v>480767.56</v>
      </c>
    </row>
    <row r="9937" customFormat="false" ht="15" hidden="false" customHeight="false" outlineLevel="0" collapsed="false">
      <c r="A9937" s="3" t="n">
        <v>9936</v>
      </c>
      <c r="B9937" s="3" t="n">
        <v>14</v>
      </c>
      <c r="C9937" s="3" t="s">
        <v>393</v>
      </c>
      <c r="D9937" s="3" t="s">
        <v>562</v>
      </c>
      <c r="E9937" s="3" t="n">
        <v>2788</v>
      </c>
      <c r="F9937" s="4" t="n">
        <v>66.4</v>
      </c>
      <c r="G9937" s="3" t="s">
        <v>41</v>
      </c>
      <c r="H9937" s="4" t="n">
        <f aca="false">ROUND(E9937*F9937,2)</f>
        <v>185123.2</v>
      </c>
    </row>
    <row r="9938" customFormat="false" ht="15" hidden="false" customHeight="false" outlineLevel="0" collapsed="false">
      <c r="A9938" s="3" t="n">
        <v>9937</v>
      </c>
      <c r="B9938" s="3" t="n">
        <v>1</v>
      </c>
      <c r="C9938" s="3" t="s">
        <v>393</v>
      </c>
      <c r="D9938" s="3" t="s">
        <v>562</v>
      </c>
      <c r="E9938" s="3" t="n">
        <v>3450</v>
      </c>
      <c r="F9938" s="4" t="n">
        <v>406.71</v>
      </c>
      <c r="G9938" s="3" t="s">
        <v>8</v>
      </c>
      <c r="H9938" s="4" t="n">
        <f aca="false">ROUND(E9938*F9938,2)</f>
        <v>1403149.5</v>
      </c>
    </row>
    <row r="9939" customFormat="false" ht="15" hidden="false" customHeight="false" outlineLevel="0" collapsed="false">
      <c r="A9939" s="3" t="n">
        <v>9938</v>
      </c>
      <c r="B9939" s="3" t="n">
        <v>7</v>
      </c>
      <c r="C9939" s="3" t="s">
        <v>393</v>
      </c>
      <c r="D9939" s="3" t="s">
        <v>562</v>
      </c>
      <c r="E9939" s="3" t="n">
        <v>3041</v>
      </c>
      <c r="F9939" s="4" t="n">
        <v>256.4</v>
      </c>
      <c r="G9939" s="3" t="s">
        <v>8</v>
      </c>
      <c r="H9939" s="4" t="n">
        <f aca="false">ROUND(E9939*F9939,2)</f>
        <v>779712.4</v>
      </c>
    </row>
    <row r="9940" customFormat="false" ht="15" hidden="false" customHeight="false" outlineLevel="0" collapsed="false">
      <c r="A9940" s="3" t="n">
        <v>9939</v>
      </c>
      <c r="B9940" s="3" t="n">
        <v>5</v>
      </c>
      <c r="C9940" s="3" t="s">
        <v>393</v>
      </c>
      <c r="D9940" s="3" t="s">
        <v>562</v>
      </c>
      <c r="E9940" s="3" t="n">
        <v>2856</v>
      </c>
      <c r="F9940" s="4" t="n">
        <v>607.85</v>
      </c>
      <c r="G9940" s="3" t="s">
        <v>8</v>
      </c>
      <c r="H9940" s="4" t="n">
        <f aca="false">ROUND(E9940*F9940,2)</f>
        <v>1736019.6</v>
      </c>
    </row>
    <row r="9941" customFormat="false" ht="15" hidden="false" customHeight="false" outlineLevel="0" collapsed="false">
      <c r="A9941" s="3" t="n">
        <v>9940</v>
      </c>
      <c r="B9941" s="3" t="n">
        <v>6</v>
      </c>
      <c r="C9941" s="3" t="s">
        <v>393</v>
      </c>
      <c r="D9941" s="3" t="s">
        <v>562</v>
      </c>
      <c r="E9941" s="3" t="n">
        <v>2968</v>
      </c>
      <c r="F9941" s="4" t="n">
        <v>193.79</v>
      </c>
      <c r="G9941" s="3" t="s">
        <v>8</v>
      </c>
      <c r="H9941" s="4" t="n">
        <f aca="false">ROUND(E9941*F9941,2)</f>
        <v>575168.72</v>
      </c>
    </row>
    <row r="9942" customFormat="false" ht="15" hidden="false" customHeight="false" outlineLevel="0" collapsed="false">
      <c r="A9942" s="3" t="n">
        <v>9941</v>
      </c>
      <c r="B9942" s="3" t="n">
        <v>1</v>
      </c>
      <c r="C9942" s="3" t="s">
        <v>393</v>
      </c>
      <c r="D9942" s="3" t="s">
        <v>563</v>
      </c>
      <c r="E9942" s="3" t="n">
        <v>1282</v>
      </c>
      <c r="F9942" s="4" t="n">
        <v>406.71</v>
      </c>
      <c r="G9942" s="3" t="s">
        <v>8</v>
      </c>
      <c r="H9942" s="4" t="n">
        <f aca="false">ROUND(E9942*F9942,2)</f>
        <v>521402.22</v>
      </c>
    </row>
    <row r="9943" customFormat="false" ht="15" hidden="false" customHeight="false" outlineLevel="0" collapsed="false">
      <c r="A9943" s="3" t="n">
        <v>9942</v>
      </c>
      <c r="B9943" s="3" t="n">
        <v>12</v>
      </c>
      <c r="C9943" s="3" t="s">
        <v>393</v>
      </c>
      <c r="D9943" s="3" t="s">
        <v>563</v>
      </c>
      <c r="E9943" s="3" t="n">
        <v>2938</v>
      </c>
      <c r="F9943" s="4" t="n">
        <v>225.59</v>
      </c>
      <c r="G9943" s="3" t="s">
        <v>38</v>
      </c>
      <c r="H9943" s="4" t="n">
        <f aca="false">ROUND(E9943*F9943,2)</f>
        <v>662783.42</v>
      </c>
    </row>
    <row r="9944" customFormat="false" ht="15" hidden="false" customHeight="false" outlineLevel="0" collapsed="false">
      <c r="A9944" s="3" t="n">
        <v>9943</v>
      </c>
      <c r="B9944" s="3" t="n">
        <v>10</v>
      </c>
      <c r="C9944" s="3" t="s">
        <v>393</v>
      </c>
      <c r="D9944" s="3" t="s">
        <v>563</v>
      </c>
      <c r="E9944" s="3" t="n">
        <v>2306</v>
      </c>
      <c r="F9944" s="4" t="n">
        <v>82.86</v>
      </c>
      <c r="G9944" s="3" t="s">
        <v>8</v>
      </c>
      <c r="H9944" s="4" t="n">
        <f aca="false">ROUND(E9944*F9944,2)</f>
        <v>191075.16</v>
      </c>
    </row>
    <row r="9945" customFormat="false" ht="15" hidden="false" customHeight="false" outlineLevel="0" collapsed="false">
      <c r="A9945" s="3" t="n">
        <v>9944</v>
      </c>
      <c r="B9945" s="3" t="n">
        <v>1</v>
      </c>
      <c r="C9945" s="3" t="s">
        <v>393</v>
      </c>
      <c r="D9945" s="3" t="s">
        <v>562</v>
      </c>
      <c r="E9945" s="3" t="n">
        <v>4806</v>
      </c>
      <c r="F9945" s="4" t="n">
        <v>408.06</v>
      </c>
      <c r="G9945" s="3" t="s">
        <v>8</v>
      </c>
      <c r="H9945" s="4" t="n">
        <f aca="false">ROUND(E9945*F9945,2)</f>
        <v>1961136.36</v>
      </c>
    </row>
    <row r="9946" customFormat="false" ht="15" hidden="false" customHeight="false" outlineLevel="0" collapsed="false">
      <c r="A9946" s="3" t="n">
        <v>9945</v>
      </c>
      <c r="B9946" s="3" t="n">
        <v>9</v>
      </c>
      <c r="C9946" s="3" t="s">
        <v>393</v>
      </c>
      <c r="D9946" s="3" t="s">
        <v>562</v>
      </c>
      <c r="E9946" s="3" t="n">
        <v>4256</v>
      </c>
      <c r="F9946" s="4" t="n">
        <v>264.75</v>
      </c>
      <c r="G9946" s="3" t="s">
        <v>8</v>
      </c>
      <c r="H9946" s="4" t="n">
        <f aca="false">ROUND(E9946*F9946,2)</f>
        <v>1126776</v>
      </c>
    </row>
    <row r="9947" customFormat="false" ht="15" hidden="false" customHeight="false" outlineLevel="0" collapsed="false">
      <c r="A9947" s="3" t="n">
        <v>9946</v>
      </c>
      <c r="B9947" s="3" t="n">
        <v>2</v>
      </c>
      <c r="C9947" s="3" t="s">
        <v>393</v>
      </c>
      <c r="D9947" s="3" t="s">
        <v>563</v>
      </c>
      <c r="E9947" s="3" t="n">
        <v>2521</v>
      </c>
      <c r="F9947" s="4" t="n">
        <v>35.89</v>
      </c>
      <c r="G9947" s="3" t="s">
        <v>8</v>
      </c>
      <c r="H9947" s="4" t="n">
        <f aca="false">ROUND(E9947*F9947,2)</f>
        <v>90478.69</v>
      </c>
    </row>
    <row r="9948" customFormat="false" ht="15" hidden="false" customHeight="false" outlineLevel="0" collapsed="false">
      <c r="A9948" s="3" t="n">
        <v>9947</v>
      </c>
      <c r="B9948" s="3" t="n">
        <v>10</v>
      </c>
      <c r="C9948" s="3" t="s">
        <v>393</v>
      </c>
      <c r="D9948" s="3" t="s">
        <v>563</v>
      </c>
      <c r="E9948" s="3" t="n">
        <v>1558</v>
      </c>
      <c r="F9948" s="4" t="n">
        <v>82.87</v>
      </c>
      <c r="G9948" s="3" t="s">
        <v>8</v>
      </c>
      <c r="H9948" s="4" t="n">
        <f aca="false">ROUND(E9948*F9948,2)</f>
        <v>129111.46</v>
      </c>
    </row>
    <row r="9949" customFormat="false" ht="15" hidden="false" customHeight="false" outlineLevel="0" collapsed="false">
      <c r="A9949" s="3" t="n">
        <v>9948</v>
      </c>
      <c r="B9949" s="3" t="n">
        <v>9</v>
      </c>
      <c r="C9949" s="3" t="s">
        <v>393</v>
      </c>
      <c r="D9949" s="3" t="s">
        <v>562</v>
      </c>
      <c r="E9949" s="3" t="n">
        <v>4993</v>
      </c>
      <c r="F9949" s="4" t="n">
        <v>265.63</v>
      </c>
      <c r="G9949" s="3" t="s">
        <v>8</v>
      </c>
      <c r="H9949" s="4" t="n">
        <f aca="false">ROUND(E9949*F9949,2)</f>
        <v>1326290.59</v>
      </c>
    </row>
    <row r="9950" customFormat="false" ht="15" hidden="false" customHeight="false" outlineLevel="0" collapsed="false">
      <c r="A9950" s="3" t="n">
        <v>9949</v>
      </c>
      <c r="B9950" s="3" t="n">
        <v>8</v>
      </c>
      <c r="C9950" s="3" t="s">
        <v>393</v>
      </c>
      <c r="D9950" s="3" t="s">
        <v>563</v>
      </c>
      <c r="E9950" s="3" t="n">
        <v>1130</v>
      </c>
      <c r="F9950" s="4" t="n">
        <v>58.99</v>
      </c>
      <c r="G9950" s="3" t="s">
        <v>8</v>
      </c>
      <c r="H9950" s="4" t="n">
        <f aca="false">ROUND(E9950*F9950,2)</f>
        <v>66658.7</v>
      </c>
    </row>
    <row r="9951" customFormat="false" ht="15" hidden="false" customHeight="false" outlineLevel="0" collapsed="false">
      <c r="A9951" s="3" t="n">
        <v>9950</v>
      </c>
      <c r="B9951" s="3" t="n">
        <v>6</v>
      </c>
      <c r="C9951" s="3" t="s">
        <v>393</v>
      </c>
      <c r="D9951" s="3" t="s">
        <v>562</v>
      </c>
      <c r="E9951" s="3" t="n">
        <v>4448</v>
      </c>
      <c r="F9951" s="4" t="n">
        <v>194.58</v>
      </c>
      <c r="G9951" s="3" t="s">
        <v>8</v>
      </c>
      <c r="H9951" s="4" t="n">
        <f aca="false">ROUND(E9951*F9951,2)</f>
        <v>865491.84</v>
      </c>
    </row>
    <row r="9952" customFormat="false" ht="15" hidden="false" customHeight="false" outlineLevel="0" collapsed="false">
      <c r="A9952" s="3" t="n">
        <v>9951</v>
      </c>
      <c r="B9952" s="3" t="n">
        <v>4</v>
      </c>
      <c r="C9952" s="3" t="s">
        <v>393</v>
      </c>
      <c r="D9952" s="3" t="s">
        <v>562</v>
      </c>
      <c r="E9952" s="3" t="n">
        <v>4603</v>
      </c>
      <c r="F9952" s="4" t="n">
        <v>108.83</v>
      </c>
      <c r="G9952" s="3" t="s">
        <v>8</v>
      </c>
      <c r="H9952" s="4" t="n">
        <f aca="false">ROUND(E9952*F9952,2)</f>
        <v>500944.49</v>
      </c>
    </row>
    <row r="9953" customFormat="false" ht="15" hidden="false" customHeight="false" outlineLevel="0" collapsed="false">
      <c r="A9953" s="3" t="n">
        <v>9952</v>
      </c>
      <c r="B9953" s="3" t="n">
        <v>10</v>
      </c>
      <c r="C9953" s="3" t="s">
        <v>393</v>
      </c>
      <c r="D9953" s="3" t="s">
        <v>563</v>
      </c>
      <c r="E9953" s="3" t="n">
        <v>2007</v>
      </c>
      <c r="F9953" s="4" t="n">
        <v>82.53</v>
      </c>
      <c r="G9953" s="3" t="s">
        <v>8</v>
      </c>
      <c r="H9953" s="4" t="n">
        <f aca="false">ROUND(E9953*F9953,2)</f>
        <v>165637.71</v>
      </c>
    </row>
    <row r="9954" customFormat="false" ht="15" hidden="false" customHeight="false" outlineLevel="0" collapsed="false">
      <c r="A9954" s="3" t="n">
        <v>9953</v>
      </c>
      <c r="B9954" s="3" t="n">
        <v>10</v>
      </c>
      <c r="C9954" s="3" t="s">
        <v>393</v>
      </c>
      <c r="D9954" s="3" t="s">
        <v>562</v>
      </c>
      <c r="E9954" s="3" t="n">
        <v>287</v>
      </c>
      <c r="F9954" s="4" t="n">
        <v>82.47</v>
      </c>
      <c r="G9954" s="3" t="s">
        <v>8</v>
      </c>
      <c r="H9954" s="4" t="n">
        <f aca="false">ROUND(E9954*F9954,2)</f>
        <v>23668.89</v>
      </c>
    </row>
    <row r="9955" customFormat="false" ht="15" hidden="false" customHeight="false" outlineLevel="0" collapsed="false">
      <c r="A9955" s="3" t="n">
        <v>9954</v>
      </c>
      <c r="B9955" s="3" t="n">
        <v>4</v>
      </c>
      <c r="C9955" s="3" t="s">
        <v>394</v>
      </c>
      <c r="D9955" s="3" t="s">
        <v>563</v>
      </c>
      <c r="E9955" s="3" t="n">
        <v>2367</v>
      </c>
      <c r="F9955" s="4" t="n">
        <v>110.94</v>
      </c>
      <c r="G9955" s="3" t="s">
        <v>8</v>
      </c>
      <c r="H9955" s="4" t="n">
        <f aca="false">ROUND(E9955*F9955,2)</f>
        <v>262594.98</v>
      </c>
    </row>
    <row r="9956" customFormat="false" ht="15" hidden="false" customHeight="false" outlineLevel="0" collapsed="false">
      <c r="A9956" s="3" t="n">
        <v>9955</v>
      </c>
      <c r="B9956" s="3" t="n">
        <v>6</v>
      </c>
      <c r="C9956" s="3" t="s">
        <v>394</v>
      </c>
      <c r="D9956" s="3" t="s">
        <v>563</v>
      </c>
      <c r="E9956" s="3" t="n">
        <v>2123</v>
      </c>
      <c r="F9956" s="4" t="n">
        <v>197.68</v>
      </c>
      <c r="G9956" s="3" t="s">
        <v>8</v>
      </c>
      <c r="H9956" s="4" t="n">
        <f aca="false">ROUND(E9956*F9956,2)</f>
        <v>419674.64</v>
      </c>
    </row>
    <row r="9957" customFormat="false" ht="15" hidden="false" customHeight="false" outlineLevel="0" collapsed="false">
      <c r="A9957" s="3" t="n">
        <v>9956</v>
      </c>
      <c r="B9957" s="3" t="n">
        <v>11</v>
      </c>
      <c r="C9957" s="3" t="s">
        <v>394</v>
      </c>
      <c r="D9957" s="3" t="s">
        <v>563</v>
      </c>
      <c r="E9957" s="3" t="n">
        <v>109</v>
      </c>
      <c r="F9957" s="4" t="n">
        <v>102.6</v>
      </c>
      <c r="G9957" s="3" t="s">
        <v>34</v>
      </c>
      <c r="H9957" s="4" t="n">
        <f aca="false">ROUND(E9957*F9957,2)</f>
        <v>11183.4</v>
      </c>
    </row>
    <row r="9958" customFormat="false" ht="15" hidden="false" customHeight="false" outlineLevel="0" collapsed="false">
      <c r="A9958" s="3" t="n">
        <v>9957</v>
      </c>
      <c r="B9958" s="3" t="n">
        <v>14</v>
      </c>
      <c r="C9958" s="3" t="s">
        <v>394</v>
      </c>
      <c r="D9958" s="3" t="s">
        <v>563</v>
      </c>
      <c r="E9958" s="3" t="n">
        <v>2388</v>
      </c>
      <c r="F9958" s="4" t="n">
        <v>64.33</v>
      </c>
      <c r="G9958" s="3" t="s">
        <v>41</v>
      </c>
      <c r="H9958" s="4" t="n">
        <f aca="false">ROUND(E9958*F9958,2)</f>
        <v>153620.04</v>
      </c>
    </row>
    <row r="9959" customFormat="false" ht="15" hidden="false" customHeight="false" outlineLevel="0" collapsed="false">
      <c r="A9959" s="3" t="n">
        <v>9958</v>
      </c>
      <c r="B9959" s="3" t="n">
        <v>9</v>
      </c>
      <c r="C9959" s="3" t="s">
        <v>394</v>
      </c>
      <c r="D9959" s="3" t="s">
        <v>562</v>
      </c>
      <c r="E9959" s="3" t="n">
        <v>1286</v>
      </c>
      <c r="F9959" s="4" t="n">
        <v>268.88</v>
      </c>
      <c r="G9959" s="3" t="s">
        <v>8</v>
      </c>
      <c r="H9959" s="4" t="n">
        <f aca="false">ROUND(E9959*F9959,2)</f>
        <v>345779.68</v>
      </c>
    </row>
    <row r="9960" customFormat="false" ht="15" hidden="false" customHeight="false" outlineLevel="0" collapsed="false">
      <c r="A9960" s="3" t="n">
        <v>9959</v>
      </c>
      <c r="B9960" s="3" t="n">
        <v>12</v>
      </c>
      <c r="C9960" s="3" t="s">
        <v>394</v>
      </c>
      <c r="D9960" s="3" t="s">
        <v>563</v>
      </c>
      <c r="E9960" s="3" t="n">
        <v>257</v>
      </c>
      <c r="F9960" s="4" t="n">
        <v>225.05</v>
      </c>
      <c r="G9960" s="3" t="s">
        <v>38</v>
      </c>
      <c r="H9960" s="4" t="n">
        <f aca="false">ROUND(E9960*F9960,2)</f>
        <v>57837.85</v>
      </c>
    </row>
    <row r="9961" customFormat="false" ht="15" hidden="false" customHeight="false" outlineLevel="0" collapsed="false">
      <c r="A9961" s="3" t="n">
        <v>9960</v>
      </c>
      <c r="B9961" s="3" t="n">
        <v>8</v>
      </c>
      <c r="C9961" s="3" t="s">
        <v>394</v>
      </c>
      <c r="D9961" s="3" t="s">
        <v>562</v>
      </c>
      <c r="E9961" s="3" t="n">
        <v>4125</v>
      </c>
      <c r="F9961" s="4" t="n">
        <v>59.45</v>
      </c>
      <c r="G9961" s="3" t="s">
        <v>8</v>
      </c>
      <c r="H9961" s="4" t="n">
        <f aca="false">ROUND(E9961*F9961,2)</f>
        <v>245231.25</v>
      </c>
    </row>
    <row r="9962" customFormat="false" ht="15" hidden="false" customHeight="false" outlineLevel="0" collapsed="false">
      <c r="A9962" s="3" t="n">
        <v>9961</v>
      </c>
      <c r="B9962" s="3" t="n">
        <v>10</v>
      </c>
      <c r="C9962" s="3" t="s">
        <v>394</v>
      </c>
      <c r="D9962" s="3" t="s">
        <v>563</v>
      </c>
      <c r="E9962" s="3" t="n">
        <v>3985</v>
      </c>
      <c r="F9962" s="4" t="n">
        <v>84.53</v>
      </c>
      <c r="G9962" s="3" t="s">
        <v>8</v>
      </c>
      <c r="H9962" s="4" t="n">
        <f aca="false">ROUND(E9962*F9962,2)</f>
        <v>336852.05</v>
      </c>
    </row>
    <row r="9963" customFormat="false" ht="15" hidden="false" customHeight="false" outlineLevel="0" collapsed="false">
      <c r="A9963" s="3" t="n">
        <v>9962</v>
      </c>
      <c r="B9963" s="3" t="n">
        <v>5</v>
      </c>
      <c r="C9963" s="3" t="s">
        <v>394</v>
      </c>
      <c r="D9963" s="3" t="s">
        <v>562</v>
      </c>
      <c r="E9963" s="3" t="n">
        <v>4320</v>
      </c>
      <c r="F9963" s="4" t="n">
        <v>595.74</v>
      </c>
      <c r="G9963" s="3" t="s">
        <v>8</v>
      </c>
      <c r="H9963" s="4" t="n">
        <f aca="false">ROUND(E9963*F9963,2)</f>
        <v>2573596.8</v>
      </c>
    </row>
    <row r="9964" customFormat="false" ht="15" hidden="false" customHeight="false" outlineLevel="0" collapsed="false">
      <c r="A9964" s="3" t="n">
        <v>9963</v>
      </c>
      <c r="B9964" s="3" t="n">
        <v>8</v>
      </c>
      <c r="C9964" s="3" t="s">
        <v>394</v>
      </c>
      <c r="D9964" s="3" t="s">
        <v>562</v>
      </c>
      <c r="E9964" s="3" t="n">
        <v>4593</v>
      </c>
      <c r="F9964" s="4" t="n">
        <v>59.16</v>
      </c>
      <c r="G9964" s="3" t="s">
        <v>8</v>
      </c>
      <c r="H9964" s="4" t="n">
        <f aca="false">ROUND(E9964*F9964,2)</f>
        <v>271721.88</v>
      </c>
    </row>
    <row r="9965" customFormat="false" ht="15" hidden="false" customHeight="false" outlineLevel="0" collapsed="false">
      <c r="A9965" s="3" t="n">
        <v>9964</v>
      </c>
      <c r="B9965" s="3" t="n">
        <v>6</v>
      </c>
      <c r="C9965" s="3" t="s">
        <v>394</v>
      </c>
      <c r="D9965" s="3" t="s">
        <v>563</v>
      </c>
      <c r="E9965" s="3" t="n">
        <v>3093</v>
      </c>
      <c r="F9965" s="4" t="n">
        <v>197.6</v>
      </c>
      <c r="G9965" s="3" t="s">
        <v>8</v>
      </c>
      <c r="H9965" s="4" t="n">
        <f aca="false">ROUND(E9965*F9965,2)</f>
        <v>611176.8</v>
      </c>
    </row>
    <row r="9966" customFormat="false" ht="15" hidden="false" customHeight="false" outlineLevel="0" collapsed="false">
      <c r="A9966" s="3" t="n">
        <v>9965</v>
      </c>
      <c r="B9966" s="3" t="n">
        <v>1</v>
      </c>
      <c r="C9966" s="3" t="s">
        <v>394</v>
      </c>
      <c r="D9966" s="3" t="s">
        <v>563</v>
      </c>
      <c r="E9966" s="3" t="n">
        <v>4721</v>
      </c>
      <c r="F9966" s="4" t="n">
        <v>413.1</v>
      </c>
      <c r="G9966" s="3" t="s">
        <v>8</v>
      </c>
      <c r="H9966" s="4" t="n">
        <f aca="false">ROUND(E9966*F9966,2)</f>
        <v>1950245.1</v>
      </c>
    </row>
    <row r="9967" customFormat="false" ht="15" hidden="false" customHeight="false" outlineLevel="0" collapsed="false">
      <c r="A9967" s="3" t="n">
        <v>9966</v>
      </c>
      <c r="B9967" s="3" t="n">
        <v>2</v>
      </c>
      <c r="C9967" s="3" t="s">
        <v>394</v>
      </c>
      <c r="D9967" s="3" t="s">
        <v>562</v>
      </c>
      <c r="E9967" s="3" t="n">
        <v>2926</v>
      </c>
      <c r="F9967" s="4" t="n">
        <v>35.02</v>
      </c>
      <c r="G9967" s="3" t="s">
        <v>8</v>
      </c>
      <c r="H9967" s="4" t="n">
        <f aca="false">ROUND(E9967*F9967,2)</f>
        <v>102468.52</v>
      </c>
    </row>
    <row r="9968" customFormat="false" ht="15" hidden="false" customHeight="false" outlineLevel="0" collapsed="false">
      <c r="A9968" s="3" t="n">
        <v>9967</v>
      </c>
      <c r="B9968" s="3" t="n">
        <v>4</v>
      </c>
      <c r="C9968" s="3" t="s">
        <v>394</v>
      </c>
      <c r="D9968" s="3" t="s">
        <v>562</v>
      </c>
      <c r="E9968" s="3" t="n">
        <v>2523</v>
      </c>
      <c r="F9968" s="4" t="n">
        <v>110.84</v>
      </c>
      <c r="G9968" s="3" t="s">
        <v>8</v>
      </c>
      <c r="H9968" s="4" t="n">
        <f aca="false">ROUND(E9968*F9968,2)</f>
        <v>279649.32</v>
      </c>
    </row>
    <row r="9969" customFormat="false" ht="15" hidden="false" customHeight="false" outlineLevel="0" collapsed="false">
      <c r="A9969" s="3" t="n">
        <v>9968</v>
      </c>
      <c r="B9969" s="3" t="n">
        <v>14</v>
      </c>
      <c r="C9969" s="3" t="s">
        <v>394</v>
      </c>
      <c r="D9969" s="3" t="s">
        <v>562</v>
      </c>
      <c r="E9969" s="3" t="n">
        <v>4771</v>
      </c>
      <c r="F9969" s="4" t="n">
        <v>64.51</v>
      </c>
      <c r="G9969" s="3" t="s">
        <v>41</v>
      </c>
      <c r="H9969" s="4" t="n">
        <f aca="false">ROUND(E9969*F9969,2)</f>
        <v>307777.21</v>
      </c>
    </row>
    <row r="9970" customFormat="false" ht="15" hidden="false" customHeight="false" outlineLevel="0" collapsed="false">
      <c r="A9970" s="3" t="n">
        <v>9969</v>
      </c>
      <c r="B9970" s="3" t="n">
        <v>4</v>
      </c>
      <c r="C9970" s="3" t="s">
        <v>394</v>
      </c>
      <c r="D9970" s="3" t="s">
        <v>562</v>
      </c>
      <c r="E9970" s="3" t="n">
        <v>4110</v>
      </c>
      <c r="F9970" s="4" t="n">
        <v>110.8</v>
      </c>
      <c r="G9970" s="3" t="s">
        <v>8</v>
      </c>
      <c r="H9970" s="4" t="n">
        <f aca="false">ROUND(E9970*F9970,2)</f>
        <v>455388</v>
      </c>
    </row>
    <row r="9971" customFormat="false" ht="15" hidden="false" customHeight="false" outlineLevel="0" collapsed="false">
      <c r="A9971" s="3" t="n">
        <v>9970</v>
      </c>
      <c r="B9971" s="3" t="n">
        <v>11</v>
      </c>
      <c r="C9971" s="3" t="s">
        <v>394</v>
      </c>
      <c r="D9971" s="3" t="s">
        <v>562</v>
      </c>
      <c r="E9971" s="3" t="n">
        <v>2181</v>
      </c>
      <c r="F9971" s="4" t="n">
        <v>102.54</v>
      </c>
      <c r="G9971" s="3" t="s">
        <v>34</v>
      </c>
      <c r="H9971" s="4" t="n">
        <f aca="false">ROUND(E9971*F9971,2)</f>
        <v>223639.74</v>
      </c>
    </row>
    <row r="9972" customFormat="false" ht="15" hidden="false" customHeight="false" outlineLevel="0" collapsed="false">
      <c r="A9972" s="3" t="n">
        <v>9971</v>
      </c>
      <c r="B9972" s="3" t="n">
        <v>8</v>
      </c>
      <c r="C9972" s="3" t="s">
        <v>394</v>
      </c>
      <c r="D9972" s="3" t="s">
        <v>562</v>
      </c>
      <c r="E9972" s="3" t="n">
        <v>1846</v>
      </c>
      <c r="F9972" s="4" t="n">
        <v>59.24</v>
      </c>
      <c r="G9972" s="3" t="s">
        <v>8</v>
      </c>
      <c r="H9972" s="4" t="n">
        <f aca="false">ROUND(E9972*F9972,2)</f>
        <v>109357.04</v>
      </c>
    </row>
    <row r="9973" customFormat="false" ht="15" hidden="false" customHeight="false" outlineLevel="0" collapsed="false">
      <c r="A9973" s="3" t="n">
        <v>9972</v>
      </c>
      <c r="B9973" s="3" t="n">
        <v>4</v>
      </c>
      <c r="C9973" s="3" t="s">
        <v>394</v>
      </c>
      <c r="D9973" s="3" t="s">
        <v>563</v>
      </c>
      <c r="E9973" s="3" t="n">
        <v>1238</v>
      </c>
      <c r="F9973" s="4" t="n">
        <v>110.9</v>
      </c>
      <c r="G9973" s="3" t="s">
        <v>8</v>
      </c>
      <c r="H9973" s="4" t="n">
        <f aca="false">ROUND(E9973*F9973,2)</f>
        <v>137294.2</v>
      </c>
    </row>
    <row r="9974" customFormat="false" ht="15" hidden="false" customHeight="false" outlineLevel="0" collapsed="false">
      <c r="A9974" s="3" t="n">
        <v>9973</v>
      </c>
      <c r="B9974" s="3" t="n">
        <v>12</v>
      </c>
      <c r="C9974" s="3" t="s">
        <v>394</v>
      </c>
      <c r="D9974" s="3" t="s">
        <v>563</v>
      </c>
      <c r="E9974" s="3" t="n">
        <v>4823</v>
      </c>
      <c r="F9974" s="4" t="n">
        <v>225.02</v>
      </c>
      <c r="G9974" s="3" t="s">
        <v>38</v>
      </c>
      <c r="H9974" s="4" t="n">
        <f aca="false">ROUND(E9974*F9974,2)</f>
        <v>1085271.46</v>
      </c>
    </row>
    <row r="9975" customFormat="false" ht="15" hidden="false" customHeight="false" outlineLevel="0" collapsed="false">
      <c r="A9975" s="3" t="n">
        <v>9974</v>
      </c>
      <c r="B9975" s="3" t="n">
        <v>2</v>
      </c>
      <c r="C9975" s="3" t="s">
        <v>394</v>
      </c>
      <c r="D9975" s="3" t="s">
        <v>563</v>
      </c>
      <c r="E9975" s="3" t="n">
        <v>3060</v>
      </c>
      <c r="F9975" s="4" t="n">
        <v>35.1</v>
      </c>
      <c r="G9975" s="3" t="s">
        <v>8</v>
      </c>
      <c r="H9975" s="4" t="n">
        <f aca="false">ROUND(E9975*F9975,2)</f>
        <v>107406</v>
      </c>
    </row>
    <row r="9976" customFormat="false" ht="15" hidden="false" customHeight="false" outlineLevel="0" collapsed="false">
      <c r="A9976" s="3" t="n">
        <v>9975</v>
      </c>
      <c r="B9976" s="3" t="n">
        <v>9</v>
      </c>
      <c r="C9976" s="3" t="s">
        <v>394</v>
      </c>
      <c r="D9976" s="3" t="s">
        <v>563</v>
      </c>
      <c r="E9976" s="3" t="n">
        <v>1840</v>
      </c>
      <c r="F9976" s="4" t="n">
        <v>269.94</v>
      </c>
      <c r="G9976" s="3" t="s">
        <v>8</v>
      </c>
      <c r="H9976" s="4" t="n">
        <f aca="false">ROUND(E9976*F9976,2)</f>
        <v>496689.6</v>
      </c>
    </row>
    <row r="9977" customFormat="false" ht="15" hidden="false" customHeight="false" outlineLevel="0" collapsed="false">
      <c r="A9977" s="3" t="n">
        <v>9976</v>
      </c>
      <c r="B9977" s="3" t="n">
        <v>15</v>
      </c>
      <c r="C9977" s="3" t="s">
        <v>394</v>
      </c>
      <c r="D9977" s="3" t="s">
        <v>563</v>
      </c>
      <c r="E9977" s="3" t="n">
        <v>4480</v>
      </c>
      <c r="F9977" s="4" t="n">
        <v>279.39</v>
      </c>
      <c r="G9977" s="3" t="s">
        <v>46</v>
      </c>
      <c r="H9977" s="4" t="n">
        <f aca="false">ROUND(E9977*F9977,2)</f>
        <v>1251667.2</v>
      </c>
    </row>
    <row r="9978" customFormat="false" ht="15" hidden="false" customHeight="false" outlineLevel="0" collapsed="false">
      <c r="A9978" s="3" t="n">
        <v>9977</v>
      </c>
      <c r="B9978" s="3" t="n">
        <v>6</v>
      </c>
      <c r="C9978" s="3" t="s">
        <v>394</v>
      </c>
      <c r="D9978" s="3" t="s">
        <v>562</v>
      </c>
      <c r="E9978" s="3" t="n">
        <v>3765</v>
      </c>
      <c r="F9978" s="4" t="n">
        <v>197.33</v>
      </c>
      <c r="G9978" s="3" t="s">
        <v>8</v>
      </c>
      <c r="H9978" s="4" t="n">
        <f aca="false">ROUND(E9978*F9978,2)</f>
        <v>742947.45</v>
      </c>
    </row>
    <row r="9979" customFormat="false" ht="15" hidden="false" customHeight="false" outlineLevel="0" collapsed="false">
      <c r="A9979" s="3" t="n">
        <v>9978</v>
      </c>
      <c r="B9979" s="3" t="n">
        <v>2</v>
      </c>
      <c r="C9979" s="3" t="s">
        <v>394</v>
      </c>
      <c r="D9979" s="3" t="s">
        <v>562</v>
      </c>
      <c r="E9979" s="3" t="n">
        <v>2740</v>
      </c>
      <c r="F9979" s="4" t="n">
        <v>35.03</v>
      </c>
      <c r="G9979" s="3" t="s">
        <v>8</v>
      </c>
      <c r="H9979" s="4" t="n">
        <f aca="false">ROUND(E9979*F9979,2)</f>
        <v>95982.2</v>
      </c>
    </row>
    <row r="9980" customFormat="false" ht="15" hidden="false" customHeight="false" outlineLevel="0" collapsed="false">
      <c r="A9980" s="3" t="n">
        <v>9979</v>
      </c>
      <c r="B9980" s="3" t="n">
        <v>8</v>
      </c>
      <c r="C9980" s="3" t="s">
        <v>394</v>
      </c>
      <c r="D9980" s="3" t="s">
        <v>562</v>
      </c>
      <c r="E9980" s="3" t="n">
        <v>4328</v>
      </c>
      <c r="F9980" s="4" t="n">
        <v>59.37</v>
      </c>
      <c r="G9980" s="3" t="s">
        <v>8</v>
      </c>
      <c r="H9980" s="4" t="n">
        <f aca="false">ROUND(E9980*F9980,2)</f>
        <v>256953.36</v>
      </c>
    </row>
    <row r="9981" customFormat="false" ht="15" hidden="false" customHeight="false" outlineLevel="0" collapsed="false">
      <c r="A9981" s="3" t="n">
        <v>9980</v>
      </c>
      <c r="B9981" s="3" t="n">
        <v>12</v>
      </c>
      <c r="C9981" s="3" t="s">
        <v>394</v>
      </c>
      <c r="D9981" s="3" t="s">
        <v>562</v>
      </c>
      <c r="E9981" s="3" t="n">
        <v>162</v>
      </c>
      <c r="F9981" s="4" t="n">
        <v>225.17</v>
      </c>
      <c r="G9981" s="3" t="s">
        <v>38</v>
      </c>
      <c r="H9981" s="4" t="n">
        <f aca="false">ROUND(E9981*F9981,2)</f>
        <v>36477.54</v>
      </c>
    </row>
    <row r="9982" customFormat="false" ht="15" hidden="false" customHeight="false" outlineLevel="0" collapsed="false">
      <c r="A9982" s="3" t="n">
        <v>9981</v>
      </c>
      <c r="B9982" s="3" t="n">
        <v>1</v>
      </c>
      <c r="C9982" s="3" t="s">
        <v>394</v>
      </c>
      <c r="D9982" s="3" t="s">
        <v>562</v>
      </c>
      <c r="E9982" s="3" t="n">
        <v>19</v>
      </c>
      <c r="F9982" s="4" t="n">
        <v>413.96</v>
      </c>
      <c r="G9982" s="3" t="s">
        <v>8</v>
      </c>
      <c r="H9982" s="4" t="n">
        <f aca="false">ROUND(E9982*F9982,2)</f>
        <v>7865.24</v>
      </c>
    </row>
    <row r="9983" customFormat="false" ht="15" hidden="false" customHeight="false" outlineLevel="0" collapsed="false">
      <c r="A9983" s="3" t="n">
        <v>9982</v>
      </c>
      <c r="B9983" s="3" t="n">
        <v>4</v>
      </c>
      <c r="C9983" s="3" t="s">
        <v>394</v>
      </c>
      <c r="D9983" s="3" t="s">
        <v>563</v>
      </c>
      <c r="E9983" s="3" t="n">
        <v>1104</v>
      </c>
      <c r="F9983" s="4" t="n">
        <v>111.12</v>
      </c>
      <c r="G9983" s="3" t="s">
        <v>8</v>
      </c>
      <c r="H9983" s="4" t="n">
        <f aca="false">ROUND(E9983*F9983,2)</f>
        <v>122676.48</v>
      </c>
    </row>
    <row r="9984" customFormat="false" ht="15" hidden="false" customHeight="false" outlineLevel="0" collapsed="false">
      <c r="A9984" s="3" t="n">
        <v>9983</v>
      </c>
      <c r="B9984" s="3" t="n">
        <v>8</v>
      </c>
      <c r="C9984" s="3" t="s">
        <v>394</v>
      </c>
      <c r="D9984" s="3" t="s">
        <v>563</v>
      </c>
      <c r="E9984" s="3" t="n">
        <v>812</v>
      </c>
      <c r="F9984" s="4" t="n">
        <v>59.27</v>
      </c>
      <c r="G9984" s="3" t="s">
        <v>8</v>
      </c>
      <c r="H9984" s="4" t="n">
        <f aca="false">ROUND(E9984*F9984,2)</f>
        <v>48127.24</v>
      </c>
    </row>
    <row r="9985" customFormat="false" ht="15" hidden="false" customHeight="false" outlineLevel="0" collapsed="false">
      <c r="A9985" s="3" t="n">
        <v>9984</v>
      </c>
      <c r="B9985" s="3" t="n">
        <v>3</v>
      </c>
      <c r="C9985" s="3" t="s">
        <v>394</v>
      </c>
      <c r="D9985" s="3" t="s">
        <v>563</v>
      </c>
      <c r="E9985" s="3" t="n">
        <v>1827</v>
      </c>
      <c r="F9985" s="4" t="n">
        <v>154.81</v>
      </c>
      <c r="G9985" s="3" t="s">
        <v>8</v>
      </c>
      <c r="H9985" s="4" t="n">
        <f aca="false">ROUND(E9985*F9985,2)</f>
        <v>282837.87</v>
      </c>
    </row>
    <row r="9986" customFormat="false" ht="15" hidden="false" customHeight="false" outlineLevel="0" collapsed="false">
      <c r="A9986" s="3" t="n">
        <v>9985</v>
      </c>
      <c r="B9986" s="3" t="n">
        <v>10</v>
      </c>
      <c r="C9986" s="3" t="s">
        <v>394</v>
      </c>
      <c r="D9986" s="3" t="s">
        <v>563</v>
      </c>
      <c r="E9986" s="3" t="n">
        <v>4521</v>
      </c>
      <c r="F9986" s="4" t="n">
        <v>84.28</v>
      </c>
      <c r="G9986" s="3" t="s">
        <v>8</v>
      </c>
      <c r="H9986" s="4" t="n">
        <f aca="false">ROUND(E9986*F9986,2)</f>
        <v>381029.88</v>
      </c>
    </row>
    <row r="9987" customFormat="false" ht="15" hidden="false" customHeight="false" outlineLevel="0" collapsed="false">
      <c r="A9987" s="3" t="n">
        <v>9986</v>
      </c>
      <c r="B9987" s="3" t="n">
        <v>15</v>
      </c>
      <c r="C9987" s="3" t="s">
        <v>395</v>
      </c>
      <c r="D9987" s="3" t="s">
        <v>562</v>
      </c>
      <c r="E9987" s="3" t="n">
        <v>3484</v>
      </c>
      <c r="F9987" s="4" t="n">
        <v>278.66</v>
      </c>
      <c r="G9987" s="3" t="s">
        <v>46</v>
      </c>
      <c r="H9987" s="4" t="n">
        <f aca="false">ROUND(E9987*F9987,2)</f>
        <v>970851.44</v>
      </c>
    </row>
    <row r="9988" customFormat="false" ht="15" hidden="false" customHeight="false" outlineLevel="0" collapsed="false">
      <c r="A9988" s="3" t="n">
        <v>9987</v>
      </c>
      <c r="B9988" s="3" t="n">
        <v>1</v>
      </c>
      <c r="C9988" s="3" t="s">
        <v>395</v>
      </c>
      <c r="D9988" s="3" t="s">
        <v>562</v>
      </c>
      <c r="E9988" s="3" t="n">
        <v>1218</v>
      </c>
      <c r="F9988" s="4" t="n">
        <v>412.92</v>
      </c>
      <c r="G9988" s="3" t="s">
        <v>8</v>
      </c>
      <c r="H9988" s="4" t="n">
        <f aca="false">ROUND(E9988*F9988,2)</f>
        <v>502936.56</v>
      </c>
    </row>
    <row r="9989" customFormat="false" ht="15" hidden="false" customHeight="false" outlineLevel="0" collapsed="false">
      <c r="A9989" s="3" t="n">
        <v>9988</v>
      </c>
      <c r="B9989" s="3" t="n">
        <v>5</v>
      </c>
      <c r="C9989" s="3" t="s">
        <v>395</v>
      </c>
      <c r="D9989" s="3" t="s">
        <v>563</v>
      </c>
      <c r="E9989" s="3" t="n">
        <v>2949</v>
      </c>
      <c r="F9989" s="4" t="n">
        <v>611.46</v>
      </c>
      <c r="G9989" s="3" t="s">
        <v>8</v>
      </c>
      <c r="H9989" s="4" t="n">
        <f aca="false">ROUND(E9989*F9989,2)</f>
        <v>1803195.54</v>
      </c>
    </row>
    <row r="9990" customFormat="false" ht="15" hidden="false" customHeight="false" outlineLevel="0" collapsed="false">
      <c r="A9990" s="3" t="n">
        <v>9989</v>
      </c>
      <c r="B9990" s="3" t="n">
        <v>3</v>
      </c>
      <c r="C9990" s="3" t="s">
        <v>395</v>
      </c>
      <c r="D9990" s="3" t="s">
        <v>562</v>
      </c>
      <c r="E9990" s="3" t="n">
        <v>2432</v>
      </c>
      <c r="F9990" s="4" t="n">
        <v>153.46</v>
      </c>
      <c r="G9990" s="3" t="s">
        <v>8</v>
      </c>
      <c r="H9990" s="4" t="n">
        <f aca="false">ROUND(E9990*F9990,2)</f>
        <v>373214.72</v>
      </c>
    </row>
    <row r="9991" customFormat="false" ht="15" hidden="false" customHeight="false" outlineLevel="0" collapsed="false">
      <c r="A9991" s="3" t="n">
        <v>9990</v>
      </c>
      <c r="B9991" s="3" t="n">
        <v>11</v>
      </c>
      <c r="C9991" s="3" t="s">
        <v>395</v>
      </c>
      <c r="D9991" s="3" t="s">
        <v>562</v>
      </c>
      <c r="E9991" s="3" t="n">
        <v>3824</v>
      </c>
      <c r="F9991" s="4" t="n">
        <v>104.52</v>
      </c>
      <c r="G9991" s="3" t="s">
        <v>34</v>
      </c>
      <c r="H9991" s="4" t="n">
        <f aca="false">ROUND(E9991*F9991,2)</f>
        <v>399684.48</v>
      </c>
    </row>
    <row r="9992" customFormat="false" ht="15" hidden="false" customHeight="false" outlineLevel="0" collapsed="false">
      <c r="A9992" s="3" t="n">
        <v>9991</v>
      </c>
      <c r="B9992" s="3" t="n">
        <v>12</v>
      </c>
      <c r="C9992" s="3" t="s">
        <v>395</v>
      </c>
      <c r="D9992" s="3" t="s">
        <v>562</v>
      </c>
      <c r="E9992" s="3" t="n">
        <v>3856</v>
      </c>
      <c r="F9992" s="4" t="n">
        <v>224.79</v>
      </c>
      <c r="G9992" s="3" t="s">
        <v>38</v>
      </c>
      <c r="H9992" s="4" t="n">
        <f aca="false">ROUND(E9992*F9992,2)</f>
        <v>866790.24</v>
      </c>
    </row>
    <row r="9993" customFormat="false" ht="15" hidden="false" customHeight="false" outlineLevel="0" collapsed="false">
      <c r="A9993" s="3" t="n">
        <v>9992</v>
      </c>
      <c r="B9993" s="3" t="n">
        <v>9</v>
      </c>
      <c r="C9993" s="3" t="s">
        <v>395</v>
      </c>
      <c r="D9993" s="3" t="s">
        <v>562</v>
      </c>
      <c r="E9993" s="3" t="n">
        <v>1727</v>
      </c>
      <c r="F9993" s="4" t="n">
        <v>265.45</v>
      </c>
      <c r="G9993" s="3" t="s">
        <v>8</v>
      </c>
      <c r="H9993" s="4" t="n">
        <f aca="false">ROUND(E9993*F9993,2)</f>
        <v>458432.15</v>
      </c>
    </row>
    <row r="9994" customFormat="false" ht="15" hidden="false" customHeight="false" outlineLevel="0" collapsed="false">
      <c r="A9994" s="3" t="n">
        <v>9993</v>
      </c>
      <c r="B9994" s="3" t="n">
        <v>8</v>
      </c>
      <c r="C9994" s="3" t="s">
        <v>395</v>
      </c>
      <c r="D9994" s="3" t="s">
        <v>562</v>
      </c>
      <c r="E9994" s="3" t="n">
        <v>938</v>
      </c>
      <c r="F9994" s="4" t="n">
        <v>58.95</v>
      </c>
      <c r="G9994" s="3" t="s">
        <v>8</v>
      </c>
      <c r="H9994" s="4" t="n">
        <f aca="false">ROUND(E9994*F9994,2)</f>
        <v>55295.1</v>
      </c>
    </row>
    <row r="9995" customFormat="false" ht="15" hidden="false" customHeight="false" outlineLevel="0" collapsed="false">
      <c r="A9995" s="3" t="n">
        <v>9994</v>
      </c>
      <c r="B9995" s="3" t="n">
        <v>3</v>
      </c>
      <c r="C9995" s="3" t="s">
        <v>395</v>
      </c>
      <c r="D9995" s="3" t="s">
        <v>562</v>
      </c>
      <c r="E9995" s="3" t="n">
        <v>3309</v>
      </c>
      <c r="F9995" s="4" t="n">
        <v>152.77</v>
      </c>
      <c r="G9995" s="3" t="s">
        <v>8</v>
      </c>
      <c r="H9995" s="4" t="n">
        <f aca="false">ROUND(E9995*F9995,2)</f>
        <v>505515.93</v>
      </c>
    </row>
    <row r="9996" customFormat="false" ht="15" hidden="false" customHeight="false" outlineLevel="0" collapsed="false">
      <c r="A9996" s="3" t="n">
        <v>9995</v>
      </c>
      <c r="B9996" s="3" t="n">
        <v>10</v>
      </c>
      <c r="C9996" s="3" t="s">
        <v>395</v>
      </c>
      <c r="D9996" s="3" t="s">
        <v>563</v>
      </c>
      <c r="E9996" s="3" t="n">
        <v>3469</v>
      </c>
      <c r="F9996" s="4" t="n">
        <v>87.1</v>
      </c>
      <c r="G9996" s="3" t="s">
        <v>8</v>
      </c>
      <c r="H9996" s="4" t="n">
        <f aca="false">ROUND(E9996*F9996,2)</f>
        <v>302149.9</v>
      </c>
    </row>
    <row r="9997" customFormat="false" ht="15" hidden="false" customHeight="false" outlineLevel="0" collapsed="false">
      <c r="A9997" s="3" t="n">
        <v>9996</v>
      </c>
      <c r="B9997" s="3" t="n">
        <v>9</v>
      </c>
      <c r="C9997" s="3" t="s">
        <v>395</v>
      </c>
      <c r="D9997" s="3" t="s">
        <v>563</v>
      </c>
      <c r="E9997" s="3" t="n">
        <v>2068</v>
      </c>
      <c r="F9997" s="4" t="n">
        <v>265.5</v>
      </c>
      <c r="G9997" s="3" t="s">
        <v>8</v>
      </c>
      <c r="H9997" s="4" t="n">
        <f aca="false">ROUND(E9997*F9997,2)</f>
        <v>549054</v>
      </c>
    </row>
    <row r="9998" customFormat="false" ht="15" hidden="false" customHeight="false" outlineLevel="0" collapsed="false">
      <c r="A9998" s="3" t="n">
        <v>9997</v>
      </c>
      <c r="B9998" s="3" t="n">
        <v>10</v>
      </c>
      <c r="C9998" s="3" t="s">
        <v>395</v>
      </c>
      <c r="D9998" s="3" t="s">
        <v>563</v>
      </c>
      <c r="E9998" s="3" t="n">
        <v>1995</v>
      </c>
      <c r="F9998" s="4" t="n">
        <v>86.7</v>
      </c>
      <c r="G9998" s="3" t="s">
        <v>8</v>
      </c>
      <c r="H9998" s="4" t="n">
        <f aca="false">ROUND(E9998*F9998,2)</f>
        <v>172966.5</v>
      </c>
    </row>
    <row r="9999" customFormat="false" ht="15" hidden="false" customHeight="false" outlineLevel="0" collapsed="false">
      <c r="A9999" s="3" t="n">
        <v>9998</v>
      </c>
      <c r="B9999" s="3" t="n">
        <v>4</v>
      </c>
      <c r="C9999" s="3" t="s">
        <v>395</v>
      </c>
      <c r="D9999" s="3" t="s">
        <v>562</v>
      </c>
      <c r="E9999" s="3" t="n">
        <v>1106</v>
      </c>
      <c r="F9999" s="4" t="n">
        <v>114.68</v>
      </c>
      <c r="G9999" s="3" t="s">
        <v>8</v>
      </c>
      <c r="H9999" s="4" t="n">
        <f aca="false">ROUND(E9999*F9999,2)</f>
        <v>126836.08</v>
      </c>
    </row>
    <row r="10000" customFormat="false" ht="15" hidden="false" customHeight="false" outlineLevel="0" collapsed="false">
      <c r="A10000" s="3" t="n">
        <v>9999</v>
      </c>
      <c r="B10000" s="3" t="n">
        <v>7</v>
      </c>
      <c r="C10000" s="3" t="s">
        <v>395</v>
      </c>
      <c r="D10000" s="3" t="s">
        <v>562</v>
      </c>
      <c r="E10000" s="3" t="n">
        <v>2293</v>
      </c>
      <c r="F10000" s="4" t="n">
        <v>249.26</v>
      </c>
      <c r="G10000" s="3" t="s">
        <v>8</v>
      </c>
      <c r="H10000" s="4" t="n">
        <f aca="false">ROUND(E10000*F10000,2)</f>
        <v>571553.18</v>
      </c>
    </row>
    <row r="10001" customFormat="false" ht="15" hidden="false" customHeight="false" outlineLevel="0" collapsed="false">
      <c r="A10001" s="3" t="n">
        <v>10000</v>
      </c>
      <c r="B10001" s="3" t="n">
        <v>9</v>
      </c>
      <c r="C10001" s="3" t="s">
        <v>395</v>
      </c>
      <c r="D10001" s="3" t="s">
        <v>562</v>
      </c>
      <c r="E10001" s="3" t="n">
        <v>3807</v>
      </c>
      <c r="F10001" s="4" t="n">
        <v>266.19</v>
      </c>
      <c r="G10001" s="3" t="s">
        <v>8</v>
      </c>
      <c r="H10001" s="4" t="n">
        <f aca="false">ROUND(E10001*F10001,2)</f>
        <v>1013385.33</v>
      </c>
    </row>
    <row r="10002" customFormat="false" ht="15" hidden="false" customHeight="false" outlineLevel="0" collapsed="false">
      <c r="A10002" s="3" t="n">
        <v>10001</v>
      </c>
      <c r="B10002" s="3" t="n">
        <v>15</v>
      </c>
      <c r="C10002" s="3" t="s">
        <v>395</v>
      </c>
      <c r="D10002" s="3" t="s">
        <v>563</v>
      </c>
      <c r="E10002" s="3" t="n">
        <v>2338</v>
      </c>
      <c r="F10002" s="4" t="n">
        <v>277.5</v>
      </c>
      <c r="G10002" s="3" t="s">
        <v>46</v>
      </c>
      <c r="H10002" s="4" t="n">
        <f aca="false">ROUND(E10002*F10002,2)</f>
        <v>648795</v>
      </c>
    </row>
    <row r="10003" customFormat="false" ht="15" hidden="false" customHeight="false" outlineLevel="0" collapsed="false">
      <c r="A10003" s="3" t="n">
        <v>10002</v>
      </c>
      <c r="B10003" s="3" t="n">
        <v>14</v>
      </c>
      <c r="C10003" s="3" t="s">
        <v>395</v>
      </c>
      <c r="D10003" s="3" t="s">
        <v>563</v>
      </c>
      <c r="E10003" s="3" t="n">
        <v>3160</v>
      </c>
      <c r="F10003" s="4" t="n">
        <v>63.79</v>
      </c>
      <c r="G10003" s="3" t="s">
        <v>41</v>
      </c>
      <c r="H10003" s="4" t="n">
        <f aca="false">ROUND(E10003*F10003,2)</f>
        <v>201576.4</v>
      </c>
    </row>
    <row r="10004" customFormat="false" ht="15" hidden="false" customHeight="false" outlineLevel="0" collapsed="false">
      <c r="A10004" s="3" t="n">
        <v>10003</v>
      </c>
      <c r="B10004" s="3" t="n">
        <v>14</v>
      </c>
      <c r="C10004" s="3" t="s">
        <v>395</v>
      </c>
      <c r="D10004" s="3" t="s">
        <v>562</v>
      </c>
      <c r="E10004" s="3" t="n">
        <v>4127</v>
      </c>
      <c r="F10004" s="4" t="n">
        <v>63.94</v>
      </c>
      <c r="G10004" s="3" t="s">
        <v>41</v>
      </c>
      <c r="H10004" s="4" t="n">
        <f aca="false">ROUND(E10004*F10004,2)</f>
        <v>263880.38</v>
      </c>
    </row>
    <row r="10005" customFormat="false" ht="15" hidden="false" customHeight="false" outlineLevel="0" collapsed="false">
      <c r="A10005" s="3" t="n">
        <v>10004</v>
      </c>
      <c r="B10005" s="3" t="n">
        <v>12</v>
      </c>
      <c r="C10005" s="3" t="s">
        <v>395</v>
      </c>
      <c r="D10005" s="3" t="s">
        <v>563</v>
      </c>
      <c r="E10005" s="3" t="n">
        <v>2023</v>
      </c>
      <c r="F10005" s="4" t="n">
        <v>225.95</v>
      </c>
      <c r="G10005" s="3" t="s">
        <v>38</v>
      </c>
      <c r="H10005" s="4" t="n">
        <f aca="false">ROUND(E10005*F10005,2)</f>
        <v>457096.85</v>
      </c>
    </row>
    <row r="10006" customFormat="false" ht="15" hidden="false" customHeight="false" outlineLevel="0" collapsed="false">
      <c r="A10006" s="3" t="n">
        <v>10005</v>
      </c>
      <c r="B10006" s="3" t="n">
        <v>13</v>
      </c>
      <c r="C10006" s="3" t="s">
        <v>395</v>
      </c>
      <c r="D10006" s="3" t="s">
        <v>563</v>
      </c>
      <c r="E10006" s="3" t="n">
        <v>1131</v>
      </c>
      <c r="F10006" s="4" t="n">
        <v>34.63</v>
      </c>
      <c r="G10006" s="3" t="s">
        <v>41</v>
      </c>
      <c r="H10006" s="4" t="n">
        <f aca="false">ROUND(E10006*F10006,2)</f>
        <v>39166.53</v>
      </c>
    </row>
    <row r="10007" customFormat="false" ht="15" hidden="false" customHeight="false" outlineLevel="0" collapsed="false">
      <c r="A10007" s="3" t="n">
        <v>10006</v>
      </c>
      <c r="B10007" s="3" t="n">
        <v>1</v>
      </c>
      <c r="C10007" s="3" t="s">
        <v>395</v>
      </c>
      <c r="D10007" s="3" t="s">
        <v>563</v>
      </c>
      <c r="E10007" s="3" t="n">
        <v>147</v>
      </c>
      <c r="F10007" s="4" t="n">
        <v>411.82</v>
      </c>
      <c r="G10007" s="3" t="s">
        <v>8</v>
      </c>
      <c r="H10007" s="4" t="n">
        <f aca="false">ROUND(E10007*F10007,2)</f>
        <v>60537.54</v>
      </c>
    </row>
    <row r="10008" customFormat="false" ht="15" hidden="false" customHeight="false" outlineLevel="0" collapsed="false">
      <c r="A10008" s="3" t="n">
        <v>10007</v>
      </c>
      <c r="B10008" s="3" t="n">
        <v>1</v>
      </c>
      <c r="C10008" s="3" t="s">
        <v>395</v>
      </c>
      <c r="D10008" s="3" t="s">
        <v>562</v>
      </c>
      <c r="E10008" s="3" t="n">
        <v>2901</v>
      </c>
      <c r="F10008" s="4" t="n">
        <v>411.51</v>
      </c>
      <c r="G10008" s="3" t="s">
        <v>8</v>
      </c>
      <c r="H10008" s="4" t="n">
        <f aca="false">ROUND(E10008*F10008,2)</f>
        <v>1193790.51</v>
      </c>
    </row>
    <row r="10009" customFormat="false" ht="15" hidden="false" customHeight="false" outlineLevel="0" collapsed="false">
      <c r="A10009" s="3" t="n">
        <v>10008</v>
      </c>
      <c r="B10009" s="3" t="n">
        <v>11</v>
      </c>
      <c r="C10009" s="3" t="s">
        <v>395</v>
      </c>
      <c r="D10009" s="3" t="s">
        <v>562</v>
      </c>
      <c r="E10009" s="3" t="n">
        <v>2345</v>
      </c>
      <c r="F10009" s="4" t="n">
        <v>104.19</v>
      </c>
      <c r="G10009" s="3" t="s">
        <v>34</v>
      </c>
      <c r="H10009" s="4" t="n">
        <f aca="false">ROUND(E10009*F10009,2)</f>
        <v>244325.55</v>
      </c>
    </row>
    <row r="10010" customFormat="false" ht="15" hidden="false" customHeight="false" outlineLevel="0" collapsed="false">
      <c r="A10010" s="3" t="n">
        <v>10009</v>
      </c>
      <c r="B10010" s="3" t="n">
        <v>4</v>
      </c>
      <c r="C10010" s="3" t="s">
        <v>395</v>
      </c>
      <c r="D10010" s="3" t="s">
        <v>563</v>
      </c>
      <c r="E10010" s="3" t="n">
        <v>1919</v>
      </c>
      <c r="F10010" s="4" t="n">
        <v>114.85</v>
      </c>
      <c r="G10010" s="3" t="s">
        <v>8</v>
      </c>
      <c r="H10010" s="4" t="n">
        <f aca="false">ROUND(E10010*F10010,2)</f>
        <v>220397.15</v>
      </c>
    </row>
    <row r="10011" customFormat="false" ht="15" hidden="false" customHeight="false" outlineLevel="0" collapsed="false">
      <c r="A10011" s="3" t="n">
        <v>10010</v>
      </c>
      <c r="B10011" s="3" t="n">
        <v>10</v>
      </c>
      <c r="C10011" s="3" t="s">
        <v>395</v>
      </c>
      <c r="D10011" s="3" t="s">
        <v>562</v>
      </c>
      <c r="E10011" s="3" t="n">
        <v>3155</v>
      </c>
      <c r="F10011" s="4" t="n">
        <v>87.13</v>
      </c>
      <c r="G10011" s="3" t="s">
        <v>8</v>
      </c>
      <c r="H10011" s="4" t="n">
        <f aca="false">ROUND(E10011*F10011,2)</f>
        <v>274895.15</v>
      </c>
    </row>
    <row r="10012" customFormat="false" ht="15" hidden="false" customHeight="false" outlineLevel="0" collapsed="false">
      <c r="A10012" s="3" t="n">
        <v>10011</v>
      </c>
      <c r="B10012" s="3" t="n">
        <v>10</v>
      </c>
      <c r="C10012" s="3" t="s">
        <v>395</v>
      </c>
      <c r="D10012" s="3" t="s">
        <v>562</v>
      </c>
      <c r="E10012" s="3" t="n">
        <v>2819</v>
      </c>
      <c r="F10012" s="4" t="n">
        <v>87.02</v>
      </c>
      <c r="G10012" s="3" t="s">
        <v>8</v>
      </c>
      <c r="H10012" s="4" t="n">
        <f aca="false">ROUND(E10012*F10012,2)</f>
        <v>245309.38</v>
      </c>
    </row>
    <row r="10013" customFormat="false" ht="15" hidden="false" customHeight="false" outlineLevel="0" collapsed="false">
      <c r="A10013" s="3" t="n">
        <v>10012</v>
      </c>
      <c r="B10013" s="3" t="n">
        <v>11</v>
      </c>
      <c r="C10013" s="3" t="s">
        <v>395</v>
      </c>
      <c r="D10013" s="3" t="s">
        <v>562</v>
      </c>
      <c r="E10013" s="3" t="n">
        <v>3498</v>
      </c>
      <c r="F10013" s="4" t="n">
        <v>104.02</v>
      </c>
      <c r="G10013" s="3" t="s">
        <v>34</v>
      </c>
      <c r="H10013" s="4" t="n">
        <f aca="false">ROUND(E10013*F10013,2)</f>
        <v>363861.96</v>
      </c>
    </row>
    <row r="10014" customFormat="false" ht="15" hidden="false" customHeight="false" outlineLevel="0" collapsed="false">
      <c r="A10014" s="3" t="n">
        <v>10013</v>
      </c>
      <c r="B10014" s="3" t="n">
        <v>6</v>
      </c>
      <c r="C10014" s="3" t="s">
        <v>395</v>
      </c>
      <c r="D10014" s="3" t="s">
        <v>562</v>
      </c>
      <c r="E10014" s="3" t="n">
        <v>3012</v>
      </c>
      <c r="F10014" s="4" t="n">
        <v>207.99</v>
      </c>
      <c r="G10014" s="3" t="s">
        <v>8</v>
      </c>
      <c r="H10014" s="4" t="n">
        <f aca="false">ROUND(E10014*F10014,2)</f>
        <v>626465.88</v>
      </c>
    </row>
    <row r="10015" customFormat="false" ht="15" hidden="false" customHeight="false" outlineLevel="0" collapsed="false">
      <c r="A10015" s="3" t="n">
        <v>10014</v>
      </c>
      <c r="B10015" s="3" t="n">
        <v>2</v>
      </c>
      <c r="C10015" s="3" t="s">
        <v>395</v>
      </c>
      <c r="D10015" s="3" t="s">
        <v>562</v>
      </c>
      <c r="E10015" s="3" t="n">
        <v>1466</v>
      </c>
      <c r="F10015" s="4" t="n">
        <v>35.15</v>
      </c>
      <c r="G10015" s="3" t="s">
        <v>8</v>
      </c>
      <c r="H10015" s="4" t="n">
        <f aca="false">ROUND(E10015*F10015,2)</f>
        <v>51529.9</v>
      </c>
    </row>
    <row r="10016" customFormat="false" ht="15" hidden="false" customHeight="false" outlineLevel="0" collapsed="false">
      <c r="A10016" s="3" t="n">
        <v>10015</v>
      </c>
      <c r="B10016" s="3" t="n">
        <v>9</v>
      </c>
      <c r="C10016" s="3" t="s">
        <v>395</v>
      </c>
      <c r="D10016" s="3" t="s">
        <v>563</v>
      </c>
      <c r="E10016" s="3" t="n">
        <v>272</v>
      </c>
      <c r="F10016" s="4" t="n">
        <v>264.72</v>
      </c>
      <c r="G10016" s="3" t="s">
        <v>8</v>
      </c>
      <c r="H10016" s="4" t="n">
        <f aca="false">ROUND(E10016*F10016,2)</f>
        <v>72003.84</v>
      </c>
    </row>
    <row r="10017" customFormat="false" ht="15" hidden="false" customHeight="false" outlineLevel="0" collapsed="false">
      <c r="A10017" s="3" t="n">
        <v>10016</v>
      </c>
      <c r="B10017" s="3" t="n">
        <v>2</v>
      </c>
      <c r="C10017" s="3" t="s">
        <v>395</v>
      </c>
      <c r="D10017" s="3" t="s">
        <v>562</v>
      </c>
      <c r="E10017" s="3" t="n">
        <v>3526</v>
      </c>
      <c r="F10017" s="4" t="n">
        <v>35.11</v>
      </c>
      <c r="G10017" s="3" t="s">
        <v>8</v>
      </c>
      <c r="H10017" s="4" t="n">
        <f aca="false">ROUND(E10017*F10017,2)</f>
        <v>123797.86</v>
      </c>
    </row>
    <row r="10018" customFormat="false" ht="15" hidden="false" customHeight="false" outlineLevel="0" collapsed="false">
      <c r="A10018" s="3" t="n">
        <v>10017</v>
      </c>
      <c r="B10018" s="3" t="n">
        <v>2</v>
      </c>
      <c r="C10018" s="3" t="s">
        <v>395</v>
      </c>
      <c r="D10018" s="3" t="s">
        <v>562</v>
      </c>
      <c r="E10018" s="3" t="n">
        <v>4947</v>
      </c>
      <c r="F10018" s="4" t="n">
        <v>35.08</v>
      </c>
      <c r="G10018" s="3" t="s">
        <v>8</v>
      </c>
      <c r="H10018" s="4" t="n">
        <f aca="false">ROUND(E10018*F10018,2)</f>
        <v>173540.76</v>
      </c>
    </row>
    <row r="10019" customFormat="false" ht="15" hidden="false" customHeight="false" outlineLevel="0" collapsed="false">
      <c r="A10019" s="3" t="n">
        <v>10018</v>
      </c>
      <c r="B10019" s="3" t="n">
        <v>13</v>
      </c>
      <c r="C10019" s="3" t="s">
        <v>395</v>
      </c>
      <c r="D10019" s="3" t="s">
        <v>562</v>
      </c>
      <c r="E10019" s="3" t="n">
        <v>1716</v>
      </c>
      <c r="F10019" s="4" t="n">
        <v>34.48</v>
      </c>
      <c r="G10019" s="3" t="s">
        <v>41</v>
      </c>
      <c r="H10019" s="4" t="n">
        <f aca="false">ROUND(E10019*F10019,2)</f>
        <v>59167.68</v>
      </c>
    </row>
    <row r="10020" customFormat="false" ht="15" hidden="false" customHeight="false" outlineLevel="0" collapsed="false">
      <c r="A10020" s="3" t="n">
        <v>10019</v>
      </c>
      <c r="B10020" s="3" t="n">
        <v>4</v>
      </c>
      <c r="C10020" s="3" t="s">
        <v>395</v>
      </c>
      <c r="D10020" s="3" t="s">
        <v>563</v>
      </c>
      <c r="E10020" s="3" t="n">
        <v>2304</v>
      </c>
      <c r="F10020" s="4" t="n">
        <v>115.27</v>
      </c>
      <c r="G10020" s="3" t="s">
        <v>8</v>
      </c>
      <c r="H10020" s="4" t="n">
        <f aca="false">ROUND(E10020*F10020,2)</f>
        <v>265582.08</v>
      </c>
    </row>
    <row r="10021" customFormat="false" ht="15" hidden="false" customHeight="false" outlineLevel="0" collapsed="false">
      <c r="A10021" s="3" t="n">
        <v>10020</v>
      </c>
      <c r="B10021" s="3" t="n">
        <v>11</v>
      </c>
      <c r="C10021" s="3" t="s">
        <v>395</v>
      </c>
      <c r="D10021" s="3" t="s">
        <v>563</v>
      </c>
      <c r="E10021" s="3" t="n">
        <v>2699</v>
      </c>
      <c r="F10021" s="4" t="n">
        <v>104.04</v>
      </c>
      <c r="G10021" s="3" t="s">
        <v>34</v>
      </c>
      <c r="H10021" s="4" t="n">
        <f aca="false">ROUND(E10021*F10021,2)</f>
        <v>280803.96</v>
      </c>
    </row>
    <row r="10022" customFormat="false" ht="15" hidden="false" customHeight="false" outlineLevel="0" collapsed="false">
      <c r="A10022" s="3" t="n">
        <v>10021</v>
      </c>
      <c r="B10022" s="3" t="n">
        <v>14</v>
      </c>
      <c r="C10022" s="3" t="s">
        <v>395</v>
      </c>
      <c r="D10022" s="3" t="s">
        <v>562</v>
      </c>
      <c r="E10022" s="3" t="n">
        <v>1209</v>
      </c>
      <c r="F10022" s="4" t="n">
        <v>63.75</v>
      </c>
      <c r="G10022" s="3" t="s">
        <v>41</v>
      </c>
      <c r="H10022" s="4" t="n">
        <f aca="false">ROUND(E10022*F10022,2)</f>
        <v>77073.75</v>
      </c>
    </row>
    <row r="10023" customFormat="false" ht="15" hidden="false" customHeight="false" outlineLevel="0" collapsed="false">
      <c r="A10023" s="3" t="n">
        <v>10022</v>
      </c>
      <c r="B10023" s="3" t="n">
        <v>11</v>
      </c>
      <c r="C10023" s="3" t="s">
        <v>396</v>
      </c>
      <c r="D10023" s="3" t="s">
        <v>562</v>
      </c>
      <c r="E10023" s="3" t="n">
        <v>3702</v>
      </c>
      <c r="F10023" s="4" t="n">
        <v>104.19</v>
      </c>
      <c r="G10023" s="3" t="s">
        <v>34</v>
      </c>
      <c r="H10023" s="4" t="n">
        <f aca="false">ROUND(E10023*F10023,2)</f>
        <v>385711.38</v>
      </c>
    </row>
    <row r="10024" customFormat="false" ht="15" hidden="false" customHeight="false" outlineLevel="0" collapsed="false">
      <c r="A10024" s="3" t="n">
        <v>10023</v>
      </c>
      <c r="B10024" s="3" t="n">
        <v>7</v>
      </c>
      <c r="C10024" s="3" t="s">
        <v>396</v>
      </c>
      <c r="D10024" s="3" t="s">
        <v>563</v>
      </c>
      <c r="E10024" s="3" t="n">
        <v>71</v>
      </c>
      <c r="F10024" s="4" t="n">
        <v>255.82</v>
      </c>
      <c r="G10024" s="3" t="s">
        <v>8</v>
      </c>
      <c r="H10024" s="4" t="n">
        <f aca="false">ROUND(E10024*F10024,2)</f>
        <v>18163.22</v>
      </c>
    </row>
    <row r="10025" customFormat="false" ht="15" hidden="false" customHeight="false" outlineLevel="0" collapsed="false">
      <c r="A10025" s="3" t="n">
        <v>10024</v>
      </c>
      <c r="B10025" s="3" t="n">
        <v>15</v>
      </c>
      <c r="C10025" s="3" t="s">
        <v>396</v>
      </c>
      <c r="D10025" s="3" t="s">
        <v>563</v>
      </c>
      <c r="E10025" s="3" t="n">
        <v>2390</v>
      </c>
      <c r="F10025" s="4" t="n">
        <v>281.31</v>
      </c>
      <c r="G10025" s="3" t="s">
        <v>46</v>
      </c>
      <c r="H10025" s="4" t="n">
        <f aca="false">ROUND(E10025*F10025,2)</f>
        <v>672330.9</v>
      </c>
    </row>
    <row r="10026" customFormat="false" ht="15" hidden="false" customHeight="false" outlineLevel="0" collapsed="false">
      <c r="A10026" s="3" t="n">
        <v>10025</v>
      </c>
      <c r="B10026" s="3" t="n">
        <v>11</v>
      </c>
      <c r="C10026" s="3" t="s">
        <v>396</v>
      </c>
      <c r="D10026" s="3" t="s">
        <v>562</v>
      </c>
      <c r="E10026" s="3" t="n">
        <v>38</v>
      </c>
      <c r="F10026" s="4" t="n">
        <v>104.25</v>
      </c>
      <c r="G10026" s="3" t="s">
        <v>34</v>
      </c>
      <c r="H10026" s="4" t="n">
        <f aca="false">ROUND(E10026*F10026,2)</f>
        <v>3961.5</v>
      </c>
    </row>
    <row r="10027" customFormat="false" ht="15" hidden="false" customHeight="false" outlineLevel="0" collapsed="false">
      <c r="A10027" s="3" t="n">
        <v>10026</v>
      </c>
      <c r="B10027" s="3" t="n">
        <v>1</v>
      </c>
      <c r="C10027" s="3" t="s">
        <v>396</v>
      </c>
      <c r="D10027" s="3" t="s">
        <v>563</v>
      </c>
      <c r="E10027" s="3" t="n">
        <v>4017</v>
      </c>
      <c r="F10027" s="4" t="n">
        <v>405.53</v>
      </c>
      <c r="G10027" s="3" t="s">
        <v>8</v>
      </c>
      <c r="H10027" s="4" t="n">
        <f aca="false">ROUND(E10027*F10027,2)</f>
        <v>1629014.01</v>
      </c>
    </row>
    <row r="10028" customFormat="false" ht="15" hidden="false" customHeight="false" outlineLevel="0" collapsed="false">
      <c r="A10028" s="3" t="n">
        <v>10027</v>
      </c>
      <c r="B10028" s="3" t="n">
        <v>11</v>
      </c>
      <c r="C10028" s="3" t="s">
        <v>396</v>
      </c>
      <c r="D10028" s="3" t="s">
        <v>563</v>
      </c>
      <c r="E10028" s="3" t="n">
        <v>4701</v>
      </c>
      <c r="F10028" s="4" t="n">
        <v>104.06</v>
      </c>
      <c r="G10028" s="3" t="s">
        <v>34</v>
      </c>
      <c r="H10028" s="4" t="n">
        <f aca="false">ROUND(E10028*F10028,2)</f>
        <v>489186.06</v>
      </c>
    </row>
    <row r="10029" customFormat="false" ht="15" hidden="false" customHeight="false" outlineLevel="0" collapsed="false">
      <c r="A10029" s="3" t="n">
        <v>10028</v>
      </c>
      <c r="B10029" s="3" t="n">
        <v>12</v>
      </c>
      <c r="C10029" s="3" t="s">
        <v>396</v>
      </c>
      <c r="D10029" s="3" t="s">
        <v>562</v>
      </c>
      <c r="E10029" s="3" t="n">
        <v>2031</v>
      </c>
      <c r="F10029" s="4" t="n">
        <v>224.46</v>
      </c>
      <c r="G10029" s="3" t="s">
        <v>38</v>
      </c>
      <c r="H10029" s="4" t="n">
        <f aca="false">ROUND(E10029*F10029,2)</f>
        <v>455878.26</v>
      </c>
    </row>
    <row r="10030" customFormat="false" ht="15" hidden="false" customHeight="false" outlineLevel="0" collapsed="false">
      <c r="A10030" s="3" t="n">
        <v>10029</v>
      </c>
      <c r="B10030" s="3" t="n">
        <v>9</v>
      </c>
      <c r="C10030" s="3" t="s">
        <v>396</v>
      </c>
      <c r="D10030" s="3" t="s">
        <v>563</v>
      </c>
      <c r="E10030" s="3" t="n">
        <v>967</v>
      </c>
      <c r="F10030" s="4" t="n">
        <v>265.59</v>
      </c>
      <c r="G10030" s="3" t="s">
        <v>8</v>
      </c>
      <c r="H10030" s="4" t="n">
        <f aca="false">ROUND(E10030*F10030,2)</f>
        <v>256825.53</v>
      </c>
    </row>
    <row r="10031" customFormat="false" ht="15" hidden="false" customHeight="false" outlineLevel="0" collapsed="false">
      <c r="A10031" s="3" t="n">
        <v>10030</v>
      </c>
      <c r="B10031" s="3" t="n">
        <v>12</v>
      </c>
      <c r="C10031" s="3" t="s">
        <v>396</v>
      </c>
      <c r="D10031" s="3" t="s">
        <v>563</v>
      </c>
      <c r="E10031" s="3" t="n">
        <v>32</v>
      </c>
      <c r="F10031" s="4" t="n">
        <v>224.81</v>
      </c>
      <c r="G10031" s="3" t="s">
        <v>38</v>
      </c>
      <c r="H10031" s="4" t="n">
        <f aca="false">ROUND(E10031*F10031,2)</f>
        <v>7193.92</v>
      </c>
    </row>
    <row r="10032" customFormat="false" ht="15" hidden="false" customHeight="false" outlineLevel="0" collapsed="false">
      <c r="A10032" s="3" t="n">
        <v>10031</v>
      </c>
      <c r="B10032" s="3" t="n">
        <v>3</v>
      </c>
      <c r="C10032" s="3" t="s">
        <v>396</v>
      </c>
      <c r="D10032" s="3" t="s">
        <v>562</v>
      </c>
      <c r="E10032" s="3" t="n">
        <v>626</v>
      </c>
      <c r="F10032" s="4" t="n">
        <v>152.71</v>
      </c>
      <c r="G10032" s="3" t="s">
        <v>8</v>
      </c>
      <c r="H10032" s="4" t="n">
        <f aca="false">ROUND(E10032*F10032,2)</f>
        <v>95596.46</v>
      </c>
    </row>
    <row r="10033" customFormat="false" ht="15" hidden="false" customHeight="false" outlineLevel="0" collapsed="false">
      <c r="A10033" s="3" t="n">
        <v>10032</v>
      </c>
      <c r="B10033" s="3" t="n">
        <v>11</v>
      </c>
      <c r="C10033" s="3" t="s">
        <v>396</v>
      </c>
      <c r="D10033" s="3" t="s">
        <v>562</v>
      </c>
      <c r="E10033" s="3" t="n">
        <v>3099</v>
      </c>
      <c r="F10033" s="4" t="n">
        <v>104.25</v>
      </c>
      <c r="G10033" s="3" t="s">
        <v>34</v>
      </c>
      <c r="H10033" s="4" t="n">
        <f aca="false">ROUND(E10033*F10033,2)</f>
        <v>323070.75</v>
      </c>
    </row>
    <row r="10034" customFormat="false" ht="15" hidden="false" customHeight="false" outlineLevel="0" collapsed="false">
      <c r="A10034" s="3" t="n">
        <v>10033</v>
      </c>
      <c r="B10034" s="3" t="n">
        <v>6</v>
      </c>
      <c r="C10034" s="3" t="s">
        <v>396</v>
      </c>
      <c r="D10034" s="3" t="s">
        <v>563</v>
      </c>
      <c r="E10034" s="3" t="n">
        <v>2226</v>
      </c>
      <c r="F10034" s="4" t="n">
        <v>209.71</v>
      </c>
      <c r="G10034" s="3" t="s">
        <v>8</v>
      </c>
      <c r="H10034" s="4" t="n">
        <f aca="false">ROUND(E10034*F10034,2)</f>
        <v>466814.46</v>
      </c>
    </row>
    <row r="10035" customFormat="false" ht="15" hidden="false" customHeight="false" outlineLevel="0" collapsed="false">
      <c r="A10035" s="3" t="n">
        <v>10034</v>
      </c>
      <c r="B10035" s="3" t="n">
        <v>10</v>
      </c>
      <c r="C10035" s="3" t="s">
        <v>396</v>
      </c>
      <c r="D10035" s="3" t="s">
        <v>563</v>
      </c>
      <c r="E10035" s="3" t="n">
        <v>3249</v>
      </c>
      <c r="F10035" s="4" t="n">
        <v>86.98</v>
      </c>
      <c r="G10035" s="3" t="s">
        <v>8</v>
      </c>
      <c r="H10035" s="4" t="n">
        <f aca="false">ROUND(E10035*F10035,2)</f>
        <v>282598.02</v>
      </c>
    </row>
    <row r="10036" customFormat="false" ht="15" hidden="false" customHeight="false" outlineLevel="0" collapsed="false">
      <c r="A10036" s="3" t="n">
        <v>10035</v>
      </c>
      <c r="B10036" s="3" t="n">
        <v>8</v>
      </c>
      <c r="C10036" s="3" t="s">
        <v>396</v>
      </c>
      <c r="D10036" s="3" t="s">
        <v>563</v>
      </c>
      <c r="E10036" s="3" t="n">
        <v>3175</v>
      </c>
      <c r="F10036" s="4" t="n">
        <v>58.76</v>
      </c>
      <c r="G10036" s="3" t="s">
        <v>8</v>
      </c>
      <c r="H10036" s="4" t="n">
        <f aca="false">ROUND(E10036*F10036,2)</f>
        <v>186563</v>
      </c>
    </row>
    <row r="10037" customFormat="false" ht="15" hidden="false" customHeight="false" outlineLevel="0" collapsed="false">
      <c r="A10037" s="3" t="n">
        <v>10036</v>
      </c>
      <c r="B10037" s="3" t="n">
        <v>6</v>
      </c>
      <c r="C10037" s="3" t="s">
        <v>396</v>
      </c>
      <c r="D10037" s="3" t="s">
        <v>562</v>
      </c>
      <c r="E10037" s="3" t="n">
        <v>2982</v>
      </c>
      <c r="F10037" s="4" t="n">
        <v>209.07</v>
      </c>
      <c r="G10037" s="3" t="s">
        <v>8</v>
      </c>
      <c r="H10037" s="4" t="n">
        <f aca="false">ROUND(E10037*F10037,2)</f>
        <v>623446.74</v>
      </c>
    </row>
    <row r="10038" customFormat="false" ht="15" hidden="false" customHeight="false" outlineLevel="0" collapsed="false">
      <c r="A10038" s="3" t="n">
        <v>10037</v>
      </c>
      <c r="B10038" s="3" t="n">
        <v>11</v>
      </c>
      <c r="C10038" s="3" t="s">
        <v>396</v>
      </c>
      <c r="D10038" s="3" t="s">
        <v>562</v>
      </c>
      <c r="E10038" s="3" t="n">
        <v>4669</v>
      </c>
      <c r="F10038" s="4" t="n">
        <v>103.84</v>
      </c>
      <c r="G10038" s="3" t="s">
        <v>34</v>
      </c>
      <c r="H10038" s="4" t="n">
        <f aca="false">ROUND(E10038*F10038,2)</f>
        <v>484828.96</v>
      </c>
    </row>
    <row r="10039" customFormat="false" ht="15" hidden="false" customHeight="false" outlineLevel="0" collapsed="false">
      <c r="A10039" s="3" t="n">
        <v>10038</v>
      </c>
      <c r="B10039" s="3" t="n">
        <v>5</v>
      </c>
      <c r="C10039" s="3" t="s">
        <v>396</v>
      </c>
      <c r="D10039" s="3" t="s">
        <v>562</v>
      </c>
      <c r="E10039" s="3" t="n">
        <v>2764</v>
      </c>
      <c r="F10039" s="4" t="n">
        <v>618.06</v>
      </c>
      <c r="G10039" s="3" t="s">
        <v>8</v>
      </c>
      <c r="H10039" s="4" t="n">
        <f aca="false">ROUND(E10039*F10039,2)</f>
        <v>1708317.84</v>
      </c>
    </row>
    <row r="10040" customFormat="false" ht="15" hidden="false" customHeight="false" outlineLevel="0" collapsed="false">
      <c r="A10040" s="3" t="n">
        <v>10039</v>
      </c>
      <c r="B10040" s="3" t="n">
        <v>3</v>
      </c>
      <c r="C10040" s="3" t="s">
        <v>396</v>
      </c>
      <c r="D10040" s="3" t="s">
        <v>563</v>
      </c>
      <c r="E10040" s="3" t="n">
        <v>82</v>
      </c>
      <c r="F10040" s="4" t="n">
        <v>152.77</v>
      </c>
      <c r="G10040" s="3" t="s">
        <v>8</v>
      </c>
      <c r="H10040" s="4" t="n">
        <f aca="false">ROUND(E10040*F10040,2)</f>
        <v>12527.14</v>
      </c>
    </row>
    <row r="10041" customFormat="false" ht="15" hidden="false" customHeight="false" outlineLevel="0" collapsed="false">
      <c r="A10041" s="3" t="n">
        <v>10040</v>
      </c>
      <c r="B10041" s="3" t="n">
        <v>6</v>
      </c>
      <c r="C10041" s="3" t="s">
        <v>396</v>
      </c>
      <c r="D10041" s="3" t="s">
        <v>562</v>
      </c>
      <c r="E10041" s="3" t="n">
        <v>659</v>
      </c>
      <c r="F10041" s="4" t="n">
        <v>208.95</v>
      </c>
      <c r="G10041" s="3" t="s">
        <v>8</v>
      </c>
      <c r="H10041" s="4" t="n">
        <f aca="false">ROUND(E10041*F10041,2)</f>
        <v>137698.05</v>
      </c>
    </row>
    <row r="10042" customFormat="false" ht="15" hidden="false" customHeight="false" outlineLevel="0" collapsed="false">
      <c r="A10042" s="3" t="n">
        <v>10041</v>
      </c>
      <c r="B10042" s="3" t="n">
        <v>13</v>
      </c>
      <c r="C10042" s="3" t="s">
        <v>396</v>
      </c>
      <c r="D10042" s="3" t="s">
        <v>563</v>
      </c>
      <c r="E10042" s="3" t="n">
        <v>3699</v>
      </c>
      <c r="F10042" s="4" t="n">
        <v>34.63</v>
      </c>
      <c r="G10042" s="3" t="s">
        <v>41</v>
      </c>
      <c r="H10042" s="4" t="n">
        <f aca="false">ROUND(E10042*F10042,2)</f>
        <v>128096.37</v>
      </c>
    </row>
    <row r="10043" customFormat="false" ht="15" hidden="false" customHeight="false" outlineLevel="0" collapsed="false">
      <c r="A10043" s="3" t="n">
        <v>10042</v>
      </c>
      <c r="B10043" s="3" t="n">
        <v>14</v>
      </c>
      <c r="C10043" s="3" t="s">
        <v>396</v>
      </c>
      <c r="D10043" s="3" t="s">
        <v>563</v>
      </c>
      <c r="E10043" s="3" t="n">
        <v>79</v>
      </c>
      <c r="F10043" s="4" t="n">
        <v>63.34</v>
      </c>
      <c r="G10043" s="3" t="s">
        <v>41</v>
      </c>
      <c r="H10043" s="4" t="n">
        <f aca="false">ROUND(E10043*F10043,2)</f>
        <v>5003.86</v>
      </c>
    </row>
    <row r="10044" customFormat="false" ht="15" hidden="false" customHeight="false" outlineLevel="0" collapsed="false">
      <c r="A10044" s="3" t="n">
        <v>10043</v>
      </c>
      <c r="B10044" s="3" t="n">
        <v>7</v>
      </c>
      <c r="C10044" s="3" t="s">
        <v>396</v>
      </c>
      <c r="D10044" s="3" t="s">
        <v>563</v>
      </c>
      <c r="E10044" s="3" t="n">
        <v>1775</v>
      </c>
      <c r="F10044" s="4" t="n">
        <v>254.77</v>
      </c>
      <c r="G10044" s="3" t="s">
        <v>8</v>
      </c>
      <c r="H10044" s="4" t="n">
        <f aca="false">ROUND(E10044*F10044,2)</f>
        <v>452216.75</v>
      </c>
    </row>
    <row r="10045" customFormat="false" ht="15" hidden="false" customHeight="false" outlineLevel="0" collapsed="false">
      <c r="A10045" s="3" t="n">
        <v>10044</v>
      </c>
      <c r="B10045" s="3" t="n">
        <v>3</v>
      </c>
      <c r="C10045" s="3" t="s">
        <v>396</v>
      </c>
      <c r="D10045" s="3" t="s">
        <v>563</v>
      </c>
      <c r="E10045" s="3" t="n">
        <v>2470</v>
      </c>
      <c r="F10045" s="4" t="n">
        <v>152.5</v>
      </c>
      <c r="G10045" s="3" t="s">
        <v>8</v>
      </c>
      <c r="H10045" s="4" t="n">
        <f aca="false">ROUND(E10045*F10045,2)</f>
        <v>376675</v>
      </c>
    </row>
    <row r="10046" customFormat="false" ht="15" hidden="false" customHeight="false" outlineLevel="0" collapsed="false">
      <c r="A10046" s="3" t="n">
        <v>10045</v>
      </c>
      <c r="B10046" s="3" t="n">
        <v>3</v>
      </c>
      <c r="C10046" s="3" t="s">
        <v>396</v>
      </c>
      <c r="D10046" s="3" t="s">
        <v>562</v>
      </c>
      <c r="E10046" s="3" t="n">
        <v>1879</v>
      </c>
      <c r="F10046" s="4" t="n">
        <v>152.55</v>
      </c>
      <c r="G10046" s="3" t="s">
        <v>8</v>
      </c>
      <c r="H10046" s="4" t="n">
        <f aca="false">ROUND(E10046*F10046,2)</f>
        <v>286641.45</v>
      </c>
    </row>
    <row r="10047" customFormat="false" ht="15" hidden="false" customHeight="false" outlineLevel="0" collapsed="false">
      <c r="A10047" s="3" t="n">
        <v>10046</v>
      </c>
      <c r="B10047" s="3" t="n">
        <v>7</v>
      </c>
      <c r="C10047" s="3" t="s">
        <v>396</v>
      </c>
      <c r="D10047" s="3" t="s">
        <v>562</v>
      </c>
      <c r="E10047" s="3" t="n">
        <v>1402</v>
      </c>
      <c r="F10047" s="4" t="n">
        <v>255.25</v>
      </c>
      <c r="G10047" s="3" t="s">
        <v>8</v>
      </c>
      <c r="H10047" s="4" t="n">
        <f aca="false">ROUND(E10047*F10047,2)</f>
        <v>357860.5</v>
      </c>
    </row>
    <row r="10048" customFormat="false" ht="15" hidden="false" customHeight="false" outlineLevel="0" collapsed="false">
      <c r="A10048" s="3" t="n">
        <v>10047</v>
      </c>
      <c r="B10048" s="3" t="n">
        <v>11</v>
      </c>
      <c r="C10048" s="3" t="s">
        <v>396</v>
      </c>
      <c r="D10048" s="3" t="s">
        <v>563</v>
      </c>
      <c r="E10048" s="3" t="n">
        <v>4604</v>
      </c>
      <c r="F10048" s="4" t="n">
        <v>103.69</v>
      </c>
      <c r="G10048" s="3" t="s">
        <v>34</v>
      </c>
      <c r="H10048" s="4" t="n">
        <f aca="false">ROUND(E10048*F10048,2)</f>
        <v>477388.76</v>
      </c>
    </row>
    <row r="10049" customFormat="false" ht="15" hidden="false" customHeight="false" outlineLevel="0" collapsed="false">
      <c r="A10049" s="3" t="n">
        <v>10048</v>
      </c>
      <c r="B10049" s="3" t="n">
        <v>6</v>
      </c>
      <c r="C10049" s="3" t="s">
        <v>396</v>
      </c>
      <c r="D10049" s="3" t="s">
        <v>563</v>
      </c>
      <c r="E10049" s="3" t="n">
        <v>4876</v>
      </c>
      <c r="F10049" s="4" t="n">
        <v>209.03</v>
      </c>
      <c r="G10049" s="3" t="s">
        <v>8</v>
      </c>
      <c r="H10049" s="4" t="n">
        <f aca="false">ROUND(E10049*F10049,2)</f>
        <v>1019230.28</v>
      </c>
    </row>
    <row r="10050" customFormat="false" ht="15" hidden="false" customHeight="false" outlineLevel="0" collapsed="false">
      <c r="A10050" s="3" t="n">
        <v>10049</v>
      </c>
      <c r="B10050" s="3" t="n">
        <v>14</v>
      </c>
      <c r="C10050" s="3" t="s">
        <v>396</v>
      </c>
      <c r="D10050" s="3" t="s">
        <v>563</v>
      </c>
      <c r="E10050" s="3" t="n">
        <v>1629</v>
      </c>
      <c r="F10050" s="4" t="n">
        <v>63.43</v>
      </c>
      <c r="G10050" s="3" t="s">
        <v>41</v>
      </c>
      <c r="H10050" s="4" t="n">
        <f aca="false">ROUND(E10050*F10050,2)</f>
        <v>103327.47</v>
      </c>
    </row>
    <row r="10051" customFormat="false" ht="15" hidden="false" customHeight="false" outlineLevel="0" collapsed="false">
      <c r="A10051" s="3" t="n">
        <v>10050</v>
      </c>
      <c r="B10051" s="3" t="n">
        <v>13</v>
      </c>
      <c r="C10051" s="3" t="s">
        <v>396</v>
      </c>
      <c r="D10051" s="3" t="s">
        <v>563</v>
      </c>
      <c r="E10051" s="3" t="n">
        <v>1345</v>
      </c>
      <c r="F10051" s="4" t="n">
        <v>34.49</v>
      </c>
      <c r="G10051" s="3" t="s">
        <v>41</v>
      </c>
      <c r="H10051" s="4" t="n">
        <f aca="false">ROUND(E10051*F10051,2)</f>
        <v>46389.05</v>
      </c>
    </row>
    <row r="10052" customFormat="false" ht="15" hidden="false" customHeight="false" outlineLevel="0" collapsed="false">
      <c r="A10052" s="3" t="n">
        <v>10051</v>
      </c>
      <c r="B10052" s="3" t="n">
        <v>9</v>
      </c>
      <c r="C10052" s="3" t="s">
        <v>396</v>
      </c>
      <c r="D10052" s="3" t="s">
        <v>563</v>
      </c>
      <c r="E10052" s="3" t="n">
        <v>3242</v>
      </c>
      <c r="F10052" s="4" t="n">
        <v>266.83</v>
      </c>
      <c r="G10052" s="3" t="s">
        <v>8</v>
      </c>
      <c r="H10052" s="4" t="n">
        <f aca="false">ROUND(E10052*F10052,2)</f>
        <v>865062.86</v>
      </c>
    </row>
    <row r="10053" customFormat="false" ht="15" hidden="false" customHeight="false" outlineLevel="0" collapsed="false">
      <c r="A10053" s="3" t="n">
        <v>10052</v>
      </c>
      <c r="B10053" s="3" t="n">
        <v>2</v>
      </c>
      <c r="C10053" s="3" t="s">
        <v>396</v>
      </c>
      <c r="D10053" s="3" t="s">
        <v>562</v>
      </c>
      <c r="E10053" s="3" t="n">
        <v>4917</v>
      </c>
      <c r="F10053" s="4" t="n">
        <v>34.95</v>
      </c>
      <c r="G10053" s="3" t="s">
        <v>8</v>
      </c>
      <c r="H10053" s="4" t="n">
        <f aca="false">ROUND(E10053*F10053,2)</f>
        <v>171849.15</v>
      </c>
    </row>
    <row r="10054" customFormat="false" ht="15" hidden="false" customHeight="false" outlineLevel="0" collapsed="false">
      <c r="A10054" s="3" t="n">
        <v>10053</v>
      </c>
      <c r="B10054" s="3" t="n">
        <v>7</v>
      </c>
      <c r="C10054" s="3" t="s">
        <v>396</v>
      </c>
      <c r="D10054" s="3" t="s">
        <v>562</v>
      </c>
      <c r="E10054" s="3" t="n">
        <v>327</v>
      </c>
      <c r="F10054" s="4" t="n">
        <v>254.62</v>
      </c>
      <c r="G10054" s="3" t="s">
        <v>8</v>
      </c>
      <c r="H10054" s="4" t="n">
        <f aca="false">ROUND(E10054*F10054,2)</f>
        <v>83260.74</v>
      </c>
    </row>
    <row r="10055" customFormat="false" ht="15" hidden="false" customHeight="false" outlineLevel="0" collapsed="false">
      <c r="A10055" s="3" t="n">
        <v>10054</v>
      </c>
      <c r="B10055" s="3" t="n">
        <v>9</v>
      </c>
      <c r="C10055" s="3" t="s">
        <v>396</v>
      </c>
      <c r="D10055" s="3" t="s">
        <v>563</v>
      </c>
      <c r="E10055" s="3" t="n">
        <v>3488</v>
      </c>
      <c r="F10055" s="4" t="n">
        <v>266.84</v>
      </c>
      <c r="G10055" s="3" t="s">
        <v>8</v>
      </c>
      <c r="H10055" s="4" t="n">
        <f aca="false">ROUND(E10055*F10055,2)</f>
        <v>930737.92</v>
      </c>
    </row>
    <row r="10056" customFormat="false" ht="15" hidden="false" customHeight="false" outlineLevel="0" collapsed="false">
      <c r="A10056" s="3" t="n">
        <v>10055</v>
      </c>
      <c r="B10056" s="3" t="n">
        <v>12</v>
      </c>
      <c r="C10056" s="3" t="s">
        <v>396</v>
      </c>
      <c r="D10056" s="3" t="s">
        <v>563</v>
      </c>
      <c r="E10056" s="3" t="n">
        <v>2006</v>
      </c>
      <c r="F10056" s="4" t="n">
        <v>224.84</v>
      </c>
      <c r="G10056" s="3" t="s">
        <v>38</v>
      </c>
      <c r="H10056" s="4" t="n">
        <f aca="false">ROUND(E10056*F10056,2)</f>
        <v>451029.04</v>
      </c>
    </row>
    <row r="10057" customFormat="false" ht="15" hidden="false" customHeight="false" outlineLevel="0" collapsed="false">
      <c r="A10057" s="3" t="n">
        <v>10056</v>
      </c>
      <c r="B10057" s="3" t="n">
        <v>12</v>
      </c>
      <c r="C10057" s="3" t="s">
        <v>396</v>
      </c>
      <c r="D10057" s="3" t="s">
        <v>562</v>
      </c>
      <c r="E10057" s="3" t="n">
        <v>4516</v>
      </c>
      <c r="F10057" s="4" t="n">
        <v>225.47</v>
      </c>
      <c r="G10057" s="3" t="s">
        <v>38</v>
      </c>
      <c r="H10057" s="4" t="n">
        <f aca="false">ROUND(E10057*F10057,2)</f>
        <v>1018222.52</v>
      </c>
    </row>
    <row r="10058" customFormat="false" ht="15" hidden="false" customHeight="false" outlineLevel="0" collapsed="false">
      <c r="A10058" s="3" t="n">
        <v>10057</v>
      </c>
      <c r="B10058" s="3" t="n">
        <v>10</v>
      </c>
      <c r="C10058" s="3" t="s">
        <v>396</v>
      </c>
      <c r="D10058" s="3" t="s">
        <v>563</v>
      </c>
      <c r="E10058" s="3" t="n">
        <v>3817</v>
      </c>
      <c r="F10058" s="4" t="n">
        <v>87.09</v>
      </c>
      <c r="G10058" s="3" t="s">
        <v>8</v>
      </c>
      <c r="H10058" s="4" t="n">
        <f aca="false">ROUND(E10058*F10058,2)</f>
        <v>332422.53</v>
      </c>
    </row>
    <row r="10059" customFormat="false" ht="15" hidden="false" customHeight="false" outlineLevel="0" collapsed="false">
      <c r="A10059" s="3" t="n">
        <v>10058</v>
      </c>
      <c r="B10059" s="3" t="n">
        <v>2</v>
      </c>
      <c r="C10059" s="3" t="s">
        <v>396</v>
      </c>
      <c r="D10059" s="3" t="s">
        <v>563</v>
      </c>
      <c r="E10059" s="3" t="n">
        <v>1306</v>
      </c>
      <c r="F10059" s="4" t="n">
        <v>34.87</v>
      </c>
      <c r="G10059" s="3" t="s">
        <v>8</v>
      </c>
      <c r="H10059" s="4" t="n">
        <f aca="false">ROUND(E10059*F10059,2)</f>
        <v>45540.22</v>
      </c>
    </row>
    <row r="10060" customFormat="false" ht="15" hidden="false" customHeight="false" outlineLevel="0" collapsed="false">
      <c r="A10060" s="3" t="n">
        <v>10059</v>
      </c>
      <c r="B10060" s="3" t="n">
        <v>9</v>
      </c>
      <c r="C10060" s="3" t="s">
        <v>396</v>
      </c>
      <c r="D10060" s="3" t="s">
        <v>563</v>
      </c>
      <c r="E10060" s="3" t="n">
        <v>4572</v>
      </c>
      <c r="F10060" s="4" t="n">
        <v>266.31</v>
      </c>
      <c r="G10060" s="3" t="s">
        <v>8</v>
      </c>
      <c r="H10060" s="4" t="n">
        <f aca="false">ROUND(E10060*F10060,2)</f>
        <v>1217569.32</v>
      </c>
    </row>
    <row r="10061" customFormat="false" ht="15" hidden="false" customHeight="false" outlineLevel="0" collapsed="false">
      <c r="A10061" s="3" t="n">
        <v>10060</v>
      </c>
      <c r="B10061" s="3" t="n">
        <v>11</v>
      </c>
      <c r="C10061" s="3" t="s">
        <v>396</v>
      </c>
      <c r="D10061" s="3" t="s">
        <v>562</v>
      </c>
      <c r="E10061" s="3" t="n">
        <v>4569</v>
      </c>
      <c r="F10061" s="4" t="n">
        <v>104.12</v>
      </c>
      <c r="G10061" s="3" t="s">
        <v>34</v>
      </c>
      <c r="H10061" s="4" t="n">
        <f aca="false">ROUND(E10061*F10061,2)</f>
        <v>475724.28</v>
      </c>
    </row>
    <row r="10062" customFormat="false" ht="15" hidden="false" customHeight="false" outlineLevel="0" collapsed="false">
      <c r="A10062" s="3" t="n">
        <v>10061</v>
      </c>
      <c r="B10062" s="3" t="n">
        <v>6</v>
      </c>
      <c r="C10062" s="3" t="s">
        <v>396</v>
      </c>
      <c r="D10062" s="3" t="s">
        <v>563</v>
      </c>
      <c r="E10062" s="3" t="n">
        <v>998</v>
      </c>
      <c r="F10062" s="4" t="n">
        <v>209.34</v>
      </c>
      <c r="G10062" s="3" t="s">
        <v>8</v>
      </c>
      <c r="H10062" s="4" t="n">
        <f aca="false">ROUND(E10062*F10062,2)</f>
        <v>208921.32</v>
      </c>
    </row>
    <row r="10063" customFormat="false" ht="15" hidden="false" customHeight="false" outlineLevel="0" collapsed="false">
      <c r="A10063" s="3" t="n">
        <v>10062</v>
      </c>
      <c r="B10063" s="3" t="n">
        <v>1</v>
      </c>
      <c r="C10063" s="3" t="s">
        <v>397</v>
      </c>
      <c r="D10063" s="3" t="s">
        <v>562</v>
      </c>
      <c r="E10063" s="3" t="n">
        <v>2077</v>
      </c>
      <c r="F10063" s="4" t="n">
        <v>415.96</v>
      </c>
      <c r="G10063" s="3" t="s">
        <v>8</v>
      </c>
      <c r="H10063" s="4" t="n">
        <f aca="false">ROUND(E10063*F10063,2)</f>
        <v>863948.92</v>
      </c>
    </row>
    <row r="10064" customFormat="false" ht="15" hidden="false" customHeight="false" outlineLevel="0" collapsed="false">
      <c r="A10064" s="3" t="n">
        <v>10063</v>
      </c>
      <c r="B10064" s="3" t="n">
        <v>8</v>
      </c>
      <c r="C10064" s="3" t="s">
        <v>397</v>
      </c>
      <c r="D10064" s="3" t="s">
        <v>562</v>
      </c>
      <c r="E10064" s="3" t="n">
        <v>410</v>
      </c>
      <c r="F10064" s="4" t="n">
        <v>56.52</v>
      </c>
      <c r="G10064" s="3" t="s">
        <v>8</v>
      </c>
      <c r="H10064" s="4" t="n">
        <f aca="false">ROUND(E10064*F10064,2)</f>
        <v>23173.2</v>
      </c>
    </row>
    <row r="10065" customFormat="false" ht="15" hidden="false" customHeight="false" outlineLevel="0" collapsed="false">
      <c r="A10065" s="3" t="n">
        <v>10064</v>
      </c>
      <c r="B10065" s="3" t="n">
        <v>9</v>
      </c>
      <c r="C10065" s="3" t="s">
        <v>397</v>
      </c>
      <c r="D10065" s="3" t="s">
        <v>562</v>
      </c>
      <c r="E10065" s="3" t="n">
        <v>2139</v>
      </c>
      <c r="F10065" s="4" t="n">
        <v>271.03</v>
      </c>
      <c r="G10065" s="3" t="s">
        <v>8</v>
      </c>
      <c r="H10065" s="4" t="n">
        <f aca="false">ROUND(E10065*F10065,2)</f>
        <v>579733.17</v>
      </c>
    </row>
    <row r="10066" customFormat="false" ht="15" hidden="false" customHeight="false" outlineLevel="0" collapsed="false">
      <c r="A10066" s="3" t="n">
        <v>10065</v>
      </c>
      <c r="B10066" s="3" t="n">
        <v>1</v>
      </c>
      <c r="C10066" s="3" t="s">
        <v>397</v>
      </c>
      <c r="D10066" s="3" t="s">
        <v>562</v>
      </c>
      <c r="E10066" s="3" t="n">
        <v>1423</v>
      </c>
      <c r="F10066" s="4" t="n">
        <v>416.78</v>
      </c>
      <c r="G10066" s="3" t="s">
        <v>8</v>
      </c>
      <c r="H10066" s="4" t="n">
        <f aca="false">ROUND(E10066*F10066,2)</f>
        <v>593077.94</v>
      </c>
    </row>
    <row r="10067" customFormat="false" ht="15" hidden="false" customHeight="false" outlineLevel="0" collapsed="false">
      <c r="A10067" s="3" t="n">
        <v>10066</v>
      </c>
      <c r="B10067" s="3" t="n">
        <v>13</v>
      </c>
      <c r="C10067" s="3" t="s">
        <v>397</v>
      </c>
      <c r="D10067" s="3" t="s">
        <v>562</v>
      </c>
      <c r="E10067" s="3" t="n">
        <v>4046</v>
      </c>
      <c r="F10067" s="4" t="n">
        <v>35.98</v>
      </c>
      <c r="G10067" s="3" t="s">
        <v>41</v>
      </c>
      <c r="H10067" s="4" t="n">
        <f aca="false">ROUND(E10067*F10067,2)</f>
        <v>145575.08</v>
      </c>
    </row>
    <row r="10068" customFormat="false" ht="15" hidden="false" customHeight="false" outlineLevel="0" collapsed="false">
      <c r="A10068" s="3" t="n">
        <v>10067</v>
      </c>
      <c r="B10068" s="3" t="n">
        <v>7</v>
      </c>
      <c r="C10068" s="3" t="s">
        <v>397</v>
      </c>
      <c r="D10068" s="3" t="s">
        <v>562</v>
      </c>
      <c r="E10068" s="3" t="n">
        <v>346</v>
      </c>
      <c r="F10068" s="4" t="n">
        <v>254.95</v>
      </c>
      <c r="G10068" s="3" t="s">
        <v>8</v>
      </c>
      <c r="H10068" s="4" t="n">
        <f aca="false">ROUND(E10068*F10068,2)</f>
        <v>88212.7</v>
      </c>
    </row>
    <row r="10069" customFormat="false" ht="15" hidden="false" customHeight="false" outlineLevel="0" collapsed="false">
      <c r="A10069" s="3" t="n">
        <v>10068</v>
      </c>
      <c r="B10069" s="3" t="n">
        <v>2</v>
      </c>
      <c r="C10069" s="3" t="s">
        <v>397</v>
      </c>
      <c r="D10069" s="3" t="s">
        <v>562</v>
      </c>
      <c r="E10069" s="3" t="n">
        <v>3005</v>
      </c>
      <c r="F10069" s="4" t="n">
        <v>34.49</v>
      </c>
      <c r="G10069" s="3" t="s">
        <v>8</v>
      </c>
      <c r="H10069" s="4" t="n">
        <f aca="false">ROUND(E10069*F10069,2)</f>
        <v>103642.45</v>
      </c>
    </row>
    <row r="10070" customFormat="false" ht="15" hidden="false" customHeight="false" outlineLevel="0" collapsed="false">
      <c r="A10070" s="3" t="n">
        <v>10069</v>
      </c>
      <c r="B10070" s="3" t="n">
        <v>15</v>
      </c>
      <c r="C10070" s="3" t="s">
        <v>397</v>
      </c>
      <c r="D10070" s="3" t="s">
        <v>563</v>
      </c>
      <c r="E10070" s="3" t="n">
        <v>1938</v>
      </c>
      <c r="F10070" s="4" t="n">
        <v>284.27</v>
      </c>
      <c r="G10070" s="3" t="s">
        <v>46</v>
      </c>
      <c r="H10070" s="4" t="n">
        <f aca="false">ROUND(E10070*F10070,2)</f>
        <v>550915.26</v>
      </c>
    </row>
    <row r="10071" customFormat="false" ht="15" hidden="false" customHeight="false" outlineLevel="0" collapsed="false">
      <c r="A10071" s="3" t="n">
        <v>10070</v>
      </c>
      <c r="B10071" s="3" t="n">
        <v>2</v>
      </c>
      <c r="C10071" s="3" t="s">
        <v>397</v>
      </c>
      <c r="D10071" s="3" t="s">
        <v>562</v>
      </c>
      <c r="E10071" s="3" t="n">
        <v>225</v>
      </c>
      <c r="F10071" s="4" t="n">
        <v>34.55</v>
      </c>
      <c r="G10071" s="3" t="s">
        <v>8</v>
      </c>
      <c r="H10071" s="4" t="n">
        <f aca="false">ROUND(E10071*F10071,2)</f>
        <v>7773.75</v>
      </c>
    </row>
    <row r="10072" customFormat="false" ht="15" hidden="false" customHeight="false" outlineLevel="0" collapsed="false">
      <c r="A10072" s="3" t="n">
        <v>10071</v>
      </c>
      <c r="B10072" s="3" t="n">
        <v>15</v>
      </c>
      <c r="C10072" s="3" t="s">
        <v>397</v>
      </c>
      <c r="D10072" s="3" t="s">
        <v>563</v>
      </c>
      <c r="E10072" s="3" t="n">
        <v>4471</v>
      </c>
      <c r="F10072" s="4" t="n">
        <v>283.3</v>
      </c>
      <c r="G10072" s="3" t="s">
        <v>46</v>
      </c>
      <c r="H10072" s="4" t="n">
        <f aca="false">ROUND(E10072*F10072,2)</f>
        <v>1266634.3</v>
      </c>
    </row>
    <row r="10073" customFormat="false" ht="15" hidden="false" customHeight="false" outlineLevel="0" collapsed="false">
      <c r="A10073" s="3" t="n">
        <v>10072</v>
      </c>
      <c r="B10073" s="3" t="n">
        <v>8</v>
      </c>
      <c r="C10073" s="3" t="s">
        <v>397</v>
      </c>
      <c r="D10073" s="3" t="s">
        <v>562</v>
      </c>
      <c r="E10073" s="3" t="n">
        <v>4947</v>
      </c>
      <c r="F10073" s="4" t="n">
        <v>56.58</v>
      </c>
      <c r="G10073" s="3" t="s">
        <v>8</v>
      </c>
      <c r="H10073" s="4" t="n">
        <f aca="false">ROUND(E10073*F10073,2)</f>
        <v>279901.26</v>
      </c>
    </row>
    <row r="10074" customFormat="false" ht="15" hidden="false" customHeight="false" outlineLevel="0" collapsed="false">
      <c r="A10074" s="3" t="n">
        <v>10073</v>
      </c>
      <c r="B10074" s="3" t="n">
        <v>15</v>
      </c>
      <c r="C10074" s="3" t="s">
        <v>397</v>
      </c>
      <c r="D10074" s="3" t="s">
        <v>562</v>
      </c>
      <c r="E10074" s="3" t="n">
        <v>4251</v>
      </c>
      <c r="F10074" s="4" t="n">
        <v>282.84</v>
      </c>
      <c r="G10074" s="3" t="s">
        <v>46</v>
      </c>
      <c r="H10074" s="4" t="n">
        <f aca="false">ROUND(E10074*F10074,2)</f>
        <v>1202352.84</v>
      </c>
    </row>
    <row r="10075" customFormat="false" ht="15" hidden="false" customHeight="false" outlineLevel="0" collapsed="false">
      <c r="A10075" s="3" t="n">
        <v>10074</v>
      </c>
      <c r="B10075" s="3" t="n">
        <v>3</v>
      </c>
      <c r="C10075" s="3" t="s">
        <v>397</v>
      </c>
      <c r="D10075" s="3" t="s">
        <v>563</v>
      </c>
      <c r="E10075" s="3" t="n">
        <v>168</v>
      </c>
      <c r="F10075" s="4" t="n">
        <v>156.86</v>
      </c>
      <c r="G10075" s="3" t="s">
        <v>8</v>
      </c>
      <c r="H10075" s="4" t="n">
        <f aca="false">ROUND(E10075*F10075,2)</f>
        <v>26352.48</v>
      </c>
    </row>
    <row r="10076" customFormat="false" ht="15" hidden="false" customHeight="false" outlineLevel="0" collapsed="false">
      <c r="A10076" s="3" t="n">
        <v>10075</v>
      </c>
      <c r="B10076" s="3" t="n">
        <v>5</v>
      </c>
      <c r="C10076" s="3" t="s">
        <v>397</v>
      </c>
      <c r="D10076" s="3" t="s">
        <v>563</v>
      </c>
      <c r="E10076" s="3" t="n">
        <v>3335</v>
      </c>
      <c r="F10076" s="4" t="n">
        <v>613.41</v>
      </c>
      <c r="G10076" s="3" t="s">
        <v>8</v>
      </c>
      <c r="H10076" s="4" t="n">
        <f aca="false">ROUND(E10076*F10076,2)</f>
        <v>2045722.35</v>
      </c>
    </row>
    <row r="10077" customFormat="false" ht="15" hidden="false" customHeight="false" outlineLevel="0" collapsed="false">
      <c r="A10077" s="3" t="n">
        <v>10076</v>
      </c>
      <c r="B10077" s="3" t="n">
        <v>7</v>
      </c>
      <c r="C10077" s="3" t="s">
        <v>397</v>
      </c>
      <c r="D10077" s="3" t="s">
        <v>563</v>
      </c>
      <c r="E10077" s="3" t="n">
        <v>4500</v>
      </c>
      <c r="F10077" s="4" t="n">
        <v>255.23</v>
      </c>
      <c r="G10077" s="3" t="s">
        <v>8</v>
      </c>
      <c r="H10077" s="4" t="n">
        <f aca="false">ROUND(E10077*F10077,2)</f>
        <v>1148535</v>
      </c>
    </row>
    <row r="10078" customFormat="false" ht="15" hidden="false" customHeight="false" outlineLevel="0" collapsed="false">
      <c r="A10078" s="3" t="n">
        <v>10077</v>
      </c>
      <c r="B10078" s="3" t="n">
        <v>2</v>
      </c>
      <c r="C10078" s="3" t="s">
        <v>397</v>
      </c>
      <c r="D10078" s="3" t="s">
        <v>563</v>
      </c>
      <c r="E10078" s="3" t="n">
        <v>880</v>
      </c>
      <c r="F10078" s="4" t="n">
        <v>34.4</v>
      </c>
      <c r="G10078" s="3" t="s">
        <v>8</v>
      </c>
      <c r="H10078" s="4" t="n">
        <f aca="false">ROUND(E10078*F10078,2)</f>
        <v>30272</v>
      </c>
    </row>
    <row r="10079" customFormat="false" ht="15" hidden="false" customHeight="false" outlineLevel="0" collapsed="false">
      <c r="A10079" s="3" t="n">
        <v>10078</v>
      </c>
      <c r="B10079" s="3" t="n">
        <v>5</v>
      </c>
      <c r="C10079" s="3" t="s">
        <v>397</v>
      </c>
      <c r="D10079" s="3" t="s">
        <v>563</v>
      </c>
      <c r="E10079" s="3" t="n">
        <v>1389</v>
      </c>
      <c r="F10079" s="4" t="n">
        <v>615.37</v>
      </c>
      <c r="G10079" s="3" t="s">
        <v>8</v>
      </c>
      <c r="H10079" s="4" t="n">
        <f aca="false">ROUND(E10079*F10079,2)</f>
        <v>854748.93</v>
      </c>
    </row>
    <row r="10080" customFormat="false" ht="15" hidden="false" customHeight="false" outlineLevel="0" collapsed="false">
      <c r="A10080" s="3" t="n">
        <v>10079</v>
      </c>
      <c r="B10080" s="3" t="n">
        <v>15</v>
      </c>
      <c r="C10080" s="3" t="s">
        <v>397</v>
      </c>
      <c r="D10080" s="3" t="s">
        <v>563</v>
      </c>
      <c r="E10080" s="3" t="n">
        <v>848</v>
      </c>
      <c r="F10080" s="4" t="n">
        <v>283.44</v>
      </c>
      <c r="G10080" s="3" t="s">
        <v>46</v>
      </c>
      <c r="H10080" s="4" t="n">
        <f aca="false">ROUND(E10080*F10080,2)</f>
        <v>240357.12</v>
      </c>
    </row>
    <row r="10081" customFormat="false" ht="15" hidden="false" customHeight="false" outlineLevel="0" collapsed="false">
      <c r="A10081" s="3" t="n">
        <v>10080</v>
      </c>
      <c r="B10081" s="3" t="n">
        <v>4</v>
      </c>
      <c r="C10081" s="3" t="s">
        <v>397</v>
      </c>
      <c r="D10081" s="3" t="s">
        <v>562</v>
      </c>
      <c r="E10081" s="3" t="n">
        <v>2251</v>
      </c>
      <c r="F10081" s="4" t="n">
        <v>111.14</v>
      </c>
      <c r="G10081" s="3" t="s">
        <v>8</v>
      </c>
      <c r="H10081" s="4" t="n">
        <f aca="false">ROUND(E10081*F10081,2)</f>
        <v>250176.14</v>
      </c>
    </row>
    <row r="10082" customFormat="false" ht="15" hidden="false" customHeight="false" outlineLevel="0" collapsed="false">
      <c r="A10082" s="3" t="n">
        <v>10081</v>
      </c>
      <c r="B10082" s="3" t="n">
        <v>15</v>
      </c>
      <c r="C10082" s="3" t="s">
        <v>397</v>
      </c>
      <c r="D10082" s="3" t="s">
        <v>562</v>
      </c>
      <c r="E10082" s="3" t="n">
        <v>581</v>
      </c>
      <c r="F10082" s="4" t="n">
        <v>282.99</v>
      </c>
      <c r="G10082" s="3" t="s">
        <v>46</v>
      </c>
      <c r="H10082" s="4" t="n">
        <f aca="false">ROUND(E10082*F10082,2)</f>
        <v>164417.19</v>
      </c>
    </row>
    <row r="10083" customFormat="false" ht="15" hidden="false" customHeight="false" outlineLevel="0" collapsed="false">
      <c r="A10083" s="3" t="n">
        <v>10082</v>
      </c>
      <c r="B10083" s="3" t="n">
        <v>14</v>
      </c>
      <c r="C10083" s="3" t="s">
        <v>397</v>
      </c>
      <c r="D10083" s="3" t="s">
        <v>563</v>
      </c>
      <c r="E10083" s="3" t="n">
        <v>2665</v>
      </c>
      <c r="F10083" s="4" t="n">
        <v>62.04</v>
      </c>
      <c r="G10083" s="3" t="s">
        <v>41</v>
      </c>
      <c r="H10083" s="4" t="n">
        <f aca="false">ROUND(E10083*F10083,2)</f>
        <v>165336.6</v>
      </c>
    </row>
    <row r="10084" customFormat="false" ht="15" hidden="false" customHeight="false" outlineLevel="0" collapsed="false">
      <c r="A10084" s="3" t="n">
        <v>10083</v>
      </c>
      <c r="B10084" s="3" t="n">
        <v>10</v>
      </c>
      <c r="C10084" s="3" t="s">
        <v>397</v>
      </c>
      <c r="D10084" s="3" t="s">
        <v>562</v>
      </c>
      <c r="E10084" s="3" t="n">
        <v>606</v>
      </c>
      <c r="F10084" s="4" t="n">
        <v>86.81</v>
      </c>
      <c r="G10084" s="3" t="s">
        <v>8</v>
      </c>
      <c r="H10084" s="4" t="n">
        <f aca="false">ROUND(E10084*F10084,2)</f>
        <v>52606.86</v>
      </c>
    </row>
    <row r="10085" customFormat="false" ht="15" hidden="false" customHeight="false" outlineLevel="0" collapsed="false">
      <c r="A10085" s="3" t="n">
        <v>10084</v>
      </c>
      <c r="B10085" s="3" t="n">
        <v>12</v>
      </c>
      <c r="C10085" s="3" t="s">
        <v>397</v>
      </c>
      <c r="D10085" s="3" t="s">
        <v>563</v>
      </c>
      <c r="E10085" s="3" t="n">
        <v>869</v>
      </c>
      <c r="F10085" s="4" t="n">
        <v>226.1</v>
      </c>
      <c r="G10085" s="3" t="s">
        <v>38</v>
      </c>
      <c r="H10085" s="4" t="n">
        <f aca="false">ROUND(E10085*F10085,2)</f>
        <v>196480.9</v>
      </c>
    </row>
    <row r="10086" customFormat="false" ht="15" hidden="false" customHeight="false" outlineLevel="0" collapsed="false">
      <c r="A10086" s="3" t="n">
        <v>10085</v>
      </c>
      <c r="B10086" s="3" t="n">
        <v>6</v>
      </c>
      <c r="C10086" s="3" t="s">
        <v>398</v>
      </c>
      <c r="D10086" s="3" t="s">
        <v>563</v>
      </c>
      <c r="E10086" s="3" t="n">
        <v>4018</v>
      </c>
      <c r="F10086" s="4" t="n">
        <v>211.86</v>
      </c>
      <c r="G10086" s="3" t="s">
        <v>8</v>
      </c>
      <c r="H10086" s="4" t="n">
        <f aca="false">ROUND(E10086*F10086,2)</f>
        <v>851253.48</v>
      </c>
    </row>
    <row r="10087" customFormat="false" ht="15" hidden="false" customHeight="false" outlineLevel="0" collapsed="false">
      <c r="A10087" s="3" t="n">
        <v>10086</v>
      </c>
      <c r="B10087" s="3" t="n">
        <v>8</v>
      </c>
      <c r="C10087" s="3" t="s">
        <v>398</v>
      </c>
      <c r="D10087" s="3" t="s">
        <v>563</v>
      </c>
      <c r="E10087" s="3" t="n">
        <v>3628</v>
      </c>
      <c r="F10087" s="4" t="n">
        <v>56.3</v>
      </c>
      <c r="G10087" s="3" t="s">
        <v>8</v>
      </c>
      <c r="H10087" s="4" t="n">
        <f aca="false">ROUND(E10087*F10087,2)</f>
        <v>204256.4</v>
      </c>
    </row>
    <row r="10088" customFormat="false" ht="15" hidden="false" customHeight="false" outlineLevel="0" collapsed="false">
      <c r="A10088" s="3" t="n">
        <v>10087</v>
      </c>
      <c r="B10088" s="3" t="n">
        <v>2</v>
      </c>
      <c r="C10088" s="3" t="s">
        <v>398</v>
      </c>
      <c r="D10088" s="3" t="s">
        <v>563</v>
      </c>
      <c r="E10088" s="3" t="n">
        <v>3140</v>
      </c>
      <c r="F10088" s="4" t="n">
        <v>34.2</v>
      </c>
      <c r="G10088" s="3" t="s">
        <v>8</v>
      </c>
      <c r="H10088" s="4" t="n">
        <f aca="false">ROUND(E10088*F10088,2)</f>
        <v>107388</v>
      </c>
    </row>
    <row r="10089" customFormat="false" ht="15" hidden="false" customHeight="false" outlineLevel="0" collapsed="false">
      <c r="A10089" s="3" t="n">
        <v>10088</v>
      </c>
      <c r="B10089" s="3" t="n">
        <v>1</v>
      </c>
      <c r="C10089" s="3" t="s">
        <v>398</v>
      </c>
      <c r="D10089" s="3" t="s">
        <v>562</v>
      </c>
      <c r="E10089" s="3" t="n">
        <v>3195</v>
      </c>
      <c r="F10089" s="4" t="n">
        <v>416.23</v>
      </c>
      <c r="G10089" s="3" t="s">
        <v>8</v>
      </c>
      <c r="H10089" s="4" t="n">
        <f aca="false">ROUND(E10089*F10089,2)</f>
        <v>1329854.85</v>
      </c>
    </row>
    <row r="10090" customFormat="false" ht="15" hidden="false" customHeight="false" outlineLevel="0" collapsed="false">
      <c r="A10090" s="3" t="n">
        <v>10089</v>
      </c>
      <c r="B10090" s="3" t="n">
        <v>6</v>
      </c>
      <c r="C10090" s="3" t="s">
        <v>398</v>
      </c>
      <c r="D10090" s="3" t="s">
        <v>563</v>
      </c>
      <c r="E10090" s="3" t="n">
        <v>1614</v>
      </c>
      <c r="F10090" s="4" t="n">
        <v>212.92</v>
      </c>
      <c r="G10090" s="3" t="s">
        <v>8</v>
      </c>
      <c r="H10090" s="4" t="n">
        <f aca="false">ROUND(E10090*F10090,2)</f>
        <v>343652.88</v>
      </c>
    </row>
    <row r="10091" customFormat="false" ht="15" hidden="false" customHeight="false" outlineLevel="0" collapsed="false">
      <c r="A10091" s="3" t="n">
        <v>10090</v>
      </c>
      <c r="B10091" s="3" t="n">
        <v>6</v>
      </c>
      <c r="C10091" s="3" t="s">
        <v>398</v>
      </c>
      <c r="D10091" s="3" t="s">
        <v>563</v>
      </c>
      <c r="E10091" s="3" t="n">
        <v>3735</v>
      </c>
      <c r="F10091" s="4" t="n">
        <v>212.48</v>
      </c>
      <c r="G10091" s="3" t="s">
        <v>8</v>
      </c>
      <c r="H10091" s="4" t="n">
        <f aca="false">ROUND(E10091*F10091,2)</f>
        <v>793612.8</v>
      </c>
    </row>
    <row r="10092" customFormat="false" ht="15" hidden="false" customHeight="false" outlineLevel="0" collapsed="false">
      <c r="A10092" s="3" t="n">
        <v>10091</v>
      </c>
      <c r="B10092" s="3" t="n">
        <v>8</v>
      </c>
      <c r="C10092" s="3" t="s">
        <v>398</v>
      </c>
      <c r="D10092" s="3" t="s">
        <v>562</v>
      </c>
      <c r="E10092" s="3" t="n">
        <v>4385</v>
      </c>
      <c r="F10092" s="4" t="n">
        <v>56.56</v>
      </c>
      <c r="G10092" s="3" t="s">
        <v>8</v>
      </c>
      <c r="H10092" s="4" t="n">
        <f aca="false">ROUND(E10092*F10092,2)</f>
        <v>248015.6</v>
      </c>
    </row>
    <row r="10093" customFormat="false" ht="15" hidden="false" customHeight="false" outlineLevel="0" collapsed="false">
      <c r="A10093" s="3" t="n">
        <v>10092</v>
      </c>
      <c r="B10093" s="3" t="n">
        <v>11</v>
      </c>
      <c r="C10093" s="3" t="s">
        <v>398</v>
      </c>
      <c r="D10093" s="3" t="s">
        <v>562</v>
      </c>
      <c r="E10093" s="3" t="n">
        <v>4121</v>
      </c>
      <c r="F10093" s="4" t="n">
        <v>103.71</v>
      </c>
      <c r="G10093" s="3" t="s">
        <v>34</v>
      </c>
      <c r="H10093" s="4" t="n">
        <f aca="false">ROUND(E10093*F10093,2)</f>
        <v>427388.91</v>
      </c>
    </row>
    <row r="10094" customFormat="false" ht="15" hidden="false" customHeight="false" outlineLevel="0" collapsed="false">
      <c r="A10094" s="3" t="n">
        <v>10093</v>
      </c>
      <c r="B10094" s="3" t="n">
        <v>13</v>
      </c>
      <c r="C10094" s="3" t="s">
        <v>398</v>
      </c>
      <c r="D10094" s="3" t="s">
        <v>562</v>
      </c>
      <c r="E10094" s="3" t="n">
        <v>4064</v>
      </c>
      <c r="F10094" s="4" t="n">
        <v>35.88</v>
      </c>
      <c r="G10094" s="3" t="s">
        <v>41</v>
      </c>
      <c r="H10094" s="4" t="n">
        <f aca="false">ROUND(E10094*F10094,2)</f>
        <v>145816.32</v>
      </c>
    </row>
    <row r="10095" customFormat="false" ht="15" hidden="false" customHeight="false" outlineLevel="0" collapsed="false">
      <c r="A10095" s="3" t="n">
        <v>10094</v>
      </c>
      <c r="B10095" s="3" t="n">
        <v>10</v>
      </c>
      <c r="C10095" s="3" t="s">
        <v>398</v>
      </c>
      <c r="D10095" s="3" t="s">
        <v>563</v>
      </c>
      <c r="E10095" s="3" t="n">
        <v>3524</v>
      </c>
      <c r="F10095" s="4" t="n">
        <v>86.98</v>
      </c>
      <c r="G10095" s="3" t="s">
        <v>8</v>
      </c>
      <c r="H10095" s="4" t="n">
        <f aca="false">ROUND(E10095*F10095,2)</f>
        <v>306517.52</v>
      </c>
    </row>
    <row r="10096" customFormat="false" ht="15" hidden="false" customHeight="false" outlineLevel="0" collapsed="false">
      <c r="A10096" s="3" t="n">
        <v>10095</v>
      </c>
      <c r="B10096" s="3" t="n">
        <v>12</v>
      </c>
      <c r="C10096" s="3" t="s">
        <v>398</v>
      </c>
      <c r="D10096" s="3" t="s">
        <v>562</v>
      </c>
      <c r="E10096" s="3" t="n">
        <v>4074</v>
      </c>
      <c r="F10096" s="4" t="n">
        <v>226.09</v>
      </c>
      <c r="G10096" s="3" t="s">
        <v>38</v>
      </c>
      <c r="H10096" s="4" t="n">
        <f aca="false">ROUND(E10096*F10096,2)</f>
        <v>921090.66</v>
      </c>
    </row>
    <row r="10097" customFormat="false" ht="15" hidden="false" customHeight="false" outlineLevel="0" collapsed="false">
      <c r="A10097" s="3" t="n">
        <v>10096</v>
      </c>
      <c r="B10097" s="3" t="n">
        <v>1</v>
      </c>
      <c r="C10097" s="3" t="s">
        <v>398</v>
      </c>
      <c r="D10097" s="3" t="s">
        <v>562</v>
      </c>
      <c r="E10097" s="3" t="n">
        <v>2515</v>
      </c>
      <c r="F10097" s="4" t="n">
        <v>415.18</v>
      </c>
      <c r="G10097" s="3" t="s">
        <v>8</v>
      </c>
      <c r="H10097" s="4" t="n">
        <f aca="false">ROUND(E10097*F10097,2)</f>
        <v>1044177.7</v>
      </c>
    </row>
    <row r="10098" customFormat="false" ht="15" hidden="false" customHeight="false" outlineLevel="0" collapsed="false">
      <c r="A10098" s="3" t="n">
        <v>10097</v>
      </c>
      <c r="B10098" s="3" t="n">
        <v>2</v>
      </c>
      <c r="C10098" s="3" t="s">
        <v>398</v>
      </c>
      <c r="D10098" s="3" t="s">
        <v>562</v>
      </c>
      <c r="E10098" s="3" t="n">
        <v>1395</v>
      </c>
      <c r="F10098" s="4" t="n">
        <v>34.1</v>
      </c>
      <c r="G10098" s="3" t="s">
        <v>8</v>
      </c>
      <c r="H10098" s="4" t="n">
        <f aca="false">ROUND(E10098*F10098,2)</f>
        <v>47569.5</v>
      </c>
    </row>
    <row r="10099" customFormat="false" ht="15" hidden="false" customHeight="false" outlineLevel="0" collapsed="false">
      <c r="A10099" s="3" t="n">
        <v>10098</v>
      </c>
      <c r="B10099" s="3" t="n">
        <v>13</v>
      </c>
      <c r="C10099" s="3" t="s">
        <v>398</v>
      </c>
      <c r="D10099" s="3" t="s">
        <v>562</v>
      </c>
      <c r="E10099" s="3" t="n">
        <v>3263</v>
      </c>
      <c r="F10099" s="4" t="n">
        <v>36.03</v>
      </c>
      <c r="G10099" s="3" t="s">
        <v>41</v>
      </c>
      <c r="H10099" s="4" t="n">
        <f aca="false">ROUND(E10099*F10099,2)</f>
        <v>117565.89</v>
      </c>
    </row>
    <row r="10100" customFormat="false" ht="15" hidden="false" customHeight="false" outlineLevel="0" collapsed="false">
      <c r="A10100" s="3" t="n">
        <v>10099</v>
      </c>
      <c r="B10100" s="3" t="n">
        <v>12</v>
      </c>
      <c r="C10100" s="3" t="s">
        <v>398</v>
      </c>
      <c r="D10100" s="3" t="s">
        <v>563</v>
      </c>
      <c r="E10100" s="3" t="n">
        <v>2897</v>
      </c>
      <c r="F10100" s="4" t="n">
        <v>226.52</v>
      </c>
      <c r="G10100" s="3" t="s">
        <v>38</v>
      </c>
      <c r="H10100" s="4" t="n">
        <f aca="false">ROUND(E10100*F10100,2)</f>
        <v>656228.44</v>
      </c>
    </row>
    <row r="10101" customFormat="false" ht="15" hidden="false" customHeight="false" outlineLevel="0" collapsed="false">
      <c r="A10101" s="3" t="n">
        <v>10100</v>
      </c>
      <c r="B10101" s="3" t="n">
        <v>8</v>
      </c>
      <c r="C10101" s="3" t="s">
        <v>398</v>
      </c>
      <c r="D10101" s="3" t="s">
        <v>563</v>
      </c>
      <c r="E10101" s="3" t="n">
        <v>563</v>
      </c>
      <c r="F10101" s="4" t="n">
        <v>56.5</v>
      </c>
      <c r="G10101" s="3" t="s">
        <v>8</v>
      </c>
      <c r="H10101" s="4" t="n">
        <f aca="false">ROUND(E10101*F10101,2)</f>
        <v>31809.5</v>
      </c>
    </row>
    <row r="10102" customFormat="false" ht="15" hidden="false" customHeight="false" outlineLevel="0" collapsed="false">
      <c r="A10102" s="3" t="n">
        <v>10101</v>
      </c>
      <c r="B10102" s="3" t="n">
        <v>13</v>
      </c>
      <c r="C10102" s="3" t="s">
        <v>398</v>
      </c>
      <c r="D10102" s="3" t="s">
        <v>562</v>
      </c>
      <c r="E10102" s="3" t="n">
        <v>2959</v>
      </c>
      <c r="F10102" s="4" t="n">
        <v>36.05</v>
      </c>
      <c r="G10102" s="3" t="s">
        <v>41</v>
      </c>
      <c r="H10102" s="4" t="n">
        <f aca="false">ROUND(E10102*F10102,2)</f>
        <v>106671.95</v>
      </c>
    </row>
    <row r="10103" customFormat="false" ht="15" hidden="false" customHeight="false" outlineLevel="0" collapsed="false">
      <c r="A10103" s="3" t="n">
        <v>10102</v>
      </c>
      <c r="B10103" s="3" t="n">
        <v>14</v>
      </c>
      <c r="C10103" s="3" t="s">
        <v>398</v>
      </c>
      <c r="D10103" s="3" t="s">
        <v>563</v>
      </c>
      <c r="E10103" s="3" t="n">
        <v>1427</v>
      </c>
      <c r="F10103" s="4" t="n">
        <v>62.95</v>
      </c>
      <c r="G10103" s="3" t="s">
        <v>41</v>
      </c>
      <c r="H10103" s="4" t="n">
        <f aca="false">ROUND(E10103*F10103,2)</f>
        <v>89829.65</v>
      </c>
    </row>
    <row r="10104" customFormat="false" ht="15" hidden="false" customHeight="false" outlineLevel="0" collapsed="false">
      <c r="A10104" s="3" t="n">
        <v>10103</v>
      </c>
      <c r="B10104" s="3" t="n">
        <v>15</v>
      </c>
      <c r="C10104" s="3" t="s">
        <v>398</v>
      </c>
      <c r="D10104" s="3" t="s">
        <v>563</v>
      </c>
      <c r="E10104" s="3" t="n">
        <v>2835</v>
      </c>
      <c r="F10104" s="4" t="n">
        <v>282.05</v>
      </c>
      <c r="G10104" s="3" t="s">
        <v>46</v>
      </c>
      <c r="H10104" s="4" t="n">
        <f aca="false">ROUND(E10104*F10104,2)</f>
        <v>799611.75</v>
      </c>
    </row>
    <row r="10105" customFormat="false" ht="15" hidden="false" customHeight="false" outlineLevel="0" collapsed="false">
      <c r="A10105" s="3" t="n">
        <v>10104</v>
      </c>
      <c r="B10105" s="3" t="n">
        <v>4</v>
      </c>
      <c r="C10105" s="3" t="s">
        <v>398</v>
      </c>
      <c r="D10105" s="3" t="s">
        <v>563</v>
      </c>
      <c r="E10105" s="3" t="n">
        <v>2515</v>
      </c>
      <c r="F10105" s="4" t="n">
        <v>112.59</v>
      </c>
      <c r="G10105" s="3" t="s">
        <v>8</v>
      </c>
      <c r="H10105" s="4" t="n">
        <f aca="false">ROUND(E10105*F10105,2)</f>
        <v>283163.85</v>
      </c>
    </row>
    <row r="10106" customFormat="false" ht="15" hidden="false" customHeight="false" outlineLevel="0" collapsed="false">
      <c r="A10106" s="3" t="n">
        <v>10105</v>
      </c>
      <c r="B10106" s="3" t="n">
        <v>9</v>
      </c>
      <c r="C10106" s="3" t="s">
        <v>398</v>
      </c>
      <c r="D10106" s="3" t="s">
        <v>562</v>
      </c>
      <c r="E10106" s="3" t="n">
        <v>984</v>
      </c>
      <c r="F10106" s="4" t="n">
        <v>263.06</v>
      </c>
      <c r="G10106" s="3" t="s">
        <v>8</v>
      </c>
      <c r="H10106" s="4" t="n">
        <f aca="false">ROUND(E10106*F10106,2)</f>
        <v>258851.04</v>
      </c>
    </row>
    <row r="10107" customFormat="false" ht="15" hidden="false" customHeight="false" outlineLevel="0" collapsed="false">
      <c r="A10107" s="3" t="n">
        <v>10106</v>
      </c>
      <c r="B10107" s="3" t="n">
        <v>7</v>
      </c>
      <c r="C10107" s="3" t="s">
        <v>398</v>
      </c>
      <c r="D10107" s="3" t="s">
        <v>562</v>
      </c>
      <c r="E10107" s="3" t="n">
        <v>4025</v>
      </c>
      <c r="F10107" s="4" t="n">
        <v>251.02</v>
      </c>
      <c r="G10107" s="3" t="s">
        <v>8</v>
      </c>
      <c r="H10107" s="4" t="n">
        <f aca="false">ROUND(E10107*F10107,2)</f>
        <v>1010355.5</v>
      </c>
    </row>
    <row r="10108" customFormat="false" ht="15" hidden="false" customHeight="false" outlineLevel="0" collapsed="false">
      <c r="A10108" s="3" t="n">
        <v>10107</v>
      </c>
      <c r="B10108" s="3" t="n">
        <v>7</v>
      </c>
      <c r="C10108" s="3" t="s">
        <v>398</v>
      </c>
      <c r="D10108" s="3" t="s">
        <v>562</v>
      </c>
      <c r="E10108" s="3" t="n">
        <v>2769</v>
      </c>
      <c r="F10108" s="4" t="n">
        <v>251.35</v>
      </c>
      <c r="G10108" s="3" t="s">
        <v>8</v>
      </c>
      <c r="H10108" s="4" t="n">
        <f aca="false">ROUND(E10108*F10108,2)</f>
        <v>695988.15</v>
      </c>
    </row>
    <row r="10109" customFormat="false" ht="15" hidden="false" customHeight="false" outlineLevel="0" collapsed="false">
      <c r="A10109" s="3" t="n">
        <v>10108</v>
      </c>
      <c r="B10109" s="3" t="n">
        <v>9</v>
      </c>
      <c r="C10109" s="3" t="s">
        <v>398</v>
      </c>
      <c r="D10109" s="3" t="s">
        <v>562</v>
      </c>
      <c r="E10109" s="3" t="n">
        <v>4683</v>
      </c>
      <c r="F10109" s="4" t="n">
        <v>263.33</v>
      </c>
      <c r="G10109" s="3" t="s">
        <v>8</v>
      </c>
      <c r="H10109" s="4" t="n">
        <f aca="false">ROUND(E10109*F10109,2)</f>
        <v>1233174.39</v>
      </c>
    </row>
    <row r="10110" customFormat="false" ht="15" hidden="false" customHeight="false" outlineLevel="0" collapsed="false">
      <c r="A10110" s="3" t="n">
        <v>10109</v>
      </c>
      <c r="B10110" s="3" t="n">
        <v>9</v>
      </c>
      <c r="C10110" s="3" t="s">
        <v>398</v>
      </c>
      <c r="D10110" s="3" t="s">
        <v>563</v>
      </c>
      <c r="E10110" s="3" t="n">
        <v>3676</v>
      </c>
      <c r="F10110" s="4" t="n">
        <v>263.51</v>
      </c>
      <c r="G10110" s="3" t="s">
        <v>8</v>
      </c>
      <c r="H10110" s="4" t="n">
        <f aca="false">ROUND(E10110*F10110,2)</f>
        <v>968662.76</v>
      </c>
    </row>
    <row r="10111" customFormat="false" ht="15" hidden="false" customHeight="false" outlineLevel="0" collapsed="false">
      <c r="A10111" s="3" t="n">
        <v>10110</v>
      </c>
      <c r="B10111" s="3" t="n">
        <v>12</v>
      </c>
      <c r="C10111" s="3" t="s">
        <v>398</v>
      </c>
      <c r="D10111" s="3" t="s">
        <v>563</v>
      </c>
      <c r="E10111" s="3" t="n">
        <v>3284</v>
      </c>
      <c r="F10111" s="4" t="n">
        <v>226.48</v>
      </c>
      <c r="G10111" s="3" t="s">
        <v>38</v>
      </c>
      <c r="H10111" s="4" t="n">
        <f aca="false">ROUND(E10111*F10111,2)</f>
        <v>743760.32</v>
      </c>
    </row>
    <row r="10112" customFormat="false" ht="15" hidden="false" customHeight="false" outlineLevel="0" collapsed="false">
      <c r="A10112" s="3" t="n">
        <v>10111</v>
      </c>
      <c r="B10112" s="3" t="n">
        <v>10</v>
      </c>
      <c r="C10112" s="3" t="s">
        <v>398</v>
      </c>
      <c r="D10112" s="3" t="s">
        <v>562</v>
      </c>
      <c r="E10112" s="3" t="n">
        <v>2331</v>
      </c>
      <c r="F10112" s="4" t="n">
        <v>87.09</v>
      </c>
      <c r="G10112" s="3" t="s">
        <v>8</v>
      </c>
      <c r="H10112" s="4" t="n">
        <f aca="false">ROUND(E10112*F10112,2)</f>
        <v>203006.79</v>
      </c>
    </row>
    <row r="10113" customFormat="false" ht="15" hidden="false" customHeight="false" outlineLevel="0" collapsed="false">
      <c r="A10113" s="3" t="n">
        <v>10112</v>
      </c>
      <c r="B10113" s="3" t="n">
        <v>1</v>
      </c>
      <c r="C10113" s="3" t="s">
        <v>399</v>
      </c>
      <c r="D10113" s="3" t="s">
        <v>562</v>
      </c>
      <c r="E10113" s="3" t="n">
        <v>1474</v>
      </c>
      <c r="F10113" s="4" t="n">
        <v>405.11</v>
      </c>
      <c r="G10113" s="3" t="s">
        <v>8</v>
      </c>
      <c r="H10113" s="4" t="n">
        <f aca="false">ROUND(E10113*F10113,2)</f>
        <v>597132.14</v>
      </c>
    </row>
    <row r="10114" customFormat="false" ht="15" hidden="false" customHeight="false" outlineLevel="0" collapsed="false">
      <c r="A10114" s="3" t="n">
        <v>10113</v>
      </c>
      <c r="B10114" s="3" t="n">
        <v>2</v>
      </c>
      <c r="C10114" s="3" t="s">
        <v>399</v>
      </c>
      <c r="D10114" s="3" t="s">
        <v>562</v>
      </c>
      <c r="E10114" s="3" t="n">
        <v>2164</v>
      </c>
      <c r="F10114" s="4" t="n">
        <v>33.74</v>
      </c>
      <c r="G10114" s="3" t="s">
        <v>8</v>
      </c>
      <c r="H10114" s="4" t="n">
        <f aca="false">ROUND(E10114*F10114,2)</f>
        <v>73013.36</v>
      </c>
    </row>
    <row r="10115" customFormat="false" ht="15" hidden="false" customHeight="false" outlineLevel="0" collapsed="false">
      <c r="A10115" s="3" t="n">
        <v>10114</v>
      </c>
      <c r="B10115" s="3" t="n">
        <v>11</v>
      </c>
      <c r="C10115" s="3" t="s">
        <v>399</v>
      </c>
      <c r="D10115" s="3" t="s">
        <v>562</v>
      </c>
      <c r="E10115" s="3" t="n">
        <v>2101</v>
      </c>
      <c r="F10115" s="4" t="n">
        <v>105.3</v>
      </c>
      <c r="G10115" s="3" t="s">
        <v>34</v>
      </c>
      <c r="H10115" s="4" t="n">
        <f aca="false">ROUND(E10115*F10115,2)</f>
        <v>221235.3</v>
      </c>
    </row>
    <row r="10116" customFormat="false" ht="15" hidden="false" customHeight="false" outlineLevel="0" collapsed="false">
      <c r="A10116" s="3" t="n">
        <v>10115</v>
      </c>
      <c r="B10116" s="3" t="n">
        <v>8</v>
      </c>
      <c r="C10116" s="3" t="s">
        <v>399</v>
      </c>
      <c r="D10116" s="3" t="s">
        <v>563</v>
      </c>
      <c r="E10116" s="3" t="n">
        <v>1060</v>
      </c>
      <c r="F10116" s="4" t="n">
        <v>56.51</v>
      </c>
      <c r="G10116" s="3" t="s">
        <v>8</v>
      </c>
      <c r="H10116" s="4" t="n">
        <f aca="false">ROUND(E10116*F10116,2)</f>
        <v>59900.6</v>
      </c>
    </row>
    <row r="10117" customFormat="false" ht="15" hidden="false" customHeight="false" outlineLevel="0" collapsed="false">
      <c r="A10117" s="3" t="n">
        <v>10116</v>
      </c>
      <c r="B10117" s="3" t="n">
        <v>6</v>
      </c>
      <c r="C10117" s="3" t="s">
        <v>399</v>
      </c>
      <c r="D10117" s="3" t="s">
        <v>562</v>
      </c>
      <c r="E10117" s="3" t="n">
        <v>2958</v>
      </c>
      <c r="F10117" s="4" t="n">
        <v>205.44</v>
      </c>
      <c r="G10117" s="3" t="s">
        <v>8</v>
      </c>
      <c r="H10117" s="4" t="n">
        <f aca="false">ROUND(E10117*F10117,2)</f>
        <v>607691.52</v>
      </c>
    </row>
    <row r="10118" customFormat="false" ht="15" hidden="false" customHeight="false" outlineLevel="0" collapsed="false">
      <c r="A10118" s="3" t="n">
        <v>10117</v>
      </c>
      <c r="B10118" s="3" t="n">
        <v>7</v>
      </c>
      <c r="C10118" s="3" t="s">
        <v>399</v>
      </c>
      <c r="D10118" s="3" t="s">
        <v>563</v>
      </c>
      <c r="E10118" s="3" t="n">
        <v>2465</v>
      </c>
      <c r="F10118" s="4" t="n">
        <v>261.97</v>
      </c>
      <c r="G10118" s="3" t="s">
        <v>8</v>
      </c>
      <c r="H10118" s="4" t="n">
        <f aca="false">ROUND(E10118*F10118,2)</f>
        <v>645756.05</v>
      </c>
    </row>
    <row r="10119" customFormat="false" ht="15" hidden="false" customHeight="false" outlineLevel="0" collapsed="false">
      <c r="A10119" s="3" t="n">
        <v>10118</v>
      </c>
      <c r="B10119" s="3" t="n">
        <v>11</v>
      </c>
      <c r="C10119" s="3" t="s">
        <v>399</v>
      </c>
      <c r="D10119" s="3" t="s">
        <v>562</v>
      </c>
      <c r="E10119" s="3" t="n">
        <v>3961</v>
      </c>
      <c r="F10119" s="4" t="n">
        <v>105.38</v>
      </c>
      <c r="G10119" s="3" t="s">
        <v>34</v>
      </c>
      <c r="H10119" s="4" t="n">
        <f aca="false">ROUND(E10119*F10119,2)</f>
        <v>417410.18</v>
      </c>
    </row>
    <row r="10120" customFormat="false" ht="15" hidden="false" customHeight="false" outlineLevel="0" collapsed="false">
      <c r="A10120" s="3" t="n">
        <v>10119</v>
      </c>
      <c r="B10120" s="3" t="n">
        <v>8</v>
      </c>
      <c r="C10120" s="3" t="s">
        <v>399</v>
      </c>
      <c r="D10120" s="3" t="s">
        <v>562</v>
      </c>
      <c r="E10120" s="3" t="n">
        <v>201</v>
      </c>
      <c r="F10120" s="4" t="n">
        <v>56.29</v>
      </c>
      <c r="G10120" s="3" t="s">
        <v>8</v>
      </c>
      <c r="H10120" s="4" t="n">
        <f aca="false">ROUND(E10120*F10120,2)</f>
        <v>11314.29</v>
      </c>
    </row>
    <row r="10121" customFormat="false" ht="15" hidden="false" customHeight="false" outlineLevel="0" collapsed="false">
      <c r="A10121" s="3" t="n">
        <v>10120</v>
      </c>
      <c r="B10121" s="3" t="n">
        <v>7</v>
      </c>
      <c r="C10121" s="3" t="s">
        <v>399</v>
      </c>
      <c r="D10121" s="3" t="s">
        <v>562</v>
      </c>
      <c r="E10121" s="3" t="n">
        <v>5000</v>
      </c>
      <c r="F10121" s="4" t="n">
        <v>262.55</v>
      </c>
      <c r="G10121" s="3" t="s">
        <v>8</v>
      </c>
      <c r="H10121" s="4" t="n">
        <f aca="false">ROUND(E10121*F10121,2)</f>
        <v>1312750</v>
      </c>
    </row>
    <row r="10122" customFormat="false" ht="15" hidden="false" customHeight="false" outlineLevel="0" collapsed="false">
      <c r="A10122" s="3" t="n">
        <v>10121</v>
      </c>
      <c r="B10122" s="3" t="n">
        <v>3</v>
      </c>
      <c r="C10122" s="3" t="s">
        <v>399</v>
      </c>
      <c r="D10122" s="3" t="s">
        <v>563</v>
      </c>
      <c r="E10122" s="3" t="n">
        <v>986</v>
      </c>
      <c r="F10122" s="4" t="n">
        <v>160.88</v>
      </c>
      <c r="G10122" s="3" t="s">
        <v>8</v>
      </c>
      <c r="H10122" s="4" t="n">
        <f aca="false">ROUND(E10122*F10122,2)</f>
        <v>158627.68</v>
      </c>
    </row>
    <row r="10123" customFormat="false" ht="15" hidden="false" customHeight="false" outlineLevel="0" collapsed="false">
      <c r="A10123" s="3" t="n">
        <v>10122</v>
      </c>
      <c r="B10123" s="3" t="n">
        <v>6</v>
      </c>
      <c r="C10123" s="3" t="s">
        <v>399</v>
      </c>
      <c r="D10123" s="3" t="s">
        <v>562</v>
      </c>
      <c r="E10123" s="3" t="n">
        <v>2382</v>
      </c>
      <c r="F10123" s="4" t="n">
        <v>205.12</v>
      </c>
      <c r="G10123" s="3" t="s">
        <v>8</v>
      </c>
      <c r="H10123" s="4" t="n">
        <f aca="false">ROUND(E10123*F10123,2)</f>
        <v>488595.84</v>
      </c>
    </row>
    <row r="10124" customFormat="false" ht="15" hidden="false" customHeight="false" outlineLevel="0" collapsed="false">
      <c r="A10124" s="3" t="n">
        <v>10123</v>
      </c>
      <c r="B10124" s="3" t="n">
        <v>14</v>
      </c>
      <c r="C10124" s="3" t="s">
        <v>399</v>
      </c>
      <c r="D10124" s="3" t="s">
        <v>562</v>
      </c>
      <c r="E10124" s="3" t="n">
        <v>103</v>
      </c>
      <c r="F10124" s="4" t="n">
        <v>64.05</v>
      </c>
      <c r="G10124" s="3" t="s">
        <v>41</v>
      </c>
      <c r="H10124" s="4" t="n">
        <f aca="false">ROUND(E10124*F10124,2)</f>
        <v>6597.15</v>
      </c>
    </row>
    <row r="10125" customFormat="false" ht="15" hidden="false" customHeight="false" outlineLevel="0" collapsed="false">
      <c r="A10125" s="3" t="n">
        <v>10124</v>
      </c>
      <c r="B10125" s="3" t="n">
        <v>7</v>
      </c>
      <c r="C10125" s="3" t="s">
        <v>399</v>
      </c>
      <c r="D10125" s="3" t="s">
        <v>563</v>
      </c>
      <c r="E10125" s="3" t="n">
        <v>117</v>
      </c>
      <c r="F10125" s="4" t="n">
        <v>262.8</v>
      </c>
      <c r="G10125" s="3" t="s">
        <v>8</v>
      </c>
      <c r="H10125" s="4" t="n">
        <f aca="false">ROUND(E10125*F10125,2)</f>
        <v>30747.6</v>
      </c>
    </row>
    <row r="10126" customFormat="false" ht="15" hidden="false" customHeight="false" outlineLevel="0" collapsed="false">
      <c r="A10126" s="3" t="n">
        <v>10125</v>
      </c>
      <c r="B10126" s="3" t="n">
        <v>12</v>
      </c>
      <c r="C10126" s="3" t="s">
        <v>399</v>
      </c>
      <c r="D10126" s="3" t="s">
        <v>563</v>
      </c>
      <c r="E10126" s="3" t="n">
        <v>3276</v>
      </c>
      <c r="F10126" s="4" t="n">
        <v>226.03</v>
      </c>
      <c r="G10126" s="3" t="s">
        <v>38</v>
      </c>
      <c r="H10126" s="4" t="n">
        <f aca="false">ROUND(E10126*F10126,2)</f>
        <v>740474.28</v>
      </c>
    </row>
    <row r="10127" customFormat="false" ht="15" hidden="false" customHeight="false" outlineLevel="0" collapsed="false">
      <c r="A10127" s="3" t="n">
        <v>10126</v>
      </c>
      <c r="B10127" s="3" t="n">
        <v>5</v>
      </c>
      <c r="C10127" s="3" t="s">
        <v>399</v>
      </c>
      <c r="D10127" s="3" t="s">
        <v>562</v>
      </c>
      <c r="E10127" s="3" t="n">
        <v>4174</v>
      </c>
      <c r="F10127" s="4" t="n">
        <v>608.41</v>
      </c>
      <c r="G10127" s="3" t="s">
        <v>8</v>
      </c>
      <c r="H10127" s="4" t="n">
        <f aca="false">ROUND(E10127*F10127,2)</f>
        <v>2539503.34</v>
      </c>
    </row>
    <row r="10128" customFormat="false" ht="15" hidden="false" customHeight="false" outlineLevel="0" collapsed="false">
      <c r="A10128" s="3" t="n">
        <v>10127</v>
      </c>
      <c r="B10128" s="3" t="n">
        <v>9</v>
      </c>
      <c r="C10128" s="3" t="s">
        <v>399</v>
      </c>
      <c r="D10128" s="3" t="s">
        <v>562</v>
      </c>
      <c r="E10128" s="3" t="n">
        <v>1776</v>
      </c>
      <c r="F10128" s="4" t="n">
        <v>262.51</v>
      </c>
      <c r="G10128" s="3" t="s">
        <v>8</v>
      </c>
      <c r="H10128" s="4" t="n">
        <f aca="false">ROUND(E10128*F10128,2)</f>
        <v>466217.76</v>
      </c>
    </row>
    <row r="10129" customFormat="false" ht="15" hidden="false" customHeight="false" outlineLevel="0" collapsed="false">
      <c r="A10129" s="3" t="n">
        <v>10128</v>
      </c>
      <c r="B10129" s="3" t="n">
        <v>1</v>
      </c>
      <c r="C10129" s="3" t="s">
        <v>399</v>
      </c>
      <c r="D10129" s="3" t="s">
        <v>562</v>
      </c>
      <c r="E10129" s="3" t="n">
        <v>4744</v>
      </c>
      <c r="F10129" s="4" t="n">
        <v>403.83</v>
      </c>
      <c r="G10129" s="3" t="s">
        <v>8</v>
      </c>
      <c r="H10129" s="4" t="n">
        <f aca="false">ROUND(E10129*F10129,2)</f>
        <v>1915769.52</v>
      </c>
    </row>
    <row r="10130" customFormat="false" ht="15" hidden="false" customHeight="false" outlineLevel="0" collapsed="false">
      <c r="A10130" s="3" t="n">
        <v>10129</v>
      </c>
      <c r="B10130" s="3" t="n">
        <v>4</v>
      </c>
      <c r="C10130" s="3" t="s">
        <v>399</v>
      </c>
      <c r="D10130" s="3" t="s">
        <v>562</v>
      </c>
      <c r="E10130" s="3" t="n">
        <v>4274</v>
      </c>
      <c r="F10130" s="4" t="n">
        <v>111.45</v>
      </c>
      <c r="G10130" s="3" t="s">
        <v>8</v>
      </c>
      <c r="H10130" s="4" t="n">
        <f aca="false">ROUND(E10130*F10130,2)</f>
        <v>476337.3</v>
      </c>
    </row>
    <row r="10131" customFormat="false" ht="15" hidden="false" customHeight="false" outlineLevel="0" collapsed="false">
      <c r="A10131" s="3" t="n">
        <v>10130</v>
      </c>
      <c r="B10131" s="3" t="n">
        <v>9</v>
      </c>
      <c r="C10131" s="3" t="s">
        <v>399</v>
      </c>
      <c r="D10131" s="3" t="s">
        <v>562</v>
      </c>
      <c r="E10131" s="3" t="n">
        <v>2606</v>
      </c>
      <c r="F10131" s="4" t="n">
        <v>262.29</v>
      </c>
      <c r="G10131" s="3" t="s">
        <v>8</v>
      </c>
      <c r="H10131" s="4" t="n">
        <f aca="false">ROUND(E10131*F10131,2)</f>
        <v>683527.74</v>
      </c>
    </row>
    <row r="10132" customFormat="false" ht="15" hidden="false" customHeight="false" outlineLevel="0" collapsed="false">
      <c r="A10132" s="3" t="n">
        <v>10131</v>
      </c>
      <c r="B10132" s="3" t="n">
        <v>14</v>
      </c>
      <c r="C10132" s="3" t="s">
        <v>399</v>
      </c>
      <c r="D10132" s="3" t="s">
        <v>562</v>
      </c>
      <c r="E10132" s="3" t="n">
        <v>3288</v>
      </c>
      <c r="F10132" s="4" t="n">
        <v>64.16</v>
      </c>
      <c r="G10132" s="3" t="s">
        <v>41</v>
      </c>
      <c r="H10132" s="4" t="n">
        <f aca="false">ROUND(E10132*F10132,2)</f>
        <v>210958.08</v>
      </c>
    </row>
    <row r="10133" customFormat="false" ht="15" hidden="false" customHeight="false" outlineLevel="0" collapsed="false">
      <c r="A10133" s="3" t="n">
        <v>10132</v>
      </c>
      <c r="B10133" s="3" t="n">
        <v>3</v>
      </c>
      <c r="C10133" s="3" t="s">
        <v>399</v>
      </c>
      <c r="D10133" s="3" t="s">
        <v>562</v>
      </c>
      <c r="E10133" s="3" t="n">
        <v>4446</v>
      </c>
      <c r="F10133" s="4" t="n">
        <v>160.54</v>
      </c>
      <c r="G10133" s="3" t="s">
        <v>8</v>
      </c>
      <c r="H10133" s="4" t="n">
        <f aca="false">ROUND(E10133*F10133,2)</f>
        <v>713760.84</v>
      </c>
    </row>
    <row r="10134" customFormat="false" ht="15" hidden="false" customHeight="false" outlineLevel="0" collapsed="false">
      <c r="A10134" s="3" t="n">
        <v>10133</v>
      </c>
      <c r="B10134" s="3" t="n">
        <v>8</v>
      </c>
      <c r="C10134" s="3" t="s">
        <v>399</v>
      </c>
      <c r="D10134" s="3" t="s">
        <v>562</v>
      </c>
      <c r="E10134" s="3" t="n">
        <v>2958</v>
      </c>
      <c r="F10134" s="4" t="n">
        <v>56.35</v>
      </c>
      <c r="G10134" s="3" t="s">
        <v>8</v>
      </c>
      <c r="H10134" s="4" t="n">
        <f aca="false">ROUND(E10134*F10134,2)</f>
        <v>166683.3</v>
      </c>
    </row>
    <row r="10135" customFormat="false" ht="15" hidden="false" customHeight="false" outlineLevel="0" collapsed="false">
      <c r="A10135" s="3" t="n">
        <v>10134</v>
      </c>
      <c r="B10135" s="3" t="n">
        <v>4</v>
      </c>
      <c r="C10135" s="3" t="s">
        <v>399</v>
      </c>
      <c r="D10135" s="3" t="s">
        <v>562</v>
      </c>
      <c r="E10135" s="3" t="n">
        <v>3943</v>
      </c>
      <c r="F10135" s="4" t="n">
        <v>111.46</v>
      </c>
      <c r="G10135" s="3" t="s">
        <v>8</v>
      </c>
      <c r="H10135" s="4" t="n">
        <f aca="false">ROUND(E10135*F10135,2)</f>
        <v>439486.78</v>
      </c>
    </row>
    <row r="10136" customFormat="false" ht="15" hidden="false" customHeight="false" outlineLevel="0" collapsed="false">
      <c r="A10136" s="3" t="n">
        <v>10135</v>
      </c>
      <c r="B10136" s="3" t="n">
        <v>13</v>
      </c>
      <c r="C10136" s="3" t="s">
        <v>399</v>
      </c>
      <c r="D10136" s="3" t="s">
        <v>563</v>
      </c>
      <c r="E10136" s="3" t="n">
        <v>1868</v>
      </c>
      <c r="F10136" s="4" t="n">
        <v>36.74</v>
      </c>
      <c r="G10136" s="3" t="s">
        <v>41</v>
      </c>
      <c r="H10136" s="4" t="n">
        <f aca="false">ROUND(E10136*F10136,2)</f>
        <v>68630.32</v>
      </c>
    </row>
    <row r="10137" customFormat="false" ht="15" hidden="false" customHeight="false" outlineLevel="0" collapsed="false">
      <c r="A10137" s="3" t="n">
        <v>10136</v>
      </c>
      <c r="B10137" s="3" t="n">
        <v>9</v>
      </c>
      <c r="C10137" s="3" t="s">
        <v>399</v>
      </c>
      <c r="D10137" s="3" t="s">
        <v>563</v>
      </c>
      <c r="E10137" s="3" t="n">
        <v>4880</v>
      </c>
      <c r="F10137" s="4" t="n">
        <v>261.58</v>
      </c>
      <c r="G10137" s="3" t="s">
        <v>8</v>
      </c>
      <c r="H10137" s="4" t="n">
        <f aca="false">ROUND(E10137*F10137,2)</f>
        <v>1276510.4</v>
      </c>
    </row>
    <row r="10138" customFormat="false" ht="15" hidden="false" customHeight="false" outlineLevel="0" collapsed="false">
      <c r="A10138" s="3" t="n">
        <v>10137</v>
      </c>
      <c r="B10138" s="3" t="n">
        <v>7</v>
      </c>
      <c r="C10138" s="3" t="s">
        <v>399</v>
      </c>
      <c r="D10138" s="3" t="s">
        <v>562</v>
      </c>
      <c r="E10138" s="3" t="n">
        <v>4322</v>
      </c>
      <c r="F10138" s="4" t="n">
        <v>262.83</v>
      </c>
      <c r="G10138" s="3" t="s">
        <v>8</v>
      </c>
      <c r="H10138" s="4" t="n">
        <f aca="false">ROUND(E10138*F10138,2)</f>
        <v>1135951.26</v>
      </c>
    </row>
    <row r="10139" customFormat="false" ht="15" hidden="false" customHeight="false" outlineLevel="0" collapsed="false">
      <c r="A10139" s="3" t="n">
        <v>10138</v>
      </c>
      <c r="B10139" s="3" t="n">
        <v>4</v>
      </c>
      <c r="C10139" s="3" t="s">
        <v>399</v>
      </c>
      <c r="D10139" s="3" t="s">
        <v>563</v>
      </c>
      <c r="E10139" s="3" t="n">
        <v>4398</v>
      </c>
      <c r="F10139" s="4" t="n">
        <v>111.35</v>
      </c>
      <c r="G10139" s="3" t="s">
        <v>8</v>
      </c>
      <c r="H10139" s="4" t="n">
        <f aca="false">ROUND(E10139*F10139,2)</f>
        <v>489717.3</v>
      </c>
    </row>
    <row r="10140" customFormat="false" ht="15" hidden="false" customHeight="false" outlineLevel="0" collapsed="false">
      <c r="A10140" s="3" t="n">
        <v>10139</v>
      </c>
      <c r="B10140" s="3" t="n">
        <v>13</v>
      </c>
      <c r="C10140" s="3" t="s">
        <v>399</v>
      </c>
      <c r="D10140" s="3" t="s">
        <v>562</v>
      </c>
      <c r="E10140" s="3" t="n">
        <v>1710</v>
      </c>
      <c r="F10140" s="4" t="n">
        <v>36.7</v>
      </c>
      <c r="G10140" s="3" t="s">
        <v>41</v>
      </c>
      <c r="H10140" s="4" t="n">
        <f aca="false">ROUND(E10140*F10140,2)</f>
        <v>62757</v>
      </c>
    </row>
    <row r="10141" customFormat="false" ht="15" hidden="false" customHeight="false" outlineLevel="0" collapsed="false">
      <c r="A10141" s="3" t="n">
        <v>10140</v>
      </c>
      <c r="B10141" s="3" t="n">
        <v>2</v>
      </c>
      <c r="C10141" s="3" t="s">
        <v>399</v>
      </c>
      <c r="D10141" s="3" t="s">
        <v>563</v>
      </c>
      <c r="E10141" s="3" t="n">
        <v>3625</v>
      </c>
      <c r="F10141" s="4" t="n">
        <v>33.63</v>
      </c>
      <c r="G10141" s="3" t="s">
        <v>8</v>
      </c>
      <c r="H10141" s="4" t="n">
        <f aca="false">ROUND(E10141*F10141,2)</f>
        <v>121908.75</v>
      </c>
    </row>
    <row r="10142" customFormat="false" ht="15" hidden="false" customHeight="false" outlineLevel="0" collapsed="false">
      <c r="A10142" s="3" t="n">
        <v>10141</v>
      </c>
      <c r="B10142" s="3" t="n">
        <v>9</v>
      </c>
      <c r="C10142" s="3" t="s">
        <v>399</v>
      </c>
      <c r="D10142" s="3" t="s">
        <v>562</v>
      </c>
      <c r="E10142" s="3" t="n">
        <v>94</v>
      </c>
      <c r="F10142" s="4" t="n">
        <v>261.59</v>
      </c>
      <c r="G10142" s="3" t="s">
        <v>8</v>
      </c>
      <c r="H10142" s="4" t="n">
        <f aca="false">ROUND(E10142*F10142,2)</f>
        <v>24589.46</v>
      </c>
    </row>
    <row r="10143" customFormat="false" ht="15" hidden="false" customHeight="false" outlineLevel="0" collapsed="false">
      <c r="A10143" s="3" t="n">
        <v>10142</v>
      </c>
      <c r="B10143" s="3" t="n">
        <v>4</v>
      </c>
      <c r="C10143" s="3" t="s">
        <v>399</v>
      </c>
      <c r="D10143" s="3" t="s">
        <v>562</v>
      </c>
      <c r="E10143" s="3" t="n">
        <v>3025</v>
      </c>
      <c r="F10143" s="4" t="n">
        <v>111.49</v>
      </c>
      <c r="G10143" s="3" t="s">
        <v>8</v>
      </c>
      <c r="H10143" s="4" t="n">
        <f aca="false">ROUND(E10143*F10143,2)</f>
        <v>337257.25</v>
      </c>
    </row>
    <row r="10144" customFormat="false" ht="15" hidden="false" customHeight="false" outlineLevel="0" collapsed="false">
      <c r="A10144" s="3" t="n">
        <v>10143</v>
      </c>
      <c r="B10144" s="3" t="n">
        <v>2</v>
      </c>
      <c r="C10144" s="3" t="s">
        <v>400</v>
      </c>
      <c r="D10144" s="3" t="s">
        <v>563</v>
      </c>
      <c r="E10144" s="3" t="n">
        <v>4542</v>
      </c>
      <c r="F10144" s="4" t="n">
        <v>33.52</v>
      </c>
      <c r="G10144" s="3" t="s">
        <v>8</v>
      </c>
      <c r="H10144" s="4" t="n">
        <f aca="false">ROUND(E10144*F10144,2)</f>
        <v>152247.84</v>
      </c>
    </row>
    <row r="10145" customFormat="false" ht="15" hidden="false" customHeight="false" outlineLevel="0" collapsed="false">
      <c r="A10145" s="3" t="n">
        <v>10144</v>
      </c>
      <c r="B10145" s="3" t="n">
        <v>9</v>
      </c>
      <c r="C10145" s="3" t="s">
        <v>400</v>
      </c>
      <c r="D10145" s="3" t="s">
        <v>563</v>
      </c>
      <c r="E10145" s="3" t="n">
        <v>2518</v>
      </c>
      <c r="F10145" s="4" t="n">
        <v>272.9</v>
      </c>
      <c r="G10145" s="3" t="s">
        <v>8</v>
      </c>
      <c r="H10145" s="4" t="n">
        <f aca="false">ROUND(E10145*F10145,2)</f>
        <v>687162.2</v>
      </c>
    </row>
    <row r="10146" customFormat="false" ht="15" hidden="false" customHeight="false" outlineLevel="0" collapsed="false">
      <c r="A10146" s="3" t="n">
        <v>10145</v>
      </c>
      <c r="B10146" s="3" t="n">
        <v>11</v>
      </c>
      <c r="C10146" s="3" t="s">
        <v>400</v>
      </c>
      <c r="D10146" s="3" t="s">
        <v>563</v>
      </c>
      <c r="E10146" s="3" t="n">
        <v>2609</v>
      </c>
      <c r="F10146" s="4" t="n">
        <v>107.18</v>
      </c>
      <c r="G10146" s="3" t="s">
        <v>34</v>
      </c>
      <c r="H10146" s="4" t="n">
        <f aca="false">ROUND(E10146*F10146,2)</f>
        <v>279632.62</v>
      </c>
    </row>
    <row r="10147" customFormat="false" ht="15" hidden="false" customHeight="false" outlineLevel="0" collapsed="false">
      <c r="A10147" s="3" t="n">
        <v>10146</v>
      </c>
      <c r="B10147" s="3" t="n">
        <v>9</v>
      </c>
      <c r="C10147" s="3" t="s">
        <v>400</v>
      </c>
      <c r="D10147" s="3" t="s">
        <v>562</v>
      </c>
      <c r="E10147" s="3" t="n">
        <v>1582</v>
      </c>
      <c r="F10147" s="4" t="n">
        <v>273.68</v>
      </c>
      <c r="G10147" s="3" t="s">
        <v>8</v>
      </c>
      <c r="H10147" s="4" t="n">
        <f aca="false">ROUND(E10147*F10147,2)</f>
        <v>432961.76</v>
      </c>
    </row>
    <row r="10148" customFormat="false" ht="15" hidden="false" customHeight="false" outlineLevel="0" collapsed="false">
      <c r="A10148" s="3" t="n">
        <v>10147</v>
      </c>
      <c r="B10148" s="3" t="n">
        <v>2</v>
      </c>
      <c r="C10148" s="3" t="s">
        <v>400</v>
      </c>
      <c r="D10148" s="3" t="s">
        <v>562</v>
      </c>
      <c r="E10148" s="3" t="n">
        <v>158</v>
      </c>
      <c r="F10148" s="4" t="n">
        <v>33.55</v>
      </c>
      <c r="G10148" s="3" t="s">
        <v>8</v>
      </c>
      <c r="H10148" s="4" t="n">
        <f aca="false">ROUND(E10148*F10148,2)</f>
        <v>5300.9</v>
      </c>
    </row>
    <row r="10149" customFormat="false" ht="15" hidden="false" customHeight="false" outlineLevel="0" collapsed="false">
      <c r="A10149" s="3" t="n">
        <v>10148</v>
      </c>
      <c r="B10149" s="3" t="n">
        <v>3</v>
      </c>
      <c r="C10149" s="3" t="s">
        <v>400</v>
      </c>
      <c r="D10149" s="3" t="s">
        <v>562</v>
      </c>
      <c r="E10149" s="3" t="n">
        <v>2685</v>
      </c>
      <c r="F10149" s="4" t="n">
        <v>162.78</v>
      </c>
      <c r="G10149" s="3" t="s">
        <v>8</v>
      </c>
      <c r="H10149" s="4" t="n">
        <f aca="false">ROUND(E10149*F10149,2)</f>
        <v>437064.3</v>
      </c>
    </row>
    <row r="10150" customFormat="false" ht="15" hidden="false" customHeight="false" outlineLevel="0" collapsed="false">
      <c r="A10150" s="3" t="n">
        <v>10149</v>
      </c>
      <c r="B10150" s="3" t="n">
        <v>4</v>
      </c>
      <c r="C10150" s="3" t="s">
        <v>400</v>
      </c>
      <c r="D10150" s="3" t="s">
        <v>562</v>
      </c>
      <c r="E10150" s="3" t="n">
        <v>62</v>
      </c>
      <c r="F10150" s="4" t="n">
        <v>111.78</v>
      </c>
      <c r="G10150" s="3" t="s">
        <v>8</v>
      </c>
      <c r="H10150" s="4" t="n">
        <f aca="false">ROUND(E10150*F10150,2)</f>
        <v>6930.36</v>
      </c>
    </row>
    <row r="10151" customFormat="false" ht="15" hidden="false" customHeight="false" outlineLevel="0" collapsed="false">
      <c r="A10151" s="3" t="n">
        <v>10150</v>
      </c>
      <c r="B10151" s="3" t="n">
        <v>4</v>
      </c>
      <c r="C10151" s="3" t="s">
        <v>400</v>
      </c>
      <c r="D10151" s="3" t="s">
        <v>563</v>
      </c>
      <c r="E10151" s="3" t="n">
        <v>827</v>
      </c>
      <c r="F10151" s="4" t="n">
        <v>112</v>
      </c>
      <c r="G10151" s="3" t="s">
        <v>8</v>
      </c>
      <c r="H10151" s="4" t="n">
        <f aca="false">ROUND(E10151*F10151,2)</f>
        <v>92624</v>
      </c>
    </row>
    <row r="10152" customFormat="false" ht="15" hidden="false" customHeight="false" outlineLevel="0" collapsed="false">
      <c r="A10152" s="3" t="n">
        <v>10151</v>
      </c>
      <c r="B10152" s="3" t="n">
        <v>7</v>
      </c>
      <c r="C10152" s="3" t="s">
        <v>400</v>
      </c>
      <c r="D10152" s="3" t="s">
        <v>562</v>
      </c>
      <c r="E10152" s="3" t="n">
        <v>1173</v>
      </c>
      <c r="F10152" s="4" t="n">
        <v>262.73</v>
      </c>
      <c r="G10152" s="3" t="s">
        <v>8</v>
      </c>
      <c r="H10152" s="4" t="n">
        <f aca="false">ROUND(E10152*F10152,2)</f>
        <v>308182.29</v>
      </c>
    </row>
    <row r="10153" customFormat="false" ht="15" hidden="false" customHeight="false" outlineLevel="0" collapsed="false">
      <c r="A10153" s="3" t="n">
        <v>10152</v>
      </c>
      <c r="B10153" s="3" t="n">
        <v>10</v>
      </c>
      <c r="C10153" s="3" t="s">
        <v>400</v>
      </c>
      <c r="D10153" s="3" t="s">
        <v>563</v>
      </c>
      <c r="E10153" s="3" t="n">
        <v>3880</v>
      </c>
      <c r="F10153" s="4" t="n">
        <v>85.82</v>
      </c>
      <c r="G10153" s="3" t="s">
        <v>8</v>
      </c>
      <c r="H10153" s="4" t="n">
        <f aca="false">ROUND(E10153*F10153,2)</f>
        <v>332981.6</v>
      </c>
    </row>
    <row r="10154" customFormat="false" ht="15" hidden="false" customHeight="false" outlineLevel="0" collapsed="false">
      <c r="A10154" s="3" t="n">
        <v>10153</v>
      </c>
      <c r="B10154" s="3" t="n">
        <v>2</v>
      </c>
      <c r="C10154" s="3" t="s">
        <v>400</v>
      </c>
      <c r="D10154" s="3" t="s">
        <v>562</v>
      </c>
      <c r="E10154" s="3" t="n">
        <v>137</v>
      </c>
      <c r="F10154" s="4" t="n">
        <v>33.52</v>
      </c>
      <c r="G10154" s="3" t="s">
        <v>8</v>
      </c>
      <c r="H10154" s="4" t="n">
        <f aca="false">ROUND(E10154*F10154,2)</f>
        <v>4592.24</v>
      </c>
    </row>
    <row r="10155" customFormat="false" ht="15" hidden="false" customHeight="false" outlineLevel="0" collapsed="false">
      <c r="A10155" s="3" t="n">
        <v>10154</v>
      </c>
      <c r="B10155" s="3" t="n">
        <v>14</v>
      </c>
      <c r="C10155" s="3" t="s">
        <v>400</v>
      </c>
      <c r="D10155" s="3" t="s">
        <v>562</v>
      </c>
      <c r="E10155" s="3" t="n">
        <v>490</v>
      </c>
      <c r="F10155" s="4" t="n">
        <v>64.25</v>
      </c>
      <c r="G10155" s="3" t="s">
        <v>41</v>
      </c>
      <c r="H10155" s="4" t="n">
        <f aca="false">ROUND(E10155*F10155,2)</f>
        <v>31482.5</v>
      </c>
    </row>
    <row r="10156" customFormat="false" ht="15" hidden="false" customHeight="false" outlineLevel="0" collapsed="false">
      <c r="A10156" s="3" t="n">
        <v>10155</v>
      </c>
      <c r="B10156" s="3" t="n">
        <v>9</v>
      </c>
      <c r="C10156" s="3" t="s">
        <v>400</v>
      </c>
      <c r="D10156" s="3" t="s">
        <v>562</v>
      </c>
      <c r="E10156" s="3" t="n">
        <v>3339</v>
      </c>
      <c r="F10156" s="4" t="n">
        <v>272.21</v>
      </c>
      <c r="G10156" s="3" t="s">
        <v>8</v>
      </c>
      <c r="H10156" s="4" t="n">
        <f aca="false">ROUND(E10156*F10156,2)</f>
        <v>908909.19</v>
      </c>
    </row>
    <row r="10157" customFormat="false" ht="15" hidden="false" customHeight="false" outlineLevel="0" collapsed="false">
      <c r="A10157" s="3" t="n">
        <v>10156</v>
      </c>
      <c r="B10157" s="3" t="n">
        <v>4</v>
      </c>
      <c r="C10157" s="3" t="s">
        <v>400</v>
      </c>
      <c r="D10157" s="3" t="s">
        <v>562</v>
      </c>
      <c r="E10157" s="3" t="n">
        <v>3524</v>
      </c>
      <c r="F10157" s="4" t="n">
        <v>112.09</v>
      </c>
      <c r="G10157" s="3" t="s">
        <v>8</v>
      </c>
      <c r="H10157" s="4" t="n">
        <f aca="false">ROUND(E10157*F10157,2)</f>
        <v>395005.16</v>
      </c>
    </row>
    <row r="10158" customFormat="false" ht="15" hidden="false" customHeight="false" outlineLevel="0" collapsed="false">
      <c r="A10158" s="3" t="n">
        <v>10157</v>
      </c>
      <c r="B10158" s="3" t="n">
        <v>9</v>
      </c>
      <c r="C10158" s="3" t="s">
        <v>400</v>
      </c>
      <c r="D10158" s="3" t="s">
        <v>563</v>
      </c>
      <c r="E10158" s="3" t="n">
        <v>3929</v>
      </c>
      <c r="F10158" s="4" t="n">
        <v>273.34</v>
      </c>
      <c r="G10158" s="3" t="s">
        <v>8</v>
      </c>
      <c r="H10158" s="4" t="n">
        <f aca="false">ROUND(E10158*F10158,2)</f>
        <v>1073952.86</v>
      </c>
    </row>
    <row r="10159" customFormat="false" ht="15" hidden="false" customHeight="false" outlineLevel="0" collapsed="false">
      <c r="A10159" s="3" t="n">
        <v>10158</v>
      </c>
      <c r="B10159" s="3" t="n">
        <v>1</v>
      </c>
      <c r="C10159" s="3" t="s">
        <v>400</v>
      </c>
      <c r="D10159" s="3" t="s">
        <v>562</v>
      </c>
      <c r="E10159" s="3" t="n">
        <v>3062</v>
      </c>
      <c r="F10159" s="4" t="n">
        <v>399.34</v>
      </c>
      <c r="G10159" s="3" t="s">
        <v>8</v>
      </c>
      <c r="H10159" s="4" t="n">
        <f aca="false">ROUND(E10159*F10159,2)</f>
        <v>1222779.08</v>
      </c>
    </row>
    <row r="10160" customFormat="false" ht="15" hidden="false" customHeight="false" outlineLevel="0" collapsed="false">
      <c r="A10160" s="3" t="n">
        <v>10159</v>
      </c>
      <c r="B10160" s="3" t="n">
        <v>15</v>
      </c>
      <c r="C10160" s="3" t="s">
        <v>400</v>
      </c>
      <c r="D10160" s="3" t="s">
        <v>563</v>
      </c>
      <c r="E10160" s="3" t="n">
        <v>3880</v>
      </c>
      <c r="F10160" s="4" t="n">
        <v>278.43</v>
      </c>
      <c r="G10160" s="3" t="s">
        <v>46</v>
      </c>
      <c r="H10160" s="4" t="n">
        <f aca="false">ROUND(E10160*F10160,2)</f>
        <v>1080308.4</v>
      </c>
    </row>
    <row r="10161" customFormat="false" ht="15" hidden="false" customHeight="false" outlineLevel="0" collapsed="false">
      <c r="A10161" s="3" t="n">
        <v>10160</v>
      </c>
      <c r="B10161" s="3" t="n">
        <v>7</v>
      </c>
      <c r="C10161" s="3" t="s">
        <v>400</v>
      </c>
      <c r="D10161" s="3" t="s">
        <v>563</v>
      </c>
      <c r="E10161" s="3" t="n">
        <v>1316</v>
      </c>
      <c r="F10161" s="4" t="n">
        <v>262.95</v>
      </c>
      <c r="G10161" s="3" t="s">
        <v>8</v>
      </c>
      <c r="H10161" s="4" t="n">
        <f aca="false">ROUND(E10161*F10161,2)</f>
        <v>346042.2</v>
      </c>
    </row>
    <row r="10162" customFormat="false" ht="15" hidden="false" customHeight="false" outlineLevel="0" collapsed="false">
      <c r="A10162" s="3" t="n">
        <v>10161</v>
      </c>
      <c r="B10162" s="3" t="n">
        <v>11</v>
      </c>
      <c r="C10162" s="3" t="s">
        <v>400</v>
      </c>
      <c r="D10162" s="3" t="s">
        <v>562</v>
      </c>
      <c r="E10162" s="3" t="n">
        <v>86</v>
      </c>
      <c r="F10162" s="4" t="n">
        <v>106.71</v>
      </c>
      <c r="G10162" s="3" t="s">
        <v>34</v>
      </c>
      <c r="H10162" s="4" t="n">
        <f aca="false">ROUND(E10162*F10162,2)</f>
        <v>9177.06</v>
      </c>
    </row>
    <row r="10163" customFormat="false" ht="15" hidden="false" customHeight="false" outlineLevel="0" collapsed="false">
      <c r="A10163" s="3" t="n">
        <v>10162</v>
      </c>
      <c r="B10163" s="3" t="n">
        <v>14</v>
      </c>
      <c r="C10163" s="3" t="s">
        <v>400</v>
      </c>
      <c r="D10163" s="3" t="s">
        <v>563</v>
      </c>
      <c r="E10163" s="3" t="n">
        <v>3457</v>
      </c>
      <c r="F10163" s="4" t="n">
        <v>64.15</v>
      </c>
      <c r="G10163" s="3" t="s">
        <v>41</v>
      </c>
      <c r="H10163" s="4" t="n">
        <f aca="false">ROUND(E10163*F10163,2)</f>
        <v>221766.55</v>
      </c>
    </row>
    <row r="10164" customFormat="false" ht="15" hidden="false" customHeight="false" outlineLevel="0" collapsed="false">
      <c r="A10164" s="3" t="n">
        <v>10163</v>
      </c>
      <c r="B10164" s="3" t="n">
        <v>1</v>
      </c>
      <c r="C10164" s="3" t="s">
        <v>400</v>
      </c>
      <c r="D10164" s="3" t="s">
        <v>562</v>
      </c>
      <c r="E10164" s="3" t="n">
        <v>1145</v>
      </c>
      <c r="F10164" s="4" t="n">
        <v>399.58</v>
      </c>
      <c r="G10164" s="3" t="s">
        <v>8</v>
      </c>
      <c r="H10164" s="4" t="n">
        <f aca="false">ROUND(E10164*F10164,2)</f>
        <v>457519.1</v>
      </c>
    </row>
    <row r="10165" customFormat="false" ht="15" hidden="false" customHeight="false" outlineLevel="0" collapsed="false">
      <c r="A10165" s="3" t="n">
        <v>10164</v>
      </c>
      <c r="B10165" s="3" t="n">
        <v>8</v>
      </c>
      <c r="C10165" s="3" t="s">
        <v>400</v>
      </c>
      <c r="D10165" s="3" t="s">
        <v>562</v>
      </c>
      <c r="E10165" s="3" t="n">
        <v>4621</v>
      </c>
      <c r="F10165" s="4" t="n">
        <v>54.68</v>
      </c>
      <c r="G10165" s="3" t="s">
        <v>8</v>
      </c>
      <c r="H10165" s="4" t="n">
        <f aca="false">ROUND(E10165*F10165,2)</f>
        <v>252676.28</v>
      </c>
    </row>
    <row r="10166" customFormat="false" ht="15" hidden="false" customHeight="false" outlineLevel="0" collapsed="false">
      <c r="A10166" s="3" t="n">
        <v>10165</v>
      </c>
      <c r="B10166" s="3" t="n">
        <v>15</v>
      </c>
      <c r="C10166" s="3" t="s">
        <v>400</v>
      </c>
      <c r="D10166" s="3" t="s">
        <v>563</v>
      </c>
      <c r="E10166" s="3" t="n">
        <v>3569</v>
      </c>
      <c r="F10166" s="4" t="n">
        <v>278.9</v>
      </c>
      <c r="G10166" s="3" t="s">
        <v>46</v>
      </c>
      <c r="H10166" s="4" t="n">
        <f aca="false">ROUND(E10166*F10166,2)</f>
        <v>995394.1</v>
      </c>
    </row>
    <row r="10167" customFormat="false" ht="15" hidden="false" customHeight="false" outlineLevel="0" collapsed="false">
      <c r="A10167" s="3" t="n">
        <v>10166</v>
      </c>
      <c r="B10167" s="3" t="n">
        <v>10</v>
      </c>
      <c r="C10167" s="3" t="s">
        <v>400</v>
      </c>
      <c r="D10167" s="3" t="s">
        <v>562</v>
      </c>
      <c r="E10167" s="3" t="n">
        <v>4739</v>
      </c>
      <c r="F10167" s="4" t="n">
        <v>85.74</v>
      </c>
      <c r="G10167" s="3" t="s">
        <v>8</v>
      </c>
      <c r="H10167" s="4" t="n">
        <f aca="false">ROUND(E10167*F10167,2)</f>
        <v>406321.86</v>
      </c>
    </row>
    <row r="10168" customFormat="false" ht="15" hidden="false" customHeight="false" outlineLevel="0" collapsed="false">
      <c r="A10168" s="3" t="n">
        <v>10167</v>
      </c>
      <c r="B10168" s="3" t="n">
        <v>8</v>
      </c>
      <c r="C10168" s="3" t="s">
        <v>400</v>
      </c>
      <c r="D10168" s="3" t="s">
        <v>563</v>
      </c>
      <c r="E10168" s="3" t="n">
        <v>560</v>
      </c>
      <c r="F10168" s="4" t="n">
        <v>54.71</v>
      </c>
      <c r="G10168" s="3" t="s">
        <v>8</v>
      </c>
      <c r="H10168" s="4" t="n">
        <f aca="false">ROUND(E10168*F10168,2)</f>
        <v>30637.6</v>
      </c>
    </row>
    <row r="10169" customFormat="false" ht="15" hidden="false" customHeight="false" outlineLevel="0" collapsed="false">
      <c r="A10169" s="3" t="n">
        <v>10168</v>
      </c>
      <c r="B10169" s="3" t="n">
        <v>9</v>
      </c>
      <c r="C10169" s="3" t="s">
        <v>400</v>
      </c>
      <c r="D10169" s="3" t="s">
        <v>562</v>
      </c>
      <c r="E10169" s="3" t="n">
        <v>4815</v>
      </c>
      <c r="F10169" s="4" t="n">
        <v>273.57</v>
      </c>
      <c r="G10169" s="3" t="s">
        <v>8</v>
      </c>
      <c r="H10169" s="4" t="n">
        <f aca="false">ROUND(E10169*F10169,2)</f>
        <v>1317239.55</v>
      </c>
    </row>
    <row r="10170" customFormat="false" ht="15" hidden="false" customHeight="false" outlineLevel="0" collapsed="false">
      <c r="A10170" s="3" t="n">
        <v>10169</v>
      </c>
      <c r="B10170" s="3" t="n">
        <v>2</v>
      </c>
      <c r="C10170" s="3" t="s">
        <v>400</v>
      </c>
      <c r="D10170" s="3" t="s">
        <v>563</v>
      </c>
      <c r="E10170" s="3" t="n">
        <v>2835</v>
      </c>
      <c r="F10170" s="4" t="n">
        <v>33.53</v>
      </c>
      <c r="G10170" s="3" t="s">
        <v>8</v>
      </c>
      <c r="H10170" s="4" t="n">
        <f aca="false">ROUND(E10170*F10170,2)</f>
        <v>95057.55</v>
      </c>
    </row>
    <row r="10171" customFormat="false" ht="15" hidden="false" customHeight="false" outlineLevel="0" collapsed="false">
      <c r="A10171" s="3" t="n">
        <v>10170</v>
      </c>
      <c r="B10171" s="3" t="n">
        <v>7</v>
      </c>
      <c r="C10171" s="3" t="s">
        <v>400</v>
      </c>
      <c r="D10171" s="3" t="s">
        <v>563</v>
      </c>
      <c r="E10171" s="3" t="n">
        <v>1758</v>
      </c>
      <c r="F10171" s="4" t="n">
        <v>263.12</v>
      </c>
      <c r="G10171" s="3" t="s">
        <v>8</v>
      </c>
      <c r="H10171" s="4" t="n">
        <f aca="false">ROUND(E10171*F10171,2)</f>
        <v>462564.96</v>
      </c>
    </row>
    <row r="10172" customFormat="false" ht="15" hidden="false" customHeight="false" outlineLevel="0" collapsed="false">
      <c r="A10172" s="3" t="n">
        <v>10171</v>
      </c>
      <c r="B10172" s="3" t="n">
        <v>1</v>
      </c>
      <c r="C10172" s="3" t="s">
        <v>401</v>
      </c>
      <c r="D10172" s="3" t="s">
        <v>562</v>
      </c>
      <c r="E10172" s="3" t="n">
        <v>1077</v>
      </c>
      <c r="F10172" s="4" t="n">
        <v>403.09</v>
      </c>
      <c r="G10172" s="3" t="s">
        <v>8</v>
      </c>
      <c r="H10172" s="4" t="n">
        <f aca="false">ROUND(E10172*F10172,2)</f>
        <v>434127.93</v>
      </c>
    </row>
    <row r="10173" customFormat="false" ht="15" hidden="false" customHeight="false" outlineLevel="0" collapsed="false">
      <c r="A10173" s="3" t="n">
        <v>10172</v>
      </c>
      <c r="B10173" s="3" t="n">
        <v>1</v>
      </c>
      <c r="C10173" s="3" t="s">
        <v>401</v>
      </c>
      <c r="D10173" s="3" t="s">
        <v>563</v>
      </c>
      <c r="E10173" s="3" t="n">
        <v>4055</v>
      </c>
      <c r="F10173" s="4" t="n">
        <v>403</v>
      </c>
      <c r="G10173" s="3" t="s">
        <v>8</v>
      </c>
      <c r="H10173" s="4" t="n">
        <f aca="false">ROUND(E10173*F10173,2)</f>
        <v>1634165</v>
      </c>
    </row>
    <row r="10174" customFormat="false" ht="15" hidden="false" customHeight="false" outlineLevel="0" collapsed="false">
      <c r="A10174" s="3" t="n">
        <v>10173</v>
      </c>
      <c r="B10174" s="3" t="n">
        <v>12</v>
      </c>
      <c r="C10174" s="3" t="s">
        <v>401</v>
      </c>
      <c r="D10174" s="3" t="s">
        <v>562</v>
      </c>
      <c r="E10174" s="3" t="n">
        <v>190</v>
      </c>
      <c r="F10174" s="4" t="n">
        <v>224.46</v>
      </c>
      <c r="G10174" s="3" t="s">
        <v>38</v>
      </c>
      <c r="H10174" s="4" t="n">
        <f aca="false">ROUND(E10174*F10174,2)</f>
        <v>42647.4</v>
      </c>
    </row>
    <row r="10175" customFormat="false" ht="15" hidden="false" customHeight="false" outlineLevel="0" collapsed="false">
      <c r="A10175" s="3" t="n">
        <v>10174</v>
      </c>
      <c r="B10175" s="3" t="n">
        <v>3</v>
      </c>
      <c r="C10175" s="3" t="s">
        <v>401</v>
      </c>
      <c r="D10175" s="3" t="s">
        <v>563</v>
      </c>
      <c r="E10175" s="3" t="n">
        <v>4726</v>
      </c>
      <c r="F10175" s="4" t="n">
        <v>158.31</v>
      </c>
      <c r="G10175" s="3" t="s">
        <v>8</v>
      </c>
      <c r="H10175" s="4" t="n">
        <f aca="false">ROUND(E10175*F10175,2)</f>
        <v>748173.06</v>
      </c>
    </row>
    <row r="10176" customFormat="false" ht="15" hidden="false" customHeight="false" outlineLevel="0" collapsed="false">
      <c r="A10176" s="3" t="n">
        <v>10175</v>
      </c>
      <c r="B10176" s="3" t="n">
        <v>14</v>
      </c>
      <c r="C10176" s="3" t="s">
        <v>401</v>
      </c>
      <c r="D10176" s="3" t="s">
        <v>563</v>
      </c>
      <c r="E10176" s="3" t="n">
        <v>2300</v>
      </c>
      <c r="F10176" s="4" t="n">
        <v>64.49</v>
      </c>
      <c r="G10176" s="3" t="s">
        <v>41</v>
      </c>
      <c r="H10176" s="4" t="n">
        <f aca="false">ROUND(E10176*F10176,2)</f>
        <v>148327</v>
      </c>
    </row>
    <row r="10177" customFormat="false" ht="15" hidden="false" customHeight="false" outlineLevel="0" collapsed="false">
      <c r="A10177" s="3" t="n">
        <v>10176</v>
      </c>
      <c r="B10177" s="3" t="n">
        <v>9</v>
      </c>
      <c r="C10177" s="3" t="s">
        <v>401</v>
      </c>
      <c r="D10177" s="3" t="s">
        <v>562</v>
      </c>
      <c r="E10177" s="3" t="n">
        <v>2289</v>
      </c>
      <c r="F10177" s="4" t="n">
        <v>278.94</v>
      </c>
      <c r="G10177" s="3" t="s">
        <v>8</v>
      </c>
      <c r="H10177" s="4" t="n">
        <f aca="false">ROUND(E10177*F10177,2)</f>
        <v>638493.66</v>
      </c>
    </row>
    <row r="10178" customFormat="false" ht="15" hidden="false" customHeight="false" outlineLevel="0" collapsed="false">
      <c r="A10178" s="3" t="n">
        <v>10177</v>
      </c>
      <c r="B10178" s="3" t="n">
        <v>9</v>
      </c>
      <c r="C10178" s="3" t="s">
        <v>401</v>
      </c>
      <c r="D10178" s="3" t="s">
        <v>562</v>
      </c>
      <c r="E10178" s="3" t="n">
        <v>1782</v>
      </c>
      <c r="F10178" s="4" t="n">
        <v>279.36</v>
      </c>
      <c r="G10178" s="3" t="s">
        <v>8</v>
      </c>
      <c r="H10178" s="4" t="n">
        <f aca="false">ROUND(E10178*F10178,2)</f>
        <v>497819.52</v>
      </c>
    </row>
    <row r="10179" customFormat="false" ht="15" hidden="false" customHeight="false" outlineLevel="0" collapsed="false">
      <c r="A10179" s="3" t="n">
        <v>10178</v>
      </c>
      <c r="B10179" s="3" t="n">
        <v>8</v>
      </c>
      <c r="C10179" s="3" t="s">
        <v>401</v>
      </c>
      <c r="D10179" s="3" t="s">
        <v>562</v>
      </c>
      <c r="E10179" s="3" t="n">
        <v>264</v>
      </c>
      <c r="F10179" s="4" t="n">
        <v>54.62</v>
      </c>
      <c r="G10179" s="3" t="s">
        <v>8</v>
      </c>
      <c r="H10179" s="4" t="n">
        <f aca="false">ROUND(E10179*F10179,2)</f>
        <v>14419.68</v>
      </c>
    </row>
    <row r="10180" customFormat="false" ht="15" hidden="false" customHeight="false" outlineLevel="0" collapsed="false">
      <c r="A10180" s="3" t="n">
        <v>10179</v>
      </c>
      <c r="B10180" s="3" t="n">
        <v>14</v>
      </c>
      <c r="C10180" s="3" t="s">
        <v>401</v>
      </c>
      <c r="D10180" s="3" t="s">
        <v>562</v>
      </c>
      <c r="E10180" s="3" t="n">
        <v>4829</v>
      </c>
      <c r="F10180" s="4" t="n">
        <v>64.12</v>
      </c>
      <c r="G10180" s="3" t="s">
        <v>41</v>
      </c>
      <c r="H10180" s="4" t="n">
        <f aca="false">ROUND(E10180*F10180,2)</f>
        <v>309635.48</v>
      </c>
    </row>
    <row r="10181" customFormat="false" ht="15" hidden="false" customHeight="false" outlineLevel="0" collapsed="false">
      <c r="A10181" s="3" t="n">
        <v>10180</v>
      </c>
      <c r="B10181" s="3" t="n">
        <v>5</v>
      </c>
      <c r="C10181" s="3" t="s">
        <v>401</v>
      </c>
      <c r="D10181" s="3" t="s">
        <v>563</v>
      </c>
      <c r="E10181" s="3" t="n">
        <v>1838</v>
      </c>
      <c r="F10181" s="4" t="n">
        <v>618.04</v>
      </c>
      <c r="G10181" s="3" t="s">
        <v>8</v>
      </c>
      <c r="H10181" s="4" t="n">
        <f aca="false">ROUND(E10181*F10181,2)</f>
        <v>1135957.52</v>
      </c>
    </row>
    <row r="10182" customFormat="false" ht="15" hidden="false" customHeight="false" outlineLevel="0" collapsed="false">
      <c r="A10182" s="3" t="n">
        <v>10181</v>
      </c>
      <c r="B10182" s="3" t="n">
        <v>12</v>
      </c>
      <c r="C10182" s="3" t="s">
        <v>401</v>
      </c>
      <c r="D10182" s="3" t="s">
        <v>562</v>
      </c>
      <c r="E10182" s="3" t="n">
        <v>3841</v>
      </c>
      <c r="F10182" s="4" t="n">
        <v>224.57</v>
      </c>
      <c r="G10182" s="3" t="s">
        <v>38</v>
      </c>
      <c r="H10182" s="4" t="n">
        <f aca="false">ROUND(E10182*F10182,2)</f>
        <v>862573.37</v>
      </c>
    </row>
    <row r="10183" customFormat="false" ht="15" hidden="false" customHeight="false" outlineLevel="0" collapsed="false">
      <c r="A10183" s="3" t="n">
        <v>10182</v>
      </c>
      <c r="B10183" s="3" t="n">
        <v>15</v>
      </c>
      <c r="C10183" s="3" t="s">
        <v>401</v>
      </c>
      <c r="D10183" s="3" t="s">
        <v>562</v>
      </c>
      <c r="E10183" s="3" t="n">
        <v>416</v>
      </c>
      <c r="F10183" s="4" t="n">
        <v>279.51</v>
      </c>
      <c r="G10183" s="3" t="s">
        <v>46</v>
      </c>
      <c r="H10183" s="4" t="n">
        <f aca="false">ROUND(E10183*F10183,2)</f>
        <v>116276.16</v>
      </c>
    </row>
    <row r="10184" customFormat="false" ht="15" hidden="false" customHeight="false" outlineLevel="0" collapsed="false">
      <c r="A10184" s="3" t="n">
        <v>10183</v>
      </c>
      <c r="B10184" s="3" t="n">
        <v>13</v>
      </c>
      <c r="C10184" s="3" t="s">
        <v>401</v>
      </c>
      <c r="D10184" s="3" t="s">
        <v>563</v>
      </c>
      <c r="E10184" s="3" t="n">
        <v>4414</v>
      </c>
      <c r="F10184" s="4" t="n">
        <v>38.48</v>
      </c>
      <c r="G10184" s="3" t="s">
        <v>41</v>
      </c>
      <c r="H10184" s="4" t="n">
        <f aca="false">ROUND(E10184*F10184,2)</f>
        <v>169850.72</v>
      </c>
    </row>
    <row r="10185" customFormat="false" ht="15" hidden="false" customHeight="false" outlineLevel="0" collapsed="false">
      <c r="A10185" s="3" t="n">
        <v>10184</v>
      </c>
      <c r="B10185" s="3" t="n">
        <v>10</v>
      </c>
      <c r="C10185" s="3" t="s">
        <v>401</v>
      </c>
      <c r="D10185" s="3" t="s">
        <v>562</v>
      </c>
      <c r="E10185" s="3" t="n">
        <v>872</v>
      </c>
      <c r="F10185" s="4" t="n">
        <v>85.23</v>
      </c>
      <c r="G10185" s="3" t="s">
        <v>8</v>
      </c>
      <c r="H10185" s="4" t="n">
        <f aca="false">ROUND(E10185*F10185,2)</f>
        <v>74320.56</v>
      </c>
    </row>
    <row r="10186" customFormat="false" ht="15" hidden="false" customHeight="false" outlineLevel="0" collapsed="false">
      <c r="A10186" s="3" t="n">
        <v>10185</v>
      </c>
      <c r="B10186" s="3" t="n">
        <v>15</v>
      </c>
      <c r="C10186" s="3" t="s">
        <v>401</v>
      </c>
      <c r="D10186" s="3" t="s">
        <v>562</v>
      </c>
      <c r="E10186" s="3" t="n">
        <v>3809</v>
      </c>
      <c r="F10186" s="4" t="n">
        <v>280.05</v>
      </c>
      <c r="G10186" s="3" t="s">
        <v>46</v>
      </c>
      <c r="H10186" s="4" t="n">
        <f aca="false">ROUND(E10186*F10186,2)</f>
        <v>1066710.45</v>
      </c>
    </row>
    <row r="10187" customFormat="false" ht="15" hidden="false" customHeight="false" outlineLevel="0" collapsed="false">
      <c r="A10187" s="3" t="n">
        <v>10186</v>
      </c>
      <c r="B10187" s="3" t="n">
        <v>11</v>
      </c>
      <c r="C10187" s="3" t="s">
        <v>401</v>
      </c>
      <c r="D10187" s="3" t="s">
        <v>563</v>
      </c>
      <c r="E10187" s="3" t="n">
        <v>1095</v>
      </c>
      <c r="F10187" s="4" t="n">
        <v>108.03</v>
      </c>
      <c r="G10187" s="3" t="s">
        <v>34</v>
      </c>
      <c r="H10187" s="4" t="n">
        <f aca="false">ROUND(E10187*F10187,2)</f>
        <v>118292.85</v>
      </c>
    </row>
    <row r="10188" customFormat="false" ht="15" hidden="false" customHeight="false" outlineLevel="0" collapsed="false">
      <c r="A10188" s="3" t="n">
        <v>10187</v>
      </c>
      <c r="B10188" s="3" t="n">
        <v>7</v>
      </c>
      <c r="C10188" s="3" t="s">
        <v>401</v>
      </c>
      <c r="D10188" s="3" t="s">
        <v>563</v>
      </c>
      <c r="E10188" s="3" t="n">
        <v>3947</v>
      </c>
      <c r="F10188" s="4" t="n">
        <v>257.33</v>
      </c>
      <c r="G10188" s="3" t="s">
        <v>8</v>
      </c>
      <c r="H10188" s="4" t="n">
        <f aca="false">ROUND(E10188*F10188,2)</f>
        <v>1015681.51</v>
      </c>
    </row>
    <row r="10189" customFormat="false" ht="15" hidden="false" customHeight="false" outlineLevel="0" collapsed="false">
      <c r="A10189" s="3" t="n">
        <v>10188</v>
      </c>
      <c r="B10189" s="3" t="n">
        <v>5</v>
      </c>
      <c r="C10189" s="3" t="s">
        <v>401</v>
      </c>
      <c r="D10189" s="3" t="s">
        <v>562</v>
      </c>
      <c r="E10189" s="3" t="n">
        <v>4386</v>
      </c>
      <c r="F10189" s="4" t="n">
        <v>617.54</v>
      </c>
      <c r="G10189" s="3" t="s">
        <v>8</v>
      </c>
      <c r="H10189" s="4" t="n">
        <f aca="false">ROUND(E10189*F10189,2)</f>
        <v>2708530.44</v>
      </c>
    </row>
    <row r="10190" customFormat="false" ht="15" hidden="false" customHeight="false" outlineLevel="0" collapsed="false">
      <c r="A10190" s="3" t="n">
        <v>10189</v>
      </c>
      <c r="B10190" s="3" t="n">
        <v>2</v>
      </c>
      <c r="C10190" s="3" t="s">
        <v>401</v>
      </c>
      <c r="D10190" s="3" t="s">
        <v>563</v>
      </c>
      <c r="E10190" s="3" t="n">
        <v>1347</v>
      </c>
      <c r="F10190" s="4" t="n">
        <v>33.57</v>
      </c>
      <c r="G10190" s="3" t="s">
        <v>8</v>
      </c>
      <c r="H10190" s="4" t="n">
        <f aca="false">ROUND(E10190*F10190,2)</f>
        <v>45218.79</v>
      </c>
    </row>
    <row r="10191" customFormat="false" ht="15" hidden="false" customHeight="false" outlineLevel="0" collapsed="false">
      <c r="A10191" s="3" t="n">
        <v>10190</v>
      </c>
      <c r="B10191" s="3" t="n">
        <v>10</v>
      </c>
      <c r="C10191" s="3" t="s">
        <v>401</v>
      </c>
      <c r="D10191" s="3" t="s">
        <v>562</v>
      </c>
      <c r="E10191" s="3" t="n">
        <v>515</v>
      </c>
      <c r="F10191" s="4" t="n">
        <v>85.49</v>
      </c>
      <c r="G10191" s="3" t="s">
        <v>8</v>
      </c>
      <c r="H10191" s="4" t="n">
        <f aca="false">ROUND(E10191*F10191,2)</f>
        <v>44027.35</v>
      </c>
    </row>
    <row r="10192" customFormat="false" ht="15" hidden="false" customHeight="false" outlineLevel="0" collapsed="false">
      <c r="A10192" s="3" t="n">
        <v>10191</v>
      </c>
      <c r="B10192" s="3" t="n">
        <v>14</v>
      </c>
      <c r="C10192" s="3" t="s">
        <v>401</v>
      </c>
      <c r="D10192" s="3" t="s">
        <v>562</v>
      </c>
      <c r="E10192" s="3" t="n">
        <v>584</v>
      </c>
      <c r="F10192" s="4" t="n">
        <v>64.5</v>
      </c>
      <c r="G10192" s="3" t="s">
        <v>41</v>
      </c>
      <c r="H10192" s="4" t="n">
        <f aca="false">ROUND(E10192*F10192,2)</f>
        <v>37668</v>
      </c>
    </row>
    <row r="10193" customFormat="false" ht="15" hidden="false" customHeight="false" outlineLevel="0" collapsed="false">
      <c r="A10193" s="3" t="n">
        <v>10192</v>
      </c>
      <c r="B10193" s="3" t="n">
        <v>12</v>
      </c>
      <c r="C10193" s="3" t="s">
        <v>401</v>
      </c>
      <c r="D10193" s="3" t="s">
        <v>563</v>
      </c>
      <c r="E10193" s="3" t="n">
        <v>3027</v>
      </c>
      <c r="F10193" s="4" t="n">
        <v>225.53</v>
      </c>
      <c r="G10193" s="3" t="s">
        <v>38</v>
      </c>
      <c r="H10193" s="4" t="n">
        <f aca="false">ROUND(E10193*F10193,2)</f>
        <v>682679.31</v>
      </c>
    </row>
    <row r="10194" customFormat="false" ht="15" hidden="false" customHeight="false" outlineLevel="0" collapsed="false">
      <c r="A10194" s="3" t="n">
        <v>10193</v>
      </c>
      <c r="B10194" s="3" t="n">
        <v>6</v>
      </c>
      <c r="C10194" s="3" t="s">
        <v>401</v>
      </c>
      <c r="D10194" s="3" t="s">
        <v>562</v>
      </c>
      <c r="E10194" s="3" t="n">
        <v>3803</v>
      </c>
      <c r="F10194" s="4" t="n">
        <v>203.08</v>
      </c>
      <c r="G10194" s="3" t="s">
        <v>8</v>
      </c>
      <c r="H10194" s="4" t="n">
        <f aca="false">ROUND(E10194*F10194,2)</f>
        <v>772313.24</v>
      </c>
    </row>
    <row r="10195" customFormat="false" ht="15" hidden="false" customHeight="false" outlineLevel="0" collapsed="false">
      <c r="A10195" s="3" t="n">
        <v>10194</v>
      </c>
      <c r="B10195" s="3" t="n">
        <v>8</v>
      </c>
      <c r="C10195" s="3" t="s">
        <v>401</v>
      </c>
      <c r="D10195" s="3" t="s">
        <v>562</v>
      </c>
      <c r="E10195" s="3" t="n">
        <v>1999</v>
      </c>
      <c r="F10195" s="4" t="n">
        <v>54.69</v>
      </c>
      <c r="G10195" s="3" t="s">
        <v>8</v>
      </c>
      <c r="H10195" s="4" t="n">
        <f aca="false">ROUND(E10195*F10195,2)</f>
        <v>109325.31</v>
      </c>
    </row>
    <row r="10196" customFormat="false" ht="15" hidden="false" customHeight="false" outlineLevel="0" collapsed="false">
      <c r="A10196" s="3" t="n">
        <v>10195</v>
      </c>
      <c r="B10196" s="3" t="n">
        <v>4</v>
      </c>
      <c r="C10196" s="3" t="s">
        <v>401</v>
      </c>
      <c r="D10196" s="3" t="s">
        <v>563</v>
      </c>
      <c r="E10196" s="3" t="n">
        <v>3229</v>
      </c>
      <c r="F10196" s="4" t="n">
        <v>112.1</v>
      </c>
      <c r="G10196" s="3" t="s">
        <v>8</v>
      </c>
      <c r="H10196" s="4" t="n">
        <f aca="false">ROUND(E10196*F10196,2)</f>
        <v>361970.9</v>
      </c>
    </row>
    <row r="10197" customFormat="false" ht="15" hidden="false" customHeight="false" outlineLevel="0" collapsed="false">
      <c r="A10197" s="3" t="n">
        <v>10196</v>
      </c>
      <c r="B10197" s="3" t="n">
        <v>5</v>
      </c>
      <c r="C10197" s="3" t="s">
        <v>401</v>
      </c>
      <c r="D10197" s="3" t="s">
        <v>563</v>
      </c>
      <c r="E10197" s="3" t="n">
        <v>4316</v>
      </c>
      <c r="F10197" s="4" t="n">
        <v>617.76</v>
      </c>
      <c r="G10197" s="3" t="s">
        <v>8</v>
      </c>
      <c r="H10197" s="4" t="n">
        <f aca="false">ROUND(E10197*F10197,2)</f>
        <v>2666252.16</v>
      </c>
    </row>
    <row r="10198" customFormat="false" ht="15" hidden="false" customHeight="false" outlineLevel="0" collapsed="false">
      <c r="A10198" s="3" t="n">
        <v>10197</v>
      </c>
      <c r="B10198" s="3" t="n">
        <v>11</v>
      </c>
      <c r="C10198" s="3" t="s">
        <v>401</v>
      </c>
      <c r="D10198" s="3" t="s">
        <v>563</v>
      </c>
      <c r="E10198" s="3" t="n">
        <v>3542</v>
      </c>
      <c r="F10198" s="4" t="n">
        <v>108.54</v>
      </c>
      <c r="G10198" s="3" t="s">
        <v>34</v>
      </c>
      <c r="H10198" s="4" t="n">
        <f aca="false">ROUND(E10198*F10198,2)</f>
        <v>384448.68</v>
      </c>
    </row>
    <row r="10199" customFormat="false" ht="15" hidden="false" customHeight="false" outlineLevel="0" collapsed="false">
      <c r="A10199" s="3" t="n">
        <v>10198</v>
      </c>
      <c r="B10199" s="3" t="n">
        <v>13</v>
      </c>
      <c r="C10199" s="3" t="s">
        <v>401</v>
      </c>
      <c r="D10199" s="3" t="s">
        <v>562</v>
      </c>
      <c r="E10199" s="3" t="n">
        <v>1790</v>
      </c>
      <c r="F10199" s="4" t="n">
        <v>38.38</v>
      </c>
      <c r="G10199" s="3" t="s">
        <v>41</v>
      </c>
      <c r="H10199" s="4" t="n">
        <f aca="false">ROUND(E10199*F10199,2)</f>
        <v>68700.2</v>
      </c>
    </row>
    <row r="10200" customFormat="false" ht="15" hidden="false" customHeight="false" outlineLevel="0" collapsed="false">
      <c r="A10200" s="3" t="n">
        <v>10199</v>
      </c>
      <c r="B10200" s="3" t="n">
        <v>1</v>
      </c>
      <c r="C10200" s="3" t="s">
        <v>401</v>
      </c>
      <c r="D10200" s="3" t="s">
        <v>563</v>
      </c>
      <c r="E10200" s="3" t="n">
        <v>3146</v>
      </c>
      <c r="F10200" s="4" t="n">
        <v>402.63</v>
      </c>
      <c r="G10200" s="3" t="s">
        <v>8</v>
      </c>
      <c r="H10200" s="4" t="n">
        <f aca="false">ROUND(E10200*F10200,2)</f>
        <v>1266673.98</v>
      </c>
    </row>
    <row r="10201" customFormat="false" ht="15" hidden="false" customHeight="false" outlineLevel="0" collapsed="false">
      <c r="A10201" s="3" t="n">
        <v>10200</v>
      </c>
      <c r="B10201" s="3" t="n">
        <v>12</v>
      </c>
      <c r="C10201" s="3" t="s">
        <v>401</v>
      </c>
      <c r="D10201" s="3" t="s">
        <v>562</v>
      </c>
      <c r="E10201" s="3" t="n">
        <v>847</v>
      </c>
      <c r="F10201" s="4" t="n">
        <v>224.77</v>
      </c>
      <c r="G10201" s="3" t="s">
        <v>38</v>
      </c>
      <c r="H10201" s="4" t="n">
        <f aca="false">ROUND(E10201*F10201,2)</f>
        <v>190380.19</v>
      </c>
    </row>
    <row r="10202" customFormat="false" ht="15" hidden="false" customHeight="false" outlineLevel="0" collapsed="false">
      <c r="A10202" s="3" t="n">
        <v>10201</v>
      </c>
      <c r="B10202" s="3" t="n">
        <v>8</v>
      </c>
      <c r="C10202" s="3" t="s">
        <v>402</v>
      </c>
      <c r="D10202" s="3" t="s">
        <v>563</v>
      </c>
      <c r="E10202" s="3" t="n">
        <v>2871</v>
      </c>
      <c r="F10202" s="4" t="n">
        <v>54.84</v>
      </c>
      <c r="G10202" s="3" t="s">
        <v>8</v>
      </c>
      <c r="H10202" s="4" t="n">
        <f aca="false">ROUND(E10202*F10202,2)</f>
        <v>157445.64</v>
      </c>
    </row>
    <row r="10203" customFormat="false" ht="15" hidden="false" customHeight="false" outlineLevel="0" collapsed="false">
      <c r="A10203" s="3" t="n">
        <v>10202</v>
      </c>
      <c r="B10203" s="3" t="n">
        <v>13</v>
      </c>
      <c r="C10203" s="3" t="s">
        <v>402</v>
      </c>
      <c r="D10203" s="3" t="s">
        <v>563</v>
      </c>
      <c r="E10203" s="3" t="n">
        <v>285</v>
      </c>
      <c r="F10203" s="4" t="n">
        <v>38.78</v>
      </c>
      <c r="G10203" s="3" t="s">
        <v>41</v>
      </c>
      <c r="H10203" s="4" t="n">
        <f aca="false">ROUND(E10203*F10203,2)</f>
        <v>11052.3</v>
      </c>
    </row>
    <row r="10204" customFormat="false" ht="15" hidden="false" customHeight="false" outlineLevel="0" collapsed="false">
      <c r="A10204" s="3" t="n">
        <v>10203</v>
      </c>
      <c r="B10204" s="3" t="n">
        <v>8</v>
      </c>
      <c r="C10204" s="3" t="s">
        <v>402</v>
      </c>
      <c r="D10204" s="3" t="s">
        <v>563</v>
      </c>
      <c r="E10204" s="3" t="n">
        <v>4115</v>
      </c>
      <c r="F10204" s="4" t="n">
        <v>54.94</v>
      </c>
      <c r="G10204" s="3" t="s">
        <v>8</v>
      </c>
      <c r="H10204" s="4" t="n">
        <f aca="false">ROUND(E10204*F10204,2)</f>
        <v>226078.1</v>
      </c>
    </row>
    <row r="10205" customFormat="false" ht="15" hidden="false" customHeight="false" outlineLevel="0" collapsed="false">
      <c r="A10205" s="3" t="n">
        <v>10204</v>
      </c>
      <c r="B10205" s="3" t="n">
        <v>10</v>
      </c>
      <c r="C10205" s="3" t="s">
        <v>402</v>
      </c>
      <c r="D10205" s="3" t="s">
        <v>562</v>
      </c>
      <c r="E10205" s="3" t="n">
        <v>3404</v>
      </c>
      <c r="F10205" s="4" t="n">
        <v>85.33</v>
      </c>
      <c r="G10205" s="3" t="s">
        <v>8</v>
      </c>
      <c r="H10205" s="4" t="n">
        <f aca="false">ROUND(E10205*F10205,2)</f>
        <v>290463.32</v>
      </c>
    </row>
    <row r="10206" customFormat="false" ht="15" hidden="false" customHeight="false" outlineLevel="0" collapsed="false">
      <c r="A10206" s="3" t="n">
        <v>10205</v>
      </c>
      <c r="B10206" s="3" t="n">
        <v>15</v>
      </c>
      <c r="C10206" s="3" t="s">
        <v>402</v>
      </c>
      <c r="D10206" s="3" t="s">
        <v>562</v>
      </c>
      <c r="E10206" s="3" t="n">
        <v>1429</v>
      </c>
      <c r="F10206" s="4" t="n">
        <v>282.78</v>
      </c>
      <c r="G10206" s="3" t="s">
        <v>46</v>
      </c>
      <c r="H10206" s="4" t="n">
        <f aca="false">ROUND(E10206*F10206,2)</f>
        <v>404092.62</v>
      </c>
    </row>
    <row r="10207" customFormat="false" ht="15" hidden="false" customHeight="false" outlineLevel="0" collapsed="false">
      <c r="A10207" s="3" t="n">
        <v>10206</v>
      </c>
      <c r="B10207" s="3" t="n">
        <v>2</v>
      </c>
      <c r="C10207" s="3" t="s">
        <v>402</v>
      </c>
      <c r="D10207" s="3" t="s">
        <v>563</v>
      </c>
      <c r="E10207" s="3" t="n">
        <v>2765</v>
      </c>
      <c r="F10207" s="4" t="n">
        <v>33.3</v>
      </c>
      <c r="G10207" s="3" t="s">
        <v>8</v>
      </c>
      <c r="H10207" s="4" t="n">
        <f aca="false">ROUND(E10207*F10207,2)</f>
        <v>92074.5</v>
      </c>
    </row>
    <row r="10208" customFormat="false" ht="15" hidden="false" customHeight="false" outlineLevel="0" collapsed="false">
      <c r="A10208" s="3" t="n">
        <v>10207</v>
      </c>
      <c r="B10208" s="3" t="n">
        <v>15</v>
      </c>
      <c r="C10208" s="3" t="s">
        <v>402</v>
      </c>
      <c r="D10208" s="3" t="s">
        <v>563</v>
      </c>
      <c r="E10208" s="3" t="n">
        <v>1940</v>
      </c>
      <c r="F10208" s="4" t="n">
        <v>282.88</v>
      </c>
      <c r="G10208" s="3" t="s">
        <v>46</v>
      </c>
      <c r="H10208" s="4" t="n">
        <f aca="false">ROUND(E10208*F10208,2)</f>
        <v>548787.2</v>
      </c>
    </row>
    <row r="10209" customFormat="false" ht="15" hidden="false" customHeight="false" outlineLevel="0" collapsed="false">
      <c r="A10209" s="3" t="n">
        <v>10208</v>
      </c>
      <c r="B10209" s="3" t="n">
        <v>5</v>
      </c>
      <c r="C10209" s="3" t="s">
        <v>402</v>
      </c>
      <c r="D10209" s="3" t="s">
        <v>562</v>
      </c>
      <c r="E10209" s="3" t="n">
        <v>2039</v>
      </c>
      <c r="F10209" s="4" t="n">
        <v>628.95</v>
      </c>
      <c r="G10209" s="3" t="s">
        <v>8</v>
      </c>
      <c r="H10209" s="4" t="n">
        <f aca="false">ROUND(E10209*F10209,2)</f>
        <v>1282429.05</v>
      </c>
    </row>
    <row r="10210" customFormat="false" ht="15" hidden="false" customHeight="false" outlineLevel="0" collapsed="false">
      <c r="A10210" s="3" t="n">
        <v>10209</v>
      </c>
      <c r="B10210" s="3" t="n">
        <v>13</v>
      </c>
      <c r="C10210" s="3" t="s">
        <v>402</v>
      </c>
      <c r="D10210" s="3" t="s">
        <v>563</v>
      </c>
      <c r="E10210" s="3" t="n">
        <v>578</v>
      </c>
      <c r="F10210" s="4" t="n">
        <v>38.76</v>
      </c>
      <c r="G10210" s="3" t="s">
        <v>41</v>
      </c>
      <c r="H10210" s="4" t="n">
        <f aca="false">ROUND(E10210*F10210,2)</f>
        <v>22403.28</v>
      </c>
    </row>
    <row r="10211" customFormat="false" ht="15" hidden="false" customHeight="false" outlineLevel="0" collapsed="false">
      <c r="A10211" s="3" t="n">
        <v>10210</v>
      </c>
      <c r="B10211" s="3" t="n">
        <v>7</v>
      </c>
      <c r="C10211" s="3" t="s">
        <v>402</v>
      </c>
      <c r="D10211" s="3" t="s">
        <v>562</v>
      </c>
      <c r="E10211" s="3" t="n">
        <v>314</v>
      </c>
      <c r="F10211" s="4" t="n">
        <v>258.94</v>
      </c>
      <c r="G10211" s="3" t="s">
        <v>8</v>
      </c>
      <c r="H10211" s="4" t="n">
        <f aca="false">ROUND(E10211*F10211,2)</f>
        <v>81307.16</v>
      </c>
    </row>
    <row r="10212" customFormat="false" ht="15" hidden="false" customHeight="false" outlineLevel="0" collapsed="false">
      <c r="A10212" s="3" t="n">
        <v>10211</v>
      </c>
      <c r="B10212" s="3" t="n">
        <v>10</v>
      </c>
      <c r="C10212" s="3" t="s">
        <v>402</v>
      </c>
      <c r="D10212" s="3" t="s">
        <v>562</v>
      </c>
      <c r="E10212" s="3" t="n">
        <v>3654</v>
      </c>
      <c r="F10212" s="4" t="n">
        <v>85.24</v>
      </c>
      <c r="G10212" s="3" t="s">
        <v>8</v>
      </c>
      <c r="H10212" s="4" t="n">
        <f aca="false">ROUND(E10212*F10212,2)</f>
        <v>311466.96</v>
      </c>
    </row>
    <row r="10213" customFormat="false" ht="15" hidden="false" customHeight="false" outlineLevel="0" collapsed="false">
      <c r="A10213" s="3" t="n">
        <v>10212</v>
      </c>
      <c r="B10213" s="3" t="n">
        <v>11</v>
      </c>
      <c r="C10213" s="3" t="s">
        <v>402</v>
      </c>
      <c r="D10213" s="3" t="s">
        <v>563</v>
      </c>
      <c r="E10213" s="3" t="n">
        <v>515</v>
      </c>
      <c r="F10213" s="4" t="n">
        <v>108.19</v>
      </c>
      <c r="G10213" s="3" t="s">
        <v>34</v>
      </c>
      <c r="H10213" s="4" t="n">
        <f aca="false">ROUND(E10213*F10213,2)</f>
        <v>55717.85</v>
      </c>
    </row>
    <row r="10214" customFormat="false" ht="15" hidden="false" customHeight="false" outlineLevel="0" collapsed="false">
      <c r="A10214" s="3" t="n">
        <v>10213</v>
      </c>
      <c r="B10214" s="3" t="n">
        <v>10</v>
      </c>
      <c r="C10214" s="3" t="s">
        <v>402</v>
      </c>
      <c r="D10214" s="3" t="s">
        <v>563</v>
      </c>
      <c r="E10214" s="3" t="n">
        <v>4391</v>
      </c>
      <c r="F10214" s="4" t="n">
        <v>85.25</v>
      </c>
      <c r="G10214" s="3" t="s">
        <v>8</v>
      </c>
      <c r="H10214" s="4" t="n">
        <f aca="false">ROUND(E10214*F10214,2)</f>
        <v>374332.75</v>
      </c>
    </row>
    <row r="10215" customFormat="false" ht="15" hidden="false" customHeight="false" outlineLevel="0" collapsed="false">
      <c r="A10215" s="3" t="n">
        <v>10214</v>
      </c>
      <c r="B10215" s="3" t="n">
        <v>15</v>
      </c>
      <c r="C10215" s="3" t="s">
        <v>402</v>
      </c>
      <c r="D10215" s="3" t="s">
        <v>562</v>
      </c>
      <c r="E10215" s="3" t="n">
        <v>4506</v>
      </c>
      <c r="F10215" s="4" t="n">
        <v>282.57</v>
      </c>
      <c r="G10215" s="3" t="s">
        <v>46</v>
      </c>
      <c r="H10215" s="4" t="n">
        <f aca="false">ROUND(E10215*F10215,2)</f>
        <v>1273260.42</v>
      </c>
    </row>
    <row r="10216" customFormat="false" ht="15" hidden="false" customHeight="false" outlineLevel="0" collapsed="false">
      <c r="A10216" s="3" t="n">
        <v>10215</v>
      </c>
      <c r="B10216" s="3" t="n">
        <v>11</v>
      </c>
      <c r="C10216" s="3" t="s">
        <v>402</v>
      </c>
      <c r="D10216" s="3" t="s">
        <v>562</v>
      </c>
      <c r="E10216" s="3" t="n">
        <v>3380</v>
      </c>
      <c r="F10216" s="4" t="n">
        <v>108.51</v>
      </c>
      <c r="G10216" s="3" t="s">
        <v>34</v>
      </c>
      <c r="H10216" s="4" t="n">
        <f aca="false">ROUND(E10216*F10216,2)</f>
        <v>366763.8</v>
      </c>
    </row>
    <row r="10217" customFormat="false" ht="15" hidden="false" customHeight="false" outlineLevel="0" collapsed="false">
      <c r="A10217" s="3" t="n">
        <v>10216</v>
      </c>
      <c r="B10217" s="3" t="n">
        <v>11</v>
      </c>
      <c r="C10217" s="3" t="s">
        <v>402</v>
      </c>
      <c r="D10217" s="3" t="s">
        <v>562</v>
      </c>
      <c r="E10217" s="3" t="n">
        <v>2197</v>
      </c>
      <c r="F10217" s="4" t="n">
        <v>108.36</v>
      </c>
      <c r="G10217" s="3" t="s">
        <v>34</v>
      </c>
      <c r="H10217" s="4" t="n">
        <f aca="false">ROUND(E10217*F10217,2)</f>
        <v>238066.92</v>
      </c>
    </row>
    <row r="10218" customFormat="false" ht="15" hidden="false" customHeight="false" outlineLevel="0" collapsed="false">
      <c r="A10218" s="3" t="n">
        <v>10217</v>
      </c>
      <c r="B10218" s="3" t="n">
        <v>1</v>
      </c>
      <c r="C10218" s="3" t="s">
        <v>402</v>
      </c>
      <c r="D10218" s="3" t="s">
        <v>563</v>
      </c>
      <c r="E10218" s="3" t="n">
        <v>2800</v>
      </c>
      <c r="F10218" s="4" t="n">
        <v>401.31</v>
      </c>
      <c r="G10218" s="3" t="s">
        <v>8</v>
      </c>
      <c r="H10218" s="4" t="n">
        <f aca="false">ROUND(E10218*F10218,2)</f>
        <v>1123668</v>
      </c>
    </row>
    <row r="10219" customFormat="false" ht="15" hidden="false" customHeight="false" outlineLevel="0" collapsed="false">
      <c r="A10219" s="3" t="n">
        <v>10218</v>
      </c>
      <c r="B10219" s="3" t="n">
        <v>13</v>
      </c>
      <c r="C10219" s="3" t="s">
        <v>402</v>
      </c>
      <c r="D10219" s="3" t="s">
        <v>562</v>
      </c>
      <c r="E10219" s="3" t="n">
        <v>2172</v>
      </c>
      <c r="F10219" s="4" t="n">
        <v>38.75</v>
      </c>
      <c r="G10219" s="3" t="s">
        <v>41</v>
      </c>
      <c r="H10219" s="4" t="n">
        <f aca="false">ROUND(E10219*F10219,2)</f>
        <v>84165</v>
      </c>
    </row>
    <row r="10220" customFormat="false" ht="15" hidden="false" customHeight="false" outlineLevel="0" collapsed="false">
      <c r="A10220" s="3" t="n">
        <v>10219</v>
      </c>
      <c r="B10220" s="3" t="n">
        <v>8</v>
      </c>
      <c r="C10220" s="3" t="s">
        <v>402</v>
      </c>
      <c r="D10220" s="3" t="s">
        <v>563</v>
      </c>
      <c r="E10220" s="3" t="n">
        <v>1089</v>
      </c>
      <c r="F10220" s="4" t="n">
        <v>54.84</v>
      </c>
      <c r="G10220" s="3" t="s">
        <v>8</v>
      </c>
      <c r="H10220" s="4" t="n">
        <f aca="false">ROUND(E10220*F10220,2)</f>
        <v>59720.76</v>
      </c>
    </row>
    <row r="10221" customFormat="false" ht="15" hidden="false" customHeight="false" outlineLevel="0" collapsed="false">
      <c r="A10221" s="3" t="n">
        <v>10220</v>
      </c>
      <c r="B10221" s="3" t="n">
        <v>11</v>
      </c>
      <c r="C10221" s="3" t="s">
        <v>402</v>
      </c>
      <c r="D10221" s="3" t="s">
        <v>563</v>
      </c>
      <c r="E10221" s="3" t="n">
        <v>4209</v>
      </c>
      <c r="F10221" s="4" t="n">
        <v>108.52</v>
      </c>
      <c r="G10221" s="3" t="s">
        <v>34</v>
      </c>
      <c r="H10221" s="4" t="n">
        <f aca="false">ROUND(E10221*F10221,2)</f>
        <v>456760.68</v>
      </c>
    </row>
    <row r="10222" customFormat="false" ht="15" hidden="false" customHeight="false" outlineLevel="0" collapsed="false">
      <c r="A10222" s="3" t="n">
        <v>10221</v>
      </c>
      <c r="B10222" s="3" t="n">
        <v>3</v>
      </c>
      <c r="C10222" s="3" t="s">
        <v>402</v>
      </c>
      <c r="D10222" s="3" t="s">
        <v>563</v>
      </c>
      <c r="E10222" s="3" t="n">
        <v>980</v>
      </c>
      <c r="F10222" s="4" t="n">
        <v>159.03</v>
      </c>
      <c r="G10222" s="3" t="s">
        <v>8</v>
      </c>
      <c r="H10222" s="4" t="n">
        <f aca="false">ROUND(E10222*F10222,2)</f>
        <v>155849.4</v>
      </c>
    </row>
    <row r="10223" customFormat="false" ht="15" hidden="false" customHeight="false" outlineLevel="0" collapsed="false">
      <c r="A10223" s="3" t="n">
        <v>10222</v>
      </c>
      <c r="B10223" s="3" t="n">
        <v>15</v>
      </c>
      <c r="C10223" s="3" t="s">
        <v>402</v>
      </c>
      <c r="D10223" s="3" t="s">
        <v>562</v>
      </c>
      <c r="E10223" s="3" t="n">
        <v>1583</v>
      </c>
      <c r="F10223" s="4" t="n">
        <v>282.53</v>
      </c>
      <c r="G10223" s="3" t="s">
        <v>46</v>
      </c>
      <c r="H10223" s="4" t="n">
        <f aca="false">ROUND(E10223*F10223,2)</f>
        <v>447244.99</v>
      </c>
    </row>
    <row r="10224" customFormat="false" ht="15" hidden="false" customHeight="false" outlineLevel="0" collapsed="false">
      <c r="A10224" s="3" t="n">
        <v>10223</v>
      </c>
      <c r="B10224" s="3" t="n">
        <v>6</v>
      </c>
      <c r="C10224" s="3" t="s">
        <v>402</v>
      </c>
      <c r="D10224" s="3" t="s">
        <v>563</v>
      </c>
      <c r="E10224" s="3" t="n">
        <v>2512</v>
      </c>
      <c r="F10224" s="4" t="n">
        <v>202.45</v>
      </c>
      <c r="G10224" s="3" t="s">
        <v>8</v>
      </c>
      <c r="H10224" s="4" t="n">
        <f aca="false">ROUND(E10224*F10224,2)</f>
        <v>508554.4</v>
      </c>
    </row>
    <row r="10225" customFormat="false" ht="15" hidden="false" customHeight="false" outlineLevel="0" collapsed="false">
      <c r="A10225" s="3" t="n">
        <v>10224</v>
      </c>
      <c r="B10225" s="3" t="n">
        <v>7</v>
      </c>
      <c r="C10225" s="3" t="s">
        <v>402</v>
      </c>
      <c r="D10225" s="3" t="s">
        <v>563</v>
      </c>
      <c r="E10225" s="3" t="n">
        <v>931</v>
      </c>
      <c r="F10225" s="4" t="n">
        <v>258.67</v>
      </c>
      <c r="G10225" s="3" t="s">
        <v>8</v>
      </c>
      <c r="H10225" s="4" t="n">
        <f aca="false">ROUND(E10225*F10225,2)</f>
        <v>240821.77</v>
      </c>
    </row>
    <row r="10226" customFormat="false" ht="15" hidden="false" customHeight="false" outlineLevel="0" collapsed="false">
      <c r="A10226" s="3" t="n">
        <v>10225</v>
      </c>
      <c r="B10226" s="3" t="n">
        <v>7</v>
      </c>
      <c r="C10226" s="3" t="s">
        <v>403</v>
      </c>
      <c r="D10226" s="3" t="s">
        <v>563</v>
      </c>
      <c r="E10226" s="3" t="n">
        <v>4370</v>
      </c>
      <c r="F10226" s="4" t="n">
        <v>262.23</v>
      </c>
      <c r="G10226" s="3" t="s">
        <v>8</v>
      </c>
      <c r="H10226" s="4" t="n">
        <f aca="false">ROUND(E10226*F10226,2)</f>
        <v>1145945.1</v>
      </c>
    </row>
    <row r="10227" customFormat="false" ht="15" hidden="false" customHeight="false" outlineLevel="0" collapsed="false">
      <c r="A10227" s="3" t="n">
        <v>10226</v>
      </c>
      <c r="B10227" s="3" t="n">
        <v>4</v>
      </c>
      <c r="C10227" s="3" t="s">
        <v>403</v>
      </c>
      <c r="D10227" s="3" t="s">
        <v>563</v>
      </c>
      <c r="E10227" s="3" t="n">
        <v>693</v>
      </c>
      <c r="F10227" s="4" t="n">
        <v>115.12</v>
      </c>
      <c r="G10227" s="3" t="s">
        <v>8</v>
      </c>
      <c r="H10227" s="4" t="n">
        <f aca="false">ROUND(E10227*F10227,2)</f>
        <v>79778.16</v>
      </c>
    </row>
    <row r="10228" customFormat="false" ht="15" hidden="false" customHeight="false" outlineLevel="0" collapsed="false">
      <c r="A10228" s="3" t="n">
        <v>10227</v>
      </c>
      <c r="B10228" s="3" t="n">
        <v>6</v>
      </c>
      <c r="C10228" s="3" t="s">
        <v>403</v>
      </c>
      <c r="D10228" s="3" t="s">
        <v>562</v>
      </c>
      <c r="E10228" s="3" t="n">
        <v>4110</v>
      </c>
      <c r="F10228" s="4" t="n">
        <v>205.71</v>
      </c>
      <c r="G10228" s="3" t="s">
        <v>8</v>
      </c>
      <c r="H10228" s="4" t="n">
        <f aca="false">ROUND(E10228*F10228,2)</f>
        <v>845468.1</v>
      </c>
    </row>
    <row r="10229" customFormat="false" ht="15" hidden="false" customHeight="false" outlineLevel="0" collapsed="false">
      <c r="A10229" s="3" t="n">
        <v>10228</v>
      </c>
      <c r="B10229" s="3" t="n">
        <v>8</v>
      </c>
      <c r="C10229" s="3" t="s">
        <v>403</v>
      </c>
      <c r="D10229" s="3" t="s">
        <v>562</v>
      </c>
      <c r="E10229" s="3" t="n">
        <v>497</v>
      </c>
      <c r="F10229" s="4" t="n">
        <v>55.03</v>
      </c>
      <c r="G10229" s="3" t="s">
        <v>8</v>
      </c>
      <c r="H10229" s="4" t="n">
        <f aca="false">ROUND(E10229*F10229,2)</f>
        <v>27349.91</v>
      </c>
    </row>
    <row r="10230" customFormat="false" ht="15" hidden="false" customHeight="false" outlineLevel="0" collapsed="false">
      <c r="A10230" s="3" t="n">
        <v>10229</v>
      </c>
      <c r="B10230" s="3" t="n">
        <v>6</v>
      </c>
      <c r="C10230" s="3" t="s">
        <v>403</v>
      </c>
      <c r="D10230" s="3" t="s">
        <v>562</v>
      </c>
      <c r="E10230" s="3" t="n">
        <v>4334</v>
      </c>
      <c r="F10230" s="4" t="n">
        <v>205.76</v>
      </c>
      <c r="G10230" s="3" t="s">
        <v>8</v>
      </c>
      <c r="H10230" s="4" t="n">
        <f aca="false">ROUND(E10230*F10230,2)</f>
        <v>891763.84</v>
      </c>
    </row>
    <row r="10231" customFormat="false" ht="15" hidden="false" customHeight="false" outlineLevel="0" collapsed="false">
      <c r="A10231" s="3" t="n">
        <v>10230</v>
      </c>
      <c r="B10231" s="3" t="n">
        <v>3</v>
      </c>
      <c r="C10231" s="3" t="s">
        <v>403</v>
      </c>
      <c r="D10231" s="3" t="s">
        <v>562</v>
      </c>
      <c r="E10231" s="3" t="n">
        <v>3241</v>
      </c>
      <c r="F10231" s="4" t="n">
        <v>157.31</v>
      </c>
      <c r="G10231" s="3" t="s">
        <v>8</v>
      </c>
      <c r="H10231" s="4" t="n">
        <f aca="false">ROUND(E10231*F10231,2)</f>
        <v>509841.71</v>
      </c>
    </row>
    <row r="10232" customFormat="false" ht="15" hidden="false" customHeight="false" outlineLevel="0" collapsed="false">
      <c r="A10232" s="3" t="n">
        <v>10231</v>
      </c>
      <c r="B10232" s="3" t="n">
        <v>13</v>
      </c>
      <c r="C10232" s="3" t="s">
        <v>403</v>
      </c>
      <c r="D10232" s="3" t="s">
        <v>563</v>
      </c>
      <c r="E10232" s="3" t="n">
        <v>2056</v>
      </c>
      <c r="F10232" s="4" t="n">
        <v>39.65</v>
      </c>
      <c r="G10232" s="3" t="s">
        <v>41</v>
      </c>
      <c r="H10232" s="4" t="n">
        <f aca="false">ROUND(E10232*F10232,2)</f>
        <v>81520.4</v>
      </c>
    </row>
    <row r="10233" customFormat="false" ht="15" hidden="false" customHeight="false" outlineLevel="0" collapsed="false">
      <c r="A10233" s="3" t="n">
        <v>10232</v>
      </c>
      <c r="B10233" s="3" t="n">
        <v>5</v>
      </c>
      <c r="C10233" s="3" t="s">
        <v>403</v>
      </c>
      <c r="D10233" s="3" t="s">
        <v>562</v>
      </c>
      <c r="E10233" s="3" t="n">
        <v>947</v>
      </c>
      <c r="F10233" s="4" t="n">
        <v>653.09</v>
      </c>
      <c r="G10233" s="3" t="s">
        <v>8</v>
      </c>
      <c r="H10233" s="4" t="n">
        <f aca="false">ROUND(E10233*F10233,2)</f>
        <v>618476.23</v>
      </c>
    </row>
    <row r="10234" customFormat="false" ht="15" hidden="false" customHeight="false" outlineLevel="0" collapsed="false">
      <c r="A10234" s="3" t="n">
        <v>10233</v>
      </c>
      <c r="B10234" s="3" t="n">
        <v>3</v>
      </c>
      <c r="C10234" s="3" t="s">
        <v>403</v>
      </c>
      <c r="D10234" s="3" t="s">
        <v>562</v>
      </c>
      <c r="E10234" s="3" t="n">
        <v>283</v>
      </c>
      <c r="F10234" s="4" t="n">
        <v>157.34</v>
      </c>
      <c r="G10234" s="3" t="s">
        <v>8</v>
      </c>
      <c r="H10234" s="4" t="n">
        <f aca="false">ROUND(E10234*F10234,2)</f>
        <v>44527.22</v>
      </c>
    </row>
    <row r="10235" customFormat="false" ht="15" hidden="false" customHeight="false" outlineLevel="0" collapsed="false">
      <c r="A10235" s="3" t="n">
        <v>10234</v>
      </c>
      <c r="B10235" s="3" t="n">
        <v>10</v>
      </c>
      <c r="C10235" s="3" t="s">
        <v>403</v>
      </c>
      <c r="D10235" s="3" t="s">
        <v>562</v>
      </c>
      <c r="E10235" s="3" t="n">
        <v>595</v>
      </c>
      <c r="F10235" s="4" t="n">
        <v>85.15</v>
      </c>
      <c r="G10235" s="3" t="s">
        <v>8</v>
      </c>
      <c r="H10235" s="4" t="n">
        <f aca="false">ROUND(E10235*F10235,2)</f>
        <v>50664.25</v>
      </c>
    </row>
    <row r="10236" customFormat="false" ht="15" hidden="false" customHeight="false" outlineLevel="0" collapsed="false">
      <c r="A10236" s="3" t="n">
        <v>10235</v>
      </c>
      <c r="B10236" s="3" t="n">
        <v>11</v>
      </c>
      <c r="C10236" s="3" t="s">
        <v>403</v>
      </c>
      <c r="D10236" s="3" t="s">
        <v>562</v>
      </c>
      <c r="E10236" s="3" t="n">
        <v>1228</v>
      </c>
      <c r="F10236" s="4" t="n">
        <v>107.27</v>
      </c>
      <c r="G10236" s="3" t="s">
        <v>34</v>
      </c>
      <c r="H10236" s="4" t="n">
        <f aca="false">ROUND(E10236*F10236,2)</f>
        <v>131727.56</v>
      </c>
    </row>
    <row r="10237" customFormat="false" ht="15" hidden="false" customHeight="false" outlineLevel="0" collapsed="false">
      <c r="A10237" s="3" t="n">
        <v>10236</v>
      </c>
      <c r="B10237" s="3" t="n">
        <v>14</v>
      </c>
      <c r="C10237" s="3" t="s">
        <v>403</v>
      </c>
      <c r="D10237" s="3" t="s">
        <v>562</v>
      </c>
      <c r="E10237" s="3" t="n">
        <v>3766</v>
      </c>
      <c r="F10237" s="4" t="n">
        <v>62.5</v>
      </c>
      <c r="G10237" s="3" t="s">
        <v>41</v>
      </c>
      <c r="H10237" s="4" t="n">
        <f aca="false">ROUND(E10237*F10237,2)</f>
        <v>235375</v>
      </c>
    </row>
    <row r="10238" customFormat="false" ht="15" hidden="false" customHeight="false" outlineLevel="0" collapsed="false">
      <c r="A10238" s="3" t="n">
        <v>10237</v>
      </c>
      <c r="B10238" s="3" t="n">
        <v>15</v>
      </c>
      <c r="C10238" s="3" t="s">
        <v>403</v>
      </c>
      <c r="D10238" s="3" t="s">
        <v>563</v>
      </c>
      <c r="E10238" s="3" t="n">
        <v>1436</v>
      </c>
      <c r="F10238" s="4" t="n">
        <v>285.16</v>
      </c>
      <c r="G10238" s="3" t="s">
        <v>46</v>
      </c>
      <c r="H10238" s="4" t="n">
        <f aca="false">ROUND(E10238*F10238,2)</f>
        <v>409489.76</v>
      </c>
    </row>
    <row r="10239" customFormat="false" ht="15" hidden="false" customHeight="false" outlineLevel="0" collapsed="false">
      <c r="A10239" s="3" t="n">
        <v>10238</v>
      </c>
      <c r="B10239" s="3" t="n">
        <v>4</v>
      </c>
      <c r="C10239" s="3" t="s">
        <v>403</v>
      </c>
      <c r="D10239" s="3" t="s">
        <v>562</v>
      </c>
      <c r="E10239" s="3" t="n">
        <v>1226</v>
      </c>
      <c r="F10239" s="4" t="n">
        <v>114.83</v>
      </c>
      <c r="G10239" s="3" t="s">
        <v>8</v>
      </c>
      <c r="H10239" s="4" t="n">
        <f aca="false">ROUND(E10239*F10239,2)</f>
        <v>140781.58</v>
      </c>
    </row>
    <row r="10240" customFormat="false" ht="15" hidden="false" customHeight="false" outlineLevel="0" collapsed="false">
      <c r="A10240" s="3" t="n">
        <v>10239</v>
      </c>
      <c r="B10240" s="3" t="n">
        <v>15</v>
      </c>
      <c r="C10240" s="3" t="s">
        <v>403</v>
      </c>
      <c r="D10240" s="3" t="s">
        <v>562</v>
      </c>
      <c r="E10240" s="3" t="n">
        <v>436</v>
      </c>
      <c r="F10240" s="4" t="n">
        <v>285.11</v>
      </c>
      <c r="G10240" s="3" t="s">
        <v>46</v>
      </c>
      <c r="H10240" s="4" t="n">
        <f aca="false">ROUND(E10240*F10240,2)</f>
        <v>124307.96</v>
      </c>
    </row>
    <row r="10241" customFormat="false" ht="15" hidden="false" customHeight="false" outlineLevel="0" collapsed="false">
      <c r="A10241" s="3" t="n">
        <v>10240</v>
      </c>
      <c r="B10241" s="3" t="n">
        <v>1</v>
      </c>
      <c r="C10241" s="3" t="s">
        <v>403</v>
      </c>
      <c r="D10241" s="3" t="s">
        <v>562</v>
      </c>
      <c r="E10241" s="3" t="n">
        <v>1679</v>
      </c>
      <c r="F10241" s="4" t="n">
        <v>400.67</v>
      </c>
      <c r="G10241" s="3" t="s">
        <v>8</v>
      </c>
      <c r="H10241" s="4" t="n">
        <f aca="false">ROUND(E10241*F10241,2)</f>
        <v>672724.93</v>
      </c>
    </row>
    <row r="10242" customFormat="false" ht="15" hidden="false" customHeight="false" outlineLevel="0" collapsed="false">
      <c r="A10242" s="3" t="n">
        <v>10241</v>
      </c>
      <c r="B10242" s="3" t="n">
        <v>12</v>
      </c>
      <c r="C10242" s="3" t="s">
        <v>403</v>
      </c>
      <c r="D10242" s="3" t="s">
        <v>563</v>
      </c>
      <c r="E10242" s="3" t="n">
        <v>1345</v>
      </c>
      <c r="F10242" s="4" t="n">
        <v>224.23</v>
      </c>
      <c r="G10242" s="3" t="s">
        <v>38</v>
      </c>
      <c r="H10242" s="4" t="n">
        <f aca="false">ROUND(E10242*F10242,2)</f>
        <v>301589.35</v>
      </c>
    </row>
    <row r="10243" customFormat="false" ht="15" hidden="false" customHeight="false" outlineLevel="0" collapsed="false">
      <c r="A10243" s="3" t="n">
        <v>10242</v>
      </c>
      <c r="B10243" s="3" t="n">
        <v>5</v>
      </c>
      <c r="C10243" s="3" t="s">
        <v>403</v>
      </c>
      <c r="D10243" s="3" t="s">
        <v>562</v>
      </c>
      <c r="E10243" s="3" t="n">
        <v>344</v>
      </c>
      <c r="F10243" s="4" t="n">
        <v>650.87</v>
      </c>
      <c r="G10243" s="3" t="s">
        <v>8</v>
      </c>
      <c r="H10243" s="4" t="n">
        <f aca="false">ROUND(E10243*F10243,2)</f>
        <v>223899.28</v>
      </c>
    </row>
    <row r="10244" customFormat="false" ht="15" hidden="false" customHeight="false" outlineLevel="0" collapsed="false">
      <c r="A10244" s="3" t="n">
        <v>10243</v>
      </c>
      <c r="B10244" s="3" t="n">
        <v>3</v>
      </c>
      <c r="C10244" s="3" t="s">
        <v>403</v>
      </c>
      <c r="D10244" s="3" t="s">
        <v>562</v>
      </c>
      <c r="E10244" s="3" t="n">
        <v>2226</v>
      </c>
      <c r="F10244" s="4" t="n">
        <v>157.36</v>
      </c>
      <c r="G10244" s="3" t="s">
        <v>8</v>
      </c>
      <c r="H10244" s="4" t="n">
        <f aca="false">ROUND(E10244*F10244,2)</f>
        <v>350283.36</v>
      </c>
    </row>
    <row r="10245" customFormat="false" ht="15" hidden="false" customHeight="false" outlineLevel="0" collapsed="false">
      <c r="A10245" s="3" t="n">
        <v>10244</v>
      </c>
      <c r="B10245" s="3" t="n">
        <v>5</v>
      </c>
      <c r="C10245" s="3" t="s">
        <v>403</v>
      </c>
      <c r="D10245" s="3" t="s">
        <v>563</v>
      </c>
      <c r="E10245" s="3" t="n">
        <v>368</v>
      </c>
      <c r="F10245" s="4" t="n">
        <v>649.43</v>
      </c>
      <c r="G10245" s="3" t="s">
        <v>8</v>
      </c>
      <c r="H10245" s="4" t="n">
        <f aca="false">ROUND(E10245*F10245,2)</f>
        <v>238990.24</v>
      </c>
    </row>
    <row r="10246" customFormat="false" ht="15" hidden="false" customHeight="false" outlineLevel="0" collapsed="false">
      <c r="A10246" s="3" t="n">
        <v>10245</v>
      </c>
      <c r="B10246" s="3" t="n">
        <v>5</v>
      </c>
      <c r="C10246" s="3" t="s">
        <v>403</v>
      </c>
      <c r="D10246" s="3" t="s">
        <v>562</v>
      </c>
      <c r="E10246" s="3" t="n">
        <v>2063</v>
      </c>
      <c r="F10246" s="4" t="n">
        <v>651.12</v>
      </c>
      <c r="G10246" s="3" t="s">
        <v>8</v>
      </c>
      <c r="H10246" s="4" t="n">
        <f aca="false">ROUND(E10246*F10246,2)</f>
        <v>1343260.56</v>
      </c>
    </row>
    <row r="10247" customFormat="false" ht="15" hidden="false" customHeight="false" outlineLevel="0" collapsed="false">
      <c r="A10247" s="3" t="n">
        <v>10246</v>
      </c>
      <c r="B10247" s="3" t="n">
        <v>7</v>
      </c>
      <c r="C10247" s="3" t="s">
        <v>403</v>
      </c>
      <c r="D10247" s="3" t="s">
        <v>562</v>
      </c>
      <c r="E10247" s="3" t="n">
        <v>1399</v>
      </c>
      <c r="F10247" s="4" t="n">
        <v>262.25</v>
      </c>
      <c r="G10247" s="3" t="s">
        <v>8</v>
      </c>
      <c r="H10247" s="4" t="n">
        <f aca="false">ROUND(E10247*F10247,2)</f>
        <v>366887.75</v>
      </c>
    </row>
    <row r="10248" customFormat="false" ht="15" hidden="false" customHeight="false" outlineLevel="0" collapsed="false">
      <c r="A10248" s="3" t="n">
        <v>10247</v>
      </c>
      <c r="B10248" s="3" t="n">
        <v>14</v>
      </c>
      <c r="C10248" s="3" t="s">
        <v>403</v>
      </c>
      <c r="D10248" s="3" t="s">
        <v>562</v>
      </c>
      <c r="E10248" s="3" t="n">
        <v>3807</v>
      </c>
      <c r="F10248" s="4" t="n">
        <v>62.65</v>
      </c>
      <c r="G10248" s="3" t="s">
        <v>41</v>
      </c>
      <c r="H10248" s="4" t="n">
        <f aca="false">ROUND(E10248*F10248,2)</f>
        <v>238508.55</v>
      </c>
    </row>
    <row r="10249" customFormat="false" ht="15" hidden="false" customHeight="false" outlineLevel="0" collapsed="false">
      <c r="A10249" s="3" t="n">
        <v>10248</v>
      </c>
      <c r="B10249" s="3" t="n">
        <v>12</v>
      </c>
      <c r="C10249" s="3" t="s">
        <v>403</v>
      </c>
      <c r="D10249" s="3" t="s">
        <v>562</v>
      </c>
      <c r="E10249" s="3" t="n">
        <v>2207</v>
      </c>
      <c r="F10249" s="4" t="n">
        <v>225.28</v>
      </c>
      <c r="G10249" s="3" t="s">
        <v>38</v>
      </c>
      <c r="H10249" s="4" t="n">
        <f aca="false">ROUND(E10249*F10249,2)</f>
        <v>497192.96</v>
      </c>
    </row>
    <row r="10250" customFormat="false" ht="15" hidden="false" customHeight="false" outlineLevel="0" collapsed="false">
      <c r="A10250" s="3" t="n">
        <v>10249</v>
      </c>
      <c r="B10250" s="3" t="n">
        <v>1</v>
      </c>
      <c r="C10250" s="3" t="s">
        <v>403</v>
      </c>
      <c r="D10250" s="3" t="s">
        <v>562</v>
      </c>
      <c r="E10250" s="3" t="n">
        <v>144</v>
      </c>
      <c r="F10250" s="4" t="n">
        <v>402.27</v>
      </c>
      <c r="G10250" s="3" t="s">
        <v>8</v>
      </c>
      <c r="H10250" s="4" t="n">
        <f aca="false">ROUND(E10250*F10250,2)</f>
        <v>57926.88</v>
      </c>
    </row>
    <row r="10251" customFormat="false" ht="15" hidden="false" customHeight="false" outlineLevel="0" collapsed="false">
      <c r="A10251" s="3" t="n">
        <v>10250</v>
      </c>
      <c r="B10251" s="3" t="n">
        <v>15</v>
      </c>
      <c r="C10251" s="3" t="s">
        <v>403</v>
      </c>
      <c r="D10251" s="3" t="s">
        <v>562</v>
      </c>
      <c r="E10251" s="3" t="n">
        <v>3554</v>
      </c>
      <c r="F10251" s="4" t="n">
        <v>284.8</v>
      </c>
      <c r="G10251" s="3" t="s">
        <v>46</v>
      </c>
      <c r="H10251" s="4" t="n">
        <f aca="false">ROUND(E10251*F10251,2)</f>
        <v>1012179.2</v>
      </c>
    </row>
    <row r="10252" customFormat="false" ht="15" hidden="false" customHeight="false" outlineLevel="0" collapsed="false">
      <c r="A10252" s="3" t="n">
        <v>10251</v>
      </c>
      <c r="B10252" s="3" t="n">
        <v>10</v>
      </c>
      <c r="C10252" s="3" t="s">
        <v>403</v>
      </c>
      <c r="D10252" s="3" t="s">
        <v>562</v>
      </c>
      <c r="E10252" s="3" t="n">
        <v>3755</v>
      </c>
      <c r="F10252" s="4" t="n">
        <v>85.23</v>
      </c>
      <c r="G10252" s="3" t="s">
        <v>8</v>
      </c>
      <c r="H10252" s="4" t="n">
        <f aca="false">ROUND(E10252*F10252,2)</f>
        <v>320038.65</v>
      </c>
    </row>
    <row r="10253" customFormat="false" ht="15" hidden="false" customHeight="false" outlineLevel="0" collapsed="false">
      <c r="A10253" s="3" t="n">
        <v>10252</v>
      </c>
      <c r="B10253" s="3" t="n">
        <v>8</v>
      </c>
      <c r="C10253" s="3" t="s">
        <v>404</v>
      </c>
      <c r="D10253" s="3" t="s">
        <v>562</v>
      </c>
      <c r="E10253" s="3" t="n">
        <v>2724</v>
      </c>
      <c r="F10253" s="4" t="n">
        <v>54.7</v>
      </c>
      <c r="G10253" s="3" t="s">
        <v>8</v>
      </c>
      <c r="H10253" s="4" t="n">
        <f aca="false">ROUND(E10253*F10253,2)</f>
        <v>149002.8</v>
      </c>
    </row>
    <row r="10254" customFormat="false" ht="15" hidden="false" customHeight="false" outlineLevel="0" collapsed="false">
      <c r="A10254" s="3" t="n">
        <v>10253</v>
      </c>
      <c r="B10254" s="3" t="n">
        <v>9</v>
      </c>
      <c r="C10254" s="3" t="s">
        <v>404</v>
      </c>
      <c r="D10254" s="3" t="s">
        <v>562</v>
      </c>
      <c r="E10254" s="3" t="n">
        <v>4022</v>
      </c>
      <c r="F10254" s="4" t="n">
        <v>276.07</v>
      </c>
      <c r="G10254" s="3" t="s">
        <v>8</v>
      </c>
      <c r="H10254" s="4" t="n">
        <f aca="false">ROUND(E10254*F10254,2)</f>
        <v>1110353.54</v>
      </c>
    </row>
    <row r="10255" customFormat="false" ht="15" hidden="false" customHeight="false" outlineLevel="0" collapsed="false">
      <c r="A10255" s="3" t="n">
        <v>10254</v>
      </c>
      <c r="B10255" s="3" t="n">
        <v>4</v>
      </c>
      <c r="C10255" s="3" t="s">
        <v>404</v>
      </c>
      <c r="D10255" s="3" t="s">
        <v>563</v>
      </c>
      <c r="E10255" s="3" t="n">
        <v>2193</v>
      </c>
      <c r="F10255" s="4" t="n">
        <v>114.59</v>
      </c>
      <c r="G10255" s="3" t="s">
        <v>8</v>
      </c>
      <c r="H10255" s="4" t="n">
        <f aca="false">ROUND(E10255*F10255,2)</f>
        <v>251295.87</v>
      </c>
    </row>
    <row r="10256" customFormat="false" ht="15" hidden="false" customHeight="false" outlineLevel="0" collapsed="false">
      <c r="A10256" s="3" t="n">
        <v>10255</v>
      </c>
      <c r="B10256" s="3" t="n">
        <v>12</v>
      </c>
      <c r="C10256" s="3" t="s">
        <v>404</v>
      </c>
      <c r="D10256" s="3" t="s">
        <v>562</v>
      </c>
      <c r="E10256" s="3" t="n">
        <v>3160</v>
      </c>
      <c r="F10256" s="4" t="n">
        <v>226.21</v>
      </c>
      <c r="G10256" s="3" t="s">
        <v>38</v>
      </c>
      <c r="H10256" s="4" t="n">
        <f aca="false">ROUND(E10256*F10256,2)</f>
        <v>714823.6</v>
      </c>
    </row>
    <row r="10257" customFormat="false" ht="15" hidden="false" customHeight="false" outlineLevel="0" collapsed="false">
      <c r="A10257" s="3" t="n">
        <v>10256</v>
      </c>
      <c r="B10257" s="3" t="n">
        <v>13</v>
      </c>
      <c r="C10257" s="3" t="s">
        <v>404</v>
      </c>
      <c r="D10257" s="3" t="s">
        <v>562</v>
      </c>
      <c r="E10257" s="3" t="n">
        <v>4403</v>
      </c>
      <c r="F10257" s="4" t="n">
        <v>38.29</v>
      </c>
      <c r="G10257" s="3" t="s">
        <v>41</v>
      </c>
      <c r="H10257" s="4" t="n">
        <f aca="false">ROUND(E10257*F10257,2)</f>
        <v>168590.87</v>
      </c>
    </row>
    <row r="10258" customFormat="false" ht="15" hidden="false" customHeight="false" outlineLevel="0" collapsed="false">
      <c r="A10258" s="3" t="n">
        <v>10257</v>
      </c>
      <c r="B10258" s="3" t="n">
        <v>5</v>
      </c>
      <c r="C10258" s="3" t="s">
        <v>404</v>
      </c>
      <c r="D10258" s="3" t="s">
        <v>562</v>
      </c>
      <c r="E10258" s="3" t="n">
        <v>1178</v>
      </c>
      <c r="F10258" s="4" t="n">
        <v>657.26</v>
      </c>
      <c r="G10258" s="3" t="s">
        <v>8</v>
      </c>
      <c r="H10258" s="4" t="n">
        <f aca="false">ROUND(E10258*F10258,2)</f>
        <v>774252.28</v>
      </c>
    </row>
    <row r="10259" customFormat="false" ht="15" hidden="false" customHeight="false" outlineLevel="0" collapsed="false">
      <c r="A10259" s="3" t="n">
        <v>10258</v>
      </c>
      <c r="B10259" s="3" t="n">
        <v>7</v>
      </c>
      <c r="C10259" s="3" t="s">
        <v>404</v>
      </c>
      <c r="D10259" s="3" t="s">
        <v>563</v>
      </c>
      <c r="E10259" s="3" t="n">
        <v>1866</v>
      </c>
      <c r="F10259" s="4" t="n">
        <v>256.44</v>
      </c>
      <c r="G10259" s="3" t="s">
        <v>8</v>
      </c>
      <c r="H10259" s="4" t="n">
        <f aca="false">ROUND(E10259*F10259,2)</f>
        <v>478517.04</v>
      </c>
    </row>
    <row r="10260" customFormat="false" ht="15" hidden="false" customHeight="false" outlineLevel="0" collapsed="false">
      <c r="A10260" s="3" t="n">
        <v>10259</v>
      </c>
      <c r="B10260" s="3" t="n">
        <v>5</v>
      </c>
      <c r="C10260" s="3" t="s">
        <v>404</v>
      </c>
      <c r="D10260" s="3" t="s">
        <v>562</v>
      </c>
      <c r="E10260" s="3" t="n">
        <v>4366</v>
      </c>
      <c r="F10260" s="4" t="n">
        <v>658.21</v>
      </c>
      <c r="G10260" s="3" t="s">
        <v>8</v>
      </c>
      <c r="H10260" s="4" t="n">
        <f aca="false">ROUND(E10260*F10260,2)</f>
        <v>2873744.86</v>
      </c>
    </row>
    <row r="10261" customFormat="false" ht="15" hidden="false" customHeight="false" outlineLevel="0" collapsed="false">
      <c r="A10261" s="3" t="n">
        <v>10260</v>
      </c>
      <c r="B10261" s="3" t="n">
        <v>3</v>
      </c>
      <c r="C10261" s="3" t="s">
        <v>404</v>
      </c>
      <c r="D10261" s="3" t="s">
        <v>563</v>
      </c>
      <c r="E10261" s="3" t="n">
        <v>4996</v>
      </c>
      <c r="F10261" s="4" t="n">
        <v>154.69</v>
      </c>
      <c r="G10261" s="3" t="s">
        <v>8</v>
      </c>
      <c r="H10261" s="4" t="n">
        <f aca="false">ROUND(E10261*F10261,2)</f>
        <v>772831.24</v>
      </c>
    </row>
    <row r="10262" customFormat="false" ht="15" hidden="false" customHeight="false" outlineLevel="0" collapsed="false">
      <c r="A10262" s="3" t="n">
        <v>10261</v>
      </c>
      <c r="B10262" s="3" t="n">
        <v>11</v>
      </c>
      <c r="C10262" s="3" t="s">
        <v>404</v>
      </c>
      <c r="D10262" s="3" t="s">
        <v>563</v>
      </c>
      <c r="E10262" s="3" t="n">
        <v>2502</v>
      </c>
      <c r="F10262" s="4" t="n">
        <v>107.54</v>
      </c>
      <c r="G10262" s="3" t="s">
        <v>34</v>
      </c>
      <c r="H10262" s="4" t="n">
        <f aca="false">ROUND(E10262*F10262,2)</f>
        <v>269065.08</v>
      </c>
    </row>
    <row r="10263" customFormat="false" ht="15" hidden="false" customHeight="false" outlineLevel="0" collapsed="false">
      <c r="A10263" s="3" t="n">
        <v>10262</v>
      </c>
      <c r="B10263" s="3" t="n">
        <v>4</v>
      </c>
      <c r="C10263" s="3" t="s">
        <v>404</v>
      </c>
      <c r="D10263" s="3" t="s">
        <v>563</v>
      </c>
      <c r="E10263" s="3" t="n">
        <v>4585</v>
      </c>
      <c r="F10263" s="4" t="n">
        <v>115.07</v>
      </c>
      <c r="G10263" s="3" t="s">
        <v>8</v>
      </c>
      <c r="H10263" s="4" t="n">
        <f aca="false">ROUND(E10263*F10263,2)</f>
        <v>527595.95</v>
      </c>
    </row>
    <row r="10264" customFormat="false" ht="15" hidden="false" customHeight="false" outlineLevel="0" collapsed="false">
      <c r="A10264" s="3" t="n">
        <v>10263</v>
      </c>
      <c r="B10264" s="3" t="n">
        <v>5</v>
      </c>
      <c r="C10264" s="3" t="s">
        <v>404</v>
      </c>
      <c r="D10264" s="3" t="s">
        <v>562</v>
      </c>
      <c r="E10264" s="3" t="n">
        <v>1789</v>
      </c>
      <c r="F10264" s="4" t="n">
        <v>658.02</v>
      </c>
      <c r="G10264" s="3" t="s">
        <v>8</v>
      </c>
      <c r="H10264" s="4" t="n">
        <f aca="false">ROUND(E10264*F10264,2)</f>
        <v>1177197.78</v>
      </c>
    </row>
    <row r="10265" customFormat="false" ht="15" hidden="false" customHeight="false" outlineLevel="0" collapsed="false">
      <c r="A10265" s="3" t="n">
        <v>10264</v>
      </c>
      <c r="B10265" s="3" t="n">
        <v>3</v>
      </c>
      <c r="C10265" s="3" t="s">
        <v>404</v>
      </c>
      <c r="D10265" s="3" t="s">
        <v>562</v>
      </c>
      <c r="E10265" s="3" t="n">
        <v>3581</v>
      </c>
      <c r="F10265" s="4" t="n">
        <v>155</v>
      </c>
      <c r="G10265" s="3" t="s">
        <v>8</v>
      </c>
      <c r="H10265" s="4" t="n">
        <f aca="false">ROUND(E10265*F10265,2)</f>
        <v>555055</v>
      </c>
    </row>
    <row r="10266" customFormat="false" ht="15" hidden="false" customHeight="false" outlineLevel="0" collapsed="false">
      <c r="A10266" s="3" t="n">
        <v>10265</v>
      </c>
      <c r="B10266" s="3" t="n">
        <v>15</v>
      </c>
      <c r="C10266" s="3" t="s">
        <v>404</v>
      </c>
      <c r="D10266" s="3" t="s">
        <v>562</v>
      </c>
      <c r="E10266" s="3" t="n">
        <v>3424</v>
      </c>
      <c r="F10266" s="4" t="n">
        <v>282</v>
      </c>
      <c r="G10266" s="3" t="s">
        <v>46</v>
      </c>
      <c r="H10266" s="4" t="n">
        <f aca="false">ROUND(E10266*F10266,2)</f>
        <v>965568</v>
      </c>
    </row>
    <row r="10267" customFormat="false" ht="15" hidden="false" customHeight="false" outlineLevel="0" collapsed="false">
      <c r="A10267" s="3" t="n">
        <v>10266</v>
      </c>
      <c r="B10267" s="3" t="n">
        <v>6</v>
      </c>
      <c r="C10267" s="3" t="s">
        <v>404</v>
      </c>
      <c r="D10267" s="3" t="s">
        <v>562</v>
      </c>
      <c r="E10267" s="3" t="n">
        <v>1839</v>
      </c>
      <c r="F10267" s="4" t="n">
        <v>207.8</v>
      </c>
      <c r="G10267" s="3" t="s">
        <v>8</v>
      </c>
      <c r="H10267" s="4" t="n">
        <f aca="false">ROUND(E10267*F10267,2)</f>
        <v>382144.2</v>
      </c>
    </row>
    <row r="10268" customFormat="false" ht="15" hidden="false" customHeight="false" outlineLevel="0" collapsed="false">
      <c r="A10268" s="3" t="n">
        <v>10267</v>
      </c>
      <c r="B10268" s="3" t="n">
        <v>11</v>
      </c>
      <c r="C10268" s="3" t="s">
        <v>404</v>
      </c>
      <c r="D10268" s="3" t="s">
        <v>562</v>
      </c>
      <c r="E10268" s="3" t="n">
        <v>4903</v>
      </c>
      <c r="F10268" s="4" t="n">
        <v>107.76</v>
      </c>
      <c r="G10268" s="3" t="s">
        <v>34</v>
      </c>
      <c r="H10268" s="4" t="n">
        <f aca="false">ROUND(E10268*F10268,2)</f>
        <v>528347.28</v>
      </c>
    </row>
    <row r="10269" customFormat="false" ht="15" hidden="false" customHeight="false" outlineLevel="0" collapsed="false">
      <c r="A10269" s="3" t="n">
        <v>10268</v>
      </c>
      <c r="B10269" s="3" t="n">
        <v>4</v>
      </c>
      <c r="C10269" s="3" t="s">
        <v>404</v>
      </c>
      <c r="D10269" s="3" t="s">
        <v>562</v>
      </c>
      <c r="E10269" s="3" t="n">
        <v>2154</v>
      </c>
      <c r="F10269" s="4" t="n">
        <v>114.98</v>
      </c>
      <c r="G10269" s="3" t="s">
        <v>8</v>
      </c>
      <c r="H10269" s="4" t="n">
        <f aca="false">ROUND(E10269*F10269,2)</f>
        <v>247666.92</v>
      </c>
    </row>
    <row r="10270" customFormat="false" ht="15" hidden="false" customHeight="false" outlineLevel="0" collapsed="false">
      <c r="A10270" s="3" t="n">
        <v>10269</v>
      </c>
      <c r="B10270" s="3" t="n">
        <v>6</v>
      </c>
      <c r="C10270" s="3" t="s">
        <v>404</v>
      </c>
      <c r="D10270" s="3" t="s">
        <v>562</v>
      </c>
      <c r="E10270" s="3" t="n">
        <v>133</v>
      </c>
      <c r="F10270" s="4" t="n">
        <v>208.07</v>
      </c>
      <c r="G10270" s="3" t="s">
        <v>8</v>
      </c>
      <c r="H10270" s="4" t="n">
        <f aca="false">ROUND(E10270*F10270,2)</f>
        <v>27673.31</v>
      </c>
    </row>
    <row r="10271" customFormat="false" ht="15" hidden="false" customHeight="false" outlineLevel="0" collapsed="false">
      <c r="A10271" s="3" t="n">
        <v>10270</v>
      </c>
      <c r="B10271" s="3" t="n">
        <v>13</v>
      </c>
      <c r="C10271" s="3" t="s">
        <v>404</v>
      </c>
      <c r="D10271" s="3" t="s">
        <v>562</v>
      </c>
      <c r="E10271" s="3" t="n">
        <v>2305</v>
      </c>
      <c r="F10271" s="4" t="n">
        <v>38.25</v>
      </c>
      <c r="G10271" s="3" t="s">
        <v>41</v>
      </c>
      <c r="H10271" s="4" t="n">
        <f aca="false">ROUND(E10271*F10271,2)</f>
        <v>88166.25</v>
      </c>
    </row>
    <row r="10272" customFormat="false" ht="15" hidden="false" customHeight="false" outlineLevel="0" collapsed="false">
      <c r="A10272" s="3" t="n">
        <v>10271</v>
      </c>
      <c r="B10272" s="3" t="n">
        <v>1</v>
      </c>
      <c r="C10272" s="3" t="s">
        <v>404</v>
      </c>
      <c r="D10272" s="3" t="s">
        <v>563</v>
      </c>
      <c r="E10272" s="3" t="n">
        <v>1372</v>
      </c>
      <c r="F10272" s="4" t="n">
        <v>398.76</v>
      </c>
      <c r="G10272" s="3" t="s">
        <v>8</v>
      </c>
      <c r="H10272" s="4" t="n">
        <f aca="false">ROUND(E10272*F10272,2)</f>
        <v>547098.72</v>
      </c>
    </row>
    <row r="10273" customFormat="false" ht="15" hidden="false" customHeight="false" outlineLevel="0" collapsed="false">
      <c r="A10273" s="3" t="n">
        <v>10272</v>
      </c>
      <c r="B10273" s="3" t="n">
        <v>8</v>
      </c>
      <c r="C10273" s="3" t="s">
        <v>404</v>
      </c>
      <c r="D10273" s="3" t="s">
        <v>562</v>
      </c>
      <c r="E10273" s="3" t="n">
        <v>4256</v>
      </c>
      <c r="F10273" s="4" t="n">
        <v>54.84</v>
      </c>
      <c r="G10273" s="3" t="s">
        <v>8</v>
      </c>
      <c r="H10273" s="4" t="n">
        <f aca="false">ROUND(E10273*F10273,2)</f>
        <v>233399.04</v>
      </c>
    </row>
    <row r="10274" customFormat="false" ht="15" hidden="false" customHeight="false" outlineLevel="0" collapsed="false">
      <c r="A10274" s="3" t="n">
        <v>10273</v>
      </c>
      <c r="B10274" s="3" t="n">
        <v>9</v>
      </c>
      <c r="C10274" s="3" t="s">
        <v>404</v>
      </c>
      <c r="D10274" s="3" t="s">
        <v>562</v>
      </c>
      <c r="E10274" s="3" t="n">
        <v>3709</v>
      </c>
      <c r="F10274" s="4" t="n">
        <v>276.86</v>
      </c>
      <c r="G10274" s="3" t="s">
        <v>8</v>
      </c>
      <c r="H10274" s="4" t="n">
        <f aca="false">ROUND(E10274*F10274,2)</f>
        <v>1026873.74</v>
      </c>
    </row>
    <row r="10275" customFormat="false" ht="15" hidden="false" customHeight="false" outlineLevel="0" collapsed="false">
      <c r="A10275" s="3" t="n">
        <v>10274</v>
      </c>
      <c r="B10275" s="3" t="n">
        <v>12</v>
      </c>
      <c r="C10275" s="3" t="s">
        <v>404</v>
      </c>
      <c r="D10275" s="3" t="s">
        <v>562</v>
      </c>
      <c r="E10275" s="3" t="n">
        <v>2046</v>
      </c>
      <c r="F10275" s="4" t="n">
        <v>225.64</v>
      </c>
      <c r="G10275" s="3" t="s">
        <v>38</v>
      </c>
      <c r="H10275" s="4" t="n">
        <f aca="false">ROUND(E10275*F10275,2)</f>
        <v>461659.44</v>
      </c>
    </row>
    <row r="10276" customFormat="false" ht="15" hidden="false" customHeight="false" outlineLevel="0" collapsed="false">
      <c r="A10276" s="3" t="n">
        <v>10275</v>
      </c>
      <c r="B10276" s="3" t="n">
        <v>12</v>
      </c>
      <c r="C10276" s="3" t="s">
        <v>404</v>
      </c>
      <c r="D10276" s="3" t="s">
        <v>563</v>
      </c>
      <c r="E10276" s="3" t="n">
        <v>3153</v>
      </c>
      <c r="F10276" s="4" t="n">
        <v>225.78</v>
      </c>
      <c r="G10276" s="3" t="s">
        <v>38</v>
      </c>
      <c r="H10276" s="4" t="n">
        <f aca="false">ROUND(E10276*F10276,2)</f>
        <v>711884.34</v>
      </c>
    </row>
    <row r="10277" customFormat="false" ht="15" hidden="false" customHeight="false" outlineLevel="0" collapsed="false">
      <c r="A10277" s="3" t="n">
        <v>10276</v>
      </c>
      <c r="B10277" s="3" t="n">
        <v>13</v>
      </c>
      <c r="C10277" s="3" t="s">
        <v>404</v>
      </c>
      <c r="D10277" s="3" t="s">
        <v>563</v>
      </c>
      <c r="E10277" s="3" t="n">
        <v>2388</v>
      </c>
      <c r="F10277" s="4" t="n">
        <v>38.38</v>
      </c>
      <c r="G10277" s="3" t="s">
        <v>41</v>
      </c>
      <c r="H10277" s="4" t="n">
        <f aca="false">ROUND(E10277*F10277,2)</f>
        <v>91651.44</v>
      </c>
    </row>
    <row r="10278" customFormat="false" ht="15" hidden="false" customHeight="false" outlineLevel="0" collapsed="false">
      <c r="A10278" s="3" t="n">
        <v>10277</v>
      </c>
      <c r="B10278" s="3" t="n">
        <v>1</v>
      </c>
      <c r="C10278" s="3" t="s">
        <v>404</v>
      </c>
      <c r="D10278" s="3" t="s">
        <v>562</v>
      </c>
      <c r="E10278" s="3" t="n">
        <v>1136</v>
      </c>
      <c r="F10278" s="4" t="n">
        <v>397.79</v>
      </c>
      <c r="G10278" s="3" t="s">
        <v>8</v>
      </c>
      <c r="H10278" s="4" t="n">
        <f aca="false">ROUND(E10278*F10278,2)</f>
        <v>451889.44</v>
      </c>
    </row>
    <row r="10279" customFormat="false" ht="15" hidden="false" customHeight="false" outlineLevel="0" collapsed="false">
      <c r="A10279" s="3" t="n">
        <v>10278</v>
      </c>
      <c r="B10279" s="3" t="n">
        <v>3</v>
      </c>
      <c r="C10279" s="3" t="s">
        <v>404</v>
      </c>
      <c r="D10279" s="3" t="s">
        <v>563</v>
      </c>
      <c r="E10279" s="3" t="n">
        <v>3744</v>
      </c>
      <c r="F10279" s="4" t="n">
        <v>155.16</v>
      </c>
      <c r="G10279" s="3" t="s">
        <v>8</v>
      </c>
      <c r="H10279" s="4" t="n">
        <f aca="false">ROUND(E10279*F10279,2)</f>
        <v>580919.04</v>
      </c>
    </row>
    <row r="10280" customFormat="false" ht="15" hidden="false" customHeight="false" outlineLevel="0" collapsed="false">
      <c r="A10280" s="3" t="n">
        <v>10279</v>
      </c>
      <c r="B10280" s="3" t="n">
        <v>9</v>
      </c>
      <c r="C10280" s="3" t="s">
        <v>404</v>
      </c>
      <c r="D10280" s="3" t="s">
        <v>563</v>
      </c>
      <c r="E10280" s="3" t="n">
        <v>4802</v>
      </c>
      <c r="F10280" s="4" t="n">
        <v>276.19</v>
      </c>
      <c r="G10280" s="3" t="s">
        <v>8</v>
      </c>
      <c r="H10280" s="4" t="n">
        <f aca="false">ROUND(E10280*F10280,2)</f>
        <v>1326264.38</v>
      </c>
    </row>
    <row r="10281" customFormat="false" ht="15" hidden="false" customHeight="false" outlineLevel="0" collapsed="false">
      <c r="A10281" s="3" t="n">
        <v>10280</v>
      </c>
      <c r="B10281" s="3" t="n">
        <v>3</v>
      </c>
      <c r="C10281" s="3" t="s">
        <v>404</v>
      </c>
      <c r="D10281" s="3" t="s">
        <v>563</v>
      </c>
      <c r="E10281" s="3" t="n">
        <v>24</v>
      </c>
      <c r="F10281" s="4" t="n">
        <v>155.43</v>
      </c>
      <c r="G10281" s="3" t="s">
        <v>8</v>
      </c>
      <c r="H10281" s="4" t="n">
        <f aca="false">ROUND(E10281*F10281,2)</f>
        <v>3730.32</v>
      </c>
    </row>
    <row r="10282" customFormat="false" ht="15" hidden="false" customHeight="false" outlineLevel="0" collapsed="false">
      <c r="A10282" s="3" t="n">
        <v>10281</v>
      </c>
      <c r="B10282" s="3" t="n">
        <v>8</v>
      </c>
      <c r="C10282" s="3" t="s">
        <v>404</v>
      </c>
      <c r="D10282" s="3" t="s">
        <v>562</v>
      </c>
      <c r="E10282" s="3" t="n">
        <v>1319</v>
      </c>
      <c r="F10282" s="4" t="n">
        <v>54.78</v>
      </c>
      <c r="G10282" s="3" t="s">
        <v>8</v>
      </c>
      <c r="H10282" s="4" t="n">
        <f aca="false">ROUND(E10282*F10282,2)</f>
        <v>72254.82</v>
      </c>
    </row>
    <row r="10283" customFormat="false" ht="15" hidden="false" customHeight="false" outlineLevel="0" collapsed="false">
      <c r="A10283" s="3" t="n">
        <v>10282</v>
      </c>
      <c r="B10283" s="3" t="n">
        <v>11</v>
      </c>
      <c r="C10283" s="3" t="s">
        <v>404</v>
      </c>
      <c r="D10283" s="3" t="s">
        <v>562</v>
      </c>
      <c r="E10283" s="3" t="n">
        <v>1914</v>
      </c>
      <c r="F10283" s="4" t="n">
        <v>107.66</v>
      </c>
      <c r="G10283" s="3" t="s">
        <v>34</v>
      </c>
      <c r="H10283" s="4" t="n">
        <f aca="false">ROUND(E10283*F10283,2)</f>
        <v>206061.24</v>
      </c>
    </row>
    <row r="10284" customFormat="false" ht="15" hidden="false" customHeight="false" outlineLevel="0" collapsed="false">
      <c r="A10284" s="3" t="n">
        <v>10283</v>
      </c>
      <c r="B10284" s="3" t="n">
        <v>3</v>
      </c>
      <c r="C10284" s="3" t="s">
        <v>404</v>
      </c>
      <c r="D10284" s="3" t="s">
        <v>562</v>
      </c>
      <c r="E10284" s="3" t="n">
        <v>454</v>
      </c>
      <c r="F10284" s="4" t="n">
        <v>154.65</v>
      </c>
      <c r="G10284" s="3" t="s">
        <v>8</v>
      </c>
      <c r="H10284" s="4" t="n">
        <f aca="false">ROUND(E10284*F10284,2)</f>
        <v>70211.1</v>
      </c>
    </row>
    <row r="10285" customFormat="false" ht="15" hidden="false" customHeight="false" outlineLevel="0" collapsed="false">
      <c r="A10285" s="3" t="n">
        <v>10284</v>
      </c>
      <c r="B10285" s="3" t="n">
        <v>1</v>
      </c>
      <c r="C10285" s="3" t="s">
        <v>404</v>
      </c>
      <c r="D10285" s="3" t="s">
        <v>562</v>
      </c>
      <c r="E10285" s="3" t="n">
        <v>4823</v>
      </c>
      <c r="F10285" s="4" t="n">
        <v>397.8</v>
      </c>
      <c r="G10285" s="3" t="s">
        <v>8</v>
      </c>
      <c r="H10285" s="4" t="n">
        <f aca="false">ROUND(E10285*F10285,2)</f>
        <v>1918589.4</v>
      </c>
    </row>
    <row r="10286" customFormat="false" ht="15" hidden="false" customHeight="false" outlineLevel="0" collapsed="false">
      <c r="A10286" s="3" t="n">
        <v>10285</v>
      </c>
      <c r="B10286" s="3" t="n">
        <v>2</v>
      </c>
      <c r="C10286" s="3" t="s">
        <v>404</v>
      </c>
      <c r="D10286" s="3" t="s">
        <v>562</v>
      </c>
      <c r="E10286" s="3" t="n">
        <v>510</v>
      </c>
      <c r="F10286" s="4" t="n">
        <v>32.46</v>
      </c>
      <c r="G10286" s="3" t="s">
        <v>8</v>
      </c>
      <c r="H10286" s="4" t="n">
        <f aca="false">ROUND(E10286*F10286,2)</f>
        <v>16554.6</v>
      </c>
    </row>
    <row r="10287" customFormat="false" ht="15" hidden="false" customHeight="false" outlineLevel="0" collapsed="false">
      <c r="A10287" s="3" t="n">
        <v>10286</v>
      </c>
      <c r="B10287" s="3" t="n">
        <v>1</v>
      </c>
      <c r="C10287" s="3" t="s">
        <v>404</v>
      </c>
      <c r="D10287" s="3" t="s">
        <v>562</v>
      </c>
      <c r="E10287" s="3" t="n">
        <v>4590</v>
      </c>
      <c r="F10287" s="4" t="n">
        <v>399.89</v>
      </c>
      <c r="G10287" s="3" t="s">
        <v>8</v>
      </c>
      <c r="H10287" s="4" t="n">
        <f aca="false">ROUND(E10287*F10287,2)</f>
        <v>1835495.1</v>
      </c>
    </row>
    <row r="10288" customFormat="false" ht="15" hidden="false" customHeight="false" outlineLevel="0" collapsed="false">
      <c r="A10288" s="3" t="n">
        <v>10287</v>
      </c>
      <c r="B10288" s="3" t="n">
        <v>2</v>
      </c>
      <c r="C10288" s="3" t="s">
        <v>404</v>
      </c>
      <c r="D10288" s="3" t="s">
        <v>562</v>
      </c>
      <c r="E10288" s="3" t="n">
        <v>1626</v>
      </c>
      <c r="F10288" s="4" t="n">
        <v>32.52</v>
      </c>
      <c r="G10288" s="3" t="s">
        <v>8</v>
      </c>
      <c r="H10288" s="4" t="n">
        <f aca="false">ROUND(E10288*F10288,2)</f>
        <v>52877.52</v>
      </c>
    </row>
    <row r="10289" customFormat="false" ht="15" hidden="false" customHeight="false" outlineLevel="0" collapsed="false">
      <c r="A10289" s="3" t="n">
        <v>10288</v>
      </c>
      <c r="B10289" s="3" t="n">
        <v>9</v>
      </c>
      <c r="C10289" s="3" t="s">
        <v>404</v>
      </c>
      <c r="D10289" s="3" t="s">
        <v>563</v>
      </c>
      <c r="E10289" s="3" t="n">
        <v>4201</v>
      </c>
      <c r="F10289" s="4" t="n">
        <v>275.77</v>
      </c>
      <c r="G10289" s="3" t="s">
        <v>8</v>
      </c>
      <c r="H10289" s="4" t="n">
        <f aca="false">ROUND(E10289*F10289,2)</f>
        <v>1158509.77</v>
      </c>
    </row>
    <row r="10290" customFormat="false" ht="15" hidden="false" customHeight="false" outlineLevel="0" collapsed="false">
      <c r="A10290" s="3" t="n">
        <v>10289</v>
      </c>
      <c r="B10290" s="3" t="n">
        <v>2</v>
      </c>
      <c r="C10290" s="3" t="s">
        <v>404</v>
      </c>
      <c r="D10290" s="3" t="s">
        <v>563</v>
      </c>
      <c r="E10290" s="3" t="n">
        <v>870</v>
      </c>
      <c r="F10290" s="4" t="n">
        <v>32.44</v>
      </c>
      <c r="G10290" s="3" t="s">
        <v>8</v>
      </c>
      <c r="H10290" s="4" t="n">
        <f aca="false">ROUND(E10290*F10290,2)</f>
        <v>28222.8</v>
      </c>
    </row>
    <row r="10291" customFormat="false" ht="15" hidden="false" customHeight="false" outlineLevel="0" collapsed="false">
      <c r="A10291" s="3" t="n">
        <v>10290</v>
      </c>
      <c r="B10291" s="3" t="n">
        <v>10</v>
      </c>
      <c r="C10291" s="3" t="s">
        <v>404</v>
      </c>
      <c r="D10291" s="3" t="s">
        <v>562</v>
      </c>
      <c r="E10291" s="3" t="n">
        <v>3495</v>
      </c>
      <c r="F10291" s="4" t="n">
        <v>86.62</v>
      </c>
      <c r="G10291" s="3" t="s">
        <v>8</v>
      </c>
      <c r="H10291" s="4" t="n">
        <f aca="false">ROUND(E10291*F10291,2)</f>
        <v>302736.9</v>
      </c>
    </row>
    <row r="10292" customFormat="false" ht="15" hidden="false" customHeight="false" outlineLevel="0" collapsed="false">
      <c r="A10292" s="3" t="n">
        <v>10291</v>
      </c>
      <c r="B10292" s="3" t="n">
        <v>13</v>
      </c>
      <c r="C10292" s="3" t="s">
        <v>405</v>
      </c>
      <c r="D10292" s="3" t="s">
        <v>562</v>
      </c>
      <c r="E10292" s="3" t="n">
        <v>3237</v>
      </c>
      <c r="F10292" s="4" t="n">
        <v>39.65</v>
      </c>
      <c r="G10292" s="3" t="s">
        <v>41</v>
      </c>
      <c r="H10292" s="4" t="n">
        <f aca="false">ROUND(E10292*F10292,2)</f>
        <v>128347.05</v>
      </c>
    </row>
    <row r="10293" customFormat="false" ht="15" hidden="false" customHeight="false" outlineLevel="0" collapsed="false">
      <c r="A10293" s="3" t="n">
        <v>10292</v>
      </c>
      <c r="B10293" s="3" t="n">
        <v>5</v>
      </c>
      <c r="C10293" s="3" t="s">
        <v>405</v>
      </c>
      <c r="D10293" s="3" t="s">
        <v>562</v>
      </c>
      <c r="E10293" s="3" t="n">
        <v>4881</v>
      </c>
      <c r="F10293" s="4" t="n">
        <v>685.88</v>
      </c>
      <c r="G10293" s="3" t="s">
        <v>8</v>
      </c>
      <c r="H10293" s="4" t="n">
        <f aca="false">ROUND(E10293*F10293,2)</f>
        <v>3347780.28</v>
      </c>
    </row>
    <row r="10294" customFormat="false" ht="15" hidden="false" customHeight="false" outlineLevel="0" collapsed="false">
      <c r="A10294" s="3" t="n">
        <v>10293</v>
      </c>
      <c r="B10294" s="3" t="n">
        <v>11</v>
      </c>
      <c r="C10294" s="3" t="s">
        <v>405</v>
      </c>
      <c r="D10294" s="3" t="s">
        <v>563</v>
      </c>
      <c r="E10294" s="3" t="n">
        <v>3027</v>
      </c>
      <c r="F10294" s="4" t="n">
        <v>107.38</v>
      </c>
      <c r="G10294" s="3" t="s">
        <v>34</v>
      </c>
      <c r="H10294" s="4" t="n">
        <f aca="false">ROUND(E10294*F10294,2)</f>
        <v>325039.26</v>
      </c>
    </row>
    <row r="10295" customFormat="false" ht="15" hidden="false" customHeight="false" outlineLevel="0" collapsed="false">
      <c r="A10295" s="3" t="n">
        <v>10294</v>
      </c>
      <c r="B10295" s="3" t="n">
        <v>9</v>
      </c>
      <c r="C10295" s="3" t="s">
        <v>405</v>
      </c>
      <c r="D10295" s="3" t="s">
        <v>563</v>
      </c>
      <c r="E10295" s="3" t="n">
        <v>414</v>
      </c>
      <c r="F10295" s="4" t="n">
        <v>277.91</v>
      </c>
      <c r="G10295" s="3" t="s">
        <v>8</v>
      </c>
      <c r="H10295" s="4" t="n">
        <f aca="false">ROUND(E10295*F10295,2)</f>
        <v>115054.74</v>
      </c>
    </row>
    <row r="10296" customFormat="false" ht="15" hidden="false" customHeight="false" outlineLevel="0" collapsed="false">
      <c r="A10296" s="3" t="n">
        <v>10295</v>
      </c>
      <c r="B10296" s="3" t="n">
        <v>10</v>
      </c>
      <c r="C10296" s="3" t="s">
        <v>405</v>
      </c>
      <c r="D10296" s="3" t="s">
        <v>562</v>
      </c>
      <c r="E10296" s="3" t="n">
        <v>2609</v>
      </c>
      <c r="F10296" s="4" t="n">
        <v>88.73</v>
      </c>
      <c r="G10296" s="3" t="s">
        <v>8</v>
      </c>
      <c r="H10296" s="4" t="n">
        <f aca="false">ROUND(E10296*F10296,2)</f>
        <v>231496.57</v>
      </c>
    </row>
    <row r="10297" customFormat="false" ht="15" hidden="false" customHeight="false" outlineLevel="0" collapsed="false">
      <c r="A10297" s="3" t="n">
        <v>10296</v>
      </c>
      <c r="B10297" s="3" t="n">
        <v>3</v>
      </c>
      <c r="C10297" s="3" t="s">
        <v>405</v>
      </c>
      <c r="D10297" s="3" t="s">
        <v>562</v>
      </c>
      <c r="E10297" s="3" t="n">
        <v>430</v>
      </c>
      <c r="F10297" s="4" t="n">
        <v>152.58</v>
      </c>
      <c r="G10297" s="3" t="s">
        <v>8</v>
      </c>
      <c r="H10297" s="4" t="n">
        <f aca="false">ROUND(E10297*F10297,2)</f>
        <v>65609.4</v>
      </c>
    </row>
    <row r="10298" customFormat="false" ht="15" hidden="false" customHeight="false" outlineLevel="0" collapsed="false">
      <c r="A10298" s="3" t="n">
        <v>10297</v>
      </c>
      <c r="B10298" s="3" t="n">
        <v>11</v>
      </c>
      <c r="C10298" s="3" t="s">
        <v>405</v>
      </c>
      <c r="D10298" s="3" t="s">
        <v>562</v>
      </c>
      <c r="E10298" s="3" t="n">
        <v>1142</v>
      </c>
      <c r="F10298" s="4" t="n">
        <v>107.24</v>
      </c>
      <c r="G10298" s="3" t="s">
        <v>34</v>
      </c>
      <c r="H10298" s="4" t="n">
        <f aca="false">ROUND(E10298*F10298,2)</f>
        <v>122468.08</v>
      </c>
    </row>
    <row r="10299" customFormat="false" ht="15" hidden="false" customHeight="false" outlineLevel="0" collapsed="false">
      <c r="A10299" s="3" t="n">
        <v>10298</v>
      </c>
      <c r="B10299" s="3" t="n">
        <v>4</v>
      </c>
      <c r="C10299" s="3" t="s">
        <v>405</v>
      </c>
      <c r="D10299" s="3" t="s">
        <v>563</v>
      </c>
      <c r="E10299" s="3" t="n">
        <v>523</v>
      </c>
      <c r="F10299" s="4" t="n">
        <v>116.36</v>
      </c>
      <c r="G10299" s="3" t="s">
        <v>8</v>
      </c>
      <c r="H10299" s="4" t="n">
        <f aca="false">ROUND(E10299*F10299,2)</f>
        <v>60856.28</v>
      </c>
    </row>
    <row r="10300" customFormat="false" ht="15" hidden="false" customHeight="false" outlineLevel="0" collapsed="false">
      <c r="A10300" s="3" t="n">
        <v>10299</v>
      </c>
      <c r="B10300" s="3" t="n">
        <v>15</v>
      </c>
      <c r="C10300" s="3" t="s">
        <v>405</v>
      </c>
      <c r="D10300" s="3" t="s">
        <v>563</v>
      </c>
      <c r="E10300" s="3" t="n">
        <v>2708</v>
      </c>
      <c r="F10300" s="4" t="n">
        <v>283.79</v>
      </c>
      <c r="G10300" s="3" t="s">
        <v>46</v>
      </c>
      <c r="H10300" s="4" t="n">
        <f aca="false">ROUND(E10300*F10300,2)</f>
        <v>768503.32</v>
      </c>
    </row>
    <row r="10301" customFormat="false" ht="15" hidden="false" customHeight="false" outlineLevel="0" collapsed="false">
      <c r="A10301" s="3" t="n">
        <v>10300</v>
      </c>
      <c r="B10301" s="3" t="n">
        <v>13</v>
      </c>
      <c r="C10301" s="3" t="s">
        <v>405</v>
      </c>
      <c r="D10301" s="3" t="s">
        <v>563</v>
      </c>
      <c r="E10301" s="3" t="n">
        <v>1766</v>
      </c>
      <c r="F10301" s="4" t="n">
        <v>39.65</v>
      </c>
      <c r="G10301" s="3" t="s">
        <v>41</v>
      </c>
      <c r="H10301" s="4" t="n">
        <f aca="false">ROUND(E10301*F10301,2)</f>
        <v>70021.9</v>
      </c>
    </row>
    <row r="10302" customFormat="false" ht="15" hidden="false" customHeight="false" outlineLevel="0" collapsed="false">
      <c r="A10302" s="3" t="n">
        <v>10301</v>
      </c>
      <c r="B10302" s="3" t="n">
        <v>14</v>
      </c>
      <c r="C10302" s="3" t="s">
        <v>405</v>
      </c>
      <c r="D10302" s="3" t="s">
        <v>562</v>
      </c>
      <c r="E10302" s="3" t="n">
        <v>2396</v>
      </c>
      <c r="F10302" s="4" t="n">
        <v>60.98</v>
      </c>
      <c r="G10302" s="3" t="s">
        <v>41</v>
      </c>
      <c r="H10302" s="4" t="n">
        <f aca="false">ROUND(E10302*F10302,2)</f>
        <v>146108.08</v>
      </c>
    </row>
    <row r="10303" customFormat="false" ht="15" hidden="false" customHeight="false" outlineLevel="0" collapsed="false">
      <c r="A10303" s="3" t="n">
        <v>10302</v>
      </c>
      <c r="B10303" s="3" t="n">
        <v>7</v>
      </c>
      <c r="C10303" s="3" t="s">
        <v>405</v>
      </c>
      <c r="D10303" s="3" t="s">
        <v>563</v>
      </c>
      <c r="E10303" s="3" t="n">
        <v>485</v>
      </c>
      <c r="F10303" s="4" t="n">
        <v>253.69</v>
      </c>
      <c r="G10303" s="3" t="s">
        <v>8</v>
      </c>
      <c r="H10303" s="4" t="n">
        <f aca="false">ROUND(E10303*F10303,2)</f>
        <v>123039.65</v>
      </c>
    </row>
    <row r="10304" customFormat="false" ht="15" hidden="false" customHeight="false" outlineLevel="0" collapsed="false">
      <c r="A10304" s="3" t="n">
        <v>10303</v>
      </c>
      <c r="B10304" s="3" t="n">
        <v>3</v>
      </c>
      <c r="C10304" s="3" t="s">
        <v>405</v>
      </c>
      <c r="D10304" s="3" t="s">
        <v>563</v>
      </c>
      <c r="E10304" s="3" t="n">
        <v>4193</v>
      </c>
      <c r="F10304" s="4" t="n">
        <v>152.5</v>
      </c>
      <c r="G10304" s="3" t="s">
        <v>8</v>
      </c>
      <c r="H10304" s="4" t="n">
        <f aca="false">ROUND(E10304*F10304,2)</f>
        <v>639432.5</v>
      </c>
    </row>
    <row r="10305" customFormat="false" ht="15" hidden="false" customHeight="false" outlineLevel="0" collapsed="false">
      <c r="A10305" s="3" t="n">
        <v>10304</v>
      </c>
      <c r="B10305" s="3" t="n">
        <v>3</v>
      </c>
      <c r="C10305" s="3" t="s">
        <v>405</v>
      </c>
      <c r="D10305" s="3" t="s">
        <v>562</v>
      </c>
      <c r="E10305" s="3" t="n">
        <v>198</v>
      </c>
      <c r="F10305" s="4" t="n">
        <v>152.27</v>
      </c>
      <c r="G10305" s="3" t="s">
        <v>8</v>
      </c>
      <c r="H10305" s="4" t="n">
        <f aca="false">ROUND(E10305*F10305,2)</f>
        <v>30149.46</v>
      </c>
    </row>
    <row r="10306" customFormat="false" ht="15" hidden="false" customHeight="false" outlineLevel="0" collapsed="false">
      <c r="A10306" s="3" t="n">
        <v>10305</v>
      </c>
      <c r="B10306" s="3" t="n">
        <v>12</v>
      </c>
      <c r="C10306" s="3" t="s">
        <v>405</v>
      </c>
      <c r="D10306" s="3" t="s">
        <v>563</v>
      </c>
      <c r="E10306" s="3" t="n">
        <v>1843</v>
      </c>
      <c r="F10306" s="4" t="n">
        <v>226.42</v>
      </c>
      <c r="G10306" s="3" t="s">
        <v>38</v>
      </c>
      <c r="H10306" s="4" t="n">
        <f aca="false">ROUND(E10306*F10306,2)</f>
        <v>417292.06</v>
      </c>
    </row>
    <row r="10307" customFormat="false" ht="15" hidden="false" customHeight="false" outlineLevel="0" collapsed="false">
      <c r="A10307" s="3" t="n">
        <v>10306</v>
      </c>
      <c r="B10307" s="3" t="n">
        <v>2</v>
      </c>
      <c r="C10307" s="3" t="s">
        <v>405</v>
      </c>
      <c r="D10307" s="3" t="s">
        <v>562</v>
      </c>
      <c r="E10307" s="3" t="n">
        <v>563</v>
      </c>
      <c r="F10307" s="4" t="n">
        <v>31.18</v>
      </c>
      <c r="G10307" s="3" t="s">
        <v>8</v>
      </c>
      <c r="H10307" s="4" t="n">
        <f aca="false">ROUND(E10307*F10307,2)</f>
        <v>17554.34</v>
      </c>
    </row>
    <row r="10308" customFormat="false" ht="15" hidden="false" customHeight="false" outlineLevel="0" collapsed="false">
      <c r="A10308" s="3" t="n">
        <v>10307</v>
      </c>
      <c r="B10308" s="3" t="n">
        <v>1</v>
      </c>
      <c r="C10308" s="3" t="s">
        <v>405</v>
      </c>
      <c r="D10308" s="3" t="s">
        <v>563</v>
      </c>
      <c r="E10308" s="3" t="n">
        <v>221</v>
      </c>
      <c r="F10308" s="4" t="n">
        <v>395.94</v>
      </c>
      <c r="G10308" s="3" t="s">
        <v>8</v>
      </c>
      <c r="H10308" s="4" t="n">
        <f aca="false">ROUND(E10308*F10308,2)</f>
        <v>87502.74</v>
      </c>
    </row>
    <row r="10309" customFormat="false" ht="15" hidden="false" customHeight="false" outlineLevel="0" collapsed="false">
      <c r="A10309" s="3" t="n">
        <v>10308</v>
      </c>
      <c r="B10309" s="3" t="n">
        <v>8</v>
      </c>
      <c r="C10309" s="3" t="s">
        <v>405</v>
      </c>
      <c r="D10309" s="3" t="s">
        <v>562</v>
      </c>
      <c r="E10309" s="3" t="n">
        <v>2094</v>
      </c>
      <c r="F10309" s="4" t="n">
        <v>54.16</v>
      </c>
      <c r="G10309" s="3" t="s">
        <v>8</v>
      </c>
      <c r="H10309" s="4" t="n">
        <f aca="false">ROUND(E10309*F10309,2)</f>
        <v>113411.04</v>
      </c>
    </row>
    <row r="10310" customFormat="false" ht="15" hidden="false" customHeight="false" outlineLevel="0" collapsed="false">
      <c r="A10310" s="3" t="n">
        <v>10309</v>
      </c>
      <c r="B10310" s="3" t="n">
        <v>1</v>
      </c>
      <c r="C10310" s="3" t="s">
        <v>405</v>
      </c>
      <c r="D10310" s="3" t="s">
        <v>562</v>
      </c>
      <c r="E10310" s="3" t="n">
        <v>2246</v>
      </c>
      <c r="F10310" s="4" t="n">
        <v>394.45</v>
      </c>
      <c r="G10310" s="3" t="s">
        <v>8</v>
      </c>
      <c r="H10310" s="4" t="n">
        <f aca="false">ROUND(E10310*F10310,2)</f>
        <v>885934.7</v>
      </c>
    </row>
    <row r="10311" customFormat="false" ht="15" hidden="false" customHeight="false" outlineLevel="0" collapsed="false">
      <c r="A10311" s="3" t="n">
        <v>10310</v>
      </c>
      <c r="B10311" s="3" t="n">
        <v>15</v>
      </c>
      <c r="C10311" s="3" t="s">
        <v>405</v>
      </c>
      <c r="D10311" s="3" t="s">
        <v>562</v>
      </c>
      <c r="E10311" s="3" t="n">
        <v>2863</v>
      </c>
      <c r="F10311" s="4" t="n">
        <v>283.31</v>
      </c>
      <c r="G10311" s="3" t="s">
        <v>46</v>
      </c>
      <c r="H10311" s="4" t="n">
        <f aca="false">ROUND(E10311*F10311,2)</f>
        <v>811116.53</v>
      </c>
    </row>
    <row r="10312" customFormat="false" ht="15" hidden="false" customHeight="false" outlineLevel="0" collapsed="false">
      <c r="A10312" s="3" t="n">
        <v>10311</v>
      </c>
      <c r="B10312" s="3" t="n">
        <v>12</v>
      </c>
      <c r="C10312" s="3" t="s">
        <v>405</v>
      </c>
      <c r="D10312" s="3" t="s">
        <v>562</v>
      </c>
      <c r="E10312" s="3" t="n">
        <v>3049</v>
      </c>
      <c r="F10312" s="4" t="n">
        <v>225.72</v>
      </c>
      <c r="G10312" s="3" t="s">
        <v>38</v>
      </c>
      <c r="H10312" s="4" t="n">
        <f aca="false">ROUND(E10312*F10312,2)</f>
        <v>688220.28</v>
      </c>
    </row>
    <row r="10313" customFormat="false" ht="15" hidden="false" customHeight="false" outlineLevel="0" collapsed="false">
      <c r="A10313" s="3" t="n">
        <v>10312</v>
      </c>
      <c r="B10313" s="3" t="n">
        <v>4</v>
      </c>
      <c r="C10313" s="3" t="s">
        <v>406</v>
      </c>
      <c r="D10313" s="3" t="s">
        <v>562</v>
      </c>
      <c r="E10313" s="3" t="n">
        <v>2876</v>
      </c>
      <c r="F10313" s="4" t="n">
        <v>115.99</v>
      </c>
      <c r="G10313" s="3" t="s">
        <v>8</v>
      </c>
      <c r="H10313" s="4" t="n">
        <f aca="false">ROUND(E10313*F10313,2)</f>
        <v>333587.24</v>
      </c>
    </row>
    <row r="10314" customFormat="false" ht="15" hidden="false" customHeight="false" outlineLevel="0" collapsed="false">
      <c r="A10314" s="3" t="n">
        <v>10313</v>
      </c>
      <c r="B10314" s="3" t="n">
        <v>2</v>
      </c>
      <c r="C10314" s="3" t="s">
        <v>406</v>
      </c>
      <c r="D10314" s="3" t="s">
        <v>563</v>
      </c>
      <c r="E10314" s="3" t="n">
        <v>1000</v>
      </c>
      <c r="F10314" s="4" t="n">
        <v>30.78</v>
      </c>
      <c r="G10314" s="3" t="s">
        <v>8</v>
      </c>
      <c r="H10314" s="4" t="n">
        <f aca="false">ROUND(E10314*F10314,2)</f>
        <v>30780</v>
      </c>
    </row>
    <row r="10315" customFormat="false" ht="15" hidden="false" customHeight="false" outlineLevel="0" collapsed="false">
      <c r="A10315" s="3" t="n">
        <v>10314</v>
      </c>
      <c r="B10315" s="3" t="n">
        <v>13</v>
      </c>
      <c r="C10315" s="3" t="s">
        <v>406</v>
      </c>
      <c r="D10315" s="3" t="s">
        <v>562</v>
      </c>
      <c r="E10315" s="3" t="n">
        <v>1933</v>
      </c>
      <c r="F10315" s="4" t="n">
        <v>39.47</v>
      </c>
      <c r="G10315" s="3" t="s">
        <v>41</v>
      </c>
      <c r="H10315" s="4" t="n">
        <f aca="false">ROUND(E10315*F10315,2)</f>
        <v>76295.51</v>
      </c>
    </row>
    <row r="10316" customFormat="false" ht="15" hidden="false" customHeight="false" outlineLevel="0" collapsed="false">
      <c r="A10316" s="3" t="n">
        <v>10315</v>
      </c>
      <c r="B10316" s="3" t="n">
        <v>5</v>
      </c>
      <c r="C10316" s="3" t="s">
        <v>406</v>
      </c>
      <c r="D10316" s="3" t="s">
        <v>562</v>
      </c>
      <c r="E10316" s="3" t="n">
        <v>4451</v>
      </c>
      <c r="F10316" s="4" t="n">
        <v>707.54</v>
      </c>
      <c r="G10316" s="3" t="s">
        <v>8</v>
      </c>
      <c r="H10316" s="4" t="n">
        <f aca="false">ROUND(E10316*F10316,2)</f>
        <v>3149260.54</v>
      </c>
    </row>
    <row r="10317" customFormat="false" ht="15" hidden="false" customHeight="false" outlineLevel="0" collapsed="false">
      <c r="A10317" s="3" t="n">
        <v>10316</v>
      </c>
      <c r="B10317" s="3" t="n">
        <v>2</v>
      </c>
      <c r="C10317" s="3" t="s">
        <v>406</v>
      </c>
      <c r="D10317" s="3" t="s">
        <v>563</v>
      </c>
      <c r="E10317" s="3" t="n">
        <v>696</v>
      </c>
      <c r="F10317" s="4" t="n">
        <v>30.73</v>
      </c>
      <c r="G10317" s="3" t="s">
        <v>8</v>
      </c>
      <c r="H10317" s="4" t="n">
        <f aca="false">ROUND(E10317*F10317,2)</f>
        <v>21388.08</v>
      </c>
    </row>
    <row r="10318" customFormat="false" ht="15" hidden="false" customHeight="false" outlineLevel="0" collapsed="false">
      <c r="A10318" s="3" t="n">
        <v>10317</v>
      </c>
      <c r="B10318" s="3" t="n">
        <v>8</v>
      </c>
      <c r="C10318" s="3" t="s">
        <v>406</v>
      </c>
      <c r="D10318" s="3" t="s">
        <v>562</v>
      </c>
      <c r="E10318" s="3" t="n">
        <v>4656</v>
      </c>
      <c r="F10318" s="4" t="n">
        <v>53.78</v>
      </c>
      <c r="G10318" s="3" t="s">
        <v>8</v>
      </c>
      <c r="H10318" s="4" t="n">
        <f aca="false">ROUND(E10318*F10318,2)</f>
        <v>250399.68</v>
      </c>
    </row>
    <row r="10319" customFormat="false" ht="15" hidden="false" customHeight="false" outlineLevel="0" collapsed="false">
      <c r="A10319" s="3" t="n">
        <v>10318</v>
      </c>
      <c r="B10319" s="3" t="n">
        <v>10</v>
      </c>
      <c r="C10319" s="3" t="s">
        <v>406</v>
      </c>
      <c r="D10319" s="3" t="s">
        <v>562</v>
      </c>
      <c r="E10319" s="3" t="n">
        <v>2679</v>
      </c>
      <c r="F10319" s="4" t="n">
        <v>88.9</v>
      </c>
      <c r="G10319" s="3" t="s">
        <v>8</v>
      </c>
      <c r="H10319" s="4" t="n">
        <f aca="false">ROUND(E10319*F10319,2)</f>
        <v>238163.1</v>
      </c>
    </row>
    <row r="10320" customFormat="false" ht="15" hidden="false" customHeight="false" outlineLevel="0" collapsed="false">
      <c r="A10320" s="3" t="n">
        <v>10319</v>
      </c>
      <c r="B10320" s="3" t="n">
        <v>10</v>
      </c>
      <c r="C10320" s="3" t="s">
        <v>406</v>
      </c>
      <c r="D10320" s="3" t="s">
        <v>562</v>
      </c>
      <c r="E10320" s="3" t="n">
        <v>2841</v>
      </c>
      <c r="F10320" s="4" t="n">
        <v>89.13</v>
      </c>
      <c r="G10320" s="3" t="s">
        <v>8</v>
      </c>
      <c r="H10320" s="4" t="n">
        <f aca="false">ROUND(E10320*F10320,2)</f>
        <v>253218.33</v>
      </c>
    </row>
    <row r="10321" customFormat="false" ht="15" hidden="false" customHeight="false" outlineLevel="0" collapsed="false">
      <c r="A10321" s="3" t="n">
        <v>10320</v>
      </c>
      <c r="B10321" s="3" t="n">
        <v>6</v>
      </c>
      <c r="C10321" s="3" t="s">
        <v>406</v>
      </c>
      <c r="D10321" s="3" t="s">
        <v>563</v>
      </c>
      <c r="E10321" s="3" t="n">
        <v>1234</v>
      </c>
      <c r="F10321" s="4" t="n">
        <v>216.04</v>
      </c>
      <c r="G10321" s="3" t="s">
        <v>8</v>
      </c>
      <c r="H10321" s="4" t="n">
        <f aca="false">ROUND(E10321*F10321,2)</f>
        <v>266593.36</v>
      </c>
    </row>
    <row r="10322" customFormat="false" ht="15" hidden="false" customHeight="false" outlineLevel="0" collapsed="false">
      <c r="A10322" s="3" t="n">
        <v>10321</v>
      </c>
      <c r="B10322" s="3" t="n">
        <v>8</v>
      </c>
      <c r="C10322" s="3" t="s">
        <v>406</v>
      </c>
      <c r="D10322" s="3" t="s">
        <v>563</v>
      </c>
      <c r="E10322" s="3" t="n">
        <v>4516</v>
      </c>
      <c r="F10322" s="4" t="n">
        <v>53.64</v>
      </c>
      <c r="G10322" s="3" t="s">
        <v>8</v>
      </c>
      <c r="H10322" s="4" t="n">
        <f aca="false">ROUND(E10322*F10322,2)</f>
        <v>242238.24</v>
      </c>
    </row>
    <row r="10323" customFormat="false" ht="15" hidden="false" customHeight="false" outlineLevel="0" collapsed="false">
      <c r="A10323" s="3" t="n">
        <v>10322</v>
      </c>
      <c r="B10323" s="3" t="n">
        <v>14</v>
      </c>
      <c r="C10323" s="3" t="s">
        <v>406</v>
      </c>
      <c r="D10323" s="3" t="s">
        <v>562</v>
      </c>
      <c r="E10323" s="3" t="n">
        <v>4284</v>
      </c>
      <c r="F10323" s="4" t="n">
        <v>62.52</v>
      </c>
      <c r="G10323" s="3" t="s">
        <v>41</v>
      </c>
      <c r="H10323" s="4" t="n">
        <f aca="false">ROUND(E10323*F10323,2)</f>
        <v>267835.68</v>
      </c>
    </row>
    <row r="10324" customFormat="false" ht="15" hidden="false" customHeight="false" outlineLevel="0" collapsed="false">
      <c r="A10324" s="3" t="n">
        <v>10323</v>
      </c>
      <c r="B10324" s="3" t="n">
        <v>7</v>
      </c>
      <c r="C10324" s="3" t="s">
        <v>406</v>
      </c>
      <c r="D10324" s="3" t="s">
        <v>562</v>
      </c>
      <c r="E10324" s="3" t="n">
        <v>4558</v>
      </c>
      <c r="F10324" s="4" t="n">
        <v>258.81</v>
      </c>
      <c r="G10324" s="3" t="s">
        <v>8</v>
      </c>
      <c r="H10324" s="4" t="n">
        <f aca="false">ROUND(E10324*F10324,2)</f>
        <v>1179655.98</v>
      </c>
    </row>
    <row r="10325" customFormat="false" ht="15" hidden="false" customHeight="false" outlineLevel="0" collapsed="false">
      <c r="A10325" s="3" t="n">
        <v>10324</v>
      </c>
      <c r="B10325" s="3" t="n">
        <v>2</v>
      </c>
      <c r="C10325" s="3" t="s">
        <v>406</v>
      </c>
      <c r="D10325" s="3" t="s">
        <v>562</v>
      </c>
      <c r="E10325" s="3" t="n">
        <v>3236</v>
      </c>
      <c r="F10325" s="4" t="n">
        <v>30.63</v>
      </c>
      <c r="G10325" s="3" t="s">
        <v>8</v>
      </c>
      <c r="H10325" s="4" t="n">
        <f aca="false">ROUND(E10325*F10325,2)</f>
        <v>99118.68</v>
      </c>
    </row>
    <row r="10326" customFormat="false" ht="15" hidden="false" customHeight="false" outlineLevel="0" collapsed="false">
      <c r="A10326" s="3" t="n">
        <v>10325</v>
      </c>
      <c r="B10326" s="3" t="n">
        <v>4</v>
      </c>
      <c r="C10326" s="3" t="s">
        <v>406</v>
      </c>
      <c r="D10326" s="3" t="s">
        <v>563</v>
      </c>
      <c r="E10326" s="3" t="n">
        <v>980</v>
      </c>
      <c r="F10326" s="4" t="n">
        <v>116.04</v>
      </c>
      <c r="G10326" s="3" t="s">
        <v>8</v>
      </c>
      <c r="H10326" s="4" t="n">
        <f aca="false">ROUND(E10326*F10326,2)</f>
        <v>113719.2</v>
      </c>
    </row>
    <row r="10327" customFormat="false" ht="15" hidden="false" customHeight="false" outlineLevel="0" collapsed="false">
      <c r="A10327" s="3" t="n">
        <v>10326</v>
      </c>
      <c r="B10327" s="3" t="n">
        <v>8</v>
      </c>
      <c r="C10327" s="3" t="s">
        <v>406</v>
      </c>
      <c r="D10327" s="3" t="s">
        <v>562</v>
      </c>
      <c r="E10327" s="3" t="n">
        <v>4711</v>
      </c>
      <c r="F10327" s="4" t="n">
        <v>53.64</v>
      </c>
      <c r="G10327" s="3" t="s">
        <v>8</v>
      </c>
      <c r="H10327" s="4" t="n">
        <f aca="false">ROUND(E10327*F10327,2)</f>
        <v>252698.04</v>
      </c>
    </row>
    <row r="10328" customFormat="false" ht="15" hidden="false" customHeight="false" outlineLevel="0" collapsed="false">
      <c r="A10328" s="3" t="n">
        <v>10327</v>
      </c>
      <c r="B10328" s="3" t="n">
        <v>4</v>
      </c>
      <c r="C10328" s="3" t="s">
        <v>406</v>
      </c>
      <c r="D10328" s="3" t="s">
        <v>562</v>
      </c>
      <c r="E10328" s="3" t="n">
        <v>4865</v>
      </c>
      <c r="F10328" s="4" t="n">
        <v>115.89</v>
      </c>
      <c r="G10328" s="3" t="s">
        <v>8</v>
      </c>
      <c r="H10328" s="4" t="n">
        <f aca="false">ROUND(E10328*F10328,2)</f>
        <v>563804.85</v>
      </c>
    </row>
    <row r="10329" customFormat="false" ht="15" hidden="false" customHeight="false" outlineLevel="0" collapsed="false">
      <c r="A10329" s="3" t="n">
        <v>10328</v>
      </c>
      <c r="B10329" s="3" t="n">
        <v>5</v>
      </c>
      <c r="C10329" s="3" t="s">
        <v>406</v>
      </c>
      <c r="D10329" s="3" t="s">
        <v>563</v>
      </c>
      <c r="E10329" s="3" t="n">
        <v>241</v>
      </c>
      <c r="F10329" s="4" t="n">
        <v>706.25</v>
      </c>
      <c r="G10329" s="3" t="s">
        <v>8</v>
      </c>
      <c r="H10329" s="4" t="n">
        <f aca="false">ROUND(E10329*F10329,2)</f>
        <v>170206.25</v>
      </c>
    </row>
    <row r="10330" customFormat="false" ht="15" hidden="false" customHeight="false" outlineLevel="0" collapsed="false">
      <c r="A10330" s="3" t="n">
        <v>10329</v>
      </c>
      <c r="B10330" s="3" t="n">
        <v>6</v>
      </c>
      <c r="C10330" s="3" t="s">
        <v>406</v>
      </c>
      <c r="D10330" s="3" t="s">
        <v>563</v>
      </c>
      <c r="E10330" s="3" t="n">
        <v>3170</v>
      </c>
      <c r="F10330" s="4" t="n">
        <v>215.63</v>
      </c>
      <c r="G10330" s="3" t="s">
        <v>8</v>
      </c>
      <c r="H10330" s="4" t="n">
        <f aca="false">ROUND(E10330*F10330,2)</f>
        <v>683547.1</v>
      </c>
    </row>
    <row r="10331" customFormat="false" ht="15" hidden="false" customHeight="false" outlineLevel="0" collapsed="false">
      <c r="A10331" s="3" t="n">
        <v>10330</v>
      </c>
      <c r="B10331" s="3" t="n">
        <v>3</v>
      </c>
      <c r="C10331" s="3" t="s">
        <v>406</v>
      </c>
      <c r="D10331" s="3" t="s">
        <v>562</v>
      </c>
      <c r="E10331" s="3" t="n">
        <v>4546</v>
      </c>
      <c r="F10331" s="4" t="n">
        <v>149.23</v>
      </c>
      <c r="G10331" s="3" t="s">
        <v>8</v>
      </c>
      <c r="H10331" s="4" t="n">
        <f aca="false">ROUND(E10331*F10331,2)</f>
        <v>678399.58</v>
      </c>
    </row>
    <row r="10332" customFormat="false" ht="15" hidden="false" customHeight="false" outlineLevel="0" collapsed="false">
      <c r="A10332" s="3" t="n">
        <v>10331</v>
      </c>
      <c r="B10332" s="3" t="n">
        <v>1</v>
      </c>
      <c r="C10332" s="3" t="s">
        <v>406</v>
      </c>
      <c r="D10332" s="3" t="s">
        <v>562</v>
      </c>
      <c r="E10332" s="3" t="n">
        <v>3210</v>
      </c>
      <c r="F10332" s="4" t="n">
        <v>401.7</v>
      </c>
      <c r="G10332" s="3" t="s">
        <v>8</v>
      </c>
      <c r="H10332" s="4" t="n">
        <f aca="false">ROUND(E10332*F10332,2)</f>
        <v>1289457</v>
      </c>
    </row>
    <row r="10333" customFormat="false" ht="15" hidden="false" customHeight="false" outlineLevel="0" collapsed="false">
      <c r="A10333" s="3" t="n">
        <v>10332</v>
      </c>
      <c r="B10333" s="3" t="n">
        <v>14</v>
      </c>
      <c r="C10333" s="3" t="s">
        <v>406</v>
      </c>
      <c r="D10333" s="3" t="s">
        <v>562</v>
      </c>
      <c r="E10333" s="3" t="n">
        <v>3526</v>
      </c>
      <c r="F10333" s="4" t="n">
        <v>62.44</v>
      </c>
      <c r="G10333" s="3" t="s">
        <v>41</v>
      </c>
      <c r="H10333" s="4" t="n">
        <f aca="false">ROUND(E10333*F10333,2)</f>
        <v>220163.44</v>
      </c>
    </row>
    <row r="10334" customFormat="false" ht="15" hidden="false" customHeight="false" outlineLevel="0" collapsed="false">
      <c r="A10334" s="3" t="n">
        <v>10333</v>
      </c>
      <c r="B10334" s="3" t="n">
        <v>7</v>
      </c>
      <c r="C10334" s="3" t="s">
        <v>406</v>
      </c>
      <c r="D10334" s="3" t="s">
        <v>562</v>
      </c>
      <c r="E10334" s="3" t="n">
        <v>361</v>
      </c>
      <c r="F10334" s="4" t="n">
        <v>259.39</v>
      </c>
      <c r="G10334" s="3" t="s">
        <v>8</v>
      </c>
      <c r="H10334" s="4" t="n">
        <f aca="false">ROUND(E10334*F10334,2)</f>
        <v>93639.79</v>
      </c>
    </row>
    <row r="10335" customFormat="false" ht="15" hidden="false" customHeight="false" outlineLevel="0" collapsed="false">
      <c r="A10335" s="3" t="n">
        <v>10334</v>
      </c>
      <c r="B10335" s="3" t="n">
        <v>13</v>
      </c>
      <c r="C10335" s="3" t="s">
        <v>406</v>
      </c>
      <c r="D10335" s="3" t="s">
        <v>563</v>
      </c>
      <c r="E10335" s="3" t="n">
        <v>2444</v>
      </c>
      <c r="F10335" s="4" t="n">
        <v>39.46</v>
      </c>
      <c r="G10335" s="3" t="s">
        <v>41</v>
      </c>
      <c r="H10335" s="4" t="n">
        <f aca="false">ROUND(E10335*F10335,2)</f>
        <v>96440.24</v>
      </c>
    </row>
    <row r="10336" customFormat="false" ht="15" hidden="false" customHeight="false" outlineLevel="0" collapsed="false">
      <c r="A10336" s="3" t="n">
        <v>10335</v>
      </c>
      <c r="B10336" s="3" t="n">
        <v>7</v>
      </c>
      <c r="C10336" s="3" t="s">
        <v>406</v>
      </c>
      <c r="D10336" s="3" t="s">
        <v>562</v>
      </c>
      <c r="E10336" s="3" t="n">
        <v>4010</v>
      </c>
      <c r="F10336" s="4" t="n">
        <v>260.03</v>
      </c>
      <c r="G10336" s="3" t="s">
        <v>8</v>
      </c>
      <c r="H10336" s="4" t="n">
        <f aca="false">ROUND(E10336*F10336,2)</f>
        <v>1042720.3</v>
      </c>
    </row>
    <row r="10337" customFormat="false" ht="15" hidden="false" customHeight="false" outlineLevel="0" collapsed="false">
      <c r="A10337" s="3" t="n">
        <v>10336</v>
      </c>
      <c r="B10337" s="3" t="n">
        <v>10</v>
      </c>
      <c r="C10337" s="3" t="s">
        <v>406</v>
      </c>
      <c r="D10337" s="3" t="s">
        <v>563</v>
      </c>
      <c r="E10337" s="3" t="n">
        <v>1298</v>
      </c>
      <c r="F10337" s="4" t="n">
        <v>89.06</v>
      </c>
      <c r="G10337" s="3" t="s">
        <v>8</v>
      </c>
      <c r="H10337" s="4" t="n">
        <f aca="false">ROUND(E10337*F10337,2)</f>
        <v>115599.88</v>
      </c>
    </row>
    <row r="10338" customFormat="false" ht="15" hidden="false" customHeight="false" outlineLevel="0" collapsed="false">
      <c r="A10338" s="3" t="n">
        <v>10337</v>
      </c>
      <c r="B10338" s="3" t="n">
        <v>5</v>
      </c>
      <c r="C10338" s="3" t="s">
        <v>407</v>
      </c>
      <c r="D10338" s="3" t="s">
        <v>562</v>
      </c>
      <c r="E10338" s="3" t="n">
        <v>1907</v>
      </c>
      <c r="F10338" s="4" t="n">
        <v>700.62</v>
      </c>
      <c r="G10338" s="3" t="s">
        <v>8</v>
      </c>
      <c r="H10338" s="4" t="n">
        <f aca="false">ROUND(E10338*F10338,2)</f>
        <v>1336082.34</v>
      </c>
    </row>
    <row r="10339" customFormat="false" ht="15" hidden="false" customHeight="false" outlineLevel="0" collapsed="false">
      <c r="A10339" s="3" t="n">
        <v>10338</v>
      </c>
      <c r="B10339" s="3" t="n">
        <v>12</v>
      </c>
      <c r="C10339" s="3" t="s">
        <v>407</v>
      </c>
      <c r="D10339" s="3" t="s">
        <v>563</v>
      </c>
      <c r="E10339" s="3" t="n">
        <v>1282</v>
      </c>
      <c r="F10339" s="4" t="n">
        <v>224.85</v>
      </c>
      <c r="G10339" s="3" t="s">
        <v>38</v>
      </c>
      <c r="H10339" s="4" t="n">
        <f aca="false">ROUND(E10339*F10339,2)</f>
        <v>288257.7</v>
      </c>
    </row>
    <row r="10340" customFormat="false" ht="15" hidden="false" customHeight="false" outlineLevel="0" collapsed="false">
      <c r="A10340" s="3" t="n">
        <v>10339</v>
      </c>
      <c r="B10340" s="3" t="n">
        <v>13</v>
      </c>
      <c r="C10340" s="3" t="s">
        <v>407</v>
      </c>
      <c r="D10340" s="3" t="s">
        <v>562</v>
      </c>
      <c r="E10340" s="3" t="n">
        <v>2523</v>
      </c>
      <c r="F10340" s="4" t="n">
        <v>39.56</v>
      </c>
      <c r="G10340" s="3" t="s">
        <v>41</v>
      </c>
      <c r="H10340" s="4" t="n">
        <f aca="false">ROUND(E10340*F10340,2)</f>
        <v>99809.88</v>
      </c>
    </row>
    <row r="10341" customFormat="false" ht="15" hidden="false" customHeight="false" outlineLevel="0" collapsed="false">
      <c r="A10341" s="3" t="n">
        <v>10340</v>
      </c>
      <c r="B10341" s="3" t="n">
        <v>7</v>
      </c>
      <c r="C10341" s="3" t="s">
        <v>407</v>
      </c>
      <c r="D10341" s="3" t="s">
        <v>562</v>
      </c>
      <c r="E10341" s="3" t="n">
        <v>2927</v>
      </c>
      <c r="F10341" s="4" t="n">
        <v>260.76</v>
      </c>
      <c r="G10341" s="3" t="s">
        <v>8</v>
      </c>
      <c r="H10341" s="4" t="n">
        <f aca="false">ROUND(E10341*F10341,2)</f>
        <v>763244.52</v>
      </c>
    </row>
    <row r="10342" customFormat="false" ht="15" hidden="false" customHeight="false" outlineLevel="0" collapsed="false">
      <c r="A10342" s="3" t="n">
        <v>10341</v>
      </c>
      <c r="B10342" s="3" t="n">
        <v>12</v>
      </c>
      <c r="C10342" s="3" t="s">
        <v>407</v>
      </c>
      <c r="D10342" s="3" t="s">
        <v>563</v>
      </c>
      <c r="E10342" s="3" t="n">
        <v>4572</v>
      </c>
      <c r="F10342" s="4" t="n">
        <v>224.45</v>
      </c>
      <c r="G10342" s="3" t="s">
        <v>38</v>
      </c>
      <c r="H10342" s="4" t="n">
        <f aca="false">ROUND(E10342*F10342,2)</f>
        <v>1026185.4</v>
      </c>
    </row>
    <row r="10343" customFormat="false" ht="15" hidden="false" customHeight="false" outlineLevel="0" collapsed="false">
      <c r="A10343" s="3" t="n">
        <v>10342</v>
      </c>
      <c r="B10343" s="3" t="n">
        <v>4</v>
      </c>
      <c r="C10343" s="3" t="s">
        <v>407</v>
      </c>
      <c r="D10343" s="3" t="s">
        <v>562</v>
      </c>
      <c r="E10343" s="3" t="n">
        <v>2691</v>
      </c>
      <c r="F10343" s="4" t="n">
        <v>117.85</v>
      </c>
      <c r="G10343" s="3" t="s">
        <v>8</v>
      </c>
      <c r="H10343" s="4" t="n">
        <f aca="false">ROUND(E10343*F10343,2)</f>
        <v>317134.35</v>
      </c>
    </row>
    <row r="10344" customFormat="false" ht="15" hidden="false" customHeight="false" outlineLevel="0" collapsed="false">
      <c r="A10344" s="3" t="n">
        <v>10343</v>
      </c>
      <c r="B10344" s="3" t="n">
        <v>12</v>
      </c>
      <c r="C10344" s="3" t="s">
        <v>407</v>
      </c>
      <c r="D10344" s="3" t="s">
        <v>563</v>
      </c>
      <c r="E10344" s="3" t="n">
        <v>1773</v>
      </c>
      <c r="F10344" s="4" t="n">
        <v>224.5</v>
      </c>
      <c r="G10344" s="3" t="s">
        <v>38</v>
      </c>
      <c r="H10344" s="4" t="n">
        <f aca="false">ROUND(E10344*F10344,2)</f>
        <v>398038.5</v>
      </c>
    </row>
    <row r="10345" customFormat="false" ht="15" hidden="false" customHeight="false" outlineLevel="0" collapsed="false">
      <c r="A10345" s="3" t="n">
        <v>10344</v>
      </c>
      <c r="B10345" s="3" t="n">
        <v>12</v>
      </c>
      <c r="C10345" s="3" t="s">
        <v>407</v>
      </c>
      <c r="D10345" s="3" t="s">
        <v>562</v>
      </c>
      <c r="E10345" s="3" t="n">
        <v>614</v>
      </c>
      <c r="F10345" s="4" t="n">
        <v>224.7</v>
      </c>
      <c r="G10345" s="3" t="s">
        <v>38</v>
      </c>
      <c r="H10345" s="4" t="n">
        <f aca="false">ROUND(E10345*F10345,2)</f>
        <v>137965.8</v>
      </c>
    </row>
    <row r="10346" customFormat="false" ht="15" hidden="false" customHeight="false" outlineLevel="0" collapsed="false">
      <c r="A10346" s="3" t="n">
        <v>10345</v>
      </c>
      <c r="B10346" s="3" t="n">
        <v>14</v>
      </c>
      <c r="C10346" s="3" t="s">
        <v>407</v>
      </c>
      <c r="D10346" s="3" t="s">
        <v>562</v>
      </c>
      <c r="E10346" s="3" t="n">
        <v>556</v>
      </c>
      <c r="F10346" s="4" t="n">
        <v>64.03</v>
      </c>
      <c r="G10346" s="3" t="s">
        <v>41</v>
      </c>
      <c r="H10346" s="4" t="n">
        <f aca="false">ROUND(E10346*F10346,2)</f>
        <v>35600.68</v>
      </c>
    </row>
    <row r="10347" customFormat="false" ht="15" hidden="false" customHeight="false" outlineLevel="0" collapsed="false">
      <c r="A10347" s="3" t="n">
        <v>10346</v>
      </c>
      <c r="B10347" s="3" t="n">
        <v>9</v>
      </c>
      <c r="C10347" s="3" t="s">
        <v>407</v>
      </c>
      <c r="D10347" s="3" t="s">
        <v>563</v>
      </c>
      <c r="E10347" s="3" t="n">
        <v>3972</v>
      </c>
      <c r="F10347" s="4" t="n">
        <v>281.81</v>
      </c>
      <c r="G10347" s="3" t="s">
        <v>8</v>
      </c>
      <c r="H10347" s="4" t="n">
        <f aca="false">ROUND(E10347*F10347,2)</f>
        <v>1119349.32</v>
      </c>
    </row>
    <row r="10348" customFormat="false" ht="15" hidden="false" customHeight="false" outlineLevel="0" collapsed="false">
      <c r="A10348" s="3" t="n">
        <v>10347</v>
      </c>
      <c r="B10348" s="3" t="n">
        <v>2</v>
      </c>
      <c r="C10348" s="3" t="s">
        <v>407</v>
      </c>
      <c r="D10348" s="3" t="s">
        <v>563</v>
      </c>
      <c r="E10348" s="3" t="n">
        <v>2201</v>
      </c>
      <c r="F10348" s="4" t="n">
        <v>31.08</v>
      </c>
      <c r="G10348" s="3" t="s">
        <v>8</v>
      </c>
      <c r="H10348" s="4" t="n">
        <f aca="false">ROUND(E10348*F10348,2)</f>
        <v>68407.08</v>
      </c>
    </row>
    <row r="10349" customFormat="false" ht="15" hidden="false" customHeight="false" outlineLevel="0" collapsed="false">
      <c r="A10349" s="3" t="n">
        <v>10348</v>
      </c>
      <c r="B10349" s="3" t="n">
        <v>13</v>
      </c>
      <c r="C10349" s="3" t="s">
        <v>407</v>
      </c>
      <c r="D10349" s="3" t="s">
        <v>562</v>
      </c>
      <c r="E10349" s="3" t="n">
        <v>4978</v>
      </c>
      <c r="F10349" s="4" t="n">
        <v>39.62</v>
      </c>
      <c r="G10349" s="3" t="s">
        <v>41</v>
      </c>
      <c r="H10349" s="4" t="n">
        <f aca="false">ROUND(E10349*F10349,2)</f>
        <v>197228.36</v>
      </c>
    </row>
    <row r="10350" customFormat="false" ht="15" hidden="false" customHeight="false" outlineLevel="0" collapsed="false">
      <c r="A10350" s="3" t="n">
        <v>10349</v>
      </c>
      <c r="B10350" s="3" t="n">
        <v>15</v>
      </c>
      <c r="C10350" s="3" t="s">
        <v>407</v>
      </c>
      <c r="D10350" s="3" t="s">
        <v>563</v>
      </c>
      <c r="E10350" s="3" t="n">
        <v>1065</v>
      </c>
      <c r="F10350" s="4" t="n">
        <v>279.45</v>
      </c>
      <c r="G10350" s="3" t="s">
        <v>46</v>
      </c>
      <c r="H10350" s="4" t="n">
        <f aca="false">ROUND(E10350*F10350,2)</f>
        <v>297614.25</v>
      </c>
    </row>
    <row r="10351" customFormat="false" ht="15" hidden="false" customHeight="false" outlineLevel="0" collapsed="false">
      <c r="A10351" s="3" t="n">
        <v>10350</v>
      </c>
      <c r="B10351" s="3" t="n">
        <v>10</v>
      </c>
      <c r="C10351" s="3" t="s">
        <v>407</v>
      </c>
      <c r="D10351" s="3" t="s">
        <v>563</v>
      </c>
      <c r="E10351" s="3" t="n">
        <v>2026</v>
      </c>
      <c r="F10351" s="4" t="n">
        <v>89.49</v>
      </c>
      <c r="G10351" s="3" t="s">
        <v>8</v>
      </c>
      <c r="H10351" s="4" t="n">
        <f aca="false">ROUND(E10351*F10351,2)</f>
        <v>181306.74</v>
      </c>
    </row>
    <row r="10352" customFormat="false" ht="15" hidden="false" customHeight="false" outlineLevel="0" collapsed="false">
      <c r="A10352" s="3" t="n">
        <v>10351</v>
      </c>
      <c r="B10352" s="3" t="n">
        <v>6</v>
      </c>
      <c r="C10352" s="3" t="s">
        <v>407</v>
      </c>
      <c r="D10352" s="3" t="s">
        <v>563</v>
      </c>
      <c r="E10352" s="3" t="n">
        <v>1492</v>
      </c>
      <c r="F10352" s="4" t="n">
        <v>218.98</v>
      </c>
      <c r="G10352" s="3" t="s">
        <v>8</v>
      </c>
      <c r="H10352" s="4" t="n">
        <f aca="false">ROUND(E10352*F10352,2)</f>
        <v>326718.16</v>
      </c>
    </row>
    <row r="10353" customFormat="false" ht="15" hidden="false" customHeight="false" outlineLevel="0" collapsed="false">
      <c r="A10353" s="3" t="n">
        <v>10352</v>
      </c>
      <c r="B10353" s="3" t="n">
        <v>6</v>
      </c>
      <c r="C10353" s="3" t="s">
        <v>407</v>
      </c>
      <c r="D10353" s="3" t="s">
        <v>563</v>
      </c>
      <c r="E10353" s="3" t="n">
        <v>1536</v>
      </c>
      <c r="F10353" s="4" t="n">
        <v>218.85</v>
      </c>
      <c r="G10353" s="3" t="s">
        <v>8</v>
      </c>
      <c r="H10353" s="4" t="n">
        <f aca="false">ROUND(E10353*F10353,2)</f>
        <v>336153.6</v>
      </c>
    </row>
    <row r="10354" customFormat="false" ht="15" hidden="false" customHeight="false" outlineLevel="0" collapsed="false">
      <c r="A10354" s="3" t="n">
        <v>10353</v>
      </c>
      <c r="B10354" s="3" t="n">
        <v>9</v>
      </c>
      <c r="C10354" s="3" t="s">
        <v>407</v>
      </c>
      <c r="D10354" s="3" t="s">
        <v>563</v>
      </c>
      <c r="E10354" s="3" t="n">
        <v>3227</v>
      </c>
      <c r="F10354" s="4" t="n">
        <v>280.17</v>
      </c>
      <c r="G10354" s="3" t="s">
        <v>8</v>
      </c>
      <c r="H10354" s="4" t="n">
        <f aca="false">ROUND(E10354*F10354,2)</f>
        <v>904108.59</v>
      </c>
    </row>
    <row r="10355" customFormat="false" ht="15" hidden="false" customHeight="false" outlineLevel="0" collapsed="false">
      <c r="A10355" s="3" t="n">
        <v>10354</v>
      </c>
      <c r="B10355" s="3" t="n">
        <v>2</v>
      </c>
      <c r="C10355" s="3" t="s">
        <v>407</v>
      </c>
      <c r="D10355" s="3" t="s">
        <v>563</v>
      </c>
      <c r="E10355" s="3" t="n">
        <v>3295</v>
      </c>
      <c r="F10355" s="4" t="n">
        <v>31.2</v>
      </c>
      <c r="G10355" s="3" t="s">
        <v>8</v>
      </c>
      <c r="H10355" s="4" t="n">
        <f aca="false">ROUND(E10355*F10355,2)</f>
        <v>102804</v>
      </c>
    </row>
    <row r="10356" customFormat="false" ht="15" hidden="false" customHeight="false" outlineLevel="0" collapsed="false">
      <c r="A10356" s="3" t="n">
        <v>10355</v>
      </c>
      <c r="B10356" s="3" t="n">
        <v>2</v>
      </c>
      <c r="C10356" s="3" t="s">
        <v>407</v>
      </c>
      <c r="D10356" s="3" t="s">
        <v>562</v>
      </c>
      <c r="E10356" s="3" t="n">
        <v>3481</v>
      </c>
      <c r="F10356" s="4" t="n">
        <v>31.04</v>
      </c>
      <c r="G10356" s="3" t="s">
        <v>8</v>
      </c>
      <c r="H10356" s="4" t="n">
        <f aca="false">ROUND(E10356*F10356,2)</f>
        <v>108050.24</v>
      </c>
    </row>
    <row r="10357" customFormat="false" ht="15" hidden="false" customHeight="false" outlineLevel="0" collapsed="false">
      <c r="A10357" s="3" t="n">
        <v>10356</v>
      </c>
      <c r="B10357" s="3" t="n">
        <v>2</v>
      </c>
      <c r="C10357" s="3" t="s">
        <v>407</v>
      </c>
      <c r="D10357" s="3" t="s">
        <v>562</v>
      </c>
      <c r="E10357" s="3" t="n">
        <v>3979</v>
      </c>
      <c r="F10357" s="4" t="n">
        <v>31.09</v>
      </c>
      <c r="G10357" s="3" t="s">
        <v>8</v>
      </c>
      <c r="H10357" s="4" t="n">
        <f aca="false">ROUND(E10357*F10357,2)</f>
        <v>123707.11</v>
      </c>
    </row>
    <row r="10358" customFormat="false" ht="15" hidden="false" customHeight="false" outlineLevel="0" collapsed="false">
      <c r="A10358" s="3" t="n">
        <v>10357</v>
      </c>
      <c r="B10358" s="3" t="n">
        <v>6</v>
      </c>
      <c r="C10358" s="3" t="s">
        <v>407</v>
      </c>
      <c r="D10358" s="3" t="s">
        <v>562</v>
      </c>
      <c r="E10358" s="3" t="n">
        <v>2914</v>
      </c>
      <c r="F10358" s="4" t="n">
        <v>218.82</v>
      </c>
      <c r="G10358" s="3" t="s">
        <v>8</v>
      </c>
      <c r="H10358" s="4" t="n">
        <f aca="false">ROUND(E10358*F10358,2)</f>
        <v>637641.48</v>
      </c>
    </row>
    <row r="10359" customFormat="false" ht="15" hidden="false" customHeight="false" outlineLevel="0" collapsed="false">
      <c r="A10359" s="3" t="n">
        <v>10358</v>
      </c>
      <c r="B10359" s="3" t="n">
        <v>14</v>
      </c>
      <c r="C10359" s="3" t="s">
        <v>407</v>
      </c>
      <c r="D10359" s="3" t="s">
        <v>563</v>
      </c>
      <c r="E10359" s="3" t="n">
        <v>974</v>
      </c>
      <c r="F10359" s="4" t="n">
        <v>64.17</v>
      </c>
      <c r="G10359" s="3" t="s">
        <v>41</v>
      </c>
      <c r="H10359" s="4" t="n">
        <f aca="false">ROUND(E10359*F10359,2)</f>
        <v>62501.58</v>
      </c>
    </row>
    <row r="10360" customFormat="false" ht="15" hidden="false" customHeight="false" outlineLevel="0" collapsed="false">
      <c r="A10360" s="3" t="n">
        <v>10359</v>
      </c>
      <c r="B10360" s="3" t="n">
        <v>14</v>
      </c>
      <c r="C10360" s="3" t="s">
        <v>407</v>
      </c>
      <c r="D10360" s="3" t="s">
        <v>563</v>
      </c>
      <c r="E10360" s="3" t="n">
        <v>350</v>
      </c>
      <c r="F10360" s="4" t="n">
        <v>64.27</v>
      </c>
      <c r="G10360" s="3" t="s">
        <v>41</v>
      </c>
      <c r="H10360" s="4" t="n">
        <f aca="false">ROUND(E10360*F10360,2)</f>
        <v>22494.5</v>
      </c>
    </row>
    <row r="10361" customFormat="false" ht="15" hidden="false" customHeight="false" outlineLevel="0" collapsed="false">
      <c r="A10361" s="3" t="n">
        <v>10360</v>
      </c>
      <c r="B10361" s="3" t="n">
        <v>6</v>
      </c>
      <c r="C10361" s="3" t="s">
        <v>407</v>
      </c>
      <c r="D10361" s="3" t="s">
        <v>563</v>
      </c>
      <c r="E10361" s="3" t="n">
        <v>919</v>
      </c>
      <c r="F10361" s="4" t="n">
        <v>218.54</v>
      </c>
      <c r="G10361" s="3" t="s">
        <v>8</v>
      </c>
      <c r="H10361" s="4" t="n">
        <f aca="false">ROUND(E10361*F10361,2)</f>
        <v>200838.26</v>
      </c>
    </row>
    <row r="10362" customFormat="false" ht="15" hidden="false" customHeight="false" outlineLevel="0" collapsed="false">
      <c r="A10362" s="3" t="n">
        <v>10361</v>
      </c>
      <c r="B10362" s="3" t="n">
        <v>14</v>
      </c>
      <c r="C10362" s="3" t="s">
        <v>407</v>
      </c>
      <c r="D10362" s="3" t="s">
        <v>562</v>
      </c>
      <c r="E10362" s="3" t="n">
        <v>1604</v>
      </c>
      <c r="F10362" s="4" t="n">
        <v>63.92</v>
      </c>
      <c r="G10362" s="3" t="s">
        <v>41</v>
      </c>
      <c r="H10362" s="4" t="n">
        <f aca="false">ROUND(E10362*F10362,2)</f>
        <v>102527.68</v>
      </c>
    </row>
    <row r="10363" customFormat="false" ht="15" hidden="false" customHeight="false" outlineLevel="0" collapsed="false">
      <c r="A10363" s="3" t="n">
        <v>10362</v>
      </c>
      <c r="B10363" s="3" t="n">
        <v>11</v>
      </c>
      <c r="C10363" s="3" t="s">
        <v>407</v>
      </c>
      <c r="D10363" s="3" t="s">
        <v>562</v>
      </c>
      <c r="E10363" s="3" t="n">
        <v>2850</v>
      </c>
      <c r="F10363" s="4" t="n">
        <v>105.1</v>
      </c>
      <c r="G10363" s="3" t="s">
        <v>34</v>
      </c>
      <c r="H10363" s="4" t="n">
        <f aca="false">ROUND(E10363*F10363,2)</f>
        <v>299535</v>
      </c>
    </row>
    <row r="10364" customFormat="false" ht="15" hidden="false" customHeight="false" outlineLevel="0" collapsed="false">
      <c r="A10364" s="3" t="n">
        <v>10363</v>
      </c>
      <c r="B10364" s="3" t="n">
        <v>2</v>
      </c>
      <c r="C10364" s="3" t="s">
        <v>407</v>
      </c>
      <c r="D10364" s="3" t="s">
        <v>562</v>
      </c>
      <c r="E10364" s="3" t="n">
        <v>2625</v>
      </c>
      <c r="F10364" s="4" t="n">
        <v>31.12</v>
      </c>
      <c r="G10364" s="3" t="s">
        <v>8</v>
      </c>
      <c r="H10364" s="4" t="n">
        <f aca="false">ROUND(E10364*F10364,2)</f>
        <v>81690</v>
      </c>
    </row>
    <row r="10365" customFormat="false" ht="15" hidden="false" customHeight="false" outlineLevel="0" collapsed="false">
      <c r="A10365" s="3" t="n">
        <v>10364</v>
      </c>
      <c r="B10365" s="3" t="n">
        <v>8</v>
      </c>
      <c r="C10365" s="3" t="s">
        <v>407</v>
      </c>
      <c r="D10365" s="3" t="s">
        <v>562</v>
      </c>
      <c r="E10365" s="3" t="n">
        <v>2040</v>
      </c>
      <c r="F10365" s="4" t="n">
        <v>53.5</v>
      </c>
      <c r="G10365" s="3" t="s">
        <v>8</v>
      </c>
      <c r="H10365" s="4" t="n">
        <f aca="false">ROUND(E10365*F10365,2)</f>
        <v>109140</v>
      </c>
    </row>
    <row r="10366" customFormat="false" ht="15" hidden="false" customHeight="false" outlineLevel="0" collapsed="false">
      <c r="A10366" s="3" t="n">
        <v>10365</v>
      </c>
      <c r="B10366" s="3" t="n">
        <v>2</v>
      </c>
      <c r="C10366" s="3" t="s">
        <v>407</v>
      </c>
      <c r="D10366" s="3" t="s">
        <v>562</v>
      </c>
      <c r="E10366" s="3" t="n">
        <v>918</v>
      </c>
      <c r="F10366" s="4" t="n">
        <v>31.05</v>
      </c>
      <c r="G10366" s="3" t="s">
        <v>8</v>
      </c>
      <c r="H10366" s="4" t="n">
        <f aca="false">ROUND(E10366*F10366,2)</f>
        <v>28503.9</v>
      </c>
    </row>
    <row r="10367" customFormat="false" ht="15" hidden="false" customHeight="false" outlineLevel="0" collapsed="false">
      <c r="A10367" s="3" t="n">
        <v>10366</v>
      </c>
      <c r="B10367" s="3" t="n">
        <v>13</v>
      </c>
      <c r="C10367" s="3" t="s">
        <v>407</v>
      </c>
      <c r="D10367" s="3" t="s">
        <v>563</v>
      </c>
      <c r="E10367" s="3" t="n">
        <v>1105</v>
      </c>
      <c r="F10367" s="4" t="n">
        <v>39.64</v>
      </c>
      <c r="G10367" s="3" t="s">
        <v>41</v>
      </c>
      <c r="H10367" s="4" t="n">
        <f aca="false">ROUND(E10367*F10367,2)</f>
        <v>43802.2</v>
      </c>
    </row>
    <row r="10368" customFormat="false" ht="15" hidden="false" customHeight="false" outlineLevel="0" collapsed="false">
      <c r="A10368" s="3" t="n">
        <v>10367</v>
      </c>
      <c r="B10368" s="3" t="n">
        <v>12</v>
      </c>
      <c r="C10368" s="3" t="s">
        <v>407</v>
      </c>
      <c r="D10368" s="3" t="s">
        <v>563</v>
      </c>
      <c r="E10368" s="3" t="n">
        <v>641</v>
      </c>
      <c r="F10368" s="4" t="n">
        <v>224.48</v>
      </c>
      <c r="G10368" s="3" t="s">
        <v>38</v>
      </c>
      <c r="H10368" s="4" t="n">
        <f aca="false">ROUND(E10368*F10368,2)</f>
        <v>143891.68</v>
      </c>
    </row>
    <row r="10369" customFormat="false" ht="15" hidden="false" customHeight="false" outlineLevel="0" collapsed="false">
      <c r="A10369" s="3" t="n">
        <v>10368</v>
      </c>
      <c r="B10369" s="3" t="n">
        <v>4</v>
      </c>
      <c r="C10369" s="3" t="s">
        <v>407</v>
      </c>
      <c r="D10369" s="3" t="s">
        <v>563</v>
      </c>
      <c r="E10369" s="3" t="n">
        <v>3167</v>
      </c>
      <c r="F10369" s="4" t="n">
        <v>118.39</v>
      </c>
      <c r="G10369" s="3" t="s">
        <v>8</v>
      </c>
      <c r="H10369" s="4" t="n">
        <f aca="false">ROUND(E10369*F10369,2)</f>
        <v>374941.13</v>
      </c>
    </row>
    <row r="10370" customFormat="false" ht="15" hidden="false" customHeight="false" outlineLevel="0" collapsed="false">
      <c r="A10370" s="3" t="n">
        <v>10369</v>
      </c>
      <c r="B10370" s="3" t="n">
        <v>15</v>
      </c>
      <c r="C10370" s="3" t="s">
        <v>407</v>
      </c>
      <c r="D10370" s="3" t="s">
        <v>562</v>
      </c>
      <c r="E10370" s="3" t="n">
        <v>3566</v>
      </c>
      <c r="F10370" s="4" t="n">
        <v>279.67</v>
      </c>
      <c r="G10370" s="3" t="s">
        <v>46</v>
      </c>
      <c r="H10370" s="4" t="n">
        <f aca="false">ROUND(E10370*F10370,2)</f>
        <v>997303.22</v>
      </c>
    </row>
    <row r="10371" customFormat="false" ht="15" hidden="false" customHeight="false" outlineLevel="0" collapsed="false">
      <c r="A10371" s="3" t="n">
        <v>10370</v>
      </c>
      <c r="B10371" s="3" t="n">
        <v>9</v>
      </c>
      <c r="C10371" s="3" t="s">
        <v>407</v>
      </c>
      <c r="D10371" s="3" t="s">
        <v>563</v>
      </c>
      <c r="E10371" s="3" t="n">
        <v>4301</v>
      </c>
      <c r="F10371" s="4" t="n">
        <v>281.11</v>
      </c>
      <c r="G10371" s="3" t="s">
        <v>8</v>
      </c>
      <c r="H10371" s="4" t="n">
        <f aca="false">ROUND(E10371*F10371,2)</f>
        <v>1209054.11</v>
      </c>
    </row>
    <row r="10372" customFormat="false" ht="15" hidden="false" customHeight="false" outlineLevel="0" collapsed="false">
      <c r="A10372" s="3" t="n">
        <v>10371</v>
      </c>
      <c r="B10372" s="3" t="n">
        <v>13</v>
      </c>
      <c r="C10372" s="3" t="s">
        <v>407</v>
      </c>
      <c r="D10372" s="3" t="s">
        <v>563</v>
      </c>
      <c r="E10372" s="3" t="n">
        <v>4794</v>
      </c>
      <c r="F10372" s="4" t="n">
        <v>39.49</v>
      </c>
      <c r="G10372" s="3" t="s">
        <v>41</v>
      </c>
      <c r="H10372" s="4" t="n">
        <f aca="false">ROUND(E10372*F10372,2)</f>
        <v>189315.06</v>
      </c>
    </row>
    <row r="10373" customFormat="false" ht="15" hidden="false" customHeight="false" outlineLevel="0" collapsed="false">
      <c r="A10373" s="3" t="n">
        <v>10372</v>
      </c>
      <c r="B10373" s="3" t="n">
        <v>7</v>
      </c>
      <c r="C10373" s="3" t="s">
        <v>408</v>
      </c>
      <c r="D10373" s="3" t="s">
        <v>562</v>
      </c>
      <c r="E10373" s="3" t="n">
        <v>3240</v>
      </c>
      <c r="F10373" s="4" t="n">
        <v>257.57</v>
      </c>
      <c r="G10373" s="3" t="s">
        <v>8</v>
      </c>
      <c r="H10373" s="4" t="n">
        <f aca="false">ROUND(E10373*F10373,2)</f>
        <v>834526.8</v>
      </c>
    </row>
    <row r="10374" customFormat="false" ht="15" hidden="false" customHeight="false" outlineLevel="0" collapsed="false">
      <c r="A10374" s="3" t="n">
        <v>10373</v>
      </c>
      <c r="B10374" s="3" t="n">
        <v>14</v>
      </c>
      <c r="C10374" s="3" t="s">
        <v>408</v>
      </c>
      <c r="D10374" s="3" t="s">
        <v>563</v>
      </c>
      <c r="E10374" s="3" t="n">
        <v>2665</v>
      </c>
      <c r="F10374" s="4" t="n">
        <v>63.97</v>
      </c>
      <c r="G10374" s="3" t="s">
        <v>41</v>
      </c>
      <c r="H10374" s="4" t="n">
        <f aca="false">ROUND(E10374*F10374,2)</f>
        <v>170480.05</v>
      </c>
    </row>
    <row r="10375" customFormat="false" ht="15" hidden="false" customHeight="false" outlineLevel="0" collapsed="false">
      <c r="A10375" s="3" t="n">
        <v>10374</v>
      </c>
      <c r="B10375" s="3" t="n">
        <v>12</v>
      </c>
      <c r="C10375" s="3" t="s">
        <v>408</v>
      </c>
      <c r="D10375" s="3" t="s">
        <v>562</v>
      </c>
      <c r="E10375" s="3" t="n">
        <v>2716</v>
      </c>
      <c r="F10375" s="4" t="n">
        <v>224</v>
      </c>
      <c r="G10375" s="3" t="s">
        <v>38</v>
      </c>
      <c r="H10375" s="4" t="n">
        <f aca="false">ROUND(E10375*F10375,2)</f>
        <v>608384</v>
      </c>
    </row>
    <row r="10376" customFormat="false" ht="15" hidden="false" customHeight="false" outlineLevel="0" collapsed="false">
      <c r="A10376" s="3" t="n">
        <v>10375</v>
      </c>
      <c r="B10376" s="3" t="n">
        <v>15</v>
      </c>
      <c r="C10376" s="3" t="s">
        <v>408</v>
      </c>
      <c r="D10376" s="3" t="s">
        <v>563</v>
      </c>
      <c r="E10376" s="3" t="n">
        <v>1487</v>
      </c>
      <c r="F10376" s="4" t="n">
        <v>280.66</v>
      </c>
      <c r="G10376" s="3" t="s">
        <v>46</v>
      </c>
      <c r="H10376" s="4" t="n">
        <f aca="false">ROUND(E10376*F10376,2)</f>
        <v>417341.42</v>
      </c>
    </row>
    <row r="10377" customFormat="false" ht="15" hidden="false" customHeight="false" outlineLevel="0" collapsed="false">
      <c r="A10377" s="3" t="n">
        <v>10376</v>
      </c>
      <c r="B10377" s="3" t="n">
        <v>6</v>
      </c>
      <c r="C10377" s="3" t="s">
        <v>408</v>
      </c>
      <c r="D10377" s="3" t="s">
        <v>562</v>
      </c>
      <c r="E10377" s="3" t="n">
        <v>4989</v>
      </c>
      <c r="F10377" s="4" t="n">
        <v>214.99</v>
      </c>
      <c r="G10377" s="3" t="s">
        <v>8</v>
      </c>
      <c r="H10377" s="4" t="n">
        <f aca="false">ROUND(E10377*F10377,2)</f>
        <v>1072585.11</v>
      </c>
    </row>
    <row r="10378" customFormat="false" ht="15" hidden="false" customHeight="false" outlineLevel="0" collapsed="false">
      <c r="A10378" s="3" t="n">
        <v>10377</v>
      </c>
      <c r="B10378" s="3" t="n">
        <v>7</v>
      </c>
      <c r="C10378" s="3" t="s">
        <v>408</v>
      </c>
      <c r="D10378" s="3" t="s">
        <v>562</v>
      </c>
      <c r="E10378" s="3" t="n">
        <v>2768</v>
      </c>
      <c r="F10378" s="4" t="n">
        <v>256.99</v>
      </c>
      <c r="G10378" s="3" t="s">
        <v>8</v>
      </c>
      <c r="H10378" s="4" t="n">
        <f aca="false">ROUND(E10378*F10378,2)</f>
        <v>711348.32</v>
      </c>
    </row>
    <row r="10379" customFormat="false" ht="15" hidden="false" customHeight="false" outlineLevel="0" collapsed="false">
      <c r="A10379" s="3" t="n">
        <v>10378</v>
      </c>
      <c r="B10379" s="3" t="n">
        <v>11</v>
      </c>
      <c r="C10379" s="3" t="s">
        <v>408</v>
      </c>
      <c r="D10379" s="3" t="s">
        <v>563</v>
      </c>
      <c r="E10379" s="3" t="n">
        <v>2109</v>
      </c>
      <c r="F10379" s="4" t="n">
        <v>104.94</v>
      </c>
      <c r="G10379" s="3" t="s">
        <v>34</v>
      </c>
      <c r="H10379" s="4" t="n">
        <f aca="false">ROUND(E10379*F10379,2)</f>
        <v>221318.46</v>
      </c>
    </row>
    <row r="10380" customFormat="false" ht="15" hidden="false" customHeight="false" outlineLevel="0" collapsed="false">
      <c r="A10380" s="3" t="n">
        <v>10379</v>
      </c>
      <c r="B10380" s="3" t="n">
        <v>4</v>
      </c>
      <c r="C10380" s="3" t="s">
        <v>408</v>
      </c>
      <c r="D10380" s="3" t="s">
        <v>562</v>
      </c>
      <c r="E10380" s="3" t="n">
        <v>3133</v>
      </c>
      <c r="F10380" s="4" t="n">
        <v>116.36</v>
      </c>
      <c r="G10380" s="3" t="s">
        <v>8</v>
      </c>
      <c r="H10380" s="4" t="n">
        <f aca="false">ROUND(E10380*F10380,2)</f>
        <v>364555.88</v>
      </c>
    </row>
    <row r="10381" customFormat="false" ht="15" hidden="false" customHeight="false" outlineLevel="0" collapsed="false">
      <c r="A10381" s="3" t="n">
        <v>10380</v>
      </c>
      <c r="B10381" s="3" t="n">
        <v>1</v>
      </c>
      <c r="C10381" s="3" t="s">
        <v>408</v>
      </c>
      <c r="D10381" s="3" t="s">
        <v>562</v>
      </c>
      <c r="E10381" s="3" t="n">
        <v>2042</v>
      </c>
      <c r="F10381" s="4" t="n">
        <v>422.34</v>
      </c>
      <c r="G10381" s="3" t="s">
        <v>8</v>
      </c>
      <c r="H10381" s="4" t="n">
        <f aca="false">ROUND(E10381*F10381,2)</f>
        <v>862418.28</v>
      </c>
    </row>
    <row r="10382" customFormat="false" ht="15" hidden="false" customHeight="false" outlineLevel="0" collapsed="false">
      <c r="A10382" s="3" t="n">
        <v>10381</v>
      </c>
      <c r="B10382" s="3" t="n">
        <v>5</v>
      </c>
      <c r="C10382" s="3" t="s">
        <v>408</v>
      </c>
      <c r="D10382" s="3" t="s">
        <v>563</v>
      </c>
      <c r="E10382" s="3" t="n">
        <v>1406</v>
      </c>
      <c r="F10382" s="4" t="n">
        <v>716.98</v>
      </c>
      <c r="G10382" s="3" t="s">
        <v>8</v>
      </c>
      <c r="H10382" s="4" t="n">
        <f aca="false">ROUND(E10382*F10382,2)</f>
        <v>1008073.88</v>
      </c>
    </row>
    <row r="10383" customFormat="false" ht="15" hidden="false" customHeight="false" outlineLevel="0" collapsed="false">
      <c r="A10383" s="3" t="n">
        <v>10382</v>
      </c>
      <c r="B10383" s="3" t="n">
        <v>1</v>
      </c>
      <c r="C10383" s="3" t="s">
        <v>408</v>
      </c>
      <c r="D10383" s="3" t="s">
        <v>562</v>
      </c>
      <c r="E10383" s="3" t="n">
        <v>1671</v>
      </c>
      <c r="F10383" s="4" t="n">
        <v>423.11</v>
      </c>
      <c r="G10383" s="3" t="s">
        <v>8</v>
      </c>
      <c r="H10383" s="4" t="n">
        <f aca="false">ROUND(E10383*F10383,2)</f>
        <v>707016.81</v>
      </c>
    </row>
    <row r="10384" customFormat="false" ht="15" hidden="false" customHeight="false" outlineLevel="0" collapsed="false">
      <c r="A10384" s="3" t="n">
        <v>10383</v>
      </c>
      <c r="B10384" s="3" t="n">
        <v>14</v>
      </c>
      <c r="C10384" s="3" t="s">
        <v>408</v>
      </c>
      <c r="D10384" s="3" t="s">
        <v>563</v>
      </c>
      <c r="E10384" s="3" t="n">
        <v>4211</v>
      </c>
      <c r="F10384" s="4" t="n">
        <v>63.92</v>
      </c>
      <c r="G10384" s="3" t="s">
        <v>41</v>
      </c>
      <c r="H10384" s="4" t="n">
        <f aca="false">ROUND(E10384*F10384,2)</f>
        <v>269167.12</v>
      </c>
    </row>
    <row r="10385" customFormat="false" ht="15" hidden="false" customHeight="false" outlineLevel="0" collapsed="false">
      <c r="A10385" s="3" t="n">
        <v>10384</v>
      </c>
      <c r="B10385" s="3" t="n">
        <v>12</v>
      </c>
      <c r="C10385" s="3" t="s">
        <v>408</v>
      </c>
      <c r="D10385" s="3" t="s">
        <v>562</v>
      </c>
      <c r="E10385" s="3" t="n">
        <v>556</v>
      </c>
      <c r="F10385" s="4" t="n">
        <v>223.87</v>
      </c>
      <c r="G10385" s="3" t="s">
        <v>38</v>
      </c>
      <c r="H10385" s="4" t="n">
        <f aca="false">ROUND(E10385*F10385,2)</f>
        <v>124471.72</v>
      </c>
    </row>
    <row r="10386" customFormat="false" ht="15" hidden="false" customHeight="false" outlineLevel="0" collapsed="false">
      <c r="A10386" s="3" t="n">
        <v>10385</v>
      </c>
      <c r="B10386" s="3" t="n">
        <v>10</v>
      </c>
      <c r="C10386" s="3" t="s">
        <v>408</v>
      </c>
      <c r="D10386" s="3" t="s">
        <v>563</v>
      </c>
      <c r="E10386" s="3" t="n">
        <v>1632</v>
      </c>
      <c r="F10386" s="4" t="n">
        <v>88.81</v>
      </c>
      <c r="G10386" s="3" t="s">
        <v>8</v>
      </c>
      <c r="H10386" s="4" t="n">
        <f aca="false">ROUND(E10386*F10386,2)</f>
        <v>144937.92</v>
      </c>
    </row>
    <row r="10387" customFormat="false" ht="15" hidden="false" customHeight="false" outlineLevel="0" collapsed="false">
      <c r="A10387" s="3" t="n">
        <v>10386</v>
      </c>
      <c r="B10387" s="3" t="n">
        <v>7</v>
      </c>
      <c r="C10387" s="3" t="s">
        <v>408</v>
      </c>
      <c r="D10387" s="3" t="s">
        <v>563</v>
      </c>
      <c r="E10387" s="3" t="n">
        <v>3350</v>
      </c>
      <c r="F10387" s="4" t="n">
        <v>257.52</v>
      </c>
      <c r="G10387" s="3" t="s">
        <v>8</v>
      </c>
      <c r="H10387" s="4" t="n">
        <f aca="false">ROUND(E10387*F10387,2)</f>
        <v>862692</v>
      </c>
    </row>
    <row r="10388" customFormat="false" ht="15" hidden="false" customHeight="false" outlineLevel="0" collapsed="false">
      <c r="A10388" s="3" t="n">
        <v>10387</v>
      </c>
      <c r="B10388" s="3" t="n">
        <v>15</v>
      </c>
      <c r="C10388" s="3" t="s">
        <v>408</v>
      </c>
      <c r="D10388" s="3" t="s">
        <v>563</v>
      </c>
      <c r="E10388" s="3" t="n">
        <v>2257</v>
      </c>
      <c r="F10388" s="4" t="n">
        <v>279.97</v>
      </c>
      <c r="G10388" s="3" t="s">
        <v>46</v>
      </c>
      <c r="H10388" s="4" t="n">
        <f aca="false">ROUND(E10388*F10388,2)</f>
        <v>631892.29</v>
      </c>
    </row>
    <row r="10389" customFormat="false" ht="15" hidden="false" customHeight="false" outlineLevel="0" collapsed="false">
      <c r="A10389" s="3" t="n">
        <v>10388</v>
      </c>
      <c r="B10389" s="3" t="n">
        <v>13</v>
      </c>
      <c r="C10389" s="3" t="s">
        <v>408</v>
      </c>
      <c r="D10389" s="3" t="s">
        <v>562</v>
      </c>
      <c r="E10389" s="3" t="n">
        <v>930</v>
      </c>
      <c r="F10389" s="4" t="n">
        <v>39.34</v>
      </c>
      <c r="G10389" s="3" t="s">
        <v>41</v>
      </c>
      <c r="H10389" s="4" t="n">
        <f aca="false">ROUND(E10389*F10389,2)</f>
        <v>36586.2</v>
      </c>
    </row>
    <row r="10390" customFormat="false" ht="15" hidden="false" customHeight="false" outlineLevel="0" collapsed="false">
      <c r="A10390" s="3" t="n">
        <v>10389</v>
      </c>
      <c r="B10390" s="3" t="n">
        <v>13</v>
      </c>
      <c r="C10390" s="3" t="s">
        <v>408</v>
      </c>
      <c r="D10390" s="3" t="s">
        <v>562</v>
      </c>
      <c r="E10390" s="3" t="n">
        <v>3966</v>
      </c>
      <c r="F10390" s="4" t="n">
        <v>39.31</v>
      </c>
      <c r="G10390" s="3" t="s">
        <v>41</v>
      </c>
      <c r="H10390" s="4" t="n">
        <f aca="false">ROUND(E10390*F10390,2)</f>
        <v>155903.46</v>
      </c>
    </row>
    <row r="10391" customFormat="false" ht="15" hidden="false" customHeight="false" outlineLevel="0" collapsed="false">
      <c r="A10391" s="3" t="n">
        <v>10390</v>
      </c>
      <c r="B10391" s="3" t="n">
        <v>7</v>
      </c>
      <c r="C10391" s="3" t="s">
        <v>408</v>
      </c>
      <c r="D10391" s="3" t="s">
        <v>562</v>
      </c>
      <c r="E10391" s="3" t="n">
        <v>1190</v>
      </c>
      <c r="F10391" s="4" t="n">
        <v>257.65</v>
      </c>
      <c r="G10391" s="3" t="s">
        <v>8</v>
      </c>
      <c r="H10391" s="4" t="n">
        <f aca="false">ROUND(E10391*F10391,2)</f>
        <v>306603.5</v>
      </c>
    </row>
    <row r="10392" customFormat="false" ht="15" hidden="false" customHeight="false" outlineLevel="0" collapsed="false">
      <c r="A10392" s="3" t="n">
        <v>10391</v>
      </c>
      <c r="B10392" s="3" t="n">
        <v>8</v>
      </c>
      <c r="C10392" s="3" t="s">
        <v>408</v>
      </c>
      <c r="D10392" s="3" t="s">
        <v>563</v>
      </c>
      <c r="E10392" s="3" t="n">
        <v>1045</v>
      </c>
      <c r="F10392" s="4" t="n">
        <v>53.96</v>
      </c>
      <c r="G10392" s="3" t="s">
        <v>8</v>
      </c>
      <c r="H10392" s="4" t="n">
        <f aca="false">ROUND(E10392*F10392,2)</f>
        <v>56388.2</v>
      </c>
    </row>
    <row r="10393" customFormat="false" ht="15" hidden="false" customHeight="false" outlineLevel="0" collapsed="false">
      <c r="A10393" s="3" t="n">
        <v>10392</v>
      </c>
      <c r="B10393" s="3" t="n">
        <v>7</v>
      </c>
      <c r="C10393" s="3" t="s">
        <v>408</v>
      </c>
      <c r="D10393" s="3" t="s">
        <v>562</v>
      </c>
      <c r="E10393" s="3" t="n">
        <v>1620</v>
      </c>
      <c r="F10393" s="4" t="n">
        <v>256.92</v>
      </c>
      <c r="G10393" s="3" t="s">
        <v>8</v>
      </c>
      <c r="H10393" s="4" t="n">
        <f aca="false">ROUND(E10393*F10393,2)</f>
        <v>416210.4</v>
      </c>
    </row>
    <row r="10394" customFormat="false" ht="15" hidden="false" customHeight="false" outlineLevel="0" collapsed="false">
      <c r="A10394" s="3" t="n">
        <v>10393</v>
      </c>
      <c r="B10394" s="3" t="n">
        <v>1</v>
      </c>
      <c r="C10394" s="3" t="s">
        <v>408</v>
      </c>
      <c r="D10394" s="3" t="s">
        <v>562</v>
      </c>
      <c r="E10394" s="3" t="n">
        <v>4684</v>
      </c>
      <c r="F10394" s="4" t="n">
        <v>422.37</v>
      </c>
      <c r="G10394" s="3" t="s">
        <v>8</v>
      </c>
      <c r="H10394" s="4" t="n">
        <f aca="false">ROUND(E10394*F10394,2)</f>
        <v>1978381.08</v>
      </c>
    </row>
    <row r="10395" customFormat="false" ht="15" hidden="false" customHeight="false" outlineLevel="0" collapsed="false">
      <c r="A10395" s="3" t="n">
        <v>10394</v>
      </c>
      <c r="B10395" s="3" t="n">
        <v>10</v>
      </c>
      <c r="C10395" s="3" t="s">
        <v>408</v>
      </c>
      <c r="D10395" s="3" t="s">
        <v>562</v>
      </c>
      <c r="E10395" s="3" t="n">
        <v>2749</v>
      </c>
      <c r="F10395" s="4" t="n">
        <v>88.61</v>
      </c>
      <c r="G10395" s="3" t="s">
        <v>8</v>
      </c>
      <c r="H10395" s="4" t="n">
        <f aca="false">ROUND(E10395*F10395,2)</f>
        <v>243588.89</v>
      </c>
    </row>
    <row r="10396" customFormat="false" ht="15" hidden="false" customHeight="false" outlineLevel="0" collapsed="false">
      <c r="A10396" s="3" t="n">
        <v>10395</v>
      </c>
      <c r="B10396" s="3" t="n">
        <v>6</v>
      </c>
      <c r="C10396" s="3" t="s">
        <v>408</v>
      </c>
      <c r="D10396" s="3" t="s">
        <v>563</v>
      </c>
      <c r="E10396" s="3" t="n">
        <v>1258</v>
      </c>
      <c r="F10396" s="4" t="n">
        <v>215.61</v>
      </c>
      <c r="G10396" s="3" t="s">
        <v>8</v>
      </c>
      <c r="H10396" s="4" t="n">
        <f aca="false">ROUND(E10396*F10396,2)</f>
        <v>271237.38</v>
      </c>
    </row>
    <row r="10397" customFormat="false" ht="15" hidden="false" customHeight="false" outlineLevel="0" collapsed="false">
      <c r="A10397" s="3" t="n">
        <v>10396</v>
      </c>
      <c r="B10397" s="3" t="n">
        <v>13</v>
      </c>
      <c r="C10397" s="3" t="s">
        <v>408</v>
      </c>
      <c r="D10397" s="3" t="s">
        <v>562</v>
      </c>
      <c r="E10397" s="3" t="n">
        <v>912</v>
      </c>
      <c r="F10397" s="4" t="n">
        <v>39.17</v>
      </c>
      <c r="G10397" s="3" t="s">
        <v>41</v>
      </c>
      <c r="H10397" s="4" t="n">
        <f aca="false">ROUND(E10397*F10397,2)</f>
        <v>35723.04</v>
      </c>
    </row>
    <row r="10398" customFormat="false" ht="15" hidden="false" customHeight="false" outlineLevel="0" collapsed="false">
      <c r="A10398" s="3" t="n">
        <v>10397</v>
      </c>
      <c r="B10398" s="3" t="n">
        <v>1</v>
      </c>
      <c r="C10398" s="3" t="s">
        <v>408</v>
      </c>
      <c r="D10398" s="3" t="s">
        <v>563</v>
      </c>
      <c r="E10398" s="3" t="n">
        <v>4846</v>
      </c>
      <c r="F10398" s="4" t="n">
        <v>423.57</v>
      </c>
      <c r="G10398" s="3" t="s">
        <v>8</v>
      </c>
      <c r="H10398" s="4" t="n">
        <f aca="false">ROUND(E10398*F10398,2)</f>
        <v>2052620.22</v>
      </c>
    </row>
    <row r="10399" customFormat="false" ht="15" hidden="false" customHeight="false" outlineLevel="0" collapsed="false">
      <c r="A10399" s="3" t="n">
        <v>10398</v>
      </c>
      <c r="B10399" s="3" t="n">
        <v>1</v>
      </c>
      <c r="C10399" s="3" t="s">
        <v>408</v>
      </c>
      <c r="D10399" s="3" t="s">
        <v>562</v>
      </c>
      <c r="E10399" s="3" t="n">
        <v>1537</v>
      </c>
      <c r="F10399" s="4" t="n">
        <v>424.06</v>
      </c>
      <c r="G10399" s="3" t="s">
        <v>8</v>
      </c>
      <c r="H10399" s="4" t="n">
        <f aca="false">ROUND(E10399*F10399,2)</f>
        <v>651780.22</v>
      </c>
    </row>
    <row r="10400" customFormat="false" ht="15" hidden="false" customHeight="false" outlineLevel="0" collapsed="false">
      <c r="A10400" s="3" t="n">
        <v>10399</v>
      </c>
      <c r="B10400" s="3" t="n">
        <v>11</v>
      </c>
      <c r="C10400" s="3" t="s">
        <v>408</v>
      </c>
      <c r="D10400" s="3" t="s">
        <v>563</v>
      </c>
      <c r="E10400" s="3" t="n">
        <v>1253</v>
      </c>
      <c r="F10400" s="4" t="n">
        <v>105.21</v>
      </c>
      <c r="G10400" s="3" t="s">
        <v>34</v>
      </c>
      <c r="H10400" s="4" t="n">
        <f aca="false">ROUND(E10400*F10400,2)</f>
        <v>131828.13</v>
      </c>
    </row>
    <row r="10401" customFormat="false" ht="15" hidden="false" customHeight="false" outlineLevel="0" collapsed="false">
      <c r="A10401" s="3" t="n">
        <v>10400</v>
      </c>
      <c r="B10401" s="3" t="n">
        <v>4</v>
      </c>
      <c r="C10401" s="3" t="s">
        <v>408</v>
      </c>
      <c r="D10401" s="3" t="s">
        <v>563</v>
      </c>
      <c r="E10401" s="3" t="n">
        <v>69</v>
      </c>
      <c r="F10401" s="4" t="n">
        <v>116.73</v>
      </c>
      <c r="G10401" s="3" t="s">
        <v>8</v>
      </c>
      <c r="H10401" s="4" t="n">
        <f aca="false">ROUND(E10401*F10401,2)</f>
        <v>8054.37</v>
      </c>
    </row>
    <row r="10402" customFormat="false" ht="15" hidden="false" customHeight="false" outlineLevel="0" collapsed="false">
      <c r="A10402" s="3" t="n">
        <v>10401</v>
      </c>
      <c r="B10402" s="3" t="n">
        <v>6</v>
      </c>
      <c r="C10402" s="3" t="s">
        <v>408</v>
      </c>
      <c r="D10402" s="3" t="s">
        <v>563</v>
      </c>
      <c r="E10402" s="3" t="n">
        <v>4023</v>
      </c>
      <c r="F10402" s="4" t="n">
        <v>215.26</v>
      </c>
      <c r="G10402" s="3" t="s">
        <v>8</v>
      </c>
      <c r="H10402" s="4" t="n">
        <f aca="false">ROUND(E10402*F10402,2)</f>
        <v>865990.98</v>
      </c>
    </row>
    <row r="10403" customFormat="false" ht="15" hidden="false" customHeight="false" outlineLevel="0" collapsed="false">
      <c r="A10403" s="3" t="n">
        <v>10402</v>
      </c>
      <c r="B10403" s="3" t="n">
        <v>12</v>
      </c>
      <c r="C10403" s="3" t="s">
        <v>409</v>
      </c>
      <c r="D10403" s="3" t="s">
        <v>562</v>
      </c>
      <c r="E10403" s="3" t="n">
        <v>4897</v>
      </c>
      <c r="F10403" s="4" t="n">
        <v>222.17</v>
      </c>
      <c r="G10403" s="3" t="s">
        <v>38</v>
      </c>
      <c r="H10403" s="4" t="n">
        <f aca="false">ROUND(E10403*F10403,2)</f>
        <v>1087966.49</v>
      </c>
    </row>
    <row r="10404" customFormat="false" ht="15" hidden="false" customHeight="false" outlineLevel="0" collapsed="false">
      <c r="A10404" s="3" t="n">
        <v>10403</v>
      </c>
      <c r="B10404" s="3" t="n">
        <v>2</v>
      </c>
      <c r="C10404" s="3" t="s">
        <v>409</v>
      </c>
      <c r="D10404" s="3" t="s">
        <v>562</v>
      </c>
      <c r="E10404" s="3" t="n">
        <v>2054</v>
      </c>
      <c r="F10404" s="4" t="n">
        <v>32.24</v>
      </c>
      <c r="G10404" s="3" t="s">
        <v>8</v>
      </c>
      <c r="H10404" s="4" t="n">
        <f aca="false">ROUND(E10404*F10404,2)</f>
        <v>66220.96</v>
      </c>
    </row>
    <row r="10405" customFormat="false" ht="15" hidden="false" customHeight="false" outlineLevel="0" collapsed="false">
      <c r="A10405" s="3" t="n">
        <v>10404</v>
      </c>
      <c r="B10405" s="3" t="n">
        <v>1</v>
      </c>
      <c r="C10405" s="3" t="s">
        <v>409</v>
      </c>
      <c r="D10405" s="3" t="s">
        <v>563</v>
      </c>
      <c r="E10405" s="3" t="n">
        <v>2716</v>
      </c>
      <c r="F10405" s="4" t="n">
        <v>424.09</v>
      </c>
      <c r="G10405" s="3" t="s">
        <v>8</v>
      </c>
      <c r="H10405" s="4" t="n">
        <f aca="false">ROUND(E10405*F10405,2)</f>
        <v>1151828.44</v>
      </c>
    </row>
    <row r="10406" customFormat="false" ht="15" hidden="false" customHeight="false" outlineLevel="0" collapsed="false">
      <c r="A10406" s="3" t="n">
        <v>10405</v>
      </c>
      <c r="B10406" s="3" t="n">
        <v>1</v>
      </c>
      <c r="C10406" s="3" t="s">
        <v>409</v>
      </c>
      <c r="D10406" s="3" t="s">
        <v>562</v>
      </c>
      <c r="E10406" s="3" t="n">
        <v>2300</v>
      </c>
      <c r="F10406" s="4" t="n">
        <v>422.42</v>
      </c>
      <c r="G10406" s="3" t="s">
        <v>8</v>
      </c>
      <c r="H10406" s="4" t="n">
        <f aca="false">ROUND(E10406*F10406,2)</f>
        <v>971566</v>
      </c>
    </row>
    <row r="10407" customFormat="false" ht="15" hidden="false" customHeight="false" outlineLevel="0" collapsed="false">
      <c r="A10407" s="3" t="n">
        <v>10406</v>
      </c>
      <c r="B10407" s="3" t="n">
        <v>7</v>
      </c>
      <c r="C10407" s="3" t="s">
        <v>409</v>
      </c>
      <c r="D10407" s="3" t="s">
        <v>563</v>
      </c>
      <c r="E10407" s="3" t="n">
        <v>4702</v>
      </c>
      <c r="F10407" s="4" t="n">
        <v>259.38</v>
      </c>
      <c r="G10407" s="3" t="s">
        <v>8</v>
      </c>
      <c r="H10407" s="4" t="n">
        <f aca="false">ROUND(E10407*F10407,2)</f>
        <v>1219604.76</v>
      </c>
    </row>
    <row r="10408" customFormat="false" ht="15" hidden="false" customHeight="false" outlineLevel="0" collapsed="false">
      <c r="A10408" s="3" t="n">
        <v>10407</v>
      </c>
      <c r="B10408" s="3" t="n">
        <v>9</v>
      </c>
      <c r="C10408" s="3" t="s">
        <v>409</v>
      </c>
      <c r="D10408" s="3" t="s">
        <v>562</v>
      </c>
      <c r="E10408" s="3" t="n">
        <v>1770</v>
      </c>
      <c r="F10408" s="4" t="n">
        <v>290.33</v>
      </c>
      <c r="G10408" s="3" t="s">
        <v>8</v>
      </c>
      <c r="H10408" s="4" t="n">
        <f aca="false">ROUND(E10408*F10408,2)</f>
        <v>513884.1</v>
      </c>
    </row>
    <row r="10409" customFormat="false" ht="15" hidden="false" customHeight="false" outlineLevel="0" collapsed="false">
      <c r="A10409" s="3" t="n">
        <v>10408</v>
      </c>
      <c r="B10409" s="3" t="n">
        <v>13</v>
      </c>
      <c r="C10409" s="3" t="s">
        <v>409</v>
      </c>
      <c r="D10409" s="3" t="s">
        <v>563</v>
      </c>
      <c r="E10409" s="3" t="n">
        <v>3058</v>
      </c>
      <c r="F10409" s="4" t="n">
        <v>39.64</v>
      </c>
      <c r="G10409" s="3" t="s">
        <v>41</v>
      </c>
      <c r="H10409" s="4" t="n">
        <f aca="false">ROUND(E10409*F10409,2)</f>
        <v>121219.12</v>
      </c>
    </row>
    <row r="10410" customFormat="false" ht="15" hidden="false" customHeight="false" outlineLevel="0" collapsed="false">
      <c r="A10410" s="3" t="n">
        <v>10409</v>
      </c>
      <c r="B10410" s="3" t="n">
        <v>7</v>
      </c>
      <c r="C10410" s="3" t="s">
        <v>409</v>
      </c>
      <c r="D10410" s="3" t="s">
        <v>562</v>
      </c>
      <c r="E10410" s="3" t="n">
        <v>171</v>
      </c>
      <c r="F10410" s="4" t="n">
        <v>260.35</v>
      </c>
      <c r="G10410" s="3" t="s">
        <v>8</v>
      </c>
      <c r="H10410" s="4" t="n">
        <f aca="false">ROUND(E10410*F10410,2)</f>
        <v>44519.85</v>
      </c>
    </row>
    <row r="10411" customFormat="false" ht="15" hidden="false" customHeight="false" outlineLevel="0" collapsed="false">
      <c r="A10411" s="3" t="n">
        <v>10410</v>
      </c>
      <c r="B10411" s="3" t="n">
        <v>12</v>
      </c>
      <c r="C10411" s="3" t="s">
        <v>409</v>
      </c>
      <c r="D10411" s="3" t="s">
        <v>562</v>
      </c>
      <c r="E10411" s="3" t="n">
        <v>2038</v>
      </c>
      <c r="F10411" s="4" t="n">
        <v>222.68</v>
      </c>
      <c r="G10411" s="3" t="s">
        <v>38</v>
      </c>
      <c r="H10411" s="4" t="n">
        <f aca="false">ROUND(E10411*F10411,2)</f>
        <v>453821.84</v>
      </c>
    </row>
    <row r="10412" customFormat="false" ht="15" hidden="false" customHeight="false" outlineLevel="0" collapsed="false">
      <c r="A10412" s="3" t="n">
        <v>10411</v>
      </c>
      <c r="B10412" s="3" t="n">
        <v>8</v>
      </c>
      <c r="C10412" s="3" t="s">
        <v>409</v>
      </c>
      <c r="D10412" s="3" t="s">
        <v>563</v>
      </c>
      <c r="E10412" s="3" t="n">
        <v>2724</v>
      </c>
      <c r="F10412" s="4" t="n">
        <v>55.39</v>
      </c>
      <c r="G10412" s="3" t="s">
        <v>8</v>
      </c>
      <c r="H10412" s="4" t="n">
        <f aca="false">ROUND(E10412*F10412,2)</f>
        <v>150882.36</v>
      </c>
    </row>
    <row r="10413" customFormat="false" ht="15" hidden="false" customHeight="false" outlineLevel="0" collapsed="false">
      <c r="A10413" s="3" t="n">
        <v>10412</v>
      </c>
      <c r="B10413" s="3" t="n">
        <v>15</v>
      </c>
      <c r="C10413" s="3" t="s">
        <v>409</v>
      </c>
      <c r="D10413" s="3" t="s">
        <v>563</v>
      </c>
      <c r="E10413" s="3" t="n">
        <v>3159</v>
      </c>
      <c r="F10413" s="4" t="n">
        <v>277.02</v>
      </c>
      <c r="G10413" s="3" t="s">
        <v>46</v>
      </c>
      <c r="H10413" s="4" t="n">
        <f aca="false">ROUND(E10413*F10413,2)</f>
        <v>875106.18</v>
      </c>
    </row>
    <row r="10414" customFormat="false" ht="15" hidden="false" customHeight="false" outlineLevel="0" collapsed="false">
      <c r="A10414" s="3" t="n">
        <v>10413</v>
      </c>
      <c r="B10414" s="3" t="n">
        <v>4</v>
      </c>
      <c r="C10414" s="3" t="s">
        <v>409</v>
      </c>
      <c r="D10414" s="3" t="s">
        <v>563</v>
      </c>
      <c r="E10414" s="3" t="n">
        <v>1501</v>
      </c>
      <c r="F10414" s="4" t="n">
        <v>116.45</v>
      </c>
      <c r="G10414" s="3" t="s">
        <v>8</v>
      </c>
      <c r="H10414" s="4" t="n">
        <f aca="false">ROUND(E10414*F10414,2)</f>
        <v>174791.45</v>
      </c>
    </row>
    <row r="10415" customFormat="false" ht="15" hidden="false" customHeight="false" outlineLevel="0" collapsed="false">
      <c r="A10415" s="3" t="n">
        <v>10414</v>
      </c>
      <c r="B10415" s="3" t="n">
        <v>4</v>
      </c>
      <c r="C10415" s="3" t="s">
        <v>409</v>
      </c>
      <c r="D10415" s="3" t="s">
        <v>562</v>
      </c>
      <c r="E10415" s="3" t="n">
        <v>2251</v>
      </c>
      <c r="F10415" s="4" t="n">
        <v>116.65</v>
      </c>
      <c r="G10415" s="3" t="s">
        <v>8</v>
      </c>
      <c r="H10415" s="4" t="n">
        <f aca="false">ROUND(E10415*F10415,2)</f>
        <v>262579.15</v>
      </c>
    </row>
    <row r="10416" customFormat="false" ht="15" hidden="false" customHeight="false" outlineLevel="0" collapsed="false">
      <c r="A10416" s="3" t="n">
        <v>10415</v>
      </c>
      <c r="B10416" s="3" t="n">
        <v>5</v>
      </c>
      <c r="C10416" s="3" t="s">
        <v>409</v>
      </c>
      <c r="D10416" s="3" t="s">
        <v>562</v>
      </c>
      <c r="E10416" s="3" t="n">
        <v>181</v>
      </c>
      <c r="F10416" s="4" t="n">
        <v>721.68</v>
      </c>
      <c r="G10416" s="3" t="s">
        <v>8</v>
      </c>
      <c r="H10416" s="4" t="n">
        <f aca="false">ROUND(E10416*F10416,2)</f>
        <v>130624.08</v>
      </c>
    </row>
    <row r="10417" customFormat="false" ht="15" hidden="false" customHeight="false" outlineLevel="0" collapsed="false">
      <c r="A10417" s="3" t="n">
        <v>10416</v>
      </c>
      <c r="B10417" s="3" t="n">
        <v>8</v>
      </c>
      <c r="C10417" s="3" t="s">
        <v>409</v>
      </c>
      <c r="D10417" s="3" t="s">
        <v>562</v>
      </c>
      <c r="E10417" s="3" t="n">
        <v>2532</v>
      </c>
      <c r="F10417" s="4" t="n">
        <v>55.31</v>
      </c>
      <c r="G10417" s="3" t="s">
        <v>8</v>
      </c>
      <c r="H10417" s="4" t="n">
        <f aca="false">ROUND(E10417*F10417,2)</f>
        <v>140044.92</v>
      </c>
    </row>
    <row r="10418" customFormat="false" ht="15" hidden="false" customHeight="false" outlineLevel="0" collapsed="false">
      <c r="A10418" s="3" t="n">
        <v>10417</v>
      </c>
      <c r="B10418" s="3" t="n">
        <v>3</v>
      </c>
      <c r="C10418" s="3" t="s">
        <v>409</v>
      </c>
      <c r="D10418" s="3" t="s">
        <v>562</v>
      </c>
      <c r="E10418" s="3" t="n">
        <v>2851</v>
      </c>
      <c r="F10418" s="4" t="n">
        <v>151.62</v>
      </c>
      <c r="G10418" s="3" t="s">
        <v>8</v>
      </c>
      <c r="H10418" s="4" t="n">
        <f aca="false">ROUND(E10418*F10418,2)</f>
        <v>432268.62</v>
      </c>
    </row>
    <row r="10419" customFormat="false" ht="15" hidden="false" customHeight="false" outlineLevel="0" collapsed="false">
      <c r="A10419" s="3" t="n">
        <v>10418</v>
      </c>
      <c r="B10419" s="3" t="n">
        <v>14</v>
      </c>
      <c r="C10419" s="3" t="s">
        <v>409</v>
      </c>
      <c r="D10419" s="3" t="s">
        <v>562</v>
      </c>
      <c r="E10419" s="3" t="n">
        <v>4953</v>
      </c>
      <c r="F10419" s="4" t="n">
        <v>65.18</v>
      </c>
      <c r="G10419" s="3" t="s">
        <v>41</v>
      </c>
      <c r="H10419" s="4" t="n">
        <f aca="false">ROUND(E10419*F10419,2)</f>
        <v>322836.54</v>
      </c>
    </row>
    <row r="10420" customFormat="false" ht="15" hidden="false" customHeight="false" outlineLevel="0" collapsed="false">
      <c r="A10420" s="3" t="n">
        <v>10419</v>
      </c>
      <c r="B10420" s="3" t="n">
        <v>5</v>
      </c>
      <c r="C10420" s="3" t="s">
        <v>409</v>
      </c>
      <c r="D10420" s="3" t="s">
        <v>562</v>
      </c>
      <c r="E10420" s="3" t="n">
        <v>2391</v>
      </c>
      <c r="F10420" s="4" t="n">
        <v>721.14</v>
      </c>
      <c r="G10420" s="3" t="s">
        <v>8</v>
      </c>
      <c r="H10420" s="4" t="n">
        <f aca="false">ROUND(E10420*F10420,2)</f>
        <v>1724245.74</v>
      </c>
    </row>
    <row r="10421" customFormat="false" ht="15" hidden="false" customHeight="false" outlineLevel="0" collapsed="false">
      <c r="A10421" s="3" t="n">
        <v>10420</v>
      </c>
      <c r="B10421" s="3" t="n">
        <v>2</v>
      </c>
      <c r="C10421" s="3" t="s">
        <v>409</v>
      </c>
      <c r="D10421" s="3" t="s">
        <v>563</v>
      </c>
      <c r="E10421" s="3" t="n">
        <v>971</v>
      </c>
      <c r="F10421" s="4" t="n">
        <v>32.23</v>
      </c>
      <c r="G10421" s="3" t="s">
        <v>8</v>
      </c>
      <c r="H10421" s="4" t="n">
        <f aca="false">ROUND(E10421*F10421,2)</f>
        <v>31295.33</v>
      </c>
    </row>
    <row r="10422" customFormat="false" ht="15" hidden="false" customHeight="false" outlineLevel="0" collapsed="false">
      <c r="A10422" s="3" t="n">
        <v>10421</v>
      </c>
      <c r="B10422" s="3" t="n">
        <v>2</v>
      </c>
      <c r="C10422" s="3" t="s">
        <v>409</v>
      </c>
      <c r="D10422" s="3" t="s">
        <v>562</v>
      </c>
      <c r="E10422" s="3" t="n">
        <v>1236</v>
      </c>
      <c r="F10422" s="4" t="n">
        <v>32.21</v>
      </c>
      <c r="G10422" s="3" t="s">
        <v>8</v>
      </c>
      <c r="H10422" s="4" t="n">
        <f aca="false">ROUND(E10422*F10422,2)</f>
        <v>39811.56</v>
      </c>
    </row>
    <row r="10423" customFormat="false" ht="15" hidden="false" customHeight="false" outlineLevel="0" collapsed="false">
      <c r="A10423" s="3" t="n">
        <v>10422</v>
      </c>
      <c r="B10423" s="3" t="n">
        <v>3</v>
      </c>
      <c r="C10423" s="3" t="s">
        <v>409</v>
      </c>
      <c r="D10423" s="3" t="s">
        <v>563</v>
      </c>
      <c r="E10423" s="3" t="n">
        <v>3380</v>
      </c>
      <c r="F10423" s="4" t="n">
        <v>152.13</v>
      </c>
      <c r="G10423" s="3" t="s">
        <v>8</v>
      </c>
      <c r="H10423" s="4" t="n">
        <f aca="false">ROUND(E10423*F10423,2)</f>
        <v>514199.4</v>
      </c>
    </row>
    <row r="10424" customFormat="false" ht="15" hidden="false" customHeight="false" outlineLevel="0" collapsed="false">
      <c r="A10424" s="3" t="n">
        <v>10423</v>
      </c>
      <c r="B10424" s="3" t="n">
        <v>10</v>
      </c>
      <c r="C10424" s="3" t="s">
        <v>409</v>
      </c>
      <c r="D10424" s="3" t="s">
        <v>563</v>
      </c>
      <c r="E10424" s="3" t="n">
        <v>1429</v>
      </c>
      <c r="F10424" s="4" t="n">
        <v>88.92</v>
      </c>
      <c r="G10424" s="3" t="s">
        <v>8</v>
      </c>
      <c r="H10424" s="4" t="n">
        <f aca="false">ROUND(E10424*F10424,2)</f>
        <v>127066.68</v>
      </c>
    </row>
    <row r="10425" customFormat="false" ht="15" hidden="false" customHeight="false" outlineLevel="0" collapsed="false">
      <c r="A10425" s="3" t="n">
        <v>10424</v>
      </c>
      <c r="B10425" s="3" t="n">
        <v>13</v>
      </c>
      <c r="C10425" s="3" t="s">
        <v>409</v>
      </c>
      <c r="D10425" s="3" t="s">
        <v>562</v>
      </c>
      <c r="E10425" s="3" t="n">
        <v>3308</v>
      </c>
      <c r="F10425" s="4" t="n">
        <v>39.61</v>
      </c>
      <c r="G10425" s="3" t="s">
        <v>41</v>
      </c>
      <c r="H10425" s="4" t="n">
        <f aca="false">ROUND(E10425*F10425,2)</f>
        <v>131029.88</v>
      </c>
    </row>
    <row r="10426" customFormat="false" ht="15" hidden="false" customHeight="false" outlineLevel="0" collapsed="false">
      <c r="A10426" s="3" t="n">
        <v>10425</v>
      </c>
      <c r="B10426" s="3" t="n">
        <v>7</v>
      </c>
      <c r="C10426" s="3" t="s">
        <v>409</v>
      </c>
      <c r="D10426" s="3" t="s">
        <v>562</v>
      </c>
      <c r="E10426" s="3" t="n">
        <v>3020</v>
      </c>
      <c r="F10426" s="4" t="n">
        <v>259.36</v>
      </c>
      <c r="G10426" s="3" t="s">
        <v>8</v>
      </c>
      <c r="H10426" s="4" t="n">
        <f aca="false">ROUND(E10426*F10426,2)</f>
        <v>783267.2</v>
      </c>
    </row>
    <row r="10427" customFormat="false" ht="15" hidden="false" customHeight="false" outlineLevel="0" collapsed="false">
      <c r="A10427" s="3" t="n">
        <v>10426</v>
      </c>
      <c r="B10427" s="3" t="n">
        <v>4</v>
      </c>
      <c r="C10427" s="3" t="s">
        <v>409</v>
      </c>
      <c r="D10427" s="3" t="s">
        <v>563</v>
      </c>
      <c r="E10427" s="3" t="n">
        <v>3916</v>
      </c>
      <c r="F10427" s="4" t="n">
        <v>116.16</v>
      </c>
      <c r="G10427" s="3" t="s">
        <v>8</v>
      </c>
      <c r="H10427" s="4" t="n">
        <f aca="false">ROUND(E10427*F10427,2)</f>
        <v>454882.56</v>
      </c>
    </row>
    <row r="10428" customFormat="false" ht="15" hidden="false" customHeight="false" outlineLevel="0" collapsed="false">
      <c r="A10428" s="3" t="n">
        <v>10427</v>
      </c>
      <c r="B10428" s="3" t="n">
        <v>11</v>
      </c>
      <c r="C10428" s="3" t="s">
        <v>410</v>
      </c>
      <c r="D10428" s="3" t="s">
        <v>562</v>
      </c>
      <c r="E10428" s="3" t="n">
        <v>2920</v>
      </c>
      <c r="F10428" s="4" t="n">
        <v>103.49</v>
      </c>
      <c r="G10428" s="3" t="s">
        <v>34</v>
      </c>
      <c r="H10428" s="4" t="n">
        <f aca="false">ROUND(E10428*F10428,2)</f>
        <v>302190.8</v>
      </c>
    </row>
    <row r="10429" customFormat="false" ht="15" hidden="false" customHeight="false" outlineLevel="0" collapsed="false">
      <c r="A10429" s="3" t="n">
        <v>10428</v>
      </c>
      <c r="B10429" s="3" t="n">
        <v>10</v>
      </c>
      <c r="C10429" s="3" t="s">
        <v>410</v>
      </c>
      <c r="D10429" s="3" t="s">
        <v>562</v>
      </c>
      <c r="E10429" s="3" t="n">
        <v>4212</v>
      </c>
      <c r="F10429" s="4" t="n">
        <v>86.48</v>
      </c>
      <c r="G10429" s="3" t="s">
        <v>8</v>
      </c>
      <c r="H10429" s="4" t="n">
        <f aca="false">ROUND(E10429*F10429,2)</f>
        <v>364253.76</v>
      </c>
    </row>
    <row r="10430" customFormat="false" ht="15" hidden="false" customHeight="false" outlineLevel="0" collapsed="false">
      <c r="A10430" s="3" t="n">
        <v>10429</v>
      </c>
      <c r="B10430" s="3" t="n">
        <v>9</v>
      </c>
      <c r="C10430" s="3" t="s">
        <v>410</v>
      </c>
      <c r="D10430" s="3" t="s">
        <v>562</v>
      </c>
      <c r="E10430" s="3" t="n">
        <v>891</v>
      </c>
      <c r="F10430" s="4" t="n">
        <v>282.66</v>
      </c>
      <c r="G10430" s="3" t="s">
        <v>8</v>
      </c>
      <c r="H10430" s="4" t="n">
        <f aca="false">ROUND(E10430*F10430,2)</f>
        <v>251850.06</v>
      </c>
    </row>
    <row r="10431" customFormat="false" ht="15" hidden="false" customHeight="false" outlineLevel="0" collapsed="false">
      <c r="A10431" s="3" t="n">
        <v>10430</v>
      </c>
      <c r="B10431" s="3" t="n">
        <v>14</v>
      </c>
      <c r="C10431" s="3" t="s">
        <v>410</v>
      </c>
      <c r="D10431" s="3" t="s">
        <v>563</v>
      </c>
      <c r="E10431" s="3" t="n">
        <v>2547</v>
      </c>
      <c r="F10431" s="4" t="n">
        <v>64.56</v>
      </c>
      <c r="G10431" s="3" t="s">
        <v>41</v>
      </c>
      <c r="H10431" s="4" t="n">
        <f aca="false">ROUND(E10431*F10431,2)</f>
        <v>164434.32</v>
      </c>
    </row>
    <row r="10432" customFormat="false" ht="15" hidden="false" customHeight="false" outlineLevel="0" collapsed="false">
      <c r="A10432" s="3" t="n">
        <v>10431</v>
      </c>
      <c r="B10432" s="3" t="n">
        <v>5</v>
      </c>
      <c r="C10432" s="3" t="s">
        <v>410</v>
      </c>
      <c r="D10432" s="3" t="s">
        <v>562</v>
      </c>
      <c r="E10432" s="3" t="n">
        <v>480</v>
      </c>
      <c r="F10432" s="4" t="n">
        <v>716.09</v>
      </c>
      <c r="G10432" s="3" t="s">
        <v>8</v>
      </c>
      <c r="H10432" s="4" t="n">
        <f aca="false">ROUND(E10432*F10432,2)</f>
        <v>343723.2</v>
      </c>
    </row>
    <row r="10433" customFormat="false" ht="15" hidden="false" customHeight="false" outlineLevel="0" collapsed="false">
      <c r="A10433" s="3" t="n">
        <v>10432</v>
      </c>
      <c r="B10433" s="3" t="n">
        <v>5</v>
      </c>
      <c r="C10433" s="3" t="s">
        <v>410</v>
      </c>
      <c r="D10433" s="3" t="s">
        <v>562</v>
      </c>
      <c r="E10433" s="3" t="n">
        <v>397</v>
      </c>
      <c r="F10433" s="4" t="n">
        <v>714.76</v>
      </c>
      <c r="G10433" s="3" t="s">
        <v>8</v>
      </c>
      <c r="H10433" s="4" t="n">
        <f aca="false">ROUND(E10433*F10433,2)</f>
        <v>283759.72</v>
      </c>
    </row>
    <row r="10434" customFormat="false" ht="15" hidden="false" customHeight="false" outlineLevel="0" collapsed="false">
      <c r="A10434" s="3" t="n">
        <v>10433</v>
      </c>
      <c r="B10434" s="3" t="n">
        <v>8</v>
      </c>
      <c r="C10434" s="3" t="s">
        <v>410</v>
      </c>
      <c r="D10434" s="3" t="s">
        <v>563</v>
      </c>
      <c r="E10434" s="3" t="n">
        <v>4125</v>
      </c>
      <c r="F10434" s="4" t="n">
        <v>57.11</v>
      </c>
      <c r="G10434" s="3" t="s">
        <v>8</v>
      </c>
      <c r="H10434" s="4" t="n">
        <f aca="false">ROUND(E10434*F10434,2)</f>
        <v>235578.75</v>
      </c>
    </row>
    <row r="10435" customFormat="false" ht="15" hidden="false" customHeight="false" outlineLevel="0" collapsed="false">
      <c r="A10435" s="3" t="n">
        <v>10434</v>
      </c>
      <c r="B10435" s="3" t="n">
        <v>3</v>
      </c>
      <c r="C10435" s="3" t="s">
        <v>410</v>
      </c>
      <c r="D10435" s="3" t="s">
        <v>563</v>
      </c>
      <c r="E10435" s="3" t="n">
        <v>4209</v>
      </c>
      <c r="F10435" s="4" t="n">
        <v>152.12</v>
      </c>
      <c r="G10435" s="3" t="s">
        <v>8</v>
      </c>
      <c r="H10435" s="4" t="n">
        <f aca="false">ROUND(E10435*F10435,2)</f>
        <v>640273.08</v>
      </c>
    </row>
    <row r="10436" customFormat="false" ht="15" hidden="false" customHeight="false" outlineLevel="0" collapsed="false">
      <c r="A10436" s="3" t="n">
        <v>10435</v>
      </c>
      <c r="B10436" s="3" t="n">
        <v>12</v>
      </c>
      <c r="C10436" s="3" t="s">
        <v>410</v>
      </c>
      <c r="D10436" s="3" t="s">
        <v>562</v>
      </c>
      <c r="E10436" s="3" t="n">
        <v>565</v>
      </c>
      <c r="F10436" s="4" t="n">
        <v>222.16</v>
      </c>
      <c r="G10436" s="3" t="s">
        <v>38</v>
      </c>
      <c r="H10436" s="4" t="n">
        <f aca="false">ROUND(E10436*F10436,2)</f>
        <v>125520.4</v>
      </c>
    </row>
    <row r="10437" customFormat="false" ht="15" hidden="false" customHeight="false" outlineLevel="0" collapsed="false">
      <c r="A10437" s="3" t="n">
        <v>10436</v>
      </c>
      <c r="B10437" s="3" t="n">
        <v>3</v>
      </c>
      <c r="C10437" s="3" t="s">
        <v>410</v>
      </c>
      <c r="D10437" s="3" t="s">
        <v>563</v>
      </c>
      <c r="E10437" s="3" t="n">
        <v>4641</v>
      </c>
      <c r="F10437" s="4" t="n">
        <v>151.99</v>
      </c>
      <c r="G10437" s="3" t="s">
        <v>8</v>
      </c>
      <c r="H10437" s="4" t="n">
        <f aca="false">ROUND(E10437*F10437,2)</f>
        <v>705385.59</v>
      </c>
    </row>
    <row r="10438" customFormat="false" ht="15" hidden="false" customHeight="false" outlineLevel="0" collapsed="false">
      <c r="A10438" s="3" t="n">
        <v>10437</v>
      </c>
      <c r="B10438" s="3" t="n">
        <v>15</v>
      </c>
      <c r="C10438" s="3" t="s">
        <v>410</v>
      </c>
      <c r="D10438" s="3" t="s">
        <v>562</v>
      </c>
      <c r="E10438" s="3" t="n">
        <v>3448</v>
      </c>
      <c r="F10438" s="4" t="n">
        <v>277.28</v>
      </c>
      <c r="G10438" s="3" t="s">
        <v>46</v>
      </c>
      <c r="H10438" s="4" t="n">
        <f aca="false">ROUND(E10438*F10438,2)</f>
        <v>956061.44</v>
      </c>
    </row>
    <row r="10439" customFormat="false" ht="15" hidden="false" customHeight="false" outlineLevel="0" collapsed="false">
      <c r="A10439" s="3" t="n">
        <v>10438</v>
      </c>
      <c r="B10439" s="3" t="n">
        <v>13</v>
      </c>
      <c r="C10439" s="3" t="s">
        <v>410</v>
      </c>
      <c r="D10439" s="3" t="s">
        <v>563</v>
      </c>
      <c r="E10439" s="3" t="n">
        <v>2486</v>
      </c>
      <c r="F10439" s="4" t="n">
        <v>38.94</v>
      </c>
      <c r="G10439" s="3" t="s">
        <v>41</v>
      </c>
      <c r="H10439" s="4" t="n">
        <f aca="false">ROUND(E10439*F10439,2)</f>
        <v>96804.84</v>
      </c>
    </row>
    <row r="10440" customFormat="false" ht="15" hidden="false" customHeight="false" outlineLevel="0" collapsed="false">
      <c r="A10440" s="3" t="n">
        <v>10439</v>
      </c>
      <c r="B10440" s="3" t="n">
        <v>6</v>
      </c>
      <c r="C10440" s="3" t="s">
        <v>410</v>
      </c>
      <c r="D10440" s="3" t="s">
        <v>562</v>
      </c>
      <c r="E10440" s="3" t="n">
        <v>190</v>
      </c>
      <c r="F10440" s="4" t="n">
        <v>219.63</v>
      </c>
      <c r="G10440" s="3" t="s">
        <v>8</v>
      </c>
      <c r="H10440" s="4" t="n">
        <f aca="false">ROUND(E10440*F10440,2)</f>
        <v>41729.7</v>
      </c>
    </row>
    <row r="10441" customFormat="false" ht="15" hidden="false" customHeight="false" outlineLevel="0" collapsed="false">
      <c r="A10441" s="3" t="n">
        <v>10440</v>
      </c>
      <c r="B10441" s="3" t="n">
        <v>1</v>
      </c>
      <c r="C10441" s="3" t="s">
        <v>410</v>
      </c>
      <c r="D10441" s="3" t="s">
        <v>563</v>
      </c>
      <c r="E10441" s="3" t="n">
        <v>2773</v>
      </c>
      <c r="F10441" s="4" t="n">
        <v>428.04</v>
      </c>
      <c r="G10441" s="3" t="s">
        <v>8</v>
      </c>
      <c r="H10441" s="4" t="n">
        <f aca="false">ROUND(E10441*F10441,2)</f>
        <v>1186954.92</v>
      </c>
    </row>
    <row r="10442" customFormat="false" ht="15" hidden="false" customHeight="false" outlineLevel="0" collapsed="false">
      <c r="A10442" s="3" t="n">
        <v>10441</v>
      </c>
      <c r="B10442" s="3" t="n">
        <v>15</v>
      </c>
      <c r="C10442" s="3" t="s">
        <v>410</v>
      </c>
      <c r="D10442" s="3" t="s">
        <v>562</v>
      </c>
      <c r="E10442" s="3" t="n">
        <v>1197</v>
      </c>
      <c r="F10442" s="4" t="n">
        <v>277.93</v>
      </c>
      <c r="G10442" s="3" t="s">
        <v>46</v>
      </c>
      <c r="H10442" s="4" t="n">
        <f aca="false">ROUND(E10442*F10442,2)</f>
        <v>332682.21</v>
      </c>
    </row>
    <row r="10443" customFormat="false" ht="15" hidden="false" customHeight="false" outlineLevel="0" collapsed="false">
      <c r="A10443" s="3" t="n">
        <v>10442</v>
      </c>
      <c r="B10443" s="3" t="n">
        <v>6</v>
      </c>
      <c r="C10443" s="3" t="s">
        <v>410</v>
      </c>
      <c r="D10443" s="3" t="s">
        <v>562</v>
      </c>
      <c r="E10443" s="3" t="n">
        <v>1801</v>
      </c>
      <c r="F10443" s="4" t="n">
        <v>219.84</v>
      </c>
      <c r="G10443" s="3" t="s">
        <v>8</v>
      </c>
      <c r="H10443" s="4" t="n">
        <f aca="false">ROUND(E10443*F10443,2)</f>
        <v>395931.84</v>
      </c>
    </row>
    <row r="10444" customFormat="false" ht="15" hidden="false" customHeight="false" outlineLevel="0" collapsed="false">
      <c r="A10444" s="3" t="n">
        <v>10443</v>
      </c>
      <c r="B10444" s="3" t="n">
        <v>15</v>
      </c>
      <c r="C10444" s="3" t="s">
        <v>410</v>
      </c>
      <c r="D10444" s="3" t="s">
        <v>563</v>
      </c>
      <c r="E10444" s="3" t="n">
        <v>4154</v>
      </c>
      <c r="F10444" s="4" t="n">
        <v>277.03</v>
      </c>
      <c r="G10444" s="3" t="s">
        <v>46</v>
      </c>
      <c r="H10444" s="4" t="n">
        <f aca="false">ROUND(E10444*F10444,2)</f>
        <v>1150782.62</v>
      </c>
    </row>
    <row r="10445" customFormat="false" ht="15" hidden="false" customHeight="false" outlineLevel="0" collapsed="false">
      <c r="A10445" s="3" t="n">
        <v>10444</v>
      </c>
      <c r="B10445" s="3" t="n">
        <v>15</v>
      </c>
      <c r="C10445" s="3" t="s">
        <v>410</v>
      </c>
      <c r="D10445" s="3" t="s">
        <v>562</v>
      </c>
      <c r="E10445" s="3" t="n">
        <v>617</v>
      </c>
      <c r="F10445" s="4" t="n">
        <v>277.32</v>
      </c>
      <c r="G10445" s="3" t="s">
        <v>46</v>
      </c>
      <c r="H10445" s="4" t="n">
        <f aca="false">ROUND(E10445*F10445,2)</f>
        <v>171106.44</v>
      </c>
    </row>
    <row r="10446" customFormat="false" ht="15" hidden="false" customHeight="false" outlineLevel="0" collapsed="false">
      <c r="A10446" s="3" t="n">
        <v>10445</v>
      </c>
      <c r="B10446" s="3" t="n">
        <v>7</v>
      </c>
      <c r="C10446" s="3" t="s">
        <v>410</v>
      </c>
      <c r="D10446" s="3" t="s">
        <v>562</v>
      </c>
      <c r="E10446" s="3" t="n">
        <v>2537</v>
      </c>
      <c r="F10446" s="4" t="n">
        <v>256.85</v>
      </c>
      <c r="G10446" s="3" t="s">
        <v>8</v>
      </c>
      <c r="H10446" s="4" t="n">
        <f aca="false">ROUND(E10446*F10446,2)</f>
        <v>651628.45</v>
      </c>
    </row>
    <row r="10447" customFormat="false" ht="15" hidden="false" customHeight="false" outlineLevel="0" collapsed="false">
      <c r="A10447" s="3" t="n">
        <v>10446</v>
      </c>
      <c r="B10447" s="3" t="n">
        <v>5</v>
      </c>
      <c r="C10447" s="3" t="s">
        <v>410</v>
      </c>
      <c r="D10447" s="3" t="s">
        <v>563</v>
      </c>
      <c r="E10447" s="3" t="n">
        <v>2129</v>
      </c>
      <c r="F10447" s="4" t="n">
        <v>715.23</v>
      </c>
      <c r="G10447" s="3" t="s">
        <v>8</v>
      </c>
      <c r="H10447" s="4" t="n">
        <f aca="false">ROUND(E10447*F10447,2)</f>
        <v>1522724.67</v>
      </c>
    </row>
    <row r="10448" customFormat="false" ht="15" hidden="false" customHeight="false" outlineLevel="0" collapsed="false">
      <c r="A10448" s="3" t="n">
        <v>10447</v>
      </c>
      <c r="B10448" s="3" t="n">
        <v>14</v>
      </c>
      <c r="C10448" s="3" t="s">
        <v>410</v>
      </c>
      <c r="D10448" s="3" t="s">
        <v>562</v>
      </c>
      <c r="E10448" s="3" t="n">
        <v>993</v>
      </c>
      <c r="F10448" s="4" t="n">
        <v>64.5</v>
      </c>
      <c r="G10448" s="3" t="s">
        <v>41</v>
      </c>
      <c r="H10448" s="4" t="n">
        <f aca="false">ROUND(E10448*F10448,2)</f>
        <v>64048.5</v>
      </c>
    </row>
    <row r="10449" customFormat="false" ht="15" hidden="false" customHeight="false" outlineLevel="0" collapsed="false">
      <c r="A10449" s="3" t="n">
        <v>10448</v>
      </c>
      <c r="B10449" s="3" t="n">
        <v>6</v>
      </c>
      <c r="C10449" s="3" t="s">
        <v>410</v>
      </c>
      <c r="D10449" s="3" t="s">
        <v>563</v>
      </c>
      <c r="E10449" s="3" t="n">
        <v>4402</v>
      </c>
      <c r="F10449" s="4" t="n">
        <v>218.79</v>
      </c>
      <c r="G10449" s="3" t="s">
        <v>8</v>
      </c>
      <c r="H10449" s="4" t="n">
        <f aca="false">ROUND(E10449*F10449,2)</f>
        <v>963113.58</v>
      </c>
    </row>
    <row r="10450" customFormat="false" ht="15" hidden="false" customHeight="false" outlineLevel="0" collapsed="false">
      <c r="A10450" s="3" t="n">
        <v>10449</v>
      </c>
      <c r="B10450" s="3" t="n">
        <v>2</v>
      </c>
      <c r="C10450" s="3" t="s">
        <v>410</v>
      </c>
      <c r="D10450" s="3" t="s">
        <v>562</v>
      </c>
      <c r="E10450" s="3" t="n">
        <v>2420</v>
      </c>
      <c r="F10450" s="4" t="n">
        <v>32.43</v>
      </c>
      <c r="G10450" s="3" t="s">
        <v>8</v>
      </c>
      <c r="H10450" s="4" t="n">
        <f aca="false">ROUND(E10450*F10450,2)</f>
        <v>78480.6</v>
      </c>
    </row>
    <row r="10451" customFormat="false" ht="15" hidden="false" customHeight="false" outlineLevel="0" collapsed="false">
      <c r="A10451" s="3" t="n">
        <v>10450</v>
      </c>
      <c r="B10451" s="3" t="n">
        <v>13</v>
      </c>
      <c r="C10451" s="3" t="s">
        <v>410</v>
      </c>
      <c r="D10451" s="3" t="s">
        <v>563</v>
      </c>
      <c r="E10451" s="3" t="n">
        <v>4791</v>
      </c>
      <c r="F10451" s="4" t="n">
        <v>38.94</v>
      </c>
      <c r="G10451" s="3" t="s">
        <v>41</v>
      </c>
      <c r="H10451" s="4" t="n">
        <f aca="false">ROUND(E10451*F10451,2)</f>
        <v>186561.54</v>
      </c>
    </row>
    <row r="10452" customFormat="false" ht="15" hidden="false" customHeight="false" outlineLevel="0" collapsed="false">
      <c r="A10452" s="3" t="n">
        <v>10451</v>
      </c>
      <c r="B10452" s="3" t="n">
        <v>10</v>
      </c>
      <c r="C10452" s="3" t="s">
        <v>410</v>
      </c>
      <c r="D10452" s="3" t="s">
        <v>563</v>
      </c>
      <c r="E10452" s="3" t="n">
        <v>1290</v>
      </c>
      <c r="F10452" s="4" t="n">
        <v>86.52</v>
      </c>
      <c r="G10452" s="3" t="s">
        <v>8</v>
      </c>
      <c r="H10452" s="4" t="n">
        <f aca="false">ROUND(E10452*F10452,2)</f>
        <v>111610.8</v>
      </c>
    </row>
    <row r="10453" customFormat="false" ht="15" hidden="false" customHeight="false" outlineLevel="0" collapsed="false">
      <c r="A10453" s="3" t="n">
        <v>10452</v>
      </c>
      <c r="B10453" s="3" t="n">
        <v>9</v>
      </c>
      <c r="C10453" s="3" t="s">
        <v>410</v>
      </c>
      <c r="D10453" s="3" t="s">
        <v>563</v>
      </c>
      <c r="E10453" s="3" t="n">
        <v>3902</v>
      </c>
      <c r="F10453" s="4" t="n">
        <v>284.22</v>
      </c>
      <c r="G10453" s="3" t="s">
        <v>8</v>
      </c>
      <c r="H10453" s="4" t="n">
        <f aca="false">ROUND(E10453*F10453,2)</f>
        <v>1109026.44</v>
      </c>
    </row>
    <row r="10454" customFormat="false" ht="15" hidden="false" customHeight="false" outlineLevel="0" collapsed="false">
      <c r="A10454" s="3" t="n">
        <v>10453</v>
      </c>
      <c r="B10454" s="3" t="n">
        <v>1</v>
      </c>
      <c r="C10454" s="3" t="s">
        <v>410</v>
      </c>
      <c r="D10454" s="3" t="s">
        <v>563</v>
      </c>
      <c r="E10454" s="3" t="n">
        <v>1288</v>
      </c>
      <c r="F10454" s="4" t="n">
        <v>426.08</v>
      </c>
      <c r="G10454" s="3" t="s">
        <v>8</v>
      </c>
      <c r="H10454" s="4" t="n">
        <f aca="false">ROUND(E10454*F10454,2)</f>
        <v>548791.04</v>
      </c>
    </row>
    <row r="10455" customFormat="false" ht="15" hidden="false" customHeight="false" outlineLevel="0" collapsed="false">
      <c r="A10455" s="3" t="n">
        <v>10454</v>
      </c>
      <c r="B10455" s="3" t="n">
        <v>14</v>
      </c>
      <c r="C10455" s="3" t="s">
        <v>410</v>
      </c>
      <c r="D10455" s="3" t="s">
        <v>563</v>
      </c>
      <c r="E10455" s="3" t="n">
        <v>4880</v>
      </c>
      <c r="F10455" s="4" t="n">
        <v>64.76</v>
      </c>
      <c r="G10455" s="3" t="s">
        <v>41</v>
      </c>
      <c r="H10455" s="4" t="n">
        <f aca="false">ROUND(E10455*F10455,2)</f>
        <v>316028.8</v>
      </c>
    </row>
    <row r="10456" customFormat="false" ht="15" hidden="false" customHeight="false" outlineLevel="0" collapsed="false">
      <c r="A10456" s="3" t="n">
        <v>10455</v>
      </c>
      <c r="B10456" s="3" t="n">
        <v>11</v>
      </c>
      <c r="C10456" s="3" t="s">
        <v>410</v>
      </c>
      <c r="D10456" s="3" t="s">
        <v>563</v>
      </c>
      <c r="E10456" s="3" t="n">
        <v>471</v>
      </c>
      <c r="F10456" s="4" t="n">
        <v>103.49</v>
      </c>
      <c r="G10456" s="3" t="s">
        <v>34</v>
      </c>
      <c r="H10456" s="4" t="n">
        <f aca="false">ROUND(E10456*F10456,2)</f>
        <v>48743.79</v>
      </c>
    </row>
    <row r="10457" customFormat="false" ht="15" hidden="false" customHeight="false" outlineLevel="0" collapsed="false">
      <c r="A10457" s="3" t="n">
        <v>10456</v>
      </c>
      <c r="B10457" s="3" t="n">
        <v>1</v>
      </c>
      <c r="C10457" s="3" t="s">
        <v>410</v>
      </c>
      <c r="D10457" s="3" t="s">
        <v>563</v>
      </c>
      <c r="E10457" s="3" t="n">
        <v>2205</v>
      </c>
      <c r="F10457" s="4" t="n">
        <v>427.82</v>
      </c>
      <c r="G10457" s="3" t="s">
        <v>8</v>
      </c>
      <c r="H10457" s="4" t="n">
        <f aca="false">ROUND(E10457*F10457,2)</f>
        <v>943343.1</v>
      </c>
    </row>
    <row r="10458" customFormat="false" ht="15" hidden="false" customHeight="false" outlineLevel="0" collapsed="false">
      <c r="A10458" s="3" t="n">
        <v>10457</v>
      </c>
      <c r="B10458" s="3" t="n">
        <v>13</v>
      </c>
      <c r="C10458" s="3" t="s">
        <v>410</v>
      </c>
      <c r="D10458" s="3" t="s">
        <v>562</v>
      </c>
      <c r="E10458" s="3" t="n">
        <v>3844</v>
      </c>
      <c r="F10458" s="4" t="n">
        <v>38.97</v>
      </c>
      <c r="G10458" s="3" t="s">
        <v>41</v>
      </c>
      <c r="H10458" s="4" t="n">
        <f aca="false">ROUND(E10458*F10458,2)</f>
        <v>149800.68</v>
      </c>
    </row>
    <row r="10459" customFormat="false" ht="15" hidden="false" customHeight="false" outlineLevel="0" collapsed="false">
      <c r="A10459" s="3" t="n">
        <v>10458</v>
      </c>
      <c r="B10459" s="3" t="n">
        <v>1</v>
      </c>
      <c r="C10459" s="3" t="s">
        <v>410</v>
      </c>
      <c r="D10459" s="3" t="s">
        <v>563</v>
      </c>
      <c r="E10459" s="3" t="n">
        <v>2034</v>
      </c>
      <c r="F10459" s="4" t="n">
        <v>428.19</v>
      </c>
      <c r="G10459" s="3" t="s">
        <v>8</v>
      </c>
      <c r="H10459" s="4" t="n">
        <f aca="false">ROUND(E10459*F10459,2)</f>
        <v>870938.46</v>
      </c>
    </row>
    <row r="10460" customFormat="false" ht="15" hidden="false" customHeight="false" outlineLevel="0" collapsed="false">
      <c r="A10460" s="3" t="n">
        <v>10459</v>
      </c>
      <c r="B10460" s="3" t="n">
        <v>14</v>
      </c>
      <c r="C10460" s="3" t="s">
        <v>411</v>
      </c>
      <c r="D10460" s="3" t="s">
        <v>563</v>
      </c>
      <c r="E10460" s="3" t="n">
        <v>421</v>
      </c>
      <c r="F10460" s="4" t="n">
        <v>65.28</v>
      </c>
      <c r="G10460" s="3" t="s">
        <v>41</v>
      </c>
      <c r="H10460" s="4" t="n">
        <f aca="false">ROUND(E10460*F10460,2)</f>
        <v>27482.88</v>
      </c>
    </row>
    <row r="10461" customFormat="false" ht="15" hidden="false" customHeight="false" outlineLevel="0" collapsed="false">
      <c r="A10461" s="3" t="n">
        <v>10460</v>
      </c>
      <c r="B10461" s="3" t="n">
        <v>1</v>
      </c>
      <c r="C10461" s="3" t="s">
        <v>411</v>
      </c>
      <c r="D10461" s="3" t="s">
        <v>562</v>
      </c>
      <c r="E10461" s="3" t="n">
        <v>3650</v>
      </c>
      <c r="F10461" s="4" t="n">
        <v>426.67</v>
      </c>
      <c r="G10461" s="3" t="s">
        <v>8</v>
      </c>
      <c r="H10461" s="4" t="n">
        <f aca="false">ROUND(E10461*F10461,2)</f>
        <v>1557345.5</v>
      </c>
    </row>
    <row r="10462" customFormat="false" ht="15" hidden="false" customHeight="false" outlineLevel="0" collapsed="false">
      <c r="A10462" s="3" t="n">
        <v>10461</v>
      </c>
      <c r="B10462" s="3" t="n">
        <v>1</v>
      </c>
      <c r="C10462" s="3" t="s">
        <v>411</v>
      </c>
      <c r="D10462" s="3" t="s">
        <v>563</v>
      </c>
      <c r="E10462" s="3" t="n">
        <v>2012</v>
      </c>
      <c r="F10462" s="4" t="n">
        <v>424.9</v>
      </c>
      <c r="G10462" s="3" t="s">
        <v>8</v>
      </c>
      <c r="H10462" s="4" t="n">
        <f aca="false">ROUND(E10462*F10462,2)</f>
        <v>854898.8</v>
      </c>
    </row>
    <row r="10463" customFormat="false" ht="15" hidden="false" customHeight="false" outlineLevel="0" collapsed="false">
      <c r="A10463" s="3" t="n">
        <v>10462</v>
      </c>
      <c r="B10463" s="3" t="n">
        <v>8</v>
      </c>
      <c r="C10463" s="3" t="s">
        <v>411</v>
      </c>
      <c r="D10463" s="3" t="s">
        <v>562</v>
      </c>
      <c r="E10463" s="3" t="n">
        <v>2685</v>
      </c>
      <c r="F10463" s="4" t="n">
        <v>58.68</v>
      </c>
      <c r="G10463" s="3" t="s">
        <v>8</v>
      </c>
      <c r="H10463" s="4" t="n">
        <f aca="false">ROUND(E10463*F10463,2)</f>
        <v>157555.8</v>
      </c>
    </row>
    <row r="10464" customFormat="false" ht="15" hidden="false" customHeight="false" outlineLevel="0" collapsed="false">
      <c r="A10464" s="3" t="n">
        <v>10463</v>
      </c>
      <c r="B10464" s="3" t="n">
        <v>13</v>
      </c>
      <c r="C10464" s="3" t="s">
        <v>411</v>
      </c>
      <c r="D10464" s="3" t="s">
        <v>562</v>
      </c>
      <c r="E10464" s="3" t="n">
        <v>4758</v>
      </c>
      <c r="F10464" s="4" t="n">
        <v>39.87</v>
      </c>
      <c r="G10464" s="3" t="s">
        <v>41</v>
      </c>
      <c r="H10464" s="4" t="n">
        <f aca="false">ROUND(E10464*F10464,2)</f>
        <v>189701.46</v>
      </c>
    </row>
    <row r="10465" customFormat="false" ht="15" hidden="false" customHeight="false" outlineLevel="0" collapsed="false">
      <c r="A10465" s="3" t="n">
        <v>10464</v>
      </c>
      <c r="B10465" s="3" t="n">
        <v>14</v>
      </c>
      <c r="C10465" s="3" t="s">
        <v>411</v>
      </c>
      <c r="D10465" s="3" t="s">
        <v>562</v>
      </c>
      <c r="E10465" s="3" t="n">
        <v>1733</v>
      </c>
      <c r="F10465" s="4" t="n">
        <v>65.48</v>
      </c>
      <c r="G10465" s="3" t="s">
        <v>41</v>
      </c>
      <c r="H10465" s="4" t="n">
        <f aca="false">ROUND(E10465*F10465,2)</f>
        <v>113476.84</v>
      </c>
    </row>
    <row r="10466" customFormat="false" ht="15" hidden="false" customHeight="false" outlineLevel="0" collapsed="false">
      <c r="A10466" s="3" t="n">
        <v>10465</v>
      </c>
      <c r="B10466" s="3" t="n">
        <v>9</v>
      </c>
      <c r="C10466" s="3" t="s">
        <v>411</v>
      </c>
      <c r="D10466" s="3" t="s">
        <v>563</v>
      </c>
      <c r="E10466" s="3" t="n">
        <v>4216</v>
      </c>
      <c r="F10466" s="4" t="n">
        <v>287.78</v>
      </c>
      <c r="G10466" s="3" t="s">
        <v>8</v>
      </c>
      <c r="H10466" s="4" t="n">
        <f aca="false">ROUND(E10466*F10466,2)</f>
        <v>1213280.48</v>
      </c>
    </row>
    <row r="10467" customFormat="false" ht="15" hidden="false" customHeight="false" outlineLevel="0" collapsed="false">
      <c r="A10467" s="3" t="n">
        <v>10466</v>
      </c>
      <c r="B10467" s="3" t="n">
        <v>11</v>
      </c>
      <c r="C10467" s="3" t="s">
        <v>411</v>
      </c>
      <c r="D10467" s="3" t="s">
        <v>563</v>
      </c>
      <c r="E10467" s="3" t="n">
        <v>4723</v>
      </c>
      <c r="F10467" s="4" t="n">
        <v>105.04</v>
      </c>
      <c r="G10467" s="3" t="s">
        <v>34</v>
      </c>
      <c r="H10467" s="4" t="n">
        <f aca="false">ROUND(E10467*F10467,2)</f>
        <v>496103.92</v>
      </c>
    </row>
    <row r="10468" customFormat="false" ht="15" hidden="false" customHeight="false" outlineLevel="0" collapsed="false">
      <c r="A10468" s="3" t="n">
        <v>10467</v>
      </c>
      <c r="B10468" s="3" t="n">
        <v>5</v>
      </c>
      <c r="C10468" s="3" t="s">
        <v>411</v>
      </c>
      <c r="D10468" s="3" t="s">
        <v>563</v>
      </c>
      <c r="E10468" s="3" t="n">
        <v>2004</v>
      </c>
      <c r="F10468" s="4" t="n">
        <v>723.5</v>
      </c>
      <c r="G10468" s="3" t="s">
        <v>8</v>
      </c>
      <c r="H10468" s="4" t="n">
        <f aca="false">ROUND(E10468*F10468,2)</f>
        <v>1449894</v>
      </c>
    </row>
    <row r="10469" customFormat="false" ht="15" hidden="false" customHeight="false" outlineLevel="0" collapsed="false">
      <c r="A10469" s="3" t="n">
        <v>10468</v>
      </c>
      <c r="B10469" s="3" t="n">
        <v>7</v>
      </c>
      <c r="C10469" s="3" t="s">
        <v>411</v>
      </c>
      <c r="D10469" s="3" t="s">
        <v>563</v>
      </c>
      <c r="E10469" s="3" t="n">
        <v>1905</v>
      </c>
      <c r="F10469" s="4" t="n">
        <v>246.99</v>
      </c>
      <c r="G10469" s="3" t="s">
        <v>8</v>
      </c>
      <c r="H10469" s="4" t="n">
        <f aca="false">ROUND(E10469*F10469,2)</f>
        <v>470515.95</v>
      </c>
    </row>
    <row r="10470" customFormat="false" ht="15" hidden="false" customHeight="false" outlineLevel="0" collapsed="false">
      <c r="A10470" s="3" t="n">
        <v>10469</v>
      </c>
      <c r="B10470" s="3" t="n">
        <v>11</v>
      </c>
      <c r="C10470" s="3" t="s">
        <v>411</v>
      </c>
      <c r="D10470" s="3" t="s">
        <v>562</v>
      </c>
      <c r="E10470" s="3" t="n">
        <v>355</v>
      </c>
      <c r="F10470" s="4" t="n">
        <v>105.36</v>
      </c>
      <c r="G10470" s="3" t="s">
        <v>34</v>
      </c>
      <c r="H10470" s="4" t="n">
        <f aca="false">ROUND(E10470*F10470,2)</f>
        <v>37402.8</v>
      </c>
    </row>
    <row r="10471" customFormat="false" ht="15" hidden="false" customHeight="false" outlineLevel="0" collapsed="false">
      <c r="A10471" s="3" t="n">
        <v>10470</v>
      </c>
      <c r="B10471" s="3" t="n">
        <v>9</v>
      </c>
      <c r="C10471" s="3" t="s">
        <v>411</v>
      </c>
      <c r="D10471" s="3" t="s">
        <v>562</v>
      </c>
      <c r="E10471" s="3" t="n">
        <v>3916</v>
      </c>
      <c r="F10471" s="4" t="n">
        <v>286.73</v>
      </c>
      <c r="G10471" s="3" t="s">
        <v>8</v>
      </c>
      <c r="H10471" s="4" t="n">
        <f aca="false">ROUND(E10471*F10471,2)</f>
        <v>1122834.68</v>
      </c>
    </row>
    <row r="10472" customFormat="false" ht="15" hidden="false" customHeight="false" outlineLevel="0" collapsed="false">
      <c r="A10472" s="3" t="n">
        <v>10471</v>
      </c>
      <c r="B10472" s="3" t="n">
        <v>3</v>
      </c>
      <c r="C10472" s="3" t="s">
        <v>411</v>
      </c>
      <c r="D10472" s="3" t="s">
        <v>562</v>
      </c>
      <c r="E10472" s="3" t="n">
        <v>4262</v>
      </c>
      <c r="F10472" s="4" t="n">
        <v>149.06</v>
      </c>
      <c r="G10472" s="3" t="s">
        <v>8</v>
      </c>
      <c r="H10472" s="4" t="n">
        <f aca="false">ROUND(E10472*F10472,2)</f>
        <v>635293.72</v>
      </c>
    </row>
    <row r="10473" customFormat="false" ht="15" hidden="false" customHeight="false" outlineLevel="0" collapsed="false">
      <c r="A10473" s="3" t="n">
        <v>10472</v>
      </c>
      <c r="B10473" s="3" t="n">
        <v>13</v>
      </c>
      <c r="C10473" s="3" t="s">
        <v>411</v>
      </c>
      <c r="D10473" s="3" t="s">
        <v>563</v>
      </c>
      <c r="E10473" s="3" t="n">
        <v>1025</v>
      </c>
      <c r="F10473" s="4" t="n">
        <v>39.94</v>
      </c>
      <c r="G10473" s="3" t="s">
        <v>41</v>
      </c>
      <c r="H10473" s="4" t="n">
        <f aca="false">ROUND(E10473*F10473,2)</f>
        <v>40938.5</v>
      </c>
    </row>
    <row r="10474" customFormat="false" ht="15" hidden="false" customHeight="false" outlineLevel="0" collapsed="false">
      <c r="A10474" s="3" t="n">
        <v>10473</v>
      </c>
      <c r="B10474" s="3" t="n">
        <v>15</v>
      </c>
      <c r="C10474" s="3" t="s">
        <v>411</v>
      </c>
      <c r="D10474" s="3" t="s">
        <v>562</v>
      </c>
      <c r="E10474" s="3" t="n">
        <v>4020</v>
      </c>
      <c r="F10474" s="4" t="n">
        <v>276.86</v>
      </c>
      <c r="G10474" s="3" t="s">
        <v>46</v>
      </c>
      <c r="H10474" s="4" t="n">
        <f aca="false">ROUND(E10474*F10474,2)</f>
        <v>1112977.2</v>
      </c>
    </row>
    <row r="10475" customFormat="false" ht="15" hidden="false" customHeight="false" outlineLevel="0" collapsed="false">
      <c r="A10475" s="3" t="n">
        <v>10474</v>
      </c>
      <c r="B10475" s="3" t="n">
        <v>5</v>
      </c>
      <c r="C10475" s="3" t="s">
        <v>411</v>
      </c>
      <c r="D10475" s="3" t="s">
        <v>563</v>
      </c>
      <c r="E10475" s="3" t="n">
        <v>273</v>
      </c>
      <c r="F10475" s="4" t="n">
        <v>721.71</v>
      </c>
      <c r="G10475" s="3" t="s">
        <v>8</v>
      </c>
      <c r="H10475" s="4" t="n">
        <f aca="false">ROUND(E10475*F10475,2)</f>
        <v>197026.83</v>
      </c>
    </row>
    <row r="10476" customFormat="false" ht="15" hidden="false" customHeight="false" outlineLevel="0" collapsed="false">
      <c r="A10476" s="3" t="n">
        <v>10475</v>
      </c>
      <c r="B10476" s="3" t="n">
        <v>15</v>
      </c>
      <c r="C10476" s="3" t="s">
        <v>411</v>
      </c>
      <c r="D10476" s="3" t="s">
        <v>562</v>
      </c>
      <c r="E10476" s="3" t="n">
        <v>3734</v>
      </c>
      <c r="F10476" s="4" t="n">
        <v>276.96</v>
      </c>
      <c r="G10476" s="3" t="s">
        <v>46</v>
      </c>
      <c r="H10476" s="4" t="n">
        <f aca="false">ROUND(E10476*F10476,2)</f>
        <v>1034168.64</v>
      </c>
    </row>
    <row r="10477" customFormat="false" ht="15" hidden="false" customHeight="false" outlineLevel="0" collapsed="false">
      <c r="A10477" s="3" t="n">
        <v>10476</v>
      </c>
      <c r="B10477" s="3" t="n">
        <v>8</v>
      </c>
      <c r="C10477" s="3" t="s">
        <v>411</v>
      </c>
      <c r="D10477" s="3" t="s">
        <v>563</v>
      </c>
      <c r="E10477" s="3" t="n">
        <v>2387</v>
      </c>
      <c r="F10477" s="4" t="n">
        <v>58.46</v>
      </c>
      <c r="G10477" s="3" t="s">
        <v>8</v>
      </c>
      <c r="H10477" s="4" t="n">
        <f aca="false">ROUND(E10477*F10477,2)</f>
        <v>139544.02</v>
      </c>
    </row>
    <row r="10478" customFormat="false" ht="15" hidden="false" customHeight="false" outlineLevel="0" collapsed="false">
      <c r="A10478" s="3" t="n">
        <v>10477</v>
      </c>
      <c r="B10478" s="3" t="n">
        <v>13</v>
      </c>
      <c r="C10478" s="3" t="s">
        <v>411</v>
      </c>
      <c r="D10478" s="3" t="s">
        <v>562</v>
      </c>
      <c r="E10478" s="3" t="n">
        <v>3979</v>
      </c>
      <c r="F10478" s="4" t="n">
        <v>40.02</v>
      </c>
      <c r="G10478" s="3" t="s">
        <v>41</v>
      </c>
      <c r="H10478" s="4" t="n">
        <f aca="false">ROUND(E10478*F10478,2)</f>
        <v>159239.58</v>
      </c>
    </row>
    <row r="10479" customFormat="false" ht="15" hidden="false" customHeight="false" outlineLevel="0" collapsed="false">
      <c r="A10479" s="3" t="n">
        <v>10478</v>
      </c>
      <c r="B10479" s="3" t="n">
        <v>15</v>
      </c>
      <c r="C10479" s="3" t="s">
        <v>411</v>
      </c>
      <c r="D10479" s="3" t="s">
        <v>563</v>
      </c>
      <c r="E10479" s="3" t="n">
        <v>3250</v>
      </c>
      <c r="F10479" s="4" t="n">
        <v>276.55</v>
      </c>
      <c r="G10479" s="3" t="s">
        <v>46</v>
      </c>
      <c r="H10479" s="4" t="n">
        <f aca="false">ROUND(E10479*F10479,2)</f>
        <v>898787.5</v>
      </c>
    </row>
    <row r="10480" customFormat="false" ht="15" hidden="false" customHeight="false" outlineLevel="0" collapsed="false">
      <c r="A10480" s="3" t="n">
        <v>10479</v>
      </c>
      <c r="B10480" s="3" t="n">
        <v>7</v>
      </c>
      <c r="C10480" s="3" t="s">
        <v>411</v>
      </c>
      <c r="D10480" s="3" t="s">
        <v>562</v>
      </c>
      <c r="E10480" s="3" t="n">
        <v>2424</v>
      </c>
      <c r="F10480" s="4" t="n">
        <v>247.28</v>
      </c>
      <c r="G10480" s="3" t="s">
        <v>8</v>
      </c>
      <c r="H10480" s="4" t="n">
        <f aca="false">ROUND(E10480*F10480,2)</f>
        <v>599406.72</v>
      </c>
    </row>
    <row r="10481" customFormat="false" ht="15" hidden="false" customHeight="false" outlineLevel="0" collapsed="false">
      <c r="A10481" s="3" t="n">
        <v>10480</v>
      </c>
      <c r="B10481" s="3" t="n">
        <v>8</v>
      </c>
      <c r="C10481" s="3" t="s">
        <v>411</v>
      </c>
      <c r="D10481" s="3" t="s">
        <v>562</v>
      </c>
      <c r="E10481" s="3" t="n">
        <v>482</v>
      </c>
      <c r="F10481" s="4" t="n">
        <v>58.36</v>
      </c>
      <c r="G10481" s="3" t="s">
        <v>8</v>
      </c>
      <c r="H10481" s="4" t="n">
        <f aca="false">ROUND(E10481*F10481,2)</f>
        <v>28129.52</v>
      </c>
    </row>
    <row r="10482" customFormat="false" ht="15" hidden="false" customHeight="false" outlineLevel="0" collapsed="false">
      <c r="A10482" s="3" t="n">
        <v>10481</v>
      </c>
      <c r="B10482" s="3" t="n">
        <v>11</v>
      </c>
      <c r="C10482" s="3" t="s">
        <v>411</v>
      </c>
      <c r="D10482" s="3" t="s">
        <v>562</v>
      </c>
      <c r="E10482" s="3" t="n">
        <v>4597</v>
      </c>
      <c r="F10482" s="4" t="n">
        <v>105.49</v>
      </c>
      <c r="G10482" s="3" t="s">
        <v>34</v>
      </c>
      <c r="H10482" s="4" t="n">
        <f aca="false">ROUND(E10482*F10482,2)</f>
        <v>484937.53</v>
      </c>
    </row>
    <row r="10483" customFormat="false" ht="15" hidden="false" customHeight="false" outlineLevel="0" collapsed="false">
      <c r="A10483" s="3" t="n">
        <v>10482</v>
      </c>
      <c r="B10483" s="3" t="n">
        <v>9</v>
      </c>
      <c r="C10483" s="3" t="s">
        <v>411</v>
      </c>
      <c r="D10483" s="3" t="s">
        <v>563</v>
      </c>
      <c r="E10483" s="3" t="n">
        <v>4731</v>
      </c>
      <c r="F10483" s="4" t="n">
        <v>287.09</v>
      </c>
      <c r="G10483" s="3" t="s">
        <v>8</v>
      </c>
      <c r="H10483" s="4" t="n">
        <f aca="false">ROUND(E10483*F10483,2)</f>
        <v>1358222.79</v>
      </c>
    </row>
    <row r="10484" customFormat="false" ht="15" hidden="false" customHeight="false" outlineLevel="0" collapsed="false">
      <c r="A10484" s="3" t="n">
        <v>10483</v>
      </c>
      <c r="B10484" s="3" t="n">
        <v>9</v>
      </c>
      <c r="C10484" s="3" t="s">
        <v>411</v>
      </c>
      <c r="D10484" s="3" t="s">
        <v>563</v>
      </c>
      <c r="E10484" s="3" t="n">
        <v>596</v>
      </c>
      <c r="F10484" s="4" t="n">
        <v>287.33</v>
      </c>
      <c r="G10484" s="3" t="s">
        <v>8</v>
      </c>
      <c r="H10484" s="4" t="n">
        <f aca="false">ROUND(E10484*F10484,2)</f>
        <v>171248.68</v>
      </c>
    </row>
    <row r="10485" customFormat="false" ht="15" hidden="false" customHeight="false" outlineLevel="0" collapsed="false">
      <c r="A10485" s="3" t="n">
        <v>10484</v>
      </c>
      <c r="B10485" s="3" t="n">
        <v>14</v>
      </c>
      <c r="C10485" s="3" t="s">
        <v>411</v>
      </c>
      <c r="D10485" s="3" t="s">
        <v>562</v>
      </c>
      <c r="E10485" s="3" t="n">
        <v>2057</v>
      </c>
      <c r="F10485" s="4" t="n">
        <v>65.34</v>
      </c>
      <c r="G10485" s="3" t="s">
        <v>41</v>
      </c>
      <c r="H10485" s="4" t="n">
        <f aca="false">ROUND(E10485*F10485,2)</f>
        <v>134404.38</v>
      </c>
    </row>
    <row r="10486" customFormat="false" ht="15" hidden="false" customHeight="false" outlineLevel="0" collapsed="false">
      <c r="A10486" s="3" t="n">
        <v>10485</v>
      </c>
      <c r="B10486" s="3" t="n">
        <v>2</v>
      </c>
      <c r="C10486" s="3" t="s">
        <v>411</v>
      </c>
      <c r="D10486" s="3" t="s">
        <v>562</v>
      </c>
      <c r="E10486" s="3" t="n">
        <v>4006</v>
      </c>
      <c r="F10486" s="4" t="n">
        <v>32.18</v>
      </c>
      <c r="G10486" s="3" t="s">
        <v>8</v>
      </c>
      <c r="H10486" s="4" t="n">
        <f aca="false">ROUND(E10486*F10486,2)</f>
        <v>128913.08</v>
      </c>
    </row>
    <row r="10487" customFormat="false" ht="15" hidden="false" customHeight="false" outlineLevel="0" collapsed="false">
      <c r="A10487" s="3" t="n">
        <v>10486</v>
      </c>
      <c r="B10487" s="3" t="n">
        <v>6</v>
      </c>
      <c r="C10487" s="3" t="s">
        <v>411</v>
      </c>
      <c r="D10487" s="3" t="s">
        <v>563</v>
      </c>
      <c r="E10487" s="3" t="n">
        <v>3198</v>
      </c>
      <c r="F10487" s="4" t="n">
        <v>219.17</v>
      </c>
      <c r="G10487" s="3" t="s">
        <v>8</v>
      </c>
      <c r="H10487" s="4" t="n">
        <f aca="false">ROUND(E10487*F10487,2)</f>
        <v>700905.66</v>
      </c>
    </row>
    <row r="10488" customFormat="false" ht="15" hidden="false" customHeight="false" outlineLevel="0" collapsed="false">
      <c r="A10488" s="3" t="n">
        <v>10487</v>
      </c>
      <c r="B10488" s="3" t="n">
        <v>7</v>
      </c>
      <c r="C10488" s="3" t="s">
        <v>411</v>
      </c>
      <c r="D10488" s="3" t="s">
        <v>562</v>
      </c>
      <c r="E10488" s="3" t="n">
        <v>2127</v>
      </c>
      <c r="F10488" s="4" t="n">
        <v>247.54</v>
      </c>
      <c r="G10488" s="3" t="s">
        <v>8</v>
      </c>
      <c r="H10488" s="4" t="n">
        <f aca="false">ROUND(E10488*F10488,2)</f>
        <v>526517.58</v>
      </c>
    </row>
    <row r="10489" customFormat="false" ht="15" hidden="false" customHeight="false" outlineLevel="0" collapsed="false">
      <c r="A10489" s="3" t="n">
        <v>10488</v>
      </c>
      <c r="B10489" s="3" t="n">
        <v>8</v>
      </c>
      <c r="C10489" s="3" t="s">
        <v>411</v>
      </c>
      <c r="D10489" s="3" t="s">
        <v>563</v>
      </c>
      <c r="E10489" s="3" t="n">
        <v>4644</v>
      </c>
      <c r="F10489" s="4" t="n">
        <v>58.4</v>
      </c>
      <c r="G10489" s="3" t="s">
        <v>8</v>
      </c>
      <c r="H10489" s="4" t="n">
        <f aca="false">ROUND(E10489*F10489,2)</f>
        <v>271209.6</v>
      </c>
    </row>
    <row r="10490" customFormat="false" ht="15" hidden="false" customHeight="false" outlineLevel="0" collapsed="false">
      <c r="A10490" s="3" t="n">
        <v>10489</v>
      </c>
      <c r="B10490" s="3" t="n">
        <v>9</v>
      </c>
      <c r="C10490" s="3" t="s">
        <v>411</v>
      </c>
      <c r="D10490" s="3" t="s">
        <v>562</v>
      </c>
      <c r="E10490" s="3" t="n">
        <v>3216</v>
      </c>
      <c r="F10490" s="4" t="n">
        <v>287.36</v>
      </c>
      <c r="G10490" s="3" t="s">
        <v>8</v>
      </c>
      <c r="H10490" s="4" t="n">
        <f aca="false">ROUND(E10490*F10490,2)</f>
        <v>924149.76</v>
      </c>
    </row>
    <row r="10491" customFormat="false" ht="15" hidden="false" customHeight="false" outlineLevel="0" collapsed="false">
      <c r="A10491" s="3" t="n">
        <v>10490</v>
      </c>
      <c r="B10491" s="3" t="n">
        <v>9</v>
      </c>
      <c r="C10491" s="3" t="s">
        <v>411</v>
      </c>
      <c r="D10491" s="3" t="s">
        <v>562</v>
      </c>
      <c r="E10491" s="3" t="n">
        <v>1861</v>
      </c>
      <c r="F10491" s="4" t="n">
        <v>287.48</v>
      </c>
      <c r="G10491" s="3" t="s">
        <v>8</v>
      </c>
      <c r="H10491" s="4" t="n">
        <f aca="false">ROUND(E10491*F10491,2)</f>
        <v>535000.28</v>
      </c>
    </row>
    <row r="10492" customFormat="false" ht="15" hidden="false" customHeight="false" outlineLevel="0" collapsed="false">
      <c r="A10492" s="3" t="n">
        <v>10491</v>
      </c>
      <c r="B10492" s="3" t="n">
        <v>12</v>
      </c>
      <c r="C10492" s="3" t="s">
        <v>411</v>
      </c>
      <c r="D10492" s="3" t="s">
        <v>563</v>
      </c>
      <c r="E10492" s="3" t="n">
        <v>1064</v>
      </c>
      <c r="F10492" s="4" t="n">
        <v>224.37</v>
      </c>
      <c r="G10492" s="3" t="s">
        <v>38</v>
      </c>
      <c r="H10492" s="4" t="n">
        <f aca="false">ROUND(E10492*F10492,2)</f>
        <v>238729.68</v>
      </c>
    </row>
    <row r="10493" customFormat="false" ht="15" hidden="false" customHeight="false" outlineLevel="0" collapsed="false">
      <c r="A10493" s="3" t="n">
        <v>10492</v>
      </c>
      <c r="B10493" s="3" t="n">
        <v>6</v>
      </c>
      <c r="C10493" s="3" t="s">
        <v>411</v>
      </c>
      <c r="D10493" s="3" t="s">
        <v>563</v>
      </c>
      <c r="E10493" s="3" t="n">
        <v>482</v>
      </c>
      <c r="F10493" s="4" t="n">
        <v>219.5</v>
      </c>
      <c r="G10493" s="3" t="s">
        <v>8</v>
      </c>
      <c r="H10493" s="4" t="n">
        <f aca="false">ROUND(E10493*F10493,2)</f>
        <v>105799</v>
      </c>
    </row>
    <row r="10494" customFormat="false" ht="15" hidden="false" customHeight="false" outlineLevel="0" collapsed="false">
      <c r="A10494" s="3" t="n">
        <v>10493</v>
      </c>
      <c r="B10494" s="3" t="n">
        <v>1</v>
      </c>
      <c r="C10494" s="3" t="s">
        <v>411</v>
      </c>
      <c r="D10494" s="3" t="s">
        <v>563</v>
      </c>
      <c r="E10494" s="3" t="n">
        <v>2389</v>
      </c>
      <c r="F10494" s="4" t="n">
        <v>425.14</v>
      </c>
      <c r="G10494" s="3" t="s">
        <v>8</v>
      </c>
      <c r="H10494" s="4" t="n">
        <f aca="false">ROUND(E10494*F10494,2)</f>
        <v>1015659.46</v>
      </c>
    </row>
    <row r="10495" customFormat="false" ht="15" hidden="false" customHeight="false" outlineLevel="0" collapsed="false">
      <c r="A10495" s="3" t="n">
        <v>10494</v>
      </c>
      <c r="B10495" s="3" t="n">
        <v>1</v>
      </c>
      <c r="C10495" s="3" t="s">
        <v>411</v>
      </c>
      <c r="D10495" s="3" t="s">
        <v>563</v>
      </c>
      <c r="E10495" s="3" t="n">
        <v>1108</v>
      </c>
      <c r="F10495" s="4" t="n">
        <v>426.55</v>
      </c>
      <c r="G10495" s="3" t="s">
        <v>8</v>
      </c>
      <c r="H10495" s="4" t="n">
        <f aca="false">ROUND(E10495*F10495,2)</f>
        <v>472617.4</v>
      </c>
    </row>
    <row r="10496" customFormat="false" ht="15" hidden="false" customHeight="false" outlineLevel="0" collapsed="false">
      <c r="A10496" s="3" t="n">
        <v>10495</v>
      </c>
      <c r="B10496" s="3" t="n">
        <v>5</v>
      </c>
      <c r="C10496" s="3" t="s">
        <v>411</v>
      </c>
      <c r="D10496" s="3" t="s">
        <v>562</v>
      </c>
      <c r="E10496" s="3" t="n">
        <v>709</v>
      </c>
      <c r="F10496" s="4" t="n">
        <v>722.74</v>
      </c>
      <c r="G10496" s="3" t="s">
        <v>8</v>
      </c>
      <c r="H10496" s="4" t="n">
        <f aca="false">ROUND(E10496*F10496,2)</f>
        <v>512422.66</v>
      </c>
    </row>
    <row r="10497" customFormat="false" ht="15" hidden="false" customHeight="false" outlineLevel="0" collapsed="false">
      <c r="A10497" s="3" t="n">
        <v>10496</v>
      </c>
      <c r="B10497" s="3" t="n">
        <v>7</v>
      </c>
      <c r="C10497" s="3" t="s">
        <v>411</v>
      </c>
      <c r="D10497" s="3" t="s">
        <v>563</v>
      </c>
      <c r="E10497" s="3" t="n">
        <v>2869</v>
      </c>
      <c r="F10497" s="4" t="n">
        <v>246.3</v>
      </c>
      <c r="G10497" s="3" t="s">
        <v>8</v>
      </c>
      <c r="H10497" s="4" t="n">
        <f aca="false">ROUND(E10497*F10497,2)</f>
        <v>706634.7</v>
      </c>
    </row>
    <row r="10498" customFormat="false" ht="15" hidden="false" customHeight="false" outlineLevel="0" collapsed="false">
      <c r="A10498" s="3" t="n">
        <v>10497</v>
      </c>
      <c r="B10498" s="3" t="n">
        <v>15</v>
      </c>
      <c r="C10498" s="3" t="s">
        <v>411</v>
      </c>
      <c r="D10498" s="3" t="s">
        <v>563</v>
      </c>
      <c r="E10498" s="3" t="n">
        <v>210</v>
      </c>
      <c r="F10498" s="4" t="n">
        <v>276.04</v>
      </c>
      <c r="G10498" s="3" t="s">
        <v>46</v>
      </c>
      <c r="H10498" s="4" t="n">
        <f aca="false">ROUND(E10498*F10498,2)</f>
        <v>57968.4</v>
      </c>
    </row>
    <row r="10499" customFormat="false" ht="15" hidden="false" customHeight="false" outlineLevel="0" collapsed="false">
      <c r="A10499" s="3" t="n">
        <v>10498</v>
      </c>
      <c r="B10499" s="3" t="n">
        <v>11</v>
      </c>
      <c r="C10499" s="3" t="s">
        <v>411</v>
      </c>
      <c r="D10499" s="3" t="s">
        <v>563</v>
      </c>
      <c r="E10499" s="3" t="n">
        <v>378</v>
      </c>
      <c r="F10499" s="4" t="n">
        <v>105.08</v>
      </c>
      <c r="G10499" s="3" t="s">
        <v>34</v>
      </c>
      <c r="H10499" s="4" t="n">
        <f aca="false">ROUND(E10499*F10499,2)</f>
        <v>39720.24</v>
      </c>
    </row>
    <row r="10500" customFormat="false" ht="15" hidden="false" customHeight="false" outlineLevel="0" collapsed="false">
      <c r="A10500" s="3" t="n">
        <v>10499</v>
      </c>
      <c r="B10500" s="3" t="n">
        <v>14</v>
      </c>
      <c r="C10500" s="3" t="s">
        <v>412</v>
      </c>
      <c r="D10500" s="3" t="s">
        <v>562</v>
      </c>
      <c r="E10500" s="3" t="n">
        <v>3558</v>
      </c>
      <c r="F10500" s="4" t="n">
        <v>64.58</v>
      </c>
      <c r="G10500" s="3" t="s">
        <v>41</v>
      </c>
      <c r="H10500" s="4" t="n">
        <f aca="false">ROUND(E10500*F10500,2)</f>
        <v>229775.64</v>
      </c>
    </row>
    <row r="10501" customFormat="false" ht="15" hidden="false" customHeight="false" outlineLevel="0" collapsed="false">
      <c r="A10501" s="3" t="n">
        <v>10500</v>
      </c>
      <c r="B10501" s="3" t="n">
        <v>15</v>
      </c>
      <c r="C10501" s="3" t="s">
        <v>412</v>
      </c>
      <c r="D10501" s="3" t="s">
        <v>562</v>
      </c>
      <c r="E10501" s="3" t="n">
        <v>1748</v>
      </c>
      <c r="F10501" s="4" t="n">
        <v>280.43</v>
      </c>
      <c r="G10501" s="3" t="s">
        <v>46</v>
      </c>
      <c r="H10501" s="4" t="n">
        <f aca="false">ROUND(E10501*F10501,2)</f>
        <v>490191.64</v>
      </c>
    </row>
    <row r="10502" customFormat="false" ht="15" hidden="false" customHeight="false" outlineLevel="0" collapsed="false">
      <c r="A10502" s="3" t="n">
        <v>10501</v>
      </c>
      <c r="B10502" s="3" t="n">
        <v>3</v>
      </c>
      <c r="C10502" s="3" t="s">
        <v>412</v>
      </c>
      <c r="D10502" s="3" t="s">
        <v>562</v>
      </c>
      <c r="E10502" s="3" t="n">
        <v>158</v>
      </c>
      <c r="F10502" s="4" t="n">
        <v>148.8</v>
      </c>
      <c r="G10502" s="3" t="s">
        <v>8</v>
      </c>
      <c r="H10502" s="4" t="n">
        <f aca="false">ROUND(E10502*F10502,2)</f>
        <v>23510.4</v>
      </c>
    </row>
    <row r="10503" customFormat="false" ht="15" hidden="false" customHeight="false" outlineLevel="0" collapsed="false">
      <c r="A10503" s="3" t="n">
        <v>10502</v>
      </c>
      <c r="B10503" s="3" t="n">
        <v>11</v>
      </c>
      <c r="C10503" s="3" t="s">
        <v>412</v>
      </c>
      <c r="D10503" s="3" t="s">
        <v>563</v>
      </c>
      <c r="E10503" s="3" t="n">
        <v>4173</v>
      </c>
      <c r="F10503" s="4" t="n">
        <v>105.28</v>
      </c>
      <c r="G10503" s="3" t="s">
        <v>34</v>
      </c>
      <c r="H10503" s="4" t="n">
        <f aca="false">ROUND(E10503*F10503,2)</f>
        <v>439333.44</v>
      </c>
    </row>
    <row r="10504" customFormat="false" ht="15" hidden="false" customHeight="false" outlineLevel="0" collapsed="false">
      <c r="A10504" s="3" t="n">
        <v>10503</v>
      </c>
      <c r="B10504" s="3" t="n">
        <v>8</v>
      </c>
      <c r="C10504" s="3" t="s">
        <v>412</v>
      </c>
      <c r="D10504" s="3" t="s">
        <v>562</v>
      </c>
      <c r="E10504" s="3" t="n">
        <v>4643</v>
      </c>
      <c r="F10504" s="4" t="n">
        <v>58.05</v>
      </c>
      <c r="G10504" s="3" t="s">
        <v>8</v>
      </c>
      <c r="H10504" s="4" t="n">
        <f aca="false">ROUND(E10504*F10504,2)</f>
        <v>269526.15</v>
      </c>
    </row>
    <row r="10505" customFormat="false" ht="15" hidden="false" customHeight="false" outlineLevel="0" collapsed="false">
      <c r="A10505" s="3" t="n">
        <v>10504</v>
      </c>
      <c r="B10505" s="3" t="n">
        <v>6</v>
      </c>
      <c r="C10505" s="3" t="s">
        <v>412</v>
      </c>
      <c r="D10505" s="3" t="s">
        <v>563</v>
      </c>
      <c r="E10505" s="3" t="n">
        <v>833</v>
      </c>
      <c r="F10505" s="4" t="n">
        <v>226.94</v>
      </c>
      <c r="G10505" s="3" t="s">
        <v>8</v>
      </c>
      <c r="H10505" s="4" t="n">
        <f aca="false">ROUND(E10505*F10505,2)</f>
        <v>189041.02</v>
      </c>
    </row>
    <row r="10506" customFormat="false" ht="15" hidden="false" customHeight="false" outlineLevel="0" collapsed="false">
      <c r="A10506" s="3" t="n">
        <v>10505</v>
      </c>
      <c r="B10506" s="3" t="n">
        <v>3</v>
      </c>
      <c r="C10506" s="3" t="s">
        <v>412</v>
      </c>
      <c r="D10506" s="3" t="s">
        <v>562</v>
      </c>
      <c r="E10506" s="3" t="n">
        <v>4830</v>
      </c>
      <c r="F10506" s="4" t="n">
        <v>149.26</v>
      </c>
      <c r="G10506" s="3" t="s">
        <v>8</v>
      </c>
      <c r="H10506" s="4" t="n">
        <f aca="false">ROUND(E10506*F10506,2)</f>
        <v>720925.8</v>
      </c>
    </row>
    <row r="10507" customFormat="false" ht="15" hidden="false" customHeight="false" outlineLevel="0" collapsed="false">
      <c r="A10507" s="3" t="n">
        <v>10506</v>
      </c>
      <c r="B10507" s="3" t="n">
        <v>4</v>
      </c>
      <c r="C10507" s="3" t="s">
        <v>412</v>
      </c>
      <c r="D10507" s="3" t="s">
        <v>563</v>
      </c>
      <c r="E10507" s="3" t="n">
        <v>1170</v>
      </c>
      <c r="F10507" s="4" t="n">
        <v>119.17</v>
      </c>
      <c r="G10507" s="3" t="s">
        <v>8</v>
      </c>
      <c r="H10507" s="4" t="n">
        <f aca="false">ROUND(E10507*F10507,2)</f>
        <v>139428.9</v>
      </c>
    </row>
    <row r="10508" customFormat="false" ht="15" hidden="false" customHeight="false" outlineLevel="0" collapsed="false">
      <c r="A10508" s="3" t="n">
        <v>10507</v>
      </c>
      <c r="B10508" s="3" t="n">
        <v>12</v>
      </c>
      <c r="C10508" s="3" t="s">
        <v>412</v>
      </c>
      <c r="D10508" s="3" t="s">
        <v>562</v>
      </c>
      <c r="E10508" s="3" t="n">
        <v>4398</v>
      </c>
      <c r="F10508" s="4" t="n">
        <v>224.12</v>
      </c>
      <c r="G10508" s="3" t="s">
        <v>38</v>
      </c>
      <c r="H10508" s="4" t="n">
        <f aca="false">ROUND(E10508*F10508,2)</f>
        <v>985679.76</v>
      </c>
    </row>
    <row r="10509" customFormat="false" ht="15" hidden="false" customHeight="false" outlineLevel="0" collapsed="false">
      <c r="A10509" s="3" t="n">
        <v>10508</v>
      </c>
      <c r="B10509" s="3" t="n">
        <v>11</v>
      </c>
      <c r="C10509" s="3" t="s">
        <v>412</v>
      </c>
      <c r="D10509" s="3" t="s">
        <v>563</v>
      </c>
      <c r="E10509" s="3" t="n">
        <v>1167</v>
      </c>
      <c r="F10509" s="4" t="n">
        <v>105.34</v>
      </c>
      <c r="G10509" s="3" t="s">
        <v>34</v>
      </c>
      <c r="H10509" s="4" t="n">
        <f aca="false">ROUND(E10509*F10509,2)</f>
        <v>122931.78</v>
      </c>
    </row>
    <row r="10510" customFormat="false" ht="15" hidden="false" customHeight="false" outlineLevel="0" collapsed="false">
      <c r="A10510" s="3" t="n">
        <v>10509</v>
      </c>
      <c r="B10510" s="3" t="n">
        <v>1</v>
      </c>
      <c r="C10510" s="3" t="s">
        <v>412</v>
      </c>
      <c r="D10510" s="3" t="s">
        <v>563</v>
      </c>
      <c r="E10510" s="3" t="n">
        <v>3532</v>
      </c>
      <c r="F10510" s="4" t="n">
        <v>417.76</v>
      </c>
      <c r="G10510" s="3" t="s">
        <v>8</v>
      </c>
      <c r="H10510" s="4" t="n">
        <f aca="false">ROUND(E10510*F10510,2)</f>
        <v>1475528.32</v>
      </c>
    </row>
    <row r="10511" customFormat="false" ht="15" hidden="false" customHeight="false" outlineLevel="0" collapsed="false">
      <c r="A10511" s="3" t="n">
        <v>10510</v>
      </c>
      <c r="B10511" s="3" t="n">
        <v>5</v>
      </c>
      <c r="C10511" s="3" t="s">
        <v>412</v>
      </c>
      <c r="D10511" s="3" t="s">
        <v>562</v>
      </c>
      <c r="E10511" s="3" t="n">
        <v>421</v>
      </c>
      <c r="F10511" s="4" t="n">
        <v>727.14</v>
      </c>
      <c r="G10511" s="3" t="s">
        <v>8</v>
      </c>
      <c r="H10511" s="4" t="n">
        <f aca="false">ROUND(E10511*F10511,2)</f>
        <v>306125.94</v>
      </c>
    </row>
    <row r="10512" customFormat="false" ht="15" hidden="false" customHeight="false" outlineLevel="0" collapsed="false">
      <c r="A10512" s="3" t="n">
        <v>10511</v>
      </c>
      <c r="B10512" s="3" t="n">
        <v>2</v>
      </c>
      <c r="C10512" s="3" t="s">
        <v>412</v>
      </c>
      <c r="D10512" s="3" t="s">
        <v>563</v>
      </c>
      <c r="E10512" s="3" t="n">
        <v>3238</v>
      </c>
      <c r="F10512" s="4" t="n">
        <v>32.71</v>
      </c>
      <c r="G10512" s="3" t="s">
        <v>8</v>
      </c>
      <c r="H10512" s="4" t="n">
        <f aca="false">ROUND(E10512*F10512,2)</f>
        <v>105914.98</v>
      </c>
    </row>
    <row r="10513" customFormat="false" ht="15" hidden="false" customHeight="false" outlineLevel="0" collapsed="false">
      <c r="A10513" s="3" t="n">
        <v>10512</v>
      </c>
      <c r="B10513" s="3" t="n">
        <v>3</v>
      </c>
      <c r="C10513" s="3" t="s">
        <v>412</v>
      </c>
      <c r="D10513" s="3" t="s">
        <v>562</v>
      </c>
      <c r="E10513" s="3" t="n">
        <v>3873</v>
      </c>
      <c r="F10513" s="4" t="n">
        <v>148.92</v>
      </c>
      <c r="G10513" s="3" t="s">
        <v>8</v>
      </c>
      <c r="H10513" s="4" t="n">
        <f aca="false">ROUND(E10513*F10513,2)</f>
        <v>576767.16</v>
      </c>
    </row>
    <row r="10514" customFormat="false" ht="15" hidden="false" customHeight="false" outlineLevel="0" collapsed="false">
      <c r="A10514" s="3" t="n">
        <v>10513</v>
      </c>
      <c r="B10514" s="3" t="n">
        <v>11</v>
      </c>
      <c r="C10514" s="3" t="s">
        <v>412</v>
      </c>
      <c r="D10514" s="3" t="s">
        <v>563</v>
      </c>
      <c r="E10514" s="3" t="n">
        <v>4692</v>
      </c>
      <c r="F10514" s="4" t="n">
        <v>105.33</v>
      </c>
      <c r="G10514" s="3" t="s">
        <v>34</v>
      </c>
      <c r="H10514" s="4" t="n">
        <f aca="false">ROUND(E10514*F10514,2)</f>
        <v>494208.36</v>
      </c>
    </row>
    <row r="10515" customFormat="false" ht="15" hidden="false" customHeight="false" outlineLevel="0" collapsed="false">
      <c r="A10515" s="3" t="n">
        <v>10514</v>
      </c>
      <c r="B10515" s="3" t="n">
        <v>5</v>
      </c>
      <c r="C10515" s="3" t="s">
        <v>412</v>
      </c>
      <c r="D10515" s="3" t="s">
        <v>562</v>
      </c>
      <c r="E10515" s="3" t="n">
        <v>996</v>
      </c>
      <c r="F10515" s="4" t="n">
        <v>728.91</v>
      </c>
      <c r="G10515" s="3" t="s">
        <v>8</v>
      </c>
      <c r="H10515" s="4" t="n">
        <f aca="false">ROUND(E10515*F10515,2)</f>
        <v>725994.36</v>
      </c>
    </row>
    <row r="10516" customFormat="false" ht="15" hidden="false" customHeight="false" outlineLevel="0" collapsed="false">
      <c r="A10516" s="3" t="n">
        <v>10515</v>
      </c>
      <c r="B10516" s="3" t="n">
        <v>10</v>
      </c>
      <c r="C10516" s="3" t="s">
        <v>412</v>
      </c>
      <c r="D10516" s="3" t="s">
        <v>562</v>
      </c>
      <c r="E10516" s="3" t="n">
        <v>3164</v>
      </c>
      <c r="F10516" s="4" t="n">
        <v>83.32</v>
      </c>
      <c r="G10516" s="3" t="s">
        <v>8</v>
      </c>
      <c r="H10516" s="4" t="n">
        <f aca="false">ROUND(E10516*F10516,2)</f>
        <v>263624.48</v>
      </c>
    </row>
    <row r="10517" customFormat="false" ht="15" hidden="false" customHeight="false" outlineLevel="0" collapsed="false">
      <c r="A10517" s="3" t="n">
        <v>10516</v>
      </c>
      <c r="B10517" s="3" t="n">
        <v>15</v>
      </c>
      <c r="C10517" s="3" t="s">
        <v>412</v>
      </c>
      <c r="D10517" s="3" t="s">
        <v>562</v>
      </c>
      <c r="E10517" s="3" t="n">
        <v>3133</v>
      </c>
      <c r="F10517" s="4" t="n">
        <v>280.88</v>
      </c>
      <c r="G10517" s="3" t="s">
        <v>46</v>
      </c>
      <c r="H10517" s="4" t="n">
        <f aca="false">ROUND(E10517*F10517,2)</f>
        <v>879997.04</v>
      </c>
    </row>
    <row r="10518" customFormat="false" ht="15" hidden="false" customHeight="false" outlineLevel="0" collapsed="false">
      <c r="A10518" s="3" t="n">
        <v>10517</v>
      </c>
      <c r="B10518" s="3" t="n">
        <v>1</v>
      </c>
      <c r="C10518" s="3" t="s">
        <v>412</v>
      </c>
      <c r="D10518" s="3" t="s">
        <v>563</v>
      </c>
      <c r="E10518" s="3" t="n">
        <v>3022</v>
      </c>
      <c r="F10518" s="4" t="n">
        <v>418.56</v>
      </c>
      <c r="G10518" s="3" t="s">
        <v>8</v>
      </c>
      <c r="H10518" s="4" t="n">
        <f aca="false">ROUND(E10518*F10518,2)</f>
        <v>1264888.32</v>
      </c>
    </row>
    <row r="10519" customFormat="false" ht="15" hidden="false" customHeight="false" outlineLevel="0" collapsed="false">
      <c r="A10519" s="3" t="n">
        <v>10518</v>
      </c>
      <c r="B10519" s="3" t="n">
        <v>12</v>
      </c>
      <c r="C10519" s="3" t="s">
        <v>412</v>
      </c>
      <c r="D10519" s="3" t="s">
        <v>562</v>
      </c>
      <c r="E10519" s="3" t="n">
        <v>265</v>
      </c>
      <c r="F10519" s="4" t="n">
        <v>225.09</v>
      </c>
      <c r="G10519" s="3" t="s">
        <v>38</v>
      </c>
      <c r="H10519" s="4" t="n">
        <f aca="false">ROUND(E10519*F10519,2)</f>
        <v>59648.85</v>
      </c>
    </row>
    <row r="10520" customFormat="false" ht="15" hidden="false" customHeight="false" outlineLevel="0" collapsed="false">
      <c r="A10520" s="3" t="n">
        <v>10519</v>
      </c>
      <c r="B10520" s="3" t="n">
        <v>14</v>
      </c>
      <c r="C10520" s="3" t="s">
        <v>412</v>
      </c>
      <c r="D10520" s="3" t="s">
        <v>562</v>
      </c>
      <c r="E10520" s="3" t="n">
        <v>4782</v>
      </c>
      <c r="F10520" s="4" t="n">
        <v>64.52</v>
      </c>
      <c r="G10520" s="3" t="s">
        <v>41</v>
      </c>
      <c r="H10520" s="4" t="n">
        <f aca="false">ROUND(E10520*F10520,2)</f>
        <v>308534.64</v>
      </c>
    </row>
    <row r="10521" customFormat="false" ht="15" hidden="false" customHeight="false" outlineLevel="0" collapsed="false">
      <c r="A10521" s="3" t="n">
        <v>10520</v>
      </c>
      <c r="B10521" s="3" t="n">
        <v>12</v>
      </c>
      <c r="C10521" s="3" t="s">
        <v>412</v>
      </c>
      <c r="D10521" s="3" t="s">
        <v>563</v>
      </c>
      <c r="E10521" s="3" t="n">
        <v>213</v>
      </c>
      <c r="F10521" s="4" t="n">
        <v>224.32</v>
      </c>
      <c r="G10521" s="3" t="s">
        <v>38</v>
      </c>
      <c r="H10521" s="4" t="n">
        <f aca="false">ROUND(E10521*F10521,2)</f>
        <v>47780.16</v>
      </c>
    </row>
    <row r="10522" customFormat="false" ht="15" hidden="false" customHeight="false" outlineLevel="0" collapsed="false">
      <c r="A10522" s="3" t="n">
        <v>10521</v>
      </c>
      <c r="B10522" s="3" t="n">
        <v>10</v>
      </c>
      <c r="C10522" s="3" t="s">
        <v>412</v>
      </c>
      <c r="D10522" s="3" t="s">
        <v>562</v>
      </c>
      <c r="E10522" s="3" t="n">
        <v>2849</v>
      </c>
      <c r="F10522" s="4" t="n">
        <v>83.48</v>
      </c>
      <c r="G10522" s="3" t="s">
        <v>8</v>
      </c>
      <c r="H10522" s="4" t="n">
        <f aca="false">ROUND(E10522*F10522,2)</f>
        <v>237834.52</v>
      </c>
    </row>
    <row r="10523" customFormat="false" ht="15" hidden="false" customHeight="false" outlineLevel="0" collapsed="false">
      <c r="A10523" s="3" t="n">
        <v>10522</v>
      </c>
      <c r="B10523" s="3" t="n">
        <v>4</v>
      </c>
      <c r="C10523" s="3" t="s">
        <v>412</v>
      </c>
      <c r="D10523" s="3" t="s">
        <v>563</v>
      </c>
      <c r="E10523" s="3" t="n">
        <v>972</v>
      </c>
      <c r="F10523" s="4" t="n">
        <v>119.35</v>
      </c>
      <c r="G10523" s="3" t="s">
        <v>8</v>
      </c>
      <c r="H10523" s="4" t="n">
        <f aca="false">ROUND(E10523*F10523,2)</f>
        <v>116008.2</v>
      </c>
    </row>
    <row r="10524" customFormat="false" ht="15" hidden="false" customHeight="false" outlineLevel="0" collapsed="false">
      <c r="A10524" s="3" t="n">
        <v>10523</v>
      </c>
      <c r="B10524" s="3" t="n">
        <v>1</v>
      </c>
      <c r="C10524" s="3" t="s">
        <v>412</v>
      </c>
      <c r="D10524" s="3" t="s">
        <v>563</v>
      </c>
      <c r="E10524" s="3" t="n">
        <v>4917</v>
      </c>
      <c r="F10524" s="4" t="n">
        <v>419.77</v>
      </c>
      <c r="G10524" s="3" t="s">
        <v>8</v>
      </c>
      <c r="H10524" s="4" t="n">
        <f aca="false">ROUND(E10524*F10524,2)</f>
        <v>2064009.09</v>
      </c>
    </row>
    <row r="10525" customFormat="false" ht="15" hidden="false" customHeight="false" outlineLevel="0" collapsed="false">
      <c r="A10525" s="3" t="n">
        <v>10524</v>
      </c>
      <c r="B10525" s="3" t="n">
        <v>9</v>
      </c>
      <c r="C10525" s="3" t="s">
        <v>412</v>
      </c>
      <c r="D10525" s="3" t="s">
        <v>563</v>
      </c>
      <c r="E10525" s="3" t="n">
        <v>3232</v>
      </c>
      <c r="F10525" s="4" t="n">
        <v>288.32</v>
      </c>
      <c r="G10525" s="3" t="s">
        <v>8</v>
      </c>
      <c r="H10525" s="4" t="n">
        <f aca="false">ROUND(E10525*F10525,2)</f>
        <v>931850.24</v>
      </c>
    </row>
    <row r="10526" customFormat="false" ht="15" hidden="false" customHeight="false" outlineLevel="0" collapsed="false">
      <c r="A10526" s="3" t="n">
        <v>10525</v>
      </c>
      <c r="B10526" s="3" t="n">
        <v>10</v>
      </c>
      <c r="C10526" s="3" t="s">
        <v>412</v>
      </c>
      <c r="D10526" s="3" t="s">
        <v>562</v>
      </c>
      <c r="E10526" s="3" t="n">
        <v>3441</v>
      </c>
      <c r="F10526" s="4" t="n">
        <v>83.47</v>
      </c>
      <c r="G10526" s="3" t="s">
        <v>8</v>
      </c>
      <c r="H10526" s="4" t="n">
        <f aca="false">ROUND(E10526*F10526,2)</f>
        <v>287220.27</v>
      </c>
    </row>
    <row r="10527" customFormat="false" ht="15" hidden="false" customHeight="false" outlineLevel="0" collapsed="false">
      <c r="A10527" s="3" t="n">
        <v>10526</v>
      </c>
      <c r="B10527" s="3" t="n">
        <v>13</v>
      </c>
      <c r="C10527" s="3" t="s">
        <v>412</v>
      </c>
      <c r="D10527" s="3" t="s">
        <v>562</v>
      </c>
      <c r="E10527" s="3" t="n">
        <v>4923</v>
      </c>
      <c r="F10527" s="4" t="n">
        <v>40.29</v>
      </c>
      <c r="G10527" s="3" t="s">
        <v>41</v>
      </c>
      <c r="H10527" s="4" t="n">
        <f aca="false">ROUND(E10527*F10527,2)</f>
        <v>198347.67</v>
      </c>
    </row>
    <row r="10528" customFormat="false" ht="15" hidden="false" customHeight="false" outlineLevel="0" collapsed="false">
      <c r="A10528" s="3" t="n">
        <v>10527</v>
      </c>
      <c r="B10528" s="3" t="n">
        <v>1</v>
      </c>
      <c r="C10528" s="3" t="s">
        <v>412</v>
      </c>
      <c r="D10528" s="3" t="s">
        <v>563</v>
      </c>
      <c r="E10528" s="3" t="n">
        <v>3092</v>
      </c>
      <c r="F10528" s="4" t="n">
        <v>419.29</v>
      </c>
      <c r="G10528" s="3" t="s">
        <v>8</v>
      </c>
      <c r="H10528" s="4" t="n">
        <f aca="false">ROUND(E10528*F10528,2)</f>
        <v>1296444.68</v>
      </c>
    </row>
    <row r="10529" customFormat="false" ht="15" hidden="false" customHeight="false" outlineLevel="0" collapsed="false">
      <c r="A10529" s="3" t="n">
        <v>10528</v>
      </c>
      <c r="B10529" s="3" t="n">
        <v>4</v>
      </c>
      <c r="C10529" s="3" t="s">
        <v>412</v>
      </c>
      <c r="D10529" s="3" t="s">
        <v>563</v>
      </c>
      <c r="E10529" s="3" t="n">
        <v>4040</v>
      </c>
      <c r="F10529" s="4" t="n">
        <v>119.33</v>
      </c>
      <c r="G10529" s="3" t="s">
        <v>8</v>
      </c>
      <c r="H10529" s="4" t="n">
        <f aca="false">ROUND(E10529*F10529,2)</f>
        <v>482093.2</v>
      </c>
    </row>
    <row r="10530" customFormat="false" ht="15" hidden="false" customHeight="false" outlineLevel="0" collapsed="false">
      <c r="A10530" s="3" t="n">
        <v>10529</v>
      </c>
      <c r="B10530" s="3" t="n">
        <v>5</v>
      </c>
      <c r="C10530" s="3" t="s">
        <v>412</v>
      </c>
      <c r="D10530" s="3" t="s">
        <v>562</v>
      </c>
      <c r="E10530" s="3" t="n">
        <v>2851</v>
      </c>
      <c r="F10530" s="4" t="n">
        <v>729.52</v>
      </c>
      <c r="G10530" s="3" t="s">
        <v>8</v>
      </c>
      <c r="H10530" s="4" t="n">
        <f aca="false">ROUND(E10530*F10530,2)</f>
        <v>2079861.52</v>
      </c>
    </row>
    <row r="10531" customFormat="false" ht="15" hidden="false" customHeight="false" outlineLevel="0" collapsed="false">
      <c r="A10531" s="3" t="n">
        <v>10530</v>
      </c>
      <c r="B10531" s="3" t="n">
        <v>13</v>
      </c>
      <c r="C10531" s="3" t="s">
        <v>412</v>
      </c>
      <c r="D10531" s="3" t="s">
        <v>563</v>
      </c>
      <c r="E10531" s="3" t="n">
        <v>1616</v>
      </c>
      <c r="F10531" s="4" t="n">
        <v>40.35</v>
      </c>
      <c r="G10531" s="3" t="s">
        <v>41</v>
      </c>
      <c r="H10531" s="4" t="n">
        <f aca="false">ROUND(E10531*F10531,2)</f>
        <v>65205.6</v>
      </c>
    </row>
    <row r="10532" customFormat="false" ht="15" hidden="false" customHeight="false" outlineLevel="0" collapsed="false">
      <c r="A10532" s="3" t="n">
        <v>10531</v>
      </c>
      <c r="B10532" s="3" t="n">
        <v>4</v>
      </c>
      <c r="C10532" s="3" t="s">
        <v>412</v>
      </c>
      <c r="D10532" s="3" t="s">
        <v>563</v>
      </c>
      <c r="E10532" s="3" t="n">
        <v>2446</v>
      </c>
      <c r="F10532" s="4" t="n">
        <v>119.68</v>
      </c>
      <c r="G10532" s="3" t="s">
        <v>8</v>
      </c>
      <c r="H10532" s="4" t="n">
        <f aca="false">ROUND(E10532*F10532,2)</f>
        <v>292737.28</v>
      </c>
    </row>
    <row r="10533" customFormat="false" ht="15" hidden="false" customHeight="false" outlineLevel="0" collapsed="false">
      <c r="A10533" s="3" t="n">
        <v>10532</v>
      </c>
      <c r="B10533" s="3" t="n">
        <v>2</v>
      </c>
      <c r="C10533" s="3" t="s">
        <v>412</v>
      </c>
      <c r="D10533" s="3" t="s">
        <v>562</v>
      </c>
      <c r="E10533" s="3" t="n">
        <v>729</v>
      </c>
      <c r="F10533" s="4" t="n">
        <v>32.64</v>
      </c>
      <c r="G10533" s="3" t="s">
        <v>8</v>
      </c>
      <c r="H10533" s="4" t="n">
        <f aca="false">ROUND(E10533*F10533,2)</f>
        <v>23794.56</v>
      </c>
    </row>
    <row r="10534" customFormat="false" ht="15" hidden="false" customHeight="false" outlineLevel="0" collapsed="false">
      <c r="A10534" s="3" t="n">
        <v>10533</v>
      </c>
      <c r="B10534" s="3" t="n">
        <v>1</v>
      </c>
      <c r="C10534" s="3" t="s">
        <v>412</v>
      </c>
      <c r="D10534" s="3" t="s">
        <v>562</v>
      </c>
      <c r="E10534" s="3" t="n">
        <v>4758</v>
      </c>
      <c r="F10534" s="4" t="n">
        <v>417.7</v>
      </c>
      <c r="G10534" s="3" t="s">
        <v>8</v>
      </c>
      <c r="H10534" s="4" t="n">
        <f aca="false">ROUND(E10534*F10534,2)</f>
        <v>1987416.6</v>
      </c>
    </row>
    <row r="10535" customFormat="false" ht="15" hidden="false" customHeight="false" outlineLevel="0" collapsed="false">
      <c r="A10535" s="3" t="n">
        <v>10534</v>
      </c>
      <c r="B10535" s="3" t="n">
        <v>4</v>
      </c>
      <c r="C10535" s="3" t="s">
        <v>412</v>
      </c>
      <c r="D10535" s="3" t="s">
        <v>563</v>
      </c>
      <c r="E10535" s="3" t="n">
        <v>1202</v>
      </c>
      <c r="F10535" s="4" t="n">
        <v>119.56</v>
      </c>
      <c r="G10535" s="3" t="s">
        <v>8</v>
      </c>
      <c r="H10535" s="4" t="n">
        <f aca="false">ROUND(E10535*F10535,2)</f>
        <v>143711.12</v>
      </c>
    </row>
    <row r="10536" customFormat="false" ht="15" hidden="false" customHeight="false" outlineLevel="0" collapsed="false">
      <c r="A10536" s="3" t="n">
        <v>10535</v>
      </c>
      <c r="B10536" s="3" t="n">
        <v>15</v>
      </c>
      <c r="C10536" s="3" t="s">
        <v>412</v>
      </c>
      <c r="D10536" s="3" t="s">
        <v>563</v>
      </c>
      <c r="E10536" s="3" t="n">
        <v>2128</v>
      </c>
      <c r="F10536" s="4" t="n">
        <v>280.96</v>
      </c>
      <c r="G10536" s="3" t="s">
        <v>46</v>
      </c>
      <c r="H10536" s="4" t="n">
        <f aca="false">ROUND(E10536*F10536,2)</f>
        <v>597882.88</v>
      </c>
    </row>
    <row r="10537" customFormat="false" ht="15" hidden="false" customHeight="false" outlineLevel="0" collapsed="false">
      <c r="A10537" s="3" t="n">
        <v>10536</v>
      </c>
      <c r="B10537" s="3" t="n">
        <v>6</v>
      </c>
      <c r="C10537" s="3" t="s">
        <v>413</v>
      </c>
      <c r="D10537" s="3" t="s">
        <v>563</v>
      </c>
      <c r="E10537" s="3" t="n">
        <v>4938</v>
      </c>
      <c r="F10537" s="4" t="n">
        <v>229</v>
      </c>
      <c r="G10537" s="3" t="s">
        <v>8</v>
      </c>
      <c r="H10537" s="4" t="n">
        <f aca="false">ROUND(E10537*F10537,2)</f>
        <v>1130802</v>
      </c>
    </row>
    <row r="10538" customFormat="false" ht="15" hidden="false" customHeight="false" outlineLevel="0" collapsed="false">
      <c r="A10538" s="3" t="n">
        <v>10537</v>
      </c>
      <c r="B10538" s="3" t="n">
        <v>1</v>
      </c>
      <c r="C10538" s="3" t="s">
        <v>413</v>
      </c>
      <c r="D10538" s="3" t="s">
        <v>563</v>
      </c>
      <c r="E10538" s="3" t="n">
        <v>3162</v>
      </c>
      <c r="F10538" s="4" t="n">
        <v>410.94</v>
      </c>
      <c r="G10538" s="3" t="s">
        <v>8</v>
      </c>
      <c r="H10538" s="4" t="n">
        <f aca="false">ROUND(E10538*F10538,2)</f>
        <v>1299392.28</v>
      </c>
    </row>
    <row r="10539" customFormat="false" ht="15" hidden="false" customHeight="false" outlineLevel="0" collapsed="false">
      <c r="A10539" s="3" t="n">
        <v>10538</v>
      </c>
      <c r="B10539" s="3" t="n">
        <v>3</v>
      </c>
      <c r="C10539" s="3" t="s">
        <v>413</v>
      </c>
      <c r="D10539" s="3" t="s">
        <v>563</v>
      </c>
      <c r="E10539" s="3" t="n">
        <v>654</v>
      </c>
      <c r="F10539" s="4" t="n">
        <v>148.94</v>
      </c>
      <c r="G10539" s="3" t="s">
        <v>8</v>
      </c>
      <c r="H10539" s="4" t="n">
        <f aca="false">ROUND(E10539*F10539,2)</f>
        <v>97406.76</v>
      </c>
    </row>
    <row r="10540" customFormat="false" ht="15" hidden="false" customHeight="false" outlineLevel="0" collapsed="false">
      <c r="A10540" s="3" t="n">
        <v>10539</v>
      </c>
      <c r="B10540" s="3" t="n">
        <v>12</v>
      </c>
      <c r="C10540" s="3" t="s">
        <v>413</v>
      </c>
      <c r="D10540" s="3" t="s">
        <v>563</v>
      </c>
      <c r="E10540" s="3" t="n">
        <v>4506</v>
      </c>
      <c r="F10540" s="4" t="n">
        <v>223.2</v>
      </c>
      <c r="G10540" s="3" t="s">
        <v>38</v>
      </c>
      <c r="H10540" s="4" t="n">
        <f aca="false">ROUND(E10540*F10540,2)</f>
        <v>1005739.2</v>
      </c>
    </row>
    <row r="10541" customFormat="false" ht="15" hidden="false" customHeight="false" outlineLevel="0" collapsed="false">
      <c r="A10541" s="3" t="n">
        <v>10540</v>
      </c>
      <c r="B10541" s="3" t="n">
        <v>6</v>
      </c>
      <c r="C10541" s="3" t="s">
        <v>413</v>
      </c>
      <c r="D10541" s="3" t="s">
        <v>562</v>
      </c>
      <c r="E10541" s="3" t="n">
        <v>450</v>
      </c>
      <c r="F10541" s="4" t="n">
        <v>229.16</v>
      </c>
      <c r="G10541" s="3" t="s">
        <v>8</v>
      </c>
      <c r="H10541" s="4" t="n">
        <f aca="false">ROUND(E10541*F10541,2)</f>
        <v>103122</v>
      </c>
    </row>
    <row r="10542" customFormat="false" ht="15" hidden="false" customHeight="false" outlineLevel="0" collapsed="false">
      <c r="A10542" s="3" t="n">
        <v>10541</v>
      </c>
      <c r="B10542" s="3" t="n">
        <v>7</v>
      </c>
      <c r="C10542" s="3" t="s">
        <v>413</v>
      </c>
      <c r="D10542" s="3" t="s">
        <v>563</v>
      </c>
      <c r="E10542" s="3" t="n">
        <v>44</v>
      </c>
      <c r="F10542" s="4" t="n">
        <v>249.43</v>
      </c>
      <c r="G10542" s="3" t="s">
        <v>8</v>
      </c>
      <c r="H10542" s="4" t="n">
        <f aca="false">ROUND(E10542*F10542,2)</f>
        <v>10974.92</v>
      </c>
    </row>
    <row r="10543" customFormat="false" ht="15" hidden="false" customHeight="false" outlineLevel="0" collapsed="false">
      <c r="A10543" s="3" t="n">
        <v>10542</v>
      </c>
      <c r="B10543" s="3" t="n">
        <v>15</v>
      </c>
      <c r="C10543" s="3" t="s">
        <v>413</v>
      </c>
      <c r="D10543" s="3" t="s">
        <v>562</v>
      </c>
      <c r="E10543" s="3" t="n">
        <v>4275</v>
      </c>
      <c r="F10543" s="4" t="n">
        <v>281.05</v>
      </c>
      <c r="G10543" s="3" t="s">
        <v>46</v>
      </c>
      <c r="H10543" s="4" t="n">
        <f aca="false">ROUND(E10543*F10543,2)</f>
        <v>1201488.75</v>
      </c>
    </row>
    <row r="10544" customFormat="false" ht="15" hidden="false" customHeight="false" outlineLevel="0" collapsed="false">
      <c r="A10544" s="3" t="n">
        <v>10543</v>
      </c>
      <c r="B10544" s="3" t="n">
        <v>12</v>
      </c>
      <c r="C10544" s="3" t="s">
        <v>413</v>
      </c>
      <c r="D10544" s="3" t="s">
        <v>562</v>
      </c>
      <c r="E10544" s="3" t="n">
        <v>3522</v>
      </c>
      <c r="F10544" s="4" t="n">
        <v>223.93</v>
      </c>
      <c r="G10544" s="3" t="s">
        <v>38</v>
      </c>
      <c r="H10544" s="4" t="n">
        <f aca="false">ROUND(E10544*F10544,2)</f>
        <v>788681.46</v>
      </c>
    </row>
    <row r="10545" customFormat="false" ht="15" hidden="false" customHeight="false" outlineLevel="0" collapsed="false">
      <c r="A10545" s="3" t="n">
        <v>10544</v>
      </c>
      <c r="B10545" s="3" t="n">
        <v>8</v>
      </c>
      <c r="C10545" s="3" t="s">
        <v>413</v>
      </c>
      <c r="D10545" s="3" t="s">
        <v>562</v>
      </c>
      <c r="E10545" s="3" t="n">
        <v>1634</v>
      </c>
      <c r="F10545" s="4" t="n">
        <v>57.16</v>
      </c>
      <c r="G10545" s="3" t="s">
        <v>8</v>
      </c>
      <c r="H10545" s="4" t="n">
        <f aca="false">ROUND(E10545*F10545,2)</f>
        <v>93399.44</v>
      </c>
    </row>
    <row r="10546" customFormat="false" ht="15" hidden="false" customHeight="false" outlineLevel="0" collapsed="false">
      <c r="A10546" s="3" t="n">
        <v>10545</v>
      </c>
      <c r="B10546" s="3" t="n">
        <v>9</v>
      </c>
      <c r="C10546" s="3" t="s">
        <v>413</v>
      </c>
      <c r="D10546" s="3" t="s">
        <v>563</v>
      </c>
      <c r="E10546" s="3" t="n">
        <v>4175</v>
      </c>
      <c r="F10546" s="4" t="n">
        <v>290.45</v>
      </c>
      <c r="G10546" s="3" t="s">
        <v>8</v>
      </c>
      <c r="H10546" s="4" t="n">
        <f aca="false">ROUND(E10546*F10546,2)</f>
        <v>1212628.75</v>
      </c>
    </row>
    <row r="10547" customFormat="false" ht="15" hidden="false" customHeight="false" outlineLevel="0" collapsed="false">
      <c r="A10547" s="3" t="n">
        <v>10546</v>
      </c>
      <c r="B10547" s="3" t="n">
        <v>11</v>
      </c>
      <c r="C10547" s="3" t="s">
        <v>413</v>
      </c>
      <c r="D10547" s="3" t="s">
        <v>562</v>
      </c>
      <c r="E10547" s="3" t="n">
        <v>3633</v>
      </c>
      <c r="F10547" s="4" t="n">
        <v>108.03</v>
      </c>
      <c r="G10547" s="3" t="s">
        <v>34</v>
      </c>
      <c r="H10547" s="4" t="n">
        <f aca="false">ROUND(E10547*F10547,2)</f>
        <v>392472.99</v>
      </c>
    </row>
    <row r="10548" customFormat="false" ht="15" hidden="false" customHeight="false" outlineLevel="0" collapsed="false">
      <c r="A10548" s="3" t="n">
        <v>10547</v>
      </c>
      <c r="B10548" s="3" t="n">
        <v>6</v>
      </c>
      <c r="C10548" s="3" t="s">
        <v>413</v>
      </c>
      <c r="D10548" s="3" t="s">
        <v>562</v>
      </c>
      <c r="E10548" s="3" t="n">
        <v>4585</v>
      </c>
      <c r="F10548" s="4" t="n">
        <v>229.39</v>
      </c>
      <c r="G10548" s="3" t="s">
        <v>8</v>
      </c>
      <c r="H10548" s="4" t="n">
        <f aca="false">ROUND(E10548*F10548,2)</f>
        <v>1051753.15</v>
      </c>
    </row>
    <row r="10549" customFormat="false" ht="15" hidden="false" customHeight="false" outlineLevel="0" collapsed="false">
      <c r="A10549" s="3" t="n">
        <v>10548</v>
      </c>
      <c r="B10549" s="3" t="n">
        <v>2</v>
      </c>
      <c r="C10549" s="3" t="s">
        <v>413</v>
      </c>
      <c r="D10549" s="3" t="s">
        <v>563</v>
      </c>
      <c r="E10549" s="3" t="n">
        <v>794</v>
      </c>
      <c r="F10549" s="4" t="n">
        <v>32.31</v>
      </c>
      <c r="G10549" s="3" t="s">
        <v>8</v>
      </c>
      <c r="H10549" s="4" t="n">
        <f aca="false">ROUND(E10549*F10549,2)</f>
        <v>25654.14</v>
      </c>
    </row>
    <row r="10550" customFormat="false" ht="15" hidden="false" customHeight="false" outlineLevel="0" collapsed="false">
      <c r="A10550" s="3" t="n">
        <v>10549</v>
      </c>
      <c r="B10550" s="3" t="n">
        <v>10</v>
      </c>
      <c r="C10550" s="3" t="s">
        <v>413</v>
      </c>
      <c r="D10550" s="3" t="s">
        <v>562</v>
      </c>
      <c r="E10550" s="3" t="n">
        <v>4153</v>
      </c>
      <c r="F10550" s="4" t="n">
        <v>84.07</v>
      </c>
      <c r="G10550" s="3" t="s">
        <v>8</v>
      </c>
      <c r="H10550" s="4" t="n">
        <f aca="false">ROUND(E10550*F10550,2)</f>
        <v>349142.71</v>
      </c>
    </row>
    <row r="10551" customFormat="false" ht="15" hidden="false" customHeight="false" outlineLevel="0" collapsed="false">
      <c r="A10551" s="3" t="n">
        <v>10550</v>
      </c>
      <c r="B10551" s="3" t="n">
        <v>12</v>
      </c>
      <c r="C10551" s="3" t="s">
        <v>413</v>
      </c>
      <c r="D10551" s="3" t="s">
        <v>562</v>
      </c>
      <c r="E10551" s="3" t="n">
        <v>202</v>
      </c>
      <c r="F10551" s="4" t="n">
        <v>223.42</v>
      </c>
      <c r="G10551" s="3" t="s">
        <v>38</v>
      </c>
      <c r="H10551" s="4" t="n">
        <f aca="false">ROUND(E10551*F10551,2)</f>
        <v>45130.84</v>
      </c>
    </row>
    <row r="10552" customFormat="false" ht="15" hidden="false" customHeight="false" outlineLevel="0" collapsed="false">
      <c r="A10552" s="3" t="n">
        <v>10551</v>
      </c>
      <c r="B10552" s="3" t="n">
        <v>14</v>
      </c>
      <c r="C10552" s="3" t="s">
        <v>413</v>
      </c>
      <c r="D10552" s="3" t="s">
        <v>563</v>
      </c>
      <c r="E10552" s="3" t="n">
        <v>3714</v>
      </c>
      <c r="F10552" s="4" t="n">
        <v>65.38</v>
      </c>
      <c r="G10552" s="3" t="s">
        <v>41</v>
      </c>
      <c r="H10552" s="4" t="n">
        <f aca="false">ROUND(E10552*F10552,2)</f>
        <v>242821.32</v>
      </c>
    </row>
    <row r="10553" customFormat="false" ht="15" hidden="false" customHeight="false" outlineLevel="0" collapsed="false">
      <c r="A10553" s="3" t="n">
        <v>10552</v>
      </c>
      <c r="B10553" s="3" t="n">
        <v>5</v>
      </c>
      <c r="C10553" s="3" t="s">
        <v>413</v>
      </c>
      <c r="D10553" s="3" t="s">
        <v>562</v>
      </c>
      <c r="E10553" s="3" t="n">
        <v>558</v>
      </c>
      <c r="F10553" s="4" t="n">
        <v>727.49</v>
      </c>
      <c r="G10553" s="3" t="s">
        <v>8</v>
      </c>
      <c r="H10553" s="4" t="n">
        <f aca="false">ROUND(E10553*F10553,2)</f>
        <v>405939.42</v>
      </c>
    </row>
    <row r="10554" customFormat="false" ht="15" hidden="false" customHeight="false" outlineLevel="0" collapsed="false">
      <c r="A10554" s="3" t="n">
        <v>10553</v>
      </c>
      <c r="B10554" s="3" t="n">
        <v>6</v>
      </c>
      <c r="C10554" s="3" t="s">
        <v>413</v>
      </c>
      <c r="D10554" s="3" t="s">
        <v>563</v>
      </c>
      <c r="E10554" s="3" t="n">
        <v>527</v>
      </c>
      <c r="F10554" s="4" t="n">
        <v>228.93</v>
      </c>
      <c r="G10554" s="3" t="s">
        <v>8</v>
      </c>
      <c r="H10554" s="4" t="n">
        <f aca="false">ROUND(E10554*F10554,2)</f>
        <v>120646.11</v>
      </c>
    </row>
    <row r="10555" customFormat="false" ht="15" hidden="false" customHeight="false" outlineLevel="0" collapsed="false">
      <c r="A10555" s="3" t="n">
        <v>10554</v>
      </c>
      <c r="B10555" s="3" t="n">
        <v>9</v>
      </c>
      <c r="C10555" s="3" t="s">
        <v>413</v>
      </c>
      <c r="D10555" s="3" t="s">
        <v>562</v>
      </c>
      <c r="E10555" s="3" t="n">
        <v>1471</v>
      </c>
      <c r="F10555" s="4" t="n">
        <v>290.13</v>
      </c>
      <c r="G10555" s="3" t="s">
        <v>8</v>
      </c>
      <c r="H10555" s="4" t="n">
        <f aca="false">ROUND(E10555*F10555,2)</f>
        <v>426781.23</v>
      </c>
    </row>
    <row r="10556" customFormat="false" ht="15" hidden="false" customHeight="false" outlineLevel="0" collapsed="false">
      <c r="A10556" s="3" t="n">
        <v>10555</v>
      </c>
      <c r="B10556" s="3" t="n">
        <v>10</v>
      </c>
      <c r="C10556" s="3" t="s">
        <v>413</v>
      </c>
      <c r="D10556" s="3" t="s">
        <v>563</v>
      </c>
      <c r="E10556" s="3" t="n">
        <v>951</v>
      </c>
      <c r="F10556" s="4" t="n">
        <v>83.84</v>
      </c>
      <c r="G10556" s="3" t="s">
        <v>8</v>
      </c>
      <c r="H10556" s="4" t="n">
        <f aca="false">ROUND(E10556*F10556,2)</f>
        <v>79731.84</v>
      </c>
    </row>
    <row r="10557" customFormat="false" ht="15" hidden="false" customHeight="false" outlineLevel="0" collapsed="false">
      <c r="A10557" s="3" t="n">
        <v>10556</v>
      </c>
      <c r="B10557" s="3" t="n">
        <v>8</v>
      </c>
      <c r="C10557" s="3" t="s">
        <v>413</v>
      </c>
      <c r="D10557" s="3" t="s">
        <v>563</v>
      </c>
      <c r="E10557" s="3" t="n">
        <v>2184</v>
      </c>
      <c r="F10557" s="4" t="n">
        <v>57.22</v>
      </c>
      <c r="G10557" s="3" t="s">
        <v>8</v>
      </c>
      <c r="H10557" s="4" t="n">
        <f aca="false">ROUND(E10557*F10557,2)</f>
        <v>124968.48</v>
      </c>
    </row>
    <row r="10558" customFormat="false" ht="15" hidden="false" customHeight="false" outlineLevel="0" collapsed="false">
      <c r="A10558" s="3" t="n">
        <v>10557</v>
      </c>
      <c r="B10558" s="3" t="n">
        <v>9</v>
      </c>
      <c r="C10558" s="3" t="s">
        <v>413</v>
      </c>
      <c r="D10558" s="3" t="s">
        <v>562</v>
      </c>
      <c r="E10558" s="3" t="n">
        <v>957</v>
      </c>
      <c r="F10558" s="4" t="n">
        <v>289.38</v>
      </c>
      <c r="G10558" s="3" t="s">
        <v>8</v>
      </c>
      <c r="H10558" s="4" t="n">
        <f aca="false">ROUND(E10558*F10558,2)</f>
        <v>276936.66</v>
      </c>
    </row>
    <row r="10559" customFormat="false" ht="15" hidden="false" customHeight="false" outlineLevel="0" collapsed="false">
      <c r="A10559" s="3" t="n">
        <v>10558</v>
      </c>
      <c r="B10559" s="3" t="n">
        <v>1</v>
      </c>
      <c r="C10559" s="3" t="s">
        <v>414</v>
      </c>
      <c r="D10559" s="3" t="s">
        <v>562</v>
      </c>
      <c r="E10559" s="3" t="n">
        <v>3364</v>
      </c>
      <c r="F10559" s="4" t="n">
        <v>404.8</v>
      </c>
      <c r="G10559" s="3" t="s">
        <v>8</v>
      </c>
      <c r="H10559" s="4" t="n">
        <f aca="false">ROUND(E10559*F10559,2)</f>
        <v>1361747.2</v>
      </c>
    </row>
    <row r="10560" customFormat="false" ht="15" hidden="false" customHeight="false" outlineLevel="0" collapsed="false">
      <c r="A10560" s="3" t="n">
        <v>10559</v>
      </c>
      <c r="B10560" s="3" t="n">
        <v>11</v>
      </c>
      <c r="C10560" s="3" t="s">
        <v>414</v>
      </c>
      <c r="D10560" s="3" t="s">
        <v>562</v>
      </c>
      <c r="E10560" s="3" t="n">
        <v>4479</v>
      </c>
      <c r="F10560" s="4" t="n">
        <v>108.53</v>
      </c>
      <c r="G10560" s="3" t="s">
        <v>34</v>
      </c>
      <c r="H10560" s="4" t="n">
        <f aca="false">ROUND(E10560*F10560,2)</f>
        <v>486105.87</v>
      </c>
    </row>
    <row r="10561" customFormat="false" ht="15" hidden="false" customHeight="false" outlineLevel="0" collapsed="false">
      <c r="A10561" s="3" t="n">
        <v>10560</v>
      </c>
      <c r="B10561" s="3" t="n">
        <v>15</v>
      </c>
      <c r="C10561" s="3" t="s">
        <v>414</v>
      </c>
      <c r="D10561" s="3" t="s">
        <v>562</v>
      </c>
      <c r="E10561" s="3" t="n">
        <v>973</v>
      </c>
      <c r="F10561" s="4" t="n">
        <v>277.94</v>
      </c>
      <c r="G10561" s="3" t="s">
        <v>46</v>
      </c>
      <c r="H10561" s="4" t="n">
        <f aca="false">ROUND(E10561*F10561,2)</f>
        <v>270435.62</v>
      </c>
    </row>
    <row r="10562" customFormat="false" ht="15" hidden="false" customHeight="false" outlineLevel="0" collapsed="false">
      <c r="A10562" s="3" t="n">
        <v>10561</v>
      </c>
      <c r="B10562" s="3" t="n">
        <v>2</v>
      </c>
      <c r="C10562" s="3" t="s">
        <v>414</v>
      </c>
      <c r="D10562" s="3" t="s">
        <v>563</v>
      </c>
      <c r="E10562" s="3" t="n">
        <v>3970</v>
      </c>
      <c r="F10562" s="4" t="n">
        <v>32.48</v>
      </c>
      <c r="G10562" s="3" t="s">
        <v>8</v>
      </c>
      <c r="H10562" s="4" t="n">
        <f aca="false">ROUND(E10562*F10562,2)</f>
        <v>128945.6</v>
      </c>
    </row>
    <row r="10563" customFormat="false" ht="15" hidden="false" customHeight="false" outlineLevel="0" collapsed="false">
      <c r="A10563" s="3" t="n">
        <v>10562</v>
      </c>
      <c r="B10563" s="3" t="n">
        <v>4</v>
      </c>
      <c r="C10563" s="3" t="s">
        <v>414</v>
      </c>
      <c r="D10563" s="3" t="s">
        <v>563</v>
      </c>
      <c r="E10563" s="3" t="n">
        <v>274</v>
      </c>
      <c r="F10563" s="4" t="n">
        <v>120.82</v>
      </c>
      <c r="G10563" s="3" t="s">
        <v>8</v>
      </c>
      <c r="H10563" s="4" t="n">
        <f aca="false">ROUND(E10563*F10563,2)</f>
        <v>33104.68</v>
      </c>
    </row>
    <row r="10564" customFormat="false" ht="15" hidden="false" customHeight="false" outlineLevel="0" collapsed="false">
      <c r="A10564" s="3" t="n">
        <v>10563</v>
      </c>
      <c r="B10564" s="3" t="n">
        <v>2</v>
      </c>
      <c r="C10564" s="3" t="s">
        <v>414</v>
      </c>
      <c r="D10564" s="3" t="s">
        <v>563</v>
      </c>
      <c r="E10564" s="3" t="n">
        <v>2332</v>
      </c>
      <c r="F10564" s="4" t="n">
        <v>32.47</v>
      </c>
      <c r="G10564" s="3" t="s">
        <v>8</v>
      </c>
      <c r="H10564" s="4" t="n">
        <f aca="false">ROUND(E10564*F10564,2)</f>
        <v>75720.04</v>
      </c>
    </row>
    <row r="10565" customFormat="false" ht="15" hidden="false" customHeight="false" outlineLevel="0" collapsed="false">
      <c r="A10565" s="3" t="n">
        <v>10564</v>
      </c>
      <c r="B10565" s="3" t="n">
        <v>11</v>
      </c>
      <c r="C10565" s="3" t="s">
        <v>414</v>
      </c>
      <c r="D10565" s="3" t="s">
        <v>562</v>
      </c>
      <c r="E10565" s="3" t="n">
        <v>1622</v>
      </c>
      <c r="F10565" s="4" t="n">
        <v>108.76</v>
      </c>
      <c r="G10565" s="3" t="s">
        <v>34</v>
      </c>
      <c r="H10565" s="4" t="n">
        <f aca="false">ROUND(E10565*F10565,2)</f>
        <v>176408.72</v>
      </c>
    </row>
    <row r="10566" customFormat="false" ht="15" hidden="false" customHeight="false" outlineLevel="0" collapsed="false">
      <c r="A10566" s="3" t="n">
        <v>10565</v>
      </c>
      <c r="B10566" s="3" t="n">
        <v>10</v>
      </c>
      <c r="C10566" s="3" t="s">
        <v>414</v>
      </c>
      <c r="D10566" s="3" t="s">
        <v>563</v>
      </c>
      <c r="E10566" s="3" t="n">
        <v>4790</v>
      </c>
      <c r="F10566" s="4" t="n">
        <v>82.72</v>
      </c>
      <c r="G10566" s="3" t="s">
        <v>8</v>
      </c>
      <c r="H10566" s="4" t="n">
        <f aca="false">ROUND(E10566*F10566,2)</f>
        <v>396228.8</v>
      </c>
    </row>
    <row r="10567" customFormat="false" ht="15" hidden="false" customHeight="false" outlineLevel="0" collapsed="false">
      <c r="A10567" s="3" t="n">
        <v>10566</v>
      </c>
      <c r="B10567" s="3" t="n">
        <v>15</v>
      </c>
      <c r="C10567" s="3" t="s">
        <v>414</v>
      </c>
      <c r="D10567" s="3" t="s">
        <v>563</v>
      </c>
      <c r="E10567" s="3" t="n">
        <v>331</v>
      </c>
      <c r="F10567" s="4" t="n">
        <v>278.23</v>
      </c>
      <c r="G10567" s="3" t="s">
        <v>46</v>
      </c>
      <c r="H10567" s="4" t="n">
        <f aca="false">ROUND(E10567*F10567,2)</f>
        <v>92094.13</v>
      </c>
    </row>
    <row r="10568" customFormat="false" ht="15" hidden="false" customHeight="false" outlineLevel="0" collapsed="false">
      <c r="A10568" s="3" t="n">
        <v>10567</v>
      </c>
      <c r="B10568" s="3" t="n">
        <v>4</v>
      </c>
      <c r="C10568" s="3" t="s">
        <v>414</v>
      </c>
      <c r="D10568" s="3" t="s">
        <v>562</v>
      </c>
      <c r="E10568" s="3" t="n">
        <v>3519</v>
      </c>
      <c r="F10568" s="4" t="n">
        <v>121.38</v>
      </c>
      <c r="G10568" s="3" t="s">
        <v>8</v>
      </c>
      <c r="H10568" s="4" t="n">
        <f aca="false">ROUND(E10568*F10568,2)</f>
        <v>427136.22</v>
      </c>
    </row>
    <row r="10569" customFormat="false" ht="15" hidden="false" customHeight="false" outlineLevel="0" collapsed="false">
      <c r="A10569" s="3" t="n">
        <v>10568</v>
      </c>
      <c r="B10569" s="3" t="n">
        <v>12</v>
      </c>
      <c r="C10569" s="3" t="s">
        <v>414</v>
      </c>
      <c r="D10569" s="3" t="s">
        <v>563</v>
      </c>
      <c r="E10569" s="3" t="n">
        <v>3670</v>
      </c>
      <c r="F10569" s="4" t="n">
        <v>224.27</v>
      </c>
      <c r="G10569" s="3" t="s">
        <v>38</v>
      </c>
      <c r="H10569" s="4" t="n">
        <f aca="false">ROUND(E10569*F10569,2)</f>
        <v>823070.9</v>
      </c>
    </row>
    <row r="10570" customFormat="false" ht="15" hidden="false" customHeight="false" outlineLevel="0" collapsed="false">
      <c r="A10570" s="3" t="n">
        <v>10569</v>
      </c>
      <c r="B10570" s="3" t="n">
        <v>9</v>
      </c>
      <c r="C10570" s="3" t="s">
        <v>414</v>
      </c>
      <c r="D10570" s="3" t="s">
        <v>563</v>
      </c>
      <c r="E10570" s="3" t="n">
        <v>4802</v>
      </c>
      <c r="F10570" s="4" t="n">
        <v>294.49</v>
      </c>
      <c r="G10570" s="3" t="s">
        <v>8</v>
      </c>
      <c r="H10570" s="4" t="n">
        <f aca="false">ROUND(E10570*F10570,2)</f>
        <v>1414140.98</v>
      </c>
    </row>
    <row r="10571" customFormat="false" ht="15" hidden="false" customHeight="false" outlineLevel="0" collapsed="false">
      <c r="A10571" s="3" t="n">
        <v>10570</v>
      </c>
      <c r="B10571" s="3" t="n">
        <v>9</v>
      </c>
      <c r="C10571" s="3" t="s">
        <v>414</v>
      </c>
      <c r="D10571" s="3" t="s">
        <v>562</v>
      </c>
      <c r="E10571" s="3" t="n">
        <v>497</v>
      </c>
      <c r="F10571" s="4" t="n">
        <v>293.77</v>
      </c>
      <c r="G10571" s="3" t="s">
        <v>8</v>
      </c>
      <c r="H10571" s="4" t="n">
        <f aca="false">ROUND(E10571*F10571,2)</f>
        <v>146003.69</v>
      </c>
    </row>
    <row r="10572" customFormat="false" ht="15" hidden="false" customHeight="false" outlineLevel="0" collapsed="false">
      <c r="A10572" s="3" t="n">
        <v>10571</v>
      </c>
      <c r="B10572" s="3" t="n">
        <v>8</v>
      </c>
      <c r="C10572" s="3" t="s">
        <v>414</v>
      </c>
      <c r="D10572" s="3" t="s">
        <v>563</v>
      </c>
      <c r="E10572" s="3" t="n">
        <v>1456</v>
      </c>
      <c r="F10572" s="4" t="n">
        <v>56.91</v>
      </c>
      <c r="G10572" s="3" t="s">
        <v>8</v>
      </c>
      <c r="H10572" s="4" t="n">
        <f aca="false">ROUND(E10572*F10572,2)</f>
        <v>82860.96</v>
      </c>
    </row>
    <row r="10573" customFormat="false" ht="15" hidden="false" customHeight="false" outlineLevel="0" collapsed="false">
      <c r="A10573" s="3" t="n">
        <v>10572</v>
      </c>
      <c r="B10573" s="3" t="n">
        <v>10</v>
      </c>
      <c r="C10573" s="3" t="s">
        <v>414</v>
      </c>
      <c r="D10573" s="3" t="s">
        <v>563</v>
      </c>
      <c r="E10573" s="3" t="n">
        <v>1203</v>
      </c>
      <c r="F10573" s="4" t="n">
        <v>83.13</v>
      </c>
      <c r="G10573" s="3" t="s">
        <v>8</v>
      </c>
      <c r="H10573" s="4" t="n">
        <f aca="false">ROUND(E10573*F10573,2)</f>
        <v>100005.39</v>
      </c>
    </row>
    <row r="10574" customFormat="false" ht="15" hidden="false" customHeight="false" outlineLevel="0" collapsed="false">
      <c r="A10574" s="3" t="n">
        <v>10573</v>
      </c>
      <c r="B10574" s="3" t="n">
        <v>15</v>
      </c>
      <c r="C10574" s="3" t="s">
        <v>414</v>
      </c>
      <c r="D10574" s="3" t="s">
        <v>563</v>
      </c>
      <c r="E10574" s="3" t="n">
        <v>2527</v>
      </c>
      <c r="F10574" s="4" t="n">
        <v>278.3</v>
      </c>
      <c r="G10574" s="3" t="s">
        <v>46</v>
      </c>
      <c r="H10574" s="4" t="n">
        <f aca="false">ROUND(E10574*F10574,2)</f>
        <v>703264.1</v>
      </c>
    </row>
    <row r="10575" customFormat="false" ht="15" hidden="false" customHeight="false" outlineLevel="0" collapsed="false">
      <c r="A10575" s="3" t="n">
        <v>10574</v>
      </c>
      <c r="B10575" s="3" t="n">
        <v>8</v>
      </c>
      <c r="C10575" s="3" t="s">
        <v>414</v>
      </c>
      <c r="D10575" s="3" t="s">
        <v>563</v>
      </c>
      <c r="E10575" s="3" t="n">
        <v>3298</v>
      </c>
      <c r="F10575" s="4" t="n">
        <v>56.98</v>
      </c>
      <c r="G10575" s="3" t="s">
        <v>8</v>
      </c>
      <c r="H10575" s="4" t="n">
        <f aca="false">ROUND(E10575*F10575,2)</f>
        <v>187920.04</v>
      </c>
    </row>
    <row r="10576" customFormat="false" ht="15" hidden="false" customHeight="false" outlineLevel="0" collapsed="false">
      <c r="A10576" s="3" t="n">
        <v>10575</v>
      </c>
      <c r="B10576" s="3" t="n">
        <v>7</v>
      </c>
      <c r="C10576" s="3" t="s">
        <v>414</v>
      </c>
      <c r="D10576" s="3" t="s">
        <v>562</v>
      </c>
      <c r="E10576" s="3" t="n">
        <v>3255</v>
      </c>
      <c r="F10576" s="4" t="n">
        <v>256.27</v>
      </c>
      <c r="G10576" s="3" t="s">
        <v>8</v>
      </c>
      <c r="H10576" s="4" t="n">
        <f aca="false">ROUND(E10576*F10576,2)</f>
        <v>834158.85</v>
      </c>
    </row>
    <row r="10577" customFormat="false" ht="15" hidden="false" customHeight="false" outlineLevel="0" collapsed="false">
      <c r="A10577" s="3" t="n">
        <v>10576</v>
      </c>
      <c r="B10577" s="3" t="n">
        <v>12</v>
      </c>
      <c r="C10577" s="3" t="s">
        <v>414</v>
      </c>
      <c r="D10577" s="3" t="s">
        <v>562</v>
      </c>
      <c r="E10577" s="3" t="n">
        <v>3308</v>
      </c>
      <c r="F10577" s="4" t="n">
        <v>223.76</v>
      </c>
      <c r="G10577" s="3" t="s">
        <v>38</v>
      </c>
      <c r="H10577" s="4" t="n">
        <f aca="false">ROUND(E10577*F10577,2)</f>
        <v>740198.08</v>
      </c>
    </row>
    <row r="10578" customFormat="false" ht="15" hidden="false" customHeight="false" outlineLevel="0" collapsed="false">
      <c r="A10578" s="3" t="n">
        <v>10577</v>
      </c>
      <c r="B10578" s="3" t="n">
        <v>9</v>
      </c>
      <c r="C10578" s="3" t="s">
        <v>414</v>
      </c>
      <c r="D10578" s="3" t="s">
        <v>562</v>
      </c>
      <c r="E10578" s="3" t="n">
        <v>2524</v>
      </c>
      <c r="F10578" s="4" t="n">
        <v>293.79</v>
      </c>
      <c r="G10578" s="3" t="s">
        <v>8</v>
      </c>
      <c r="H10578" s="4" t="n">
        <f aca="false">ROUND(E10578*F10578,2)</f>
        <v>741525.96</v>
      </c>
    </row>
    <row r="10579" customFormat="false" ht="15" hidden="false" customHeight="false" outlineLevel="0" collapsed="false">
      <c r="A10579" s="3" t="n">
        <v>10578</v>
      </c>
      <c r="B10579" s="3" t="n">
        <v>10</v>
      </c>
      <c r="C10579" s="3" t="s">
        <v>414</v>
      </c>
      <c r="D10579" s="3" t="s">
        <v>563</v>
      </c>
      <c r="E10579" s="3" t="n">
        <v>4563</v>
      </c>
      <c r="F10579" s="4" t="n">
        <v>82.96</v>
      </c>
      <c r="G10579" s="3" t="s">
        <v>8</v>
      </c>
      <c r="H10579" s="4" t="n">
        <f aca="false">ROUND(E10579*F10579,2)</f>
        <v>378546.48</v>
      </c>
    </row>
    <row r="10580" customFormat="false" ht="15" hidden="false" customHeight="false" outlineLevel="0" collapsed="false">
      <c r="A10580" s="3" t="n">
        <v>10579</v>
      </c>
      <c r="B10580" s="3" t="n">
        <v>12</v>
      </c>
      <c r="C10580" s="3" t="s">
        <v>414</v>
      </c>
      <c r="D10580" s="3" t="s">
        <v>562</v>
      </c>
      <c r="E10580" s="3" t="n">
        <v>352</v>
      </c>
      <c r="F10580" s="4" t="n">
        <v>223.27</v>
      </c>
      <c r="G10580" s="3" t="s">
        <v>38</v>
      </c>
      <c r="H10580" s="4" t="n">
        <f aca="false">ROUND(E10580*F10580,2)</f>
        <v>78591.04</v>
      </c>
    </row>
    <row r="10581" customFormat="false" ht="15" hidden="false" customHeight="false" outlineLevel="0" collapsed="false">
      <c r="A10581" s="3" t="n">
        <v>10580</v>
      </c>
      <c r="B10581" s="3" t="n">
        <v>6</v>
      </c>
      <c r="C10581" s="3" t="s">
        <v>414</v>
      </c>
      <c r="D10581" s="3" t="s">
        <v>562</v>
      </c>
      <c r="E10581" s="3" t="n">
        <v>233</v>
      </c>
      <c r="F10581" s="4" t="n">
        <v>231.67</v>
      </c>
      <c r="G10581" s="3" t="s">
        <v>8</v>
      </c>
      <c r="H10581" s="4" t="n">
        <f aca="false">ROUND(E10581*F10581,2)</f>
        <v>53979.11</v>
      </c>
    </row>
    <row r="10582" customFormat="false" ht="15" hidden="false" customHeight="false" outlineLevel="0" collapsed="false">
      <c r="A10582" s="3" t="n">
        <v>10581</v>
      </c>
      <c r="B10582" s="3" t="n">
        <v>8</v>
      </c>
      <c r="C10582" s="3" t="s">
        <v>414</v>
      </c>
      <c r="D10582" s="3" t="s">
        <v>563</v>
      </c>
      <c r="E10582" s="3" t="n">
        <v>3232</v>
      </c>
      <c r="F10582" s="4" t="n">
        <v>56.78</v>
      </c>
      <c r="G10582" s="3" t="s">
        <v>8</v>
      </c>
      <c r="H10582" s="4" t="n">
        <f aca="false">ROUND(E10582*F10582,2)</f>
        <v>183512.96</v>
      </c>
    </row>
    <row r="10583" customFormat="false" ht="15" hidden="false" customHeight="false" outlineLevel="0" collapsed="false">
      <c r="A10583" s="3" t="n">
        <v>10582</v>
      </c>
      <c r="B10583" s="3" t="n">
        <v>3</v>
      </c>
      <c r="C10583" s="3" t="s">
        <v>414</v>
      </c>
      <c r="D10583" s="3" t="s">
        <v>563</v>
      </c>
      <c r="E10583" s="3" t="n">
        <v>2694</v>
      </c>
      <c r="F10583" s="4" t="n">
        <v>149.36</v>
      </c>
      <c r="G10583" s="3" t="s">
        <v>8</v>
      </c>
      <c r="H10583" s="4" t="n">
        <f aca="false">ROUND(E10583*F10583,2)</f>
        <v>402375.84</v>
      </c>
    </row>
    <row r="10584" customFormat="false" ht="15" hidden="false" customHeight="false" outlineLevel="0" collapsed="false">
      <c r="A10584" s="3" t="n">
        <v>10583</v>
      </c>
      <c r="B10584" s="3" t="n">
        <v>9</v>
      </c>
      <c r="C10584" s="3" t="s">
        <v>414</v>
      </c>
      <c r="D10584" s="3" t="s">
        <v>563</v>
      </c>
      <c r="E10584" s="3" t="n">
        <v>3606</v>
      </c>
      <c r="F10584" s="4" t="n">
        <v>294.95</v>
      </c>
      <c r="G10584" s="3" t="s">
        <v>8</v>
      </c>
      <c r="H10584" s="4" t="n">
        <f aca="false">ROUND(E10584*F10584,2)</f>
        <v>1063589.7</v>
      </c>
    </row>
    <row r="10585" customFormat="false" ht="15" hidden="false" customHeight="false" outlineLevel="0" collapsed="false">
      <c r="A10585" s="3" t="n">
        <v>10584</v>
      </c>
      <c r="B10585" s="3" t="n">
        <v>2</v>
      </c>
      <c r="C10585" s="3" t="s">
        <v>414</v>
      </c>
      <c r="D10585" s="3" t="s">
        <v>562</v>
      </c>
      <c r="E10585" s="3" t="n">
        <v>3448</v>
      </c>
      <c r="F10585" s="4" t="n">
        <v>32.56</v>
      </c>
      <c r="G10585" s="3" t="s">
        <v>8</v>
      </c>
      <c r="H10585" s="4" t="n">
        <f aca="false">ROUND(E10585*F10585,2)</f>
        <v>112266.88</v>
      </c>
    </row>
    <row r="10586" customFormat="false" ht="15" hidden="false" customHeight="false" outlineLevel="0" collapsed="false">
      <c r="A10586" s="3" t="n">
        <v>10585</v>
      </c>
      <c r="B10586" s="3" t="n">
        <v>14</v>
      </c>
      <c r="C10586" s="3" t="s">
        <v>414</v>
      </c>
      <c r="D10586" s="3" t="s">
        <v>563</v>
      </c>
      <c r="E10586" s="3" t="n">
        <v>1594</v>
      </c>
      <c r="F10586" s="4" t="n">
        <v>63.85</v>
      </c>
      <c r="G10586" s="3" t="s">
        <v>41</v>
      </c>
      <c r="H10586" s="4" t="n">
        <f aca="false">ROUND(E10586*F10586,2)</f>
        <v>101776.9</v>
      </c>
    </row>
    <row r="10587" customFormat="false" ht="15" hidden="false" customHeight="false" outlineLevel="0" collapsed="false">
      <c r="A10587" s="3" t="n">
        <v>10586</v>
      </c>
      <c r="B10587" s="3" t="n">
        <v>8</v>
      </c>
      <c r="C10587" s="3" t="s">
        <v>414</v>
      </c>
      <c r="D10587" s="3" t="s">
        <v>562</v>
      </c>
      <c r="E10587" s="3" t="n">
        <v>3542</v>
      </c>
      <c r="F10587" s="4" t="n">
        <v>56.92</v>
      </c>
      <c r="G10587" s="3" t="s">
        <v>8</v>
      </c>
      <c r="H10587" s="4" t="n">
        <f aca="false">ROUND(E10587*F10587,2)</f>
        <v>201610.64</v>
      </c>
    </row>
    <row r="10588" customFormat="false" ht="15" hidden="false" customHeight="false" outlineLevel="0" collapsed="false">
      <c r="A10588" s="3" t="n">
        <v>10587</v>
      </c>
      <c r="B10588" s="3" t="n">
        <v>14</v>
      </c>
      <c r="C10588" s="3" t="s">
        <v>414</v>
      </c>
      <c r="D10588" s="3" t="s">
        <v>562</v>
      </c>
      <c r="E10588" s="3" t="n">
        <v>2050</v>
      </c>
      <c r="F10588" s="4" t="n">
        <v>63.81</v>
      </c>
      <c r="G10588" s="3" t="s">
        <v>41</v>
      </c>
      <c r="H10588" s="4" t="n">
        <f aca="false">ROUND(E10588*F10588,2)</f>
        <v>130810.5</v>
      </c>
    </row>
    <row r="10589" customFormat="false" ht="15" hidden="false" customHeight="false" outlineLevel="0" collapsed="false">
      <c r="A10589" s="3" t="n">
        <v>10588</v>
      </c>
      <c r="B10589" s="3" t="n">
        <v>1</v>
      </c>
      <c r="C10589" s="3" t="s">
        <v>414</v>
      </c>
      <c r="D10589" s="3" t="s">
        <v>562</v>
      </c>
      <c r="E10589" s="3" t="n">
        <v>258</v>
      </c>
      <c r="F10589" s="4" t="n">
        <v>405.25</v>
      </c>
      <c r="G10589" s="3" t="s">
        <v>8</v>
      </c>
      <c r="H10589" s="4" t="n">
        <f aca="false">ROUND(E10589*F10589,2)</f>
        <v>104554.5</v>
      </c>
    </row>
    <row r="10590" customFormat="false" ht="15" hidden="false" customHeight="false" outlineLevel="0" collapsed="false">
      <c r="A10590" s="3" t="n">
        <v>10589</v>
      </c>
      <c r="B10590" s="3" t="n">
        <v>15</v>
      </c>
      <c r="C10590" s="3" t="s">
        <v>414</v>
      </c>
      <c r="D10590" s="3" t="s">
        <v>563</v>
      </c>
      <c r="E10590" s="3" t="n">
        <v>4739</v>
      </c>
      <c r="F10590" s="4" t="n">
        <v>278.46</v>
      </c>
      <c r="G10590" s="3" t="s">
        <v>46</v>
      </c>
      <c r="H10590" s="4" t="n">
        <f aca="false">ROUND(E10590*F10590,2)</f>
        <v>1319621.94</v>
      </c>
    </row>
    <row r="10591" customFormat="false" ht="15" hidden="false" customHeight="false" outlineLevel="0" collapsed="false">
      <c r="A10591" s="3" t="n">
        <v>10590</v>
      </c>
      <c r="B10591" s="3" t="n">
        <v>11</v>
      </c>
      <c r="C10591" s="3" t="s">
        <v>414</v>
      </c>
      <c r="D10591" s="3" t="s">
        <v>562</v>
      </c>
      <c r="E10591" s="3" t="n">
        <v>2053</v>
      </c>
      <c r="F10591" s="4" t="n">
        <v>108.17</v>
      </c>
      <c r="G10591" s="3" t="s">
        <v>34</v>
      </c>
      <c r="H10591" s="4" t="n">
        <f aca="false">ROUND(E10591*F10591,2)</f>
        <v>222073.01</v>
      </c>
    </row>
    <row r="10592" customFormat="false" ht="15" hidden="false" customHeight="false" outlineLevel="0" collapsed="false">
      <c r="A10592" s="3" t="n">
        <v>10591</v>
      </c>
      <c r="B10592" s="3" t="n">
        <v>3</v>
      </c>
      <c r="C10592" s="3" t="s">
        <v>414</v>
      </c>
      <c r="D10592" s="3" t="s">
        <v>562</v>
      </c>
      <c r="E10592" s="3" t="n">
        <v>4098</v>
      </c>
      <c r="F10592" s="4" t="n">
        <v>149.5</v>
      </c>
      <c r="G10592" s="3" t="s">
        <v>8</v>
      </c>
      <c r="H10592" s="4" t="n">
        <f aca="false">ROUND(E10592*F10592,2)</f>
        <v>612651</v>
      </c>
    </row>
    <row r="10593" customFormat="false" ht="15" hidden="false" customHeight="false" outlineLevel="0" collapsed="false">
      <c r="A10593" s="3" t="n">
        <v>10592</v>
      </c>
      <c r="B10593" s="3" t="n">
        <v>14</v>
      </c>
      <c r="C10593" s="3" t="s">
        <v>414</v>
      </c>
      <c r="D10593" s="3" t="s">
        <v>562</v>
      </c>
      <c r="E10593" s="3" t="n">
        <v>3087</v>
      </c>
      <c r="F10593" s="4" t="n">
        <v>63.63</v>
      </c>
      <c r="G10593" s="3" t="s">
        <v>41</v>
      </c>
      <c r="H10593" s="4" t="n">
        <f aca="false">ROUND(E10593*F10593,2)</f>
        <v>196425.81</v>
      </c>
    </row>
    <row r="10594" customFormat="false" ht="15" hidden="false" customHeight="false" outlineLevel="0" collapsed="false">
      <c r="A10594" s="3" t="n">
        <v>10593</v>
      </c>
      <c r="B10594" s="3" t="n">
        <v>5</v>
      </c>
      <c r="C10594" s="3" t="s">
        <v>414</v>
      </c>
      <c r="D10594" s="3" t="s">
        <v>562</v>
      </c>
      <c r="E10594" s="3" t="n">
        <v>688</v>
      </c>
      <c r="F10594" s="4" t="n">
        <v>720.08</v>
      </c>
      <c r="G10594" s="3" t="s">
        <v>8</v>
      </c>
      <c r="H10594" s="4" t="n">
        <f aca="false">ROUND(E10594*F10594,2)</f>
        <v>495415.04</v>
      </c>
    </row>
    <row r="10595" customFormat="false" ht="15" hidden="false" customHeight="false" outlineLevel="0" collapsed="false">
      <c r="A10595" s="3" t="n">
        <v>10594</v>
      </c>
      <c r="B10595" s="3" t="n">
        <v>6</v>
      </c>
      <c r="C10595" s="3" t="s">
        <v>414</v>
      </c>
      <c r="D10595" s="3" t="s">
        <v>562</v>
      </c>
      <c r="E10595" s="3" t="n">
        <v>1111</v>
      </c>
      <c r="F10595" s="4" t="n">
        <v>231.42</v>
      </c>
      <c r="G10595" s="3" t="s">
        <v>8</v>
      </c>
      <c r="H10595" s="4" t="n">
        <f aca="false">ROUND(E10595*F10595,2)</f>
        <v>257107.62</v>
      </c>
    </row>
    <row r="10596" customFormat="false" ht="15" hidden="false" customHeight="false" outlineLevel="0" collapsed="false">
      <c r="A10596" s="3" t="n">
        <v>10595</v>
      </c>
      <c r="B10596" s="3" t="n">
        <v>14</v>
      </c>
      <c r="C10596" s="3" t="s">
        <v>415</v>
      </c>
      <c r="D10596" s="3" t="s">
        <v>563</v>
      </c>
      <c r="E10596" s="3" t="n">
        <v>3601</v>
      </c>
      <c r="F10596" s="4" t="n">
        <v>64.65</v>
      </c>
      <c r="G10596" s="3" t="s">
        <v>41</v>
      </c>
      <c r="H10596" s="4" t="n">
        <f aca="false">ROUND(E10596*F10596,2)</f>
        <v>232804.65</v>
      </c>
    </row>
    <row r="10597" customFormat="false" ht="15" hidden="false" customHeight="false" outlineLevel="0" collapsed="false">
      <c r="A10597" s="3" t="n">
        <v>10596</v>
      </c>
      <c r="B10597" s="3" t="n">
        <v>8</v>
      </c>
      <c r="C10597" s="3" t="s">
        <v>415</v>
      </c>
      <c r="D10597" s="3" t="s">
        <v>562</v>
      </c>
      <c r="E10597" s="3" t="n">
        <v>3561</v>
      </c>
      <c r="F10597" s="4" t="n">
        <v>57.83</v>
      </c>
      <c r="G10597" s="3" t="s">
        <v>8</v>
      </c>
      <c r="H10597" s="4" t="n">
        <f aca="false">ROUND(E10597*F10597,2)</f>
        <v>205932.63</v>
      </c>
    </row>
    <row r="10598" customFormat="false" ht="15" hidden="false" customHeight="false" outlineLevel="0" collapsed="false">
      <c r="A10598" s="3" t="n">
        <v>10597</v>
      </c>
      <c r="B10598" s="3" t="n">
        <v>10</v>
      </c>
      <c r="C10598" s="3" t="s">
        <v>415</v>
      </c>
      <c r="D10598" s="3" t="s">
        <v>563</v>
      </c>
      <c r="E10598" s="3" t="n">
        <v>4364</v>
      </c>
      <c r="F10598" s="4" t="n">
        <v>83.45</v>
      </c>
      <c r="G10598" s="3" t="s">
        <v>8</v>
      </c>
      <c r="H10598" s="4" t="n">
        <f aca="false">ROUND(E10598*F10598,2)</f>
        <v>364175.8</v>
      </c>
    </row>
    <row r="10599" customFormat="false" ht="15" hidden="false" customHeight="false" outlineLevel="0" collapsed="false">
      <c r="A10599" s="3" t="n">
        <v>10598</v>
      </c>
      <c r="B10599" s="3" t="n">
        <v>13</v>
      </c>
      <c r="C10599" s="3" t="s">
        <v>415</v>
      </c>
      <c r="D10599" s="3" t="s">
        <v>562</v>
      </c>
      <c r="E10599" s="3" t="n">
        <v>3180</v>
      </c>
      <c r="F10599" s="4" t="n">
        <v>41.5</v>
      </c>
      <c r="G10599" s="3" t="s">
        <v>41</v>
      </c>
      <c r="H10599" s="4" t="n">
        <f aca="false">ROUND(E10599*F10599,2)</f>
        <v>131970</v>
      </c>
    </row>
    <row r="10600" customFormat="false" ht="15" hidden="false" customHeight="false" outlineLevel="0" collapsed="false">
      <c r="A10600" s="3" t="n">
        <v>10599</v>
      </c>
      <c r="B10600" s="3" t="n">
        <v>3</v>
      </c>
      <c r="C10600" s="3" t="s">
        <v>415</v>
      </c>
      <c r="D10600" s="3" t="s">
        <v>563</v>
      </c>
      <c r="E10600" s="3" t="n">
        <v>1567</v>
      </c>
      <c r="F10600" s="4" t="n">
        <v>149.7</v>
      </c>
      <c r="G10600" s="3" t="s">
        <v>8</v>
      </c>
      <c r="H10600" s="4" t="n">
        <f aca="false">ROUND(E10600*F10600,2)</f>
        <v>234579.9</v>
      </c>
    </row>
    <row r="10601" customFormat="false" ht="15" hidden="false" customHeight="false" outlineLevel="0" collapsed="false">
      <c r="A10601" s="3" t="n">
        <v>10600</v>
      </c>
      <c r="B10601" s="3" t="n">
        <v>9</v>
      </c>
      <c r="C10601" s="3" t="s">
        <v>415</v>
      </c>
      <c r="D10601" s="3" t="s">
        <v>563</v>
      </c>
      <c r="E10601" s="3" t="n">
        <v>4471</v>
      </c>
      <c r="F10601" s="4" t="n">
        <v>297.39</v>
      </c>
      <c r="G10601" s="3" t="s">
        <v>8</v>
      </c>
      <c r="H10601" s="4" t="n">
        <f aca="false">ROUND(E10601*F10601,2)</f>
        <v>1329630.69</v>
      </c>
    </row>
    <row r="10602" customFormat="false" ht="15" hidden="false" customHeight="false" outlineLevel="0" collapsed="false">
      <c r="A10602" s="3" t="n">
        <v>10601</v>
      </c>
      <c r="B10602" s="3" t="n">
        <v>5</v>
      </c>
      <c r="C10602" s="3" t="s">
        <v>415</v>
      </c>
      <c r="D10602" s="3" t="s">
        <v>562</v>
      </c>
      <c r="E10602" s="3" t="n">
        <v>2452</v>
      </c>
      <c r="F10602" s="4" t="n">
        <v>725.27</v>
      </c>
      <c r="G10602" s="3" t="s">
        <v>8</v>
      </c>
      <c r="H10602" s="4" t="n">
        <f aca="false">ROUND(E10602*F10602,2)</f>
        <v>1778362.04</v>
      </c>
    </row>
    <row r="10603" customFormat="false" ht="15" hidden="false" customHeight="false" outlineLevel="0" collapsed="false">
      <c r="A10603" s="3" t="n">
        <v>10602</v>
      </c>
      <c r="B10603" s="3" t="n">
        <v>3</v>
      </c>
      <c r="C10603" s="3" t="s">
        <v>415</v>
      </c>
      <c r="D10603" s="3" t="s">
        <v>562</v>
      </c>
      <c r="E10603" s="3" t="n">
        <v>4308</v>
      </c>
      <c r="F10603" s="4" t="n">
        <v>149.72</v>
      </c>
      <c r="G10603" s="3" t="s">
        <v>8</v>
      </c>
      <c r="H10603" s="4" t="n">
        <f aca="false">ROUND(E10603*F10603,2)</f>
        <v>644993.76</v>
      </c>
    </row>
    <row r="10604" customFormat="false" ht="15" hidden="false" customHeight="false" outlineLevel="0" collapsed="false">
      <c r="A10604" s="3" t="n">
        <v>10603</v>
      </c>
      <c r="B10604" s="3" t="n">
        <v>1</v>
      </c>
      <c r="C10604" s="3" t="s">
        <v>415</v>
      </c>
      <c r="D10604" s="3" t="s">
        <v>563</v>
      </c>
      <c r="E10604" s="3" t="n">
        <v>3679</v>
      </c>
      <c r="F10604" s="4" t="n">
        <v>404.85</v>
      </c>
      <c r="G10604" s="3" t="s">
        <v>8</v>
      </c>
      <c r="H10604" s="4" t="n">
        <f aca="false">ROUND(E10604*F10604,2)</f>
        <v>1489443.15</v>
      </c>
    </row>
    <row r="10605" customFormat="false" ht="15" hidden="false" customHeight="false" outlineLevel="0" collapsed="false">
      <c r="A10605" s="3" t="n">
        <v>10604</v>
      </c>
      <c r="B10605" s="3" t="n">
        <v>15</v>
      </c>
      <c r="C10605" s="3" t="s">
        <v>415</v>
      </c>
      <c r="D10605" s="3" t="s">
        <v>562</v>
      </c>
      <c r="E10605" s="3" t="n">
        <v>1739</v>
      </c>
      <c r="F10605" s="4" t="n">
        <v>278.14</v>
      </c>
      <c r="G10605" s="3" t="s">
        <v>46</v>
      </c>
      <c r="H10605" s="4" t="n">
        <f aca="false">ROUND(E10605*F10605,2)</f>
        <v>483685.46</v>
      </c>
    </row>
    <row r="10606" customFormat="false" ht="15" hidden="false" customHeight="false" outlineLevel="0" collapsed="false">
      <c r="A10606" s="3" t="n">
        <v>10605</v>
      </c>
      <c r="B10606" s="3" t="n">
        <v>4</v>
      </c>
      <c r="C10606" s="3" t="s">
        <v>415</v>
      </c>
      <c r="D10606" s="3" t="s">
        <v>562</v>
      </c>
      <c r="E10606" s="3" t="n">
        <v>3367</v>
      </c>
      <c r="F10606" s="4" t="n">
        <v>119.39</v>
      </c>
      <c r="G10606" s="3" t="s">
        <v>8</v>
      </c>
      <c r="H10606" s="4" t="n">
        <f aca="false">ROUND(E10606*F10606,2)</f>
        <v>401986.13</v>
      </c>
    </row>
    <row r="10607" customFormat="false" ht="15" hidden="false" customHeight="false" outlineLevel="0" collapsed="false">
      <c r="A10607" s="3" t="n">
        <v>10606</v>
      </c>
      <c r="B10607" s="3" t="n">
        <v>13</v>
      </c>
      <c r="C10607" s="3" t="s">
        <v>415</v>
      </c>
      <c r="D10607" s="3" t="s">
        <v>562</v>
      </c>
      <c r="E10607" s="3" t="n">
        <v>2786</v>
      </c>
      <c r="F10607" s="4" t="n">
        <v>41.67</v>
      </c>
      <c r="G10607" s="3" t="s">
        <v>41</v>
      </c>
      <c r="H10607" s="4" t="n">
        <f aca="false">ROUND(E10607*F10607,2)</f>
        <v>116092.62</v>
      </c>
    </row>
    <row r="10608" customFormat="false" ht="15" hidden="false" customHeight="false" outlineLevel="0" collapsed="false">
      <c r="A10608" s="3" t="n">
        <v>10607</v>
      </c>
      <c r="B10608" s="3" t="n">
        <v>3</v>
      </c>
      <c r="C10608" s="3" t="s">
        <v>415</v>
      </c>
      <c r="D10608" s="3" t="s">
        <v>563</v>
      </c>
      <c r="E10608" s="3" t="n">
        <v>4378</v>
      </c>
      <c r="F10608" s="4" t="n">
        <v>149.66</v>
      </c>
      <c r="G10608" s="3" t="s">
        <v>8</v>
      </c>
      <c r="H10608" s="4" t="n">
        <f aca="false">ROUND(E10608*F10608,2)</f>
        <v>655211.48</v>
      </c>
    </row>
    <row r="10609" customFormat="false" ht="15" hidden="false" customHeight="false" outlineLevel="0" collapsed="false">
      <c r="A10609" s="3" t="n">
        <v>10608</v>
      </c>
      <c r="B10609" s="3" t="n">
        <v>12</v>
      </c>
      <c r="C10609" s="3" t="s">
        <v>415</v>
      </c>
      <c r="D10609" s="3" t="s">
        <v>563</v>
      </c>
      <c r="E10609" s="3" t="n">
        <v>2611</v>
      </c>
      <c r="F10609" s="4" t="n">
        <v>224.05</v>
      </c>
      <c r="G10609" s="3" t="s">
        <v>38</v>
      </c>
      <c r="H10609" s="4" t="n">
        <f aca="false">ROUND(E10609*F10609,2)</f>
        <v>584994.55</v>
      </c>
    </row>
    <row r="10610" customFormat="false" ht="15" hidden="false" customHeight="false" outlineLevel="0" collapsed="false">
      <c r="A10610" s="3" t="n">
        <v>10609</v>
      </c>
      <c r="B10610" s="3" t="n">
        <v>3</v>
      </c>
      <c r="C10610" s="3" t="s">
        <v>415</v>
      </c>
      <c r="D10610" s="3" t="s">
        <v>563</v>
      </c>
      <c r="E10610" s="3" t="n">
        <v>3212</v>
      </c>
      <c r="F10610" s="4" t="n">
        <v>149.35</v>
      </c>
      <c r="G10610" s="3" t="s">
        <v>8</v>
      </c>
      <c r="H10610" s="4" t="n">
        <f aca="false">ROUND(E10610*F10610,2)</f>
        <v>479712.2</v>
      </c>
    </row>
    <row r="10611" customFormat="false" ht="15" hidden="false" customHeight="false" outlineLevel="0" collapsed="false">
      <c r="A10611" s="3" t="n">
        <v>10610</v>
      </c>
      <c r="B10611" s="3" t="n">
        <v>8</v>
      </c>
      <c r="C10611" s="3" t="s">
        <v>415</v>
      </c>
      <c r="D10611" s="3" t="s">
        <v>562</v>
      </c>
      <c r="E10611" s="3" t="n">
        <v>4313</v>
      </c>
      <c r="F10611" s="4" t="n">
        <v>57.98</v>
      </c>
      <c r="G10611" s="3" t="s">
        <v>8</v>
      </c>
      <c r="H10611" s="4" t="n">
        <f aca="false">ROUND(E10611*F10611,2)</f>
        <v>250067.74</v>
      </c>
    </row>
    <row r="10612" customFormat="false" ht="15" hidden="false" customHeight="false" outlineLevel="0" collapsed="false">
      <c r="A10612" s="3" t="n">
        <v>10611</v>
      </c>
      <c r="B10612" s="3" t="n">
        <v>7</v>
      </c>
      <c r="C10612" s="3" t="s">
        <v>415</v>
      </c>
      <c r="D10612" s="3" t="s">
        <v>562</v>
      </c>
      <c r="E10612" s="3" t="n">
        <v>2876</v>
      </c>
      <c r="F10612" s="4" t="n">
        <v>255.7</v>
      </c>
      <c r="G10612" s="3" t="s">
        <v>8</v>
      </c>
      <c r="H10612" s="4" t="n">
        <f aca="false">ROUND(E10612*F10612,2)</f>
        <v>735393.2</v>
      </c>
    </row>
    <row r="10613" customFormat="false" ht="15" hidden="false" customHeight="false" outlineLevel="0" collapsed="false">
      <c r="A10613" s="3" t="n">
        <v>10612</v>
      </c>
      <c r="B10613" s="3" t="n">
        <v>8</v>
      </c>
      <c r="C10613" s="3" t="s">
        <v>415</v>
      </c>
      <c r="D10613" s="3" t="s">
        <v>562</v>
      </c>
      <c r="E10613" s="3" t="n">
        <v>4755</v>
      </c>
      <c r="F10613" s="4" t="n">
        <v>57.97</v>
      </c>
      <c r="G10613" s="3" t="s">
        <v>8</v>
      </c>
      <c r="H10613" s="4" t="n">
        <f aca="false">ROUND(E10613*F10613,2)</f>
        <v>275647.35</v>
      </c>
    </row>
    <row r="10614" customFormat="false" ht="15" hidden="false" customHeight="false" outlineLevel="0" collapsed="false">
      <c r="A10614" s="3" t="n">
        <v>10613</v>
      </c>
      <c r="B10614" s="3" t="n">
        <v>11</v>
      </c>
      <c r="C10614" s="3" t="s">
        <v>415</v>
      </c>
      <c r="D10614" s="3" t="s">
        <v>562</v>
      </c>
      <c r="E10614" s="3" t="n">
        <v>364</v>
      </c>
      <c r="F10614" s="4" t="n">
        <v>109.13</v>
      </c>
      <c r="G10614" s="3" t="s">
        <v>34</v>
      </c>
      <c r="H10614" s="4" t="n">
        <f aca="false">ROUND(E10614*F10614,2)</f>
        <v>39723.32</v>
      </c>
    </row>
    <row r="10615" customFormat="false" ht="15" hidden="false" customHeight="false" outlineLevel="0" collapsed="false">
      <c r="A10615" s="3" t="n">
        <v>10614</v>
      </c>
      <c r="B10615" s="3" t="n">
        <v>5</v>
      </c>
      <c r="C10615" s="3" t="s">
        <v>415</v>
      </c>
      <c r="D10615" s="3" t="s">
        <v>562</v>
      </c>
      <c r="E10615" s="3" t="n">
        <v>1970</v>
      </c>
      <c r="F10615" s="4" t="n">
        <v>725.02</v>
      </c>
      <c r="G10615" s="3" t="s">
        <v>8</v>
      </c>
      <c r="H10615" s="4" t="n">
        <f aca="false">ROUND(E10615*F10615,2)</f>
        <v>1428289.4</v>
      </c>
    </row>
    <row r="10616" customFormat="false" ht="15" hidden="false" customHeight="false" outlineLevel="0" collapsed="false">
      <c r="A10616" s="3" t="n">
        <v>10615</v>
      </c>
      <c r="B10616" s="3" t="n">
        <v>14</v>
      </c>
      <c r="C10616" s="3" t="s">
        <v>415</v>
      </c>
      <c r="D10616" s="3" t="s">
        <v>562</v>
      </c>
      <c r="E10616" s="3" t="n">
        <v>4488</v>
      </c>
      <c r="F10616" s="4" t="n">
        <v>64.42</v>
      </c>
      <c r="G10616" s="3" t="s">
        <v>41</v>
      </c>
      <c r="H10616" s="4" t="n">
        <f aca="false">ROUND(E10616*F10616,2)</f>
        <v>289116.96</v>
      </c>
    </row>
    <row r="10617" customFormat="false" ht="15" hidden="false" customHeight="false" outlineLevel="0" collapsed="false">
      <c r="A10617" s="3" t="n">
        <v>10616</v>
      </c>
      <c r="B10617" s="3" t="n">
        <v>2</v>
      </c>
      <c r="C10617" s="3" t="s">
        <v>415</v>
      </c>
      <c r="D10617" s="3" t="s">
        <v>562</v>
      </c>
      <c r="E10617" s="3" t="n">
        <v>3602</v>
      </c>
      <c r="F10617" s="4" t="n">
        <v>33.58</v>
      </c>
      <c r="G10617" s="3" t="s">
        <v>8</v>
      </c>
      <c r="H10617" s="4" t="n">
        <f aca="false">ROUND(E10617*F10617,2)</f>
        <v>120955.16</v>
      </c>
    </row>
    <row r="10618" customFormat="false" ht="15" hidden="false" customHeight="false" outlineLevel="0" collapsed="false">
      <c r="A10618" s="3" t="n">
        <v>10617</v>
      </c>
      <c r="B10618" s="3" t="n">
        <v>15</v>
      </c>
      <c r="C10618" s="3" t="s">
        <v>415</v>
      </c>
      <c r="D10618" s="3" t="s">
        <v>563</v>
      </c>
      <c r="E10618" s="3" t="n">
        <v>1909</v>
      </c>
      <c r="F10618" s="4" t="n">
        <v>277.68</v>
      </c>
      <c r="G10618" s="3" t="s">
        <v>46</v>
      </c>
      <c r="H10618" s="4" t="n">
        <f aca="false">ROUND(E10618*F10618,2)</f>
        <v>530091.12</v>
      </c>
    </row>
    <row r="10619" customFormat="false" ht="15" hidden="false" customHeight="false" outlineLevel="0" collapsed="false">
      <c r="A10619" s="3" t="n">
        <v>10618</v>
      </c>
      <c r="B10619" s="3" t="n">
        <v>7</v>
      </c>
      <c r="C10619" s="3" t="s">
        <v>415</v>
      </c>
      <c r="D10619" s="3" t="s">
        <v>563</v>
      </c>
      <c r="E10619" s="3" t="n">
        <v>4503</v>
      </c>
      <c r="F10619" s="4" t="n">
        <v>255.81</v>
      </c>
      <c r="G10619" s="3" t="s">
        <v>8</v>
      </c>
      <c r="H10619" s="4" t="n">
        <f aca="false">ROUND(E10619*F10619,2)</f>
        <v>1151912.43</v>
      </c>
    </row>
    <row r="10620" customFormat="false" ht="15" hidden="false" customHeight="false" outlineLevel="0" collapsed="false">
      <c r="A10620" s="3" t="n">
        <v>10619</v>
      </c>
      <c r="B10620" s="3" t="n">
        <v>1</v>
      </c>
      <c r="C10620" s="3" t="s">
        <v>415</v>
      </c>
      <c r="D10620" s="3" t="s">
        <v>563</v>
      </c>
      <c r="E10620" s="3" t="n">
        <v>4289</v>
      </c>
      <c r="F10620" s="4" t="n">
        <v>404.57</v>
      </c>
      <c r="G10620" s="3" t="s">
        <v>8</v>
      </c>
      <c r="H10620" s="4" t="n">
        <f aca="false">ROUND(E10620*F10620,2)</f>
        <v>1735200.73</v>
      </c>
    </row>
    <row r="10621" customFormat="false" ht="15" hidden="false" customHeight="false" outlineLevel="0" collapsed="false">
      <c r="A10621" s="3" t="n">
        <v>10620</v>
      </c>
      <c r="B10621" s="3" t="n">
        <v>13</v>
      </c>
      <c r="C10621" s="3" t="s">
        <v>416</v>
      </c>
      <c r="D10621" s="3" t="s">
        <v>563</v>
      </c>
      <c r="E10621" s="3" t="n">
        <v>289</v>
      </c>
      <c r="F10621" s="4" t="n">
        <v>42.38</v>
      </c>
      <c r="G10621" s="3" t="s">
        <v>41</v>
      </c>
      <c r="H10621" s="4" t="n">
        <f aca="false">ROUND(E10621*F10621,2)</f>
        <v>12247.82</v>
      </c>
    </row>
    <row r="10622" customFormat="false" ht="15" hidden="false" customHeight="false" outlineLevel="0" collapsed="false">
      <c r="A10622" s="3" t="n">
        <v>10621</v>
      </c>
      <c r="B10622" s="3" t="n">
        <v>11</v>
      </c>
      <c r="C10622" s="3" t="s">
        <v>416</v>
      </c>
      <c r="D10622" s="3" t="s">
        <v>562</v>
      </c>
      <c r="E10622" s="3" t="n">
        <v>526</v>
      </c>
      <c r="F10622" s="4" t="n">
        <v>109.41</v>
      </c>
      <c r="G10622" s="3" t="s">
        <v>34</v>
      </c>
      <c r="H10622" s="4" t="n">
        <f aca="false">ROUND(E10622*F10622,2)</f>
        <v>57549.66</v>
      </c>
    </row>
    <row r="10623" customFormat="false" ht="15" hidden="false" customHeight="false" outlineLevel="0" collapsed="false">
      <c r="A10623" s="3" t="n">
        <v>10622</v>
      </c>
      <c r="B10623" s="3" t="n">
        <v>14</v>
      </c>
      <c r="C10623" s="3" t="s">
        <v>416</v>
      </c>
      <c r="D10623" s="3" t="s">
        <v>562</v>
      </c>
      <c r="E10623" s="3" t="n">
        <v>1130</v>
      </c>
      <c r="F10623" s="4" t="n">
        <v>65.71</v>
      </c>
      <c r="G10623" s="3" t="s">
        <v>41</v>
      </c>
      <c r="H10623" s="4" t="n">
        <f aca="false">ROUND(E10623*F10623,2)</f>
        <v>74252.3</v>
      </c>
    </row>
    <row r="10624" customFormat="false" ht="15" hidden="false" customHeight="false" outlineLevel="0" collapsed="false">
      <c r="A10624" s="3" t="n">
        <v>10623</v>
      </c>
      <c r="B10624" s="3" t="n">
        <v>15</v>
      </c>
      <c r="C10624" s="3" t="s">
        <v>416</v>
      </c>
      <c r="D10624" s="3" t="s">
        <v>563</v>
      </c>
      <c r="E10624" s="3" t="n">
        <v>4033</v>
      </c>
      <c r="F10624" s="4" t="n">
        <v>281.8</v>
      </c>
      <c r="G10624" s="3" t="s">
        <v>46</v>
      </c>
      <c r="H10624" s="4" t="n">
        <f aca="false">ROUND(E10624*F10624,2)</f>
        <v>1136499.4</v>
      </c>
    </row>
    <row r="10625" customFormat="false" ht="15" hidden="false" customHeight="false" outlineLevel="0" collapsed="false">
      <c r="A10625" s="3" t="n">
        <v>10624</v>
      </c>
      <c r="B10625" s="3" t="n">
        <v>4</v>
      </c>
      <c r="C10625" s="3" t="s">
        <v>416</v>
      </c>
      <c r="D10625" s="3" t="s">
        <v>563</v>
      </c>
      <c r="E10625" s="3" t="n">
        <v>2561</v>
      </c>
      <c r="F10625" s="4" t="n">
        <v>117.08</v>
      </c>
      <c r="G10625" s="3" t="s">
        <v>8</v>
      </c>
      <c r="H10625" s="4" t="n">
        <f aca="false">ROUND(E10625*F10625,2)</f>
        <v>299841.88</v>
      </c>
    </row>
    <row r="10626" customFormat="false" ht="15" hidden="false" customHeight="false" outlineLevel="0" collapsed="false">
      <c r="A10626" s="3" t="n">
        <v>10625</v>
      </c>
      <c r="B10626" s="3" t="n">
        <v>15</v>
      </c>
      <c r="C10626" s="3" t="s">
        <v>416</v>
      </c>
      <c r="D10626" s="3" t="s">
        <v>563</v>
      </c>
      <c r="E10626" s="3" t="n">
        <v>4158</v>
      </c>
      <c r="F10626" s="4" t="n">
        <v>281.47</v>
      </c>
      <c r="G10626" s="3" t="s">
        <v>46</v>
      </c>
      <c r="H10626" s="4" t="n">
        <f aca="false">ROUND(E10626*F10626,2)</f>
        <v>1170352.26</v>
      </c>
    </row>
    <row r="10627" customFormat="false" ht="15" hidden="false" customHeight="false" outlineLevel="0" collapsed="false">
      <c r="A10627" s="3" t="n">
        <v>10626</v>
      </c>
      <c r="B10627" s="3" t="n">
        <v>12</v>
      </c>
      <c r="C10627" s="3" t="s">
        <v>416</v>
      </c>
      <c r="D10627" s="3" t="s">
        <v>562</v>
      </c>
      <c r="E10627" s="3" t="n">
        <v>3358</v>
      </c>
      <c r="F10627" s="4" t="n">
        <v>222.42</v>
      </c>
      <c r="G10627" s="3" t="s">
        <v>38</v>
      </c>
      <c r="H10627" s="4" t="n">
        <f aca="false">ROUND(E10627*F10627,2)</f>
        <v>746886.36</v>
      </c>
    </row>
    <row r="10628" customFormat="false" ht="15" hidden="false" customHeight="false" outlineLevel="0" collapsed="false">
      <c r="A10628" s="3" t="n">
        <v>10627</v>
      </c>
      <c r="B10628" s="3" t="n">
        <v>9</v>
      </c>
      <c r="C10628" s="3" t="s">
        <v>416</v>
      </c>
      <c r="D10628" s="3" t="s">
        <v>562</v>
      </c>
      <c r="E10628" s="3" t="n">
        <v>1062</v>
      </c>
      <c r="F10628" s="4" t="n">
        <v>295.93</v>
      </c>
      <c r="G10628" s="3" t="s">
        <v>8</v>
      </c>
      <c r="H10628" s="4" t="n">
        <f aca="false">ROUND(E10628*F10628,2)</f>
        <v>314277.66</v>
      </c>
    </row>
    <row r="10629" customFormat="false" ht="15" hidden="false" customHeight="false" outlineLevel="0" collapsed="false">
      <c r="A10629" s="3" t="n">
        <v>10628</v>
      </c>
      <c r="B10629" s="3" t="n">
        <v>1</v>
      </c>
      <c r="C10629" s="3" t="s">
        <v>416</v>
      </c>
      <c r="D10629" s="3" t="s">
        <v>562</v>
      </c>
      <c r="E10629" s="3" t="n">
        <v>1786</v>
      </c>
      <c r="F10629" s="4" t="n">
        <v>404.19</v>
      </c>
      <c r="G10629" s="3" t="s">
        <v>8</v>
      </c>
      <c r="H10629" s="4" t="n">
        <f aca="false">ROUND(E10629*F10629,2)</f>
        <v>721883.34</v>
      </c>
    </row>
    <row r="10630" customFormat="false" ht="15" hidden="false" customHeight="false" outlineLevel="0" collapsed="false">
      <c r="A10630" s="3" t="n">
        <v>10629</v>
      </c>
      <c r="B10630" s="3" t="n">
        <v>15</v>
      </c>
      <c r="C10630" s="3" t="s">
        <v>416</v>
      </c>
      <c r="D10630" s="3" t="s">
        <v>563</v>
      </c>
      <c r="E10630" s="3" t="n">
        <v>4613</v>
      </c>
      <c r="F10630" s="4" t="n">
        <v>281.82</v>
      </c>
      <c r="G10630" s="3" t="s">
        <v>46</v>
      </c>
      <c r="H10630" s="4" t="n">
        <f aca="false">ROUND(E10630*F10630,2)</f>
        <v>1300035.66</v>
      </c>
    </row>
    <row r="10631" customFormat="false" ht="15" hidden="false" customHeight="false" outlineLevel="0" collapsed="false">
      <c r="A10631" s="3" t="n">
        <v>10630</v>
      </c>
      <c r="B10631" s="3" t="n">
        <v>4</v>
      </c>
      <c r="C10631" s="3" t="s">
        <v>416</v>
      </c>
      <c r="D10631" s="3" t="s">
        <v>563</v>
      </c>
      <c r="E10631" s="3" t="n">
        <v>2199</v>
      </c>
      <c r="F10631" s="4" t="n">
        <v>116.85</v>
      </c>
      <c r="G10631" s="3" t="s">
        <v>8</v>
      </c>
      <c r="H10631" s="4" t="n">
        <f aca="false">ROUND(E10631*F10631,2)</f>
        <v>256953.15</v>
      </c>
    </row>
    <row r="10632" customFormat="false" ht="15" hidden="false" customHeight="false" outlineLevel="0" collapsed="false">
      <c r="A10632" s="3" t="n">
        <v>10631</v>
      </c>
      <c r="B10632" s="3" t="n">
        <v>14</v>
      </c>
      <c r="C10632" s="3" t="s">
        <v>416</v>
      </c>
      <c r="D10632" s="3" t="s">
        <v>562</v>
      </c>
      <c r="E10632" s="3" t="n">
        <v>2503</v>
      </c>
      <c r="F10632" s="4" t="n">
        <v>65.88</v>
      </c>
      <c r="G10632" s="3" t="s">
        <v>41</v>
      </c>
      <c r="H10632" s="4" t="n">
        <f aca="false">ROUND(E10632*F10632,2)</f>
        <v>164897.64</v>
      </c>
    </row>
    <row r="10633" customFormat="false" ht="15" hidden="false" customHeight="false" outlineLevel="0" collapsed="false">
      <c r="A10633" s="3" t="n">
        <v>10632</v>
      </c>
      <c r="B10633" s="3" t="n">
        <v>6</v>
      </c>
      <c r="C10633" s="3" t="s">
        <v>416</v>
      </c>
      <c r="D10633" s="3" t="s">
        <v>563</v>
      </c>
      <c r="E10633" s="3" t="n">
        <v>196</v>
      </c>
      <c r="F10633" s="4" t="n">
        <v>228.36</v>
      </c>
      <c r="G10633" s="3" t="s">
        <v>8</v>
      </c>
      <c r="H10633" s="4" t="n">
        <f aca="false">ROUND(E10633*F10633,2)</f>
        <v>44758.56</v>
      </c>
    </row>
    <row r="10634" customFormat="false" ht="15" hidden="false" customHeight="false" outlineLevel="0" collapsed="false">
      <c r="A10634" s="3" t="n">
        <v>10633</v>
      </c>
      <c r="B10634" s="3" t="n">
        <v>6</v>
      </c>
      <c r="C10634" s="3" t="s">
        <v>416</v>
      </c>
      <c r="D10634" s="3" t="s">
        <v>562</v>
      </c>
      <c r="E10634" s="3" t="n">
        <v>1013</v>
      </c>
      <c r="F10634" s="4" t="n">
        <v>227.67</v>
      </c>
      <c r="G10634" s="3" t="s">
        <v>8</v>
      </c>
      <c r="H10634" s="4" t="n">
        <f aca="false">ROUND(E10634*F10634,2)</f>
        <v>230629.71</v>
      </c>
    </row>
    <row r="10635" customFormat="false" ht="15" hidden="false" customHeight="false" outlineLevel="0" collapsed="false">
      <c r="A10635" s="3" t="n">
        <v>10634</v>
      </c>
      <c r="B10635" s="3" t="n">
        <v>5</v>
      </c>
      <c r="C10635" s="3" t="s">
        <v>416</v>
      </c>
      <c r="D10635" s="3" t="s">
        <v>563</v>
      </c>
      <c r="E10635" s="3" t="n">
        <v>49</v>
      </c>
      <c r="F10635" s="4" t="n">
        <v>732.65</v>
      </c>
      <c r="G10635" s="3" t="s">
        <v>8</v>
      </c>
      <c r="H10635" s="4" t="n">
        <f aca="false">ROUND(E10635*F10635,2)</f>
        <v>35899.85</v>
      </c>
    </row>
    <row r="10636" customFormat="false" ht="15" hidden="false" customHeight="false" outlineLevel="0" collapsed="false">
      <c r="A10636" s="3" t="n">
        <v>10635</v>
      </c>
      <c r="B10636" s="3" t="n">
        <v>9</v>
      </c>
      <c r="C10636" s="3" t="s">
        <v>416</v>
      </c>
      <c r="D10636" s="3" t="s">
        <v>562</v>
      </c>
      <c r="E10636" s="3" t="n">
        <v>3322</v>
      </c>
      <c r="F10636" s="4" t="n">
        <v>295.84</v>
      </c>
      <c r="G10636" s="3" t="s">
        <v>8</v>
      </c>
      <c r="H10636" s="4" t="n">
        <f aca="false">ROUND(E10636*F10636,2)</f>
        <v>982780.48</v>
      </c>
    </row>
    <row r="10637" customFormat="false" ht="15" hidden="false" customHeight="false" outlineLevel="0" collapsed="false">
      <c r="A10637" s="3" t="n">
        <v>10636</v>
      </c>
      <c r="B10637" s="3" t="n">
        <v>1</v>
      </c>
      <c r="C10637" s="3" t="s">
        <v>416</v>
      </c>
      <c r="D10637" s="3" t="s">
        <v>563</v>
      </c>
      <c r="E10637" s="3" t="n">
        <v>2389</v>
      </c>
      <c r="F10637" s="4" t="n">
        <v>405.06</v>
      </c>
      <c r="G10637" s="3" t="s">
        <v>8</v>
      </c>
      <c r="H10637" s="4" t="n">
        <f aca="false">ROUND(E10637*F10637,2)</f>
        <v>967688.34</v>
      </c>
    </row>
    <row r="10638" customFormat="false" ht="15" hidden="false" customHeight="false" outlineLevel="0" collapsed="false">
      <c r="A10638" s="3" t="n">
        <v>10637</v>
      </c>
      <c r="B10638" s="3" t="n">
        <v>8</v>
      </c>
      <c r="C10638" s="3" t="s">
        <v>416</v>
      </c>
      <c r="D10638" s="3" t="s">
        <v>563</v>
      </c>
      <c r="E10638" s="3" t="n">
        <v>903</v>
      </c>
      <c r="F10638" s="4" t="n">
        <v>57.4</v>
      </c>
      <c r="G10638" s="3" t="s">
        <v>8</v>
      </c>
      <c r="H10638" s="4" t="n">
        <f aca="false">ROUND(E10638*F10638,2)</f>
        <v>51832.2</v>
      </c>
    </row>
    <row r="10639" customFormat="false" ht="15" hidden="false" customHeight="false" outlineLevel="0" collapsed="false">
      <c r="A10639" s="3" t="n">
        <v>10638</v>
      </c>
      <c r="B10639" s="3" t="n">
        <v>5</v>
      </c>
      <c r="C10639" s="3" t="s">
        <v>416</v>
      </c>
      <c r="D10639" s="3" t="s">
        <v>563</v>
      </c>
      <c r="E10639" s="3" t="n">
        <v>1645</v>
      </c>
      <c r="F10639" s="4" t="n">
        <v>732.44</v>
      </c>
      <c r="G10639" s="3" t="s">
        <v>8</v>
      </c>
      <c r="H10639" s="4" t="n">
        <f aca="false">ROUND(E10639*F10639,2)</f>
        <v>1204863.8</v>
      </c>
    </row>
    <row r="10640" customFormat="false" ht="15" hidden="false" customHeight="false" outlineLevel="0" collapsed="false">
      <c r="A10640" s="3" t="n">
        <v>10639</v>
      </c>
      <c r="B10640" s="3" t="n">
        <v>6</v>
      </c>
      <c r="C10640" s="3" t="s">
        <v>416</v>
      </c>
      <c r="D10640" s="3" t="s">
        <v>562</v>
      </c>
      <c r="E10640" s="3" t="n">
        <v>658</v>
      </c>
      <c r="F10640" s="4" t="n">
        <v>227.9</v>
      </c>
      <c r="G10640" s="3" t="s">
        <v>8</v>
      </c>
      <c r="H10640" s="4" t="n">
        <f aca="false">ROUND(E10640*F10640,2)</f>
        <v>149958.2</v>
      </c>
    </row>
    <row r="10641" customFormat="false" ht="15" hidden="false" customHeight="false" outlineLevel="0" collapsed="false">
      <c r="A10641" s="3" t="n">
        <v>10640</v>
      </c>
      <c r="B10641" s="3" t="n">
        <v>13</v>
      </c>
      <c r="C10641" s="3" t="s">
        <v>416</v>
      </c>
      <c r="D10641" s="3" t="s">
        <v>563</v>
      </c>
      <c r="E10641" s="3" t="n">
        <v>4109</v>
      </c>
      <c r="F10641" s="4" t="n">
        <v>42.19</v>
      </c>
      <c r="G10641" s="3" t="s">
        <v>41</v>
      </c>
      <c r="H10641" s="4" t="n">
        <f aca="false">ROUND(E10641*F10641,2)</f>
        <v>173358.71</v>
      </c>
    </row>
    <row r="10642" customFormat="false" ht="15" hidden="false" customHeight="false" outlineLevel="0" collapsed="false">
      <c r="A10642" s="3" t="n">
        <v>10641</v>
      </c>
      <c r="B10642" s="3" t="n">
        <v>10</v>
      </c>
      <c r="C10642" s="3" t="s">
        <v>416</v>
      </c>
      <c r="D10642" s="3" t="s">
        <v>563</v>
      </c>
      <c r="E10642" s="3" t="n">
        <v>3047</v>
      </c>
      <c r="F10642" s="4" t="n">
        <v>82.11</v>
      </c>
      <c r="G10642" s="3" t="s">
        <v>8</v>
      </c>
      <c r="H10642" s="4" t="n">
        <f aca="false">ROUND(E10642*F10642,2)</f>
        <v>250189.17</v>
      </c>
    </row>
    <row r="10643" customFormat="false" ht="15" hidden="false" customHeight="false" outlineLevel="0" collapsed="false">
      <c r="A10643" s="3" t="n">
        <v>10642</v>
      </c>
      <c r="B10643" s="3" t="n">
        <v>13</v>
      </c>
      <c r="C10643" s="3" t="s">
        <v>417</v>
      </c>
      <c r="D10643" s="3" t="s">
        <v>563</v>
      </c>
      <c r="E10643" s="3" t="n">
        <v>2978</v>
      </c>
      <c r="F10643" s="4" t="n">
        <v>41.12</v>
      </c>
      <c r="G10643" s="3" t="s">
        <v>41</v>
      </c>
      <c r="H10643" s="4" t="n">
        <f aca="false">ROUND(E10643*F10643,2)</f>
        <v>122455.36</v>
      </c>
    </row>
    <row r="10644" customFormat="false" ht="15" hidden="false" customHeight="false" outlineLevel="0" collapsed="false">
      <c r="A10644" s="3" t="n">
        <v>10643</v>
      </c>
      <c r="B10644" s="3" t="n">
        <v>6</v>
      </c>
      <c r="C10644" s="3" t="s">
        <v>417</v>
      </c>
      <c r="D10644" s="3" t="s">
        <v>563</v>
      </c>
      <c r="E10644" s="3" t="n">
        <v>4209</v>
      </c>
      <c r="F10644" s="4" t="n">
        <v>229.1</v>
      </c>
      <c r="G10644" s="3" t="s">
        <v>8</v>
      </c>
      <c r="H10644" s="4" t="n">
        <f aca="false">ROUND(E10644*F10644,2)</f>
        <v>964281.9</v>
      </c>
    </row>
    <row r="10645" customFormat="false" ht="15" hidden="false" customHeight="false" outlineLevel="0" collapsed="false">
      <c r="A10645" s="3" t="n">
        <v>10644</v>
      </c>
      <c r="B10645" s="3" t="n">
        <v>3</v>
      </c>
      <c r="C10645" s="3" t="s">
        <v>417</v>
      </c>
      <c r="D10645" s="3" t="s">
        <v>563</v>
      </c>
      <c r="E10645" s="3" t="n">
        <v>3000</v>
      </c>
      <c r="F10645" s="4" t="n">
        <v>152.15</v>
      </c>
      <c r="G10645" s="3" t="s">
        <v>8</v>
      </c>
      <c r="H10645" s="4" t="n">
        <f aca="false">ROUND(E10645*F10645,2)</f>
        <v>456450</v>
      </c>
    </row>
    <row r="10646" customFormat="false" ht="15" hidden="false" customHeight="false" outlineLevel="0" collapsed="false">
      <c r="A10646" s="3" t="n">
        <v>10645</v>
      </c>
      <c r="B10646" s="3" t="n">
        <v>14</v>
      </c>
      <c r="C10646" s="3" t="s">
        <v>417</v>
      </c>
      <c r="D10646" s="3" t="s">
        <v>563</v>
      </c>
      <c r="E10646" s="3" t="n">
        <v>1214</v>
      </c>
      <c r="F10646" s="4" t="n">
        <v>65.98</v>
      </c>
      <c r="G10646" s="3" t="s">
        <v>41</v>
      </c>
      <c r="H10646" s="4" t="n">
        <f aca="false">ROUND(E10646*F10646,2)</f>
        <v>80099.72</v>
      </c>
    </row>
    <row r="10647" customFormat="false" ht="15" hidden="false" customHeight="false" outlineLevel="0" collapsed="false">
      <c r="A10647" s="3" t="n">
        <v>10646</v>
      </c>
      <c r="B10647" s="3" t="n">
        <v>2</v>
      </c>
      <c r="C10647" s="3" t="s">
        <v>417</v>
      </c>
      <c r="D10647" s="3" t="s">
        <v>562</v>
      </c>
      <c r="E10647" s="3" t="n">
        <v>4265</v>
      </c>
      <c r="F10647" s="4" t="n">
        <v>34.53</v>
      </c>
      <c r="G10647" s="3" t="s">
        <v>8</v>
      </c>
      <c r="H10647" s="4" t="n">
        <f aca="false">ROUND(E10647*F10647,2)</f>
        <v>147270.45</v>
      </c>
    </row>
    <row r="10648" customFormat="false" ht="15" hidden="false" customHeight="false" outlineLevel="0" collapsed="false">
      <c r="A10648" s="3" t="n">
        <v>10647</v>
      </c>
      <c r="B10648" s="3" t="n">
        <v>14</v>
      </c>
      <c r="C10648" s="3" t="s">
        <v>417</v>
      </c>
      <c r="D10648" s="3" t="s">
        <v>562</v>
      </c>
      <c r="E10648" s="3" t="n">
        <v>2667</v>
      </c>
      <c r="F10648" s="4" t="n">
        <v>65.99</v>
      </c>
      <c r="G10648" s="3" t="s">
        <v>41</v>
      </c>
      <c r="H10648" s="4" t="n">
        <f aca="false">ROUND(E10648*F10648,2)</f>
        <v>175995.33</v>
      </c>
    </row>
    <row r="10649" customFormat="false" ht="15" hidden="false" customHeight="false" outlineLevel="0" collapsed="false">
      <c r="A10649" s="3" t="n">
        <v>10648</v>
      </c>
      <c r="B10649" s="3" t="n">
        <v>13</v>
      </c>
      <c r="C10649" s="3" t="s">
        <v>417</v>
      </c>
      <c r="D10649" s="3" t="s">
        <v>562</v>
      </c>
      <c r="E10649" s="3" t="n">
        <v>1423</v>
      </c>
      <c r="F10649" s="4" t="n">
        <v>41.23</v>
      </c>
      <c r="G10649" s="3" t="s">
        <v>41</v>
      </c>
      <c r="H10649" s="4" t="n">
        <f aca="false">ROUND(E10649*F10649,2)</f>
        <v>58670.29</v>
      </c>
    </row>
    <row r="10650" customFormat="false" ht="15" hidden="false" customHeight="false" outlineLevel="0" collapsed="false">
      <c r="A10650" s="3" t="n">
        <v>10649</v>
      </c>
      <c r="B10650" s="3" t="n">
        <v>11</v>
      </c>
      <c r="C10650" s="3" t="s">
        <v>417</v>
      </c>
      <c r="D10650" s="3" t="s">
        <v>562</v>
      </c>
      <c r="E10650" s="3" t="n">
        <v>2380</v>
      </c>
      <c r="F10650" s="4" t="n">
        <v>110.82</v>
      </c>
      <c r="G10650" s="3" t="s">
        <v>34</v>
      </c>
      <c r="H10650" s="4" t="n">
        <f aca="false">ROUND(E10650*F10650,2)</f>
        <v>263751.6</v>
      </c>
    </row>
    <row r="10651" customFormat="false" ht="15" hidden="false" customHeight="false" outlineLevel="0" collapsed="false">
      <c r="A10651" s="3" t="n">
        <v>10650</v>
      </c>
      <c r="B10651" s="3" t="n">
        <v>3</v>
      </c>
      <c r="C10651" s="3" t="s">
        <v>417</v>
      </c>
      <c r="D10651" s="3" t="s">
        <v>563</v>
      </c>
      <c r="E10651" s="3" t="n">
        <v>1317</v>
      </c>
      <c r="F10651" s="4" t="n">
        <v>152.49</v>
      </c>
      <c r="G10651" s="3" t="s">
        <v>8</v>
      </c>
      <c r="H10651" s="4" t="n">
        <f aca="false">ROUND(E10651*F10651,2)</f>
        <v>200829.33</v>
      </c>
    </row>
    <row r="10652" customFormat="false" ht="15" hidden="false" customHeight="false" outlineLevel="0" collapsed="false">
      <c r="A10652" s="3" t="n">
        <v>10651</v>
      </c>
      <c r="B10652" s="3" t="n">
        <v>5</v>
      </c>
      <c r="C10652" s="3" t="s">
        <v>417</v>
      </c>
      <c r="D10652" s="3" t="s">
        <v>562</v>
      </c>
      <c r="E10652" s="3" t="n">
        <v>2901</v>
      </c>
      <c r="F10652" s="4" t="n">
        <v>715.93</v>
      </c>
      <c r="G10652" s="3" t="s">
        <v>8</v>
      </c>
      <c r="H10652" s="4" t="n">
        <f aca="false">ROUND(E10652*F10652,2)</f>
        <v>2076912.93</v>
      </c>
    </row>
    <row r="10653" customFormat="false" ht="15" hidden="false" customHeight="false" outlineLevel="0" collapsed="false">
      <c r="A10653" s="3" t="n">
        <v>10652</v>
      </c>
      <c r="B10653" s="3" t="n">
        <v>6</v>
      </c>
      <c r="C10653" s="3" t="s">
        <v>417</v>
      </c>
      <c r="D10653" s="3" t="s">
        <v>563</v>
      </c>
      <c r="E10653" s="3" t="n">
        <v>3731</v>
      </c>
      <c r="F10653" s="4" t="n">
        <v>228.53</v>
      </c>
      <c r="G10653" s="3" t="s">
        <v>8</v>
      </c>
      <c r="H10653" s="4" t="n">
        <f aca="false">ROUND(E10653*F10653,2)</f>
        <v>852645.43</v>
      </c>
    </row>
    <row r="10654" customFormat="false" ht="15" hidden="false" customHeight="false" outlineLevel="0" collapsed="false">
      <c r="A10654" s="3" t="n">
        <v>10653</v>
      </c>
      <c r="B10654" s="3" t="n">
        <v>4</v>
      </c>
      <c r="C10654" s="3" t="s">
        <v>417</v>
      </c>
      <c r="D10654" s="3" t="s">
        <v>563</v>
      </c>
      <c r="E10654" s="3" t="n">
        <v>4264</v>
      </c>
      <c r="F10654" s="4" t="n">
        <v>114.64</v>
      </c>
      <c r="G10654" s="3" t="s">
        <v>8</v>
      </c>
      <c r="H10654" s="4" t="n">
        <f aca="false">ROUND(E10654*F10654,2)</f>
        <v>488824.96</v>
      </c>
    </row>
    <row r="10655" customFormat="false" ht="15" hidden="false" customHeight="false" outlineLevel="0" collapsed="false">
      <c r="A10655" s="3" t="n">
        <v>10654</v>
      </c>
      <c r="B10655" s="3" t="n">
        <v>13</v>
      </c>
      <c r="C10655" s="3" t="s">
        <v>417</v>
      </c>
      <c r="D10655" s="3" t="s">
        <v>563</v>
      </c>
      <c r="E10655" s="3" t="n">
        <v>74</v>
      </c>
      <c r="F10655" s="4" t="n">
        <v>41.09</v>
      </c>
      <c r="G10655" s="3" t="s">
        <v>41</v>
      </c>
      <c r="H10655" s="4" t="n">
        <f aca="false">ROUND(E10655*F10655,2)</f>
        <v>3040.66</v>
      </c>
    </row>
    <row r="10656" customFormat="false" ht="15" hidden="false" customHeight="false" outlineLevel="0" collapsed="false">
      <c r="A10656" s="3" t="n">
        <v>10655</v>
      </c>
      <c r="B10656" s="3" t="n">
        <v>4</v>
      </c>
      <c r="C10656" s="3" t="s">
        <v>417</v>
      </c>
      <c r="D10656" s="3" t="s">
        <v>562</v>
      </c>
      <c r="E10656" s="3" t="n">
        <v>4996</v>
      </c>
      <c r="F10656" s="4" t="n">
        <v>114.63</v>
      </c>
      <c r="G10656" s="3" t="s">
        <v>8</v>
      </c>
      <c r="H10656" s="4" t="n">
        <f aca="false">ROUND(E10656*F10656,2)</f>
        <v>572691.48</v>
      </c>
    </row>
    <row r="10657" customFormat="false" ht="15" hidden="false" customHeight="false" outlineLevel="0" collapsed="false">
      <c r="A10657" s="3" t="n">
        <v>10656</v>
      </c>
      <c r="B10657" s="3" t="n">
        <v>8</v>
      </c>
      <c r="C10657" s="3" t="s">
        <v>417</v>
      </c>
      <c r="D10657" s="3" t="s">
        <v>562</v>
      </c>
      <c r="E10657" s="3" t="n">
        <v>4884</v>
      </c>
      <c r="F10657" s="4" t="n">
        <v>57.7</v>
      </c>
      <c r="G10657" s="3" t="s">
        <v>8</v>
      </c>
      <c r="H10657" s="4" t="n">
        <f aca="false">ROUND(E10657*F10657,2)</f>
        <v>281806.8</v>
      </c>
    </row>
    <row r="10658" customFormat="false" ht="15" hidden="false" customHeight="false" outlineLevel="0" collapsed="false">
      <c r="A10658" s="3" t="n">
        <v>10657</v>
      </c>
      <c r="B10658" s="3" t="n">
        <v>11</v>
      </c>
      <c r="C10658" s="3" t="s">
        <v>417</v>
      </c>
      <c r="D10658" s="3" t="s">
        <v>563</v>
      </c>
      <c r="E10658" s="3" t="n">
        <v>4422</v>
      </c>
      <c r="F10658" s="4" t="n">
        <v>111.13</v>
      </c>
      <c r="G10658" s="3" t="s">
        <v>34</v>
      </c>
      <c r="H10658" s="4" t="n">
        <f aca="false">ROUND(E10658*F10658,2)</f>
        <v>491416.86</v>
      </c>
    </row>
    <row r="10659" customFormat="false" ht="15" hidden="false" customHeight="false" outlineLevel="0" collapsed="false">
      <c r="A10659" s="3" t="n">
        <v>10658</v>
      </c>
      <c r="B10659" s="3" t="n">
        <v>9</v>
      </c>
      <c r="C10659" s="3" t="s">
        <v>417</v>
      </c>
      <c r="D10659" s="3" t="s">
        <v>563</v>
      </c>
      <c r="E10659" s="3" t="n">
        <v>3112</v>
      </c>
      <c r="F10659" s="4" t="n">
        <v>287.45</v>
      </c>
      <c r="G10659" s="3" t="s">
        <v>8</v>
      </c>
      <c r="H10659" s="4" t="n">
        <f aca="false">ROUND(E10659*F10659,2)</f>
        <v>894544.4</v>
      </c>
    </row>
    <row r="10660" customFormat="false" ht="15" hidden="false" customHeight="false" outlineLevel="0" collapsed="false">
      <c r="A10660" s="3" t="n">
        <v>10659</v>
      </c>
      <c r="B10660" s="3" t="n">
        <v>9</v>
      </c>
      <c r="C10660" s="3" t="s">
        <v>417</v>
      </c>
      <c r="D10660" s="3" t="s">
        <v>562</v>
      </c>
      <c r="E10660" s="3" t="n">
        <v>4204</v>
      </c>
      <c r="F10660" s="4" t="n">
        <v>287.88</v>
      </c>
      <c r="G10660" s="3" t="s">
        <v>8</v>
      </c>
      <c r="H10660" s="4" t="n">
        <f aca="false">ROUND(E10660*F10660,2)</f>
        <v>1210247.52</v>
      </c>
    </row>
    <row r="10661" customFormat="false" ht="15" hidden="false" customHeight="false" outlineLevel="0" collapsed="false">
      <c r="A10661" s="3" t="n">
        <v>10660</v>
      </c>
      <c r="B10661" s="3" t="n">
        <v>1</v>
      </c>
      <c r="C10661" s="3" t="s">
        <v>417</v>
      </c>
      <c r="D10661" s="3" t="s">
        <v>563</v>
      </c>
      <c r="E10661" s="3" t="n">
        <v>349</v>
      </c>
      <c r="F10661" s="4" t="n">
        <v>399.87</v>
      </c>
      <c r="G10661" s="3" t="s">
        <v>8</v>
      </c>
      <c r="H10661" s="4" t="n">
        <f aca="false">ROUND(E10661*F10661,2)</f>
        <v>139554.63</v>
      </c>
    </row>
    <row r="10662" customFormat="false" ht="15" hidden="false" customHeight="false" outlineLevel="0" collapsed="false">
      <c r="A10662" s="3" t="n">
        <v>10661</v>
      </c>
      <c r="B10662" s="3" t="n">
        <v>1</v>
      </c>
      <c r="C10662" s="3" t="s">
        <v>417</v>
      </c>
      <c r="D10662" s="3" t="s">
        <v>563</v>
      </c>
      <c r="E10662" s="3" t="n">
        <v>1803</v>
      </c>
      <c r="F10662" s="4" t="n">
        <v>400.78</v>
      </c>
      <c r="G10662" s="3" t="s">
        <v>8</v>
      </c>
      <c r="H10662" s="4" t="n">
        <f aca="false">ROUND(E10662*F10662,2)</f>
        <v>722606.34</v>
      </c>
    </row>
    <row r="10663" customFormat="false" ht="15" hidden="false" customHeight="false" outlineLevel="0" collapsed="false">
      <c r="A10663" s="3" t="n">
        <v>10662</v>
      </c>
      <c r="B10663" s="3" t="n">
        <v>2</v>
      </c>
      <c r="C10663" s="3" t="s">
        <v>417</v>
      </c>
      <c r="D10663" s="3" t="s">
        <v>562</v>
      </c>
      <c r="E10663" s="3" t="n">
        <v>1251</v>
      </c>
      <c r="F10663" s="4" t="n">
        <v>34.6</v>
      </c>
      <c r="G10663" s="3" t="s">
        <v>8</v>
      </c>
      <c r="H10663" s="4" t="n">
        <f aca="false">ROUND(E10663*F10663,2)</f>
        <v>43284.6</v>
      </c>
    </row>
    <row r="10664" customFormat="false" ht="15" hidden="false" customHeight="false" outlineLevel="0" collapsed="false">
      <c r="A10664" s="3" t="n">
        <v>10663</v>
      </c>
      <c r="B10664" s="3" t="n">
        <v>12</v>
      </c>
      <c r="C10664" s="3" t="s">
        <v>417</v>
      </c>
      <c r="D10664" s="3" t="s">
        <v>562</v>
      </c>
      <c r="E10664" s="3" t="n">
        <v>877</v>
      </c>
      <c r="F10664" s="4" t="n">
        <v>222.69</v>
      </c>
      <c r="G10664" s="3" t="s">
        <v>38</v>
      </c>
      <c r="H10664" s="4" t="n">
        <f aca="false">ROUND(E10664*F10664,2)</f>
        <v>195299.13</v>
      </c>
    </row>
    <row r="10665" customFormat="false" ht="15" hidden="false" customHeight="false" outlineLevel="0" collapsed="false">
      <c r="A10665" s="3" t="n">
        <v>10664</v>
      </c>
      <c r="B10665" s="3" t="n">
        <v>4</v>
      </c>
      <c r="C10665" s="3" t="s">
        <v>417</v>
      </c>
      <c r="D10665" s="3" t="s">
        <v>562</v>
      </c>
      <c r="E10665" s="3" t="n">
        <v>913</v>
      </c>
      <c r="F10665" s="4" t="n">
        <v>114.67</v>
      </c>
      <c r="G10665" s="3" t="s">
        <v>8</v>
      </c>
      <c r="H10665" s="4" t="n">
        <f aca="false">ROUND(E10665*F10665,2)</f>
        <v>104693.71</v>
      </c>
    </row>
    <row r="10666" customFormat="false" ht="15" hidden="false" customHeight="false" outlineLevel="0" collapsed="false">
      <c r="A10666" s="3" t="n">
        <v>10665</v>
      </c>
      <c r="B10666" s="3" t="n">
        <v>4</v>
      </c>
      <c r="C10666" s="3" t="s">
        <v>417</v>
      </c>
      <c r="D10666" s="3" t="s">
        <v>562</v>
      </c>
      <c r="E10666" s="3" t="n">
        <v>3196</v>
      </c>
      <c r="F10666" s="4" t="n">
        <v>114.78</v>
      </c>
      <c r="G10666" s="3" t="s">
        <v>8</v>
      </c>
      <c r="H10666" s="4" t="n">
        <f aca="false">ROUND(E10666*F10666,2)</f>
        <v>366836.88</v>
      </c>
    </row>
    <row r="10667" customFormat="false" ht="15" hidden="false" customHeight="false" outlineLevel="0" collapsed="false">
      <c r="A10667" s="3" t="n">
        <v>10666</v>
      </c>
      <c r="B10667" s="3" t="n">
        <v>4</v>
      </c>
      <c r="C10667" s="3" t="s">
        <v>417</v>
      </c>
      <c r="D10667" s="3" t="s">
        <v>563</v>
      </c>
      <c r="E10667" s="3" t="n">
        <v>4227</v>
      </c>
      <c r="F10667" s="4" t="n">
        <v>114.33</v>
      </c>
      <c r="G10667" s="3" t="s">
        <v>8</v>
      </c>
      <c r="H10667" s="4" t="n">
        <f aca="false">ROUND(E10667*F10667,2)</f>
        <v>483272.91</v>
      </c>
    </row>
    <row r="10668" customFormat="false" ht="15" hidden="false" customHeight="false" outlineLevel="0" collapsed="false">
      <c r="A10668" s="3" t="n">
        <v>10667</v>
      </c>
      <c r="B10668" s="3" t="n">
        <v>7</v>
      </c>
      <c r="C10668" s="3" t="s">
        <v>417</v>
      </c>
      <c r="D10668" s="3" t="s">
        <v>563</v>
      </c>
      <c r="E10668" s="3" t="n">
        <v>3423</v>
      </c>
      <c r="F10668" s="4" t="n">
        <v>255.94</v>
      </c>
      <c r="G10668" s="3" t="s">
        <v>8</v>
      </c>
      <c r="H10668" s="4" t="n">
        <f aca="false">ROUND(E10668*F10668,2)</f>
        <v>876082.62</v>
      </c>
    </row>
    <row r="10669" customFormat="false" ht="15" hidden="false" customHeight="false" outlineLevel="0" collapsed="false">
      <c r="A10669" s="3" t="n">
        <v>10668</v>
      </c>
      <c r="B10669" s="3" t="n">
        <v>8</v>
      </c>
      <c r="C10669" s="3" t="s">
        <v>417</v>
      </c>
      <c r="D10669" s="3" t="s">
        <v>562</v>
      </c>
      <c r="E10669" s="3" t="n">
        <v>2269</v>
      </c>
      <c r="F10669" s="4" t="n">
        <v>57.64</v>
      </c>
      <c r="G10669" s="3" t="s">
        <v>8</v>
      </c>
      <c r="H10669" s="4" t="n">
        <f aca="false">ROUND(E10669*F10669,2)</f>
        <v>130785.16</v>
      </c>
    </row>
    <row r="10670" customFormat="false" ht="15" hidden="false" customHeight="false" outlineLevel="0" collapsed="false">
      <c r="A10670" s="3" t="n">
        <v>10669</v>
      </c>
      <c r="B10670" s="3" t="n">
        <v>2</v>
      </c>
      <c r="C10670" s="3" t="s">
        <v>417</v>
      </c>
      <c r="D10670" s="3" t="s">
        <v>563</v>
      </c>
      <c r="E10670" s="3" t="n">
        <v>1973</v>
      </c>
      <c r="F10670" s="4" t="n">
        <v>34.61</v>
      </c>
      <c r="G10670" s="3" t="s">
        <v>8</v>
      </c>
      <c r="H10670" s="4" t="n">
        <f aca="false">ROUND(E10670*F10670,2)</f>
        <v>68285.53</v>
      </c>
    </row>
    <row r="10671" customFormat="false" ht="15" hidden="false" customHeight="false" outlineLevel="0" collapsed="false">
      <c r="A10671" s="3" t="n">
        <v>10670</v>
      </c>
      <c r="B10671" s="3" t="n">
        <v>13</v>
      </c>
      <c r="C10671" s="3" t="s">
        <v>417</v>
      </c>
      <c r="D10671" s="3" t="s">
        <v>562</v>
      </c>
      <c r="E10671" s="3" t="n">
        <v>1508</v>
      </c>
      <c r="F10671" s="4" t="n">
        <v>41.12</v>
      </c>
      <c r="G10671" s="3" t="s">
        <v>41</v>
      </c>
      <c r="H10671" s="4" t="n">
        <f aca="false">ROUND(E10671*F10671,2)</f>
        <v>62008.96</v>
      </c>
    </row>
    <row r="10672" customFormat="false" ht="15" hidden="false" customHeight="false" outlineLevel="0" collapsed="false">
      <c r="A10672" s="3" t="n">
        <v>10671</v>
      </c>
      <c r="B10672" s="3" t="n">
        <v>15</v>
      </c>
      <c r="C10672" s="3" t="s">
        <v>417</v>
      </c>
      <c r="D10672" s="3" t="s">
        <v>562</v>
      </c>
      <c r="E10672" s="3" t="n">
        <v>4923</v>
      </c>
      <c r="F10672" s="4" t="n">
        <v>279.37</v>
      </c>
      <c r="G10672" s="3" t="s">
        <v>46</v>
      </c>
      <c r="H10672" s="4" t="n">
        <f aca="false">ROUND(E10672*F10672,2)</f>
        <v>1375338.51</v>
      </c>
    </row>
    <row r="10673" customFormat="false" ht="15" hidden="false" customHeight="false" outlineLevel="0" collapsed="false">
      <c r="A10673" s="3" t="n">
        <v>10672</v>
      </c>
      <c r="B10673" s="3" t="n">
        <v>12</v>
      </c>
      <c r="C10673" s="3" t="s">
        <v>418</v>
      </c>
      <c r="D10673" s="3" t="s">
        <v>563</v>
      </c>
      <c r="E10673" s="3" t="n">
        <v>275</v>
      </c>
      <c r="F10673" s="4" t="n">
        <v>221.13</v>
      </c>
      <c r="G10673" s="3" t="s">
        <v>38</v>
      </c>
      <c r="H10673" s="4" t="n">
        <f aca="false">ROUND(E10673*F10673,2)</f>
        <v>60810.75</v>
      </c>
    </row>
    <row r="10674" customFormat="false" ht="15" hidden="false" customHeight="false" outlineLevel="0" collapsed="false">
      <c r="A10674" s="3" t="n">
        <v>10673</v>
      </c>
      <c r="B10674" s="3" t="n">
        <v>7</v>
      </c>
      <c r="C10674" s="3" t="s">
        <v>418</v>
      </c>
      <c r="D10674" s="3" t="s">
        <v>562</v>
      </c>
      <c r="E10674" s="3" t="n">
        <v>2203</v>
      </c>
      <c r="F10674" s="4" t="n">
        <v>257.91</v>
      </c>
      <c r="G10674" s="3" t="s">
        <v>8</v>
      </c>
      <c r="H10674" s="4" t="n">
        <f aca="false">ROUND(E10674*F10674,2)</f>
        <v>568175.73</v>
      </c>
    </row>
    <row r="10675" customFormat="false" ht="15" hidden="false" customHeight="false" outlineLevel="0" collapsed="false">
      <c r="A10675" s="3" t="n">
        <v>10674</v>
      </c>
      <c r="B10675" s="3" t="n">
        <v>7</v>
      </c>
      <c r="C10675" s="3" t="s">
        <v>418</v>
      </c>
      <c r="D10675" s="3" t="s">
        <v>563</v>
      </c>
      <c r="E10675" s="3" t="n">
        <v>2095</v>
      </c>
      <c r="F10675" s="4" t="n">
        <v>257.13</v>
      </c>
      <c r="G10675" s="3" t="s">
        <v>8</v>
      </c>
      <c r="H10675" s="4" t="n">
        <f aca="false">ROUND(E10675*F10675,2)</f>
        <v>538687.35</v>
      </c>
    </row>
    <row r="10676" customFormat="false" ht="15" hidden="false" customHeight="false" outlineLevel="0" collapsed="false">
      <c r="A10676" s="3" t="n">
        <v>10675</v>
      </c>
      <c r="B10676" s="3" t="n">
        <v>13</v>
      </c>
      <c r="C10676" s="3" t="s">
        <v>418</v>
      </c>
      <c r="D10676" s="3" t="s">
        <v>563</v>
      </c>
      <c r="E10676" s="3" t="n">
        <v>2142</v>
      </c>
      <c r="F10676" s="4" t="n">
        <v>42.8</v>
      </c>
      <c r="G10676" s="3" t="s">
        <v>41</v>
      </c>
      <c r="H10676" s="4" t="n">
        <f aca="false">ROUND(E10676*F10676,2)</f>
        <v>91677.6</v>
      </c>
    </row>
    <row r="10677" customFormat="false" ht="15" hidden="false" customHeight="false" outlineLevel="0" collapsed="false">
      <c r="A10677" s="3" t="n">
        <v>10676</v>
      </c>
      <c r="B10677" s="3" t="n">
        <v>11</v>
      </c>
      <c r="C10677" s="3" t="s">
        <v>418</v>
      </c>
      <c r="D10677" s="3" t="s">
        <v>562</v>
      </c>
      <c r="E10677" s="3" t="n">
        <v>633</v>
      </c>
      <c r="F10677" s="4" t="n">
        <v>110.95</v>
      </c>
      <c r="G10677" s="3" t="s">
        <v>34</v>
      </c>
      <c r="H10677" s="4" t="n">
        <f aca="false">ROUND(E10677*F10677,2)</f>
        <v>70231.35</v>
      </c>
    </row>
    <row r="10678" customFormat="false" ht="15" hidden="false" customHeight="false" outlineLevel="0" collapsed="false">
      <c r="A10678" s="3" t="n">
        <v>10677</v>
      </c>
      <c r="B10678" s="3" t="n">
        <v>8</v>
      </c>
      <c r="C10678" s="3" t="s">
        <v>418</v>
      </c>
      <c r="D10678" s="3" t="s">
        <v>562</v>
      </c>
      <c r="E10678" s="3" t="n">
        <v>376</v>
      </c>
      <c r="F10678" s="4" t="n">
        <v>57.91</v>
      </c>
      <c r="G10678" s="3" t="s">
        <v>8</v>
      </c>
      <c r="H10678" s="4" t="n">
        <f aca="false">ROUND(E10678*F10678,2)</f>
        <v>21774.16</v>
      </c>
    </row>
    <row r="10679" customFormat="false" ht="15" hidden="false" customHeight="false" outlineLevel="0" collapsed="false">
      <c r="A10679" s="3" t="n">
        <v>10678</v>
      </c>
      <c r="B10679" s="3" t="n">
        <v>4</v>
      </c>
      <c r="C10679" s="3" t="s">
        <v>418</v>
      </c>
      <c r="D10679" s="3" t="s">
        <v>562</v>
      </c>
      <c r="E10679" s="3" t="n">
        <v>1888</v>
      </c>
      <c r="F10679" s="4" t="n">
        <v>117.24</v>
      </c>
      <c r="G10679" s="3" t="s">
        <v>8</v>
      </c>
      <c r="H10679" s="4" t="n">
        <f aca="false">ROUND(E10679*F10679,2)</f>
        <v>221349.12</v>
      </c>
    </row>
    <row r="10680" customFormat="false" ht="15" hidden="false" customHeight="false" outlineLevel="0" collapsed="false">
      <c r="A10680" s="3" t="n">
        <v>10679</v>
      </c>
      <c r="B10680" s="3" t="n">
        <v>13</v>
      </c>
      <c r="C10680" s="3" t="s">
        <v>418</v>
      </c>
      <c r="D10680" s="3" t="s">
        <v>562</v>
      </c>
      <c r="E10680" s="3" t="n">
        <v>2782</v>
      </c>
      <c r="F10680" s="4" t="n">
        <v>42.75</v>
      </c>
      <c r="G10680" s="3" t="s">
        <v>41</v>
      </c>
      <c r="H10680" s="4" t="n">
        <f aca="false">ROUND(E10680*F10680,2)</f>
        <v>118930.5</v>
      </c>
    </row>
    <row r="10681" customFormat="false" ht="15" hidden="false" customHeight="false" outlineLevel="0" collapsed="false">
      <c r="A10681" s="3" t="n">
        <v>10680</v>
      </c>
      <c r="B10681" s="3" t="n">
        <v>9</v>
      </c>
      <c r="C10681" s="3" t="s">
        <v>418</v>
      </c>
      <c r="D10681" s="3" t="s">
        <v>563</v>
      </c>
      <c r="E10681" s="3" t="n">
        <v>850</v>
      </c>
      <c r="F10681" s="4" t="n">
        <v>286.37</v>
      </c>
      <c r="G10681" s="3" t="s">
        <v>8</v>
      </c>
      <c r="H10681" s="4" t="n">
        <f aca="false">ROUND(E10681*F10681,2)</f>
        <v>243414.5</v>
      </c>
    </row>
    <row r="10682" customFormat="false" ht="15" hidden="false" customHeight="false" outlineLevel="0" collapsed="false">
      <c r="A10682" s="3" t="n">
        <v>10681</v>
      </c>
      <c r="B10682" s="3" t="n">
        <v>1</v>
      </c>
      <c r="C10682" s="3" t="s">
        <v>418</v>
      </c>
      <c r="D10682" s="3" t="s">
        <v>563</v>
      </c>
      <c r="E10682" s="3" t="n">
        <v>2279</v>
      </c>
      <c r="F10682" s="4" t="n">
        <v>410.57</v>
      </c>
      <c r="G10682" s="3" t="s">
        <v>8</v>
      </c>
      <c r="H10682" s="4" t="n">
        <f aca="false">ROUND(E10682*F10682,2)</f>
        <v>935689.03</v>
      </c>
    </row>
    <row r="10683" customFormat="false" ht="15" hidden="false" customHeight="false" outlineLevel="0" collapsed="false">
      <c r="A10683" s="3" t="n">
        <v>10682</v>
      </c>
      <c r="B10683" s="3" t="n">
        <v>5</v>
      </c>
      <c r="C10683" s="3" t="s">
        <v>418</v>
      </c>
      <c r="D10683" s="3" t="s">
        <v>563</v>
      </c>
      <c r="E10683" s="3" t="n">
        <v>1884</v>
      </c>
      <c r="F10683" s="4" t="n">
        <v>700.17</v>
      </c>
      <c r="G10683" s="3" t="s">
        <v>8</v>
      </c>
      <c r="H10683" s="4" t="n">
        <f aca="false">ROUND(E10683*F10683,2)</f>
        <v>1319120.28</v>
      </c>
    </row>
    <row r="10684" customFormat="false" ht="15" hidden="false" customHeight="false" outlineLevel="0" collapsed="false">
      <c r="A10684" s="3" t="n">
        <v>10683</v>
      </c>
      <c r="B10684" s="3" t="n">
        <v>9</v>
      </c>
      <c r="C10684" s="3" t="s">
        <v>418</v>
      </c>
      <c r="D10684" s="3" t="s">
        <v>562</v>
      </c>
      <c r="E10684" s="3" t="n">
        <v>1164</v>
      </c>
      <c r="F10684" s="4" t="n">
        <v>287.2</v>
      </c>
      <c r="G10684" s="3" t="s">
        <v>8</v>
      </c>
      <c r="H10684" s="4" t="n">
        <f aca="false">ROUND(E10684*F10684,2)</f>
        <v>334300.8</v>
      </c>
    </row>
    <row r="10685" customFormat="false" ht="15" hidden="false" customHeight="false" outlineLevel="0" collapsed="false">
      <c r="A10685" s="3" t="n">
        <v>10684</v>
      </c>
      <c r="B10685" s="3" t="n">
        <v>1</v>
      </c>
      <c r="C10685" s="3" t="s">
        <v>418</v>
      </c>
      <c r="D10685" s="3" t="s">
        <v>562</v>
      </c>
      <c r="E10685" s="3" t="n">
        <v>2531</v>
      </c>
      <c r="F10685" s="4" t="n">
        <v>410.07</v>
      </c>
      <c r="G10685" s="3" t="s">
        <v>8</v>
      </c>
      <c r="H10685" s="4" t="n">
        <f aca="false">ROUND(E10685*F10685,2)</f>
        <v>1037887.17</v>
      </c>
    </row>
    <row r="10686" customFormat="false" ht="15" hidden="false" customHeight="false" outlineLevel="0" collapsed="false">
      <c r="A10686" s="3" t="n">
        <v>10685</v>
      </c>
      <c r="B10686" s="3" t="n">
        <v>12</v>
      </c>
      <c r="C10686" s="3" t="s">
        <v>418</v>
      </c>
      <c r="D10686" s="3" t="s">
        <v>563</v>
      </c>
      <c r="E10686" s="3" t="n">
        <v>4690</v>
      </c>
      <c r="F10686" s="4" t="n">
        <v>219.99</v>
      </c>
      <c r="G10686" s="3" t="s">
        <v>38</v>
      </c>
      <c r="H10686" s="4" t="n">
        <f aca="false">ROUND(E10686*F10686,2)</f>
        <v>1031753.1</v>
      </c>
    </row>
    <row r="10687" customFormat="false" ht="15" hidden="false" customHeight="false" outlineLevel="0" collapsed="false">
      <c r="A10687" s="3" t="n">
        <v>10686</v>
      </c>
      <c r="B10687" s="3" t="n">
        <v>11</v>
      </c>
      <c r="C10687" s="3" t="s">
        <v>418</v>
      </c>
      <c r="D10687" s="3" t="s">
        <v>563</v>
      </c>
      <c r="E10687" s="3" t="n">
        <v>4054</v>
      </c>
      <c r="F10687" s="4" t="n">
        <v>111.57</v>
      </c>
      <c r="G10687" s="3" t="s">
        <v>34</v>
      </c>
      <c r="H10687" s="4" t="n">
        <f aca="false">ROUND(E10687*F10687,2)</f>
        <v>452304.78</v>
      </c>
    </row>
    <row r="10688" customFormat="false" ht="15" hidden="false" customHeight="false" outlineLevel="0" collapsed="false">
      <c r="A10688" s="3" t="n">
        <v>10687</v>
      </c>
      <c r="B10688" s="3" t="n">
        <v>4</v>
      </c>
      <c r="C10688" s="3" t="s">
        <v>418</v>
      </c>
      <c r="D10688" s="3" t="s">
        <v>563</v>
      </c>
      <c r="E10688" s="3" t="n">
        <v>4159</v>
      </c>
      <c r="F10688" s="4" t="n">
        <v>117.16</v>
      </c>
      <c r="G10688" s="3" t="s">
        <v>8</v>
      </c>
      <c r="H10688" s="4" t="n">
        <f aca="false">ROUND(E10688*F10688,2)</f>
        <v>487268.44</v>
      </c>
    </row>
    <row r="10689" customFormat="false" ht="15" hidden="false" customHeight="false" outlineLevel="0" collapsed="false">
      <c r="A10689" s="3" t="n">
        <v>10688</v>
      </c>
      <c r="B10689" s="3" t="n">
        <v>5</v>
      </c>
      <c r="C10689" s="3" t="s">
        <v>418</v>
      </c>
      <c r="D10689" s="3" t="s">
        <v>562</v>
      </c>
      <c r="E10689" s="3" t="n">
        <v>3542</v>
      </c>
      <c r="F10689" s="4" t="n">
        <v>698.96</v>
      </c>
      <c r="G10689" s="3" t="s">
        <v>8</v>
      </c>
      <c r="H10689" s="4" t="n">
        <f aca="false">ROUND(E10689*F10689,2)</f>
        <v>2475716.32</v>
      </c>
    </row>
    <row r="10690" customFormat="false" ht="15" hidden="false" customHeight="false" outlineLevel="0" collapsed="false">
      <c r="A10690" s="3" t="n">
        <v>10689</v>
      </c>
      <c r="B10690" s="3" t="n">
        <v>9</v>
      </c>
      <c r="C10690" s="3" t="s">
        <v>418</v>
      </c>
      <c r="D10690" s="3" t="s">
        <v>562</v>
      </c>
      <c r="E10690" s="3" t="n">
        <v>3643</v>
      </c>
      <c r="F10690" s="4" t="n">
        <v>287.9</v>
      </c>
      <c r="G10690" s="3" t="s">
        <v>8</v>
      </c>
      <c r="H10690" s="4" t="n">
        <f aca="false">ROUND(E10690*F10690,2)</f>
        <v>1048819.7</v>
      </c>
    </row>
    <row r="10691" customFormat="false" ht="15" hidden="false" customHeight="false" outlineLevel="0" collapsed="false">
      <c r="A10691" s="3" t="n">
        <v>10690</v>
      </c>
      <c r="B10691" s="3" t="n">
        <v>1</v>
      </c>
      <c r="C10691" s="3" t="s">
        <v>418</v>
      </c>
      <c r="D10691" s="3" t="s">
        <v>562</v>
      </c>
      <c r="E10691" s="3" t="n">
        <v>3396</v>
      </c>
      <c r="F10691" s="4" t="n">
        <v>409.9</v>
      </c>
      <c r="G10691" s="3" t="s">
        <v>8</v>
      </c>
      <c r="H10691" s="4" t="n">
        <f aca="false">ROUND(E10691*F10691,2)</f>
        <v>1392020.4</v>
      </c>
    </row>
    <row r="10692" customFormat="false" ht="15" hidden="false" customHeight="false" outlineLevel="0" collapsed="false">
      <c r="A10692" s="3" t="n">
        <v>10691</v>
      </c>
      <c r="B10692" s="3" t="n">
        <v>10</v>
      </c>
      <c r="C10692" s="3" t="s">
        <v>418</v>
      </c>
      <c r="D10692" s="3" t="s">
        <v>562</v>
      </c>
      <c r="E10692" s="3" t="n">
        <v>850</v>
      </c>
      <c r="F10692" s="4" t="n">
        <v>80.9</v>
      </c>
      <c r="G10692" s="3" t="s">
        <v>8</v>
      </c>
      <c r="H10692" s="4" t="n">
        <f aca="false">ROUND(E10692*F10692,2)</f>
        <v>68765</v>
      </c>
    </row>
    <row r="10693" customFormat="false" ht="15" hidden="false" customHeight="false" outlineLevel="0" collapsed="false">
      <c r="A10693" s="3" t="n">
        <v>10692</v>
      </c>
      <c r="B10693" s="3" t="n">
        <v>10</v>
      </c>
      <c r="C10693" s="3" t="s">
        <v>418</v>
      </c>
      <c r="D10693" s="3" t="s">
        <v>562</v>
      </c>
      <c r="E10693" s="3" t="n">
        <v>131</v>
      </c>
      <c r="F10693" s="4" t="n">
        <v>81.2</v>
      </c>
      <c r="G10693" s="3" t="s">
        <v>8</v>
      </c>
      <c r="H10693" s="4" t="n">
        <f aca="false">ROUND(E10693*F10693,2)</f>
        <v>10637.2</v>
      </c>
    </row>
    <row r="10694" customFormat="false" ht="15" hidden="false" customHeight="false" outlineLevel="0" collapsed="false">
      <c r="A10694" s="3" t="n">
        <v>10693</v>
      </c>
      <c r="B10694" s="3" t="n">
        <v>15</v>
      </c>
      <c r="C10694" s="3" t="s">
        <v>418</v>
      </c>
      <c r="D10694" s="3" t="s">
        <v>562</v>
      </c>
      <c r="E10694" s="3" t="n">
        <v>3422</v>
      </c>
      <c r="F10694" s="4" t="n">
        <v>281.18</v>
      </c>
      <c r="G10694" s="3" t="s">
        <v>46</v>
      </c>
      <c r="H10694" s="4" t="n">
        <f aca="false">ROUND(E10694*F10694,2)</f>
        <v>962197.96</v>
      </c>
    </row>
    <row r="10695" customFormat="false" ht="15" hidden="false" customHeight="false" outlineLevel="0" collapsed="false">
      <c r="A10695" s="3" t="n">
        <v>10694</v>
      </c>
      <c r="B10695" s="3" t="n">
        <v>8</v>
      </c>
      <c r="C10695" s="3" t="s">
        <v>418</v>
      </c>
      <c r="D10695" s="3" t="s">
        <v>563</v>
      </c>
      <c r="E10695" s="3" t="n">
        <v>4135</v>
      </c>
      <c r="F10695" s="4" t="n">
        <v>57.9</v>
      </c>
      <c r="G10695" s="3" t="s">
        <v>8</v>
      </c>
      <c r="H10695" s="4" t="n">
        <f aca="false">ROUND(E10695*F10695,2)</f>
        <v>239416.5</v>
      </c>
    </row>
    <row r="10696" customFormat="false" ht="15" hidden="false" customHeight="false" outlineLevel="0" collapsed="false">
      <c r="A10696" s="3" t="n">
        <v>10695</v>
      </c>
      <c r="B10696" s="3" t="n">
        <v>11</v>
      </c>
      <c r="C10696" s="3" t="s">
        <v>418</v>
      </c>
      <c r="D10696" s="3" t="s">
        <v>562</v>
      </c>
      <c r="E10696" s="3" t="n">
        <v>3660</v>
      </c>
      <c r="F10696" s="4" t="n">
        <v>111.35</v>
      </c>
      <c r="G10696" s="3" t="s">
        <v>34</v>
      </c>
      <c r="H10696" s="4" t="n">
        <f aca="false">ROUND(E10696*F10696,2)</f>
        <v>407541</v>
      </c>
    </row>
    <row r="10697" customFormat="false" ht="15" hidden="false" customHeight="false" outlineLevel="0" collapsed="false">
      <c r="A10697" s="3" t="n">
        <v>10696</v>
      </c>
      <c r="B10697" s="3" t="n">
        <v>13</v>
      </c>
      <c r="C10697" s="3" t="s">
        <v>418</v>
      </c>
      <c r="D10697" s="3" t="s">
        <v>562</v>
      </c>
      <c r="E10697" s="3" t="n">
        <v>1661</v>
      </c>
      <c r="F10697" s="4" t="n">
        <v>42.9</v>
      </c>
      <c r="G10697" s="3" t="s">
        <v>41</v>
      </c>
      <c r="H10697" s="4" t="n">
        <f aca="false">ROUND(E10697*F10697,2)</f>
        <v>71256.9</v>
      </c>
    </row>
    <row r="10698" customFormat="false" ht="15" hidden="false" customHeight="false" outlineLevel="0" collapsed="false">
      <c r="A10698" s="3" t="n">
        <v>10697</v>
      </c>
      <c r="B10698" s="3" t="n">
        <v>4</v>
      </c>
      <c r="C10698" s="3" t="s">
        <v>418</v>
      </c>
      <c r="D10698" s="3" t="s">
        <v>562</v>
      </c>
      <c r="E10698" s="3" t="n">
        <v>1982</v>
      </c>
      <c r="F10698" s="4" t="n">
        <v>117.74</v>
      </c>
      <c r="G10698" s="3" t="s">
        <v>8</v>
      </c>
      <c r="H10698" s="4" t="n">
        <f aca="false">ROUND(E10698*F10698,2)</f>
        <v>233360.68</v>
      </c>
    </row>
    <row r="10699" customFormat="false" ht="15" hidden="false" customHeight="false" outlineLevel="0" collapsed="false">
      <c r="A10699" s="3" t="n">
        <v>10698</v>
      </c>
      <c r="B10699" s="3" t="n">
        <v>8</v>
      </c>
      <c r="C10699" s="3" t="s">
        <v>419</v>
      </c>
      <c r="D10699" s="3" t="s">
        <v>563</v>
      </c>
      <c r="E10699" s="3" t="n">
        <v>4195</v>
      </c>
      <c r="F10699" s="4" t="n">
        <v>59.26</v>
      </c>
      <c r="G10699" s="3" t="s">
        <v>8</v>
      </c>
      <c r="H10699" s="4" t="n">
        <f aca="false">ROUND(E10699*F10699,2)</f>
        <v>248595.7</v>
      </c>
    </row>
    <row r="10700" customFormat="false" ht="15" hidden="false" customHeight="false" outlineLevel="0" collapsed="false">
      <c r="A10700" s="3" t="n">
        <v>10699</v>
      </c>
      <c r="B10700" s="3" t="n">
        <v>4</v>
      </c>
      <c r="C10700" s="3" t="s">
        <v>419</v>
      </c>
      <c r="D10700" s="3" t="s">
        <v>562</v>
      </c>
      <c r="E10700" s="3" t="n">
        <v>828</v>
      </c>
      <c r="F10700" s="4" t="n">
        <v>115.9</v>
      </c>
      <c r="G10700" s="3" t="s">
        <v>8</v>
      </c>
      <c r="H10700" s="4" t="n">
        <f aca="false">ROUND(E10700*F10700,2)</f>
        <v>95965.2</v>
      </c>
    </row>
    <row r="10701" customFormat="false" ht="15" hidden="false" customHeight="false" outlineLevel="0" collapsed="false">
      <c r="A10701" s="3" t="n">
        <v>10700</v>
      </c>
      <c r="B10701" s="3" t="n">
        <v>2</v>
      </c>
      <c r="C10701" s="3" t="s">
        <v>419</v>
      </c>
      <c r="D10701" s="3" t="s">
        <v>563</v>
      </c>
      <c r="E10701" s="3" t="n">
        <v>198</v>
      </c>
      <c r="F10701" s="4" t="n">
        <v>33.87</v>
      </c>
      <c r="G10701" s="3" t="s">
        <v>8</v>
      </c>
      <c r="H10701" s="4" t="n">
        <f aca="false">ROUND(E10701*F10701,2)</f>
        <v>6706.26</v>
      </c>
    </row>
    <row r="10702" customFormat="false" ht="15" hidden="false" customHeight="false" outlineLevel="0" collapsed="false">
      <c r="A10702" s="3" t="n">
        <v>10701</v>
      </c>
      <c r="B10702" s="3" t="n">
        <v>12</v>
      </c>
      <c r="C10702" s="3" t="s">
        <v>419</v>
      </c>
      <c r="D10702" s="3" t="s">
        <v>563</v>
      </c>
      <c r="E10702" s="3" t="n">
        <v>2331</v>
      </c>
      <c r="F10702" s="4" t="n">
        <v>220.35</v>
      </c>
      <c r="G10702" s="3" t="s">
        <v>38</v>
      </c>
      <c r="H10702" s="4" t="n">
        <f aca="false">ROUND(E10702*F10702,2)</f>
        <v>513635.85</v>
      </c>
    </row>
    <row r="10703" customFormat="false" ht="15" hidden="false" customHeight="false" outlineLevel="0" collapsed="false">
      <c r="A10703" s="3" t="n">
        <v>10702</v>
      </c>
      <c r="B10703" s="3" t="n">
        <v>15</v>
      </c>
      <c r="C10703" s="3" t="s">
        <v>419</v>
      </c>
      <c r="D10703" s="3" t="s">
        <v>563</v>
      </c>
      <c r="E10703" s="3" t="n">
        <v>583</v>
      </c>
      <c r="F10703" s="4" t="n">
        <v>282</v>
      </c>
      <c r="G10703" s="3" t="s">
        <v>46</v>
      </c>
      <c r="H10703" s="4" t="n">
        <f aca="false">ROUND(E10703*F10703,2)</f>
        <v>164406</v>
      </c>
    </row>
    <row r="10704" customFormat="false" ht="15" hidden="false" customHeight="false" outlineLevel="0" collapsed="false">
      <c r="A10704" s="3" t="n">
        <v>10703</v>
      </c>
      <c r="B10704" s="3" t="n">
        <v>4</v>
      </c>
      <c r="C10704" s="3" t="s">
        <v>419</v>
      </c>
      <c r="D10704" s="3" t="s">
        <v>563</v>
      </c>
      <c r="E10704" s="3" t="n">
        <v>944</v>
      </c>
      <c r="F10704" s="4" t="n">
        <v>115.36</v>
      </c>
      <c r="G10704" s="3" t="s">
        <v>8</v>
      </c>
      <c r="H10704" s="4" t="n">
        <f aca="false">ROUND(E10704*F10704,2)</f>
        <v>108899.84</v>
      </c>
    </row>
    <row r="10705" customFormat="false" ht="15" hidden="false" customHeight="false" outlineLevel="0" collapsed="false">
      <c r="A10705" s="3" t="n">
        <v>10704</v>
      </c>
      <c r="B10705" s="3" t="n">
        <v>14</v>
      </c>
      <c r="C10705" s="3" t="s">
        <v>419</v>
      </c>
      <c r="D10705" s="3" t="s">
        <v>562</v>
      </c>
      <c r="E10705" s="3" t="n">
        <v>3580</v>
      </c>
      <c r="F10705" s="4" t="n">
        <v>64.45</v>
      </c>
      <c r="G10705" s="3" t="s">
        <v>41</v>
      </c>
      <c r="H10705" s="4" t="n">
        <f aca="false">ROUND(E10705*F10705,2)</f>
        <v>230731</v>
      </c>
    </row>
    <row r="10706" customFormat="false" ht="15" hidden="false" customHeight="false" outlineLevel="0" collapsed="false">
      <c r="A10706" s="3" t="n">
        <v>10705</v>
      </c>
      <c r="B10706" s="3" t="n">
        <v>7</v>
      </c>
      <c r="C10706" s="3" t="s">
        <v>419</v>
      </c>
      <c r="D10706" s="3" t="s">
        <v>562</v>
      </c>
      <c r="E10706" s="3" t="n">
        <v>4461</v>
      </c>
      <c r="F10706" s="4" t="n">
        <v>259.66</v>
      </c>
      <c r="G10706" s="3" t="s">
        <v>8</v>
      </c>
      <c r="H10706" s="4" t="n">
        <f aca="false">ROUND(E10706*F10706,2)</f>
        <v>1158343.26</v>
      </c>
    </row>
    <row r="10707" customFormat="false" ht="15" hidden="false" customHeight="false" outlineLevel="0" collapsed="false">
      <c r="A10707" s="3" t="n">
        <v>10706</v>
      </c>
      <c r="B10707" s="3" t="n">
        <v>15</v>
      </c>
      <c r="C10707" s="3" t="s">
        <v>419</v>
      </c>
      <c r="D10707" s="3" t="s">
        <v>563</v>
      </c>
      <c r="E10707" s="3" t="n">
        <v>1753</v>
      </c>
      <c r="F10707" s="4" t="n">
        <v>281.79</v>
      </c>
      <c r="G10707" s="3" t="s">
        <v>46</v>
      </c>
      <c r="H10707" s="4" t="n">
        <f aca="false">ROUND(E10707*F10707,2)</f>
        <v>493977.87</v>
      </c>
    </row>
    <row r="10708" customFormat="false" ht="15" hidden="false" customHeight="false" outlineLevel="0" collapsed="false">
      <c r="A10708" s="3" t="n">
        <v>10707</v>
      </c>
      <c r="B10708" s="3" t="n">
        <v>2</v>
      </c>
      <c r="C10708" s="3" t="s">
        <v>419</v>
      </c>
      <c r="D10708" s="3" t="s">
        <v>562</v>
      </c>
      <c r="E10708" s="3" t="n">
        <v>3404</v>
      </c>
      <c r="F10708" s="4" t="n">
        <v>33.85</v>
      </c>
      <c r="G10708" s="3" t="s">
        <v>8</v>
      </c>
      <c r="H10708" s="4" t="n">
        <f aca="false">ROUND(E10708*F10708,2)</f>
        <v>115225.4</v>
      </c>
    </row>
    <row r="10709" customFormat="false" ht="15" hidden="false" customHeight="false" outlineLevel="0" collapsed="false">
      <c r="A10709" s="3" t="n">
        <v>10708</v>
      </c>
      <c r="B10709" s="3" t="n">
        <v>8</v>
      </c>
      <c r="C10709" s="3" t="s">
        <v>419</v>
      </c>
      <c r="D10709" s="3" t="s">
        <v>563</v>
      </c>
      <c r="E10709" s="3" t="n">
        <v>4833</v>
      </c>
      <c r="F10709" s="4" t="n">
        <v>59.36</v>
      </c>
      <c r="G10709" s="3" t="s">
        <v>8</v>
      </c>
      <c r="H10709" s="4" t="n">
        <f aca="false">ROUND(E10709*F10709,2)</f>
        <v>286886.88</v>
      </c>
    </row>
    <row r="10710" customFormat="false" ht="15" hidden="false" customHeight="false" outlineLevel="0" collapsed="false">
      <c r="A10710" s="3" t="n">
        <v>10709</v>
      </c>
      <c r="B10710" s="3" t="n">
        <v>1</v>
      </c>
      <c r="C10710" s="3" t="s">
        <v>419</v>
      </c>
      <c r="D10710" s="3" t="s">
        <v>562</v>
      </c>
      <c r="E10710" s="3" t="n">
        <v>2666</v>
      </c>
      <c r="F10710" s="4" t="n">
        <v>413.5</v>
      </c>
      <c r="G10710" s="3" t="s">
        <v>8</v>
      </c>
      <c r="H10710" s="4" t="n">
        <f aca="false">ROUND(E10710*F10710,2)</f>
        <v>1102391</v>
      </c>
    </row>
    <row r="10711" customFormat="false" ht="15" hidden="false" customHeight="false" outlineLevel="0" collapsed="false">
      <c r="A10711" s="3" t="n">
        <v>10710</v>
      </c>
      <c r="B10711" s="3" t="n">
        <v>10</v>
      </c>
      <c r="C10711" s="3" t="s">
        <v>419</v>
      </c>
      <c r="D10711" s="3" t="s">
        <v>562</v>
      </c>
      <c r="E10711" s="3" t="n">
        <v>1069</v>
      </c>
      <c r="F10711" s="4" t="n">
        <v>79.26</v>
      </c>
      <c r="G10711" s="3" t="s">
        <v>8</v>
      </c>
      <c r="H10711" s="4" t="n">
        <f aca="false">ROUND(E10711*F10711,2)</f>
        <v>84728.94</v>
      </c>
    </row>
    <row r="10712" customFormat="false" ht="15" hidden="false" customHeight="false" outlineLevel="0" collapsed="false">
      <c r="A10712" s="3" t="n">
        <v>10711</v>
      </c>
      <c r="B10712" s="3" t="n">
        <v>2</v>
      </c>
      <c r="C10712" s="3" t="s">
        <v>419</v>
      </c>
      <c r="D10712" s="3" t="s">
        <v>563</v>
      </c>
      <c r="E10712" s="3" t="n">
        <v>3953</v>
      </c>
      <c r="F10712" s="4" t="n">
        <v>33.8</v>
      </c>
      <c r="G10712" s="3" t="s">
        <v>8</v>
      </c>
      <c r="H10712" s="4" t="n">
        <f aca="false">ROUND(E10712*F10712,2)</f>
        <v>133611.4</v>
      </c>
    </row>
    <row r="10713" customFormat="false" ht="15" hidden="false" customHeight="false" outlineLevel="0" collapsed="false">
      <c r="A10713" s="3" t="n">
        <v>10712</v>
      </c>
      <c r="B10713" s="3" t="n">
        <v>13</v>
      </c>
      <c r="C10713" s="3" t="s">
        <v>419</v>
      </c>
      <c r="D10713" s="3" t="s">
        <v>562</v>
      </c>
      <c r="E10713" s="3" t="n">
        <v>3269</v>
      </c>
      <c r="F10713" s="4" t="n">
        <v>42.17</v>
      </c>
      <c r="G10713" s="3" t="s">
        <v>41</v>
      </c>
      <c r="H10713" s="4" t="n">
        <f aca="false">ROUND(E10713*F10713,2)</f>
        <v>137853.73</v>
      </c>
    </row>
    <row r="10714" customFormat="false" ht="15" hidden="false" customHeight="false" outlineLevel="0" collapsed="false">
      <c r="A10714" s="3" t="n">
        <v>10713</v>
      </c>
      <c r="B10714" s="3" t="n">
        <v>6</v>
      </c>
      <c r="C10714" s="3" t="s">
        <v>419</v>
      </c>
      <c r="D10714" s="3" t="s">
        <v>563</v>
      </c>
      <c r="E10714" s="3" t="n">
        <v>4387</v>
      </c>
      <c r="F10714" s="4" t="n">
        <v>233.47</v>
      </c>
      <c r="G10714" s="3" t="s">
        <v>8</v>
      </c>
      <c r="H10714" s="4" t="n">
        <f aca="false">ROUND(E10714*F10714,2)</f>
        <v>1024232.89</v>
      </c>
    </row>
    <row r="10715" customFormat="false" ht="15" hidden="false" customHeight="false" outlineLevel="0" collapsed="false">
      <c r="A10715" s="3" t="n">
        <v>10714</v>
      </c>
      <c r="B10715" s="3" t="n">
        <v>2</v>
      </c>
      <c r="C10715" s="3" t="s">
        <v>419</v>
      </c>
      <c r="D10715" s="3" t="s">
        <v>562</v>
      </c>
      <c r="E10715" s="3" t="n">
        <v>2830</v>
      </c>
      <c r="F10715" s="4" t="n">
        <v>33.9</v>
      </c>
      <c r="G10715" s="3" t="s">
        <v>8</v>
      </c>
      <c r="H10715" s="4" t="n">
        <f aca="false">ROUND(E10715*F10715,2)</f>
        <v>95937</v>
      </c>
    </row>
    <row r="10716" customFormat="false" ht="15" hidden="false" customHeight="false" outlineLevel="0" collapsed="false">
      <c r="A10716" s="3" t="n">
        <v>10715</v>
      </c>
      <c r="B10716" s="3" t="n">
        <v>9</v>
      </c>
      <c r="C10716" s="3" t="s">
        <v>419</v>
      </c>
      <c r="D10716" s="3" t="s">
        <v>563</v>
      </c>
      <c r="E10716" s="3" t="n">
        <v>523</v>
      </c>
      <c r="F10716" s="4" t="n">
        <v>291.17</v>
      </c>
      <c r="G10716" s="3" t="s">
        <v>8</v>
      </c>
      <c r="H10716" s="4" t="n">
        <f aca="false">ROUND(E10716*F10716,2)</f>
        <v>152281.91</v>
      </c>
    </row>
    <row r="10717" customFormat="false" ht="15" hidden="false" customHeight="false" outlineLevel="0" collapsed="false">
      <c r="A10717" s="3" t="n">
        <v>10716</v>
      </c>
      <c r="B10717" s="3" t="n">
        <v>11</v>
      </c>
      <c r="C10717" s="3" t="s">
        <v>419</v>
      </c>
      <c r="D10717" s="3" t="s">
        <v>563</v>
      </c>
      <c r="E10717" s="3" t="n">
        <v>1924</v>
      </c>
      <c r="F10717" s="4" t="n">
        <v>110.61</v>
      </c>
      <c r="G10717" s="3" t="s">
        <v>34</v>
      </c>
      <c r="H10717" s="4" t="n">
        <f aca="false">ROUND(E10717*F10717,2)</f>
        <v>212813.64</v>
      </c>
    </row>
    <row r="10718" customFormat="false" ht="15" hidden="false" customHeight="false" outlineLevel="0" collapsed="false">
      <c r="A10718" s="3" t="n">
        <v>10717</v>
      </c>
      <c r="B10718" s="3" t="n">
        <v>9</v>
      </c>
      <c r="C10718" s="3" t="s">
        <v>419</v>
      </c>
      <c r="D10718" s="3" t="s">
        <v>563</v>
      </c>
      <c r="E10718" s="3" t="n">
        <v>3053</v>
      </c>
      <c r="F10718" s="4" t="n">
        <v>290.68</v>
      </c>
      <c r="G10718" s="3" t="s">
        <v>8</v>
      </c>
      <c r="H10718" s="4" t="n">
        <f aca="false">ROUND(E10718*F10718,2)</f>
        <v>887446.04</v>
      </c>
    </row>
    <row r="10719" customFormat="false" ht="15" hidden="false" customHeight="false" outlineLevel="0" collapsed="false">
      <c r="A10719" s="3" t="n">
        <v>10718</v>
      </c>
      <c r="B10719" s="3" t="n">
        <v>6</v>
      </c>
      <c r="C10719" s="3" t="s">
        <v>419</v>
      </c>
      <c r="D10719" s="3" t="s">
        <v>563</v>
      </c>
      <c r="E10719" s="3" t="n">
        <v>3763</v>
      </c>
      <c r="F10719" s="4" t="n">
        <v>232.93</v>
      </c>
      <c r="G10719" s="3" t="s">
        <v>8</v>
      </c>
      <c r="H10719" s="4" t="n">
        <f aca="false">ROUND(E10719*F10719,2)</f>
        <v>876515.59</v>
      </c>
    </row>
    <row r="10720" customFormat="false" ht="15" hidden="false" customHeight="false" outlineLevel="0" collapsed="false">
      <c r="A10720" s="3" t="n">
        <v>10719</v>
      </c>
      <c r="B10720" s="3" t="n">
        <v>8</v>
      </c>
      <c r="C10720" s="3" t="s">
        <v>419</v>
      </c>
      <c r="D10720" s="3" t="s">
        <v>563</v>
      </c>
      <c r="E10720" s="3" t="n">
        <v>32</v>
      </c>
      <c r="F10720" s="4" t="n">
        <v>59.34</v>
      </c>
      <c r="G10720" s="3" t="s">
        <v>8</v>
      </c>
      <c r="H10720" s="4" t="n">
        <f aca="false">ROUND(E10720*F10720,2)</f>
        <v>1898.88</v>
      </c>
    </row>
    <row r="10721" customFormat="false" ht="15" hidden="false" customHeight="false" outlineLevel="0" collapsed="false">
      <c r="A10721" s="3" t="n">
        <v>10720</v>
      </c>
      <c r="B10721" s="3" t="n">
        <v>12</v>
      </c>
      <c r="C10721" s="3" t="s">
        <v>419</v>
      </c>
      <c r="D10721" s="3" t="s">
        <v>563</v>
      </c>
      <c r="E10721" s="3" t="n">
        <v>1015</v>
      </c>
      <c r="F10721" s="4" t="n">
        <v>220.77</v>
      </c>
      <c r="G10721" s="3" t="s">
        <v>38</v>
      </c>
      <c r="H10721" s="4" t="n">
        <f aca="false">ROUND(E10721*F10721,2)</f>
        <v>224081.55</v>
      </c>
    </row>
    <row r="10722" customFormat="false" ht="15" hidden="false" customHeight="false" outlineLevel="0" collapsed="false">
      <c r="A10722" s="3" t="n">
        <v>10721</v>
      </c>
      <c r="B10722" s="3" t="n">
        <v>7</v>
      </c>
      <c r="C10722" s="3" t="s">
        <v>419</v>
      </c>
      <c r="D10722" s="3" t="s">
        <v>563</v>
      </c>
      <c r="E10722" s="3" t="n">
        <v>4893</v>
      </c>
      <c r="F10722" s="4" t="n">
        <v>259.87</v>
      </c>
      <c r="G10722" s="3" t="s">
        <v>8</v>
      </c>
      <c r="H10722" s="4" t="n">
        <f aca="false">ROUND(E10722*F10722,2)</f>
        <v>1271543.91</v>
      </c>
    </row>
    <row r="10723" customFormat="false" ht="15" hidden="false" customHeight="false" outlineLevel="0" collapsed="false">
      <c r="A10723" s="3" t="n">
        <v>10722</v>
      </c>
      <c r="B10723" s="3" t="n">
        <v>2</v>
      </c>
      <c r="C10723" s="3" t="s">
        <v>419</v>
      </c>
      <c r="D10723" s="3" t="s">
        <v>563</v>
      </c>
      <c r="E10723" s="3" t="n">
        <v>1708</v>
      </c>
      <c r="F10723" s="4" t="n">
        <v>33.81</v>
      </c>
      <c r="G10723" s="3" t="s">
        <v>8</v>
      </c>
      <c r="H10723" s="4" t="n">
        <f aca="false">ROUND(E10723*F10723,2)</f>
        <v>57747.48</v>
      </c>
    </row>
    <row r="10724" customFormat="false" ht="15" hidden="false" customHeight="false" outlineLevel="0" collapsed="false">
      <c r="A10724" s="3" t="n">
        <v>10723</v>
      </c>
      <c r="B10724" s="3" t="n">
        <v>11</v>
      </c>
      <c r="C10724" s="3" t="s">
        <v>419</v>
      </c>
      <c r="D10724" s="3" t="s">
        <v>563</v>
      </c>
      <c r="E10724" s="3" t="n">
        <v>1194</v>
      </c>
      <c r="F10724" s="4" t="n">
        <v>111.07</v>
      </c>
      <c r="G10724" s="3" t="s">
        <v>34</v>
      </c>
      <c r="H10724" s="4" t="n">
        <f aca="false">ROUND(E10724*F10724,2)</f>
        <v>132617.58</v>
      </c>
    </row>
    <row r="10725" customFormat="false" ht="15" hidden="false" customHeight="false" outlineLevel="0" collapsed="false">
      <c r="A10725" s="3" t="n">
        <v>10724</v>
      </c>
      <c r="B10725" s="3" t="n">
        <v>3</v>
      </c>
      <c r="C10725" s="3" t="s">
        <v>419</v>
      </c>
      <c r="D10725" s="3" t="s">
        <v>563</v>
      </c>
      <c r="E10725" s="3" t="n">
        <v>4939</v>
      </c>
      <c r="F10725" s="4" t="n">
        <v>152.93</v>
      </c>
      <c r="G10725" s="3" t="s">
        <v>8</v>
      </c>
      <c r="H10725" s="4" t="n">
        <f aca="false">ROUND(E10725*F10725,2)</f>
        <v>755321.27</v>
      </c>
    </row>
    <row r="10726" customFormat="false" ht="15" hidden="false" customHeight="false" outlineLevel="0" collapsed="false">
      <c r="A10726" s="3" t="n">
        <v>10725</v>
      </c>
      <c r="B10726" s="3" t="n">
        <v>11</v>
      </c>
      <c r="C10726" s="3" t="s">
        <v>420</v>
      </c>
      <c r="D10726" s="3" t="s">
        <v>563</v>
      </c>
      <c r="E10726" s="3" t="n">
        <v>4680</v>
      </c>
      <c r="F10726" s="4" t="n">
        <v>112.81</v>
      </c>
      <c r="G10726" s="3" t="s">
        <v>34</v>
      </c>
      <c r="H10726" s="4" t="n">
        <f aca="false">ROUND(E10726*F10726,2)</f>
        <v>527950.8</v>
      </c>
    </row>
    <row r="10727" customFormat="false" ht="15" hidden="false" customHeight="false" outlineLevel="0" collapsed="false">
      <c r="A10727" s="3" t="n">
        <v>10726</v>
      </c>
      <c r="B10727" s="3" t="n">
        <v>8</v>
      </c>
      <c r="C10727" s="3" t="s">
        <v>420</v>
      </c>
      <c r="D10727" s="3" t="s">
        <v>563</v>
      </c>
      <c r="E10727" s="3" t="n">
        <v>4239</v>
      </c>
      <c r="F10727" s="4" t="n">
        <v>58.66</v>
      </c>
      <c r="G10727" s="3" t="s">
        <v>8</v>
      </c>
      <c r="H10727" s="4" t="n">
        <f aca="false">ROUND(E10727*F10727,2)</f>
        <v>248659.74</v>
      </c>
    </row>
    <row r="10728" customFormat="false" ht="15" hidden="false" customHeight="false" outlineLevel="0" collapsed="false">
      <c r="A10728" s="3" t="n">
        <v>10727</v>
      </c>
      <c r="B10728" s="3" t="n">
        <v>13</v>
      </c>
      <c r="C10728" s="3" t="s">
        <v>420</v>
      </c>
      <c r="D10728" s="3" t="s">
        <v>562</v>
      </c>
      <c r="E10728" s="3" t="n">
        <v>426</v>
      </c>
      <c r="F10728" s="4" t="n">
        <v>41.1</v>
      </c>
      <c r="G10728" s="3" t="s">
        <v>41</v>
      </c>
      <c r="H10728" s="4" t="n">
        <f aca="false">ROUND(E10728*F10728,2)</f>
        <v>17508.6</v>
      </c>
    </row>
    <row r="10729" customFormat="false" ht="15" hidden="false" customHeight="false" outlineLevel="0" collapsed="false">
      <c r="A10729" s="3" t="n">
        <v>10728</v>
      </c>
      <c r="B10729" s="3" t="n">
        <v>9</v>
      </c>
      <c r="C10729" s="3" t="s">
        <v>420</v>
      </c>
      <c r="D10729" s="3" t="s">
        <v>562</v>
      </c>
      <c r="E10729" s="3" t="n">
        <v>4132</v>
      </c>
      <c r="F10729" s="4" t="n">
        <v>298.38</v>
      </c>
      <c r="G10729" s="3" t="s">
        <v>8</v>
      </c>
      <c r="H10729" s="4" t="n">
        <f aca="false">ROUND(E10729*F10729,2)</f>
        <v>1232906.16</v>
      </c>
    </row>
    <row r="10730" customFormat="false" ht="15" hidden="false" customHeight="false" outlineLevel="0" collapsed="false">
      <c r="A10730" s="3" t="n">
        <v>10729</v>
      </c>
      <c r="B10730" s="3" t="n">
        <v>2</v>
      </c>
      <c r="C10730" s="3" t="s">
        <v>420</v>
      </c>
      <c r="D10730" s="3" t="s">
        <v>563</v>
      </c>
      <c r="E10730" s="3" t="n">
        <v>106</v>
      </c>
      <c r="F10730" s="4" t="n">
        <v>34.41</v>
      </c>
      <c r="G10730" s="3" t="s">
        <v>8</v>
      </c>
      <c r="H10730" s="4" t="n">
        <f aca="false">ROUND(E10730*F10730,2)</f>
        <v>3647.46</v>
      </c>
    </row>
    <row r="10731" customFormat="false" ht="15" hidden="false" customHeight="false" outlineLevel="0" collapsed="false">
      <c r="A10731" s="3" t="n">
        <v>10730</v>
      </c>
      <c r="B10731" s="3" t="n">
        <v>13</v>
      </c>
      <c r="C10731" s="3" t="s">
        <v>420</v>
      </c>
      <c r="D10731" s="3" t="s">
        <v>562</v>
      </c>
      <c r="E10731" s="3" t="n">
        <v>4073</v>
      </c>
      <c r="F10731" s="4" t="n">
        <v>41</v>
      </c>
      <c r="G10731" s="3" t="s">
        <v>41</v>
      </c>
      <c r="H10731" s="4" t="n">
        <f aca="false">ROUND(E10731*F10731,2)</f>
        <v>166993</v>
      </c>
    </row>
    <row r="10732" customFormat="false" ht="15" hidden="false" customHeight="false" outlineLevel="0" collapsed="false">
      <c r="A10732" s="3" t="n">
        <v>10731</v>
      </c>
      <c r="B10732" s="3" t="n">
        <v>12</v>
      </c>
      <c r="C10732" s="3" t="s">
        <v>420</v>
      </c>
      <c r="D10732" s="3" t="s">
        <v>563</v>
      </c>
      <c r="E10732" s="3" t="n">
        <v>2228</v>
      </c>
      <c r="F10732" s="4" t="n">
        <v>218.98</v>
      </c>
      <c r="G10732" s="3" t="s">
        <v>38</v>
      </c>
      <c r="H10732" s="4" t="n">
        <f aca="false">ROUND(E10732*F10732,2)</f>
        <v>487887.44</v>
      </c>
    </row>
    <row r="10733" customFormat="false" ht="15" hidden="false" customHeight="false" outlineLevel="0" collapsed="false">
      <c r="A10733" s="3" t="n">
        <v>10732</v>
      </c>
      <c r="B10733" s="3" t="n">
        <v>5</v>
      </c>
      <c r="C10733" s="3" t="s">
        <v>420</v>
      </c>
      <c r="D10733" s="3" t="s">
        <v>563</v>
      </c>
      <c r="E10733" s="3" t="n">
        <v>359</v>
      </c>
      <c r="F10733" s="4" t="n">
        <v>704.3</v>
      </c>
      <c r="G10733" s="3" t="s">
        <v>8</v>
      </c>
      <c r="H10733" s="4" t="n">
        <f aca="false">ROUND(E10733*F10733,2)</f>
        <v>252843.7</v>
      </c>
    </row>
    <row r="10734" customFormat="false" ht="15" hidden="false" customHeight="false" outlineLevel="0" collapsed="false">
      <c r="A10734" s="3" t="n">
        <v>10733</v>
      </c>
      <c r="B10734" s="3" t="n">
        <v>4</v>
      </c>
      <c r="C10734" s="3" t="s">
        <v>420</v>
      </c>
      <c r="D10734" s="3" t="s">
        <v>563</v>
      </c>
      <c r="E10734" s="3" t="n">
        <v>787</v>
      </c>
      <c r="F10734" s="4" t="n">
        <v>119.48</v>
      </c>
      <c r="G10734" s="3" t="s">
        <v>8</v>
      </c>
      <c r="H10734" s="4" t="n">
        <f aca="false">ROUND(E10734*F10734,2)</f>
        <v>94030.76</v>
      </c>
    </row>
    <row r="10735" customFormat="false" ht="15" hidden="false" customHeight="false" outlineLevel="0" collapsed="false">
      <c r="A10735" s="3" t="n">
        <v>10734</v>
      </c>
      <c r="B10735" s="3" t="n">
        <v>2</v>
      </c>
      <c r="C10735" s="3" t="s">
        <v>420</v>
      </c>
      <c r="D10735" s="3" t="s">
        <v>562</v>
      </c>
      <c r="E10735" s="3" t="n">
        <v>605</v>
      </c>
      <c r="F10735" s="4" t="n">
        <v>34.43</v>
      </c>
      <c r="G10735" s="3" t="s">
        <v>8</v>
      </c>
      <c r="H10735" s="4" t="n">
        <f aca="false">ROUND(E10735*F10735,2)</f>
        <v>20830.15</v>
      </c>
    </row>
    <row r="10736" customFormat="false" ht="15" hidden="false" customHeight="false" outlineLevel="0" collapsed="false">
      <c r="A10736" s="3" t="n">
        <v>10735</v>
      </c>
      <c r="B10736" s="3" t="n">
        <v>8</v>
      </c>
      <c r="C10736" s="3" t="s">
        <v>420</v>
      </c>
      <c r="D10736" s="3" t="s">
        <v>563</v>
      </c>
      <c r="E10736" s="3" t="n">
        <v>454</v>
      </c>
      <c r="F10736" s="4" t="n">
        <v>58.54</v>
      </c>
      <c r="G10736" s="3" t="s">
        <v>8</v>
      </c>
      <c r="H10736" s="4" t="n">
        <f aca="false">ROUND(E10736*F10736,2)</f>
        <v>26577.16</v>
      </c>
    </row>
    <row r="10737" customFormat="false" ht="15" hidden="false" customHeight="false" outlineLevel="0" collapsed="false">
      <c r="A10737" s="3" t="n">
        <v>10736</v>
      </c>
      <c r="B10737" s="3" t="n">
        <v>4</v>
      </c>
      <c r="C10737" s="3" t="s">
        <v>420</v>
      </c>
      <c r="D10737" s="3" t="s">
        <v>562</v>
      </c>
      <c r="E10737" s="3" t="n">
        <v>3878</v>
      </c>
      <c r="F10737" s="4" t="n">
        <v>119.85</v>
      </c>
      <c r="G10737" s="3" t="s">
        <v>8</v>
      </c>
      <c r="H10737" s="4" t="n">
        <f aca="false">ROUND(E10737*F10737,2)</f>
        <v>464778.3</v>
      </c>
    </row>
    <row r="10738" customFormat="false" ht="15" hidden="false" customHeight="false" outlineLevel="0" collapsed="false">
      <c r="A10738" s="3" t="n">
        <v>10737</v>
      </c>
      <c r="B10738" s="3" t="n">
        <v>10</v>
      </c>
      <c r="C10738" s="3" t="s">
        <v>420</v>
      </c>
      <c r="D10738" s="3" t="s">
        <v>562</v>
      </c>
      <c r="E10738" s="3" t="n">
        <v>4138</v>
      </c>
      <c r="F10738" s="4" t="n">
        <v>79.98</v>
      </c>
      <c r="G10738" s="3" t="s">
        <v>8</v>
      </c>
      <c r="H10738" s="4" t="n">
        <f aca="false">ROUND(E10738*F10738,2)</f>
        <v>330957.24</v>
      </c>
    </row>
    <row r="10739" customFormat="false" ht="15" hidden="false" customHeight="false" outlineLevel="0" collapsed="false">
      <c r="A10739" s="3" t="n">
        <v>10738</v>
      </c>
      <c r="B10739" s="3" t="n">
        <v>5</v>
      </c>
      <c r="C10739" s="3" t="s">
        <v>420</v>
      </c>
      <c r="D10739" s="3" t="s">
        <v>563</v>
      </c>
      <c r="E10739" s="3" t="n">
        <v>3098</v>
      </c>
      <c r="F10739" s="4" t="n">
        <v>703.46</v>
      </c>
      <c r="G10739" s="3" t="s">
        <v>8</v>
      </c>
      <c r="H10739" s="4" t="n">
        <f aca="false">ROUND(E10739*F10739,2)</f>
        <v>2179319.08</v>
      </c>
    </row>
    <row r="10740" customFormat="false" ht="15" hidden="false" customHeight="false" outlineLevel="0" collapsed="false">
      <c r="A10740" s="3" t="n">
        <v>10739</v>
      </c>
      <c r="B10740" s="3" t="n">
        <v>14</v>
      </c>
      <c r="C10740" s="3" t="s">
        <v>420</v>
      </c>
      <c r="D10740" s="3" t="s">
        <v>563</v>
      </c>
      <c r="E10740" s="3" t="n">
        <v>1902</v>
      </c>
      <c r="F10740" s="4" t="n">
        <v>66.14</v>
      </c>
      <c r="G10740" s="3" t="s">
        <v>41</v>
      </c>
      <c r="H10740" s="4" t="n">
        <f aca="false">ROUND(E10740*F10740,2)</f>
        <v>125798.28</v>
      </c>
    </row>
    <row r="10741" customFormat="false" ht="15" hidden="false" customHeight="false" outlineLevel="0" collapsed="false">
      <c r="A10741" s="3" t="n">
        <v>10740</v>
      </c>
      <c r="B10741" s="3" t="n">
        <v>1</v>
      </c>
      <c r="C10741" s="3" t="s">
        <v>420</v>
      </c>
      <c r="D10741" s="3" t="s">
        <v>562</v>
      </c>
      <c r="E10741" s="3" t="n">
        <v>1622</v>
      </c>
      <c r="F10741" s="4" t="n">
        <v>411.15</v>
      </c>
      <c r="G10741" s="3" t="s">
        <v>8</v>
      </c>
      <c r="H10741" s="4" t="n">
        <f aca="false">ROUND(E10741*F10741,2)</f>
        <v>666885.3</v>
      </c>
    </row>
    <row r="10742" customFormat="false" ht="15" hidden="false" customHeight="false" outlineLevel="0" collapsed="false">
      <c r="A10742" s="3" t="n">
        <v>10741</v>
      </c>
      <c r="B10742" s="3" t="n">
        <v>3</v>
      </c>
      <c r="C10742" s="3" t="s">
        <v>420</v>
      </c>
      <c r="D10742" s="3" t="s">
        <v>562</v>
      </c>
      <c r="E10742" s="3" t="n">
        <v>1621</v>
      </c>
      <c r="F10742" s="4" t="n">
        <v>151.2</v>
      </c>
      <c r="G10742" s="3" t="s">
        <v>8</v>
      </c>
      <c r="H10742" s="4" t="n">
        <f aca="false">ROUND(E10742*F10742,2)</f>
        <v>245095.2</v>
      </c>
    </row>
    <row r="10743" customFormat="false" ht="15" hidden="false" customHeight="false" outlineLevel="0" collapsed="false">
      <c r="A10743" s="3" t="n">
        <v>10742</v>
      </c>
      <c r="B10743" s="3" t="n">
        <v>11</v>
      </c>
      <c r="C10743" s="3" t="s">
        <v>420</v>
      </c>
      <c r="D10743" s="3" t="s">
        <v>562</v>
      </c>
      <c r="E10743" s="3" t="n">
        <v>2856</v>
      </c>
      <c r="F10743" s="4" t="n">
        <v>112.36</v>
      </c>
      <c r="G10743" s="3" t="s">
        <v>34</v>
      </c>
      <c r="H10743" s="4" t="n">
        <f aca="false">ROUND(E10743*F10743,2)</f>
        <v>320900.16</v>
      </c>
    </row>
    <row r="10744" customFormat="false" ht="15" hidden="false" customHeight="false" outlineLevel="0" collapsed="false">
      <c r="A10744" s="3" t="n">
        <v>10743</v>
      </c>
      <c r="B10744" s="3" t="n">
        <v>4</v>
      </c>
      <c r="C10744" s="3" t="s">
        <v>420</v>
      </c>
      <c r="D10744" s="3" t="s">
        <v>563</v>
      </c>
      <c r="E10744" s="3" t="n">
        <v>3704</v>
      </c>
      <c r="F10744" s="4" t="n">
        <v>119.54</v>
      </c>
      <c r="G10744" s="3" t="s">
        <v>8</v>
      </c>
      <c r="H10744" s="4" t="n">
        <f aca="false">ROUND(E10744*F10744,2)</f>
        <v>442776.16</v>
      </c>
    </row>
    <row r="10745" customFormat="false" ht="15" hidden="false" customHeight="false" outlineLevel="0" collapsed="false">
      <c r="A10745" s="3" t="n">
        <v>10744</v>
      </c>
      <c r="B10745" s="3" t="n">
        <v>14</v>
      </c>
      <c r="C10745" s="3" t="s">
        <v>420</v>
      </c>
      <c r="D10745" s="3" t="s">
        <v>562</v>
      </c>
      <c r="E10745" s="3" t="n">
        <v>4597</v>
      </c>
      <c r="F10745" s="4" t="n">
        <v>65.88</v>
      </c>
      <c r="G10745" s="3" t="s">
        <v>41</v>
      </c>
      <c r="H10745" s="4" t="n">
        <f aca="false">ROUND(E10745*F10745,2)</f>
        <v>302850.36</v>
      </c>
    </row>
    <row r="10746" customFormat="false" ht="15" hidden="false" customHeight="false" outlineLevel="0" collapsed="false">
      <c r="A10746" s="3" t="n">
        <v>10745</v>
      </c>
      <c r="B10746" s="3" t="n">
        <v>15</v>
      </c>
      <c r="C10746" s="3" t="s">
        <v>420</v>
      </c>
      <c r="D10746" s="3" t="s">
        <v>563</v>
      </c>
      <c r="E10746" s="3" t="n">
        <v>3993</v>
      </c>
      <c r="F10746" s="4" t="n">
        <v>279.59</v>
      </c>
      <c r="G10746" s="3" t="s">
        <v>46</v>
      </c>
      <c r="H10746" s="4" t="n">
        <f aca="false">ROUND(E10746*F10746,2)</f>
        <v>1116402.87</v>
      </c>
    </row>
    <row r="10747" customFormat="false" ht="15" hidden="false" customHeight="false" outlineLevel="0" collapsed="false">
      <c r="A10747" s="3" t="n">
        <v>10746</v>
      </c>
      <c r="B10747" s="3" t="n">
        <v>8</v>
      </c>
      <c r="C10747" s="3" t="s">
        <v>420</v>
      </c>
      <c r="D10747" s="3" t="s">
        <v>562</v>
      </c>
      <c r="E10747" s="3" t="n">
        <v>1081</v>
      </c>
      <c r="F10747" s="4" t="n">
        <v>58.79</v>
      </c>
      <c r="G10747" s="3" t="s">
        <v>8</v>
      </c>
      <c r="H10747" s="4" t="n">
        <f aca="false">ROUND(E10747*F10747,2)</f>
        <v>63551.99</v>
      </c>
    </row>
    <row r="10748" customFormat="false" ht="15" hidden="false" customHeight="false" outlineLevel="0" collapsed="false">
      <c r="A10748" s="3" t="n">
        <v>10747</v>
      </c>
      <c r="B10748" s="3" t="n">
        <v>10</v>
      </c>
      <c r="C10748" s="3" t="s">
        <v>420</v>
      </c>
      <c r="D10748" s="3" t="s">
        <v>563</v>
      </c>
      <c r="E10748" s="3" t="n">
        <v>2577</v>
      </c>
      <c r="F10748" s="4" t="n">
        <v>80.36</v>
      </c>
      <c r="G10748" s="3" t="s">
        <v>8</v>
      </c>
      <c r="H10748" s="4" t="n">
        <f aca="false">ROUND(E10748*F10748,2)</f>
        <v>207087.72</v>
      </c>
    </row>
    <row r="10749" customFormat="false" ht="15" hidden="false" customHeight="false" outlineLevel="0" collapsed="false">
      <c r="A10749" s="3" t="n">
        <v>10748</v>
      </c>
      <c r="B10749" s="3" t="n">
        <v>14</v>
      </c>
      <c r="C10749" s="3" t="s">
        <v>420</v>
      </c>
      <c r="D10749" s="3" t="s">
        <v>563</v>
      </c>
      <c r="E10749" s="3" t="n">
        <v>1911</v>
      </c>
      <c r="F10749" s="4" t="n">
        <v>66.1</v>
      </c>
      <c r="G10749" s="3" t="s">
        <v>41</v>
      </c>
      <c r="H10749" s="4" t="n">
        <f aca="false">ROUND(E10749*F10749,2)</f>
        <v>126317.1</v>
      </c>
    </row>
    <row r="10750" customFormat="false" ht="15" hidden="false" customHeight="false" outlineLevel="0" collapsed="false">
      <c r="A10750" s="3" t="n">
        <v>10749</v>
      </c>
      <c r="B10750" s="3" t="n">
        <v>15</v>
      </c>
      <c r="C10750" s="3" t="s">
        <v>420</v>
      </c>
      <c r="D10750" s="3" t="s">
        <v>562</v>
      </c>
      <c r="E10750" s="3" t="n">
        <v>2648</v>
      </c>
      <c r="F10750" s="4" t="n">
        <v>280.42</v>
      </c>
      <c r="G10750" s="3" t="s">
        <v>46</v>
      </c>
      <c r="H10750" s="4" t="n">
        <f aca="false">ROUND(E10750*F10750,2)</f>
        <v>742552.16</v>
      </c>
    </row>
    <row r="10751" customFormat="false" ht="15" hidden="false" customHeight="false" outlineLevel="0" collapsed="false">
      <c r="A10751" s="3" t="n">
        <v>10750</v>
      </c>
      <c r="B10751" s="3" t="n">
        <v>5</v>
      </c>
      <c r="C10751" s="3" t="s">
        <v>420</v>
      </c>
      <c r="D10751" s="3" t="s">
        <v>563</v>
      </c>
      <c r="E10751" s="3" t="n">
        <v>404</v>
      </c>
      <c r="F10751" s="4" t="n">
        <v>706.25</v>
      </c>
      <c r="G10751" s="3" t="s">
        <v>8</v>
      </c>
      <c r="H10751" s="4" t="n">
        <f aca="false">ROUND(E10751*F10751,2)</f>
        <v>285325</v>
      </c>
    </row>
    <row r="10752" customFormat="false" ht="15" hidden="false" customHeight="false" outlineLevel="0" collapsed="false">
      <c r="A10752" s="3" t="n">
        <v>10751</v>
      </c>
      <c r="B10752" s="3" t="n">
        <v>7</v>
      </c>
      <c r="C10752" s="3" t="s">
        <v>420</v>
      </c>
      <c r="D10752" s="3" t="s">
        <v>562</v>
      </c>
      <c r="E10752" s="3" t="n">
        <v>3677</v>
      </c>
      <c r="F10752" s="4" t="n">
        <v>258.16</v>
      </c>
      <c r="G10752" s="3" t="s">
        <v>8</v>
      </c>
      <c r="H10752" s="4" t="n">
        <f aca="false">ROUND(E10752*F10752,2)</f>
        <v>949254.32</v>
      </c>
    </row>
    <row r="10753" customFormat="false" ht="15" hidden="false" customHeight="false" outlineLevel="0" collapsed="false">
      <c r="A10753" s="3" t="n">
        <v>10752</v>
      </c>
      <c r="B10753" s="3" t="n">
        <v>7</v>
      </c>
      <c r="C10753" s="3" t="s">
        <v>420</v>
      </c>
      <c r="D10753" s="3" t="s">
        <v>563</v>
      </c>
      <c r="E10753" s="3" t="n">
        <v>2191</v>
      </c>
      <c r="F10753" s="4" t="n">
        <v>257.82</v>
      </c>
      <c r="G10753" s="3" t="s">
        <v>8</v>
      </c>
      <c r="H10753" s="4" t="n">
        <f aca="false">ROUND(E10753*F10753,2)</f>
        <v>564883.62</v>
      </c>
    </row>
    <row r="10754" customFormat="false" ht="15" hidden="false" customHeight="false" outlineLevel="0" collapsed="false">
      <c r="A10754" s="3" t="n">
        <v>10753</v>
      </c>
      <c r="B10754" s="3" t="n">
        <v>3</v>
      </c>
      <c r="C10754" s="3" t="s">
        <v>420</v>
      </c>
      <c r="D10754" s="3" t="s">
        <v>563</v>
      </c>
      <c r="E10754" s="3" t="n">
        <v>1724</v>
      </c>
      <c r="F10754" s="4" t="n">
        <v>150.95</v>
      </c>
      <c r="G10754" s="3" t="s">
        <v>8</v>
      </c>
      <c r="H10754" s="4" t="n">
        <f aca="false">ROUND(E10754*F10754,2)</f>
        <v>260237.8</v>
      </c>
    </row>
    <row r="10755" customFormat="false" ht="15" hidden="false" customHeight="false" outlineLevel="0" collapsed="false">
      <c r="A10755" s="3" t="n">
        <v>10754</v>
      </c>
      <c r="B10755" s="3" t="n">
        <v>12</v>
      </c>
      <c r="C10755" s="3" t="s">
        <v>420</v>
      </c>
      <c r="D10755" s="3" t="s">
        <v>563</v>
      </c>
      <c r="E10755" s="3" t="n">
        <v>4613</v>
      </c>
      <c r="F10755" s="4" t="n">
        <v>218.39</v>
      </c>
      <c r="G10755" s="3" t="s">
        <v>38</v>
      </c>
      <c r="H10755" s="4" t="n">
        <f aca="false">ROUND(E10755*F10755,2)</f>
        <v>1007433.07</v>
      </c>
    </row>
    <row r="10756" customFormat="false" ht="15" hidden="false" customHeight="false" outlineLevel="0" collapsed="false">
      <c r="A10756" s="3" t="n">
        <v>10755</v>
      </c>
      <c r="B10756" s="3" t="n">
        <v>9</v>
      </c>
      <c r="C10756" s="3" t="s">
        <v>420</v>
      </c>
      <c r="D10756" s="3" t="s">
        <v>563</v>
      </c>
      <c r="E10756" s="3" t="n">
        <v>2435</v>
      </c>
      <c r="F10756" s="4" t="n">
        <v>298</v>
      </c>
      <c r="G10756" s="3" t="s">
        <v>8</v>
      </c>
      <c r="H10756" s="4" t="n">
        <f aca="false">ROUND(E10756*F10756,2)</f>
        <v>725630</v>
      </c>
    </row>
    <row r="10757" customFormat="false" ht="15" hidden="false" customHeight="false" outlineLevel="0" collapsed="false">
      <c r="A10757" s="3" t="n">
        <v>10756</v>
      </c>
      <c r="B10757" s="3" t="n">
        <v>6</v>
      </c>
      <c r="C10757" s="3" t="s">
        <v>420</v>
      </c>
      <c r="D10757" s="3" t="s">
        <v>562</v>
      </c>
      <c r="E10757" s="3" t="n">
        <v>2701</v>
      </c>
      <c r="F10757" s="4" t="n">
        <v>239.34</v>
      </c>
      <c r="G10757" s="3" t="s">
        <v>8</v>
      </c>
      <c r="H10757" s="4" t="n">
        <f aca="false">ROUND(E10757*F10757,2)</f>
        <v>646457.34</v>
      </c>
    </row>
    <row r="10758" customFormat="false" ht="15" hidden="false" customHeight="false" outlineLevel="0" collapsed="false">
      <c r="A10758" s="3" t="n">
        <v>10757</v>
      </c>
      <c r="B10758" s="3" t="n">
        <v>10</v>
      </c>
      <c r="C10758" s="3" t="s">
        <v>420</v>
      </c>
      <c r="D10758" s="3" t="s">
        <v>562</v>
      </c>
      <c r="E10758" s="3" t="n">
        <v>213</v>
      </c>
      <c r="F10758" s="4" t="n">
        <v>80.04</v>
      </c>
      <c r="G10758" s="3" t="s">
        <v>8</v>
      </c>
      <c r="H10758" s="4" t="n">
        <f aca="false">ROUND(E10758*F10758,2)</f>
        <v>17048.52</v>
      </c>
    </row>
    <row r="10759" customFormat="false" ht="15" hidden="false" customHeight="false" outlineLevel="0" collapsed="false">
      <c r="A10759" s="3" t="n">
        <v>10758</v>
      </c>
      <c r="B10759" s="3" t="n">
        <v>4</v>
      </c>
      <c r="C10759" s="3" t="s">
        <v>421</v>
      </c>
      <c r="D10759" s="3" t="s">
        <v>562</v>
      </c>
      <c r="E10759" s="3" t="n">
        <v>3469</v>
      </c>
      <c r="F10759" s="4" t="n">
        <v>122.41</v>
      </c>
      <c r="G10759" s="3" t="s">
        <v>8</v>
      </c>
      <c r="H10759" s="4" t="n">
        <f aca="false">ROUND(E10759*F10759,2)</f>
        <v>424640.29</v>
      </c>
    </row>
    <row r="10760" customFormat="false" ht="15" hidden="false" customHeight="false" outlineLevel="0" collapsed="false">
      <c r="A10760" s="3" t="n">
        <v>10759</v>
      </c>
      <c r="B10760" s="3" t="n">
        <v>8</v>
      </c>
      <c r="C10760" s="3" t="s">
        <v>421</v>
      </c>
      <c r="D10760" s="3" t="s">
        <v>562</v>
      </c>
      <c r="E10760" s="3" t="n">
        <v>3328</v>
      </c>
      <c r="F10760" s="4" t="n">
        <v>57.34</v>
      </c>
      <c r="G10760" s="3" t="s">
        <v>8</v>
      </c>
      <c r="H10760" s="4" t="n">
        <f aca="false">ROUND(E10760*F10760,2)</f>
        <v>190827.52</v>
      </c>
    </row>
    <row r="10761" customFormat="false" ht="15" hidden="false" customHeight="false" outlineLevel="0" collapsed="false">
      <c r="A10761" s="3" t="n">
        <v>10760</v>
      </c>
      <c r="B10761" s="3" t="n">
        <v>15</v>
      </c>
      <c r="C10761" s="3" t="s">
        <v>421</v>
      </c>
      <c r="D10761" s="3" t="s">
        <v>562</v>
      </c>
      <c r="E10761" s="3" t="n">
        <v>492</v>
      </c>
      <c r="F10761" s="4" t="n">
        <v>280.01</v>
      </c>
      <c r="G10761" s="3" t="s">
        <v>46</v>
      </c>
      <c r="H10761" s="4" t="n">
        <f aca="false">ROUND(E10761*F10761,2)</f>
        <v>137764.92</v>
      </c>
    </row>
    <row r="10762" customFormat="false" ht="15" hidden="false" customHeight="false" outlineLevel="0" collapsed="false">
      <c r="A10762" s="3" t="n">
        <v>10761</v>
      </c>
      <c r="B10762" s="3" t="n">
        <v>14</v>
      </c>
      <c r="C10762" s="3" t="s">
        <v>421</v>
      </c>
      <c r="D10762" s="3" t="s">
        <v>562</v>
      </c>
      <c r="E10762" s="3" t="n">
        <v>751</v>
      </c>
      <c r="F10762" s="4" t="n">
        <v>64.89</v>
      </c>
      <c r="G10762" s="3" t="s">
        <v>41</v>
      </c>
      <c r="H10762" s="4" t="n">
        <f aca="false">ROUND(E10762*F10762,2)</f>
        <v>48732.39</v>
      </c>
    </row>
    <row r="10763" customFormat="false" ht="15" hidden="false" customHeight="false" outlineLevel="0" collapsed="false">
      <c r="A10763" s="3" t="n">
        <v>10762</v>
      </c>
      <c r="B10763" s="3" t="n">
        <v>10</v>
      </c>
      <c r="C10763" s="3" t="s">
        <v>421</v>
      </c>
      <c r="D10763" s="3" t="s">
        <v>563</v>
      </c>
      <c r="E10763" s="3" t="n">
        <v>1464</v>
      </c>
      <c r="F10763" s="4" t="n">
        <v>79.5</v>
      </c>
      <c r="G10763" s="3" t="s">
        <v>8</v>
      </c>
      <c r="H10763" s="4" t="n">
        <f aca="false">ROUND(E10763*F10763,2)</f>
        <v>116388</v>
      </c>
    </row>
    <row r="10764" customFormat="false" ht="15" hidden="false" customHeight="false" outlineLevel="0" collapsed="false">
      <c r="A10764" s="3" t="n">
        <v>10763</v>
      </c>
      <c r="B10764" s="3" t="n">
        <v>4</v>
      </c>
      <c r="C10764" s="3" t="s">
        <v>421</v>
      </c>
      <c r="D10764" s="3" t="s">
        <v>562</v>
      </c>
      <c r="E10764" s="3" t="n">
        <v>1481</v>
      </c>
      <c r="F10764" s="4" t="n">
        <v>122.33</v>
      </c>
      <c r="G10764" s="3" t="s">
        <v>8</v>
      </c>
      <c r="H10764" s="4" t="n">
        <f aca="false">ROUND(E10764*F10764,2)</f>
        <v>181170.73</v>
      </c>
    </row>
    <row r="10765" customFormat="false" ht="15" hidden="false" customHeight="false" outlineLevel="0" collapsed="false">
      <c r="A10765" s="3" t="n">
        <v>10764</v>
      </c>
      <c r="B10765" s="3" t="n">
        <v>10</v>
      </c>
      <c r="C10765" s="3" t="s">
        <v>421</v>
      </c>
      <c r="D10765" s="3" t="s">
        <v>563</v>
      </c>
      <c r="E10765" s="3" t="n">
        <v>4604</v>
      </c>
      <c r="F10765" s="4" t="n">
        <v>79.37</v>
      </c>
      <c r="G10765" s="3" t="s">
        <v>8</v>
      </c>
      <c r="H10765" s="4" t="n">
        <f aca="false">ROUND(E10765*F10765,2)</f>
        <v>365419.48</v>
      </c>
    </row>
    <row r="10766" customFormat="false" ht="15" hidden="false" customHeight="false" outlineLevel="0" collapsed="false">
      <c r="A10766" s="3" t="n">
        <v>10765</v>
      </c>
      <c r="B10766" s="3" t="n">
        <v>5</v>
      </c>
      <c r="C10766" s="3" t="s">
        <v>421</v>
      </c>
      <c r="D10766" s="3" t="s">
        <v>563</v>
      </c>
      <c r="E10766" s="3" t="n">
        <v>962</v>
      </c>
      <c r="F10766" s="4" t="n">
        <v>699.52</v>
      </c>
      <c r="G10766" s="3" t="s">
        <v>8</v>
      </c>
      <c r="H10766" s="4" t="n">
        <f aca="false">ROUND(E10766*F10766,2)</f>
        <v>672938.24</v>
      </c>
    </row>
    <row r="10767" customFormat="false" ht="15" hidden="false" customHeight="false" outlineLevel="0" collapsed="false">
      <c r="A10767" s="3" t="n">
        <v>10766</v>
      </c>
      <c r="B10767" s="3" t="n">
        <v>14</v>
      </c>
      <c r="C10767" s="3" t="s">
        <v>421</v>
      </c>
      <c r="D10767" s="3" t="s">
        <v>562</v>
      </c>
      <c r="E10767" s="3" t="n">
        <v>465</v>
      </c>
      <c r="F10767" s="4" t="n">
        <v>64.98</v>
      </c>
      <c r="G10767" s="3" t="s">
        <v>41</v>
      </c>
      <c r="H10767" s="4" t="n">
        <f aca="false">ROUND(E10767*F10767,2)</f>
        <v>30215.7</v>
      </c>
    </row>
    <row r="10768" customFormat="false" ht="15" hidden="false" customHeight="false" outlineLevel="0" collapsed="false">
      <c r="A10768" s="3" t="n">
        <v>10767</v>
      </c>
      <c r="B10768" s="3" t="n">
        <v>7</v>
      </c>
      <c r="C10768" s="3" t="s">
        <v>421</v>
      </c>
      <c r="D10768" s="3" t="s">
        <v>563</v>
      </c>
      <c r="E10768" s="3" t="n">
        <v>760</v>
      </c>
      <c r="F10768" s="4" t="n">
        <v>258.04</v>
      </c>
      <c r="G10768" s="3" t="s">
        <v>8</v>
      </c>
      <c r="H10768" s="4" t="n">
        <f aca="false">ROUND(E10768*F10768,2)</f>
        <v>196110.4</v>
      </c>
    </row>
    <row r="10769" customFormat="false" ht="15" hidden="false" customHeight="false" outlineLevel="0" collapsed="false">
      <c r="A10769" s="3" t="n">
        <v>10768</v>
      </c>
      <c r="B10769" s="3" t="n">
        <v>2</v>
      </c>
      <c r="C10769" s="3" t="s">
        <v>421</v>
      </c>
      <c r="D10769" s="3" t="s">
        <v>562</v>
      </c>
      <c r="E10769" s="3" t="n">
        <v>4230</v>
      </c>
      <c r="F10769" s="4" t="n">
        <v>33.78</v>
      </c>
      <c r="G10769" s="3" t="s">
        <v>8</v>
      </c>
      <c r="H10769" s="4" t="n">
        <f aca="false">ROUND(E10769*F10769,2)</f>
        <v>142889.4</v>
      </c>
    </row>
    <row r="10770" customFormat="false" ht="15" hidden="false" customHeight="false" outlineLevel="0" collapsed="false">
      <c r="A10770" s="3" t="n">
        <v>10769</v>
      </c>
      <c r="B10770" s="3" t="n">
        <v>13</v>
      </c>
      <c r="C10770" s="3" t="s">
        <v>421</v>
      </c>
      <c r="D10770" s="3" t="s">
        <v>562</v>
      </c>
      <c r="E10770" s="3" t="n">
        <v>1360</v>
      </c>
      <c r="F10770" s="4" t="n">
        <v>41.72</v>
      </c>
      <c r="G10770" s="3" t="s">
        <v>41</v>
      </c>
      <c r="H10770" s="4" t="n">
        <f aca="false">ROUND(E10770*F10770,2)</f>
        <v>56739.2</v>
      </c>
    </row>
    <row r="10771" customFormat="false" ht="15" hidden="false" customHeight="false" outlineLevel="0" collapsed="false">
      <c r="A10771" s="3" t="n">
        <v>10770</v>
      </c>
      <c r="B10771" s="3" t="n">
        <v>10</v>
      </c>
      <c r="C10771" s="3" t="s">
        <v>421</v>
      </c>
      <c r="D10771" s="3" t="s">
        <v>562</v>
      </c>
      <c r="E10771" s="3" t="n">
        <v>3114</v>
      </c>
      <c r="F10771" s="4" t="n">
        <v>79.63</v>
      </c>
      <c r="G10771" s="3" t="s">
        <v>8</v>
      </c>
      <c r="H10771" s="4" t="n">
        <f aca="false">ROUND(E10771*F10771,2)</f>
        <v>247967.82</v>
      </c>
    </row>
    <row r="10772" customFormat="false" ht="15" hidden="false" customHeight="false" outlineLevel="0" collapsed="false">
      <c r="A10772" s="3" t="n">
        <v>10771</v>
      </c>
      <c r="B10772" s="3" t="n">
        <v>9</v>
      </c>
      <c r="C10772" s="3" t="s">
        <v>421</v>
      </c>
      <c r="D10772" s="3" t="s">
        <v>562</v>
      </c>
      <c r="E10772" s="3" t="n">
        <v>2258</v>
      </c>
      <c r="F10772" s="4" t="n">
        <v>301.2</v>
      </c>
      <c r="G10772" s="3" t="s">
        <v>8</v>
      </c>
      <c r="H10772" s="4" t="n">
        <f aca="false">ROUND(E10772*F10772,2)</f>
        <v>680109.6</v>
      </c>
    </row>
    <row r="10773" customFormat="false" ht="15" hidden="false" customHeight="false" outlineLevel="0" collapsed="false">
      <c r="A10773" s="3" t="n">
        <v>10772</v>
      </c>
      <c r="B10773" s="3" t="n">
        <v>10</v>
      </c>
      <c r="C10773" s="3" t="s">
        <v>421</v>
      </c>
      <c r="D10773" s="3" t="s">
        <v>563</v>
      </c>
      <c r="E10773" s="3" t="n">
        <v>398</v>
      </c>
      <c r="F10773" s="4" t="n">
        <v>79.42</v>
      </c>
      <c r="G10773" s="3" t="s">
        <v>8</v>
      </c>
      <c r="H10773" s="4" t="n">
        <f aca="false">ROUND(E10773*F10773,2)</f>
        <v>31609.16</v>
      </c>
    </row>
    <row r="10774" customFormat="false" ht="15" hidden="false" customHeight="false" outlineLevel="0" collapsed="false">
      <c r="A10774" s="3" t="n">
        <v>10773</v>
      </c>
      <c r="B10774" s="3" t="n">
        <v>1</v>
      </c>
      <c r="C10774" s="3" t="s">
        <v>421</v>
      </c>
      <c r="D10774" s="3" t="s">
        <v>563</v>
      </c>
      <c r="E10774" s="3" t="n">
        <v>4489</v>
      </c>
      <c r="F10774" s="4" t="n">
        <v>419.72</v>
      </c>
      <c r="G10774" s="3" t="s">
        <v>8</v>
      </c>
      <c r="H10774" s="4" t="n">
        <f aca="false">ROUND(E10774*F10774,2)</f>
        <v>1884123.08</v>
      </c>
    </row>
    <row r="10775" customFormat="false" ht="15" hidden="false" customHeight="false" outlineLevel="0" collapsed="false">
      <c r="A10775" s="3" t="n">
        <v>10774</v>
      </c>
      <c r="B10775" s="3" t="n">
        <v>15</v>
      </c>
      <c r="C10775" s="3" t="s">
        <v>421</v>
      </c>
      <c r="D10775" s="3" t="s">
        <v>563</v>
      </c>
      <c r="E10775" s="3" t="n">
        <v>1201</v>
      </c>
      <c r="F10775" s="4" t="n">
        <v>280.53</v>
      </c>
      <c r="G10775" s="3" t="s">
        <v>46</v>
      </c>
      <c r="H10775" s="4" t="n">
        <f aca="false">ROUND(E10775*F10775,2)</f>
        <v>336916.53</v>
      </c>
    </row>
    <row r="10776" customFormat="false" ht="15" hidden="false" customHeight="false" outlineLevel="0" collapsed="false">
      <c r="A10776" s="3" t="n">
        <v>10775</v>
      </c>
      <c r="B10776" s="3" t="n">
        <v>11</v>
      </c>
      <c r="C10776" s="3" t="s">
        <v>421</v>
      </c>
      <c r="D10776" s="3" t="s">
        <v>563</v>
      </c>
      <c r="E10776" s="3" t="n">
        <v>4936</v>
      </c>
      <c r="F10776" s="4" t="n">
        <v>111.07</v>
      </c>
      <c r="G10776" s="3" t="s">
        <v>34</v>
      </c>
      <c r="H10776" s="4" t="n">
        <f aca="false">ROUND(E10776*F10776,2)</f>
        <v>548241.52</v>
      </c>
    </row>
    <row r="10777" customFormat="false" ht="15" hidden="false" customHeight="false" outlineLevel="0" collapsed="false">
      <c r="A10777" s="3" t="n">
        <v>10776</v>
      </c>
      <c r="B10777" s="3" t="n">
        <v>4</v>
      </c>
      <c r="C10777" s="3" t="s">
        <v>421</v>
      </c>
      <c r="D10777" s="3" t="s">
        <v>563</v>
      </c>
      <c r="E10777" s="3" t="n">
        <v>756</v>
      </c>
      <c r="F10777" s="4" t="n">
        <v>122.2</v>
      </c>
      <c r="G10777" s="3" t="s">
        <v>8</v>
      </c>
      <c r="H10777" s="4" t="n">
        <f aca="false">ROUND(E10777*F10777,2)</f>
        <v>92383.2</v>
      </c>
    </row>
    <row r="10778" customFormat="false" ht="15" hidden="false" customHeight="false" outlineLevel="0" collapsed="false">
      <c r="A10778" s="3" t="n">
        <v>10777</v>
      </c>
      <c r="B10778" s="3" t="n">
        <v>7</v>
      </c>
      <c r="C10778" s="3" t="s">
        <v>421</v>
      </c>
      <c r="D10778" s="3" t="s">
        <v>563</v>
      </c>
      <c r="E10778" s="3" t="n">
        <v>319</v>
      </c>
      <c r="F10778" s="4" t="n">
        <v>258.51</v>
      </c>
      <c r="G10778" s="3" t="s">
        <v>8</v>
      </c>
      <c r="H10778" s="4" t="n">
        <f aca="false">ROUND(E10778*F10778,2)</f>
        <v>82464.69</v>
      </c>
    </row>
    <row r="10779" customFormat="false" ht="15" hidden="false" customHeight="false" outlineLevel="0" collapsed="false">
      <c r="A10779" s="3" t="n">
        <v>10778</v>
      </c>
      <c r="B10779" s="3" t="n">
        <v>14</v>
      </c>
      <c r="C10779" s="3" t="s">
        <v>421</v>
      </c>
      <c r="D10779" s="3" t="s">
        <v>563</v>
      </c>
      <c r="E10779" s="3" t="n">
        <v>643</v>
      </c>
      <c r="F10779" s="4" t="n">
        <v>64.8</v>
      </c>
      <c r="G10779" s="3" t="s">
        <v>41</v>
      </c>
      <c r="H10779" s="4" t="n">
        <f aca="false">ROUND(E10779*F10779,2)</f>
        <v>41666.4</v>
      </c>
    </row>
    <row r="10780" customFormat="false" ht="15" hidden="false" customHeight="false" outlineLevel="0" collapsed="false">
      <c r="A10780" s="3" t="n">
        <v>10779</v>
      </c>
      <c r="B10780" s="3" t="n">
        <v>13</v>
      </c>
      <c r="C10780" s="3" t="s">
        <v>421</v>
      </c>
      <c r="D10780" s="3" t="s">
        <v>562</v>
      </c>
      <c r="E10780" s="3" t="n">
        <v>4886</v>
      </c>
      <c r="F10780" s="4" t="n">
        <v>41.77</v>
      </c>
      <c r="G10780" s="3" t="s">
        <v>41</v>
      </c>
      <c r="H10780" s="4" t="n">
        <f aca="false">ROUND(E10780*F10780,2)</f>
        <v>204088.22</v>
      </c>
    </row>
    <row r="10781" customFormat="false" ht="15" hidden="false" customHeight="false" outlineLevel="0" collapsed="false">
      <c r="A10781" s="3" t="n">
        <v>10780</v>
      </c>
      <c r="B10781" s="3" t="n">
        <v>11</v>
      </c>
      <c r="C10781" s="3" t="s">
        <v>421</v>
      </c>
      <c r="D10781" s="3" t="s">
        <v>563</v>
      </c>
      <c r="E10781" s="3" t="n">
        <v>4382</v>
      </c>
      <c r="F10781" s="4" t="n">
        <v>111.02</v>
      </c>
      <c r="G10781" s="3" t="s">
        <v>34</v>
      </c>
      <c r="H10781" s="4" t="n">
        <f aca="false">ROUND(E10781*F10781,2)</f>
        <v>486489.64</v>
      </c>
    </row>
    <row r="10782" customFormat="false" ht="15" hidden="false" customHeight="false" outlineLevel="0" collapsed="false">
      <c r="A10782" s="3" t="n">
        <v>10781</v>
      </c>
      <c r="B10782" s="3" t="n">
        <v>13</v>
      </c>
      <c r="C10782" s="3" t="s">
        <v>421</v>
      </c>
      <c r="D10782" s="3" t="s">
        <v>563</v>
      </c>
      <c r="E10782" s="3" t="n">
        <v>3223</v>
      </c>
      <c r="F10782" s="4" t="n">
        <v>41.72</v>
      </c>
      <c r="G10782" s="3" t="s">
        <v>41</v>
      </c>
      <c r="H10782" s="4" t="n">
        <f aca="false">ROUND(E10782*F10782,2)</f>
        <v>134463.56</v>
      </c>
    </row>
    <row r="10783" customFormat="false" ht="15" hidden="false" customHeight="false" outlineLevel="0" collapsed="false">
      <c r="A10783" s="3" t="n">
        <v>10782</v>
      </c>
      <c r="B10783" s="3" t="n">
        <v>15</v>
      </c>
      <c r="C10783" s="3" t="s">
        <v>421</v>
      </c>
      <c r="D10783" s="3" t="s">
        <v>563</v>
      </c>
      <c r="E10783" s="3" t="n">
        <v>2092</v>
      </c>
      <c r="F10783" s="4" t="n">
        <v>280.49</v>
      </c>
      <c r="G10783" s="3" t="s">
        <v>46</v>
      </c>
      <c r="H10783" s="4" t="n">
        <f aca="false">ROUND(E10783*F10783,2)</f>
        <v>586785.08</v>
      </c>
    </row>
    <row r="10784" customFormat="false" ht="15" hidden="false" customHeight="false" outlineLevel="0" collapsed="false">
      <c r="A10784" s="3" t="n">
        <v>10783</v>
      </c>
      <c r="B10784" s="3" t="n">
        <v>9</v>
      </c>
      <c r="C10784" s="3" t="s">
        <v>421</v>
      </c>
      <c r="D10784" s="3" t="s">
        <v>562</v>
      </c>
      <c r="E10784" s="3" t="n">
        <v>3510</v>
      </c>
      <c r="F10784" s="4" t="n">
        <v>300.09</v>
      </c>
      <c r="G10784" s="3" t="s">
        <v>8</v>
      </c>
      <c r="H10784" s="4" t="n">
        <f aca="false">ROUND(E10784*F10784,2)</f>
        <v>1053315.9</v>
      </c>
    </row>
    <row r="10785" customFormat="false" ht="15" hidden="false" customHeight="false" outlineLevel="0" collapsed="false">
      <c r="A10785" s="3" t="n">
        <v>10784</v>
      </c>
      <c r="B10785" s="3" t="n">
        <v>9</v>
      </c>
      <c r="C10785" s="3" t="s">
        <v>421</v>
      </c>
      <c r="D10785" s="3" t="s">
        <v>563</v>
      </c>
      <c r="E10785" s="3" t="n">
        <v>441</v>
      </c>
      <c r="F10785" s="4" t="n">
        <v>299.95</v>
      </c>
      <c r="G10785" s="3" t="s">
        <v>8</v>
      </c>
      <c r="H10785" s="4" t="n">
        <f aca="false">ROUND(E10785*F10785,2)</f>
        <v>132277.95</v>
      </c>
    </row>
    <row r="10786" customFormat="false" ht="15" hidden="false" customHeight="false" outlineLevel="0" collapsed="false">
      <c r="A10786" s="3" t="n">
        <v>10785</v>
      </c>
      <c r="B10786" s="3" t="n">
        <v>2</v>
      </c>
      <c r="C10786" s="3" t="s">
        <v>421</v>
      </c>
      <c r="D10786" s="3" t="s">
        <v>562</v>
      </c>
      <c r="E10786" s="3" t="n">
        <v>3396</v>
      </c>
      <c r="F10786" s="4" t="n">
        <v>33.81</v>
      </c>
      <c r="G10786" s="3" t="s">
        <v>8</v>
      </c>
      <c r="H10786" s="4" t="n">
        <f aca="false">ROUND(E10786*F10786,2)</f>
        <v>114818.76</v>
      </c>
    </row>
    <row r="10787" customFormat="false" ht="15" hidden="false" customHeight="false" outlineLevel="0" collapsed="false">
      <c r="A10787" s="3" t="n">
        <v>10786</v>
      </c>
      <c r="B10787" s="3" t="n">
        <v>3</v>
      </c>
      <c r="C10787" s="3" t="s">
        <v>421</v>
      </c>
      <c r="D10787" s="3" t="s">
        <v>562</v>
      </c>
      <c r="E10787" s="3" t="n">
        <v>78</v>
      </c>
      <c r="F10787" s="4" t="n">
        <v>150.14</v>
      </c>
      <c r="G10787" s="3" t="s">
        <v>8</v>
      </c>
      <c r="H10787" s="4" t="n">
        <f aca="false">ROUND(E10787*F10787,2)</f>
        <v>11710.92</v>
      </c>
    </row>
    <row r="10788" customFormat="false" ht="15" hidden="false" customHeight="false" outlineLevel="0" collapsed="false">
      <c r="A10788" s="3" t="n">
        <v>10787</v>
      </c>
      <c r="B10788" s="3" t="n">
        <v>4</v>
      </c>
      <c r="C10788" s="3" t="s">
        <v>421</v>
      </c>
      <c r="D10788" s="3" t="s">
        <v>563</v>
      </c>
      <c r="E10788" s="3" t="n">
        <v>3660</v>
      </c>
      <c r="F10788" s="4" t="n">
        <v>122.23</v>
      </c>
      <c r="G10788" s="3" t="s">
        <v>8</v>
      </c>
      <c r="H10788" s="4" t="n">
        <f aca="false">ROUND(E10788*F10788,2)</f>
        <v>447361.8</v>
      </c>
    </row>
    <row r="10789" customFormat="false" ht="15" hidden="false" customHeight="false" outlineLevel="0" collapsed="false">
      <c r="A10789" s="3" t="n">
        <v>10788</v>
      </c>
      <c r="B10789" s="3" t="n">
        <v>2</v>
      </c>
      <c r="C10789" s="3" t="s">
        <v>421</v>
      </c>
      <c r="D10789" s="3" t="s">
        <v>562</v>
      </c>
      <c r="E10789" s="3" t="n">
        <v>3326</v>
      </c>
      <c r="F10789" s="4" t="n">
        <v>33.81</v>
      </c>
      <c r="G10789" s="3" t="s">
        <v>8</v>
      </c>
      <c r="H10789" s="4" t="n">
        <f aca="false">ROUND(E10789*F10789,2)</f>
        <v>112452.06</v>
      </c>
    </row>
    <row r="10790" customFormat="false" ht="15" hidden="false" customHeight="false" outlineLevel="0" collapsed="false">
      <c r="A10790" s="3" t="n">
        <v>10789</v>
      </c>
      <c r="B10790" s="3" t="n">
        <v>8</v>
      </c>
      <c r="C10790" s="3" t="s">
        <v>421</v>
      </c>
      <c r="D10790" s="3" t="s">
        <v>562</v>
      </c>
      <c r="E10790" s="3" t="n">
        <v>2729</v>
      </c>
      <c r="F10790" s="4" t="n">
        <v>57.52</v>
      </c>
      <c r="G10790" s="3" t="s">
        <v>8</v>
      </c>
      <c r="H10790" s="4" t="n">
        <f aca="false">ROUND(E10790*F10790,2)</f>
        <v>156972.08</v>
      </c>
    </row>
    <row r="10791" customFormat="false" ht="15" hidden="false" customHeight="false" outlineLevel="0" collapsed="false">
      <c r="A10791" s="3" t="n">
        <v>10790</v>
      </c>
      <c r="B10791" s="3" t="n">
        <v>14</v>
      </c>
      <c r="C10791" s="3" t="s">
        <v>421</v>
      </c>
      <c r="D10791" s="3" t="s">
        <v>563</v>
      </c>
      <c r="E10791" s="3" t="n">
        <v>3138</v>
      </c>
      <c r="F10791" s="4" t="n">
        <v>64.81</v>
      </c>
      <c r="G10791" s="3" t="s">
        <v>41</v>
      </c>
      <c r="H10791" s="4" t="n">
        <f aca="false">ROUND(E10791*F10791,2)</f>
        <v>203373.78</v>
      </c>
    </row>
    <row r="10792" customFormat="false" ht="15" hidden="false" customHeight="false" outlineLevel="0" collapsed="false">
      <c r="A10792" s="3" t="n">
        <v>10791</v>
      </c>
      <c r="B10792" s="3" t="n">
        <v>3</v>
      </c>
      <c r="C10792" s="3" t="s">
        <v>421</v>
      </c>
      <c r="D10792" s="3" t="s">
        <v>562</v>
      </c>
      <c r="E10792" s="3" t="n">
        <v>1416</v>
      </c>
      <c r="F10792" s="4" t="n">
        <v>150.2</v>
      </c>
      <c r="G10792" s="3" t="s">
        <v>8</v>
      </c>
      <c r="H10792" s="4" t="n">
        <f aca="false">ROUND(E10792*F10792,2)</f>
        <v>212683.2</v>
      </c>
    </row>
    <row r="10793" customFormat="false" ht="15" hidden="false" customHeight="false" outlineLevel="0" collapsed="false">
      <c r="A10793" s="3" t="n">
        <v>10792</v>
      </c>
      <c r="B10793" s="3" t="n">
        <v>15</v>
      </c>
      <c r="C10793" s="3" t="s">
        <v>421</v>
      </c>
      <c r="D10793" s="3" t="s">
        <v>563</v>
      </c>
      <c r="E10793" s="3" t="n">
        <v>1714</v>
      </c>
      <c r="F10793" s="4" t="n">
        <v>281.18</v>
      </c>
      <c r="G10793" s="3" t="s">
        <v>46</v>
      </c>
      <c r="H10793" s="4" t="n">
        <f aca="false">ROUND(E10793*F10793,2)</f>
        <v>481942.52</v>
      </c>
    </row>
    <row r="10794" customFormat="false" ht="15" hidden="false" customHeight="false" outlineLevel="0" collapsed="false">
      <c r="A10794" s="3" t="n">
        <v>10793</v>
      </c>
      <c r="B10794" s="3" t="n">
        <v>14</v>
      </c>
      <c r="C10794" s="3" t="s">
        <v>421</v>
      </c>
      <c r="D10794" s="3" t="s">
        <v>563</v>
      </c>
      <c r="E10794" s="3" t="n">
        <v>846</v>
      </c>
      <c r="F10794" s="4" t="n">
        <v>64.7</v>
      </c>
      <c r="G10794" s="3" t="s">
        <v>41</v>
      </c>
      <c r="H10794" s="4" t="n">
        <f aca="false">ROUND(E10794*F10794,2)</f>
        <v>54736.2</v>
      </c>
    </row>
    <row r="10795" customFormat="false" ht="15" hidden="false" customHeight="false" outlineLevel="0" collapsed="false">
      <c r="A10795" s="3" t="n">
        <v>10794</v>
      </c>
      <c r="B10795" s="3" t="n">
        <v>2</v>
      </c>
      <c r="C10795" s="3" t="s">
        <v>422</v>
      </c>
      <c r="D10795" s="3" t="s">
        <v>563</v>
      </c>
      <c r="E10795" s="3" t="n">
        <v>1473</v>
      </c>
      <c r="F10795" s="4" t="n">
        <v>33.19</v>
      </c>
      <c r="G10795" s="3" t="s">
        <v>8</v>
      </c>
      <c r="H10795" s="4" t="n">
        <f aca="false">ROUND(E10795*F10795,2)</f>
        <v>48888.87</v>
      </c>
    </row>
    <row r="10796" customFormat="false" ht="15" hidden="false" customHeight="false" outlineLevel="0" collapsed="false">
      <c r="A10796" s="3" t="n">
        <v>10795</v>
      </c>
      <c r="B10796" s="3" t="n">
        <v>14</v>
      </c>
      <c r="C10796" s="3" t="s">
        <v>422</v>
      </c>
      <c r="D10796" s="3" t="s">
        <v>563</v>
      </c>
      <c r="E10796" s="3" t="n">
        <v>1914</v>
      </c>
      <c r="F10796" s="4" t="n">
        <v>67.2</v>
      </c>
      <c r="G10796" s="3" t="s">
        <v>41</v>
      </c>
      <c r="H10796" s="4" t="n">
        <f aca="false">ROUND(E10796*F10796,2)</f>
        <v>128620.8</v>
      </c>
    </row>
    <row r="10797" customFormat="false" ht="15" hidden="false" customHeight="false" outlineLevel="0" collapsed="false">
      <c r="A10797" s="3" t="n">
        <v>10796</v>
      </c>
      <c r="B10797" s="3" t="n">
        <v>15</v>
      </c>
      <c r="C10797" s="3" t="s">
        <v>422</v>
      </c>
      <c r="D10797" s="3" t="s">
        <v>562</v>
      </c>
      <c r="E10797" s="3" t="n">
        <v>2680</v>
      </c>
      <c r="F10797" s="4" t="n">
        <v>284.17</v>
      </c>
      <c r="G10797" s="3" t="s">
        <v>46</v>
      </c>
      <c r="H10797" s="4" t="n">
        <f aca="false">ROUND(E10797*F10797,2)</f>
        <v>761575.6</v>
      </c>
    </row>
    <row r="10798" customFormat="false" ht="15" hidden="false" customHeight="false" outlineLevel="0" collapsed="false">
      <c r="A10798" s="3" t="n">
        <v>10797</v>
      </c>
      <c r="B10798" s="3" t="n">
        <v>13</v>
      </c>
      <c r="C10798" s="3" t="s">
        <v>422</v>
      </c>
      <c r="D10798" s="3" t="s">
        <v>562</v>
      </c>
      <c r="E10798" s="3" t="n">
        <v>2912</v>
      </c>
      <c r="F10798" s="4" t="n">
        <v>40.77</v>
      </c>
      <c r="G10798" s="3" t="s">
        <v>41</v>
      </c>
      <c r="H10798" s="4" t="n">
        <f aca="false">ROUND(E10798*F10798,2)</f>
        <v>118722.24</v>
      </c>
    </row>
    <row r="10799" customFormat="false" ht="15" hidden="false" customHeight="false" outlineLevel="0" collapsed="false">
      <c r="A10799" s="3" t="n">
        <v>10798</v>
      </c>
      <c r="B10799" s="3" t="n">
        <v>1</v>
      </c>
      <c r="C10799" s="3" t="s">
        <v>422</v>
      </c>
      <c r="D10799" s="3" t="s">
        <v>563</v>
      </c>
      <c r="E10799" s="3" t="n">
        <v>1845</v>
      </c>
      <c r="F10799" s="4" t="n">
        <v>419.08</v>
      </c>
      <c r="G10799" s="3" t="s">
        <v>8</v>
      </c>
      <c r="H10799" s="4" t="n">
        <f aca="false">ROUND(E10799*F10799,2)</f>
        <v>773202.6</v>
      </c>
    </row>
    <row r="10800" customFormat="false" ht="15" hidden="false" customHeight="false" outlineLevel="0" collapsed="false">
      <c r="A10800" s="3" t="n">
        <v>10799</v>
      </c>
      <c r="B10800" s="3" t="n">
        <v>1</v>
      </c>
      <c r="C10800" s="3" t="s">
        <v>422</v>
      </c>
      <c r="D10800" s="3" t="s">
        <v>563</v>
      </c>
      <c r="E10800" s="3" t="n">
        <v>2635</v>
      </c>
      <c r="F10800" s="4" t="n">
        <v>419.58</v>
      </c>
      <c r="G10800" s="3" t="s">
        <v>8</v>
      </c>
      <c r="H10800" s="4" t="n">
        <f aca="false">ROUND(E10800*F10800,2)</f>
        <v>1105593.3</v>
      </c>
    </row>
    <row r="10801" customFormat="false" ht="15" hidden="false" customHeight="false" outlineLevel="0" collapsed="false">
      <c r="A10801" s="3" t="n">
        <v>10800</v>
      </c>
      <c r="B10801" s="3" t="n">
        <v>1</v>
      </c>
      <c r="C10801" s="3" t="s">
        <v>422</v>
      </c>
      <c r="D10801" s="3" t="s">
        <v>562</v>
      </c>
      <c r="E10801" s="3" t="n">
        <v>1408</v>
      </c>
      <c r="F10801" s="4" t="n">
        <v>419.84</v>
      </c>
      <c r="G10801" s="3" t="s">
        <v>8</v>
      </c>
      <c r="H10801" s="4" t="n">
        <f aca="false">ROUND(E10801*F10801,2)</f>
        <v>591134.72</v>
      </c>
    </row>
    <row r="10802" customFormat="false" ht="15" hidden="false" customHeight="false" outlineLevel="0" collapsed="false">
      <c r="A10802" s="3" t="n">
        <v>10801</v>
      </c>
      <c r="B10802" s="3" t="n">
        <v>1</v>
      </c>
      <c r="C10802" s="3" t="s">
        <v>422</v>
      </c>
      <c r="D10802" s="3" t="s">
        <v>563</v>
      </c>
      <c r="E10802" s="3" t="n">
        <v>3685</v>
      </c>
      <c r="F10802" s="4" t="n">
        <v>419.96</v>
      </c>
      <c r="G10802" s="3" t="s">
        <v>8</v>
      </c>
      <c r="H10802" s="4" t="n">
        <f aca="false">ROUND(E10802*F10802,2)</f>
        <v>1547552.6</v>
      </c>
    </row>
    <row r="10803" customFormat="false" ht="15" hidden="false" customHeight="false" outlineLevel="0" collapsed="false">
      <c r="A10803" s="3" t="n">
        <v>10802</v>
      </c>
      <c r="B10803" s="3" t="n">
        <v>12</v>
      </c>
      <c r="C10803" s="3" t="s">
        <v>422</v>
      </c>
      <c r="D10803" s="3" t="s">
        <v>563</v>
      </c>
      <c r="E10803" s="3" t="n">
        <v>3583</v>
      </c>
      <c r="F10803" s="4" t="n">
        <v>218.99</v>
      </c>
      <c r="G10803" s="3" t="s">
        <v>38</v>
      </c>
      <c r="H10803" s="4" t="n">
        <f aca="false">ROUND(E10803*F10803,2)</f>
        <v>784641.17</v>
      </c>
    </row>
    <row r="10804" customFormat="false" ht="15" hidden="false" customHeight="false" outlineLevel="0" collapsed="false">
      <c r="A10804" s="3" t="n">
        <v>10803</v>
      </c>
      <c r="B10804" s="3" t="n">
        <v>8</v>
      </c>
      <c r="C10804" s="3" t="s">
        <v>422</v>
      </c>
      <c r="D10804" s="3" t="s">
        <v>562</v>
      </c>
      <c r="E10804" s="3" t="n">
        <v>1811</v>
      </c>
      <c r="F10804" s="4" t="n">
        <v>57.16</v>
      </c>
      <c r="G10804" s="3" t="s">
        <v>8</v>
      </c>
      <c r="H10804" s="4" t="n">
        <f aca="false">ROUND(E10804*F10804,2)</f>
        <v>103516.76</v>
      </c>
    </row>
    <row r="10805" customFormat="false" ht="15" hidden="false" customHeight="false" outlineLevel="0" collapsed="false">
      <c r="A10805" s="3" t="n">
        <v>10804</v>
      </c>
      <c r="B10805" s="3" t="n">
        <v>6</v>
      </c>
      <c r="C10805" s="3" t="s">
        <v>422</v>
      </c>
      <c r="D10805" s="3" t="s">
        <v>562</v>
      </c>
      <c r="E10805" s="3" t="n">
        <v>4167</v>
      </c>
      <c r="F10805" s="4" t="n">
        <v>244.23</v>
      </c>
      <c r="G10805" s="3" t="s">
        <v>8</v>
      </c>
      <c r="H10805" s="4" t="n">
        <f aca="false">ROUND(E10805*F10805,2)</f>
        <v>1017706.41</v>
      </c>
    </row>
    <row r="10806" customFormat="false" ht="15" hidden="false" customHeight="false" outlineLevel="0" collapsed="false">
      <c r="A10806" s="3" t="n">
        <v>10805</v>
      </c>
      <c r="B10806" s="3" t="n">
        <v>7</v>
      </c>
      <c r="C10806" s="3" t="s">
        <v>422</v>
      </c>
      <c r="D10806" s="3" t="s">
        <v>562</v>
      </c>
      <c r="E10806" s="3" t="n">
        <v>3887</v>
      </c>
      <c r="F10806" s="4" t="n">
        <v>256.37</v>
      </c>
      <c r="G10806" s="3" t="s">
        <v>8</v>
      </c>
      <c r="H10806" s="4" t="n">
        <f aca="false">ROUND(E10806*F10806,2)</f>
        <v>996510.19</v>
      </c>
    </row>
    <row r="10807" customFormat="false" ht="15" hidden="false" customHeight="false" outlineLevel="0" collapsed="false">
      <c r="A10807" s="3" t="n">
        <v>10806</v>
      </c>
      <c r="B10807" s="3" t="n">
        <v>5</v>
      </c>
      <c r="C10807" s="3" t="s">
        <v>422</v>
      </c>
      <c r="D10807" s="3" t="s">
        <v>563</v>
      </c>
      <c r="E10807" s="3" t="n">
        <v>710</v>
      </c>
      <c r="F10807" s="4" t="n">
        <v>699.6</v>
      </c>
      <c r="G10807" s="3" t="s">
        <v>8</v>
      </c>
      <c r="H10807" s="4" t="n">
        <f aca="false">ROUND(E10807*F10807,2)</f>
        <v>496716</v>
      </c>
    </row>
    <row r="10808" customFormat="false" ht="15" hidden="false" customHeight="false" outlineLevel="0" collapsed="false">
      <c r="A10808" s="3" t="n">
        <v>10807</v>
      </c>
      <c r="B10808" s="3" t="n">
        <v>2</v>
      </c>
      <c r="C10808" s="3" t="s">
        <v>422</v>
      </c>
      <c r="D10808" s="3" t="s">
        <v>562</v>
      </c>
      <c r="E10808" s="3" t="n">
        <v>4017</v>
      </c>
      <c r="F10808" s="4" t="n">
        <v>33.14</v>
      </c>
      <c r="G10808" s="3" t="s">
        <v>8</v>
      </c>
      <c r="H10808" s="4" t="n">
        <f aca="false">ROUND(E10808*F10808,2)</f>
        <v>133123.38</v>
      </c>
    </row>
    <row r="10809" customFormat="false" ht="15" hidden="false" customHeight="false" outlineLevel="0" collapsed="false">
      <c r="A10809" s="3" t="n">
        <v>10808</v>
      </c>
      <c r="B10809" s="3" t="n">
        <v>5</v>
      </c>
      <c r="C10809" s="3" t="s">
        <v>422</v>
      </c>
      <c r="D10809" s="3" t="s">
        <v>562</v>
      </c>
      <c r="E10809" s="3" t="n">
        <v>4965</v>
      </c>
      <c r="F10809" s="4" t="n">
        <v>702.47</v>
      </c>
      <c r="G10809" s="3" t="s">
        <v>8</v>
      </c>
      <c r="H10809" s="4" t="n">
        <f aca="false">ROUND(E10809*F10809,2)</f>
        <v>3487763.55</v>
      </c>
    </row>
    <row r="10810" customFormat="false" ht="15" hidden="false" customHeight="false" outlineLevel="0" collapsed="false">
      <c r="A10810" s="3" t="n">
        <v>10809</v>
      </c>
      <c r="B10810" s="3" t="n">
        <v>12</v>
      </c>
      <c r="C10810" s="3" t="s">
        <v>422</v>
      </c>
      <c r="D10810" s="3" t="s">
        <v>563</v>
      </c>
      <c r="E10810" s="3" t="n">
        <v>4419</v>
      </c>
      <c r="F10810" s="4" t="n">
        <v>219.31</v>
      </c>
      <c r="G10810" s="3" t="s">
        <v>38</v>
      </c>
      <c r="H10810" s="4" t="n">
        <f aca="false">ROUND(E10810*F10810,2)</f>
        <v>969130.89</v>
      </c>
    </row>
    <row r="10811" customFormat="false" ht="15" hidden="false" customHeight="false" outlineLevel="0" collapsed="false">
      <c r="A10811" s="3" t="n">
        <v>10810</v>
      </c>
      <c r="B10811" s="3" t="n">
        <v>14</v>
      </c>
      <c r="C10811" s="3" t="s">
        <v>422</v>
      </c>
      <c r="D10811" s="3" t="s">
        <v>562</v>
      </c>
      <c r="E10811" s="3" t="n">
        <v>1926</v>
      </c>
      <c r="F10811" s="4" t="n">
        <v>67.12</v>
      </c>
      <c r="G10811" s="3" t="s">
        <v>41</v>
      </c>
      <c r="H10811" s="4" t="n">
        <f aca="false">ROUND(E10811*F10811,2)</f>
        <v>129273.12</v>
      </c>
    </row>
    <row r="10812" customFormat="false" ht="15" hidden="false" customHeight="false" outlineLevel="0" collapsed="false">
      <c r="A10812" s="3" t="n">
        <v>10811</v>
      </c>
      <c r="B10812" s="3" t="n">
        <v>7</v>
      </c>
      <c r="C10812" s="3" t="s">
        <v>422</v>
      </c>
      <c r="D10812" s="3" t="s">
        <v>563</v>
      </c>
      <c r="E10812" s="3" t="n">
        <v>2840</v>
      </c>
      <c r="F10812" s="4" t="n">
        <v>257.63</v>
      </c>
      <c r="G10812" s="3" t="s">
        <v>8</v>
      </c>
      <c r="H10812" s="4" t="n">
        <f aca="false">ROUND(E10812*F10812,2)</f>
        <v>731669.2</v>
      </c>
    </row>
    <row r="10813" customFormat="false" ht="15" hidden="false" customHeight="false" outlineLevel="0" collapsed="false">
      <c r="A10813" s="3" t="n">
        <v>10812</v>
      </c>
      <c r="B10813" s="3" t="n">
        <v>10</v>
      </c>
      <c r="C10813" s="3" t="s">
        <v>422</v>
      </c>
      <c r="D10813" s="3" t="s">
        <v>563</v>
      </c>
      <c r="E10813" s="3" t="n">
        <v>3262</v>
      </c>
      <c r="F10813" s="4" t="n">
        <v>80.04</v>
      </c>
      <c r="G10813" s="3" t="s">
        <v>8</v>
      </c>
      <c r="H10813" s="4" t="n">
        <f aca="false">ROUND(E10813*F10813,2)</f>
        <v>261090.48</v>
      </c>
    </row>
    <row r="10814" customFormat="false" ht="15" hidden="false" customHeight="false" outlineLevel="0" collapsed="false">
      <c r="A10814" s="3" t="n">
        <v>10813</v>
      </c>
      <c r="B10814" s="3" t="n">
        <v>6</v>
      </c>
      <c r="C10814" s="3" t="s">
        <v>422</v>
      </c>
      <c r="D10814" s="3" t="s">
        <v>563</v>
      </c>
      <c r="E10814" s="3" t="n">
        <v>1083</v>
      </c>
      <c r="F10814" s="4" t="n">
        <v>243.84</v>
      </c>
      <c r="G10814" s="3" t="s">
        <v>8</v>
      </c>
      <c r="H10814" s="4" t="n">
        <f aca="false">ROUND(E10814*F10814,2)</f>
        <v>264078.72</v>
      </c>
    </row>
    <row r="10815" customFormat="false" ht="15" hidden="false" customHeight="false" outlineLevel="0" collapsed="false">
      <c r="A10815" s="3" t="n">
        <v>10814</v>
      </c>
      <c r="B10815" s="3" t="n">
        <v>1</v>
      </c>
      <c r="C10815" s="3" t="s">
        <v>422</v>
      </c>
      <c r="D10815" s="3" t="s">
        <v>562</v>
      </c>
      <c r="E10815" s="3" t="n">
        <v>1067</v>
      </c>
      <c r="F10815" s="4" t="n">
        <v>421.34</v>
      </c>
      <c r="G10815" s="3" t="s">
        <v>8</v>
      </c>
      <c r="H10815" s="4" t="n">
        <f aca="false">ROUND(E10815*F10815,2)</f>
        <v>449569.78</v>
      </c>
    </row>
    <row r="10816" customFormat="false" ht="15" hidden="false" customHeight="false" outlineLevel="0" collapsed="false">
      <c r="A10816" s="3" t="n">
        <v>10815</v>
      </c>
      <c r="B10816" s="3" t="n">
        <v>10</v>
      </c>
      <c r="C10816" s="3" t="s">
        <v>423</v>
      </c>
      <c r="D10816" s="3" t="s">
        <v>563</v>
      </c>
      <c r="E10816" s="3" t="n">
        <v>823</v>
      </c>
      <c r="F10816" s="4" t="n">
        <v>79.07</v>
      </c>
      <c r="G10816" s="3" t="s">
        <v>8</v>
      </c>
      <c r="H10816" s="4" t="n">
        <f aca="false">ROUND(E10816*F10816,2)</f>
        <v>65074.61</v>
      </c>
    </row>
    <row r="10817" customFormat="false" ht="15" hidden="false" customHeight="false" outlineLevel="0" collapsed="false">
      <c r="A10817" s="3" t="n">
        <v>10816</v>
      </c>
      <c r="B10817" s="3" t="n">
        <v>8</v>
      </c>
      <c r="C10817" s="3" t="s">
        <v>423</v>
      </c>
      <c r="D10817" s="3" t="s">
        <v>562</v>
      </c>
      <c r="E10817" s="3" t="n">
        <v>287</v>
      </c>
      <c r="F10817" s="4" t="n">
        <v>57.72</v>
      </c>
      <c r="G10817" s="3" t="s">
        <v>8</v>
      </c>
      <c r="H10817" s="4" t="n">
        <f aca="false">ROUND(E10817*F10817,2)</f>
        <v>16565.64</v>
      </c>
    </row>
    <row r="10818" customFormat="false" ht="15" hidden="false" customHeight="false" outlineLevel="0" collapsed="false">
      <c r="A10818" s="3" t="n">
        <v>10817</v>
      </c>
      <c r="B10818" s="3" t="n">
        <v>3</v>
      </c>
      <c r="C10818" s="3" t="s">
        <v>423</v>
      </c>
      <c r="D10818" s="3" t="s">
        <v>562</v>
      </c>
      <c r="E10818" s="3" t="n">
        <v>4524</v>
      </c>
      <c r="F10818" s="4" t="n">
        <v>154.84</v>
      </c>
      <c r="G10818" s="3" t="s">
        <v>8</v>
      </c>
      <c r="H10818" s="4" t="n">
        <f aca="false">ROUND(E10818*F10818,2)</f>
        <v>700496.16</v>
      </c>
    </row>
    <row r="10819" customFormat="false" ht="15" hidden="false" customHeight="false" outlineLevel="0" collapsed="false">
      <c r="A10819" s="3" t="n">
        <v>10818</v>
      </c>
      <c r="B10819" s="3" t="n">
        <v>12</v>
      </c>
      <c r="C10819" s="3" t="s">
        <v>423</v>
      </c>
      <c r="D10819" s="3" t="s">
        <v>563</v>
      </c>
      <c r="E10819" s="3" t="n">
        <v>566</v>
      </c>
      <c r="F10819" s="4" t="n">
        <v>219.29</v>
      </c>
      <c r="G10819" s="3" t="s">
        <v>38</v>
      </c>
      <c r="H10819" s="4" t="n">
        <f aca="false">ROUND(E10819*F10819,2)</f>
        <v>124118.14</v>
      </c>
    </row>
    <row r="10820" customFormat="false" ht="15" hidden="false" customHeight="false" outlineLevel="0" collapsed="false">
      <c r="A10820" s="3" t="n">
        <v>10819</v>
      </c>
      <c r="B10820" s="3" t="n">
        <v>11</v>
      </c>
      <c r="C10820" s="3" t="s">
        <v>423</v>
      </c>
      <c r="D10820" s="3" t="s">
        <v>563</v>
      </c>
      <c r="E10820" s="3" t="n">
        <v>4483</v>
      </c>
      <c r="F10820" s="4" t="n">
        <v>112.68</v>
      </c>
      <c r="G10820" s="3" t="s">
        <v>34</v>
      </c>
      <c r="H10820" s="4" t="n">
        <f aca="false">ROUND(E10820*F10820,2)</f>
        <v>505144.44</v>
      </c>
    </row>
    <row r="10821" customFormat="false" ht="15" hidden="false" customHeight="false" outlineLevel="0" collapsed="false">
      <c r="A10821" s="3" t="n">
        <v>10820</v>
      </c>
      <c r="B10821" s="3" t="n">
        <v>10</v>
      </c>
      <c r="C10821" s="3" t="s">
        <v>423</v>
      </c>
      <c r="D10821" s="3" t="s">
        <v>562</v>
      </c>
      <c r="E10821" s="3" t="n">
        <v>1825</v>
      </c>
      <c r="F10821" s="4" t="n">
        <v>79.09</v>
      </c>
      <c r="G10821" s="3" t="s">
        <v>8</v>
      </c>
      <c r="H10821" s="4" t="n">
        <f aca="false">ROUND(E10821*F10821,2)</f>
        <v>144339.25</v>
      </c>
    </row>
    <row r="10822" customFormat="false" ht="15" hidden="false" customHeight="false" outlineLevel="0" collapsed="false">
      <c r="A10822" s="3" t="n">
        <v>10821</v>
      </c>
      <c r="B10822" s="3" t="n">
        <v>2</v>
      </c>
      <c r="C10822" s="3" t="s">
        <v>423</v>
      </c>
      <c r="D10822" s="3" t="s">
        <v>562</v>
      </c>
      <c r="E10822" s="3" t="n">
        <v>4625</v>
      </c>
      <c r="F10822" s="4" t="n">
        <v>32.89</v>
      </c>
      <c r="G10822" s="3" t="s">
        <v>8</v>
      </c>
      <c r="H10822" s="4" t="n">
        <f aca="false">ROUND(E10822*F10822,2)</f>
        <v>152116.25</v>
      </c>
    </row>
    <row r="10823" customFormat="false" ht="15" hidden="false" customHeight="false" outlineLevel="0" collapsed="false">
      <c r="A10823" s="3" t="n">
        <v>10822</v>
      </c>
      <c r="B10823" s="3" t="n">
        <v>7</v>
      </c>
      <c r="C10823" s="3" t="s">
        <v>423</v>
      </c>
      <c r="D10823" s="3" t="s">
        <v>562</v>
      </c>
      <c r="E10823" s="3" t="n">
        <v>2979</v>
      </c>
      <c r="F10823" s="4" t="n">
        <v>256.39</v>
      </c>
      <c r="G10823" s="3" t="s">
        <v>8</v>
      </c>
      <c r="H10823" s="4" t="n">
        <f aca="false">ROUND(E10823*F10823,2)</f>
        <v>763785.81</v>
      </c>
    </row>
    <row r="10824" customFormat="false" ht="15" hidden="false" customHeight="false" outlineLevel="0" collapsed="false">
      <c r="A10824" s="3" t="n">
        <v>10823</v>
      </c>
      <c r="B10824" s="3" t="n">
        <v>6</v>
      </c>
      <c r="C10824" s="3" t="s">
        <v>423</v>
      </c>
      <c r="D10824" s="3" t="s">
        <v>562</v>
      </c>
      <c r="E10824" s="3" t="n">
        <v>2665</v>
      </c>
      <c r="F10824" s="4" t="n">
        <v>243.26</v>
      </c>
      <c r="G10824" s="3" t="s">
        <v>8</v>
      </c>
      <c r="H10824" s="4" t="n">
        <f aca="false">ROUND(E10824*F10824,2)</f>
        <v>648287.9</v>
      </c>
    </row>
    <row r="10825" customFormat="false" ht="15" hidden="false" customHeight="false" outlineLevel="0" collapsed="false">
      <c r="A10825" s="3" t="n">
        <v>10824</v>
      </c>
      <c r="B10825" s="3" t="n">
        <v>13</v>
      </c>
      <c r="C10825" s="3" t="s">
        <v>423</v>
      </c>
      <c r="D10825" s="3" t="s">
        <v>563</v>
      </c>
      <c r="E10825" s="3" t="n">
        <v>181</v>
      </c>
      <c r="F10825" s="4" t="n">
        <v>42.18</v>
      </c>
      <c r="G10825" s="3" t="s">
        <v>41</v>
      </c>
      <c r="H10825" s="4" t="n">
        <f aca="false">ROUND(E10825*F10825,2)</f>
        <v>7634.58</v>
      </c>
    </row>
    <row r="10826" customFormat="false" ht="15" hidden="false" customHeight="false" outlineLevel="0" collapsed="false">
      <c r="A10826" s="3" t="n">
        <v>10825</v>
      </c>
      <c r="B10826" s="3" t="n">
        <v>7</v>
      </c>
      <c r="C10826" s="3" t="s">
        <v>423</v>
      </c>
      <c r="D10826" s="3" t="s">
        <v>562</v>
      </c>
      <c r="E10826" s="3" t="n">
        <v>2808</v>
      </c>
      <c r="F10826" s="4" t="n">
        <v>256.53</v>
      </c>
      <c r="G10826" s="3" t="s">
        <v>8</v>
      </c>
      <c r="H10826" s="4" t="n">
        <f aca="false">ROUND(E10826*F10826,2)</f>
        <v>720336.24</v>
      </c>
    </row>
    <row r="10827" customFormat="false" ht="15" hidden="false" customHeight="false" outlineLevel="0" collapsed="false">
      <c r="A10827" s="3" t="n">
        <v>10826</v>
      </c>
      <c r="B10827" s="3" t="n">
        <v>15</v>
      </c>
      <c r="C10827" s="3" t="s">
        <v>423</v>
      </c>
      <c r="D10827" s="3" t="s">
        <v>562</v>
      </c>
      <c r="E10827" s="3" t="n">
        <v>1132</v>
      </c>
      <c r="F10827" s="4" t="n">
        <v>282.66</v>
      </c>
      <c r="G10827" s="3" t="s">
        <v>46</v>
      </c>
      <c r="H10827" s="4" t="n">
        <f aca="false">ROUND(E10827*F10827,2)</f>
        <v>319971.12</v>
      </c>
    </row>
    <row r="10828" customFormat="false" ht="15" hidden="false" customHeight="false" outlineLevel="0" collapsed="false">
      <c r="A10828" s="3" t="n">
        <v>10827</v>
      </c>
      <c r="B10828" s="3" t="n">
        <v>1</v>
      </c>
      <c r="C10828" s="3" t="s">
        <v>423</v>
      </c>
      <c r="D10828" s="3" t="s">
        <v>562</v>
      </c>
      <c r="E10828" s="3" t="n">
        <v>4194</v>
      </c>
      <c r="F10828" s="4" t="n">
        <v>415.65</v>
      </c>
      <c r="G10828" s="3" t="s">
        <v>8</v>
      </c>
      <c r="H10828" s="4" t="n">
        <f aca="false">ROUND(E10828*F10828,2)</f>
        <v>1743236.1</v>
      </c>
    </row>
    <row r="10829" customFormat="false" ht="15" hidden="false" customHeight="false" outlineLevel="0" collapsed="false">
      <c r="A10829" s="3" t="n">
        <v>10828</v>
      </c>
      <c r="B10829" s="3" t="n">
        <v>6</v>
      </c>
      <c r="C10829" s="3" t="s">
        <v>423</v>
      </c>
      <c r="D10829" s="3" t="s">
        <v>562</v>
      </c>
      <c r="E10829" s="3" t="n">
        <v>4724</v>
      </c>
      <c r="F10829" s="4" t="n">
        <v>242.42</v>
      </c>
      <c r="G10829" s="3" t="s">
        <v>8</v>
      </c>
      <c r="H10829" s="4" t="n">
        <f aca="false">ROUND(E10829*F10829,2)</f>
        <v>1145192.08</v>
      </c>
    </row>
    <row r="10830" customFormat="false" ht="15" hidden="false" customHeight="false" outlineLevel="0" collapsed="false">
      <c r="A10830" s="3" t="n">
        <v>10829</v>
      </c>
      <c r="B10830" s="3" t="n">
        <v>8</v>
      </c>
      <c r="C10830" s="3" t="s">
        <v>423</v>
      </c>
      <c r="D10830" s="3" t="s">
        <v>562</v>
      </c>
      <c r="E10830" s="3" t="n">
        <v>4097</v>
      </c>
      <c r="F10830" s="4" t="n">
        <v>58.01</v>
      </c>
      <c r="G10830" s="3" t="s">
        <v>8</v>
      </c>
      <c r="H10830" s="4" t="n">
        <f aca="false">ROUND(E10830*F10830,2)</f>
        <v>237666.97</v>
      </c>
    </row>
    <row r="10831" customFormat="false" ht="15" hidden="false" customHeight="false" outlineLevel="0" collapsed="false">
      <c r="A10831" s="3" t="n">
        <v>10830</v>
      </c>
      <c r="B10831" s="3" t="n">
        <v>1</v>
      </c>
      <c r="C10831" s="3" t="s">
        <v>423</v>
      </c>
      <c r="D10831" s="3" t="s">
        <v>563</v>
      </c>
      <c r="E10831" s="3" t="n">
        <v>2037</v>
      </c>
      <c r="F10831" s="4" t="n">
        <v>416.54</v>
      </c>
      <c r="G10831" s="3" t="s">
        <v>8</v>
      </c>
      <c r="H10831" s="4" t="n">
        <f aca="false">ROUND(E10831*F10831,2)</f>
        <v>848491.98</v>
      </c>
    </row>
    <row r="10832" customFormat="false" ht="15" hidden="false" customHeight="false" outlineLevel="0" collapsed="false">
      <c r="A10832" s="3" t="n">
        <v>10831</v>
      </c>
      <c r="B10832" s="3" t="n">
        <v>7</v>
      </c>
      <c r="C10832" s="3" t="s">
        <v>423</v>
      </c>
      <c r="D10832" s="3" t="s">
        <v>562</v>
      </c>
      <c r="E10832" s="3" t="n">
        <v>1259</v>
      </c>
      <c r="F10832" s="4" t="n">
        <v>256.85</v>
      </c>
      <c r="G10832" s="3" t="s">
        <v>8</v>
      </c>
      <c r="H10832" s="4" t="n">
        <f aca="false">ROUND(E10832*F10832,2)</f>
        <v>323374.15</v>
      </c>
    </row>
    <row r="10833" customFormat="false" ht="15" hidden="false" customHeight="false" outlineLevel="0" collapsed="false">
      <c r="A10833" s="3" t="n">
        <v>10832</v>
      </c>
      <c r="B10833" s="3" t="n">
        <v>15</v>
      </c>
      <c r="C10833" s="3" t="s">
        <v>423</v>
      </c>
      <c r="D10833" s="3" t="s">
        <v>562</v>
      </c>
      <c r="E10833" s="3" t="n">
        <v>1334</v>
      </c>
      <c r="F10833" s="4" t="n">
        <v>281.73</v>
      </c>
      <c r="G10833" s="3" t="s">
        <v>46</v>
      </c>
      <c r="H10833" s="4" t="n">
        <f aca="false">ROUND(E10833*F10833,2)</f>
        <v>375827.82</v>
      </c>
    </row>
    <row r="10834" customFormat="false" ht="15" hidden="false" customHeight="false" outlineLevel="0" collapsed="false">
      <c r="A10834" s="3" t="n">
        <v>10833</v>
      </c>
      <c r="B10834" s="3" t="n">
        <v>6</v>
      </c>
      <c r="C10834" s="3" t="s">
        <v>423</v>
      </c>
      <c r="D10834" s="3" t="s">
        <v>562</v>
      </c>
      <c r="E10834" s="3" t="n">
        <v>4179</v>
      </c>
      <c r="F10834" s="4" t="n">
        <v>242.89</v>
      </c>
      <c r="G10834" s="3" t="s">
        <v>8</v>
      </c>
      <c r="H10834" s="4" t="n">
        <f aca="false">ROUND(E10834*F10834,2)</f>
        <v>1015037.31</v>
      </c>
    </row>
    <row r="10835" customFormat="false" ht="15" hidden="false" customHeight="false" outlineLevel="0" collapsed="false">
      <c r="A10835" s="3" t="n">
        <v>10834</v>
      </c>
      <c r="B10835" s="3" t="n">
        <v>14</v>
      </c>
      <c r="C10835" s="3" t="s">
        <v>423</v>
      </c>
      <c r="D10835" s="3" t="s">
        <v>562</v>
      </c>
      <c r="E10835" s="3" t="n">
        <v>775</v>
      </c>
      <c r="F10835" s="4" t="n">
        <v>67.1</v>
      </c>
      <c r="G10835" s="3" t="s">
        <v>41</v>
      </c>
      <c r="H10835" s="4" t="n">
        <f aca="false">ROUND(E10835*F10835,2)</f>
        <v>52002.5</v>
      </c>
    </row>
    <row r="10836" customFormat="false" ht="15" hidden="false" customHeight="false" outlineLevel="0" collapsed="false">
      <c r="A10836" s="3" t="n">
        <v>10835</v>
      </c>
      <c r="B10836" s="3" t="n">
        <v>6</v>
      </c>
      <c r="C10836" s="3" t="s">
        <v>423</v>
      </c>
      <c r="D10836" s="3" t="s">
        <v>563</v>
      </c>
      <c r="E10836" s="3" t="n">
        <v>4261</v>
      </c>
      <c r="F10836" s="4" t="n">
        <v>243.33</v>
      </c>
      <c r="G10836" s="3" t="s">
        <v>8</v>
      </c>
      <c r="H10836" s="4" t="n">
        <f aca="false">ROUND(E10836*F10836,2)</f>
        <v>1036829.13</v>
      </c>
    </row>
    <row r="10837" customFormat="false" ht="15" hidden="false" customHeight="false" outlineLevel="0" collapsed="false">
      <c r="A10837" s="3" t="n">
        <v>10836</v>
      </c>
      <c r="B10837" s="3" t="n">
        <v>3</v>
      </c>
      <c r="C10837" s="3" t="s">
        <v>423</v>
      </c>
      <c r="D10837" s="3" t="s">
        <v>562</v>
      </c>
      <c r="E10837" s="3" t="n">
        <v>4693</v>
      </c>
      <c r="F10837" s="4" t="n">
        <v>154.76</v>
      </c>
      <c r="G10837" s="3" t="s">
        <v>8</v>
      </c>
      <c r="H10837" s="4" t="n">
        <f aca="false">ROUND(E10837*F10837,2)</f>
        <v>726288.68</v>
      </c>
    </row>
    <row r="10838" customFormat="false" ht="15" hidden="false" customHeight="false" outlineLevel="0" collapsed="false">
      <c r="A10838" s="3" t="n">
        <v>10837</v>
      </c>
      <c r="B10838" s="3" t="n">
        <v>9</v>
      </c>
      <c r="C10838" s="3" t="s">
        <v>423</v>
      </c>
      <c r="D10838" s="3" t="s">
        <v>563</v>
      </c>
      <c r="E10838" s="3" t="n">
        <v>2430</v>
      </c>
      <c r="F10838" s="4" t="n">
        <v>298.77</v>
      </c>
      <c r="G10838" s="3" t="s">
        <v>8</v>
      </c>
      <c r="H10838" s="4" t="n">
        <f aca="false">ROUND(E10838*F10838,2)</f>
        <v>726011.1</v>
      </c>
    </row>
    <row r="10839" customFormat="false" ht="15" hidden="false" customHeight="false" outlineLevel="0" collapsed="false">
      <c r="A10839" s="3" t="n">
        <v>10838</v>
      </c>
      <c r="B10839" s="3" t="n">
        <v>7</v>
      </c>
      <c r="C10839" s="3" t="s">
        <v>423</v>
      </c>
      <c r="D10839" s="3" t="s">
        <v>562</v>
      </c>
      <c r="E10839" s="3" t="n">
        <v>372</v>
      </c>
      <c r="F10839" s="4" t="n">
        <v>256.33</v>
      </c>
      <c r="G10839" s="3" t="s">
        <v>8</v>
      </c>
      <c r="H10839" s="4" t="n">
        <f aca="false">ROUND(E10839*F10839,2)</f>
        <v>95354.76</v>
      </c>
    </row>
    <row r="10840" customFormat="false" ht="15" hidden="false" customHeight="false" outlineLevel="0" collapsed="false">
      <c r="A10840" s="3" t="n">
        <v>10839</v>
      </c>
      <c r="B10840" s="3" t="n">
        <v>14</v>
      </c>
      <c r="C10840" s="3" t="s">
        <v>423</v>
      </c>
      <c r="D10840" s="3" t="s">
        <v>562</v>
      </c>
      <c r="E10840" s="3" t="n">
        <v>2530</v>
      </c>
      <c r="F10840" s="4" t="n">
        <v>67.18</v>
      </c>
      <c r="G10840" s="3" t="s">
        <v>41</v>
      </c>
      <c r="H10840" s="4" t="n">
        <f aca="false">ROUND(E10840*F10840,2)</f>
        <v>169965.4</v>
      </c>
    </row>
    <row r="10841" customFormat="false" ht="15" hidden="false" customHeight="false" outlineLevel="0" collapsed="false">
      <c r="A10841" s="3" t="n">
        <v>10840</v>
      </c>
      <c r="B10841" s="3" t="n">
        <v>12</v>
      </c>
      <c r="C10841" s="3" t="s">
        <v>423</v>
      </c>
      <c r="D10841" s="3" t="s">
        <v>563</v>
      </c>
      <c r="E10841" s="3" t="n">
        <v>4803</v>
      </c>
      <c r="F10841" s="4" t="n">
        <v>219.31</v>
      </c>
      <c r="G10841" s="3" t="s">
        <v>38</v>
      </c>
      <c r="H10841" s="4" t="n">
        <f aca="false">ROUND(E10841*F10841,2)</f>
        <v>1053345.93</v>
      </c>
    </row>
    <row r="10842" customFormat="false" ht="15" hidden="false" customHeight="false" outlineLevel="0" collapsed="false">
      <c r="A10842" s="3" t="n">
        <v>10841</v>
      </c>
      <c r="B10842" s="3" t="n">
        <v>8</v>
      </c>
      <c r="C10842" s="3" t="s">
        <v>423</v>
      </c>
      <c r="D10842" s="3" t="s">
        <v>562</v>
      </c>
      <c r="E10842" s="3" t="n">
        <v>725</v>
      </c>
      <c r="F10842" s="4" t="n">
        <v>57.96</v>
      </c>
      <c r="G10842" s="3" t="s">
        <v>8</v>
      </c>
      <c r="H10842" s="4" t="n">
        <f aca="false">ROUND(E10842*F10842,2)</f>
        <v>42021</v>
      </c>
    </row>
    <row r="10843" customFormat="false" ht="15" hidden="false" customHeight="false" outlineLevel="0" collapsed="false">
      <c r="A10843" s="3" t="n">
        <v>10842</v>
      </c>
      <c r="B10843" s="3" t="n">
        <v>15</v>
      </c>
      <c r="C10843" s="3" t="s">
        <v>423</v>
      </c>
      <c r="D10843" s="3" t="s">
        <v>562</v>
      </c>
      <c r="E10843" s="3" t="n">
        <v>730</v>
      </c>
      <c r="F10843" s="4" t="n">
        <v>281.36</v>
      </c>
      <c r="G10843" s="3" t="s">
        <v>46</v>
      </c>
      <c r="H10843" s="4" t="n">
        <f aca="false">ROUND(E10843*F10843,2)</f>
        <v>205392.8</v>
      </c>
    </row>
    <row r="10844" customFormat="false" ht="15" hidden="false" customHeight="false" outlineLevel="0" collapsed="false">
      <c r="A10844" s="3" t="n">
        <v>10843</v>
      </c>
      <c r="B10844" s="3" t="n">
        <v>9</v>
      </c>
      <c r="C10844" s="3" t="s">
        <v>423</v>
      </c>
      <c r="D10844" s="3" t="s">
        <v>562</v>
      </c>
      <c r="E10844" s="3" t="n">
        <v>4187</v>
      </c>
      <c r="F10844" s="4" t="n">
        <v>300.06</v>
      </c>
      <c r="G10844" s="3" t="s">
        <v>8</v>
      </c>
      <c r="H10844" s="4" t="n">
        <f aca="false">ROUND(E10844*F10844,2)</f>
        <v>1256351.22</v>
      </c>
    </row>
    <row r="10845" customFormat="false" ht="15" hidden="false" customHeight="false" outlineLevel="0" collapsed="false">
      <c r="A10845" s="3" t="n">
        <v>10844</v>
      </c>
      <c r="B10845" s="3" t="n">
        <v>13</v>
      </c>
      <c r="C10845" s="3" t="s">
        <v>423</v>
      </c>
      <c r="D10845" s="3" t="s">
        <v>562</v>
      </c>
      <c r="E10845" s="3" t="n">
        <v>4852</v>
      </c>
      <c r="F10845" s="4" t="n">
        <v>42.05</v>
      </c>
      <c r="G10845" s="3" t="s">
        <v>41</v>
      </c>
      <c r="H10845" s="4" t="n">
        <f aca="false">ROUND(E10845*F10845,2)</f>
        <v>204026.6</v>
      </c>
    </row>
    <row r="10846" customFormat="false" ht="15" hidden="false" customHeight="false" outlineLevel="0" collapsed="false">
      <c r="A10846" s="3" t="n">
        <v>10845</v>
      </c>
      <c r="B10846" s="3" t="n">
        <v>14</v>
      </c>
      <c r="C10846" s="3" t="s">
        <v>423</v>
      </c>
      <c r="D10846" s="3" t="s">
        <v>562</v>
      </c>
      <c r="E10846" s="3" t="n">
        <v>3760</v>
      </c>
      <c r="F10846" s="4" t="n">
        <v>67.16</v>
      </c>
      <c r="G10846" s="3" t="s">
        <v>41</v>
      </c>
      <c r="H10846" s="4" t="n">
        <f aca="false">ROUND(E10846*F10846,2)</f>
        <v>252521.6</v>
      </c>
    </row>
    <row r="10847" customFormat="false" ht="15" hidden="false" customHeight="false" outlineLevel="0" collapsed="false">
      <c r="A10847" s="3" t="n">
        <v>10846</v>
      </c>
      <c r="B10847" s="3" t="n">
        <v>9</v>
      </c>
      <c r="C10847" s="3" t="s">
        <v>423</v>
      </c>
      <c r="D10847" s="3" t="s">
        <v>563</v>
      </c>
      <c r="E10847" s="3" t="n">
        <v>3765</v>
      </c>
      <c r="F10847" s="4" t="n">
        <v>299.77</v>
      </c>
      <c r="G10847" s="3" t="s">
        <v>8</v>
      </c>
      <c r="H10847" s="4" t="n">
        <f aca="false">ROUND(E10847*F10847,2)</f>
        <v>1128634.05</v>
      </c>
    </row>
    <row r="10848" customFormat="false" ht="15" hidden="false" customHeight="false" outlineLevel="0" collapsed="false">
      <c r="A10848" s="3" t="n">
        <v>10847</v>
      </c>
      <c r="B10848" s="3" t="n">
        <v>10</v>
      </c>
      <c r="C10848" s="3" t="s">
        <v>423</v>
      </c>
      <c r="D10848" s="3" t="s">
        <v>562</v>
      </c>
      <c r="E10848" s="3" t="n">
        <v>1916</v>
      </c>
      <c r="F10848" s="4" t="n">
        <v>79.19</v>
      </c>
      <c r="G10848" s="3" t="s">
        <v>8</v>
      </c>
      <c r="H10848" s="4" t="n">
        <f aca="false">ROUND(E10848*F10848,2)</f>
        <v>151728.04</v>
      </c>
    </row>
    <row r="10849" customFormat="false" ht="15" hidden="false" customHeight="false" outlineLevel="0" collapsed="false">
      <c r="A10849" s="3" t="n">
        <v>10848</v>
      </c>
      <c r="B10849" s="3" t="n">
        <v>2</v>
      </c>
      <c r="C10849" s="3" t="s">
        <v>423</v>
      </c>
      <c r="D10849" s="3" t="s">
        <v>563</v>
      </c>
      <c r="E10849" s="3" t="n">
        <v>2748</v>
      </c>
      <c r="F10849" s="4" t="n">
        <v>32.96</v>
      </c>
      <c r="G10849" s="3" t="s">
        <v>8</v>
      </c>
      <c r="H10849" s="4" t="n">
        <f aca="false">ROUND(E10849*F10849,2)</f>
        <v>90574.08</v>
      </c>
    </row>
    <row r="10850" customFormat="false" ht="15" hidden="false" customHeight="false" outlineLevel="0" collapsed="false">
      <c r="A10850" s="3" t="n">
        <v>10849</v>
      </c>
      <c r="B10850" s="3" t="n">
        <v>14</v>
      </c>
      <c r="C10850" s="3" t="s">
        <v>424</v>
      </c>
      <c r="D10850" s="3" t="s">
        <v>563</v>
      </c>
      <c r="E10850" s="3" t="n">
        <v>3009</v>
      </c>
      <c r="F10850" s="4" t="n">
        <v>68.01</v>
      </c>
      <c r="G10850" s="3" t="s">
        <v>41</v>
      </c>
      <c r="H10850" s="4" t="n">
        <f aca="false">ROUND(E10850*F10850,2)</f>
        <v>204642.09</v>
      </c>
    </row>
    <row r="10851" customFormat="false" ht="15" hidden="false" customHeight="false" outlineLevel="0" collapsed="false">
      <c r="A10851" s="3" t="n">
        <v>10850</v>
      </c>
      <c r="B10851" s="3" t="n">
        <v>14</v>
      </c>
      <c r="C10851" s="3" t="s">
        <v>424</v>
      </c>
      <c r="D10851" s="3" t="s">
        <v>563</v>
      </c>
      <c r="E10851" s="3" t="n">
        <v>1950</v>
      </c>
      <c r="F10851" s="4" t="n">
        <v>68.14</v>
      </c>
      <c r="G10851" s="3" t="s">
        <v>41</v>
      </c>
      <c r="H10851" s="4" t="n">
        <f aca="false">ROUND(E10851*F10851,2)</f>
        <v>132873</v>
      </c>
    </row>
    <row r="10852" customFormat="false" ht="15" hidden="false" customHeight="false" outlineLevel="0" collapsed="false">
      <c r="A10852" s="3" t="n">
        <v>10851</v>
      </c>
      <c r="B10852" s="3" t="n">
        <v>8</v>
      </c>
      <c r="C10852" s="3" t="s">
        <v>424</v>
      </c>
      <c r="D10852" s="3" t="s">
        <v>563</v>
      </c>
      <c r="E10852" s="3" t="n">
        <v>607</v>
      </c>
      <c r="F10852" s="4" t="n">
        <v>59.25</v>
      </c>
      <c r="G10852" s="3" t="s">
        <v>8</v>
      </c>
      <c r="H10852" s="4" t="n">
        <f aca="false">ROUND(E10852*F10852,2)</f>
        <v>35964.75</v>
      </c>
    </row>
    <row r="10853" customFormat="false" ht="15" hidden="false" customHeight="false" outlineLevel="0" collapsed="false">
      <c r="A10853" s="3" t="n">
        <v>10852</v>
      </c>
      <c r="B10853" s="3" t="n">
        <v>3</v>
      </c>
      <c r="C10853" s="3" t="s">
        <v>424</v>
      </c>
      <c r="D10853" s="3" t="s">
        <v>563</v>
      </c>
      <c r="E10853" s="3" t="n">
        <v>3842</v>
      </c>
      <c r="F10853" s="4" t="n">
        <v>156.3</v>
      </c>
      <c r="G10853" s="3" t="s">
        <v>8</v>
      </c>
      <c r="H10853" s="4" t="n">
        <f aca="false">ROUND(E10853*F10853,2)</f>
        <v>600504.6</v>
      </c>
    </row>
    <row r="10854" customFormat="false" ht="15" hidden="false" customHeight="false" outlineLevel="0" collapsed="false">
      <c r="A10854" s="3" t="n">
        <v>10853</v>
      </c>
      <c r="B10854" s="3" t="n">
        <v>9</v>
      </c>
      <c r="C10854" s="3" t="s">
        <v>424</v>
      </c>
      <c r="D10854" s="3" t="s">
        <v>563</v>
      </c>
      <c r="E10854" s="3" t="n">
        <v>3432</v>
      </c>
      <c r="F10854" s="4" t="n">
        <v>295.3</v>
      </c>
      <c r="G10854" s="3" t="s">
        <v>8</v>
      </c>
      <c r="H10854" s="4" t="n">
        <f aca="false">ROUND(E10854*F10854,2)</f>
        <v>1013469.6</v>
      </c>
    </row>
    <row r="10855" customFormat="false" ht="15" hidden="false" customHeight="false" outlineLevel="0" collapsed="false">
      <c r="A10855" s="3" t="n">
        <v>10854</v>
      </c>
      <c r="B10855" s="3" t="n">
        <v>11</v>
      </c>
      <c r="C10855" s="3" t="s">
        <v>424</v>
      </c>
      <c r="D10855" s="3" t="s">
        <v>563</v>
      </c>
      <c r="E10855" s="3" t="n">
        <v>1935</v>
      </c>
      <c r="F10855" s="4" t="n">
        <v>110</v>
      </c>
      <c r="G10855" s="3" t="s">
        <v>34</v>
      </c>
      <c r="H10855" s="4" t="n">
        <f aca="false">ROUND(E10855*F10855,2)</f>
        <v>212850</v>
      </c>
    </row>
    <row r="10856" customFormat="false" ht="15" hidden="false" customHeight="false" outlineLevel="0" collapsed="false">
      <c r="A10856" s="3" t="n">
        <v>10855</v>
      </c>
      <c r="B10856" s="3" t="n">
        <v>7</v>
      </c>
      <c r="C10856" s="3" t="s">
        <v>424</v>
      </c>
      <c r="D10856" s="3" t="s">
        <v>562</v>
      </c>
      <c r="E10856" s="3" t="n">
        <v>3024</v>
      </c>
      <c r="F10856" s="4" t="n">
        <v>264.18</v>
      </c>
      <c r="G10856" s="3" t="s">
        <v>8</v>
      </c>
      <c r="H10856" s="4" t="n">
        <f aca="false">ROUND(E10856*F10856,2)</f>
        <v>798880.32</v>
      </c>
    </row>
    <row r="10857" customFormat="false" ht="15" hidden="false" customHeight="false" outlineLevel="0" collapsed="false">
      <c r="A10857" s="3" t="n">
        <v>10856</v>
      </c>
      <c r="B10857" s="3" t="n">
        <v>13</v>
      </c>
      <c r="C10857" s="3" t="s">
        <v>424</v>
      </c>
      <c r="D10857" s="3" t="s">
        <v>562</v>
      </c>
      <c r="E10857" s="3" t="n">
        <v>2873</v>
      </c>
      <c r="F10857" s="4" t="n">
        <v>42.78</v>
      </c>
      <c r="G10857" s="3" t="s">
        <v>41</v>
      </c>
      <c r="H10857" s="4" t="n">
        <f aca="false">ROUND(E10857*F10857,2)</f>
        <v>122906.94</v>
      </c>
    </row>
    <row r="10858" customFormat="false" ht="15" hidden="false" customHeight="false" outlineLevel="0" collapsed="false">
      <c r="A10858" s="3" t="n">
        <v>10857</v>
      </c>
      <c r="B10858" s="3" t="n">
        <v>3</v>
      </c>
      <c r="C10858" s="3" t="s">
        <v>424</v>
      </c>
      <c r="D10858" s="3" t="s">
        <v>562</v>
      </c>
      <c r="E10858" s="3" t="n">
        <v>789</v>
      </c>
      <c r="F10858" s="4" t="n">
        <v>156.24</v>
      </c>
      <c r="G10858" s="3" t="s">
        <v>8</v>
      </c>
      <c r="H10858" s="4" t="n">
        <f aca="false">ROUND(E10858*F10858,2)</f>
        <v>123273.36</v>
      </c>
    </row>
    <row r="10859" customFormat="false" ht="15" hidden="false" customHeight="false" outlineLevel="0" collapsed="false">
      <c r="A10859" s="3" t="n">
        <v>10858</v>
      </c>
      <c r="B10859" s="3" t="n">
        <v>6</v>
      </c>
      <c r="C10859" s="3" t="s">
        <v>424</v>
      </c>
      <c r="D10859" s="3" t="s">
        <v>562</v>
      </c>
      <c r="E10859" s="3" t="n">
        <v>3039</v>
      </c>
      <c r="F10859" s="4" t="n">
        <v>245.82</v>
      </c>
      <c r="G10859" s="3" t="s">
        <v>8</v>
      </c>
      <c r="H10859" s="4" t="n">
        <f aca="false">ROUND(E10859*F10859,2)</f>
        <v>747046.98</v>
      </c>
    </row>
    <row r="10860" customFormat="false" ht="15" hidden="false" customHeight="false" outlineLevel="0" collapsed="false">
      <c r="A10860" s="3" t="n">
        <v>10859</v>
      </c>
      <c r="B10860" s="3" t="n">
        <v>14</v>
      </c>
      <c r="C10860" s="3" t="s">
        <v>424</v>
      </c>
      <c r="D10860" s="3" t="s">
        <v>562</v>
      </c>
      <c r="E10860" s="3" t="n">
        <v>3257</v>
      </c>
      <c r="F10860" s="4" t="n">
        <v>68.13</v>
      </c>
      <c r="G10860" s="3" t="s">
        <v>41</v>
      </c>
      <c r="H10860" s="4" t="n">
        <f aca="false">ROUND(E10860*F10860,2)</f>
        <v>221899.41</v>
      </c>
    </row>
    <row r="10861" customFormat="false" ht="15" hidden="false" customHeight="false" outlineLevel="0" collapsed="false">
      <c r="A10861" s="3" t="n">
        <v>10860</v>
      </c>
      <c r="B10861" s="3" t="n">
        <v>14</v>
      </c>
      <c r="C10861" s="3" t="s">
        <v>424</v>
      </c>
      <c r="D10861" s="3" t="s">
        <v>562</v>
      </c>
      <c r="E10861" s="3" t="n">
        <v>2707</v>
      </c>
      <c r="F10861" s="4" t="n">
        <v>68.15</v>
      </c>
      <c r="G10861" s="3" t="s">
        <v>41</v>
      </c>
      <c r="H10861" s="4" t="n">
        <f aca="false">ROUND(E10861*F10861,2)</f>
        <v>184482.05</v>
      </c>
    </row>
    <row r="10862" customFormat="false" ht="15" hidden="false" customHeight="false" outlineLevel="0" collapsed="false">
      <c r="A10862" s="3" t="n">
        <v>10861</v>
      </c>
      <c r="B10862" s="3" t="n">
        <v>8</v>
      </c>
      <c r="C10862" s="3" t="s">
        <v>424</v>
      </c>
      <c r="D10862" s="3" t="s">
        <v>562</v>
      </c>
      <c r="E10862" s="3" t="n">
        <v>1224</v>
      </c>
      <c r="F10862" s="4" t="n">
        <v>59.33</v>
      </c>
      <c r="G10862" s="3" t="s">
        <v>8</v>
      </c>
      <c r="H10862" s="4" t="n">
        <f aca="false">ROUND(E10862*F10862,2)</f>
        <v>72619.92</v>
      </c>
    </row>
    <row r="10863" customFormat="false" ht="15" hidden="false" customHeight="false" outlineLevel="0" collapsed="false">
      <c r="A10863" s="3" t="n">
        <v>10862</v>
      </c>
      <c r="B10863" s="3" t="n">
        <v>11</v>
      </c>
      <c r="C10863" s="3" t="s">
        <v>424</v>
      </c>
      <c r="D10863" s="3" t="s">
        <v>563</v>
      </c>
      <c r="E10863" s="3" t="n">
        <v>3042</v>
      </c>
      <c r="F10863" s="4" t="n">
        <v>110.33</v>
      </c>
      <c r="G10863" s="3" t="s">
        <v>34</v>
      </c>
      <c r="H10863" s="4" t="n">
        <f aca="false">ROUND(E10863*F10863,2)</f>
        <v>335623.86</v>
      </c>
    </row>
    <row r="10864" customFormat="false" ht="15" hidden="false" customHeight="false" outlineLevel="0" collapsed="false">
      <c r="A10864" s="3" t="n">
        <v>10863</v>
      </c>
      <c r="B10864" s="3" t="n">
        <v>13</v>
      </c>
      <c r="C10864" s="3" t="s">
        <v>424</v>
      </c>
      <c r="D10864" s="3" t="s">
        <v>562</v>
      </c>
      <c r="E10864" s="3" t="n">
        <v>3084</v>
      </c>
      <c r="F10864" s="4" t="n">
        <v>43</v>
      </c>
      <c r="G10864" s="3" t="s">
        <v>41</v>
      </c>
      <c r="H10864" s="4" t="n">
        <f aca="false">ROUND(E10864*F10864,2)</f>
        <v>132612</v>
      </c>
    </row>
    <row r="10865" customFormat="false" ht="15" hidden="false" customHeight="false" outlineLevel="0" collapsed="false">
      <c r="A10865" s="3" t="n">
        <v>10864</v>
      </c>
      <c r="B10865" s="3" t="n">
        <v>15</v>
      </c>
      <c r="C10865" s="3" t="s">
        <v>424</v>
      </c>
      <c r="D10865" s="3" t="s">
        <v>563</v>
      </c>
      <c r="E10865" s="3" t="n">
        <v>3575</v>
      </c>
      <c r="F10865" s="4" t="n">
        <v>282.83</v>
      </c>
      <c r="G10865" s="3" t="s">
        <v>46</v>
      </c>
      <c r="H10865" s="4" t="n">
        <f aca="false">ROUND(E10865*F10865,2)</f>
        <v>1011117.25</v>
      </c>
    </row>
    <row r="10866" customFormat="false" ht="15" hidden="false" customHeight="false" outlineLevel="0" collapsed="false">
      <c r="A10866" s="3" t="n">
        <v>10865</v>
      </c>
      <c r="B10866" s="3" t="n">
        <v>15</v>
      </c>
      <c r="C10866" s="3" t="s">
        <v>424</v>
      </c>
      <c r="D10866" s="3" t="s">
        <v>562</v>
      </c>
      <c r="E10866" s="3" t="n">
        <v>2348</v>
      </c>
      <c r="F10866" s="4" t="n">
        <v>283.55</v>
      </c>
      <c r="G10866" s="3" t="s">
        <v>46</v>
      </c>
      <c r="H10866" s="4" t="n">
        <f aca="false">ROUND(E10866*F10866,2)</f>
        <v>665775.4</v>
      </c>
    </row>
    <row r="10867" customFormat="false" ht="15" hidden="false" customHeight="false" outlineLevel="0" collapsed="false">
      <c r="A10867" s="3" t="n">
        <v>10866</v>
      </c>
      <c r="B10867" s="3" t="n">
        <v>4</v>
      </c>
      <c r="C10867" s="3" t="s">
        <v>424</v>
      </c>
      <c r="D10867" s="3" t="s">
        <v>562</v>
      </c>
      <c r="E10867" s="3" t="n">
        <v>1088</v>
      </c>
      <c r="F10867" s="4" t="n">
        <v>121.18</v>
      </c>
      <c r="G10867" s="3" t="s">
        <v>8</v>
      </c>
      <c r="H10867" s="4" t="n">
        <f aca="false">ROUND(E10867*F10867,2)</f>
        <v>131843.84</v>
      </c>
    </row>
    <row r="10868" customFormat="false" ht="15" hidden="false" customHeight="false" outlineLevel="0" collapsed="false">
      <c r="A10868" s="3" t="n">
        <v>10867</v>
      </c>
      <c r="B10868" s="3" t="n">
        <v>9</v>
      </c>
      <c r="C10868" s="3" t="s">
        <v>424</v>
      </c>
      <c r="D10868" s="3" t="s">
        <v>562</v>
      </c>
      <c r="E10868" s="3" t="n">
        <v>3658</v>
      </c>
      <c r="F10868" s="4" t="n">
        <v>295.66</v>
      </c>
      <c r="G10868" s="3" t="s">
        <v>8</v>
      </c>
      <c r="H10868" s="4" t="n">
        <f aca="false">ROUND(E10868*F10868,2)</f>
        <v>1081524.28</v>
      </c>
    </row>
    <row r="10869" customFormat="false" ht="15" hidden="false" customHeight="false" outlineLevel="0" collapsed="false">
      <c r="A10869" s="3" t="n">
        <v>10868</v>
      </c>
      <c r="B10869" s="3" t="n">
        <v>14</v>
      </c>
      <c r="C10869" s="3" t="s">
        <v>424</v>
      </c>
      <c r="D10869" s="3" t="s">
        <v>562</v>
      </c>
      <c r="E10869" s="3" t="n">
        <v>1619</v>
      </c>
      <c r="F10869" s="4" t="n">
        <v>67.84</v>
      </c>
      <c r="G10869" s="3" t="s">
        <v>41</v>
      </c>
      <c r="H10869" s="4" t="n">
        <f aca="false">ROUND(E10869*F10869,2)</f>
        <v>109832.96</v>
      </c>
    </row>
    <row r="10870" customFormat="false" ht="15" hidden="false" customHeight="false" outlineLevel="0" collapsed="false">
      <c r="A10870" s="3" t="n">
        <v>10869</v>
      </c>
      <c r="B10870" s="3" t="n">
        <v>11</v>
      </c>
      <c r="C10870" s="3" t="s">
        <v>424</v>
      </c>
      <c r="D10870" s="3" t="s">
        <v>563</v>
      </c>
      <c r="E10870" s="3" t="n">
        <v>1730</v>
      </c>
      <c r="F10870" s="4" t="n">
        <v>110.02</v>
      </c>
      <c r="G10870" s="3" t="s">
        <v>34</v>
      </c>
      <c r="H10870" s="4" t="n">
        <f aca="false">ROUND(E10870*F10870,2)</f>
        <v>190334.6</v>
      </c>
    </row>
    <row r="10871" customFormat="false" ht="15" hidden="false" customHeight="false" outlineLevel="0" collapsed="false">
      <c r="A10871" s="3" t="n">
        <v>10870</v>
      </c>
      <c r="B10871" s="3" t="n">
        <v>13</v>
      </c>
      <c r="C10871" s="3" t="s">
        <v>424</v>
      </c>
      <c r="D10871" s="3" t="s">
        <v>562</v>
      </c>
      <c r="E10871" s="3" t="n">
        <v>2476</v>
      </c>
      <c r="F10871" s="4" t="n">
        <v>42.85</v>
      </c>
      <c r="G10871" s="3" t="s">
        <v>41</v>
      </c>
      <c r="H10871" s="4" t="n">
        <f aca="false">ROUND(E10871*F10871,2)</f>
        <v>106096.6</v>
      </c>
    </row>
    <row r="10872" customFormat="false" ht="15" hidden="false" customHeight="false" outlineLevel="0" collapsed="false">
      <c r="A10872" s="3" t="n">
        <v>10871</v>
      </c>
      <c r="B10872" s="3" t="n">
        <v>5</v>
      </c>
      <c r="C10872" s="3" t="s">
        <v>424</v>
      </c>
      <c r="D10872" s="3" t="s">
        <v>562</v>
      </c>
      <c r="E10872" s="3" t="n">
        <v>213</v>
      </c>
      <c r="F10872" s="4" t="n">
        <v>716.76</v>
      </c>
      <c r="G10872" s="3" t="s">
        <v>8</v>
      </c>
      <c r="H10872" s="4" t="n">
        <f aca="false">ROUND(E10872*F10872,2)</f>
        <v>152669.88</v>
      </c>
    </row>
    <row r="10873" customFormat="false" ht="15" hidden="false" customHeight="false" outlineLevel="0" collapsed="false">
      <c r="A10873" s="3" t="n">
        <v>10872</v>
      </c>
      <c r="B10873" s="3" t="n">
        <v>4</v>
      </c>
      <c r="C10873" s="3" t="s">
        <v>425</v>
      </c>
      <c r="D10873" s="3" t="s">
        <v>563</v>
      </c>
      <c r="E10873" s="3" t="n">
        <v>2376</v>
      </c>
      <c r="F10873" s="4" t="n">
        <v>115.31</v>
      </c>
      <c r="G10873" s="3" t="s">
        <v>8</v>
      </c>
      <c r="H10873" s="4" t="n">
        <f aca="false">ROUND(E10873*F10873,2)</f>
        <v>273976.56</v>
      </c>
    </row>
    <row r="10874" customFormat="false" ht="15" hidden="false" customHeight="false" outlineLevel="0" collapsed="false">
      <c r="A10874" s="3" t="n">
        <v>10873</v>
      </c>
      <c r="B10874" s="3" t="n">
        <v>14</v>
      </c>
      <c r="C10874" s="3" t="s">
        <v>425</v>
      </c>
      <c r="D10874" s="3" t="s">
        <v>562</v>
      </c>
      <c r="E10874" s="3" t="n">
        <v>1396</v>
      </c>
      <c r="F10874" s="4" t="n">
        <v>67.22</v>
      </c>
      <c r="G10874" s="3" t="s">
        <v>41</v>
      </c>
      <c r="H10874" s="4" t="n">
        <f aca="false">ROUND(E10874*F10874,2)</f>
        <v>93839.12</v>
      </c>
    </row>
    <row r="10875" customFormat="false" ht="15" hidden="false" customHeight="false" outlineLevel="0" collapsed="false">
      <c r="A10875" s="3" t="n">
        <v>10874</v>
      </c>
      <c r="B10875" s="3" t="n">
        <v>12</v>
      </c>
      <c r="C10875" s="3" t="s">
        <v>425</v>
      </c>
      <c r="D10875" s="3" t="s">
        <v>562</v>
      </c>
      <c r="E10875" s="3" t="n">
        <v>4108</v>
      </c>
      <c r="F10875" s="4" t="n">
        <v>217.75</v>
      </c>
      <c r="G10875" s="3" t="s">
        <v>38</v>
      </c>
      <c r="H10875" s="4" t="n">
        <f aca="false">ROUND(E10875*F10875,2)</f>
        <v>894517</v>
      </c>
    </row>
    <row r="10876" customFormat="false" ht="15" hidden="false" customHeight="false" outlineLevel="0" collapsed="false">
      <c r="A10876" s="3" t="n">
        <v>10875</v>
      </c>
      <c r="B10876" s="3" t="n">
        <v>3</v>
      </c>
      <c r="C10876" s="3" t="s">
        <v>425</v>
      </c>
      <c r="D10876" s="3" t="s">
        <v>563</v>
      </c>
      <c r="E10876" s="3" t="n">
        <v>1453</v>
      </c>
      <c r="F10876" s="4" t="n">
        <v>155.77</v>
      </c>
      <c r="G10876" s="3" t="s">
        <v>8</v>
      </c>
      <c r="H10876" s="4" t="n">
        <f aca="false">ROUND(E10876*F10876,2)</f>
        <v>226333.81</v>
      </c>
    </row>
    <row r="10877" customFormat="false" ht="15" hidden="false" customHeight="false" outlineLevel="0" collapsed="false">
      <c r="A10877" s="3" t="n">
        <v>10876</v>
      </c>
      <c r="B10877" s="3" t="n">
        <v>4</v>
      </c>
      <c r="C10877" s="3" t="s">
        <v>425</v>
      </c>
      <c r="D10877" s="3" t="s">
        <v>562</v>
      </c>
      <c r="E10877" s="3" t="n">
        <v>2159</v>
      </c>
      <c r="F10877" s="4" t="n">
        <v>115.45</v>
      </c>
      <c r="G10877" s="3" t="s">
        <v>8</v>
      </c>
      <c r="H10877" s="4" t="n">
        <f aca="false">ROUND(E10877*F10877,2)</f>
        <v>249256.55</v>
      </c>
    </row>
    <row r="10878" customFormat="false" ht="15" hidden="false" customHeight="false" outlineLevel="0" collapsed="false">
      <c r="A10878" s="3" t="n">
        <v>10877</v>
      </c>
      <c r="B10878" s="3" t="n">
        <v>3</v>
      </c>
      <c r="C10878" s="3" t="s">
        <v>425</v>
      </c>
      <c r="D10878" s="3" t="s">
        <v>562</v>
      </c>
      <c r="E10878" s="3" t="n">
        <v>2185</v>
      </c>
      <c r="F10878" s="4" t="n">
        <v>156.32</v>
      </c>
      <c r="G10878" s="3" t="s">
        <v>8</v>
      </c>
      <c r="H10878" s="4" t="n">
        <f aca="false">ROUND(E10878*F10878,2)</f>
        <v>341559.2</v>
      </c>
    </row>
    <row r="10879" customFormat="false" ht="15" hidden="false" customHeight="false" outlineLevel="0" collapsed="false">
      <c r="A10879" s="3" t="n">
        <v>10878</v>
      </c>
      <c r="B10879" s="3" t="n">
        <v>9</v>
      </c>
      <c r="C10879" s="3" t="s">
        <v>425</v>
      </c>
      <c r="D10879" s="3" t="s">
        <v>563</v>
      </c>
      <c r="E10879" s="3" t="n">
        <v>2359</v>
      </c>
      <c r="F10879" s="4" t="n">
        <v>290.32</v>
      </c>
      <c r="G10879" s="3" t="s">
        <v>8</v>
      </c>
      <c r="H10879" s="4" t="n">
        <f aca="false">ROUND(E10879*F10879,2)</f>
        <v>684864.88</v>
      </c>
    </row>
    <row r="10880" customFormat="false" ht="15" hidden="false" customHeight="false" outlineLevel="0" collapsed="false">
      <c r="A10880" s="3" t="n">
        <v>10879</v>
      </c>
      <c r="B10880" s="3" t="n">
        <v>14</v>
      </c>
      <c r="C10880" s="3" t="s">
        <v>425</v>
      </c>
      <c r="D10880" s="3" t="s">
        <v>563</v>
      </c>
      <c r="E10880" s="3" t="n">
        <v>3151</v>
      </c>
      <c r="F10880" s="4" t="n">
        <v>67.39</v>
      </c>
      <c r="G10880" s="3" t="s">
        <v>41</v>
      </c>
      <c r="H10880" s="4" t="n">
        <f aca="false">ROUND(E10880*F10880,2)</f>
        <v>212345.89</v>
      </c>
    </row>
    <row r="10881" customFormat="false" ht="15" hidden="false" customHeight="false" outlineLevel="0" collapsed="false">
      <c r="A10881" s="3" t="n">
        <v>10880</v>
      </c>
      <c r="B10881" s="3" t="n">
        <v>3</v>
      </c>
      <c r="C10881" s="3" t="s">
        <v>425</v>
      </c>
      <c r="D10881" s="3" t="s">
        <v>562</v>
      </c>
      <c r="E10881" s="3" t="n">
        <v>2766</v>
      </c>
      <c r="F10881" s="4" t="n">
        <v>156.15</v>
      </c>
      <c r="G10881" s="3" t="s">
        <v>8</v>
      </c>
      <c r="H10881" s="4" t="n">
        <f aca="false">ROUND(E10881*F10881,2)</f>
        <v>431910.9</v>
      </c>
    </row>
    <row r="10882" customFormat="false" ht="15" hidden="false" customHeight="false" outlineLevel="0" collapsed="false">
      <c r="A10882" s="3" t="n">
        <v>10881</v>
      </c>
      <c r="B10882" s="3" t="n">
        <v>10</v>
      </c>
      <c r="C10882" s="3" t="s">
        <v>425</v>
      </c>
      <c r="D10882" s="3" t="s">
        <v>563</v>
      </c>
      <c r="E10882" s="3" t="n">
        <v>4576</v>
      </c>
      <c r="F10882" s="4" t="n">
        <v>76.17</v>
      </c>
      <c r="G10882" s="3" t="s">
        <v>8</v>
      </c>
      <c r="H10882" s="4" t="n">
        <f aca="false">ROUND(E10882*F10882,2)</f>
        <v>348553.92</v>
      </c>
    </row>
    <row r="10883" customFormat="false" ht="15" hidden="false" customHeight="false" outlineLevel="0" collapsed="false">
      <c r="A10883" s="3" t="n">
        <v>10882</v>
      </c>
      <c r="B10883" s="3" t="n">
        <v>3</v>
      </c>
      <c r="C10883" s="3" t="s">
        <v>425</v>
      </c>
      <c r="D10883" s="3" t="s">
        <v>563</v>
      </c>
      <c r="E10883" s="3" t="n">
        <v>2871</v>
      </c>
      <c r="F10883" s="4" t="n">
        <v>156.05</v>
      </c>
      <c r="G10883" s="3" t="s">
        <v>8</v>
      </c>
      <c r="H10883" s="4" t="n">
        <f aca="false">ROUND(E10883*F10883,2)</f>
        <v>448019.55</v>
      </c>
    </row>
    <row r="10884" customFormat="false" ht="15" hidden="false" customHeight="false" outlineLevel="0" collapsed="false">
      <c r="A10884" s="3" t="n">
        <v>10883</v>
      </c>
      <c r="B10884" s="3" t="n">
        <v>6</v>
      </c>
      <c r="C10884" s="3" t="s">
        <v>425</v>
      </c>
      <c r="D10884" s="3" t="s">
        <v>563</v>
      </c>
      <c r="E10884" s="3" t="n">
        <v>4887</v>
      </c>
      <c r="F10884" s="4" t="n">
        <v>251.51</v>
      </c>
      <c r="G10884" s="3" t="s">
        <v>8</v>
      </c>
      <c r="H10884" s="4" t="n">
        <f aca="false">ROUND(E10884*F10884,2)</f>
        <v>1229129.37</v>
      </c>
    </row>
    <row r="10885" customFormat="false" ht="15" hidden="false" customHeight="false" outlineLevel="0" collapsed="false">
      <c r="A10885" s="3" t="n">
        <v>10884</v>
      </c>
      <c r="B10885" s="3" t="n">
        <v>7</v>
      </c>
      <c r="C10885" s="3" t="s">
        <v>425</v>
      </c>
      <c r="D10885" s="3" t="s">
        <v>563</v>
      </c>
      <c r="E10885" s="3" t="n">
        <v>881</v>
      </c>
      <c r="F10885" s="4" t="n">
        <v>268.64</v>
      </c>
      <c r="G10885" s="3" t="s">
        <v>8</v>
      </c>
      <c r="H10885" s="4" t="n">
        <f aca="false">ROUND(E10885*F10885,2)</f>
        <v>236671.84</v>
      </c>
    </row>
    <row r="10886" customFormat="false" ht="15" hidden="false" customHeight="false" outlineLevel="0" collapsed="false">
      <c r="A10886" s="3" t="n">
        <v>10885</v>
      </c>
      <c r="B10886" s="3" t="n">
        <v>15</v>
      </c>
      <c r="C10886" s="3" t="s">
        <v>425</v>
      </c>
      <c r="D10886" s="3" t="s">
        <v>562</v>
      </c>
      <c r="E10886" s="3" t="n">
        <v>35</v>
      </c>
      <c r="F10886" s="4" t="n">
        <v>284.56</v>
      </c>
      <c r="G10886" s="3" t="s">
        <v>46</v>
      </c>
      <c r="H10886" s="4" t="n">
        <f aca="false">ROUND(E10886*F10886,2)</f>
        <v>9959.6</v>
      </c>
    </row>
    <row r="10887" customFormat="false" ht="15" hidden="false" customHeight="false" outlineLevel="0" collapsed="false">
      <c r="A10887" s="3" t="n">
        <v>10886</v>
      </c>
      <c r="B10887" s="3" t="n">
        <v>13</v>
      </c>
      <c r="C10887" s="3" t="s">
        <v>425</v>
      </c>
      <c r="D10887" s="3" t="s">
        <v>563</v>
      </c>
      <c r="E10887" s="3" t="n">
        <v>774</v>
      </c>
      <c r="F10887" s="4" t="n">
        <v>43.83</v>
      </c>
      <c r="G10887" s="3" t="s">
        <v>41</v>
      </c>
      <c r="H10887" s="4" t="n">
        <f aca="false">ROUND(E10887*F10887,2)</f>
        <v>33924.42</v>
      </c>
    </row>
    <row r="10888" customFormat="false" ht="15" hidden="false" customHeight="false" outlineLevel="0" collapsed="false">
      <c r="A10888" s="3" t="n">
        <v>10887</v>
      </c>
      <c r="B10888" s="3" t="n">
        <v>3</v>
      </c>
      <c r="C10888" s="3" t="s">
        <v>425</v>
      </c>
      <c r="D10888" s="3" t="s">
        <v>562</v>
      </c>
      <c r="E10888" s="3" t="n">
        <v>2760</v>
      </c>
      <c r="F10888" s="4" t="n">
        <v>156.23</v>
      </c>
      <c r="G10888" s="3" t="s">
        <v>8</v>
      </c>
      <c r="H10888" s="4" t="n">
        <f aca="false">ROUND(E10888*F10888,2)</f>
        <v>431194.8</v>
      </c>
    </row>
    <row r="10889" customFormat="false" ht="15" hidden="false" customHeight="false" outlineLevel="0" collapsed="false">
      <c r="A10889" s="3" t="n">
        <v>10888</v>
      </c>
      <c r="B10889" s="3" t="n">
        <v>11</v>
      </c>
      <c r="C10889" s="3" t="s">
        <v>425</v>
      </c>
      <c r="D10889" s="3" t="s">
        <v>562</v>
      </c>
      <c r="E10889" s="3" t="n">
        <v>3239</v>
      </c>
      <c r="F10889" s="4" t="n">
        <v>111.52</v>
      </c>
      <c r="G10889" s="3" t="s">
        <v>34</v>
      </c>
      <c r="H10889" s="4" t="n">
        <f aca="false">ROUND(E10889*F10889,2)</f>
        <v>361213.28</v>
      </c>
    </row>
    <row r="10890" customFormat="false" ht="15" hidden="false" customHeight="false" outlineLevel="0" collapsed="false">
      <c r="A10890" s="3" t="n">
        <v>10889</v>
      </c>
      <c r="B10890" s="3" t="n">
        <v>13</v>
      </c>
      <c r="C10890" s="3" t="s">
        <v>425</v>
      </c>
      <c r="D10890" s="3" t="s">
        <v>562</v>
      </c>
      <c r="E10890" s="3" t="n">
        <v>4146</v>
      </c>
      <c r="F10890" s="4" t="n">
        <v>43.87</v>
      </c>
      <c r="G10890" s="3" t="s">
        <v>41</v>
      </c>
      <c r="H10890" s="4" t="n">
        <f aca="false">ROUND(E10890*F10890,2)</f>
        <v>181885.02</v>
      </c>
    </row>
    <row r="10891" customFormat="false" ht="15" hidden="false" customHeight="false" outlineLevel="0" collapsed="false">
      <c r="A10891" s="3" t="n">
        <v>10890</v>
      </c>
      <c r="B10891" s="3" t="n">
        <v>14</v>
      </c>
      <c r="C10891" s="3" t="s">
        <v>425</v>
      </c>
      <c r="D10891" s="3" t="s">
        <v>563</v>
      </c>
      <c r="E10891" s="3" t="n">
        <v>2275</v>
      </c>
      <c r="F10891" s="4" t="n">
        <v>67.36</v>
      </c>
      <c r="G10891" s="3" t="s">
        <v>41</v>
      </c>
      <c r="H10891" s="4" t="n">
        <f aca="false">ROUND(E10891*F10891,2)</f>
        <v>153244</v>
      </c>
    </row>
    <row r="10892" customFormat="false" ht="15" hidden="false" customHeight="false" outlineLevel="0" collapsed="false">
      <c r="A10892" s="3" t="n">
        <v>10891</v>
      </c>
      <c r="B10892" s="3" t="n">
        <v>15</v>
      </c>
      <c r="C10892" s="3" t="s">
        <v>425</v>
      </c>
      <c r="D10892" s="3" t="s">
        <v>563</v>
      </c>
      <c r="E10892" s="3" t="n">
        <v>2364</v>
      </c>
      <c r="F10892" s="4" t="n">
        <v>284.69</v>
      </c>
      <c r="G10892" s="3" t="s">
        <v>46</v>
      </c>
      <c r="H10892" s="4" t="n">
        <f aca="false">ROUND(E10892*F10892,2)</f>
        <v>673007.16</v>
      </c>
    </row>
    <row r="10893" customFormat="false" ht="15" hidden="false" customHeight="false" outlineLevel="0" collapsed="false">
      <c r="A10893" s="3" t="n">
        <v>10892</v>
      </c>
      <c r="B10893" s="3" t="n">
        <v>14</v>
      </c>
      <c r="C10893" s="3" t="s">
        <v>425</v>
      </c>
      <c r="D10893" s="3" t="s">
        <v>563</v>
      </c>
      <c r="E10893" s="3" t="n">
        <v>3150</v>
      </c>
      <c r="F10893" s="4" t="n">
        <v>67.29</v>
      </c>
      <c r="G10893" s="3" t="s">
        <v>41</v>
      </c>
      <c r="H10893" s="4" t="n">
        <f aca="false">ROUND(E10893*F10893,2)</f>
        <v>211963.5</v>
      </c>
    </row>
    <row r="10894" customFormat="false" ht="15" hidden="false" customHeight="false" outlineLevel="0" collapsed="false">
      <c r="A10894" s="3" t="n">
        <v>10893</v>
      </c>
      <c r="B10894" s="3" t="n">
        <v>6</v>
      </c>
      <c r="C10894" s="3" t="s">
        <v>425</v>
      </c>
      <c r="D10894" s="3" t="s">
        <v>563</v>
      </c>
      <c r="E10894" s="3" t="n">
        <v>3406</v>
      </c>
      <c r="F10894" s="4" t="n">
        <v>250.69</v>
      </c>
      <c r="G10894" s="3" t="s">
        <v>8</v>
      </c>
      <c r="H10894" s="4" t="n">
        <f aca="false">ROUND(E10894*F10894,2)</f>
        <v>853850.14</v>
      </c>
    </row>
    <row r="10895" customFormat="false" ht="15" hidden="false" customHeight="false" outlineLevel="0" collapsed="false">
      <c r="A10895" s="3" t="n">
        <v>10894</v>
      </c>
      <c r="B10895" s="3" t="n">
        <v>11</v>
      </c>
      <c r="C10895" s="3" t="s">
        <v>425</v>
      </c>
      <c r="D10895" s="3" t="s">
        <v>562</v>
      </c>
      <c r="E10895" s="3" t="n">
        <v>4057</v>
      </c>
      <c r="F10895" s="4" t="n">
        <v>111.43</v>
      </c>
      <c r="G10895" s="3" t="s">
        <v>34</v>
      </c>
      <c r="H10895" s="4" t="n">
        <f aca="false">ROUND(E10895*F10895,2)</f>
        <v>452071.51</v>
      </c>
    </row>
    <row r="10896" customFormat="false" ht="15" hidden="false" customHeight="false" outlineLevel="0" collapsed="false">
      <c r="A10896" s="3" t="n">
        <v>10895</v>
      </c>
      <c r="B10896" s="3" t="n">
        <v>3</v>
      </c>
      <c r="C10896" s="3" t="s">
        <v>425</v>
      </c>
      <c r="D10896" s="3" t="s">
        <v>563</v>
      </c>
      <c r="E10896" s="3" t="n">
        <v>2570</v>
      </c>
      <c r="F10896" s="4" t="n">
        <v>155.59</v>
      </c>
      <c r="G10896" s="3" t="s">
        <v>8</v>
      </c>
      <c r="H10896" s="4" t="n">
        <f aca="false">ROUND(E10896*F10896,2)</f>
        <v>399866.3</v>
      </c>
    </row>
    <row r="10897" customFormat="false" ht="15" hidden="false" customHeight="false" outlineLevel="0" collapsed="false">
      <c r="A10897" s="3" t="n">
        <v>10896</v>
      </c>
      <c r="B10897" s="3" t="n">
        <v>15</v>
      </c>
      <c r="C10897" s="3" t="s">
        <v>425</v>
      </c>
      <c r="D10897" s="3" t="s">
        <v>562</v>
      </c>
      <c r="E10897" s="3" t="n">
        <v>498</v>
      </c>
      <c r="F10897" s="4" t="n">
        <v>284.69</v>
      </c>
      <c r="G10897" s="3" t="s">
        <v>46</v>
      </c>
      <c r="H10897" s="4" t="n">
        <f aca="false">ROUND(E10897*F10897,2)</f>
        <v>141775.62</v>
      </c>
    </row>
    <row r="10898" customFormat="false" ht="15" hidden="false" customHeight="false" outlineLevel="0" collapsed="false">
      <c r="A10898" s="3" t="n">
        <v>10897</v>
      </c>
      <c r="B10898" s="3" t="n">
        <v>2</v>
      </c>
      <c r="C10898" s="3" t="s">
        <v>425</v>
      </c>
      <c r="D10898" s="3" t="s">
        <v>562</v>
      </c>
      <c r="E10898" s="3" t="n">
        <v>3781</v>
      </c>
      <c r="F10898" s="4" t="n">
        <v>33.92</v>
      </c>
      <c r="G10898" s="3" t="s">
        <v>8</v>
      </c>
      <c r="H10898" s="4" t="n">
        <f aca="false">ROUND(E10898*F10898,2)</f>
        <v>128251.52</v>
      </c>
    </row>
    <row r="10899" customFormat="false" ht="15" hidden="false" customHeight="false" outlineLevel="0" collapsed="false">
      <c r="A10899" s="3" t="n">
        <v>10898</v>
      </c>
      <c r="B10899" s="3" t="n">
        <v>5</v>
      </c>
      <c r="C10899" s="3" t="s">
        <v>425</v>
      </c>
      <c r="D10899" s="3" t="s">
        <v>563</v>
      </c>
      <c r="E10899" s="3" t="n">
        <v>3948</v>
      </c>
      <c r="F10899" s="4" t="n">
        <v>729.06</v>
      </c>
      <c r="G10899" s="3" t="s">
        <v>8</v>
      </c>
      <c r="H10899" s="4" t="n">
        <f aca="false">ROUND(E10899*F10899,2)</f>
        <v>2878328.88</v>
      </c>
    </row>
    <row r="10900" customFormat="false" ht="15" hidden="false" customHeight="false" outlineLevel="0" collapsed="false">
      <c r="A10900" s="3" t="n">
        <v>10899</v>
      </c>
      <c r="B10900" s="3" t="n">
        <v>13</v>
      </c>
      <c r="C10900" s="3" t="s">
        <v>425</v>
      </c>
      <c r="D10900" s="3" t="s">
        <v>563</v>
      </c>
      <c r="E10900" s="3" t="n">
        <v>2455</v>
      </c>
      <c r="F10900" s="4" t="n">
        <v>43.84</v>
      </c>
      <c r="G10900" s="3" t="s">
        <v>41</v>
      </c>
      <c r="H10900" s="4" t="n">
        <f aca="false">ROUND(E10900*F10900,2)</f>
        <v>107627.2</v>
      </c>
    </row>
    <row r="10901" customFormat="false" ht="15" hidden="false" customHeight="false" outlineLevel="0" collapsed="false">
      <c r="A10901" s="3" t="n">
        <v>10900</v>
      </c>
      <c r="B10901" s="3" t="n">
        <v>9</v>
      </c>
      <c r="C10901" s="3" t="s">
        <v>425</v>
      </c>
      <c r="D10901" s="3" t="s">
        <v>563</v>
      </c>
      <c r="E10901" s="3" t="n">
        <v>2453</v>
      </c>
      <c r="F10901" s="4" t="n">
        <v>290.19</v>
      </c>
      <c r="G10901" s="3" t="s">
        <v>8</v>
      </c>
      <c r="H10901" s="4" t="n">
        <f aca="false">ROUND(E10901*F10901,2)</f>
        <v>711836.07</v>
      </c>
    </row>
    <row r="10902" customFormat="false" ht="15" hidden="false" customHeight="false" outlineLevel="0" collapsed="false">
      <c r="A10902" s="3" t="n">
        <v>10901</v>
      </c>
      <c r="B10902" s="3" t="n">
        <v>6</v>
      </c>
      <c r="C10902" s="3" t="s">
        <v>425</v>
      </c>
      <c r="D10902" s="3" t="s">
        <v>563</v>
      </c>
      <c r="E10902" s="3" t="n">
        <v>4771</v>
      </c>
      <c r="F10902" s="4" t="n">
        <v>251.64</v>
      </c>
      <c r="G10902" s="3" t="s">
        <v>8</v>
      </c>
      <c r="H10902" s="4" t="n">
        <f aca="false">ROUND(E10902*F10902,2)</f>
        <v>1200574.44</v>
      </c>
    </row>
    <row r="10903" customFormat="false" ht="15" hidden="false" customHeight="false" outlineLevel="0" collapsed="false">
      <c r="A10903" s="3" t="n">
        <v>10902</v>
      </c>
      <c r="B10903" s="3" t="n">
        <v>4</v>
      </c>
      <c r="C10903" s="3" t="s">
        <v>425</v>
      </c>
      <c r="D10903" s="3" t="s">
        <v>563</v>
      </c>
      <c r="E10903" s="3" t="n">
        <v>339</v>
      </c>
      <c r="F10903" s="4" t="n">
        <v>115.38</v>
      </c>
      <c r="G10903" s="3" t="s">
        <v>8</v>
      </c>
      <c r="H10903" s="4" t="n">
        <f aca="false">ROUND(E10903*F10903,2)</f>
        <v>39113.82</v>
      </c>
    </row>
    <row r="10904" customFormat="false" ht="15" hidden="false" customHeight="false" outlineLevel="0" collapsed="false">
      <c r="A10904" s="3" t="n">
        <v>10903</v>
      </c>
      <c r="B10904" s="3" t="n">
        <v>5</v>
      </c>
      <c r="C10904" s="3" t="s">
        <v>426</v>
      </c>
      <c r="D10904" s="3" t="s">
        <v>563</v>
      </c>
      <c r="E10904" s="3" t="n">
        <v>684</v>
      </c>
      <c r="F10904" s="4" t="n">
        <v>727.26</v>
      </c>
      <c r="G10904" s="3" t="s">
        <v>8</v>
      </c>
      <c r="H10904" s="4" t="n">
        <f aca="false">ROUND(E10904*F10904,2)</f>
        <v>497445.84</v>
      </c>
    </row>
    <row r="10905" customFormat="false" ht="15" hidden="false" customHeight="false" outlineLevel="0" collapsed="false">
      <c r="A10905" s="3" t="n">
        <v>10904</v>
      </c>
      <c r="B10905" s="3" t="n">
        <v>8</v>
      </c>
      <c r="C10905" s="3" t="s">
        <v>426</v>
      </c>
      <c r="D10905" s="3" t="s">
        <v>563</v>
      </c>
      <c r="E10905" s="3" t="n">
        <v>2233</v>
      </c>
      <c r="F10905" s="4" t="n">
        <v>59.51</v>
      </c>
      <c r="G10905" s="3" t="s">
        <v>8</v>
      </c>
      <c r="H10905" s="4" t="n">
        <f aca="false">ROUND(E10905*F10905,2)</f>
        <v>132885.83</v>
      </c>
    </row>
    <row r="10906" customFormat="false" ht="15" hidden="false" customHeight="false" outlineLevel="0" collapsed="false">
      <c r="A10906" s="3" t="n">
        <v>10905</v>
      </c>
      <c r="B10906" s="3" t="n">
        <v>6</v>
      </c>
      <c r="C10906" s="3" t="s">
        <v>426</v>
      </c>
      <c r="D10906" s="3" t="s">
        <v>562</v>
      </c>
      <c r="E10906" s="3" t="n">
        <v>1428</v>
      </c>
      <c r="F10906" s="4" t="n">
        <v>244.45</v>
      </c>
      <c r="G10906" s="3" t="s">
        <v>8</v>
      </c>
      <c r="H10906" s="4" t="n">
        <f aca="false">ROUND(E10906*F10906,2)</f>
        <v>349074.6</v>
      </c>
    </row>
    <row r="10907" customFormat="false" ht="15" hidden="false" customHeight="false" outlineLevel="0" collapsed="false">
      <c r="A10907" s="3" t="n">
        <v>10906</v>
      </c>
      <c r="B10907" s="3" t="n">
        <v>12</v>
      </c>
      <c r="C10907" s="3" t="s">
        <v>426</v>
      </c>
      <c r="D10907" s="3" t="s">
        <v>563</v>
      </c>
      <c r="E10907" s="3" t="n">
        <v>560</v>
      </c>
      <c r="F10907" s="4" t="n">
        <v>219.01</v>
      </c>
      <c r="G10907" s="3" t="s">
        <v>38</v>
      </c>
      <c r="H10907" s="4" t="n">
        <f aca="false">ROUND(E10907*F10907,2)</f>
        <v>122645.6</v>
      </c>
    </row>
    <row r="10908" customFormat="false" ht="15" hidden="false" customHeight="false" outlineLevel="0" collapsed="false">
      <c r="A10908" s="3" t="n">
        <v>10907</v>
      </c>
      <c r="B10908" s="3" t="n">
        <v>12</v>
      </c>
      <c r="C10908" s="3" t="s">
        <v>426</v>
      </c>
      <c r="D10908" s="3" t="s">
        <v>563</v>
      </c>
      <c r="E10908" s="3" t="n">
        <v>4615</v>
      </c>
      <c r="F10908" s="4" t="n">
        <v>218.82</v>
      </c>
      <c r="G10908" s="3" t="s">
        <v>38</v>
      </c>
      <c r="H10908" s="4" t="n">
        <f aca="false">ROUND(E10908*F10908,2)</f>
        <v>1009854.3</v>
      </c>
    </row>
    <row r="10909" customFormat="false" ht="15" hidden="false" customHeight="false" outlineLevel="0" collapsed="false">
      <c r="A10909" s="3" t="n">
        <v>10908</v>
      </c>
      <c r="B10909" s="3" t="n">
        <v>7</v>
      </c>
      <c r="C10909" s="3" t="s">
        <v>426</v>
      </c>
      <c r="D10909" s="3" t="s">
        <v>562</v>
      </c>
      <c r="E10909" s="3" t="n">
        <v>622</v>
      </c>
      <c r="F10909" s="4" t="n">
        <v>272.58</v>
      </c>
      <c r="G10909" s="3" t="s">
        <v>8</v>
      </c>
      <c r="H10909" s="4" t="n">
        <f aca="false">ROUND(E10909*F10909,2)</f>
        <v>169544.76</v>
      </c>
    </row>
    <row r="10910" customFormat="false" ht="15" hidden="false" customHeight="false" outlineLevel="0" collapsed="false">
      <c r="A10910" s="3" t="n">
        <v>10909</v>
      </c>
      <c r="B10910" s="3" t="n">
        <v>6</v>
      </c>
      <c r="C10910" s="3" t="s">
        <v>426</v>
      </c>
      <c r="D10910" s="3" t="s">
        <v>563</v>
      </c>
      <c r="E10910" s="3" t="n">
        <v>54</v>
      </c>
      <c r="F10910" s="4" t="n">
        <v>245.46</v>
      </c>
      <c r="G10910" s="3" t="s">
        <v>8</v>
      </c>
      <c r="H10910" s="4" t="n">
        <f aca="false">ROUND(E10910*F10910,2)</f>
        <v>13254.84</v>
      </c>
    </row>
    <row r="10911" customFormat="false" ht="15" hidden="false" customHeight="false" outlineLevel="0" collapsed="false">
      <c r="A10911" s="3" t="n">
        <v>10910</v>
      </c>
      <c r="B10911" s="3" t="n">
        <v>12</v>
      </c>
      <c r="C10911" s="3" t="s">
        <v>426</v>
      </c>
      <c r="D10911" s="3" t="s">
        <v>562</v>
      </c>
      <c r="E10911" s="3" t="n">
        <v>2550</v>
      </c>
      <c r="F10911" s="4" t="n">
        <v>218.82</v>
      </c>
      <c r="G10911" s="3" t="s">
        <v>38</v>
      </c>
      <c r="H10911" s="4" t="n">
        <f aca="false">ROUND(E10911*F10911,2)</f>
        <v>557991</v>
      </c>
    </row>
    <row r="10912" customFormat="false" ht="15" hidden="false" customHeight="false" outlineLevel="0" collapsed="false">
      <c r="A10912" s="3" t="n">
        <v>10911</v>
      </c>
      <c r="B10912" s="3" t="n">
        <v>14</v>
      </c>
      <c r="C10912" s="3" t="s">
        <v>426</v>
      </c>
      <c r="D10912" s="3" t="s">
        <v>563</v>
      </c>
      <c r="E10912" s="3" t="n">
        <v>3467</v>
      </c>
      <c r="F10912" s="4" t="n">
        <v>67.86</v>
      </c>
      <c r="G10912" s="3" t="s">
        <v>41</v>
      </c>
      <c r="H10912" s="4" t="n">
        <f aca="false">ROUND(E10912*F10912,2)</f>
        <v>235270.62</v>
      </c>
    </row>
    <row r="10913" customFormat="false" ht="15" hidden="false" customHeight="false" outlineLevel="0" collapsed="false">
      <c r="A10913" s="3" t="n">
        <v>10912</v>
      </c>
      <c r="B10913" s="3" t="n">
        <v>2</v>
      </c>
      <c r="C10913" s="3" t="s">
        <v>426</v>
      </c>
      <c r="D10913" s="3" t="s">
        <v>563</v>
      </c>
      <c r="E10913" s="3" t="n">
        <v>3820</v>
      </c>
      <c r="F10913" s="4" t="n">
        <v>33.59</v>
      </c>
      <c r="G10913" s="3" t="s">
        <v>8</v>
      </c>
      <c r="H10913" s="4" t="n">
        <f aca="false">ROUND(E10913*F10913,2)</f>
        <v>128313.8</v>
      </c>
    </row>
    <row r="10914" customFormat="false" ht="15" hidden="false" customHeight="false" outlineLevel="0" collapsed="false">
      <c r="A10914" s="3" t="n">
        <v>10913</v>
      </c>
      <c r="B10914" s="3" t="n">
        <v>13</v>
      </c>
      <c r="C10914" s="3" t="s">
        <v>426</v>
      </c>
      <c r="D10914" s="3" t="s">
        <v>562</v>
      </c>
      <c r="E10914" s="3" t="n">
        <v>500</v>
      </c>
      <c r="F10914" s="4" t="n">
        <v>45.47</v>
      </c>
      <c r="G10914" s="3" t="s">
        <v>41</v>
      </c>
      <c r="H10914" s="4" t="n">
        <f aca="false">ROUND(E10914*F10914,2)</f>
        <v>22735</v>
      </c>
    </row>
    <row r="10915" customFormat="false" ht="15" hidden="false" customHeight="false" outlineLevel="0" collapsed="false">
      <c r="A10915" s="3" t="n">
        <v>10914</v>
      </c>
      <c r="B10915" s="3" t="n">
        <v>9</v>
      </c>
      <c r="C10915" s="3" t="s">
        <v>426</v>
      </c>
      <c r="D10915" s="3" t="s">
        <v>563</v>
      </c>
      <c r="E10915" s="3" t="n">
        <v>4735</v>
      </c>
      <c r="F10915" s="4" t="n">
        <v>290.09</v>
      </c>
      <c r="G10915" s="3" t="s">
        <v>8</v>
      </c>
      <c r="H10915" s="4" t="n">
        <f aca="false">ROUND(E10915*F10915,2)</f>
        <v>1373576.15</v>
      </c>
    </row>
    <row r="10916" customFormat="false" ht="15" hidden="false" customHeight="false" outlineLevel="0" collapsed="false">
      <c r="A10916" s="3" t="n">
        <v>10915</v>
      </c>
      <c r="B10916" s="3" t="n">
        <v>11</v>
      </c>
      <c r="C10916" s="3" t="s">
        <v>426</v>
      </c>
      <c r="D10916" s="3" t="s">
        <v>562</v>
      </c>
      <c r="E10916" s="3" t="n">
        <v>1280</v>
      </c>
      <c r="F10916" s="4" t="n">
        <v>113.08</v>
      </c>
      <c r="G10916" s="3" t="s">
        <v>34</v>
      </c>
      <c r="H10916" s="4" t="n">
        <f aca="false">ROUND(E10916*F10916,2)</f>
        <v>144742.4</v>
      </c>
    </row>
    <row r="10917" customFormat="false" ht="15" hidden="false" customHeight="false" outlineLevel="0" collapsed="false">
      <c r="A10917" s="3" t="n">
        <v>10916</v>
      </c>
      <c r="B10917" s="3" t="n">
        <v>8</v>
      </c>
      <c r="C10917" s="3" t="s">
        <v>426</v>
      </c>
      <c r="D10917" s="3" t="s">
        <v>562</v>
      </c>
      <c r="E10917" s="3" t="n">
        <v>1328</v>
      </c>
      <c r="F10917" s="4" t="n">
        <v>59.39</v>
      </c>
      <c r="G10917" s="3" t="s">
        <v>8</v>
      </c>
      <c r="H10917" s="4" t="n">
        <f aca="false">ROUND(E10917*F10917,2)</f>
        <v>78869.92</v>
      </c>
    </row>
    <row r="10918" customFormat="false" ht="15" hidden="false" customHeight="false" outlineLevel="0" collapsed="false">
      <c r="A10918" s="3" t="n">
        <v>10917</v>
      </c>
      <c r="B10918" s="3" t="n">
        <v>1</v>
      </c>
      <c r="C10918" s="3" t="s">
        <v>426</v>
      </c>
      <c r="D10918" s="3" t="s">
        <v>562</v>
      </c>
      <c r="E10918" s="3" t="n">
        <v>2551</v>
      </c>
      <c r="F10918" s="4" t="n">
        <v>411.45</v>
      </c>
      <c r="G10918" s="3" t="s">
        <v>8</v>
      </c>
      <c r="H10918" s="4" t="n">
        <f aca="false">ROUND(E10918*F10918,2)</f>
        <v>1049608.95</v>
      </c>
    </row>
    <row r="10919" customFormat="false" ht="15" hidden="false" customHeight="false" outlineLevel="0" collapsed="false">
      <c r="A10919" s="3" t="n">
        <v>10918</v>
      </c>
      <c r="B10919" s="3" t="n">
        <v>14</v>
      </c>
      <c r="C10919" s="3" t="s">
        <v>426</v>
      </c>
      <c r="D10919" s="3" t="s">
        <v>563</v>
      </c>
      <c r="E10919" s="3" t="n">
        <v>2213</v>
      </c>
      <c r="F10919" s="4" t="n">
        <v>67.98</v>
      </c>
      <c r="G10919" s="3" t="s">
        <v>41</v>
      </c>
      <c r="H10919" s="4" t="n">
        <f aca="false">ROUND(E10919*F10919,2)</f>
        <v>150439.74</v>
      </c>
    </row>
    <row r="10920" customFormat="false" ht="15" hidden="false" customHeight="false" outlineLevel="0" collapsed="false">
      <c r="A10920" s="3" t="n">
        <v>10919</v>
      </c>
      <c r="B10920" s="3" t="n">
        <v>8</v>
      </c>
      <c r="C10920" s="3" t="s">
        <v>426</v>
      </c>
      <c r="D10920" s="3" t="s">
        <v>563</v>
      </c>
      <c r="E10920" s="3" t="n">
        <v>3755</v>
      </c>
      <c r="F10920" s="4" t="n">
        <v>59.42</v>
      </c>
      <c r="G10920" s="3" t="s">
        <v>8</v>
      </c>
      <c r="H10920" s="4" t="n">
        <f aca="false">ROUND(E10920*F10920,2)</f>
        <v>223122.1</v>
      </c>
    </row>
    <row r="10921" customFormat="false" ht="15" hidden="false" customHeight="false" outlineLevel="0" collapsed="false">
      <c r="A10921" s="3" t="n">
        <v>10920</v>
      </c>
      <c r="B10921" s="3" t="n">
        <v>3</v>
      </c>
      <c r="C10921" s="3" t="s">
        <v>426</v>
      </c>
      <c r="D10921" s="3" t="s">
        <v>562</v>
      </c>
      <c r="E10921" s="3" t="n">
        <v>3046</v>
      </c>
      <c r="F10921" s="4" t="n">
        <v>157.44</v>
      </c>
      <c r="G10921" s="3" t="s">
        <v>8</v>
      </c>
      <c r="H10921" s="4" t="n">
        <f aca="false">ROUND(E10921*F10921,2)</f>
        <v>479562.24</v>
      </c>
    </row>
    <row r="10922" customFormat="false" ht="15" hidden="false" customHeight="false" outlineLevel="0" collapsed="false">
      <c r="A10922" s="3" t="n">
        <v>10921</v>
      </c>
      <c r="B10922" s="3" t="n">
        <v>6</v>
      </c>
      <c r="C10922" s="3" t="s">
        <v>426</v>
      </c>
      <c r="D10922" s="3" t="s">
        <v>563</v>
      </c>
      <c r="E10922" s="3" t="n">
        <v>1531</v>
      </c>
      <c r="F10922" s="4" t="n">
        <v>245.47</v>
      </c>
      <c r="G10922" s="3" t="s">
        <v>8</v>
      </c>
      <c r="H10922" s="4" t="n">
        <f aca="false">ROUND(E10922*F10922,2)</f>
        <v>375814.57</v>
      </c>
    </row>
    <row r="10923" customFormat="false" ht="15" hidden="false" customHeight="false" outlineLevel="0" collapsed="false">
      <c r="A10923" s="3" t="n">
        <v>10922</v>
      </c>
      <c r="B10923" s="3" t="n">
        <v>5</v>
      </c>
      <c r="C10923" s="3" t="s">
        <v>426</v>
      </c>
      <c r="D10923" s="3" t="s">
        <v>562</v>
      </c>
      <c r="E10923" s="3" t="n">
        <v>4019</v>
      </c>
      <c r="F10923" s="4" t="n">
        <v>726.43</v>
      </c>
      <c r="G10923" s="3" t="s">
        <v>8</v>
      </c>
      <c r="H10923" s="4" t="n">
        <f aca="false">ROUND(E10923*F10923,2)</f>
        <v>2919522.17</v>
      </c>
    </row>
    <row r="10924" customFormat="false" ht="15" hidden="false" customHeight="false" outlineLevel="0" collapsed="false">
      <c r="A10924" s="3" t="n">
        <v>10923</v>
      </c>
      <c r="B10924" s="3" t="n">
        <v>10</v>
      </c>
      <c r="C10924" s="3" t="s">
        <v>426</v>
      </c>
      <c r="D10924" s="3" t="s">
        <v>563</v>
      </c>
      <c r="E10924" s="3" t="n">
        <v>1121</v>
      </c>
      <c r="F10924" s="4" t="n">
        <v>76.99</v>
      </c>
      <c r="G10924" s="3" t="s">
        <v>8</v>
      </c>
      <c r="H10924" s="4" t="n">
        <f aca="false">ROUND(E10924*F10924,2)</f>
        <v>86305.79</v>
      </c>
    </row>
    <row r="10925" customFormat="false" ht="15" hidden="false" customHeight="false" outlineLevel="0" collapsed="false">
      <c r="A10925" s="3" t="n">
        <v>10924</v>
      </c>
      <c r="B10925" s="3" t="n">
        <v>4</v>
      </c>
      <c r="C10925" s="3" t="s">
        <v>426</v>
      </c>
      <c r="D10925" s="3" t="s">
        <v>562</v>
      </c>
      <c r="E10925" s="3" t="n">
        <v>788</v>
      </c>
      <c r="F10925" s="4" t="n">
        <v>115.98</v>
      </c>
      <c r="G10925" s="3" t="s">
        <v>8</v>
      </c>
      <c r="H10925" s="4" t="n">
        <f aca="false">ROUND(E10925*F10925,2)</f>
        <v>91392.24</v>
      </c>
    </row>
    <row r="10926" customFormat="false" ht="15" hidden="false" customHeight="false" outlineLevel="0" collapsed="false">
      <c r="A10926" s="3" t="n">
        <v>10925</v>
      </c>
      <c r="B10926" s="3" t="n">
        <v>5</v>
      </c>
      <c r="C10926" s="3" t="s">
        <v>426</v>
      </c>
      <c r="D10926" s="3" t="s">
        <v>562</v>
      </c>
      <c r="E10926" s="3" t="n">
        <v>3403</v>
      </c>
      <c r="F10926" s="4" t="n">
        <v>729.56</v>
      </c>
      <c r="G10926" s="3" t="s">
        <v>8</v>
      </c>
      <c r="H10926" s="4" t="n">
        <f aca="false">ROUND(E10926*F10926,2)</f>
        <v>2482692.68</v>
      </c>
    </row>
    <row r="10927" customFormat="false" ht="15" hidden="false" customHeight="false" outlineLevel="0" collapsed="false">
      <c r="A10927" s="3" t="n">
        <v>10926</v>
      </c>
      <c r="B10927" s="3" t="n">
        <v>12</v>
      </c>
      <c r="C10927" s="3" t="s">
        <v>426</v>
      </c>
      <c r="D10927" s="3" t="s">
        <v>563</v>
      </c>
      <c r="E10927" s="3" t="n">
        <v>3042</v>
      </c>
      <c r="F10927" s="4" t="n">
        <v>218.85</v>
      </c>
      <c r="G10927" s="3" t="s">
        <v>38</v>
      </c>
      <c r="H10927" s="4" t="n">
        <f aca="false">ROUND(E10927*F10927,2)</f>
        <v>665741.7</v>
      </c>
    </row>
    <row r="10928" customFormat="false" ht="15" hidden="false" customHeight="false" outlineLevel="0" collapsed="false">
      <c r="A10928" s="3" t="n">
        <v>10927</v>
      </c>
      <c r="B10928" s="3" t="n">
        <v>11</v>
      </c>
      <c r="C10928" s="3" t="s">
        <v>426</v>
      </c>
      <c r="D10928" s="3" t="s">
        <v>563</v>
      </c>
      <c r="E10928" s="3" t="n">
        <v>1509</v>
      </c>
      <c r="F10928" s="4" t="n">
        <v>113.48</v>
      </c>
      <c r="G10928" s="3" t="s">
        <v>34</v>
      </c>
      <c r="H10928" s="4" t="n">
        <f aca="false">ROUND(E10928*F10928,2)</f>
        <v>171241.32</v>
      </c>
    </row>
    <row r="10929" customFormat="false" ht="15" hidden="false" customHeight="false" outlineLevel="0" collapsed="false">
      <c r="A10929" s="3" t="n">
        <v>10928</v>
      </c>
      <c r="B10929" s="3" t="n">
        <v>9</v>
      </c>
      <c r="C10929" s="3" t="s">
        <v>426</v>
      </c>
      <c r="D10929" s="3" t="s">
        <v>563</v>
      </c>
      <c r="E10929" s="3" t="n">
        <v>3208</v>
      </c>
      <c r="F10929" s="4" t="n">
        <v>291.11</v>
      </c>
      <c r="G10929" s="3" t="s">
        <v>8</v>
      </c>
      <c r="H10929" s="4" t="n">
        <f aca="false">ROUND(E10929*F10929,2)</f>
        <v>933880.88</v>
      </c>
    </row>
    <row r="10930" customFormat="false" ht="15" hidden="false" customHeight="false" outlineLevel="0" collapsed="false">
      <c r="A10930" s="3" t="n">
        <v>10929</v>
      </c>
      <c r="B10930" s="3" t="n">
        <v>15</v>
      </c>
      <c r="C10930" s="3" t="s">
        <v>426</v>
      </c>
      <c r="D10930" s="3" t="s">
        <v>563</v>
      </c>
      <c r="E10930" s="3" t="n">
        <v>4177</v>
      </c>
      <c r="F10930" s="4" t="n">
        <v>286.93</v>
      </c>
      <c r="G10930" s="3" t="s">
        <v>46</v>
      </c>
      <c r="H10930" s="4" t="n">
        <f aca="false">ROUND(E10930*F10930,2)</f>
        <v>1198506.61</v>
      </c>
    </row>
    <row r="10931" customFormat="false" ht="15" hidden="false" customHeight="false" outlineLevel="0" collapsed="false">
      <c r="A10931" s="3" t="n">
        <v>10930</v>
      </c>
      <c r="B10931" s="3" t="n">
        <v>6</v>
      </c>
      <c r="C10931" s="3" t="s">
        <v>426</v>
      </c>
      <c r="D10931" s="3" t="s">
        <v>563</v>
      </c>
      <c r="E10931" s="3" t="n">
        <v>3374</v>
      </c>
      <c r="F10931" s="4" t="n">
        <v>245.66</v>
      </c>
      <c r="G10931" s="3" t="s">
        <v>8</v>
      </c>
      <c r="H10931" s="4" t="n">
        <f aca="false">ROUND(E10931*F10931,2)</f>
        <v>828856.84</v>
      </c>
    </row>
    <row r="10932" customFormat="false" ht="15" hidden="false" customHeight="false" outlineLevel="0" collapsed="false">
      <c r="A10932" s="3" t="n">
        <v>10931</v>
      </c>
      <c r="B10932" s="3" t="n">
        <v>6</v>
      </c>
      <c r="C10932" s="3" t="s">
        <v>426</v>
      </c>
      <c r="D10932" s="3" t="s">
        <v>562</v>
      </c>
      <c r="E10932" s="3" t="n">
        <v>2648</v>
      </c>
      <c r="F10932" s="4" t="n">
        <v>244.94</v>
      </c>
      <c r="G10932" s="3" t="s">
        <v>8</v>
      </c>
      <c r="H10932" s="4" t="n">
        <f aca="false">ROUND(E10932*F10932,2)</f>
        <v>648601.12</v>
      </c>
    </row>
    <row r="10933" customFormat="false" ht="15" hidden="false" customHeight="false" outlineLevel="0" collapsed="false">
      <c r="A10933" s="3" t="n">
        <v>10932</v>
      </c>
      <c r="B10933" s="3" t="n">
        <v>10</v>
      </c>
      <c r="C10933" s="3" t="s">
        <v>426</v>
      </c>
      <c r="D10933" s="3" t="s">
        <v>563</v>
      </c>
      <c r="E10933" s="3" t="n">
        <v>2962</v>
      </c>
      <c r="F10933" s="4" t="n">
        <v>77.31</v>
      </c>
      <c r="G10933" s="3" t="s">
        <v>8</v>
      </c>
      <c r="H10933" s="4" t="n">
        <f aca="false">ROUND(E10933*F10933,2)</f>
        <v>228992.22</v>
      </c>
    </row>
    <row r="10934" customFormat="false" ht="15" hidden="false" customHeight="false" outlineLevel="0" collapsed="false">
      <c r="A10934" s="3" t="n">
        <v>10933</v>
      </c>
      <c r="B10934" s="3" t="n">
        <v>12</v>
      </c>
      <c r="C10934" s="3" t="s">
        <v>426</v>
      </c>
      <c r="D10934" s="3" t="s">
        <v>562</v>
      </c>
      <c r="E10934" s="3" t="n">
        <v>4670</v>
      </c>
      <c r="F10934" s="4" t="n">
        <v>218.92</v>
      </c>
      <c r="G10934" s="3" t="s">
        <v>38</v>
      </c>
      <c r="H10934" s="4" t="n">
        <f aca="false">ROUND(E10934*F10934,2)</f>
        <v>1022356.4</v>
      </c>
    </row>
    <row r="10935" customFormat="false" ht="15" hidden="false" customHeight="false" outlineLevel="0" collapsed="false">
      <c r="A10935" s="3" t="n">
        <v>10934</v>
      </c>
      <c r="B10935" s="3" t="n">
        <v>9</v>
      </c>
      <c r="C10935" s="3" t="s">
        <v>427</v>
      </c>
      <c r="D10935" s="3" t="s">
        <v>562</v>
      </c>
      <c r="E10935" s="3" t="n">
        <v>2090</v>
      </c>
      <c r="F10935" s="4" t="n">
        <v>287.59</v>
      </c>
      <c r="G10935" s="3" t="s">
        <v>8</v>
      </c>
      <c r="H10935" s="4" t="n">
        <f aca="false">ROUND(E10935*F10935,2)</f>
        <v>601063.1</v>
      </c>
    </row>
    <row r="10936" customFormat="false" ht="15" hidden="false" customHeight="false" outlineLevel="0" collapsed="false">
      <c r="A10936" s="3" t="n">
        <v>10935</v>
      </c>
      <c r="B10936" s="3" t="n">
        <v>5</v>
      </c>
      <c r="C10936" s="3" t="s">
        <v>427</v>
      </c>
      <c r="D10936" s="3" t="s">
        <v>563</v>
      </c>
      <c r="E10936" s="3" t="n">
        <v>3398</v>
      </c>
      <c r="F10936" s="4" t="n">
        <v>706.08</v>
      </c>
      <c r="G10936" s="3" t="s">
        <v>8</v>
      </c>
      <c r="H10936" s="4" t="n">
        <f aca="false">ROUND(E10936*F10936,2)</f>
        <v>2399259.84</v>
      </c>
    </row>
    <row r="10937" customFormat="false" ht="15" hidden="false" customHeight="false" outlineLevel="0" collapsed="false">
      <c r="A10937" s="3" t="n">
        <v>10936</v>
      </c>
      <c r="B10937" s="3" t="n">
        <v>15</v>
      </c>
      <c r="C10937" s="3" t="s">
        <v>427</v>
      </c>
      <c r="D10937" s="3" t="s">
        <v>562</v>
      </c>
      <c r="E10937" s="3" t="n">
        <v>4765</v>
      </c>
      <c r="F10937" s="4" t="n">
        <v>286.15</v>
      </c>
      <c r="G10937" s="3" t="s">
        <v>46</v>
      </c>
      <c r="H10937" s="4" t="n">
        <f aca="false">ROUND(E10937*F10937,2)</f>
        <v>1363504.75</v>
      </c>
    </row>
    <row r="10938" customFormat="false" ht="15" hidden="false" customHeight="false" outlineLevel="0" collapsed="false">
      <c r="A10938" s="3" t="n">
        <v>10937</v>
      </c>
      <c r="B10938" s="3" t="n">
        <v>12</v>
      </c>
      <c r="C10938" s="3" t="s">
        <v>427</v>
      </c>
      <c r="D10938" s="3" t="s">
        <v>562</v>
      </c>
      <c r="E10938" s="3" t="n">
        <v>2966</v>
      </c>
      <c r="F10938" s="4" t="n">
        <v>217.69</v>
      </c>
      <c r="G10938" s="3" t="s">
        <v>38</v>
      </c>
      <c r="H10938" s="4" t="n">
        <f aca="false">ROUND(E10938*F10938,2)</f>
        <v>645668.54</v>
      </c>
    </row>
    <row r="10939" customFormat="false" ht="15" hidden="false" customHeight="false" outlineLevel="0" collapsed="false">
      <c r="A10939" s="3" t="n">
        <v>10938</v>
      </c>
      <c r="B10939" s="3" t="n">
        <v>6</v>
      </c>
      <c r="C10939" s="3" t="s">
        <v>427</v>
      </c>
      <c r="D10939" s="3" t="s">
        <v>562</v>
      </c>
      <c r="E10939" s="3" t="n">
        <v>423</v>
      </c>
      <c r="F10939" s="4" t="n">
        <v>250.54</v>
      </c>
      <c r="G10939" s="3" t="s">
        <v>8</v>
      </c>
      <c r="H10939" s="4" t="n">
        <f aca="false">ROUND(E10939*F10939,2)</f>
        <v>105978.42</v>
      </c>
    </row>
    <row r="10940" customFormat="false" ht="15" hidden="false" customHeight="false" outlineLevel="0" collapsed="false">
      <c r="A10940" s="3" t="n">
        <v>10939</v>
      </c>
      <c r="B10940" s="3" t="n">
        <v>14</v>
      </c>
      <c r="C10940" s="3" t="s">
        <v>427</v>
      </c>
      <c r="D10940" s="3" t="s">
        <v>562</v>
      </c>
      <c r="E10940" s="3" t="n">
        <v>22</v>
      </c>
      <c r="F10940" s="4" t="n">
        <v>67.05</v>
      </c>
      <c r="G10940" s="3" t="s">
        <v>41</v>
      </c>
      <c r="H10940" s="4" t="n">
        <f aca="false">ROUND(E10940*F10940,2)</f>
        <v>1475.1</v>
      </c>
    </row>
    <row r="10941" customFormat="false" ht="15" hidden="false" customHeight="false" outlineLevel="0" collapsed="false">
      <c r="A10941" s="3" t="n">
        <v>10940</v>
      </c>
      <c r="B10941" s="3" t="n">
        <v>5</v>
      </c>
      <c r="C10941" s="3" t="s">
        <v>427</v>
      </c>
      <c r="D10941" s="3" t="s">
        <v>562</v>
      </c>
      <c r="E10941" s="3" t="n">
        <v>3274</v>
      </c>
      <c r="F10941" s="4" t="n">
        <v>703.1</v>
      </c>
      <c r="G10941" s="3" t="s">
        <v>8</v>
      </c>
      <c r="H10941" s="4" t="n">
        <f aca="false">ROUND(E10941*F10941,2)</f>
        <v>2301949.4</v>
      </c>
    </row>
    <row r="10942" customFormat="false" ht="15" hidden="false" customHeight="false" outlineLevel="0" collapsed="false">
      <c r="A10942" s="3" t="n">
        <v>10941</v>
      </c>
      <c r="B10942" s="3" t="n">
        <v>13</v>
      </c>
      <c r="C10942" s="3" t="s">
        <v>427</v>
      </c>
      <c r="D10942" s="3" t="s">
        <v>563</v>
      </c>
      <c r="E10942" s="3" t="n">
        <v>2267</v>
      </c>
      <c r="F10942" s="4" t="n">
        <v>45.16</v>
      </c>
      <c r="G10942" s="3" t="s">
        <v>41</v>
      </c>
      <c r="H10942" s="4" t="n">
        <f aca="false">ROUND(E10942*F10942,2)</f>
        <v>102377.72</v>
      </c>
    </row>
    <row r="10943" customFormat="false" ht="15" hidden="false" customHeight="false" outlineLevel="0" collapsed="false">
      <c r="A10943" s="3" t="n">
        <v>10942</v>
      </c>
      <c r="B10943" s="3" t="n">
        <v>2</v>
      </c>
      <c r="C10943" s="3" t="s">
        <v>427</v>
      </c>
      <c r="D10943" s="3" t="s">
        <v>562</v>
      </c>
      <c r="E10943" s="3" t="n">
        <v>3971</v>
      </c>
      <c r="F10943" s="4" t="n">
        <v>33.38</v>
      </c>
      <c r="G10943" s="3" t="s">
        <v>8</v>
      </c>
      <c r="H10943" s="4" t="n">
        <f aca="false">ROUND(E10943*F10943,2)</f>
        <v>132551.98</v>
      </c>
    </row>
    <row r="10944" customFormat="false" ht="15" hidden="false" customHeight="false" outlineLevel="0" collapsed="false">
      <c r="A10944" s="3" t="n">
        <v>10943</v>
      </c>
      <c r="B10944" s="3" t="n">
        <v>13</v>
      </c>
      <c r="C10944" s="3" t="s">
        <v>427</v>
      </c>
      <c r="D10944" s="3" t="s">
        <v>563</v>
      </c>
      <c r="E10944" s="3" t="n">
        <v>3165</v>
      </c>
      <c r="F10944" s="4" t="n">
        <v>45.17</v>
      </c>
      <c r="G10944" s="3" t="s">
        <v>41</v>
      </c>
      <c r="H10944" s="4" t="n">
        <f aca="false">ROUND(E10944*F10944,2)</f>
        <v>142963.05</v>
      </c>
    </row>
    <row r="10945" customFormat="false" ht="15" hidden="false" customHeight="false" outlineLevel="0" collapsed="false">
      <c r="A10945" s="3" t="n">
        <v>10944</v>
      </c>
      <c r="B10945" s="3" t="n">
        <v>8</v>
      </c>
      <c r="C10945" s="3" t="s">
        <v>427</v>
      </c>
      <c r="D10945" s="3" t="s">
        <v>563</v>
      </c>
      <c r="E10945" s="3" t="n">
        <v>2052</v>
      </c>
      <c r="F10945" s="4" t="n">
        <v>58.93</v>
      </c>
      <c r="G10945" s="3" t="s">
        <v>8</v>
      </c>
      <c r="H10945" s="4" t="n">
        <f aca="false">ROUND(E10945*F10945,2)</f>
        <v>120924.36</v>
      </c>
    </row>
    <row r="10946" customFormat="false" ht="15" hidden="false" customHeight="false" outlineLevel="0" collapsed="false">
      <c r="A10946" s="3" t="n">
        <v>10945</v>
      </c>
      <c r="B10946" s="3" t="n">
        <v>12</v>
      </c>
      <c r="C10946" s="3" t="s">
        <v>427</v>
      </c>
      <c r="D10946" s="3" t="s">
        <v>563</v>
      </c>
      <c r="E10946" s="3" t="n">
        <v>4594</v>
      </c>
      <c r="F10946" s="4" t="n">
        <v>218.24</v>
      </c>
      <c r="G10946" s="3" t="s">
        <v>38</v>
      </c>
      <c r="H10946" s="4" t="n">
        <f aca="false">ROUND(E10946*F10946,2)</f>
        <v>1002594.56</v>
      </c>
    </row>
    <row r="10947" customFormat="false" ht="15" hidden="false" customHeight="false" outlineLevel="0" collapsed="false">
      <c r="A10947" s="3" t="n">
        <v>10946</v>
      </c>
      <c r="B10947" s="3" t="n">
        <v>12</v>
      </c>
      <c r="C10947" s="3" t="s">
        <v>427</v>
      </c>
      <c r="D10947" s="3" t="s">
        <v>563</v>
      </c>
      <c r="E10947" s="3" t="n">
        <v>4447</v>
      </c>
      <c r="F10947" s="4" t="n">
        <v>217.48</v>
      </c>
      <c r="G10947" s="3" t="s">
        <v>38</v>
      </c>
      <c r="H10947" s="4" t="n">
        <f aca="false">ROUND(E10947*F10947,2)</f>
        <v>967133.56</v>
      </c>
    </row>
    <row r="10948" customFormat="false" ht="15" hidden="false" customHeight="false" outlineLevel="0" collapsed="false">
      <c r="A10948" s="3" t="n">
        <v>10947</v>
      </c>
      <c r="B10948" s="3" t="n">
        <v>8</v>
      </c>
      <c r="C10948" s="3" t="s">
        <v>427</v>
      </c>
      <c r="D10948" s="3" t="s">
        <v>562</v>
      </c>
      <c r="E10948" s="3" t="n">
        <v>555</v>
      </c>
      <c r="F10948" s="4" t="n">
        <v>58.76</v>
      </c>
      <c r="G10948" s="3" t="s">
        <v>8</v>
      </c>
      <c r="H10948" s="4" t="n">
        <f aca="false">ROUND(E10948*F10948,2)</f>
        <v>32611.8</v>
      </c>
    </row>
    <row r="10949" customFormat="false" ht="15" hidden="false" customHeight="false" outlineLevel="0" collapsed="false">
      <c r="A10949" s="3" t="n">
        <v>10948</v>
      </c>
      <c r="B10949" s="3" t="n">
        <v>12</v>
      </c>
      <c r="C10949" s="3" t="s">
        <v>427</v>
      </c>
      <c r="D10949" s="3" t="s">
        <v>563</v>
      </c>
      <c r="E10949" s="3" t="n">
        <v>1149</v>
      </c>
      <c r="F10949" s="4" t="n">
        <v>218.05</v>
      </c>
      <c r="G10949" s="3" t="s">
        <v>38</v>
      </c>
      <c r="H10949" s="4" t="n">
        <f aca="false">ROUND(E10949*F10949,2)</f>
        <v>250539.45</v>
      </c>
    </row>
    <row r="10950" customFormat="false" ht="15" hidden="false" customHeight="false" outlineLevel="0" collapsed="false">
      <c r="A10950" s="3" t="n">
        <v>10949</v>
      </c>
      <c r="B10950" s="3" t="n">
        <v>4</v>
      </c>
      <c r="C10950" s="3" t="s">
        <v>427</v>
      </c>
      <c r="D10950" s="3" t="s">
        <v>563</v>
      </c>
      <c r="E10950" s="3" t="n">
        <v>2606</v>
      </c>
      <c r="F10950" s="4" t="n">
        <v>117.69</v>
      </c>
      <c r="G10950" s="3" t="s">
        <v>8</v>
      </c>
      <c r="H10950" s="4" t="n">
        <f aca="false">ROUND(E10950*F10950,2)</f>
        <v>306700.14</v>
      </c>
    </row>
    <row r="10951" customFormat="false" ht="15" hidden="false" customHeight="false" outlineLevel="0" collapsed="false">
      <c r="A10951" s="3" t="n">
        <v>10950</v>
      </c>
      <c r="B10951" s="3" t="n">
        <v>5</v>
      </c>
      <c r="C10951" s="3" t="s">
        <v>427</v>
      </c>
      <c r="D10951" s="3" t="s">
        <v>563</v>
      </c>
      <c r="E10951" s="3" t="n">
        <v>217</v>
      </c>
      <c r="F10951" s="4" t="n">
        <v>704.58</v>
      </c>
      <c r="G10951" s="3" t="s">
        <v>8</v>
      </c>
      <c r="H10951" s="4" t="n">
        <f aca="false">ROUND(E10951*F10951,2)</f>
        <v>152893.86</v>
      </c>
    </row>
    <row r="10952" customFormat="false" ht="15" hidden="false" customHeight="false" outlineLevel="0" collapsed="false">
      <c r="A10952" s="3" t="n">
        <v>10951</v>
      </c>
      <c r="B10952" s="3" t="n">
        <v>12</v>
      </c>
      <c r="C10952" s="3" t="s">
        <v>427</v>
      </c>
      <c r="D10952" s="3" t="s">
        <v>562</v>
      </c>
      <c r="E10952" s="3" t="n">
        <v>440</v>
      </c>
      <c r="F10952" s="4" t="n">
        <v>218.08</v>
      </c>
      <c r="G10952" s="3" t="s">
        <v>38</v>
      </c>
      <c r="H10952" s="4" t="n">
        <f aca="false">ROUND(E10952*F10952,2)</f>
        <v>95955.2</v>
      </c>
    </row>
    <row r="10953" customFormat="false" ht="15" hidden="false" customHeight="false" outlineLevel="0" collapsed="false">
      <c r="A10953" s="3" t="n">
        <v>10952</v>
      </c>
      <c r="B10953" s="3" t="n">
        <v>11</v>
      </c>
      <c r="C10953" s="3" t="s">
        <v>427</v>
      </c>
      <c r="D10953" s="3" t="s">
        <v>563</v>
      </c>
      <c r="E10953" s="3" t="n">
        <v>1068</v>
      </c>
      <c r="F10953" s="4" t="n">
        <v>111.82</v>
      </c>
      <c r="G10953" s="3" t="s">
        <v>34</v>
      </c>
      <c r="H10953" s="4" t="n">
        <f aca="false">ROUND(E10953*F10953,2)</f>
        <v>119423.76</v>
      </c>
    </row>
    <row r="10954" customFormat="false" ht="15" hidden="false" customHeight="false" outlineLevel="0" collapsed="false">
      <c r="A10954" s="3" t="n">
        <v>10953</v>
      </c>
      <c r="B10954" s="3" t="n">
        <v>15</v>
      </c>
      <c r="C10954" s="3" t="s">
        <v>427</v>
      </c>
      <c r="D10954" s="3" t="s">
        <v>562</v>
      </c>
      <c r="E10954" s="3" t="n">
        <v>1261</v>
      </c>
      <c r="F10954" s="4" t="n">
        <v>284.57</v>
      </c>
      <c r="G10954" s="3" t="s">
        <v>46</v>
      </c>
      <c r="H10954" s="4" t="n">
        <f aca="false">ROUND(E10954*F10954,2)</f>
        <v>358842.77</v>
      </c>
    </row>
    <row r="10955" customFormat="false" ht="15" hidden="false" customHeight="false" outlineLevel="0" collapsed="false">
      <c r="A10955" s="3" t="n">
        <v>10954</v>
      </c>
      <c r="B10955" s="3" t="n">
        <v>11</v>
      </c>
      <c r="C10955" s="3" t="s">
        <v>427</v>
      </c>
      <c r="D10955" s="3" t="s">
        <v>562</v>
      </c>
      <c r="E10955" s="3" t="n">
        <v>429</v>
      </c>
      <c r="F10955" s="4" t="n">
        <v>111.97</v>
      </c>
      <c r="G10955" s="3" t="s">
        <v>34</v>
      </c>
      <c r="H10955" s="4" t="n">
        <f aca="false">ROUND(E10955*F10955,2)</f>
        <v>48035.13</v>
      </c>
    </row>
    <row r="10956" customFormat="false" ht="15" hidden="false" customHeight="false" outlineLevel="0" collapsed="false">
      <c r="A10956" s="3" t="n">
        <v>10955</v>
      </c>
      <c r="B10956" s="3" t="n">
        <v>3</v>
      </c>
      <c r="C10956" s="3" t="s">
        <v>427</v>
      </c>
      <c r="D10956" s="3" t="s">
        <v>563</v>
      </c>
      <c r="E10956" s="3" t="n">
        <v>4187</v>
      </c>
      <c r="F10956" s="4" t="n">
        <v>159.05</v>
      </c>
      <c r="G10956" s="3" t="s">
        <v>8</v>
      </c>
      <c r="H10956" s="4" t="n">
        <f aca="false">ROUND(E10956*F10956,2)</f>
        <v>665942.35</v>
      </c>
    </row>
    <row r="10957" customFormat="false" ht="15" hidden="false" customHeight="false" outlineLevel="0" collapsed="false">
      <c r="A10957" s="3" t="n">
        <v>10956</v>
      </c>
      <c r="B10957" s="3" t="n">
        <v>15</v>
      </c>
      <c r="C10957" s="3" t="s">
        <v>428</v>
      </c>
      <c r="D10957" s="3" t="s">
        <v>563</v>
      </c>
      <c r="E10957" s="3" t="n">
        <v>370</v>
      </c>
      <c r="F10957" s="4" t="n">
        <v>285.83</v>
      </c>
      <c r="G10957" s="3" t="s">
        <v>46</v>
      </c>
      <c r="H10957" s="4" t="n">
        <f aca="false">ROUND(E10957*F10957,2)</f>
        <v>105757.1</v>
      </c>
    </row>
    <row r="10958" customFormat="false" ht="15" hidden="false" customHeight="false" outlineLevel="0" collapsed="false">
      <c r="A10958" s="3" t="n">
        <v>10957</v>
      </c>
      <c r="B10958" s="3" t="n">
        <v>11</v>
      </c>
      <c r="C10958" s="3" t="s">
        <v>428</v>
      </c>
      <c r="D10958" s="3" t="s">
        <v>563</v>
      </c>
      <c r="E10958" s="3" t="n">
        <v>12</v>
      </c>
      <c r="F10958" s="4" t="n">
        <v>111.98</v>
      </c>
      <c r="G10958" s="3" t="s">
        <v>34</v>
      </c>
      <c r="H10958" s="4" t="n">
        <f aca="false">ROUND(E10958*F10958,2)</f>
        <v>1343.76</v>
      </c>
    </row>
    <row r="10959" customFormat="false" ht="15" hidden="false" customHeight="false" outlineLevel="0" collapsed="false">
      <c r="A10959" s="3" t="n">
        <v>10958</v>
      </c>
      <c r="B10959" s="3" t="n">
        <v>3</v>
      </c>
      <c r="C10959" s="3" t="s">
        <v>428</v>
      </c>
      <c r="D10959" s="3" t="s">
        <v>563</v>
      </c>
      <c r="E10959" s="3" t="n">
        <v>373</v>
      </c>
      <c r="F10959" s="4" t="n">
        <v>159.63</v>
      </c>
      <c r="G10959" s="3" t="s">
        <v>8</v>
      </c>
      <c r="H10959" s="4" t="n">
        <f aca="false">ROUND(E10959*F10959,2)</f>
        <v>59541.99</v>
      </c>
    </row>
    <row r="10960" customFormat="false" ht="15" hidden="false" customHeight="false" outlineLevel="0" collapsed="false">
      <c r="A10960" s="3" t="n">
        <v>10959</v>
      </c>
      <c r="B10960" s="3" t="n">
        <v>11</v>
      </c>
      <c r="C10960" s="3" t="s">
        <v>428</v>
      </c>
      <c r="D10960" s="3" t="s">
        <v>562</v>
      </c>
      <c r="E10960" s="3" t="n">
        <v>1027</v>
      </c>
      <c r="F10960" s="4" t="n">
        <v>111.95</v>
      </c>
      <c r="G10960" s="3" t="s">
        <v>34</v>
      </c>
      <c r="H10960" s="4" t="n">
        <f aca="false">ROUND(E10960*F10960,2)</f>
        <v>114972.65</v>
      </c>
    </row>
    <row r="10961" customFormat="false" ht="15" hidden="false" customHeight="false" outlineLevel="0" collapsed="false">
      <c r="A10961" s="3" t="n">
        <v>10960</v>
      </c>
      <c r="B10961" s="3" t="n">
        <v>9</v>
      </c>
      <c r="C10961" s="3" t="s">
        <v>428</v>
      </c>
      <c r="D10961" s="3" t="s">
        <v>563</v>
      </c>
      <c r="E10961" s="3" t="n">
        <v>2762</v>
      </c>
      <c r="F10961" s="4" t="n">
        <v>289.36</v>
      </c>
      <c r="G10961" s="3" t="s">
        <v>8</v>
      </c>
      <c r="H10961" s="4" t="n">
        <f aca="false">ROUND(E10961*F10961,2)</f>
        <v>799212.32</v>
      </c>
    </row>
    <row r="10962" customFormat="false" ht="15" hidden="false" customHeight="false" outlineLevel="0" collapsed="false">
      <c r="A10962" s="3" t="n">
        <v>10961</v>
      </c>
      <c r="B10962" s="3" t="n">
        <v>2</v>
      </c>
      <c r="C10962" s="3" t="s">
        <v>428</v>
      </c>
      <c r="D10962" s="3" t="s">
        <v>563</v>
      </c>
      <c r="E10962" s="3" t="n">
        <v>1154</v>
      </c>
      <c r="F10962" s="4" t="n">
        <v>33.55</v>
      </c>
      <c r="G10962" s="3" t="s">
        <v>8</v>
      </c>
      <c r="H10962" s="4" t="n">
        <f aca="false">ROUND(E10962*F10962,2)</f>
        <v>38716.7</v>
      </c>
    </row>
    <row r="10963" customFormat="false" ht="15" hidden="false" customHeight="false" outlineLevel="0" collapsed="false">
      <c r="A10963" s="3" t="n">
        <v>10962</v>
      </c>
      <c r="B10963" s="3" t="n">
        <v>12</v>
      </c>
      <c r="C10963" s="3" t="s">
        <v>428</v>
      </c>
      <c r="D10963" s="3" t="s">
        <v>562</v>
      </c>
      <c r="E10963" s="3" t="n">
        <v>4020</v>
      </c>
      <c r="F10963" s="4" t="n">
        <v>218.44</v>
      </c>
      <c r="G10963" s="3" t="s">
        <v>38</v>
      </c>
      <c r="H10963" s="4" t="n">
        <f aca="false">ROUND(E10963*F10963,2)</f>
        <v>878128.8</v>
      </c>
    </row>
    <row r="10964" customFormat="false" ht="15" hidden="false" customHeight="false" outlineLevel="0" collapsed="false">
      <c r="A10964" s="3" t="n">
        <v>10963</v>
      </c>
      <c r="B10964" s="3" t="n">
        <v>12</v>
      </c>
      <c r="C10964" s="3" t="s">
        <v>428</v>
      </c>
      <c r="D10964" s="3" t="s">
        <v>563</v>
      </c>
      <c r="E10964" s="3" t="n">
        <v>987</v>
      </c>
      <c r="F10964" s="4" t="n">
        <v>218.55</v>
      </c>
      <c r="G10964" s="3" t="s">
        <v>38</v>
      </c>
      <c r="H10964" s="4" t="n">
        <f aca="false">ROUND(E10964*F10964,2)</f>
        <v>215708.85</v>
      </c>
    </row>
    <row r="10965" customFormat="false" ht="15" hidden="false" customHeight="false" outlineLevel="0" collapsed="false">
      <c r="A10965" s="3" t="n">
        <v>10964</v>
      </c>
      <c r="B10965" s="3" t="n">
        <v>10</v>
      </c>
      <c r="C10965" s="3" t="s">
        <v>428</v>
      </c>
      <c r="D10965" s="3" t="s">
        <v>562</v>
      </c>
      <c r="E10965" s="3" t="n">
        <v>3614</v>
      </c>
      <c r="F10965" s="4" t="n">
        <v>77.26</v>
      </c>
      <c r="G10965" s="3" t="s">
        <v>8</v>
      </c>
      <c r="H10965" s="4" t="n">
        <f aca="false">ROUND(E10965*F10965,2)</f>
        <v>279217.64</v>
      </c>
    </row>
    <row r="10966" customFormat="false" ht="15" hidden="false" customHeight="false" outlineLevel="0" collapsed="false">
      <c r="A10966" s="3" t="n">
        <v>10965</v>
      </c>
      <c r="B10966" s="3" t="n">
        <v>15</v>
      </c>
      <c r="C10966" s="3" t="s">
        <v>428</v>
      </c>
      <c r="D10966" s="3" t="s">
        <v>563</v>
      </c>
      <c r="E10966" s="3" t="n">
        <v>47</v>
      </c>
      <c r="F10966" s="4" t="n">
        <v>285.76</v>
      </c>
      <c r="G10966" s="3" t="s">
        <v>46</v>
      </c>
      <c r="H10966" s="4" t="n">
        <f aca="false">ROUND(E10966*F10966,2)</f>
        <v>13430.72</v>
      </c>
    </row>
    <row r="10967" customFormat="false" ht="15" hidden="false" customHeight="false" outlineLevel="0" collapsed="false">
      <c r="A10967" s="3" t="n">
        <v>10966</v>
      </c>
      <c r="B10967" s="3" t="n">
        <v>3</v>
      </c>
      <c r="C10967" s="3" t="s">
        <v>428</v>
      </c>
      <c r="D10967" s="3" t="s">
        <v>563</v>
      </c>
      <c r="E10967" s="3" t="n">
        <v>908</v>
      </c>
      <c r="F10967" s="4" t="n">
        <v>159.54</v>
      </c>
      <c r="G10967" s="3" t="s">
        <v>8</v>
      </c>
      <c r="H10967" s="4" t="n">
        <f aca="false">ROUND(E10967*F10967,2)</f>
        <v>144862.32</v>
      </c>
    </row>
    <row r="10968" customFormat="false" ht="15" hidden="false" customHeight="false" outlineLevel="0" collapsed="false">
      <c r="A10968" s="3" t="n">
        <v>10967</v>
      </c>
      <c r="B10968" s="3" t="n">
        <v>12</v>
      </c>
      <c r="C10968" s="3" t="s">
        <v>428</v>
      </c>
      <c r="D10968" s="3" t="s">
        <v>562</v>
      </c>
      <c r="E10968" s="3" t="n">
        <v>123</v>
      </c>
      <c r="F10968" s="4" t="n">
        <v>219.42</v>
      </c>
      <c r="G10968" s="3" t="s">
        <v>38</v>
      </c>
      <c r="H10968" s="4" t="n">
        <f aca="false">ROUND(E10968*F10968,2)</f>
        <v>26988.66</v>
      </c>
    </row>
    <row r="10969" customFormat="false" ht="15" hidden="false" customHeight="false" outlineLevel="0" collapsed="false">
      <c r="A10969" s="3" t="n">
        <v>10968</v>
      </c>
      <c r="B10969" s="3" t="n">
        <v>1</v>
      </c>
      <c r="C10969" s="3" t="s">
        <v>428</v>
      </c>
      <c r="D10969" s="3" t="s">
        <v>562</v>
      </c>
      <c r="E10969" s="3" t="n">
        <v>4233</v>
      </c>
      <c r="F10969" s="4" t="n">
        <v>415.46</v>
      </c>
      <c r="G10969" s="3" t="s">
        <v>8</v>
      </c>
      <c r="H10969" s="4" t="n">
        <f aca="false">ROUND(E10969*F10969,2)</f>
        <v>1758642.18</v>
      </c>
    </row>
    <row r="10970" customFormat="false" ht="15" hidden="false" customHeight="false" outlineLevel="0" collapsed="false">
      <c r="A10970" s="3" t="n">
        <v>10969</v>
      </c>
      <c r="B10970" s="3" t="n">
        <v>5</v>
      </c>
      <c r="C10970" s="3" t="s">
        <v>428</v>
      </c>
      <c r="D10970" s="3" t="s">
        <v>563</v>
      </c>
      <c r="E10970" s="3" t="n">
        <v>1210</v>
      </c>
      <c r="F10970" s="4" t="n">
        <v>701.22</v>
      </c>
      <c r="G10970" s="3" t="s">
        <v>8</v>
      </c>
      <c r="H10970" s="4" t="n">
        <f aca="false">ROUND(E10970*F10970,2)</f>
        <v>848476.2</v>
      </c>
    </row>
    <row r="10971" customFormat="false" ht="15" hidden="false" customHeight="false" outlineLevel="0" collapsed="false">
      <c r="A10971" s="3" t="n">
        <v>10970</v>
      </c>
      <c r="B10971" s="3" t="n">
        <v>5</v>
      </c>
      <c r="C10971" s="3" t="s">
        <v>428</v>
      </c>
      <c r="D10971" s="3" t="s">
        <v>562</v>
      </c>
      <c r="E10971" s="3" t="n">
        <v>80</v>
      </c>
      <c r="F10971" s="4" t="n">
        <v>702.92</v>
      </c>
      <c r="G10971" s="3" t="s">
        <v>8</v>
      </c>
      <c r="H10971" s="4" t="n">
        <f aca="false">ROUND(E10971*F10971,2)</f>
        <v>56233.6</v>
      </c>
    </row>
    <row r="10972" customFormat="false" ht="15" hidden="false" customHeight="false" outlineLevel="0" collapsed="false">
      <c r="A10972" s="3" t="n">
        <v>10971</v>
      </c>
      <c r="B10972" s="3" t="n">
        <v>4</v>
      </c>
      <c r="C10972" s="3" t="s">
        <v>428</v>
      </c>
      <c r="D10972" s="3" t="s">
        <v>563</v>
      </c>
      <c r="E10972" s="3" t="n">
        <v>928</v>
      </c>
      <c r="F10972" s="4" t="n">
        <v>120.56</v>
      </c>
      <c r="G10972" s="3" t="s">
        <v>8</v>
      </c>
      <c r="H10972" s="4" t="n">
        <f aca="false">ROUND(E10972*F10972,2)</f>
        <v>111879.68</v>
      </c>
    </row>
    <row r="10973" customFormat="false" ht="15" hidden="false" customHeight="false" outlineLevel="0" collapsed="false">
      <c r="A10973" s="3" t="n">
        <v>10972</v>
      </c>
      <c r="B10973" s="3" t="n">
        <v>12</v>
      </c>
      <c r="C10973" s="3" t="s">
        <v>428</v>
      </c>
      <c r="D10973" s="3" t="s">
        <v>562</v>
      </c>
      <c r="E10973" s="3" t="n">
        <v>2281</v>
      </c>
      <c r="F10973" s="4" t="n">
        <v>219.36</v>
      </c>
      <c r="G10973" s="3" t="s">
        <v>38</v>
      </c>
      <c r="H10973" s="4" t="n">
        <f aca="false">ROUND(E10973*F10973,2)</f>
        <v>500360.16</v>
      </c>
    </row>
    <row r="10974" customFormat="false" ht="15" hidden="false" customHeight="false" outlineLevel="0" collapsed="false">
      <c r="A10974" s="3" t="n">
        <v>10973</v>
      </c>
      <c r="B10974" s="3" t="n">
        <v>8</v>
      </c>
      <c r="C10974" s="3" t="s">
        <v>428</v>
      </c>
      <c r="D10974" s="3" t="s">
        <v>563</v>
      </c>
      <c r="E10974" s="3" t="n">
        <v>2334</v>
      </c>
      <c r="F10974" s="4" t="n">
        <v>59.35</v>
      </c>
      <c r="G10974" s="3" t="s">
        <v>8</v>
      </c>
      <c r="H10974" s="4" t="n">
        <f aca="false">ROUND(E10974*F10974,2)</f>
        <v>138522.9</v>
      </c>
    </row>
    <row r="10975" customFormat="false" ht="15" hidden="false" customHeight="false" outlineLevel="0" collapsed="false">
      <c r="A10975" s="3" t="n">
        <v>10974</v>
      </c>
      <c r="B10975" s="3" t="n">
        <v>8</v>
      </c>
      <c r="C10975" s="3" t="s">
        <v>428</v>
      </c>
      <c r="D10975" s="3" t="s">
        <v>563</v>
      </c>
      <c r="E10975" s="3" t="n">
        <v>1279</v>
      </c>
      <c r="F10975" s="4" t="n">
        <v>59.29</v>
      </c>
      <c r="G10975" s="3" t="s">
        <v>8</v>
      </c>
      <c r="H10975" s="4" t="n">
        <f aca="false">ROUND(E10975*F10975,2)</f>
        <v>75831.91</v>
      </c>
    </row>
    <row r="10976" customFormat="false" ht="15" hidden="false" customHeight="false" outlineLevel="0" collapsed="false">
      <c r="A10976" s="3" t="n">
        <v>10975</v>
      </c>
      <c r="B10976" s="3" t="n">
        <v>13</v>
      </c>
      <c r="C10976" s="3" t="s">
        <v>428</v>
      </c>
      <c r="D10976" s="3" t="s">
        <v>562</v>
      </c>
      <c r="E10976" s="3" t="n">
        <v>692</v>
      </c>
      <c r="F10976" s="4" t="n">
        <v>45.96</v>
      </c>
      <c r="G10976" s="3" t="s">
        <v>41</v>
      </c>
      <c r="H10976" s="4" t="n">
        <f aca="false">ROUND(E10976*F10976,2)</f>
        <v>31804.32</v>
      </c>
    </row>
    <row r="10977" customFormat="false" ht="15" hidden="false" customHeight="false" outlineLevel="0" collapsed="false">
      <c r="A10977" s="3" t="n">
        <v>10976</v>
      </c>
      <c r="B10977" s="3" t="n">
        <v>13</v>
      </c>
      <c r="C10977" s="3" t="s">
        <v>428</v>
      </c>
      <c r="D10977" s="3" t="s">
        <v>562</v>
      </c>
      <c r="E10977" s="3" t="n">
        <v>3373</v>
      </c>
      <c r="F10977" s="4" t="n">
        <v>46.04</v>
      </c>
      <c r="G10977" s="3" t="s">
        <v>41</v>
      </c>
      <c r="H10977" s="4" t="n">
        <f aca="false">ROUND(E10977*F10977,2)</f>
        <v>155292.92</v>
      </c>
    </row>
    <row r="10978" customFormat="false" ht="15" hidden="false" customHeight="false" outlineLevel="0" collapsed="false">
      <c r="A10978" s="3" t="n">
        <v>10977</v>
      </c>
      <c r="B10978" s="3" t="n">
        <v>5</v>
      </c>
      <c r="C10978" s="3" t="s">
        <v>428</v>
      </c>
      <c r="D10978" s="3" t="s">
        <v>563</v>
      </c>
      <c r="E10978" s="3" t="n">
        <v>3139</v>
      </c>
      <c r="F10978" s="4" t="n">
        <v>701.43</v>
      </c>
      <c r="G10978" s="3" t="s">
        <v>8</v>
      </c>
      <c r="H10978" s="4" t="n">
        <f aca="false">ROUND(E10978*F10978,2)</f>
        <v>2201788.77</v>
      </c>
    </row>
    <row r="10979" customFormat="false" ht="15" hidden="false" customHeight="false" outlineLevel="0" collapsed="false">
      <c r="A10979" s="3" t="n">
        <v>10978</v>
      </c>
      <c r="B10979" s="3" t="n">
        <v>11</v>
      </c>
      <c r="C10979" s="3" t="s">
        <v>428</v>
      </c>
      <c r="D10979" s="3" t="s">
        <v>562</v>
      </c>
      <c r="E10979" s="3" t="n">
        <v>1519</v>
      </c>
      <c r="F10979" s="4" t="n">
        <v>112.18</v>
      </c>
      <c r="G10979" s="3" t="s">
        <v>34</v>
      </c>
      <c r="H10979" s="4" t="n">
        <f aca="false">ROUND(E10979*F10979,2)</f>
        <v>170401.42</v>
      </c>
    </row>
    <row r="10980" customFormat="false" ht="15" hidden="false" customHeight="false" outlineLevel="0" collapsed="false">
      <c r="A10980" s="3" t="n">
        <v>10979</v>
      </c>
      <c r="B10980" s="3" t="n">
        <v>4</v>
      </c>
      <c r="C10980" s="3" t="s">
        <v>428</v>
      </c>
      <c r="D10980" s="3" t="s">
        <v>562</v>
      </c>
      <c r="E10980" s="3" t="n">
        <v>4211</v>
      </c>
      <c r="F10980" s="4" t="n">
        <v>120.39</v>
      </c>
      <c r="G10980" s="3" t="s">
        <v>8</v>
      </c>
      <c r="H10980" s="4" t="n">
        <f aca="false">ROUND(E10980*F10980,2)</f>
        <v>506962.29</v>
      </c>
    </row>
    <row r="10981" customFormat="false" ht="15" hidden="false" customHeight="false" outlineLevel="0" collapsed="false">
      <c r="A10981" s="3" t="n">
        <v>10980</v>
      </c>
      <c r="B10981" s="3" t="n">
        <v>10</v>
      </c>
      <c r="C10981" s="3" t="s">
        <v>428</v>
      </c>
      <c r="D10981" s="3" t="s">
        <v>563</v>
      </c>
      <c r="E10981" s="3" t="n">
        <v>4134</v>
      </c>
      <c r="F10981" s="4" t="n">
        <v>77.37</v>
      </c>
      <c r="G10981" s="3" t="s">
        <v>8</v>
      </c>
      <c r="H10981" s="4" t="n">
        <f aca="false">ROUND(E10981*F10981,2)</f>
        <v>319847.58</v>
      </c>
    </row>
    <row r="10982" customFormat="false" ht="15" hidden="false" customHeight="false" outlineLevel="0" collapsed="false">
      <c r="A10982" s="3" t="n">
        <v>10981</v>
      </c>
      <c r="B10982" s="3" t="n">
        <v>14</v>
      </c>
      <c r="C10982" s="3" t="s">
        <v>428</v>
      </c>
      <c r="D10982" s="3" t="s">
        <v>563</v>
      </c>
      <c r="E10982" s="3" t="n">
        <v>3140</v>
      </c>
      <c r="F10982" s="4" t="n">
        <v>67.74</v>
      </c>
      <c r="G10982" s="3" t="s">
        <v>41</v>
      </c>
      <c r="H10982" s="4" t="n">
        <f aca="false">ROUND(E10982*F10982,2)</f>
        <v>212703.6</v>
      </c>
    </row>
    <row r="10983" customFormat="false" ht="15" hidden="false" customHeight="false" outlineLevel="0" collapsed="false">
      <c r="A10983" s="3" t="n">
        <v>10982</v>
      </c>
      <c r="B10983" s="3" t="n">
        <v>14</v>
      </c>
      <c r="C10983" s="3" t="s">
        <v>428</v>
      </c>
      <c r="D10983" s="3" t="s">
        <v>562</v>
      </c>
      <c r="E10983" s="3" t="n">
        <v>2408</v>
      </c>
      <c r="F10983" s="4" t="n">
        <v>67.67</v>
      </c>
      <c r="G10983" s="3" t="s">
        <v>41</v>
      </c>
      <c r="H10983" s="4" t="n">
        <f aca="false">ROUND(E10983*F10983,2)</f>
        <v>162949.36</v>
      </c>
    </row>
    <row r="10984" customFormat="false" ht="15" hidden="false" customHeight="false" outlineLevel="0" collapsed="false">
      <c r="A10984" s="3" t="n">
        <v>10983</v>
      </c>
      <c r="B10984" s="3" t="n">
        <v>11</v>
      </c>
      <c r="C10984" s="3" t="s">
        <v>428</v>
      </c>
      <c r="D10984" s="3" t="s">
        <v>563</v>
      </c>
      <c r="E10984" s="3" t="n">
        <v>4157</v>
      </c>
      <c r="F10984" s="4" t="n">
        <v>112.45</v>
      </c>
      <c r="G10984" s="3" t="s">
        <v>34</v>
      </c>
      <c r="H10984" s="4" t="n">
        <f aca="false">ROUND(E10984*F10984,2)</f>
        <v>467454.65</v>
      </c>
    </row>
    <row r="10985" customFormat="false" ht="15" hidden="false" customHeight="false" outlineLevel="0" collapsed="false">
      <c r="A10985" s="3" t="n">
        <v>10984</v>
      </c>
      <c r="B10985" s="3" t="n">
        <v>2</v>
      </c>
      <c r="C10985" s="3" t="s">
        <v>428</v>
      </c>
      <c r="D10985" s="3" t="s">
        <v>563</v>
      </c>
      <c r="E10985" s="3" t="n">
        <v>3534</v>
      </c>
      <c r="F10985" s="4" t="n">
        <v>33.63</v>
      </c>
      <c r="G10985" s="3" t="s">
        <v>8</v>
      </c>
      <c r="H10985" s="4" t="n">
        <f aca="false">ROUND(E10985*F10985,2)</f>
        <v>118848.42</v>
      </c>
    </row>
    <row r="10986" customFormat="false" ht="15" hidden="false" customHeight="false" outlineLevel="0" collapsed="false">
      <c r="A10986" s="3" t="n">
        <v>10985</v>
      </c>
      <c r="B10986" s="3" t="n">
        <v>15</v>
      </c>
      <c r="C10986" s="3" t="s">
        <v>428</v>
      </c>
      <c r="D10986" s="3" t="s">
        <v>563</v>
      </c>
      <c r="E10986" s="3" t="n">
        <v>1836</v>
      </c>
      <c r="F10986" s="4" t="n">
        <v>285.92</v>
      </c>
      <c r="G10986" s="3" t="s">
        <v>46</v>
      </c>
      <c r="H10986" s="4" t="n">
        <f aca="false">ROUND(E10986*F10986,2)</f>
        <v>524949.12</v>
      </c>
    </row>
    <row r="10987" customFormat="false" ht="15" hidden="false" customHeight="false" outlineLevel="0" collapsed="false">
      <c r="A10987" s="3" t="n">
        <v>10986</v>
      </c>
      <c r="B10987" s="3" t="n">
        <v>13</v>
      </c>
      <c r="C10987" s="3" t="s">
        <v>428</v>
      </c>
      <c r="D10987" s="3" t="s">
        <v>563</v>
      </c>
      <c r="E10987" s="3" t="n">
        <v>2437</v>
      </c>
      <c r="F10987" s="4" t="n">
        <v>46.04</v>
      </c>
      <c r="G10987" s="3" t="s">
        <v>41</v>
      </c>
      <c r="H10987" s="4" t="n">
        <f aca="false">ROUND(E10987*F10987,2)</f>
        <v>112199.48</v>
      </c>
    </row>
    <row r="10988" customFormat="false" ht="15" hidden="false" customHeight="false" outlineLevel="0" collapsed="false">
      <c r="A10988" s="3" t="n">
        <v>10987</v>
      </c>
      <c r="B10988" s="3" t="n">
        <v>13</v>
      </c>
      <c r="C10988" s="3" t="s">
        <v>428</v>
      </c>
      <c r="D10988" s="3" t="s">
        <v>563</v>
      </c>
      <c r="E10988" s="3" t="n">
        <v>2713</v>
      </c>
      <c r="F10988" s="4" t="n">
        <v>45.9</v>
      </c>
      <c r="G10988" s="3" t="s">
        <v>41</v>
      </c>
      <c r="H10988" s="4" t="n">
        <f aca="false">ROUND(E10988*F10988,2)</f>
        <v>124526.7</v>
      </c>
    </row>
    <row r="10989" customFormat="false" ht="15" hidden="false" customHeight="false" outlineLevel="0" collapsed="false">
      <c r="A10989" s="3" t="n">
        <v>10988</v>
      </c>
      <c r="B10989" s="3" t="n">
        <v>1</v>
      </c>
      <c r="C10989" s="3" t="s">
        <v>428</v>
      </c>
      <c r="D10989" s="3" t="s">
        <v>563</v>
      </c>
      <c r="E10989" s="3" t="n">
        <v>2186</v>
      </c>
      <c r="F10989" s="4" t="n">
        <v>415.75</v>
      </c>
      <c r="G10989" s="3" t="s">
        <v>8</v>
      </c>
      <c r="H10989" s="4" t="n">
        <f aca="false">ROUND(E10989*F10989,2)</f>
        <v>908829.5</v>
      </c>
    </row>
    <row r="10990" customFormat="false" ht="15" hidden="false" customHeight="false" outlineLevel="0" collapsed="false">
      <c r="A10990" s="3" t="n">
        <v>10989</v>
      </c>
      <c r="B10990" s="3" t="n">
        <v>7</v>
      </c>
      <c r="C10990" s="3" t="s">
        <v>428</v>
      </c>
      <c r="D10990" s="3" t="s">
        <v>562</v>
      </c>
      <c r="E10990" s="3" t="n">
        <v>1642</v>
      </c>
      <c r="F10990" s="4" t="n">
        <v>267.76</v>
      </c>
      <c r="G10990" s="3" t="s">
        <v>8</v>
      </c>
      <c r="H10990" s="4" t="n">
        <f aca="false">ROUND(E10990*F10990,2)</f>
        <v>439661.92</v>
      </c>
    </row>
    <row r="10991" customFormat="false" ht="15" hidden="false" customHeight="false" outlineLevel="0" collapsed="false">
      <c r="A10991" s="3" t="n">
        <v>10990</v>
      </c>
      <c r="B10991" s="3" t="n">
        <v>5</v>
      </c>
      <c r="C10991" s="3" t="s">
        <v>428</v>
      </c>
      <c r="D10991" s="3" t="s">
        <v>562</v>
      </c>
      <c r="E10991" s="3" t="n">
        <v>946</v>
      </c>
      <c r="F10991" s="4" t="n">
        <v>702.59</v>
      </c>
      <c r="G10991" s="3" t="s">
        <v>8</v>
      </c>
      <c r="H10991" s="4" t="n">
        <f aca="false">ROUND(E10991*F10991,2)</f>
        <v>664650.14</v>
      </c>
    </row>
    <row r="10992" customFormat="false" ht="15" hidden="false" customHeight="false" outlineLevel="0" collapsed="false">
      <c r="A10992" s="3" t="n">
        <v>10991</v>
      </c>
      <c r="B10992" s="3" t="n">
        <v>13</v>
      </c>
      <c r="C10992" s="3" t="s">
        <v>428</v>
      </c>
      <c r="D10992" s="3" t="s">
        <v>563</v>
      </c>
      <c r="E10992" s="3" t="n">
        <v>3838</v>
      </c>
      <c r="F10992" s="4" t="n">
        <v>45.9</v>
      </c>
      <c r="G10992" s="3" t="s">
        <v>41</v>
      </c>
      <c r="H10992" s="4" t="n">
        <f aca="false">ROUND(E10992*F10992,2)</f>
        <v>176164.2</v>
      </c>
    </row>
    <row r="10993" customFormat="false" ht="15" hidden="false" customHeight="false" outlineLevel="0" collapsed="false">
      <c r="A10993" s="3" t="n">
        <v>10992</v>
      </c>
      <c r="B10993" s="3" t="n">
        <v>13</v>
      </c>
      <c r="C10993" s="3" t="s">
        <v>429</v>
      </c>
      <c r="D10993" s="3" t="s">
        <v>562</v>
      </c>
      <c r="E10993" s="3" t="n">
        <v>1568</v>
      </c>
      <c r="F10993" s="4" t="n">
        <v>43.78</v>
      </c>
      <c r="G10993" s="3" t="s">
        <v>41</v>
      </c>
      <c r="H10993" s="4" t="n">
        <f aca="false">ROUND(E10993*F10993,2)</f>
        <v>68647.04</v>
      </c>
    </row>
    <row r="10994" customFormat="false" ht="15" hidden="false" customHeight="false" outlineLevel="0" collapsed="false">
      <c r="A10994" s="3" t="n">
        <v>10993</v>
      </c>
      <c r="B10994" s="3" t="n">
        <v>1</v>
      </c>
      <c r="C10994" s="3" t="s">
        <v>429</v>
      </c>
      <c r="D10994" s="3" t="s">
        <v>563</v>
      </c>
      <c r="E10994" s="3" t="n">
        <v>2730</v>
      </c>
      <c r="F10994" s="4" t="n">
        <v>413.69</v>
      </c>
      <c r="G10994" s="3" t="s">
        <v>8</v>
      </c>
      <c r="H10994" s="4" t="n">
        <f aca="false">ROUND(E10994*F10994,2)</f>
        <v>1129373.7</v>
      </c>
    </row>
    <row r="10995" customFormat="false" ht="15" hidden="false" customHeight="false" outlineLevel="0" collapsed="false">
      <c r="A10995" s="3" t="n">
        <v>10994</v>
      </c>
      <c r="B10995" s="3" t="n">
        <v>1</v>
      </c>
      <c r="C10995" s="3" t="s">
        <v>429</v>
      </c>
      <c r="D10995" s="3" t="s">
        <v>562</v>
      </c>
      <c r="E10995" s="3" t="n">
        <v>3979</v>
      </c>
      <c r="F10995" s="4" t="n">
        <v>415.3</v>
      </c>
      <c r="G10995" s="3" t="s">
        <v>8</v>
      </c>
      <c r="H10995" s="4" t="n">
        <f aca="false">ROUND(E10995*F10995,2)</f>
        <v>1652478.7</v>
      </c>
    </row>
    <row r="10996" customFormat="false" ht="15" hidden="false" customHeight="false" outlineLevel="0" collapsed="false">
      <c r="A10996" s="3" t="n">
        <v>10995</v>
      </c>
      <c r="B10996" s="3" t="n">
        <v>15</v>
      </c>
      <c r="C10996" s="3" t="s">
        <v>429</v>
      </c>
      <c r="D10996" s="3" t="s">
        <v>562</v>
      </c>
      <c r="E10996" s="3" t="n">
        <v>1429</v>
      </c>
      <c r="F10996" s="4" t="n">
        <v>283.68</v>
      </c>
      <c r="G10996" s="3" t="s">
        <v>46</v>
      </c>
      <c r="H10996" s="4" t="n">
        <f aca="false">ROUND(E10996*F10996,2)</f>
        <v>405378.72</v>
      </c>
    </row>
    <row r="10997" customFormat="false" ht="15" hidden="false" customHeight="false" outlineLevel="0" collapsed="false">
      <c r="A10997" s="3" t="n">
        <v>10996</v>
      </c>
      <c r="B10997" s="3" t="n">
        <v>3</v>
      </c>
      <c r="C10997" s="3" t="s">
        <v>429</v>
      </c>
      <c r="D10997" s="3" t="s">
        <v>562</v>
      </c>
      <c r="E10997" s="3" t="n">
        <v>2729</v>
      </c>
      <c r="F10997" s="4" t="n">
        <v>160.97</v>
      </c>
      <c r="G10997" s="3" t="s">
        <v>8</v>
      </c>
      <c r="H10997" s="4" t="n">
        <f aca="false">ROUND(E10997*F10997,2)</f>
        <v>439287.13</v>
      </c>
    </row>
    <row r="10998" customFormat="false" ht="15" hidden="false" customHeight="false" outlineLevel="0" collapsed="false">
      <c r="A10998" s="3" t="n">
        <v>10997</v>
      </c>
      <c r="B10998" s="3" t="n">
        <v>11</v>
      </c>
      <c r="C10998" s="3" t="s">
        <v>429</v>
      </c>
      <c r="D10998" s="3" t="s">
        <v>562</v>
      </c>
      <c r="E10998" s="3" t="n">
        <v>250</v>
      </c>
      <c r="F10998" s="4" t="n">
        <v>112.03</v>
      </c>
      <c r="G10998" s="3" t="s">
        <v>34</v>
      </c>
      <c r="H10998" s="4" t="n">
        <f aca="false">ROUND(E10998*F10998,2)</f>
        <v>28007.5</v>
      </c>
    </row>
    <row r="10999" customFormat="false" ht="15" hidden="false" customHeight="false" outlineLevel="0" collapsed="false">
      <c r="A10999" s="3" t="n">
        <v>10998</v>
      </c>
      <c r="B10999" s="3" t="n">
        <v>8</v>
      </c>
      <c r="C10999" s="3" t="s">
        <v>429</v>
      </c>
      <c r="D10999" s="3" t="s">
        <v>562</v>
      </c>
      <c r="E10999" s="3" t="n">
        <v>2146</v>
      </c>
      <c r="F10999" s="4" t="n">
        <v>59.47</v>
      </c>
      <c r="G10999" s="3" t="s">
        <v>8</v>
      </c>
      <c r="H10999" s="4" t="n">
        <f aca="false">ROUND(E10999*F10999,2)</f>
        <v>127622.62</v>
      </c>
    </row>
    <row r="11000" customFormat="false" ht="15" hidden="false" customHeight="false" outlineLevel="0" collapsed="false">
      <c r="A11000" s="3" t="n">
        <v>10999</v>
      </c>
      <c r="B11000" s="3" t="n">
        <v>7</v>
      </c>
      <c r="C11000" s="3" t="s">
        <v>429</v>
      </c>
      <c r="D11000" s="3" t="s">
        <v>563</v>
      </c>
      <c r="E11000" s="3" t="n">
        <v>801</v>
      </c>
      <c r="F11000" s="4" t="n">
        <v>277.78</v>
      </c>
      <c r="G11000" s="3" t="s">
        <v>8</v>
      </c>
      <c r="H11000" s="4" t="n">
        <f aca="false">ROUND(E11000*F11000,2)</f>
        <v>222501.78</v>
      </c>
    </row>
    <row r="11001" customFormat="false" ht="15" hidden="false" customHeight="false" outlineLevel="0" collapsed="false">
      <c r="A11001" s="3" t="n">
        <v>11000</v>
      </c>
      <c r="B11001" s="3" t="n">
        <v>4</v>
      </c>
      <c r="C11001" s="3" t="s">
        <v>429</v>
      </c>
      <c r="D11001" s="3" t="s">
        <v>563</v>
      </c>
      <c r="E11001" s="3" t="n">
        <v>3836</v>
      </c>
      <c r="F11001" s="4" t="n">
        <v>115.82</v>
      </c>
      <c r="G11001" s="3" t="s">
        <v>8</v>
      </c>
      <c r="H11001" s="4" t="n">
        <f aca="false">ROUND(E11001*F11001,2)</f>
        <v>444285.52</v>
      </c>
    </row>
    <row r="11002" customFormat="false" ht="15" hidden="false" customHeight="false" outlineLevel="0" collapsed="false">
      <c r="A11002" s="3" t="n">
        <v>11001</v>
      </c>
      <c r="B11002" s="3" t="n">
        <v>4</v>
      </c>
      <c r="C11002" s="3" t="s">
        <v>429</v>
      </c>
      <c r="D11002" s="3" t="s">
        <v>563</v>
      </c>
      <c r="E11002" s="3" t="n">
        <v>4282</v>
      </c>
      <c r="F11002" s="4" t="n">
        <v>115.78</v>
      </c>
      <c r="G11002" s="3" t="s">
        <v>8</v>
      </c>
      <c r="H11002" s="4" t="n">
        <f aca="false">ROUND(E11002*F11002,2)</f>
        <v>495769.96</v>
      </c>
    </row>
    <row r="11003" customFormat="false" ht="15" hidden="false" customHeight="false" outlineLevel="0" collapsed="false">
      <c r="A11003" s="3" t="n">
        <v>11002</v>
      </c>
      <c r="B11003" s="3" t="n">
        <v>15</v>
      </c>
      <c r="C11003" s="3" t="s">
        <v>429</v>
      </c>
      <c r="D11003" s="3" t="s">
        <v>563</v>
      </c>
      <c r="E11003" s="3" t="n">
        <v>1209</v>
      </c>
      <c r="F11003" s="4" t="n">
        <v>284.3</v>
      </c>
      <c r="G11003" s="3" t="s">
        <v>46</v>
      </c>
      <c r="H11003" s="4" t="n">
        <f aca="false">ROUND(E11003*F11003,2)</f>
        <v>343718.7</v>
      </c>
    </row>
    <row r="11004" customFormat="false" ht="15" hidden="false" customHeight="false" outlineLevel="0" collapsed="false">
      <c r="A11004" s="3" t="n">
        <v>11003</v>
      </c>
      <c r="B11004" s="3" t="n">
        <v>6</v>
      </c>
      <c r="C11004" s="3" t="s">
        <v>429</v>
      </c>
      <c r="D11004" s="3" t="s">
        <v>562</v>
      </c>
      <c r="E11004" s="3" t="n">
        <v>1710</v>
      </c>
      <c r="F11004" s="4" t="n">
        <v>248.9</v>
      </c>
      <c r="G11004" s="3" t="s">
        <v>8</v>
      </c>
      <c r="H11004" s="4" t="n">
        <f aca="false">ROUND(E11004*F11004,2)</f>
        <v>425619</v>
      </c>
    </row>
    <row r="11005" customFormat="false" ht="15" hidden="false" customHeight="false" outlineLevel="0" collapsed="false">
      <c r="A11005" s="3" t="n">
        <v>11004</v>
      </c>
      <c r="B11005" s="3" t="n">
        <v>2</v>
      </c>
      <c r="C11005" s="3" t="s">
        <v>429</v>
      </c>
      <c r="D11005" s="3" t="s">
        <v>562</v>
      </c>
      <c r="E11005" s="3" t="n">
        <v>220</v>
      </c>
      <c r="F11005" s="4" t="n">
        <v>33.79</v>
      </c>
      <c r="G11005" s="3" t="s">
        <v>8</v>
      </c>
      <c r="H11005" s="4" t="n">
        <f aca="false">ROUND(E11005*F11005,2)</f>
        <v>7433.8</v>
      </c>
    </row>
    <row r="11006" customFormat="false" ht="15" hidden="false" customHeight="false" outlineLevel="0" collapsed="false">
      <c r="A11006" s="3" t="n">
        <v>11005</v>
      </c>
      <c r="B11006" s="3" t="n">
        <v>12</v>
      </c>
      <c r="C11006" s="3" t="s">
        <v>429</v>
      </c>
      <c r="D11006" s="3" t="s">
        <v>562</v>
      </c>
      <c r="E11006" s="3" t="n">
        <v>3963</v>
      </c>
      <c r="F11006" s="4" t="n">
        <v>219.96</v>
      </c>
      <c r="G11006" s="3" t="s">
        <v>38</v>
      </c>
      <c r="H11006" s="4" t="n">
        <f aca="false">ROUND(E11006*F11006,2)</f>
        <v>871701.48</v>
      </c>
    </row>
    <row r="11007" customFormat="false" ht="15" hidden="false" customHeight="false" outlineLevel="0" collapsed="false">
      <c r="A11007" s="3" t="n">
        <v>11006</v>
      </c>
      <c r="B11007" s="3" t="n">
        <v>7</v>
      </c>
      <c r="C11007" s="3" t="s">
        <v>429</v>
      </c>
      <c r="D11007" s="3" t="s">
        <v>563</v>
      </c>
      <c r="E11007" s="3" t="n">
        <v>3029</v>
      </c>
      <c r="F11007" s="4" t="n">
        <v>277.93</v>
      </c>
      <c r="G11007" s="3" t="s">
        <v>8</v>
      </c>
      <c r="H11007" s="4" t="n">
        <f aca="false">ROUND(E11007*F11007,2)</f>
        <v>841849.97</v>
      </c>
    </row>
    <row r="11008" customFormat="false" ht="15" hidden="false" customHeight="false" outlineLevel="0" collapsed="false">
      <c r="A11008" s="3" t="n">
        <v>11007</v>
      </c>
      <c r="B11008" s="3" t="n">
        <v>13</v>
      </c>
      <c r="C11008" s="3" t="s">
        <v>429</v>
      </c>
      <c r="D11008" s="3" t="s">
        <v>563</v>
      </c>
      <c r="E11008" s="3" t="n">
        <v>2649</v>
      </c>
      <c r="F11008" s="4" t="n">
        <v>43.9</v>
      </c>
      <c r="G11008" s="3" t="s">
        <v>41</v>
      </c>
      <c r="H11008" s="4" t="n">
        <f aca="false">ROUND(E11008*F11008,2)</f>
        <v>116291.1</v>
      </c>
    </row>
    <row r="11009" customFormat="false" ht="15" hidden="false" customHeight="false" outlineLevel="0" collapsed="false">
      <c r="A11009" s="3" t="n">
        <v>11008</v>
      </c>
      <c r="B11009" s="3" t="n">
        <v>2</v>
      </c>
      <c r="C11009" s="3" t="s">
        <v>429</v>
      </c>
      <c r="D11009" s="3" t="s">
        <v>562</v>
      </c>
      <c r="E11009" s="3" t="n">
        <v>3911</v>
      </c>
      <c r="F11009" s="4" t="n">
        <v>33.96</v>
      </c>
      <c r="G11009" s="3" t="s">
        <v>8</v>
      </c>
      <c r="H11009" s="4" t="n">
        <f aca="false">ROUND(E11009*F11009,2)</f>
        <v>132817.56</v>
      </c>
    </row>
    <row r="11010" customFormat="false" ht="15" hidden="false" customHeight="false" outlineLevel="0" collapsed="false">
      <c r="A11010" s="3" t="n">
        <v>11009</v>
      </c>
      <c r="B11010" s="3" t="n">
        <v>14</v>
      </c>
      <c r="C11010" s="3" t="s">
        <v>429</v>
      </c>
      <c r="D11010" s="3" t="s">
        <v>562</v>
      </c>
      <c r="E11010" s="3" t="n">
        <v>102</v>
      </c>
      <c r="F11010" s="4" t="n">
        <v>69.99</v>
      </c>
      <c r="G11010" s="3" t="s">
        <v>41</v>
      </c>
      <c r="H11010" s="4" t="n">
        <f aca="false">ROUND(E11010*F11010,2)</f>
        <v>7138.98</v>
      </c>
    </row>
    <row r="11011" customFormat="false" ht="15" hidden="false" customHeight="false" outlineLevel="0" collapsed="false">
      <c r="A11011" s="3" t="n">
        <v>11010</v>
      </c>
      <c r="B11011" s="3" t="n">
        <v>2</v>
      </c>
      <c r="C11011" s="3" t="s">
        <v>429</v>
      </c>
      <c r="D11011" s="3" t="s">
        <v>562</v>
      </c>
      <c r="E11011" s="3" t="n">
        <v>2632</v>
      </c>
      <c r="F11011" s="4" t="n">
        <v>33.97</v>
      </c>
      <c r="G11011" s="3" t="s">
        <v>8</v>
      </c>
      <c r="H11011" s="4" t="n">
        <f aca="false">ROUND(E11011*F11011,2)</f>
        <v>89409.04</v>
      </c>
    </row>
    <row r="11012" customFormat="false" ht="15" hidden="false" customHeight="false" outlineLevel="0" collapsed="false">
      <c r="A11012" s="3" t="n">
        <v>11011</v>
      </c>
      <c r="B11012" s="3" t="n">
        <v>4</v>
      </c>
      <c r="C11012" s="3" t="s">
        <v>429</v>
      </c>
      <c r="D11012" s="3" t="s">
        <v>562</v>
      </c>
      <c r="E11012" s="3" t="n">
        <v>2024</v>
      </c>
      <c r="F11012" s="4" t="n">
        <v>115.57</v>
      </c>
      <c r="G11012" s="3" t="s">
        <v>8</v>
      </c>
      <c r="H11012" s="4" t="n">
        <f aca="false">ROUND(E11012*F11012,2)</f>
        <v>233913.68</v>
      </c>
    </row>
    <row r="11013" customFormat="false" ht="15" hidden="false" customHeight="false" outlineLevel="0" collapsed="false">
      <c r="A11013" s="3" t="n">
        <v>11012</v>
      </c>
      <c r="B11013" s="3" t="n">
        <v>5</v>
      </c>
      <c r="C11013" s="3" t="s">
        <v>429</v>
      </c>
      <c r="D11013" s="3" t="s">
        <v>562</v>
      </c>
      <c r="E11013" s="3" t="n">
        <v>3094</v>
      </c>
      <c r="F11013" s="4" t="n">
        <v>684.3</v>
      </c>
      <c r="G11013" s="3" t="s">
        <v>8</v>
      </c>
      <c r="H11013" s="4" t="n">
        <f aca="false">ROUND(E11013*F11013,2)</f>
        <v>2117224.2</v>
      </c>
    </row>
    <row r="11014" customFormat="false" ht="15" hidden="false" customHeight="false" outlineLevel="0" collapsed="false">
      <c r="A11014" s="3" t="n">
        <v>11013</v>
      </c>
      <c r="B11014" s="3" t="n">
        <v>13</v>
      </c>
      <c r="C11014" s="3" t="s">
        <v>429</v>
      </c>
      <c r="D11014" s="3" t="s">
        <v>562</v>
      </c>
      <c r="E11014" s="3" t="n">
        <v>1361</v>
      </c>
      <c r="F11014" s="4" t="n">
        <v>43.94</v>
      </c>
      <c r="G11014" s="3" t="s">
        <v>41</v>
      </c>
      <c r="H11014" s="4" t="n">
        <f aca="false">ROUND(E11014*F11014,2)</f>
        <v>59802.34</v>
      </c>
    </row>
    <row r="11015" customFormat="false" ht="15" hidden="false" customHeight="false" outlineLevel="0" collapsed="false">
      <c r="A11015" s="3" t="n">
        <v>11014</v>
      </c>
      <c r="B11015" s="3" t="n">
        <v>5</v>
      </c>
      <c r="C11015" s="3" t="s">
        <v>429</v>
      </c>
      <c r="D11015" s="3" t="s">
        <v>562</v>
      </c>
      <c r="E11015" s="3" t="n">
        <v>458</v>
      </c>
      <c r="F11015" s="4" t="n">
        <v>685.52</v>
      </c>
      <c r="G11015" s="3" t="s">
        <v>8</v>
      </c>
      <c r="H11015" s="4" t="n">
        <f aca="false">ROUND(E11015*F11015,2)</f>
        <v>313968.16</v>
      </c>
    </row>
    <row r="11016" customFormat="false" ht="15" hidden="false" customHeight="false" outlineLevel="0" collapsed="false">
      <c r="A11016" s="3" t="n">
        <v>11015</v>
      </c>
      <c r="B11016" s="3" t="n">
        <v>9</v>
      </c>
      <c r="C11016" s="3" t="s">
        <v>429</v>
      </c>
      <c r="D11016" s="3" t="s">
        <v>562</v>
      </c>
      <c r="E11016" s="3" t="n">
        <v>2269</v>
      </c>
      <c r="F11016" s="4" t="n">
        <v>292</v>
      </c>
      <c r="G11016" s="3" t="s">
        <v>8</v>
      </c>
      <c r="H11016" s="4" t="n">
        <f aca="false">ROUND(E11016*F11016,2)</f>
        <v>662548</v>
      </c>
    </row>
    <row r="11017" customFormat="false" ht="15" hidden="false" customHeight="false" outlineLevel="0" collapsed="false">
      <c r="A11017" s="3" t="n">
        <v>11016</v>
      </c>
      <c r="B11017" s="3" t="n">
        <v>1</v>
      </c>
      <c r="C11017" s="3" t="s">
        <v>429</v>
      </c>
      <c r="D11017" s="3" t="s">
        <v>563</v>
      </c>
      <c r="E11017" s="3" t="n">
        <v>3771</v>
      </c>
      <c r="F11017" s="4" t="n">
        <v>414.61</v>
      </c>
      <c r="G11017" s="3" t="s">
        <v>8</v>
      </c>
      <c r="H11017" s="4" t="n">
        <f aca="false">ROUND(E11017*F11017,2)</f>
        <v>1563494.31</v>
      </c>
    </row>
    <row r="11018" customFormat="false" ht="15" hidden="false" customHeight="false" outlineLevel="0" collapsed="false">
      <c r="A11018" s="3" t="n">
        <v>11017</v>
      </c>
      <c r="B11018" s="3" t="n">
        <v>6</v>
      </c>
      <c r="C11018" s="3" t="s">
        <v>429</v>
      </c>
      <c r="D11018" s="3" t="s">
        <v>562</v>
      </c>
      <c r="E11018" s="3" t="n">
        <v>1081</v>
      </c>
      <c r="F11018" s="4" t="n">
        <v>248.05</v>
      </c>
      <c r="G11018" s="3" t="s">
        <v>8</v>
      </c>
      <c r="H11018" s="4" t="n">
        <f aca="false">ROUND(E11018*F11018,2)</f>
        <v>268142.05</v>
      </c>
    </row>
    <row r="11019" customFormat="false" ht="15" hidden="false" customHeight="false" outlineLevel="0" collapsed="false">
      <c r="A11019" s="3" t="n">
        <v>11018</v>
      </c>
      <c r="B11019" s="3" t="n">
        <v>1</v>
      </c>
      <c r="C11019" s="3" t="s">
        <v>429</v>
      </c>
      <c r="D11019" s="3" t="s">
        <v>563</v>
      </c>
      <c r="E11019" s="3" t="n">
        <v>4792</v>
      </c>
      <c r="F11019" s="4" t="n">
        <v>413.49</v>
      </c>
      <c r="G11019" s="3" t="s">
        <v>8</v>
      </c>
      <c r="H11019" s="4" t="n">
        <f aca="false">ROUND(E11019*F11019,2)</f>
        <v>1981444.08</v>
      </c>
    </row>
    <row r="11020" customFormat="false" ht="15" hidden="false" customHeight="false" outlineLevel="0" collapsed="false">
      <c r="A11020" s="3" t="n">
        <v>11019</v>
      </c>
      <c r="B11020" s="3" t="n">
        <v>7</v>
      </c>
      <c r="C11020" s="3" t="s">
        <v>430</v>
      </c>
      <c r="D11020" s="3" t="s">
        <v>562</v>
      </c>
      <c r="E11020" s="3" t="n">
        <v>4197</v>
      </c>
      <c r="F11020" s="4" t="n">
        <v>282.49</v>
      </c>
      <c r="G11020" s="3" t="s">
        <v>8</v>
      </c>
      <c r="H11020" s="4" t="n">
        <f aca="false">ROUND(E11020*F11020,2)</f>
        <v>1185610.53</v>
      </c>
    </row>
    <row r="11021" customFormat="false" ht="15" hidden="false" customHeight="false" outlineLevel="0" collapsed="false">
      <c r="A11021" s="3" t="n">
        <v>11020</v>
      </c>
      <c r="B11021" s="3" t="n">
        <v>9</v>
      </c>
      <c r="C11021" s="3" t="s">
        <v>430</v>
      </c>
      <c r="D11021" s="3" t="s">
        <v>562</v>
      </c>
      <c r="E11021" s="3" t="n">
        <v>752</v>
      </c>
      <c r="F11021" s="4" t="n">
        <v>290.04</v>
      </c>
      <c r="G11021" s="3" t="s">
        <v>8</v>
      </c>
      <c r="H11021" s="4" t="n">
        <f aca="false">ROUND(E11021*F11021,2)</f>
        <v>218110.08</v>
      </c>
    </row>
    <row r="11022" customFormat="false" ht="15" hidden="false" customHeight="false" outlineLevel="0" collapsed="false">
      <c r="A11022" s="3" t="n">
        <v>11021</v>
      </c>
      <c r="B11022" s="3" t="n">
        <v>15</v>
      </c>
      <c r="C11022" s="3" t="s">
        <v>430</v>
      </c>
      <c r="D11022" s="3" t="s">
        <v>562</v>
      </c>
      <c r="E11022" s="3" t="n">
        <v>4853</v>
      </c>
      <c r="F11022" s="4" t="n">
        <v>284.09</v>
      </c>
      <c r="G11022" s="3" t="s">
        <v>46</v>
      </c>
      <c r="H11022" s="4" t="n">
        <f aca="false">ROUND(E11022*F11022,2)</f>
        <v>1378688.77</v>
      </c>
    </row>
    <row r="11023" customFormat="false" ht="15" hidden="false" customHeight="false" outlineLevel="0" collapsed="false">
      <c r="A11023" s="3" t="n">
        <v>11022</v>
      </c>
      <c r="B11023" s="3" t="n">
        <v>5</v>
      </c>
      <c r="C11023" s="3" t="s">
        <v>430</v>
      </c>
      <c r="D11023" s="3" t="s">
        <v>562</v>
      </c>
      <c r="E11023" s="3" t="n">
        <v>973</v>
      </c>
      <c r="F11023" s="4" t="n">
        <v>668.65</v>
      </c>
      <c r="G11023" s="3" t="s">
        <v>8</v>
      </c>
      <c r="H11023" s="4" t="n">
        <f aca="false">ROUND(E11023*F11023,2)</f>
        <v>650596.45</v>
      </c>
    </row>
    <row r="11024" customFormat="false" ht="15" hidden="false" customHeight="false" outlineLevel="0" collapsed="false">
      <c r="A11024" s="3" t="n">
        <v>11023</v>
      </c>
      <c r="B11024" s="3" t="n">
        <v>13</v>
      </c>
      <c r="C11024" s="3" t="s">
        <v>430</v>
      </c>
      <c r="D11024" s="3" t="s">
        <v>563</v>
      </c>
      <c r="E11024" s="3" t="n">
        <v>1179</v>
      </c>
      <c r="F11024" s="4" t="n">
        <v>44.33</v>
      </c>
      <c r="G11024" s="3" t="s">
        <v>41</v>
      </c>
      <c r="H11024" s="4" t="n">
        <f aca="false">ROUND(E11024*F11024,2)</f>
        <v>52265.07</v>
      </c>
    </row>
    <row r="11025" customFormat="false" ht="15" hidden="false" customHeight="false" outlineLevel="0" collapsed="false">
      <c r="A11025" s="3" t="n">
        <v>11024</v>
      </c>
      <c r="B11025" s="3" t="n">
        <v>3</v>
      </c>
      <c r="C11025" s="3" t="s">
        <v>430</v>
      </c>
      <c r="D11025" s="3" t="s">
        <v>562</v>
      </c>
      <c r="E11025" s="3" t="n">
        <v>1898</v>
      </c>
      <c r="F11025" s="4" t="n">
        <v>160.34</v>
      </c>
      <c r="G11025" s="3" t="s">
        <v>8</v>
      </c>
      <c r="H11025" s="4" t="n">
        <f aca="false">ROUND(E11025*F11025,2)</f>
        <v>304325.32</v>
      </c>
    </row>
    <row r="11026" customFormat="false" ht="15" hidden="false" customHeight="false" outlineLevel="0" collapsed="false">
      <c r="A11026" s="3" t="n">
        <v>11025</v>
      </c>
      <c r="B11026" s="3" t="n">
        <v>8</v>
      </c>
      <c r="C11026" s="3" t="s">
        <v>430</v>
      </c>
      <c r="D11026" s="3" t="s">
        <v>563</v>
      </c>
      <c r="E11026" s="3" t="n">
        <v>3552</v>
      </c>
      <c r="F11026" s="4" t="n">
        <v>59.34</v>
      </c>
      <c r="G11026" s="3" t="s">
        <v>8</v>
      </c>
      <c r="H11026" s="4" t="n">
        <f aca="false">ROUND(E11026*F11026,2)</f>
        <v>210775.68</v>
      </c>
    </row>
    <row r="11027" customFormat="false" ht="15" hidden="false" customHeight="false" outlineLevel="0" collapsed="false">
      <c r="A11027" s="3" t="n">
        <v>11026</v>
      </c>
      <c r="B11027" s="3" t="n">
        <v>4</v>
      </c>
      <c r="C11027" s="3" t="s">
        <v>430</v>
      </c>
      <c r="D11027" s="3" t="s">
        <v>563</v>
      </c>
      <c r="E11027" s="3" t="n">
        <v>1632</v>
      </c>
      <c r="F11027" s="4" t="n">
        <v>116.45</v>
      </c>
      <c r="G11027" s="3" t="s">
        <v>8</v>
      </c>
      <c r="H11027" s="4" t="n">
        <f aca="false">ROUND(E11027*F11027,2)</f>
        <v>190046.4</v>
      </c>
    </row>
    <row r="11028" customFormat="false" ht="15" hidden="false" customHeight="false" outlineLevel="0" collapsed="false">
      <c r="A11028" s="3" t="n">
        <v>11027</v>
      </c>
      <c r="B11028" s="3" t="n">
        <v>2</v>
      </c>
      <c r="C11028" s="3" t="s">
        <v>430</v>
      </c>
      <c r="D11028" s="3" t="s">
        <v>563</v>
      </c>
      <c r="E11028" s="3" t="n">
        <v>4860</v>
      </c>
      <c r="F11028" s="4" t="n">
        <v>33.08</v>
      </c>
      <c r="G11028" s="3" t="s">
        <v>8</v>
      </c>
      <c r="H11028" s="4" t="n">
        <f aca="false">ROUND(E11028*F11028,2)</f>
        <v>160768.8</v>
      </c>
    </row>
    <row r="11029" customFormat="false" ht="15" hidden="false" customHeight="false" outlineLevel="0" collapsed="false">
      <c r="A11029" s="3" t="n">
        <v>11028</v>
      </c>
      <c r="B11029" s="3" t="n">
        <v>11</v>
      </c>
      <c r="C11029" s="3" t="s">
        <v>430</v>
      </c>
      <c r="D11029" s="3" t="s">
        <v>563</v>
      </c>
      <c r="E11029" s="3" t="n">
        <v>2964</v>
      </c>
      <c r="F11029" s="4" t="n">
        <v>113.64</v>
      </c>
      <c r="G11029" s="3" t="s">
        <v>34</v>
      </c>
      <c r="H11029" s="4" t="n">
        <f aca="false">ROUND(E11029*F11029,2)</f>
        <v>336828.96</v>
      </c>
    </row>
    <row r="11030" customFormat="false" ht="15" hidden="false" customHeight="false" outlineLevel="0" collapsed="false">
      <c r="A11030" s="3" t="n">
        <v>11029</v>
      </c>
      <c r="B11030" s="3" t="n">
        <v>15</v>
      </c>
      <c r="C11030" s="3" t="s">
        <v>430</v>
      </c>
      <c r="D11030" s="3" t="s">
        <v>562</v>
      </c>
      <c r="E11030" s="3" t="n">
        <v>3765</v>
      </c>
      <c r="F11030" s="4" t="n">
        <v>283.7</v>
      </c>
      <c r="G11030" s="3" t="s">
        <v>46</v>
      </c>
      <c r="H11030" s="4" t="n">
        <f aca="false">ROUND(E11030*F11030,2)</f>
        <v>1068130.5</v>
      </c>
    </row>
    <row r="11031" customFormat="false" ht="15" hidden="false" customHeight="false" outlineLevel="0" collapsed="false">
      <c r="A11031" s="3" t="n">
        <v>11030</v>
      </c>
      <c r="B11031" s="3" t="n">
        <v>9</v>
      </c>
      <c r="C11031" s="3" t="s">
        <v>430</v>
      </c>
      <c r="D11031" s="3" t="s">
        <v>563</v>
      </c>
      <c r="E11031" s="3" t="n">
        <v>2812</v>
      </c>
      <c r="F11031" s="4" t="n">
        <v>290.48</v>
      </c>
      <c r="G11031" s="3" t="s">
        <v>8</v>
      </c>
      <c r="H11031" s="4" t="n">
        <f aca="false">ROUND(E11031*F11031,2)</f>
        <v>816829.76</v>
      </c>
    </row>
    <row r="11032" customFormat="false" ht="15" hidden="false" customHeight="false" outlineLevel="0" collapsed="false">
      <c r="A11032" s="3" t="n">
        <v>11031</v>
      </c>
      <c r="B11032" s="3" t="n">
        <v>4</v>
      </c>
      <c r="C11032" s="3" t="s">
        <v>430</v>
      </c>
      <c r="D11032" s="3" t="s">
        <v>563</v>
      </c>
      <c r="E11032" s="3" t="n">
        <v>1024</v>
      </c>
      <c r="F11032" s="4" t="n">
        <v>116.37</v>
      </c>
      <c r="G11032" s="3" t="s">
        <v>8</v>
      </c>
      <c r="H11032" s="4" t="n">
        <f aca="false">ROUND(E11032*F11032,2)</f>
        <v>119162.88</v>
      </c>
    </row>
    <row r="11033" customFormat="false" ht="15" hidden="false" customHeight="false" outlineLevel="0" collapsed="false">
      <c r="A11033" s="3" t="n">
        <v>11032</v>
      </c>
      <c r="B11033" s="3" t="n">
        <v>7</v>
      </c>
      <c r="C11033" s="3" t="s">
        <v>430</v>
      </c>
      <c r="D11033" s="3" t="s">
        <v>562</v>
      </c>
      <c r="E11033" s="3" t="n">
        <v>3066</v>
      </c>
      <c r="F11033" s="4" t="n">
        <v>282.41</v>
      </c>
      <c r="G11033" s="3" t="s">
        <v>8</v>
      </c>
      <c r="H11033" s="4" t="n">
        <f aca="false">ROUND(E11033*F11033,2)</f>
        <v>865869.06</v>
      </c>
    </row>
    <row r="11034" customFormat="false" ht="15" hidden="false" customHeight="false" outlineLevel="0" collapsed="false">
      <c r="A11034" s="3" t="n">
        <v>11033</v>
      </c>
      <c r="B11034" s="3" t="n">
        <v>15</v>
      </c>
      <c r="C11034" s="3" t="s">
        <v>430</v>
      </c>
      <c r="D11034" s="3" t="s">
        <v>563</v>
      </c>
      <c r="E11034" s="3" t="n">
        <v>2188</v>
      </c>
      <c r="F11034" s="4" t="n">
        <v>282.81</v>
      </c>
      <c r="G11034" s="3" t="s">
        <v>46</v>
      </c>
      <c r="H11034" s="4" t="n">
        <f aca="false">ROUND(E11034*F11034,2)</f>
        <v>618788.28</v>
      </c>
    </row>
    <row r="11035" customFormat="false" ht="15" hidden="false" customHeight="false" outlineLevel="0" collapsed="false">
      <c r="A11035" s="3" t="n">
        <v>11034</v>
      </c>
      <c r="B11035" s="3" t="n">
        <v>3</v>
      </c>
      <c r="C11035" s="3" t="s">
        <v>430</v>
      </c>
      <c r="D11035" s="3" t="s">
        <v>562</v>
      </c>
      <c r="E11035" s="3" t="n">
        <v>3703</v>
      </c>
      <c r="F11035" s="4" t="n">
        <v>159.79</v>
      </c>
      <c r="G11035" s="3" t="s">
        <v>8</v>
      </c>
      <c r="H11035" s="4" t="n">
        <f aca="false">ROUND(E11035*F11035,2)</f>
        <v>591702.37</v>
      </c>
    </row>
    <row r="11036" customFormat="false" ht="15" hidden="false" customHeight="false" outlineLevel="0" collapsed="false">
      <c r="A11036" s="3" t="n">
        <v>11035</v>
      </c>
      <c r="B11036" s="3" t="n">
        <v>4</v>
      </c>
      <c r="C11036" s="3" t="s">
        <v>430</v>
      </c>
      <c r="D11036" s="3" t="s">
        <v>562</v>
      </c>
      <c r="E11036" s="3" t="n">
        <v>2199</v>
      </c>
      <c r="F11036" s="4" t="n">
        <v>116.11</v>
      </c>
      <c r="G11036" s="3" t="s">
        <v>8</v>
      </c>
      <c r="H11036" s="4" t="n">
        <f aca="false">ROUND(E11036*F11036,2)</f>
        <v>255325.89</v>
      </c>
    </row>
    <row r="11037" customFormat="false" ht="15" hidden="false" customHeight="false" outlineLevel="0" collapsed="false">
      <c r="A11037" s="3" t="n">
        <v>11036</v>
      </c>
      <c r="B11037" s="3" t="n">
        <v>15</v>
      </c>
      <c r="C11037" s="3" t="s">
        <v>430</v>
      </c>
      <c r="D11037" s="3" t="s">
        <v>563</v>
      </c>
      <c r="E11037" s="3" t="n">
        <v>2296</v>
      </c>
      <c r="F11037" s="4" t="n">
        <v>282.92</v>
      </c>
      <c r="G11037" s="3" t="s">
        <v>46</v>
      </c>
      <c r="H11037" s="4" t="n">
        <f aca="false">ROUND(E11037*F11037,2)</f>
        <v>649584.32</v>
      </c>
    </row>
    <row r="11038" customFormat="false" ht="15" hidden="false" customHeight="false" outlineLevel="0" collapsed="false">
      <c r="A11038" s="3" t="n">
        <v>11037</v>
      </c>
      <c r="B11038" s="3" t="n">
        <v>3</v>
      </c>
      <c r="C11038" s="3" t="s">
        <v>430</v>
      </c>
      <c r="D11038" s="3" t="s">
        <v>563</v>
      </c>
      <c r="E11038" s="3" t="n">
        <v>178</v>
      </c>
      <c r="F11038" s="4" t="n">
        <v>160.27</v>
      </c>
      <c r="G11038" s="3" t="s">
        <v>8</v>
      </c>
      <c r="H11038" s="4" t="n">
        <f aca="false">ROUND(E11038*F11038,2)</f>
        <v>28528.06</v>
      </c>
    </row>
    <row r="11039" customFormat="false" ht="15" hidden="false" customHeight="false" outlineLevel="0" collapsed="false">
      <c r="A11039" s="3" t="n">
        <v>11038</v>
      </c>
      <c r="B11039" s="3" t="n">
        <v>12</v>
      </c>
      <c r="C11039" s="3" t="s">
        <v>430</v>
      </c>
      <c r="D11039" s="3" t="s">
        <v>562</v>
      </c>
      <c r="E11039" s="3" t="n">
        <v>3898</v>
      </c>
      <c r="F11039" s="4" t="n">
        <v>219.57</v>
      </c>
      <c r="G11039" s="3" t="s">
        <v>38</v>
      </c>
      <c r="H11039" s="4" t="n">
        <f aca="false">ROUND(E11039*F11039,2)</f>
        <v>855883.86</v>
      </c>
    </row>
    <row r="11040" customFormat="false" ht="15" hidden="false" customHeight="false" outlineLevel="0" collapsed="false">
      <c r="A11040" s="3" t="n">
        <v>11039</v>
      </c>
      <c r="B11040" s="3" t="n">
        <v>10</v>
      </c>
      <c r="C11040" s="3" t="s">
        <v>430</v>
      </c>
      <c r="D11040" s="3" t="s">
        <v>562</v>
      </c>
      <c r="E11040" s="3" t="n">
        <v>2757</v>
      </c>
      <c r="F11040" s="4" t="n">
        <v>78.34</v>
      </c>
      <c r="G11040" s="3" t="s">
        <v>8</v>
      </c>
      <c r="H11040" s="4" t="n">
        <f aca="false">ROUND(E11040*F11040,2)</f>
        <v>215983.38</v>
      </c>
    </row>
    <row r="11041" customFormat="false" ht="15" hidden="false" customHeight="false" outlineLevel="0" collapsed="false">
      <c r="A11041" s="3" t="n">
        <v>11040</v>
      </c>
      <c r="B11041" s="3" t="n">
        <v>6</v>
      </c>
      <c r="C11041" s="3" t="s">
        <v>430</v>
      </c>
      <c r="D11041" s="3" t="s">
        <v>562</v>
      </c>
      <c r="E11041" s="3" t="n">
        <v>690</v>
      </c>
      <c r="F11041" s="4" t="n">
        <v>252.88</v>
      </c>
      <c r="G11041" s="3" t="s">
        <v>8</v>
      </c>
      <c r="H11041" s="4" t="n">
        <f aca="false">ROUND(E11041*F11041,2)</f>
        <v>174487.2</v>
      </c>
    </row>
    <row r="11042" customFormat="false" ht="15" hidden="false" customHeight="false" outlineLevel="0" collapsed="false">
      <c r="A11042" s="3" t="n">
        <v>11041</v>
      </c>
      <c r="B11042" s="3" t="n">
        <v>1</v>
      </c>
      <c r="C11042" s="3" t="s">
        <v>430</v>
      </c>
      <c r="D11042" s="3" t="s">
        <v>562</v>
      </c>
      <c r="E11042" s="3" t="n">
        <v>4051</v>
      </c>
      <c r="F11042" s="4" t="n">
        <v>411.7</v>
      </c>
      <c r="G11042" s="3" t="s">
        <v>8</v>
      </c>
      <c r="H11042" s="4" t="n">
        <f aca="false">ROUND(E11042*F11042,2)</f>
        <v>1667796.7</v>
      </c>
    </row>
    <row r="11043" customFormat="false" ht="15" hidden="false" customHeight="false" outlineLevel="0" collapsed="false">
      <c r="A11043" s="3" t="n">
        <v>11042</v>
      </c>
      <c r="B11043" s="3" t="n">
        <v>8</v>
      </c>
      <c r="C11043" s="3" t="s">
        <v>430</v>
      </c>
      <c r="D11043" s="3" t="s">
        <v>562</v>
      </c>
      <c r="E11043" s="3" t="n">
        <v>815</v>
      </c>
      <c r="F11043" s="4" t="n">
        <v>59.39</v>
      </c>
      <c r="G11043" s="3" t="s">
        <v>8</v>
      </c>
      <c r="H11043" s="4" t="n">
        <f aca="false">ROUND(E11043*F11043,2)</f>
        <v>48402.85</v>
      </c>
    </row>
    <row r="11044" customFormat="false" ht="15" hidden="false" customHeight="false" outlineLevel="0" collapsed="false">
      <c r="A11044" s="3" t="n">
        <v>11043</v>
      </c>
      <c r="B11044" s="3" t="n">
        <v>11</v>
      </c>
      <c r="C11044" s="3" t="s">
        <v>430</v>
      </c>
      <c r="D11044" s="3" t="s">
        <v>563</v>
      </c>
      <c r="E11044" s="3" t="n">
        <v>4224</v>
      </c>
      <c r="F11044" s="4" t="n">
        <v>113.41</v>
      </c>
      <c r="G11044" s="3" t="s">
        <v>34</v>
      </c>
      <c r="H11044" s="4" t="n">
        <f aca="false">ROUND(E11044*F11044,2)</f>
        <v>479043.84</v>
      </c>
    </row>
    <row r="11045" customFormat="false" ht="15" hidden="false" customHeight="false" outlineLevel="0" collapsed="false">
      <c r="A11045" s="3" t="n">
        <v>11044</v>
      </c>
      <c r="B11045" s="3" t="n">
        <v>15</v>
      </c>
      <c r="C11045" s="3" t="s">
        <v>430</v>
      </c>
      <c r="D11045" s="3" t="s">
        <v>563</v>
      </c>
      <c r="E11045" s="3" t="n">
        <v>1272</v>
      </c>
      <c r="F11045" s="4" t="n">
        <v>283.68</v>
      </c>
      <c r="G11045" s="3" t="s">
        <v>46</v>
      </c>
      <c r="H11045" s="4" t="n">
        <f aca="false">ROUND(E11045*F11045,2)</f>
        <v>360840.96</v>
      </c>
    </row>
    <row r="11046" customFormat="false" ht="15" hidden="false" customHeight="false" outlineLevel="0" collapsed="false">
      <c r="A11046" s="3" t="n">
        <v>11045</v>
      </c>
      <c r="B11046" s="3" t="n">
        <v>8</v>
      </c>
      <c r="C11046" s="3" t="s">
        <v>430</v>
      </c>
      <c r="D11046" s="3" t="s">
        <v>562</v>
      </c>
      <c r="E11046" s="3" t="n">
        <v>3189</v>
      </c>
      <c r="F11046" s="4" t="n">
        <v>59.17</v>
      </c>
      <c r="G11046" s="3" t="s">
        <v>8</v>
      </c>
      <c r="H11046" s="4" t="n">
        <f aca="false">ROUND(E11046*F11046,2)</f>
        <v>188693.13</v>
      </c>
    </row>
    <row r="11047" customFormat="false" ht="15" hidden="false" customHeight="false" outlineLevel="0" collapsed="false">
      <c r="A11047" s="3" t="n">
        <v>11046</v>
      </c>
      <c r="B11047" s="3" t="n">
        <v>1</v>
      </c>
      <c r="C11047" s="3" t="s">
        <v>430</v>
      </c>
      <c r="D11047" s="3" t="s">
        <v>562</v>
      </c>
      <c r="E11047" s="3" t="n">
        <v>655</v>
      </c>
      <c r="F11047" s="4" t="n">
        <v>412.39</v>
      </c>
      <c r="G11047" s="3" t="s">
        <v>8</v>
      </c>
      <c r="H11047" s="4" t="n">
        <f aca="false">ROUND(E11047*F11047,2)</f>
        <v>270115.45</v>
      </c>
    </row>
    <row r="11048" customFormat="false" ht="15" hidden="false" customHeight="false" outlineLevel="0" collapsed="false">
      <c r="A11048" s="3" t="n">
        <v>11047</v>
      </c>
      <c r="B11048" s="3" t="n">
        <v>15</v>
      </c>
      <c r="C11048" s="3" t="s">
        <v>430</v>
      </c>
      <c r="D11048" s="3" t="s">
        <v>562</v>
      </c>
      <c r="E11048" s="3" t="n">
        <v>3066</v>
      </c>
      <c r="F11048" s="4" t="n">
        <v>284.24</v>
      </c>
      <c r="G11048" s="3" t="s">
        <v>46</v>
      </c>
      <c r="H11048" s="4" t="n">
        <f aca="false">ROUND(E11048*F11048,2)</f>
        <v>871479.84</v>
      </c>
    </row>
    <row r="11049" customFormat="false" ht="15" hidden="false" customHeight="false" outlineLevel="0" collapsed="false">
      <c r="A11049" s="3" t="n">
        <v>11048</v>
      </c>
      <c r="B11049" s="3" t="n">
        <v>9</v>
      </c>
      <c r="C11049" s="3" t="s">
        <v>430</v>
      </c>
      <c r="D11049" s="3" t="s">
        <v>562</v>
      </c>
      <c r="E11049" s="3" t="n">
        <v>3572</v>
      </c>
      <c r="F11049" s="4" t="n">
        <v>290.35</v>
      </c>
      <c r="G11049" s="3" t="s">
        <v>8</v>
      </c>
      <c r="H11049" s="4" t="n">
        <f aca="false">ROUND(E11049*F11049,2)</f>
        <v>1037130.2</v>
      </c>
    </row>
    <row r="11050" customFormat="false" ht="15" hidden="false" customHeight="false" outlineLevel="0" collapsed="false">
      <c r="A11050" s="3" t="n">
        <v>11049</v>
      </c>
      <c r="B11050" s="3" t="n">
        <v>6</v>
      </c>
      <c r="C11050" s="3" t="s">
        <v>430</v>
      </c>
      <c r="D11050" s="3" t="s">
        <v>562</v>
      </c>
      <c r="E11050" s="3" t="n">
        <v>3090</v>
      </c>
      <c r="F11050" s="4" t="n">
        <v>252.91</v>
      </c>
      <c r="G11050" s="3" t="s">
        <v>8</v>
      </c>
      <c r="H11050" s="4" t="n">
        <f aca="false">ROUND(E11050*F11050,2)</f>
        <v>781491.9</v>
      </c>
    </row>
    <row r="11051" customFormat="false" ht="15" hidden="false" customHeight="false" outlineLevel="0" collapsed="false">
      <c r="A11051" s="3" t="n">
        <v>11050</v>
      </c>
      <c r="B11051" s="3" t="n">
        <v>9</v>
      </c>
      <c r="C11051" s="3" t="s">
        <v>430</v>
      </c>
      <c r="D11051" s="3" t="s">
        <v>562</v>
      </c>
      <c r="E11051" s="3" t="n">
        <v>1214</v>
      </c>
      <c r="F11051" s="4" t="n">
        <v>290.98</v>
      </c>
      <c r="G11051" s="3" t="s">
        <v>8</v>
      </c>
      <c r="H11051" s="4" t="n">
        <f aca="false">ROUND(E11051*F11051,2)</f>
        <v>353249.72</v>
      </c>
    </row>
    <row r="11052" customFormat="false" ht="15" hidden="false" customHeight="false" outlineLevel="0" collapsed="false">
      <c r="A11052" s="3" t="n">
        <v>11051</v>
      </c>
      <c r="B11052" s="3" t="n">
        <v>10</v>
      </c>
      <c r="C11052" s="3" t="s">
        <v>430</v>
      </c>
      <c r="D11052" s="3" t="s">
        <v>563</v>
      </c>
      <c r="E11052" s="3" t="n">
        <v>1627</v>
      </c>
      <c r="F11052" s="4" t="n">
        <v>78.22</v>
      </c>
      <c r="G11052" s="3" t="s">
        <v>8</v>
      </c>
      <c r="H11052" s="4" t="n">
        <f aca="false">ROUND(E11052*F11052,2)</f>
        <v>127263.94</v>
      </c>
    </row>
    <row r="11053" customFormat="false" ht="15" hidden="false" customHeight="false" outlineLevel="0" collapsed="false">
      <c r="A11053" s="3" t="n">
        <v>11052</v>
      </c>
      <c r="B11053" s="3" t="n">
        <v>2</v>
      </c>
      <c r="C11053" s="3" t="s">
        <v>430</v>
      </c>
      <c r="D11053" s="3" t="s">
        <v>563</v>
      </c>
      <c r="E11053" s="3" t="n">
        <v>2767</v>
      </c>
      <c r="F11053" s="4" t="n">
        <v>33.01</v>
      </c>
      <c r="G11053" s="3" t="s">
        <v>8</v>
      </c>
      <c r="H11053" s="4" t="n">
        <f aca="false">ROUND(E11053*F11053,2)</f>
        <v>91338.67</v>
      </c>
    </row>
    <row r="11054" customFormat="false" ht="15" hidden="false" customHeight="false" outlineLevel="0" collapsed="false">
      <c r="A11054" s="3" t="n">
        <v>11053</v>
      </c>
      <c r="B11054" s="3" t="n">
        <v>3</v>
      </c>
      <c r="C11054" s="3" t="s">
        <v>430</v>
      </c>
      <c r="D11054" s="3" t="s">
        <v>562</v>
      </c>
      <c r="E11054" s="3" t="n">
        <v>1757</v>
      </c>
      <c r="F11054" s="4" t="n">
        <v>160.44</v>
      </c>
      <c r="G11054" s="3" t="s">
        <v>8</v>
      </c>
      <c r="H11054" s="4" t="n">
        <f aca="false">ROUND(E11054*F11054,2)</f>
        <v>281893.08</v>
      </c>
    </row>
    <row r="11055" customFormat="false" ht="15" hidden="false" customHeight="false" outlineLevel="0" collapsed="false">
      <c r="A11055" s="3" t="n">
        <v>11054</v>
      </c>
      <c r="B11055" s="3" t="n">
        <v>13</v>
      </c>
      <c r="C11055" s="3" t="s">
        <v>430</v>
      </c>
      <c r="D11055" s="3" t="s">
        <v>562</v>
      </c>
      <c r="E11055" s="3" t="n">
        <v>875</v>
      </c>
      <c r="F11055" s="4" t="n">
        <v>44.3</v>
      </c>
      <c r="G11055" s="3" t="s">
        <v>41</v>
      </c>
      <c r="H11055" s="4" t="n">
        <f aca="false">ROUND(E11055*F11055,2)</f>
        <v>38762.5</v>
      </c>
    </row>
    <row r="11056" customFormat="false" ht="15" hidden="false" customHeight="false" outlineLevel="0" collapsed="false">
      <c r="A11056" s="3" t="n">
        <v>11055</v>
      </c>
      <c r="B11056" s="3" t="n">
        <v>12</v>
      </c>
      <c r="C11056" s="3" t="s">
        <v>430</v>
      </c>
      <c r="D11056" s="3" t="s">
        <v>562</v>
      </c>
      <c r="E11056" s="3" t="n">
        <v>297</v>
      </c>
      <c r="F11056" s="4" t="n">
        <v>219.41</v>
      </c>
      <c r="G11056" s="3" t="s">
        <v>38</v>
      </c>
      <c r="H11056" s="4" t="n">
        <f aca="false">ROUND(E11056*F11056,2)</f>
        <v>65164.77</v>
      </c>
    </row>
    <row r="11057" customFormat="false" ht="15" hidden="false" customHeight="false" outlineLevel="0" collapsed="false">
      <c r="A11057" s="3" t="n">
        <v>11056</v>
      </c>
      <c r="B11057" s="3" t="n">
        <v>2</v>
      </c>
      <c r="C11057" s="3" t="s">
        <v>430</v>
      </c>
      <c r="D11057" s="3" t="s">
        <v>563</v>
      </c>
      <c r="E11057" s="3" t="n">
        <v>354</v>
      </c>
      <c r="F11057" s="4" t="n">
        <v>33.03</v>
      </c>
      <c r="G11057" s="3" t="s">
        <v>8</v>
      </c>
      <c r="H11057" s="4" t="n">
        <f aca="false">ROUND(E11057*F11057,2)</f>
        <v>11692.62</v>
      </c>
    </row>
    <row r="11058" customFormat="false" ht="15" hidden="false" customHeight="false" outlineLevel="0" collapsed="false">
      <c r="A11058" s="3" t="n">
        <v>11057</v>
      </c>
      <c r="B11058" s="3" t="n">
        <v>13</v>
      </c>
      <c r="C11058" s="3" t="s">
        <v>430</v>
      </c>
      <c r="D11058" s="3" t="s">
        <v>563</v>
      </c>
      <c r="E11058" s="3" t="n">
        <v>1034</v>
      </c>
      <c r="F11058" s="4" t="n">
        <v>44.25</v>
      </c>
      <c r="G11058" s="3" t="s">
        <v>41</v>
      </c>
      <c r="H11058" s="4" t="n">
        <f aca="false">ROUND(E11058*F11058,2)</f>
        <v>45754.5</v>
      </c>
    </row>
    <row r="11059" customFormat="false" ht="15" hidden="false" customHeight="false" outlineLevel="0" collapsed="false">
      <c r="A11059" s="3" t="n">
        <v>11058</v>
      </c>
      <c r="B11059" s="3" t="n">
        <v>2</v>
      </c>
      <c r="C11059" s="3" t="s">
        <v>430</v>
      </c>
      <c r="D11059" s="3" t="s">
        <v>562</v>
      </c>
      <c r="E11059" s="3" t="n">
        <v>4579</v>
      </c>
      <c r="F11059" s="4" t="n">
        <v>33.02</v>
      </c>
      <c r="G11059" s="3" t="s">
        <v>8</v>
      </c>
      <c r="H11059" s="4" t="n">
        <f aca="false">ROUND(E11059*F11059,2)</f>
        <v>151198.58</v>
      </c>
    </row>
    <row r="11060" customFormat="false" ht="15" hidden="false" customHeight="false" outlineLevel="0" collapsed="false">
      <c r="A11060" s="3" t="n">
        <v>11059</v>
      </c>
      <c r="B11060" s="3" t="n">
        <v>12</v>
      </c>
      <c r="C11060" s="3" t="s">
        <v>431</v>
      </c>
      <c r="D11060" s="3" t="s">
        <v>563</v>
      </c>
      <c r="E11060" s="3" t="n">
        <v>77</v>
      </c>
      <c r="F11060" s="4" t="n">
        <v>220.12</v>
      </c>
      <c r="G11060" s="3" t="s">
        <v>38</v>
      </c>
      <c r="H11060" s="4" t="n">
        <f aca="false">ROUND(E11060*F11060,2)</f>
        <v>16949.24</v>
      </c>
    </row>
    <row r="11061" customFormat="false" ht="15" hidden="false" customHeight="false" outlineLevel="0" collapsed="false">
      <c r="A11061" s="3" t="n">
        <v>11060</v>
      </c>
      <c r="B11061" s="3" t="n">
        <v>10</v>
      </c>
      <c r="C11061" s="3" t="s">
        <v>431</v>
      </c>
      <c r="D11061" s="3" t="s">
        <v>563</v>
      </c>
      <c r="E11061" s="3" t="n">
        <v>407</v>
      </c>
      <c r="F11061" s="4" t="n">
        <v>78.28</v>
      </c>
      <c r="G11061" s="3" t="s">
        <v>8</v>
      </c>
      <c r="H11061" s="4" t="n">
        <f aca="false">ROUND(E11061*F11061,2)</f>
        <v>31859.96</v>
      </c>
    </row>
    <row r="11062" customFormat="false" ht="15" hidden="false" customHeight="false" outlineLevel="0" collapsed="false">
      <c r="A11062" s="3" t="n">
        <v>11061</v>
      </c>
      <c r="B11062" s="3" t="n">
        <v>1</v>
      </c>
      <c r="C11062" s="3" t="s">
        <v>431</v>
      </c>
      <c r="D11062" s="3" t="s">
        <v>562</v>
      </c>
      <c r="E11062" s="3" t="n">
        <v>4330</v>
      </c>
      <c r="F11062" s="4" t="n">
        <v>417.37</v>
      </c>
      <c r="G11062" s="3" t="s">
        <v>8</v>
      </c>
      <c r="H11062" s="4" t="n">
        <f aca="false">ROUND(E11062*F11062,2)</f>
        <v>1807212.1</v>
      </c>
    </row>
    <row r="11063" customFormat="false" ht="15" hidden="false" customHeight="false" outlineLevel="0" collapsed="false">
      <c r="A11063" s="3" t="n">
        <v>11062</v>
      </c>
      <c r="B11063" s="3" t="n">
        <v>11</v>
      </c>
      <c r="C11063" s="3" t="s">
        <v>431</v>
      </c>
      <c r="D11063" s="3" t="s">
        <v>562</v>
      </c>
      <c r="E11063" s="3" t="n">
        <v>840</v>
      </c>
      <c r="F11063" s="4" t="n">
        <v>113.98</v>
      </c>
      <c r="G11063" s="3" t="s">
        <v>34</v>
      </c>
      <c r="H11063" s="4" t="n">
        <f aca="false">ROUND(E11063*F11063,2)</f>
        <v>95743.2</v>
      </c>
    </row>
    <row r="11064" customFormat="false" ht="15" hidden="false" customHeight="false" outlineLevel="0" collapsed="false">
      <c r="A11064" s="3" t="n">
        <v>11063</v>
      </c>
      <c r="B11064" s="3" t="n">
        <v>4</v>
      </c>
      <c r="C11064" s="3" t="s">
        <v>431</v>
      </c>
      <c r="D11064" s="3" t="s">
        <v>562</v>
      </c>
      <c r="E11064" s="3" t="n">
        <v>267</v>
      </c>
      <c r="F11064" s="4" t="n">
        <v>115.49</v>
      </c>
      <c r="G11064" s="3" t="s">
        <v>8</v>
      </c>
      <c r="H11064" s="4" t="n">
        <f aca="false">ROUND(E11064*F11064,2)</f>
        <v>30835.83</v>
      </c>
    </row>
    <row r="11065" customFormat="false" ht="15" hidden="false" customHeight="false" outlineLevel="0" collapsed="false">
      <c r="A11065" s="3" t="n">
        <v>11064</v>
      </c>
      <c r="B11065" s="3" t="n">
        <v>1</v>
      </c>
      <c r="C11065" s="3" t="s">
        <v>431</v>
      </c>
      <c r="D11065" s="3" t="s">
        <v>563</v>
      </c>
      <c r="E11065" s="3" t="n">
        <v>248</v>
      </c>
      <c r="F11065" s="4" t="n">
        <v>416.48</v>
      </c>
      <c r="G11065" s="3" t="s">
        <v>8</v>
      </c>
      <c r="H11065" s="4" t="n">
        <f aca="false">ROUND(E11065*F11065,2)</f>
        <v>103287.04</v>
      </c>
    </row>
    <row r="11066" customFormat="false" ht="15" hidden="false" customHeight="false" outlineLevel="0" collapsed="false">
      <c r="A11066" s="3" t="n">
        <v>11065</v>
      </c>
      <c r="B11066" s="3" t="n">
        <v>8</v>
      </c>
      <c r="C11066" s="3" t="s">
        <v>431</v>
      </c>
      <c r="D11066" s="3" t="s">
        <v>563</v>
      </c>
      <c r="E11066" s="3" t="n">
        <v>4624</v>
      </c>
      <c r="F11066" s="4" t="n">
        <v>61.03</v>
      </c>
      <c r="G11066" s="3" t="s">
        <v>8</v>
      </c>
      <c r="H11066" s="4" t="n">
        <f aca="false">ROUND(E11066*F11066,2)</f>
        <v>282202.72</v>
      </c>
    </row>
    <row r="11067" customFormat="false" ht="15" hidden="false" customHeight="false" outlineLevel="0" collapsed="false">
      <c r="A11067" s="3" t="n">
        <v>11066</v>
      </c>
      <c r="B11067" s="3" t="n">
        <v>14</v>
      </c>
      <c r="C11067" s="3" t="s">
        <v>431</v>
      </c>
      <c r="D11067" s="3" t="s">
        <v>562</v>
      </c>
      <c r="E11067" s="3" t="n">
        <v>1391</v>
      </c>
      <c r="F11067" s="4" t="n">
        <v>71.22</v>
      </c>
      <c r="G11067" s="3" t="s">
        <v>41</v>
      </c>
      <c r="H11067" s="4" t="n">
        <f aca="false">ROUND(E11067*F11067,2)</f>
        <v>99067.02</v>
      </c>
    </row>
    <row r="11068" customFormat="false" ht="15" hidden="false" customHeight="false" outlineLevel="0" collapsed="false">
      <c r="A11068" s="3" t="n">
        <v>11067</v>
      </c>
      <c r="B11068" s="3" t="n">
        <v>14</v>
      </c>
      <c r="C11068" s="3" t="s">
        <v>431</v>
      </c>
      <c r="D11068" s="3" t="s">
        <v>562</v>
      </c>
      <c r="E11068" s="3" t="n">
        <v>3700</v>
      </c>
      <c r="F11068" s="4" t="n">
        <v>71.1</v>
      </c>
      <c r="G11068" s="3" t="s">
        <v>41</v>
      </c>
      <c r="H11068" s="4" t="n">
        <f aca="false">ROUND(E11068*F11068,2)</f>
        <v>263070</v>
      </c>
    </row>
    <row r="11069" customFormat="false" ht="15" hidden="false" customHeight="false" outlineLevel="0" collapsed="false">
      <c r="A11069" s="3" t="n">
        <v>11068</v>
      </c>
      <c r="B11069" s="3" t="n">
        <v>12</v>
      </c>
      <c r="C11069" s="3" t="s">
        <v>431</v>
      </c>
      <c r="D11069" s="3" t="s">
        <v>562</v>
      </c>
      <c r="E11069" s="3" t="n">
        <v>3862</v>
      </c>
      <c r="F11069" s="4" t="n">
        <v>219.75</v>
      </c>
      <c r="G11069" s="3" t="s">
        <v>38</v>
      </c>
      <c r="H11069" s="4" t="n">
        <f aca="false">ROUND(E11069*F11069,2)</f>
        <v>848674.5</v>
      </c>
    </row>
    <row r="11070" customFormat="false" ht="15" hidden="false" customHeight="false" outlineLevel="0" collapsed="false">
      <c r="A11070" s="3" t="n">
        <v>11069</v>
      </c>
      <c r="B11070" s="3" t="n">
        <v>12</v>
      </c>
      <c r="C11070" s="3" t="s">
        <v>431</v>
      </c>
      <c r="D11070" s="3" t="s">
        <v>563</v>
      </c>
      <c r="E11070" s="3" t="n">
        <v>2403</v>
      </c>
      <c r="F11070" s="4" t="n">
        <v>220</v>
      </c>
      <c r="G11070" s="3" t="s">
        <v>38</v>
      </c>
      <c r="H11070" s="4" t="n">
        <f aca="false">ROUND(E11070*F11070,2)</f>
        <v>528660</v>
      </c>
    </row>
    <row r="11071" customFormat="false" ht="15" hidden="false" customHeight="false" outlineLevel="0" collapsed="false">
      <c r="A11071" s="3" t="n">
        <v>11070</v>
      </c>
      <c r="B11071" s="3" t="n">
        <v>7</v>
      </c>
      <c r="C11071" s="3" t="s">
        <v>431</v>
      </c>
      <c r="D11071" s="3" t="s">
        <v>563</v>
      </c>
      <c r="E11071" s="3" t="n">
        <v>4982</v>
      </c>
      <c r="F11071" s="4" t="n">
        <v>284.44</v>
      </c>
      <c r="G11071" s="3" t="s">
        <v>8</v>
      </c>
      <c r="H11071" s="4" t="n">
        <f aca="false">ROUND(E11071*F11071,2)</f>
        <v>1417080.08</v>
      </c>
    </row>
    <row r="11072" customFormat="false" ht="15" hidden="false" customHeight="false" outlineLevel="0" collapsed="false">
      <c r="A11072" s="3" t="n">
        <v>11071</v>
      </c>
      <c r="B11072" s="3" t="n">
        <v>10</v>
      </c>
      <c r="C11072" s="3" t="s">
        <v>431</v>
      </c>
      <c r="D11072" s="3" t="s">
        <v>562</v>
      </c>
      <c r="E11072" s="3" t="n">
        <v>402</v>
      </c>
      <c r="F11072" s="4" t="n">
        <v>78.34</v>
      </c>
      <c r="G11072" s="3" t="s">
        <v>8</v>
      </c>
      <c r="H11072" s="4" t="n">
        <f aca="false">ROUND(E11072*F11072,2)</f>
        <v>31492.68</v>
      </c>
    </row>
    <row r="11073" customFormat="false" ht="15" hidden="false" customHeight="false" outlineLevel="0" collapsed="false">
      <c r="A11073" s="3" t="n">
        <v>11072</v>
      </c>
      <c r="B11073" s="3" t="n">
        <v>2</v>
      </c>
      <c r="C11073" s="3" t="s">
        <v>431</v>
      </c>
      <c r="D11073" s="3" t="s">
        <v>562</v>
      </c>
      <c r="E11073" s="3" t="n">
        <v>3636</v>
      </c>
      <c r="F11073" s="4" t="n">
        <v>32.66</v>
      </c>
      <c r="G11073" s="3" t="s">
        <v>8</v>
      </c>
      <c r="H11073" s="4" t="n">
        <f aca="false">ROUND(E11073*F11073,2)</f>
        <v>118751.76</v>
      </c>
    </row>
    <row r="11074" customFormat="false" ht="15" hidden="false" customHeight="false" outlineLevel="0" collapsed="false">
      <c r="A11074" s="3" t="n">
        <v>11073</v>
      </c>
      <c r="B11074" s="3" t="n">
        <v>14</v>
      </c>
      <c r="C11074" s="3" t="s">
        <v>431</v>
      </c>
      <c r="D11074" s="3" t="s">
        <v>562</v>
      </c>
      <c r="E11074" s="3" t="n">
        <v>2226</v>
      </c>
      <c r="F11074" s="4" t="n">
        <v>71.16</v>
      </c>
      <c r="G11074" s="3" t="s">
        <v>41</v>
      </c>
      <c r="H11074" s="4" t="n">
        <f aca="false">ROUND(E11074*F11074,2)</f>
        <v>158402.16</v>
      </c>
    </row>
    <row r="11075" customFormat="false" ht="15" hidden="false" customHeight="false" outlineLevel="0" collapsed="false">
      <c r="A11075" s="3" t="n">
        <v>11074</v>
      </c>
      <c r="B11075" s="3" t="n">
        <v>7</v>
      </c>
      <c r="C11075" s="3" t="s">
        <v>431</v>
      </c>
      <c r="D11075" s="3" t="s">
        <v>562</v>
      </c>
      <c r="E11075" s="3" t="n">
        <v>54</v>
      </c>
      <c r="F11075" s="4" t="n">
        <v>285.28</v>
      </c>
      <c r="G11075" s="3" t="s">
        <v>8</v>
      </c>
      <c r="H11075" s="4" t="n">
        <f aca="false">ROUND(E11075*F11075,2)</f>
        <v>15405.12</v>
      </c>
    </row>
    <row r="11076" customFormat="false" ht="15" hidden="false" customHeight="false" outlineLevel="0" collapsed="false">
      <c r="A11076" s="3" t="n">
        <v>11075</v>
      </c>
      <c r="B11076" s="3" t="n">
        <v>10</v>
      </c>
      <c r="C11076" s="3" t="s">
        <v>431</v>
      </c>
      <c r="D11076" s="3" t="s">
        <v>562</v>
      </c>
      <c r="E11076" s="3" t="n">
        <v>4962</v>
      </c>
      <c r="F11076" s="4" t="n">
        <v>78.69</v>
      </c>
      <c r="G11076" s="3" t="s">
        <v>8</v>
      </c>
      <c r="H11076" s="4" t="n">
        <f aca="false">ROUND(E11076*F11076,2)</f>
        <v>390459.78</v>
      </c>
    </row>
    <row r="11077" customFormat="false" ht="15" hidden="false" customHeight="false" outlineLevel="0" collapsed="false">
      <c r="A11077" s="3" t="n">
        <v>11076</v>
      </c>
      <c r="B11077" s="3" t="n">
        <v>10</v>
      </c>
      <c r="C11077" s="3" t="s">
        <v>431</v>
      </c>
      <c r="D11077" s="3" t="s">
        <v>562</v>
      </c>
      <c r="E11077" s="3" t="n">
        <v>1776</v>
      </c>
      <c r="F11077" s="4" t="n">
        <v>78.42</v>
      </c>
      <c r="G11077" s="3" t="s">
        <v>8</v>
      </c>
      <c r="H11077" s="4" t="n">
        <f aca="false">ROUND(E11077*F11077,2)</f>
        <v>139273.92</v>
      </c>
    </row>
    <row r="11078" customFormat="false" ht="15" hidden="false" customHeight="false" outlineLevel="0" collapsed="false">
      <c r="A11078" s="3" t="n">
        <v>11077</v>
      </c>
      <c r="B11078" s="3" t="n">
        <v>12</v>
      </c>
      <c r="C11078" s="3" t="s">
        <v>431</v>
      </c>
      <c r="D11078" s="3" t="s">
        <v>562</v>
      </c>
      <c r="E11078" s="3" t="n">
        <v>502</v>
      </c>
      <c r="F11078" s="4" t="n">
        <v>219.18</v>
      </c>
      <c r="G11078" s="3" t="s">
        <v>38</v>
      </c>
      <c r="H11078" s="4" t="n">
        <f aca="false">ROUND(E11078*F11078,2)</f>
        <v>110028.36</v>
      </c>
    </row>
    <row r="11079" customFormat="false" ht="15" hidden="false" customHeight="false" outlineLevel="0" collapsed="false">
      <c r="A11079" s="3" t="n">
        <v>11078</v>
      </c>
      <c r="B11079" s="3" t="n">
        <v>14</v>
      </c>
      <c r="C11079" s="3" t="s">
        <v>431</v>
      </c>
      <c r="D11079" s="3" t="s">
        <v>562</v>
      </c>
      <c r="E11079" s="3" t="n">
        <v>455</v>
      </c>
      <c r="F11079" s="4" t="n">
        <v>71.38</v>
      </c>
      <c r="G11079" s="3" t="s">
        <v>41</v>
      </c>
      <c r="H11079" s="4" t="n">
        <f aca="false">ROUND(E11079*F11079,2)</f>
        <v>32477.9</v>
      </c>
    </row>
    <row r="11080" customFormat="false" ht="15" hidden="false" customHeight="false" outlineLevel="0" collapsed="false">
      <c r="A11080" s="3" t="n">
        <v>11079</v>
      </c>
      <c r="B11080" s="3" t="n">
        <v>14</v>
      </c>
      <c r="C11080" s="3" t="s">
        <v>431</v>
      </c>
      <c r="D11080" s="3" t="s">
        <v>563</v>
      </c>
      <c r="E11080" s="3" t="n">
        <v>4348</v>
      </c>
      <c r="F11080" s="4" t="n">
        <v>71.41</v>
      </c>
      <c r="G11080" s="3" t="s">
        <v>41</v>
      </c>
      <c r="H11080" s="4" t="n">
        <f aca="false">ROUND(E11080*F11080,2)</f>
        <v>310490.68</v>
      </c>
    </row>
    <row r="11081" customFormat="false" ht="15" hidden="false" customHeight="false" outlineLevel="0" collapsed="false">
      <c r="A11081" s="3" t="n">
        <v>11080</v>
      </c>
      <c r="B11081" s="3" t="n">
        <v>6</v>
      </c>
      <c r="C11081" s="3" t="s">
        <v>431</v>
      </c>
      <c r="D11081" s="3" t="s">
        <v>563</v>
      </c>
      <c r="E11081" s="3" t="n">
        <v>392</v>
      </c>
      <c r="F11081" s="4" t="n">
        <v>256.06</v>
      </c>
      <c r="G11081" s="3" t="s">
        <v>8</v>
      </c>
      <c r="H11081" s="4" t="n">
        <f aca="false">ROUND(E11081*F11081,2)</f>
        <v>100375.52</v>
      </c>
    </row>
    <row r="11082" customFormat="false" ht="15" hidden="false" customHeight="false" outlineLevel="0" collapsed="false">
      <c r="A11082" s="3" t="n">
        <v>11081</v>
      </c>
      <c r="B11082" s="3" t="n">
        <v>15</v>
      </c>
      <c r="C11082" s="3" t="s">
        <v>431</v>
      </c>
      <c r="D11082" s="3" t="s">
        <v>563</v>
      </c>
      <c r="E11082" s="3" t="n">
        <v>1805</v>
      </c>
      <c r="F11082" s="4" t="n">
        <v>282.97</v>
      </c>
      <c r="G11082" s="3" t="s">
        <v>46</v>
      </c>
      <c r="H11082" s="4" t="n">
        <f aca="false">ROUND(E11082*F11082,2)</f>
        <v>510760.85</v>
      </c>
    </row>
    <row r="11083" customFormat="false" ht="15" hidden="false" customHeight="false" outlineLevel="0" collapsed="false">
      <c r="A11083" s="3" t="n">
        <v>11082</v>
      </c>
      <c r="B11083" s="3" t="n">
        <v>2</v>
      </c>
      <c r="C11083" s="3" t="s">
        <v>431</v>
      </c>
      <c r="D11083" s="3" t="s">
        <v>562</v>
      </c>
      <c r="E11083" s="3" t="n">
        <v>3527</v>
      </c>
      <c r="F11083" s="4" t="n">
        <v>32.64</v>
      </c>
      <c r="G11083" s="3" t="s">
        <v>8</v>
      </c>
      <c r="H11083" s="4" t="n">
        <f aca="false">ROUND(E11083*F11083,2)</f>
        <v>115121.28</v>
      </c>
    </row>
    <row r="11084" customFormat="false" ht="15" hidden="false" customHeight="false" outlineLevel="0" collapsed="false">
      <c r="A11084" s="3" t="n">
        <v>11083</v>
      </c>
      <c r="B11084" s="3" t="n">
        <v>13</v>
      </c>
      <c r="C11084" s="3" t="s">
        <v>431</v>
      </c>
      <c r="D11084" s="3" t="s">
        <v>563</v>
      </c>
      <c r="E11084" s="3" t="n">
        <v>871</v>
      </c>
      <c r="F11084" s="4" t="n">
        <v>45.55</v>
      </c>
      <c r="G11084" s="3" t="s">
        <v>41</v>
      </c>
      <c r="H11084" s="4" t="n">
        <f aca="false">ROUND(E11084*F11084,2)</f>
        <v>39674.05</v>
      </c>
    </row>
    <row r="11085" customFormat="false" ht="15" hidden="false" customHeight="false" outlineLevel="0" collapsed="false">
      <c r="A11085" s="3" t="n">
        <v>11084</v>
      </c>
      <c r="B11085" s="3" t="n">
        <v>2</v>
      </c>
      <c r="C11085" s="3" t="s">
        <v>431</v>
      </c>
      <c r="D11085" s="3" t="s">
        <v>562</v>
      </c>
      <c r="E11085" s="3" t="n">
        <v>3894</v>
      </c>
      <c r="F11085" s="4" t="n">
        <v>32.6</v>
      </c>
      <c r="G11085" s="3" t="s">
        <v>8</v>
      </c>
      <c r="H11085" s="4" t="n">
        <f aca="false">ROUND(E11085*F11085,2)</f>
        <v>126944.4</v>
      </c>
    </row>
    <row r="11086" customFormat="false" ht="15" hidden="false" customHeight="false" outlineLevel="0" collapsed="false">
      <c r="A11086" s="3" t="n">
        <v>11085</v>
      </c>
      <c r="B11086" s="3" t="n">
        <v>6</v>
      </c>
      <c r="C11086" s="3" t="s">
        <v>431</v>
      </c>
      <c r="D11086" s="3" t="s">
        <v>562</v>
      </c>
      <c r="E11086" s="3" t="n">
        <v>2912</v>
      </c>
      <c r="F11086" s="4" t="n">
        <v>257.07</v>
      </c>
      <c r="G11086" s="3" t="s">
        <v>8</v>
      </c>
      <c r="H11086" s="4" t="n">
        <f aca="false">ROUND(E11086*F11086,2)</f>
        <v>748587.84</v>
      </c>
    </row>
    <row r="11087" customFormat="false" ht="15" hidden="false" customHeight="false" outlineLevel="0" collapsed="false">
      <c r="A11087" s="3" t="n">
        <v>11086</v>
      </c>
      <c r="B11087" s="3" t="n">
        <v>5</v>
      </c>
      <c r="C11087" s="3" t="s">
        <v>431</v>
      </c>
      <c r="D11087" s="3" t="s">
        <v>562</v>
      </c>
      <c r="E11087" s="3" t="n">
        <v>2026</v>
      </c>
      <c r="F11087" s="4" t="n">
        <v>661.17</v>
      </c>
      <c r="G11087" s="3" t="s">
        <v>8</v>
      </c>
      <c r="H11087" s="4" t="n">
        <f aca="false">ROUND(E11087*F11087,2)</f>
        <v>1339530.42</v>
      </c>
    </row>
    <row r="11088" customFormat="false" ht="15" hidden="false" customHeight="false" outlineLevel="0" collapsed="false">
      <c r="A11088" s="3" t="n">
        <v>11087</v>
      </c>
      <c r="B11088" s="3" t="n">
        <v>11</v>
      </c>
      <c r="C11088" s="3" t="s">
        <v>431</v>
      </c>
      <c r="D11088" s="3" t="s">
        <v>562</v>
      </c>
      <c r="E11088" s="3" t="n">
        <v>3933</v>
      </c>
      <c r="F11088" s="4" t="n">
        <v>113.71</v>
      </c>
      <c r="G11088" s="3" t="s">
        <v>34</v>
      </c>
      <c r="H11088" s="4" t="n">
        <f aca="false">ROUND(E11088*F11088,2)</f>
        <v>447221.43</v>
      </c>
    </row>
    <row r="11089" customFormat="false" ht="15" hidden="false" customHeight="false" outlineLevel="0" collapsed="false">
      <c r="A11089" s="3" t="n">
        <v>11088</v>
      </c>
      <c r="B11089" s="3" t="n">
        <v>9</v>
      </c>
      <c r="C11089" s="3" t="s">
        <v>431</v>
      </c>
      <c r="D11089" s="3" t="s">
        <v>563</v>
      </c>
      <c r="E11089" s="3" t="n">
        <v>4983</v>
      </c>
      <c r="F11089" s="4" t="n">
        <v>288.3</v>
      </c>
      <c r="G11089" s="3" t="s">
        <v>8</v>
      </c>
      <c r="H11089" s="4" t="n">
        <f aca="false">ROUND(E11089*F11089,2)</f>
        <v>1436598.9</v>
      </c>
    </row>
    <row r="11090" customFormat="false" ht="15" hidden="false" customHeight="false" outlineLevel="0" collapsed="false">
      <c r="A11090" s="3" t="n">
        <v>11089</v>
      </c>
      <c r="B11090" s="3" t="n">
        <v>11</v>
      </c>
      <c r="C11090" s="3" t="s">
        <v>431</v>
      </c>
      <c r="D11090" s="3" t="s">
        <v>562</v>
      </c>
      <c r="E11090" s="3" t="n">
        <v>3154</v>
      </c>
      <c r="F11090" s="4" t="n">
        <v>114.01</v>
      </c>
      <c r="G11090" s="3" t="s">
        <v>34</v>
      </c>
      <c r="H11090" s="4" t="n">
        <f aca="false">ROUND(E11090*F11090,2)</f>
        <v>359587.54</v>
      </c>
    </row>
    <row r="11091" customFormat="false" ht="15" hidden="false" customHeight="false" outlineLevel="0" collapsed="false">
      <c r="A11091" s="3" t="n">
        <v>11090</v>
      </c>
      <c r="B11091" s="3" t="n">
        <v>5</v>
      </c>
      <c r="C11091" s="3" t="s">
        <v>431</v>
      </c>
      <c r="D11091" s="3" t="s">
        <v>562</v>
      </c>
      <c r="E11091" s="3" t="n">
        <v>2511</v>
      </c>
      <c r="F11091" s="4" t="n">
        <v>661.73</v>
      </c>
      <c r="G11091" s="3" t="s">
        <v>8</v>
      </c>
      <c r="H11091" s="4" t="n">
        <f aca="false">ROUND(E11091*F11091,2)</f>
        <v>1661604.03</v>
      </c>
    </row>
    <row r="11092" customFormat="false" ht="15" hidden="false" customHeight="false" outlineLevel="0" collapsed="false">
      <c r="A11092" s="3" t="n">
        <v>11091</v>
      </c>
      <c r="B11092" s="3" t="n">
        <v>5</v>
      </c>
      <c r="C11092" s="3" t="s">
        <v>431</v>
      </c>
      <c r="D11092" s="3" t="s">
        <v>563</v>
      </c>
      <c r="E11092" s="3" t="n">
        <v>3275</v>
      </c>
      <c r="F11092" s="4" t="n">
        <v>659.93</v>
      </c>
      <c r="G11092" s="3" t="s">
        <v>8</v>
      </c>
      <c r="H11092" s="4" t="n">
        <f aca="false">ROUND(E11092*F11092,2)</f>
        <v>2161270.75</v>
      </c>
    </row>
    <row r="11093" customFormat="false" ht="15" hidden="false" customHeight="false" outlineLevel="0" collapsed="false">
      <c r="A11093" s="3" t="n">
        <v>11092</v>
      </c>
      <c r="B11093" s="3" t="n">
        <v>10</v>
      </c>
      <c r="C11093" s="3" t="s">
        <v>431</v>
      </c>
      <c r="D11093" s="3" t="s">
        <v>563</v>
      </c>
      <c r="E11093" s="3" t="n">
        <v>3330</v>
      </c>
      <c r="F11093" s="4" t="n">
        <v>78.42</v>
      </c>
      <c r="G11093" s="3" t="s">
        <v>8</v>
      </c>
      <c r="H11093" s="4" t="n">
        <f aca="false">ROUND(E11093*F11093,2)</f>
        <v>261138.6</v>
      </c>
    </row>
    <row r="11094" customFormat="false" ht="15" hidden="false" customHeight="false" outlineLevel="0" collapsed="false">
      <c r="A11094" s="3" t="n">
        <v>11093</v>
      </c>
      <c r="B11094" s="3" t="n">
        <v>13</v>
      </c>
      <c r="C11094" s="3" t="s">
        <v>431</v>
      </c>
      <c r="D11094" s="3" t="s">
        <v>563</v>
      </c>
      <c r="E11094" s="3" t="n">
        <v>2093</v>
      </c>
      <c r="F11094" s="4" t="n">
        <v>45.71</v>
      </c>
      <c r="G11094" s="3" t="s">
        <v>41</v>
      </c>
      <c r="H11094" s="4" t="n">
        <f aca="false">ROUND(E11094*F11094,2)</f>
        <v>95671.03</v>
      </c>
    </row>
    <row r="11095" customFormat="false" ht="15" hidden="false" customHeight="false" outlineLevel="0" collapsed="false">
      <c r="A11095" s="3" t="n">
        <v>11094</v>
      </c>
      <c r="B11095" s="3" t="n">
        <v>4</v>
      </c>
      <c r="C11095" s="3" t="s">
        <v>431</v>
      </c>
      <c r="D11095" s="3" t="s">
        <v>562</v>
      </c>
      <c r="E11095" s="3" t="n">
        <v>134</v>
      </c>
      <c r="F11095" s="4" t="n">
        <v>115.39</v>
      </c>
      <c r="G11095" s="3" t="s">
        <v>8</v>
      </c>
      <c r="H11095" s="4" t="n">
        <f aca="false">ROUND(E11095*F11095,2)</f>
        <v>15462.26</v>
      </c>
    </row>
    <row r="11096" customFormat="false" ht="15" hidden="false" customHeight="false" outlineLevel="0" collapsed="false">
      <c r="A11096" s="3" t="n">
        <v>11095</v>
      </c>
      <c r="B11096" s="3" t="n">
        <v>7</v>
      </c>
      <c r="C11096" s="3" t="s">
        <v>431</v>
      </c>
      <c r="D11096" s="3" t="s">
        <v>562</v>
      </c>
      <c r="E11096" s="3" t="n">
        <v>1472</v>
      </c>
      <c r="F11096" s="4" t="n">
        <v>286.07</v>
      </c>
      <c r="G11096" s="3" t="s">
        <v>8</v>
      </c>
      <c r="H11096" s="4" t="n">
        <f aca="false">ROUND(E11096*F11096,2)</f>
        <v>421095.04</v>
      </c>
    </row>
    <row r="11097" customFormat="false" ht="15" hidden="false" customHeight="false" outlineLevel="0" collapsed="false">
      <c r="A11097" s="3" t="n">
        <v>11096</v>
      </c>
      <c r="B11097" s="3" t="n">
        <v>3</v>
      </c>
      <c r="C11097" s="3" t="s">
        <v>432</v>
      </c>
      <c r="D11097" s="3" t="s">
        <v>563</v>
      </c>
      <c r="E11097" s="3" t="n">
        <v>1489</v>
      </c>
      <c r="F11097" s="4" t="n">
        <v>159.2</v>
      </c>
      <c r="G11097" s="3" t="s">
        <v>8</v>
      </c>
      <c r="H11097" s="4" t="n">
        <f aca="false">ROUND(E11097*F11097,2)</f>
        <v>237048.8</v>
      </c>
    </row>
    <row r="11098" customFormat="false" ht="15" hidden="false" customHeight="false" outlineLevel="0" collapsed="false">
      <c r="A11098" s="3" t="n">
        <v>11097</v>
      </c>
      <c r="B11098" s="3" t="n">
        <v>15</v>
      </c>
      <c r="C11098" s="3" t="s">
        <v>432</v>
      </c>
      <c r="D11098" s="3" t="s">
        <v>562</v>
      </c>
      <c r="E11098" s="3" t="n">
        <v>550</v>
      </c>
      <c r="F11098" s="4" t="n">
        <v>282.94</v>
      </c>
      <c r="G11098" s="3" t="s">
        <v>46</v>
      </c>
      <c r="H11098" s="4" t="n">
        <f aca="false">ROUND(E11098*F11098,2)</f>
        <v>155617</v>
      </c>
    </row>
    <row r="11099" customFormat="false" ht="15" hidden="false" customHeight="false" outlineLevel="0" collapsed="false">
      <c r="A11099" s="3" t="n">
        <v>11098</v>
      </c>
      <c r="B11099" s="3" t="n">
        <v>14</v>
      </c>
      <c r="C11099" s="3" t="s">
        <v>432</v>
      </c>
      <c r="D11099" s="3" t="s">
        <v>562</v>
      </c>
      <c r="E11099" s="3" t="n">
        <v>3689</v>
      </c>
      <c r="F11099" s="4" t="n">
        <v>72.81</v>
      </c>
      <c r="G11099" s="3" t="s">
        <v>41</v>
      </c>
      <c r="H11099" s="4" t="n">
        <f aca="false">ROUND(E11099*F11099,2)</f>
        <v>268596.09</v>
      </c>
    </row>
    <row r="11100" customFormat="false" ht="15" hidden="false" customHeight="false" outlineLevel="0" collapsed="false">
      <c r="A11100" s="3" t="n">
        <v>11099</v>
      </c>
      <c r="B11100" s="3" t="n">
        <v>9</v>
      </c>
      <c r="C11100" s="3" t="s">
        <v>432</v>
      </c>
      <c r="D11100" s="3" t="s">
        <v>562</v>
      </c>
      <c r="E11100" s="3" t="n">
        <v>1703</v>
      </c>
      <c r="F11100" s="4" t="n">
        <v>281.41</v>
      </c>
      <c r="G11100" s="3" t="s">
        <v>8</v>
      </c>
      <c r="H11100" s="4" t="n">
        <f aca="false">ROUND(E11100*F11100,2)</f>
        <v>479241.23</v>
      </c>
    </row>
    <row r="11101" customFormat="false" ht="15" hidden="false" customHeight="false" outlineLevel="0" collapsed="false">
      <c r="A11101" s="3" t="n">
        <v>11100</v>
      </c>
      <c r="B11101" s="3" t="n">
        <v>13</v>
      </c>
      <c r="C11101" s="3" t="s">
        <v>432</v>
      </c>
      <c r="D11101" s="3" t="s">
        <v>562</v>
      </c>
      <c r="E11101" s="3" t="n">
        <v>3995</v>
      </c>
      <c r="F11101" s="4" t="n">
        <v>45.16</v>
      </c>
      <c r="G11101" s="3" t="s">
        <v>41</v>
      </c>
      <c r="H11101" s="4" t="n">
        <f aca="false">ROUND(E11101*F11101,2)</f>
        <v>180414.2</v>
      </c>
    </row>
    <row r="11102" customFormat="false" ht="15" hidden="false" customHeight="false" outlineLevel="0" collapsed="false">
      <c r="A11102" s="3" t="n">
        <v>11101</v>
      </c>
      <c r="B11102" s="3" t="n">
        <v>5</v>
      </c>
      <c r="C11102" s="3" t="s">
        <v>432</v>
      </c>
      <c r="D11102" s="3" t="s">
        <v>563</v>
      </c>
      <c r="E11102" s="3" t="n">
        <v>3814</v>
      </c>
      <c r="F11102" s="4" t="n">
        <v>688.27</v>
      </c>
      <c r="G11102" s="3" t="s">
        <v>8</v>
      </c>
      <c r="H11102" s="4" t="n">
        <f aca="false">ROUND(E11102*F11102,2)</f>
        <v>2625061.78</v>
      </c>
    </row>
    <row r="11103" customFormat="false" ht="15" hidden="false" customHeight="false" outlineLevel="0" collapsed="false">
      <c r="A11103" s="3" t="n">
        <v>11102</v>
      </c>
      <c r="B11103" s="3" t="n">
        <v>4</v>
      </c>
      <c r="C11103" s="3" t="s">
        <v>432</v>
      </c>
      <c r="D11103" s="3" t="s">
        <v>562</v>
      </c>
      <c r="E11103" s="3" t="n">
        <v>757</v>
      </c>
      <c r="F11103" s="4" t="n">
        <v>115.41</v>
      </c>
      <c r="G11103" s="3" t="s">
        <v>8</v>
      </c>
      <c r="H11103" s="4" t="n">
        <f aca="false">ROUND(E11103*F11103,2)</f>
        <v>87365.37</v>
      </c>
    </row>
    <row r="11104" customFormat="false" ht="15" hidden="false" customHeight="false" outlineLevel="0" collapsed="false">
      <c r="A11104" s="3" t="n">
        <v>11103</v>
      </c>
      <c r="B11104" s="3" t="n">
        <v>13</v>
      </c>
      <c r="C11104" s="3" t="s">
        <v>432</v>
      </c>
      <c r="D11104" s="3" t="s">
        <v>563</v>
      </c>
      <c r="E11104" s="3" t="n">
        <v>474</v>
      </c>
      <c r="F11104" s="4" t="n">
        <v>45.22</v>
      </c>
      <c r="G11104" s="3" t="s">
        <v>41</v>
      </c>
      <c r="H11104" s="4" t="n">
        <f aca="false">ROUND(E11104*F11104,2)</f>
        <v>21434.28</v>
      </c>
    </row>
    <row r="11105" customFormat="false" ht="15" hidden="false" customHeight="false" outlineLevel="0" collapsed="false">
      <c r="A11105" s="3" t="n">
        <v>11104</v>
      </c>
      <c r="B11105" s="3" t="n">
        <v>8</v>
      </c>
      <c r="C11105" s="3" t="s">
        <v>432</v>
      </c>
      <c r="D11105" s="3" t="s">
        <v>562</v>
      </c>
      <c r="E11105" s="3" t="n">
        <v>853</v>
      </c>
      <c r="F11105" s="4" t="n">
        <v>60.08</v>
      </c>
      <c r="G11105" s="3" t="s">
        <v>8</v>
      </c>
      <c r="H11105" s="4" t="n">
        <f aca="false">ROUND(E11105*F11105,2)</f>
        <v>51248.24</v>
      </c>
    </row>
    <row r="11106" customFormat="false" ht="15" hidden="false" customHeight="false" outlineLevel="0" collapsed="false">
      <c r="A11106" s="3" t="n">
        <v>11105</v>
      </c>
      <c r="B11106" s="3" t="n">
        <v>14</v>
      </c>
      <c r="C11106" s="3" t="s">
        <v>432</v>
      </c>
      <c r="D11106" s="3" t="s">
        <v>562</v>
      </c>
      <c r="E11106" s="3" t="n">
        <v>1206</v>
      </c>
      <c r="F11106" s="4" t="n">
        <v>73.1</v>
      </c>
      <c r="G11106" s="3" t="s">
        <v>41</v>
      </c>
      <c r="H11106" s="4" t="n">
        <f aca="false">ROUND(E11106*F11106,2)</f>
        <v>88158.6</v>
      </c>
    </row>
    <row r="11107" customFormat="false" ht="15" hidden="false" customHeight="false" outlineLevel="0" collapsed="false">
      <c r="A11107" s="3" t="n">
        <v>11106</v>
      </c>
      <c r="B11107" s="3" t="n">
        <v>14</v>
      </c>
      <c r="C11107" s="3" t="s">
        <v>432</v>
      </c>
      <c r="D11107" s="3" t="s">
        <v>563</v>
      </c>
      <c r="E11107" s="3" t="n">
        <v>3716</v>
      </c>
      <c r="F11107" s="4" t="n">
        <v>73.05</v>
      </c>
      <c r="G11107" s="3" t="s">
        <v>41</v>
      </c>
      <c r="H11107" s="4" t="n">
        <f aca="false">ROUND(E11107*F11107,2)</f>
        <v>271453.8</v>
      </c>
    </row>
    <row r="11108" customFormat="false" ht="15" hidden="false" customHeight="false" outlineLevel="0" collapsed="false">
      <c r="A11108" s="3" t="n">
        <v>11107</v>
      </c>
      <c r="B11108" s="3" t="n">
        <v>11</v>
      </c>
      <c r="C11108" s="3" t="s">
        <v>432</v>
      </c>
      <c r="D11108" s="3" t="s">
        <v>562</v>
      </c>
      <c r="E11108" s="3" t="n">
        <v>4201</v>
      </c>
      <c r="F11108" s="4" t="n">
        <v>113.61</v>
      </c>
      <c r="G11108" s="3" t="s">
        <v>34</v>
      </c>
      <c r="H11108" s="4" t="n">
        <f aca="false">ROUND(E11108*F11108,2)</f>
        <v>477275.61</v>
      </c>
    </row>
    <row r="11109" customFormat="false" ht="15" hidden="false" customHeight="false" outlineLevel="0" collapsed="false">
      <c r="A11109" s="3" t="n">
        <v>11108</v>
      </c>
      <c r="B11109" s="3" t="n">
        <v>13</v>
      </c>
      <c r="C11109" s="3" t="s">
        <v>432</v>
      </c>
      <c r="D11109" s="3" t="s">
        <v>563</v>
      </c>
      <c r="E11109" s="3" t="n">
        <v>75</v>
      </c>
      <c r="F11109" s="4" t="n">
        <v>45.21</v>
      </c>
      <c r="G11109" s="3" t="s">
        <v>41</v>
      </c>
      <c r="H11109" s="4" t="n">
        <f aca="false">ROUND(E11109*F11109,2)</f>
        <v>3390.75</v>
      </c>
    </row>
    <row r="11110" customFormat="false" ht="15" hidden="false" customHeight="false" outlineLevel="0" collapsed="false">
      <c r="A11110" s="3" t="n">
        <v>11109</v>
      </c>
      <c r="B11110" s="3" t="n">
        <v>15</v>
      </c>
      <c r="C11110" s="3" t="s">
        <v>432</v>
      </c>
      <c r="D11110" s="3" t="s">
        <v>562</v>
      </c>
      <c r="E11110" s="3" t="n">
        <v>4370</v>
      </c>
      <c r="F11110" s="4" t="n">
        <v>281.92</v>
      </c>
      <c r="G11110" s="3" t="s">
        <v>46</v>
      </c>
      <c r="H11110" s="4" t="n">
        <f aca="false">ROUND(E11110*F11110,2)</f>
        <v>1231990.4</v>
      </c>
    </row>
    <row r="11111" customFormat="false" ht="15" hidden="false" customHeight="false" outlineLevel="0" collapsed="false">
      <c r="A11111" s="3" t="n">
        <v>11110</v>
      </c>
      <c r="B11111" s="3" t="n">
        <v>5</v>
      </c>
      <c r="C11111" s="3" t="s">
        <v>432</v>
      </c>
      <c r="D11111" s="3" t="s">
        <v>562</v>
      </c>
      <c r="E11111" s="3" t="n">
        <v>223</v>
      </c>
      <c r="F11111" s="4" t="n">
        <v>684.41</v>
      </c>
      <c r="G11111" s="3" t="s">
        <v>8</v>
      </c>
      <c r="H11111" s="4" t="n">
        <f aca="false">ROUND(E11111*F11111,2)</f>
        <v>152623.43</v>
      </c>
    </row>
    <row r="11112" customFormat="false" ht="15" hidden="false" customHeight="false" outlineLevel="0" collapsed="false">
      <c r="A11112" s="3" t="n">
        <v>11111</v>
      </c>
      <c r="B11112" s="3" t="n">
        <v>6</v>
      </c>
      <c r="C11112" s="3" t="s">
        <v>432</v>
      </c>
      <c r="D11112" s="3" t="s">
        <v>563</v>
      </c>
      <c r="E11112" s="3" t="n">
        <v>678</v>
      </c>
      <c r="F11112" s="4" t="n">
        <v>251.31</v>
      </c>
      <c r="G11112" s="3" t="s">
        <v>8</v>
      </c>
      <c r="H11112" s="4" t="n">
        <f aca="false">ROUND(E11112*F11112,2)</f>
        <v>170388.18</v>
      </c>
    </row>
    <row r="11113" customFormat="false" ht="15" hidden="false" customHeight="false" outlineLevel="0" collapsed="false">
      <c r="A11113" s="3" t="n">
        <v>11112</v>
      </c>
      <c r="B11113" s="3" t="n">
        <v>9</v>
      </c>
      <c r="C11113" s="3" t="s">
        <v>432</v>
      </c>
      <c r="D11113" s="3" t="s">
        <v>563</v>
      </c>
      <c r="E11113" s="3" t="n">
        <v>1045</v>
      </c>
      <c r="F11113" s="4" t="n">
        <v>282.49</v>
      </c>
      <c r="G11113" s="3" t="s">
        <v>8</v>
      </c>
      <c r="H11113" s="4" t="n">
        <f aca="false">ROUND(E11113*F11113,2)</f>
        <v>295202.05</v>
      </c>
    </row>
    <row r="11114" customFormat="false" ht="15" hidden="false" customHeight="false" outlineLevel="0" collapsed="false">
      <c r="A11114" s="3" t="n">
        <v>11113</v>
      </c>
      <c r="B11114" s="3" t="n">
        <v>10</v>
      </c>
      <c r="C11114" s="3" t="s">
        <v>432</v>
      </c>
      <c r="D11114" s="3" t="s">
        <v>563</v>
      </c>
      <c r="E11114" s="3" t="n">
        <v>4970</v>
      </c>
      <c r="F11114" s="4" t="n">
        <v>78.93</v>
      </c>
      <c r="G11114" s="3" t="s">
        <v>8</v>
      </c>
      <c r="H11114" s="4" t="n">
        <f aca="false">ROUND(E11114*F11114,2)</f>
        <v>392282.1</v>
      </c>
    </row>
    <row r="11115" customFormat="false" ht="15" hidden="false" customHeight="false" outlineLevel="0" collapsed="false">
      <c r="A11115" s="3" t="n">
        <v>11114</v>
      </c>
      <c r="B11115" s="3" t="n">
        <v>8</v>
      </c>
      <c r="C11115" s="3" t="s">
        <v>432</v>
      </c>
      <c r="D11115" s="3" t="s">
        <v>563</v>
      </c>
      <c r="E11115" s="3" t="n">
        <v>2436</v>
      </c>
      <c r="F11115" s="4" t="n">
        <v>60.03</v>
      </c>
      <c r="G11115" s="3" t="s">
        <v>8</v>
      </c>
      <c r="H11115" s="4" t="n">
        <f aca="false">ROUND(E11115*F11115,2)</f>
        <v>146233.08</v>
      </c>
    </row>
    <row r="11116" customFormat="false" ht="15" hidden="false" customHeight="false" outlineLevel="0" collapsed="false">
      <c r="A11116" s="3" t="n">
        <v>11115</v>
      </c>
      <c r="B11116" s="3" t="n">
        <v>4</v>
      </c>
      <c r="C11116" s="3" t="s">
        <v>432</v>
      </c>
      <c r="D11116" s="3" t="s">
        <v>562</v>
      </c>
      <c r="E11116" s="3" t="n">
        <v>1725</v>
      </c>
      <c r="F11116" s="4" t="n">
        <v>115.43</v>
      </c>
      <c r="G11116" s="3" t="s">
        <v>8</v>
      </c>
      <c r="H11116" s="4" t="n">
        <f aca="false">ROUND(E11116*F11116,2)</f>
        <v>199116.75</v>
      </c>
    </row>
    <row r="11117" customFormat="false" ht="15" hidden="false" customHeight="false" outlineLevel="0" collapsed="false">
      <c r="A11117" s="3" t="n">
        <v>11116</v>
      </c>
      <c r="B11117" s="3" t="n">
        <v>4</v>
      </c>
      <c r="C11117" s="3" t="s">
        <v>432</v>
      </c>
      <c r="D11117" s="3" t="s">
        <v>562</v>
      </c>
      <c r="E11117" s="3" t="n">
        <v>2932</v>
      </c>
      <c r="F11117" s="4" t="n">
        <v>115.04</v>
      </c>
      <c r="G11117" s="3" t="s">
        <v>8</v>
      </c>
      <c r="H11117" s="4" t="n">
        <f aca="false">ROUND(E11117*F11117,2)</f>
        <v>337297.28</v>
      </c>
    </row>
    <row r="11118" customFormat="false" ht="15" hidden="false" customHeight="false" outlineLevel="0" collapsed="false">
      <c r="A11118" s="3" t="n">
        <v>11117</v>
      </c>
      <c r="B11118" s="3" t="n">
        <v>3</v>
      </c>
      <c r="C11118" s="3" t="s">
        <v>432</v>
      </c>
      <c r="D11118" s="3" t="s">
        <v>562</v>
      </c>
      <c r="E11118" s="3" t="n">
        <v>1429</v>
      </c>
      <c r="F11118" s="4" t="n">
        <v>159.45</v>
      </c>
      <c r="G11118" s="3" t="s">
        <v>8</v>
      </c>
      <c r="H11118" s="4" t="n">
        <f aca="false">ROUND(E11118*F11118,2)</f>
        <v>227854.05</v>
      </c>
    </row>
    <row r="11119" customFormat="false" ht="15" hidden="false" customHeight="false" outlineLevel="0" collapsed="false">
      <c r="A11119" s="3" t="n">
        <v>11118</v>
      </c>
      <c r="B11119" s="3" t="n">
        <v>5</v>
      </c>
      <c r="C11119" s="3" t="s">
        <v>432</v>
      </c>
      <c r="D11119" s="3" t="s">
        <v>562</v>
      </c>
      <c r="E11119" s="3" t="n">
        <v>2554</v>
      </c>
      <c r="F11119" s="4" t="n">
        <v>684.3</v>
      </c>
      <c r="G11119" s="3" t="s">
        <v>8</v>
      </c>
      <c r="H11119" s="4" t="n">
        <f aca="false">ROUND(E11119*F11119,2)</f>
        <v>1747702.2</v>
      </c>
    </row>
    <row r="11120" customFormat="false" ht="15" hidden="false" customHeight="false" outlineLevel="0" collapsed="false">
      <c r="A11120" s="3" t="n">
        <v>11119</v>
      </c>
      <c r="B11120" s="3" t="n">
        <v>6</v>
      </c>
      <c r="C11120" s="3" t="s">
        <v>432</v>
      </c>
      <c r="D11120" s="3" t="s">
        <v>563</v>
      </c>
      <c r="E11120" s="3" t="n">
        <v>837</v>
      </c>
      <c r="F11120" s="4" t="n">
        <v>251.91</v>
      </c>
      <c r="G11120" s="3" t="s">
        <v>8</v>
      </c>
      <c r="H11120" s="4" t="n">
        <f aca="false">ROUND(E11120*F11120,2)</f>
        <v>210848.67</v>
      </c>
    </row>
    <row r="11121" customFormat="false" ht="15" hidden="false" customHeight="false" outlineLevel="0" collapsed="false">
      <c r="A11121" s="3" t="n">
        <v>11120</v>
      </c>
      <c r="B11121" s="3" t="n">
        <v>11</v>
      </c>
      <c r="C11121" s="3" t="s">
        <v>432</v>
      </c>
      <c r="D11121" s="3" t="s">
        <v>562</v>
      </c>
      <c r="E11121" s="3" t="n">
        <v>4966</v>
      </c>
      <c r="F11121" s="4" t="n">
        <v>113.84</v>
      </c>
      <c r="G11121" s="3" t="s">
        <v>34</v>
      </c>
      <c r="H11121" s="4" t="n">
        <f aca="false">ROUND(E11121*F11121,2)</f>
        <v>565329.44</v>
      </c>
    </row>
    <row r="11122" customFormat="false" ht="15" hidden="false" customHeight="false" outlineLevel="0" collapsed="false">
      <c r="A11122" s="3" t="n">
        <v>11121</v>
      </c>
      <c r="B11122" s="3" t="n">
        <v>15</v>
      </c>
      <c r="C11122" s="3" t="s">
        <v>432</v>
      </c>
      <c r="D11122" s="3" t="s">
        <v>562</v>
      </c>
      <c r="E11122" s="3" t="n">
        <v>573</v>
      </c>
      <c r="F11122" s="4" t="n">
        <v>282.23</v>
      </c>
      <c r="G11122" s="3" t="s">
        <v>46</v>
      </c>
      <c r="H11122" s="4" t="n">
        <f aca="false">ROUND(E11122*F11122,2)</f>
        <v>161717.79</v>
      </c>
    </row>
    <row r="11123" customFormat="false" ht="15" hidden="false" customHeight="false" outlineLevel="0" collapsed="false">
      <c r="A11123" s="3" t="n">
        <v>11122</v>
      </c>
      <c r="B11123" s="3" t="n">
        <v>11</v>
      </c>
      <c r="C11123" s="3" t="s">
        <v>432</v>
      </c>
      <c r="D11123" s="3" t="s">
        <v>563</v>
      </c>
      <c r="E11123" s="3" t="n">
        <v>4829</v>
      </c>
      <c r="F11123" s="4" t="n">
        <v>113.67</v>
      </c>
      <c r="G11123" s="3" t="s">
        <v>34</v>
      </c>
      <c r="H11123" s="4" t="n">
        <f aca="false">ROUND(E11123*F11123,2)</f>
        <v>548912.43</v>
      </c>
    </row>
    <row r="11124" customFormat="false" ht="15" hidden="false" customHeight="false" outlineLevel="0" collapsed="false">
      <c r="A11124" s="3" t="n">
        <v>11123</v>
      </c>
      <c r="B11124" s="3" t="n">
        <v>14</v>
      </c>
      <c r="C11124" s="3" t="s">
        <v>432</v>
      </c>
      <c r="D11124" s="3" t="s">
        <v>563</v>
      </c>
      <c r="E11124" s="3" t="n">
        <v>4723</v>
      </c>
      <c r="F11124" s="4" t="n">
        <v>73.12</v>
      </c>
      <c r="G11124" s="3" t="s">
        <v>41</v>
      </c>
      <c r="H11124" s="4" t="n">
        <f aca="false">ROUND(E11124*F11124,2)</f>
        <v>345345.76</v>
      </c>
    </row>
    <row r="11125" customFormat="false" ht="15" hidden="false" customHeight="false" outlineLevel="0" collapsed="false">
      <c r="A11125" s="3" t="n">
        <v>11124</v>
      </c>
      <c r="B11125" s="3" t="n">
        <v>2</v>
      </c>
      <c r="C11125" s="3" t="s">
        <v>432</v>
      </c>
      <c r="D11125" s="3" t="s">
        <v>563</v>
      </c>
      <c r="E11125" s="3" t="n">
        <v>2538</v>
      </c>
      <c r="F11125" s="4" t="n">
        <v>32.3</v>
      </c>
      <c r="G11125" s="3" t="s">
        <v>8</v>
      </c>
      <c r="H11125" s="4" t="n">
        <f aca="false">ROUND(E11125*F11125,2)</f>
        <v>81977.4</v>
      </c>
    </row>
    <row r="11126" customFormat="false" ht="15" hidden="false" customHeight="false" outlineLevel="0" collapsed="false">
      <c r="A11126" s="3" t="n">
        <v>11125</v>
      </c>
      <c r="B11126" s="3" t="n">
        <v>9</v>
      </c>
      <c r="C11126" s="3" t="s">
        <v>432</v>
      </c>
      <c r="D11126" s="3" t="s">
        <v>563</v>
      </c>
      <c r="E11126" s="3" t="n">
        <v>4135</v>
      </c>
      <c r="F11126" s="4" t="n">
        <v>281.48</v>
      </c>
      <c r="G11126" s="3" t="s">
        <v>8</v>
      </c>
      <c r="H11126" s="4" t="n">
        <f aca="false">ROUND(E11126*F11126,2)</f>
        <v>1163919.8</v>
      </c>
    </row>
    <row r="11127" customFormat="false" ht="15" hidden="false" customHeight="false" outlineLevel="0" collapsed="false">
      <c r="A11127" s="3" t="n">
        <v>11126</v>
      </c>
      <c r="B11127" s="3" t="n">
        <v>8</v>
      </c>
      <c r="C11127" s="3" t="s">
        <v>432</v>
      </c>
      <c r="D11127" s="3" t="s">
        <v>563</v>
      </c>
      <c r="E11127" s="3" t="n">
        <v>1234</v>
      </c>
      <c r="F11127" s="4" t="n">
        <v>60.33</v>
      </c>
      <c r="G11127" s="3" t="s">
        <v>8</v>
      </c>
      <c r="H11127" s="4" t="n">
        <f aca="false">ROUND(E11127*F11127,2)</f>
        <v>74447.22</v>
      </c>
    </row>
    <row r="11128" customFormat="false" ht="15" hidden="false" customHeight="false" outlineLevel="0" collapsed="false">
      <c r="A11128" s="3" t="n">
        <v>11127</v>
      </c>
      <c r="B11128" s="3" t="n">
        <v>8</v>
      </c>
      <c r="C11128" s="3" t="s">
        <v>432</v>
      </c>
      <c r="D11128" s="3" t="s">
        <v>563</v>
      </c>
      <c r="E11128" s="3" t="n">
        <v>3880</v>
      </c>
      <c r="F11128" s="4" t="n">
        <v>59.99</v>
      </c>
      <c r="G11128" s="3" t="s">
        <v>8</v>
      </c>
      <c r="H11128" s="4" t="n">
        <f aca="false">ROUND(E11128*F11128,2)</f>
        <v>232761.2</v>
      </c>
    </row>
    <row r="11129" customFormat="false" ht="15" hidden="false" customHeight="false" outlineLevel="0" collapsed="false">
      <c r="A11129" s="3" t="n">
        <v>11128</v>
      </c>
      <c r="B11129" s="3" t="n">
        <v>13</v>
      </c>
      <c r="C11129" s="3" t="s">
        <v>432</v>
      </c>
      <c r="D11129" s="3" t="s">
        <v>563</v>
      </c>
      <c r="E11129" s="3" t="n">
        <v>2263</v>
      </c>
      <c r="F11129" s="4" t="n">
        <v>45.28</v>
      </c>
      <c r="G11129" s="3" t="s">
        <v>41</v>
      </c>
      <c r="H11129" s="4" t="n">
        <f aca="false">ROUND(E11129*F11129,2)</f>
        <v>102468.64</v>
      </c>
    </row>
    <row r="11130" customFormat="false" ht="15" hidden="false" customHeight="false" outlineLevel="0" collapsed="false">
      <c r="A11130" s="3" t="n">
        <v>11129</v>
      </c>
      <c r="B11130" s="3" t="n">
        <v>4</v>
      </c>
      <c r="C11130" s="3" t="s">
        <v>432</v>
      </c>
      <c r="D11130" s="3" t="s">
        <v>563</v>
      </c>
      <c r="E11130" s="3" t="n">
        <v>668</v>
      </c>
      <c r="F11130" s="4" t="n">
        <v>115.38</v>
      </c>
      <c r="G11130" s="3" t="s">
        <v>8</v>
      </c>
      <c r="H11130" s="4" t="n">
        <f aca="false">ROUND(E11130*F11130,2)</f>
        <v>77073.84</v>
      </c>
    </row>
    <row r="11131" customFormat="false" ht="15" hidden="false" customHeight="false" outlineLevel="0" collapsed="false">
      <c r="A11131" s="3" t="n">
        <v>11130</v>
      </c>
      <c r="B11131" s="3" t="n">
        <v>4</v>
      </c>
      <c r="C11131" s="3" t="s">
        <v>432</v>
      </c>
      <c r="D11131" s="3" t="s">
        <v>562</v>
      </c>
      <c r="E11131" s="3" t="n">
        <v>1588</v>
      </c>
      <c r="F11131" s="4" t="n">
        <v>115.09</v>
      </c>
      <c r="G11131" s="3" t="s">
        <v>8</v>
      </c>
      <c r="H11131" s="4" t="n">
        <f aca="false">ROUND(E11131*F11131,2)</f>
        <v>182762.92</v>
      </c>
    </row>
    <row r="11132" customFormat="false" ht="15" hidden="false" customHeight="false" outlineLevel="0" collapsed="false">
      <c r="A11132" s="3" t="n">
        <v>11131</v>
      </c>
      <c r="B11132" s="3" t="n">
        <v>4</v>
      </c>
      <c r="C11132" s="3" t="s">
        <v>432</v>
      </c>
      <c r="D11132" s="3" t="s">
        <v>562</v>
      </c>
      <c r="E11132" s="3" t="n">
        <v>3999</v>
      </c>
      <c r="F11132" s="4" t="n">
        <v>115.43</v>
      </c>
      <c r="G11132" s="3" t="s">
        <v>8</v>
      </c>
      <c r="H11132" s="4" t="n">
        <f aca="false">ROUND(E11132*F11132,2)</f>
        <v>461604.57</v>
      </c>
    </row>
    <row r="11133" customFormat="false" ht="15" hidden="false" customHeight="false" outlineLevel="0" collapsed="false">
      <c r="A11133" s="3" t="n">
        <v>11132</v>
      </c>
      <c r="B11133" s="3" t="n">
        <v>5</v>
      </c>
      <c r="C11133" s="3" t="s">
        <v>432</v>
      </c>
      <c r="D11133" s="3" t="s">
        <v>562</v>
      </c>
      <c r="E11133" s="3" t="n">
        <v>3354</v>
      </c>
      <c r="F11133" s="4" t="n">
        <v>686.13</v>
      </c>
      <c r="G11133" s="3" t="s">
        <v>8</v>
      </c>
      <c r="H11133" s="4" t="n">
        <f aca="false">ROUND(E11133*F11133,2)</f>
        <v>2301280.02</v>
      </c>
    </row>
    <row r="11134" customFormat="false" ht="15" hidden="false" customHeight="false" outlineLevel="0" collapsed="false">
      <c r="A11134" s="3" t="n">
        <v>11133</v>
      </c>
      <c r="B11134" s="3" t="n">
        <v>4</v>
      </c>
      <c r="C11134" s="3" t="s">
        <v>432</v>
      </c>
      <c r="D11134" s="3" t="s">
        <v>562</v>
      </c>
      <c r="E11134" s="3" t="n">
        <v>1204</v>
      </c>
      <c r="F11134" s="4" t="n">
        <v>114.84</v>
      </c>
      <c r="G11134" s="3" t="s">
        <v>8</v>
      </c>
      <c r="H11134" s="4" t="n">
        <f aca="false">ROUND(E11134*F11134,2)</f>
        <v>138267.36</v>
      </c>
    </row>
    <row r="11135" customFormat="false" ht="15" hidden="false" customHeight="false" outlineLevel="0" collapsed="false">
      <c r="A11135" s="3" t="n">
        <v>11134</v>
      </c>
      <c r="B11135" s="3" t="n">
        <v>9</v>
      </c>
      <c r="C11135" s="3" t="s">
        <v>432</v>
      </c>
      <c r="D11135" s="3" t="s">
        <v>562</v>
      </c>
      <c r="E11135" s="3" t="n">
        <v>3775</v>
      </c>
      <c r="F11135" s="4" t="n">
        <v>281.42</v>
      </c>
      <c r="G11135" s="3" t="s">
        <v>8</v>
      </c>
      <c r="H11135" s="4" t="n">
        <f aca="false">ROUND(E11135*F11135,2)</f>
        <v>1062360.5</v>
      </c>
    </row>
    <row r="11136" customFormat="false" ht="15" hidden="false" customHeight="false" outlineLevel="0" collapsed="false">
      <c r="A11136" s="3" t="n">
        <v>11135</v>
      </c>
      <c r="B11136" s="3" t="n">
        <v>14</v>
      </c>
      <c r="C11136" s="3" t="s">
        <v>433</v>
      </c>
      <c r="D11136" s="3" t="s">
        <v>563</v>
      </c>
      <c r="E11136" s="3" t="n">
        <v>3733</v>
      </c>
      <c r="F11136" s="4" t="n">
        <v>74.26</v>
      </c>
      <c r="G11136" s="3" t="s">
        <v>41</v>
      </c>
      <c r="H11136" s="4" t="n">
        <f aca="false">ROUND(E11136*F11136,2)</f>
        <v>277212.58</v>
      </c>
    </row>
    <row r="11137" customFormat="false" ht="15" hidden="false" customHeight="false" outlineLevel="0" collapsed="false">
      <c r="A11137" s="3" t="n">
        <v>11136</v>
      </c>
      <c r="B11137" s="3" t="n">
        <v>5</v>
      </c>
      <c r="C11137" s="3" t="s">
        <v>433</v>
      </c>
      <c r="D11137" s="3" t="s">
        <v>563</v>
      </c>
      <c r="E11137" s="3" t="n">
        <v>2609</v>
      </c>
      <c r="F11137" s="4" t="n">
        <v>677.56</v>
      </c>
      <c r="G11137" s="3" t="s">
        <v>8</v>
      </c>
      <c r="H11137" s="4" t="n">
        <f aca="false">ROUND(E11137*F11137,2)</f>
        <v>1767754.04</v>
      </c>
    </row>
    <row r="11138" customFormat="false" ht="15" hidden="false" customHeight="false" outlineLevel="0" collapsed="false">
      <c r="A11138" s="3" t="n">
        <v>11137</v>
      </c>
      <c r="B11138" s="3" t="n">
        <v>11</v>
      </c>
      <c r="C11138" s="3" t="s">
        <v>433</v>
      </c>
      <c r="D11138" s="3" t="s">
        <v>562</v>
      </c>
      <c r="E11138" s="3" t="n">
        <v>3934</v>
      </c>
      <c r="F11138" s="4" t="n">
        <v>114.71</v>
      </c>
      <c r="G11138" s="3" t="s">
        <v>34</v>
      </c>
      <c r="H11138" s="4" t="n">
        <f aca="false">ROUND(E11138*F11138,2)</f>
        <v>451269.14</v>
      </c>
    </row>
    <row r="11139" customFormat="false" ht="15" hidden="false" customHeight="false" outlineLevel="0" collapsed="false">
      <c r="A11139" s="3" t="n">
        <v>11138</v>
      </c>
      <c r="B11139" s="3" t="n">
        <v>5</v>
      </c>
      <c r="C11139" s="3" t="s">
        <v>433</v>
      </c>
      <c r="D11139" s="3" t="s">
        <v>562</v>
      </c>
      <c r="E11139" s="3" t="n">
        <v>3492</v>
      </c>
      <c r="F11139" s="4" t="n">
        <v>676.69</v>
      </c>
      <c r="G11139" s="3" t="s">
        <v>8</v>
      </c>
      <c r="H11139" s="4" t="n">
        <f aca="false">ROUND(E11139*F11139,2)</f>
        <v>2363001.48</v>
      </c>
    </row>
    <row r="11140" customFormat="false" ht="15" hidden="false" customHeight="false" outlineLevel="0" collapsed="false">
      <c r="A11140" s="3" t="n">
        <v>11139</v>
      </c>
      <c r="B11140" s="3" t="n">
        <v>5</v>
      </c>
      <c r="C11140" s="3" t="s">
        <v>433</v>
      </c>
      <c r="D11140" s="3" t="s">
        <v>563</v>
      </c>
      <c r="E11140" s="3" t="n">
        <v>2782</v>
      </c>
      <c r="F11140" s="4" t="n">
        <v>677.03</v>
      </c>
      <c r="G11140" s="3" t="s">
        <v>8</v>
      </c>
      <c r="H11140" s="4" t="n">
        <f aca="false">ROUND(E11140*F11140,2)</f>
        <v>1883497.46</v>
      </c>
    </row>
    <row r="11141" customFormat="false" ht="15" hidden="false" customHeight="false" outlineLevel="0" collapsed="false">
      <c r="A11141" s="3" t="n">
        <v>11140</v>
      </c>
      <c r="B11141" s="3" t="n">
        <v>1</v>
      </c>
      <c r="C11141" s="3" t="s">
        <v>433</v>
      </c>
      <c r="D11141" s="3" t="s">
        <v>562</v>
      </c>
      <c r="E11141" s="3" t="n">
        <v>2717</v>
      </c>
      <c r="F11141" s="4" t="n">
        <v>405.1</v>
      </c>
      <c r="G11141" s="3" t="s">
        <v>8</v>
      </c>
      <c r="H11141" s="4" t="n">
        <f aca="false">ROUND(E11141*F11141,2)</f>
        <v>1100656.7</v>
      </c>
    </row>
    <row r="11142" customFormat="false" ht="15" hidden="false" customHeight="false" outlineLevel="0" collapsed="false">
      <c r="A11142" s="3" t="n">
        <v>11141</v>
      </c>
      <c r="B11142" s="3" t="n">
        <v>12</v>
      </c>
      <c r="C11142" s="3" t="s">
        <v>433</v>
      </c>
      <c r="D11142" s="3" t="s">
        <v>563</v>
      </c>
      <c r="E11142" s="3" t="n">
        <v>2275</v>
      </c>
      <c r="F11142" s="4" t="n">
        <v>220.41</v>
      </c>
      <c r="G11142" s="3" t="s">
        <v>38</v>
      </c>
      <c r="H11142" s="4" t="n">
        <f aca="false">ROUND(E11142*F11142,2)</f>
        <v>501432.75</v>
      </c>
    </row>
    <row r="11143" customFormat="false" ht="15" hidden="false" customHeight="false" outlineLevel="0" collapsed="false">
      <c r="A11143" s="3" t="n">
        <v>11142</v>
      </c>
      <c r="B11143" s="3" t="n">
        <v>6</v>
      </c>
      <c r="C11143" s="3" t="s">
        <v>433</v>
      </c>
      <c r="D11143" s="3" t="s">
        <v>563</v>
      </c>
      <c r="E11143" s="3" t="n">
        <v>3523</v>
      </c>
      <c r="F11143" s="4" t="n">
        <v>245.99</v>
      </c>
      <c r="G11143" s="3" t="s">
        <v>8</v>
      </c>
      <c r="H11143" s="4" t="n">
        <f aca="false">ROUND(E11143*F11143,2)</f>
        <v>866622.77</v>
      </c>
    </row>
    <row r="11144" customFormat="false" ht="15" hidden="false" customHeight="false" outlineLevel="0" collapsed="false">
      <c r="A11144" s="3" t="n">
        <v>11143</v>
      </c>
      <c r="B11144" s="3" t="n">
        <v>5</v>
      </c>
      <c r="C11144" s="3" t="s">
        <v>433</v>
      </c>
      <c r="D11144" s="3" t="s">
        <v>562</v>
      </c>
      <c r="E11144" s="3" t="n">
        <v>4591</v>
      </c>
      <c r="F11144" s="4" t="n">
        <v>677.84</v>
      </c>
      <c r="G11144" s="3" t="s">
        <v>8</v>
      </c>
      <c r="H11144" s="4" t="n">
        <f aca="false">ROUND(E11144*F11144,2)</f>
        <v>3111963.44</v>
      </c>
    </row>
    <row r="11145" customFormat="false" ht="15" hidden="false" customHeight="false" outlineLevel="0" collapsed="false">
      <c r="A11145" s="3" t="n">
        <v>11144</v>
      </c>
      <c r="B11145" s="3" t="n">
        <v>4</v>
      </c>
      <c r="C11145" s="3" t="s">
        <v>433</v>
      </c>
      <c r="D11145" s="3" t="s">
        <v>563</v>
      </c>
      <c r="E11145" s="3" t="n">
        <v>1136</v>
      </c>
      <c r="F11145" s="4" t="n">
        <v>114.93</v>
      </c>
      <c r="G11145" s="3" t="s">
        <v>8</v>
      </c>
      <c r="H11145" s="4" t="n">
        <f aca="false">ROUND(E11145*F11145,2)</f>
        <v>130560.48</v>
      </c>
    </row>
    <row r="11146" customFormat="false" ht="15" hidden="false" customHeight="false" outlineLevel="0" collapsed="false">
      <c r="A11146" s="3" t="n">
        <v>11145</v>
      </c>
      <c r="B11146" s="3" t="n">
        <v>3</v>
      </c>
      <c r="C11146" s="3" t="s">
        <v>433</v>
      </c>
      <c r="D11146" s="3" t="s">
        <v>562</v>
      </c>
      <c r="E11146" s="3" t="n">
        <v>3595</v>
      </c>
      <c r="F11146" s="4" t="n">
        <v>159.44</v>
      </c>
      <c r="G11146" s="3" t="s">
        <v>8</v>
      </c>
      <c r="H11146" s="4" t="n">
        <f aca="false">ROUND(E11146*F11146,2)</f>
        <v>573186.8</v>
      </c>
    </row>
    <row r="11147" customFormat="false" ht="15" hidden="false" customHeight="false" outlineLevel="0" collapsed="false">
      <c r="A11147" s="3" t="n">
        <v>11146</v>
      </c>
      <c r="B11147" s="3" t="n">
        <v>7</v>
      </c>
      <c r="C11147" s="3" t="s">
        <v>433</v>
      </c>
      <c r="D11147" s="3" t="s">
        <v>562</v>
      </c>
      <c r="E11147" s="3" t="n">
        <v>1271</v>
      </c>
      <c r="F11147" s="4" t="n">
        <v>292.34</v>
      </c>
      <c r="G11147" s="3" t="s">
        <v>8</v>
      </c>
      <c r="H11147" s="4" t="n">
        <f aca="false">ROUND(E11147*F11147,2)</f>
        <v>371564.14</v>
      </c>
    </row>
    <row r="11148" customFormat="false" ht="15" hidden="false" customHeight="false" outlineLevel="0" collapsed="false">
      <c r="A11148" s="3" t="n">
        <v>11147</v>
      </c>
      <c r="B11148" s="3" t="n">
        <v>6</v>
      </c>
      <c r="C11148" s="3" t="s">
        <v>433</v>
      </c>
      <c r="D11148" s="3" t="s">
        <v>562</v>
      </c>
      <c r="E11148" s="3" t="n">
        <v>2281</v>
      </c>
      <c r="F11148" s="4" t="n">
        <v>246.88</v>
      </c>
      <c r="G11148" s="3" t="s">
        <v>8</v>
      </c>
      <c r="H11148" s="4" t="n">
        <f aca="false">ROUND(E11148*F11148,2)</f>
        <v>563133.28</v>
      </c>
    </row>
    <row r="11149" customFormat="false" ht="15" hidden="false" customHeight="false" outlineLevel="0" collapsed="false">
      <c r="A11149" s="3" t="n">
        <v>11148</v>
      </c>
      <c r="B11149" s="3" t="n">
        <v>3</v>
      </c>
      <c r="C11149" s="3" t="s">
        <v>433</v>
      </c>
      <c r="D11149" s="3" t="s">
        <v>562</v>
      </c>
      <c r="E11149" s="3" t="n">
        <v>1835</v>
      </c>
      <c r="F11149" s="4" t="n">
        <v>159.79</v>
      </c>
      <c r="G11149" s="3" t="s">
        <v>8</v>
      </c>
      <c r="H11149" s="4" t="n">
        <f aca="false">ROUND(E11149*F11149,2)</f>
        <v>293214.65</v>
      </c>
    </row>
    <row r="11150" customFormat="false" ht="15" hidden="false" customHeight="false" outlineLevel="0" collapsed="false">
      <c r="A11150" s="3" t="n">
        <v>11149</v>
      </c>
      <c r="B11150" s="3" t="n">
        <v>3</v>
      </c>
      <c r="C11150" s="3" t="s">
        <v>433</v>
      </c>
      <c r="D11150" s="3" t="s">
        <v>563</v>
      </c>
      <c r="E11150" s="3" t="n">
        <v>4394</v>
      </c>
      <c r="F11150" s="4" t="n">
        <v>159.4</v>
      </c>
      <c r="G11150" s="3" t="s">
        <v>8</v>
      </c>
      <c r="H11150" s="4" t="n">
        <f aca="false">ROUND(E11150*F11150,2)</f>
        <v>700403.6</v>
      </c>
    </row>
    <row r="11151" customFormat="false" ht="15" hidden="false" customHeight="false" outlineLevel="0" collapsed="false">
      <c r="A11151" s="3" t="n">
        <v>11150</v>
      </c>
      <c r="B11151" s="3" t="n">
        <v>10</v>
      </c>
      <c r="C11151" s="3" t="s">
        <v>433</v>
      </c>
      <c r="D11151" s="3" t="s">
        <v>563</v>
      </c>
      <c r="E11151" s="3" t="n">
        <v>1800</v>
      </c>
      <c r="F11151" s="4" t="n">
        <v>77.9</v>
      </c>
      <c r="G11151" s="3" t="s">
        <v>8</v>
      </c>
      <c r="H11151" s="4" t="n">
        <f aca="false">ROUND(E11151*F11151,2)</f>
        <v>140220</v>
      </c>
    </row>
    <row r="11152" customFormat="false" ht="15" hidden="false" customHeight="false" outlineLevel="0" collapsed="false">
      <c r="A11152" s="3" t="n">
        <v>11151</v>
      </c>
      <c r="B11152" s="3" t="n">
        <v>10</v>
      </c>
      <c r="C11152" s="3" t="s">
        <v>433</v>
      </c>
      <c r="D11152" s="3" t="s">
        <v>563</v>
      </c>
      <c r="E11152" s="3" t="n">
        <v>433</v>
      </c>
      <c r="F11152" s="4" t="n">
        <v>78.11</v>
      </c>
      <c r="G11152" s="3" t="s">
        <v>8</v>
      </c>
      <c r="H11152" s="4" t="n">
        <f aca="false">ROUND(E11152*F11152,2)</f>
        <v>33821.63</v>
      </c>
    </row>
    <row r="11153" customFormat="false" ht="15" hidden="false" customHeight="false" outlineLevel="0" collapsed="false">
      <c r="A11153" s="3" t="n">
        <v>11152</v>
      </c>
      <c r="B11153" s="3" t="n">
        <v>13</v>
      </c>
      <c r="C11153" s="3" t="s">
        <v>433</v>
      </c>
      <c r="D11153" s="3" t="s">
        <v>562</v>
      </c>
      <c r="E11153" s="3" t="n">
        <v>4906</v>
      </c>
      <c r="F11153" s="4" t="n">
        <v>45.47</v>
      </c>
      <c r="G11153" s="3" t="s">
        <v>41</v>
      </c>
      <c r="H11153" s="4" t="n">
        <f aca="false">ROUND(E11153*F11153,2)</f>
        <v>223075.82</v>
      </c>
    </row>
    <row r="11154" customFormat="false" ht="15" hidden="false" customHeight="false" outlineLevel="0" collapsed="false">
      <c r="A11154" s="3" t="n">
        <v>11153</v>
      </c>
      <c r="B11154" s="3" t="n">
        <v>6</v>
      </c>
      <c r="C11154" s="3" t="s">
        <v>433</v>
      </c>
      <c r="D11154" s="3" t="s">
        <v>563</v>
      </c>
      <c r="E11154" s="3" t="n">
        <v>4161</v>
      </c>
      <c r="F11154" s="4" t="n">
        <v>247.23</v>
      </c>
      <c r="G11154" s="3" t="s">
        <v>8</v>
      </c>
      <c r="H11154" s="4" t="n">
        <f aca="false">ROUND(E11154*F11154,2)</f>
        <v>1028724.03</v>
      </c>
    </row>
    <row r="11155" customFormat="false" ht="15" hidden="false" customHeight="false" outlineLevel="0" collapsed="false">
      <c r="A11155" s="3" t="n">
        <v>11154</v>
      </c>
      <c r="B11155" s="3" t="n">
        <v>4</v>
      </c>
      <c r="C11155" s="3" t="s">
        <v>433</v>
      </c>
      <c r="D11155" s="3" t="s">
        <v>563</v>
      </c>
      <c r="E11155" s="3" t="n">
        <v>2141</v>
      </c>
      <c r="F11155" s="4" t="n">
        <v>114.61</v>
      </c>
      <c r="G11155" s="3" t="s">
        <v>8</v>
      </c>
      <c r="H11155" s="4" t="n">
        <f aca="false">ROUND(E11155*F11155,2)</f>
        <v>245380.01</v>
      </c>
    </row>
    <row r="11156" customFormat="false" ht="15" hidden="false" customHeight="false" outlineLevel="0" collapsed="false">
      <c r="A11156" s="3" t="n">
        <v>11155</v>
      </c>
      <c r="B11156" s="3" t="n">
        <v>12</v>
      </c>
      <c r="C11156" s="3" t="s">
        <v>433</v>
      </c>
      <c r="D11156" s="3" t="s">
        <v>562</v>
      </c>
      <c r="E11156" s="3" t="n">
        <v>825</v>
      </c>
      <c r="F11156" s="4" t="n">
        <v>219.89</v>
      </c>
      <c r="G11156" s="3" t="s">
        <v>38</v>
      </c>
      <c r="H11156" s="4" t="n">
        <f aca="false">ROUND(E11156*F11156,2)</f>
        <v>181409.25</v>
      </c>
    </row>
    <row r="11157" customFormat="false" ht="15" hidden="false" customHeight="false" outlineLevel="0" collapsed="false">
      <c r="A11157" s="3" t="n">
        <v>11156</v>
      </c>
      <c r="B11157" s="3" t="n">
        <v>11</v>
      </c>
      <c r="C11157" s="3" t="s">
        <v>433</v>
      </c>
      <c r="D11157" s="3" t="s">
        <v>562</v>
      </c>
      <c r="E11157" s="3" t="n">
        <v>2323</v>
      </c>
      <c r="F11157" s="4" t="n">
        <v>114.42</v>
      </c>
      <c r="G11157" s="3" t="s">
        <v>34</v>
      </c>
      <c r="H11157" s="4" t="n">
        <f aca="false">ROUND(E11157*F11157,2)</f>
        <v>265797.66</v>
      </c>
    </row>
    <row r="11158" customFormat="false" ht="15" hidden="false" customHeight="false" outlineLevel="0" collapsed="false">
      <c r="A11158" s="3" t="n">
        <v>11157</v>
      </c>
      <c r="B11158" s="3" t="n">
        <v>8</v>
      </c>
      <c r="C11158" s="3" t="s">
        <v>433</v>
      </c>
      <c r="D11158" s="3" t="s">
        <v>563</v>
      </c>
      <c r="E11158" s="3" t="n">
        <v>4858</v>
      </c>
      <c r="F11158" s="4" t="n">
        <v>59.92</v>
      </c>
      <c r="G11158" s="3" t="s">
        <v>8</v>
      </c>
      <c r="H11158" s="4" t="n">
        <f aca="false">ROUND(E11158*F11158,2)</f>
        <v>291091.36</v>
      </c>
    </row>
    <row r="11159" customFormat="false" ht="15" hidden="false" customHeight="false" outlineLevel="0" collapsed="false">
      <c r="A11159" s="3" t="n">
        <v>11158</v>
      </c>
      <c r="B11159" s="3" t="n">
        <v>2</v>
      </c>
      <c r="C11159" s="3" t="s">
        <v>433</v>
      </c>
      <c r="D11159" s="3" t="s">
        <v>563</v>
      </c>
      <c r="E11159" s="3" t="n">
        <v>619</v>
      </c>
      <c r="F11159" s="4" t="n">
        <v>32.08</v>
      </c>
      <c r="G11159" s="3" t="s">
        <v>8</v>
      </c>
      <c r="H11159" s="4" t="n">
        <f aca="false">ROUND(E11159*F11159,2)</f>
        <v>19857.52</v>
      </c>
    </row>
    <row r="11160" customFormat="false" ht="15" hidden="false" customHeight="false" outlineLevel="0" collapsed="false">
      <c r="A11160" s="3" t="n">
        <v>11159</v>
      </c>
      <c r="B11160" s="3" t="n">
        <v>5</v>
      </c>
      <c r="C11160" s="3" t="s">
        <v>433</v>
      </c>
      <c r="D11160" s="3" t="s">
        <v>563</v>
      </c>
      <c r="E11160" s="3" t="n">
        <v>4649</v>
      </c>
      <c r="F11160" s="4" t="n">
        <v>677.51</v>
      </c>
      <c r="G11160" s="3" t="s">
        <v>8</v>
      </c>
      <c r="H11160" s="4" t="n">
        <f aca="false">ROUND(E11160*F11160,2)</f>
        <v>3149743.99</v>
      </c>
    </row>
    <row r="11161" customFormat="false" ht="15" hidden="false" customHeight="false" outlineLevel="0" collapsed="false">
      <c r="A11161" s="3" t="n">
        <v>11160</v>
      </c>
      <c r="B11161" s="3" t="n">
        <v>6</v>
      </c>
      <c r="C11161" s="3" t="s">
        <v>433</v>
      </c>
      <c r="D11161" s="3" t="s">
        <v>562</v>
      </c>
      <c r="E11161" s="3" t="n">
        <v>3065</v>
      </c>
      <c r="F11161" s="4" t="n">
        <v>246.18</v>
      </c>
      <c r="G11161" s="3" t="s">
        <v>8</v>
      </c>
      <c r="H11161" s="4" t="n">
        <f aca="false">ROUND(E11161*F11161,2)</f>
        <v>754541.7</v>
      </c>
    </row>
    <row r="11162" customFormat="false" ht="15" hidden="false" customHeight="false" outlineLevel="0" collapsed="false">
      <c r="A11162" s="3" t="n">
        <v>11161</v>
      </c>
      <c r="B11162" s="3" t="n">
        <v>15</v>
      </c>
      <c r="C11162" s="3" t="s">
        <v>433</v>
      </c>
      <c r="D11162" s="3" t="s">
        <v>563</v>
      </c>
      <c r="E11162" s="3" t="n">
        <v>1044</v>
      </c>
      <c r="F11162" s="4" t="n">
        <v>283.22</v>
      </c>
      <c r="G11162" s="3" t="s">
        <v>46</v>
      </c>
      <c r="H11162" s="4" t="n">
        <f aca="false">ROUND(E11162*F11162,2)</f>
        <v>295681.68</v>
      </c>
    </row>
    <row r="11163" customFormat="false" ht="15" hidden="false" customHeight="false" outlineLevel="0" collapsed="false">
      <c r="A11163" s="3" t="n">
        <v>11162</v>
      </c>
      <c r="B11163" s="3" t="n">
        <v>7</v>
      </c>
      <c r="C11163" s="3" t="s">
        <v>433</v>
      </c>
      <c r="D11163" s="3" t="s">
        <v>562</v>
      </c>
      <c r="E11163" s="3" t="n">
        <v>3628</v>
      </c>
      <c r="F11163" s="4" t="n">
        <v>293.34</v>
      </c>
      <c r="G11163" s="3" t="s">
        <v>8</v>
      </c>
      <c r="H11163" s="4" t="n">
        <f aca="false">ROUND(E11163*F11163,2)</f>
        <v>1064237.52</v>
      </c>
    </row>
    <row r="11164" customFormat="false" ht="15" hidden="false" customHeight="false" outlineLevel="0" collapsed="false">
      <c r="A11164" s="3" t="n">
        <v>11163</v>
      </c>
      <c r="B11164" s="3" t="n">
        <v>9</v>
      </c>
      <c r="C11164" s="3" t="s">
        <v>433</v>
      </c>
      <c r="D11164" s="3" t="s">
        <v>562</v>
      </c>
      <c r="E11164" s="3" t="n">
        <v>3554</v>
      </c>
      <c r="F11164" s="4" t="n">
        <v>283.03</v>
      </c>
      <c r="G11164" s="3" t="s">
        <v>8</v>
      </c>
      <c r="H11164" s="4" t="n">
        <f aca="false">ROUND(E11164*F11164,2)</f>
        <v>1005888.62</v>
      </c>
    </row>
    <row r="11165" customFormat="false" ht="15" hidden="false" customHeight="false" outlineLevel="0" collapsed="false">
      <c r="A11165" s="3" t="n">
        <v>11164</v>
      </c>
      <c r="B11165" s="3" t="n">
        <v>5</v>
      </c>
      <c r="C11165" s="3" t="s">
        <v>433</v>
      </c>
      <c r="D11165" s="3" t="s">
        <v>562</v>
      </c>
      <c r="E11165" s="3" t="n">
        <v>3137</v>
      </c>
      <c r="F11165" s="4" t="n">
        <v>676.08</v>
      </c>
      <c r="G11165" s="3" t="s">
        <v>8</v>
      </c>
      <c r="H11165" s="4" t="n">
        <f aca="false">ROUND(E11165*F11165,2)</f>
        <v>2120862.96</v>
      </c>
    </row>
    <row r="11166" customFormat="false" ht="15" hidden="false" customHeight="false" outlineLevel="0" collapsed="false">
      <c r="A11166" s="3" t="n">
        <v>11165</v>
      </c>
      <c r="B11166" s="3" t="n">
        <v>12</v>
      </c>
      <c r="C11166" s="3" t="s">
        <v>433</v>
      </c>
      <c r="D11166" s="3" t="s">
        <v>563</v>
      </c>
      <c r="E11166" s="3" t="n">
        <v>4679</v>
      </c>
      <c r="F11166" s="4" t="n">
        <v>219.68</v>
      </c>
      <c r="G11166" s="3" t="s">
        <v>38</v>
      </c>
      <c r="H11166" s="4" t="n">
        <f aca="false">ROUND(E11166*F11166,2)</f>
        <v>1027882.72</v>
      </c>
    </row>
    <row r="11167" customFormat="false" ht="15" hidden="false" customHeight="false" outlineLevel="0" collapsed="false">
      <c r="A11167" s="3" t="n">
        <v>11166</v>
      </c>
      <c r="B11167" s="3" t="n">
        <v>7</v>
      </c>
      <c r="C11167" s="3" t="s">
        <v>433</v>
      </c>
      <c r="D11167" s="3" t="s">
        <v>563</v>
      </c>
      <c r="E11167" s="3" t="n">
        <v>1140</v>
      </c>
      <c r="F11167" s="4" t="n">
        <v>293.33</v>
      </c>
      <c r="G11167" s="3" t="s">
        <v>8</v>
      </c>
      <c r="H11167" s="4" t="n">
        <f aca="false">ROUND(E11167*F11167,2)</f>
        <v>334396.2</v>
      </c>
    </row>
    <row r="11168" customFormat="false" ht="15" hidden="false" customHeight="false" outlineLevel="0" collapsed="false">
      <c r="A11168" s="3" t="n">
        <v>11167</v>
      </c>
      <c r="B11168" s="3" t="n">
        <v>2</v>
      </c>
      <c r="C11168" s="3" t="s">
        <v>433</v>
      </c>
      <c r="D11168" s="3" t="s">
        <v>563</v>
      </c>
      <c r="E11168" s="3" t="n">
        <v>3974</v>
      </c>
      <c r="F11168" s="4" t="n">
        <v>32.18</v>
      </c>
      <c r="G11168" s="3" t="s">
        <v>8</v>
      </c>
      <c r="H11168" s="4" t="n">
        <f aca="false">ROUND(E11168*F11168,2)</f>
        <v>127883.32</v>
      </c>
    </row>
    <row r="11169" customFormat="false" ht="15" hidden="false" customHeight="false" outlineLevel="0" collapsed="false">
      <c r="A11169" s="3" t="n">
        <v>11168</v>
      </c>
      <c r="B11169" s="3" t="n">
        <v>5</v>
      </c>
      <c r="C11169" s="3" t="s">
        <v>433</v>
      </c>
      <c r="D11169" s="3" t="s">
        <v>563</v>
      </c>
      <c r="E11169" s="3" t="n">
        <v>3130</v>
      </c>
      <c r="F11169" s="4" t="n">
        <v>676.95</v>
      </c>
      <c r="G11169" s="3" t="s">
        <v>8</v>
      </c>
      <c r="H11169" s="4" t="n">
        <f aca="false">ROUND(E11169*F11169,2)</f>
        <v>2118853.5</v>
      </c>
    </row>
    <row r="11170" customFormat="false" ht="15" hidden="false" customHeight="false" outlineLevel="0" collapsed="false">
      <c r="A11170" s="3" t="n">
        <v>11169</v>
      </c>
      <c r="B11170" s="3" t="n">
        <v>6</v>
      </c>
      <c r="C11170" s="3" t="s">
        <v>433</v>
      </c>
      <c r="D11170" s="3" t="s">
        <v>563</v>
      </c>
      <c r="E11170" s="3" t="n">
        <v>3468</v>
      </c>
      <c r="F11170" s="4" t="n">
        <v>246.23</v>
      </c>
      <c r="G11170" s="3" t="s">
        <v>8</v>
      </c>
      <c r="H11170" s="4" t="n">
        <f aca="false">ROUND(E11170*F11170,2)</f>
        <v>853925.64</v>
      </c>
    </row>
    <row r="11171" customFormat="false" ht="15" hidden="false" customHeight="false" outlineLevel="0" collapsed="false">
      <c r="A11171" s="3" t="n">
        <v>11170</v>
      </c>
      <c r="B11171" s="3" t="n">
        <v>10</v>
      </c>
      <c r="C11171" s="3" t="s">
        <v>433</v>
      </c>
      <c r="D11171" s="3" t="s">
        <v>563</v>
      </c>
      <c r="E11171" s="3" t="n">
        <v>4918</v>
      </c>
      <c r="F11171" s="4" t="n">
        <v>77.93</v>
      </c>
      <c r="G11171" s="3" t="s">
        <v>8</v>
      </c>
      <c r="H11171" s="4" t="n">
        <f aca="false">ROUND(E11171*F11171,2)</f>
        <v>383259.74</v>
      </c>
    </row>
    <row r="11172" customFormat="false" ht="15" hidden="false" customHeight="false" outlineLevel="0" collapsed="false">
      <c r="A11172" s="3" t="n">
        <v>11171</v>
      </c>
      <c r="B11172" s="3" t="n">
        <v>12</v>
      </c>
      <c r="C11172" s="3" t="s">
        <v>433</v>
      </c>
      <c r="D11172" s="3" t="s">
        <v>563</v>
      </c>
      <c r="E11172" s="3" t="n">
        <v>47</v>
      </c>
      <c r="F11172" s="4" t="n">
        <v>220.25</v>
      </c>
      <c r="G11172" s="3" t="s">
        <v>38</v>
      </c>
      <c r="H11172" s="4" t="n">
        <f aca="false">ROUND(E11172*F11172,2)</f>
        <v>10351.75</v>
      </c>
    </row>
    <row r="11173" customFormat="false" ht="15" hidden="false" customHeight="false" outlineLevel="0" collapsed="false">
      <c r="A11173" s="3" t="n">
        <v>11172</v>
      </c>
      <c r="B11173" s="3" t="n">
        <v>5</v>
      </c>
      <c r="C11173" s="3" t="s">
        <v>433</v>
      </c>
      <c r="D11173" s="3" t="s">
        <v>563</v>
      </c>
      <c r="E11173" s="3" t="n">
        <v>3364</v>
      </c>
      <c r="F11173" s="4" t="n">
        <v>675.73</v>
      </c>
      <c r="G11173" s="3" t="s">
        <v>8</v>
      </c>
      <c r="H11173" s="4" t="n">
        <f aca="false">ROUND(E11173*F11173,2)</f>
        <v>2273155.72</v>
      </c>
    </row>
    <row r="11174" customFormat="false" ht="15" hidden="false" customHeight="false" outlineLevel="0" collapsed="false">
      <c r="A11174" s="3" t="n">
        <v>11173</v>
      </c>
      <c r="B11174" s="3" t="n">
        <v>11</v>
      </c>
      <c r="C11174" s="3" t="s">
        <v>434</v>
      </c>
      <c r="D11174" s="3" t="s">
        <v>562</v>
      </c>
      <c r="E11174" s="3" t="n">
        <v>1102</v>
      </c>
      <c r="F11174" s="4" t="n">
        <v>117.2</v>
      </c>
      <c r="G11174" s="3" t="s">
        <v>34</v>
      </c>
      <c r="H11174" s="4" t="n">
        <f aca="false">ROUND(E11174*F11174,2)</f>
        <v>129154.4</v>
      </c>
    </row>
    <row r="11175" customFormat="false" ht="15" hidden="false" customHeight="false" outlineLevel="0" collapsed="false">
      <c r="A11175" s="3" t="n">
        <v>11174</v>
      </c>
      <c r="B11175" s="3" t="n">
        <v>7</v>
      </c>
      <c r="C11175" s="3" t="s">
        <v>434</v>
      </c>
      <c r="D11175" s="3" t="s">
        <v>562</v>
      </c>
      <c r="E11175" s="3" t="n">
        <v>1129</v>
      </c>
      <c r="F11175" s="4" t="n">
        <v>291.21</v>
      </c>
      <c r="G11175" s="3" t="s">
        <v>8</v>
      </c>
      <c r="H11175" s="4" t="n">
        <f aca="false">ROUND(E11175*F11175,2)</f>
        <v>328776.09</v>
      </c>
    </row>
    <row r="11176" customFormat="false" ht="15" hidden="false" customHeight="false" outlineLevel="0" collapsed="false">
      <c r="A11176" s="3" t="n">
        <v>11175</v>
      </c>
      <c r="B11176" s="3" t="n">
        <v>8</v>
      </c>
      <c r="C11176" s="3" t="s">
        <v>434</v>
      </c>
      <c r="D11176" s="3" t="s">
        <v>562</v>
      </c>
      <c r="E11176" s="3" t="n">
        <v>1611</v>
      </c>
      <c r="F11176" s="4" t="n">
        <v>59.34</v>
      </c>
      <c r="G11176" s="3" t="s">
        <v>8</v>
      </c>
      <c r="H11176" s="4" t="n">
        <f aca="false">ROUND(E11176*F11176,2)</f>
        <v>95596.74</v>
      </c>
    </row>
    <row r="11177" customFormat="false" ht="15" hidden="false" customHeight="false" outlineLevel="0" collapsed="false">
      <c r="A11177" s="3" t="n">
        <v>11176</v>
      </c>
      <c r="B11177" s="3" t="n">
        <v>1</v>
      </c>
      <c r="C11177" s="3" t="s">
        <v>434</v>
      </c>
      <c r="D11177" s="3" t="s">
        <v>563</v>
      </c>
      <c r="E11177" s="3" t="n">
        <v>1328</v>
      </c>
      <c r="F11177" s="4" t="n">
        <v>405.72</v>
      </c>
      <c r="G11177" s="3" t="s">
        <v>8</v>
      </c>
      <c r="H11177" s="4" t="n">
        <f aca="false">ROUND(E11177*F11177,2)</f>
        <v>538796.16</v>
      </c>
    </row>
    <row r="11178" customFormat="false" ht="15" hidden="false" customHeight="false" outlineLevel="0" collapsed="false">
      <c r="A11178" s="3" t="n">
        <v>11177</v>
      </c>
      <c r="B11178" s="3" t="n">
        <v>5</v>
      </c>
      <c r="C11178" s="3" t="s">
        <v>434</v>
      </c>
      <c r="D11178" s="3" t="s">
        <v>562</v>
      </c>
      <c r="E11178" s="3" t="n">
        <v>4625</v>
      </c>
      <c r="F11178" s="4" t="n">
        <v>703.96</v>
      </c>
      <c r="G11178" s="3" t="s">
        <v>8</v>
      </c>
      <c r="H11178" s="4" t="n">
        <f aca="false">ROUND(E11178*F11178,2)</f>
        <v>3255815</v>
      </c>
    </row>
    <row r="11179" customFormat="false" ht="15" hidden="false" customHeight="false" outlineLevel="0" collapsed="false">
      <c r="A11179" s="3" t="n">
        <v>11178</v>
      </c>
      <c r="B11179" s="3" t="n">
        <v>10</v>
      </c>
      <c r="C11179" s="3" t="s">
        <v>434</v>
      </c>
      <c r="D11179" s="3" t="s">
        <v>562</v>
      </c>
      <c r="E11179" s="3" t="n">
        <v>3701</v>
      </c>
      <c r="F11179" s="4" t="n">
        <v>77.77</v>
      </c>
      <c r="G11179" s="3" t="s">
        <v>8</v>
      </c>
      <c r="H11179" s="4" t="n">
        <f aca="false">ROUND(E11179*F11179,2)</f>
        <v>287826.77</v>
      </c>
    </row>
    <row r="11180" customFormat="false" ht="15" hidden="false" customHeight="false" outlineLevel="0" collapsed="false">
      <c r="A11180" s="3" t="n">
        <v>11179</v>
      </c>
      <c r="B11180" s="3" t="n">
        <v>15</v>
      </c>
      <c r="C11180" s="3" t="s">
        <v>434</v>
      </c>
      <c r="D11180" s="3" t="s">
        <v>562</v>
      </c>
      <c r="E11180" s="3" t="n">
        <v>3273</v>
      </c>
      <c r="F11180" s="4" t="n">
        <v>284.71</v>
      </c>
      <c r="G11180" s="3" t="s">
        <v>46</v>
      </c>
      <c r="H11180" s="4" t="n">
        <f aca="false">ROUND(E11180*F11180,2)</f>
        <v>931855.83</v>
      </c>
    </row>
    <row r="11181" customFormat="false" ht="15" hidden="false" customHeight="false" outlineLevel="0" collapsed="false">
      <c r="A11181" s="3" t="n">
        <v>11180</v>
      </c>
      <c r="B11181" s="3" t="n">
        <v>4</v>
      </c>
      <c r="C11181" s="3" t="s">
        <v>434</v>
      </c>
      <c r="D11181" s="3" t="s">
        <v>563</v>
      </c>
      <c r="E11181" s="3" t="n">
        <v>2441</v>
      </c>
      <c r="F11181" s="4" t="n">
        <v>115.52</v>
      </c>
      <c r="G11181" s="3" t="s">
        <v>8</v>
      </c>
      <c r="H11181" s="4" t="n">
        <f aca="false">ROUND(E11181*F11181,2)</f>
        <v>281984.32</v>
      </c>
    </row>
    <row r="11182" customFormat="false" ht="15" hidden="false" customHeight="false" outlineLevel="0" collapsed="false">
      <c r="A11182" s="3" t="n">
        <v>11181</v>
      </c>
      <c r="B11182" s="3" t="n">
        <v>10</v>
      </c>
      <c r="C11182" s="3" t="s">
        <v>434</v>
      </c>
      <c r="D11182" s="3" t="s">
        <v>562</v>
      </c>
      <c r="E11182" s="3" t="n">
        <v>199</v>
      </c>
      <c r="F11182" s="4" t="n">
        <v>77.83</v>
      </c>
      <c r="G11182" s="3" t="s">
        <v>8</v>
      </c>
      <c r="H11182" s="4" t="n">
        <f aca="false">ROUND(E11182*F11182,2)</f>
        <v>15488.17</v>
      </c>
    </row>
    <row r="11183" customFormat="false" ht="15" hidden="false" customHeight="false" outlineLevel="0" collapsed="false">
      <c r="A11183" s="3" t="n">
        <v>11182</v>
      </c>
      <c r="B11183" s="3" t="n">
        <v>13</v>
      </c>
      <c r="C11183" s="3" t="s">
        <v>434</v>
      </c>
      <c r="D11183" s="3" t="s">
        <v>562</v>
      </c>
      <c r="E11183" s="3" t="n">
        <v>1012</v>
      </c>
      <c r="F11183" s="4" t="n">
        <v>45.65</v>
      </c>
      <c r="G11183" s="3" t="s">
        <v>41</v>
      </c>
      <c r="H11183" s="4" t="n">
        <f aca="false">ROUND(E11183*F11183,2)</f>
        <v>46197.8</v>
      </c>
    </row>
    <row r="11184" customFormat="false" ht="15" hidden="false" customHeight="false" outlineLevel="0" collapsed="false">
      <c r="A11184" s="3" t="n">
        <v>11183</v>
      </c>
      <c r="B11184" s="3" t="n">
        <v>1</v>
      </c>
      <c r="C11184" s="3" t="s">
        <v>434</v>
      </c>
      <c r="D11184" s="3" t="s">
        <v>562</v>
      </c>
      <c r="E11184" s="3" t="n">
        <v>2584</v>
      </c>
      <c r="F11184" s="4" t="n">
        <v>406.47</v>
      </c>
      <c r="G11184" s="3" t="s">
        <v>8</v>
      </c>
      <c r="H11184" s="4" t="n">
        <f aca="false">ROUND(E11184*F11184,2)</f>
        <v>1050318.48</v>
      </c>
    </row>
    <row r="11185" customFormat="false" ht="15" hidden="false" customHeight="false" outlineLevel="0" collapsed="false">
      <c r="A11185" s="3" t="n">
        <v>11184</v>
      </c>
      <c r="B11185" s="3" t="n">
        <v>9</v>
      </c>
      <c r="C11185" s="3" t="s">
        <v>434</v>
      </c>
      <c r="D11185" s="3" t="s">
        <v>562</v>
      </c>
      <c r="E11185" s="3" t="n">
        <v>3295</v>
      </c>
      <c r="F11185" s="4" t="n">
        <v>278.45</v>
      </c>
      <c r="G11185" s="3" t="s">
        <v>8</v>
      </c>
      <c r="H11185" s="4" t="n">
        <f aca="false">ROUND(E11185*F11185,2)</f>
        <v>917492.75</v>
      </c>
    </row>
    <row r="11186" customFormat="false" ht="15" hidden="false" customHeight="false" outlineLevel="0" collapsed="false">
      <c r="A11186" s="3" t="n">
        <v>11185</v>
      </c>
      <c r="B11186" s="3" t="n">
        <v>4</v>
      </c>
      <c r="C11186" s="3" t="s">
        <v>434</v>
      </c>
      <c r="D11186" s="3" t="s">
        <v>562</v>
      </c>
      <c r="E11186" s="3" t="n">
        <v>1910</v>
      </c>
      <c r="F11186" s="4" t="n">
        <v>115.25</v>
      </c>
      <c r="G11186" s="3" t="s">
        <v>8</v>
      </c>
      <c r="H11186" s="4" t="n">
        <f aca="false">ROUND(E11186*F11186,2)</f>
        <v>220127.5</v>
      </c>
    </row>
    <row r="11187" customFormat="false" ht="15" hidden="false" customHeight="false" outlineLevel="0" collapsed="false">
      <c r="A11187" s="3" t="n">
        <v>11186</v>
      </c>
      <c r="B11187" s="3" t="n">
        <v>10</v>
      </c>
      <c r="C11187" s="3" t="s">
        <v>434</v>
      </c>
      <c r="D11187" s="3" t="s">
        <v>563</v>
      </c>
      <c r="E11187" s="3" t="n">
        <v>25</v>
      </c>
      <c r="F11187" s="4" t="n">
        <v>77.82</v>
      </c>
      <c r="G11187" s="3" t="s">
        <v>8</v>
      </c>
      <c r="H11187" s="4" t="n">
        <f aca="false">ROUND(E11187*F11187,2)</f>
        <v>1945.5</v>
      </c>
    </row>
    <row r="11188" customFormat="false" ht="15" hidden="false" customHeight="false" outlineLevel="0" collapsed="false">
      <c r="A11188" s="3" t="n">
        <v>11187</v>
      </c>
      <c r="B11188" s="3" t="n">
        <v>5</v>
      </c>
      <c r="C11188" s="3" t="s">
        <v>434</v>
      </c>
      <c r="D11188" s="3" t="s">
        <v>562</v>
      </c>
      <c r="E11188" s="3" t="n">
        <v>2626</v>
      </c>
      <c r="F11188" s="4" t="n">
        <v>701.52</v>
      </c>
      <c r="G11188" s="3" t="s">
        <v>8</v>
      </c>
      <c r="H11188" s="4" t="n">
        <f aca="false">ROUND(E11188*F11188,2)</f>
        <v>1842191.52</v>
      </c>
    </row>
    <row r="11189" customFormat="false" ht="15" hidden="false" customHeight="false" outlineLevel="0" collapsed="false">
      <c r="A11189" s="3" t="n">
        <v>11188</v>
      </c>
      <c r="B11189" s="3" t="n">
        <v>4</v>
      </c>
      <c r="C11189" s="3" t="s">
        <v>434</v>
      </c>
      <c r="D11189" s="3" t="s">
        <v>562</v>
      </c>
      <c r="E11189" s="3" t="n">
        <v>3903</v>
      </c>
      <c r="F11189" s="4" t="n">
        <v>115.16</v>
      </c>
      <c r="G11189" s="3" t="s">
        <v>8</v>
      </c>
      <c r="H11189" s="4" t="n">
        <f aca="false">ROUND(E11189*F11189,2)</f>
        <v>449469.48</v>
      </c>
    </row>
    <row r="11190" customFormat="false" ht="15" hidden="false" customHeight="false" outlineLevel="0" collapsed="false">
      <c r="A11190" s="3" t="n">
        <v>11189</v>
      </c>
      <c r="B11190" s="3" t="n">
        <v>4</v>
      </c>
      <c r="C11190" s="3" t="s">
        <v>434</v>
      </c>
      <c r="D11190" s="3" t="s">
        <v>563</v>
      </c>
      <c r="E11190" s="3" t="n">
        <v>581</v>
      </c>
      <c r="F11190" s="4" t="n">
        <v>115.39</v>
      </c>
      <c r="G11190" s="3" t="s">
        <v>8</v>
      </c>
      <c r="H11190" s="4" t="n">
        <f aca="false">ROUND(E11190*F11190,2)</f>
        <v>67041.59</v>
      </c>
    </row>
    <row r="11191" customFormat="false" ht="15" hidden="false" customHeight="false" outlineLevel="0" collapsed="false">
      <c r="A11191" s="3" t="n">
        <v>11190</v>
      </c>
      <c r="B11191" s="3" t="n">
        <v>10</v>
      </c>
      <c r="C11191" s="3" t="s">
        <v>434</v>
      </c>
      <c r="D11191" s="3" t="s">
        <v>562</v>
      </c>
      <c r="E11191" s="3" t="n">
        <v>1235</v>
      </c>
      <c r="F11191" s="4" t="n">
        <v>77.66</v>
      </c>
      <c r="G11191" s="3" t="s">
        <v>8</v>
      </c>
      <c r="H11191" s="4" t="n">
        <f aca="false">ROUND(E11191*F11191,2)</f>
        <v>95910.1</v>
      </c>
    </row>
    <row r="11192" customFormat="false" ht="15" hidden="false" customHeight="false" outlineLevel="0" collapsed="false">
      <c r="A11192" s="3" t="n">
        <v>11191</v>
      </c>
      <c r="B11192" s="3" t="n">
        <v>13</v>
      </c>
      <c r="C11192" s="3" t="s">
        <v>434</v>
      </c>
      <c r="D11192" s="3" t="s">
        <v>563</v>
      </c>
      <c r="E11192" s="3" t="n">
        <v>2807</v>
      </c>
      <c r="F11192" s="4" t="n">
        <v>45.81</v>
      </c>
      <c r="G11192" s="3" t="s">
        <v>41</v>
      </c>
      <c r="H11192" s="4" t="n">
        <f aca="false">ROUND(E11192*F11192,2)</f>
        <v>128588.67</v>
      </c>
    </row>
    <row r="11193" customFormat="false" ht="15" hidden="false" customHeight="false" outlineLevel="0" collapsed="false">
      <c r="A11193" s="3" t="n">
        <v>11192</v>
      </c>
      <c r="B11193" s="3" t="n">
        <v>6</v>
      </c>
      <c r="C11193" s="3" t="s">
        <v>434</v>
      </c>
      <c r="D11193" s="3" t="s">
        <v>563</v>
      </c>
      <c r="E11193" s="3" t="n">
        <v>3509</v>
      </c>
      <c r="F11193" s="4" t="n">
        <v>245.26</v>
      </c>
      <c r="G11193" s="3" t="s">
        <v>8</v>
      </c>
      <c r="H11193" s="4" t="n">
        <f aca="false">ROUND(E11193*F11193,2)</f>
        <v>860617.34</v>
      </c>
    </row>
    <row r="11194" customFormat="false" ht="15" hidden="false" customHeight="false" outlineLevel="0" collapsed="false">
      <c r="A11194" s="3" t="n">
        <v>11193</v>
      </c>
      <c r="B11194" s="3" t="n">
        <v>9</v>
      </c>
      <c r="C11194" s="3" t="s">
        <v>434</v>
      </c>
      <c r="D11194" s="3" t="s">
        <v>563</v>
      </c>
      <c r="E11194" s="3" t="n">
        <v>2858</v>
      </c>
      <c r="F11194" s="4" t="n">
        <v>279.19</v>
      </c>
      <c r="G11194" s="3" t="s">
        <v>8</v>
      </c>
      <c r="H11194" s="4" t="n">
        <f aca="false">ROUND(E11194*F11194,2)</f>
        <v>797925.02</v>
      </c>
    </row>
    <row r="11195" customFormat="false" ht="15" hidden="false" customHeight="false" outlineLevel="0" collapsed="false">
      <c r="A11195" s="3" t="n">
        <v>11194</v>
      </c>
      <c r="B11195" s="3" t="n">
        <v>3</v>
      </c>
      <c r="C11195" s="3" t="s">
        <v>434</v>
      </c>
      <c r="D11195" s="3" t="s">
        <v>563</v>
      </c>
      <c r="E11195" s="3" t="n">
        <v>2188</v>
      </c>
      <c r="F11195" s="4" t="n">
        <v>156.47</v>
      </c>
      <c r="G11195" s="3" t="s">
        <v>8</v>
      </c>
      <c r="H11195" s="4" t="n">
        <f aca="false">ROUND(E11195*F11195,2)</f>
        <v>342356.36</v>
      </c>
    </row>
    <row r="11196" customFormat="false" ht="15" hidden="false" customHeight="false" outlineLevel="0" collapsed="false">
      <c r="A11196" s="3" t="n">
        <v>11195</v>
      </c>
      <c r="B11196" s="3" t="n">
        <v>15</v>
      </c>
      <c r="C11196" s="3" t="s">
        <v>434</v>
      </c>
      <c r="D11196" s="3" t="s">
        <v>563</v>
      </c>
      <c r="E11196" s="3" t="n">
        <v>4860</v>
      </c>
      <c r="F11196" s="4" t="n">
        <v>284.82</v>
      </c>
      <c r="G11196" s="3" t="s">
        <v>46</v>
      </c>
      <c r="H11196" s="4" t="n">
        <f aca="false">ROUND(E11196*F11196,2)</f>
        <v>1384225.2</v>
      </c>
    </row>
    <row r="11197" customFormat="false" ht="15" hidden="false" customHeight="false" outlineLevel="0" collapsed="false">
      <c r="A11197" s="3" t="n">
        <v>11196</v>
      </c>
      <c r="B11197" s="3" t="n">
        <v>6</v>
      </c>
      <c r="C11197" s="3" t="s">
        <v>434</v>
      </c>
      <c r="D11197" s="3" t="s">
        <v>562</v>
      </c>
      <c r="E11197" s="3" t="n">
        <v>2765</v>
      </c>
      <c r="F11197" s="4" t="n">
        <v>244.43</v>
      </c>
      <c r="G11197" s="3" t="s">
        <v>8</v>
      </c>
      <c r="H11197" s="4" t="n">
        <f aca="false">ROUND(E11197*F11197,2)</f>
        <v>675848.95</v>
      </c>
    </row>
    <row r="11198" customFormat="false" ht="15" hidden="false" customHeight="false" outlineLevel="0" collapsed="false">
      <c r="A11198" s="3" t="n">
        <v>11197</v>
      </c>
      <c r="B11198" s="3" t="n">
        <v>2</v>
      </c>
      <c r="C11198" s="3" t="s">
        <v>434</v>
      </c>
      <c r="D11198" s="3" t="s">
        <v>563</v>
      </c>
      <c r="E11198" s="3" t="n">
        <v>750</v>
      </c>
      <c r="F11198" s="4" t="n">
        <v>31.25</v>
      </c>
      <c r="G11198" s="3" t="s">
        <v>8</v>
      </c>
      <c r="H11198" s="4" t="n">
        <f aca="false">ROUND(E11198*F11198,2)</f>
        <v>23437.5</v>
      </c>
    </row>
    <row r="11199" customFormat="false" ht="15" hidden="false" customHeight="false" outlineLevel="0" collapsed="false">
      <c r="A11199" s="3" t="n">
        <v>11198</v>
      </c>
      <c r="B11199" s="3" t="n">
        <v>10</v>
      </c>
      <c r="C11199" s="3" t="s">
        <v>434</v>
      </c>
      <c r="D11199" s="3" t="s">
        <v>562</v>
      </c>
      <c r="E11199" s="3" t="n">
        <v>3413</v>
      </c>
      <c r="F11199" s="4" t="n">
        <v>77.67</v>
      </c>
      <c r="G11199" s="3" t="s">
        <v>8</v>
      </c>
      <c r="H11199" s="4" t="n">
        <f aca="false">ROUND(E11199*F11199,2)</f>
        <v>265087.71</v>
      </c>
    </row>
    <row r="11200" customFormat="false" ht="15" hidden="false" customHeight="false" outlineLevel="0" collapsed="false">
      <c r="A11200" s="3" t="n">
        <v>11199</v>
      </c>
      <c r="B11200" s="3" t="n">
        <v>12</v>
      </c>
      <c r="C11200" s="3" t="s">
        <v>434</v>
      </c>
      <c r="D11200" s="3" t="s">
        <v>563</v>
      </c>
      <c r="E11200" s="3" t="n">
        <v>4669</v>
      </c>
      <c r="F11200" s="4" t="n">
        <v>220.19</v>
      </c>
      <c r="G11200" s="3" t="s">
        <v>38</v>
      </c>
      <c r="H11200" s="4" t="n">
        <f aca="false">ROUND(E11200*F11200,2)</f>
        <v>1028067.11</v>
      </c>
    </row>
    <row r="11201" customFormat="false" ht="15" hidden="false" customHeight="false" outlineLevel="0" collapsed="false">
      <c r="A11201" s="3" t="n">
        <v>11200</v>
      </c>
      <c r="B11201" s="3" t="n">
        <v>3</v>
      </c>
      <c r="C11201" s="3" t="s">
        <v>434</v>
      </c>
      <c r="D11201" s="3" t="s">
        <v>563</v>
      </c>
      <c r="E11201" s="3" t="n">
        <v>1794</v>
      </c>
      <c r="F11201" s="4" t="n">
        <v>157.11</v>
      </c>
      <c r="G11201" s="3" t="s">
        <v>8</v>
      </c>
      <c r="H11201" s="4" t="n">
        <f aca="false">ROUND(E11201*F11201,2)</f>
        <v>281855.34</v>
      </c>
    </row>
    <row r="11202" customFormat="false" ht="15" hidden="false" customHeight="false" outlineLevel="0" collapsed="false">
      <c r="A11202" s="3" t="n">
        <v>11201</v>
      </c>
      <c r="B11202" s="3" t="n">
        <v>13</v>
      </c>
      <c r="C11202" s="3" t="s">
        <v>434</v>
      </c>
      <c r="D11202" s="3" t="s">
        <v>563</v>
      </c>
      <c r="E11202" s="3" t="n">
        <v>4801</v>
      </c>
      <c r="F11202" s="4" t="n">
        <v>45.65</v>
      </c>
      <c r="G11202" s="3" t="s">
        <v>41</v>
      </c>
      <c r="H11202" s="4" t="n">
        <f aca="false">ROUND(E11202*F11202,2)</f>
        <v>219165.65</v>
      </c>
    </row>
    <row r="11203" customFormat="false" ht="15" hidden="false" customHeight="false" outlineLevel="0" collapsed="false">
      <c r="A11203" s="3" t="n">
        <v>11202</v>
      </c>
      <c r="B11203" s="3" t="n">
        <v>6</v>
      </c>
      <c r="C11203" s="3" t="s">
        <v>434</v>
      </c>
      <c r="D11203" s="3" t="s">
        <v>562</v>
      </c>
      <c r="E11203" s="3" t="n">
        <v>2678</v>
      </c>
      <c r="F11203" s="4" t="n">
        <v>245.01</v>
      </c>
      <c r="G11203" s="3" t="s">
        <v>8</v>
      </c>
      <c r="H11203" s="4" t="n">
        <f aca="false">ROUND(E11203*F11203,2)</f>
        <v>656136.78</v>
      </c>
    </row>
    <row r="11204" customFormat="false" ht="15" hidden="false" customHeight="false" outlineLevel="0" collapsed="false">
      <c r="A11204" s="3" t="n">
        <v>11203</v>
      </c>
      <c r="B11204" s="3" t="n">
        <v>14</v>
      </c>
      <c r="C11204" s="3" t="s">
        <v>434</v>
      </c>
      <c r="D11204" s="3" t="s">
        <v>563</v>
      </c>
      <c r="E11204" s="3" t="n">
        <v>3000</v>
      </c>
      <c r="F11204" s="4" t="n">
        <v>75.38</v>
      </c>
      <c r="G11204" s="3" t="s">
        <v>41</v>
      </c>
      <c r="H11204" s="4" t="n">
        <f aca="false">ROUND(E11204*F11204,2)</f>
        <v>226140</v>
      </c>
    </row>
    <row r="11205" customFormat="false" ht="15" hidden="false" customHeight="false" outlineLevel="0" collapsed="false">
      <c r="A11205" s="3" t="n">
        <v>11204</v>
      </c>
      <c r="B11205" s="3" t="n">
        <v>11</v>
      </c>
      <c r="C11205" s="3" t="s">
        <v>435</v>
      </c>
      <c r="D11205" s="3" t="s">
        <v>563</v>
      </c>
      <c r="E11205" s="3" t="n">
        <v>4621</v>
      </c>
      <c r="F11205" s="4" t="n">
        <v>117.43</v>
      </c>
      <c r="G11205" s="3" t="s">
        <v>34</v>
      </c>
      <c r="H11205" s="4" t="n">
        <f aca="false">ROUND(E11205*F11205,2)</f>
        <v>542644.03</v>
      </c>
    </row>
    <row r="11206" customFormat="false" ht="15" hidden="false" customHeight="false" outlineLevel="0" collapsed="false">
      <c r="A11206" s="3" t="n">
        <v>11205</v>
      </c>
      <c r="B11206" s="3" t="n">
        <v>5</v>
      </c>
      <c r="C11206" s="3" t="s">
        <v>435</v>
      </c>
      <c r="D11206" s="3" t="s">
        <v>563</v>
      </c>
      <c r="E11206" s="3" t="n">
        <v>987</v>
      </c>
      <c r="F11206" s="4" t="n">
        <v>712.34</v>
      </c>
      <c r="G11206" s="3" t="s">
        <v>8</v>
      </c>
      <c r="H11206" s="4" t="n">
        <f aca="false">ROUND(E11206*F11206,2)</f>
        <v>703079.58</v>
      </c>
    </row>
    <row r="11207" customFormat="false" ht="15" hidden="false" customHeight="false" outlineLevel="0" collapsed="false">
      <c r="A11207" s="3" t="n">
        <v>11206</v>
      </c>
      <c r="B11207" s="3" t="n">
        <v>12</v>
      </c>
      <c r="C11207" s="3" t="s">
        <v>435</v>
      </c>
      <c r="D11207" s="3" t="s">
        <v>563</v>
      </c>
      <c r="E11207" s="3" t="n">
        <v>932</v>
      </c>
      <c r="F11207" s="4" t="n">
        <v>221.08</v>
      </c>
      <c r="G11207" s="3" t="s">
        <v>38</v>
      </c>
      <c r="H11207" s="4" t="n">
        <f aca="false">ROUND(E11207*F11207,2)</f>
        <v>206046.56</v>
      </c>
    </row>
    <row r="11208" customFormat="false" ht="15" hidden="false" customHeight="false" outlineLevel="0" collapsed="false">
      <c r="A11208" s="3" t="n">
        <v>11207</v>
      </c>
      <c r="B11208" s="3" t="n">
        <v>2</v>
      </c>
      <c r="C11208" s="3" t="s">
        <v>435</v>
      </c>
      <c r="D11208" s="3" t="s">
        <v>562</v>
      </c>
      <c r="E11208" s="3" t="n">
        <v>4535</v>
      </c>
      <c r="F11208" s="4" t="n">
        <v>31.34</v>
      </c>
      <c r="G11208" s="3" t="s">
        <v>8</v>
      </c>
      <c r="H11208" s="4" t="n">
        <f aca="false">ROUND(E11208*F11208,2)</f>
        <v>142126.9</v>
      </c>
    </row>
    <row r="11209" customFormat="false" ht="15" hidden="false" customHeight="false" outlineLevel="0" collapsed="false">
      <c r="A11209" s="3" t="n">
        <v>11208</v>
      </c>
      <c r="B11209" s="3" t="n">
        <v>9</v>
      </c>
      <c r="C11209" s="3" t="s">
        <v>435</v>
      </c>
      <c r="D11209" s="3" t="s">
        <v>563</v>
      </c>
      <c r="E11209" s="3" t="n">
        <v>1383</v>
      </c>
      <c r="F11209" s="4" t="n">
        <v>275.11</v>
      </c>
      <c r="G11209" s="3" t="s">
        <v>8</v>
      </c>
      <c r="H11209" s="4" t="n">
        <f aca="false">ROUND(E11209*F11209,2)</f>
        <v>380477.13</v>
      </c>
    </row>
    <row r="11210" customFormat="false" ht="15" hidden="false" customHeight="false" outlineLevel="0" collapsed="false">
      <c r="A11210" s="3" t="n">
        <v>11209</v>
      </c>
      <c r="B11210" s="3" t="n">
        <v>11</v>
      </c>
      <c r="C11210" s="3" t="s">
        <v>435</v>
      </c>
      <c r="D11210" s="3" t="s">
        <v>562</v>
      </c>
      <c r="E11210" s="3" t="n">
        <v>2886</v>
      </c>
      <c r="F11210" s="4" t="n">
        <v>117.63</v>
      </c>
      <c r="G11210" s="3" t="s">
        <v>34</v>
      </c>
      <c r="H11210" s="4" t="n">
        <f aca="false">ROUND(E11210*F11210,2)</f>
        <v>339480.18</v>
      </c>
    </row>
    <row r="11211" customFormat="false" ht="15" hidden="false" customHeight="false" outlineLevel="0" collapsed="false">
      <c r="A11211" s="3" t="n">
        <v>11210</v>
      </c>
      <c r="B11211" s="3" t="n">
        <v>13</v>
      </c>
      <c r="C11211" s="3" t="s">
        <v>435</v>
      </c>
      <c r="D11211" s="3" t="s">
        <v>563</v>
      </c>
      <c r="E11211" s="3" t="n">
        <v>3693</v>
      </c>
      <c r="F11211" s="4" t="n">
        <v>45.89</v>
      </c>
      <c r="G11211" s="3" t="s">
        <v>41</v>
      </c>
      <c r="H11211" s="4" t="n">
        <f aca="false">ROUND(E11211*F11211,2)</f>
        <v>169471.77</v>
      </c>
    </row>
    <row r="11212" customFormat="false" ht="15" hidden="false" customHeight="false" outlineLevel="0" collapsed="false">
      <c r="A11212" s="3" t="n">
        <v>11211</v>
      </c>
      <c r="B11212" s="3" t="n">
        <v>8</v>
      </c>
      <c r="C11212" s="3" t="s">
        <v>435</v>
      </c>
      <c r="D11212" s="3" t="s">
        <v>562</v>
      </c>
      <c r="E11212" s="3" t="n">
        <v>4858</v>
      </c>
      <c r="F11212" s="4" t="n">
        <v>61.38</v>
      </c>
      <c r="G11212" s="3" t="s">
        <v>8</v>
      </c>
      <c r="H11212" s="4" t="n">
        <f aca="false">ROUND(E11212*F11212,2)</f>
        <v>298184.04</v>
      </c>
    </row>
    <row r="11213" customFormat="false" ht="15" hidden="false" customHeight="false" outlineLevel="0" collapsed="false">
      <c r="A11213" s="3" t="n">
        <v>11212</v>
      </c>
      <c r="B11213" s="3" t="n">
        <v>7</v>
      </c>
      <c r="C11213" s="3" t="s">
        <v>435</v>
      </c>
      <c r="D11213" s="3" t="s">
        <v>563</v>
      </c>
      <c r="E11213" s="3" t="n">
        <v>3496</v>
      </c>
      <c r="F11213" s="4" t="n">
        <v>309.15</v>
      </c>
      <c r="G11213" s="3" t="s">
        <v>8</v>
      </c>
      <c r="H11213" s="4" t="n">
        <f aca="false">ROUND(E11213*F11213,2)</f>
        <v>1080788.4</v>
      </c>
    </row>
    <row r="11214" customFormat="false" ht="15" hidden="false" customHeight="false" outlineLevel="0" collapsed="false">
      <c r="A11214" s="3" t="n">
        <v>11213</v>
      </c>
      <c r="B11214" s="3" t="n">
        <v>6</v>
      </c>
      <c r="C11214" s="3" t="s">
        <v>435</v>
      </c>
      <c r="D11214" s="3" t="s">
        <v>562</v>
      </c>
      <c r="E11214" s="3" t="n">
        <v>4351</v>
      </c>
      <c r="F11214" s="4" t="n">
        <v>239.84</v>
      </c>
      <c r="G11214" s="3" t="s">
        <v>8</v>
      </c>
      <c r="H11214" s="4" t="n">
        <f aca="false">ROUND(E11214*F11214,2)</f>
        <v>1043543.84</v>
      </c>
    </row>
    <row r="11215" customFormat="false" ht="15" hidden="false" customHeight="false" outlineLevel="0" collapsed="false">
      <c r="A11215" s="3" t="n">
        <v>11214</v>
      </c>
      <c r="B11215" s="3" t="n">
        <v>8</v>
      </c>
      <c r="C11215" s="3" t="s">
        <v>435</v>
      </c>
      <c r="D11215" s="3" t="s">
        <v>562</v>
      </c>
      <c r="E11215" s="3" t="n">
        <v>1572</v>
      </c>
      <c r="F11215" s="4" t="n">
        <v>61.55</v>
      </c>
      <c r="G11215" s="3" t="s">
        <v>8</v>
      </c>
      <c r="H11215" s="4" t="n">
        <f aca="false">ROUND(E11215*F11215,2)</f>
        <v>96756.6</v>
      </c>
    </row>
    <row r="11216" customFormat="false" ht="15" hidden="false" customHeight="false" outlineLevel="0" collapsed="false">
      <c r="A11216" s="3" t="n">
        <v>11215</v>
      </c>
      <c r="B11216" s="3" t="n">
        <v>8</v>
      </c>
      <c r="C11216" s="3" t="s">
        <v>435</v>
      </c>
      <c r="D11216" s="3" t="s">
        <v>562</v>
      </c>
      <c r="E11216" s="3" t="n">
        <v>901</v>
      </c>
      <c r="F11216" s="4" t="n">
        <v>61.62</v>
      </c>
      <c r="G11216" s="3" t="s">
        <v>8</v>
      </c>
      <c r="H11216" s="4" t="n">
        <f aca="false">ROUND(E11216*F11216,2)</f>
        <v>55519.62</v>
      </c>
    </row>
    <row r="11217" customFormat="false" ht="15" hidden="false" customHeight="false" outlineLevel="0" collapsed="false">
      <c r="A11217" s="3" t="n">
        <v>11216</v>
      </c>
      <c r="B11217" s="3" t="n">
        <v>3</v>
      </c>
      <c r="C11217" s="3" t="s">
        <v>435</v>
      </c>
      <c r="D11217" s="3" t="s">
        <v>563</v>
      </c>
      <c r="E11217" s="3" t="n">
        <v>2301</v>
      </c>
      <c r="F11217" s="4" t="n">
        <v>151.5</v>
      </c>
      <c r="G11217" s="3" t="s">
        <v>8</v>
      </c>
      <c r="H11217" s="4" t="n">
        <f aca="false">ROUND(E11217*F11217,2)</f>
        <v>348601.5</v>
      </c>
    </row>
    <row r="11218" customFormat="false" ht="15" hidden="false" customHeight="false" outlineLevel="0" collapsed="false">
      <c r="A11218" s="3" t="n">
        <v>11217</v>
      </c>
      <c r="B11218" s="3" t="n">
        <v>8</v>
      </c>
      <c r="C11218" s="3" t="s">
        <v>435</v>
      </c>
      <c r="D11218" s="3" t="s">
        <v>562</v>
      </c>
      <c r="E11218" s="3" t="n">
        <v>4069</v>
      </c>
      <c r="F11218" s="4" t="n">
        <v>61.46</v>
      </c>
      <c r="G11218" s="3" t="s">
        <v>8</v>
      </c>
      <c r="H11218" s="4" t="n">
        <f aca="false">ROUND(E11218*F11218,2)</f>
        <v>250080.74</v>
      </c>
    </row>
    <row r="11219" customFormat="false" ht="15" hidden="false" customHeight="false" outlineLevel="0" collapsed="false">
      <c r="A11219" s="3" t="n">
        <v>11218</v>
      </c>
      <c r="B11219" s="3" t="n">
        <v>5</v>
      </c>
      <c r="C11219" s="3" t="s">
        <v>435</v>
      </c>
      <c r="D11219" s="3" t="s">
        <v>563</v>
      </c>
      <c r="E11219" s="3" t="n">
        <v>3445</v>
      </c>
      <c r="F11219" s="4" t="n">
        <v>711.2</v>
      </c>
      <c r="G11219" s="3" t="s">
        <v>8</v>
      </c>
      <c r="H11219" s="4" t="n">
        <f aca="false">ROUND(E11219*F11219,2)</f>
        <v>2450084</v>
      </c>
    </row>
    <row r="11220" customFormat="false" ht="15" hidden="false" customHeight="false" outlineLevel="0" collapsed="false">
      <c r="A11220" s="3" t="n">
        <v>11219</v>
      </c>
      <c r="B11220" s="3" t="n">
        <v>1</v>
      </c>
      <c r="C11220" s="3" t="s">
        <v>435</v>
      </c>
      <c r="D11220" s="3" t="s">
        <v>562</v>
      </c>
      <c r="E11220" s="3" t="n">
        <v>1265</v>
      </c>
      <c r="F11220" s="4" t="n">
        <v>415.43</v>
      </c>
      <c r="G11220" s="3" t="s">
        <v>8</v>
      </c>
      <c r="H11220" s="4" t="n">
        <f aca="false">ROUND(E11220*F11220,2)</f>
        <v>525518.95</v>
      </c>
    </row>
    <row r="11221" customFormat="false" ht="15" hidden="false" customHeight="false" outlineLevel="0" collapsed="false">
      <c r="A11221" s="3" t="n">
        <v>11220</v>
      </c>
      <c r="B11221" s="3" t="n">
        <v>8</v>
      </c>
      <c r="C11221" s="3" t="s">
        <v>435</v>
      </c>
      <c r="D11221" s="3" t="s">
        <v>563</v>
      </c>
      <c r="E11221" s="3" t="n">
        <v>791</v>
      </c>
      <c r="F11221" s="4" t="n">
        <v>61.49</v>
      </c>
      <c r="G11221" s="3" t="s">
        <v>8</v>
      </c>
      <c r="H11221" s="4" t="n">
        <f aca="false">ROUND(E11221*F11221,2)</f>
        <v>48638.59</v>
      </c>
    </row>
    <row r="11222" customFormat="false" ht="15" hidden="false" customHeight="false" outlineLevel="0" collapsed="false">
      <c r="A11222" s="3" t="n">
        <v>11221</v>
      </c>
      <c r="B11222" s="3" t="n">
        <v>1</v>
      </c>
      <c r="C11222" s="3" t="s">
        <v>435</v>
      </c>
      <c r="D11222" s="3" t="s">
        <v>563</v>
      </c>
      <c r="E11222" s="3" t="n">
        <v>1969</v>
      </c>
      <c r="F11222" s="4" t="n">
        <v>416</v>
      </c>
      <c r="G11222" s="3" t="s">
        <v>8</v>
      </c>
      <c r="H11222" s="4" t="n">
        <f aca="false">ROUND(E11222*F11222,2)</f>
        <v>819104</v>
      </c>
    </row>
    <row r="11223" customFormat="false" ht="15" hidden="false" customHeight="false" outlineLevel="0" collapsed="false">
      <c r="A11223" s="3" t="n">
        <v>11222</v>
      </c>
      <c r="B11223" s="3" t="n">
        <v>10</v>
      </c>
      <c r="C11223" s="3" t="s">
        <v>435</v>
      </c>
      <c r="D11223" s="3" t="s">
        <v>563</v>
      </c>
      <c r="E11223" s="3" t="n">
        <v>380</v>
      </c>
      <c r="F11223" s="4" t="n">
        <v>77.35</v>
      </c>
      <c r="G11223" s="3" t="s">
        <v>8</v>
      </c>
      <c r="H11223" s="4" t="n">
        <f aca="false">ROUND(E11223*F11223,2)</f>
        <v>29393</v>
      </c>
    </row>
    <row r="11224" customFormat="false" ht="15" hidden="false" customHeight="false" outlineLevel="0" collapsed="false">
      <c r="A11224" s="3" t="n">
        <v>11223</v>
      </c>
      <c r="B11224" s="3" t="n">
        <v>15</v>
      </c>
      <c r="C11224" s="3" t="s">
        <v>435</v>
      </c>
      <c r="D11224" s="3" t="s">
        <v>563</v>
      </c>
      <c r="E11224" s="3" t="n">
        <v>4364</v>
      </c>
      <c r="F11224" s="4" t="n">
        <v>282.78</v>
      </c>
      <c r="G11224" s="3" t="s">
        <v>46</v>
      </c>
      <c r="H11224" s="4" t="n">
        <f aca="false">ROUND(E11224*F11224,2)</f>
        <v>1234051.92</v>
      </c>
    </row>
    <row r="11225" customFormat="false" ht="15" hidden="false" customHeight="false" outlineLevel="0" collapsed="false">
      <c r="A11225" s="3" t="n">
        <v>11224</v>
      </c>
      <c r="B11225" s="3" t="n">
        <v>14</v>
      </c>
      <c r="C11225" s="3" t="s">
        <v>435</v>
      </c>
      <c r="D11225" s="3" t="s">
        <v>563</v>
      </c>
      <c r="E11225" s="3" t="n">
        <v>2979</v>
      </c>
      <c r="F11225" s="4" t="n">
        <v>74.93</v>
      </c>
      <c r="G11225" s="3" t="s">
        <v>41</v>
      </c>
      <c r="H11225" s="4" t="n">
        <f aca="false">ROUND(E11225*F11225,2)</f>
        <v>223216.47</v>
      </c>
    </row>
    <row r="11226" customFormat="false" ht="15" hidden="false" customHeight="false" outlineLevel="0" collapsed="false">
      <c r="A11226" s="3" t="n">
        <v>11225</v>
      </c>
      <c r="B11226" s="3" t="n">
        <v>7</v>
      </c>
      <c r="C11226" s="3" t="s">
        <v>435</v>
      </c>
      <c r="D11226" s="3" t="s">
        <v>562</v>
      </c>
      <c r="E11226" s="3" t="n">
        <v>1526</v>
      </c>
      <c r="F11226" s="4" t="n">
        <v>308.98</v>
      </c>
      <c r="G11226" s="3" t="s">
        <v>8</v>
      </c>
      <c r="H11226" s="4" t="n">
        <f aca="false">ROUND(E11226*F11226,2)</f>
        <v>471503.48</v>
      </c>
    </row>
    <row r="11227" customFormat="false" ht="15" hidden="false" customHeight="false" outlineLevel="0" collapsed="false">
      <c r="A11227" s="3" t="n">
        <v>11226</v>
      </c>
      <c r="B11227" s="3" t="n">
        <v>11</v>
      </c>
      <c r="C11227" s="3" t="s">
        <v>435</v>
      </c>
      <c r="D11227" s="3" t="s">
        <v>562</v>
      </c>
      <c r="E11227" s="3" t="n">
        <v>2447</v>
      </c>
      <c r="F11227" s="4" t="n">
        <v>117.03</v>
      </c>
      <c r="G11227" s="3" t="s">
        <v>34</v>
      </c>
      <c r="H11227" s="4" t="n">
        <f aca="false">ROUND(E11227*F11227,2)</f>
        <v>286372.41</v>
      </c>
    </row>
    <row r="11228" customFormat="false" ht="15" hidden="false" customHeight="false" outlineLevel="0" collapsed="false">
      <c r="A11228" s="3" t="n">
        <v>11227</v>
      </c>
      <c r="B11228" s="3" t="n">
        <v>9</v>
      </c>
      <c r="C11228" s="3" t="s">
        <v>435</v>
      </c>
      <c r="D11228" s="3" t="s">
        <v>562</v>
      </c>
      <c r="E11228" s="3" t="n">
        <v>4555</v>
      </c>
      <c r="F11228" s="4" t="n">
        <v>275.8</v>
      </c>
      <c r="G11228" s="3" t="s">
        <v>8</v>
      </c>
      <c r="H11228" s="4" t="n">
        <f aca="false">ROUND(E11228*F11228,2)</f>
        <v>1256269</v>
      </c>
    </row>
    <row r="11229" customFormat="false" ht="15" hidden="false" customHeight="false" outlineLevel="0" collapsed="false">
      <c r="A11229" s="3" t="n">
        <v>11228</v>
      </c>
      <c r="B11229" s="3" t="n">
        <v>8</v>
      </c>
      <c r="C11229" s="3" t="s">
        <v>435</v>
      </c>
      <c r="D11229" s="3" t="s">
        <v>562</v>
      </c>
      <c r="E11229" s="3" t="n">
        <v>3629</v>
      </c>
      <c r="F11229" s="4" t="n">
        <v>61.57</v>
      </c>
      <c r="G11229" s="3" t="s">
        <v>8</v>
      </c>
      <c r="H11229" s="4" t="n">
        <f aca="false">ROUND(E11229*F11229,2)</f>
        <v>223437.53</v>
      </c>
    </row>
    <row r="11230" customFormat="false" ht="15" hidden="false" customHeight="false" outlineLevel="0" collapsed="false">
      <c r="A11230" s="3" t="n">
        <v>11229</v>
      </c>
      <c r="B11230" s="3" t="n">
        <v>5</v>
      </c>
      <c r="C11230" s="3" t="s">
        <v>435</v>
      </c>
      <c r="D11230" s="3" t="s">
        <v>562</v>
      </c>
      <c r="E11230" s="3" t="n">
        <v>3106</v>
      </c>
      <c r="F11230" s="4" t="n">
        <v>710.41</v>
      </c>
      <c r="G11230" s="3" t="s">
        <v>8</v>
      </c>
      <c r="H11230" s="4" t="n">
        <f aca="false">ROUND(E11230*F11230,2)</f>
        <v>2206533.46</v>
      </c>
    </row>
    <row r="11231" customFormat="false" ht="15" hidden="false" customHeight="false" outlineLevel="0" collapsed="false">
      <c r="A11231" s="3" t="n">
        <v>11230</v>
      </c>
      <c r="B11231" s="3" t="n">
        <v>13</v>
      </c>
      <c r="C11231" s="3" t="s">
        <v>435</v>
      </c>
      <c r="D11231" s="3" t="s">
        <v>562</v>
      </c>
      <c r="E11231" s="3" t="n">
        <v>4373</v>
      </c>
      <c r="F11231" s="4" t="n">
        <v>46.01</v>
      </c>
      <c r="G11231" s="3" t="s">
        <v>41</v>
      </c>
      <c r="H11231" s="4" t="n">
        <f aca="false">ROUND(E11231*F11231,2)</f>
        <v>201201.73</v>
      </c>
    </row>
    <row r="11232" customFormat="false" ht="15" hidden="false" customHeight="false" outlineLevel="0" collapsed="false">
      <c r="A11232" s="3" t="n">
        <v>11231</v>
      </c>
      <c r="B11232" s="3" t="n">
        <v>1</v>
      </c>
      <c r="C11232" s="3" t="s">
        <v>435</v>
      </c>
      <c r="D11232" s="3" t="s">
        <v>563</v>
      </c>
      <c r="E11232" s="3" t="n">
        <v>2393</v>
      </c>
      <c r="F11232" s="4" t="n">
        <v>415.53</v>
      </c>
      <c r="G11232" s="3" t="s">
        <v>8</v>
      </c>
      <c r="H11232" s="4" t="n">
        <f aca="false">ROUND(E11232*F11232,2)</f>
        <v>994363.29</v>
      </c>
    </row>
    <row r="11233" customFormat="false" ht="15" hidden="false" customHeight="false" outlineLevel="0" collapsed="false">
      <c r="A11233" s="3" t="n">
        <v>11232</v>
      </c>
      <c r="B11233" s="3" t="n">
        <v>11</v>
      </c>
      <c r="C11233" s="3" t="s">
        <v>435</v>
      </c>
      <c r="D11233" s="3" t="s">
        <v>563</v>
      </c>
      <c r="E11233" s="3" t="n">
        <v>201</v>
      </c>
      <c r="F11233" s="4" t="n">
        <v>117.34</v>
      </c>
      <c r="G11233" s="3" t="s">
        <v>34</v>
      </c>
      <c r="H11233" s="4" t="n">
        <f aca="false">ROUND(E11233*F11233,2)</f>
        <v>23585.34</v>
      </c>
    </row>
    <row r="11234" customFormat="false" ht="15" hidden="false" customHeight="false" outlineLevel="0" collapsed="false">
      <c r="A11234" s="3" t="n">
        <v>11233</v>
      </c>
      <c r="B11234" s="3" t="n">
        <v>4</v>
      </c>
      <c r="C11234" s="3" t="s">
        <v>435</v>
      </c>
      <c r="D11234" s="3" t="s">
        <v>562</v>
      </c>
      <c r="E11234" s="3" t="n">
        <v>1243</v>
      </c>
      <c r="F11234" s="4" t="n">
        <v>116.47</v>
      </c>
      <c r="G11234" s="3" t="s">
        <v>8</v>
      </c>
      <c r="H11234" s="4" t="n">
        <f aca="false">ROUND(E11234*F11234,2)</f>
        <v>144772.21</v>
      </c>
    </row>
    <row r="11235" customFormat="false" ht="15" hidden="false" customHeight="false" outlineLevel="0" collapsed="false">
      <c r="A11235" s="3" t="n">
        <v>11234</v>
      </c>
      <c r="B11235" s="3" t="n">
        <v>15</v>
      </c>
      <c r="C11235" s="3" t="s">
        <v>435</v>
      </c>
      <c r="D11235" s="3" t="s">
        <v>563</v>
      </c>
      <c r="E11235" s="3" t="n">
        <v>4375</v>
      </c>
      <c r="F11235" s="4" t="n">
        <v>282.67</v>
      </c>
      <c r="G11235" s="3" t="s">
        <v>46</v>
      </c>
      <c r="H11235" s="4" t="n">
        <f aca="false">ROUND(E11235*F11235,2)</f>
        <v>1236681.25</v>
      </c>
    </row>
    <row r="11236" customFormat="false" ht="15" hidden="false" customHeight="false" outlineLevel="0" collapsed="false">
      <c r="A11236" s="3" t="n">
        <v>11235</v>
      </c>
      <c r="B11236" s="3" t="n">
        <v>5</v>
      </c>
      <c r="C11236" s="3" t="s">
        <v>435</v>
      </c>
      <c r="D11236" s="3" t="s">
        <v>562</v>
      </c>
      <c r="E11236" s="3" t="n">
        <v>1180</v>
      </c>
      <c r="F11236" s="4" t="n">
        <v>712.25</v>
      </c>
      <c r="G11236" s="3" t="s">
        <v>8</v>
      </c>
      <c r="H11236" s="4" t="n">
        <f aca="false">ROUND(E11236*F11236,2)</f>
        <v>840455</v>
      </c>
    </row>
    <row r="11237" customFormat="false" ht="15" hidden="false" customHeight="false" outlineLevel="0" collapsed="false">
      <c r="A11237" s="3" t="n">
        <v>11236</v>
      </c>
      <c r="B11237" s="3" t="n">
        <v>6</v>
      </c>
      <c r="C11237" s="3" t="s">
        <v>435</v>
      </c>
      <c r="D11237" s="3" t="s">
        <v>562</v>
      </c>
      <c r="E11237" s="3" t="n">
        <v>258</v>
      </c>
      <c r="F11237" s="4" t="n">
        <v>240.94</v>
      </c>
      <c r="G11237" s="3" t="s">
        <v>8</v>
      </c>
      <c r="H11237" s="4" t="n">
        <f aca="false">ROUND(E11237*F11237,2)</f>
        <v>62162.52</v>
      </c>
    </row>
    <row r="11238" customFormat="false" ht="15" hidden="false" customHeight="false" outlineLevel="0" collapsed="false">
      <c r="A11238" s="3" t="n">
        <v>11237</v>
      </c>
      <c r="B11238" s="3" t="n">
        <v>13</v>
      </c>
      <c r="C11238" s="3" t="s">
        <v>435</v>
      </c>
      <c r="D11238" s="3" t="s">
        <v>563</v>
      </c>
      <c r="E11238" s="3" t="n">
        <v>1793</v>
      </c>
      <c r="F11238" s="4" t="n">
        <v>45.97</v>
      </c>
      <c r="G11238" s="3" t="s">
        <v>41</v>
      </c>
      <c r="H11238" s="4" t="n">
        <f aca="false">ROUND(E11238*F11238,2)</f>
        <v>82424.21</v>
      </c>
    </row>
    <row r="11239" customFormat="false" ht="15" hidden="false" customHeight="false" outlineLevel="0" collapsed="false">
      <c r="A11239" s="3" t="n">
        <v>11238</v>
      </c>
      <c r="B11239" s="3" t="n">
        <v>10</v>
      </c>
      <c r="C11239" s="3" t="s">
        <v>435</v>
      </c>
      <c r="D11239" s="3" t="s">
        <v>563</v>
      </c>
      <c r="E11239" s="3" t="n">
        <v>25</v>
      </c>
      <c r="F11239" s="4" t="n">
        <v>77.34</v>
      </c>
      <c r="G11239" s="3" t="s">
        <v>8</v>
      </c>
      <c r="H11239" s="4" t="n">
        <f aca="false">ROUND(E11239*F11239,2)</f>
        <v>1933.5</v>
      </c>
    </row>
    <row r="11240" customFormat="false" ht="15" hidden="false" customHeight="false" outlineLevel="0" collapsed="false">
      <c r="A11240" s="3" t="n">
        <v>11239</v>
      </c>
      <c r="B11240" s="3" t="n">
        <v>8</v>
      </c>
      <c r="C11240" s="3" t="s">
        <v>435</v>
      </c>
      <c r="D11240" s="3" t="s">
        <v>563</v>
      </c>
      <c r="E11240" s="3" t="n">
        <v>2294</v>
      </c>
      <c r="F11240" s="4" t="n">
        <v>61.63</v>
      </c>
      <c r="G11240" s="3" t="s">
        <v>8</v>
      </c>
      <c r="H11240" s="4" t="n">
        <f aca="false">ROUND(E11240*F11240,2)</f>
        <v>141379.22</v>
      </c>
    </row>
    <row r="11241" customFormat="false" ht="15" hidden="false" customHeight="false" outlineLevel="0" collapsed="false">
      <c r="A11241" s="3" t="n">
        <v>11240</v>
      </c>
      <c r="B11241" s="3" t="n">
        <v>13</v>
      </c>
      <c r="C11241" s="3" t="s">
        <v>435</v>
      </c>
      <c r="D11241" s="3" t="s">
        <v>563</v>
      </c>
      <c r="E11241" s="3" t="n">
        <v>2169</v>
      </c>
      <c r="F11241" s="4" t="n">
        <v>46.06</v>
      </c>
      <c r="G11241" s="3" t="s">
        <v>41</v>
      </c>
      <c r="H11241" s="4" t="n">
        <f aca="false">ROUND(E11241*F11241,2)</f>
        <v>99904.14</v>
      </c>
    </row>
    <row r="11242" customFormat="false" ht="15" hidden="false" customHeight="false" outlineLevel="0" collapsed="false">
      <c r="A11242" s="3" t="n">
        <v>11241</v>
      </c>
      <c r="B11242" s="3" t="n">
        <v>3</v>
      </c>
      <c r="C11242" s="3" t="s">
        <v>435</v>
      </c>
      <c r="D11242" s="3" t="s">
        <v>562</v>
      </c>
      <c r="E11242" s="3" t="n">
        <v>1742</v>
      </c>
      <c r="F11242" s="4" t="n">
        <v>151.13</v>
      </c>
      <c r="G11242" s="3" t="s">
        <v>8</v>
      </c>
      <c r="H11242" s="4" t="n">
        <f aca="false">ROUND(E11242*F11242,2)</f>
        <v>263268.46</v>
      </c>
    </row>
    <row r="11243" customFormat="false" ht="15" hidden="false" customHeight="false" outlineLevel="0" collapsed="false">
      <c r="A11243" s="3" t="n">
        <v>11242</v>
      </c>
      <c r="B11243" s="3" t="n">
        <v>7</v>
      </c>
      <c r="C11243" s="3" t="s">
        <v>435</v>
      </c>
      <c r="D11243" s="3" t="s">
        <v>562</v>
      </c>
      <c r="E11243" s="3" t="n">
        <v>3422</v>
      </c>
      <c r="F11243" s="4" t="n">
        <v>309.19</v>
      </c>
      <c r="G11243" s="3" t="s">
        <v>8</v>
      </c>
      <c r="H11243" s="4" t="n">
        <f aca="false">ROUND(E11243*F11243,2)</f>
        <v>1058048.18</v>
      </c>
    </row>
    <row r="11244" customFormat="false" ht="15" hidden="false" customHeight="false" outlineLevel="0" collapsed="false">
      <c r="A11244" s="3" t="n">
        <v>11243</v>
      </c>
      <c r="B11244" s="3" t="n">
        <v>12</v>
      </c>
      <c r="C11244" s="3" t="s">
        <v>435</v>
      </c>
      <c r="D11244" s="3" t="s">
        <v>563</v>
      </c>
      <c r="E11244" s="3" t="n">
        <v>1587</v>
      </c>
      <c r="F11244" s="4" t="n">
        <v>220.93</v>
      </c>
      <c r="G11244" s="3" t="s">
        <v>38</v>
      </c>
      <c r="H11244" s="4" t="n">
        <f aca="false">ROUND(E11244*F11244,2)</f>
        <v>350615.91</v>
      </c>
    </row>
    <row r="11245" customFormat="false" ht="15" hidden="false" customHeight="false" outlineLevel="0" collapsed="false">
      <c r="A11245" s="3" t="n">
        <v>11244</v>
      </c>
      <c r="B11245" s="3" t="n">
        <v>3</v>
      </c>
      <c r="C11245" s="3" t="s">
        <v>436</v>
      </c>
      <c r="D11245" s="3" t="s">
        <v>563</v>
      </c>
      <c r="E11245" s="3" t="n">
        <v>4756</v>
      </c>
      <c r="F11245" s="4" t="n">
        <v>152.93</v>
      </c>
      <c r="G11245" s="3" t="s">
        <v>8</v>
      </c>
      <c r="H11245" s="4" t="n">
        <f aca="false">ROUND(E11245*F11245,2)</f>
        <v>727335.08</v>
      </c>
    </row>
    <row r="11246" customFormat="false" ht="15" hidden="false" customHeight="false" outlineLevel="0" collapsed="false">
      <c r="A11246" s="3" t="n">
        <v>11245</v>
      </c>
      <c r="B11246" s="3" t="n">
        <v>4</v>
      </c>
      <c r="C11246" s="3" t="s">
        <v>436</v>
      </c>
      <c r="D11246" s="3" t="s">
        <v>562</v>
      </c>
      <c r="E11246" s="3" t="n">
        <v>859</v>
      </c>
      <c r="F11246" s="4" t="n">
        <v>118</v>
      </c>
      <c r="G11246" s="3" t="s">
        <v>8</v>
      </c>
      <c r="H11246" s="4" t="n">
        <f aca="false">ROUND(E11246*F11246,2)</f>
        <v>101362</v>
      </c>
    </row>
    <row r="11247" customFormat="false" ht="15" hidden="false" customHeight="false" outlineLevel="0" collapsed="false">
      <c r="A11247" s="3" t="n">
        <v>11246</v>
      </c>
      <c r="B11247" s="3" t="n">
        <v>3</v>
      </c>
      <c r="C11247" s="3" t="s">
        <v>436</v>
      </c>
      <c r="D11247" s="3" t="s">
        <v>563</v>
      </c>
      <c r="E11247" s="3" t="n">
        <v>4708</v>
      </c>
      <c r="F11247" s="4" t="n">
        <v>153.1</v>
      </c>
      <c r="G11247" s="3" t="s">
        <v>8</v>
      </c>
      <c r="H11247" s="4" t="n">
        <f aca="false">ROUND(E11247*F11247,2)</f>
        <v>720794.8</v>
      </c>
    </row>
    <row r="11248" customFormat="false" ht="15" hidden="false" customHeight="false" outlineLevel="0" collapsed="false">
      <c r="A11248" s="3" t="n">
        <v>11247</v>
      </c>
      <c r="B11248" s="3" t="n">
        <v>2</v>
      </c>
      <c r="C11248" s="3" t="s">
        <v>436</v>
      </c>
      <c r="D11248" s="3" t="s">
        <v>563</v>
      </c>
      <c r="E11248" s="3" t="n">
        <v>298</v>
      </c>
      <c r="F11248" s="4" t="n">
        <v>30.9</v>
      </c>
      <c r="G11248" s="3" t="s">
        <v>8</v>
      </c>
      <c r="H11248" s="4" t="n">
        <f aca="false">ROUND(E11248*F11248,2)</f>
        <v>9208.2</v>
      </c>
    </row>
    <row r="11249" customFormat="false" ht="15" hidden="false" customHeight="false" outlineLevel="0" collapsed="false">
      <c r="A11249" s="3" t="n">
        <v>11248</v>
      </c>
      <c r="B11249" s="3" t="n">
        <v>9</v>
      </c>
      <c r="C11249" s="3" t="s">
        <v>436</v>
      </c>
      <c r="D11249" s="3" t="s">
        <v>563</v>
      </c>
      <c r="E11249" s="3" t="n">
        <v>2204</v>
      </c>
      <c r="F11249" s="4" t="n">
        <v>276.51</v>
      </c>
      <c r="G11249" s="3" t="s">
        <v>8</v>
      </c>
      <c r="H11249" s="4" t="n">
        <f aca="false">ROUND(E11249*F11249,2)</f>
        <v>609428.04</v>
      </c>
    </row>
    <row r="11250" customFormat="false" ht="15" hidden="false" customHeight="false" outlineLevel="0" collapsed="false">
      <c r="A11250" s="3" t="n">
        <v>11249</v>
      </c>
      <c r="B11250" s="3" t="n">
        <v>12</v>
      </c>
      <c r="C11250" s="3" t="s">
        <v>436</v>
      </c>
      <c r="D11250" s="3" t="s">
        <v>562</v>
      </c>
      <c r="E11250" s="3" t="n">
        <v>4595</v>
      </c>
      <c r="F11250" s="4" t="n">
        <v>221.97</v>
      </c>
      <c r="G11250" s="3" t="s">
        <v>38</v>
      </c>
      <c r="H11250" s="4" t="n">
        <f aca="false">ROUND(E11250*F11250,2)</f>
        <v>1019952.15</v>
      </c>
    </row>
    <row r="11251" customFormat="false" ht="15" hidden="false" customHeight="false" outlineLevel="0" collapsed="false">
      <c r="A11251" s="3" t="n">
        <v>11250</v>
      </c>
      <c r="B11251" s="3" t="n">
        <v>7</v>
      </c>
      <c r="C11251" s="3" t="s">
        <v>436</v>
      </c>
      <c r="D11251" s="3" t="s">
        <v>563</v>
      </c>
      <c r="E11251" s="3" t="n">
        <v>4955</v>
      </c>
      <c r="F11251" s="4" t="n">
        <v>307.7</v>
      </c>
      <c r="G11251" s="3" t="s">
        <v>8</v>
      </c>
      <c r="H11251" s="4" t="n">
        <f aca="false">ROUND(E11251*F11251,2)</f>
        <v>1524653.5</v>
      </c>
    </row>
    <row r="11252" customFormat="false" ht="15" hidden="false" customHeight="false" outlineLevel="0" collapsed="false">
      <c r="A11252" s="3" t="n">
        <v>11251</v>
      </c>
      <c r="B11252" s="3" t="n">
        <v>12</v>
      </c>
      <c r="C11252" s="3" t="s">
        <v>436</v>
      </c>
      <c r="D11252" s="3" t="s">
        <v>562</v>
      </c>
      <c r="E11252" s="3" t="n">
        <v>4840</v>
      </c>
      <c r="F11252" s="4" t="n">
        <v>221.63</v>
      </c>
      <c r="G11252" s="3" t="s">
        <v>38</v>
      </c>
      <c r="H11252" s="4" t="n">
        <f aca="false">ROUND(E11252*F11252,2)</f>
        <v>1072689.2</v>
      </c>
    </row>
    <row r="11253" customFormat="false" ht="15" hidden="false" customHeight="false" outlineLevel="0" collapsed="false">
      <c r="A11253" s="3" t="n">
        <v>11252</v>
      </c>
      <c r="B11253" s="3" t="n">
        <v>12</v>
      </c>
      <c r="C11253" s="3" t="s">
        <v>436</v>
      </c>
      <c r="D11253" s="3" t="s">
        <v>562</v>
      </c>
      <c r="E11253" s="3" t="n">
        <v>3049</v>
      </c>
      <c r="F11253" s="4" t="n">
        <v>222.48</v>
      </c>
      <c r="G11253" s="3" t="s">
        <v>38</v>
      </c>
      <c r="H11253" s="4" t="n">
        <f aca="false">ROUND(E11253*F11253,2)</f>
        <v>678341.52</v>
      </c>
    </row>
    <row r="11254" customFormat="false" ht="15" hidden="false" customHeight="false" outlineLevel="0" collapsed="false">
      <c r="A11254" s="3" t="n">
        <v>11253</v>
      </c>
      <c r="B11254" s="3" t="n">
        <v>8</v>
      </c>
      <c r="C11254" s="3" t="s">
        <v>436</v>
      </c>
      <c r="D11254" s="3" t="s">
        <v>562</v>
      </c>
      <c r="E11254" s="3" t="n">
        <v>2451</v>
      </c>
      <c r="F11254" s="4" t="n">
        <v>62.3</v>
      </c>
      <c r="G11254" s="3" t="s">
        <v>8</v>
      </c>
      <c r="H11254" s="4" t="n">
        <f aca="false">ROUND(E11254*F11254,2)</f>
        <v>152697.3</v>
      </c>
    </row>
    <row r="11255" customFormat="false" ht="15" hidden="false" customHeight="false" outlineLevel="0" collapsed="false">
      <c r="A11255" s="3" t="n">
        <v>11254</v>
      </c>
      <c r="B11255" s="3" t="n">
        <v>4</v>
      </c>
      <c r="C11255" s="3" t="s">
        <v>436</v>
      </c>
      <c r="D11255" s="3" t="s">
        <v>562</v>
      </c>
      <c r="E11255" s="3" t="n">
        <v>1625</v>
      </c>
      <c r="F11255" s="4" t="n">
        <v>117.6</v>
      </c>
      <c r="G11255" s="3" t="s">
        <v>8</v>
      </c>
      <c r="H11255" s="4" t="n">
        <f aca="false">ROUND(E11255*F11255,2)</f>
        <v>191100</v>
      </c>
    </row>
    <row r="11256" customFormat="false" ht="15" hidden="false" customHeight="false" outlineLevel="0" collapsed="false">
      <c r="A11256" s="3" t="n">
        <v>11255</v>
      </c>
      <c r="B11256" s="3" t="n">
        <v>9</v>
      </c>
      <c r="C11256" s="3" t="s">
        <v>436</v>
      </c>
      <c r="D11256" s="3" t="s">
        <v>563</v>
      </c>
      <c r="E11256" s="3" t="n">
        <v>44</v>
      </c>
      <c r="F11256" s="4" t="n">
        <v>276.58</v>
      </c>
      <c r="G11256" s="3" t="s">
        <v>8</v>
      </c>
      <c r="H11256" s="4" t="n">
        <f aca="false">ROUND(E11256*F11256,2)</f>
        <v>12169.52</v>
      </c>
    </row>
    <row r="11257" customFormat="false" ht="15" hidden="false" customHeight="false" outlineLevel="0" collapsed="false">
      <c r="A11257" s="3" t="n">
        <v>11256</v>
      </c>
      <c r="B11257" s="3" t="n">
        <v>12</v>
      </c>
      <c r="C11257" s="3" t="s">
        <v>436</v>
      </c>
      <c r="D11257" s="3" t="s">
        <v>563</v>
      </c>
      <c r="E11257" s="3" t="n">
        <v>1578</v>
      </c>
      <c r="F11257" s="4" t="n">
        <v>221.35</v>
      </c>
      <c r="G11257" s="3" t="s">
        <v>38</v>
      </c>
      <c r="H11257" s="4" t="n">
        <f aca="false">ROUND(E11257*F11257,2)</f>
        <v>349290.3</v>
      </c>
    </row>
    <row r="11258" customFormat="false" ht="15" hidden="false" customHeight="false" outlineLevel="0" collapsed="false">
      <c r="A11258" s="3" t="n">
        <v>11257</v>
      </c>
      <c r="B11258" s="3" t="n">
        <v>10</v>
      </c>
      <c r="C11258" s="3" t="s">
        <v>436</v>
      </c>
      <c r="D11258" s="3" t="s">
        <v>563</v>
      </c>
      <c r="E11258" s="3" t="n">
        <v>2032</v>
      </c>
      <c r="F11258" s="4" t="n">
        <v>78.14</v>
      </c>
      <c r="G11258" s="3" t="s">
        <v>8</v>
      </c>
      <c r="H11258" s="4" t="n">
        <f aca="false">ROUND(E11258*F11258,2)</f>
        <v>158780.48</v>
      </c>
    </row>
    <row r="11259" customFormat="false" ht="15" hidden="false" customHeight="false" outlineLevel="0" collapsed="false">
      <c r="A11259" s="3" t="n">
        <v>11258</v>
      </c>
      <c r="B11259" s="3" t="n">
        <v>7</v>
      </c>
      <c r="C11259" s="3" t="s">
        <v>436</v>
      </c>
      <c r="D11259" s="3" t="s">
        <v>563</v>
      </c>
      <c r="E11259" s="3" t="n">
        <v>3452</v>
      </c>
      <c r="F11259" s="4" t="n">
        <v>307.54</v>
      </c>
      <c r="G11259" s="3" t="s">
        <v>8</v>
      </c>
      <c r="H11259" s="4" t="n">
        <f aca="false">ROUND(E11259*F11259,2)</f>
        <v>1061628.08</v>
      </c>
    </row>
    <row r="11260" customFormat="false" ht="15" hidden="false" customHeight="false" outlineLevel="0" collapsed="false">
      <c r="A11260" s="3" t="n">
        <v>11259</v>
      </c>
      <c r="B11260" s="3" t="n">
        <v>8</v>
      </c>
      <c r="C11260" s="3" t="s">
        <v>436</v>
      </c>
      <c r="D11260" s="3" t="s">
        <v>562</v>
      </c>
      <c r="E11260" s="3" t="n">
        <v>2735</v>
      </c>
      <c r="F11260" s="4" t="n">
        <v>62.26</v>
      </c>
      <c r="G11260" s="3" t="s">
        <v>8</v>
      </c>
      <c r="H11260" s="4" t="n">
        <f aca="false">ROUND(E11260*F11260,2)</f>
        <v>170281.1</v>
      </c>
    </row>
    <row r="11261" customFormat="false" ht="15" hidden="false" customHeight="false" outlineLevel="0" collapsed="false">
      <c r="A11261" s="3" t="n">
        <v>11260</v>
      </c>
      <c r="B11261" s="3" t="n">
        <v>8</v>
      </c>
      <c r="C11261" s="3" t="s">
        <v>436</v>
      </c>
      <c r="D11261" s="3" t="s">
        <v>562</v>
      </c>
      <c r="E11261" s="3" t="n">
        <v>4759</v>
      </c>
      <c r="F11261" s="4" t="n">
        <v>62.36</v>
      </c>
      <c r="G11261" s="3" t="s">
        <v>8</v>
      </c>
      <c r="H11261" s="4" t="n">
        <f aca="false">ROUND(E11261*F11261,2)</f>
        <v>296771.24</v>
      </c>
    </row>
    <row r="11262" customFormat="false" ht="15" hidden="false" customHeight="false" outlineLevel="0" collapsed="false">
      <c r="A11262" s="3" t="n">
        <v>11261</v>
      </c>
      <c r="B11262" s="3" t="n">
        <v>2</v>
      </c>
      <c r="C11262" s="3" t="s">
        <v>436</v>
      </c>
      <c r="D11262" s="3" t="s">
        <v>562</v>
      </c>
      <c r="E11262" s="3" t="n">
        <v>389</v>
      </c>
      <c r="F11262" s="4" t="n">
        <v>30.81</v>
      </c>
      <c r="G11262" s="3" t="s">
        <v>8</v>
      </c>
      <c r="H11262" s="4" t="n">
        <f aca="false">ROUND(E11262*F11262,2)</f>
        <v>11985.09</v>
      </c>
    </row>
    <row r="11263" customFormat="false" ht="15" hidden="false" customHeight="false" outlineLevel="0" collapsed="false">
      <c r="A11263" s="3" t="n">
        <v>11262</v>
      </c>
      <c r="B11263" s="3" t="n">
        <v>6</v>
      </c>
      <c r="C11263" s="3" t="s">
        <v>436</v>
      </c>
      <c r="D11263" s="3" t="s">
        <v>563</v>
      </c>
      <c r="E11263" s="3" t="n">
        <v>427</v>
      </c>
      <c r="F11263" s="4" t="n">
        <v>235.65</v>
      </c>
      <c r="G11263" s="3" t="s">
        <v>8</v>
      </c>
      <c r="H11263" s="4" t="n">
        <f aca="false">ROUND(E11263*F11263,2)</f>
        <v>100622.55</v>
      </c>
    </row>
    <row r="11264" customFormat="false" ht="15" hidden="false" customHeight="false" outlineLevel="0" collapsed="false">
      <c r="A11264" s="3" t="n">
        <v>11263</v>
      </c>
      <c r="B11264" s="3" t="n">
        <v>4</v>
      </c>
      <c r="C11264" s="3" t="s">
        <v>436</v>
      </c>
      <c r="D11264" s="3" t="s">
        <v>562</v>
      </c>
      <c r="E11264" s="3" t="n">
        <v>4129</v>
      </c>
      <c r="F11264" s="4" t="n">
        <v>117.41</v>
      </c>
      <c r="G11264" s="3" t="s">
        <v>8</v>
      </c>
      <c r="H11264" s="4" t="n">
        <f aca="false">ROUND(E11264*F11264,2)</f>
        <v>484785.89</v>
      </c>
    </row>
    <row r="11265" customFormat="false" ht="15" hidden="false" customHeight="false" outlineLevel="0" collapsed="false">
      <c r="A11265" s="3" t="n">
        <v>11264</v>
      </c>
      <c r="B11265" s="3" t="n">
        <v>3</v>
      </c>
      <c r="C11265" s="3" t="s">
        <v>436</v>
      </c>
      <c r="D11265" s="3" t="s">
        <v>563</v>
      </c>
      <c r="E11265" s="3" t="n">
        <v>4360</v>
      </c>
      <c r="F11265" s="4" t="n">
        <v>152.6</v>
      </c>
      <c r="G11265" s="3" t="s">
        <v>8</v>
      </c>
      <c r="H11265" s="4" t="n">
        <f aca="false">ROUND(E11265*F11265,2)</f>
        <v>665336</v>
      </c>
    </row>
    <row r="11266" customFormat="false" ht="15" hidden="false" customHeight="false" outlineLevel="0" collapsed="false">
      <c r="A11266" s="3" t="n">
        <v>11265</v>
      </c>
      <c r="B11266" s="3" t="n">
        <v>8</v>
      </c>
      <c r="C11266" s="3" t="s">
        <v>436</v>
      </c>
      <c r="D11266" s="3" t="s">
        <v>562</v>
      </c>
      <c r="E11266" s="3" t="n">
        <v>2196</v>
      </c>
      <c r="F11266" s="4" t="n">
        <v>62.26</v>
      </c>
      <c r="G11266" s="3" t="s">
        <v>8</v>
      </c>
      <c r="H11266" s="4" t="n">
        <f aca="false">ROUND(E11266*F11266,2)</f>
        <v>136722.96</v>
      </c>
    </row>
    <row r="11267" customFormat="false" ht="15" hidden="false" customHeight="false" outlineLevel="0" collapsed="false">
      <c r="A11267" s="3" t="n">
        <v>11266</v>
      </c>
      <c r="B11267" s="3" t="n">
        <v>1</v>
      </c>
      <c r="C11267" s="3" t="s">
        <v>436</v>
      </c>
      <c r="D11267" s="3" t="s">
        <v>563</v>
      </c>
      <c r="E11267" s="3" t="n">
        <v>4630</v>
      </c>
      <c r="F11267" s="4" t="n">
        <v>419.58</v>
      </c>
      <c r="G11267" s="3" t="s">
        <v>8</v>
      </c>
      <c r="H11267" s="4" t="n">
        <f aca="false">ROUND(E11267*F11267,2)</f>
        <v>1942655.4</v>
      </c>
    </row>
    <row r="11268" customFormat="false" ht="15" hidden="false" customHeight="false" outlineLevel="0" collapsed="false">
      <c r="A11268" s="3" t="n">
        <v>11267</v>
      </c>
      <c r="B11268" s="3" t="n">
        <v>15</v>
      </c>
      <c r="C11268" s="3" t="s">
        <v>436</v>
      </c>
      <c r="D11268" s="3" t="s">
        <v>563</v>
      </c>
      <c r="E11268" s="3" t="n">
        <v>610</v>
      </c>
      <c r="F11268" s="4" t="n">
        <v>282.77</v>
      </c>
      <c r="G11268" s="3" t="s">
        <v>46</v>
      </c>
      <c r="H11268" s="4" t="n">
        <f aca="false">ROUND(E11268*F11268,2)</f>
        <v>172489.7</v>
      </c>
    </row>
    <row r="11269" customFormat="false" ht="15" hidden="false" customHeight="false" outlineLevel="0" collapsed="false">
      <c r="A11269" s="3" t="n">
        <v>11268</v>
      </c>
      <c r="B11269" s="3" t="n">
        <v>8</v>
      </c>
      <c r="C11269" s="3" t="s">
        <v>436</v>
      </c>
      <c r="D11269" s="3" t="s">
        <v>562</v>
      </c>
      <c r="E11269" s="3" t="n">
        <v>1000</v>
      </c>
      <c r="F11269" s="4" t="n">
        <v>62.35</v>
      </c>
      <c r="G11269" s="3" t="s">
        <v>8</v>
      </c>
      <c r="H11269" s="4" t="n">
        <f aca="false">ROUND(E11269*F11269,2)</f>
        <v>62350</v>
      </c>
    </row>
    <row r="11270" customFormat="false" ht="15" hidden="false" customHeight="false" outlineLevel="0" collapsed="false">
      <c r="A11270" s="3" t="n">
        <v>11269</v>
      </c>
      <c r="B11270" s="3" t="n">
        <v>3</v>
      </c>
      <c r="C11270" s="3" t="s">
        <v>436</v>
      </c>
      <c r="D11270" s="3" t="s">
        <v>562</v>
      </c>
      <c r="E11270" s="3" t="n">
        <v>645</v>
      </c>
      <c r="F11270" s="4" t="n">
        <v>153.16</v>
      </c>
      <c r="G11270" s="3" t="s">
        <v>8</v>
      </c>
      <c r="H11270" s="4" t="n">
        <f aca="false">ROUND(E11270*F11270,2)</f>
        <v>98788.2</v>
      </c>
    </row>
    <row r="11271" customFormat="false" ht="15" hidden="false" customHeight="false" outlineLevel="0" collapsed="false">
      <c r="A11271" s="3" t="n">
        <v>11270</v>
      </c>
      <c r="B11271" s="3" t="n">
        <v>2</v>
      </c>
      <c r="C11271" s="3" t="s">
        <v>436</v>
      </c>
      <c r="D11271" s="3" t="s">
        <v>563</v>
      </c>
      <c r="E11271" s="3" t="n">
        <v>1200</v>
      </c>
      <c r="F11271" s="4" t="n">
        <v>30.77</v>
      </c>
      <c r="G11271" s="3" t="s">
        <v>8</v>
      </c>
      <c r="H11271" s="4" t="n">
        <f aca="false">ROUND(E11271*F11271,2)</f>
        <v>36924</v>
      </c>
    </row>
    <row r="11272" customFormat="false" ht="15" hidden="false" customHeight="false" outlineLevel="0" collapsed="false">
      <c r="A11272" s="3" t="n">
        <v>11271</v>
      </c>
      <c r="B11272" s="3" t="n">
        <v>12</v>
      </c>
      <c r="C11272" s="3" t="s">
        <v>436</v>
      </c>
      <c r="D11272" s="3" t="s">
        <v>562</v>
      </c>
      <c r="E11272" s="3" t="n">
        <v>1682</v>
      </c>
      <c r="F11272" s="4" t="n">
        <v>221.46</v>
      </c>
      <c r="G11272" s="3" t="s">
        <v>38</v>
      </c>
      <c r="H11272" s="4" t="n">
        <f aca="false">ROUND(E11272*F11272,2)</f>
        <v>372495.72</v>
      </c>
    </row>
    <row r="11273" customFormat="false" ht="15" hidden="false" customHeight="false" outlineLevel="0" collapsed="false">
      <c r="A11273" s="3" t="n">
        <v>11272</v>
      </c>
      <c r="B11273" s="3" t="n">
        <v>14</v>
      </c>
      <c r="C11273" s="3" t="s">
        <v>436</v>
      </c>
      <c r="D11273" s="3" t="s">
        <v>562</v>
      </c>
      <c r="E11273" s="3" t="n">
        <v>184</v>
      </c>
      <c r="F11273" s="4" t="n">
        <v>73.25</v>
      </c>
      <c r="G11273" s="3" t="s">
        <v>41</v>
      </c>
      <c r="H11273" s="4" t="n">
        <f aca="false">ROUND(E11273*F11273,2)</f>
        <v>13478</v>
      </c>
    </row>
    <row r="11274" customFormat="false" ht="15" hidden="false" customHeight="false" outlineLevel="0" collapsed="false">
      <c r="A11274" s="3" t="n">
        <v>11273</v>
      </c>
      <c r="B11274" s="3" t="n">
        <v>2</v>
      </c>
      <c r="C11274" s="3" t="s">
        <v>436</v>
      </c>
      <c r="D11274" s="3" t="s">
        <v>563</v>
      </c>
      <c r="E11274" s="3" t="n">
        <v>4990</v>
      </c>
      <c r="F11274" s="4" t="n">
        <v>30.89</v>
      </c>
      <c r="G11274" s="3" t="s">
        <v>8</v>
      </c>
      <c r="H11274" s="4" t="n">
        <f aca="false">ROUND(E11274*F11274,2)</f>
        <v>154141.1</v>
      </c>
    </row>
    <row r="11275" customFormat="false" ht="15" hidden="false" customHeight="false" outlineLevel="0" collapsed="false">
      <c r="A11275" s="3" t="n">
        <v>11274</v>
      </c>
      <c r="B11275" s="3" t="n">
        <v>5</v>
      </c>
      <c r="C11275" s="3" t="s">
        <v>436</v>
      </c>
      <c r="D11275" s="3" t="s">
        <v>562</v>
      </c>
      <c r="E11275" s="3" t="n">
        <v>4285</v>
      </c>
      <c r="F11275" s="4" t="n">
        <v>709.26</v>
      </c>
      <c r="G11275" s="3" t="s">
        <v>8</v>
      </c>
      <c r="H11275" s="4" t="n">
        <f aca="false">ROUND(E11275*F11275,2)</f>
        <v>3039179.1</v>
      </c>
    </row>
    <row r="11276" customFormat="false" ht="15" hidden="false" customHeight="false" outlineLevel="0" collapsed="false">
      <c r="A11276" s="3" t="n">
        <v>11275</v>
      </c>
      <c r="B11276" s="3" t="n">
        <v>8</v>
      </c>
      <c r="C11276" s="3" t="s">
        <v>436</v>
      </c>
      <c r="D11276" s="3" t="s">
        <v>563</v>
      </c>
      <c r="E11276" s="3" t="n">
        <v>2915</v>
      </c>
      <c r="F11276" s="4" t="n">
        <v>62.15</v>
      </c>
      <c r="G11276" s="3" t="s">
        <v>8</v>
      </c>
      <c r="H11276" s="4" t="n">
        <f aca="false">ROUND(E11276*F11276,2)</f>
        <v>181167.25</v>
      </c>
    </row>
    <row r="11277" customFormat="false" ht="15" hidden="false" customHeight="false" outlineLevel="0" collapsed="false">
      <c r="A11277" s="3" t="n">
        <v>11276</v>
      </c>
      <c r="B11277" s="3" t="n">
        <v>4</v>
      </c>
      <c r="C11277" s="3" t="s">
        <v>436</v>
      </c>
      <c r="D11277" s="3" t="s">
        <v>563</v>
      </c>
      <c r="E11277" s="3" t="n">
        <v>3391</v>
      </c>
      <c r="F11277" s="4" t="n">
        <v>117.7</v>
      </c>
      <c r="G11277" s="3" t="s">
        <v>8</v>
      </c>
      <c r="H11277" s="4" t="n">
        <f aca="false">ROUND(E11277*F11277,2)</f>
        <v>399120.7</v>
      </c>
    </row>
    <row r="11278" customFormat="false" ht="15" hidden="false" customHeight="false" outlineLevel="0" collapsed="false">
      <c r="A11278" s="3" t="n">
        <v>11277</v>
      </c>
      <c r="B11278" s="3" t="n">
        <v>6</v>
      </c>
      <c r="C11278" s="3" t="s">
        <v>436</v>
      </c>
      <c r="D11278" s="3" t="s">
        <v>563</v>
      </c>
      <c r="E11278" s="3" t="n">
        <v>3686</v>
      </c>
      <c r="F11278" s="4" t="n">
        <v>235.27</v>
      </c>
      <c r="G11278" s="3" t="s">
        <v>8</v>
      </c>
      <c r="H11278" s="4" t="n">
        <f aca="false">ROUND(E11278*F11278,2)</f>
        <v>867205.22</v>
      </c>
    </row>
    <row r="11279" customFormat="false" ht="15" hidden="false" customHeight="false" outlineLevel="0" collapsed="false">
      <c r="A11279" s="3" t="n">
        <v>11278</v>
      </c>
      <c r="B11279" s="3" t="n">
        <v>2</v>
      </c>
      <c r="C11279" s="3" t="s">
        <v>437</v>
      </c>
      <c r="D11279" s="3" t="s">
        <v>563</v>
      </c>
      <c r="E11279" s="3" t="n">
        <v>502</v>
      </c>
      <c r="F11279" s="4" t="n">
        <v>31.33</v>
      </c>
      <c r="G11279" s="3" t="s">
        <v>8</v>
      </c>
      <c r="H11279" s="4" t="n">
        <f aca="false">ROUND(E11279*F11279,2)</f>
        <v>15727.66</v>
      </c>
    </row>
    <row r="11280" customFormat="false" ht="15" hidden="false" customHeight="false" outlineLevel="0" collapsed="false">
      <c r="A11280" s="3" t="n">
        <v>11279</v>
      </c>
      <c r="B11280" s="3" t="n">
        <v>3</v>
      </c>
      <c r="C11280" s="3" t="s">
        <v>437</v>
      </c>
      <c r="D11280" s="3" t="s">
        <v>563</v>
      </c>
      <c r="E11280" s="3" t="n">
        <v>4958</v>
      </c>
      <c r="F11280" s="4" t="n">
        <v>149.55</v>
      </c>
      <c r="G11280" s="3" t="s">
        <v>8</v>
      </c>
      <c r="H11280" s="4" t="n">
        <f aca="false">ROUND(E11280*F11280,2)</f>
        <v>741468.9</v>
      </c>
    </row>
    <row r="11281" customFormat="false" ht="15" hidden="false" customHeight="false" outlineLevel="0" collapsed="false">
      <c r="A11281" s="3" t="n">
        <v>11280</v>
      </c>
      <c r="B11281" s="3" t="n">
        <v>13</v>
      </c>
      <c r="C11281" s="3" t="s">
        <v>437</v>
      </c>
      <c r="D11281" s="3" t="s">
        <v>562</v>
      </c>
      <c r="E11281" s="3" t="n">
        <v>49</v>
      </c>
      <c r="F11281" s="4" t="n">
        <v>46.28</v>
      </c>
      <c r="G11281" s="3" t="s">
        <v>41</v>
      </c>
      <c r="H11281" s="4" t="n">
        <f aca="false">ROUND(E11281*F11281,2)</f>
        <v>2267.72</v>
      </c>
    </row>
    <row r="11282" customFormat="false" ht="15" hidden="false" customHeight="false" outlineLevel="0" collapsed="false">
      <c r="A11282" s="3" t="n">
        <v>11281</v>
      </c>
      <c r="B11282" s="3" t="n">
        <v>9</v>
      </c>
      <c r="C11282" s="3" t="s">
        <v>437</v>
      </c>
      <c r="D11282" s="3" t="s">
        <v>563</v>
      </c>
      <c r="E11282" s="3" t="n">
        <v>3224</v>
      </c>
      <c r="F11282" s="4" t="n">
        <v>276.4</v>
      </c>
      <c r="G11282" s="3" t="s">
        <v>8</v>
      </c>
      <c r="H11282" s="4" t="n">
        <f aca="false">ROUND(E11282*F11282,2)</f>
        <v>891113.6</v>
      </c>
    </row>
    <row r="11283" customFormat="false" ht="15" hidden="false" customHeight="false" outlineLevel="0" collapsed="false">
      <c r="A11283" s="3" t="n">
        <v>11282</v>
      </c>
      <c r="B11283" s="3" t="n">
        <v>12</v>
      </c>
      <c r="C11283" s="3" t="s">
        <v>437</v>
      </c>
      <c r="D11283" s="3" t="s">
        <v>562</v>
      </c>
      <c r="E11283" s="3" t="n">
        <v>1226</v>
      </c>
      <c r="F11283" s="4" t="n">
        <v>220.26</v>
      </c>
      <c r="G11283" s="3" t="s">
        <v>38</v>
      </c>
      <c r="H11283" s="4" t="n">
        <f aca="false">ROUND(E11283*F11283,2)</f>
        <v>270038.76</v>
      </c>
    </row>
    <row r="11284" customFormat="false" ht="15" hidden="false" customHeight="false" outlineLevel="0" collapsed="false">
      <c r="A11284" s="3" t="n">
        <v>11283</v>
      </c>
      <c r="B11284" s="3" t="n">
        <v>3</v>
      </c>
      <c r="C11284" s="3" t="s">
        <v>437</v>
      </c>
      <c r="D11284" s="3" t="s">
        <v>562</v>
      </c>
      <c r="E11284" s="3" t="n">
        <v>4622</v>
      </c>
      <c r="F11284" s="4" t="n">
        <v>149.69</v>
      </c>
      <c r="G11284" s="3" t="s">
        <v>8</v>
      </c>
      <c r="H11284" s="4" t="n">
        <f aca="false">ROUND(E11284*F11284,2)</f>
        <v>691867.18</v>
      </c>
    </row>
    <row r="11285" customFormat="false" ht="15" hidden="false" customHeight="false" outlineLevel="0" collapsed="false">
      <c r="A11285" s="3" t="n">
        <v>11284</v>
      </c>
      <c r="B11285" s="3" t="n">
        <v>13</v>
      </c>
      <c r="C11285" s="3" t="s">
        <v>437</v>
      </c>
      <c r="D11285" s="3" t="s">
        <v>563</v>
      </c>
      <c r="E11285" s="3" t="n">
        <v>1593</v>
      </c>
      <c r="F11285" s="4" t="n">
        <v>46.24</v>
      </c>
      <c r="G11285" s="3" t="s">
        <v>41</v>
      </c>
      <c r="H11285" s="4" t="n">
        <f aca="false">ROUND(E11285*F11285,2)</f>
        <v>73660.32</v>
      </c>
    </row>
    <row r="11286" customFormat="false" ht="15" hidden="false" customHeight="false" outlineLevel="0" collapsed="false">
      <c r="A11286" s="3" t="n">
        <v>11285</v>
      </c>
      <c r="B11286" s="3" t="n">
        <v>14</v>
      </c>
      <c r="C11286" s="3" t="s">
        <v>437</v>
      </c>
      <c r="D11286" s="3" t="s">
        <v>562</v>
      </c>
      <c r="E11286" s="3" t="n">
        <v>860</v>
      </c>
      <c r="F11286" s="4" t="n">
        <v>72.64</v>
      </c>
      <c r="G11286" s="3" t="s">
        <v>41</v>
      </c>
      <c r="H11286" s="4" t="n">
        <f aca="false">ROUND(E11286*F11286,2)</f>
        <v>62470.4</v>
      </c>
    </row>
    <row r="11287" customFormat="false" ht="15" hidden="false" customHeight="false" outlineLevel="0" collapsed="false">
      <c r="A11287" s="3" t="n">
        <v>11286</v>
      </c>
      <c r="B11287" s="3" t="n">
        <v>4</v>
      </c>
      <c r="C11287" s="3" t="s">
        <v>437</v>
      </c>
      <c r="D11287" s="3" t="s">
        <v>562</v>
      </c>
      <c r="E11287" s="3" t="n">
        <v>4555</v>
      </c>
      <c r="F11287" s="4" t="n">
        <v>117.09</v>
      </c>
      <c r="G11287" s="3" t="s">
        <v>8</v>
      </c>
      <c r="H11287" s="4" t="n">
        <f aca="false">ROUND(E11287*F11287,2)</f>
        <v>533344.95</v>
      </c>
    </row>
    <row r="11288" customFormat="false" ht="15" hidden="false" customHeight="false" outlineLevel="0" collapsed="false">
      <c r="A11288" s="3" t="n">
        <v>11287</v>
      </c>
      <c r="B11288" s="3" t="n">
        <v>6</v>
      </c>
      <c r="C11288" s="3" t="s">
        <v>437</v>
      </c>
      <c r="D11288" s="3" t="s">
        <v>562</v>
      </c>
      <c r="E11288" s="3" t="n">
        <v>3954</v>
      </c>
      <c r="F11288" s="4" t="n">
        <v>231.06</v>
      </c>
      <c r="G11288" s="3" t="s">
        <v>8</v>
      </c>
      <c r="H11288" s="4" t="n">
        <f aca="false">ROUND(E11288*F11288,2)</f>
        <v>913611.24</v>
      </c>
    </row>
    <row r="11289" customFormat="false" ht="15" hidden="false" customHeight="false" outlineLevel="0" collapsed="false">
      <c r="A11289" s="3" t="n">
        <v>11288</v>
      </c>
      <c r="B11289" s="3" t="n">
        <v>4</v>
      </c>
      <c r="C11289" s="3" t="s">
        <v>437</v>
      </c>
      <c r="D11289" s="3" t="s">
        <v>562</v>
      </c>
      <c r="E11289" s="3" t="n">
        <v>3932</v>
      </c>
      <c r="F11289" s="4" t="n">
        <v>116.53</v>
      </c>
      <c r="G11289" s="3" t="s">
        <v>8</v>
      </c>
      <c r="H11289" s="4" t="n">
        <f aca="false">ROUND(E11289*F11289,2)</f>
        <v>458195.96</v>
      </c>
    </row>
    <row r="11290" customFormat="false" ht="15" hidden="false" customHeight="false" outlineLevel="0" collapsed="false">
      <c r="A11290" s="3" t="n">
        <v>11289</v>
      </c>
      <c r="B11290" s="3" t="n">
        <v>11</v>
      </c>
      <c r="C11290" s="3" t="s">
        <v>437</v>
      </c>
      <c r="D11290" s="3" t="s">
        <v>562</v>
      </c>
      <c r="E11290" s="3" t="n">
        <v>2129</v>
      </c>
      <c r="F11290" s="4" t="n">
        <v>119.96</v>
      </c>
      <c r="G11290" s="3" t="s">
        <v>34</v>
      </c>
      <c r="H11290" s="4" t="n">
        <f aca="false">ROUND(E11290*F11290,2)</f>
        <v>255394.84</v>
      </c>
    </row>
    <row r="11291" customFormat="false" ht="15" hidden="false" customHeight="false" outlineLevel="0" collapsed="false">
      <c r="A11291" s="3" t="n">
        <v>11290</v>
      </c>
      <c r="B11291" s="3" t="n">
        <v>14</v>
      </c>
      <c r="C11291" s="3" t="s">
        <v>437</v>
      </c>
      <c r="D11291" s="3" t="s">
        <v>563</v>
      </c>
      <c r="E11291" s="3" t="n">
        <v>4421</v>
      </c>
      <c r="F11291" s="4" t="n">
        <v>72.65</v>
      </c>
      <c r="G11291" s="3" t="s">
        <v>41</v>
      </c>
      <c r="H11291" s="4" t="n">
        <f aca="false">ROUND(E11291*F11291,2)</f>
        <v>321185.65</v>
      </c>
    </row>
    <row r="11292" customFormat="false" ht="15" hidden="false" customHeight="false" outlineLevel="0" collapsed="false">
      <c r="A11292" s="3" t="n">
        <v>11291</v>
      </c>
      <c r="B11292" s="3" t="n">
        <v>3</v>
      </c>
      <c r="C11292" s="3" t="s">
        <v>437</v>
      </c>
      <c r="D11292" s="3" t="s">
        <v>562</v>
      </c>
      <c r="E11292" s="3" t="n">
        <v>2313</v>
      </c>
      <c r="F11292" s="4" t="n">
        <v>150.06</v>
      </c>
      <c r="G11292" s="3" t="s">
        <v>8</v>
      </c>
      <c r="H11292" s="4" t="n">
        <f aca="false">ROUND(E11292*F11292,2)</f>
        <v>347088.78</v>
      </c>
    </row>
    <row r="11293" customFormat="false" ht="15" hidden="false" customHeight="false" outlineLevel="0" collapsed="false">
      <c r="A11293" s="3" t="n">
        <v>11292</v>
      </c>
      <c r="B11293" s="3" t="n">
        <v>3</v>
      </c>
      <c r="C11293" s="3" t="s">
        <v>437</v>
      </c>
      <c r="D11293" s="3" t="s">
        <v>562</v>
      </c>
      <c r="E11293" s="3" t="n">
        <v>2715</v>
      </c>
      <c r="F11293" s="4" t="n">
        <v>149.28</v>
      </c>
      <c r="G11293" s="3" t="s">
        <v>8</v>
      </c>
      <c r="H11293" s="4" t="n">
        <f aca="false">ROUND(E11293*F11293,2)</f>
        <v>405295.2</v>
      </c>
    </row>
    <row r="11294" customFormat="false" ht="15" hidden="false" customHeight="false" outlineLevel="0" collapsed="false">
      <c r="A11294" s="3" t="n">
        <v>11293</v>
      </c>
      <c r="B11294" s="3" t="n">
        <v>7</v>
      </c>
      <c r="C11294" s="3" t="s">
        <v>437</v>
      </c>
      <c r="D11294" s="3" t="s">
        <v>562</v>
      </c>
      <c r="E11294" s="3" t="n">
        <v>1466</v>
      </c>
      <c r="F11294" s="4" t="n">
        <v>308.73</v>
      </c>
      <c r="G11294" s="3" t="s">
        <v>8</v>
      </c>
      <c r="H11294" s="4" t="n">
        <f aca="false">ROUND(E11294*F11294,2)</f>
        <v>452598.18</v>
      </c>
    </row>
    <row r="11295" customFormat="false" ht="15" hidden="false" customHeight="false" outlineLevel="0" collapsed="false">
      <c r="A11295" s="3" t="n">
        <v>11294</v>
      </c>
      <c r="B11295" s="3" t="n">
        <v>15</v>
      </c>
      <c r="C11295" s="3" t="s">
        <v>437</v>
      </c>
      <c r="D11295" s="3" t="s">
        <v>563</v>
      </c>
      <c r="E11295" s="3" t="n">
        <v>2266</v>
      </c>
      <c r="F11295" s="4" t="n">
        <v>285.11</v>
      </c>
      <c r="G11295" s="3" t="s">
        <v>46</v>
      </c>
      <c r="H11295" s="4" t="n">
        <f aca="false">ROUND(E11295*F11295,2)</f>
        <v>646059.26</v>
      </c>
    </row>
    <row r="11296" customFormat="false" ht="15" hidden="false" customHeight="false" outlineLevel="0" collapsed="false">
      <c r="A11296" s="3" t="n">
        <v>11295</v>
      </c>
      <c r="B11296" s="3" t="n">
        <v>11</v>
      </c>
      <c r="C11296" s="3" t="s">
        <v>437</v>
      </c>
      <c r="D11296" s="3" t="s">
        <v>563</v>
      </c>
      <c r="E11296" s="3" t="n">
        <v>4584</v>
      </c>
      <c r="F11296" s="4" t="n">
        <v>120.06</v>
      </c>
      <c r="G11296" s="3" t="s">
        <v>34</v>
      </c>
      <c r="H11296" s="4" t="n">
        <f aca="false">ROUND(E11296*F11296,2)</f>
        <v>550355.04</v>
      </c>
    </row>
    <row r="11297" customFormat="false" ht="15" hidden="false" customHeight="false" outlineLevel="0" collapsed="false">
      <c r="A11297" s="3" t="n">
        <v>11296</v>
      </c>
      <c r="B11297" s="3" t="n">
        <v>7</v>
      </c>
      <c r="C11297" s="3" t="s">
        <v>437</v>
      </c>
      <c r="D11297" s="3" t="s">
        <v>562</v>
      </c>
      <c r="E11297" s="3" t="n">
        <v>685</v>
      </c>
      <c r="F11297" s="4" t="n">
        <v>309.19</v>
      </c>
      <c r="G11297" s="3" t="s">
        <v>8</v>
      </c>
      <c r="H11297" s="4" t="n">
        <f aca="false">ROUND(E11297*F11297,2)</f>
        <v>211795.15</v>
      </c>
    </row>
    <row r="11298" customFormat="false" ht="15" hidden="false" customHeight="false" outlineLevel="0" collapsed="false">
      <c r="A11298" s="3" t="n">
        <v>11297</v>
      </c>
      <c r="B11298" s="3" t="n">
        <v>9</v>
      </c>
      <c r="C11298" s="3" t="s">
        <v>437</v>
      </c>
      <c r="D11298" s="3" t="s">
        <v>563</v>
      </c>
      <c r="E11298" s="3" t="n">
        <v>60</v>
      </c>
      <c r="F11298" s="4" t="n">
        <v>276.73</v>
      </c>
      <c r="G11298" s="3" t="s">
        <v>8</v>
      </c>
      <c r="H11298" s="4" t="n">
        <f aca="false">ROUND(E11298*F11298,2)</f>
        <v>16603.8</v>
      </c>
    </row>
    <row r="11299" customFormat="false" ht="15" hidden="false" customHeight="false" outlineLevel="0" collapsed="false">
      <c r="A11299" s="3" t="n">
        <v>11298</v>
      </c>
      <c r="B11299" s="3" t="n">
        <v>14</v>
      </c>
      <c r="C11299" s="3" t="s">
        <v>437</v>
      </c>
      <c r="D11299" s="3" t="s">
        <v>562</v>
      </c>
      <c r="E11299" s="3" t="n">
        <v>808</v>
      </c>
      <c r="F11299" s="4" t="n">
        <v>72.77</v>
      </c>
      <c r="G11299" s="3" t="s">
        <v>41</v>
      </c>
      <c r="H11299" s="4" t="n">
        <f aca="false">ROUND(E11299*F11299,2)</f>
        <v>58798.16</v>
      </c>
    </row>
    <row r="11300" customFormat="false" ht="15" hidden="false" customHeight="false" outlineLevel="0" collapsed="false">
      <c r="A11300" s="3" t="n">
        <v>11299</v>
      </c>
      <c r="B11300" s="3" t="n">
        <v>7</v>
      </c>
      <c r="C11300" s="3" t="s">
        <v>437</v>
      </c>
      <c r="D11300" s="3" t="s">
        <v>563</v>
      </c>
      <c r="E11300" s="3" t="n">
        <v>4792</v>
      </c>
      <c r="F11300" s="4" t="n">
        <v>309.24</v>
      </c>
      <c r="G11300" s="3" t="s">
        <v>8</v>
      </c>
      <c r="H11300" s="4" t="n">
        <f aca="false">ROUND(E11300*F11300,2)</f>
        <v>1481878.08</v>
      </c>
    </row>
    <row r="11301" customFormat="false" ht="15" hidden="false" customHeight="false" outlineLevel="0" collapsed="false">
      <c r="A11301" s="3" t="n">
        <v>11300</v>
      </c>
      <c r="B11301" s="3" t="n">
        <v>4</v>
      </c>
      <c r="C11301" s="3" t="s">
        <v>437</v>
      </c>
      <c r="D11301" s="3" t="s">
        <v>562</v>
      </c>
      <c r="E11301" s="3" t="n">
        <v>713</v>
      </c>
      <c r="F11301" s="4" t="n">
        <v>116.78</v>
      </c>
      <c r="G11301" s="3" t="s">
        <v>8</v>
      </c>
      <c r="H11301" s="4" t="n">
        <f aca="false">ROUND(E11301*F11301,2)</f>
        <v>83264.14</v>
      </c>
    </row>
    <row r="11302" customFormat="false" ht="15" hidden="false" customHeight="false" outlineLevel="0" collapsed="false">
      <c r="A11302" s="3" t="n">
        <v>11301</v>
      </c>
      <c r="B11302" s="3" t="n">
        <v>14</v>
      </c>
      <c r="C11302" s="3" t="s">
        <v>437</v>
      </c>
      <c r="D11302" s="3" t="s">
        <v>562</v>
      </c>
      <c r="E11302" s="3" t="n">
        <v>1117</v>
      </c>
      <c r="F11302" s="4" t="n">
        <v>73.03</v>
      </c>
      <c r="G11302" s="3" t="s">
        <v>41</v>
      </c>
      <c r="H11302" s="4" t="n">
        <f aca="false">ROUND(E11302*F11302,2)</f>
        <v>81574.51</v>
      </c>
    </row>
    <row r="11303" customFormat="false" ht="15" hidden="false" customHeight="false" outlineLevel="0" collapsed="false">
      <c r="A11303" s="3" t="n">
        <v>11302</v>
      </c>
      <c r="B11303" s="3" t="n">
        <v>14</v>
      </c>
      <c r="C11303" s="3" t="s">
        <v>437</v>
      </c>
      <c r="D11303" s="3" t="s">
        <v>563</v>
      </c>
      <c r="E11303" s="3" t="n">
        <v>2062</v>
      </c>
      <c r="F11303" s="4" t="n">
        <v>72.9</v>
      </c>
      <c r="G11303" s="3" t="s">
        <v>41</v>
      </c>
      <c r="H11303" s="4" t="n">
        <f aca="false">ROUND(E11303*F11303,2)</f>
        <v>150319.8</v>
      </c>
    </row>
    <row r="11304" customFormat="false" ht="15" hidden="false" customHeight="false" outlineLevel="0" collapsed="false">
      <c r="A11304" s="3" t="n">
        <v>11303</v>
      </c>
      <c r="B11304" s="3" t="n">
        <v>11</v>
      </c>
      <c r="C11304" s="3" t="s">
        <v>437</v>
      </c>
      <c r="D11304" s="3" t="s">
        <v>562</v>
      </c>
      <c r="E11304" s="3" t="n">
        <v>3697</v>
      </c>
      <c r="F11304" s="4" t="n">
        <v>120.32</v>
      </c>
      <c r="G11304" s="3" t="s">
        <v>34</v>
      </c>
      <c r="H11304" s="4" t="n">
        <f aca="false">ROUND(E11304*F11304,2)</f>
        <v>444823.04</v>
      </c>
    </row>
    <row r="11305" customFormat="false" ht="15" hidden="false" customHeight="false" outlineLevel="0" collapsed="false">
      <c r="A11305" s="3" t="n">
        <v>11304</v>
      </c>
      <c r="B11305" s="3" t="n">
        <v>14</v>
      </c>
      <c r="C11305" s="3" t="s">
        <v>437</v>
      </c>
      <c r="D11305" s="3" t="s">
        <v>562</v>
      </c>
      <c r="E11305" s="3" t="n">
        <v>4101</v>
      </c>
      <c r="F11305" s="4" t="n">
        <v>72.63</v>
      </c>
      <c r="G11305" s="3" t="s">
        <v>41</v>
      </c>
      <c r="H11305" s="4" t="n">
        <f aca="false">ROUND(E11305*F11305,2)</f>
        <v>297855.63</v>
      </c>
    </row>
    <row r="11306" customFormat="false" ht="15" hidden="false" customHeight="false" outlineLevel="0" collapsed="false">
      <c r="A11306" s="3" t="n">
        <v>11305</v>
      </c>
      <c r="B11306" s="3" t="n">
        <v>8</v>
      </c>
      <c r="C11306" s="3" t="s">
        <v>437</v>
      </c>
      <c r="D11306" s="3" t="s">
        <v>563</v>
      </c>
      <c r="E11306" s="3" t="n">
        <v>1933</v>
      </c>
      <c r="F11306" s="4" t="n">
        <v>62.62</v>
      </c>
      <c r="G11306" s="3" t="s">
        <v>8</v>
      </c>
      <c r="H11306" s="4" t="n">
        <f aca="false">ROUND(E11306*F11306,2)</f>
        <v>121044.46</v>
      </c>
    </row>
    <row r="11307" customFormat="false" ht="15" hidden="false" customHeight="false" outlineLevel="0" collapsed="false">
      <c r="A11307" s="3" t="n">
        <v>11306</v>
      </c>
      <c r="B11307" s="3" t="n">
        <v>15</v>
      </c>
      <c r="C11307" s="3" t="s">
        <v>438</v>
      </c>
      <c r="D11307" s="3" t="s">
        <v>562</v>
      </c>
      <c r="E11307" s="3" t="n">
        <v>1373</v>
      </c>
      <c r="F11307" s="4" t="n">
        <v>286.08</v>
      </c>
      <c r="G11307" s="3" t="s">
        <v>46</v>
      </c>
      <c r="H11307" s="4" t="n">
        <f aca="false">ROUND(E11307*F11307,2)</f>
        <v>392787.84</v>
      </c>
    </row>
    <row r="11308" customFormat="false" ht="15" hidden="false" customHeight="false" outlineLevel="0" collapsed="false">
      <c r="A11308" s="3" t="n">
        <v>11307</v>
      </c>
      <c r="B11308" s="3" t="n">
        <v>3</v>
      </c>
      <c r="C11308" s="3" t="s">
        <v>438</v>
      </c>
      <c r="D11308" s="3" t="s">
        <v>562</v>
      </c>
      <c r="E11308" s="3" t="n">
        <v>4322</v>
      </c>
      <c r="F11308" s="4" t="n">
        <v>156.38</v>
      </c>
      <c r="G11308" s="3" t="s">
        <v>8</v>
      </c>
      <c r="H11308" s="4" t="n">
        <f aca="false">ROUND(E11308*F11308,2)</f>
        <v>675874.36</v>
      </c>
    </row>
    <row r="11309" customFormat="false" ht="15" hidden="false" customHeight="false" outlineLevel="0" collapsed="false">
      <c r="A11309" s="3" t="n">
        <v>11308</v>
      </c>
      <c r="B11309" s="3" t="n">
        <v>11</v>
      </c>
      <c r="C11309" s="3" t="s">
        <v>438</v>
      </c>
      <c r="D11309" s="3" t="s">
        <v>562</v>
      </c>
      <c r="E11309" s="3" t="n">
        <v>1141</v>
      </c>
      <c r="F11309" s="4" t="n">
        <v>118.04</v>
      </c>
      <c r="G11309" s="3" t="s">
        <v>34</v>
      </c>
      <c r="H11309" s="4" t="n">
        <f aca="false">ROUND(E11309*F11309,2)</f>
        <v>134683.64</v>
      </c>
    </row>
    <row r="11310" customFormat="false" ht="15" hidden="false" customHeight="false" outlineLevel="0" collapsed="false">
      <c r="A11310" s="3" t="n">
        <v>11309</v>
      </c>
      <c r="B11310" s="3" t="n">
        <v>6</v>
      </c>
      <c r="C11310" s="3" t="s">
        <v>438</v>
      </c>
      <c r="D11310" s="3" t="s">
        <v>562</v>
      </c>
      <c r="E11310" s="3" t="n">
        <v>1614</v>
      </c>
      <c r="F11310" s="4" t="n">
        <v>236.56</v>
      </c>
      <c r="G11310" s="3" t="s">
        <v>8</v>
      </c>
      <c r="H11310" s="4" t="n">
        <f aca="false">ROUND(E11310*F11310,2)</f>
        <v>381807.84</v>
      </c>
    </row>
    <row r="11311" customFormat="false" ht="15" hidden="false" customHeight="false" outlineLevel="0" collapsed="false">
      <c r="A11311" s="3" t="n">
        <v>11310</v>
      </c>
      <c r="B11311" s="3" t="n">
        <v>14</v>
      </c>
      <c r="C11311" s="3" t="s">
        <v>438</v>
      </c>
      <c r="D11311" s="3" t="s">
        <v>563</v>
      </c>
      <c r="E11311" s="3" t="n">
        <v>1010</v>
      </c>
      <c r="F11311" s="4" t="n">
        <v>74.73</v>
      </c>
      <c r="G11311" s="3" t="s">
        <v>41</v>
      </c>
      <c r="H11311" s="4" t="n">
        <f aca="false">ROUND(E11311*F11311,2)</f>
        <v>75477.3</v>
      </c>
    </row>
    <row r="11312" customFormat="false" ht="15" hidden="false" customHeight="false" outlineLevel="0" collapsed="false">
      <c r="A11312" s="3" t="n">
        <v>11311</v>
      </c>
      <c r="B11312" s="3" t="n">
        <v>12</v>
      </c>
      <c r="C11312" s="3" t="s">
        <v>438</v>
      </c>
      <c r="D11312" s="3" t="s">
        <v>562</v>
      </c>
      <c r="E11312" s="3" t="n">
        <v>4648</v>
      </c>
      <c r="F11312" s="4" t="n">
        <v>220.98</v>
      </c>
      <c r="G11312" s="3" t="s">
        <v>38</v>
      </c>
      <c r="H11312" s="4" t="n">
        <f aca="false">ROUND(E11312*F11312,2)</f>
        <v>1027115.04</v>
      </c>
    </row>
    <row r="11313" customFormat="false" ht="15" hidden="false" customHeight="false" outlineLevel="0" collapsed="false">
      <c r="A11313" s="3" t="n">
        <v>11312</v>
      </c>
      <c r="B11313" s="3" t="n">
        <v>15</v>
      </c>
      <c r="C11313" s="3" t="s">
        <v>438</v>
      </c>
      <c r="D11313" s="3" t="s">
        <v>562</v>
      </c>
      <c r="E11313" s="3" t="n">
        <v>2722</v>
      </c>
      <c r="F11313" s="4" t="n">
        <v>285.26</v>
      </c>
      <c r="G11313" s="3" t="s">
        <v>46</v>
      </c>
      <c r="H11313" s="4" t="n">
        <f aca="false">ROUND(E11313*F11313,2)</f>
        <v>776477.72</v>
      </c>
    </row>
    <row r="11314" customFormat="false" ht="15" hidden="false" customHeight="false" outlineLevel="0" collapsed="false">
      <c r="A11314" s="3" t="n">
        <v>11313</v>
      </c>
      <c r="B11314" s="3" t="n">
        <v>2</v>
      </c>
      <c r="C11314" s="3" t="s">
        <v>438</v>
      </c>
      <c r="D11314" s="3" t="s">
        <v>563</v>
      </c>
      <c r="E11314" s="3" t="n">
        <v>3721</v>
      </c>
      <c r="F11314" s="4" t="n">
        <v>30.3</v>
      </c>
      <c r="G11314" s="3" t="s">
        <v>8</v>
      </c>
      <c r="H11314" s="4" t="n">
        <f aca="false">ROUND(E11314*F11314,2)</f>
        <v>112746.3</v>
      </c>
    </row>
    <row r="11315" customFormat="false" ht="15" hidden="false" customHeight="false" outlineLevel="0" collapsed="false">
      <c r="A11315" s="3" t="n">
        <v>11314</v>
      </c>
      <c r="B11315" s="3" t="n">
        <v>9</v>
      </c>
      <c r="C11315" s="3" t="s">
        <v>438</v>
      </c>
      <c r="D11315" s="3" t="s">
        <v>563</v>
      </c>
      <c r="E11315" s="3" t="n">
        <v>359</v>
      </c>
      <c r="F11315" s="4" t="n">
        <v>270.09</v>
      </c>
      <c r="G11315" s="3" t="s">
        <v>8</v>
      </c>
      <c r="H11315" s="4" t="n">
        <f aca="false">ROUND(E11315*F11315,2)</f>
        <v>96962.31</v>
      </c>
    </row>
    <row r="11316" customFormat="false" ht="15" hidden="false" customHeight="false" outlineLevel="0" collapsed="false">
      <c r="A11316" s="3" t="n">
        <v>11315</v>
      </c>
      <c r="B11316" s="3" t="n">
        <v>2</v>
      </c>
      <c r="C11316" s="3" t="s">
        <v>438</v>
      </c>
      <c r="D11316" s="3" t="s">
        <v>563</v>
      </c>
      <c r="E11316" s="3" t="n">
        <v>4086</v>
      </c>
      <c r="F11316" s="4" t="n">
        <v>30.23</v>
      </c>
      <c r="G11316" s="3" t="s">
        <v>8</v>
      </c>
      <c r="H11316" s="4" t="n">
        <f aca="false">ROUND(E11316*F11316,2)</f>
        <v>123519.78</v>
      </c>
    </row>
    <row r="11317" customFormat="false" ht="15" hidden="false" customHeight="false" outlineLevel="0" collapsed="false">
      <c r="A11317" s="3" t="n">
        <v>11316</v>
      </c>
      <c r="B11317" s="3" t="n">
        <v>1</v>
      </c>
      <c r="C11317" s="3" t="s">
        <v>438</v>
      </c>
      <c r="D11317" s="3" t="s">
        <v>562</v>
      </c>
      <c r="E11317" s="3" t="n">
        <v>3246</v>
      </c>
      <c r="F11317" s="4" t="n">
        <v>431.36</v>
      </c>
      <c r="G11317" s="3" t="s">
        <v>8</v>
      </c>
      <c r="H11317" s="4" t="n">
        <f aca="false">ROUND(E11317*F11317,2)</f>
        <v>1400194.56</v>
      </c>
    </row>
    <row r="11318" customFormat="false" ht="15" hidden="false" customHeight="false" outlineLevel="0" collapsed="false">
      <c r="A11318" s="3" t="n">
        <v>11317</v>
      </c>
      <c r="B11318" s="3" t="n">
        <v>8</v>
      </c>
      <c r="C11318" s="3" t="s">
        <v>438</v>
      </c>
      <c r="D11318" s="3" t="s">
        <v>562</v>
      </c>
      <c r="E11318" s="3" t="n">
        <v>2391</v>
      </c>
      <c r="F11318" s="4" t="n">
        <v>62.73</v>
      </c>
      <c r="G11318" s="3" t="s">
        <v>8</v>
      </c>
      <c r="H11318" s="4" t="n">
        <f aca="false">ROUND(E11318*F11318,2)</f>
        <v>149987.43</v>
      </c>
    </row>
    <row r="11319" customFormat="false" ht="15" hidden="false" customHeight="false" outlineLevel="0" collapsed="false">
      <c r="A11319" s="3" t="n">
        <v>11318</v>
      </c>
      <c r="B11319" s="3" t="n">
        <v>9</v>
      </c>
      <c r="C11319" s="3" t="s">
        <v>438</v>
      </c>
      <c r="D11319" s="3" t="s">
        <v>563</v>
      </c>
      <c r="E11319" s="3" t="n">
        <v>319</v>
      </c>
      <c r="F11319" s="4" t="n">
        <v>270.79</v>
      </c>
      <c r="G11319" s="3" t="s">
        <v>8</v>
      </c>
      <c r="H11319" s="4" t="n">
        <f aca="false">ROUND(E11319*F11319,2)</f>
        <v>86382.01</v>
      </c>
    </row>
    <row r="11320" customFormat="false" ht="15" hidden="false" customHeight="false" outlineLevel="0" collapsed="false">
      <c r="A11320" s="3" t="n">
        <v>11319</v>
      </c>
      <c r="B11320" s="3" t="n">
        <v>8</v>
      </c>
      <c r="C11320" s="3" t="s">
        <v>438</v>
      </c>
      <c r="D11320" s="3" t="s">
        <v>563</v>
      </c>
      <c r="E11320" s="3" t="n">
        <v>2286</v>
      </c>
      <c r="F11320" s="4" t="n">
        <v>62.65</v>
      </c>
      <c r="G11320" s="3" t="s">
        <v>8</v>
      </c>
      <c r="H11320" s="4" t="n">
        <f aca="false">ROUND(E11320*F11320,2)</f>
        <v>143217.9</v>
      </c>
    </row>
    <row r="11321" customFormat="false" ht="15" hidden="false" customHeight="false" outlineLevel="0" collapsed="false">
      <c r="A11321" s="3" t="n">
        <v>11320</v>
      </c>
      <c r="B11321" s="3" t="n">
        <v>11</v>
      </c>
      <c r="C11321" s="3" t="s">
        <v>438</v>
      </c>
      <c r="D11321" s="3" t="s">
        <v>563</v>
      </c>
      <c r="E11321" s="3" t="n">
        <v>3828</v>
      </c>
      <c r="F11321" s="4" t="n">
        <v>118.63</v>
      </c>
      <c r="G11321" s="3" t="s">
        <v>34</v>
      </c>
      <c r="H11321" s="4" t="n">
        <f aca="false">ROUND(E11321*F11321,2)</f>
        <v>454115.64</v>
      </c>
    </row>
    <row r="11322" customFormat="false" ht="15" hidden="false" customHeight="false" outlineLevel="0" collapsed="false">
      <c r="A11322" s="3" t="n">
        <v>11321</v>
      </c>
      <c r="B11322" s="3" t="n">
        <v>7</v>
      </c>
      <c r="C11322" s="3" t="s">
        <v>438</v>
      </c>
      <c r="D11322" s="3" t="s">
        <v>562</v>
      </c>
      <c r="E11322" s="3" t="n">
        <v>981</v>
      </c>
      <c r="F11322" s="4" t="n">
        <v>302.56</v>
      </c>
      <c r="G11322" s="3" t="s">
        <v>8</v>
      </c>
      <c r="H11322" s="4" t="n">
        <f aca="false">ROUND(E11322*F11322,2)</f>
        <v>296811.36</v>
      </c>
    </row>
    <row r="11323" customFormat="false" ht="15" hidden="false" customHeight="false" outlineLevel="0" collapsed="false">
      <c r="A11323" s="3" t="n">
        <v>11322</v>
      </c>
      <c r="B11323" s="3" t="n">
        <v>2</v>
      </c>
      <c r="C11323" s="3" t="s">
        <v>438</v>
      </c>
      <c r="D11323" s="3" t="s">
        <v>562</v>
      </c>
      <c r="E11323" s="3" t="n">
        <v>832</v>
      </c>
      <c r="F11323" s="4" t="n">
        <v>30.32</v>
      </c>
      <c r="G11323" s="3" t="s">
        <v>8</v>
      </c>
      <c r="H11323" s="4" t="n">
        <f aca="false">ROUND(E11323*F11323,2)</f>
        <v>25226.24</v>
      </c>
    </row>
    <row r="11324" customFormat="false" ht="15" hidden="false" customHeight="false" outlineLevel="0" collapsed="false">
      <c r="A11324" s="3" t="n">
        <v>11323</v>
      </c>
      <c r="B11324" s="3" t="n">
        <v>3</v>
      </c>
      <c r="C11324" s="3" t="s">
        <v>438</v>
      </c>
      <c r="D11324" s="3" t="s">
        <v>562</v>
      </c>
      <c r="E11324" s="3" t="n">
        <v>1535</v>
      </c>
      <c r="F11324" s="4" t="n">
        <v>156.41</v>
      </c>
      <c r="G11324" s="3" t="s">
        <v>8</v>
      </c>
      <c r="H11324" s="4" t="n">
        <f aca="false">ROUND(E11324*F11324,2)</f>
        <v>240089.35</v>
      </c>
    </row>
    <row r="11325" customFormat="false" ht="15" hidden="false" customHeight="false" outlineLevel="0" collapsed="false">
      <c r="A11325" s="3" t="n">
        <v>11324</v>
      </c>
      <c r="B11325" s="3" t="n">
        <v>4</v>
      </c>
      <c r="C11325" s="3" t="s">
        <v>438</v>
      </c>
      <c r="D11325" s="3" t="s">
        <v>563</v>
      </c>
      <c r="E11325" s="3" t="n">
        <v>4042</v>
      </c>
      <c r="F11325" s="4" t="n">
        <v>116.78</v>
      </c>
      <c r="G11325" s="3" t="s">
        <v>8</v>
      </c>
      <c r="H11325" s="4" t="n">
        <f aca="false">ROUND(E11325*F11325,2)</f>
        <v>472024.76</v>
      </c>
    </row>
    <row r="11326" customFormat="false" ht="15" hidden="false" customHeight="false" outlineLevel="0" collapsed="false">
      <c r="A11326" s="3" t="n">
        <v>11325</v>
      </c>
      <c r="B11326" s="3" t="n">
        <v>9</v>
      </c>
      <c r="C11326" s="3" t="s">
        <v>438</v>
      </c>
      <c r="D11326" s="3" t="s">
        <v>562</v>
      </c>
      <c r="E11326" s="3" t="n">
        <v>346</v>
      </c>
      <c r="F11326" s="4" t="n">
        <v>269.52</v>
      </c>
      <c r="G11326" s="3" t="s">
        <v>8</v>
      </c>
      <c r="H11326" s="4" t="n">
        <f aca="false">ROUND(E11326*F11326,2)</f>
        <v>93253.92</v>
      </c>
    </row>
    <row r="11327" customFormat="false" ht="15" hidden="false" customHeight="false" outlineLevel="0" collapsed="false">
      <c r="A11327" s="3" t="n">
        <v>11326</v>
      </c>
      <c r="B11327" s="3" t="n">
        <v>1</v>
      </c>
      <c r="C11327" s="3" t="s">
        <v>438</v>
      </c>
      <c r="D11327" s="3" t="s">
        <v>563</v>
      </c>
      <c r="E11327" s="3" t="n">
        <v>3594</v>
      </c>
      <c r="F11327" s="4" t="n">
        <v>431.63</v>
      </c>
      <c r="G11327" s="3" t="s">
        <v>8</v>
      </c>
      <c r="H11327" s="4" t="n">
        <f aca="false">ROUND(E11327*F11327,2)</f>
        <v>1551278.22</v>
      </c>
    </row>
    <row r="11328" customFormat="false" ht="15" hidden="false" customHeight="false" outlineLevel="0" collapsed="false">
      <c r="A11328" s="3" t="n">
        <v>11327</v>
      </c>
      <c r="B11328" s="3" t="n">
        <v>14</v>
      </c>
      <c r="C11328" s="3" t="s">
        <v>438</v>
      </c>
      <c r="D11328" s="3" t="s">
        <v>563</v>
      </c>
      <c r="E11328" s="3" t="n">
        <v>3323</v>
      </c>
      <c r="F11328" s="4" t="n">
        <v>74.62</v>
      </c>
      <c r="G11328" s="3" t="s">
        <v>41</v>
      </c>
      <c r="H11328" s="4" t="n">
        <f aca="false">ROUND(E11328*F11328,2)</f>
        <v>247962.26</v>
      </c>
    </row>
    <row r="11329" customFormat="false" ht="15" hidden="false" customHeight="false" outlineLevel="0" collapsed="false">
      <c r="A11329" s="3" t="n">
        <v>11328</v>
      </c>
      <c r="B11329" s="3" t="n">
        <v>9</v>
      </c>
      <c r="C11329" s="3" t="s">
        <v>438</v>
      </c>
      <c r="D11329" s="3" t="s">
        <v>563</v>
      </c>
      <c r="E11329" s="3" t="n">
        <v>3535</v>
      </c>
      <c r="F11329" s="4" t="n">
        <v>270.28</v>
      </c>
      <c r="G11329" s="3" t="s">
        <v>8</v>
      </c>
      <c r="H11329" s="4" t="n">
        <f aca="false">ROUND(E11329*F11329,2)</f>
        <v>955439.8</v>
      </c>
    </row>
    <row r="11330" customFormat="false" ht="15" hidden="false" customHeight="false" outlineLevel="0" collapsed="false">
      <c r="A11330" s="3" t="n">
        <v>11329</v>
      </c>
      <c r="B11330" s="3" t="n">
        <v>11</v>
      </c>
      <c r="C11330" s="3" t="s">
        <v>438</v>
      </c>
      <c r="D11330" s="3" t="s">
        <v>562</v>
      </c>
      <c r="E11330" s="3" t="n">
        <v>527</v>
      </c>
      <c r="F11330" s="4" t="n">
        <v>117.98</v>
      </c>
      <c r="G11330" s="3" t="s">
        <v>34</v>
      </c>
      <c r="H11330" s="4" t="n">
        <f aca="false">ROUND(E11330*F11330,2)</f>
        <v>62175.46</v>
      </c>
    </row>
    <row r="11331" customFormat="false" ht="15" hidden="false" customHeight="false" outlineLevel="0" collapsed="false">
      <c r="A11331" s="3" t="n">
        <v>11330</v>
      </c>
      <c r="B11331" s="3" t="n">
        <v>11</v>
      </c>
      <c r="C11331" s="3" t="s">
        <v>438</v>
      </c>
      <c r="D11331" s="3" t="s">
        <v>563</v>
      </c>
      <c r="E11331" s="3" t="n">
        <v>1691</v>
      </c>
      <c r="F11331" s="4" t="n">
        <v>118.14</v>
      </c>
      <c r="G11331" s="3" t="s">
        <v>34</v>
      </c>
      <c r="H11331" s="4" t="n">
        <f aca="false">ROUND(E11331*F11331,2)</f>
        <v>199774.74</v>
      </c>
    </row>
    <row r="11332" customFormat="false" ht="15" hidden="false" customHeight="false" outlineLevel="0" collapsed="false">
      <c r="A11332" s="3" t="n">
        <v>11331</v>
      </c>
      <c r="B11332" s="3" t="n">
        <v>11</v>
      </c>
      <c r="C11332" s="3" t="s">
        <v>438</v>
      </c>
      <c r="D11332" s="3" t="s">
        <v>562</v>
      </c>
      <c r="E11332" s="3" t="n">
        <v>398</v>
      </c>
      <c r="F11332" s="4" t="n">
        <v>118.65</v>
      </c>
      <c r="G11332" s="3" t="s">
        <v>34</v>
      </c>
      <c r="H11332" s="4" t="n">
        <f aca="false">ROUND(E11332*F11332,2)</f>
        <v>47222.7</v>
      </c>
    </row>
    <row r="11333" customFormat="false" ht="15" hidden="false" customHeight="false" outlineLevel="0" collapsed="false">
      <c r="A11333" s="3" t="n">
        <v>11332</v>
      </c>
      <c r="B11333" s="3" t="n">
        <v>6</v>
      </c>
      <c r="C11333" s="3" t="s">
        <v>438</v>
      </c>
      <c r="D11333" s="3" t="s">
        <v>562</v>
      </c>
      <c r="E11333" s="3" t="n">
        <v>2963</v>
      </c>
      <c r="F11333" s="4" t="n">
        <v>236.88</v>
      </c>
      <c r="G11333" s="3" t="s">
        <v>8</v>
      </c>
      <c r="H11333" s="4" t="n">
        <f aca="false">ROUND(E11333*F11333,2)</f>
        <v>701875.44</v>
      </c>
    </row>
    <row r="11334" customFormat="false" ht="15" hidden="false" customHeight="false" outlineLevel="0" collapsed="false">
      <c r="A11334" s="3" t="n">
        <v>11333</v>
      </c>
      <c r="B11334" s="3" t="n">
        <v>3</v>
      </c>
      <c r="C11334" s="3" t="s">
        <v>438</v>
      </c>
      <c r="D11334" s="3" t="s">
        <v>563</v>
      </c>
      <c r="E11334" s="3" t="n">
        <v>3257</v>
      </c>
      <c r="F11334" s="4" t="n">
        <v>156.43</v>
      </c>
      <c r="G11334" s="3" t="s">
        <v>8</v>
      </c>
      <c r="H11334" s="4" t="n">
        <f aca="false">ROUND(E11334*F11334,2)</f>
        <v>509492.51</v>
      </c>
    </row>
    <row r="11335" customFormat="false" ht="15" hidden="false" customHeight="false" outlineLevel="0" collapsed="false">
      <c r="A11335" s="3" t="n">
        <v>11334</v>
      </c>
      <c r="B11335" s="3" t="n">
        <v>6</v>
      </c>
      <c r="C11335" s="3" t="s">
        <v>438</v>
      </c>
      <c r="D11335" s="3" t="s">
        <v>563</v>
      </c>
      <c r="E11335" s="3" t="n">
        <v>1255</v>
      </c>
      <c r="F11335" s="4" t="n">
        <v>237.15</v>
      </c>
      <c r="G11335" s="3" t="s">
        <v>8</v>
      </c>
      <c r="H11335" s="4" t="n">
        <f aca="false">ROUND(E11335*F11335,2)</f>
        <v>297623.25</v>
      </c>
    </row>
    <row r="11336" customFormat="false" ht="15" hidden="false" customHeight="false" outlineLevel="0" collapsed="false">
      <c r="A11336" s="3" t="n">
        <v>11335</v>
      </c>
      <c r="B11336" s="3" t="n">
        <v>12</v>
      </c>
      <c r="C11336" s="3" t="s">
        <v>438</v>
      </c>
      <c r="D11336" s="3" t="s">
        <v>563</v>
      </c>
      <c r="E11336" s="3" t="n">
        <v>1220</v>
      </c>
      <c r="F11336" s="4" t="n">
        <v>220.84</v>
      </c>
      <c r="G11336" s="3" t="s">
        <v>38</v>
      </c>
      <c r="H11336" s="4" t="n">
        <f aca="false">ROUND(E11336*F11336,2)</f>
        <v>269424.8</v>
      </c>
    </row>
    <row r="11337" customFormat="false" ht="15" hidden="false" customHeight="false" outlineLevel="0" collapsed="false">
      <c r="A11337" s="3" t="n">
        <v>11336</v>
      </c>
      <c r="B11337" s="3" t="n">
        <v>15</v>
      </c>
      <c r="C11337" s="3" t="s">
        <v>438</v>
      </c>
      <c r="D11337" s="3" t="s">
        <v>562</v>
      </c>
      <c r="E11337" s="3" t="n">
        <v>3918</v>
      </c>
      <c r="F11337" s="4" t="n">
        <v>284.54</v>
      </c>
      <c r="G11337" s="3" t="s">
        <v>46</v>
      </c>
      <c r="H11337" s="4" t="n">
        <f aca="false">ROUND(E11337*F11337,2)</f>
        <v>1114827.72</v>
      </c>
    </row>
    <row r="11338" customFormat="false" ht="15" hidden="false" customHeight="false" outlineLevel="0" collapsed="false">
      <c r="A11338" s="3" t="n">
        <v>11337</v>
      </c>
      <c r="B11338" s="3" t="n">
        <v>13</v>
      </c>
      <c r="C11338" s="3" t="s">
        <v>438</v>
      </c>
      <c r="D11338" s="3" t="s">
        <v>562</v>
      </c>
      <c r="E11338" s="3" t="n">
        <v>2217</v>
      </c>
      <c r="F11338" s="4" t="n">
        <v>46.25</v>
      </c>
      <c r="G11338" s="3" t="s">
        <v>41</v>
      </c>
      <c r="H11338" s="4" t="n">
        <f aca="false">ROUND(E11338*F11338,2)</f>
        <v>102536.25</v>
      </c>
    </row>
    <row r="11339" customFormat="false" ht="15" hidden="false" customHeight="false" outlineLevel="0" collapsed="false">
      <c r="A11339" s="3" t="n">
        <v>11338</v>
      </c>
      <c r="B11339" s="3" t="n">
        <v>11</v>
      </c>
      <c r="C11339" s="3" t="s">
        <v>438</v>
      </c>
      <c r="D11339" s="3" t="s">
        <v>563</v>
      </c>
      <c r="E11339" s="3" t="n">
        <v>2766</v>
      </c>
      <c r="F11339" s="4" t="n">
        <v>118.54</v>
      </c>
      <c r="G11339" s="3" t="s">
        <v>34</v>
      </c>
      <c r="H11339" s="4" t="n">
        <f aca="false">ROUND(E11339*F11339,2)</f>
        <v>327881.64</v>
      </c>
    </row>
    <row r="11340" customFormat="false" ht="15" hidden="false" customHeight="false" outlineLevel="0" collapsed="false">
      <c r="A11340" s="3" t="n">
        <v>11339</v>
      </c>
      <c r="B11340" s="3" t="n">
        <v>15</v>
      </c>
      <c r="C11340" s="3" t="s">
        <v>438</v>
      </c>
      <c r="D11340" s="3" t="s">
        <v>562</v>
      </c>
      <c r="E11340" s="3" t="n">
        <v>774</v>
      </c>
      <c r="F11340" s="4" t="n">
        <v>286.13</v>
      </c>
      <c r="G11340" s="3" t="s">
        <v>46</v>
      </c>
      <c r="H11340" s="4" t="n">
        <f aca="false">ROUND(E11340*F11340,2)</f>
        <v>221464.62</v>
      </c>
    </row>
    <row r="11341" customFormat="false" ht="15" hidden="false" customHeight="false" outlineLevel="0" collapsed="false">
      <c r="A11341" s="3" t="n">
        <v>11340</v>
      </c>
      <c r="B11341" s="3" t="n">
        <v>13</v>
      </c>
      <c r="C11341" s="3" t="s">
        <v>438</v>
      </c>
      <c r="D11341" s="3" t="s">
        <v>563</v>
      </c>
      <c r="E11341" s="3" t="n">
        <v>69</v>
      </c>
      <c r="F11341" s="4" t="n">
        <v>46.24</v>
      </c>
      <c r="G11341" s="3" t="s">
        <v>41</v>
      </c>
      <c r="H11341" s="4" t="n">
        <f aca="false">ROUND(E11341*F11341,2)</f>
        <v>3190.56</v>
      </c>
    </row>
    <row r="11342" customFormat="false" ht="15" hidden="false" customHeight="false" outlineLevel="0" collapsed="false">
      <c r="A11342" s="3" t="n">
        <v>11341</v>
      </c>
      <c r="B11342" s="3" t="n">
        <v>7</v>
      </c>
      <c r="C11342" s="3" t="s">
        <v>438</v>
      </c>
      <c r="D11342" s="3" t="s">
        <v>562</v>
      </c>
      <c r="E11342" s="3" t="n">
        <v>898</v>
      </c>
      <c r="F11342" s="4" t="n">
        <v>301.54</v>
      </c>
      <c r="G11342" s="3" t="s">
        <v>8</v>
      </c>
      <c r="H11342" s="4" t="n">
        <f aca="false">ROUND(E11342*F11342,2)</f>
        <v>270782.92</v>
      </c>
    </row>
    <row r="11343" customFormat="false" ht="15" hidden="false" customHeight="false" outlineLevel="0" collapsed="false">
      <c r="A11343" s="3" t="n">
        <v>11342</v>
      </c>
      <c r="B11343" s="3" t="n">
        <v>1</v>
      </c>
      <c r="C11343" s="3" t="s">
        <v>438</v>
      </c>
      <c r="D11343" s="3" t="s">
        <v>563</v>
      </c>
      <c r="E11343" s="3" t="n">
        <v>3797</v>
      </c>
      <c r="F11343" s="4" t="n">
        <v>431.78</v>
      </c>
      <c r="G11343" s="3" t="s">
        <v>8</v>
      </c>
      <c r="H11343" s="4" t="n">
        <f aca="false">ROUND(E11343*F11343,2)</f>
        <v>1639468.66</v>
      </c>
    </row>
    <row r="11344" customFormat="false" ht="15" hidden="false" customHeight="false" outlineLevel="0" collapsed="false">
      <c r="A11344" s="3" t="n">
        <v>11343</v>
      </c>
      <c r="B11344" s="3" t="n">
        <v>12</v>
      </c>
      <c r="C11344" s="3" t="s">
        <v>439</v>
      </c>
      <c r="D11344" s="3" t="s">
        <v>562</v>
      </c>
      <c r="E11344" s="3" t="n">
        <v>4889</v>
      </c>
      <c r="F11344" s="4" t="n">
        <v>221.07</v>
      </c>
      <c r="G11344" s="3" t="s">
        <v>38</v>
      </c>
      <c r="H11344" s="4" t="n">
        <f aca="false">ROUND(E11344*F11344,2)</f>
        <v>1080811.23</v>
      </c>
    </row>
    <row r="11345" customFormat="false" ht="15" hidden="false" customHeight="false" outlineLevel="0" collapsed="false">
      <c r="A11345" s="3" t="n">
        <v>11344</v>
      </c>
      <c r="B11345" s="3" t="n">
        <v>8</v>
      </c>
      <c r="C11345" s="3" t="s">
        <v>439</v>
      </c>
      <c r="D11345" s="3" t="s">
        <v>563</v>
      </c>
      <c r="E11345" s="3" t="n">
        <v>457</v>
      </c>
      <c r="F11345" s="4" t="n">
        <v>63.05</v>
      </c>
      <c r="G11345" s="3" t="s">
        <v>8</v>
      </c>
      <c r="H11345" s="4" t="n">
        <f aca="false">ROUND(E11345*F11345,2)</f>
        <v>28813.85</v>
      </c>
    </row>
    <row r="11346" customFormat="false" ht="15" hidden="false" customHeight="false" outlineLevel="0" collapsed="false">
      <c r="A11346" s="3" t="n">
        <v>11345</v>
      </c>
      <c r="B11346" s="3" t="n">
        <v>6</v>
      </c>
      <c r="C11346" s="3" t="s">
        <v>439</v>
      </c>
      <c r="D11346" s="3" t="s">
        <v>562</v>
      </c>
      <c r="E11346" s="3" t="n">
        <v>1210</v>
      </c>
      <c r="F11346" s="4" t="n">
        <v>239.47</v>
      </c>
      <c r="G11346" s="3" t="s">
        <v>8</v>
      </c>
      <c r="H11346" s="4" t="n">
        <f aca="false">ROUND(E11346*F11346,2)</f>
        <v>289758.7</v>
      </c>
    </row>
    <row r="11347" customFormat="false" ht="15" hidden="false" customHeight="false" outlineLevel="0" collapsed="false">
      <c r="A11347" s="3" t="n">
        <v>11346</v>
      </c>
      <c r="B11347" s="3" t="n">
        <v>12</v>
      </c>
      <c r="C11347" s="3" t="s">
        <v>439</v>
      </c>
      <c r="D11347" s="3" t="s">
        <v>562</v>
      </c>
      <c r="E11347" s="3" t="n">
        <v>2486</v>
      </c>
      <c r="F11347" s="4" t="n">
        <v>222.07</v>
      </c>
      <c r="G11347" s="3" t="s">
        <v>38</v>
      </c>
      <c r="H11347" s="4" t="n">
        <f aca="false">ROUND(E11347*F11347,2)</f>
        <v>552066.02</v>
      </c>
    </row>
    <row r="11348" customFormat="false" ht="15" hidden="false" customHeight="false" outlineLevel="0" collapsed="false">
      <c r="A11348" s="3" t="n">
        <v>11347</v>
      </c>
      <c r="B11348" s="3" t="n">
        <v>6</v>
      </c>
      <c r="C11348" s="3" t="s">
        <v>439</v>
      </c>
      <c r="D11348" s="3" t="s">
        <v>562</v>
      </c>
      <c r="E11348" s="3" t="n">
        <v>1153</v>
      </c>
      <c r="F11348" s="4" t="n">
        <v>239.21</v>
      </c>
      <c r="G11348" s="3" t="s">
        <v>8</v>
      </c>
      <c r="H11348" s="4" t="n">
        <f aca="false">ROUND(E11348*F11348,2)</f>
        <v>275809.13</v>
      </c>
    </row>
    <row r="11349" customFormat="false" ht="15" hidden="false" customHeight="false" outlineLevel="0" collapsed="false">
      <c r="A11349" s="3" t="n">
        <v>11348</v>
      </c>
      <c r="B11349" s="3" t="n">
        <v>8</v>
      </c>
      <c r="C11349" s="3" t="s">
        <v>439</v>
      </c>
      <c r="D11349" s="3" t="s">
        <v>563</v>
      </c>
      <c r="E11349" s="3" t="n">
        <v>4779</v>
      </c>
      <c r="F11349" s="4" t="n">
        <v>62.96</v>
      </c>
      <c r="G11349" s="3" t="s">
        <v>8</v>
      </c>
      <c r="H11349" s="4" t="n">
        <f aca="false">ROUND(E11349*F11349,2)</f>
        <v>300885.84</v>
      </c>
    </row>
    <row r="11350" customFormat="false" ht="15" hidden="false" customHeight="false" outlineLevel="0" collapsed="false">
      <c r="A11350" s="3" t="n">
        <v>11349</v>
      </c>
      <c r="B11350" s="3" t="n">
        <v>6</v>
      </c>
      <c r="C11350" s="3" t="s">
        <v>439</v>
      </c>
      <c r="D11350" s="3" t="s">
        <v>562</v>
      </c>
      <c r="E11350" s="3" t="n">
        <v>4947</v>
      </c>
      <c r="F11350" s="4" t="n">
        <v>239.57</v>
      </c>
      <c r="G11350" s="3" t="s">
        <v>8</v>
      </c>
      <c r="H11350" s="4" t="n">
        <f aca="false">ROUND(E11350*F11350,2)</f>
        <v>1185152.79</v>
      </c>
    </row>
    <row r="11351" customFormat="false" ht="15" hidden="false" customHeight="false" outlineLevel="0" collapsed="false">
      <c r="A11351" s="3" t="n">
        <v>11350</v>
      </c>
      <c r="B11351" s="3" t="n">
        <v>3</v>
      </c>
      <c r="C11351" s="3" t="s">
        <v>439</v>
      </c>
      <c r="D11351" s="3" t="s">
        <v>563</v>
      </c>
      <c r="E11351" s="3" t="n">
        <v>848</v>
      </c>
      <c r="F11351" s="4" t="n">
        <v>156.01</v>
      </c>
      <c r="G11351" s="3" t="s">
        <v>8</v>
      </c>
      <c r="H11351" s="4" t="n">
        <f aca="false">ROUND(E11351*F11351,2)</f>
        <v>132296.48</v>
      </c>
    </row>
    <row r="11352" customFormat="false" ht="15" hidden="false" customHeight="false" outlineLevel="0" collapsed="false">
      <c r="A11352" s="3" t="n">
        <v>11351</v>
      </c>
      <c r="B11352" s="3" t="n">
        <v>9</v>
      </c>
      <c r="C11352" s="3" t="s">
        <v>439</v>
      </c>
      <c r="D11352" s="3" t="s">
        <v>563</v>
      </c>
      <c r="E11352" s="3" t="n">
        <v>3593</v>
      </c>
      <c r="F11352" s="4" t="n">
        <v>277.19</v>
      </c>
      <c r="G11352" s="3" t="s">
        <v>8</v>
      </c>
      <c r="H11352" s="4" t="n">
        <f aca="false">ROUND(E11352*F11352,2)</f>
        <v>995943.67</v>
      </c>
    </row>
    <row r="11353" customFormat="false" ht="15" hidden="false" customHeight="false" outlineLevel="0" collapsed="false">
      <c r="A11353" s="3" t="n">
        <v>11352</v>
      </c>
      <c r="B11353" s="3" t="n">
        <v>8</v>
      </c>
      <c r="C11353" s="3" t="s">
        <v>439</v>
      </c>
      <c r="D11353" s="3" t="s">
        <v>562</v>
      </c>
      <c r="E11353" s="3" t="n">
        <v>4485</v>
      </c>
      <c r="F11353" s="4" t="n">
        <v>62.96</v>
      </c>
      <c r="G11353" s="3" t="s">
        <v>8</v>
      </c>
      <c r="H11353" s="4" t="n">
        <f aca="false">ROUND(E11353*F11353,2)</f>
        <v>282375.6</v>
      </c>
    </row>
    <row r="11354" customFormat="false" ht="15" hidden="false" customHeight="false" outlineLevel="0" collapsed="false">
      <c r="A11354" s="3" t="n">
        <v>11353</v>
      </c>
      <c r="B11354" s="3" t="n">
        <v>9</v>
      </c>
      <c r="C11354" s="3" t="s">
        <v>439</v>
      </c>
      <c r="D11354" s="3" t="s">
        <v>563</v>
      </c>
      <c r="E11354" s="3" t="n">
        <v>3035</v>
      </c>
      <c r="F11354" s="4" t="n">
        <v>278.2</v>
      </c>
      <c r="G11354" s="3" t="s">
        <v>8</v>
      </c>
      <c r="H11354" s="4" t="n">
        <f aca="false">ROUND(E11354*F11354,2)</f>
        <v>844337</v>
      </c>
    </row>
    <row r="11355" customFormat="false" ht="15" hidden="false" customHeight="false" outlineLevel="0" collapsed="false">
      <c r="A11355" s="3" t="n">
        <v>11354</v>
      </c>
      <c r="B11355" s="3" t="n">
        <v>15</v>
      </c>
      <c r="C11355" s="3" t="s">
        <v>439</v>
      </c>
      <c r="D11355" s="3" t="s">
        <v>563</v>
      </c>
      <c r="E11355" s="3" t="n">
        <v>2690</v>
      </c>
      <c r="F11355" s="4" t="n">
        <v>284.84</v>
      </c>
      <c r="G11355" s="3" t="s">
        <v>46</v>
      </c>
      <c r="H11355" s="4" t="n">
        <f aca="false">ROUND(E11355*F11355,2)</f>
        <v>766219.6</v>
      </c>
    </row>
    <row r="11356" customFormat="false" ht="15" hidden="false" customHeight="false" outlineLevel="0" collapsed="false">
      <c r="A11356" s="3" t="n">
        <v>11355</v>
      </c>
      <c r="B11356" s="3" t="n">
        <v>14</v>
      </c>
      <c r="C11356" s="3" t="s">
        <v>439</v>
      </c>
      <c r="D11356" s="3" t="s">
        <v>563</v>
      </c>
      <c r="E11356" s="3" t="n">
        <v>2847</v>
      </c>
      <c r="F11356" s="4" t="n">
        <v>74.57</v>
      </c>
      <c r="G11356" s="3" t="s">
        <v>41</v>
      </c>
      <c r="H11356" s="4" t="n">
        <f aca="false">ROUND(E11356*F11356,2)</f>
        <v>212300.79</v>
      </c>
    </row>
    <row r="11357" customFormat="false" ht="15" hidden="false" customHeight="false" outlineLevel="0" collapsed="false">
      <c r="A11357" s="3" t="n">
        <v>11356</v>
      </c>
      <c r="B11357" s="3" t="n">
        <v>6</v>
      </c>
      <c r="C11357" s="3" t="s">
        <v>439</v>
      </c>
      <c r="D11357" s="3" t="s">
        <v>562</v>
      </c>
      <c r="E11357" s="3" t="n">
        <v>1708</v>
      </c>
      <c r="F11357" s="4" t="n">
        <v>239.37</v>
      </c>
      <c r="G11357" s="3" t="s">
        <v>8</v>
      </c>
      <c r="H11357" s="4" t="n">
        <f aca="false">ROUND(E11357*F11357,2)</f>
        <v>408843.96</v>
      </c>
    </row>
    <row r="11358" customFormat="false" ht="15" hidden="false" customHeight="false" outlineLevel="0" collapsed="false">
      <c r="A11358" s="3" t="n">
        <v>11357</v>
      </c>
      <c r="B11358" s="3" t="n">
        <v>9</v>
      </c>
      <c r="C11358" s="3" t="s">
        <v>439</v>
      </c>
      <c r="D11358" s="3" t="s">
        <v>563</v>
      </c>
      <c r="E11358" s="3" t="n">
        <v>1396</v>
      </c>
      <c r="F11358" s="4" t="n">
        <v>276.88</v>
      </c>
      <c r="G11358" s="3" t="s">
        <v>8</v>
      </c>
      <c r="H11358" s="4" t="n">
        <f aca="false">ROUND(E11358*F11358,2)</f>
        <v>386524.48</v>
      </c>
    </row>
    <row r="11359" customFormat="false" ht="15" hidden="false" customHeight="false" outlineLevel="0" collapsed="false">
      <c r="A11359" s="3" t="n">
        <v>11358</v>
      </c>
      <c r="B11359" s="3" t="n">
        <v>7</v>
      </c>
      <c r="C11359" s="3" t="s">
        <v>439</v>
      </c>
      <c r="D11359" s="3" t="s">
        <v>562</v>
      </c>
      <c r="E11359" s="3" t="n">
        <v>641</v>
      </c>
      <c r="F11359" s="4" t="n">
        <v>307.84</v>
      </c>
      <c r="G11359" s="3" t="s">
        <v>8</v>
      </c>
      <c r="H11359" s="4" t="n">
        <f aca="false">ROUND(E11359*F11359,2)</f>
        <v>197325.44</v>
      </c>
    </row>
    <row r="11360" customFormat="false" ht="15" hidden="false" customHeight="false" outlineLevel="0" collapsed="false">
      <c r="A11360" s="3" t="n">
        <v>11359</v>
      </c>
      <c r="B11360" s="3" t="n">
        <v>2</v>
      </c>
      <c r="C11360" s="3" t="s">
        <v>439</v>
      </c>
      <c r="D11360" s="3" t="s">
        <v>562</v>
      </c>
      <c r="E11360" s="3" t="n">
        <v>3028</v>
      </c>
      <c r="F11360" s="4" t="n">
        <v>30.33</v>
      </c>
      <c r="G11360" s="3" t="s">
        <v>8</v>
      </c>
      <c r="H11360" s="4" t="n">
        <f aca="false">ROUND(E11360*F11360,2)</f>
        <v>91839.24</v>
      </c>
    </row>
    <row r="11361" customFormat="false" ht="15" hidden="false" customHeight="false" outlineLevel="0" collapsed="false">
      <c r="A11361" s="3" t="n">
        <v>11360</v>
      </c>
      <c r="B11361" s="3" t="n">
        <v>12</v>
      </c>
      <c r="C11361" s="3" t="s">
        <v>439</v>
      </c>
      <c r="D11361" s="3" t="s">
        <v>563</v>
      </c>
      <c r="E11361" s="3" t="n">
        <v>4666</v>
      </c>
      <c r="F11361" s="4" t="n">
        <v>221.87</v>
      </c>
      <c r="G11361" s="3" t="s">
        <v>38</v>
      </c>
      <c r="H11361" s="4" t="n">
        <f aca="false">ROUND(E11361*F11361,2)</f>
        <v>1035245.42</v>
      </c>
    </row>
    <row r="11362" customFormat="false" ht="15" hidden="false" customHeight="false" outlineLevel="0" collapsed="false">
      <c r="A11362" s="3" t="n">
        <v>11361</v>
      </c>
      <c r="B11362" s="3" t="n">
        <v>5</v>
      </c>
      <c r="C11362" s="3" t="s">
        <v>439</v>
      </c>
      <c r="D11362" s="3" t="s">
        <v>562</v>
      </c>
      <c r="E11362" s="3" t="n">
        <v>1410</v>
      </c>
      <c r="F11362" s="4" t="n">
        <v>710.21</v>
      </c>
      <c r="G11362" s="3" t="s">
        <v>8</v>
      </c>
      <c r="H11362" s="4" t="n">
        <f aca="false">ROUND(E11362*F11362,2)</f>
        <v>1001396.1</v>
      </c>
    </row>
    <row r="11363" customFormat="false" ht="15" hidden="false" customHeight="false" outlineLevel="0" collapsed="false">
      <c r="A11363" s="3" t="n">
        <v>11362</v>
      </c>
      <c r="B11363" s="3" t="n">
        <v>12</v>
      </c>
      <c r="C11363" s="3" t="s">
        <v>439</v>
      </c>
      <c r="D11363" s="3" t="s">
        <v>562</v>
      </c>
      <c r="E11363" s="3" t="n">
        <v>2270</v>
      </c>
      <c r="F11363" s="4" t="n">
        <v>221.01</v>
      </c>
      <c r="G11363" s="3" t="s">
        <v>38</v>
      </c>
      <c r="H11363" s="4" t="n">
        <f aca="false">ROUND(E11363*F11363,2)</f>
        <v>501692.7</v>
      </c>
    </row>
    <row r="11364" customFormat="false" ht="15" hidden="false" customHeight="false" outlineLevel="0" collapsed="false">
      <c r="A11364" s="3" t="n">
        <v>11363</v>
      </c>
      <c r="B11364" s="3" t="n">
        <v>3</v>
      </c>
      <c r="C11364" s="3" t="s">
        <v>439</v>
      </c>
      <c r="D11364" s="3" t="s">
        <v>563</v>
      </c>
      <c r="E11364" s="3" t="n">
        <v>1332</v>
      </c>
      <c r="F11364" s="4" t="n">
        <v>155.69</v>
      </c>
      <c r="G11364" s="3" t="s">
        <v>8</v>
      </c>
      <c r="H11364" s="4" t="n">
        <f aca="false">ROUND(E11364*F11364,2)</f>
        <v>207379.08</v>
      </c>
    </row>
    <row r="11365" customFormat="false" ht="15" hidden="false" customHeight="false" outlineLevel="0" collapsed="false">
      <c r="A11365" s="3" t="n">
        <v>11364</v>
      </c>
      <c r="B11365" s="3" t="n">
        <v>15</v>
      </c>
      <c r="C11365" s="3" t="s">
        <v>439</v>
      </c>
      <c r="D11365" s="3" t="s">
        <v>562</v>
      </c>
      <c r="E11365" s="3" t="n">
        <v>4173</v>
      </c>
      <c r="F11365" s="4" t="n">
        <v>285.5</v>
      </c>
      <c r="G11365" s="3" t="s">
        <v>46</v>
      </c>
      <c r="H11365" s="4" t="n">
        <f aca="false">ROUND(E11365*F11365,2)</f>
        <v>1191391.5</v>
      </c>
    </row>
    <row r="11366" customFormat="false" ht="15" hidden="false" customHeight="false" outlineLevel="0" collapsed="false">
      <c r="A11366" s="3" t="n">
        <v>11365</v>
      </c>
      <c r="B11366" s="3" t="n">
        <v>9</v>
      </c>
      <c r="C11366" s="3" t="s">
        <v>439</v>
      </c>
      <c r="D11366" s="3" t="s">
        <v>562</v>
      </c>
      <c r="E11366" s="3" t="n">
        <v>3089</v>
      </c>
      <c r="F11366" s="4" t="n">
        <v>277.23</v>
      </c>
      <c r="G11366" s="3" t="s">
        <v>8</v>
      </c>
      <c r="H11366" s="4" t="n">
        <f aca="false">ROUND(E11366*F11366,2)</f>
        <v>856363.47</v>
      </c>
    </row>
    <row r="11367" customFormat="false" ht="15" hidden="false" customHeight="false" outlineLevel="0" collapsed="false">
      <c r="A11367" s="3" t="n">
        <v>11366</v>
      </c>
      <c r="B11367" s="3" t="n">
        <v>10</v>
      </c>
      <c r="C11367" s="3" t="s">
        <v>439</v>
      </c>
      <c r="D11367" s="3" t="s">
        <v>563</v>
      </c>
      <c r="E11367" s="3" t="n">
        <v>3388</v>
      </c>
      <c r="F11367" s="4" t="n">
        <v>81.7</v>
      </c>
      <c r="G11367" s="3" t="s">
        <v>8</v>
      </c>
      <c r="H11367" s="4" t="n">
        <f aca="false">ROUND(E11367*F11367,2)</f>
        <v>276799.6</v>
      </c>
    </row>
    <row r="11368" customFormat="false" ht="15" hidden="false" customHeight="false" outlineLevel="0" collapsed="false">
      <c r="A11368" s="3" t="n">
        <v>11367</v>
      </c>
      <c r="B11368" s="3" t="n">
        <v>5</v>
      </c>
      <c r="C11368" s="3" t="s">
        <v>439</v>
      </c>
      <c r="D11368" s="3" t="s">
        <v>563</v>
      </c>
      <c r="E11368" s="3" t="n">
        <v>3347</v>
      </c>
      <c r="F11368" s="4" t="n">
        <v>710.44</v>
      </c>
      <c r="G11368" s="3" t="s">
        <v>8</v>
      </c>
      <c r="H11368" s="4" t="n">
        <f aca="false">ROUND(E11368*F11368,2)</f>
        <v>2377842.68</v>
      </c>
    </row>
    <row r="11369" customFormat="false" ht="15" hidden="false" customHeight="false" outlineLevel="0" collapsed="false">
      <c r="A11369" s="3" t="n">
        <v>11368</v>
      </c>
      <c r="B11369" s="3" t="n">
        <v>4</v>
      </c>
      <c r="C11369" s="3" t="s">
        <v>439</v>
      </c>
      <c r="D11369" s="3" t="s">
        <v>563</v>
      </c>
      <c r="E11369" s="3" t="n">
        <v>3319</v>
      </c>
      <c r="F11369" s="4" t="n">
        <v>115.73</v>
      </c>
      <c r="G11369" s="3" t="s">
        <v>8</v>
      </c>
      <c r="H11369" s="4" t="n">
        <f aca="false">ROUND(E11369*F11369,2)</f>
        <v>384107.87</v>
      </c>
    </row>
    <row r="11370" customFormat="false" ht="15" hidden="false" customHeight="false" outlineLevel="0" collapsed="false">
      <c r="A11370" s="3" t="n">
        <v>11369</v>
      </c>
      <c r="B11370" s="3" t="n">
        <v>10</v>
      </c>
      <c r="C11370" s="3" t="s">
        <v>439</v>
      </c>
      <c r="D11370" s="3" t="s">
        <v>563</v>
      </c>
      <c r="E11370" s="3" t="n">
        <v>1592</v>
      </c>
      <c r="F11370" s="4" t="n">
        <v>81.83</v>
      </c>
      <c r="G11370" s="3" t="s">
        <v>8</v>
      </c>
      <c r="H11370" s="4" t="n">
        <f aca="false">ROUND(E11370*F11370,2)</f>
        <v>130273.36</v>
      </c>
    </row>
    <row r="11371" customFormat="false" ht="15" hidden="false" customHeight="false" outlineLevel="0" collapsed="false">
      <c r="A11371" s="3" t="n">
        <v>11370</v>
      </c>
      <c r="B11371" s="3" t="n">
        <v>10</v>
      </c>
      <c r="C11371" s="3" t="s">
        <v>439</v>
      </c>
      <c r="D11371" s="3" t="s">
        <v>563</v>
      </c>
      <c r="E11371" s="3" t="n">
        <v>2146</v>
      </c>
      <c r="F11371" s="4" t="n">
        <v>81.58</v>
      </c>
      <c r="G11371" s="3" t="s">
        <v>8</v>
      </c>
      <c r="H11371" s="4" t="n">
        <f aca="false">ROUND(E11371*F11371,2)</f>
        <v>175070.68</v>
      </c>
    </row>
    <row r="11372" customFormat="false" ht="15" hidden="false" customHeight="false" outlineLevel="0" collapsed="false">
      <c r="A11372" s="3" t="n">
        <v>11371</v>
      </c>
      <c r="B11372" s="3" t="n">
        <v>15</v>
      </c>
      <c r="C11372" s="3" t="s">
        <v>439</v>
      </c>
      <c r="D11372" s="3" t="s">
        <v>563</v>
      </c>
      <c r="E11372" s="3" t="n">
        <v>2785</v>
      </c>
      <c r="F11372" s="4" t="n">
        <v>285.24</v>
      </c>
      <c r="G11372" s="3" t="s">
        <v>46</v>
      </c>
      <c r="H11372" s="4" t="n">
        <f aca="false">ROUND(E11372*F11372,2)</f>
        <v>794393.4</v>
      </c>
    </row>
    <row r="11373" customFormat="false" ht="15" hidden="false" customHeight="false" outlineLevel="0" collapsed="false">
      <c r="A11373" s="3" t="n">
        <v>11372</v>
      </c>
      <c r="B11373" s="3" t="n">
        <v>1</v>
      </c>
      <c r="C11373" s="3" t="s">
        <v>439</v>
      </c>
      <c r="D11373" s="3" t="s">
        <v>563</v>
      </c>
      <c r="E11373" s="3" t="n">
        <v>3689</v>
      </c>
      <c r="F11373" s="4" t="n">
        <v>438.32</v>
      </c>
      <c r="G11373" s="3" t="s">
        <v>8</v>
      </c>
      <c r="H11373" s="4" t="n">
        <f aca="false">ROUND(E11373*F11373,2)</f>
        <v>1616962.48</v>
      </c>
    </row>
    <row r="11374" customFormat="false" ht="15" hidden="false" customHeight="false" outlineLevel="0" collapsed="false">
      <c r="A11374" s="3" t="n">
        <v>11373</v>
      </c>
      <c r="B11374" s="3" t="n">
        <v>10</v>
      </c>
      <c r="C11374" s="3" t="s">
        <v>439</v>
      </c>
      <c r="D11374" s="3" t="s">
        <v>563</v>
      </c>
      <c r="E11374" s="3" t="n">
        <v>4776</v>
      </c>
      <c r="F11374" s="4" t="n">
        <v>81.59</v>
      </c>
      <c r="G11374" s="3" t="s">
        <v>8</v>
      </c>
      <c r="H11374" s="4" t="n">
        <f aca="false">ROUND(E11374*F11374,2)</f>
        <v>389673.84</v>
      </c>
    </row>
    <row r="11375" customFormat="false" ht="15" hidden="false" customHeight="false" outlineLevel="0" collapsed="false">
      <c r="A11375" s="3" t="n">
        <v>11374</v>
      </c>
      <c r="B11375" s="3" t="n">
        <v>1</v>
      </c>
      <c r="C11375" s="3" t="s">
        <v>439</v>
      </c>
      <c r="D11375" s="3" t="s">
        <v>562</v>
      </c>
      <c r="E11375" s="3" t="n">
        <v>1568</v>
      </c>
      <c r="F11375" s="4" t="n">
        <v>436.13</v>
      </c>
      <c r="G11375" s="3" t="s">
        <v>8</v>
      </c>
      <c r="H11375" s="4" t="n">
        <f aca="false">ROUND(E11375*F11375,2)</f>
        <v>683851.84</v>
      </c>
    </row>
    <row r="11376" customFormat="false" ht="15" hidden="false" customHeight="false" outlineLevel="0" collapsed="false">
      <c r="A11376" s="3" t="n">
        <v>11375</v>
      </c>
      <c r="B11376" s="3" t="n">
        <v>11</v>
      </c>
      <c r="C11376" s="3" t="s">
        <v>440</v>
      </c>
      <c r="D11376" s="3" t="s">
        <v>563</v>
      </c>
      <c r="E11376" s="3" t="n">
        <v>3092</v>
      </c>
      <c r="F11376" s="4" t="n">
        <v>117.57</v>
      </c>
      <c r="G11376" s="3" t="s">
        <v>34</v>
      </c>
      <c r="H11376" s="4" t="n">
        <f aca="false">ROUND(E11376*F11376,2)</f>
        <v>363526.44</v>
      </c>
    </row>
    <row r="11377" customFormat="false" ht="15" hidden="false" customHeight="false" outlineLevel="0" collapsed="false">
      <c r="A11377" s="3" t="n">
        <v>11376</v>
      </c>
      <c r="B11377" s="3" t="n">
        <v>1</v>
      </c>
      <c r="C11377" s="3" t="s">
        <v>440</v>
      </c>
      <c r="D11377" s="3" t="s">
        <v>562</v>
      </c>
      <c r="E11377" s="3" t="n">
        <v>660</v>
      </c>
      <c r="F11377" s="4" t="n">
        <v>425.17</v>
      </c>
      <c r="G11377" s="3" t="s">
        <v>8</v>
      </c>
      <c r="H11377" s="4" t="n">
        <f aca="false">ROUND(E11377*F11377,2)</f>
        <v>280612.2</v>
      </c>
    </row>
    <row r="11378" customFormat="false" ht="15" hidden="false" customHeight="false" outlineLevel="0" collapsed="false">
      <c r="A11378" s="3" t="n">
        <v>11377</v>
      </c>
      <c r="B11378" s="3" t="n">
        <v>10</v>
      </c>
      <c r="C11378" s="3" t="s">
        <v>440</v>
      </c>
      <c r="D11378" s="3" t="s">
        <v>563</v>
      </c>
      <c r="E11378" s="3" t="n">
        <v>235</v>
      </c>
      <c r="F11378" s="4" t="n">
        <v>82.74</v>
      </c>
      <c r="G11378" s="3" t="s">
        <v>8</v>
      </c>
      <c r="H11378" s="4" t="n">
        <f aca="false">ROUND(E11378*F11378,2)</f>
        <v>19443.9</v>
      </c>
    </row>
    <row r="11379" customFormat="false" ht="15" hidden="false" customHeight="false" outlineLevel="0" collapsed="false">
      <c r="A11379" s="3" t="n">
        <v>11378</v>
      </c>
      <c r="B11379" s="3" t="n">
        <v>15</v>
      </c>
      <c r="C11379" s="3" t="s">
        <v>440</v>
      </c>
      <c r="D11379" s="3" t="s">
        <v>562</v>
      </c>
      <c r="E11379" s="3" t="n">
        <v>3577</v>
      </c>
      <c r="F11379" s="4" t="n">
        <v>284.94</v>
      </c>
      <c r="G11379" s="3" t="s">
        <v>46</v>
      </c>
      <c r="H11379" s="4" t="n">
        <f aca="false">ROUND(E11379*F11379,2)</f>
        <v>1019230.38</v>
      </c>
    </row>
    <row r="11380" customFormat="false" ht="15" hidden="false" customHeight="false" outlineLevel="0" collapsed="false">
      <c r="A11380" s="3" t="n">
        <v>11379</v>
      </c>
      <c r="B11380" s="3" t="n">
        <v>8</v>
      </c>
      <c r="C11380" s="3" t="s">
        <v>440</v>
      </c>
      <c r="D11380" s="3" t="s">
        <v>562</v>
      </c>
      <c r="E11380" s="3" t="n">
        <v>3892</v>
      </c>
      <c r="F11380" s="4" t="n">
        <v>59.92</v>
      </c>
      <c r="G11380" s="3" t="s">
        <v>8</v>
      </c>
      <c r="H11380" s="4" t="n">
        <f aca="false">ROUND(E11380*F11380,2)</f>
        <v>233208.64</v>
      </c>
    </row>
    <row r="11381" customFormat="false" ht="15" hidden="false" customHeight="false" outlineLevel="0" collapsed="false">
      <c r="A11381" s="3" t="n">
        <v>11380</v>
      </c>
      <c r="B11381" s="3" t="n">
        <v>3</v>
      </c>
      <c r="C11381" s="3" t="s">
        <v>440</v>
      </c>
      <c r="D11381" s="3" t="s">
        <v>562</v>
      </c>
      <c r="E11381" s="3" t="n">
        <v>1690</v>
      </c>
      <c r="F11381" s="4" t="n">
        <v>151.74</v>
      </c>
      <c r="G11381" s="3" t="s">
        <v>8</v>
      </c>
      <c r="H11381" s="4" t="n">
        <f aca="false">ROUND(E11381*F11381,2)</f>
        <v>256440.6</v>
      </c>
    </row>
    <row r="11382" customFormat="false" ht="15" hidden="false" customHeight="false" outlineLevel="0" collapsed="false">
      <c r="A11382" s="3" t="n">
        <v>11381</v>
      </c>
      <c r="B11382" s="3" t="n">
        <v>8</v>
      </c>
      <c r="C11382" s="3" t="s">
        <v>440</v>
      </c>
      <c r="D11382" s="3" t="s">
        <v>562</v>
      </c>
      <c r="E11382" s="3" t="n">
        <v>1760</v>
      </c>
      <c r="F11382" s="4" t="n">
        <v>60.15</v>
      </c>
      <c r="G11382" s="3" t="s">
        <v>8</v>
      </c>
      <c r="H11382" s="4" t="n">
        <f aca="false">ROUND(E11382*F11382,2)</f>
        <v>105864</v>
      </c>
    </row>
    <row r="11383" customFormat="false" ht="15" hidden="false" customHeight="false" outlineLevel="0" collapsed="false">
      <c r="A11383" s="3" t="n">
        <v>11382</v>
      </c>
      <c r="B11383" s="3" t="n">
        <v>1</v>
      </c>
      <c r="C11383" s="3" t="s">
        <v>440</v>
      </c>
      <c r="D11383" s="3" t="s">
        <v>562</v>
      </c>
      <c r="E11383" s="3" t="n">
        <v>3961</v>
      </c>
      <c r="F11383" s="4" t="n">
        <v>424.29</v>
      </c>
      <c r="G11383" s="3" t="s">
        <v>8</v>
      </c>
      <c r="H11383" s="4" t="n">
        <f aca="false">ROUND(E11383*F11383,2)</f>
        <v>1680612.69</v>
      </c>
    </row>
    <row r="11384" customFormat="false" ht="15" hidden="false" customHeight="false" outlineLevel="0" collapsed="false">
      <c r="A11384" s="3" t="n">
        <v>11383</v>
      </c>
      <c r="B11384" s="3" t="n">
        <v>6</v>
      </c>
      <c r="C11384" s="3" t="s">
        <v>440</v>
      </c>
      <c r="D11384" s="3" t="s">
        <v>562</v>
      </c>
      <c r="E11384" s="3" t="n">
        <v>1782</v>
      </c>
      <c r="F11384" s="4" t="n">
        <v>237.34</v>
      </c>
      <c r="G11384" s="3" t="s">
        <v>8</v>
      </c>
      <c r="H11384" s="4" t="n">
        <f aca="false">ROUND(E11384*F11384,2)</f>
        <v>422939.88</v>
      </c>
    </row>
    <row r="11385" customFormat="false" ht="15" hidden="false" customHeight="false" outlineLevel="0" collapsed="false">
      <c r="A11385" s="3" t="n">
        <v>11384</v>
      </c>
      <c r="B11385" s="3" t="n">
        <v>15</v>
      </c>
      <c r="C11385" s="3" t="s">
        <v>440</v>
      </c>
      <c r="D11385" s="3" t="s">
        <v>562</v>
      </c>
      <c r="E11385" s="3" t="n">
        <v>1204</v>
      </c>
      <c r="F11385" s="4" t="n">
        <v>284.96</v>
      </c>
      <c r="G11385" s="3" t="s">
        <v>46</v>
      </c>
      <c r="H11385" s="4" t="n">
        <f aca="false">ROUND(E11385*F11385,2)</f>
        <v>343091.84</v>
      </c>
    </row>
    <row r="11386" customFormat="false" ht="15" hidden="false" customHeight="false" outlineLevel="0" collapsed="false">
      <c r="A11386" s="3" t="n">
        <v>11385</v>
      </c>
      <c r="B11386" s="3" t="n">
        <v>1</v>
      </c>
      <c r="C11386" s="3" t="s">
        <v>440</v>
      </c>
      <c r="D11386" s="3" t="s">
        <v>562</v>
      </c>
      <c r="E11386" s="3" t="n">
        <v>4459</v>
      </c>
      <c r="F11386" s="4" t="n">
        <v>425.36</v>
      </c>
      <c r="G11386" s="3" t="s">
        <v>8</v>
      </c>
      <c r="H11386" s="4" t="n">
        <f aca="false">ROUND(E11386*F11386,2)</f>
        <v>1896680.24</v>
      </c>
    </row>
    <row r="11387" customFormat="false" ht="15" hidden="false" customHeight="false" outlineLevel="0" collapsed="false">
      <c r="A11387" s="3" t="n">
        <v>11386</v>
      </c>
      <c r="B11387" s="3" t="n">
        <v>11</v>
      </c>
      <c r="C11387" s="3" t="s">
        <v>440</v>
      </c>
      <c r="D11387" s="3" t="s">
        <v>562</v>
      </c>
      <c r="E11387" s="3" t="n">
        <v>3453</v>
      </c>
      <c r="F11387" s="4" t="n">
        <v>117.61</v>
      </c>
      <c r="G11387" s="3" t="s">
        <v>34</v>
      </c>
      <c r="H11387" s="4" t="n">
        <f aca="false">ROUND(E11387*F11387,2)</f>
        <v>406107.33</v>
      </c>
    </row>
    <row r="11388" customFormat="false" ht="15" hidden="false" customHeight="false" outlineLevel="0" collapsed="false">
      <c r="A11388" s="3" t="n">
        <v>11387</v>
      </c>
      <c r="B11388" s="3" t="n">
        <v>7</v>
      </c>
      <c r="C11388" s="3" t="s">
        <v>440</v>
      </c>
      <c r="D11388" s="3" t="s">
        <v>562</v>
      </c>
      <c r="E11388" s="3" t="n">
        <v>3956</v>
      </c>
      <c r="F11388" s="4" t="n">
        <v>309.27</v>
      </c>
      <c r="G11388" s="3" t="s">
        <v>8</v>
      </c>
      <c r="H11388" s="4" t="n">
        <f aca="false">ROUND(E11388*F11388,2)</f>
        <v>1223472.12</v>
      </c>
    </row>
    <row r="11389" customFormat="false" ht="15" hidden="false" customHeight="false" outlineLevel="0" collapsed="false">
      <c r="A11389" s="3" t="n">
        <v>11388</v>
      </c>
      <c r="B11389" s="3" t="n">
        <v>3</v>
      </c>
      <c r="C11389" s="3" t="s">
        <v>440</v>
      </c>
      <c r="D11389" s="3" t="s">
        <v>562</v>
      </c>
      <c r="E11389" s="3" t="n">
        <v>4431</v>
      </c>
      <c r="F11389" s="4" t="n">
        <v>151.99</v>
      </c>
      <c r="G11389" s="3" t="s">
        <v>8</v>
      </c>
      <c r="H11389" s="4" t="n">
        <f aca="false">ROUND(E11389*F11389,2)</f>
        <v>673467.69</v>
      </c>
    </row>
    <row r="11390" customFormat="false" ht="15" hidden="false" customHeight="false" outlineLevel="0" collapsed="false">
      <c r="A11390" s="3" t="n">
        <v>11389</v>
      </c>
      <c r="B11390" s="3" t="n">
        <v>1</v>
      </c>
      <c r="C11390" s="3" t="s">
        <v>440</v>
      </c>
      <c r="D11390" s="3" t="s">
        <v>562</v>
      </c>
      <c r="E11390" s="3" t="n">
        <v>1472</v>
      </c>
      <c r="F11390" s="4" t="n">
        <v>424.37</v>
      </c>
      <c r="G11390" s="3" t="s">
        <v>8</v>
      </c>
      <c r="H11390" s="4" t="n">
        <f aca="false">ROUND(E11390*F11390,2)</f>
        <v>624672.64</v>
      </c>
    </row>
    <row r="11391" customFormat="false" ht="15" hidden="false" customHeight="false" outlineLevel="0" collapsed="false">
      <c r="A11391" s="3" t="n">
        <v>11390</v>
      </c>
      <c r="B11391" s="3" t="n">
        <v>2</v>
      </c>
      <c r="C11391" s="3" t="s">
        <v>440</v>
      </c>
      <c r="D11391" s="3" t="s">
        <v>562</v>
      </c>
      <c r="E11391" s="3" t="n">
        <v>2468</v>
      </c>
      <c r="F11391" s="4" t="n">
        <v>29.75</v>
      </c>
      <c r="G11391" s="3" t="s">
        <v>8</v>
      </c>
      <c r="H11391" s="4" t="n">
        <f aca="false">ROUND(E11391*F11391,2)</f>
        <v>73423</v>
      </c>
    </row>
    <row r="11392" customFormat="false" ht="15" hidden="false" customHeight="false" outlineLevel="0" collapsed="false">
      <c r="A11392" s="3" t="n">
        <v>11391</v>
      </c>
      <c r="B11392" s="3" t="n">
        <v>2</v>
      </c>
      <c r="C11392" s="3" t="s">
        <v>440</v>
      </c>
      <c r="D11392" s="3" t="s">
        <v>563</v>
      </c>
      <c r="E11392" s="3" t="n">
        <v>2340</v>
      </c>
      <c r="F11392" s="4" t="n">
        <v>29.78</v>
      </c>
      <c r="G11392" s="3" t="s">
        <v>8</v>
      </c>
      <c r="H11392" s="4" t="n">
        <f aca="false">ROUND(E11392*F11392,2)</f>
        <v>69685.2</v>
      </c>
    </row>
    <row r="11393" customFormat="false" ht="15" hidden="false" customHeight="false" outlineLevel="0" collapsed="false">
      <c r="A11393" s="3" t="n">
        <v>11392</v>
      </c>
      <c r="B11393" s="3" t="n">
        <v>11</v>
      </c>
      <c r="C11393" s="3" t="s">
        <v>440</v>
      </c>
      <c r="D11393" s="3" t="s">
        <v>563</v>
      </c>
      <c r="E11393" s="3" t="n">
        <v>3356</v>
      </c>
      <c r="F11393" s="4" t="n">
        <v>118.05</v>
      </c>
      <c r="G11393" s="3" t="s">
        <v>34</v>
      </c>
      <c r="H11393" s="4" t="n">
        <f aca="false">ROUND(E11393*F11393,2)</f>
        <v>396175.8</v>
      </c>
    </row>
    <row r="11394" customFormat="false" ht="15" hidden="false" customHeight="false" outlineLevel="0" collapsed="false">
      <c r="A11394" s="3" t="n">
        <v>11393</v>
      </c>
      <c r="B11394" s="3" t="n">
        <v>9</v>
      </c>
      <c r="C11394" s="3" t="s">
        <v>440</v>
      </c>
      <c r="D11394" s="3" t="s">
        <v>562</v>
      </c>
      <c r="E11394" s="3" t="n">
        <v>2106</v>
      </c>
      <c r="F11394" s="4" t="n">
        <v>275.82</v>
      </c>
      <c r="G11394" s="3" t="s">
        <v>8</v>
      </c>
      <c r="H11394" s="4" t="n">
        <f aca="false">ROUND(E11394*F11394,2)</f>
        <v>580876.92</v>
      </c>
    </row>
    <row r="11395" customFormat="false" ht="15" hidden="false" customHeight="false" outlineLevel="0" collapsed="false">
      <c r="A11395" s="3" t="n">
        <v>11394</v>
      </c>
      <c r="B11395" s="3" t="n">
        <v>4</v>
      </c>
      <c r="C11395" s="3" t="s">
        <v>440</v>
      </c>
      <c r="D11395" s="3" t="s">
        <v>562</v>
      </c>
      <c r="E11395" s="3" t="n">
        <v>1622</v>
      </c>
      <c r="F11395" s="4" t="n">
        <v>117.56</v>
      </c>
      <c r="G11395" s="3" t="s">
        <v>8</v>
      </c>
      <c r="H11395" s="4" t="n">
        <f aca="false">ROUND(E11395*F11395,2)</f>
        <v>190682.32</v>
      </c>
    </row>
    <row r="11396" customFormat="false" ht="15" hidden="false" customHeight="false" outlineLevel="0" collapsed="false">
      <c r="A11396" s="3" t="n">
        <v>11395</v>
      </c>
      <c r="B11396" s="3" t="n">
        <v>8</v>
      </c>
      <c r="C11396" s="3" t="s">
        <v>440</v>
      </c>
      <c r="D11396" s="3" t="s">
        <v>563</v>
      </c>
      <c r="E11396" s="3" t="n">
        <v>4428</v>
      </c>
      <c r="F11396" s="4" t="n">
        <v>60.09</v>
      </c>
      <c r="G11396" s="3" t="s">
        <v>8</v>
      </c>
      <c r="H11396" s="4" t="n">
        <f aca="false">ROUND(E11396*F11396,2)</f>
        <v>266078.52</v>
      </c>
    </row>
    <row r="11397" customFormat="false" ht="15" hidden="false" customHeight="false" outlineLevel="0" collapsed="false">
      <c r="A11397" s="3" t="n">
        <v>11396</v>
      </c>
      <c r="B11397" s="3" t="n">
        <v>11</v>
      </c>
      <c r="C11397" s="3" t="s">
        <v>440</v>
      </c>
      <c r="D11397" s="3" t="s">
        <v>563</v>
      </c>
      <c r="E11397" s="3" t="n">
        <v>2167</v>
      </c>
      <c r="F11397" s="4" t="n">
        <v>117.52</v>
      </c>
      <c r="G11397" s="3" t="s">
        <v>34</v>
      </c>
      <c r="H11397" s="4" t="n">
        <f aca="false">ROUND(E11397*F11397,2)</f>
        <v>254665.84</v>
      </c>
    </row>
    <row r="11398" customFormat="false" ht="15" hidden="false" customHeight="false" outlineLevel="0" collapsed="false">
      <c r="A11398" s="3" t="n">
        <v>11397</v>
      </c>
      <c r="B11398" s="3" t="n">
        <v>3</v>
      </c>
      <c r="C11398" s="3" t="s">
        <v>440</v>
      </c>
      <c r="D11398" s="3" t="s">
        <v>562</v>
      </c>
      <c r="E11398" s="3" t="n">
        <v>1718</v>
      </c>
      <c r="F11398" s="4" t="n">
        <v>151.4</v>
      </c>
      <c r="G11398" s="3" t="s">
        <v>8</v>
      </c>
      <c r="H11398" s="4" t="n">
        <f aca="false">ROUND(E11398*F11398,2)</f>
        <v>260105.2</v>
      </c>
    </row>
    <row r="11399" customFormat="false" ht="15" hidden="false" customHeight="false" outlineLevel="0" collapsed="false">
      <c r="A11399" s="3" t="n">
        <v>11398</v>
      </c>
      <c r="B11399" s="3" t="n">
        <v>5</v>
      </c>
      <c r="C11399" s="3" t="s">
        <v>440</v>
      </c>
      <c r="D11399" s="3" t="s">
        <v>563</v>
      </c>
      <c r="E11399" s="3" t="n">
        <v>3073</v>
      </c>
      <c r="F11399" s="4" t="n">
        <v>716.33</v>
      </c>
      <c r="G11399" s="3" t="s">
        <v>8</v>
      </c>
      <c r="H11399" s="4" t="n">
        <f aca="false">ROUND(E11399*F11399,2)</f>
        <v>2201282.09</v>
      </c>
    </row>
    <row r="11400" customFormat="false" ht="15" hidden="false" customHeight="false" outlineLevel="0" collapsed="false">
      <c r="A11400" s="3" t="n">
        <v>11399</v>
      </c>
      <c r="B11400" s="3" t="n">
        <v>11</v>
      </c>
      <c r="C11400" s="3" t="s">
        <v>440</v>
      </c>
      <c r="D11400" s="3" t="s">
        <v>562</v>
      </c>
      <c r="E11400" s="3" t="n">
        <v>3117</v>
      </c>
      <c r="F11400" s="4" t="n">
        <v>117.5</v>
      </c>
      <c r="G11400" s="3" t="s">
        <v>34</v>
      </c>
      <c r="H11400" s="4" t="n">
        <f aca="false">ROUND(E11400*F11400,2)</f>
        <v>366247.5</v>
      </c>
    </row>
    <row r="11401" customFormat="false" ht="15" hidden="false" customHeight="false" outlineLevel="0" collapsed="false">
      <c r="A11401" s="3" t="n">
        <v>11400</v>
      </c>
      <c r="B11401" s="3" t="n">
        <v>8</v>
      </c>
      <c r="C11401" s="3" t="s">
        <v>440</v>
      </c>
      <c r="D11401" s="3" t="s">
        <v>563</v>
      </c>
      <c r="E11401" s="3" t="n">
        <v>4018</v>
      </c>
      <c r="F11401" s="4" t="n">
        <v>59.93</v>
      </c>
      <c r="G11401" s="3" t="s">
        <v>8</v>
      </c>
      <c r="H11401" s="4" t="n">
        <f aca="false">ROUND(E11401*F11401,2)</f>
        <v>240798.74</v>
      </c>
    </row>
    <row r="11402" customFormat="false" ht="15" hidden="false" customHeight="false" outlineLevel="0" collapsed="false">
      <c r="A11402" s="3" t="n">
        <v>11401</v>
      </c>
      <c r="B11402" s="3" t="n">
        <v>4</v>
      </c>
      <c r="C11402" s="3" t="s">
        <v>440</v>
      </c>
      <c r="D11402" s="3" t="s">
        <v>563</v>
      </c>
      <c r="E11402" s="3" t="n">
        <v>3487</v>
      </c>
      <c r="F11402" s="4" t="n">
        <v>117.56</v>
      </c>
      <c r="G11402" s="3" t="s">
        <v>8</v>
      </c>
      <c r="H11402" s="4" t="n">
        <f aca="false">ROUND(E11402*F11402,2)</f>
        <v>409931.72</v>
      </c>
    </row>
    <row r="11403" customFormat="false" ht="15" hidden="false" customHeight="false" outlineLevel="0" collapsed="false">
      <c r="A11403" s="3" t="n">
        <v>11402</v>
      </c>
      <c r="B11403" s="3" t="n">
        <v>8</v>
      </c>
      <c r="C11403" s="3" t="s">
        <v>440</v>
      </c>
      <c r="D11403" s="3" t="s">
        <v>562</v>
      </c>
      <c r="E11403" s="3" t="n">
        <v>4219</v>
      </c>
      <c r="F11403" s="4" t="n">
        <v>60.13</v>
      </c>
      <c r="G11403" s="3" t="s">
        <v>8</v>
      </c>
      <c r="H11403" s="4" t="n">
        <f aca="false">ROUND(E11403*F11403,2)</f>
        <v>253688.47</v>
      </c>
    </row>
    <row r="11404" customFormat="false" ht="15" hidden="false" customHeight="false" outlineLevel="0" collapsed="false">
      <c r="A11404" s="3" t="n">
        <v>11403</v>
      </c>
      <c r="B11404" s="3" t="n">
        <v>15</v>
      </c>
      <c r="C11404" s="3" t="s">
        <v>440</v>
      </c>
      <c r="D11404" s="3" t="s">
        <v>563</v>
      </c>
      <c r="E11404" s="3" t="n">
        <v>2310</v>
      </c>
      <c r="F11404" s="4" t="n">
        <v>285.28</v>
      </c>
      <c r="G11404" s="3" t="s">
        <v>46</v>
      </c>
      <c r="H11404" s="4" t="n">
        <f aca="false">ROUND(E11404*F11404,2)</f>
        <v>658996.8</v>
      </c>
    </row>
    <row r="11405" customFormat="false" ht="15" hidden="false" customHeight="false" outlineLevel="0" collapsed="false">
      <c r="A11405" s="3" t="n">
        <v>11404</v>
      </c>
      <c r="B11405" s="3" t="n">
        <v>9</v>
      </c>
      <c r="C11405" s="3" t="s">
        <v>440</v>
      </c>
      <c r="D11405" s="3" t="s">
        <v>563</v>
      </c>
      <c r="E11405" s="3" t="n">
        <v>3144</v>
      </c>
      <c r="F11405" s="4" t="n">
        <v>276.37</v>
      </c>
      <c r="G11405" s="3" t="s">
        <v>8</v>
      </c>
      <c r="H11405" s="4" t="n">
        <f aca="false">ROUND(E11405*F11405,2)</f>
        <v>868907.28</v>
      </c>
    </row>
    <row r="11406" customFormat="false" ht="15" hidden="false" customHeight="false" outlineLevel="0" collapsed="false">
      <c r="A11406" s="3" t="n">
        <v>11405</v>
      </c>
      <c r="B11406" s="3" t="n">
        <v>8</v>
      </c>
      <c r="C11406" s="3" t="s">
        <v>440</v>
      </c>
      <c r="D11406" s="3" t="s">
        <v>562</v>
      </c>
      <c r="E11406" s="3" t="n">
        <v>2914</v>
      </c>
      <c r="F11406" s="4" t="n">
        <v>59.97</v>
      </c>
      <c r="G11406" s="3" t="s">
        <v>8</v>
      </c>
      <c r="H11406" s="4" t="n">
        <f aca="false">ROUND(E11406*F11406,2)</f>
        <v>174752.58</v>
      </c>
    </row>
    <row r="11407" customFormat="false" ht="15" hidden="false" customHeight="false" outlineLevel="0" collapsed="false">
      <c r="A11407" s="3" t="n">
        <v>11406</v>
      </c>
      <c r="B11407" s="3" t="n">
        <v>14</v>
      </c>
      <c r="C11407" s="3" t="s">
        <v>440</v>
      </c>
      <c r="D11407" s="3" t="s">
        <v>563</v>
      </c>
      <c r="E11407" s="3" t="n">
        <v>2598</v>
      </c>
      <c r="F11407" s="4" t="n">
        <v>74.05</v>
      </c>
      <c r="G11407" s="3" t="s">
        <v>41</v>
      </c>
      <c r="H11407" s="4" t="n">
        <f aca="false">ROUND(E11407*F11407,2)</f>
        <v>192381.9</v>
      </c>
    </row>
    <row r="11408" customFormat="false" ht="15" hidden="false" customHeight="false" outlineLevel="0" collapsed="false">
      <c r="A11408" s="3" t="n">
        <v>11407</v>
      </c>
      <c r="B11408" s="3" t="n">
        <v>13</v>
      </c>
      <c r="C11408" s="3" t="s">
        <v>440</v>
      </c>
      <c r="D11408" s="3" t="s">
        <v>563</v>
      </c>
      <c r="E11408" s="3" t="n">
        <v>2582</v>
      </c>
      <c r="F11408" s="4" t="n">
        <v>47.28</v>
      </c>
      <c r="G11408" s="3" t="s">
        <v>41</v>
      </c>
      <c r="H11408" s="4" t="n">
        <f aca="false">ROUND(E11408*F11408,2)</f>
        <v>122076.96</v>
      </c>
    </row>
    <row r="11409" customFormat="false" ht="15" hidden="false" customHeight="false" outlineLevel="0" collapsed="false">
      <c r="A11409" s="3" t="n">
        <v>11408</v>
      </c>
      <c r="B11409" s="3" t="n">
        <v>14</v>
      </c>
      <c r="C11409" s="3" t="s">
        <v>440</v>
      </c>
      <c r="D11409" s="3" t="s">
        <v>563</v>
      </c>
      <c r="E11409" s="3" t="n">
        <v>4818</v>
      </c>
      <c r="F11409" s="4" t="n">
        <v>74.08</v>
      </c>
      <c r="G11409" s="3" t="s">
        <v>41</v>
      </c>
      <c r="H11409" s="4" t="n">
        <f aca="false">ROUND(E11409*F11409,2)</f>
        <v>356917.44</v>
      </c>
    </row>
    <row r="11410" customFormat="false" ht="15" hidden="false" customHeight="false" outlineLevel="0" collapsed="false">
      <c r="A11410" s="3" t="n">
        <v>11409</v>
      </c>
      <c r="B11410" s="3" t="n">
        <v>4</v>
      </c>
      <c r="C11410" s="3" t="s">
        <v>440</v>
      </c>
      <c r="D11410" s="3" t="s">
        <v>562</v>
      </c>
      <c r="E11410" s="3" t="n">
        <v>4251</v>
      </c>
      <c r="F11410" s="4" t="n">
        <v>117.81</v>
      </c>
      <c r="G11410" s="3" t="s">
        <v>8</v>
      </c>
      <c r="H11410" s="4" t="n">
        <f aca="false">ROUND(E11410*F11410,2)</f>
        <v>500810.31</v>
      </c>
    </row>
    <row r="11411" customFormat="false" ht="15" hidden="false" customHeight="false" outlineLevel="0" collapsed="false">
      <c r="A11411" s="3" t="n">
        <v>11410</v>
      </c>
      <c r="B11411" s="3" t="n">
        <v>12</v>
      </c>
      <c r="C11411" s="3" t="s">
        <v>440</v>
      </c>
      <c r="D11411" s="3" t="s">
        <v>562</v>
      </c>
      <c r="E11411" s="3" t="n">
        <v>2631</v>
      </c>
      <c r="F11411" s="4" t="n">
        <v>219.5</v>
      </c>
      <c r="G11411" s="3" t="s">
        <v>38</v>
      </c>
      <c r="H11411" s="4" t="n">
        <f aca="false">ROUND(E11411*F11411,2)</f>
        <v>577504.5</v>
      </c>
    </row>
    <row r="11412" customFormat="false" ht="15" hidden="false" customHeight="false" outlineLevel="0" collapsed="false">
      <c r="A11412" s="3" t="n">
        <v>11411</v>
      </c>
      <c r="B11412" s="3" t="n">
        <v>2</v>
      </c>
      <c r="C11412" s="3" t="s">
        <v>441</v>
      </c>
      <c r="D11412" s="3" t="s">
        <v>562</v>
      </c>
      <c r="E11412" s="3" t="n">
        <v>214</v>
      </c>
      <c r="F11412" s="4" t="n">
        <v>29.27</v>
      </c>
      <c r="G11412" s="3" t="s">
        <v>8</v>
      </c>
      <c r="H11412" s="4" t="n">
        <f aca="false">ROUND(E11412*F11412,2)</f>
        <v>6263.78</v>
      </c>
    </row>
    <row r="11413" customFormat="false" ht="15" hidden="false" customHeight="false" outlineLevel="0" collapsed="false">
      <c r="A11413" s="3" t="n">
        <v>11412</v>
      </c>
      <c r="B11413" s="3" t="n">
        <v>4</v>
      </c>
      <c r="C11413" s="3" t="s">
        <v>441</v>
      </c>
      <c r="D11413" s="3" t="s">
        <v>562</v>
      </c>
      <c r="E11413" s="3" t="n">
        <v>1504</v>
      </c>
      <c r="F11413" s="4" t="n">
        <v>115.47</v>
      </c>
      <c r="G11413" s="3" t="s">
        <v>8</v>
      </c>
      <c r="H11413" s="4" t="n">
        <f aca="false">ROUND(E11413*F11413,2)</f>
        <v>173666.88</v>
      </c>
    </row>
    <row r="11414" customFormat="false" ht="15" hidden="false" customHeight="false" outlineLevel="0" collapsed="false">
      <c r="A11414" s="3" t="n">
        <v>11413</v>
      </c>
      <c r="B11414" s="3" t="n">
        <v>15</v>
      </c>
      <c r="C11414" s="3" t="s">
        <v>441</v>
      </c>
      <c r="D11414" s="3" t="s">
        <v>563</v>
      </c>
      <c r="E11414" s="3" t="n">
        <v>293</v>
      </c>
      <c r="F11414" s="4" t="n">
        <v>284.47</v>
      </c>
      <c r="G11414" s="3" t="s">
        <v>46</v>
      </c>
      <c r="H11414" s="4" t="n">
        <f aca="false">ROUND(E11414*F11414,2)</f>
        <v>83349.71</v>
      </c>
    </row>
    <row r="11415" customFormat="false" ht="15" hidden="false" customHeight="false" outlineLevel="0" collapsed="false">
      <c r="A11415" s="3" t="n">
        <v>11414</v>
      </c>
      <c r="B11415" s="3" t="n">
        <v>14</v>
      </c>
      <c r="C11415" s="3" t="s">
        <v>441</v>
      </c>
      <c r="D11415" s="3" t="s">
        <v>562</v>
      </c>
      <c r="E11415" s="3" t="n">
        <v>1589</v>
      </c>
      <c r="F11415" s="4" t="n">
        <v>74.15</v>
      </c>
      <c r="G11415" s="3" t="s">
        <v>41</v>
      </c>
      <c r="H11415" s="4" t="n">
        <f aca="false">ROUND(E11415*F11415,2)</f>
        <v>117824.35</v>
      </c>
    </row>
    <row r="11416" customFormat="false" ht="15" hidden="false" customHeight="false" outlineLevel="0" collapsed="false">
      <c r="A11416" s="3" t="n">
        <v>11415</v>
      </c>
      <c r="B11416" s="3" t="n">
        <v>10</v>
      </c>
      <c r="C11416" s="3" t="s">
        <v>441</v>
      </c>
      <c r="D11416" s="3" t="s">
        <v>562</v>
      </c>
      <c r="E11416" s="3" t="n">
        <v>4103</v>
      </c>
      <c r="F11416" s="4" t="n">
        <v>82.4</v>
      </c>
      <c r="G11416" s="3" t="s">
        <v>8</v>
      </c>
      <c r="H11416" s="4" t="n">
        <f aca="false">ROUND(E11416*F11416,2)</f>
        <v>338087.2</v>
      </c>
    </row>
    <row r="11417" customFormat="false" ht="15" hidden="false" customHeight="false" outlineLevel="0" collapsed="false">
      <c r="A11417" s="3" t="n">
        <v>11416</v>
      </c>
      <c r="B11417" s="3" t="n">
        <v>14</v>
      </c>
      <c r="C11417" s="3" t="s">
        <v>441</v>
      </c>
      <c r="D11417" s="3" t="s">
        <v>563</v>
      </c>
      <c r="E11417" s="3" t="n">
        <v>3818</v>
      </c>
      <c r="F11417" s="4" t="n">
        <v>73.79</v>
      </c>
      <c r="G11417" s="3" t="s">
        <v>41</v>
      </c>
      <c r="H11417" s="4" t="n">
        <f aca="false">ROUND(E11417*F11417,2)</f>
        <v>281730.22</v>
      </c>
    </row>
    <row r="11418" customFormat="false" ht="15" hidden="false" customHeight="false" outlineLevel="0" collapsed="false">
      <c r="A11418" s="3" t="n">
        <v>11417</v>
      </c>
      <c r="B11418" s="3" t="n">
        <v>2</v>
      </c>
      <c r="C11418" s="3" t="s">
        <v>441</v>
      </c>
      <c r="D11418" s="3" t="s">
        <v>563</v>
      </c>
      <c r="E11418" s="3" t="n">
        <v>1303</v>
      </c>
      <c r="F11418" s="4" t="n">
        <v>29.34</v>
      </c>
      <c r="G11418" s="3" t="s">
        <v>8</v>
      </c>
      <c r="H11418" s="4" t="n">
        <f aca="false">ROUND(E11418*F11418,2)</f>
        <v>38230.02</v>
      </c>
    </row>
    <row r="11419" customFormat="false" ht="15" hidden="false" customHeight="false" outlineLevel="0" collapsed="false">
      <c r="A11419" s="3" t="n">
        <v>11418</v>
      </c>
      <c r="B11419" s="3" t="n">
        <v>13</v>
      </c>
      <c r="C11419" s="3" t="s">
        <v>441</v>
      </c>
      <c r="D11419" s="3" t="s">
        <v>563</v>
      </c>
      <c r="E11419" s="3" t="n">
        <v>1499</v>
      </c>
      <c r="F11419" s="4" t="n">
        <v>46.28</v>
      </c>
      <c r="G11419" s="3" t="s">
        <v>41</v>
      </c>
      <c r="H11419" s="4" t="n">
        <f aca="false">ROUND(E11419*F11419,2)</f>
        <v>69373.72</v>
      </c>
    </row>
    <row r="11420" customFormat="false" ht="15" hidden="false" customHeight="false" outlineLevel="0" collapsed="false">
      <c r="A11420" s="3" t="n">
        <v>11419</v>
      </c>
      <c r="B11420" s="3" t="n">
        <v>8</v>
      </c>
      <c r="C11420" s="3" t="s">
        <v>441</v>
      </c>
      <c r="D11420" s="3" t="s">
        <v>562</v>
      </c>
      <c r="E11420" s="3" t="n">
        <v>131</v>
      </c>
      <c r="F11420" s="4" t="n">
        <v>60.12</v>
      </c>
      <c r="G11420" s="3" t="s">
        <v>8</v>
      </c>
      <c r="H11420" s="4" t="n">
        <f aca="false">ROUND(E11420*F11420,2)</f>
        <v>7875.72</v>
      </c>
    </row>
    <row r="11421" customFormat="false" ht="15" hidden="false" customHeight="false" outlineLevel="0" collapsed="false">
      <c r="A11421" s="3" t="n">
        <v>11420</v>
      </c>
      <c r="B11421" s="3" t="n">
        <v>15</v>
      </c>
      <c r="C11421" s="3" t="s">
        <v>441</v>
      </c>
      <c r="D11421" s="3" t="s">
        <v>562</v>
      </c>
      <c r="E11421" s="3" t="n">
        <v>1600</v>
      </c>
      <c r="F11421" s="4" t="n">
        <v>285.33</v>
      </c>
      <c r="G11421" s="3" t="s">
        <v>46</v>
      </c>
      <c r="H11421" s="4" t="n">
        <f aca="false">ROUND(E11421*F11421,2)</f>
        <v>456528</v>
      </c>
    </row>
    <row r="11422" customFormat="false" ht="15" hidden="false" customHeight="false" outlineLevel="0" collapsed="false">
      <c r="A11422" s="3" t="n">
        <v>11421</v>
      </c>
      <c r="B11422" s="3" t="n">
        <v>10</v>
      </c>
      <c r="C11422" s="3" t="s">
        <v>441</v>
      </c>
      <c r="D11422" s="3" t="s">
        <v>562</v>
      </c>
      <c r="E11422" s="3" t="n">
        <v>779</v>
      </c>
      <c r="F11422" s="4" t="n">
        <v>82.45</v>
      </c>
      <c r="G11422" s="3" t="s">
        <v>8</v>
      </c>
      <c r="H11422" s="4" t="n">
        <f aca="false">ROUND(E11422*F11422,2)</f>
        <v>64228.55</v>
      </c>
    </row>
    <row r="11423" customFormat="false" ht="15" hidden="false" customHeight="false" outlineLevel="0" collapsed="false">
      <c r="A11423" s="3" t="n">
        <v>11422</v>
      </c>
      <c r="B11423" s="3" t="n">
        <v>14</v>
      </c>
      <c r="C11423" s="3" t="s">
        <v>441</v>
      </c>
      <c r="D11423" s="3" t="s">
        <v>562</v>
      </c>
      <c r="E11423" s="3" t="n">
        <v>4393</v>
      </c>
      <c r="F11423" s="4" t="n">
        <v>74.14</v>
      </c>
      <c r="G11423" s="3" t="s">
        <v>41</v>
      </c>
      <c r="H11423" s="4" t="n">
        <f aca="false">ROUND(E11423*F11423,2)</f>
        <v>325697.02</v>
      </c>
    </row>
    <row r="11424" customFormat="false" ht="15" hidden="false" customHeight="false" outlineLevel="0" collapsed="false">
      <c r="A11424" s="3" t="n">
        <v>11423</v>
      </c>
      <c r="B11424" s="3" t="n">
        <v>3</v>
      </c>
      <c r="C11424" s="3" t="s">
        <v>441</v>
      </c>
      <c r="D11424" s="3" t="s">
        <v>563</v>
      </c>
      <c r="E11424" s="3" t="n">
        <v>4972</v>
      </c>
      <c r="F11424" s="4" t="n">
        <v>154.03</v>
      </c>
      <c r="G11424" s="3" t="s">
        <v>8</v>
      </c>
      <c r="H11424" s="4" t="n">
        <f aca="false">ROUND(E11424*F11424,2)</f>
        <v>765837.16</v>
      </c>
    </row>
    <row r="11425" customFormat="false" ht="15" hidden="false" customHeight="false" outlineLevel="0" collapsed="false">
      <c r="A11425" s="3" t="n">
        <v>11424</v>
      </c>
      <c r="B11425" s="3" t="n">
        <v>5</v>
      </c>
      <c r="C11425" s="3" t="s">
        <v>441</v>
      </c>
      <c r="D11425" s="3" t="s">
        <v>562</v>
      </c>
      <c r="E11425" s="3" t="n">
        <v>3018</v>
      </c>
      <c r="F11425" s="4" t="n">
        <v>743.3</v>
      </c>
      <c r="G11425" s="3" t="s">
        <v>8</v>
      </c>
      <c r="H11425" s="4" t="n">
        <f aca="false">ROUND(E11425*F11425,2)</f>
        <v>2243279.4</v>
      </c>
    </row>
    <row r="11426" customFormat="false" ht="15" hidden="false" customHeight="false" outlineLevel="0" collapsed="false">
      <c r="A11426" s="3" t="n">
        <v>11425</v>
      </c>
      <c r="B11426" s="3" t="n">
        <v>9</v>
      </c>
      <c r="C11426" s="3" t="s">
        <v>441</v>
      </c>
      <c r="D11426" s="3" t="s">
        <v>562</v>
      </c>
      <c r="E11426" s="3" t="n">
        <v>4040</v>
      </c>
      <c r="F11426" s="4" t="n">
        <v>272.42</v>
      </c>
      <c r="G11426" s="3" t="s">
        <v>8</v>
      </c>
      <c r="H11426" s="4" t="n">
        <f aca="false">ROUND(E11426*F11426,2)</f>
        <v>1100576.8</v>
      </c>
    </row>
    <row r="11427" customFormat="false" ht="15" hidden="false" customHeight="false" outlineLevel="0" collapsed="false">
      <c r="A11427" s="3" t="n">
        <v>11426</v>
      </c>
      <c r="B11427" s="3" t="n">
        <v>13</v>
      </c>
      <c r="C11427" s="3" t="s">
        <v>441</v>
      </c>
      <c r="D11427" s="3" t="s">
        <v>563</v>
      </c>
      <c r="E11427" s="3" t="n">
        <v>4943</v>
      </c>
      <c r="F11427" s="4" t="n">
        <v>46.42</v>
      </c>
      <c r="G11427" s="3" t="s">
        <v>41</v>
      </c>
      <c r="H11427" s="4" t="n">
        <f aca="false">ROUND(E11427*F11427,2)</f>
        <v>229454.06</v>
      </c>
    </row>
    <row r="11428" customFormat="false" ht="15" hidden="false" customHeight="false" outlineLevel="0" collapsed="false">
      <c r="A11428" s="3" t="n">
        <v>11427</v>
      </c>
      <c r="B11428" s="3" t="n">
        <v>15</v>
      </c>
      <c r="C11428" s="3" t="s">
        <v>441</v>
      </c>
      <c r="D11428" s="3" t="s">
        <v>563</v>
      </c>
      <c r="E11428" s="3" t="n">
        <v>2915</v>
      </c>
      <c r="F11428" s="4" t="n">
        <v>285.28</v>
      </c>
      <c r="G11428" s="3" t="s">
        <v>46</v>
      </c>
      <c r="H11428" s="4" t="n">
        <f aca="false">ROUND(E11428*F11428,2)</f>
        <v>831591.2</v>
      </c>
    </row>
    <row r="11429" customFormat="false" ht="15" hidden="false" customHeight="false" outlineLevel="0" collapsed="false">
      <c r="A11429" s="3" t="n">
        <v>11428</v>
      </c>
      <c r="B11429" s="3" t="n">
        <v>9</v>
      </c>
      <c r="C11429" s="3" t="s">
        <v>441</v>
      </c>
      <c r="D11429" s="3" t="s">
        <v>562</v>
      </c>
      <c r="E11429" s="3" t="n">
        <v>484</v>
      </c>
      <c r="F11429" s="4" t="n">
        <v>272.94</v>
      </c>
      <c r="G11429" s="3" t="s">
        <v>8</v>
      </c>
      <c r="H11429" s="4" t="n">
        <f aca="false">ROUND(E11429*F11429,2)</f>
        <v>132102.96</v>
      </c>
    </row>
    <row r="11430" customFormat="false" ht="15" hidden="false" customHeight="false" outlineLevel="0" collapsed="false">
      <c r="A11430" s="3" t="n">
        <v>11429</v>
      </c>
      <c r="B11430" s="3" t="n">
        <v>9</v>
      </c>
      <c r="C11430" s="3" t="s">
        <v>441</v>
      </c>
      <c r="D11430" s="3" t="s">
        <v>562</v>
      </c>
      <c r="E11430" s="3" t="n">
        <v>2206</v>
      </c>
      <c r="F11430" s="4" t="n">
        <v>273.29</v>
      </c>
      <c r="G11430" s="3" t="s">
        <v>8</v>
      </c>
      <c r="H11430" s="4" t="n">
        <f aca="false">ROUND(E11430*F11430,2)</f>
        <v>602877.74</v>
      </c>
    </row>
    <row r="11431" customFormat="false" ht="15" hidden="false" customHeight="false" outlineLevel="0" collapsed="false">
      <c r="A11431" s="3" t="n">
        <v>11430</v>
      </c>
      <c r="B11431" s="3" t="n">
        <v>6</v>
      </c>
      <c r="C11431" s="3" t="s">
        <v>441</v>
      </c>
      <c r="D11431" s="3" t="s">
        <v>563</v>
      </c>
      <c r="E11431" s="3" t="n">
        <v>128</v>
      </c>
      <c r="F11431" s="4" t="n">
        <v>237.86</v>
      </c>
      <c r="G11431" s="3" t="s">
        <v>8</v>
      </c>
      <c r="H11431" s="4" t="n">
        <f aca="false">ROUND(E11431*F11431,2)</f>
        <v>30446.08</v>
      </c>
    </row>
    <row r="11432" customFormat="false" ht="15" hidden="false" customHeight="false" outlineLevel="0" collapsed="false">
      <c r="A11432" s="3" t="n">
        <v>11431</v>
      </c>
      <c r="B11432" s="3" t="n">
        <v>11</v>
      </c>
      <c r="C11432" s="3" t="s">
        <v>441</v>
      </c>
      <c r="D11432" s="3" t="s">
        <v>562</v>
      </c>
      <c r="E11432" s="3" t="n">
        <v>3544</v>
      </c>
      <c r="F11432" s="4" t="n">
        <v>118.32</v>
      </c>
      <c r="G11432" s="3" t="s">
        <v>34</v>
      </c>
      <c r="H11432" s="4" t="n">
        <f aca="false">ROUND(E11432*F11432,2)</f>
        <v>419326.08</v>
      </c>
    </row>
    <row r="11433" customFormat="false" ht="15" hidden="false" customHeight="false" outlineLevel="0" collapsed="false">
      <c r="A11433" s="3" t="n">
        <v>11432</v>
      </c>
      <c r="B11433" s="3" t="n">
        <v>14</v>
      </c>
      <c r="C11433" s="3" t="s">
        <v>441</v>
      </c>
      <c r="D11433" s="3" t="s">
        <v>562</v>
      </c>
      <c r="E11433" s="3" t="n">
        <v>3975</v>
      </c>
      <c r="F11433" s="4" t="n">
        <v>74.17</v>
      </c>
      <c r="G11433" s="3" t="s">
        <v>41</v>
      </c>
      <c r="H11433" s="4" t="n">
        <f aca="false">ROUND(E11433*F11433,2)</f>
        <v>294825.75</v>
      </c>
    </row>
    <row r="11434" customFormat="false" ht="15" hidden="false" customHeight="false" outlineLevel="0" collapsed="false">
      <c r="A11434" s="3" t="n">
        <v>11433</v>
      </c>
      <c r="B11434" s="3" t="n">
        <v>14</v>
      </c>
      <c r="C11434" s="3" t="s">
        <v>441</v>
      </c>
      <c r="D11434" s="3" t="s">
        <v>562</v>
      </c>
      <c r="E11434" s="3" t="n">
        <v>1710</v>
      </c>
      <c r="F11434" s="4" t="n">
        <v>73.9</v>
      </c>
      <c r="G11434" s="3" t="s">
        <v>41</v>
      </c>
      <c r="H11434" s="4" t="n">
        <f aca="false">ROUND(E11434*F11434,2)</f>
        <v>126369</v>
      </c>
    </row>
    <row r="11435" customFormat="false" ht="15" hidden="false" customHeight="false" outlineLevel="0" collapsed="false">
      <c r="A11435" s="3" t="n">
        <v>11434</v>
      </c>
      <c r="B11435" s="3" t="n">
        <v>12</v>
      </c>
      <c r="C11435" s="3" t="s">
        <v>441</v>
      </c>
      <c r="D11435" s="3" t="s">
        <v>563</v>
      </c>
      <c r="E11435" s="3" t="n">
        <v>3730</v>
      </c>
      <c r="F11435" s="4" t="n">
        <v>220.62</v>
      </c>
      <c r="G11435" s="3" t="s">
        <v>38</v>
      </c>
      <c r="H11435" s="4" t="n">
        <f aca="false">ROUND(E11435*F11435,2)</f>
        <v>822912.6</v>
      </c>
    </row>
    <row r="11436" customFormat="false" ht="15" hidden="false" customHeight="false" outlineLevel="0" collapsed="false">
      <c r="A11436" s="3" t="n">
        <v>11435</v>
      </c>
      <c r="B11436" s="3" t="n">
        <v>14</v>
      </c>
      <c r="C11436" s="3" t="s">
        <v>441</v>
      </c>
      <c r="D11436" s="3" t="s">
        <v>563</v>
      </c>
      <c r="E11436" s="3" t="n">
        <v>602</v>
      </c>
      <c r="F11436" s="4" t="n">
        <v>73.81</v>
      </c>
      <c r="G11436" s="3" t="s">
        <v>41</v>
      </c>
      <c r="H11436" s="4" t="n">
        <f aca="false">ROUND(E11436*F11436,2)</f>
        <v>44433.62</v>
      </c>
    </row>
    <row r="11437" customFormat="false" ht="15" hidden="false" customHeight="false" outlineLevel="0" collapsed="false">
      <c r="A11437" s="3" t="n">
        <v>11436</v>
      </c>
      <c r="B11437" s="3" t="n">
        <v>15</v>
      </c>
      <c r="C11437" s="3" t="s">
        <v>441</v>
      </c>
      <c r="D11437" s="3" t="s">
        <v>562</v>
      </c>
      <c r="E11437" s="3" t="n">
        <v>2869</v>
      </c>
      <c r="F11437" s="4" t="n">
        <v>285.47</v>
      </c>
      <c r="G11437" s="3" t="s">
        <v>46</v>
      </c>
      <c r="H11437" s="4" t="n">
        <f aca="false">ROUND(E11437*F11437,2)</f>
        <v>819013.43</v>
      </c>
    </row>
    <row r="11438" customFormat="false" ht="15" hidden="false" customHeight="false" outlineLevel="0" collapsed="false">
      <c r="A11438" s="3" t="n">
        <v>11437</v>
      </c>
      <c r="B11438" s="3" t="n">
        <v>8</v>
      </c>
      <c r="C11438" s="3" t="s">
        <v>441</v>
      </c>
      <c r="D11438" s="3" t="s">
        <v>563</v>
      </c>
      <c r="E11438" s="3" t="n">
        <v>4813</v>
      </c>
      <c r="F11438" s="4" t="n">
        <v>60.26</v>
      </c>
      <c r="G11438" s="3" t="s">
        <v>8</v>
      </c>
      <c r="H11438" s="4" t="n">
        <f aca="false">ROUND(E11438*F11438,2)</f>
        <v>290031.38</v>
      </c>
    </row>
    <row r="11439" customFormat="false" ht="15" hidden="false" customHeight="false" outlineLevel="0" collapsed="false">
      <c r="A11439" s="3" t="n">
        <v>11438</v>
      </c>
      <c r="B11439" s="3" t="n">
        <v>5</v>
      </c>
      <c r="C11439" s="3" t="s">
        <v>441</v>
      </c>
      <c r="D11439" s="3" t="s">
        <v>562</v>
      </c>
      <c r="E11439" s="3" t="n">
        <v>4514</v>
      </c>
      <c r="F11439" s="4" t="n">
        <v>741.06</v>
      </c>
      <c r="G11439" s="3" t="s">
        <v>8</v>
      </c>
      <c r="H11439" s="4" t="n">
        <f aca="false">ROUND(E11439*F11439,2)</f>
        <v>3345144.84</v>
      </c>
    </row>
    <row r="11440" customFormat="false" ht="15" hidden="false" customHeight="false" outlineLevel="0" collapsed="false">
      <c r="A11440" s="3" t="n">
        <v>11439</v>
      </c>
      <c r="B11440" s="3" t="n">
        <v>5</v>
      </c>
      <c r="C11440" s="3" t="s">
        <v>441</v>
      </c>
      <c r="D11440" s="3" t="s">
        <v>562</v>
      </c>
      <c r="E11440" s="3" t="n">
        <v>517</v>
      </c>
      <c r="F11440" s="4" t="n">
        <v>743.51</v>
      </c>
      <c r="G11440" s="3" t="s">
        <v>8</v>
      </c>
      <c r="H11440" s="4" t="n">
        <f aca="false">ROUND(E11440*F11440,2)</f>
        <v>384394.67</v>
      </c>
    </row>
    <row r="11441" customFormat="false" ht="15" hidden="false" customHeight="false" outlineLevel="0" collapsed="false">
      <c r="A11441" s="3" t="n">
        <v>11440</v>
      </c>
      <c r="B11441" s="3" t="n">
        <v>14</v>
      </c>
      <c r="C11441" s="3" t="s">
        <v>441</v>
      </c>
      <c r="D11441" s="3" t="s">
        <v>562</v>
      </c>
      <c r="E11441" s="3" t="n">
        <v>144</v>
      </c>
      <c r="F11441" s="4" t="n">
        <v>74.04</v>
      </c>
      <c r="G11441" s="3" t="s">
        <v>41</v>
      </c>
      <c r="H11441" s="4" t="n">
        <f aca="false">ROUND(E11441*F11441,2)</f>
        <v>10661.76</v>
      </c>
    </row>
    <row r="11442" customFormat="false" ht="15" hidden="false" customHeight="false" outlineLevel="0" collapsed="false">
      <c r="A11442" s="3" t="n">
        <v>11441</v>
      </c>
      <c r="B11442" s="3" t="n">
        <v>2</v>
      </c>
      <c r="C11442" s="3" t="s">
        <v>441</v>
      </c>
      <c r="D11442" s="3" t="s">
        <v>562</v>
      </c>
      <c r="E11442" s="3" t="n">
        <v>729</v>
      </c>
      <c r="F11442" s="4" t="n">
        <v>29.36</v>
      </c>
      <c r="G11442" s="3" t="s">
        <v>8</v>
      </c>
      <c r="H11442" s="4" t="n">
        <f aca="false">ROUND(E11442*F11442,2)</f>
        <v>21403.44</v>
      </c>
    </row>
    <row r="11443" customFormat="false" ht="15" hidden="false" customHeight="false" outlineLevel="0" collapsed="false">
      <c r="A11443" s="3" t="n">
        <v>11442</v>
      </c>
      <c r="B11443" s="3" t="n">
        <v>11</v>
      </c>
      <c r="C11443" s="3" t="s">
        <v>441</v>
      </c>
      <c r="D11443" s="3" t="s">
        <v>563</v>
      </c>
      <c r="E11443" s="3" t="n">
        <v>3441</v>
      </c>
      <c r="F11443" s="4" t="n">
        <v>117.91</v>
      </c>
      <c r="G11443" s="3" t="s">
        <v>34</v>
      </c>
      <c r="H11443" s="4" t="n">
        <f aca="false">ROUND(E11443*F11443,2)</f>
        <v>405728.31</v>
      </c>
    </row>
    <row r="11444" customFormat="false" ht="15" hidden="false" customHeight="false" outlineLevel="0" collapsed="false">
      <c r="A11444" s="3" t="n">
        <v>11443</v>
      </c>
      <c r="B11444" s="3" t="n">
        <v>10</v>
      </c>
      <c r="C11444" s="3" t="s">
        <v>441</v>
      </c>
      <c r="D11444" s="3" t="s">
        <v>562</v>
      </c>
      <c r="E11444" s="3" t="n">
        <v>4294</v>
      </c>
      <c r="F11444" s="4" t="n">
        <v>82.4</v>
      </c>
      <c r="G11444" s="3" t="s">
        <v>8</v>
      </c>
      <c r="H11444" s="4" t="n">
        <f aca="false">ROUND(E11444*F11444,2)</f>
        <v>353825.6</v>
      </c>
    </row>
    <row r="11445" customFormat="false" ht="15" hidden="false" customHeight="false" outlineLevel="0" collapsed="false">
      <c r="A11445" s="3" t="n">
        <v>11444</v>
      </c>
      <c r="B11445" s="3" t="n">
        <v>11</v>
      </c>
      <c r="C11445" s="3" t="s">
        <v>441</v>
      </c>
      <c r="D11445" s="3" t="s">
        <v>563</v>
      </c>
      <c r="E11445" s="3" t="n">
        <v>2861</v>
      </c>
      <c r="F11445" s="4" t="n">
        <v>118.25</v>
      </c>
      <c r="G11445" s="3" t="s">
        <v>34</v>
      </c>
      <c r="H11445" s="4" t="n">
        <f aca="false">ROUND(E11445*F11445,2)</f>
        <v>338313.25</v>
      </c>
    </row>
    <row r="11446" customFormat="false" ht="15" hidden="false" customHeight="false" outlineLevel="0" collapsed="false">
      <c r="A11446" s="3" t="n">
        <v>11445</v>
      </c>
      <c r="B11446" s="3" t="n">
        <v>8</v>
      </c>
      <c r="C11446" s="3" t="s">
        <v>441</v>
      </c>
      <c r="D11446" s="3" t="s">
        <v>563</v>
      </c>
      <c r="E11446" s="3" t="n">
        <v>2286</v>
      </c>
      <c r="F11446" s="4" t="n">
        <v>60.04</v>
      </c>
      <c r="G11446" s="3" t="s">
        <v>8</v>
      </c>
      <c r="H11446" s="4" t="n">
        <f aca="false">ROUND(E11446*F11446,2)</f>
        <v>137251.44</v>
      </c>
    </row>
    <row r="11447" customFormat="false" ht="15" hidden="false" customHeight="false" outlineLevel="0" collapsed="false">
      <c r="A11447" s="3" t="n">
        <v>11446</v>
      </c>
      <c r="B11447" s="3" t="n">
        <v>4</v>
      </c>
      <c r="C11447" s="3" t="s">
        <v>441</v>
      </c>
      <c r="D11447" s="3" t="s">
        <v>562</v>
      </c>
      <c r="E11447" s="3" t="n">
        <v>1207</v>
      </c>
      <c r="F11447" s="4" t="n">
        <v>115.65</v>
      </c>
      <c r="G11447" s="3" t="s">
        <v>8</v>
      </c>
      <c r="H11447" s="4" t="n">
        <f aca="false">ROUND(E11447*F11447,2)</f>
        <v>139589.55</v>
      </c>
    </row>
    <row r="11448" customFormat="false" ht="15" hidden="false" customHeight="false" outlineLevel="0" collapsed="false">
      <c r="A11448" s="3" t="n">
        <v>11447</v>
      </c>
      <c r="B11448" s="3" t="n">
        <v>13</v>
      </c>
      <c r="C11448" s="3" t="s">
        <v>441</v>
      </c>
      <c r="D11448" s="3" t="s">
        <v>562</v>
      </c>
      <c r="E11448" s="3" t="n">
        <v>1550</v>
      </c>
      <c r="F11448" s="4" t="n">
        <v>46.26</v>
      </c>
      <c r="G11448" s="3" t="s">
        <v>41</v>
      </c>
      <c r="H11448" s="4" t="n">
        <f aca="false">ROUND(E11448*F11448,2)</f>
        <v>71703</v>
      </c>
    </row>
    <row r="11449" customFormat="false" ht="15" hidden="false" customHeight="false" outlineLevel="0" collapsed="false">
      <c r="A11449" s="3" t="n">
        <v>11448</v>
      </c>
      <c r="B11449" s="3" t="n">
        <v>15</v>
      </c>
      <c r="C11449" s="3" t="s">
        <v>441</v>
      </c>
      <c r="D11449" s="3" t="s">
        <v>563</v>
      </c>
      <c r="E11449" s="3" t="n">
        <v>2542</v>
      </c>
      <c r="F11449" s="4" t="n">
        <v>284.34</v>
      </c>
      <c r="G11449" s="3" t="s">
        <v>46</v>
      </c>
      <c r="H11449" s="4" t="n">
        <f aca="false">ROUND(E11449*F11449,2)</f>
        <v>722792.28</v>
      </c>
    </row>
    <row r="11450" customFormat="false" ht="15" hidden="false" customHeight="false" outlineLevel="0" collapsed="false">
      <c r="A11450" s="3" t="n">
        <v>11449</v>
      </c>
      <c r="B11450" s="3" t="n">
        <v>3</v>
      </c>
      <c r="C11450" s="3" t="s">
        <v>442</v>
      </c>
      <c r="D11450" s="3" t="s">
        <v>562</v>
      </c>
      <c r="E11450" s="3" t="n">
        <v>739</v>
      </c>
      <c r="F11450" s="4" t="n">
        <v>154.37</v>
      </c>
      <c r="G11450" s="3" t="s">
        <v>8</v>
      </c>
      <c r="H11450" s="4" t="n">
        <f aca="false">ROUND(E11450*F11450,2)</f>
        <v>114079.43</v>
      </c>
    </row>
    <row r="11451" customFormat="false" ht="15" hidden="false" customHeight="false" outlineLevel="0" collapsed="false">
      <c r="A11451" s="3" t="n">
        <v>11450</v>
      </c>
      <c r="B11451" s="3" t="n">
        <v>1</v>
      </c>
      <c r="C11451" s="3" t="s">
        <v>442</v>
      </c>
      <c r="D11451" s="3" t="s">
        <v>563</v>
      </c>
      <c r="E11451" s="3" t="n">
        <v>4712</v>
      </c>
      <c r="F11451" s="4" t="n">
        <v>427.75</v>
      </c>
      <c r="G11451" s="3" t="s">
        <v>8</v>
      </c>
      <c r="H11451" s="4" t="n">
        <f aca="false">ROUND(E11451*F11451,2)</f>
        <v>2015558</v>
      </c>
    </row>
    <row r="11452" customFormat="false" ht="15" hidden="false" customHeight="false" outlineLevel="0" collapsed="false">
      <c r="A11452" s="3" t="n">
        <v>11451</v>
      </c>
      <c r="B11452" s="3" t="n">
        <v>9</v>
      </c>
      <c r="C11452" s="3" t="s">
        <v>442</v>
      </c>
      <c r="D11452" s="3" t="s">
        <v>562</v>
      </c>
      <c r="E11452" s="3" t="n">
        <v>3445</v>
      </c>
      <c r="F11452" s="4" t="n">
        <v>269.82</v>
      </c>
      <c r="G11452" s="3" t="s">
        <v>8</v>
      </c>
      <c r="H11452" s="4" t="n">
        <f aca="false">ROUND(E11452*F11452,2)</f>
        <v>929529.9</v>
      </c>
    </row>
    <row r="11453" customFormat="false" ht="15" hidden="false" customHeight="false" outlineLevel="0" collapsed="false">
      <c r="A11453" s="3" t="n">
        <v>11452</v>
      </c>
      <c r="B11453" s="3" t="n">
        <v>5</v>
      </c>
      <c r="C11453" s="3" t="s">
        <v>442</v>
      </c>
      <c r="D11453" s="3" t="s">
        <v>562</v>
      </c>
      <c r="E11453" s="3" t="n">
        <v>3346</v>
      </c>
      <c r="F11453" s="4" t="n">
        <v>741.17</v>
      </c>
      <c r="G11453" s="3" t="s">
        <v>8</v>
      </c>
      <c r="H11453" s="4" t="n">
        <f aca="false">ROUND(E11453*F11453,2)</f>
        <v>2479954.82</v>
      </c>
    </row>
    <row r="11454" customFormat="false" ht="15" hidden="false" customHeight="false" outlineLevel="0" collapsed="false">
      <c r="A11454" s="3" t="n">
        <v>11453</v>
      </c>
      <c r="B11454" s="3" t="n">
        <v>15</v>
      </c>
      <c r="C11454" s="3" t="s">
        <v>442</v>
      </c>
      <c r="D11454" s="3" t="s">
        <v>563</v>
      </c>
      <c r="E11454" s="3" t="n">
        <v>1143</v>
      </c>
      <c r="F11454" s="4" t="n">
        <v>284.48</v>
      </c>
      <c r="G11454" s="3" t="s">
        <v>46</v>
      </c>
      <c r="H11454" s="4" t="n">
        <f aca="false">ROUND(E11454*F11454,2)</f>
        <v>325160.64</v>
      </c>
    </row>
    <row r="11455" customFormat="false" ht="15" hidden="false" customHeight="false" outlineLevel="0" collapsed="false">
      <c r="A11455" s="3" t="n">
        <v>11454</v>
      </c>
      <c r="B11455" s="3" t="n">
        <v>11</v>
      </c>
      <c r="C11455" s="3" t="s">
        <v>442</v>
      </c>
      <c r="D11455" s="3" t="s">
        <v>562</v>
      </c>
      <c r="E11455" s="3" t="n">
        <v>3550</v>
      </c>
      <c r="F11455" s="4" t="n">
        <v>116.07</v>
      </c>
      <c r="G11455" s="3" t="s">
        <v>34</v>
      </c>
      <c r="H11455" s="4" t="n">
        <f aca="false">ROUND(E11455*F11455,2)</f>
        <v>412048.5</v>
      </c>
    </row>
    <row r="11456" customFormat="false" ht="15" hidden="false" customHeight="false" outlineLevel="0" collapsed="false">
      <c r="A11456" s="3" t="n">
        <v>11455</v>
      </c>
      <c r="B11456" s="3" t="n">
        <v>12</v>
      </c>
      <c r="C11456" s="3" t="s">
        <v>442</v>
      </c>
      <c r="D11456" s="3" t="s">
        <v>562</v>
      </c>
      <c r="E11456" s="3" t="n">
        <v>3054</v>
      </c>
      <c r="F11456" s="4" t="n">
        <v>220.42</v>
      </c>
      <c r="G11456" s="3" t="s">
        <v>38</v>
      </c>
      <c r="H11456" s="4" t="n">
        <f aca="false">ROUND(E11456*F11456,2)</f>
        <v>673162.68</v>
      </c>
    </row>
    <row r="11457" customFormat="false" ht="15" hidden="false" customHeight="false" outlineLevel="0" collapsed="false">
      <c r="A11457" s="3" t="n">
        <v>11456</v>
      </c>
      <c r="B11457" s="3" t="n">
        <v>12</v>
      </c>
      <c r="C11457" s="3" t="s">
        <v>442</v>
      </c>
      <c r="D11457" s="3" t="s">
        <v>562</v>
      </c>
      <c r="E11457" s="3" t="n">
        <v>1493</v>
      </c>
      <c r="F11457" s="4" t="n">
        <v>219.98</v>
      </c>
      <c r="G11457" s="3" t="s">
        <v>38</v>
      </c>
      <c r="H11457" s="4" t="n">
        <f aca="false">ROUND(E11457*F11457,2)</f>
        <v>328430.14</v>
      </c>
    </row>
    <row r="11458" customFormat="false" ht="15" hidden="false" customHeight="false" outlineLevel="0" collapsed="false">
      <c r="A11458" s="3" t="n">
        <v>11457</v>
      </c>
      <c r="B11458" s="3" t="n">
        <v>7</v>
      </c>
      <c r="C11458" s="3" t="s">
        <v>442</v>
      </c>
      <c r="D11458" s="3" t="s">
        <v>562</v>
      </c>
      <c r="E11458" s="3" t="n">
        <v>4285</v>
      </c>
      <c r="F11458" s="4" t="n">
        <v>302.22</v>
      </c>
      <c r="G11458" s="3" t="s">
        <v>8</v>
      </c>
      <c r="H11458" s="4" t="n">
        <f aca="false">ROUND(E11458*F11458,2)</f>
        <v>1295012.7</v>
      </c>
    </row>
    <row r="11459" customFormat="false" ht="15" hidden="false" customHeight="false" outlineLevel="0" collapsed="false">
      <c r="A11459" s="3" t="n">
        <v>11458</v>
      </c>
      <c r="B11459" s="3" t="n">
        <v>13</v>
      </c>
      <c r="C11459" s="3" t="s">
        <v>442</v>
      </c>
      <c r="D11459" s="3" t="s">
        <v>563</v>
      </c>
      <c r="E11459" s="3" t="n">
        <v>4924</v>
      </c>
      <c r="F11459" s="4" t="n">
        <v>45.34</v>
      </c>
      <c r="G11459" s="3" t="s">
        <v>41</v>
      </c>
      <c r="H11459" s="4" t="n">
        <f aca="false">ROUND(E11459*F11459,2)</f>
        <v>223254.16</v>
      </c>
    </row>
    <row r="11460" customFormat="false" ht="15" hidden="false" customHeight="false" outlineLevel="0" collapsed="false">
      <c r="A11460" s="3" t="n">
        <v>11459</v>
      </c>
      <c r="B11460" s="3" t="n">
        <v>7</v>
      </c>
      <c r="C11460" s="3" t="s">
        <v>442</v>
      </c>
      <c r="D11460" s="3" t="s">
        <v>562</v>
      </c>
      <c r="E11460" s="3" t="n">
        <v>3724</v>
      </c>
      <c r="F11460" s="4" t="n">
        <v>303.53</v>
      </c>
      <c r="G11460" s="3" t="s">
        <v>8</v>
      </c>
      <c r="H11460" s="4" t="n">
        <f aca="false">ROUND(E11460*F11460,2)</f>
        <v>1130345.72</v>
      </c>
    </row>
    <row r="11461" customFormat="false" ht="15" hidden="false" customHeight="false" outlineLevel="0" collapsed="false">
      <c r="A11461" s="3" t="n">
        <v>11460</v>
      </c>
      <c r="B11461" s="3" t="n">
        <v>6</v>
      </c>
      <c r="C11461" s="3" t="s">
        <v>442</v>
      </c>
      <c r="D11461" s="3" t="s">
        <v>563</v>
      </c>
      <c r="E11461" s="3" t="n">
        <v>744</v>
      </c>
      <c r="F11461" s="4" t="n">
        <v>238.86</v>
      </c>
      <c r="G11461" s="3" t="s">
        <v>8</v>
      </c>
      <c r="H11461" s="4" t="n">
        <f aca="false">ROUND(E11461*F11461,2)</f>
        <v>177711.84</v>
      </c>
    </row>
    <row r="11462" customFormat="false" ht="15" hidden="false" customHeight="false" outlineLevel="0" collapsed="false">
      <c r="A11462" s="3" t="n">
        <v>11461</v>
      </c>
      <c r="B11462" s="3" t="n">
        <v>1</v>
      </c>
      <c r="C11462" s="3" t="s">
        <v>442</v>
      </c>
      <c r="D11462" s="3" t="s">
        <v>562</v>
      </c>
      <c r="E11462" s="3" t="n">
        <v>3033</v>
      </c>
      <c r="F11462" s="4" t="n">
        <v>427.53</v>
      </c>
      <c r="G11462" s="3" t="s">
        <v>8</v>
      </c>
      <c r="H11462" s="4" t="n">
        <f aca="false">ROUND(E11462*F11462,2)</f>
        <v>1296698.49</v>
      </c>
    </row>
    <row r="11463" customFormat="false" ht="15" hidden="false" customHeight="false" outlineLevel="0" collapsed="false">
      <c r="A11463" s="3" t="n">
        <v>11462</v>
      </c>
      <c r="B11463" s="3" t="n">
        <v>2</v>
      </c>
      <c r="C11463" s="3" t="s">
        <v>442</v>
      </c>
      <c r="D11463" s="3" t="s">
        <v>562</v>
      </c>
      <c r="E11463" s="3" t="n">
        <v>262</v>
      </c>
      <c r="F11463" s="4" t="n">
        <v>29.14</v>
      </c>
      <c r="G11463" s="3" t="s">
        <v>8</v>
      </c>
      <c r="H11463" s="4" t="n">
        <f aca="false">ROUND(E11463*F11463,2)</f>
        <v>7634.68</v>
      </c>
    </row>
    <row r="11464" customFormat="false" ht="15" hidden="false" customHeight="false" outlineLevel="0" collapsed="false">
      <c r="A11464" s="3" t="n">
        <v>11463</v>
      </c>
      <c r="B11464" s="3" t="n">
        <v>1</v>
      </c>
      <c r="C11464" s="3" t="s">
        <v>442</v>
      </c>
      <c r="D11464" s="3" t="s">
        <v>563</v>
      </c>
      <c r="E11464" s="3" t="n">
        <v>4530</v>
      </c>
      <c r="F11464" s="4" t="n">
        <v>427.41</v>
      </c>
      <c r="G11464" s="3" t="s">
        <v>8</v>
      </c>
      <c r="H11464" s="4" t="n">
        <f aca="false">ROUND(E11464*F11464,2)</f>
        <v>1936167.3</v>
      </c>
    </row>
    <row r="11465" customFormat="false" ht="15" hidden="false" customHeight="false" outlineLevel="0" collapsed="false">
      <c r="A11465" s="3" t="n">
        <v>11464</v>
      </c>
      <c r="B11465" s="3" t="n">
        <v>12</v>
      </c>
      <c r="C11465" s="3" t="s">
        <v>442</v>
      </c>
      <c r="D11465" s="3" t="s">
        <v>562</v>
      </c>
      <c r="E11465" s="3" t="n">
        <v>892</v>
      </c>
      <c r="F11465" s="4" t="n">
        <v>220.75</v>
      </c>
      <c r="G11465" s="3" t="s">
        <v>38</v>
      </c>
      <c r="H11465" s="4" t="n">
        <f aca="false">ROUND(E11465*F11465,2)</f>
        <v>196909</v>
      </c>
    </row>
    <row r="11466" customFormat="false" ht="15" hidden="false" customHeight="false" outlineLevel="0" collapsed="false">
      <c r="A11466" s="3" t="n">
        <v>11465</v>
      </c>
      <c r="B11466" s="3" t="n">
        <v>5</v>
      </c>
      <c r="C11466" s="3" t="s">
        <v>442</v>
      </c>
      <c r="D11466" s="3" t="s">
        <v>563</v>
      </c>
      <c r="E11466" s="3" t="n">
        <v>1814</v>
      </c>
      <c r="F11466" s="4" t="n">
        <v>738.24</v>
      </c>
      <c r="G11466" s="3" t="s">
        <v>8</v>
      </c>
      <c r="H11466" s="4" t="n">
        <f aca="false">ROUND(E11466*F11466,2)</f>
        <v>1339167.36</v>
      </c>
    </row>
    <row r="11467" customFormat="false" ht="15" hidden="false" customHeight="false" outlineLevel="0" collapsed="false">
      <c r="A11467" s="3" t="n">
        <v>11466</v>
      </c>
      <c r="B11467" s="3" t="n">
        <v>13</v>
      </c>
      <c r="C11467" s="3" t="s">
        <v>442</v>
      </c>
      <c r="D11467" s="3" t="s">
        <v>562</v>
      </c>
      <c r="E11467" s="3" t="n">
        <v>2066</v>
      </c>
      <c r="F11467" s="4" t="n">
        <v>45.38</v>
      </c>
      <c r="G11467" s="3" t="s">
        <v>41</v>
      </c>
      <c r="H11467" s="4" t="n">
        <f aca="false">ROUND(E11467*F11467,2)</f>
        <v>93755.08</v>
      </c>
    </row>
    <row r="11468" customFormat="false" ht="15" hidden="false" customHeight="false" outlineLevel="0" collapsed="false">
      <c r="A11468" s="3" t="n">
        <v>11467</v>
      </c>
      <c r="B11468" s="3" t="n">
        <v>5</v>
      </c>
      <c r="C11468" s="3" t="s">
        <v>442</v>
      </c>
      <c r="D11468" s="3" t="s">
        <v>562</v>
      </c>
      <c r="E11468" s="3" t="n">
        <v>2773</v>
      </c>
      <c r="F11468" s="4" t="n">
        <v>740.18</v>
      </c>
      <c r="G11468" s="3" t="s">
        <v>8</v>
      </c>
      <c r="H11468" s="4" t="n">
        <f aca="false">ROUND(E11468*F11468,2)</f>
        <v>2052519.14</v>
      </c>
    </row>
    <row r="11469" customFormat="false" ht="15" hidden="false" customHeight="false" outlineLevel="0" collapsed="false">
      <c r="A11469" s="3" t="n">
        <v>11468</v>
      </c>
      <c r="B11469" s="3" t="n">
        <v>2</v>
      </c>
      <c r="C11469" s="3" t="s">
        <v>442</v>
      </c>
      <c r="D11469" s="3" t="s">
        <v>562</v>
      </c>
      <c r="E11469" s="3" t="n">
        <v>2969</v>
      </c>
      <c r="F11469" s="4" t="n">
        <v>29.28</v>
      </c>
      <c r="G11469" s="3" t="s">
        <v>8</v>
      </c>
      <c r="H11469" s="4" t="n">
        <f aca="false">ROUND(E11469*F11469,2)</f>
        <v>86932.32</v>
      </c>
    </row>
    <row r="11470" customFormat="false" ht="15" hidden="false" customHeight="false" outlineLevel="0" collapsed="false">
      <c r="A11470" s="3" t="n">
        <v>11469</v>
      </c>
      <c r="B11470" s="3" t="n">
        <v>14</v>
      </c>
      <c r="C11470" s="3" t="s">
        <v>442</v>
      </c>
      <c r="D11470" s="3" t="s">
        <v>563</v>
      </c>
      <c r="E11470" s="3" t="n">
        <v>3096</v>
      </c>
      <c r="F11470" s="4" t="n">
        <v>72.87</v>
      </c>
      <c r="G11470" s="3" t="s">
        <v>41</v>
      </c>
      <c r="H11470" s="4" t="n">
        <f aca="false">ROUND(E11470*F11470,2)</f>
        <v>225605.52</v>
      </c>
    </row>
    <row r="11471" customFormat="false" ht="15" hidden="false" customHeight="false" outlineLevel="0" collapsed="false">
      <c r="A11471" s="3" t="n">
        <v>11470</v>
      </c>
      <c r="B11471" s="3" t="n">
        <v>1</v>
      </c>
      <c r="C11471" s="3" t="s">
        <v>442</v>
      </c>
      <c r="D11471" s="3" t="s">
        <v>563</v>
      </c>
      <c r="E11471" s="3" t="n">
        <v>1609</v>
      </c>
      <c r="F11471" s="4" t="n">
        <v>427.89</v>
      </c>
      <c r="G11471" s="3" t="s">
        <v>8</v>
      </c>
      <c r="H11471" s="4" t="n">
        <f aca="false">ROUND(E11471*F11471,2)</f>
        <v>688475.01</v>
      </c>
    </row>
    <row r="11472" customFormat="false" ht="15" hidden="false" customHeight="false" outlineLevel="0" collapsed="false">
      <c r="A11472" s="3" t="n">
        <v>11471</v>
      </c>
      <c r="B11472" s="3" t="n">
        <v>8</v>
      </c>
      <c r="C11472" s="3" t="s">
        <v>442</v>
      </c>
      <c r="D11472" s="3" t="s">
        <v>563</v>
      </c>
      <c r="E11472" s="3" t="n">
        <v>3577</v>
      </c>
      <c r="F11472" s="4" t="n">
        <v>61.2</v>
      </c>
      <c r="G11472" s="3" t="s">
        <v>8</v>
      </c>
      <c r="H11472" s="4" t="n">
        <f aca="false">ROUND(E11472*F11472,2)</f>
        <v>218912.4</v>
      </c>
    </row>
    <row r="11473" customFormat="false" ht="15" hidden="false" customHeight="false" outlineLevel="0" collapsed="false">
      <c r="A11473" s="3" t="n">
        <v>11472</v>
      </c>
      <c r="B11473" s="3" t="n">
        <v>7</v>
      </c>
      <c r="C11473" s="3" t="s">
        <v>442</v>
      </c>
      <c r="D11473" s="3" t="s">
        <v>562</v>
      </c>
      <c r="E11473" s="3" t="n">
        <v>4632</v>
      </c>
      <c r="F11473" s="4" t="n">
        <v>302.05</v>
      </c>
      <c r="G11473" s="3" t="s">
        <v>8</v>
      </c>
      <c r="H11473" s="4" t="n">
        <f aca="false">ROUND(E11473*F11473,2)</f>
        <v>1399095.6</v>
      </c>
    </row>
    <row r="11474" customFormat="false" ht="15" hidden="false" customHeight="false" outlineLevel="0" collapsed="false">
      <c r="A11474" s="3" t="n">
        <v>11473</v>
      </c>
      <c r="B11474" s="3" t="n">
        <v>2</v>
      </c>
      <c r="C11474" s="3" t="s">
        <v>442</v>
      </c>
      <c r="D11474" s="3" t="s">
        <v>562</v>
      </c>
      <c r="E11474" s="3" t="n">
        <v>4980</v>
      </c>
      <c r="F11474" s="4" t="n">
        <v>29.18</v>
      </c>
      <c r="G11474" s="3" t="s">
        <v>8</v>
      </c>
      <c r="H11474" s="4" t="n">
        <f aca="false">ROUND(E11474*F11474,2)</f>
        <v>145316.4</v>
      </c>
    </row>
    <row r="11475" customFormat="false" ht="15" hidden="false" customHeight="false" outlineLevel="0" collapsed="false">
      <c r="A11475" s="3" t="n">
        <v>11474</v>
      </c>
      <c r="B11475" s="3" t="n">
        <v>11</v>
      </c>
      <c r="C11475" s="3" t="s">
        <v>442</v>
      </c>
      <c r="D11475" s="3" t="s">
        <v>562</v>
      </c>
      <c r="E11475" s="3" t="n">
        <v>2436</v>
      </c>
      <c r="F11475" s="4" t="n">
        <v>116.29</v>
      </c>
      <c r="G11475" s="3" t="s">
        <v>34</v>
      </c>
      <c r="H11475" s="4" t="n">
        <f aca="false">ROUND(E11475*F11475,2)</f>
        <v>283282.44</v>
      </c>
    </row>
    <row r="11476" customFormat="false" ht="15" hidden="false" customHeight="false" outlineLevel="0" collapsed="false">
      <c r="A11476" s="3" t="n">
        <v>11475</v>
      </c>
      <c r="B11476" s="3" t="n">
        <v>3</v>
      </c>
      <c r="C11476" s="3" t="s">
        <v>443</v>
      </c>
      <c r="D11476" s="3" t="s">
        <v>563</v>
      </c>
      <c r="E11476" s="3" t="n">
        <v>1134</v>
      </c>
      <c r="F11476" s="4" t="n">
        <v>152.67</v>
      </c>
      <c r="G11476" s="3" t="s">
        <v>8</v>
      </c>
      <c r="H11476" s="4" t="n">
        <f aca="false">ROUND(E11476*F11476,2)</f>
        <v>173127.78</v>
      </c>
    </row>
    <row r="11477" customFormat="false" ht="15" hidden="false" customHeight="false" outlineLevel="0" collapsed="false">
      <c r="A11477" s="3" t="n">
        <v>11476</v>
      </c>
      <c r="B11477" s="3" t="n">
        <v>5</v>
      </c>
      <c r="C11477" s="3" t="s">
        <v>443</v>
      </c>
      <c r="D11477" s="3" t="s">
        <v>562</v>
      </c>
      <c r="E11477" s="3" t="n">
        <v>4056</v>
      </c>
      <c r="F11477" s="4" t="n">
        <v>753.37</v>
      </c>
      <c r="G11477" s="3" t="s">
        <v>8</v>
      </c>
      <c r="H11477" s="4" t="n">
        <f aca="false">ROUND(E11477*F11477,2)</f>
        <v>3055668.72</v>
      </c>
    </row>
    <row r="11478" customFormat="false" ht="15" hidden="false" customHeight="false" outlineLevel="0" collapsed="false">
      <c r="A11478" s="3" t="n">
        <v>11477</v>
      </c>
      <c r="B11478" s="3" t="n">
        <v>3</v>
      </c>
      <c r="C11478" s="3" t="s">
        <v>443</v>
      </c>
      <c r="D11478" s="3" t="s">
        <v>563</v>
      </c>
      <c r="E11478" s="3" t="n">
        <v>1632</v>
      </c>
      <c r="F11478" s="4" t="n">
        <v>152.02</v>
      </c>
      <c r="G11478" s="3" t="s">
        <v>8</v>
      </c>
      <c r="H11478" s="4" t="n">
        <f aca="false">ROUND(E11478*F11478,2)</f>
        <v>248096.64</v>
      </c>
    </row>
    <row r="11479" customFormat="false" ht="15" hidden="false" customHeight="false" outlineLevel="0" collapsed="false">
      <c r="A11479" s="3" t="n">
        <v>11478</v>
      </c>
      <c r="B11479" s="3" t="n">
        <v>2</v>
      </c>
      <c r="C11479" s="3" t="s">
        <v>443</v>
      </c>
      <c r="D11479" s="3" t="s">
        <v>563</v>
      </c>
      <c r="E11479" s="3" t="n">
        <v>2155</v>
      </c>
      <c r="F11479" s="4" t="n">
        <v>29.4</v>
      </c>
      <c r="G11479" s="3" t="s">
        <v>8</v>
      </c>
      <c r="H11479" s="4" t="n">
        <f aca="false">ROUND(E11479*F11479,2)</f>
        <v>63357</v>
      </c>
    </row>
    <row r="11480" customFormat="false" ht="15" hidden="false" customHeight="false" outlineLevel="0" collapsed="false">
      <c r="A11480" s="3" t="n">
        <v>11479</v>
      </c>
      <c r="B11480" s="3" t="n">
        <v>10</v>
      </c>
      <c r="C11480" s="3" t="s">
        <v>443</v>
      </c>
      <c r="D11480" s="3" t="s">
        <v>563</v>
      </c>
      <c r="E11480" s="3" t="n">
        <v>3396</v>
      </c>
      <c r="F11480" s="4" t="n">
        <v>85.27</v>
      </c>
      <c r="G11480" s="3" t="s">
        <v>8</v>
      </c>
      <c r="H11480" s="4" t="n">
        <f aca="false">ROUND(E11480*F11480,2)</f>
        <v>289576.92</v>
      </c>
    </row>
    <row r="11481" customFormat="false" ht="15" hidden="false" customHeight="false" outlineLevel="0" collapsed="false">
      <c r="A11481" s="3" t="n">
        <v>11480</v>
      </c>
      <c r="B11481" s="3" t="n">
        <v>8</v>
      </c>
      <c r="C11481" s="3" t="s">
        <v>443</v>
      </c>
      <c r="D11481" s="3" t="s">
        <v>563</v>
      </c>
      <c r="E11481" s="3" t="n">
        <v>3618</v>
      </c>
      <c r="F11481" s="4" t="n">
        <v>60.72</v>
      </c>
      <c r="G11481" s="3" t="s">
        <v>8</v>
      </c>
      <c r="H11481" s="4" t="n">
        <f aca="false">ROUND(E11481*F11481,2)</f>
        <v>219684.96</v>
      </c>
    </row>
    <row r="11482" customFormat="false" ht="15" hidden="false" customHeight="false" outlineLevel="0" collapsed="false">
      <c r="A11482" s="3" t="n">
        <v>11481</v>
      </c>
      <c r="B11482" s="3" t="n">
        <v>8</v>
      </c>
      <c r="C11482" s="3" t="s">
        <v>443</v>
      </c>
      <c r="D11482" s="3" t="s">
        <v>563</v>
      </c>
      <c r="E11482" s="3" t="n">
        <v>4540</v>
      </c>
      <c r="F11482" s="4" t="n">
        <v>60.82</v>
      </c>
      <c r="G11482" s="3" t="s">
        <v>8</v>
      </c>
      <c r="H11482" s="4" t="n">
        <f aca="false">ROUND(E11482*F11482,2)</f>
        <v>276122.8</v>
      </c>
    </row>
    <row r="11483" customFormat="false" ht="15" hidden="false" customHeight="false" outlineLevel="0" collapsed="false">
      <c r="A11483" s="3" t="n">
        <v>11482</v>
      </c>
      <c r="B11483" s="3" t="n">
        <v>4</v>
      </c>
      <c r="C11483" s="3" t="s">
        <v>443</v>
      </c>
      <c r="D11483" s="3" t="s">
        <v>562</v>
      </c>
      <c r="E11483" s="3" t="n">
        <v>601</v>
      </c>
      <c r="F11483" s="4" t="n">
        <v>121.05</v>
      </c>
      <c r="G11483" s="3" t="s">
        <v>8</v>
      </c>
      <c r="H11483" s="4" t="n">
        <f aca="false">ROUND(E11483*F11483,2)</f>
        <v>72751.05</v>
      </c>
    </row>
    <row r="11484" customFormat="false" ht="15" hidden="false" customHeight="false" outlineLevel="0" collapsed="false">
      <c r="A11484" s="3" t="n">
        <v>11483</v>
      </c>
      <c r="B11484" s="3" t="n">
        <v>14</v>
      </c>
      <c r="C11484" s="3" t="s">
        <v>443</v>
      </c>
      <c r="D11484" s="3" t="s">
        <v>563</v>
      </c>
      <c r="E11484" s="3" t="n">
        <v>3719</v>
      </c>
      <c r="F11484" s="4" t="n">
        <v>72.21</v>
      </c>
      <c r="G11484" s="3" t="s">
        <v>41</v>
      </c>
      <c r="H11484" s="4" t="n">
        <f aca="false">ROUND(E11484*F11484,2)</f>
        <v>268548.99</v>
      </c>
    </row>
    <row r="11485" customFormat="false" ht="15" hidden="false" customHeight="false" outlineLevel="0" collapsed="false">
      <c r="A11485" s="3" t="n">
        <v>11484</v>
      </c>
      <c r="B11485" s="3" t="n">
        <v>4</v>
      </c>
      <c r="C11485" s="3" t="s">
        <v>443</v>
      </c>
      <c r="D11485" s="3" t="s">
        <v>563</v>
      </c>
      <c r="E11485" s="3" t="n">
        <v>1225</v>
      </c>
      <c r="F11485" s="4" t="n">
        <v>120.86</v>
      </c>
      <c r="G11485" s="3" t="s">
        <v>8</v>
      </c>
      <c r="H11485" s="4" t="n">
        <f aca="false">ROUND(E11485*F11485,2)</f>
        <v>148053.5</v>
      </c>
    </row>
    <row r="11486" customFormat="false" ht="15" hidden="false" customHeight="false" outlineLevel="0" collapsed="false">
      <c r="A11486" s="3" t="n">
        <v>11485</v>
      </c>
      <c r="B11486" s="3" t="n">
        <v>15</v>
      </c>
      <c r="C11486" s="3" t="s">
        <v>443</v>
      </c>
      <c r="D11486" s="3" t="s">
        <v>563</v>
      </c>
      <c r="E11486" s="3" t="n">
        <v>4323</v>
      </c>
      <c r="F11486" s="4" t="n">
        <v>287.06</v>
      </c>
      <c r="G11486" s="3" t="s">
        <v>46</v>
      </c>
      <c r="H11486" s="4" t="n">
        <f aca="false">ROUND(E11486*F11486,2)</f>
        <v>1240960.38</v>
      </c>
    </row>
    <row r="11487" customFormat="false" ht="15" hidden="false" customHeight="false" outlineLevel="0" collapsed="false">
      <c r="A11487" s="3" t="n">
        <v>11486</v>
      </c>
      <c r="B11487" s="3" t="n">
        <v>3</v>
      </c>
      <c r="C11487" s="3" t="s">
        <v>443</v>
      </c>
      <c r="D11487" s="3" t="s">
        <v>562</v>
      </c>
      <c r="E11487" s="3" t="n">
        <v>508</v>
      </c>
      <c r="F11487" s="4" t="n">
        <v>152.06</v>
      </c>
      <c r="G11487" s="3" t="s">
        <v>8</v>
      </c>
      <c r="H11487" s="4" t="n">
        <f aca="false">ROUND(E11487*F11487,2)</f>
        <v>77246.48</v>
      </c>
    </row>
    <row r="11488" customFormat="false" ht="15" hidden="false" customHeight="false" outlineLevel="0" collapsed="false">
      <c r="A11488" s="3" t="n">
        <v>11487</v>
      </c>
      <c r="B11488" s="3" t="n">
        <v>2</v>
      </c>
      <c r="C11488" s="3" t="s">
        <v>443</v>
      </c>
      <c r="D11488" s="3" t="s">
        <v>563</v>
      </c>
      <c r="E11488" s="3" t="n">
        <v>3034</v>
      </c>
      <c r="F11488" s="4" t="n">
        <v>29.4</v>
      </c>
      <c r="G11488" s="3" t="s">
        <v>8</v>
      </c>
      <c r="H11488" s="4" t="n">
        <f aca="false">ROUND(E11488*F11488,2)</f>
        <v>89199.6</v>
      </c>
    </row>
    <row r="11489" customFormat="false" ht="15" hidden="false" customHeight="false" outlineLevel="0" collapsed="false">
      <c r="A11489" s="3" t="n">
        <v>11488</v>
      </c>
      <c r="B11489" s="3" t="n">
        <v>10</v>
      </c>
      <c r="C11489" s="3" t="s">
        <v>443</v>
      </c>
      <c r="D11489" s="3" t="s">
        <v>562</v>
      </c>
      <c r="E11489" s="3" t="n">
        <v>2696</v>
      </c>
      <c r="F11489" s="4" t="n">
        <v>85.21</v>
      </c>
      <c r="G11489" s="3" t="s">
        <v>8</v>
      </c>
      <c r="H11489" s="4" t="n">
        <f aca="false">ROUND(E11489*F11489,2)</f>
        <v>229726.16</v>
      </c>
    </row>
    <row r="11490" customFormat="false" ht="15" hidden="false" customHeight="false" outlineLevel="0" collapsed="false">
      <c r="A11490" s="3" t="n">
        <v>11489</v>
      </c>
      <c r="B11490" s="3" t="n">
        <v>11</v>
      </c>
      <c r="C11490" s="3" t="s">
        <v>443</v>
      </c>
      <c r="D11490" s="3" t="s">
        <v>562</v>
      </c>
      <c r="E11490" s="3" t="n">
        <v>3611</v>
      </c>
      <c r="F11490" s="4" t="n">
        <v>113.34</v>
      </c>
      <c r="G11490" s="3" t="s">
        <v>34</v>
      </c>
      <c r="H11490" s="4" t="n">
        <f aca="false">ROUND(E11490*F11490,2)</f>
        <v>409270.74</v>
      </c>
    </row>
    <row r="11491" customFormat="false" ht="15" hidden="false" customHeight="false" outlineLevel="0" collapsed="false">
      <c r="A11491" s="3" t="n">
        <v>11490</v>
      </c>
      <c r="B11491" s="3" t="n">
        <v>12</v>
      </c>
      <c r="C11491" s="3" t="s">
        <v>443</v>
      </c>
      <c r="D11491" s="3" t="s">
        <v>563</v>
      </c>
      <c r="E11491" s="3" t="n">
        <v>447</v>
      </c>
      <c r="F11491" s="4" t="n">
        <v>220.23</v>
      </c>
      <c r="G11491" s="3" t="s">
        <v>38</v>
      </c>
      <c r="H11491" s="4" t="n">
        <f aca="false">ROUND(E11491*F11491,2)</f>
        <v>98442.81</v>
      </c>
    </row>
    <row r="11492" customFormat="false" ht="15" hidden="false" customHeight="false" outlineLevel="0" collapsed="false">
      <c r="A11492" s="3" t="n">
        <v>11491</v>
      </c>
      <c r="B11492" s="3" t="n">
        <v>5</v>
      </c>
      <c r="C11492" s="3" t="s">
        <v>443</v>
      </c>
      <c r="D11492" s="3" t="s">
        <v>562</v>
      </c>
      <c r="E11492" s="3" t="n">
        <v>827</v>
      </c>
      <c r="F11492" s="4" t="n">
        <v>753.96</v>
      </c>
      <c r="G11492" s="3" t="s">
        <v>8</v>
      </c>
      <c r="H11492" s="4" t="n">
        <f aca="false">ROUND(E11492*F11492,2)</f>
        <v>623524.92</v>
      </c>
    </row>
    <row r="11493" customFormat="false" ht="15" hidden="false" customHeight="false" outlineLevel="0" collapsed="false">
      <c r="A11493" s="3" t="n">
        <v>11492</v>
      </c>
      <c r="B11493" s="3" t="n">
        <v>2</v>
      </c>
      <c r="C11493" s="3" t="s">
        <v>443</v>
      </c>
      <c r="D11493" s="3" t="s">
        <v>562</v>
      </c>
      <c r="E11493" s="3" t="n">
        <v>1810</v>
      </c>
      <c r="F11493" s="4" t="n">
        <v>29.46</v>
      </c>
      <c r="G11493" s="3" t="s">
        <v>8</v>
      </c>
      <c r="H11493" s="4" t="n">
        <f aca="false">ROUND(E11493*F11493,2)</f>
        <v>53322.6</v>
      </c>
    </row>
    <row r="11494" customFormat="false" ht="15" hidden="false" customHeight="false" outlineLevel="0" collapsed="false">
      <c r="A11494" s="3" t="n">
        <v>11493</v>
      </c>
      <c r="B11494" s="3" t="n">
        <v>8</v>
      </c>
      <c r="C11494" s="3" t="s">
        <v>443</v>
      </c>
      <c r="D11494" s="3" t="s">
        <v>562</v>
      </c>
      <c r="E11494" s="3" t="n">
        <v>1254</v>
      </c>
      <c r="F11494" s="4" t="n">
        <v>60.64</v>
      </c>
      <c r="G11494" s="3" t="s">
        <v>8</v>
      </c>
      <c r="H11494" s="4" t="n">
        <f aca="false">ROUND(E11494*F11494,2)</f>
        <v>76042.56</v>
      </c>
    </row>
    <row r="11495" customFormat="false" ht="15" hidden="false" customHeight="false" outlineLevel="0" collapsed="false">
      <c r="A11495" s="3" t="n">
        <v>11494</v>
      </c>
      <c r="B11495" s="3" t="n">
        <v>9</v>
      </c>
      <c r="C11495" s="3" t="s">
        <v>443</v>
      </c>
      <c r="D11495" s="3" t="s">
        <v>562</v>
      </c>
      <c r="E11495" s="3" t="n">
        <v>1620</v>
      </c>
      <c r="F11495" s="4" t="n">
        <v>266.03</v>
      </c>
      <c r="G11495" s="3" t="s">
        <v>8</v>
      </c>
      <c r="H11495" s="4" t="n">
        <f aca="false">ROUND(E11495*F11495,2)</f>
        <v>430968.6</v>
      </c>
    </row>
    <row r="11496" customFormat="false" ht="15" hidden="false" customHeight="false" outlineLevel="0" collapsed="false">
      <c r="A11496" s="3" t="n">
        <v>11495</v>
      </c>
      <c r="B11496" s="3" t="n">
        <v>5</v>
      </c>
      <c r="C11496" s="3" t="s">
        <v>443</v>
      </c>
      <c r="D11496" s="3" t="s">
        <v>562</v>
      </c>
      <c r="E11496" s="3" t="n">
        <v>476</v>
      </c>
      <c r="F11496" s="4" t="n">
        <v>755.87</v>
      </c>
      <c r="G11496" s="3" t="s">
        <v>8</v>
      </c>
      <c r="H11496" s="4" t="n">
        <f aca="false">ROUND(E11496*F11496,2)</f>
        <v>359794.12</v>
      </c>
    </row>
    <row r="11497" customFormat="false" ht="15" hidden="false" customHeight="false" outlineLevel="0" collapsed="false">
      <c r="A11497" s="3" t="n">
        <v>11496</v>
      </c>
      <c r="B11497" s="3" t="n">
        <v>2</v>
      </c>
      <c r="C11497" s="3" t="s">
        <v>443</v>
      </c>
      <c r="D11497" s="3" t="s">
        <v>562</v>
      </c>
      <c r="E11497" s="3" t="n">
        <v>1198</v>
      </c>
      <c r="F11497" s="4" t="n">
        <v>29.51</v>
      </c>
      <c r="G11497" s="3" t="s">
        <v>8</v>
      </c>
      <c r="H11497" s="4" t="n">
        <f aca="false">ROUND(E11497*F11497,2)</f>
        <v>35352.98</v>
      </c>
    </row>
    <row r="11498" customFormat="false" ht="15" hidden="false" customHeight="false" outlineLevel="0" collapsed="false">
      <c r="A11498" s="3" t="n">
        <v>11497</v>
      </c>
      <c r="B11498" s="3" t="n">
        <v>1</v>
      </c>
      <c r="C11498" s="3" t="s">
        <v>444</v>
      </c>
      <c r="D11498" s="3" t="s">
        <v>562</v>
      </c>
      <c r="E11498" s="3" t="n">
        <v>2781</v>
      </c>
      <c r="F11498" s="4" t="n">
        <v>433.73</v>
      </c>
      <c r="G11498" s="3" t="s">
        <v>8</v>
      </c>
      <c r="H11498" s="4" t="n">
        <f aca="false">ROUND(E11498*F11498,2)</f>
        <v>1206203.13</v>
      </c>
    </row>
    <row r="11499" customFormat="false" ht="15" hidden="false" customHeight="false" outlineLevel="0" collapsed="false">
      <c r="A11499" s="3" t="n">
        <v>11498</v>
      </c>
      <c r="B11499" s="3" t="n">
        <v>1</v>
      </c>
      <c r="C11499" s="3" t="s">
        <v>444</v>
      </c>
      <c r="D11499" s="3" t="s">
        <v>562</v>
      </c>
      <c r="E11499" s="3" t="n">
        <v>3854</v>
      </c>
      <c r="F11499" s="4" t="n">
        <v>435.72</v>
      </c>
      <c r="G11499" s="3" t="s">
        <v>8</v>
      </c>
      <c r="H11499" s="4" t="n">
        <f aca="false">ROUND(E11499*F11499,2)</f>
        <v>1679264.88</v>
      </c>
    </row>
    <row r="11500" customFormat="false" ht="15" hidden="false" customHeight="false" outlineLevel="0" collapsed="false">
      <c r="A11500" s="3" t="n">
        <v>11499</v>
      </c>
      <c r="B11500" s="3" t="n">
        <v>4</v>
      </c>
      <c r="C11500" s="3" t="s">
        <v>444</v>
      </c>
      <c r="D11500" s="3" t="s">
        <v>562</v>
      </c>
      <c r="E11500" s="3" t="n">
        <v>2342</v>
      </c>
      <c r="F11500" s="4" t="n">
        <v>118.23</v>
      </c>
      <c r="G11500" s="3" t="s">
        <v>8</v>
      </c>
      <c r="H11500" s="4" t="n">
        <f aca="false">ROUND(E11500*F11500,2)</f>
        <v>276894.66</v>
      </c>
    </row>
    <row r="11501" customFormat="false" ht="15" hidden="false" customHeight="false" outlineLevel="0" collapsed="false">
      <c r="A11501" s="3" t="n">
        <v>11500</v>
      </c>
      <c r="B11501" s="3" t="n">
        <v>11</v>
      </c>
      <c r="C11501" s="3" t="s">
        <v>444</v>
      </c>
      <c r="D11501" s="3" t="s">
        <v>563</v>
      </c>
      <c r="E11501" s="3" t="n">
        <v>2214</v>
      </c>
      <c r="F11501" s="4" t="n">
        <v>114.55</v>
      </c>
      <c r="G11501" s="3" t="s">
        <v>34</v>
      </c>
      <c r="H11501" s="4" t="n">
        <f aca="false">ROUND(E11501*F11501,2)</f>
        <v>253613.7</v>
      </c>
    </row>
    <row r="11502" customFormat="false" ht="15" hidden="false" customHeight="false" outlineLevel="0" collapsed="false">
      <c r="A11502" s="3" t="n">
        <v>11501</v>
      </c>
      <c r="B11502" s="3" t="n">
        <v>5</v>
      </c>
      <c r="C11502" s="3" t="s">
        <v>444</v>
      </c>
      <c r="D11502" s="3" t="s">
        <v>562</v>
      </c>
      <c r="E11502" s="3" t="n">
        <v>2788</v>
      </c>
      <c r="F11502" s="4" t="n">
        <v>738.02</v>
      </c>
      <c r="G11502" s="3" t="s">
        <v>8</v>
      </c>
      <c r="H11502" s="4" t="n">
        <f aca="false">ROUND(E11502*F11502,2)</f>
        <v>2057599.76</v>
      </c>
    </row>
    <row r="11503" customFormat="false" ht="15" hidden="false" customHeight="false" outlineLevel="0" collapsed="false">
      <c r="A11503" s="3" t="n">
        <v>11502</v>
      </c>
      <c r="B11503" s="3" t="n">
        <v>11</v>
      </c>
      <c r="C11503" s="3" t="s">
        <v>444</v>
      </c>
      <c r="D11503" s="3" t="s">
        <v>563</v>
      </c>
      <c r="E11503" s="3" t="n">
        <v>2315</v>
      </c>
      <c r="F11503" s="4" t="n">
        <v>114.38</v>
      </c>
      <c r="G11503" s="3" t="s">
        <v>34</v>
      </c>
      <c r="H11503" s="4" t="n">
        <f aca="false">ROUND(E11503*F11503,2)</f>
        <v>264789.7</v>
      </c>
    </row>
    <row r="11504" customFormat="false" ht="15" hidden="false" customHeight="false" outlineLevel="0" collapsed="false">
      <c r="A11504" s="3" t="n">
        <v>11503</v>
      </c>
      <c r="B11504" s="3" t="n">
        <v>9</v>
      </c>
      <c r="C11504" s="3" t="s">
        <v>444</v>
      </c>
      <c r="D11504" s="3" t="s">
        <v>563</v>
      </c>
      <c r="E11504" s="3" t="n">
        <v>467</v>
      </c>
      <c r="F11504" s="4" t="n">
        <v>258.44</v>
      </c>
      <c r="G11504" s="3" t="s">
        <v>8</v>
      </c>
      <c r="H11504" s="4" t="n">
        <f aca="false">ROUND(E11504*F11504,2)</f>
        <v>120691.48</v>
      </c>
    </row>
    <row r="11505" customFormat="false" ht="15" hidden="false" customHeight="false" outlineLevel="0" collapsed="false">
      <c r="A11505" s="3" t="n">
        <v>11504</v>
      </c>
      <c r="B11505" s="3" t="n">
        <v>5</v>
      </c>
      <c r="C11505" s="3" t="s">
        <v>444</v>
      </c>
      <c r="D11505" s="3" t="s">
        <v>562</v>
      </c>
      <c r="E11505" s="3" t="n">
        <v>382</v>
      </c>
      <c r="F11505" s="4" t="n">
        <v>739.16</v>
      </c>
      <c r="G11505" s="3" t="s">
        <v>8</v>
      </c>
      <c r="H11505" s="4" t="n">
        <f aca="false">ROUND(E11505*F11505,2)</f>
        <v>282359.12</v>
      </c>
    </row>
    <row r="11506" customFormat="false" ht="15" hidden="false" customHeight="false" outlineLevel="0" collapsed="false">
      <c r="A11506" s="3" t="n">
        <v>11505</v>
      </c>
      <c r="B11506" s="3" t="n">
        <v>12</v>
      </c>
      <c r="C11506" s="3" t="s">
        <v>444</v>
      </c>
      <c r="D11506" s="3" t="s">
        <v>562</v>
      </c>
      <c r="E11506" s="3" t="n">
        <v>2705</v>
      </c>
      <c r="F11506" s="4" t="n">
        <v>221.45</v>
      </c>
      <c r="G11506" s="3" t="s">
        <v>38</v>
      </c>
      <c r="H11506" s="4" t="n">
        <f aca="false">ROUND(E11506*F11506,2)</f>
        <v>599022.25</v>
      </c>
    </row>
    <row r="11507" customFormat="false" ht="15" hidden="false" customHeight="false" outlineLevel="0" collapsed="false">
      <c r="A11507" s="3" t="n">
        <v>11506</v>
      </c>
      <c r="B11507" s="3" t="n">
        <v>14</v>
      </c>
      <c r="C11507" s="3" t="s">
        <v>444</v>
      </c>
      <c r="D11507" s="3" t="s">
        <v>563</v>
      </c>
      <c r="E11507" s="3" t="n">
        <v>2519</v>
      </c>
      <c r="F11507" s="4" t="n">
        <v>74.27</v>
      </c>
      <c r="G11507" s="3" t="s">
        <v>41</v>
      </c>
      <c r="H11507" s="4" t="n">
        <f aca="false">ROUND(E11507*F11507,2)</f>
        <v>187086.13</v>
      </c>
    </row>
    <row r="11508" customFormat="false" ht="15" hidden="false" customHeight="false" outlineLevel="0" collapsed="false">
      <c r="A11508" s="3" t="n">
        <v>11507</v>
      </c>
      <c r="B11508" s="3" t="n">
        <v>1</v>
      </c>
      <c r="C11508" s="3" t="s">
        <v>444</v>
      </c>
      <c r="D11508" s="3" t="s">
        <v>562</v>
      </c>
      <c r="E11508" s="3" t="n">
        <v>1641</v>
      </c>
      <c r="F11508" s="4" t="n">
        <v>433.69</v>
      </c>
      <c r="G11508" s="3" t="s">
        <v>8</v>
      </c>
      <c r="H11508" s="4" t="n">
        <f aca="false">ROUND(E11508*F11508,2)</f>
        <v>711685.29</v>
      </c>
    </row>
    <row r="11509" customFormat="false" ht="15" hidden="false" customHeight="false" outlineLevel="0" collapsed="false">
      <c r="A11509" s="3" t="n">
        <v>11508</v>
      </c>
      <c r="B11509" s="3" t="n">
        <v>13</v>
      </c>
      <c r="C11509" s="3" t="s">
        <v>444</v>
      </c>
      <c r="D11509" s="3" t="s">
        <v>562</v>
      </c>
      <c r="E11509" s="3" t="n">
        <v>729</v>
      </c>
      <c r="F11509" s="4" t="n">
        <v>43.08</v>
      </c>
      <c r="G11509" s="3" t="s">
        <v>41</v>
      </c>
      <c r="H11509" s="4" t="n">
        <f aca="false">ROUND(E11509*F11509,2)</f>
        <v>31405.32</v>
      </c>
    </row>
    <row r="11510" customFormat="false" ht="15" hidden="false" customHeight="false" outlineLevel="0" collapsed="false">
      <c r="A11510" s="3" t="n">
        <v>11509</v>
      </c>
      <c r="B11510" s="3" t="n">
        <v>15</v>
      </c>
      <c r="C11510" s="3" t="s">
        <v>444</v>
      </c>
      <c r="D11510" s="3" t="s">
        <v>562</v>
      </c>
      <c r="E11510" s="3" t="n">
        <v>4253</v>
      </c>
      <c r="F11510" s="4" t="n">
        <v>284.63</v>
      </c>
      <c r="G11510" s="3" t="s">
        <v>46</v>
      </c>
      <c r="H11510" s="4" t="n">
        <f aca="false">ROUND(E11510*F11510,2)</f>
        <v>1210531.39</v>
      </c>
    </row>
    <row r="11511" customFormat="false" ht="15" hidden="false" customHeight="false" outlineLevel="0" collapsed="false">
      <c r="A11511" s="3" t="n">
        <v>11510</v>
      </c>
      <c r="B11511" s="3" t="n">
        <v>3</v>
      </c>
      <c r="C11511" s="3" t="s">
        <v>444</v>
      </c>
      <c r="D11511" s="3" t="s">
        <v>562</v>
      </c>
      <c r="E11511" s="3" t="n">
        <v>2004</v>
      </c>
      <c r="F11511" s="4" t="n">
        <v>146.52</v>
      </c>
      <c r="G11511" s="3" t="s">
        <v>8</v>
      </c>
      <c r="H11511" s="4" t="n">
        <f aca="false">ROUND(E11511*F11511,2)</f>
        <v>293626.08</v>
      </c>
    </row>
    <row r="11512" customFormat="false" ht="15" hidden="false" customHeight="false" outlineLevel="0" collapsed="false">
      <c r="A11512" s="3" t="n">
        <v>11511</v>
      </c>
      <c r="B11512" s="3" t="n">
        <v>1</v>
      </c>
      <c r="C11512" s="3" t="s">
        <v>444</v>
      </c>
      <c r="D11512" s="3" t="s">
        <v>562</v>
      </c>
      <c r="E11512" s="3" t="n">
        <v>4149</v>
      </c>
      <c r="F11512" s="4" t="n">
        <v>434.26</v>
      </c>
      <c r="G11512" s="3" t="s">
        <v>8</v>
      </c>
      <c r="H11512" s="4" t="n">
        <f aca="false">ROUND(E11512*F11512,2)</f>
        <v>1801744.74</v>
      </c>
    </row>
    <row r="11513" customFormat="false" ht="15" hidden="false" customHeight="false" outlineLevel="0" collapsed="false">
      <c r="A11513" s="3" t="n">
        <v>11512</v>
      </c>
      <c r="B11513" s="3" t="n">
        <v>2</v>
      </c>
      <c r="C11513" s="3" t="s">
        <v>444</v>
      </c>
      <c r="D11513" s="3" t="s">
        <v>563</v>
      </c>
      <c r="E11513" s="3" t="n">
        <v>1417</v>
      </c>
      <c r="F11513" s="4" t="n">
        <v>29.77</v>
      </c>
      <c r="G11513" s="3" t="s">
        <v>8</v>
      </c>
      <c r="H11513" s="4" t="n">
        <f aca="false">ROUND(E11513*F11513,2)</f>
        <v>42184.09</v>
      </c>
    </row>
    <row r="11514" customFormat="false" ht="15" hidden="false" customHeight="false" outlineLevel="0" collapsed="false">
      <c r="A11514" s="3" t="n">
        <v>11513</v>
      </c>
      <c r="B11514" s="3" t="n">
        <v>5</v>
      </c>
      <c r="C11514" s="3" t="s">
        <v>444</v>
      </c>
      <c r="D11514" s="3" t="s">
        <v>563</v>
      </c>
      <c r="E11514" s="3" t="n">
        <v>3176</v>
      </c>
      <c r="F11514" s="4" t="n">
        <v>737.81</v>
      </c>
      <c r="G11514" s="3" t="s">
        <v>8</v>
      </c>
      <c r="H11514" s="4" t="n">
        <f aca="false">ROUND(E11514*F11514,2)</f>
        <v>2343284.56</v>
      </c>
    </row>
    <row r="11515" customFormat="false" ht="15" hidden="false" customHeight="false" outlineLevel="0" collapsed="false">
      <c r="A11515" s="3" t="n">
        <v>11514</v>
      </c>
      <c r="B11515" s="3" t="n">
        <v>9</v>
      </c>
      <c r="C11515" s="3" t="s">
        <v>444</v>
      </c>
      <c r="D11515" s="3" t="s">
        <v>562</v>
      </c>
      <c r="E11515" s="3" t="n">
        <v>3759</v>
      </c>
      <c r="F11515" s="4" t="n">
        <v>258.69</v>
      </c>
      <c r="G11515" s="3" t="s">
        <v>8</v>
      </c>
      <c r="H11515" s="4" t="n">
        <f aca="false">ROUND(E11515*F11515,2)</f>
        <v>972415.71</v>
      </c>
    </row>
    <row r="11516" customFormat="false" ht="15" hidden="false" customHeight="false" outlineLevel="0" collapsed="false">
      <c r="A11516" s="3" t="n">
        <v>11515</v>
      </c>
      <c r="B11516" s="3" t="n">
        <v>3</v>
      </c>
      <c r="C11516" s="3" t="s">
        <v>444</v>
      </c>
      <c r="D11516" s="3" t="s">
        <v>562</v>
      </c>
      <c r="E11516" s="3" t="n">
        <v>533</v>
      </c>
      <c r="F11516" s="4" t="n">
        <v>146.59</v>
      </c>
      <c r="G11516" s="3" t="s">
        <v>8</v>
      </c>
      <c r="H11516" s="4" t="n">
        <f aca="false">ROUND(E11516*F11516,2)</f>
        <v>78132.47</v>
      </c>
    </row>
    <row r="11517" customFormat="false" ht="15" hidden="false" customHeight="false" outlineLevel="0" collapsed="false">
      <c r="A11517" s="3" t="n">
        <v>11516</v>
      </c>
      <c r="B11517" s="3" t="n">
        <v>13</v>
      </c>
      <c r="C11517" s="3" t="s">
        <v>444</v>
      </c>
      <c r="D11517" s="3" t="s">
        <v>563</v>
      </c>
      <c r="E11517" s="3" t="n">
        <v>3993</v>
      </c>
      <c r="F11517" s="4" t="n">
        <v>43.15</v>
      </c>
      <c r="G11517" s="3" t="s">
        <v>41</v>
      </c>
      <c r="H11517" s="4" t="n">
        <f aca="false">ROUND(E11517*F11517,2)</f>
        <v>172297.95</v>
      </c>
    </row>
    <row r="11518" customFormat="false" ht="15" hidden="false" customHeight="false" outlineLevel="0" collapsed="false">
      <c r="A11518" s="3" t="n">
        <v>11517</v>
      </c>
      <c r="B11518" s="3" t="n">
        <v>1</v>
      </c>
      <c r="C11518" s="3" t="s">
        <v>444</v>
      </c>
      <c r="D11518" s="3" t="s">
        <v>563</v>
      </c>
      <c r="E11518" s="3" t="n">
        <v>455</v>
      </c>
      <c r="F11518" s="4" t="n">
        <v>433.65</v>
      </c>
      <c r="G11518" s="3" t="s">
        <v>8</v>
      </c>
      <c r="H11518" s="4" t="n">
        <f aca="false">ROUND(E11518*F11518,2)</f>
        <v>197310.75</v>
      </c>
    </row>
    <row r="11519" customFormat="false" ht="15" hidden="false" customHeight="false" outlineLevel="0" collapsed="false">
      <c r="A11519" s="3" t="n">
        <v>11518</v>
      </c>
      <c r="B11519" s="3" t="n">
        <v>13</v>
      </c>
      <c r="C11519" s="3" t="s">
        <v>444</v>
      </c>
      <c r="D11519" s="3" t="s">
        <v>562</v>
      </c>
      <c r="E11519" s="3" t="n">
        <v>4008</v>
      </c>
      <c r="F11519" s="4" t="n">
        <v>43.06</v>
      </c>
      <c r="G11519" s="3" t="s">
        <v>41</v>
      </c>
      <c r="H11519" s="4" t="n">
        <f aca="false">ROUND(E11519*F11519,2)</f>
        <v>172584.48</v>
      </c>
    </row>
    <row r="11520" customFormat="false" ht="15" hidden="false" customHeight="false" outlineLevel="0" collapsed="false">
      <c r="A11520" s="3" t="n">
        <v>11519</v>
      </c>
      <c r="B11520" s="3" t="n">
        <v>10</v>
      </c>
      <c r="C11520" s="3" t="s">
        <v>444</v>
      </c>
      <c r="D11520" s="3" t="s">
        <v>562</v>
      </c>
      <c r="E11520" s="3" t="n">
        <v>85</v>
      </c>
      <c r="F11520" s="4" t="n">
        <v>81.11</v>
      </c>
      <c r="G11520" s="3" t="s">
        <v>8</v>
      </c>
      <c r="H11520" s="4" t="n">
        <f aca="false">ROUND(E11520*F11520,2)</f>
        <v>6894.35</v>
      </c>
    </row>
    <row r="11521" customFormat="false" ht="15" hidden="false" customHeight="false" outlineLevel="0" collapsed="false">
      <c r="A11521" s="3" t="n">
        <v>11520</v>
      </c>
      <c r="B11521" s="3" t="n">
        <v>1</v>
      </c>
      <c r="C11521" s="3" t="s">
        <v>444</v>
      </c>
      <c r="D11521" s="3" t="s">
        <v>562</v>
      </c>
      <c r="E11521" s="3" t="n">
        <v>4215</v>
      </c>
      <c r="F11521" s="4" t="n">
        <v>434.91</v>
      </c>
      <c r="G11521" s="3" t="s">
        <v>8</v>
      </c>
      <c r="H11521" s="4" t="n">
        <f aca="false">ROUND(E11521*F11521,2)</f>
        <v>1833145.65</v>
      </c>
    </row>
    <row r="11522" customFormat="false" ht="15" hidden="false" customHeight="false" outlineLevel="0" collapsed="false">
      <c r="A11522" s="3" t="n">
        <v>11521</v>
      </c>
      <c r="B11522" s="3" t="n">
        <v>13</v>
      </c>
      <c r="C11522" s="3" t="s">
        <v>444</v>
      </c>
      <c r="D11522" s="3" t="s">
        <v>563</v>
      </c>
      <c r="E11522" s="3" t="n">
        <v>3025</v>
      </c>
      <c r="F11522" s="4" t="n">
        <v>43.05</v>
      </c>
      <c r="G11522" s="3" t="s">
        <v>41</v>
      </c>
      <c r="H11522" s="4" t="n">
        <f aca="false">ROUND(E11522*F11522,2)</f>
        <v>130226.25</v>
      </c>
    </row>
    <row r="11523" customFormat="false" ht="15" hidden="false" customHeight="false" outlineLevel="0" collapsed="false">
      <c r="A11523" s="3" t="n">
        <v>11522</v>
      </c>
      <c r="B11523" s="3" t="n">
        <v>11</v>
      </c>
      <c r="C11523" s="3" t="s">
        <v>444</v>
      </c>
      <c r="D11523" s="3" t="s">
        <v>562</v>
      </c>
      <c r="E11523" s="3" t="n">
        <v>662</v>
      </c>
      <c r="F11523" s="4" t="n">
        <v>114.19</v>
      </c>
      <c r="G11523" s="3" t="s">
        <v>34</v>
      </c>
      <c r="H11523" s="4" t="n">
        <f aca="false">ROUND(E11523*F11523,2)</f>
        <v>75593.78</v>
      </c>
    </row>
    <row r="11524" customFormat="false" ht="15" hidden="false" customHeight="false" outlineLevel="0" collapsed="false">
      <c r="A11524" s="3" t="n">
        <v>11523</v>
      </c>
      <c r="B11524" s="3" t="n">
        <v>12</v>
      </c>
      <c r="C11524" s="3" t="s">
        <v>444</v>
      </c>
      <c r="D11524" s="3" t="s">
        <v>563</v>
      </c>
      <c r="E11524" s="3" t="n">
        <v>1940</v>
      </c>
      <c r="F11524" s="4" t="n">
        <v>221.04</v>
      </c>
      <c r="G11524" s="3" t="s">
        <v>38</v>
      </c>
      <c r="H11524" s="4" t="n">
        <f aca="false">ROUND(E11524*F11524,2)</f>
        <v>428817.6</v>
      </c>
    </row>
    <row r="11525" customFormat="false" ht="15" hidden="false" customHeight="false" outlineLevel="0" collapsed="false">
      <c r="A11525" s="3" t="n">
        <v>11524</v>
      </c>
      <c r="B11525" s="3" t="n">
        <v>4</v>
      </c>
      <c r="C11525" s="3" t="s">
        <v>445</v>
      </c>
      <c r="D11525" s="3" t="s">
        <v>563</v>
      </c>
      <c r="E11525" s="3" t="n">
        <v>3703</v>
      </c>
      <c r="F11525" s="4" t="n">
        <v>115.73</v>
      </c>
      <c r="G11525" s="3" t="s">
        <v>8</v>
      </c>
      <c r="H11525" s="4" t="n">
        <f aca="false">ROUND(E11525*F11525,2)</f>
        <v>428548.19</v>
      </c>
    </row>
    <row r="11526" customFormat="false" ht="15" hidden="false" customHeight="false" outlineLevel="0" collapsed="false">
      <c r="A11526" s="3" t="n">
        <v>11525</v>
      </c>
      <c r="B11526" s="3" t="n">
        <v>11</v>
      </c>
      <c r="C11526" s="3" t="s">
        <v>445</v>
      </c>
      <c r="D11526" s="3" t="s">
        <v>563</v>
      </c>
      <c r="E11526" s="3" t="n">
        <v>41</v>
      </c>
      <c r="F11526" s="4" t="n">
        <v>114.94</v>
      </c>
      <c r="G11526" s="3" t="s">
        <v>34</v>
      </c>
      <c r="H11526" s="4" t="n">
        <f aca="false">ROUND(E11526*F11526,2)</f>
        <v>4712.54</v>
      </c>
    </row>
    <row r="11527" customFormat="false" ht="15" hidden="false" customHeight="false" outlineLevel="0" collapsed="false">
      <c r="A11527" s="3" t="n">
        <v>11526</v>
      </c>
      <c r="B11527" s="3" t="n">
        <v>4</v>
      </c>
      <c r="C11527" s="3" t="s">
        <v>445</v>
      </c>
      <c r="D11527" s="3" t="s">
        <v>562</v>
      </c>
      <c r="E11527" s="3" t="n">
        <v>3095</v>
      </c>
      <c r="F11527" s="4" t="n">
        <v>116.02</v>
      </c>
      <c r="G11527" s="3" t="s">
        <v>8</v>
      </c>
      <c r="H11527" s="4" t="n">
        <f aca="false">ROUND(E11527*F11527,2)</f>
        <v>359081.9</v>
      </c>
    </row>
    <row r="11528" customFormat="false" ht="15" hidden="false" customHeight="false" outlineLevel="0" collapsed="false">
      <c r="A11528" s="3" t="n">
        <v>11527</v>
      </c>
      <c r="B11528" s="3" t="n">
        <v>1</v>
      </c>
      <c r="C11528" s="3" t="s">
        <v>445</v>
      </c>
      <c r="D11528" s="3" t="s">
        <v>563</v>
      </c>
      <c r="E11528" s="3" t="n">
        <v>1598</v>
      </c>
      <c r="F11528" s="4" t="n">
        <v>438.39</v>
      </c>
      <c r="G11528" s="3" t="s">
        <v>8</v>
      </c>
      <c r="H11528" s="4" t="n">
        <f aca="false">ROUND(E11528*F11528,2)</f>
        <v>700547.22</v>
      </c>
    </row>
    <row r="11529" customFormat="false" ht="15" hidden="false" customHeight="false" outlineLevel="0" collapsed="false">
      <c r="A11529" s="3" t="n">
        <v>11528</v>
      </c>
      <c r="B11529" s="3" t="n">
        <v>10</v>
      </c>
      <c r="C11529" s="3" t="s">
        <v>445</v>
      </c>
      <c r="D11529" s="3" t="s">
        <v>562</v>
      </c>
      <c r="E11529" s="3" t="n">
        <v>3146</v>
      </c>
      <c r="F11529" s="4" t="n">
        <v>78.95</v>
      </c>
      <c r="G11529" s="3" t="s">
        <v>8</v>
      </c>
      <c r="H11529" s="4" t="n">
        <f aca="false">ROUND(E11529*F11529,2)</f>
        <v>248376.7</v>
      </c>
    </row>
    <row r="11530" customFormat="false" ht="15" hidden="false" customHeight="false" outlineLevel="0" collapsed="false">
      <c r="A11530" s="3" t="n">
        <v>11529</v>
      </c>
      <c r="B11530" s="3" t="n">
        <v>14</v>
      </c>
      <c r="C11530" s="3" t="s">
        <v>445</v>
      </c>
      <c r="D11530" s="3" t="s">
        <v>562</v>
      </c>
      <c r="E11530" s="3" t="n">
        <v>1129</v>
      </c>
      <c r="F11530" s="4" t="n">
        <v>73.83</v>
      </c>
      <c r="G11530" s="3" t="s">
        <v>41</v>
      </c>
      <c r="H11530" s="4" t="n">
        <f aca="false">ROUND(E11530*F11530,2)</f>
        <v>83354.07</v>
      </c>
    </row>
    <row r="11531" customFormat="false" ht="15" hidden="false" customHeight="false" outlineLevel="0" collapsed="false">
      <c r="A11531" s="3" t="n">
        <v>11530</v>
      </c>
      <c r="B11531" s="3" t="n">
        <v>2</v>
      </c>
      <c r="C11531" s="3" t="s">
        <v>445</v>
      </c>
      <c r="D11531" s="3" t="s">
        <v>563</v>
      </c>
      <c r="E11531" s="3" t="n">
        <v>2718</v>
      </c>
      <c r="F11531" s="4" t="n">
        <v>29.97</v>
      </c>
      <c r="G11531" s="3" t="s">
        <v>8</v>
      </c>
      <c r="H11531" s="4" t="n">
        <f aca="false">ROUND(E11531*F11531,2)</f>
        <v>81458.46</v>
      </c>
    </row>
    <row r="11532" customFormat="false" ht="15" hidden="false" customHeight="false" outlineLevel="0" collapsed="false">
      <c r="A11532" s="3" t="n">
        <v>11531</v>
      </c>
      <c r="B11532" s="3" t="n">
        <v>9</v>
      </c>
      <c r="C11532" s="3" t="s">
        <v>445</v>
      </c>
      <c r="D11532" s="3" t="s">
        <v>562</v>
      </c>
      <c r="E11532" s="3" t="n">
        <v>144</v>
      </c>
      <c r="F11532" s="4" t="n">
        <v>259.74</v>
      </c>
      <c r="G11532" s="3" t="s">
        <v>8</v>
      </c>
      <c r="H11532" s="4" t="n">
        <f aca="false">ROUND(E11532*F11532,2)</f>
        <v>37402.56</v>
      </c>
    </row>
    <row r="11533" customFormat="false" ht="15" hidden="false" customHeight="false" outlineLevel="0" collapsed="false">
      <c r="A11533" s="3" t="n">
        <v>11532</v>
      </c>
      <c r="B11533" s="3" t="n">
        <v>6</v>
      </c>
      <c r="C11533" s="3" t="s">
        <v>445</v>
      </c>
      <c r="D11533" s="3" t="s">
        <v>562</v>
      </c>
      <c r="E11533" s="3" t="n">
        <v>858</v>
      </c>
      <c r="F11533" s="4" t="n">
        <v>245.48</v>
      </c>
      <c r="G11533" s="3" t="s">
        <v>8</v>
      </c>
      <c r="H11533" s="4" t="n">
        <f aca="false">ROUND(E11533*F11533,2)</f>
        <v>210621.84</v>
      </c>
    </row>
    <row r="11534" customFormat="false" ht="15" hidden="false" customHeight="false" outlineLevel="0" collapsed="false">
      <c r="A11534" s="3" t="n">
        <v>11533</v>
      </c>
      <c r="B11534" s="3" t="n">
        <v>3</v>
      </c>
      <c r="C11534" s="3" t="s">
        <v>445</v>
      </c>
      <c r="D11534" s="3" t="s">
        <v>562</v>
      </c>
      <c r="E11534" s="3" t="n">
        <v>4732</v>
      </c>
      <c r="F11534" s="4" t="n">
        <v>152.53</v>
      </c>
      <c r="G11534" s="3" t="s">
        <v>8</v>
      </c>
      <c r="H11534" s="4" t="n">
        <f aca="false">ROUND(E11534*F11534,2)</f>
        <v>721771.96</v>
      </c>
    </row>
    <row r="11535" customFormat="false" ht="15" hidden="false" customHeight="false" outlineLevel="0" collapsed="false">
      <c r="A11535" s="3" t="n">
        <v>11534</v>
      </c>
      <c r="B11535" s="3" t="n">
        <v>3</v>
      </c>
      <c r="C11535" s="3" t="s">
        <v>445</v>
      </c>
      <c r="D11535" s="3" t="s">
        <v>562</v>
      </c>
      <c r="E11535" s="3" t="n">
        <v>861</v>
      </c>
      <c r="F11535" s="4" t="n">
        <v>152.88</v>
      </c>
      <c r="G11535" s="3" t="s">
        <v>8</v>
      </c>
      <c r="H11535" s="4" t="n">
        <f aca="false">ROUND(E11535*F11535,2)</f>
        <v>131629.68</v>
      </c>
    </row>
    <row r="11536" customFormat="false" ht="15" hidden="false" customHeight="false" outlineLevel="0" collapsed="false">
      <c r="A11536" s="3" t="n">
        <v>11535</v>
      </c>
      <c r="B11536" s="3" t="n">
        <v>10</v>
      </c>
      <c r="C11536" s="3" t="s">
        <v>445</v>
      </c>
      <c r="D11536" s="3" t="s">
        <v>563</v>
      </c>
      <c r="E11536" s="3" t="n">
        <v>2569</v>
      </c>
      <c r="F11536" s="4" t="n">
        <v>79.09</v>
      </c>
      <c r="G11536" s="3" t="s">
        <v>8</v>
      </c>
      <c r="H11536" s="4" t="n">
        <f aca="false">ROUND(E11536*F11536,2)</f>
        <v>203182.21</v>
      </c>
    </row>
    <row r="11537" customFormat="false" ht="15" hidden="false" customHeight="false" outlineLevel="0" collapsed="false">
      <c r="A11537" s="3" t="n">
        <v>11536</v>
      </c>
      <c r="B11537" s="3" t="n">
        <v>8</v>
      </c>
      <c r="C11537" s="3" t="s">
        <v>445</v>
      </c>
      <c r="D11537" s="3" t="s">
        <v>562</v>
      </c>
      <c r="E11537" s="3" t="n">
        <v>1594</v>
      </c>
      <c r="F11537" s="4" t="n">
        <v>62.31</v>
      </c>
      <c r="G11537" s="3" t="s">
        <v>8</v>
      </c>
      <c r="H11537" s="4" t="n">
        <f aca="false">ROUND(E11537*F11537,2)</f>
        <v>99322.14</v>
      </c>
    </row>
    <row r="11538" customFormat="false" ht="15" hidden="false" customHeight="false" outlineLevel="0" collapsed="false">
      <c r="A11538" s="3" t="n">
        <v>11537</v>
      </c>
      <c r="B11538" s="3" t="n">
        <v>5</v>
      </c>
      <c r="C11538" s="3" t="s">
        <v>445</v>
      </c>
      <c r="D11538" s="3" t="s">
        <v>562</v>
      </c>
      <c r="E11538" s="3" t="n">
        <v>4265</v>
      </c>
      <c r="F11538" s="4" t="n">
        <v>751.79</v>
      </c>
      <c r="G11538" s="3" t="s">
        <v>8</v>
      </c>
      <c r="H11538" s="4" t="n">
        <f aca="false">ROUND(E11538*F11538,2)</f>
        <v>3206384.35</v>
      </c>
    </row>
    <row r="11539" customFormat="false" ht="15" hidden="false" customHeight="false" outlineLevel="0" collapsed="false">
      <c r="A11539" s="3" t="n">
        <v>11538</v>
      </c>
      <c r="B11539" s="3" t="n">
        <v>10</v>
      </c>
      <c r="C11539" s="3" t="s">
        <v>445</v>
      </c>
      <c r="D11539" s="3" t="s">
        <v>562</v>
      </c>
      <c r="E11539" s="3" t="n">
        <v>3090</v>
      </c>
      <c r="F11539" s="4" t="n">
        <v>79.1</v>
      </c>
      <c r="G11539" s="3" t="s">
        <v>8</v>
      </c>
      <c r="H11539" s="4" t="n">
        <f aca="false">ROUND(E11539*F11539,2)</f>
        <v>244419</v>
      </c>
    </row>
    <row r="11540" customFormat="false" ht="15" hidden="false" customHeight="false" outlineLevel="0" collapsed="false">
      <c r="A11540" s="3" t="n">
        <v>11539</v>
      </c>
      <c r="B11540" s="3" t="n">
        <v>7</v>
      </c>
      <c r="C11540" s="3" t="s">
        <v>445</v>
      </c>
      <c r="D11540" s="3" t="s">
        <v>562</v>
      </c>
      <c r="E11540" s="3" t="n">
        <v>3109</v>
      </c>
      <c r="F11540" s="4" t="n">
        <v>313.45</v>
      </c>
      <c r="G11540" s="3" t="s">
        <v>8</v>
      </c>
      <c r="H11540" s="4" t="n">
        <f aca="false">ROUND(E11540*F11540,2)</f>
        <v>974516.05</v>
      </c>
    </row>
    <row r="11541" customFormat="false" ht="15" hidden="false" customHeight="false" outlineLevel="0" collapsed="false">
      <c r="A11541" s="3" t="n">
        <v>11540</v>
      </c>
      <c r="B11541" s="3" t="n">
        <v>14</v>
      </c>
      <c r="C11541" s="3" t="s">
        <v>445</v>
      </c>
      <c r="D11541" s="3" t="s">
        <v>562</v>
      </c>
      <c r="E11541" s="3" t="n">
        <v>3426</v>
      </c>
      <c r="F11541" s="4" t="n">
        <v>74.08</v>
      </c>
      <c r="G11541" s="3" t="s">
        <v>41</v>
      </c>
      <c r="H11541" s="4" t="n">
        <f aca="false">ROUND(E11541*F11541,2)</f>
        <v>253798.08</v>
      </c>
    </row>
    <row r="11542" customFormat="false" ht="15" hidden="false" customHeight="false" outlineLevel="0" collapsed="false">
      <c r="A11542" s="3" t="n">
        <v>11541</v>
      </c>
      <c r="B11542" s="3" t="n">
        <v>2</v>
      </c>
      <c r="C11542" s="3" t="s">
        <v>445</v>
      </c>
      <c r="D11542" s="3" t="s">
        <v>562</v>
      </c>
      <c r="E11542" s="3" t="n">
        <v>4262</v>
      </c>
      <c r="F11542" s="4" t="n">
        <v>29.98</v>
      </c>
      <c r="G11542" s="3" t="s">
        <v>8</v>
      </c>
      <c r="H11542" s="4" t="n">
        <f aca="false">ROUND(E11542*F11542,2)</f>
        <v>127774.76</v>
      </c>
    </row>
    <row r="11543" customFormat="false" ht="15" hidden="false" customHeight="false" outlineLevel="0" collapsed="false">
      <c r="A11543" s="3" t="n">
        <v>11542</v>
      </c>
      <c r="B11543" s="3" t="n">
        <v>14</v>
      </c>
      <c r="C11543" s="3" t="s">
        <v>445</v>
      </c>
      <c r="D11543" s="3" t="s">
        <v>563</v>
      </c>
      <c r="E11543" s="3" t="n">
        <v>4220</v>
      </c>
      <c r="F11543" s="4" t="n">
        <v>73.93</v>
      </c>
      <c r="G11543" s="3" t="s">
        <v>41</v>
      </c>
      <c r="H11543" s="4" t="n">
        <f aca="false">ROUND(E11543*F11543,2)</f>
        <v>311984.6</v>
      </c>
    </row>
    <row r="11544" customFormat="false" ht="15" hidden="false" customHeight="false" outlineLevel="0" collapsed="false">
      <c r="A11544" s="3" t="n">
        <v>11543</v>
      </c>
      <c r="B11544" s="3" t="n">
        <v>13</v>
      </c>
      <c r="C11544" s="3" t="s">
        <v>445</v>
      </c>
      <c r="D11544" s="3" t="s">
        <v>563</v>
      </c>
      <c r="E11544" s="3" t="n">
        <v>4101</v>
      </c>
      <c r="F11544" s="4" t="n">
        <v>44.83</v>
      </c>
      <c r="G11544" s="3" t="s">
        <v>41</v>
      </c>
      <c r="H11544" s="4" t="n">
        <f aca="false">ROUND(E11544*F11544,2)</f>
        <v>183847.83</v>
      </c>
    </row>
    <row r="11545" customFormat="false" ht="15" hidden="false" customHeight="false" outlineLevel="0" collapsed="false">
      <c r="A11545" s="3" t="n">
        <v>11544</v>
      </c>
      <c r="B11545" s="3" t="n">
        <v>8</v>
      </c>
      <c r="C11545" s="3" t="s">
        <v>445</v>
      </c>
      <c r="D11545" s="3" t="s">
        <v>562</v>
      </c>
      <c r="E11545" s="3" t="n">
        <v>619</v>
      </c>
      <c r="F11545" s="4" t="n">
        <v>61.95</v>
      </c>
      <c r="G11545" s="3" t="s">
        <v>8</v>
      </c>
      <c r="H11545" s="4" t="n">
        <f aca="false">ROUND(E11545*F11545,2)</f>
        <v>38347.05</v>
      </c>
    </row>
    <row r="11546" customFormat="false" ht="15" hidden="false" customHeight="false" outlineLevel="0" collapsed="false">
      <c r="A11546" s="3" t="n">
        <v>11545</v>
      </c>
      <c r="B11546" s="3" t="n">
        <v>14</v>
      </c>
      <c r="C11546" s="3" t="s">
        <v>446</v>
      </c>
      <c r="D11546" s="3" t="s">
        <v>562</v>
      </c>
      <c r="E11546" s="3" t="n">
        <v>4806</v>
      </c>
      <c r="F11546" s="4" t="n">
        <v>72.57</v>
      </c>
      <c r="G11546" s="3" t="s">
        <v>41</v>
      </c>
      <c r="H11546" s="4" t="n">
        <f aca="false">ROUND(E11546*F11546,2)</f>
        <v>348771.42</v>
      </c>
    </row>
    <row r="11547" customFormat="false" ht="15" hidden="false" customHeight="false" outlineLevel="0" collapsed="false">
      <c r="A11547" s="3" t="n">
        <v>11546</v>
      </c>
      <c r="B11547" s="3" t="n">
        <v>4</v>
      </c>
      <c r="C11547" s="3" t="s">
        <v>446</v>
      </c>
      <c r="D11547" s="3" t="s">
        <v>562</v>
      </c>
      <c r="E11547" s="3" t="n">
        <v>96</v>
      </c>
      <c r="F11547" s="4" t="n">
        <v>117.63</v>
      </c>
      <c r="G11547" s="3" t="s">
        <v>8</v>
      </c>
      <c r="H11547" s="4" t="n">
        <f aca="false">ROUND(E11547*F11547,2)</f>
        <v>11292.48</v>
      </c>
    </row>
    <row r="11548" customFormat="false" ht="15" hidden="false" customHeight="false" outlineLevel="0" collapsed="false">
      <c r="A11548" s="3" t="n">
        <v>11547</v>
      </c>
      <c r="B11548" s="3" t="n">
        <v>8</v>
      </c>
      <c r="C11548" s="3" t="s">
        <v>446</v>
      </c>
      <c r="D11548" s="3" t="s">
        <v>563</v>
      </c>
      <c r="E11548" s="3" t="n">
        <v>1487</v>
      </c>
      <c r="F11548" s="4" t="n">
        <v>62.84</v>
      </c>
      <c r="G11548" s="3" t="s">
        <v>8</v>
      </c>
      <c r="H11548" s="4" t="n">
        <f aca="false">ROUND(E11548*F11548,2)</f>
        <v>93443.08</v>
      </c>
    </row>
    <row r="11549" customFormat="false" ht="15" hidden="false" customHeight="false" outlineLevel="0" collapsed="false">
      <c r="A11549" s="3" t="n">
        <v>11548</v>
      </c>
      <c r="B11549" s="3" t="n">
        <v>8</v>
      </c>
      <c r="C11549" s="3" t="s">
        <v>446</v>
      </c>
      <c r="D11549" s="3" t="s">
        <v>562</v>
      </c>
      <c r="E11549" s="3" t="n">
        <v>718</v>
      </c>
      <c r="F11549" s="4" t="n">
        <v>62.85</v>
      </c>
      <c r="G11549" s="3" t="s">
        <v>8</v>
      </c>
      <c r="H11549" s="4" t="n">
        <f aca="false">ROUND(E11549*F11549,2)</f>
        <v>45126.3</v>
      </c>
    </row>
    <row r="11550" customFormat="false" ht="15" hidden="false" customHeight="false" outlineLevel="0" collapsed="false">
      <c r="A11550" s="3" t="n">
        <v>11549</v>
      </c>
      <c r="B11550" s="3" t="n">
        <v>6</v>
      </c>
      <c r="C11550" s="3" t="s">
        <v>446</v>
      </c>
      <c r="D11550" s="3" t="s">
        <v>563</v>
      </c>
      <c r="E11550" s="3" t="n">
        <v>1243</v>
      </c>
      <c r="F11550" s="4" t="n">
        <v>252.19</v>
      </c>
      <c r="G11550" s="3" t="s">
        <v>8</v>
      </c>
      <c r="H11550" s="4" t="n">
        <f aca="false">ROUND(E11550*F11550,2)</f>
        <v>313472.17</v>
      </c>
    </row>
    <row r="11551" customFormat="false" ht="15" hidden="false" customHeight="false" outlineLevel="0" collapsed="false">
      <c r="A11551" s="3" t="n">
        <v>11550</v>
      </c>
      <c r="B11551" s="3" t="n">
        <v>10</v>
      </c>
      <c r="C11551" s="3" t="s">
        <v>446</v>
      </c>
      <c r="D11551" s="3" t="s">
        <v>562</v>
      </c>
      <c r="E11551" s="3" t="n">
        <v>3335</v>
      </c>
      <c r="F11551" s="4" t="n">
        <v>79.31</v>
      </c>
      <c r="G11551" s="3" t="s">
        <v>8</v>
      </c>
      <c r="H11551" s="4" t="n">
        <f aca="false">ROUND(E11551*F11551,2)</f>
        <v>264498.85</v>
      </c>
    </row>
    <row r="11552" customFormat="false" ht="15" hidden="false" customHeight="false" outlineLevel="0" collapsed="false">
      <c r="A11552" s="3" t="n">
        <v>11551</v>
      </c>
      <c r="B11552" s="3" t="n">
        <v>2</v>
      </c>
      <c r="C11552" s="3" t="s">
        <v>446</v>
      </c>
      <c r="D11552" s="3" t="s">
        <v>563</v>
      </c>
      <c r="E11552" s="3" t="n">
        <v>4463</v>
      </c>
      <c r="F11552" s="4" t="n">
        <v>30.25</v>
      </c>
      <c r="G11552" s="3" t="s">
        <v>8</v>
      </c>
      <c r="H11552" s="4" t="n">
        <f aca="false">ROUND(E11552*F11552,2)</f>
        <v>135005.75</v>
      </c>
    </row>
    <row r="11553" customFormat="false" ht="15" hidden="false" customHeight="false" outlineLevel="0" collapsed="false">
      <c r="A11553" s="3" t="n">
        <v>11552</v>
      </c>
      <c r="B11553" s="3" t="n">
        <v>13</v>
      </c>
      <c r="C11553" s="3" t="s">
        <v>446</v>
      </c>
      <c r="D11553" s="3" t="s">
        <v>562</v>
      </c>
      <c r="E11553" s="3" t="n">
        <v>762</v>
      </c>
      <c r="F11553" s="4" t="n">
        <v>44.82</v>
      </c>
      <c r="G11553" s="3" t="s">
        <v>41</v>
      </c>
      <c r="H11553" s="4" t="n">
        <f aca="false">ROUND(E11553*F11553,2)</f>
        <v>34152.84</v>
      </c>
    </row>
    <row r="11554" customFormat="false" ht="15" hidden="false" customHeight="false" outlineLevel="0" collapsed="false">
      <c r="A11554" s="3" t="n">
        <v>11553</v>
      </c>
      <c r="B11554" s="3" t="n">
        <v>1</v>
      </c>
      <c r="C11554" s="3" t="s">
        <v>446</v>
      </c>
      <c r="D11554" s="3" t="s">
        <v>562</v>
      </c>
      <c r="E11554" s="3" t="n">
        <v>3518</v>
      </c>
      <c r="F11554" s="4" t="n">
        <v>447.56</v>
      </c>
      <c r="G11554" s="3" t="s">
        <v>8</v>
      </c>
      <c r="H11554" s="4" t="n">
        <f aca="false">ROUND(E11554*F11554,2)</f>
        <v>1574516.08</v>
      </c>
    </row>
    <row r="11555" customFormat="false" ht="15" hidden="false" customHeight="false" outlineLevel="0" collapsed="false">
      <c r="A11555" s="3" t="n">
        <v>11554</v>
      </c>
      <c r="B11555" s="3" t="n">
        <v>13</v>
      </c>
      <c r="C11555" s="3" t="s">
        <v>446</v>
      </c>
      <c r="D11555" s="3" t="s">
        <v>563</v>
      </c>
      <c r="E11555" s="3" t="n">
        <v>4404</v>
      </c>
      <c r="F11555" s="4" t="n">
        <v>44.83</v>
      </c>
      <c r="G11555" s="3" t="s">
        <v>41</v>
      </c>
      <c r="H11555" s="4" t="n">
        <f aca="false">ROUND(E11555*F11555,2)</f>
        <v>197431.32</v>
      </c>
    </row>
    <row r="11556" customFormat="false" ht="15" hidden="false" customHeight="false" outlineLevel="0" collapsed="false">
      <c r="A11556" s="3" t="n">
        <v>11555</v>
      </c>
      <c r="B11556" s="3" t="n">
        <v>9</v>
      </c>
      <c r="C11556" s="3" t="s">
        <v>446</v>
      </c>
      <c r="D11556" s="3" t="s">
        <v>562</v>
      </c>
      <c r="E11556" s="3" t="n">
        <v>3924</v>
      </c>
      <c r="F11556" s="4" t="n">
        <v>259.45</v>
      </c>
      <c r="G11556" s="3" t="s">
        <v>8</v>
      </c>
      <c r="H11556" s="4" t="n">
        <f aca="false">ROUND(E11556*F11556,2)</f>
        <v>1018081.8</v>
      </c>
    </row>
    <row r="11557" customFormat="false" ht="15" hidden="false" customHeight="false" outlineLevel="0" collapsed="false">
      <c r="A11557" s="3" t="n">
        <v>11556</v>
      </c>
      <c r="B11557" s="3" t="n">
        <v>8</v>
      </c>
      <c r="C11557" s="3" t="s">
        <v>446</v>
      </c>
      <c r="D11557" s="3" t="s">
        <v>563</v>
      </c>
      <c r="E11557" s="3" t="n">
        <v>4887</v>
      </c>
      <c r="F11557" s="4" t="n">
        <v>62.93</v>
      </c>
      <c r="G11557" s="3" t="s">
        <v>8</v>
      </c>
      <c r="H11557" s="4" t="n">
        <f aca="false">ROUND(E11557*F11557,2)</f>
        <v>307538.91</v>
      </c>
    </row>
    <row r="11558" customFormat="false" ht="15" hidden="false" customHeight="false" outlineLevel="0" collapsed="false">
      <c r="A11558" s="3" t="n">
        <v>11557</v>
      </c>
      <c r="B11558" s="3" t="n">
        <v>13</v>
      </c>
      <c r="C11558" s="3" t="s">
        <v>446</v>
      </c>
      <c r="D11558" s="3" t="s">
        <v>563</v>
      </c>
      <c r="E11558" s="3" t="n">
        <v>1683</v>
      </c>
      <c r="F11558" s="4" t="n">
        <v>44.83</v>
      </c>
      <c r="G11558" s="3" t="s">
        <v>41</v>
      </c>
      <c r="H11558" s="4" t="n">
        <f aca="false">ROUND(E11558*F11558,2)</f>
        <v>75448.89</v>
      </c>
    </row>
    <row r="11559" customFormat="false" ht="15" hidden="false" customHeight="false" outlineLevel="0" collapsed="false">
      <c r="A11559" s="3" t="n">
        <v>11558</v>
      </c>
      <c r="B11559" s="3" t="n">
        <v>6</v>
      </c>
      <c r="C11559" s="3" t="s">
        <v>446</v>
      </c>
      <c r="D11559" s="3" t="s">
        <v>562</v>
      </c>
      <c r="E11559" s="3" t="n">
        <v>3335</v>
      </c>
      <c r="F11559" s="4" t="n">
        <v>251.84</v>
      </c>
      <c r="G11559" s="3" t="s">
        <v>8</v>
      </c>
      <c r="H11559" s="4" t="n">
        <f aca="false">ROUND(E11559*F11559,2)</f>
        <v>839886.4</v>
      </c>
    </row>
    <row r="11560" customFormat="false" ht="15" hidden="false" customHeight="false" outlineLevel="0" collapsed="false">
      <c r="A11560" s="3" t="n">
        <v>11559</v>
      </c>
      <c r="B11560" s="3" t="n">
        <v>5</v>
      </c>
      <c r="C11560" s="3" t="s">
        <v>446</v>
      </c>
      <c r="D11560" s="3" t="s">
        <v>563</v>
      </c>
      <c r="E11560" s="3" t="n">
        <v>4209</v>
      </c>
      <c r="F11560" s="4" t="n">
        <v>738.83</v>
      </c>
      <c r="G11560" s="3" t="s">
        <v>8</v>
      </c>
      <c r="H11560" s="4" t="n">
        <f aca="false">ROUND(E11560*F11560,2)</f>
        <v>3109735.47</v>
      </c>
    </row>
    <row r="11561" customFormat="false" ht="15" hidden="false" customHeight="false" outlineLevel="0" collapsed="false">
      <c r="A11561" s="3" t="n">
        <v>11560</v>
      </c>
      <c r="B11561" s="3" t="n">
        <v>6</v>
      </c>
      <c r="C11561" s="3" t="s">
        <v>446</v>
      </c>
      <c r="D11561" s="3" t="s">
        <v>563</v>
      </c>
      <c r="E11561" s="3" t="n">
        <v>1878</v>
      </c>
      <c r="F11561" s="4" t="n">
        <v>252.34</v>
      </c>
      <c r="G11561" s="3" t="s">
        <v>8</v>
      </c>
      <c r="H11561" s="4" t="n">
        <f aca="false">ROUND(E11561*F11561,2)</f>
        <v>473894.52</v>
      </c>
    </row>
    <row r="11562" customFormat="false" ht="15" hidden="false" customHeight="false" outlineLevel="0" collapsed="false">
      <c r="A11562" s="3" t="n">
        <v>11561</v>
      </c>
      <c r="B11562" s="3" t="n">
        <v>6</v>
      </c>
      <c r="C11562" s="3" t="s">
        <v>446</v>
      </c>
      <c r="D11562" s="3" t="s">
        <v>563</v>
      </c>
      <c r="E11562" s="3" t="n">
        <v>2428</v>
      </c>
      <c r="F11562" s="4" t="n">
        <v>252.68</v>
      </c>
      <c r="G11562" s="3" t="s">
        <v>8</v>
      </c>
      <c r="H11562" s="4" t="n">
        <f aca="false">ROUND(E11562*F11562,2)</f>
        <v>613507.04</v>
      </c>
    </row>
    <row r="11563" customFormat="false" ht="15" hidden="false" customHeight="false" outlineLevel="0" collapsed="false">
      <c r="A11563" s="3" t="n">
        <v>11562</v>
      </c>
      <c r="B11563" s="3" t="n">
        <v>4</v>
      </c>
      <c r="C11563" s="3" t="s">
        <v>446</v>
      </c>
      <c r="D11563" s="3" t="s">
        <v>562</v>
      </c>
      <c r="E11563" s="3" t="n">
        <v>4412</v>
      </c>
      <c r="F11563" s="4" t="n">
        <v>117.53</v>
      </c>
      <c r="G11563" s="3" t="s">
        <v>8</v>
      </c>
      <c r="H11563" s="4" t="n">
        <f aca="false">ROUND(E11563*F11563,2)</f>
        <v>518542.36</v>
      </c>
    </row>
    <row r="11564" customFormat="false" ht="15" hidden="false" customHeight="false" outlineLevel="0" collapsed="false">
      <c r="A11564" s="3" t="n">
        <v>11563</v>
      </c>
      <c r="B11564" s="3" t="n">
        <v>12</v>
      </c>
      <c r="C11564" s="3" t="s">
        <v>446</v>
      </c>
      <c r="D11564" s="3" t="s">
        <v>562</v>
      </c>
      <c r="E11564" s="3" t="n">
        <v>1564</v>
      </c>
      <c r="F11564" s="4" t="n">
        <v>219.19</v>
      </c>
      <c r="G11564" s="3" t="s">
        <v>38</v>
      </c>
      <c r="H11564" s="4" t="n">
        <f aca="false">ROUND(E11564*F11564,2)</f>
        <v>342813.16</v>
      </c>
    </row>
    <row r="11565" customFormat="false" ht="15" hidden="false" customHeight="false" outlineLevel="0" collapsed="false">
      <c r="A11565" s="3" t="n">
        <v>11564</v>
      </c>
      <c r="B11565" s="3" t="n">
        <v>2</v>
      </c>
      <c r="C11565" s="3" t="s">
        <v>446</v>
      </c>
      <c r="D11565" s="3" t="s">
        <v>563</v>
      </c>
      <c r="E11565" s="3" t="n">
        <v>1214</v>
      </c>
      <c r="F11565" s="4" t="n">
        <v>30.24</v>
      </c>
      <c r="G11565" s="3" t="s">
        <v>8</v>
      </c>
      <c r="H11565" s="4" t="n">
        <f aca="false">ROUND(E11565*F11565,2)</f>
        <v>36711.36</v>
      </c>
    </row>
    <row r="11566" customFormat="false" ht="15" hidden="false" customHeight="false" outlineLevel="0" collapsed="false">
      <c r="A11566" s="3" t="n">
        <v>11565</v>
      </c>
      <c r="B11566" s="3" t="n">
        <v>10</v>
      </c>
      <c r="C11566" s="3" t="s">
        <v>446</v>
      </c>
      <c r="D11566" s="3" t="s">
        <v>562</v>
      </c>
      <c r="E11566" s="3" t="n">
        <v>665</v>
      </c>
      <c r="F11566" s="4" t="n">
        <v>79.11</v>
      </c>
      <c r="G11566" s="3" t="s">
        <v>8</v>
      </c>
      <c r="H11566" s="4" t="n">
        <f aca="false">ROUND(E11566*F11566,2)</f>
        <v>52608.15</v>
      </c>
    </row>
    <row r="11567" customFormat="false" ht="15" hidden="false" customHeight="false" outlineLevel="0" collapsed="false">
      <c r="A11567" s="3" t="n">
        <v>11566</v>
      </c>
      <c r="B11567" s="3" t="n">
        <v>7</v>
      </c>
      <c r="C11567" s="3" t="s">
        <v>446</v>
      </c>
      <c r="D11567" s="3" t="s">
        <v>563</v>
      </c>
      <c r="E11567" s="3" t="n">
        <v>1537</v>
      </c>
      <c r="F11567" s="4" t="n">
        <v>311.81</v>
      </c>
      <c r="G11567" s="3" t="s">
        <v>8</v>
      </c>
      <c r="H11567" s="4" t="n">
        <f aca="false">ROUND(E11567*F11567,2)</f>
        <v>479251.97</v>
      </c>
    </row>
    <row r="11568" customFormat="false" ht="15" hidden="false" customHeight="false" outlineLevel="0" collapsed="false">
      <c r="A11568" s="3" t="n">
        <v>11567</v>
      </c>
      <c r="B11568" s="3" t="n">
        <v>2</v>
      </c>
      <c r="C11568" s="3" t="s">
        <v>446</v>
      </c>
      <c r="D11568" s="3" t="s">
        <v>562</v>
      </c>
      <c r="E11568" s="3" t="n">
        <v>4018</v>
      </c>
      <c r="F11568" s="4" t="n">
        <v>30.2</v>
      </c>
      <c r="G11568" s="3" t="s">
        <v>8</v>
      </c>
      <c r="H11568" s="4" t="n">
        <f aca="false">ROUND(E11568*F11568,2)</f>
        <v>121343.6</v>
      </c>
    </row>
    <row r="11569" customFormat="false" ht="15" hidden="false" customHeight="false" outlineLevel="0" collapsed="false">
      <c r="A11569" s="3" t="n">
        <v>11568</v>
      </c>
      <c r="B11569" s="3" t="n">
        <v>7</v>
      </c>
      <c r="C11569" s="3" t="s">
        <v>446</v>
      </c>
      <c r="D11569" s="3" t="s">
        <v>563</v>
      </c>
      <c r="E11569" s="3" t="n">
        <v>4110</v>
      </c>
      <c r="F11569" s="4" t="n">
        <v>311.17</v>
      </c>
      <c r="G11569" s="3" t="s">
        <v>8</v>
      </c>
      <c r="H11569" s="4" t="n">
        <f aca="false">ROUND(E11569*F11569,2)</f>
        <v>1278908.7</v>
      </c>
    </row>
    <row r="11570" customFormat="false" ht="15" hidden="false" customHeight="false" outlineLevel="0" collapsed="false">
      <c r="A11570" s="3" t="n">
        <v>11569</v>
      </c>
      <c r="B11570" s="3" t="n">
        <v>12</v>
      </c>
      <c r="C11570" s="3" t="s">
        <v>446</v>
      </c>
      <c r="D11570" s="3" t="s">
        <v>562</v>
      </c>
      <c r="E11570" s="3" t="n">
        <v>286</v>
      </c>
      <c r="F11570" s="4" t="n">
        <v>219.36</v>
      </c>
      <c r="G11570" s="3" t="s">
        <v>38</v>
      </c>
      <c r="H11570" s="4" t="n">
        <f aca="false">ROUND(E11570*F11570,2)</f>
        <v>62736.96</v>
      </c>
    </row>
    <row r="11571" customFormat="false" ht="15" hidden="false" customHeight="false" outlineLevel="0" collapsed="false">
      <c r="A11571" s="3" t="n">
        <v>11570</v>
      </c>
      <c r="B11571" s="3" t="n">
        <v>10</v>
      </c>
      <c r="C11571" s="3" t="s">
        <v>446</v>
      </c>
      <c r="D11571" s="3" t="s">
        <v>563</v>
      </c>
      <c r="E11571" s="3" t="n">
        <v>1383</v>
      </c>
      <c r="F11571" s="4" t="n">
        <v>78.94</v>
      </c>
      <c r="G11571" s="3" t="s">
        <v>8</v>
      </c>
      <c r="H11571" s="4" t="n">
        <f aca="false">ROUND(E11571*F11571,2)</f>
        <v>109174.02</v>
      </c>
    </row>
    <row r="11572" customFormat="false" ht="15" hidden="false" customHeight="false" outlineLevel="0" collapsed="false">
      <c r="A11572" s="3" t="n">
        <v>11571</v>
      </c>
      <c r="B11572" s="3" t="n">
        <v>5</v>
      </c>
      <c r="C11572" s="3" t="s">
        <v>446</v>
      </c>
      <c r="D11572" s="3" t="s">
        <v>562</v>
      </c>
      <c r="E11572" s="3" t="n">
        <v>4207</v>
      </c>
      <c r="F11572" s="4" t="n">
        <v>740.45</v>
      </c>
      <c r="G11572" s="3" t="s">
        <v>8</v>
      </c>
      <c r="H11572" s="4" t="n">
        <f aca="false">ROUND(E11572*F11572,2)</f>
        <v>3115073.15</v>
      </c>
    </row>
    <row r="11573" customFormat="false" ht="15" hidden="false" customHeight="false" outlineLevel="0" collapsed="false">
      <c r="A11573" s="3" t="n">
        <v>11572</v>
      </c>
      <c r="B11573" s="3" t="n">
        <v>9</v>
      </c>
      <c r="C11573" s="3" t="s">
        <v>446</v>
      </c>
      <c r="D11573" s="3" t="s">
        <v>562</v>
      </c>
      <c r="E11573" s="3" t="n">
        <v>3263</v>
      </c>
      <c r="F11573" s="4" t="n">
        <v>260.58</v>
      </c>
      <c r="G11573" s="3" t="s">
        <v>8</v>
      </c>
      <c r="H11573" s="4" t="n">
        <f aca="false">ROUND(E11573*F11573,2)</f>
        <v>850272.54</v>
      </c>
    </row>
    <row r="11574" customFormat="false" ht="15" hidden="false" customHeight="false" outlineLevel="0" collapsed="false">
      <c r="A11574" s="3" t="n">
        <v>11573</v>
      </c>
      <c r="B11574" s="3" t="n">
        <v>10</v>
      </c>
      <c r="C11574" s="3" t="s">
        <v>446</v>
      </c>
      <c r="D11574" s="3" t="s">
        <v>563</v>
      </c>
      <c r="E11574" s="3" t="n">
        <v>2377</v>
      </c>
      <c r="F11574" s="4" t="n">
        <v>79.12</v>
      </c>
      <c r="G11574" s="3" t="s">
        <v>8</v>
      </c>
      <c r="H11574" s="4" t="n">
        <f aca="false">ROUND(E11574*F11574,2)</f>
        <v>188068.24</v>
      </c>
    </row>
    <row r="11575" customFormat="false" ht="15" hidden="false" customHeight="false" outlineLevel="0" collapsed="false">
      <c r="A11575" s="3" t="n">
        <v>11574</v>
      </c>
      <c r="B11575" s="3" t="n">
        <v>1</v>
      </c>
      <c r="C11575" s="3" t="s">
        <v>446</v>
      </c>
      <c r="D11575" s="3" t="s">
        <v>562</v>
      </c>
      <c r="E11575" s="3" t="n">
        <v>619</v>
      </c>
      <c r="F11575" s="4" t="n">
        <v>449.05</v>
      </c>
      <c r="G11575" s="3" t="s">
        <v>8</v>
      </c>
      <c r="H11575" s="4" t="n">
        <f aca="false">ROUND(E11575*F11575,2)</f>
        <v>277961.95</v>
      </c>
    </row>
    <row r="11576" customFormat="false" ht="15" hidden="false" customHeight="false" outlineLevel="0" collapsed="false">
      <c r="A11576" s="3" t="n">
        <v>11575</v>
      </c>
      <c r="B11576" s="3" t="n">
        <v>1</v>
      </c>
      <c r="C11576" s="3" t="s">
        <v>446</v>
      </c>
      <c r="D11576" s="3" t="s">
        <v>562</v>
      </c>
      <c r="E11576" s="3" t="n">
        <v>4305</v>
      </c>
      <c r="F11576" s="4" t="n">
        <v>448.81</v>
      </c>
      <c r="G11576" s="3" t="s">
        <v>8</v>
      </c>
      <c r="H11576" s="4" t="n">
        <f aca="false">ROUND(E11576*F11576,2)</f>
        <v>1932127.05</v>
      </c>
    </row>
    <row r="11577" customFormat="false" ht="15" hidden="false" customHeight="false" outlineLevel="0" collapsed="false">
      <c r="A11577" s="3" t="n">
        <v>11576</v>
      </c>
      <c r="B11577" s="3" t="n">
        <v>2</v>
      </c>
      <c r="C11577" s="3" t="s">
        <v>446</v>
      </c>
      <c r="D11577" s="3" t="s">
        <v>562</v>
      </c>
      <c r="E11577" s="3" t="n">
        <v>790</v>
      </c>
      <c r="F11577" s="4" t="n">
        <v>30.3</v>
      </c>
      <c r="G11577" s="3" t="s">
        <v>8</v>
      </c>
      <c r="H11577" s="4" t="n">
        <f aca="false">ROUND(E11577*F11577,2)</f>
        <v>23937</v>
      </c>
    </row>
    <row r="11578" customFormat="false" ht="15" hidden="false" customHeight="false" outlineLevel="0" collapsed="false">
      <c r="A11578" s="3" t="n">
        <v>11577</v>
      </c>
      <c r="B11578" s="3" t="n">
        <v>10</v>
      </c>
      <c r="C11578" s="3" t="s">
        <v>446</v>
      </c>
      <c r="D11578" s="3" t="s">
        <v>562</v>
      </c>
      <c r="E11578" s="3" t="n">
        <v>2116</v>
      </c>
      <c r="F11578" s="4" t="n">
        <v>79.14</v>
      </c>
      <c r="G11578" s="3" t="s">
        <v>8</v>
      </c>
      <c r="H11578" s="4" t="n">
        <f aca="false">ROUND(E11578*F11578,2)</f>
        <v>167460.24</v>
      </c>
    </row>
    <row r="11579" customFormat="false" ht="15" hidden="false" customHeight="false" outlineLevel="0" collapsed="false">
      <c r="A11579" s="3" t="n">
        <v>11578</v>
      </c>
      <c r="B11579" s="3" t="n">
        <v>5</v>
      </c>
      <c r="C11579" s="3" t="s">
        <v>446</v>
      </c>
      <c r="D11579" s="3" t="s">
        <v>563</v>
      </c>
      <c r="E11579" s="3" t="n">
        <v>1721</v>
      </c>
      <c r="F11579" s="4" t="n">
        <v>737.92</v>
      </c>
      <c r="G11579" s="3" t="s">
        <v>8</v>
      </c>
      <c r="H11579" s="4" t="n">
        <f aca="false">ROUND(E11579*F11579,2)</f>
        <v>1269960.32</v>
      </c>
    </row>
    <row r="11580" customFormat="false" ht="15" hidden="false" customHeight="false" outlineLevel="0" collapsed="false">
      <c r="A11580" s="3" t="n">
        <v>11579</v>
      </c>
      <c r="B11580" s="3" t="n">
        <v>3</v>
      </c>
      <c r="C11580" s="3" t="s">
        <v>446</v>
      </c>
      <c r="D11580" s="3" t="s">
        <v>563</v>
      </c>
      <c r="E11580" s="3" t="n">
        <v>1876</v>
      </c>
      <c r="F11580" s="4" t="n">
        <v>159</v>
      </c>
      <c r="G11580" s="3" t="s">
        <v>8</v>
      </c>
      <c r="H11580" s="4" t="n">
        <f aca="false">ROUND(E11580*F11580,2)</f>
        <v>298284</v>
      </c>
    </row>
    <row r="11581" customFormat="false" ht="15" hidden="false" customHeight="false" outlineLevel="0" collapsed="false">
      <c r="A11581" s="3" t="n">
        <v>11580</v>
      </c>
      <c r="B11581" s="3" t="n">
        <v>13</v>
      </c>
      <c r="C11581" s="3" t="s">
        <v>446</v>
      </c>
      <c r="D11581" s="3" t="s">
        <v>563</v>
      </c>
      <c r="E11581" s="3" t="n">
        <v>4813</v>
      </c>
      <c r="F11581" s="4" t="n">
        <v>44.97</v>
      </c>
      <c r="G11581" s="3" t="s">
        <v>41</v>
      </c>
      <c r="H11581" s="4" t="n">
        <f aca="false">ROUND(E11581*F11581,2)</f>
        <v>216440.61</v>
      </c>
    </row>
    <row r="11582" customFormat="false" ht="15" hidden="false" customHeight="false" outlineLevel="0" collapsed="false">
      <c r="A11582" s="3" t="n">
        <v>11581</v>
      </c>
      <c r="B11582" s="3" t="n">
        <v>12</v>
      </c>
      <c r="C11582" s="3" t="s">
        <v>446</v>
      </c>
      <c r="D11582" s="3" t="s">
        <v>562</v>
      </c>
      <c r="E11582" s="3" t="n">
        <v>4023</v>
      </c>
      <c r="F11582" s="4" t="n">
        <v>219.85</v>
      </c>
      <c r="G11582" s="3" t="s">
        <v>38</v>
      </c>
      <c r="H11582" s="4" t="n">
        <f aca="false">ROUND(E11582*F11582,2)</f>
        <v>884456.55</v>
      </c>
    </row>
    <row r="11583" customFormat="false" ht="15" hidden="false" customHeight="false" outlineLevel="0" collapsed="false">
      <c r="A11583" s="3" t="n">
        <v>11582</v>
      </c>
      <c r="B11583" s="3" t="n">
        <v>1</v>
      </c>
      <c r="C11583" s="3" t="s">
        <v>446</v>
      </c>
      <c r="D11583" s="3" t="s">
        <v>562</v>
      </c>
      <c r="E11583" s="3" t="n">
        <v>1872</v>
      </c>
      <c r="F11583" s="4" t="n">
        <v>448.55</v>
      </c>
      <c r="G11583" s="3" t="s">
        <v>8</v>
      </c>
      <c r="H11583" s="4" t="n">
        <f aca="false">ROUND(E11583*F11583,2)</f>
        <v>839685.6</v>
      </c>
    </row>
    <row r="11584" customFormat="false" ht="15" hidden="false" customHeight="false" outlineLevel="0" collapsed="false">
      <c r="A11584" s="3" t="n">
        <v>11583</v>
      </c>
      <c r="B11584" s="3" t="n">
        <v>13</v>
      </c>
      <c r="C11584" s="3" t="s">
        <v>447</v>
      </c>
      <c r="D11584" s="3" t="s">
        <v>562</v>
      </c>
      <c r="E11584" s="3" t="n">
        <v>1919</v>
      </c>
      <c r="F11584" s="4" t="n">
        <v>42.85</v>
      </c>
      <c r="G11584" s="3" t="s">
        <v>41</v>
      </c>
      <c r="H11584" s="4" t="n">
        <f aca="false">ROUND(E11584*F11584,2)</f>
        <v>82229.15</v>
      </c>
    </row>
    <row r="11585" customFormat="false" ht="15" hidden="false" customHeight="false" outlineLevel="0" collapsed="false">
      <c r="A11585" s="3" t="n">
        <v>11584</v>
      </c>
      <c r="B11585" s="3" t="n">
        <v>4</v>
      </c>
      <c r="C11585" s="3" t="s">
        <v>447</v>
      </c>
      <c r="D11585" s="3" t="s">
        <v>562</v>
      </c>
      <c r="E11585" s="3" t="n">
        <v>3370</v>
      </c>
      <c r="F11585" s="4" t="n">
        <v>115.39</v>
      </c>
      <c r="G11585" s="3" t="s">
        <v>8</v>
      </c>
      <c r="H11585" s="4" t="n">
        <f aca="false">ROUND(E11585*F11585,2)</f>
        <v>388864.3</v>
      </c>
    </row>
    <row r="11586" customFormat="false" ht="15" hidden="false" customHeight="false" outlineLevel="0" collapsed="false">
      <c r="A11586" s="3" t="n">
        <v>11585</v>
      </c>
      <c r="B11586" s="3" t="n">
        <v>13</v>
      </c>
      <c r="C11586" s="3" t="s">
        <v>447</v>
      </c>
      <c r="D11586" s="3" t="s">
        <v>563</v>
      </c>
      <c r="E11586" s="3" t="n">
        <v>332</v>
      </c>
      <c r="F11586" s="4" t="n">
        <v>43.06</v>
      </c>
      <c r="G11586" s="3" t="s">
        <v>41</v>
      </c>
      <c r="H11586" s="4" t="n">
        <f aca="false">ROUND(E11586*F11586,2)</f>
        <v>14295.92</v>
      </c>
    </row>
    <row r="11587" customFormat="false" ht="15" hidden="false" customHeight="false" outlineLevel="0" collapsed="false">
      <c r="A11587" s="3" t="n">
        <v>11586</v>
      </c>
      <c r="B11587" s="3" t="n">
        <v>13</v>
      </c>
      <c r="C11587" s="3" t="s">
        <v>447</v>
      </c>
      <c r="D11587" s="3" t="s">
        <v>563</v>
      </c>
      <c r="E11587" s="3" t="n">
        <v>759</v>
      </c>
      <c r="F11587" s="4" t="n">
        <v>42.9</v>
      </c>
      <c r="G11587" s="3" t="s">
        <v>41</v>
      </c>
      <c r="H11587" s="4" t="n">
        <f aca="false">ROUND(E11587*F11587,2)</f>
        <v>32561.1</v>
      </c>
    </row>
    <row r="11588" customFormat="false" ht="15" hidden="false" customHeight="false" outlineLevel="0" collapsed="false">
      <c r="A11588" s="3" t="n">
        <v>11587</v>
      </c>
      <c r="B11588" s="3" t="n">
        <v>4</v>
      </c>
      <c r="C11588" s="3" t="s">
        <v>447</v>
      </c>
      <c r="D11588" s="3" t="s">
        <v>562</v>
      </c>
      <c r="E11588" s="3" t="n">
        <v>3008</v>
      </c>
      <c r="F11588" s="4" t="n">
        <v>114.99</v>
      </c>
      <c r="G11588" s="3" t="s">
        <v>8</v>
      </c>
      <c r="H11588" s="4" t="n">
        <f aca="false">ROUND(E11588*F11588,2)</f>
        <v>345889.92</v>
      </c>
    </row>
    <row r="11589" customFormat="false" ht="15" hidden="false" customHeight="false" outlineLevel="0" collapsed="false">
      <c r="A11589" s="3" t="n">
        <v>11588</v>
      </c>
      <c r="B11589" s="3" t="n">
        <v>4</v>
      </c>
      <c r="C11589" s="3" t="s">
        <v>447</v>
      </c>
      <c r="D11589" s="3" t="s">
        <v>562</v>
      </c>
      <c r="E11589" s="3" t="n">
        <v>1921</v>
      </c>
      <c r="F11589" s="4" t="n">
        <v>115.32</v>
      </c>
      <c r="G11589" s="3" t="s">
        <v>8</v>
      </c>
      <c r="H11589" s="4" t="n">
        <f aca="false">ROUND(E11589*F11589,2)</f>
        <v>221529.72</v>
      </c>
    </row>
    <row r="11590" customFormat="false" ht="15" hidden="false" customHeight="false" outlineLevel="0" collapsed="false">
      <c r="A11590" s="3" t="n">
        <v>11589</v>
      </c>
      <c r="B11590" s="3" t="n">
        <v>5</v>
      </c>
      <c r="C11590" s="3" t="s">
        <v>447</v>
      </c>
      <c r="D11590" s="3" t="s">
        <v>562</v>
      </c>
      <c r="E11590" s="3" t="n">
        <v>359</v>
      </c>
      <c r="F11590" s="4" t="n">
        <v>740.33</v>
      </c>
      <c r="G11590" s="3" t="s">
        <v>8</v>
      </c>
      <c r="H11590" s="4" t="n">
        <f aca="false">ROUND(E11590*F11590,2)</f>
        <v>265778.47</v>
      </c>
    </row>
    <row r="11591" customFormat="false" ht="15" hidden="false" customHeight="false" outlineLevel="0" collapsed="false">
      <c r="A11591" s="3" t="n">
        <v>11590</v>
      </c>
      <c r="B11591" s="3" t="n">
        <v>2</v>
      </c>
      <c r="C11591" s="3" t="s">
        <v>447</v>
      </c>
      <c r="D11591" s="3" t="s">
        <v>562</v>
      </c>
      <c r="E11591" s="3" t="n">
        <v>1551</v>
      </c>
      <c r="F11591" s="4" t="n">
        <v>30.31</v>
      </c>
      <c r="G11591" s="3" t="s">
        <v>8</v>
      </c>
      <c r="H11591" s="4" t="n">
        <f aca="false">ROUND(E11591*F11591,2)</f>
        <v>47010.81</v>
      </c>
    </row>
    <row r="11592" customFormat="false" ht="15" hidden="false" customHeight="false" outlineLevel="0" collapsed="false">
      <c r="A11592" s="3" t="n">
        <v>11591</v>
      </c>
      <c r="B11592" s="3" t="n">
        <v>4</v>
      </c>
      <c r="C11592" s="3" t="s">
        <v>447</v>
      </c>
      <c r="D11592" s="3" t="s">
        <v>563</v>
      </c>
      <c r="E11592" s="3" t="n">
        <v>1234</v>
      </c>
      <c r="F11592" s="4" t="n">
        <v>115.02</v>
      </c>
      <c r="G11592" s="3" t="s">
        <v>8</v>
      </c>
      <c r="H11592" s="4" t="n">
        <f aca="false">ROUND(E11592*F11592,2)</f>
        <v>141934.68</v>
      </c>
    </row>
    <row r="11593" customFormat="false" ht="15" hidden="false" customHeight="false" outlineLevel="0" collapsed="false">
      <c r="A11593" s="3" t="n">
        <v>11592</v>
      </c>
      <c r="B11593" s="3" t="n">
        <v>10</v>
      </c>
      <c r="C11593" s="3" t="s">
        <v>447</v>
      </c>
      <c r="D11593" s="3" t="s">
        <v>563</v>
      </c>
      <c r="E11593" s="3" t="n">
        <v>785</v>
      </c>
      <c r="F11593" s="4" t="n">
        <v>75.82</v>
      </c>
      <c r="G11593" s="3" t="s">
        <v>8</v>
      </c>
      <c r="H11593" s="4" t="n">
        <f aca="false">ROUND(E11593*F11593,2)</f>
        <v>59518.7</v>
      </c>
    </row>
    <row r="11594" customFormat="false" ht="15" hidden="false" customHeight="false" outlineLevel="0" collapsed="false">
      <c r="A11594" s="3" t="n">
        <v>11593</v>
      </c>
      <c r="B11594" s="3" t="n">
        <v>12</v>
      </c>
      <c r="C11594" s="3" t="s">
        <v>447</v>
      </c>
      <c r="D11594" s="3" t="s">
        <v>562</v>
      </c>
      <c r="E11594" s="3" t="n">
        <v>2382</v>
      </c>
      <c r="F11594" s="4" t="n">
        <v>217.25</v>
      </c>
      <c r="G11594" s="3" t="s">
        <v>38</v>
      </c>
      <c r="H11594" s="4" t="n">
        <f aca="false">ROUND(E11594*F11594,2)</f>
        <v>517489.5</v>
      </c>
    </row>
    <row r="11595" customFormat="false" ht="15" hidden="false" customHeight="false" outlineLevel="0" collapsed="false">
      <c r="A11595" s="3" t="n">
        <v>11594</v>
      </c>
      <c r="B11595" s="3" t="n">
        <v>6</v>
      </c>
      <c r="C11595" s="3" t="s">
        <v>447</v>
      </c>
      <c r="D11595" s="3" t="s">
        <v>563</v>
      </c>
      <c r="E11595" s="3" t="n">
        <v>2789</v>
      </c>
      <c r="F11595" s="4" t="n">
        <v>252.22</v>
      </c>
      <c r="G11595" s="3" t="s">
        <v>8</v>
      </c>
      <c r="H11595" s="4" t="n">
        <f aca="false">ROUND(E11595*F11595,2)</f>
        <v>703441.58</v>
      </c>
    </row>
    <row r="11596" customFormat="false" ht="15" hidden="false" customHeight="false" outlineLevel="0" collapsed="false">
      <c r="A11596" s="3" t="n">
        <v>11595</v>
      </c>
      <c r="B11596" s="3" t="n">
        <v>10</v>
      </c>
      <c r="C11596" s="3" t="s">
        <v>447</v>
      </c>
      <c r="D11596" s="3" t="s">
        <v>563</v>
      </c>
      <c r="E11596" s="3" t="n">
        <v>4508</v>
      </c>
      <c r="F11596" s="4" t="n">
        <v>75.71</v>
      </c>
      <c r="G11596" s="3" t="s">
        <v>8</v>
      </c>
      <c r="H11596" s="4" t="n">
        <f aca="false">ROUND(E11596*F11596,2)</f>
        <v>341300.68</v>
      </c>
    </row>
    <row r="11597" customFormat="false" ht="15" hidden="false" customHeight="false" outlineLevel="0" collapsed="false">
      <c r="A11597" s="3" t="n">
        <v>11596</v>
      </c>
      <c r="B11597" s="3" t="n">
        <v>12</v>
      </c>
      <c r="C11597" s="3" t="s">
        <v>447</v>
      </c>
      <c r="D11597" s="3" t="s">
        <v>563</v>
      </c>
      <c r="E11597" s="3" t="n">
        <v>2958</v>
      </c>
      <c r="F11597" s="4" t="n">
        <v>217.43</v>
      </c>
      <c r="G11597" s="3" t="s">
        <v>38</v>
      </c>
      <c r="H11597" s="4" t="n">
        <f aca="false">ROUND(E11597*F11597,2)</f>
        <v>643157.94</v>
      </c>
    </row>
    <row r="11598" customFormat="false" ht="15" hidden="false" customHeight="false" outlineLevel="0" collapsed="false">
      <c r="A11598" s="3" t="n">
        <v>11597</v>
      </c>
      <c r="B11598" s="3" t="n">
        <v>10</v>
      </c>
      <c r="C11598" s="3" t="s">
        <v>447</v>
      </c>
      <c r="D11598" s="3" t="s">
        <v>562</v>
      </c>
      <c r="E11598" s="3" t="n">
        <v>1763</v>
      </c>
      <c r="F11598" s="4" t="n">
        <v>75.98</v>
      </c>
      <c r="G11598" s="3" t="s">
        <v>8</v>
      </c>
      <c r="H11598" s="4" t="n">
        <f aca="false">ROUND(E11598*F11598,2)</f>
        <v>133952.74</v>
      </c>
    </row>
    <row r="11599" customFormat="false" ht="15" hidden="false" customHeight="false" outlineLevel="0" collapsed="false">
      <c r="A11599" s="3" t="n">
        <v>11598</v>
      </c>
      <c r="B11599" s="3" t="n">
        <v>7</v>
      </c>
      <c r="C11599" s="3" t="s">
        <v>447</v>
      </c>
      <c r="D11599" s="3" t="s">
        <v>563</v>
      </c>
      <c r="E11599" s="3" t="n">
        <v>2301</v>
      </c>
      <c r="F11599" s="4" t="n">
        <v>318.72</v>
      </c>
      <c r="G11599" s="3" t="s">
        <v>8</v>
      </c>
      <c r="H11599" s="4" t="n">
        <f aca="false">ROUND(E11599*F11599,2)</f>
        <v>733374.72</v>
      </c>
    </row>
    <row r="11600" customFormat="false" ht="15" hidden="false" customHeight="false" outlineLevel="0" collapsed="false">
      <c r="A11600" s="3" t="n">
        <v>11599</v>
      </c>
      <c r="B11600" s="3" t="n">
        <v>2</v>
      </c>
      <c r="C11600" s="3" t="s">
        <v>447</v>
      </c>
      <c r="D11600" s="3" t="s">
        <v>563</v>
      </c>
      <c r="E11600" s="3" t="n">
        <v>3925</v>
      </c>
      <c r="F11600" s="4" t="n">
        <v>30.24</v>
      </c>
      <c r="G11600" s="3" t="s">
        <v>8</v>
      </c>
      <c r="H11600" s="4" t="n">
        <f aca="false">ROUND(E11600*F11600,2)</f>
        <v>118692</v>
      </c>
    </row>
    <row r="11601" customFormat="false" ht="15" hidden="false" customHeight="false" outlineLevel="0" collapsed="false">
      <c r="A11601" s="3" t="n">
        <v>11600</v>
      </c>
      <c r="B11601" s="3" t="n">
        <v>5</v>
      </c>
      <c r="C11601" s="3" t="s">
        <v>447</v>
      </c>
      <c r="D11601" s="3" t="s">
        <v>563</v>
      </c>
      <c r="E11601" s="3" t="n">
        <v>4855</v>
      </c>
      <c r="F11601" s="4" t="n">
        <v>739.35</v>
      </c>
      <c r="G11601" s="3" t="s">
        <v>8</v>
      </c>
      <c r="H11601" s="4" t="n">
        <f aca="false">ROUND(E11601*F11601,2)</f>
        <v>3589544.25</v>
      </c>
    </row>
    <row r="11602" customFormat="false" ht="15" hidden="false" customHeight="false" outlineLevel="0" collapsed="false">
      <c r="A11602" s="3" t="n">
        <v>11601</v>
      </c>
      <c r="B11602" s="3" t="n">
        <v>7</v>
      </c>
      <c r="C11602" s="3" t="s">
        <v>447</v>
      </c>
      <c r="D11602" s="3" t="s">
        <v>563</v>
      </c>
      <c r="E11602" s="3" t="n">
        <v>2024</v>
      </c>
      <c r="F11602" s="4" t="n">
        <v>318.41</v>
      </c>
      <c r="G11602" s="3" t="s">
        <v>8</v>
      </c>
      <c r="H11602" s="4" t="n">
        <f aca="false">ROUND(E11602*F11602,2)</f>
        <v>644461.84</v>
      </c>
    </row>
    <row r="11603" customFormat="false" ht="15" hidden="false" customHeight="false" outlineLevel="0" collapsed="false">
      <c r="A11603" s="3" t="n">
        <v>11602</v>
      </c>
      <c r="B11603" s="3" t="n">
        <v>4</v>
      </c>
      <c r="C11603" s="3" t="s">
        <v>447</v>
      </c>
      <c r="D11603" s="3" t="s">
        <v>562</v>
      </c>
      <c r="E11603" s="3" t="n">
        <v>1273</v>
      </c>
      <c r="F11603" s="4" t="n">
        <v>115.47</v>
      </c>
      <c r="G11603" s="3" t="s">
        <v>8</v>
      </c>
      <c r="H11603" s="4" t="n">
        <f aca="false">ROUND(E11603*F11603,2)</f>
        <v>146993.31</v>
      </c>
    </row>
    <row r="11604" customFormat="false" ht="15" hidden="false" customHeight="false" outlineLevel="0" collapsed="false">
      <c r="A11604" s="3" t="n">
        <v>11603</v>
      </c>
      <c r="B11604" s="3" t="n">
        <v>10</v>
      </c>
      <c r="C11604" s="3" t="s">
        <v>447</v>
      </c>
      <c r="D11604" s="3" t="s">
        <v>563</v>
      </c>
      <c r="E11604" s="3" t="n">
        <v>458</v>
      </c>
      <c r="F11604" s="4" t="n">
        <v>75.7</v>
      </c>
      <c r="G11604" s="3" t="s">
        <v>8</v>
      </c>
      <c r="H11604" s="4" t="n">
        <f aca="false">ROUND(E11604*F11604,2)</f>
        <v>34670.6</v>
      </c>
    </row>
    <row r="11605" customFormat="false" ht="15" hidden="false" customHeight="false" outlineLevel="0" collapsed="false">
      <c r="A11605" s="3" t="n">
        <v>11604</v>
      </c>
      <c r="B11605" s="3" t="n">
        <v>4</v>
      </c>
      <c r="C11605" s="3" t="s">
        <v>447</v>
      </c>
      <c r="D11605" s="3" t="s">
        <v>562</v>
      </c>
      <c r="E11605" s="3" t="n">
        <v>504</v>
      </c>
      <c r="F11605" s="4" t="n">
        <v>115.35</v>
      </c>
      <c r="G11605" s="3" t="s">
        <v>8</v>
      </c>
      <c r="H11605" s="4" t="n">
        <f aca="false">ROUND(E11605*F11605,2)</f>
        <v>58136.4</v>
      </c>
    </row>
    <row r="11606" customFormat="false" ht="15" hidden="false" customHeight="false" outlineLevel="0" collapsed="false">
      <c r="A11606" s="3" t="n">
        <v>11605</v>
      </c>
      <c r="B11606" s="3" t="n">
        <v>2</v>
      </c>
      <c r="C11606" s="3" t="s">
        <v>447</v>
      </c>
      <c r="D11606" s="3" t="s">
        <v>562</v>
      </c>
      <c r="E11606" s="3" t="n">
        <v>1269</v>
      </c>
      <c r="F11606" s="4" t="n">
        <v>30.21</v>
      </c>
      <c r="G11606" s="3" t="s">
        <v>8</v>
      </c>
      <c r="H11606" s="4" t="n">
        <f aca="false">ROUND(E11606*F11606,2)</f>
        <v>38336.49</v>
      </c>
    </row>
    <row r="11607" customFormat="false" ht="15" hidden="false" customHeight="false" outlineLevel="0" collapsed="false">
      <c r="A11607" s="3" t="n">
        <v>11606</v>
      </c>
      <c r="B11607" s="3" t="n">
        <v>13</v>
      </c>
      <c r="C11607" s="3" t="s">
        <v>447</v>
      </c>
      <c r="D11607" s="3" t="s">
        <v>563</v>
      </c>
      <c r="E11607" s="3" t="n">
        <v>84</v>
      </c>
      <c r="F11607" s="4" t="n">
        <v>42.88</v>
      </c>
      <c r="G11607" s="3" t="s">
        <v>41</v>
      </c>
      <c r="H11607" s="4" t="n">
        <f aca="false">ROUND(E11607*F11607,2)</f>
        <v>3601.92</v>
      </c>
    </row>
    <row r="11608" customFormat="false" ht="15" hidden="false" customHeight="false" outlineLevel="0" collapsed="false">
      <c r="A11608" s="3" t="n">
        <v>11607</v>
      </c>
      <c r="B11608" s="3" t="n">
        <v>4</v>
      </c>
      <c r="C11608" s="3" t="s">
        <v>447</v>
      </c>
      <c r="D11608" s="3" t="s">
        <v>563</v>
      </c>
      <c r="E11608" s="3" t="n">
        <v>4712</v>
      </c>
      <c r="F11608" s="4" t="n">
        <v>115.2</v>
      </c>
      <c r="G11608" s="3" t="s">
        <v>8</v>
      </c>
      <c r="H11608" s="4" t="n">
        <f aca="false">ROUND(E11608*F11608,2)</f>
        <v>542822.4</v>
      </c>
    </row>
    <row r="11609" customFormat="false" ht="15" hidden="false" customHeight="false" outlineLevel="0" collapsed="false">
      <c r="A11609" s="3" t="n">
        <v>11608</v>
      </c>
      <c r="B11609" s="3" t="n">
        <v>1</v>
      </c>
      <c r="C11609" s="3" t="s">
        <v>448</v>
      </c>
      <c r="D11609" s="3" t="s">
        <v>563</v>
      </c>
      <c r="E11609" s="3" t="n">
        <v>1649</v>
      </c>
      <c r="F11609" s="4" t="n">
        <v>429.55</v>
      </c>
      <c r="G11609" s="3" t="s">
        <v>8</v>
      </c>
      <c r="H11609" s="4" t="n">
        <f aca="false">ROUND(E11609*F11609,2)</f>
        <v>708327.95</v>
      </c>
    </row>
    <row r="11610" customFormat="false" ht="15" hidden="false" customHeight="false" outlineLevel="0" collapsed="false">
      <c r="A11610" s="3" t="n">
        <v>11609</v>
      </c>
      <c r="B11610" s="3" t="n">
        <v>8</v>
      </c>
      <c r="C11610" s="3" t="s">
        <v>448</v>
      </c>
      <c r="D11610" s="3" t="s">
        <v>562</v>
      </c>
      <c r="E11610" s="3" t="n">
        <v>2061</v>
      </c>
      <c r="F11610" s="4" t="n">
        <v>65.11</v>
      </c>
      <c r="G11610" s="3" t="s">
        <v>8</v>
      </c>
      <c r="H11610" s="4" t="n">
        <f aca="false">ROUND(E11610*F11610,2)</f>
        <v>134191.71</v>
      </c>
    </row>
    <row r="11611" customFormat="false" ht="15" hidden="false" customHeight="false" outlineLevel="0" collapsed="false">
      <c r="A11611" s="3" t="n">
        <v>11610</v>
      </c>
      <c r="B11611" s="3" t="n">
        <v>11</v>
      </c>
      <c r="C11611" s="3" t="s">
        <v>448</v>
      </c>
      <c r="D11611" s="3" t="s">
        <v>563</v>
      </c>
      <c r="E11611" s="3" t="n">
        <v>2529</v>
      </c>
      <c r="F11611" s="4" t="n">
        <v>116.49</v>
      </c>
      <c r="G11611" s="3" t="s">
        <v>34</v>
      </c>
      <c r="H11611" s="4" t="n">
        <f aca="false">ROUND(E11611*F11611,2)</f>
        <v>294603.21</v>
      </c>
    </row>
    <row r="11612" customFormat="false" ht="15" hidden="false" customHeight="false" outlineLevel="0" collapsed="false">
      <c r="A11612" s="3" t="n">
        <v>11611</v>
      </c>
      <c r="B11612" s="3" t="n">
        <v>10</v>
      </c>
      <c r="C11612" s="3" t="s">
        <v>448</v>
      </c>
      <c r="D11612" s="3" t="s">
        <v>563</v>
      </c>
      <c r="E11612" s="3" t="n">
        <v>4516</v>
      </c>
      <c r="F11612" s="4" t="n">
        <v>73.47</v>
      </c>
      <c r="G11612" s="3" t="s">
        <v>8</v>
      </c>
      <c r="H11612" s="4" t="n">
        <f aca="false">ROUND(E11612*F11612,2)</f>
        <v>331790.52</v>
      </c>
    </row>
    <row r="11613" customFormat="false" ht="15" hidden="false" customHeight="false" outlineLevel="0" collapsed="false">
      <c r="A11613" s="3" t="n">
        <v>11612</v>
      </c>
      <c r="B11613" s="3" t="n">
        <v>7</v>
      </c>
      <c r="C11613" s="3" t="s">
        <v>448</v>
      </c>
      <c r="D11613" s="3" t="s">
        <v>562</v>
      </c>
      <c r="E11613" s="3" t="n">
        <v>3948</v>
      </c>
      <c r="F11613" s="4" t="n">
        <v>315.83</v>
      </c>
      <c r="G11613" s="3" t="s">
        <v>8</v>
      </c>
      <c r="H11613" s="4" t="n">
        <f aca="false">ROUND(E11613*F11613,2)</f>
        <v>1246896.84</v>
      </c>
    </row>
    <row r="11614" customFormat="false" ht="15" hidden="false" customHeight="false" outlineLevel="0" collapsed="false">
      <c r="A11614" s="3" t="n">
        <v>11613</v>
      </c>
      <c r="B11614" s="3" t="n">
        <v>2</v>
      </c>
      <c r="C11614" s="3" t="s">
        <v>448</v>
      </c>
      <c r="D11614" s="3" t="s">
        <v>563</v>
      </c>
      <c r="E11614" s="3" t="n">
        <v>2362</v>
      </c>
      <c r="F11614" s="4" t="n">
        <v>29.94</v>
      </c>
      <c r="G11614" s="3" t="s">
        <v>8</v>
      </c>
      <c r="H11614" s="4" t="n">
        <f aca="false">ROUND(E11614*F11614,2)</f>
        <v>70718.28</v>
      </c>
    </row>
    <row r="11615" customFormat="false" ht="15" hidden="false" customHeight="false" outlineLevel="0" collapsed="false">
      <c r="A11615" s="3" t="n">
        <v>11614</v>
      </c>
      <c r="B11615" s="3" t="n">
        <v>11</v>
      </c>
      <c r="C11615" s="3" t="s">
        <v>448</v>
      </c>
      <c r="D11615" s="3" t="s">
        <v>563</v>
      </c>
      <c r="E11615" s="3" t="n">
        <v>2079</v>
      </c>
      <c r="F11615" s="4" t="n">
        <v>116.78</v>
      </c>
      <c r="G11615" s="3" t="s">
        <v>34</v>
      </c>
      <c r="H11615" s="4" t="n">
        <f aca="false">ROUND(E11615*F11615,2)</f>
        <v>242785.62</v>
      </c>
    </row>
    <row r="11616" customFormat="false" ht="15" hidden="false" customHeight="false" outlineLevel="0" collapsed="false">
      <c r="A11616" s="3" t="n">
        <v>11615</v>
      </c>
      <c r="B11616" s="3" t="n">
        <v>8</v>
      </c>
      <c r="C11616" s="3" t="s">
        <v>448</v>
      </c>
      <c r="D11616" s="3" t="s">
        <v>563</v>
      </c>
      <c r="E11616" s="3" t="n">
        <v>605</v>
      </c>
      <c r="F11616" s="4" t="n">
        <v>64.99</v>
      </c>
      <c r="G11616" s="3" t="s">
        <v>8</v>
      </c>
      <c r="H11616" s="4" t="n">
        <f aca="false">ROUND(E11616*F11616,2)</f>
        <v>39318.95</v>
      </c>
    </row>
    <row r="11617" customFormat="false" ht="15" hidden="false" customHeight="false" outlineLevel="0" collapsed="false">
      <c r="A11617" s="3" t="n">
        <v>11616</v>
      </c>
      <c r="B11617" s="3" t="n">
        <v>13</v>
      </c>
      <c r="C11617" s="3" t="s">
        <v>448</v>
      </c>
      <c r="D11617" s="3" t="s">
        <v>563</v>
      </c>
      <c r="E11617" s="3" t="n">
        <v>4030</v>
      </c>
      <c r="F11617" s="4" t="n">
        <v>43.02</v>
      </c>
      <c r="G11617" s="3" t="s">
        <v>41</v>
      </c>
      <c r="H11617" s="4" t="n">
        <f aca="false">ROUND(E11617*F11617,2)</f>
        <v>173370.6</v>
      </c>
    </row>
    <row r="11618" customFormat="false" ht="15" hidden="false" customHeight="false" outlineLevel="0" collapsed="false">
      <c r="A11618" s="3" t="n">
        <v>11617</v>
      </c>
      <c r="B11618" s="3" t="n">
        <v>5</v>
      </c>
      <c r="C11618" s="3" t="s">
        <v>448</v>
      </c>
      <c r="D11618" s="3" t="s">
        <v>562</v>
      </c>
      <c r="E11618" s="3" t="n">
        <v>3005</v>
      </c>
      <c r="F11618" s="4" t="n">
        <v>753.91</v>
      </c>
      <c r="G11618" s="3" t="s">
        <v>8</v>
      </c>
      <c r="H11618" s="4" t="n">
        <f aca="false">ROUND(E11618*F11618,2)</f>
        <v>2265499.55</v>
      </c>
    </row>
    <row r="11619" customFormat="false" ht="15" hidden="false" customHeight="false" outlineLevel="0" collapsed="false">
      <c r="A11619" s="3" t="n">
        <v>11618</v>
      </c>
      <c r="B11619" s="3" t="n">
        <v>12</v>
      </c>
      <c r="C11619" s="3" t="s">
        <v>448</v>
      </c>
      <c r="D11619" s="3" t="s">
        <v>562</v>
      </c>
      <c r="E11619" s="3" t="n">
        <v>3555</v>
      </c>
      <c r="F11619" s="4" t="n">
        <v>216.81</v>
      </c>
      <c r="G11619" s="3" t="s">
        <v>38</v>
      </c>
      <c r="H11619" s="4" t="n">
        <f aca="false">ROUND(E11619*F11619,2)</f>
        <v>770759.55</v>
      </c>
    </row>
    <row r="11620" customFormat="false" ht="15" hidden="false" customHeight="false" outlineLevel="0" collapsed="false">
      <c r="A11620" s="3" t="n">
        <v>11619</v>
      </c>
      <c r="B11620" s="3" t="n">
        <v>9</v>
      </c>
      <c r="C11620" s="3" t="s">
        <v>448</v>
      </c>
      <c r="D11620" s="3" t="s">
        <v>563</v>
      </c>
      <c r="E11620" s="3" t="n">
        <v>4590</v>
      </c>
      <c r="F11620" s="4" t="n">
        <v>264.2</v>
      </c>
      <c r="G11620" s="3" t="s">
        <v>8</v>
      </c>
      <c r="H11620" s="4" t="n">
        <f aca="false">ROUND(E11620*F11620,2)</f>
        <v>1212678</v>
      </c>
    </row>
    <row r="11621" customFormat="false" ht="15" hidden="false" customHeight="false" outlineLevel="0" collapsed="false">
      <c r="A11621" s="3" t="n">
        <v>11620</v>
      </c>
      <c r="B11621" s="3" t="n">
        <v>2</v>
      </c>
      <c r="C11621" s="3" t="s">
        <v>448</v>
      </c>
      <c r="D11621" s="3" t="s">
        <v>563</v>
      </c>
      <c r="E11621" s="3" t="n">
        <v>3917</v>
      </c>
      <c r="F11621" s="4" t="n">
        <v>29.96</v>
      </c>
      <c r="G11621" s="3" t="s">
        <v>8</v>
      </c>
      <c r="H11621" s="4" t="n">
        <f aca="false">ROUND(E11621*F11621,2)</f>
        <v>117353.32</v>
      </c>
    </row>
    <row r="11622" customFormat="false" ht="15" hidden="false" customHeight="false" outlineLevel="0" collapsed="false">
      <c r="A11622" s="3" t="n">
        <v>11621</v>
      </c>
      <c r="B11622" s="3" t="n">
        <v>8</v>
      </c>
      <c r="C11622" s="3" t="s">
        <v>448</v>
      </c>
      <c r="D11622" s="3" t="s">
        <v>563</v>
      </c>
      <c r="E11622" s="3" t="n">
        <v>2803</v>
      </c>
      <c r="F11622" s="4" t="n">
        <v>65.05</v>
      </c>
      <c r="G11622" s="3" t="s">
        <v>8</v>
      </c>
      <c r="H11622" s="4" t="n">
        <f aca="false">ROUND(E11622*F11622,2)</f>
        <v>182335.15</v>
      </c>
    </row>
    <row r="11623" customFormat="false" ht="15" hidden="false" customHeight="false" outlineLevel="0" collapsed="false">
      <c r="A11623" s="3" t="n">
        <v>11622</v>
      </c>
      <c r="B11623" s="3" t="n">
        <v>15</v>
      </c>
      <c r="C11623" s="3" t="s">
        <v>448</v>
      </c>
      <c r="D11623" s="3" t="s">
        <v>562</v>
      </c>
      <c r="E11623" s="3" t="n">
        <v>3146</v>
      </c>
      <c r="F11623" s="4" t="n">
        <v>280.73</v>
      </c>
      <c r="G11623" s="3" t="s">
        <v>46</v>
      </c>
      <c r="H11623" s="4" t="n">
        <f aca="false">ROUND(E11623*F11623,2)</f>
        <v>883176.58</v>
      </c>
    </row>
    <row r="11624" customFormat="false" ht="15" hidden="false" customHeight="false" outlineLevel="0" collapsed="false">
      <c r="A11624" s="3" t="n">
        <v>11623</v>
      </c>
      <c r="B11624" s="3" t="n">
        <v>15</v>
      </c>
      <c r="C11624" s="3" t="s">
        <v>448</v>
      </c>
      <c r="D11624" s="3" t="s">
        <v>563</v>
      </c>
      <c r="E11624" s="3" t="n">
        <v>3945</v>
      </c>
      <c r="F11624" s="4" t="n">
        <v>280.55</v>
      </c>
      <c r="G11624" s="3" t="s">
        <v>46</v>
      </c>
      <c r="H11624" s="4" t="n">
        <f aca="false">ROUND(E11624*F11624,2)</f>
        <v>1106769.75</v>
      </c>
    </row>
    <row r="11625" customFormat="false" ht="15" hidden="false" customHeight="false" outlineLevel="0" collapsed="false">
      <c r="A11625" s="3" t="n">
        <v>11624</v>
      </c>
      <c r="B11625" s="3" t="n">
        <v>12</v>
      </c>
      <c r="C11625" s="3" t="s">
        <v>448</v>
      </c>
      <c r="D11625" s="3" t="s">
        <v>563</v>
      </c>
      <c r="E11625" s="3" t="n">
        <v>4678</v>
      </c>
      <c r="F11625" s="4" t="n">
        <v>217.17</v>
      </c>
      <c r="G11625" s="3" t="s">
        <v>38</v>
      </c>
      <c r="H11625" s="4" t="n">
        <f aca="false">ROUND(E11625*F11625,2)</f>
        <v>1015921.26</v>
      </c>
    </row>
    <row r="11626" customFormat="false" ht="15" hidden="false" customHeight="false" outlineLevel="0" collapsed="false">
      <c r="A11626" s="3" t="n">
        <v>11625</v>
      </c>
      <c r="B11626" s="3" t="n">
        <v>12</v>
      </c>
      <c r="C11626" s="3" t="s">
        <v>448</v>
      </c>
      <c r="D11626" s="3" t="s">
        <v>563</v>
      </c>
      <c r="E11626" s="3" t="n">
        <v>2885</v>
      </c>
      <c r="F11626" s="4" t="n">
        <v>216.48</v>
      </c>
      <c r="G11626" s="3" t="s">
        <v>38</v>
      </c>
      <c r="H11626" s="4" t="n">
        <f aca="false">ROUND(E11626*F11626,2)</f>
        <v>624544.8</v>
      </c>
    </row>
    <row r="11627" customFormat="false" ht="15" hidden="false" customHeight="false" outlineLevel="0" collapsed="false">
      <c r="A11627" s="3" t="n">
        <v>11626</v>
      </c>
      <c r="B11627" s="3" t="n">
        <v>13</v>
      </c>
      <c r="C11627" s="3" t="s">
        <v>448</v>
      </c>
      <c r="D11627" s="3" t="s">
        <v>563</v>
      </c>
      <c r="E11627" s="3" t="n">
        <v>498</v>
      </c>
      <c r="F11627" s="4" t="n">
        <v>42.95</v>
      </c>
      <c r="G11627" s="3" t="s">
        <v>41</v>
      </c>
      <c r="H11627" s="4" t="n">
        <f aca="false">ROUND(E11627*F11627,2)</f>
        <v>21389.1</v>
      </c>
    </row>
    <row r="11628" customFormat="false" ht="15" hidden="false" customHeight="false" outlineLevel="0" collapsed="false">
      <c r="A11628" s="3" t="n">
        <v>11627</v>
      </c>
      <c r="B11628" s="3" t="n">
        <v>15</v>
      </c>
      <c r="C11628" s="3" t="s">
        <v>448</v>
      </c>
      <c r="D11628" s="3" t="s">
        <v>562</v>
      </c>
      <c r="E11628" s="3" t="n">
        <v>4523</v>
      </c>
      <c r="F11628" s="4" t="n">
        <v>281.52</v>
      </c>
      <c r="G11628" s="3" t="s">
        <v>46</v>
      </c>
      <c r="H11628" s="4" t="n">
        <f aca="false">ROUND(E11628*F11628,2)</f>
        <v>1273314.96</v>
      </c>
    </row>
    <row r="11629" customFormat="false" ht="15" hidden="false" customHeight="false" outlineLevel="0" collapsed="false">
      <c r="A11629" s="3" t="n">
        <v>11628</v>
      </c>
      <c r="B11629" s="3" t="n">
        <v>15</v>
      </c>
      <c r="C11629" s="3" t="s">
        <v>448</v>
      </c>
      <c r="D11629" s="3" t="s">
        <v>563</v>
      </c>
      <c r="E11629" s="3" t="n">
        <v>1236</v>
      </c>
      <c r="F11629" s="4" t="n">
        <v>280.97</v>
      </c>
      <c r="G11629" s="3" t="s">
        <v>46</v>
      </c>
      <c r="H11629" s="4" t="n">
        <f aca="false">ROUND(E11629*F11629,2)</f>
        <v>347278.92</v>
      </c>
    </row>
    <row r="11630" customFormat="false" ht="15" hidden="false" customHeight="false" outlineLevel="0" collapsed="false">
      <c r="A11630" s="3" t="n">
        <v>11629</v>
      </c>
      <c r="B11630" s="3" t="n">
        <v>6</v>
      </c>
      <c r="C11630" s="3" t="s">
        <v>448</v>
      </c>
      <c r="D11630" s="3" t="s">
        <v>562</v>
      </c>
      <c r="E11630" s="3" t="n">
        <v>3338</v>
      </c>
      <c r="F11630" s="4" t="n">
        <v>259.64</v>
      </c>
      <c r="G11630" s="3" t="s">
        <v>8</v>
      </c>
      <c r="H11630" s="4" t="n">
        <f aca="false">ROUND(E11630*F11630,2)</f>
        <v>866678.32</v>
      </c>
    </row>
    <row r="11631" customFormat="false" ht="15" hidden="false" customHeight="false" outlineLevel="0" collapsed="false">
      <c r="A11631" s="3" t="n">
        <v>11630</v>
      </c>
      <c r="B11631" s="3" t="n">
        <v>13</v>
      </c>
      <c r="C11631" s="3" t="s">
        <v>448</v>
      </c>
      <c r="D11631" s="3" t="s">
        <v>563</v>
      </c>
      <c r="E11631" s="3" t="n">
        <v>4599</v>
      </c>
      <c r="F11631" s="4" t="n">
        <v>43.07</v>
      </c>
      <c r="G11631" s="3" t="s">
        <v>41</v>
      </c>
      <c r="H11631" s="4" t="n">
        <f aca="false">ROUND(E11631*F11631,2)</f>
        <v>198078.93</v>
      </c>
    </row>
    <row r="11632" customFormat="false" ht="15" hidden="false" customHeight="false" outlineLevel="0" collapsed="false">
      <c r="A11632" s="3" t="n">
        <v>11631</v>
      </c>
      <c r="B11632" s="3" t="n">
        <v>1</v>
      </c>
      <c r="C11632" s="3" t="s">
        <v>448</v>
      </c>
      <c r="D11632" s="3" t="s">
        <v>562</v>
      </c>
      <c r="E11632" s="3" t="n">
        <v>4570</v>
      </c>
      <c r="F11632" s="4" t="n">
        <v>431.49</v>
      </c>
      <c r="G11632" s="3" t="s">
        <v>8</v>
      </c>
      <c r="H11632" s="4" t="n">
        <f aca="false">ROUND(E11632*F11632,2)</f>
        <v>1971909.3</v>
      </c>
    </row>
    <row r="11633" customFormat="false" ht="15" hidden="false" customHeight="false" outlineLevel="0" collapsed="false">
      <c r="A11633" s="3" t="n">
        <v>11632</v>
      </c>
      <c r="B11633" s="3" t="n">
        <v>5</v>
      </c>
      <c r="C11633" s="3" t="s">
        <v>448</v>
      </c>
      <c r="D11633" s="3" t="s">
        <v>563</v>
      </c>
      <c r="E11633" s="3" t="n">
        <v>835</v>
      </c>
      <c r="F11633" s="4" t="n">
        <v>756.52</v>
      </c>
      <c r="G11633" s="3" t="s">
        <v>8</v>
      </c>
      <c r="H11633" s="4" t="n">
        <f aca="false">ROUND(E11633*F11633,2)</f>
        <v>631694.2</v>
      </c>
    </row>
    <row r="11634" customFormat="false" ht="15" hidden="false" customHeight="false" outlineLevel="0" collapsed="false">
      <c r="A11634" s="3" t="n">
        <v>11633</v>
      </c>
      <c r="B11634" s="3" t="n">
        <v>13</v>
      </c>
      <c r="C11634" s="3" t="s">
        <v>448</v>
      </c>
      <c r="D11634" s="3" t="s">
        <v>563</v>
      </c>
      <c r="E11634" s="3" t="n">
        <v>2606</v>
      </c>
      <c r="F11634" s="4" t="n">
        <v>42.96</v>
      </c>
      <c r="G11634" s="3" t="s">
        <v>41</v>
      </c>
      <c r="H11634" s="4" t="n">
        <f aca="false">ROUND(E11634*F11634,2)</f>
        <v>111953.76</v>
      </c>
    </row>
    <row r="11635" customFormat="false" ht="15" hidden="false" customHeight="false" outlineLevel="0" collapsed="false">
      <c r="A11635" s="3" t="n">
        <v>11634</v>
      </c>
      <c r="B11635" s="3" t="n">
        <v>14</v>
      </c>
      <c r="C11635" s="3" t="s">
        <v>448</v>
      </c>
      <c r="D11635" s="3" t="s">
        <v>562</v>
      </c>
      <c r="E11635" s="3" t="n">
        <v>929</v>
      </c>
      <c r="F11635" s="4" t="n">
        <v>72.32</v>
      </c>
      <c r="G11635" s="3" t="s">
        <v>41</v>
      </c>
      <c r="H11635" s="4" t="n">
        <f aca="false">ROUND(E11635*F11635,2)</f>
        <v>67185.28</v>
      </c>
    </row>
    <row r="11636" customFormat="false" ht="15" hidden="false" customHeight="false" outlineLevel="0" collapsed="false">
      <c r="A11636" s="3" t="n">
        <v>11635</v>
      </c>
      <c r="B11636" s="3" t="n">
        <v>8</v>
      </c>
      <c r="C11636" s="3" t="s">
        <v>448</v>
      </c>
      <c r="D11636" s="3" t="s">
        <v>563</v>
      </c>
      <c r="E11636" s="3" t="n">
        <v>2615</v>
      </c>
      <c r="F11636" s="4" t="n">
        <v>65.03</v>
      </c>
      <c r="G11636" s="3" t="s">
        <v>8</v>
      </c>
      <c r="H11636" s="4" t="n">
        <f aca="false">ROUND(E11636*F11636,2)</f>
        <v>170053.45</v>
      </c>
    </row>
    <row r="11637" customFormat="false" ht="15" hidden="false" customHeight="false" outlineLevel="0" collapsed="false">
      <c r="A11637" s="3" t="n">
        <v>11636</v>
      </c>
      <c r="B11637" s="3" t="n">
        <v>6</v>
      </c>
      <c r="C11637" s="3" t="s">
        <v>448</v>
      </c>
      <c r="D11637" s="3" t="s">
        <v>562</v>
      </c>
      <c r="E11637" s="3" t="n">
        <v>4698</v>
      </c>
      <c r="F11637" s="4" t="n">
        <v>259.21</v>
      </c>
      <c r="G11637" s="3" t="s">
        <v>8</v>
      </c>
      <c r="H11637" s="4" t="n">
        <f aca="false">ROUND(E11637*F11637,2)</f>
        <v>1217768.58</v>
      </c>
    </row>
    <row r="11638" customFormat="false" ht="15" hidden="false" customHeight="false" outlineLevel="0" collapsed="false">
      <c r="A11638" s="3" t="n">
        <v>11637</v>
      </c>
      <c r="B11638" s="3" t="n">
        <v>9</v>
      </c>
      <c r="C11638" s="3" t="s">
        <v>448</v>
      </c>
      <c r="D11638" s="3" t="s">
        <v>562</v>
      </c>
      <c r="E11638" s="3" t="n">
        <v>774</v>
      </c>
      <c r="F11638" s="4" t="n">
        <v>265.04</v>
      </c>
      <c r="G11638" s="3" t="s">
        <v>8</v>
      </c>
      <c r="H11638" s="4" t="n">
        <f aca="false">ROUND(E11638*F11638,2)</f>
        <v>205140.96</v>
      </c>
    </row>
    <row r="11639" customFormat="false" ht="15" hidden="false" customHeight="false" outlineLevel="0" collapsed="false">
      <c r="A11639" s="3" t="n">
        <v>11638</v>
      </c>
      <c r="B11639" s="3" t="n">
        <v>8</v>
      </c>
      <c r="C11639" s="3" t="s">
        <v>448</v>
      </c>
      <c r="D11639" s="3" t="s">
        <v>562</v>
      </c>
      <c r="E11639" s="3" t="n">
        <v>4862</v>
      </c>
      <c r="F11639" s="4" t="n">
        <v>65.08</v>
      </c>
      <c r="G11639" s="3" t="s">
        <v>8</v>
      </c>
      <c r="H11639" s="4" t="n">
        <f aca="false">ROUND(E11639*F11639,2)</f>
        <v>316418.96</v>
      </c>
    </row>
    <row r="11640" customFormat="false" ht="15" hidden="false" customHeight="false" outlineLevel="0" collapsed="false">
      <c r="A11640" s="3" t="n">
        <v>11639</v>
      </c>
      <c r="B11640" s="3" t="n">
        <v>7</v>
      </c>
      <c r="C11640" s="3" t="s">
        <v>449</v>
      </c>
      <c r="D11640" s="3" t="s">
        <v>563</v>
      </c>
      <c r="E11640" s="3" t="n">
        <v>3139</v>
      </c>
      <c r="F11640" s="4" t="n">
        <v>305.75</v>
      </c>
      <c r="G11640" s="3" t="s">
        <v>8</v>
      </c>
      <c r="H11640" s="4" t="n">
        <f aca="false">ROUND(E11640*F11640,2)</f>
        <v>959749.25</v>
      </c>
    </row>
    <row r="11641" customFormat="false" ht="15" hidden="false" customHeight="false" outlineLevel="0" collapsed="false">
      <c r="A11641" s="3" t="n">
        <v>11640</v>
      </c>
      <c r="B11641" s="3" t="n">
        <v>12</v>
      </c>
      <c r="C11641" s="3" t="s">
        <v>449</v>
      </c>
      <c r="D11641" s="3" t="s">
        <v>563</v>
      </c>
      <c r="E11641" s="3" t="n">
        <v>3310</v>
      </c>
      <c r="F11641" s="4" t="n">
        <v>218.53</v>
      </c>
      <c r="G11641" s="3" t="s">
        <v>38</v>
      </c>
      <c r="H11641" s="4" t="n">
        <f aca="false">ROUND(E11641*F11641,2)</f>
        <v>723334.3</v>
      </c>
    </row>
    <row r="11642" customFormat="false" ht="15" hidden="false" customHeight="false" outlineLevel="0" collapsed="false">
      <c r="A11642" s="3" t="n">
        <v>11641</v>
      </c>
      <c r="B11642" s="3" t="n">
        <v>4</v>
      </c>
      <c r="C11642" s="3" t="s">
        <v>449</v>
      </c>
      <c r="D11642" s="3" t="s">
        <v>562</v>
      </c>
      <c r="E11642" s="3" t="n">
        <v>4160</v>
      </c>
      <c r="F11642" s="4" t="n">
        <v>118.8</v>
      </c>
      <c r="G11642" s="3" t="s">
        <v>8</v>
      </c>
      <c r="H11642" s="4" t="n">
        <f aca="false">ROUND(E11642*F11642,2)</f>
        <v>494208</v>
      </c>
    </row>
    <row r="11643" customFormat="false" ht="15" hidden="false" customHeight="false" outlineLevel="0" collapsed="false">
      <c r="A11643" s="3" t="n">
        <v>11642</v>
      </c>
      <c r="B11643" s="3" t="n">
        <v>5</v>
      </c>
      <c r="C11643" s="3" t="s">
        <v>449</v>
      </c>
      <c r="D11643" s="3" t="s">
        <v>563</v>
      </c>
      <c r="E11643" s="3" t="n">
        <v>1814</v>
      </c>
      <c r="F11643" s="4" t="n">
        <v>740.12</v>
      </c>
      <c r="G11643" s="3" t="s">
        <v>8</v>
      </c>
      <c r="H11643" s="4" t="n">
        <f aca="false">ROUND(E11643*F11643,2)</f>
        <v>1342577.68</v>
      </c>
    </row>
    <row r="11644" customFormat="false" ht="15" hidden="false" customHeight="false" outlineLevel="0" collapsed="false">
      <c r="A11644" s="3" t="n">
        <v>11643</v>
      </c>
      <c r="B11644" s="3" t="n">
        <v>13</v>
      </c>
      <c r="C11644" s="3" t="s">
        <v>449</v>
      </c>
      <c r="D11644" s="3" t="s">
        <v>563</v>
      </c>
      <c r="E11644" s="3" t="n">
        <v>2308</v>
      </c>
      <c r="F11644" s="4" t="n">
        <v>44</v>
      </c>
      <c r="G11644" s="3" t="s">
        <v>41</v>
      </c>
      <c r="H11644" s="4" t="n">
        <f aca="false">ROUND(E11644*F11644,2)</f>
        <v>101552</v>
      </c>
    </row>
    <row r="11645" customFormat="false" ht="15" hidden="false" customHeight="false" outlineLevel="0" collapsed="false">
      <c r="A11645" s="3" t="n">
        <v>11644</v>
      </c>
      <c r="B11645" s="3" t="n">
        <v>8</v>
      </c>
      <c r="C11645" s="3" t="s">
        <v>449</v>
      </c>
      <c r="D11645" s="3" t="s">
        <v>563</v>
      </c>
      <c r="E11645" s="3" t="n">
        <v>3977</v>
      </c>
      <c r="F11645" s="4" t="n">
        <v>65.34</v>
      </c>
      <c r="G11645" s="3" t="s">
        <v>8</v>
      </c>
      <c r="H11645" s="4" t="n">
        <f aca="false">ROUND(E11645*F11645,2)</f>
        <v>259857.18</v>
      </c>
    </row>
    <row r="11646" customFormat="false" ht="15" hidden="false" customHeight="false" outlineLevel="0" collapsed="false">
      <c r="A11646" s="3" t="n">
        <v>11645</v>
      </c>
      <c r="B11646" s="3" t="n">
        <v>12</v>
      </c>
      <c r="C11646" s="3" t="s">
        <v>449</v>
      </c>
      <c r="D11646" s="3" t="s">
        <v>563</v>
      </c>
      <c r="E11646" s="3" t="n">
        <v>3529</v>
      </c>
      <c r="F11646" s="4" t="n">
        <v>218.66</v>
      </c>
      <c r="G11646" s="3" t="s">
        <v>38</v>
      </c>
      <c r="H11646" s="4" t="n">
        <f aca="false">ROUND(E11646*F11646,2)</f>
        <v>771651.14</v>
      </c>
    </row>
    <row r="11647" customFormat="false" ht="15" hidden="false" customHeight="false" outlineLevel="0" collapsed="false">
      <c r="A11647" s="3" t="n">
        <v>11646</v>
      </c>
      <c r="B11647" s="3" t="n">
        <v>13</v>
      </c>
      <c r="C11647" s="3" t="s">
        <v>449</v>
      </c>
      <c r="D11647" s="3" t="s">
        <v>562</v>
      </c>
      <c r="E11647" s="3" t="n">
        <v>4216</v>
      </c>
      <c r="F11647" s="4" t="n">
        <v>44.05</v>
      </c>
      <c r="G11647" s="3" t="s">
        <v>41</v>
      </c>
      <c r="H11647" s="4" t="n">
        <f aca="false">ROUND(E11647*F11647,2)</f>
        <v>185714.8</v>
      </c>
    </row>
    <row r="11648" customFormat="false" ht="15" hidden="false" customHeight="false" outlineLevel="0" collapsed="false">
      <c r="A11648" s="3" t="n">
        <v>11647</v>
      </c>
      <c r="B11648" s="3" t="n">
        <v>11</v>
      </c>
      <c r="C11648" s="3" t="s">
        <v>449</v>
      </c>
      <c r="D11648" s="3" t="s">
        <v>563</v>
      </c>
      <c r="E11648" s="3" t="n">
        <v>4775</v>
      </c>
      <c r="F11648" s="4" t="n">
        <v>116.79</v>
      </c>
      <c r="G11648" s="3" t="s">
        <v>34</v>
      </c>
      <c r="H11648" s="4" t="n">
        <f aca="false">ROUND(E11648*F11648,2)</f>
        <v>557672.25</v>
      </c>
    </row>
    <row r="11649" customFormat="false" ht="15" hidden="false" customHeight="false" outlineLevel="0" collapsed="false">
      <c r="A11649" s="3" t="n">
        <v>11648</v>
      </c>
      <c r="B11649" s="3" t="n">
        <v>10</v>
      </c>
      <c r="C11649" s="3" t="s">
        <v>449</v>
      </c>
      <c r="D11649" s="3" t="s">
        <v>563</v>
      </c>
      <c r="E11649" s="3" t="n">
        <v>999</v>
      </c>
      <c r="F11649" s="4" t="n">
        <v>74.33</v>
      </c>
      <c r="G11649" s="3" t="s">
        <v>8</v>
      </c>
      <c r="H11649" s="4" t="n">
        <f aca="false">ROUND(E11649*F11649,2)</f>
        <v>74255.67</v>
      </c>
    </row>
    <row r="11650" customFormat="false" ht="15" hidden="false" customHeight="false" outlineLevel="0" collapsed="false">
      <c r="A11650" s="3" t="n">
        <v>11649</v>
      </c>
      <c r="B11650" s="3" t="n">
        <v>8</v>
      </c>
      <c r="C11650" s="3" t="s">
        <v>449</v>
      </c>
      <c r="D11650" s="3" t="s">
        <v>563</v>
      </c>
      <c r="E11650" s="3" t="n">
        <v>1191</v>
      </c>
      <c r="F11650" s="4" t="n">
        <v>65.46</v>
      </c>
      <c r="G11650" s="3" t="s">
        <v>8</v>
      </c>
      <c r="H11650" s="4" t="n">
        <f aca="false">ROUND(E11650*F11650,2)</f>
        <v>77962.86</v>
      </c>
    </row>
    <row r="11651" customFormat="false" ht="15" hidden="false" customHeight="false" outlineLevel="0" collapsed="false">
      <c r="A11651" s="3" t="n">
        <v>11650</v>
      </c>
      <c r="B11651" s="3" t="n">
        <v>10</v>
      </c>
      <c r="C11651" s="3" t="s">
        <v>449</v>
      </c>
      <c r="D11651" s="3" t="s">
        <v>563</v>
      </c>
      <c r="E11651" s="3" t="n">
        <v>4570</v>
      </c>
      <c r="F11651" s="4" t="n">
        <v>74.01</v>
      </c>
      <c r="G11651" s="3" t="s">
        <v>8</v>
      </c>
      <c r="H11651" s="4" t="n">
        <f aca="false">ROUND(E11651*F11651,2)</f>
        <v>338225.7</v>
      </c>
    </row>
    <row r="11652" customFormat="false" ht="15" hidden="false" customHeight="false" outlineLevel="0" collapsed="false">
      <c r="A11652" s="3" t="n">
        <v>11651</v>
      </c>
      <c r="B11652" s="3" t="n">
        <v>13</v>
      </c>
      <c r="C11652" s="3" t="s">
        <v>449</v>
      </c>
      <c r="D11652" s="3" t="s">
        <v>562</v>
      </c>
      <c r="E11652" s="3" t="n">
        <v>1780</v>
      </c>
      <c r="F11652" s="4" t="n">
        <v>43.94</v>
      </c>
      <c r="G11652" s="3" t="s">
        <v>41</v>
      </c>
      <c r="H11652" s="4" t="n">
        <f aca="false">ROUND(E11652*F11652,2)</f>
        <v>78213.2</v>
      </c>
    </row>
    <row r="11653" customFormat="false" ht="15" hidden="false" customHeight="false" outlineLevel="0" collapsed="false">
      <c r="A11653" s="3" t="n">
        <v>11652</v>
      </c>
      <c r="B11653" s="3" t="n">
        <v>15</v>
      </c>
      <c r="C11653" s="3" t="s">
        <v>449</v>
      </c>
      <c r="D11653" s="3" t="s">
        <v>562</v>
      </c>
      <c r="E11653" s="3" t="n">
        <v>4312</v>
      </c>
      <c r="F11653" s="4" t="n">
        <v>281.14</v>
      </c>
      <c r="G11653" s="3" t="s">
        <v>46</v>
      </c>
      <c r="H11653" s="4" t="n">
        <f aca="false">ROUND(E11653*F11653,2)</f>
        <v>1212275.68</v>
      </c>
    </row>
    <row r="11654" customFormat="false" ht="15" hidden="false" customHeight="false" outlineLevel="0" collapsed="false">
      <c r="A11654" s="3" t="n">
        <v>11653</v>
      </c>
      <c r="B11654" s="3" t="n">
        <v>12</v>
      </c>
      <c r="C11654" s="3" t="s">
        <v>449</v>
      </c>
      <c r="D11654" s="3" t="s">
        <v>563</v>
      </c>
      <c r="E11654" s="3" t="n">
        <v>2129</v>
      </c>
      <c r="F11654" s="4" t="n">
        <v>218.57</v>
      </c>
      <c r="G11654" s="3" t="s">
        <v>38</v>
      </c>
      <c r="H11654" s="4" t="n">
        <f aca="false">ROUND(E11654*F11654,2)</f>
        <v>465335.53</v>
      </c>
    </row>
    <row r="11655" customFormat="false" ht="15" hidden="false" customHeight="false" outlineLevel="0" collapsed="false">
      <c r="A11655" s="3" t="n">
        <v>11654</v>
      </c>
      <c r="B11655" s="3" t="n">
        <v>8</v>
      </c>
      <c r="C11655" s="3" t="s">
        <v>449</v>
      </c>
      <c r="D11655" s="3" t="s">
        <v>562</v>
      </c>
      <c r="E11655" s="3" t="n">
        <v>4715</v>
      </c>
      <c r="F11655" s="4" t="n">
        <v>65.47</v>
      </c>
      <c r="G11655" s="3" t="s">
        <v>8</v>
      </c>
      <c r="H11655" s="4" t="n">
        <f aca="false">ROUND(E11655*F11655,2)</f>
        <v>308691.05</v>
      </c>
    </row>
    <row r="11656" customFormat="false" ht="15" hidden="false" customHeight="false" outlineLevel="0" collapsed="false">
      <c r="A11656" s="3" t="n">
        <v>11655</v>
      </c>
      <c r="B11656" s="3" t="n">
        <v>12</v>
      </c>
      <c r="C11656" s="3" t="s">
        <v>449</v>
      </c>
      <c r="D11656" s="3" t="s">
        <v>563</v>
      </c>
      <c r="E11656" s="3" t="n">
        <v>3741</v>
      </c>
      <c r="F11656" s="4" t="n">
        <v>218.46</v>
      </c>
      <c r="G11656" s="3" t="s">
        <v>38</v>
      </c>
      <c r="H11656" s="4" t="n">
        <f aca="false">ROUND(E11656*F11656,2)</f>
        <v>817258.86</v>
      </c>
    </row>
    <row r="11657" customFormat="false" ht="15" hidden="false" customHeight="false" outlineLevel="0" collapsed="false">
      <c r="A11657" s="3" t="n">
        <v>11656</v>
      </c>
      <c r="B11657" s="3" t="n">
        <v>2</v>
      </c>
      <c r="C11657" s="3" t="s">
        <v>449</v>
      </c>
      <c r="D11657" s="3" t="s">
        <v>563</v>
      </c>
      <c r="E11657" s="3" t="n">
        <v>3752</v>
      </c>
      <c r="F11657" s="4" t="n">
        <v>29.75</v>
      </c>
      <c r="G11657" s="3" t="s">
        <v>8</v>
      </c>
      <c r="H11657" s="4" t="n">
        <f aca="false">ROUND(E11657*F11657,2)</f>
        <v>111622</v>
      </c>
    </row>
    <row r="11658" customFormat="false" ht="15" hidden="false" customHeight="false" outlineLevel="0" collapsed="false">
      <c r="A11658" s="3" t="n">
        <v>11657</v>
      </c>
      <c r="B11658" s="3" t="n">
        <v>11</v>
      </c>
      <c r="C11658" s="3" t="s">
        <v>449</v>
      </c>
      <c r="D11658" s="3" t="s">
        <v>562</v>
      </c>
      <c r="E11658" s="3" t="n">
        <v>1373</v>
      </c>
      <c r="F11658" s="4" t="n">
        <v>116.88</v>
      </c>
      <c r="G11658" s="3" t="s">
        <v>34</v>
      </c>
      <c r="H11658" s="4" t="n">
        <f aca="false">ROUND(E11658*F11658,2)</f>
        <v>160476.24</v>
      </c>
    </row>
    <row r="11659" customFormat="false" ht="15" hidden="false" customHeight="false" outlineLevel="0" collapsed="false">
      <c r="A11659" s="3" t="n">
        <v>11658</v>
      </c>
      <c r="B11659" s="3" t="n">
        <v>14</v>
      </c>
      <c r="C11659" s="3" t="s">
        <v>449</v>
      </c>
      <c r="D11659" s="3" t="s">
        <v>562</v>
      </c>
      <c r="E11659" s="3" t="n">
        <v>1942</v>
      </c>
      <c r="F11659" s="4" t="n">
        <v>72.77</v>
      </c>
      <c r="G11659" s="3" t="s">
        <v>41</v>
      </c>
      <c r="H11659" s="4" t="n">
        <f aca="false">ROUND(E11659*F11659,2)</f>
        <v>141319.34</v>
      </c>
    </row>
    <row r="11660" customFormat="false" ht="15" hidden="false" customHeight="false" outlineLevel="0" collapsed="false">
      <c r="A11660" s="3" t="n">
        <v>11659</v>
      </c>
      <c r="B11660" s="3" t="n">
        <v>3</v>
      </c>
      <c r="C11660" s="3" t="s">
        <v>449</v>
      </c>
      <c r="D11660" s="3" t="s">
        <v>562</v>
      </c>
      <c r="E11660" s="3" t="n">
        <v>189</v>
      </c>
      <c r="F11660" s="4" t="n">
        <v>160.11</v>
      </c>
      <c r="G11660" s="3" t="s">
        <v>8</v>
      </c>
      <c r="H11660" s="4" t="n">
        <f aca="false">ROUND(E11660*F11660,2)</f>
        <v>30260.79</v>
      </c>
    </row>
    <row r="11661" customFormat="false" ht="15" hidden="false" customHeight="false" outlineLevel="0" collapsed="false">
      <c r="A11661" s="3" t="n">
        <v>11660</v>
      </c>
      <c r="B11661" s="3" t="n">
        <v>13</v>
      </c>
      <c r="C11661" s="3" t="s">
        <v>449</v>
      </c>
      <c r="D11661" s="3" t="s">
        <v>563</v>
      </c>
      <c r="E11661" s="3" t="n">
        <v>2601</v>
      </c>
      <c r="F11661" s="4" t="n">
        <v>43.86</v>
      </c>
      <c r="G11661" s="3" t="s">
        <v>41</v>
      </c>
      <c r="H11661" s="4" t="n">
        <f aca="false">ROUND(E11661*F11661,2)</f>
        <v>114079.86</v>
      </c>
    </row>
    <row r="11662" customFormat="false" ht="15" hidden="false" customHeight="false" outlineLevel="0" collapsed="false">
      <c r="A11662" s="3" t="n">
        <v>11661</v>
      </c>
      <c r="B11662" s="3" t="n">
        <v>14</v>
      </c>
      <c r="C11662" s="3" t="s">
        <v>449</v>
      </c>
      <c r="D11662" s="3" t="s">
        <v>563</v>
      </c>
      <c r="E11662" s="3" t="n">
        <v>1119</v>
      </c>
      <c r="F11662" s="4" t="n">
        <v>72.63</v>
      </c>
      <c r="G11662" s="3" t="s">
        <v>41</v>
      </c>
      <c r="H11662" s="4" t="n">
        <f aca="false">ROUND(E11662*F11662,2)</f>
        <v>81272.97</v>
      </c>
    </row>
    <row r="11663" customFormat="false" ht="15" hidden="false" customHeight="false" outlineLevel="0" collapsed="false">
      <c r="A11663" s="3" t="n">
        <v>11662</v>
      </c>
      <c r="B11663" s="3" t="n">
        <v>5</v>
      </c>
      <c r="C11663" s="3" t="s">
        <v>449</v>
      </c>
      <c r="D11663" s="3" t="s">
        <v>563</v>
      </c>
      <c r="E11663" s="3" t="n">
        <v>10</v>
      </c>
      <c r="F11663" s="4" t="n">
        <v>741.24</v>
      </c>
      <c r="G11663" s="3" t="s">
        <v>8</v>
      </c>
      <c r="H11663" s="4" t="n">
        <f aca="false">ROUND(E11663*F11663,2)</f>
        <v>7412.4</v>
      </c>
    </row>
    <row r="11664" customFormat="false" ht="15" hidden="false" customHeight="false" outlineLevel="0" collapsed="false">
      <c r="A11664" s="3" t="n">
        <v>11663</v>
      </c>
      <c r="B11664" s="3" t="n">
        <v>1</v>
      </c>
      <c r="C11664" s="3" t="s">
        <v>449</v>
      </c>
      <c r="D11664" s="3" t="s">
        <v>562</v>
      </c>
      <c r="E11664" s="3" t="n">
        <v>1877</v>
      </c>
      <c r="F11664" s="4" t="n">
        <v>431.99</v>
      </c>
      <c r="G11664" s="3" t="s">
        <v>8</v>
      </c>
      <c r="H11664" s="4" t="n">
        <f aca="false">ROUND(E11664*F11664,2)</f>
        <v>810845.23</v>
      </c>
    </row>
    <row r="11665" customFormat="false" ht="15" hidden="false" customHeight="false" outlineLevel="0" collapsed="false">
      <c r="A11665" s="3" t="n">
        <v>11664</v>
      </c>
      <c r="B11665" s="3" t="n">
        <v>15</v>
      </c>
      <c r="C11665" s="3" t="s">
        <v>449</v>
      </c>
      <c r="D11665" s="3" t="s">
        <v>562</v>
      </c>
      <c r="E11665" s="3" t="n">
        <v>2494</v>
      </c>
      <c r="F11665" s="4" t="n">
        <v>281.2</v>
      </c>
      <c r="G11665" s="3" t="s">
        <v>46</v>
      </c>
      <c r="H11665" s="4" t="n">
        <f aca="false">ROUND(E11665*F11665,2)</f>
        <v>701312.8</v>
      </c>
    </row>
    <row r="11666" customFormat="false" ht="15" hidden="false" customHeight="false" outlineLevel="0" collapsed="false">
      <c r="A11666" s="3" t="n">
        <v>11665</v>
      </c>
      <c r="B11666" s="3" t="n">
        <v>5</v>
      </c>
      <c r="C11666" s="3" t="s">
        <v>449</v>
      </c>
      <c r="D11666" s="3" t="s">
        <v>562</v>
      </c>
      <c r="E11666" s="3" t="n">
        <v>2496</v>
      </c>
      <c r="F11666" s="4" t="n">
        <v>737.86</v>
      </c>
      <c r="G11666" s="3" t="s">
        <v>8</v>
      </c>
      <c r="H11666" s="4" t="n">
        <f aca="false">ROUND(E11666*F11666,2)</f>
        <v>1841698.56</v>
      </c>
    </row>
    <row r="11667" customFormat="false" ht="15" hidden="false" customHeight="false" outlineLevel="0" collapsed="false">
      <c r="A11667" s="3" t="n">
        <v>11666</v>
      </c>
      <c r="B11667" s="3" t="n">
        <v>6</v>
      </c>
      <c r="C11667" s="3" t="s">
        <v>449</v>
      </c>
      <c r="D11667" s="3" t="s">
        <v>563</v>
      </c>
      <c r="E11667" s="3" t="n">
        <v>4815</v>
      </c>
      <c r="F11667" s="4" t="n">
        <v>252.68</v>
      </c>
      <c r="G11667" s="3" t="s">
        <v>8</v>
      </c>
      <c r="H11667" s="4" t="n">
        <f aca="false">ROUND(E11667*F11667,2)</f>
        <v>1216654.2</v>
      </c>
    </row>
    <row r="11668" customFormat="false" ht="15" hidden="false" customHeight="false" outlineLevel="0" collapsed="false">
      <c r="A11668" s="3" t="n">
        <v>11667</v>
      </c>
      <c r="B11668" s="3" t="n">
        <v>11</v>
      </c>
      <c r="C11668" s="3" t="s">
        <v>449</v>
      </c>
      <c r="D11668" s="3" t="s">
        <v>562</v>
      </c>
      <c r="E11668" s="3" t="n">
        <v>2621</v>
      </c>
      <c r="F11668" s="4" t="n">
        <v>117.17</v>
      </c>
      <c r="G11668" s="3" t="s">
        <v>34</v>
      </c>
      <c r="H11668" s="4" t="n">
        <f aca="false">ROUND(E11668*F11668,2)</f>
        <v>307102.57</v>
      </c>
    </row>
    <row r="11669" customFormat="false" ht="15" hidden="false" customHeight="false" outlineLevel="0" collapsed="false">
      <c r="A11669" s="3" t="n">
        <v>11668</v>
      </c>
      <c r="B11669" s="3" t="n">
        <v>1</v>
      </c>
      <c r="C11669" s="3" t="s">
        <v>449</v>
      </c>
      <c r="D11669" s="3" t="s">
        <v>562</v>
      </c>
      <c r="E11669" s="3" t="n">
        <v>1662</v>
      </c>
      <c r="F11669" s="4" t="n">
        <v>433.18</v>
      </c>
      <c r="G11669" s="3" t="s">
        <v>8</v>
      </c>
      <c r="H11669" s="4" t="n">
        <f aca="false">ROUND(E11669*F11669,2)</f>
        <v>719945.16</v>
      </c>
    </row>
    <row r="11670" customFormat="false" ht="15" hidden="false" customHeight="false" outlineLevel="0" collapsed="false">
      <c r="A11670" s="3" t="n">
        <v>11669</v>
      </c>
      <c r="B11670" s="3" t="n">
        <v>1</v>
      </c>
      <c r="C11670" s="3" t="s">
        <v>449</v>
      </c>
      <c r="D11670" s="3" t="s">
        <v>563</v>
      </c>
      <c r="E11670" s="3" t="n">
        <v>3822</v>
      </c>
      <c r="F11670" s="4" t="n">
        <v>432.25</v>
      </c>
      <c r="G11670" s="3" t="s">
        <v>8</v>
      </c>
      <c r="H11670" s="4" t="n">
        <f aca="false">ROUND(E11670*F11670,2)</f>
        <v>1652059.5</v>
      </c>
    </row>
    <row r="11671" customFormat="false" ht="15" hidden="false" customHeight="false" outlineLevel="0" collapsed="false">
      <c r="A11671" s="3" t="n">
        <v>11670</v>
      </c>
      <c r="B11671" s="3" t="n">
        <v>3</v>
      </c>
      <c r="C11671" s="3" t="s">
        <v>449</v>
      </c>
      <c r="D11671" s="3" t="s">
        <v>563</v>
      </c>
      <c r="E11671" s="3" t="n">
        <v>3227</v>
      </c>
      <c r="F11671" s="4" t="n">
        <v>159.39</v>
      </c>
      <c r="G11671" s="3" t="s">
        <v>8</v>
      </c>
      <c r="H11671" s="4" t="n">
        <f aca="false">ROUND(E11671*F11671,2)</f>
        <v>514351.53</v>
      </c>
    </row>
    <row r="11672" customFormat="false" ht="15" hidden="false" customHeight="false" outlineLevel="0" collapsed="false">
      <c r="A11672" s="3" t="n">
        <v>11671</v>
      </c>
      <c r="B11672" s="3" t="n">
        <v>15</v>
      </c>
      <c r="C11672" s="3" t="s">
        <v>449</v>
      </c>
      <c r="D11672" s="3" t="s">
        <v>563</v>
      </c>
      <c r="E11672" s="3" t="n">
        <v>2767</v>
      </c>
      <c r="F11672" s="4" t="n">
        <v>281</v>
      </c>
      <c r="G11672" s="3" t="s">
        <v>46</v>
      </c>
      <c r="H11672" s="4" t="n">
        <f aca="false">ROUND(E11672*F11672,2)</f>
        <v>777527</v>
      </c>
    </row>
    <row r="11673" customFormat="false" ht="15" hidden="false" customHeight="false" outlineLevel="0" collapsed="false">
      <c r="A11673" s="3" t="n">
        <v>11672</v>
      </c>
      <c r="B11673" s="3" t="n">
        <v>5</v>
      </c>
      <c r="C11673" s="3" t="s">
        <v>449</v>
      </c>
      <c r="D11673" s="3" t="s">
        <v>562</v>
      </c>
      <c r="E11673" s="3" t="n">
        <v>1197</v>
      </c>
      <c r="F11673" s="4" t="n">
        <v>738.6</v>
      </c>
      <c r="G11673" s="3" t="s">
        <v>8</v>
      </c>
      <c r="H11673" s="4" t="n">
        <f aca="false">ROUND(E11673*F11673,2)</f>
        <v>884104.2</v>
      </c>
    </row>
    <row r="11674" customFormat="false" ht="15" hidden="false" customHeight="false" outlineLevel="0" collapsed="false">
      <c r="A11674" s="3" t="n">
        <v>11673</v>
      </c>
      <c r="B11674" s="3" t="n">
        <v>14</v>
      </c>
      <c r="C11674" s="3" t="s">
        <v>449</v>
      </c>
      <c r="D11674" s="3" t="s">
        <v>562</v>
      </c>
      <c r="E11674" s="3" t="n">
        <v>3674</v>
      </c>
      <c r="F11674" s="4" t="n">
        <v>72.85</v>
      </c>
      <c r="G11674" s="3" t="s">
        <v>41</v>
      </c>
      <c r="H11674" s="4" t="n">
        <f aca="false">ROUND(E11674*F11674,2)</f>
        <v>267650.9</v>
      </c>
    </row>
    <row r="11675" customFormat="false" ht="15" hidden="false" customHeight="false" outlineLevel="0" collapsed="false">
      <c r="A11675" s="3" t="n">
        <v>11674</v>
      </c>
      <c r="B11675" s="3" t="n">
        <v>10</v>
      </c>
      <c r="C11675" s="3" t="s">
        <v>449</v>
      </c>
      <c r="D11675" s="3" t="s">
        <v>563</v>
      </c>
      <c r="E11675" s="3" t="n">
        <v>40</v>
      </c>
      <c r="F11675" s="4" t="n">
        <v>74.43</v>
      </c>
      <c r="G11675" s="3" t="s">
        <v>8</v>
      </c>
      <c r="H11675" s="4" t="n">
        <f aca="false">ROUND(E11675*F11675,2)</f>
        <v>2977.2</v>
      </c>
    </row>
    <row r="11676" customFormat="false" ht="15" hidden="false" customHeight="false" outlineLevel="0" collapsed="false">
      <c r="A11676" s="3" t="n">
        <v>11675</v>
      </c>
      <c r="B11676" s="3" t="n">
        <v>14</v>
      </c>
      <c r="C11676" s="3" t="s">
        <v>449</v>
      </c>
      <c r="D11676" s="3" t="s">
        <v>562</v>
      </c>
      <c r="E11676" s="3" t="n">
        <v>4699</v>
      </c>
      <c r="F11676" s="4" t="n">
        <v>72.5</v>
      </c>
      <c r="G11676" s="3" t="s">
        <v>41</v>
      </c>
      <c r="H11676" s="4" t="n">
        <f aca="false">ROUND(E11676*F11676,2)</f>
        <v>340677.5</v>
      </c>
    </row>
    <row r="11677" customFormat="false" ht="15" hidden="false" customHeight="false" outlineLevel="0" collapsed="false">
      <c r="A11677" s="3" t="n">
        <v>11676</v>
      </c>
      <c r="B11677" s="3" t="n">
        <v>1</v>
      </c>
      <c r="C11677" s="3" t="s">
        <v>449</v>
      </c>
      <c r="D11677" s="3" t="s">
        <v>563</v>
      </c>
      <c r="E11677" s="3" t="n">
        <v>3755</v>
      </c>
      <c r="F11677" s="4" t="n">
        <v>432.33</v>
      </c>
      <c r="G11677" s="3" t="s">
        <v>8</v>
      </c>
      <c r="H11677" s="4" t="n">
        <f aca="false">ROUND(E11677*F11677,2)</f>
        <v>1623399.15</v>
      </c>
    </row>
    <row r="11678" customFormat="false" ht="15" hidden="false" customHeight="false" outlineLevel="0" collapsed="false">
      <c r="A11678" s="3" t="n">
        <v>11677</v>
      </c>
      <c r="B11678" s="3" t="n">
        <v>15</v>
      </c>
      <c r="C11678" s="3" t="s">
        <v>449</v>
      </c>
      <c r="D11678" s="3" t="s">
        <v>563</v>
      </c>
      <c r="E11678" s="3" t="n">
        <v>4766</v>
      </c>
      <c r="F11678" s="4" t="n">
        <v>281.72</v>
      </c>
      <c r="G11678" s="3" t="s">
        <v>46</v>
      </c>
      <c r="H11678" s="4" t="n">
        <f aca="false">ROUND(E11678*F11678,2)</f>
        <v>1342677.52</v>
      </c>
    </row>
    <row r="11679" customFormat="false" ht="15" hidden="false" customHeight="false" outlineLevel="0" collapsed="false">
      <c r="A11679" s="3" t="n">
        <v>11678</v>
      </c>
      <c r="B11679" s="3" t="n">
        <v>1</v>
      </c>
      <c r="C11679" s="3" t="s">
        <v>449</v>
      </c>
      <c r="D11679" s="3" t="s">
        <v>563</v>
      </c>
      <c r="E11679" s="3" t="n">
        <v>724</v>
      </c>
      <c r="F11679" s="4" t="n">
        <v>433.34</v>
      </c>
      <c r="G11679" s="3" t="s">
        <v>8</v>
      </c>
      <c r="H11679" s="4" t="n">
        <f aca="false">ROUND(E11679*F11679,2)</f>
        <v>313738.16</v>
      </c>
    </row>
    <row r="11680" customFormat="false" ht="15" hidden="false" customHeight="false" outlineLevel="0" collapsed="false">
      <c r="A11680" s="3" t="n">
        <v>11679</v>
      </c>
      <c r="B11680" s="3" t="n">
        <v>5</v>
      </c>
      <c r="C11680" s="3" t="s">
        <v>450</v>
      </c>
      <c r="D11680" s="3" t="s">
        <v>562</v>
      </c>
      <c r="E11680" s="3" t="n">
        <v>3065</v>
      </c>
      <c r="F11680" s="4" t="n">
        <v>728.8</v>
      </c>
      <c r="G11680" s="3" t="s">
        <v>8</v>
      </c>
      <c r="H11680" s="4" t="n">
        <f aca="false">ROUND(E11680*F11680,2)</f>
        <v>2233772</v>
      </c>
    </row>
    <row r="11681" customFormat="false" ht="15" hidden="false" customHeight="false" outlineLevel="0" collapsed="false">
      <c r="A11681" s="3" t="n">
        <v>11680</v>
      </c>
      <c r="B11681" s="3" t="n">
        <v>14</v>
      </c>
      <c r="C11681" s="3" t="s">
        <v>450</v>
      </c>
      <c r="D11681" s="3" t="s">
        <v>562</v>
      </c>
      <c r="E11681" s="3" t="n">
        <v>1525</v>
      </c>
      <c r="F11681" s="4" t="n">
        <v>73.89</v>
      </c>
      <c r="G11681" s="3" t="s">
        <v>41</v>
      </c>
      <c r="H11681" s="4" t="n">
        <f aca="false">ROUND(E11681*F11681,2)</f>
        <v>112682.25</v>
      </c>
    </row>
    <row r="11682" customFormat="false" ht="15" hidden="false" customHeight="false" outlineLevel="0" collapsed="false">
      <c r="A11682" s="3" t="n">
        <v>11681</v>
      </c>
      <c r="B11682" s="3" t="n">
        <v>1</v>
      </c>
      <c r="C11682" s="3" t="s">
        <v>450</v>
      </c>
      <c r="D11682" s="3" t="s">
        <v>562</v>
      </c>
      <c r="E11682" s="3" t="n">
        <v>3837</v>
      </c>
      <c r="F11682" s="4" t="n">
        <v>415.27</v>
      </c>
      <c r="G11682" s="3" t="s">
        <v>8</v>
      </c>
      <c r="H11682" s="4" t="n">
        <f aca="false">ROUND(E11682*F11682,2)</f>
        <v>1593390.99</v>
      </c>
    </row>
    <row r="11683" customFormat="false" ht="15" hidden="false" customHeight="false" outlineLevel="0" collapsed="false">
      <c r="A11683" s="3" t="n">
        <v>11682</v>
      </c>
      <c r="B11683" s="3" t="n">
        <v>13</v>
      </c>
      <c r="C11683" s="3" t="s">
        <v>450</v>
      </c>
      <c r="D11683" s="3" t="s">
        <v>562</v>
      </c>
      <c r="E11683" s="3" t="n">
        <v>605</v>
      </c>
      <c r="F11683" s="4" t="n">
        <v>41.47</v>
      </c>
      <c r="G11683" s="3" t="s">
        <v>41</v>
      </c>
      <c r="H11683" s="4" t="n">
        <f aca="false">ROUND(E11683*F11683,2)</f>
        <v>25089.35</v>
      </c>
    </row>
    <row r="11684" customFormat="false" ht="15" hidden="false" customHeight="false" outlineLevel="0" collapsed="false">
      <c r="A11684" s="3" t="n">
        <v>11683</v>
      </c>
      <c r="B11684" s="3" t="n">
        <v>7</v>
      </c>
      <c r="C11684" s="3" t="s">
        <v>450</v>
      </c>
      <c r="D11684" s="3" t="s">
        <v>563</v>
      </c>
      <c r="E11684" s="3" t="n">
        <v>314</v>
      </c>
      <c r="F11684" s="4" t="n">
        <v>301.1</v>
      </c>
      <c r="G11684" s="3" t="s">
        <v>8</v>
      </c>
      <c r="H11684" s="4" t="n">
        <f aca="false">ROUND(E11684*F11684,2)</f>
        <v>94545.4</v>
      </c>
    </row>
    <row r="11685" customFormat="false" ht="15" hidden="false" customHeight="false" outlineLevel="0" collapsed="false">
      <c r="A11685" s="3" t="n">
        <v>11684</v>
      </c>
      <c r="B11685" s="3" t="n">
        <v>7</v>
      </c>
      <c r="C11685" s="3" t="s">
        <v>450</v>
      </c>
      <c r="D11685" s="3" t="s">
        <v>563</v>
      </c>
      <c r="E11685" s="3" t="n">
        <v>3637</v>
      </c>
      <c r="F11685" s="4" t="n">
        <v>301.5</v>
      </c>
      <c r="G11685" s="3" t="s">
        <v>8</v>
      </c>
      <c r="H11685" s="4" t="n">
        <f aca="false">ROUND(E11685*F11685,2)</f>
        <v>1096555.5</v>
      </c>
    </row>
    <row r="11686" customFormat="false" ht="15" hidden="false" customHeight="false" outlineLevel="0" collapsed="false">
      <c r="A11686" s="3" t="n">
        <v>11685</v>
      </c>
      <c r="B11686" s="3" t="n">
        <v>14</v>
      </c>
      <c r="C11686" s="3" t="s">
        <v>450</v>
      </c>
      <c r="D11686" s="3" t="s">
        <v>562</v>
      </c>
      <c r="E11686" s="3" t="n">
        <v>1890</v>
      </c>
      <c r="F11686" s="4" t="n">
        <v>73.63</v>
      </c>
      <c r="G11686" s="3" t="s">
        <v>41</v>
      </c>
      <c r="H11686" s="4" t="n">
        <f aca="false">ROUND(E11686*F11686,2)</f>
        <v>139160.7</v>
      </c>
    </row>
    <row r="11687" customFormat="false" ht="15" hidden="false" customHeight="false" outlineLevel="0" collapsed="false">
      <c r="A11687" s="3" t="n">
        <v>11686</v>
      </c>
      <c r="B11687" s="3" t="n">
        <v>6</v>
      </c>
      <c r="C11687" s="3" t="s">
        <v>450</v>
      </c>
      <c r="D11687" s="3" t="s">
        <v>562</v>
      </c>
      <c r="E11687" s="3" t="n">
        <v>2704</v>
      </c>
      <c r="F11687" s="4" t="n">
        <v>249.77</v>
      </c>
      <c r="G11687" s="3" t="s">
        <v>8</v>
      </c>
      <c r="H11687" s="4" t="n">
        <f aca="false">ROUND(E11687*F11687,2)</f>
        <v>675378.08</v>
      </c>
    </row>
    <row r="11688" customFormat="false" ht="15" hidden="false" customHeight="false" outlineLevel="0" collapsed="false">
      <c r="A11688" s="3" t="n">
        <v>11687</v>
      </c>
      <c r="B11688" s="3" t="n">
        <v>10</v>
      </c>
      <c r="C11688" s="3" t="s">
        <v>450</v>
      </c>
      <c r="D11688" s="3" t="s">
        <v>563</v>
      </c>
      <c r="E11688" s="3" t="n">
        <v>2180</v>
      </c>
      <c r="F11688" s="4" t="n">
        <v>77.18</v>
      </c>
      <c r="G11688" s="3" t="s">
        <v>8</v>
      </c>
      <c r="H11688" s="4" t="n">
        <f aca="false">ROUND(E11688*F11688,2)</f>
        <v>168252.4</v>
      </c>
    </row>
    <row r="11689" customFormat="false" ht="15" hidden="false" customHeight="false" outlineLevel="0" collapsed="false">
      <c r="A11689" s="3" t="n">
        <v>11688</v>
      </c>
      <c r="B11689" s="3" t="n">
        <v>9</v>
      </c>
      <c r="C11689" s="3" t="s">
        <v>450</v>
      </c>
      <c r="D11689" s="3" t="s">
        <v>563</v>
      </c>
      <c r="E11689" s="3" t="n">
        <v>3378</v>
      </c>
      <c r="F11689" s="4" t="n">
        <v>271.37</v>
      </c>
      <c r="G11689" s="3" t="s">
        <v>8</v>
      </c>
      <c r="H11689" s="4" t="n">
        <f aca="false">ROUND(E11689*F11689,2)</f>
        <v>916687.86</v>
      </c>
    </row>
    <row r="11690" customFormat="false" ht="15" hidden="false" customHeight="false" outlineLevel="0" collapsed="false">
      <c r="A11690" s="3" t="n">
        <v>11689</v>
      </c>
      <c r="B11690" s="3" t="n">
        <v>2</v>
      </c>
      <c r="C11690" s="3" t="s">
        <v>450</v>
      </c>
      <c r="D11690" s="3" t="s">
        <v>562</v>
      </c>
      <c r="E11690" s="3" t="n">
        <v>1433</v>
      </c>
      <c r="F11690" s="4" t="n">
        <v>29.97</v>
      </c>
      <c r="G11690" s="3" t="s">
        <v>8</v>
      </c>
      <c r="H11690" s="4" t="n">
        <f aca="false">ROUND(E11690*F11690,2)</f>
        <v>42947.01</v>
      </c>
    </row>
    <row r="11691" customFormat="false" ht="15" hidden="false" customHeight="false" outlineLevel="0" collapsed="false">
      <c r="A11691" s="3" t="n">
        <v>11690</v>
      </c>
      <c r="B11691" s="3" t="n">
        <v>4</v>
      </c>
      <c r="C11691" s="3" t="s">
        <v>450</v>
      </c>
      <c r="D11691" s="3" t="s">
        <v>563</v>
      </c>
      <c r="E11691" s="3" t="n">
        <v>4601</v>
      </c>
      <c r="F11691" s="4" t="n">
        <v>122.96</v>
      </c>
      <c r="G11691" s="3" t="s">
        <v>8</v>
      </c>
      <c r="H11691" s="4" t="n">
        <f aca="false">ROUND(E11691*F11691,2)</f>
        <v>565738.96</v>
      </c>
    </row>
    <row r="11692" customFormat="false" ht="15" hidden="false" customHeight="false" outlineLevel="0" collapsed="false">
      <c r="A11692" s="3" t="n">
        <v>11691</v>
      </c>
      <c r="B11692" s="3" t="n">
        <v>13</v>
      </c>
      <c r="C11692" s="3" t="s">
        <v>450</v>
      </c>
      <c r="D11692" s="3" t="s">
        <v>563</v>
      </c>
      <c r="E11692" s="3" t="n">
        <v>4354</v>
      </c>
      <c r="F11692" s="4" t="n">
        <v>41.59</v>
      </c>
      <c r="G11692" s="3" t="s">
        <v>41</v>
      </c>
      <c r="H11692" s="4" t="n">
        <f aca="false">ROUND(E11692*F11692,2)</f>
        <v>181082.86</v>
      </c>
    </row>
    <row r="11693" customFormat="false" ht="15" hidden="false" customHeight="false" outlineLevel="0" collapsed="false">
      <c r="A11693" s="3" t="n">
        <v>11692</v>
      </c>
      <c r="B11693" s="3" t="n">
        <v>1</v>
      </c>
      <c r="C11693" s="3" t="s">
        <v>450</v>
      </c>
      <c r="D11693" s="3" t="s">
        <v>563</v>
      </c>
      <c r="E11693" s="3" t="n">
        <v>214</v>
      </c>
      <c r="F11693" s="4" t="n">
        <v>416.1</v>
      </c>
      <c r="G11693" s="3" t="s">
        <v>8</v>
      </c>
      <c r="H11693" s="4" t="n">
        <f aca="false">ROUND(E11693*F11693,2)</f>
        <v>89045.4</v>
      </c>
    </row>
    <row r="11694" customFormat="false" ht="15" hidden="false" customHeight="false" outlineLevel="0" collapsed="false">
      <c r="A11694" s="3" t="n">
        <v>11693</v>
      </c>
      <c r="B11694" s="3" t="n">
        <v>10</v>
      </c>
      <c r="C11694" s="3" t="s">
        <v>450</v>
      </c>
      <c r="D11694" s="3" t="s">
        <v>563</v>
      </c>
      <c r="E11694" s="3" t="n">
        <v>4034</v>
      </c>
      <c r="F11694" s="4" t="n">
        <v>76.96</v>
      </c>
      <c r="G11694" s="3" t="s">
        <v>8</v>
      </c>
      <c r="H11694" s="4" t="n">
        <f aca="false">ROUND(E11694*F11694,2)</f>
        <v>310456.64</v>
      </c>
    </row>
    <row r="11695" customFormat="false" ht="15" hidden="false" customHeight="false" outlineLevel="0" collapsed="false">
      <c r="A11695" s="3" t="n">
        <v>11694</v>
      </c>
      <c r="B11695" s="3" t="n">
        <v>1</v>
      </c>
      <c r="C11695" s="3" t="s">
        <v>450</v>
      </c>
      <c r="D11695" s="3" t="s">
        <v>563</v>
      </c>
      <c r="E11695" s="3" t="n">
        <v>1098</v>
      </c>
      <c r="F11695" s="4" t="n">
        <v>416.34</v>
      </c>
      <c r="G11695" s="3" t="s">
        <v>8</v>
      </c>
      <c r="H11695" s="4" t="n">
        <f aca="false">ROUND(E11695*F11695,2)</f>
        <v>457141.32</v>
      </c>
    </row>
    <row r="11696" customFormat="false" ht="15" hidden="false" customHeight="false" outlineLevel="0" collapsed="false">
      <c r="A11696" s="3" t="n">
        <v>11695</v>
      </c>
      <c r="B11696" s="3" t="n">
        <v>12</v>
      </c>
      <c r="C11696" s="3" t="s">
        <v>450</v>
      </c>
      <c r="D11696" s="3" t="s">
        <v>563</v>
      </c>
      <c r="E11696" s="3" t="n">
        <v>3808</v>
      </c>
      <c r="F11696" s="4" t="n">
        <v>219.8</v>
      </c>
      <c r="G11696" s="3" t="s">
        <v>38</v>
      </c>
      <c r="H11696" s="4" t="n">
        <f aca="false">ROUND(E11696*F11696,2)</f>
        <v>836998.4</v>
      </c>
    </row>
    <row r="11697" customFormat="false" ht="15" hidden="false" customHeight="false" outlineLevel="0" collapsed="false">
      <c r="A11697" s="3" t="n">
        <v>11696</v>
      </c>
      <c r="B11697" s="3" t="n">
        <v>1</v>
      </c>
      <c r="C11697" s="3" t="s">
        <v>450</v>
      </c>
      <c r="D11697" s="3" t="s">
        <v>563</v>
      </c>
      <c r="E11697" s="3" t="n">
        <v>1894</v>
      </c>
      <c r="F11697" s="4" t="n">
        <v>416.93</v>
      </c>
      <c r="G11697" s="3" t="s">
        <v>8</v>
      </c>
      <c r="H11697" s="4" t="n">
        <f aca="false">ROUND(E11697*F11697,2)</f>
        <v>789665.42</v>
      </c>
    </row>
    <row r="11698" customFormat="false" ht="15" hidden="false" customHeight="false" outlineLevel="0" collapsed="false">
      <c r="A11698" s="3" t="n">
        <v>11697</v>
      </c>
      <c r="B11698" s="3" t="n">
        <v>3</v>
      </c>
      <c r="C11698" s="3" t="s">
        <v>450</v>
      </c>
      <c r="D11698" s="3" t="s">
        <v>563</v>
      </c>
      <c r="E11698" s="3" t="n">
        <v>3754</v>
      </c>
      <c r="F11698" s="4" t="n">
        <v>161.13</v>
      </c>
      <c r="G11698" s="3" t="s">
        <v>8</v>
      </c>
      <c r="H11698" s="4" t="n">
        <f aca="false">ROUND(E11698*F11698,2)</f>
        <v>604882.02</v>
      </c>
    </row>
    <row r="11699" customFormat="false" ht="15" hidden="false" customHeight="false" outlineLevel="0" collapsed="false">
      <c r="A11699" s="3" t="n">
        <v>11698</v>
      </c>
      <c r="B11699" s="3" t="n">
        <v>10</v>
      </c>
      <c r="C11699" s="3" t="s">
        <v>450</v>
      </c>
      <c r="D11699" s="3" t="s">
        <v>563</v>
      </c>
      <c r="E11699" s="3" t="n">
        <v>1551</v>
      </c>
      <c r="F11699" s="4" t="n">
        <v>76.95</v>
      </c>
      <c r="G11699" s="3" t="s">
        <v>8</v>
      </c>
      <c r="H11699" s="4" t="n">
        <f aca="false">ROUND(E11699*F11699,2)</f>
        <v>119349.45</v>
      </c>
    </row>
    <row r="11700" customFormat="false" ht="15" hidden="false" customHeight="false" outlineLevel="0" collapsed="false">
      <c r="A11700" s="3" t="n">
        <v>11699</v>
      </c>
      <c r="B11700" s="3" t="n">
        <v>3</v>
      </c>
      <c r="C11700" s="3" t="s">
        <v>450</v>
      </c>
      <c r="D11700" s="3" t="s">
        <v>563</v>
      </c>
      <c r="E11700" s="3" t="n">
        <v>387</v>
      </c>
      <c r="F11700" s="4" t="n">
        <v>161.03</v>
      </c>
      <c r="G11700" s="3" t="s">
        <v>8</v>
      </c>
      <c r="H11700" s="4" t="n">
        <f aca="false">ROUND(E11700*F11700,2)</f>
        <v>62318.61</v>
      </c>
    </row>
    <row r="11701" customFormat="false" ht="15" hidden="false" customHeight="false" outlineLevel="0" collapsed="false">
      <c r="A11701" s="3" t="n">
        <v>11700</v>
      </c>
      <c r="B11701" s="3" t="n">
        <v>12</v>
      </c>
      <c r="C11701" s="3" t="s">
        <v>450</v>
      </c>
      <c r="D11701" s="3" t="s">
        <v>563</v>
      </c>
      <c r="E11701" s="3" t="n">
        <v>57</v>
      </c>
      <c r="F11701" s="4" t="n">
        <v>220.2</v>
      </c>
      <c r="G11701" s="3" t="s">
        <v>38</v>
      </c>
      <c r="H11701" s="4" t="n">
        <f aca="false">ROUND(E11701*F11701,2)</f>
        <v>12551.4</v>
      </c>
    </row>
    <row r="11702" customFormat="false" ht="15" hidden="false" customHeight="false" outlineLevel="0" collapsed="false">
      <c r="A11702" s="3" t="n">
        <v>11701</v>
      </c>
      <c r="B11702" s="3" t="n">
        <v>4</v>
      </c>
      <c r="C11702" s="3" t="s">
        <v>450</v>
      </c>
      <c r="D11702" s="3" t="s">
        <v>563</v>
      </c>
      <c r="E11702" s="3" t="n">
        <v>3417</v>
      </c>
      <c r="F11702" s="4" t="n">
        <v>123.24</v>
      </c>
      <c r="G11702" s="3" t="s">
        <v>8</v>
      </c>
      <c r="H11702" s="4" t="n">
        <f aca="false">ROUND(E11702*F11702,2)</f>
        <v>421111.08</v>
      </c>
    </row>
    <row r="11703" customFormat="false" ht="15" hidden="false" customHeight="false" outlineLevel="0" collapsed="false">
      <c r="A11703" s="3" t="n">
        <v>11702</v>
      </c>
      <c r="B11703" s="3" t="n">
        <v>10</v>
      </c>
      <c r="C11703" s="3" t="s">
        <v>450</v>
      </c>
      <c r="D11703" s="3" t="s">
        <v>563</v>
      </c>
      <c r="E11703" s="3" t="n">
        <v>4053</v>
      </c>
      <c r="F11703" s="4" t="n">
        <v>76.9</v>
      </c>
      <c r="G11703" s="3" t="s">
        <v>8</v>
      </c>
      <c r="H11703" s="4" t="n">
        <f aca="false">ROUND(E11703*F11703,2)</f>
        <v>311675.7</v>
      </c>
    </row>
    <row r="11704" customFormat="false" ht="15" hidden="false" customHeight="false" outlineLevel="0" collapsed="false">
      <c r="A11704" s="3" t="n">
        <v>11703</v>
      </c>
      <c r="B11704" s="3" t="n">
        <v>2</v>
      </c>
      <c r="C11704" s="3" t="s">
        <v>450</v>
      </c>
      <c r="D11704" s="3" t="s">
        <v>562</v>
      </c>
      <c r="E11704" s="3" t="n">
        <v>4240</v>
      </c>
      <c r="F11704" s="4" t="n">
        <v>30.01</v>
      </c>
      <c r="G11704" s="3" t="s">
        <v>8</v>
      </c>
      <c r="H11704" s="4" t="n">
        <f aca="false">ROUND(E11704*F11704,2)</f>
        <v>127242.4</v>
      </c>
    </row>
    <row r="11705" customFormat="false" ht="15" hidden="false" customHeight="false" outlineLevel="0" collapsed="false">
      <c r="A11705" s="3" t="n">
        <v>11704</v>
      </c>
      <c r="B11705" s="3" t="n">
        <v>6</v>
      </c>
      <c r="C11705" s="3" t="s">
        <v>450</v>
      </c>
      <c r="D11705" s="3" t="s">
        <v>563</v>
      </c>
      <c r="E11705" s="3" t="n">
        <v>2060</v>
      </c>
      <c r="F11705" s="4" t="n">
        <v>249.4</v>
      </c>
      <c r="G11705" s="3" t="s">
        <v>8</v>
      </c>
      <c r="H11705" s="4" t="n">
        <f aca="false">ROUND(E11705*F11705,2)</f>
        <v>513764</v>
      </c>
    </row>
    <row r="11706" customFormat="false" ht="15" hidden="false" customHeight="false" outlineLevel="0" collapsed="false">
      <c r="A11706" s="3" t="n">
        <v>11705</v>
      </c>
      <c r="B11706" s="3" t="n">
        <v>2</v>
      </c>
      <c r="C11706" s="3" t="s">
        <v>450</v>
      </c>
      <c r="D11706" s="3" t="s">
        <v>563</v>
      </c>
      <c r="E11706" s="3" t="n">
        <v>2114</v>
      </c>
      <c r="F11706" s="4" t="n">
        <v>29.97</v>
      </c>
      <c r="G11706" s="3" t="s">
        <v>8</v>
      </c>
      <c r="H11706" s="4" t="n">
        <f aca="false">ROUND(E11706*F11706,2)</f>
        <v>63356.58</v>
      </c>
    </row>
    <row r="11707" customFormat="false" ht="15" hidden="false" customHeight="false" outlineLevel="0" collapsed="false">
      <c r="A11707" s="3" t="n">
        <v>11706</v>
      </c>
      <c r="B11707" s="3" t="n">
        <v>13</v>
      </c>
      <c r="C11707" s="3" t="s">
        <v>450</v>
      </c>
      <c r="D11707" s="3" t="s">
        <v>562</v>
      </c>
      <c r="E11707" s="3" t="n">
        <v>3581</v>
      </c>
      <c r="F11707" s="4" t="n">
        <v>41.47</v>
      </c>
      <c r="G11707" s="3" t="s">
        <v>41</v>
      </c>
      <c r="H11707" s="4" t="n">
        <f aca="false">ROUND(E11707*F11707,2)</f>
        <v>148504.07</v>
      </c>
    </row>
    <row r="11708" customFormat="false" ht="15" hidden="false" customHeight="false" outlineLevel="0" collapsed="false">
      <c r="A11708" s="3" t="n">
        <v>11707</v>
      </c>
      <c r="B11708" s="3" t="n">
        <v>5</v>
      </c>
      <c r="C11708" s="3" t="s">
        <v>450</v>
      </c>
      <c r="D11708" s="3" t="s">
        <v>563</v>
      </c>
      <c r="E11708" s="3" t="n">
        <v>656</v>
      </c>
      <c r="F11708" s="4" t="n">
        <v>729.89</v>
      </c>
      <c r="G11708" s="3" t="s">
        <v>8</v>
      </c>
      <c r="H11708" s="4" t="n">
        <f aca="false">ROUND(E11708*F11708,2)</f>
        <v>478807.84</v>
      </c>
    </row>
    <row r="11709" customFormat="false" ht="15" hidden="false" customHeight="false" outlineLevel="0" collapsed="false">
      <c r="A11709" s="3" t="n">
        <v>11708</v>
      </c>
      <c r="B11709" s="3" t="n">
        <v>11</v>
      </c>
      <c r="C11709" s="3" t="s">
        <v>450</v>
      </c>
      <c r="D11709" s="3" t="s">
        <v>563</v>
      </c>
      <c r="E11709" s="3" t="n">
        <v>2626</v>
      </c>
      <c r="F11709" s="4" t="n">
        <v>117.57</v>
      </c>
      <c r="G11709" s="3" t="s">
        <v>34</v>
      </c>
      <c r="H11709" s="4" t="n">
        <f aca="false">ROUND(E11709*F11709,2)</f>
        <v>308738.82</v>
      </c>
    </row>
    <row r="11710" customFormat="false" ht="15" hidden="false" customHeight="false" outlineLevel="0" collapsed="false">
      <c r="A11710" s="3" t="n">
        <v>11709</v>
      </c>
      <c r="B11710" s="3" t="n">
        <v>9</v>
      </c>
      <c r="C11710" s="3" t="s">
        <v>450</v>
      </c>
      <c r="D11710" s="3" t="s">
        <v>563</v>
      </c>
      <c r="E11710" s="3" t="n">
        <v>207</v>
      </c>
      <c r="F11710" s="4" t="n">
        <v>271.32</v>
      </c>
      <c r="G11710" s="3" t="s">
        <v>8</v>
      </c>
      <c r="H11710" s="4" t="n">
        <f aca="false">ROUND(E11710*F11710,2)</f>
        <v>56163.24</v>
      </c>
    </row>
    <row r="11711" customFormat="false" ht="15" hidden="false" customHeight="false" outlineLevel="0" collapsed="false">
      <c r="A11711" s="3" t="n">
        <v>11710</v>
      </c>
      <c r="B11711" s="3" t="n">
        <v>13</v>
      </c>
      <c r="C11711" s="3" t="s">
        <v>450</v>
      </c>
      <c r="D11711" s="3" t="s">
        <v>563</v>
      </c>
      <c r="E11711" s="3" t="n">
        <v>1949</v>
      </c>
      <c r="F11711" s="4" t="n">
        <v>41.65</v>
      </c>
      <c r="G11711" s="3" t="s">
        <v>41</v>
      </c>
      <c r="H11711" s="4" t="n">
        <f aca="false">ROUND(E11711*F11711,2)</f>
        <v>81175.85</v>
      </c>
    </row>
    <row r="11712" customFormat="false" ht="15" hidden="false" customHeight="false" outlineLevel="0" collapsed="false">
      <c r="A11712" s="3" t="n">
        <v>11711</v>
      </c>
      <c r="B11712" s="3" t="n">
        <v>13</v>
      </c>
      <c r="C11712" s="3" t="s">
        <v>450</v>
      </c>
      <c r="D11712" s="3" t="s">
        <v>562</v>
      </c>
      <c r="E11712" s="3" t="n">
        <v>1373</v>
      </c>
      <c r="F11712" s="4" t="n">
        <v>41.48</v>
      </c>
      <c r="G11712" s="3" t="s">
        <v>41</v>
      </c>
      <c r="H11712" s="4" t="n">
        <f aca="false">ROUND(E11712*F11712,2)</f>
        <v>56952.04</v>
      </c>
    </row>
    <row r="11713" customFormat="false" ht="15" hidden="false" customHeight="false" outlineLevel="0" collapsed="false">
      <c r="A11713" s="3" t="n">
        <v>11712</v>
      </c>
      <c r="B11713" s="3" t="n">
        <v>6</v>
      </c>
      <c r="C11713" s="3" t="s">
        <v>450</v>
      </c>
      <c r="D11713" s="3" t="s">
        <v>563</v>
      </c>
      <c r="E11713" s="3" t="n">
        <v>4806</v>
      </c>
      <c r="F11713" s="4" t="n">
        <v>250.63</v>
      </c>
      <c r="G11713" s="3" t="s">
        <v>8</v>
      </c>
      <c r="H11713" s="4" t="n">
        <f aca="false">ROUND(E11713*F11713,2)</f>
        <v>1204527.78</v>
      </c>
    </row>
    <row r="11714" customFormat="false" ht="15" hidden="false" customHeight="false" outlineLevel="0" collapsed="false">
      <c r="A11714" s="3" t="n">
        <v>11713</v>
      </c>
      <c r="B11714" s="3" t="n">
        <v>14</v>
      </c>
      <c r="C11714" s="3" t="s">
        <v>450</v>
      </c>
      <c r="D11714" s="3" t="s">
        <v>563</v>
      </c>
      <c r="E11714" s="3" t="n">
        <v>4525</v>
      </c>
      <c r="F11714" s="4" t="n">
        <v>73.61</v>
      </c>
      <c r="G11714" s="3" t="s">
        <v>41</v>
      </c>
      <c r="H11714" s="4" t="n">
        <f aca="false">ROUND(E11714*F11714,2)</f>
        <v>333085.25</v>
      </c>
    </row>
    <row r="11715" customFormat="false" ht="15" hidden="false" customHeight="false" outlineLevel="0" collapsed="false">
      <c r="A11715" s="3" t="n">
        <v>11714</v>
      </c>
      <c r="B11715" s="3" t="n">
        <v>15</v>
      </c>
      <c r="C11715" s="3" t="s">
        <v>450</v>
      </c>
      <c r="D11715" s="3" t="s">
        <v>563</v>
      </c>
      <c r="E11715" s="3" t="n">
        <v>4177</v>
      </c>
      <c r="F11715" s="4" t="n">
        <v>280.55</v>
      </c>
      <c r="G11715" s="3" t="s">
        <v>46</v>
      </c>
      <c r="H11715" s="4" t="n">
        <f aca="false">ROUND(E11715*F11715,2)</f>
        <v>1171857.35</v>
      </c>
    </row>
    <row r="11716" customFormat="false" ht="15" hidden="false" customHeight="false" outlineLevel="0" collapsed="false">
      <c r="A11716" s="3" t="n">
        <v>11715</v>
      </c>
      <c r="B11716" s="3" t="n">
        <v>2</v>
      </c>
      <c r="C11716" s="3" t="s">
        <v>451</v>
      </c>
      <c r="D11716" s="3" t="s">
        <v>563</v>
      </c>
      <c r="E11716" s="3" t="n">
        <v>437</v>
      </c>
      <c r="F11716" s="4" t="n">
        <v>29.96</v>
      </c>
      <c r="G11716" s="3" t="s">
        <v>8</v>
      </c>
      <c r="H11716" s="4" t="n">
        <f aca="false">ROUND(E11716*F11716,2)</f>
        <v>13092.52</v>
      </c>
    </row>
    <row r="11717" customFormat="false" ht="15" hidden="false" customHeight="false" outlineLevel="0" collapsed="false">
      <c r="A11717" s="3" t="n">
        <v>11716</v>
      </c>
      <c r="B11717" s="3" t="n">
        <v>2</v>
      </c>
      <c r="C11717" s="3" t="s">
        <v>451</v>
      </c>
      <c r="D11717" s="3" t="s">
        <v>563</v>
      </c>
      <c r="E11717" s="3" t="n">
        <v>389</v>
      </c>
      <c r="F11717" s="4" t="n">
        <v>30.05</v>
      </c>
      <c r="G11717" s="3" t="s">
        <v>8</v>
      </c>
      <c r="H11717" s="4" t="n">
        <f aca="false">ROUND(E11717*F11717,2)</f>
        <v>11689.45</v>
      </c>
    </row>
    <row r="11718" customFormat="false" ht="15" hidden="false" customHeight="false" outlineLevel="0" collapsed="false">
      <c r="A11718" s="3" t="n">
        <v>11717</v>
      </c>
      <c r="B11718" s="3" t="n">
        <v>11</v>
      </c>
      <c r="C11718" s="3" t="s">
        <v>451</v>
      </c>
      <c r="D11718" s="3" t="s">
        <v>562</v>
      </c>
      <c r="E11718" s="3" t="n">
        <v>2694</v>
      </c>
      <c r="F11718" s="4" t="n">
        <v>117.45</v>
      </c>
      <c r="G11718" s="3" t="s">
        <v>34</v>
      </c>
      <c r="H11718" s="4" t="n">
        <f aca="false">ROUND(E11718*F11718,2)</f>
        <v>316410.3</v>
      </c>
    </row>
    <row r="11719" customFormat="false" ht="15" hidden="false" customHeight="false" outlineLevel="0" collapsed="false">
      <c r="A11719" s="3" t="n">
        <v>11718</v>
      </c>
      <c r="B11719" s="3" t="n">
        <v>11</v>
      </c>
      <c r="C11719" s="3" t="s">
        <v>451</v>
      </c>
      <c r="D11719" s="3" t="s">
        <v>563</v>
      </c>
      <c r="E11719" s="3" t="n">
        <v>3702</v>
      </c>
      <c r="F11719" s="4" t="n">
        <v>117.55</v>
      </c>
      <c r="G11719" s="3" t="s">
        <v>34</v>
      </c>
      <c r="H11719" s="4" t="n">
        <f aca="false">ROUND(E11719*F11719,2)</f>
        <v>435170.1</v>
      </c>
    </row>
    <row r="11720" customFormat="false" ht="15" hidden="false" customHeight="false" outlineLevel="0" collapsed="false">
      <c r="A11720" s="3" t="n">
        <v>11719</v>
      </c>
      <c r="B11720" s="3" t="n">
        <v>1</v>
      </c>
      <c r="C11720" s="3" t="s">
        <v>451</v>
      </c>
      <c r="D11720" s="3" t="s">
        <v>563</v>
      </c>
      <c r="E11720" s="3" t="n">
        <v>2406</v>
      </c>
      <c r="F11720" s="4" t="n">
        <v>411.52</v>
      </c>
      <c r="G11720" s="3" t="s">
        <v>8</v>
      </c>
      <c r="H11720" s="4" t="n">
        <f aca="false">ROUND(E11720*F11720,2)</f>
        <v>990117.12</v>
      </c>
    </row>
    <row r="11721" customFormat="false" ht="15" hidden="false" customHeight="false" outlineLevel="0" collapsed="false">
      <c r="A11721" s="3" t="n">
        <v>11720</v>
      </c>
      <c r="B11721" s="3" t="n">
        <v>6</v>
      </c>
      <c r="C11721" s="3" t="s">
        <v>451</v>
      </c>
      <c r="D11721" s="3" t="s">
        <v>562</v>
      </c>
      <c r="E11721" s="3" t="n">
        <v>2293</v>
      </c>
      <c r="F11721" s="4" t="n">
        <v>254.62</v>
      </c>
      <c r="G11721" s="3" t="s">
        <v>8</v>
      </c>
      <c r="H11721" s="4" t="n">
        <f aca="false">ROUND(E11721*F11721,2)</f>
        <v>583843.66</v>
      </c>
    </row>
    <row r="11722" customFormat="false" ht="15" hidden="false" customHeight="false" outlineLevel="0" collapsed="false">
      <c r="A11722" s="3" t="n">
        <v>11721</v>
      </c>
      <c r="B11722" s="3" t="n">
        <v>5</v>
      </c>
      <c r="C11722" s="3" t="s">
        <v>451</v>
      </c>
      <c r="D11722" s="3" t="s">
        <v>562</v>
      </c>
      <c r="E11722" s="3" t="n">
        <v>709</v>
      </c>
      <c r="F11722" s="4" t="n">
        <v>714.14</v>
      </c>
      <c r="G11722" s="3" t="s">
        <v>8</v>
      </c>
      <c r="H11722" s="4" t="n">
        <f aca="false">ROUND(E11722*F11722,2)</f>
        <v>506325.26</v>
      </c>
    </row>
    <row r="11723" customFormat="false" ht="15" hidden="false" customHeight="false" outlineLevel="0" collapsed="false">
      <c r="A11723" s="3" t="n">
        <v>11722</v>
      </c>
      <c r="B11723" s="3" t="n">
        <v>5</v>
      </c>
      <c r="C11723" s="3" t="s">
        <v>451</v>
      </c>
      <c r="D11723" s="3" t="s">
        <v>563</v>
      </c>
      <c r="E11723" s="3" t="n">
        <v>146</v>
      </c>
      <c r="F11723" s="4" t="n">
        <v>717.99</v>
      </c>
      <c r="G11723" s="3" t="s">
        <v>8</v>
      </c>
      <c r="H11723" s="4" t="n">
        <f aca="false">ROUND(E11723*F11723,2)</f>
        <v>104826.54</v>
      </c>
    </row>
    <row r="11724" customFormat="false" ht="15" hidden="false" customHeight="false" outlineLevel="0" collapsed="false">
      <c r="A11724" s="3" t="n">
        <v>11723</v>
      </c>
      <c r="B11724" s="3" t="n">
        <v>5</v>
      </c>
      <c r="C11724" s="3" t="s">
        <v>451</v>
      </c>
      <c r="D11724" s="3" t="s">
        <v>563</v>
      </c>
      <c r="E11724" s="3" t="n">
        <v>1921</v>
      </c>
      <c r="F11724" s="4" t="n">
        <v>714.71</v>
      </c>
      <c r="G11724" s="3" t="s">
        <v>8</v>
      </c>
      <c r="H11724" s="4" t="n">
        <f aca="false">ROUND(E11724*F11724,2)</f>
        <v>1372957.91</v>
      </c>
    </row>
    <row r="11725" customFormat="false" ht="15" hidden="false" customHeight="false" outlineLevel="0" collapsed="false">
      <c r="A11725" s="3" t="n">
        <v>11724</v>
      </c>
      <c r="B11725" s="3" t="n">
        <v>12</v>
      </c>
      <c r="C11725" s="3" t="s">
        <v>451</v>
      </c>
      <c r="D11725" s="3" t="s">
        <v>563</v>
      </c>
      <c r="E11725" s="3" t="n">
        <v>3349</v>
      </c>
      <c r="F11725" s="4" t="n">
        <v>219.56</v>
      </c>
      <c r="G11725" s="3" t="s">
        <v>38</v>
      </c>
      <c r="H11725" s="4" t="n">
        <f aca="false">ROUND(E11725*F11725,2)</f>
        <v>735306.44</v>
      </c>
    </row>
    <row r="11726" customFormat="false" ht="15" hidden="false" customHeight="false" outlineLevel="0" collapsed="false">
      <c r="A11726" s="3" t="n">
        <v>11725</v>
      </c>
      <c r="B11726" s="3" t="n">
        <v>3</v>
      </c>
      <c r="C11726" s="3" t="s">
        <v>451</v>
      </c>
      <c r="D11726" s="3" t="s">
        <v>563</v>
      </c>
      <c r="E11726" s="3" t="n">
        <v>115</v>
      </c>
      <c r="F11726" s="4" t="n">
        <v>163.75</v>
      </c>
      <c r="G11726" s="3" t="s">
        <v>8</v>
      </c>
      <c r="H11726" s="4" t="n">
        <f aca="false">ROUND(E11726*F11726,2)</f>
        <v>18831.25</v>
      </c>
    </row>
    <row r="11727" customFormat="false" ht="15" hidden="false" customHeight="false" outlineLevel="0" collapsed="false">
      <c r="A11727" s="3" t="n">
        <v>11726</v>
      </c>
      <c r="B11727" s="3" t="n">
        <v>9</v>
      </c>
      <c r="C11727" s="3" t="s">
        <v>451</v>
      </c>
      <c r="D11727" s="3" t="s">
        <v>563</v>
      </c>
      <c r="E11727" s="3" t="n">
        <v>4925</v>
      </c>
      <c r="F11727" s="4" t="n">
        <v>263.78</v>
      </c>
      <c r="G11727" s="3" t="s">
        <v>8</v>
      </c>
      <c r="H11727" s="4" t="n">
        <f aca="false">ROUND(E11727*F11727,2)</f>
        <v>1299116.5</v>
      </c>
    </row>
    <row r="11728" customFormat="false" ht="15" hidden="false" customHeight="false" outlineLevel="0" collapsed="false">
      <c r="A11728" s="3" t="n">
        <v>11727</v>
      </c>
      <c r="B11728" s="3" t="n">
        <v>9</v>
      </c>
      <c r="C11728" s="3" t="s">
        <v>451</v>
      </c>
      <c r="D11728" s="3" t="s">
        <v>563</v>
      </c>
      <c r="E11728" s="3" t="n">
        <v>2162</v>
      </c>
      <c r="F11728" s="4" t="n">
        <v>263.13</v>
      </c>
      <c r="G11728" s="3" t="s">
        <v>8</v>
      </c>
      <c r="H11728" s="4" t="n">
        <f aca="false">ROUND(E11728*F11728,2)</f>
        <v>568887.06</v>
      </c>
    </row>
    <row r="11729" customFormat="false" ht="15" hidden="false" customHeight="false" outlineLevel="0" collapsed="false">
      <c r="A11729" s="3" t="n">
        <v>11728</v>
      </c>
      <c r="B11729" s="3" t="n">
        <v>15</v>
      </c>
      <c r="C11729" s="3" t="s">
        <v>451</v>
      </c>
      <c r="D11729" s="3" t="s">
        <v>563</v>
      </c>
      <c r="E11729" s="3" t="n">
        <v>4277</v>
      </c>
      <c r="F11729" s="4" t="n">
        <v>280.75</v>
      </c>
      <c r="G11729" s="3" t="s">
        <v>46</v>
      </c>
      <c r="H11729" s="4" t="n">
        <f aca="false">ROUND(E11729*F11729,2)</f>
        <v>1200767.75</v>
      </c>
    </row>
    <row r="11730" customFormat="false" ht="15" hidden="false" customHeight="false" outlineLevel="0" collapsed="false">
      <c r="A11730" s="3" t="n">
        <v>11729</v>
      </c>
      <c r="B11730" s="3" t="n">
        <v>1</v>
      </c>
      <c r="C11730" s="3" t="s">
        <v>451</v>
      </c>
      <c r="D11730" s="3" t="s">
        <v>563</v>
      </c>
      <c r="E11730" s="3" t="n">
        <v>1132</v>
      </c>
      <c r="F11730" s="4" t="n">
        <v>412.81</v>
      </c>
      <c r="G11730" s="3" t="s">
        <v>8</v>
      </c>
      <c r="H11730" s="4" t="n">
        <f aca="false">ROUND(E11730*F11730,2)</f>
        <v>467300.92</v>
      </c>
    </row>
    <row r="11731" customFormat="false" ht="15" hidden="false" customHeight="false" outlineLevel="0" collapsed="false">
      <c r="A11731" s="3" t="n">
        <v>11730</v>
      </c>
      <c r="B11731" s="3" t="n">
        <v>3</v>
      </c>
      <c r="C11731" s="3" t="s">
        <v>451</v>
      </c>
      <c r="D11731" s="3" t="s">
        <v>562</v>
      </c>
      <c r="E11731" s="3" t="n">
        <v>2478</v>
      </c>
      <c r="F11731" s="4" t="n">
        <v>164.15</v>
      </c>
      <c r="G11731" s="3" t="s">
        <v>8</v>
      </c>
      <c r="H11731" s="4" t="n">
        <f aca="false">ROUND(E11731*F11731,2)</f>
        <v>406763.7</v>
      </c>
    </row>
    <row r="11732" customFormat="false" ht="15" hidden="false" customHeight="false" outlineLevel="0" collapsed="false">
      <c r="A11732" s="3" t="n">
        <v>11731</v>
      </c>
      <c r="B11732" s="3" t="n">
        <v>5</v>
      </c>
      <c r="C11732" s="3" t="s">
        <v>451</v>
      </c>
      <c r="D11732" s="3" t="s">
        <v>562</v>
      </c>
      <c r="E11732" s="3" t="n">
        <v>1174</v>
      </c>
      <c r="F11732" s="4" t="n">
        <v>714.75</v>
      </c>
      <c r="G11732" s="3" t="s">
        <v>8</v>
      </c>
      <c r="H11732" s="4" t="n">
        <f aca="false">ROUND(E11732*F11732,2)</f>
        <v>839116.5</v>
      </c>
    </row>
    <row r="11733" customFormat="false" ht="15" hidden="false" customHeight="false" outlineLevel="0" collapsed="false">
      <c r="A11733" s="3" t="n">
        <v>11732</v>
      </c>
      <c r="B11733" s="3" t="n">
        <v>14</v>
      </c>
      <c r="C11733" s="3" t="s">
        <v>451</v>
      </c>
      <c r="D11733" s="3" t="s">
        <v>562</v>
      </c>
      <c r="E11733" s="3" t="n">
        <v>4164</v>
      </c>
      <c r="F11733" s="4" t="n">
        <v>75.53</v>
      </c>
      <c r="G11733" s="3" t="s">
        <v>41</v>
      </c>
      <c r="H11733" s="4" t="n">
        <f aca="false">ROUND(E11733*F11733,2)</f>
        <v>314506.92</v>
      </c>
    </row>
    <row r="11734" customFormat="false" ht="15" hidden="false" customHeight="false" outlineLevel="0" collapsed="false">
      <c r="A11734" s="3" t="n">
        <v>11733</v>
      </c>
      <c r="B11734" s="3" t="n">
        <v>6</v>
      </c>
      <c r="C11734" s="3" t="s">
        <v>451</v>
      </c>
      <c r="D11734" s="3" t="s">
        <v>563</v>
      </c>
      <c r="E11734" s="3" t="n">
        <v>2705</v>
      </c>
      <c r="F11734" s="4" t="n">
        <v>253.95</v>
      </c>
      <c r="G11734" s="3" t="s">
        <v>8</v>
      </c>
      <c r="H11734" s="4" t="n">
        <f aca="false">ROUND(E11734*F11734,2)</f>
        <v>686934.75</v>
      </c>
    </row>
    <row r="11735" customFormat="false" ht="15" hidden="false" customHeight="false" outlineLevel="0" collapsed="false">
      <c r="A11735" s="3" t="n">
        <v>11734</v>
      </c>
      <c r="B11735" s="3" t="n">
        <v>13</v>
      </c>
      <c r="C11735" s="3" t="s">
        <v>451</v>
      </c>
      <c r="D11735" s="3" t="s">
        <v>563</v>
      </c>
      <c r="E11735" s="3" t="n">
        <v>272</v>
      </c>
      <c r="F11735" s="4" t="n">
        <v>40.86</v>
      </c>
      <c r="G11735" s="3" t="s">
        <v>41</v>
      </c>
      <c r="H11735" s="4" t="n">
        <f aca="false">ROUND(E11735*F11735,2)</f>
        <v>11113.92</v>
      </c>
    </row>
    <row r="11736" customFormat="false" ht="15" hidden="false" customHeight="false" outlineLevel="0" collapsed="false">
      <c r="A11736" s="3" t="n">
        <v>11735</v>
      </c>
      <c r="B11736" s="3" t="n">
        <v>12</v>
      </c>
      <c r="C11736" s="3" t="s">
        <v>451</v>
      </c>
      <c r="D11736" s="3" t="s">
        <v>563</v>
      </c>
      <c r="E11736" s="3" t="n">
        <v>440</v>
      </c>
      <c r="F11736" s="4" t="n">
        <v>218.8</v>
      </c>
      <c r="G11736" s="3" t="s">
        <v>38</v>
      </c>
      <c r="H11736" s="4" t="n">
        <f aca="false">ROUND(E11736*F11736,2)</f>
        <v>96272</v>
      </c>
    </row>
    <row r="11737" customFormat="false" ht="15" hidden="false" customHeight="false" outlineLevel="0" collapsed="false">
      <c r="A11737" s="3" t="n">
        <v>11736</v>
      </c>
      <c r="B11737" s="3" t="n">
        <v>11</v>
      </c>
      <c r="C11737" s="3" t="s">
        <v>451</v>
      </c>
      <c r="D11737" s="3" t="s">
        <v>562</v>
      </c>
      <c r="E11737" s="3" t="n">
        <v>3208</v>
      </c>
      <c r="F11737" s="4" t="n">
        <v>117.73</v>
      </c>
      <c r="G11737" s="3" t="s">
        <v>34</v>
      </c>
      <c r="H11737" s="4" t="n">
        <f aca="false">ROUND(E11737*F11737,2)</f>
        <v>377677.84</v>
      </c>
    </row>
    <row r="11738" customFormat="false" ht="15" hidden="false" customHeight="false" outlineLevel="0" collapsed="false">
      <c r="A11738" s="3" t="n">
        <v>11737</v>
      </c>
      <c r="B11738" s="3" t="n">
        <v>5</v>
      </c>
      <c r="C11738" s="3" t="s">
        <v>451</v>
      </c>
      <c r="D11738" s="3" t="s">
        <v>563</v>
      </c>
      <c r="E11738" s="3" t="n">
        <v>793</v>
      </c>
      <c r="F11738" s="4" t="n">
        <v>716.25</v>
      </c>
      <c r="G11738" s="3" t="s">
        <v>8</v>
      </c>
      <c r="H11738" s="4" t="n">
        <f aca="false">ROUND(E11738*F11738,2)</f>
        <v>567986.25</v>
      </c>
    </row>
    <row r="11739" customFormat="false" ht="15" hidden="false" customHeight="false" outlineLevel="0" collapsed="false">
      <c r="A11739" s="3" t="n">
        <v>11738</v>
      </c>
      <c r="B11739" s="3" t="n">
        <v>2</v>
      </c>
      <c r="C11739" s="3" t="s">
        <v>451</v>
      </c>
      <c r="D11739" s="3" t="s">
        <v>562</v>
      </c>
      <c r="E11739" s="3" t="n">
        <v>297</v>
      </c>
      <c r="F11739" s="4" t="n">
        <v>30.04</v>
      </c>
      <c r="G11739" s="3" t="s">
        <v>8</v>
      </c>
      <c r="H11739" s="4" t="n">
        <f aca="false">ROUND(E11739*F11739,2)</f>
        <v>8921.88</v>
      </c>
    </row>
    <row r="11740" customFormat="false" ht="15" hidden="false" customHeight="false" outlineLevel="0" collapsed="false">
      <c r="A11740" s="3" t="n">
        <v>11739</v>
      </c>
      <c r="B11740" s="3" t="n">
        <v>2</v>
      </c>
      <c r="C11740" s="3" t="s">
        <v>451</v>
      </c>
      <c r="D11740" s="3" t="s">
        <v>562</v>
      </c>
      <c r="E11740" s="3" t="n">
        <v>893</v>
      </c>
      <c r="F11740" s="4" t="n">
        <v>30.04</v>
      </c>
      <c r="G11740" s="3" t="s">
        <v>8</v>
      </c>
      <c r="H11740" s="4" t="n">
        <f aca="false">ROUND(E11740*F11740,2)</f>
        <v>26825.72</v>
      </c>
    </row>
    <row r="11741" customFormat="false" ht="15" hidden="false" customHeight="false" outlineLevel="0" collapsed="false">
      <c r="A11741" s="3" t="n">
        <v>11740</v>
      </c>
      <c r="B11741" s="3" t="n">
        <v>11</v>
      </c>
      <c r="C11741" s="3" t="s">
        <v>451</v>
      </c>
      <c r="D11741" s="3" t="s">
        <v>562</v>
      </c>
      <c r="E11741" s="3" t="n">
        <v>4287</v>
      </c>
      <c r="F11741" s="4" t="n">
        <v>117.53</v>
      </c>
      <c r="G11741" s="3" t="s">
        <v>34</v>
      </c>
      <c r="H11741" s="4" t="n">
        <f aca="false">ROUND(E11741*F11741,2)</f>
        <v>503851.11</v>
      </c>
    </row>
    <row r="11742" customFormat="false" ht="15" hidden="false" customHeight="false" outlineLevel="0" collapsed="false">
      <c r="A11742" s="3" t="n">
        <v>11741</v>
      </c>
      <c r="B11742" s="3" t="n">
        <v>12</v>
      </c>
      <c r="C11742" s="3" t="s">
        <v>451</v>
      </c>
      <c r="D11742" s="3" t="s">
        <v>562</v>
      </c>
      <c r="E11742" s="3" t="n">
        <v>2862</v>
      </c>
      <c r="F11742" s="4" t="n">
        <v>219.27</v>
      </c>
      <c r="G11742" s="3" t="s">
        <v>38</v>
      </c>
      <c r="H11742" s="4" t="n">
        <f aca="false">ROUND(E11742*F11742,2)</f>
        <v>627550.74</v>
      </c>
    </row>
    <row r="11743" customFormat="false" ht="15" hidden="false" customHeight="false" outlineLevel="0" collapsed="false">
      <c r="A11743" s="3" t="n">
        <v>11742</v>
      </c>
      <c r="B11743" s="3" t="n">
        <v>7</v>
      </c>
      <c r="C11743" s="3" t="s">
        <v>451</v>
      </c>
      <c r="D11743" s="3" t="s">
        <v>563</v>
      </c>
      <c r="E11743" s="3" t="n">
        <v>959</v>
      </c>
      <c r="F11743" s="4" t="n">
        <v>300.71</v>
      </c>
      <c r="G11743" s="3" t="s">
        <v>8</v>
      </c>
      <c r="H11743" s="4" t="n">
        <f aca="false">ROUND(E11743*F11743,2)</f>
        <v>288380.89</v>
      </c>
    </row>
    <row r="11744" customFormat="false" ht="15" hidden="false" customHeight="false" outlineLevel="0" collapsed="false">
      <c r="A11744" s="3" t="n">
        <v>11743</v>
      </c>
      <c r="B11744" s="3" t="n">
        <v>12</v>
      </c>
      <c r="C11744" s="3" t="s">
        <v>451</v>
      </c>
      <c r="D11744" s="3" t="s">
        <v>562</v>
      </c>
      <c r="E11744" s="3" t="n">
        <v>1906</v>
      </c>
      <c r="F11744" s="4" t="n">
        <v>219.55</v>
      </c>
      <c r="G11744" s="3" t="s">
        <v>38</v>
      </c>
      <c r="H11744" s="4" t="n">
        <f aca="false">ROUND(E11744*F11744,2)</f>
        <v>418462.3</v>
      </c>
    </row>
    <row r="11745" customFormat="false" ht="15" hidden="false" customHeight="false" outlineLevel="0" collapsed="false">
      <c r="A11745" s="3" t="n">
        <v>11744</v>
      </c>
      <c r="B11745" s="3" t="n">
        <v>11</v>
      </c>
      <c r="C11745" s="3" t="s">
        <v>451</v>
      </c>
      <c r="D11745" s="3" t="s">
        <v>563</v>
      </c>
      <c r="E11745" s="3" t="n">
        <v>88</v>
      </c>
      <c r="F11745" s="4" t="n">
        <v>117.92</v>
      </c>
      <c r="G11745" s="3" t="s">
        <v>34</v>
      </c>
      <c r="H11745" s="4" t="n">
        <f aca="false">ROUND(E11745*F11745,2)</f>
        <v>10376.96</v>
      </c>
    </row>
    <row r="11746" customFormat="false" ht="15" hidden="false" customHeight="false" outlineLevel="0" collapsed="false">
      <c r="A11746" s="3" t="n">
        <v>11745</v>
      </c>
      <c r="B11746" s="3" t="n">
        <v>8</v>
      </c>
      <c r="C11746" s="3" t="s">
        <v>452</v>
      </c>
      <c r="D11746" s="3" t="s">
        <v>562</v>
      </c>
      <c r="E11746" s="3" t="n">
        <v>2459</v>
      </c>
      <c r="F11746" s="4" t="n">
        <v>67.36</v>
      </c>
      <c r="G11746" s="3" t="s">
        <v>8</v>
      </c>
      <c r="H11746" s="4" t="n">
        <f aca="false">ROUND(E11746*F11746,2)</f>
        <v>165638.24</v>
      </c>
    </row>
    <row r="11747" customFormat="false" ht="15" hidden="false" customHeight="false" outlineLevel="0" collapsed="false">
      <c r="A11747" s="3" t="n">
        <v>11746</v>
      </c>
      <c r="B11747" s="3" t="n">
        <v>3</v>
      </c>
      <c r="C11747" s="3" t="s">
        <v>452</v>
      </c>
      <c r="D11747" s="3" t="s">
        <v>562</v>
      </c>
      <c r="E11747" s="3" t="n">
        <v>128</v>
      </c>
      <c r="F11747" s="4" t="n">
        <v>161.93</v>
      </c>
      <c r="G11747" s="3" t="s">
        <v>8</v>
      </c>
      <c r="H11747" s="4" t="n">
        <f aca="false">ROUND(E11747*F11747,2)</f>
        <v>20727.04</v>
      </c>
    </row>
    <row r="11748" customFormat="false" ht="15" hidden="false" customHeight="false" outlineLevel="0" collapsed="false">
      <c r="A11748" s="3" t="n">
        <v>11747</v>
      </c>
      <c r="B11748" s="3" t="n">
        <v>15</v>
      </c>
      <c r="C11748" s="3" t="s">
        <v>452</v>
      </c>
      <c r="D11748" s="3" t="s">
        <v>563</v>
      </c>
      <c r="E11748" s="3" t="n">
        <v>3391</v>
      </c>
      <c r="F11748" s="4" t="n">
        <v>280.26</v>
      </c>
      <c r="G11748" s="3" t="s">
        <v>46</v>
      </c>
      <c r="H11748" s="4" t="n">
        <f aca="false">ROUND(E11748*F11748,2)</f>
        <v>950361.66</v>
      </c>
    </row>
    <row r="11749" customFormat="false" ht="15" hidden="false" customHeight="false" outlineLevel="0" collapsed="false">
      <c r="A11749" s="3" t="n">
        <v>11748</v>
      </c>
      <c r="B11749" s="3" t="n">
        <v>3</v>
      </c>
      <c r="C11749" s="3" t="s">
        <v>452</v>
      </c>
      <c r="D11749" s="3" t="s">
        <v>562</v>
      </c>
      <c r="E11749" s="3" t="n">
        <v>4897</v>
      </c>
      <c r="F11749" s="4" t="n">
        <v>161.76</v>
      </c>
      <c r="G11749" s="3" t="s">
        <v>8</v>
      </c>
      <c r="H11749" s="4" t="n">
        <f aca="false">ROUND(E11749*F11749,2)</f>
        <v>792138.72</v>
      </c>
    </row>
    <row r="11750" customFormat="false" ht="15" hidden="false" customHeight="false" outlineLevel="0" collapsed="false">
      <c r="A11750" s="3" t="n">
        <v>11749</v>
      </c>
      <c r="B11750" s="3" t="n">
        <v>10</v>
      </c>
      <c r="C11750" s="3" t="s">
        <v>452</v>
      </c>
      <c r="D11750" s="3" t="s">
        <v>563</v>
      </c>
      <c r="E11750" s="3" t="n">
        <v>2867</v>
      </c>
      <c r="F11750" s="4" t="n">
        <v>79.53</v>
      </c>
      <c r="G11750" s="3" t="s">
        <v>8</v>
      </c>
      <c r="H11750" s="4" t="n">
        <f aca="false">ROUND(E11750*F11750,2)</f>
        <v>228012.51</v>
      </c>
    </row>
    <row r="11751" customFormat="false" ht="15" hidden="false" customHeight="false" outlineLevel="0" collapsed="false">
      <c r="A11751" s="3" t="n">
        <v>11750</v>
      </c>
      <c r="B11751" s="3" t="n">
        <v>6</v>
      </c>
      <c r="C11751" s="3" t="s">
        <v>452</v>
      </c>
      <c r="D11751" s="3" t="s">
        <v>563</v>
      </c>
      <c r="E11751" s="3" t="n">
        <v>3978</v>
      </c>
      <c r="F11751" s="4" t="n">
        <v>256.82</v>
      </c>
      <c r="G11751" s="3" t="s">
        <v>8</v>
      </c>
      <c r="H11751" s="4" t="n">
        <f aca="false">ROUND(E11751*F11751,2)</f>
        <v>1021629.96</v>
      </c>
    </row>
    <row r="11752" customFormat="false" ht="15" hidden="false" customHeight="false" outlineLevel="0" collapsed="false">
      <c r="A11752" s="3" t="n">
        <v>11751</v>
      </c>
      <c r="B11752" s="3" t="n">
        <v>8</v>
      </c>
      <c r="C11752" s="3" t="s">
        <v>452</v>
      </c>
      <c r="D11752" s="3" t="s">
        <v>562</v>
      </c>
      <c r="E11752" s="3" t="n">
        <v>2993</v>
      </c>
      <c r="F11752" s="4" t="n">
        <v>67.36</v>
      </c>
      <c r="G11752" s="3" t="s">
        <v>8</v>
      </c>
      <c r="H11752" s="4" t="n">
        <f aca="false">ROUND(E11752*F11752,2)</f>
        <v>201608.48</v>
      </c>
    </row>
    <row r="11753" customFormat="false" ht="15" hidden="false" customHeight="false" outlineLevel="0" collapsed="false">
      <c r="A11753" s="3" t="n">
        <v>11752</v>
      </c>
      <c r="B11753" s="3" t="n">
        <v>15</v>
      </c>
      <c r="C11753" s="3" t="s">
        <v>452</v>
      </c>
      <c r="D11753" s="3" t="s">
        <v>563</v>
      </c>
      <c r="E11753" s="3" t="n">
        <v>2239</v>
      </c>
      <c r="F11753" s="4" t="n">
        <v>280.91</v>
      </c>
      <c r="G11753" s="3" t="s">
        <v>46</v>
      </c>
      <c r="H11753" s="4" t="n">
        <f aca="false">ROUND(E11753*F11753,2)</f>
        <v>628957.49</v>
      </c>
    </row>
    <row r="11754" customFormat="false" ht="15" hidden="false" customHeight="false" outlineLevel="0" collapsed="false">
      <c r="A11754" s="3" t="n">
        <v>11753</v>
      </c>
      <c r="B11754" s="3" t="n">
        <v>11</v>
      </c>
      <c r="C11754" s="3" t="s">
        <v>452</v>
      </c>
      <c r="D11754" s="3" t="s">
        <v>563</v>
      </c>
      <c r="E11754" s="3" t="n">
        <v>816</v>
      </c>
      <c r="F11754" s="4" t="n">
        <v>116.97</v>
      </c>
      <c r="G11754" s="3" t="s">
        <v>34</v>
      </c>
      <c r="H11754" s="4" t="n">
        <f aca="false">ROUND(E11754*F11754,2)</f>
        <v>95447.52</v>
      </c>
    </row>
    <row r="11755" customFormat="false" ht="15" hidden="false" customHeight="false" outlineLevel="0" collapsed="false">
      <c r="A11755" s="3" t="n">
        <v>11754</v>
      </c>
      <c r="B11755" s="3" t="n">
        <v>12</v>
      </c>
      <c r="C11755" s="3" t="s">
        <v>452</v>
      </c>
      <c r="D11755" s="3" t="s">
        <v>562</v>
      </c>
      <c r="E11755" s="3" t="n">
        <v>1097</v>
      </c>
      <c r="F11755" s="4" t="n">
        <v>220.36</v>
      </c>
      <c r="G11755" s="3" t="s">
        <v>38</v>
      </c>
      <c r="H11755" s="4" t="n">
        <f aca="false">ROUND(E11755*F11755,2)</f>
        <v>241734.92</v>
      </c>
    </row>
    <row r="11756" customFormat="false" ht="15" hidden="false" customHeight="false" outlineLevel="0" collapsed="false">
      <c r="A11756" s="3" t="n">
        <v>11755</v>
      </c>
      <c r="B11756" s="3" t="n">
        <v>7</v>
      </c>
      <c r="C11756" s="3" t="s">
        <v>452</v>
      </c>
      <c r="D11756" s="3" t="s">
        <v>563</v>
      </c>
      <c r="E11756" s="3" t="n">
        <v>2635</v>
      </c>
      <c r="F11756" s="4" t="n">
        <v>295.86</v>
      </c>
      <c r="G11756" s="3" t="s">
        <v>8</v>
      </c>
      <c r="H11756" s="4" t="n">
        <f aca="false">ROUND(E11756*F11756,2)</f>
        <v>779591.1</v>
      </c>
    </row>
    <row r="11757" customFormat="false" ht="15" hidden="false" customHeight="false" outlineLevel="0" collapsed="false">
      <c r="A11757" s="3" t="n">
        <v>11756</v>
      </c>
      <c r="B11757" s="3" t="n">
        <v>10</v>
      </c>
      <c r="C11757" s="3" t="s">
        <v>452</v>
      </c>
      <c r="D11757" s="3" t="s">
        <v>562</v>
      </c>
      <c r="E11757" s="3" t="n">
        <v>3931</v>
      </c>
      <c r="F11757" s="4" t="n">
        <v>79.11</v>
      </c>
      <c r="G11757" s="3" t="s">
        <v>8</v>
      </c>
      <c r="H11757" s="4" t="n">
        <f aca="false">ROUND(E11757*F11757,2)</f>
        <v>310981.41</v>
      </c>
    </row>
    <row r="11758" customFormat="false" ht="15" hidden="false" customHeight="false" outlineLevel="0" collapsed="false">
      <c r="A11758" s="3" t="n">
        <v>11757</v>
      </c>
      <c r="B11758" s="3" t="n">
        <v>10</v>
      </c>
      <c r="C11758" s="3" t="s">
        <v>452</v>
      </c>
      <c r="D11758" s="3" t="s">
        <v>563</v>
      </c>
      <c r="E11758" s="3" t="n">
        <v>1742</v>
      </c>
      <c r="F11758" s="4" t="n">
        <v>79.09</v>
      </c>
      <c r="G11758" s="3" t="s">
        <v>8</v>
      </c>
      <c r="H11758" s="4" t="n">
        <f aca="false">ROUND(E11758*F11758,2)</f>
        <v>137774.78</v>
      </c>
    </row>
    <row r="11759" customFormat="false" ht="15" hidden="false" customHeight="false" outlineLevel="0" collapsed="false">
      <c r="A11759" s="3" t="n">
        <v>11758</v>
      </c>
      <c r="B11759" s="3" t="n">
        <v>11</v>
      </c>
      <c r="C11759" s="3" t="s">
        <v>452</v>
      </c>
      <c r="D11759" s="3" t="s">
        <v>563</v>
      </c>
      <c r="E11759" s="3" t="n">
        <v>3656</v>
      </c>
      <c r="F11759" s="4" t="n">
        <v>116.39</v>
      </c>
      <c r="G11759" s="3" t="s">
        <v>34</v>
      </c>
      <c r="H11759" s="4" t="n">
        <f aca="false">ROUND(E11759*F11759,2)</f>
        <v>425521.84</v>
      </c>
    </row>
    <row r="11760" customFormat="false" ht="15" hidden="false" customHeight="false" outlineLevel="0" collapsed="false">
      <c r="A11760" s="3" t="n">
        <v>11759</v>
      </c>
      <c r="B11760" s="3" t="n">
        <v>4</v>
      </c>
      <c r="C11760" s="3" t="s">
        <v>452</v>
      </c>
      <c r="D11760" s="3" t="s">
        <v>563</v>
      </c>
      <c r="E11760" s="3" t="n">
        <v>2126</v>
      </c>
      <c r="F11760" s="4" t="n">
        <v>123.45</v>
      </c>
      <c r="G11760" s="3" t="s">
        <v>8</v>
      </c>
      <c r="H11760" s="4" t="n">
        <f aca="false">ROUND(E11760*F11760,2)</f>
        <v>262454.7</v>
      </c>
    </row>
    <row r="11761" customFormat="false" ht="15" hidden="false" customHeight="false" outlineLevel="0" collapsed="false">
      <c r="A11761" s="3" t="n">
        <v>11760</v>
      </c>
      <c r="B11761" s="3" t="n">
        <v>2</v>
      </c>
      <c r="C11761" s="3" t="s">
        <v>452</v>
      </c>
      <c r="D11761" s="3" t="s">
        <v>562</v>
      </c>
      <c r="E11761" s="3" t="n">
        <v>3191</v>
      </c>
      <c r="F11761" s="4" t="n">
        <v>29.59</v>
      </c>
      <c r="G11761" s="3" t="s">
        <v>8</v>
      </c>
      <c r="H11761" s="4" t="n">
        <f aca="false">ROUND(E11761*F11761,2)</f>
        <v>94421.69</v>
      </c>
    </row>
    <row r="11762" customFormat="false" ht="15" hidden="false" customHeight="false" outlineLevel="0" collapsed="false">
      <c r="A11762" s="3" t="n">
        <v>11761</v>
      </c>
      <c r="B11762" s="3" t="n">
        <v>13</v>
      </c>
      <c r="C11762" s="3" t="s">
        <v>452</v>
      </c>
      <c r="D11762" s="3" t="s">
        <v>562</v>
      </c>
      <c r="E11762" s="3" t="n">
        <v>2528</v>
      </c>
      <c r="F11762" s="4" t="n">
        <v>40.62</v>
      </c>
      <c r="G11762" s="3" t="s">
        <v>41</v>
      </c>
      <c r="H11762" s="4" t="n">
        <f aca="false">ROUND(E11762*F11762,2)</f>
        <v>102687.36</v>
      </c>
    </row>
    <row r="11763" customFormat="false" ht="15" hidden="false" customHeight="false" outlineLevel="0" collapsed="false">
      <c r="A11763" s="3" t="n">
        <v>11762</v>
      </c>
      <c r="B11763" s="3" t="n">
        <v>4</v>
      </c>
      <c r="C11763" s="3" t="s">
        <v>452</v>
      </c>
      <c r="D11763" s="3" t="s">
        <v>563</v>
      </c>
      <c r="E11763" s="3" t="n">
        <v>223</v>
      </c>
      <c r="F11763" s="4" t="n">
        <v>123.45</v>
      </c>
      <c r="G11763" s="3" t="s">
        <v>8</v>
      </c>
      <c r="H11763" s="4" t="n">
        <f aca="false">ROUND(E11763*F11763,2)</f>
        <v>27529.35</v>
      </c>
    </row>
    <row r="11764" customFormat="false" ht="15" hidden="false" customHeight="false" outlineLevel="0" collapsed="false">
      <c r="A11764" s="3" t="n">
        <v>11763</v>
      </c>
      <c r="B11764" s="3" t="n">
        <v>3</v>
      </c>
      <c r="C11764" s="3" t="s">
        <v>452</v>
      </c>
      <c r="D11764" s="3" t="s">
        <v>563</v>
      </c>
      <c r="E11764" s="3" t="n">
        <v>4328</v>
      </c>
      <c r="F11764" s="4" t="n">
        <v>161.28</v>
      </c>
      <c r="G11764" s="3" t="s">
        <v>8</v>
      </c>
      <c r="H11764" s="4" t="n">
        <f aca="false">ROUND(E11764*F11764,2)</f>
        <v>698019.84</v>
      </c>
    </row>
    <row r="11765" customFormat="false" ht="15" hidden="false" customHeight="false" outlineLevel="0" collapsed="false">
      <c r="A11765" s="3" t="n">
        <v>11764</v>
      </c>
      <c r="B11765" s="3" t="n">
        <v>1</v>
      </c>
      <c r="C11765" s="3" t="s">
        <v>452</v>
      </c>
      <c r="D11765" s="3" t="s">
        <v>562</v>
      </c>
      <c r="E11765" s="3" t="n">
        <v>4031</v>
      </c>
      <c r="F11765" s="4" t="n">
        <v>414.78</v>
      </c>
      <c r="G11765" s="3" t="s">
        <v>8</v>
      </c>
      <c r="H11765" s="4" t="n">
        <f aca="false">ROUND(E11765*F11765,2)</f>
        <v>1671978.18</v>
      </c>
    </row>
    <row r="11766" customFormat="false" ht="15" hidden="false" customHeight="false" outlineLevel="0" collapsed="false">
      <c r="A11766" s="3" t="n">
        <v>11765</v>
      </c>
      <c r="B11766" s="3" t="n">
        <v>3</v>
      </c>
      <c r="C11766" s="3" t="s">
        <v>452</v>
      </c>
      <c r="D11766" s="3" t="s">
        <v>563</v>
      </c>
      <c r="E11766" s="3" t="n">
        <v>85</v>
      </c>
      <c r="F11766" s="4" t="n">
        <v>161.23</v>
      </c>
      <c r="G11766" s="3" t="s">
        <v>8</v>
      </c>
      <c r="H11766" s="4" t="n">
        <f aca="false">ROUND(E11766*F11766,2)</f>
        <v>13704.55</v>
      </c>
    </row>
    <row r="11767" customFormat="false" ht="15" hidden="false" customHeight="false" outlineLevel="0" collapsed="false">
      <c r="A11767" s="3" t="n">
        <v>11766</v>
      </c>
      <c r="B11767" s="3" t="n">
        <v>7</v>
      </c>
      <c r="C11767" s="3" t="s">
        <v>452</v>
      </c>
      <c r="D11767" s="3" t="s">
        <v>562</v>
      </c>
      <c r="E11767" s="3" t="n">
        <v>2657</v>
      </c>
      <c r="F11767" s="4" t="n">
        <v>297.22</v>
      </c>
      <c r="G11767" s="3" t="s">
        <v>8</v>
      </c>
      <c r="H11767" s="4" t="n">
        <f aca="false">ROUND(E11767*F11767,2)</f>
        <v>789713.54</v>
      </c>
    </row>
    <row r="11768" customFormat="false" ht="15" hidden="false" customHeight="false" outlineLevel="0" collapsed="false">
      <c r="A11768" s="3" t="n">
        <v>11767</v>
      </c>
      <c r="B11768" s="3" t="n">
        <v>9</v>
      </c>
      <c r="C11768" s="3" t="s">
        <v>452</v>
      </c>
      <c r="D11768" s="3" t="s">
        <v>563</v>
      </c>
      <c r="E11768" s="3" t="n">
        <v>4850</v>
      </c>
      <c r="F11768" s="4" t="n">
        <v>266.89</v>
      </c>
      <c r="G11768" s="3" t="s">
        <v>8</v>
      </c>
      <c r="H11768" s="4" t="n">
        <f aca="false">ROUND(E11768*F11768,2)</f>
        <v>1294416.5</v>
      </c>
    </row>
    <row r="11769" customFormat="false" ht="15" hidden="false" customHeight="false" outlineLevel="0" collapsed="false">
      <c r="A11769" s="3" t="n">
        <v>11768</v>
      </c>
      <c r="B11769" s="3" t="n">
        <v>6</v>
      </c>
      <c r="C11769" s="3" t="s">
        <v>452</v>
      </c>
      <c r="D11769" s="3" t="s">
        <v>563</v>
      </c>
      <c r="E11769" s="3" t="n">
        <v>1308</v>
      </c>
      <c r="F11769" s="4" t="n">
        <v>256.67</v>
      </c>
      <c r="G11769" s="3" t="s">
        <v>8</v>
      </c>
      <c r="H11769" s="4" t="n">
        <f aca="false">ROUND(E11769*F11769,2)</f>
        <v>335724.36</v>
      </c>
    </row>
    <row r="11770" customFormat="false" ht="15" hidden="false" customHeight="false" outlineLevel="0" collapsed="false">
      <c r="A11770" s="3" t="n">
        <v>11769</v>
      </c>
      <c r="B11770" s="3" t="n">
        <v>2</v>
      </c>
      <c r="C11770" s="3" t="s">
        <v>452</v>
      </c>
      <c r="D11770" s="3" t="s">
        <v>562</v>
      </c>
      <c r="E11770" s="3" t="n">
        <v>475</v>
      </c>
      <c r="F11770" s="4" t="n">
        <v>29.6</v>
      </c>
      <c r="G11770" s="3" t="s">
        <v>8</v>
      </c>
      <c r="H11770" s="4" t="n">
        <f aca="false">ROUND(E11770*F11770,2)</f>
        <v>14060</v>
      </c>
    </row>
    <row r="11771" customFormat="false" ht="15" hidden="false" customHeight="false" outlineLevel="0" collapsed="false">
      <c r="A11771" s="3" t="n">
        <v>11770</v>
      </c>
      <c r="B11771" s="3" t="n">
        <v>3</v>
      </c>
      <c r="C11771" s="3" t="s">
        <v>452</v>
      </c>
      <c r="D11771" s="3" t="s">
        <v>562</v>
      </c>
      <c r="E11771" s="3" t="n">
        <v>3481</v>
      </c>
      <c r="F11771" s="4" t="n">
        <v>161.69</v>
      </c>
      <c r="G11771" s="3" t="s">
        <v>8</v>
      </c>
      <c r="H11771" s="4" t="n">
        <f aca="false">ROUND(E11771*F11771,2)</f>
        <v>562842.89</v>
      </c>
    </row>
    <row r="11772" customFormat="false" ht="15" hidden="false" customHeight="false" outlineLevel="0" collapsed="false">
      <c r="A11772" s="3" t="n">
        <v>11771</v>
      </c>
      <c r="B11772" s="3" t="n">
        <v>7</v>
      </c>
      <c r="C11772" s="3" t="s">
        <v>452</v>
      </c>
      <c r="D11772" s="3" t="s">
        <v>563</v>
      </c>
      <c r="E11772" s="3" t="n">
        <v>351</v>
      </c>
      <c r="F11772" s="4" t="n">
        <v>296.8</v>
      </c>
      <c r="G11772" s="3" t="s">
        <v>8</v>
      </c>
      <c r="H11772" s="4" t="n">
        <f aca="false">ROUND(E11772*F11772,2)</f>
        <v>104176.8</v>
      </c>
    </row>
    <row r="11773" customFormat="false" ht="15" hidden="false" customHeight="false" outlineLevel="0" collapsed="false">
      <c r="A11773" s="3" t="n">
        <v>11772</v>
      </c>
      <c r="B11773" s="3" t="n">
        <v>3</v>
      </c>
      <c r="C11773" s="3" t="s">
        <v>452</v>
      </c>
      <c r="D11773" s="3" t="s">
        <v>562</v>
      </c>
      <c r="E11773" s="3" t="n">
        <v>4457</v>
      </c>
      <c r="F11773" s="4" t="n">
        <v>161.55</v>
      </c>
      <c r="G11773" s="3" t="s">
        <v>8</v>
      </c>
      <c r="H11773" s="4" t="n">
        <f aca="false">ROUND(E11773*F11773,2)</f>
        <v>720028.35</v>
      </c>
    </row>
    <row r="11774" customFormat="false" ht="15" hidden="false" customHeight="false" outlineLevel="0" collapsed="false">
      <c r="A11774" s="3" t="n">
        <v>11773</v>
      </c>
      <c r="B11774" s="3" t="n">
        <v>3</v>
      </c>
      <c r="C11774" s="3" t="s">
        <v>452</v>
      </c>
      <c r="D11774" s="3" t="s">
        <v>563</v>
      </c>
      <c r="E11774" s="3" t="n">
        <v>65</v>
      </c>
      <c r="F11774" s="4" t="n">
        <v>161.64</v>
      </c>
      <c r="G11774" s="3" t="s">
        <v>8</v>
      </c>
      <c r="H11774" s="4" t="n">
        <f aca="false">ROUND(E11774*F11774,2)</f>
        <v>10506.6</v>
      </c>
    </row>
    <row r="11775" customFormat="false" ht="15" hidden="false" customHeight="false" outlineLevel="0" collapsed="false">
      <c r="A11775" s="3" t="n">
        <v>11774</v>
      </c>
      <c r="B11775" s="3" t="n">
        <v>11</v>
      </c>
      <c r="C11775" s="3" t="s">
        <v>452</v>
      </c>
      <c r="D11775" s="3" t="s">
        <v>563</v>
      </c>
      <c r="E11775" s="3" t="n">
        <v>279</v>
      </c>
      <c r="F11775" s="4" t="n">
        <v>116.87</v>
      </c>
      <c r="G11775" s="3" t="s">
        <v>34</v>
      </c>
      <c r="H11775" s="4" t="n">
        <f aca="false">ROUND(E11775*F11775,2)</f>
        <v>32606.73</v>
      </c>
    </row>
    <row r="11776" customFormat="false" ht="15" hidden="false" customHeight="false" outlineLevel="0" collapsed="false">
      <c r="A11776" s="3" t="n">
        <v>11775</v>
      </c>
      <c r="B11776" s="3" t="n">
        <v>1</v>
      </c>
      <c r="C11776" s="3" t="s">
        <v>452</v>
      </c>
      <c r="D11776" s="3" t="s">
        <v>562</v>
      </c>
      <c r="E11776" s="3" t="n">
        <v>3851</v>
      </c>
      <c r="F11776" s="4" t="n">
        <v>413.83</v>
      </c>
      <c r="G11776" s="3" t="s">
        <v>8</v>
      </c>
      <c r="H11776" s="4" t="n">
        <f aca="false">ROUND(E11776*F11776,2)</f>
        <v>1593659.33</v>
      </c>
    </row>
    <row r="11777" customFormat="false" ht="15" hidden="false" customHeight="false" outlineLevel="0" collapsed="false">
      <c r="A11777" s="3" t="n">
        <v>11776</v>
      </c>
      <c r="B11777" s="3" t="n">
        <v>8</v>
      </c>
      <c r="C11777" s="3" t="s">
        <v>452</v>
      </c>
      <c r="D11777" s="3" t="s">
        <v>563</v>
      </c>
      <c r="E11777" s="3" t="n">
        <v>2360</v>
      </c>
      <c r="F11777" s="4" t="n">
        <v>67.13</v>
      </c>
      <c r="G11777" s="3" t="s">
        <v>8</v>
      </c>
      <c r="H11777" s="4" t="n">
        <f aca="false">ROUND(E11777*F11777,2)</f>
        <v>158426.8</v>
      </c>
    </row>
    <row r="11778" customFormat="false" ht="15" hidden="false" customHeight="false" outlineLevel="0" collapsed="false">
      <c r="A11778" s="3" t="n">
        <v>11777</v>
      </c>
      <c r="B11778" s="3" t="n">
        <v>4</v>
      </c>
      <c r="C11778" s="3" t="s">
        <v>452</v>
      </c>
      <c r="D11778" s="3" t="s">
        <v>562</v>
      </c>
      <c r="E11778" s="3" t="n">
        <v>3086</v>
      </c>
      <c r="F11778" s="4" t="n">
        <v>123.39</v>
      </c>
      <c r="G11778" s="3" t="s">
        <v>8</v>
      </c>
      <c r="H11778" s="4" t="n">
        <f aca="false">ROUND(E11778*F11778,2)</f>
        <v>380781.54</v>
      </c>
    </row>
    <row r="11779" customFormat="false" ht="15" hidden="false" customHeight="false" outlineLevel="0" collapsed="false">
      <c r="A11779" s="3" t="n">
        <v>11778</v>
      </c>
      <c r="B11779" s="3" t="n">
        <v>1</v>
      </c>
      <c r="C11779" s="3" t="s">
        <v>452</v>
      </c>
      <c r="D11779" s="3" t="s">
        <v>562</v>
      </c>
      <c r="E11779" s="3" t="n">
        <v>1169</v>
      </c>
      <c r="F11779" s="4" t="n">
        <v>414.74</v>
      </c>
      <c r="G11779" s="3" t="s">
        <v>8</v>
      </c>
      <c r="H11779" s="4" t="n">
        <f aca="false">ROUND(E11779*F11779,2)</f>
        <v>484831.06</v>
      </c>
    </row>
    <row r="11780" customFormat="false" ht="15" hidden="false" customHeight="false" outlineLevel="0" collapsed="false">
      <c r="A11780" s="3" t="n">
        <v>11779</v>
      </c>
      <c r="B11780" s="3" t="n">
        <v>14</v>
      </c>
      <c r="C11780" s="3" t="s">
        <v>452</v>
      </c>
      <c r="D11780" s="3" t="s">
        <v>562</v>
      </c>
      <c r="E11780" s="3" t="n">
        <v>2086</v>
      </c>
      <c r="F11780" s="4" t="n">
        <v>74.87</v>
      </c>
      <c r="G11780" s="3" t="s">
        <v>41</v>
      </c>
      <c r="H11780" s="4" t="n">
        <f aca="false">ROUND(E11780*F11780,2)</f>
        <v>156178.82</v>
      </c>
    </row>
    <row r="11781" customFormat="false" ht="15" hidden="false" customHeight="false" outlineLevel="0" collapsed="false">
      <c r="A11781" s="3" t="n">
        <v>11780</v>
      </c>
      <c r="B11781" s="3" t="n">
        <v>4</v>
      </c>
      <c r="C11781" s="3" t="s">
        <v>452</v>
      </c>
      <c r="D11781" s="3" t="s">
        <v>563</v>
      </c>
      <c r="E11781" s="3" t="n">
        <v>2535</v>
      </c>
      <c r="F11781" s="4" t="n">
        <v>123.98</v>
      </c>
      <c r="G11781" s="3" t="s">
        <v>8</v>
      </c>
      <c r="H11781" s="4" t="n">
        <f aca="false">ROUND(E11781*F11781,2)</f>
        <v>314289.3</v>
      </c>
    </row>
    <row r="11782" customFormat="false" ht="15" hidden="false" customHeight="false" outlineLevel="0" collapsed="false">
      <c r="A11782" s="3" t="n">
        <v>11781</v>
      </c>
      <c r="B11782" s="3" t="n">
        <v>15</v>
      </c>
      <c r="C11782" s="3" t="s">
        <v>452</v>
      </c>
      <c r="D11782" s="3" t="s">
        <v>563</v>
      </c>
      <c r="E11782" s="3" t="n">
        <v>3448</v>
      </c>
      <c r="F11782" s="4" t="n">
        <v>281</v>
      </c>
      <c r="G11782" s="3" t="s">
        <v>46</v>
      </c>
      <c r="H11782" s="4" t="n">
        <f aca="false">ROUND(E11782*F11782,2)</f>
        <v>968888</v>
      </c>
    </row>
    <row r="11783" customFormat="false" ht="15" hidden="false" customHeight="false" outlineLevel="0" collapsed="false">
      <c r="A11783" s="3" t="n">
        <v>11782</v>
      </c>
      <c r="B11783" s="3" t="n">
        <v>13</v>
      </c>
      <c r="C11783" s="3" t="s">
        <v>452</v>
      </c>
      <c r="D11783" s="3" t="s">
        <v>563</v>
      </c>
      <c r="E11783" s="3" t="n">
        <v>4155</v>
      </c>
      <c r="F11783" s="4" t="n">
        <v>40.46</v>
      </c>
      <c r="G11783" s="3" t="s">
        <v>41</v>
      </c>
      <c r="H11783" s="4" t="n">
        <f aca="false">ROUND(E11783*F11783,2)</f>
        <v>168111.3</v>
      </c>
    </row>
    <row r="11784" customFormat="false" ht="15" hidden="false" customHeight="false" outlineLevel="0" collapsed="false">
      <c r="A11784" s="3" t="n">
        <v>11783</v>
      </c>
      <c r="B11784" s="3" t="n">
        <v>14</v>
      </c>
      <c r="C11784" s="3" t="s">
        <v>452</v>
      </c>
      <c r="D11784" s="3" t="s">
        <v>562</v>
      </c>
      <c r="E11784" s="3" t="n">
        <v>2092</v>
      </c>
      <c r="F11784" s="4" t="n">
        <v>74.97</v>
      </c>
      <c r="G11784" s="3" t="s">
        <v>41</v>
      </c>
      <c r="H11784" s="4" t="n">
        <f aca="false">ROUND(E11784*F11784,2)</f>
        <v>156837.24</v>
      </c>
    </row>
    <row r="11785" customFormat="false" ht="15" hidden="false" customHeight="false" outlineLevel="0" collapsed="false">
      <c r="A11785" s="3" t="n">
        <v>11784</v>
      </c>
      <c r="B11785" s="3" t="n">
        <v>3</v>
      </c>
      <c r="C11785" s="3" t="s">
        <v>453</v>
      </c>
      <c r="D11785" s="3" t="s">
        <v>563</v>
      </c>
      <c r="E11785" s="3" t="n">
        <v>3557</v>
      </c>
      <c r="F11785" s="4" t="n">
        <v>159.13</v>
      </c>
      <c r="G11785" s="3" t="s">
        <v>8</v>
      </c>
      <c r="H11785" s="4" t="n">
        <f aca="false">ROUND(E11785*F11785,2)</f>
        <v>566025.41</v>
      </c>
    </row>
    <row r="11786" customFormat="false" ht="15" hidden="false" customHeight="false" outlineLevel="0" collapsed="false">
      <c r="A11786" s="3" t="n">
        <v>11785</v>
      </c>
      <c r="B11786" s="3" t="n">
        <v>6</v>
      </c>
      <c r="C11786" s="3" t="s">
        <v>453</v>
      </c>
      <c r="D11786" s="3" t="s">
        <v>563</v>
      </c>
      <c r="E11786" s="3" t="n">
        <v>4799</v>
      </c>
      <c r="F11786" s="4" t="n">
        <v>250.26</v>
      </c>
      <c r="G11786" s="3" t="s">
        <v>8</v>
      </c>
      <c r="H11786" s="4" t="n">
        <f aca="false">ROUND(E11786*F11786,2)</f>
        <v>1200997.74</v>
      </c>
    </row>
    <row r="11787" customFormat="false" ht="15" hidden="false" customHeight="false" outlineLevel="0" collapsed="false">
      <c r="A11787" s="3" t="n">
        <v>11786</v>
      </c>
      <c r="B11787" s="3" t="n">
        <v>7</v>
      </c>
      <c r="C11787" s="3" t="s">
        <v>453</v>
      </c>
      <c r="D11787" s="3" t="s">
        <v>563</v>
      </c>
      <c r="E11787" s="3" t="n">
        <v>1085</v>
      </c>
      <c r="F11787" s="4" t="n">
        <v>294.74</v>
      </c>
      <c r="G11787" s="3" t="s">
        <v>8</v>
      </c>
      <c r="H11787" s="4" t="n">
        <f aca="false">ROUND(E11787*F11787,2)</f>
        <v>319792.9</v>
      </c>
    </row>
    <row r="11788" customFormat="false" ht="15" hidden="false" customHeight="false" outlineLevel="0" collapsed="false">
      <c r="A11788" s="3" t="n">
        <v>11787</v>
      </c>
      <c r="B11788" s="3" t="n">
        <v>6</v>
      </c>
      <c r="C11788" s="3" t="s">
        <v>453</v>
      </c>
      <c r="D11788" s="3" t="s">
        <v>563</v>
      </c>
      <c r="E11788" s="3" t="n">
        <v>265</v>
      </c>
      <c r="F11788" s="4" t="n">
        <v>250.05</v>
      </c>
      <c r="G11788" s="3" t="s">
        <v>8</v>
      </c>
      <c r="H11788" s="4" t="n">
        <f aca="false">ROUND(E11788*F11788,2)</f>
        <v>66263.25</v>
      </c>
    </row>
    <row r="11789" customFormat="false" ht="15" hidden="false" customHeight="false" outlineLevel="0" collapsed="false">
      <c r="A11789" s="3" t="n">
        <v>11788</v>
      </c>
      <c r="B11789" s="3" t="n">
        <v>3</v>
      </c>
      <c r="C11789" s="3" t="s">
        <v>453</v>
      </c>
      <c r="D11789" s="3" t="s">
        <v>562</v>
      </c>
      <c r="E11789" s="3" t="n">
        <v>1900</v>
      </c>
      <c r="F11789" s="4" t="n">
        <v>159.32</v>
      </c>
      <c r="G11789" s="3" t="s">
        <v>8</v>
      </c>
      <c r="H11789" s="4" t="n">
        <f aca="false">ROUND(E11789*F11789,2)</f>
        <v>302708</v>
      </c>
    </row>
    <row r="11790" customFormat="false" ht="15" hidden="false" customHeight="false" outlineLevel="0" collapsed="false">
      <c r="A11790" s="3" t="n">
        <v>11789</v>
      </c>
      <c r="B11790" s="3" t="n">
        <v>9</v>
      </c>
      <c r="C11790" s="3" t="s">
        <v>453</v>
      </c>
      <c r="D11790" s="3" t="s">
        <v>562</v>
      </c>
      <c r="E11790" s="3" t="n">
        <v>2772</v>
      </c>
      <c r="F11790" s="4" t="n">
        <v>262.17</v>
      </c>
      <c r="G11790" s="3" t="s">
        <v>8</v>
      </c>
      <c r="H11790" s="4" t="n">
        <f aca="false">ROUND(E11790*F11790,2)</f>
        <v>726735.24</v>
      </c>
    </row>
    <row r="11791" customFormat="false" ht="15" hidden="false" customHeight="false" outlineLevel="0" collapsed="false">
      <c r="A11791" s="3" t="n">
        <v>11790</v>
      </c>
      <c r="B11791" s="3" t="n">
        <v>4</v>
      </c>
      <c r="C11791" s="3" t="s">
        <v>453</v>
      </c>
      <c r="D11791" s="3" t="s">
        <v>562</v>
      </c>
      <c r="E11791" s="3" t="n">
        <v>4870</v>
      </c>
      <c r="F11791" s="4" t="n">
        <v>125.81</v>
      </c>
      <c r="G11791" s="3" t="s">
        <v>8</v>
      </c>
      <c r="H11791" s="4" t="n">
        <f aca="false">ROUND(E11791*F11791,2)</f>
        <v>612694.7</v>
      </c>
    </row>
    <row r="11792" customFormat="false" ht="15" hidden="false" customHeight="false" outlineLevel="0" collapsed="false">
      <c r="A11792" s="3" t="n">
        <v>11791</v>
      </c>
      <c r="B11792" s="3" t="n">
        <v>10</v>
      </c>
      <c r="C11792" s="3" t="s">
        <v>453</v>
      </c>
      <c r="D11792" s="3" t="s">
        <v>563</v>
      </c>
      <c r="E11792" s="3" t="n">
        <v>1143</v>
      </c>
      <c r="F11792" s="4" t="n">
        <v>80.36</v>
      </c>
      <c r="G11792" s="3" t="s">
        <v>8</v>
      </c>
      <c r="H11792" s="4" t="n">
        <f aca="false">ROUND(E11792*F11792,2)</f>
        <v>91851.48</v>
      </c>
    </row>
    <row r="11793" customFormat="false" ht="15" hidden="false" customHeight="false" outlineLevel="0" collapsed="false">
      <c r="A11793" s="3" t="n">
        <v>11792</v>
      </c>
      <c r="B11793" s="3" t="n">
        <v>11</v>
      </c>
      <c r="C11793" s="3" t="s">
        <v>453</v>
      </c>
      <c r="D11793" s="3" t="s">
        <v>563</v>
      </c>
      <c r="E11793" s="3" t="n">
        <v>3941</v>
      </c>
      <c r="F11793" s="4" t="n">
        <v>116.73</v>
      </c>
      <c r="G11793" s="3" t="s">
        <v>34</v>
      </c>
      <c r="H11793" s="4" t="n">
        <f aca="false">ROUND(E11793*F11793,2)</f>
        <v>460032.93</v>
      </c>
    </row>
    <row r="11794" customFormat="false" ht="15" hidden="false" customHeight="false" outlineLevel="0" collapsed="false">
      <c r="A11794" s="3" t="n">
        <v>11793</v>
      </c>
      <c r="B11794" s="3" t="n">
        <v>15</v>
      </c>
      <c r="C11794" s="3" t="s">
        <v>453</v>
      </c>
      <c r="D11794" s="3" t="s">
        <v>562</v>
      </c>
      <c r="E11794" s="3" t="n">
        <v>1139</v>
      </c>
      <c r="F11794" s="4" t="n">
        <v>282.29</v>
      </c>
      <c r="G11794" s="3" t="s">
        <v>46</v>
      </c>
      <c r="H11794" s="4" t="n">
        <f aca="false">ROUND(E11794*F11794,2)</f>
        <v>321528.31</v>
      </c>
    </row>
    <row r="11795" customFormat="false" ht="15" hidden="false" customHeight="false" outlineLevel="0" collapsed="false">
      <c r="A11795" s="3" t="n">
        <v>11794</v>
      </c>
      <c r="B11795" s="3" t="n">
        <v>5</v>
      </c>
      <c r="C11795" s="3" t="s">
        <v>453</v>
      </c>
      <c r="D11795" s="3" t="s">
        <v>562</v>
      </c>
      <c r="E11795" s="3" t="n">
        <v>4424</v>
      </c>
      <c r="F11795" s="4" t="n">
        <v>740.61</v>
      </c>
      <c r="G11795" s="3" t="s">
        <v>8</v>
      </c>
      <c r="H11795" s="4" t="n">
        <f aca="false">ROUND(E11795*F11795,2)</f>
        <v>3276458.64</v>
      </c>
    </row>
    <row r="11796" customFormat="false" ht="15" hidden="false" customHeight="false" outlineLevel="0" collapsed="false">
      <c r="A11796" s="3" t="n">
        <v>11795</v>
      </c>
      <c r="B11796" s="3" t="n">
        <v>4</v>
      </c>
      <c r="C11796" s="3" t="s">
        <v>453</v>
      </c>
      <c r="D11796" s="3" t="s">
        <v>562</v>
      </c>
      <c r="E11796" s="3" t="n">
        <v>1574</v>
      </c>
      <c r="F11796" s="4" t="n">
        <v>125.81</v>
      </c>
      <c r="G11796" s="3" t="s">
        <v>8</v>
      </c>
      <c r="H11796" s="4" t="n">
        <f aca="false">ROUND(E11796*F11796,2)</f>
        <v>198024.94</v>
      </c>
    </row>
    <row r="11797" customFormat="false" ht="15" hidden="false" customHeight="false" outlineLevel="0" collapsed="false">
      <c r="A11797" s="3" t="n">
        <v>11796</v>
      </c>
      <c r="B11797" s="3" t="n">
        <v>11</v>
      </c>
      <c r="C11797" s="3" t="s">
        <v>453</v>
      </c>
      <c r="D11797" s="3" t="s">
        <v>563</v>
      </c>
      <c r="E11797" s="3" t="n">
        <v>4657</v>
      </c>
      <c r="F11797" s="4" t="n">
        <v>116.61</v>
      </c>
      <c r="G11797" s="3" t="s">
        <v>34</v>
      </c>
      <c r="H11797" s="4" t="n">
        <f aca="false">ROUND(E11797*F11797,2)</f>
        <v>543052.77</v>
      </c>
    </row>
    <row r="11798" customFormat="false" ht="15" hidden="false" customHeight="false" outlineLevel="0" collapsed="false">
      <c r="A11798" s="3" t="n">
        <v>11797</v>
      </c>
      <c r="B11798" s="3" t="n">
        <v>13</v>
      </c>
      <c r="C11798" s="3" t="s">
        <v>453</v>
      </c>
      <c r="D11798" s="3" t="s">
        <v>562</v>
      </c>
      <c r="E11798" s="3" t="n">
        <v>1137</v>
      </c>
      <c r="F11798" s="4" t="n">
        <v>40.91</v>
      </c>
      <c r="G11798" s="3" t="s">
        <v>41</v>
      </c>
      <c r="H11798" s="4" t="n">
        <f aca="false">ROUND(E11798*F11798,2)</f>
        <v>46514.67</v>
      </c>
    </row>
    <row r="11799" customFormat="false" ht="15" hidden="false" customHeight="false" outlineLevel="0" collapsed="false">
      <c r="A11799" s="3" t="n">
        <v>11798</v>
      </c>
      <c r="B11799" s="3" t="n">
        <v>7</v>
      </c>
      <c r="C11799" s="3" t="s">
        <v>453</v>
      </c>
      <c r="D11799" s="3" t="s">
        <v>563</v>
      </c>
      <c r="E11799" s="3" t="n">
        <v>2857</v>
      </c>
      <c r="F11799" s="4" t="n">
        <v>294.75</v>
      </c>
      <c r="G11799" s="3" t="s">
        <v>8</v>
      </c>
      <c r="H11799" s="4" t="n">
        <f aca="false">ROUND(E11799*F11799,2)</f>
        <v>842100.75</v>
      </c>
    </row>
    <row r="11800" customFormat="false" ht="15" hidden="false" customHeight="false" outlineLevel="0" collapsed="false">
      <c r="A11800" s="3" t="n">
        <v>11799</v>
      </c>
      <c r="B11800" s="3" t="n">
        <v>4</v>
      </c>
      <c r="C11800" s="3" t="s">
        <v>453</v>
      </c>
      <c r="D11800" s="3" t="s">
        <v>563</v>
      </c>
      <c r="E11800" s="3" t="n">
        <v>871</v>
      </c>
      <c r="F11800" s="4" t="n">
        <v>126.09</v>
      </c>
      <c r="G11800" s="3" t="s">
        <v>8</v>
      </c>
      <c r="H11800" s="4" t="n">
        <f aca="false">ROUND(E11800*F11800,2)</f>
        <v>109824.39</v>
      </c>
    </row>
    <row r="11801" customFormat="false" ht="15" hidden="false" customHeight="false" outlineLevel="0" collapsed="false">
      <c r="A11801" s="3" t="n">
        <v>11800</v>
      </c>
      <c r="B11801" s="3" t="n">
        <v>14</v>
      </c>
      <c r="C11801" s="3" t="s">
        <v>453</v>
      </c>
      <c r="D11801" s="3" t="s">
        <v>563</v>
      </c>
      <c r="E11801" s="3" t="n">
        <v>4790</v>
      </c>
      <c r="F11801" s="4" t="n">
        <v>76.5</v>
      </c>
      <c r="G11801" s="3" t="s">
        <v>41</v>
      </c>
      <c r="H11801" s="4" t="n">
        <f aca="false">ROUND(E11801*F11801,2)</f>
        <v>366435</v>
      </c>
    </row>
    <row r="11802" customFormat="false" ht="15" hidden="false" customHeight="false" outlineLevel="0" collapsed="false">
      <c r="A11802" s="3" t="n">
        <v>11801</v>
      </c>
      <c r="B11802" s="3" t="n">
        <v>5</v>
      </c>
      <c r="C11802" s="3" t="s">
        <v>453</v>
      </c>
      <c r="D11802" s="3" t="s">
        <v>563</v>
      </c>
      <c r="E11802" s="3" t="n">
        <v>4449</v>
      </c>
      <c r="F11802" s="4" t="n">
        <v>738.84</v>
      </c>
      <c r="G11802" s="3" t="s">
        <v>8</v>
      </c>
      <c r="H11802" s="4" t="n">
        <f aca="false">ROUND(E11802*F11802,2)</f>
        <v>3287099.16</v>
      </c>
    </row>
    <row r="11803" customFormat="false" ht="15" hidden="false" customHeight="false" outlineLevel="0" collapsed="false">
      <c r="A11803" s="3" t="n">
        <v>11802</v>
      </c>
      <c r="B11803" s="3" t="n">
        <v>7</v>
      </c>
      <c r="C11803" s="3" t="s">
        <v>453</v>
      </c>
      <c r="D11803" s="3" t="s">
        <v>563</v>
      </c>
      <c r="E11803" s="3" t="n">
        <v>867</v>
      </c>
      <c r="F11803" s="4" t="n">
        <v>294.54</v>
      </c>
      <c r="G11803" s="3" t="s">
        <v>8</v>
      </c>
      <c r="H11803" s="4" t="n">
        <f aca="false">ROUND(E11803*F11803,2)</f>
        <v>255366.18</v>
      </c>
    </row>
    <row r="11804" customFormat="false" ht="15" hidden="false" customHeight="false" outlineLevel="0" collapsed="false">
      <c r="A11804" s="3" t="n">
        <v>11803</v>
      </c>
      <c r="B11804" s="3" t="n">
        <v>5</v>
      </c>
      <c r="C11804" s="3" t="s">
        <v>453</v>
      </c>
      <c r="D11804" s="3" t="s">
        <v>563</v>
      </c>
      <c r="E11804" s="3" t="n">
        <v>859</v>
      </c>
      <c r="F11804" s="4" t="n">
        <v>738.82</v>
      </c>
      <c r="G11804" s="3" t="s">
        <v>8</v>
      </c>
      <c r="H11804" s="4" t="n">
        <f aca="false">ROUND(E11804*F11804,2)</f>
        <v>634646.38</v>
      </c>
    </row>
    <row r="11805" customFormat="false" ht="15" hidden="false" customHeight="false" outlineLevel="0" collapsed="false">
      <c r="A11805" s="3" t="n">
        <v>11804</v>
      </c>
      <c r="B11805" s="3" t="n">
        <v>4</v>
      </c>
      <c r="C11805" s="3" t="s">
        <v>453</v>
      </c>
      <c r="D11805" s="3" t="s">
        <v>563</v>
      </c>
      <c r="E11805" s="3" t="n">
        <v>754</v>
      </c>
      <c r="F11805" s="4" t="n">
        <v>126.25</v>
      </c>
      <c r="G11805" s="3" t="s">
        <v>8</v>
      </c>
      <c r="H11805" s="4" t="n">
        <f aca="false">ROUND(E11805*F11805,2)</f>
        <v>95192.5</v>
      </c>
    </row>
    <row r="11806" customFormat="false" ht="15" hidden="false" customHeight="false" outlineLevel="0" collapsed="false">
      <c r="A11806" s="3" t="n">
        <v>11805</v>
      </c>
      <c r="B11806" s="3" t="n">
        <v>15</v>
      </c>
      <c r="C11806" s="3" t="s">
        <v>453</v>
      </c>
      <c r="D11806" s="3" t="s">
        <v>563</v>
      </c>
      <c r="E11806" s="3" t="n">
        <v>960</v>
      </c>
      <c r="F11806" s="4" t="n">
        <v>282.45</v>
      </c>
      <c r="G11806" s="3" t="s">
        <v>46</v>
      </c>
      <c r="H11806" s="4" t="n">
        <f aca="false">ROUND(E11806*F11806,2)</f>
        <v>271152</v>
      </c>
    </row>
    <row r="11807" customFormat="false" ht="15" hidden="false" customHeight="false" outlineLevel="0" collapsed="false">
      <c r="A11807" s="3" t="n">
        <v>11806</v>
      </c>
      <c r="B11807" s="3" t="n">
        <v>8</v>
      </c>
      <c r="C11807" s="3" t="s">
        <v>453</v>
      </c>
      <c r="D11807" s="3" t="s">
        <v>562</v>
      </c>
      <c r="E11807" s="3" t="n">
        <v>2192</v>
      </c>
      <c r="F11807" s="4" t="n">
        <v>69.23</v>
      </c>
      <c r="G11807" s="3" t="s">
        <v>8</v>
      </c>
      <c r="H11807" s="4" t="n">
        <f aca="false">ROUND(E11807*F11807,2)</f>
        <v>151752.16</v>
      </c>
    </row>
    <row r="11808" customFormat="false" ht="15" hidden="false" customHeight="false" outlineLevel="0" collapsed="false">
      <c r="A11808" s="3" t="n">
        <v>11807</v>
      </c>
      <c r="B11808" s="3" t="n">
        <v>6</v>
      </c>
      <c r="C11808" s="3" t="s">
        <v>453</v>
      </c>
      <c r="D11808" s="3" t="s">
        <v>562</v>
      </c>
      <c r="E11808" s="3" t="n">
        <v>4737</v>
      </c>
      <c r="F11808" s="4" t="n">
        <v>249.86</v>
      </c>
      <c r="G11808" s="3" t="s">
        <v>8</v>
      </c>
      <c r="H11808" s="4" t="n">
        <f aca="false">ROUND(E11808*F11808,2)</f>
        <v>1183586.82</v>
      </c>
    </row>
    <row r="11809" customFormat="false" ht="15" hidden="false" customHeight="false" outlineLevel="0" collapsed="false">
      <c r="A11809" s="3" t="n">
        <v>11808</v>
      </c>
      <c r="B11809" s="3" t="n">
        <v>8</v>
      </c>
      <c r="C11809" s="3" t="s">
        <v>453</v>
      </c>
      <c r="D11809" s="3" t="s">
        <v>562</v>
      </c>
      <c r="E11809" s="3" t="n">
        <v>1594</v>
      </c>
      <c r="F11809" s="4" t="n">
        <v>69.26</v>
      </c>
      <c r="G11809" s="3" t="s">
        <v>8</v>
      </c>
      <c r="H11809" s="4" t="n">
        <f aca="false">ROUND(E11809*F11809,2)</f>
        <v>110400.44</v>
      </c>
    </row>
    <row r="11810" customFormat="false" ht="15" hidden="false" customHeight="false" outlineLevel="0" collapsed="false">
      <c r="A11810" s="3" t="n">
        <v>11809</v>
      </c>
      <c r="B11810" s="3" t="n">
        <v>4</v>
      </c>
      <c r="C11810" s="3" t="s">
        <v>453</v>
      </c>
      <c r="D11810" s="3" t="s">
        <v>562</v>
      </c>
      <c r="E11810" s="3" t="n">
        <v>1661</v>
      </c>
      <c r="F11810" s="4" t="n">
        <v>126.04</v>
      </c>
      <c r="G11810" s="3" t="s">
        <v>8</v>
      </c>
      <c r="H11810" s="4" t="n">
        <f aca="false">ROUND(E11810*F11810,2)</f>
        <v>209352.44</v>
      </c>
    </row>
    <row r="11811" customFormat="false" ht="15" hidden="false" customHeight="false" outlineLevel="0" collapsed="false">
      <c r="A11811" s="3" t="n">
        <v>11810</v>
      </c>
      <c r="B11811" s="3" t="n">
        <v>5</v>
      </c>
      <c r="C11811" s="3" t="s">
        <v>453</v>
      </c>
      <c r="D11811" s="3" t="s">
        <v>562</v>
      </c>
      <c r="E11811" s="3" t="n">
        <v>2383</v>
      </c>
      <c r="F11811" s="4" t="n">
        <v>740.32</v>
      </c>
      <c r="G11811" s="3" t="s">
        <v>8</v>
      </c>
      <c r="H11811" s="4" t="n">
        <f aca="false">ROUND(E11811*F11811,2)</f>
        <v>1764182.56</v>
      </c>
    </row>
    <row r="11812" customFormat="false" ht="15" hidden="false" customHeight="false" outlineLevel="0" collapsed="false">
      <c r="A11812" s="3" t="n">
        <v>11811</v>
      </c>
      <c r="B11812" s="3" t="n">
        <v>7</v>
      </c>
      <c r="C11812" s="3" t="s">
        <v>453</v>
      </c>
      <c r="D11812" s="3" t="s">
        <v>563</v>
      </c>
      <c r="E11812" s="3" t="n">
        <v>4371</v>
      </c>
      <c r="F11812" s="4" t="n">
        <v>294.53</v>
      </c>
      <c r="G11812" s="3" t="s">
        <v>8</v>
      </c>
      <c r="H11812" s="4" t="n">
        <f aca="false">ROUND(E11812*F11812,2)</f>
        <v>1287390.63</v>
      </c>
    </row>
    <row r="11813" customFormat="false" ht="15" hidden="false" customHeight="false" outlineLevel="0" collapsed="false">
      <c r="A11813" s="3" t="n">
        <v>11812</v>
      </c>
      <c r="B11813" s="3" t="n">
        <v>7</v>
      </c>
      <c r="C11813" s="3" t="s">
        <v>453</v>
      </c>
      <c r="D11813" s="3" t="s">
        <v>563</v>
      </c>
      <c r="E11813" s="3" t="n">
        <v>637</v>
      </c>
      <c r="F11813" s="4" t="n">
        <v>294.37</v>
      </c>
      <c r="G11813" s="3" t="s">
        <v>8</v>
      </c>
      <c r="H11813" s="4" t="n">
        <f aca="false">ROUND(E11813*F11813,2)</f>
        <v>187513.69</v>
      </c>
    </row>
    <row r="11814" customFormat="false" ht="15" hidden="false" customHeight="false" outlineLevel="0" collapsed="false">
      <c r="A11814" s="3" t="n">
        <v>11813</v>
      </c>
      <c r="B11814" s="3" t="n">
        <v>2</v>
      </c>
      <c r="C11814" s="3" t="s">
        <v>453</v>
      </c>
      <c r="D11814" s="3" t="s">
        <v>563</v>
      </c>
      <c r="E11814" s="3" t="n">
        <v>1546</v>
      </c>
      <c r="F11814" s="4" t="n">
        <v>30.32</v>
      </c>
      <c r="G11814" s="3" t="s">
        <v>8</v>
      </c>
      <c r="H11814" s="4" t="n">
        <f aca="false">ROUND(E11814*F11814,2)</f>
        <v>46874.72</v>
      </c>
    </row>
    <row r="11815" customFormat="false" ht="15" hidden="false" customHeight="false" outlineLevel="0" collapsed="false">
      <c r="A11815" s="3" t="n">
        <v>11814</v>
      </c>
      <c r="B11815" s="3" t="n">
        <v>12</v>
      </c>
      <c r="C11815" s="3" t="s">
        <v>453</v>
      </c>
      <c r="D11815" s="3" t="s">
        <v>563</v>
      </c>
      <c r="E11815" s="3" t="n">
        <v>1854</v>
      </c>
      <c r="F11815" s="4" t="n">
        <v>220.63</v>
      </c>
      <c r="G11815" s="3" t="s">
        <v>38</v>
      </c>
      <c r="H11815" s="4" t="n">
        <f aca="false">ROUND(E11815*F11815,2)</f>
        <v>409048.02</v>
      </c>
    </row>
    <row r="11816" customFormat="false" ht="15" hidden="false" customHeight="false" outlineLevel="0" collapsed="false">
      <c r="A11816" s="3" t="n">
        <v>11815</v>
      </c>
      <c r="B11816" s="3" t="n">
        <v>4</v>
      </c>
      <c r="C11816" s="3" t="s">
        <v>453</v>
      </c>
      <c r="D11816" s="3" t="s">
        <v>562</v>
      </c>
      <c r="E11816" s="3" t="n">
        <v>2113</v>
      </c>
      <c r="F11816" s="4" t="n">
        <v>126.43</v>
      </c>
      <c r="G11816" s="3" t="s">
        <v>8</v>
      </c>
      <c r="H11816" s="4" t="n">
        <f aca="false">ROUND(E11816*F11816,2)</f>
        <v>267146.59</v>
      </c>
    </row>
    <row r="11817" customFormat="false" ht="15" hidden="false" customHeight="false" outlineLevel="0" collapsed="false">
      <c r="A11817" s="3" t="n">
        <v>11816</v>
      </c>
      <c r="B11817" s="3" t="n">
        <v>2</v>
      </c>
      <c r="C11817" s="3" t="s">
        <v>453</v>
      </c>
      <c r="D11817" s="3" t="s">
        <v>563</v>
      </c>
      <c r="E11817" s="3" t="n">
        <v>103</v>
      </c>
      <c r="F11817" s="4" t="n">
        <v>30.26</v>
      </c>
      <c r="G11817" s="3" t="s">
        <v>8</v>
      </c>
      <c r="H11817" s="4" t="n">
        <f aca="false">ROUND(E11817*F11817,2)</f>
        <v>3116.78</v>
      </c>
    </row>
    <row r="11818" customFormat="false" ht="15" hidden="false" customHeight="false" outlineLevel="0" collapsed="false">
      <c r="A11818" s="3" t="n">
        <v>11817</v>
      </c>
      <c r="B11818" s="3" t="n">
        <v>13</v>
      </c>
      <c r="C11818" s="3" t="s">
        <v>453</v>
      </c>
      <c r="D11818" s="3" t="s">
        <v>563</v>
      </c>
      <c r="E11818" s="3" t="n">
        <v>1378</v>
      </c>
      <c r="F11818" s="4" t="n">
        <v>40.99</v>
      </c>
      <c r="G11818" s="3" t="s">
        <v>41</v>
      </c>
      <c r="H11818" s="4" t="n">
        <f aca="false">ROUND(E11818*F11818,2)</f>
        <v>56484.22</v>
      </c>
    </row>
    <row r="11819" customFormat="false" ht="15" hidden="false" customHeight="false" outlineLevel="0" collapsed="false">
      <c r="A11819" s="3" t="n">
        <v>11818</v>
      </c>
      <c r="B11819" s="3" t="n">
        <v>8</v>
      </c>
      <c r="C11819" s="3" t="s">
        <v>454</v>
      </c>
      <c r="D11819" s="3" t="s">
        <v>562</v>
      </c>
      <c r="E11819" s="3" t="n">
        <v>4958</v>
      </c>
      <c r="F11819" s="4" t="n">
        <v>69.29</v>
      </c>
      <c r="G11819" s="3" t="s">
        <v>8</v>
      </c>
      <c r="H11819" s="4" t="n">
        <f aca="false">ROUND(E11819*F11819,2)</f>
        <v>343539.82</v>
      </c>
    </row>
    <row r="11820" customFormat="false" ht="15" hidden="false" customHeight="false" outlineLevel="0" collapsed="false">
      <c r="A11820" s="3" t="n">
        <v>11819</v>
      </c>
      <c r="B11820" s="3" t="n">
        <v>1</v>
      </c>
      <c r="C11820" s="3" t="s">
        <v>454</v>
      </c>
      <c r="D11820" s="3" t="s">
        <v>562</v>
      </c>
      <c r="E11820" s="3" t="n">
        <v>2286</v>
      </c>
      <c r="F11820" s="4" t="n">
        <v>398.88</v>
      </c>
      <c r="G11820" s="3" t="s">
        <v>8</v>
      </c>
      <c r="H11820" s="4" t="n">
        <f aca="false">ROUND(E11820*F11820,2)</f>
        <v>911839.68</v>
      </c>
    </row>
    <row r="11821" customFormat="false" ht="15" hidden="false" customHeight="false" outlineLevel="0" collapsed="false">
      <c r="A11821" s="3" t="n">
        <v>11820</v>
      </c>
      <c r="B11821" s="3" t="n">
        <v>6</v>
      </c>
      <c r="C11821" s="3" t="s">
        <v>454</v>
      </c>
      <c r="D11821" s="3" t="s">
        <v>563</v>
      </c>
      <c r="E11821" s="3" t="n">
        <v>1403</v>
      </c>
      <c r="F11821" s="4" t="n">
        <v>253.02</v>
      </c>
      <c r="G11821" s="3" t="s">
        <v>8</v>
      </c>
      <c r="H11821" s="4" t="n">
        <f aca="false">ROUND(E11821*F11821,2)</f>
        <v>354987.06</v>
      </c>
    </row>
    <row r="11822" customFormat="false" ht="15" hidden="false" customHeight="false" outlineLevel="0" collapsed="false">
      <c r="A11822" s="3" t="n">
        <v>11821</v>
      </c>
      <c r="B11822" s="3" t="n">
        <v>6</v>
      </c>
      <c r="C11822" s="3" t="s">
        <v>454</v>
      </c>
      <c r="D11822" s="3" t="s">
        <v>563</v>
      </c>
      <c r="E11822" s="3" t="n">
        <v>453</v>
      </c>
      <c r="F11822" s="4" t="n">
        <v>253.59</v>
      </c>
      <c r="G11822" s="3" t="s">
        <v>8</v>
      </c>
      <c r="H11822" s="4" t="n">
        <f aca="false">ROUND(E11822*F11822,2)</f>
        <v>114876.27</v>
      </c>
    </row>
    <row r="11823" customFormat="false" ht="15" hidden="false" customHeight="false" outlineLevel="0" collapsed="false">
      <c r="A11823" s="3" t="n">
        <v>11822</v>
      </c>
      <c r="B11823" s="3" t="n">
        <v>6</v>
      </c>
      <c r="C11823" s="3" t="s">
        <v>454</v>
      </c>
      <c r="D11823" s="3" t="s">
        <v>563</v>
      </c>
      <c r="E11823" s="3" t="n">
        <v>246</v>
      </c>
      <c r="F11823" s="4" t="n">
        <v>252.54</v>
      </c>
      <c r="G11823" s="3" t="s">
        <v>8</v>
      </c>
      <c r="H11823" s="4" t="n">
        <f aca="false">ROUND(E11823*F11823,2)</f>
        <v>62124.84</v>
      </c>
    </row>
    <row r="11824" customFormat="false" ht="15" hidden="false" customHeight="false" outlineLevel="0" collapsed="false">
      <c r="A11824" s="3" t="n">
        <v>11823</v>
      </c>
      <c r="B11824" s="3" t="n">
        <v>12</v>
      </c>
      <c r="C11824" s="3" t="s">
        <v>454</v>
      </c>
      <c r="D11824" s="3" t="s">
        <v>562</v>
      </c>
      <c r="E11824" s="3" t="n">
        <v>3375</v>
      </c>
      <c r="F11824" s="4" t="n">
        <v>221.27</v>
      </c>
      <c r="G11824" s="3" t="s">
        <v>38</v>
      </c>
      <c r="H11824" s="4" t="n">
        <f aca="false">ROUND(E11824*F11824,2)</f>
        <v>746786.25</v>
      </c>
    </row>
    <row r="11825" customFormat="false" ht="15" hidden="false" customHeight="false" outlineLevel="0" collapsed="false">
      <c r="A11825" s="3" t="n">
        <v>11824</v>
      </c>
      <c r="B11825" s="3" t="n">
        <v>5</v>
      </c>
      <c r="C11825" s="3" t="s">
        <v>454</v>
      </c>
      <c r="D11825" s="3" t="s">
        <v>562</v>
      </c>
      <c r="E11825" s="3" t="n">
        <v>4432</v>
      </c>
      <c r="F11825" s="4" t="n">
        <v>732.68</v>
      </c>
      <c r="G11825" s="3" t="s">
        <v>8</v>
      </c>
      <c r="H11825" s="4" t="n">
        <f aca="false">ROUND(E11825*F11825,2)</f>
        <v>3247237.76</v>
      </c>
    </row>
    <row r="11826" customFormat="false" ht="15" hidden="false" customHeight="false" outlineLevel="0" collapsed="false">
      <c r="A11826" s="3" t="n">
        <v>11825</v>
      </c>
      <c r="B11826" s="3" t="n">
        <v>12</v>
      </c>
      <c r="C11826" s="3" t="s">
        <v>454</v>
      </c>
      <c r="D11826" s="3" t="s">
        <v>563</v>
      </c>
      <c r="E11826" s="3" t="n">
        <v>2713</v>
      </c>
      <c r="F11826" s="4" t="n">
        <v>221.55</v>
      </c>
      <c r="G11826" s="3" t="s">
        <v>38</v>
      </c>
      <c r="H11826" s="4" t="n">
        <f aca="false">ROUND(E11826*F11826,2)</f>
        <v>601065.15</v>
      </c>
    </row>
    <row r="11827" customFormat="false" ht="15" hidden="false" customHeight="false" outlineLevel="0" collapsed="false">
      <c r="A11827" s="3" t="n">
        <v>11826</v>
      </c>
      <c r="B11827" s="3" t="n">
        <v>6</v>
      </c>
      <c r="C11827" s="3" t="s">
        <v>454</v>
      </c>
      <c r="D11827" s="3" t="s">
        <v>563</v>
      </c>
      <c r="E11827" s="3" t="n">
        <v>3379</v>
      </c>
      <c r="F11827" s="4" t="n">
        <v>253.46</v>
      </c>
      <c r="G11827" s="3" t="s">
        <v>8</v>
      </c>
      <c r="H11827" s="4" t="n">
        <f aca="false">ROUND(E11827*F11827,2)</f>
        <v>856441.34</v>
      </c>
    </row>
    <row r="11828" customFormat="false" ht="15" hidden="false" customHeight="false" outlineLevel="0" collapsed="false">
      <c r="A11828" s="3" t="n">
        <v>11827</v>
      </c>
      <c r="B11828" s="3" t="n">
        <v>10</v>
      </c>
      <c r="C11828" s="3" t="s">
        <v>454</v>
      </c>
      <c r="D11828" s="3" t="s">
        <v>562</v>
      </c>
      <c r="E11828" s="3" t="n">
        <v>2398</v>
      </c>
      <c r="F11828" s="4" t="n">
        <v>82.24</v>
      </c>
      <c r="G11828" s="3" t="s">
        <v>8</v>
      </c>
      <c r="H11828" s="4" t="n">
        <f aca="false">ROUND(E11828*F11828,2)</f>
        <v>197211.52</v>
      </c>
    </row>
    <row r="11829" customFormat="false" ht="15" hidden="false" customHeight="false" outlineLevel="0" collapsed="false">
      <c r="A11829" s="3" t="n">
        <v>11828</v>
      </c>
      <c r="B11829" s="3" t="n">
        <v>3</v>
      </c>
      <c r="C11829" s="3" t="s">
        <v>454</v>
      </c>
      <c r="D11829" s="3" t="s">
        <v>563</v>
      </c>
      <c r="E11829" s="3" t="n">
        <v>481</v>
      </c>
      <c r="F11829" s="4" t="n">
        <v>158.94</v>
      </c>
      <c r="G11829" s="3" t="s">
        <v>8</v>
      </c>
      <c r="H11829" s="4" t="n">
        <f aca="false">ROUND(E11829*F11829,2)</f>
        <v>76450.14</v>
      </c>
    </row>
    <row r="11830" customFormat="false" ht="15" hidden="false" customHeight="false" outlineLevel="0" collapsed="false">
      <c r="A11830" s="3" t="n">
        <v>11829</v>
      </c>
      <c r="B11830" s="3" t="n">
        <v>2</v>
      </c>
      <c r="C11830" s="3" t="s">
        <v>454</v>
      </c>
      <c r="D11830" s="3" t="s">
        <v>563</v>
      </c>
      <c r="E11830" s="3" t="n">
        <v>878</v>
      </c>
      <c r="F11830" s="4" t="n">
        <v>30.29</v>
      </c>
      <c r="G11830" s="3" t="s">
        <v>8</v>
      </c>
      <c r="H11830" s="4" t="n">
        <f aca="false">ROUND(E11830*F11830,2)</f>
        <v>26594.62</v>
      </c>
    </row>
    <row r="11831" customFormat="false" ht="15" hidden="false" customHeight="false" outlineLevel="0" collapsed="false">
      <c r="A11831" s="3" t="n">
        <v>11830</v>
      </c>
      <c r="B11831" s="3" t="n">
        <v>4</v>
      </c>
      <c r="C11831" s="3" t="s">
        <v>454</v>
      </c>
      <c r="D11831" s="3" t="s">
        <v>562</v>
      </c>
      <c r="E11831" s="3" t="n">
        <v>4041</v>
      </c>
      <c r="F11831" s="4" t="n">
        <v>123.5</v>
      </c>
      <c r="G11831" s="3" t="s">
        <v>8</v>
      </c>
      <c r="H11831" s="4" t="n">
        <f aca="false">ROUND(E11831*F11831,2)</f>
        <v>499063.5</v>
      </c>
    </row>
    <row r="11832" customFormat="false" ht="15" hidden="false" customHeight="false" outlineLevel="0" collapsed="false">
      <c r="A11832" s="3" t="n">
        <v>11831</v>
      </c>
      <c r="B11832" s="3" t="n">
        <v>15</v>
      </c>
      <c r="C11832" s="3" t="s">
        <v>454</v>
      </c>
      <c r="D11832" s="3" t="s">
        <v>563</v>
      </c>
      <c r="E11832" s="3" t="n">
        <v>4037</v>
      </c>
      <c r="F11832" s="4" t="n">
        <v>278.94</v>
      </c>
      <c r="G11832" s="3" t="s">
        <v>46</v>
      </c>
      <c r="H11832" s="4" t="n">
        <f aca="false">ROUND(E11832*F11832,2)</f>
        <v>1126080.78</v>
      </c>
    </row>
    <row r="11833" customFormat="false" ht="15" hidden="false" customHeight="false" outlineLevel="0" collapsed="false">
      <c r="A11833" s="3" t="n">
        <v>11832</v>
      </c>
      <c r="B11833" s="3" t="n">
        <v>9</v>
      </c>
      <c r="C11833" s="3" t="s">
        <v>454</v>
      </c>
      <c r="D11833" s="3" t="s">
        <v>563</v>
      </c>
      <c r="E11833" s="3" t="n">
        <v>3198</v>
      </c>
      <c r="F11833" s="4" t="n">
        <v>255.92</v>
      </c>
      <c r="G11833" s="3" t="s">
        <v>8</v>
      </c>
      <c r="H11833" s="4" t="n">
        <f aca="false">ROUND(E11833*F11833,2)</f>
        <v>818432.16</v>
      </c>
    </row>
    <row r="11834" customFormat="false" ht="15" hidden="false" customHeight="false" outlineLevel="0" collapsed="false">
      <c r="A11834" s="3" t="n">
        <v>11833</v>
      </c>
      <c r="B11834" s="3" t="n">
        <v>12</v>
      </c>
      <c r="C11834" s="3" t="s">
        <v>454</v>
      </c>
      <c r="D11834" s="3" t="s">
        <v>562</v>
      </c>
      <c r="E11834" s="3" t="n">
        <v>3445</v>
      </c>
      <c r="F11834" s="4" t="n">
        <v>221.68</v>
      </c>
      <c r="G11834" s="3" t="s">
        <v>38</v>
      </c>
      <c r="H11834" s="4" t="n">
        <f aca="false">ROUND(E11834*F11834,2)</f>
        <v>763687.6</v>
      </c>
    </row>
    <row r="11835" customFormat="false" ht="15" hidden="false" customHeight="false" outlineLevel="0" collapsed="false">
      <c r="A11835" s="3" t="n">
        <v>11834</v>
      </c>
      <c r="B11835" s="3" t="n">
        <v>1</v>
      </c>
      <c r="C11835" s="3" t="s">
        <v>454</v>
      </c>
      <c r="D11835" s="3" t="s">
        <v>563</v>
      </c>
      <c r="E11835" s="3" t="n">
        <v>3572</v>
      </c>
      <c r="F11835" s="4" t="n">
        <v>400.09</v>
      </c>
      <c r="G11835" s="3" t="s">
        <v>8</v>
      </c>
      <c r="H11835" s="4" t="n">
        <f aca="false">ROUND(E11835*F11835,2)</f>
        <v>1429121.48</v>
      </c>
    </row>
    <row r="11836" customFormat="false" ht="15" hidden="false" customHeight="false" outlineLevel="0" collapsed="false">
      <c r="A11836" s="3" t="n">
        <v>11835</v>
      </c>
      <c r="B11836" s="3" t="n">
        <v>4</v>
      </c>
      <c r="C11836" s="3" t="s">
        <v>454</v>
      </c>
      <c r="D11836" s="3" t="s">
        <v>562</v>
      </c>
      <c r="E11836" s="3" t="n">
        <v>1491</v>
      </c>
      <c r="F11836" s="4" t="n">
        <v>122.93</v>
      </c>
      <c r="G11836" s="3" t="s">
        <v>8</v>
      </c>
      <c r="H11836" s="4" t="n">
        <f aca="false">ROUND(E11836*F11836,2)</f>
        <v>183288.63</v>
      </c>
    </row>
    <row r="11837" customFormat="false" ht="15" hidden="false" customHeight="false" outlineLevel="0" collapsed="false">
      <c r="A11837" s="3" t="n">
        <v>11836</v>
      </c>
      <c r="B11837" s="3" t="n">
        <v>3</v>
      </c>
      <c r="C11837" s="3" t="s">
        <v>454</v>
      </c>
      <c r="D11837" s="3" t="s">
        <v>563</v>
      </c>
      <c r="E11837" s="3" t="n">
        <v>2095</v>
      </c>
      <c r="F11837" s="4" t="n">
        <v>159.09</v>
      </c>
      <c r="G11837" s="3" t="s">
        <v>8</v>
      </c>
      <c r="H11837" s="4" t="n">
        <f aca="false">ROUND(E11837*F11837,2)</f>
        <v>333293.55</v>
      </c>
    </row>
    <row r="11838" customFormat="false" ht="15" hidden="false" customHeight="false" outlineLevel="0" collapsed="false">
      <c r="A11838" s="3" t="n">
        <v>11837</v>
      </c>
      <c r="B11838" s="3" t="n">
        <v>7</v>
      </c>
      <c r="C11838" s="3" t="s">
        <v>454</v>
      </c>
      <c r="D11838" s="3" t="s">
        <v>562</v>
      </c>
      <c r="E11838" s="3" t="n">
        <v>2653</v>
      </c>
      <c r="F11838" s="4" t="n">
        <v>306.4</v>
      </c>
      <c r="G11838" s="3" t="s">
        <v>8</v>
      </c>
      <c r="H11838" s="4" t="n">
        <f aca="false">ROUND(E11838*F11838,2)</f>
        <v>812879.2</v>
      </c>
    </row>
    <row r="11839" customFormat="false" ht="15" hidden="false" customHeight="false" outlineLevel="0" collapsed="false">
      <c r="A11839" s="3" t="n">
        <v>11838</v>
      </c>
      <c r="B11839" s="3" t="n">
        <v>7</v>
      </c>
      <c r="C11839" s="3" t="s">
        <v>454</v>
      </c>
      <c r="D11839" s="3" t="s">
        <v>562</v>
      </c>
      <c r="E11839" s="3" t="n">
        <v>1105</v>
      </c>
      <c r="F11839" s="4" t="n">
        <v>307.55</v>
      </c>
      <c r="G11839" s="3" t="s">
        <v>8</v>
      </c>
      <c r="H11839" s="4" t="n">
        <f aca="false">ROUND(E11839*F11839,2)</f>
        <v>339842.75</v>
      </c>
    </row>
    <row r="11840" customFormat="false" ht="15" hidden="false" customHeight="false" outlineLevel="0" collapsed="false">
      <c r="A11840" s="3" t="n">
        <v>11839</v>
      </c>
      <c r="B11840" s="3" t="n">
        <v>14</v>
      </c>
      <c r="C11840" s="3" t="s">
        <v>454</v>
      </c>
      <c r="D11840" s="3" t="s">
        <v>562</v>
      </c>
      <c r="E11840" s="3" t="n">
        <v>2326</v>
      </c>
      <c r="F11840" s="4" t="n">
        <v>75.43</v>
      </c>
      <c r="G11840" s="3" t="s">
        <v>41</v>
      </c>
      <c r="H11840" s="4" t="n">
        <f aca="false">ROUND(E11840*F11840,2)</f>
        <v>175450.18</v>
      </c>
    </row>
    <row r="11841" customFormat="false" ht="15" hidden="false" customHeight="false" outlineLevel="0" collapsed="false">
      <c r="A11841" s="3" t="n">
        <v>11840</v>
      </c>
      <c r="B11841" s="3" t="n">
        <v>7</v>
      </c>
      <c r="C11841" s="3" t="s">
        <v>454</v>
      </c>
      <c r="D11841" s="3" t="s">
        <v>562</v>
      </c>
      <c r="E11841" s="3" t="n">
        <v>649</v>
      </c>
      <c r="F11841" s="4" t="n">
        <v>307.27</v>
      </c>
      <c r="G11841" s="3" t="s">
        <v>8</v>
      </c>
      <c r="H11841" s="4" t="n">
        <f aca="false">ROUND(E11841*F11841,2)</f>
        <v>199418.23</v>
      </c>
    </row>
    <row r="11842" customFormat="false" ht="15" hidden="false" customHeight="false" outlineLevel="0" collapsed="false">
      <c r="A11842" s="3" t="n">
        <v>11841</v>
      </c>
      <c r="B11842" s="3" t="n">
        <v>7</v>
      </c>
      <c r="C11842" s="3" t="s">
        <v>454</v>
      </c>
      <c r="D11842" s="3" t="s">
        <v>562</v>
      </c>
      <c r="E11842" s="3" t="n">
        <v>1695</v>
      </c>
      <c r="F11842" s="4" t="n">
        <v>307.3</v>
      </c>
      <c r="G11842" s="3" t="s">
        <v>8</v>
      </c>
      <c r="H11842" s="4" t="n">
        <f aca="false">ROUND(E11842*F11842,2)</f>
        <v>520873.5</v>
      </c>
    </row>
    <row r="11843" customFormat="false" ht="15" hidden="false" customHeight="false" outlineLevel="0" collapsed="false">
      <c r="A11843" s="3" t="n">
        <v>11842</v>
      </c>
      <c r="B11843" s="3" t="n">
        <v>4</v>
      </c>
      <c r="C11843" s="3" t="s">
        <v>454</v>
      </c>
      <c r="D11843" s="3" t="s">
        <v>562</v>
      </c>
      <c r="E11843" s="3" t="n">
        <v>4771</v>
      </c>
      <c r="F11843" s="4" t="n">
        <v>122.88</v>
      </c>
      <c r="G11843" s="3" t="s">
        <v>8</v>
      </c>
      <c r="H11843" s="4" t="n">
        <f aca="false">ROUND(E11843*F11843,2)</f>
        <v>586260.48</v>
      </c>
    </row>
    <row r="11844" customFormat="false" ht="15" hidden="false" customHeight="false" outlineLevel="0" collapsed="false">
      <c r="A11844" s="3" t="n">
        <v>11843</v>
      </c>
      <c r="B11844" s="3" t="n">
        <v>7</v>
      </c>
      <c r="C11844" s="3" t="s">
        <v>454</v>
      </c>
      <c r="D11844" s="3" t="s">
        <v>563</v>
      </c>
      <c r="E11844" s="3" t="n">
        <v>4273</v>
      </c>
      <c r="F11844" s="4" t="n">
        <v>307.4</v>
      </c>
      <c r="G11844" s="3" t="s">
        <v>8</v>
      </c>
      <c r="H11844" s="4" t="n">
        <f aca="false">ROUND(E11844*F11844,2)</f>
        <v>1313520.2</v>
      </c>
    </row>
    <row r="11845" customFormat="false" ht="15" hidden="false" customHeight="false" outlineLevel="0" collapsed="false">
      <c r="A11845" s="3" t="n">
        <v>11844</v>
      </c>
      <c r="B11845" s="3" t="n">
        <v>3</v>
      </c>
      <c r="C11845" s="3" t="s">
        <v>454</v>
      </c>
      <c r="D11845" s="3" t="s">
        <v>562</v>
      </c>
      <c r="E11845" s="3" t="n">
        <v>45</v>
      </c>
      <c r="F11845" s="4" t="n">
        <v>158.7</v>
      </c>
      <c r="G11845" s="3" t="s">
        <v>8</v>
      </c>
      <c r="H11845" s="4" t="n">
        <f aca="false">ROUND(E11845*F11845,2)</f>
        <v>7141.5</v>
      </c>
    </row>
    <row r="11846" customFormat="false" ht="15" hidden="false" customHeight="false" outlineLevel="0" collapsed="false">
      <c r="A11846" s="3" t="n">
        <v>11845</v>
      </c>
      <c r="B11846" s="3" t="n">
        <v>13</v>
      </c>
      <c r="C11846" s="3" t="s">
        <v>454</v>
      </c>
      <c r="D11846" s="3" t="s">
        <v>563</v>
      </c>
      <c r="E11846" s="3" t="n">
        <v>3172</v>
      </c>
      <c r="F11846" s="4" t="n">
        <v>42.04</v>
      </c>
      <c r="G11846" s="3" t="s">
        <v>41</v>
      </c>
      <c r="H11846" s="4" t="n">
        <f aca="false">ROUND(E11846*F11846,2)</f>
        <v>133350.88</v>
      </c>
    </row>
    <row r="11847" customFormat="false" ht="15" hidden="false" customHeight="false" outlineLevel="0" collapsed="false">
      <c r="A11847" s="3" t="n">
        <v>11846</v>
      </c>
      <c r="B11847" s="3" t="n">
        <v>15</v>
      </c>
      <c r="C11847" s="3" t="s">
        <v>454</v>
      </c>
      <c r="D11847" s="3" t="s">
        <v>562</v>
      </c>
      <c r="E11847" s="3" t="n">
        <v>4543</v>
      </c>
      <c r="F11847" s="4" t="n">
        <v>279.46</v>
      </c>
      <c r="G11847" s="3" t="s">
        <v>46</v>
      </c>
      <c r="H11847" s="4" t="n">
        <f aca="false">ROUND(E11847*F11847,2)</f>
        <v>1269586.78</v>
      </c>
    </row>
    <row r="11848" customFormat="false" ht="15" hidden="false" customHeight="false" outlineLevel="0" collapsed="false">
      <c r="A11848" s="3" t="n">
        <v>11847</v>
      </c>
      <c r="B11848" s="3" t="n">
        <v>10</v>
      </c>
      <c r="C11848" s="3" t="s">
        <v>454</v>
      </c>
      <c r="D11848" s="3" t="s">
        <v>563</v>
      </c>
      <c r="E11848" s="3" t="n">
        <v>2611</v>
      </c>
      <c r="F11848" s="4" t="n">
        <v>82.24</v>
      </c>
      <c r="G11848" s="3" t="s">
        <v>8</v>
      </c>
      <c r="H11848" s="4" t="n">
        <f aca="false">ROUND(E11848*F11848,2)</f>
        <v>214728.64</v>
      </c>
    </row>
    <row r="11849" customFormat="false" ht="15" hidden="false" customHeight="false" outlineLevel="0" collapsed="false">
      <c r="A11849" s="3" t="n">
        <v>11848</v>
      </c>
      <c r="B11849" s="3" t="n">
        <v>11</v>
      </c>
      <c r="C11849" s="3" t="s">
        <v>454</v>
      </c>
      <c r="D11849" s="3" t="s">
        <v>563</v>
      </c>
      <c r="E11849" s="3" t="n">
        <v>724</v>
      </c>
      <c r="F11849" s="4" t="n">
        <v>117.18</v>
      </c>
      <c r="G11849" s="3" t="s">
        <v>34</v>
      </c>
      <c r="H11849" s="4" t="n">
        <f aca="false">ROUND(E11849*F11849,2)</f>
        <v>84838.32</v>
      </c>
    </row>
    <row r="11850" customFormat="false" ht="15" hidden="false" customHeight="false" outlineLevel="0" collapsed="false">
      <c r="A11850" s="3" t="n">
        <v>11849</v>
      </c>
      <c r="B11850" s="3" t="n">
        <v>11</v>
      </c>
      <c r="C11850" s="3" t="s">
        <v>454</v>
      </c>
      <c r="D11850" s="3" t="s">
        <v>562</v>
      </c>
      <c r="E11850" s="3" t="n">
        <v>2190</v>
      </c>
      <c r="F11850" s="4" t="n">
        <v>117.06</v>
      </c>
      <c r="G11850" s="3" t="s">
        <v>34</v>
      </c>
      <c r="H11850" s="4" t="n">
        <f aca="false">ROUND(E11850*F11850,2)</f>
        <v>256361.4</v>
      </c>
    </row>
    <row r="11851" customFormat="false" ht="15" hidden="false" customHeight="false" outlineLevel="0" collapsed="false">
      <c r="A11851" s="3" t="n">
        <v>11850</v>
      </c>
      <c r="B11851" s="3" t="n">
        <v>10</v>
      </c>
      <c r="C11851" s="3" t="s">
        <v>454</v>
      </c>
      <c r="D11851" s="3" t="s">
        <v>562</v>
      </c>
      <c r="E11851" s="3" t="n">
        <v>4508</v>
      </c>
      <c r="F11851" s="4" t="n">
        <v>82.23</v>
      </c>
      <c r="G11851" s="3" t="s">
        <v>8</v>
      </c>
      <c r="H11851" s="4" t="n">
        <f aca="false">ROUND(E11851*F11851,2)</f>
        <v>370692.84</v>
      </c>
    </row>
    <row r="11852" customFormat="false" ht="15" hidden="false" customHeight="false" outlineLevel="0" collapsed="false">
      <c r="A11852" s="3" t="n">
        <v>11851</v>
      </c>
      <c r="B11852" s="3" t="n">
        <v>10</v>
      </c>
      <c r="C11852" s="3" t="s">
        <v>454</v>
      </c>
      <c r="D11852" s="3" t="s">
        <v>562</v>
      </c>
      <c r="E11852" s="3" t="n">
        <v>526</v>
      </c>
      <c r="F11852" s="4" t="n">
        <v>82.04</v>
      </c>
      <c r="G11852" s="3" t="s">
        <v>8</v>
      </c>
      <c r="H11852" s="4" t="n">
        <f aca="false">ROUND(E11852*F11852,2)</f>
        <v>43153.04</v>
      </c>
    </row>
    <row r="11853" customFormat="false" ht="15" hidden="false" customHeight="false" outlineLevel="0" collapsed="false">
      <c r="A11853" s="3" t="n">
        <v>11852</v>
      </c>
      <c r="B11853" s="3" t="n">
        <v>1</v>
      </c>
      <c r="C11853" s="3" t="s">
        <v>454</v>
      </c>
      <c r="D11853" s="3" t="s">
        <v>562</v>
      </c>
      <c r="E11853" s="3" t="n">
        <v>112</v>
      </c>
      <c r="F11853" s="4" t="n">
        <v>399.87</v>
      </c>
      <c r="G11853" s="3" t="s">
        <v>8</v>
      </c>
      <c r="H11853" s="4" t="n">
        <f aca="false">ROUND(E11853*F11853,2)</f>
        <v>44785.44</v>
      </c>
    </row>
    <row r="11854" customFormat="false" ht="15" hidden="false" customHeight="false" outlineLevel="0" collapsed="false">
      <c r="A11854" s="3" t="n">
        <v>11853</v>
      </c>
      <c r="B11854" s="3" t="n">
        <v>3</v>
      </c>
      <c r="C11854" s="3" t="s">
        <v>454</v>
      </c>
      <c r="D11854" s="3" t="s">
        <v>563</v>
      </c>
      <c r="E11854" s="3" t="n">
        <v>1793</v>
      </c>
      <c r="F11854" s="4" t="n">
        <v>159.39</v>
      </c>
      <c r="G11854" s="3" t="s">
        <v>8</v>
      </c>
      <c r="H11854" s="4" t="n">
        <f aca="false">ROUND(E11854*F11854,2)</f>
        <v>285786.27</v>
      </c>
    </row>
    <row r="11855" customFormat="false" ht="15" hidden="false" customHeight="false" outlineLevel="0" collapsed="false">
      <c r="A11855" s="3" t="n">
        <v>11854</v>
      </c>
      <c r="B11855" s="3" t="n">
        <v>7</v>
      </c>
      <c r="C11855" s="3" t="s">
        <v>454</v>
      </c>
      <c r="D11855" s="3" t="s">
        <v>562</v>
      </c>
      <c r="E11855" s="3" t="n">
        <v>3137</v>
      </c>
      <c r="F11855" s="4" t="n">
        <v>306.83</v>
      </c>
      <c r="G11855" s="3" t="s">
        <v>8</v>
      </c>
      <c r="H11855" s="4" t="n">
        <f aca="false">ROUND(E11855*F11855,2)</f>
        <v>962525.71</v>
      </c>
    </row>
    <row r="11856" customFormat="false" ht="15" hidden="false" customHeight="false" outlineLevel="0" collapsed="false">
      <c r="A11856" s="3" t="n">
        <v>11855</v>
      </c>
      <c r="B11856" s="3" t="n">
        <v>8</v>
      </c>
      <c r="C11856" s="3" t="s">
        <v>454</v>
      </c>
      <c r="D11856" s="3" t="s">
        <v>563</v>
      </c>
      <c r="E11856" s="3" t="n">
        <v>3309</v>
      </c>
      <c r="F11856" s="4" t="n">
        <v>69.4</v>
      </c>
      <c r="G11856" s="3" t="s">
        <v>8</v>
      </c>
      <c r="H11856" s="4" t="n">
        <f aca="false">ROUND(E11856*F11856,2)</f>
        <v>229644.6</v>
      </c>
    </row>
    <row r="11857" customFormat="false" ht="15" hidden="false" customHeight="false" outlineLevel="0" collapsed="false">
      <c r="A11857" s="3" t="n">
        <v>11856</v>
      </c>
      <c r="B11857" s="3" t="n">
        <v>6</v>
      </c>
      <c r="C11857" s="3" t="s">
        <v>454</v>
      </c>
      <c r="D11857" s="3" t="s">
        <v>563</v>
      </c>
      <c r="E11857" s="3" t="n">
        <v>1484</v>
      </c>
      <c r="F11857" s="4" t="n">
        <v>252.46</v>
      </c>
      <c r="G11857" s="3" t="s">
        <v>8</v>
      </c>
      <c r="H11857" s="4" t="n">
        <f aca="false">ROUND(E11857*F11857,2)</f>
        <v>374650.64</v>
      </c>
    </row>
    <row r="11858" customFormat="false" ht="15" hidden="false" customHeight="false" outlineLevel="0" collapsed="false">
      <c r="A11858" s="3" t="n">
        <v>11857</v>
      </c>
      <c r="B11858" s="3" t="n">
        <v>15</v>
      </c>
      <c r="C11858" s="3" t="s">
        <v>454</v>
      </c>
      <c r="D11858" s="3" t="s">
        <v>563</v>
      </c>
      <c r="E11858" s="3" t="n">
        <v>4548</v>
      </c>
      <c r="F11858" s="4" t="n">
        <v>280.15</v>
      </c>
      <c r="G11858" s="3" t="s">
        <v>46</v>
      </c>
      <c r="H11858" s="4" t="n">
        <f aca="false">ROUND(E11858*F11858,2)</f>
        <v>1274122.2</v>
      </c>
    </row>
    <row r="11859" customFormat="false" ht="15" hidden="false" customHeight="false" outlineLevel="0" collapsed="false">
      <c r="A11859" s="3" t="n">
        <v>11858</v>
      </c>
      <c r="B11859" s="3" t="n">
        <v>3</v>
      </c>
      <c r="C11859" s="3" t="s">
        <v>455</v>
      </c>
      <c r="D11859" s="3" t="s">
        <v>563</v>
      </c>
      <c r="E11859" s="3" t="n">
        <v>2612</v>
      </c>
      <c r="F11859" s="4" t="n">
        <v>164.24</v>
      </c>
      <c r="G11859" s="3" t="s">
        <v>8</v>
      </c>
      <c r="H11859" s="4" t="n">
        <f aca="false">ROUND(E11859*F11859,2)</f>
        <v>428994.88</v>
      </c>
    </row>
    <row r="11860" customFormat="false" ht="15" hidden="false" customHeight="false" outlineLevel="0" collapsed="false">
      <c r="A11860" s="3" t="n">
        <v>11859</v>
      </c>
      <c r="B11860" s="3" t="n">
        <v>11</v>
      </c>
      <c r="C11860" s="3" t="s">
        <v>455</v>
      </c>
      <c r="D11860" s="3" t="s">
        <v>563</v>
      </c>
      <c r="E11860" s="3" t="n">
        <v>2363</v>
      </c>
      <c r="F11860" s="4" t="n">
        <v>118.02</v>
      </c>
      <c r="G11860" s="3" t="s">
        <v>34</v>
      </c>
      <c r="H11860" s="4" t="n">
        <f aca="false">ROUND(E11860*F11860,2)</f>
        <v>278881.26</v>
      </c>
    </row>
    <row r="11861" customFormat="false" ht="15" hidden="false" customHeight="false" outlineLevel="0" collapsed="false">
      <c r="A11861" s="3" t="n">
        <v>11860</v>
      </c>
      <c r="B11861" s="3" t="n">
        <v>6</v>
      </c>
      <c r="C11861" s="3" t="s">
        <v>455</v>
      </c>
      <c r="D11861" s="3" t="s">
        <v>563</v>
      </c>
      <c r="E11861" s="3" t="n">
        <v>3695</v>
      </c>
      <c r="F11861" s="4" t="n">
        <v>254.83</v>
      </c>
      <c r="G11861" s="3" t="s">
        <v>8</v>
      </c>
      <c r="H11861" s="4" t="n">
        <f aca="false">ROUND(E11861*F11861,2)</f>
        <v>941596.85</v>
      </c>
    </row>
    <row r="11862" customFormat="false" ht="15" hidden="false" customHeight="false" outlineLevel="0" collapsed="false">
      <c r="A11862" s="3" t="n">
        <v>11861</v>
      </c>
      <c r="B11862" s="3" t="n">
        <v>12</v>
      </c>
      <c r="C11862" s="3" t="s">
        <v>455</v>
      </c>
      <c r="D11862" s="3" t="s">
        <v>563</v>
      </c>
      <c r="E11862" s="3" t="n">
        <v>1192</v>
      </c>
      <c r="F11862" s="4" t="n">
        <v>221.74</v>
      </c>
      <c r="G11862" s="3" t="s">
        <v>38</v>
      </c>
      <c r="H11862" s="4" t="n">
        <f aca="false">ROUND(E11862*F11862,2)</f>
        <v>264314.08</v>
      </c>
    </row>
    <row r="11863" customFormat="false" ht="15" hidden="false" customHeight="false" outlineLevel="0" collapsed="false">
      <c r="A11863" s="3" t="n">
        <v>11862</v>
      </c>
      <c r="B11863" s="3" t="n">
        <v>14</v>
      </c>
      <c r="C11863" s="3" t="s">
        <v>455</v>
      </c>
      <c r="D11863" s="3" t="s">
        <v>563</v>
      </c>
      <c r="E11863" s="3" t="n">
        <v>4473</v>
      </c>
      <c r="F11863" s="4" t="n">
        <v>74.79</v>
      </c>
      <c r="G11863" s="3" t="s">
        <v>41</v>
      </c>
      <c r="H11863" s="4" t="n">
        <f aca="false">ROUND(E11863*F11863,2)</f>
        <v>334535.67</v>
      </c>
    </row>
    <row r="11864" customFormat="false" ht="15" hidden="false" customHeight="false" outlineLevel="0" collapsed="false">
      <c r="A11864" s="3" t="n">
        <v>11863</v>
      </c>
      <c r="B11864" s="3" t="n">
        <v>11</v>
      </c>
      <c r="C11864" s="3" t="s">
        <v>455</v>
      </c>
      <c r="D11864" s="3" t="s">
        <v>562</v>
      </c>
      <c r="E11864" s="3" t="n">
        <v>3331</v>
      </c>
      <c r="F11864" s="4" t="n">
        <v>118.43</v>
      </c>
      <c r="G11864" s="3" t="s">
        <v>34</v>
      </c>
      <c r="H11864" s="4" t="n">
        <f aca="false">ROUND(E11864*F11864,2)</f>
        <v>394490.33</v>
      </c>
    </row>
    <row r="11865" customFormat="false" ht="15" hidden="false" customHeight="false" outlineLevel="0" collapsed="false">
      <c r="A11865" s="3" t="n">
        <v>11864</v>
      </c>
      <c r="B11865" s="3" t="n">
        <v>6</v>
      </c>
      <c r="C11865" s="3" t="s">
        <v>455</v>
      </c>
      <c r="D11865" s="3" t="s">
        <v>563</v>
      </c>
      <c r="E11865" s="3" t="n">
        <v>4855</v>
      </c>
      <c r="F11865" s="4" t="n">
        <v>254.88</v>
      </c>
      <c r="G11865" s="3" t="s">
        <v>8</v>
      </c>
      <c r="H11865" s="4" t="n">
        <f aca="false">ROUND(E11865*F11865,2)</f>
        <v>1237442.4</v>
      </c>
    </row>
    <row r="11866" customFormat="false" ht="15" hidden="false" customHeight="false" outlineLevel="0" collapsed="false">
      <c r="A11866" s="3" t="n">
        <v>11865</v>
      </c>
      <c r="B11866" s="3" t="n">
        <v>5</v>
      </c>
      <c r="C11866" s="3" t="s">
        <v>455</v>
      </c>
      <c r="D11866" s="3" t="s">
        <v>563</v>
      </c>
      <c r="E11866" s="3" t="n">
        <v>937</v>
      </c>
      <c r="F11866" s="4" t="n">
        <v>739.1</v>
      </c>
      <c r="G11866" s="3" t="s">
        <v>8</v>
      </c>
      <c r="H11866" s="4" t="n">
        <f aca="false">ROUND(E11866*F11866,2)</f>
        <v>692536.7</v>
      </c>
    </row>
    <row r="11867" customFormat="false" ht="15" hidden="false" customHeight="false" outlineLevel="0" collapsed="false">
      <c r="A11867" s="3" t="n">
        <v>11866</v>
      </c>
      <c r="B11867" s="3" t="n">
        <v>14</v>
      </c>
      <c r="C11867" s="3" t="s">
        <v>455</v>
      </c>
      <c r="D11867" s="3" t="s">
        <v>563</v>
      </c>
      <c r="E11867" s="3" t="n">
        <v>158</v>
      </c>
      <c r="F11867" s="4" t="n">
        <v>74.81</v>
      </c>
      <c r="G11867" s="3" t="s">
        <v>41</v>
      </c>
      <c r="H11867" s="4" t="n">
        <f aca="false">ROUND(E11867*F11867,2)</f>
        <v>11819.98</v>
      </c>
    </row>
    <row r="11868" customFormat="false" ht="15" hidden="false" customHeight="false" outlineLevel="0" collapsed="false">
      <c r="A11868" s="3" t="n">
        <v>11867</v>
      </c>
      <c r="B11868" s="3" t="n">
        <v>6</v>
      </c>
      <c r="C11868" s="3" t="s">
        <v>455</v>
      </c>
      <c r="D11868" s="3" t="s">
        <v>563</v>
      </c>
      <c r="E11868" s="3" t="n">
        <v>1814</v>
      </c>
      <c r="F11868" s="4" t="n">
        <v>255.77</v>
      </c>
      <c r="G11868" s="3" t="s">
        <v>8</v>
      </c>
      <c r="H11868" s="4" t="n">
        <f aca="false">ROUND(E11868*F11868,2)</f>
        <v>463966.78</v>
      </c>
    </row>
    <row r="11869" customFormat="false" ht="15" hidden="false" customHeight="false" outlineLevel="0" collapsed="false">
      <c r="A11869" s="3" t="n">
        <v>11868</v>
      </c>
      <c r="B11869" s="3" t="n">
        <v>5</v>
      </c>
      <c r="C11869" s="3" t="s">
        <v>455</v>
      </c>
      <c r="D11869" s="3" t="s">
        <v>563</v>
      </c>
      <c r="E11869" s="3" t="n">
        <v>106</v>
      </c>
      <c r="F11869" s="4" t="n">
        <v>738.37</v>
      </c>
      <c r="G11869" s="3" t="s">
        <v>8</v>
      </c>
      <c r="H11869" s="4" t="n">
        <f aca="false">ROUND(E11869*F11869,2)</f>
        <v>78267.22</v>
      </c>
    </row>
    <row r="11870" customFormat="false" ht="15" hidden="false" customHeight="false" outlineLevel="0" collapsed="false">
      <c r="A11870" s="3" t="n">
        <v>11869</v>
      </c>
      <c r="B11870" s="3" t="n">
        <v>9</v>
      </c>
      <c r="C11870" s="3" t="s">
        <v>455</v>
      </c>
      <c r="D11870" s="3" t="s">
        <v>562</v>
      </c>
      <c r="E11870" s="3" t="n">
        <v>4138</v>
      </c>
      <c r="F11870" s="4" t="n">
        <v>256.25</v>
      </c>
      <c r="G11870" s="3" t="s">
        <v>8</v>
      </c>
      <c r="H11870" s="4" t="n">
        <f aca="false">ROUND(E11870*F11870,2)</f>
        <v>1060362.5</v>
      </c>
    </row>
    <row r="11871" customFormat="false" ht="15" hidden="false" customHeight="false" outlineLevel="0" collapsed="false">
      <c r="A11871" s="3" t="n">
        <v>11870</v>
      </c>
      <c r="B11871" s="3" t="n">
        <v>5</v>
      </c>
      <c r="C11871" s="3" t="s">
        <v>455</v>
      </c>
      <c r="D11871" s="3" t="s">
        <v>563</v>
      </c>
      <c r="E11871" s="3" t="n">
        <v>4767</v>
      </c>
      <c r="F11871" s="4" t="n">
        <v>740.69</v>
      </c>
      <c r="G11871" s="3" t="s">
        <v>8</v>
      </c>
      <c r="H11871" s="4" t="n">
        <f aca="false">ROUND(E11871*F11871,2)</f>
        <v>3530869.23</v>
      </c>
    </row>
    <row r="11872" customFormat="false" ht="15" hidden="false" customHeight="false" outlineLevel="0" collapsed="false">
      <c r="A11872" s="3" t="n">
        <v>11871</v>
      </c>
      <c r="B11872" s="3" t="n">
        <v>14</v>
      </c>
      <c r="C11872" s="3" t="s">
        <v>455</v>
      </c>
      <c r="D11872" s="3" t="s">
        <v>562</v>
      </c>
      <c r="E11872" s="3" t="n">
        <v>78</v>
      </c>
      <c r="F11872" s="4" t="n">
        <v>74.92</v>
      </c>
      <c r="G11872" s="3" t="s">
        <v>41</v>
      </c>
      <c r="H11872" s="4" t="n">
        <f aca="false">ROUND(E11872*F11872,2)</f>
        <v>5843.76</v>
      </c>
    </row>
    <row r="11873" customFormat="false" ht="15" hidden="false" customHeight="false" outlineLevel="0" collapsed="false">
      <c r="A11873" s="3" t="n">
        <v>11872</v>
      </c>
      <c r="B11873" s="3" t="n">
        <v>2</v>
      </c>
      <c r="C11873" s="3" t="s">
        <v>455</v>
      </c>
      <c r="D11873" s="3" t="s">
        <v>563</v>
      </c>
      <c r="E11873" s="3" t="n">
        <v>2108</v>
      </c>
      <c r="F11873" s="4" t="n">
        <v>29.7</v>
      </c>
      <c r="G11873" s="3" t="s">
        <v>8</v>
      </c>
      <c r="H11873" s="4" t="n">
        <f aca="false">ROUND(E11873*F11873,2)</f>
        <v>62607.6</v>
      </c>
    </row>
    <row r="11874" customFormat="false" ht="15" hidden="false" customHeight="false" outlineLevel="0" collapsed="false">
      <c r="A11874" s="3" t="n">
        <v>11873</v>
      </c>
      <c r="B11874" s="3" t="n">
        <v>2</v>
      </c>
      <c r="C11874" s="3" t="s">
        <v>455</v>
      </c>
      <c r="D11874" s="3" t="s">
        <v>563</v>
      </c>
      <c r="E11874" s="3" t="n">
        <v>1627</v>
      </c>
      <c r="F11874" s="4" t="n">
        <v>29.79</v>
      </c>
      <c r="G11874" s="3" t="s">
        <v>8</v>
      </c>
      <c r="H11874" s="4" t="n">
        <f aca="false">ROUND(E11874*F11874,2)</f>
        <v>48468.33</v>
      </c>
    </row>
    <row r="11875" customFormat="false" ht="15" hidden="false" customHeight="false" outlineLevel="0" collapsed="false">
      <c r="A11875" s="3" t="n">
        <v>11874</v>
      </c>
      <c r="B11875" s="3" t="n">
        <v>14</v>
      </c>
      <c r="C11875" s="3" t="s">
        <v>455</v>
      </c>
      <c r="D11875" s="3" t="s">
        <v>562</v>
      </c>
      <c r="E11875" s="3" t="n">
        <v>1737</v>
      </c>
      <c r="F11875" s="4" t="n">
        <v>74.96</v>
      </c>
      <c r="G11875" s="3" t="s">
        <v>41</v>
      </c>
      <c r="H11875" s="4" t="n">
        <f aca="false">ROUND(E11875*F11875,2)</f>
        <v>130205.52</v>
      </c>
    </row>
    <row r="11876" customFormat="false" ht="15" hidden="false" customHeight="false" outlineLevel="0" collapsed="false">
      <c r="A11876" s="3" t="n">
        <v>11875</v>
      </c>
      <c r="B11876" s="3" t="n">
        <v>1</v>
      </c>
      <c r="C11876" s="3" t="s">
        <v>455</v>
      </c>
      <c r="D11876" s="3" t="s">
        <v>563</v>
      </c>
      <c r="E11876" s="3" t="n">
        <v>2264</v>
      </c>
      <c r="F11876" s="4" t="n">
        <v>412.31</v>
      </c>
      <c r="G11876" s="3" t="s">
        <v>8</v>
      </c>
      <c r="H11876" s="4" t="n">
        <f aca="false">ROUND(E11876*F11876,2)</f>
        <v>933469.84</v>
      </c>
    </row>
    <row r="11877" customFormat="false" ht="15" hidden="false" customHeight="false" outlineLevel="0" collapsed="false">
      <c r="A11877" s="3" t="n">
        <v>11876</v>
      </c>
      <c r="B11877" s="3" t="n">
        <v>9</v>
      </c>
      <c r="C11877" s="3" t="s">
        <v>455</v>
      </c>
      <c r="D11877" s="3" t="s">
        <v>563</v>
      </c>
      <c r="E11877" s="3" t="n">
        <v>2369</v>
      </c>
      <c r="F11877" s="4" t="n">
        <v>256.6</v>
      </c>
      <c r="G11877" s="3" t="s">
        <v>8</v>
      </c>
      <c r="H11877" s="4" t="n">
        <f aca="false">ROUND(E11877*F11877,2)</f>
        <v>607885.4</v>
      </c>
    </row>
    <row r="11878" customFormat="false" ht="15" hidden="false" customHeight="false" outlineLevel="0" collapsed="false">
      <c r="A11878" s="3" t="n">
        <v>11877</v>
      </c>
      <c r="B11878" s="3" t="n">
        <v>13</v>
      </c>
      <c r="C11878" s="3" t="s">
        <v>455</v>
      </c>
      <c r="D11878" s="3" t="s">
        <v>563</v>
      </c>
      <c r="E11878" s="3" t="n">
        <v>1547</v>
      </c>
      <c r="F11878" s="4" t="n">
        <v>42.77</v>
      </c>
      <c r="G11878" s="3" t="s">
        <v>41</v>
      </c>
      <c r="H11878" s="4" t="n">
        <f aca="false">ROUND(E11878*F11878,2)</f>
        <v>66165.19</v>
      </c>
    </row>
    <row r="11879" customFormat="false" ht="15" hidden="false" customHeight="false" outlineLevel="0" collapsed="false">
      <c r="A11879" s="3" t="n">
        <v>11878</v>
      </c>
      <c r="B11879" s="3" t="n">
        <v>11</v>
      </c>
      <c r="C11879" s="3" t="s">
        <v>455</v>
      </c>
      <c r="D11879" s="3" t="s">
        <v>562</v>
      </c>
      <c r="E11879" s="3" t="n">
        <v>1019</v>
      </c>
      <c r="F11879" s="4" t="n">
        <v>117.76</v>
      </c>
      <c r="G11879" s="3" t="s">
        <v>34</v>
      </c>
      <c r="H11879" s="4" t="n">
        <f aca="false">ROUND(E11879*F11879,2)</f>
        <v>119997.44</v>
      </c>
    </row>
    <row r="11880" customFormat="false" ht="15" hidden="false" customHeight="false" outlineLevel="0" collapsed="false">
      <c r="A11880" s="3" t="n">
        <v>11879</v>
      </c>
      <c r="B11880" s="3" t="n">
        <v>11</v>
      </c>
      <c r="C11880" s="3" t="s">
        <v>455</v>
      </c>
      <c r="D11880" s="3" t="s">
        <v>563</v>
      </c>
      <c r="E11880" s="3" t="n">
        <v>2385</v>
      </c>
      <c r="F11880" s="4" t="n">
        <v>118.13</v>
      </c>
      <c r="G11880" s="3" t="s">
        <v>34</v>
      </c>
      <c r="H11880" s="4" t="n">
        <f aca="false">ROUND(E11880*F11880,2)</f>
        <v>281740.05</v>
      </c>
    </row>
    <row r="11881" customFormat="false" ht="15" hidden="false" customHeight="false" outlineLevel="0" collapsed="false">
      <c r="A11881" s="3" t="n">
        <v>11880</v>
      </c>
      <c r="B11881" s="3" t="n">
        <v>14</v>
      </c>
      <c r="C11881" s="3" t="s">
        <v>455</v>
      </c>
      <c r="D11881" s="3" t="s">
        <v>562</v>
      </c>
      <c r="E11881" s="3" t="n">
        <v>1214</v>
      </c>
      <c r="F11881" s="4" t="n">
        <v>74.99</v>
      </c>
      <c r="G11881" s="3" t="s">
        <v>41</v>
      </c>
      <c r="H11881" s="4" t="n">
        <f aca="false">ROUND(E11881*F11881,2)</f>
        <v>91037.86</v>
      </c>
    </row>
    <row r="11882" customFormat="false" ht="15" hidden="false" customHeight="false" outlineLevel="0" collapsed="false">
      <c r="A11882" s="3" t="n">
        <v>11881</v>
      </c>
      <c r="B11882" s="3" t="n">
        <v>6</v>
      </c>
      <c r="C11882" s="3" t="s">
        <v>455</v>
      </c>
      <c r="D11882" s="3" t="s">
        <v>563</v>
      </c>
      <c r="E11882" s="3" t="n">
        <v>1568</v>
      </c>
      <c r="F11882" s="4" t="n">
        <v>255.85</v>
      </c>
      <c r="G11882" s="3" t="s">
        <v>8</v>
      </c>
      <c r="H11882" s="4" t="n">
        <f aca="false">ROUND(E11882*F11882,2)</f>
        <v>401172.8</v>
      </c>
    </row>
    <row r="11883" customFormat="false" ht="15" hidden="false" customHeight="false" outlineLevel="0" collapsed="false">
      <c r="A11883" s="3" t="n">
        <v>11882</v>
      </c>
      <c r="B11883" s="3" t="n">
        <v>10</v>
      </c>
      <c r="C11883" s="3" t="s">
        <v>456</v>
      </c>
      <c r="D11883" s="3" t="s">
        <v>563</v>
      </c>
      <c r="E11883" s="3" t="n">
        <v>1345</v>
      </c>
      <c r="F11883" s="4" t="n">
        <v>79.71</v>
      </c>
      <c r="G11883" s="3" t="s">
        <v>8</v>
      </c>
      <c r="H11883" s="4" t="n">
        <f aca="false">ROUND(E11883*F11883,2)</f>
        <v>107209.95</v>
      </c>
    </row>
    <row r="11884" customFormat="false" ht="15" hidden="false" customHeight="false" outlineLevel="0" collapsed="false">
      <c r="A11884" s="3" t="n">
        <v>11883</v>
      </c>
      <c r="B11884" s="3" t="n">
        <v>1</v>
      </c>
      <c r="C11884" s="3" t="s">
        <v>456</v>
      </c>
      <c r="D11884" s="3" t="s">
        <v>563</v>
      </c>
      <c r="E11884" s="3" t="n">
        <v>3240</v>
      </c>
      <c r="F11884" s="4" t="n">
        <v>400.05</v>
      </c>
      <c r="G11884" s="3" t="s">
        <v>8</v>
      </c>
      <c r="H11884" s="4" t="n">
        <f aca="false">ROUND(E11884*F11884,2)</f>
        <v>1296162</v>
      </c>
    </row>
    <row r="11885" customFormat="false" ht="15" hidden="false" customHeight="false" outlineLevel="0" collapsed="false">
      <c r="A11885" s="3" t="n">
        <v>11884</v>
      </c>
      <c r="B11885" s="3" t="n">
        <v>5</v>
      </c>
      <c r="C11885" s="3" t="s">
        <v>456</v>
      </c>
      <c r="D11885" s="3" t="s">
        <v>563</v>
      </c>
      <c r="E11885" s="3" t="n">
        <v>2426</v>
      </c>
      <c r="F11885" s="4" t="n">
        <v>723.18</v>
      </c>
      <c r="G11885" s="3" t="s">
        <v>8</v>
      </c>
      <c r="H11885" s="4" t="n">
        <f aca="false">ROUND(E11885*F11885,2)</f>
        <v>1754434.68</v>
      </c>
    </row>
    <row r="11886" customFormat="false" ht="15" hidden="false" customHeight="false" outlineLevel="0" collapsed="false">
      <c r="A11886" s="3" t="n">
        <v>11885</v>
      </c>
      <c r="B11886" s="3" t="n">
        <v>4</v>
      </c>
      <c r="C11886" s="3" t="s">
        <v>456</v>
      </c>
      <c r="D11886" s="3" t="s">
        <v>562</v>
      </c>
      <c r="E11886" s="3" t="n">
        <v>2932</v>
      </c>
      <c r="F11886" s="4" t="n">
        <v>124.55</v>
      </c>
      <c r="G11886" s="3" t="s">
        <v>8</v>
      </c>
      <c r="H11886" s="4" t="n">
        <f aca="false">ROUND(E11886*F11886,2)</f>
        <v>365180.6</v>
      </c>
    </row>
    <row r="11887" customFormat="false" ht="15" hidden="false" customHeight="false" outlineLevel="0" collapsed="false">
      <c r="A11887" s="3" t="n">
        <v>11886</v>
      </c>
      <c r="B11887" s="3" t="n">
        <v>5</v>
      </c>
      <c r="C11887" s="3" t="s">
        <v>456</v>
      </c>
      <c r="D11887" s="3" t="s">
        <v>563</v>
      </c>
      <c r="E11887" s="3" t="n">
        <v>2114</v>
      </c>
      <c r="F11887" s="4" t="n">
        <v>721.35</v>
      </c>
      <c r="G11887" s="3" t="s">
        <v>8</v>
      </c>
      <c r="H11887" s="4" t="n">
        <f aca="false">ROUND(E11887*F11887,2)</f>
        <v>1524933.9</v>
      </c>
    </row>
    <row r="11888" customFormat="false" ht="15" hidden="false" customHeight="false" outlineLevel="0" collapsed="false">
      <c r="A11888" s="3" t="n">
        <v>11887</v>
      </c>
      <c r="B11888" s="3" t="n">
        <v>11</v>
      </c>
      <c r="C11888" s="3" t="s">
        <v>456</v>
      </c>
      <c r="D11888" s="3" t="s">
        <v>562</v>
      </c>
      <c r="E11888" s="3" t="n">
        <v>615</v>
      </c>
      <c r="F11888" s="4" t="n">
        <v>115.25</v>
      </c>
      <c r="G11888" s="3" t="s">
        <v>34</v>
      </c>
      <c r="H11888" s="4" t="n">
        <f aca="false">ROUND(E11888*F11888,2)</f>
        <v>70878.75</v>
      </c>
    </row>
    <row r="11889" customFormat="false" ht="15" hidden="false" customHeight="false" outlineLevel="0" collapsed="false">
      <c r="A11889" s="3" t="n">
        <v>11888</v>
      </c>
      <c r="B11889" s="3" t="n">
        <v>10</v>
      </c>
      <c r="C11889" s="3" t="s">
        <v>456</v>
      </c>
      <c r="D11889" s="3" t="s">
        <v>563</v>
      </c>
      <c r="E11889" s="3" t="n">
        <v>1294</v>
      </c>
      <c r="F11889" s="4" t="n">
        <v>79.84</v>
      </c>
      <c r="G11889" s="3" t="s">
        <v>8</v>
      </c>
      <c r="H11889" s="4" t="n">
        <f aca="false">ROUND(E11889*F11889,2)</f>
        <v>103312.96</v>
      </c>
    </row>
    <row r="11890" customFormat="false" ht="15" hidden="false" customHeight="false" outlineLevel="0" collapsed="false">
      <c r="A11890" s="3" t="n">
        <v>11889</v>
      </c>
      <c r="B11890" s="3" t="n">
        <v>14</v>
      </c>
      <c r="C11890" s="3" t="s">
        <v>456</v>
      </c>
      <c r="D11890" s="3" t="s">
        <v>563</v>
      </c>
      <c r="E11890" s="3" t="n">
        <v>4246</v>
      </c>
      <c r="F11890" s="4" t="n">
        <v>74.46</v>
      </c>
      <c r="G11890" s="3" t="s">
        <v>41</v>
      </c>
      <c r="H11890" s="4" t="n">
        <f aca="false">ROUND(E11890*F11890,2)</f>
        <v>316157.16</v>
      </c>
    </row>
    <row r="11891" customFormat="false" ht="15" hidden="false" customHeight="false" outlineLevel="0" collapsed="false">
      <c r="A11891" s="3" t="n">
        <v>11890</v>
      </c>
      <c r="B11891" s="3" t="n">
        <v>15</v>
      </c>
      <c r="C11891" s="3" t="s">
        <v>456</v>
      </c>
      <c r="D11891" s="3" t="s">
        <v>562</v>
      </c>
      <c r="E11891" s="3" t="n">
        <v>3296</v>
      </c>
      <c r="F11891" s="4" t="n">
        <v>279.88</v>
      </c>
      <c r="G11891" s="3" t="s">
        <v>46</v>
      </c>
      <c r="H11891" s="4" t="n">
        <f aca="false">ROUND(E11891*F11891,2)</f>
        <v>922484.48</v>
      </c>
    </row>
    <row r="11892" customFormat="false" ht="15" hidden="false" customHeight="false" outlineLevel="0" collapsed="false">
      <c r="A11892" s="3" t="n">
        <v>11891</v>
      </c>
      <c r="B11892" s="3" t="n">
        <v>6</v>
      </c>
      <c r="C11892" s="3" t="s">
        <v>456</v>
      </c>
      <c r="D11892" s="3" t="s">
        <v>563</v>
      </c>
      <c r="E11892" s="3" t="n">
        <v>1215</v>
      </c>
      <c r="F11892" s="4" t="n">
        <v>256.64</v>
      </c>
      <c r="G11892" s="3" t="s">
        <v>8</v>
      </c>
      <c r="H11892" s="4" t="n">
        <f aca="false">ROUND(E11892*F11892,2)</f>
        <v>311817.6</v>
      </c>
    </row>
    <row r="11893" customFormat="false" ht="15" hidden="false" customHeight="false" outlineLevel="0" collapsed="false">
      <c r="A11893" s="3" t="n">
        <v>11892</v>
      </c>
      <c r="B11893" s="3" t="n">
        <v>9</v>
      </c>
      <c r="C11893" s="3" t="s">
        <v>456</v>
      </c>
      <c r="D11893" s="3" t="s">
        <v>563</v>
      </c>
      <c r="E11893" s="3" t="n">
        <v>1839</v>
      </c>
      <c r="F11893" s="4" t="n">
        <v>249.93</v>
      </c>
      <c r="G11893" s="3" t="s">
        <v>8</v>
      </c>
      <c r="H11893" s="4" t="n">
        <f aca="false">ROUND(E11893*F11893,2)</f>
        <v>459621.27</v>
      </c>
    </row>
    <row r="11894" customFormat="false" ht="15" hidden="false" customHeight="false" outlineLevel="0" collapsed="false">
      <c r="A11894" s="3" t="n">
        <v>11893</v>
      </c>
      <c r="B11894" s="3" t="n">
        <v>5</v>
      </c>
      <c r="C11894" s="3" t="s">
        <v>456</v>
      </c>
      <c r="D11894" s="3" t="s">
        <v>563</v>
      </c>
      <c r="E11894" s="3" t="n">
        <v>4524</v>
      </c>
      <c r="F11894" s="4" t="n">
        <v>724.25</v>
      </c>
      <c r="G11894" s="3" t="s">
        <v>8</v>
      </c>
      <c r="H11894" s="4" t="n">
        <f aca="false">ROUND(E11894*F11894,2)</f>
        <v>3276507</v>
      </c>
    </row>
    <row r="11895" customFormat="false" ht="15" hidden="false" customHeight="false" outlineLevel="0" collapsed="false">
      <c r="A11895" s="3" t="n">
        <v>11894</v>
      </c>
      <c r="B11895" s="3" t="n">
        <v>14</v>
      </c>
      <c r="C11895" s="3" t="s">
        <v>456</v>
      </c>
      <c r="D11895" s="3" t="s">
        <v>563</v>
      </c>
      <c r="E11895" s="3" t="n">
        <v>1702</v>
      </c>
      <c r="F11895" s="4" t="n">
        <v>74.27</v>
      </c>
      <c r="G11895" s="3" t="s">
        <v>41</v>
      </c>
      <c r="H11895" s="4" t="n">
        <f aca="false">ROUND(E11895*F11895,2)</f>
        <v>126407.54</v>
      </c>
    </row>
    <row r="11896" customFormat="false" ht="15" hidden="false" customHeight="false" outlineLevel="0" collapsed="false">
      <c r="A11896" s="3" t="n">
        <v>11895</v>
      </c>
      <c r="B11896" s="3" t="n">
        <v>14</v>
      </c>
      <c r="C11896" s="3" t="s">
        <v>456</v>
      </c>
      <c r="D11896" s="3" t="s">
        <v>562</v>
      </c>
      <c r="E11896" s="3" t="n">
        <v>72</v>
      </c>
      <c r="F11896" s="4" t="n">
        <v>74.28</v>
      </c>
      <c r="G11896" s="3" t="s">
        <v>41</v>
      </c>
      <c r="H11896" s="4" t="n">
        <f aca="false">ROUND(E11896*F11896,2)</f>
        <v>5348.16</v>
      </c>
    </row>
    <row r="11897" customFormat="false" ht="15" hidden="false" customHeight="false" outlineLevel="0" collapsed="false">
      <c r="A11897" s="3" t="n">
        <v>11896</v>
      </c>
      <c r="B11897" s="3" t="n">
        <v>6</v>
      </c>
      <c r="C11897" s="3" t="s">
        <v>456</v>
      </c>
      <c r="D11897" s="3" t="s">
        <v>562</v>
      </c>
      <c r="E11897" s="3" t="n">
        <v>3083</v>
      </c>
      <c r="F11897" s="4" t="n">
        <v>256.77</v>
      </c>
      <c r="G11897" s="3" t="s">
        <v>8</v>
      </c>
      <c r="H11897" s="4" t="n">
        <f aca="false">ROUND(E11897*F11897,2)</f>
        <v>791621.91</v>
      </c>
    </row>
    <row r="11898" customFormat="false" ht="15" hidden="false" customHeight="false" outlineLevel="0" collapsed="false">
      <c r="A11898" s="3" t="n">
        <v>11897</v>
      </c>
      <c r="B11898" s="3" t="n">
        <v>11</v>
      </c>
      <c r="C11898" s="3" t="s">
        <v>456</v>
      </c>
      <c r="D11898" s="3" t="s">
        <v>563</v>
      </c>
      <c r="E11898" s="3" t="n">
        <v>3860</v>
      </c>
      <c r="F11898" s="4" t="n">
        <v>114.9</v>
      </c>
      <c r="G11898" s="3" t="s">
        <v>34</v>
      </c>
      <c r="H11898" s="4" t="n">
        <f aca="false">ROUND(E11898*F11898,2)</f>
        <v>443514</v>
      </c>
    </row>
    <row r="11899" customFormat="false" ht="15" hidden="false" customHeight="false" outlineLevel="0" collapsed="false">
      <c r="A11899" s="3" t="n">
        <v>11898</v>
      </c>
      <c r="B11899" s="3" t="n">
        <v>3</v>
      </c>
      <c r="C11899" s="3" t="s">
        <v>456</v>
      </c>
      <c r="D11899" s="3" t="s">
        <v>562</v>
      </c>
      <c r="E11899" s="3" t="n">
        <v>3395</v>
      </c>
      <c r="F11899" s="4" t="n">
        <v>167.11</v>
      </c>
      <c r="G11899" s="3" t="s">
        <v>8</v>
      </c>
      <c r="H11899" s="4" t="n">
        <f aca="false">ROUND(E11899*F11899,2)</f>
        <v>567338.45</v>
      </c>
    </row>
    <row r="11900" customFormat="false" ht="15" hidden="false" customHeight="false" outlineLevel="0" collapsed="false">
      <c r="A11900" s="3" t="n">
        <v>11899</v>
      </c>
      <c r="B11900" s="3" t="n">
        <v>14</v>
      </c>
      <c r="C11900" s="3" t="s">
        <v>456</v>
      </c>
      <c r="D11900" s="3" t="s">
        <v>563</v>
      </c>
      <c r="E11900" s="3" t="n">
        <v>3165</v>
      </c>
      <c r="F11900" s="4" t="n">
        <v>74.29</v>
      </c>
      <c r="G11900" s="3" t="s">
        <v>41</v>
      </c>
      <c r="H11900" s="4" t="n">
        <f aca="false">ROUND(E11900*F11900,2)</f>
        <v>235127.85</v>
      </c>
    </row>
    <row r="11901" customFormat="false" ht="15" hidden="false" customHeight="false" outlineLevel="0" collapsed="false">
      <c r="A11901" s="3" t="n">
        <v>11900</v>
      </c>
      <c r="B11901" s="3" t="n">
        <v>12</v>
      </c>
      <c r="C11901" s="3" t="s">
        <v>456</v>
      </c>
      <c r="D11901" s="3" t="s">
        <v>562</v>
      </c>
      <c r="E11901" s="3" t="n">
        <v>4228</v>
      </c>
      <c r="F11901" s="4" t="n">
        <v>221.65</v>
      </c>
      <c r="G11901" s="3" t="s">
        <v>38</v>
      </c>
      <c r="H11901" s="4" t="n">
        <f aca="false">ROUND(E11901*F11901,2)</f>
        <v>937136.2</v>
      </c>
    </row>
    <row r="11902" customFormat="false" ht="15" hidden="false" customHeight="false" outlineLevel="0" collapsed="false">
      <c r="A11902" s="3" t="n">
        <v>11901</v>
      </c>
      <c r="B11902" s="3" t="n">
        <v>9</v>
      </c>
      <c r="C11902" s="3" t="s">
        <v>456</v>
      </c>
      <c r="D11902" s="3" t="s">
        <v>563</v>
      </c>
      <c r="E11902" s="3" t="n">
        <v>2235</v>
      </c>
      <c r="F11902" s="4" t="n">
        <v>250.04</v>
      </c>
      <c r="G11902" s="3" t="s">
        <v>8</v>
      </c>
      <c r="H11902" s="4" t="n">
        <f aca="false">ROUND(E11902*F11902,2)</f>
        <v>558839.4</v>
      </c>
    </row>
    <row r="11903" customFormat="false" ht="15" hidden="false" customHeight="false" outlineLevel="0" collapsed="false">
      <c r="A11903" s="3" t="n">
        <v>11902</v>
      </c>
      <c r="B11903" s="3" t="n">
        <v>3</v>
      </c>
      <c r="C11903" s="3" t="s">
        <v>456</v>
      </c>
      <c r="D11903" s="3" t="s">
        <v>563</v>
      </c>
      <c r="E11903" s="3" t="n">
        <v>1900</v>
      </c>
      <c r="F11903" s="4" t="n">
        <v>167.26</v>
      </c>
      <c r="G11903" s="3" t="s">
        <v>8</v>
      </c>
      <c r="H11903" s="4" t="n">
        <f aca="false">ROUND(E11903*F11903,2)</f>
        <v>317794</v>
      </c>
    </row>
    <row r="11904" customFormat="false" ht="15" hidden="false" customHeight="false" outlineLevel="0" collapsed="false">
      <c r="A11904" s="3" t="n">
        <v>11903</v>
      </c>
      <c r="B11904" s="3" t="n">
        <v>7</v>
      </c>
      <c r="C11904" s="3" t="s">
        <v>456</v>
      </c>
      <c r="D11904" s="3" t="s">
        <v>562</v>
      </c>
      <c r="E11904" s="3" t="n">
        <v>1399</v>
      </c>
      <c r="F11904" s="4" t="n">
        <v>300.77</v>
      </c>
      <c r="G11904" s="3" t="s">
        <v>8</v>
      </c>
      <c r="H11904" s="4" t="n">
        <f aca="false">ROUND(E11904*F11904,2)</f>
        <v>420777.23</v>
      </c>
    </row>
    <row r="11905" customFormat="false" ht="15" hidden="false" customHeight="false" outlineLevel="0" collapsed="false">
      <c r="A11905" s="3" t="n">
        <v>11904</v>
      </c>
      <c r="B11905" s="3" t="n">
        <v>14</v>
      </c>
      <c r="C11905" s="3" t="s">
        <v>456</v>
      </c>
      <c r="D11905" s="3" t="s">
        <v>563</v>
      </c>
      <c r="E11905" s="3" t="n">
        <v>4945</v>
      </c>
      <c r="F11905" s="4" t="n">
        <v>74.27</v>
      </c>
      <c r="G11905" s="3" t="s">
        <v>41</v>
      </c>
      <c r="H11905" s="4" t="n">
        <f aca="false">ROUND(E11905*F11905,2)</f>
        <v>367265.15</v>
      </c>
    </row>
    <row r="11906" customFormat="false" ht="15" hidden="false" customHeight="false" outlineLevel="0" collapsed="false">
      <c r="A11906" s="3" t="n">
        <v>11905</v>
      </c>
      <c r="B11906" s="3" t="n">
        <v>9</v>
      </c>
      <c r="C11906" s="3" t="s">
        <v>456</v>
      </c>
      <c r="D11906" s="3" t="s">
        <v>563</v>
      </c>
      <c r="E11906" s="3" t="n">
        <v>3941</v>
      </c>
      <c r="F11906" s="4" t="n">
        <v>250.35</v>
      </c>
      <c r="G11906" s="3" t="s">
        <v>8</v>
      </c>
      <c r="H11906" s="4" t="n">
        <f aca="false">ROUND(E11906*F11906,2)</f>
        <v>986629.35</v>
      </c>
    </row>
    <row r="11907" customFormat="false" ht="15" hidden="false" customHeight="false" outlineLevel="0" collapsed="false">
      <c r="A11907" s="3" t="n">
        <v>11906</v>
      </c>
      <c r="B11907" s="3" t="n">
        <v>14</v>
      </c>
      <c r="C11907" s="3" t="s">
        <v>456</v>
      </c>
      <c r="D11907" s="3" t="s">
        <v>563</v>
      </c>
      <c r="E11907" s="3" t="n">
        <v>4364</v>
      </c>
      <c r="F11907" s="4" t="n">
        <v>74.7</v>
      </c>
      <c r="G11907" s="3" t="s">
        <v>41</v>
      </c>
      <c r="H11907" s="4" t="n">
        <f aca="false">ROUND(E11907*F11907,2)</f>
        <v>325990.8</v>
      </c>
    </row>
    <row r="11908" customFormat="false" ht="15" hidden="false" customHeight="false" outlineLevel="0" collapsed="false">
      <c r="A11908" s="3" t="n">
        <v>11907</v>
      </c>
      <c r="B11908" s="3" t="n">
        <v>4</v>
      </c>
      <c r="C11908" s="3" t="s">
        <v>456</v>
      </c>
      <c r="D11908" s="3" t="s">
        <v>563</v>
      </c>
      <c r="E11908" s="3" t="n">
        <v>4873</v>
      </c>
      <c r="F11908" s="4" t="n">
        <v>125.1</v>
      </c>
      <c r="G11908" s="3" t="s">
        <v>8</v>
      </c>
      <c r="H11908" s="4" t="n">
        <f aca="false">ROUND(E11908*F11908,2)</f>
        <v>609612.3</v>
      </c>
    </row>
    <row r="11909" customFormat="false" ht="15" hidden="false" customHeight="false" outlineLevel="0" collapsed="false">
      <c r="A11909" s="3" t="n">
        <v>11908</v>
      </c>
      <c r="B11909" s="3" t="n">
        <v>13</v>
      </c>
      <c r="C11909" s="3" t="s">
        <v>456</v>
      </c>
      <c r="D11909" s="3" t="s">
        <v>563</v>
      </c>
      <c r="E11909" s="3" t="n">
        <v>3377</v>
      </c>
      <c r="F11909" s="4" t="n">
        <v>44.5</v>
      </c>
      <c r="G11909" s="3" t="s">
        <v>41</v>
      </c>
      <c r="H11909" s="4" t="n">
        <f aca="false">ROUND(E11909*F11909,2)</f>
        <v>150276.5</v>
      </c>
    </row>
    <row r="11910" customFormat="false" ht="15" hidden="false" customHeight="false" outlineLevel="0" collapsed="false">
      <c r="A11910" s="3" t="n">
        <v>11909</v>
      </c>
      <c r="B11910" s="3" t="n">
        <v>5</v>
      </c>
      <c r="C11910" s="3" t="s">
        <v>456</v>
      </c>
      <c r="D11910" s="3" t="s">
        <v>562</v>
      </c>
      <c r="E11910" s="3" t="n">
        <v>4118</v>
      </c>
      <c r="F11910" s="4" t="n">
        <v>723.45</v>
      </c>
      <c r="G11910" s="3" t="s">
        <v>8</v>
      </c>
      <c r="H11910" s="4" t="n">
        <f aca="false">ROUND(E11910*F11910,2)</f>
        <v>2979167.1</v>
      </c>
    </row>
    <row r="11911" customFormat="false" ht="15" hidden="false" customHeight="false" outlineLevel="0" collapsed="false">
      <c r="A11911" s="3" t="n">
        <v>11910</v>
      </c>
      <c r="B11911" s="3" t="n">
        <v>15</v>
      </c>
      <c r="C11911" s="3" t="s">
        <v>456</v>
      </c>
      <c r="D11911" s="3" t="s">
        <v>562</v>
      </c>
      <c r="E11911" s="3" t="n">
        <v>2885</v>
      </c>
      <c r="F11911" s="4" t="n">
        <v>279.94</v>
      </c>
      <c r="G11911" s="3" t="s">
        <v>46</v>
      </c>
      <c r="H11911" s="4" t="n">
        <f aca="false">ROUND(E11911*F11911,2)</f>
        <v>807626.9</v>
      </c>
    </row>
    <row r="11912" customFormat="false" ht="15" hidden="false" customHeight="false" outlineLevel="0" collapsed="false">
      <c r="A11912" s="3" t="n">
        <v>11911</v>
      </c>
      <c r="B11912" s="3" t="n">
        <v>13</v>
      </c>
      <c r="C11912" s="3" t="s">
        <v>456</v>
      </c>
      <c r="D11912" s="3" t="s">
        <v>563</v>
      </c>
      <c r="E11912" s="3" t="n">
        <v>1289</v>
      </c>
      <c r="F11912" s="4" t="n">
        <v>44.54</v>
      </c>
      <c r="G11912" s="3" t="s">
        <v>41</v>
      </c>
      <c r="H11912" s="4" t="n">
        <f aca="false">ROUND(E11912*F11912,2)</f>
        <v>57412.06</v>
      </c>
    </row>
    <row r="11913" customFormat="false" ht="15" hidden="false" customHeight="false" outlineLevel="0" collapsed="false">
      <c r="A11913" s="3" t="n">
        <v>11912</v>
      </c>
      <c r="B11913" s="3" t="n">
        <v>7</v>
      </c>
      <c r="C11913" s="3" t="s">
        <v>456</v>
      </c>
      <c r="D11913" s="3" t="s">
        <v>563</v>
      </c>
      <c r="E11913" s="3" t="n">
        <v>2804</v>
      </c>
      <c r="F11913" s="4" t="n">
        <v>299.42</v>
      </c>
      <c r="G11913" s="3" t="s">
        <v>8</v>
      </c>
      <c r="H11913" s="4" t="n">
        <f aca="false">ROUND(E11913*F11913,2)</f>
        <v>839573.68</v>
      </c>
    </row>
    <row r="11914" customFormat="false" ht="15" hidden="false" customHeight="false" outlineLevel="0" collapsed="false">
      <c r="A11914" s="3" t="n">
        <v>11913</v>
      </c>
      <c r="B11914" s="3" t="n">
        <v>6</v>
      </c>
      <c r="C11914" s="3" t="s">
        <v>457</v>
      </c>
      <c r="D11914" s="3" t="s">
        <v>563</v>
      </c>
      <c r="E11914" s="3" t="n">
        <v>2659</v>
      </c>
      <c r="F11914" s="4" t="n">
        <v>247.12</v>
      </c>
      <c r="G11914" s="3" t="s">
        <v>8</v>
      </c>
      <c r="H11914" s="4" t="n">
        <f aca="false">ROUND(E11914*F11914,2)</f>
        <v>657092.08</v>
      </c>
    </row>
    <row r="11915" customFormat="false" ht="15" hidden="false" customHeight="false" outlineLevel="0" collapsed="false">
      <c r="A11915" s="3" t="n">
        <v>11914</v>
      </c>
      <c r="B11915" s="3" t="n">
        <v>9</v>
      </c>
      <c r="C11915" s="3" t="s">
        <v>457</v>
      </c>
      <c r="D11915" s="3" t="s">
        <v>562</v>
      </c>
      <c r="E11915" s="3" t="n">
        <v>434</v>
      </c>
      <c r="F11915" s="4" t="n">
        <v>249.62</v>
      </c>
      <c r="G11915" s="3" t="s">
        <v>8</v>
      </c>
      <c r="H11915" s="4" t="n">
        <f aca="false">ROUND(E11915*F11915,2)</f>
        <v>108335.08</v>
      </c>
    </row>
    <row r="11916" customFormat="false" ht="15" hidden="false" customHeight="false" outlineLevel="0" collapsed="false">
      <c r="A11916" s="3" t="n">
        <v>11915</v>
      </c>
      <c r="B11916" s="3" t="n">
        <v>15</v>
      </c>
      <c r="C11916" s="3" t="s">
        <v>457</v>
      </c>
      <c r="D11916" s="3" t="s">
        <v>563</v>
      </c>
      <c r="E11916" s="3" t="n">
        <v>3293</v>
      </c>
      <c r="F11916" s="4" t="n">
        <v>281.96</v>
      </c>
      <c r="G11916" s="3" t="s">
        <v>46</v>
      </c>
      <c r="H11916" s="4" t="n">
        <f aca="false">ROUND(E11916*F11916,2)</f>
        <v>928494.28</v>
      </c>
    </row>
    <row r="11917" customFormat="false" ht="15" hidden="false" customHeight="false" outlineLevel="0" collapsed="false">
      <c r="A11917" s="3" t="n">
        <v>11916</v>
      </c>
      <c r="B11917" s="3" t="n">
        <v>13</v>
      </c>
      <c r="C11917" s="3" t="s">
        <v>457</v>
      </c>
      <c r="D11917" s="3" t="s">
        <v>563</v>
      </c>
      <c r="E11917" s="3" t="n">
        <v>3234</v>
      </c>
      <c r="F11917" s="4" t="n">
        <v>45.33</v>
      </c>
      <c r="G11917" s="3" t="s">
        <v>41</v>
      </c>
      <c r="H11917" s="4" t="n">
        <f aca="false">ROUND(E11917*F11917,2)</f>
        <v>146597.22</v>
      </c>
    </row>
    <row r="11918" customFormat="false" ht="15" hidden="false" customHeight="false" outlineLevel="0" collapsed="false">
      <c r="A11918" s="3" t="n">
        <v>11917</v>
      </c>
      <c r="B11918" s="3" t="n">
        <v>11</v>
      </c>
      <c r="C11918" s="3" t="s">
        <v>457</v>
      </c>
      <c r="D11918" s="3" t="s">
        <v>563</v>
      </c>
      <c r="E11918" s="3" t="n">
        <v>1030</v>
      </c>
      <c r="F11918" s="4" t="n">
        <v>115.63</v>
      </c>
      <c r="G11918" s="3" t="s">
        <v>34</v>
      </c>
      <c r="H11918" s="4" t="n">
        <f aca="false">ROUND(E11918*F11918,2)</f>
        <v>119098.9</v>
      </c>
    </row>
    <row r="11919" customFormat="false" ht="15" hidden="false" customHeight="false" outlineLevel="0" collapsed="false">
      <c r="A11919" s="3" t="n">
        <v>11918</v>
      </c>
      <c r="B11919" s="3" t="n">
        <v>11</v>
      </c>
      <c r="C11919" s="3" t="s">
        <v>457</v>
      </c>
      <c r="D11919" s="3" t="s">
        <v>562</v>
      </c>
      <c r="E11919" s="3" t="n">
        <v>162</v>
      </c>
      <c r="F11919" s="4" t="n">
        <v>115.84</v>
      </c>
      <c r="G11919" s="3" t="s">
        <v>34</v>
      </c>
      <c r="H11919" s="4" t="n">
        <f aca="false">ROUND(E11919*F11919,2)</f>
        <v>18766.08</v>
      </c>
    </row>
    <row r="11920" customFormat="false" ht="15" hidden="false" customHeight="false" outlineLevel="0" collapsed="false">
      <c r="A11920" s="3" t="n">
        <v>11919</v>
      </c>
      <c r="B11920" s="3" t="n">
        <v>8</v>
      </c>
      <c r="C11920" s="3" t="s">
        <v>457</v>
      </c>
      <c r="D11920" s="3" t="s">
        <v>563</v>
      </c>
      <c r="E11920" s="3" t="n">
        <v>4706</v>
      </c>
      <c r="F11920" s="4" t="n">
        <v>71.24</v>
      </c>
      <c r="G11920" s="3" t="s">
        <v>8</v>
      </c>
      <c r="H11920" s="4" t="n">
        <f aca="false">ROUND(E11920*F11920,2)</f>
        <v>335255.44</v>
      </c>
    </row>
    <row r="11921" customFormat="false" ht="15" hidden="false" customHeight="false" outlineLevel="0" collapsed="false">
      <c r="A11921" s="3" t="n">
        <v>11920</v>
      </c>
      <c r="B11921" s="3" t="n">
        <v>13</v>
      </c>
      <c r="C11921" s="3" t="s">
        <v>457</v>
      </c>
      <c r="D11921" s="3" t="s">
        <v>563</v>
      </c>
      <c r="E11921" s="3" t="n">
        <v>3768</v>
      </c>
      <c r="F11921" s="4" t="n">
        <v>45.22</v>
      </c>
      <c r="G11921" s="3" t="s">
        <v>41</v>
      </c>
      <c r="H11921" s="4" t="n">
        <f aca="false">ROUND(E11921*F11921,2)</f>
        <v>170388.96</v>
      </c>
    </row>
    <row r="11922" customFormat="false" ht="15" hidden="false" customHeight="false" outlineLevel="0" collapsed="false">
      <c r="A11922" s="3" t="n">
        <v>11921</v>
      </c>
      <c r="B11922" s="3" t="n">
        <v>15</v>
      </c>
      <c r="C11922" s="3" t="s">
        <v>457</v>
      </c>
      <c r="D11922" s="3" t="s">
        <v>563</v>
      </c>
      <c r="E11922" s="3" t="n">
        <v>3128</v>
      </c>
      <c r="F11922" s="4" t="n">
        <v>282.4</v>
      </c>
      <c r="G11922" s="3" t="s">
        <v>46</v>
      </c>
      <c r="H11922" s="4" t="n">
        <f aca="false">ROUND(E11922*F11922,2)</f>
        <v>883347.2</v>
      </c>
    </row>
    <row r="11923" customFormat="false" ht="15" hidden="false" customHeight="false" outlineLevel="0" collapsed="false">
      <c r="A11923" s="3" t="n">
        <v>11922</v>
      </c>
      <c r="B11923" s="3" t="n">
        <v>1</v>
      </c>
      <c r="C11923" s="3" t="s">
        <v>457</v>
      </c>
      <c r="D11923" s="3" t="s">
        <v>562</v>
      </c>
      <c r="E11923" s="3" t="n">
        <v>167</v>
      </c>
      <c r="F11923" s="4" t="n">
        <v>396.04</v>
      </c>
      <c r="G11923" s="3" t="s">
        <v>8</v>
      </c>
      <c r="H11923" s="4" t="n">
        <f aca="false">ROUND(E11923*F11923,2)</f>
        <v>66138.68</v>
      </c>
    </row>
    <row r="11924" customFormat="false" ht="15" hidden="false" customHeight="false" outlineLevel="0" collapsed="false">
      <c r="A11924" s="3" t="n">
        <v>11923</v>
      </c>
      <c r="B11924" s="3" t="n">
        <v>4</v>
      </c>
      <c r="C11924" s="3" t="s">
        <v>457</v>
      </c>
      <c r="D11924" s="3" t="s">
        <v>562</v>
      </c>
      <c r="E11924" s="3" t="n">
        <v>1968</v>
      </c>
      <c r="F11924" s="4" t="n">
        <v>124.66</v>
      </c>
      <c r="G11924" s="3" t="s">
        <v>8</v>
      </c>
      <c r="H11924" s="4" t="n">
        <f aca="false">ROUND(E11924*F11924,2)</f>
        <v>245330.88</v>
      </c>
    </row>
    <row r="11925" customFormat="false" ht="15" hidden="false" customHeight="false" outlineLevel="0" collapsed="false">
      <c r="A11925" s="3" t="n">
        <v>11924</v>
      </c>
      <c r="B11925" s="3" t="n">
        <v>13</v>
      </c>
      <c r="C11925" s="3" t="s">
        <v>457</v>
      </c>
      <c r="D11925" s="3" t="s">
        <v>563</v>
      </c>
      <c r="E11925" s="3" t="n">
        <v>2728</v>
      </c>
      <c r="F11925" s="4" t="n">
        <v>45.36</v>
      </c>
      <c r="G11925" s="3" t="s">
        <v>41</v>
      </c>
      <c r="H11925" s="4" t="n">
        <f aca="false">ROUND(E11925*F11925,2)</f>
        <v>123742.08</v>
      </c>
    </row>
    <row r="11926" customFormat="false" ht="15" hidden="false" customHeight="false" outlineLevel="0" collapsed="false">
      <c r="A11926" s="3" t="n">
        <v>11925</v>
      </c>
      <c r="B11926" s="3" t="n">
        <v>3</v>
      </c>
      <c r="C11926" s="3" t="s">
        <v>457</v>
      </c>
      <c r="D11926" s="3" t="s">
        <v>563</v>
      </c>
      <c r="E11926" s="3" t="n">
        <v>2570</v>
      </c>
      <c r="F11926" s="4" t="n">
        <v>164.02</v>
      </c>
      <c r="G11926" s="3" t="s">
        <v>8</v>
      </c>
      <c r="H11926" s="4" t="n">
        <f aca="false">ROUND(E11926*F11926,2)</f>
        <v>421531.4</v>
      </c>
    </row>
    <row r="11927" customFormat="false" ht="15" hidden="false" customHeight="false" outlineLevel="0" collapsed="false">
      <c r="A11927" s="3" t="n">
        <v>11926</v>
      </c>
      <c r="B11927" s="3" t="n">
        <v>8</v>
      </c>
      <c r="C11927" s="3" t="s">
        <v>457</v>
      </c>
      <c r="D11927" s="3" t="s">
        <v>562</v>
      </c>
      <c r="E11927" s="3" t="n">
        <v>3070</v>
      </c>
      <c r="F11927" s="4" t="n">
        <v>71.58</v>
      </c>
      <c r="G11927" s="3" t="s">
        <v>8</v>
      </c>
      <c r="H11927" s="4" t="n">
        <f aca="false">ROUND(E11927*F11927,2)</f>
        <v>219750.6</v>
      </c>
    </row>
    <row r="11928" customFormat="false" ht="15" hidden="false" customHeight="false" outlineLevel="0" collapsed="false">
      <c r="A11928" s="3" t="n">
        <v>11927</v>
      </c>
      <c r="B11928" s="3" t="n">
        <v>4</v>
      </c>
      <c r="C11928" s="3" t="s">
        <v>457</v>
      </c>
      <c r="D11928" s="3" t="s">
        <v>563</v>
      </c>
      <c r="E11928" s="3" t="n">
        <v>401</v>
      </c>
      <c r="F11928" s="4" t="n">
        <v>124.45</v>
      </c>
      <c r="G11928" s="3" t="s">
        <v>8</v>
      </c>
      <c r="H11928" s="4" t="n">
        <f aca="false">ROUND(E11928*F11928,2)</f>
        <v>49904.45</v>
      </c>
    </row>
    <row r="11929" customFormat="false" ht="15" hidden="false" customHeight="false" outlineLevel="0" collapsed="false">
      <c r="A11929" s="3" t="n">
        <v>11928</v>
      </c>
      <c r="B11929" s="3" t="n">
        <v>12</v>
      </c>
      <c r="C11929" s="3" t="s">
        <v>457</v>
      </c>
      <c r="D11929" s="3" t="s">
        <v>562</v>
      </c>
      <c r="E11929" s="3" t="n">
        <v>997</v>
      </c>
      <c r="F11929" s="4" t="n">
        <v>220.68</v>
      </c>
      <c r="G11929" s="3" t="s">
        <v>38</v>
      </c>
      <c r="H11929" s="4" t="n">
        <f aca="false">ROUND(E11929*F11929,2)</f>
        <v>220017.96</v>
      </c>
    </row>
    <row r="11930" customFormat="false" ht="15" hidden="false" customHeight="false" outlineLevel="0" collapsed="false">
      <c r="A11930" s="3" t="n">
        <v>11929</v>
      </c>
      <c r="B11930" s="3" t="n">
        <v>15</v>
      </c>
      <c r="C11930" s="3" t="s">
        <v>457</v>
      </c>
      <c r="D11930" s="3" t="s">
        <v>562</v>
      </c>
      <c r="E11930" s="3" t="n">
        <v>3290</v>
      </c>
      <c r="F11930" s="4" t="n">
        <v>281.46</v>
      </c>
      <c r="G11930" s="3" t="s">
        <v>46</v>
      </c>
      <c r="H11930" s="4" t="n">
        <f aca="false">ROUND(E11930*F11930,2)</f>
        <v>926003.4</v>
      </c>
    </row>
    <row r="11931" customFormat="false" ht="15" hidden="false" customHeight="false" outlineLevel="0" collapsed="false">
      <c r="A11931" s="3" t="n">
        <v>11930</v>
      </c>
      <c r="B11931" s="3" t="n">
        <v>15</v>
      </c>
      <c r="C11931" s="3" t="s">
        <v>457</v>
      </c>
      <c r="D11931" s="3" t="s">
        <v>563</v>
      </c>
      <c r="E11931" s="3" t="n">
        <v>3608</v>
      </c>
      <c r="F11931" s="4" t="n">
        <v>281.75</v>
      </c>
      <c r="G11931" s="3" t="s">
        <v>46</v>
      </c>
      <c r="H11931" s="4" t="n">
        <f aca="false">ROUND(E11931*F11931,2)</f>
        <v>1016554</v>
      </c>
    </row>
    <row r="11932" customFormat="false" ht="15" hidden="false" customHeight="false" outlineLevel="0" collapsed="false">
      <c r="A11932" s="3" t="n">
        <v>11931</v>
      </c>
      <c r="B11932" s="3" t="n">
        <v>10</v>
      </c>
      <c r="C11932" s="3" t="s">
        <v>457</v>
      </c>
      <c r="D11932" s="3" t="s">
        <v>563</v>
      </c>
      <c r="E11932" s="3" t="n">
        <v>2114</v>
      </c>
      <c r="F11932" s="4" t="n">
        <v>79.11</v>
      </c>
      <c r="G11932" s="3" t="s">
        <v>8</v>
      </c>
      <c r="H11932" s="4" t="n">
        <f aca="false">ROUND(E11932*F11932,2)</f>
        <v>167238.54</v>
      </c>
    </row>
    <row r="11933" customFormat="false" ht="15" hidden="false" customHeight="false" outlineLevel="0" collapsed="false">
      <c r="A11933" s="3" t="n">
        <v>11932</v>
      </c>
      <c r="B11933" s="3" t="n">
        <v>11</v>
      </c>
      <c r="C11933" s="3" t="s">
        <v>457</v>
      </c>
      <c r="D11933" s="3" t="s">
        <v>563</v>
      </c>
      <c r="E11933" s="3" t="n">
        <v>2358</v>
      </c>
      <c r="F11933" s="4" t="n">
        <v>115.97</v>
      </c>
      <c r="G11933" s="3" t="s">
        <v>34</v>
      </c>
      <c r="H11933" s="4" t="n">
        <f aca="false">ROUND(E11933*F11933,2)</f>
        <v>273457.26</v>
      </c>
    </row>
    <row r="11934" customFormat="false" ht="15" hidden="false" customHeight="false" outlineLevel="0" collapsed="false">
      <c r="A11934" s="3" t="n">
        <v>11933</v>
      </c>
      <c r="B11934" s="3" t="n">
        <v>3</v>
      </c>
      <c r="C11934" s="3" t="s">
        <v>457</v>
      </c>
      <c r="D11934" s="3" t="s">
        <v>562</v>
      </c>
      <c r="E11934" s="3" t="n">
        <v>2870</v>
      </c>
      <c r="F11934" s="4" t="n">
        <v>163.51</v>
      </c>
      <c r="G11934" s="3" t="s">
        <v>8</v>
      </c>
      <c r="H11934" s="4" t="n">
        <f aca="false">ROUND(E11934*F11934,2)</f>
        <v>469273.7</v>
      </c>
    </row>
    <row r="11935" customFormat="false" ht="15" hidden="false" customHeight="false" outlineLevel="0" collapsed="false">
      <c r="A11935" s="3" t="n">
        <v>11934</v>
      </c>
      <c r="B11935" s="3" t="n">
        <v>2</v>
      </c>
      <c r="C11935" s="3" t="s">
        <v>457</v>
      </c>
      <c r="D11935" s="3" t="s">
        <v>562</v>
      </c>
      <c r="E11935" s="3" t="n">
        <v>3962</v>
      </c>
      <c r="F11935" s="4" t="n">
        <v>30.62</v>
      </c>
      <c r="G11935" s="3" t="s">
        <v>8</v>
      </c>
      <c r="H11935" s="4" t="n">
        <f aca="false">ROUND(E11935*F11935,2)</f>
        <v>121316.44</v>
      </c>
    </row>
    <row r="11936" customFormat="false" ht="15" hidden="false" customHeight="false" outlineLevel="0" collapsed="false">
      <c r="A11936" s="3" t="n">
        <v>11935</v>
      </c>
      <c r="B11936" s="3" t="n">
        <v>7</v>
      </c>
      <c r="C11936" s="3" t="s">
        <v>457</v>
      </c>
      <c r="D11936" s="3" t="s">
        <v>562</v>
      </c>
      <c r="E11936" s="3" t="n">
        <v>877</v>
      </c>
      <c r="F11936" s="4" t="n">
        <v>309.45</v>
      </c>
      <c r="G11936" s="3" t="s">
        <v>8</v>
      </c>
      <c r="H11936" s="4" t="n">
        <f aca="false">ROUND(E11936*F11936,2)</f>
        <v>271387.65</v>
      </c>
    </row>
    <row r="11937" customFormat="false" ht="15" hidden="false" customHeight="false" outlineLevel="0" collapsed="false">
      <c r="A11937" s="3" t="n">
        <v>11936</v>
      </c>
      <c r="B11937" s="3" t="n">
        <v>2</v>
      </c>
      <c r="C11937" s="3" t="s">
        <v>457</v>
      </c>
      <c r="D11937" s="3" t="s">
        <v>563</v>
      </c>
      <c r="E11937" s="3" t="n">
        <v>3936</v>
      </c>
      <c r="F11937" s="4" t="n">
        <v>30.59</v>
      </c>
      <c r="G11937" s="3" t="s">
        <v>8</v>
      </c>
      <c r="H11937" s="4" t="n">
        <f aca="false">ROUND(E11937*F11937,2)</f>
        <v>120402.24</v>
      </c>
    </row>
    <row r="11938" customFormat="false" ht="15" hidden="false" customHeight="false" outlineLevel="0" collapsed="false">
      <c r="A11938" s="3" t="n">
        <v>11937</v>
      </c>
      <c r="B11938" s="3" t="n">
        <v>8</v>
      </c>
      <c r="C11938" s="3" t="s">
        <v>457</v>
      </c>
      <c r="D11938" s="3" t="s">
        <v>562</v>
      </c>
      <c r="E11938" s="3" t="n">
        <v>253</v>
      </c>
      <c r="F11938" s="4" t="n">
        <v>71.41</v>
      </c>
      <c r="G11938" s="3" t="s">
        <v>8</v>
      </c>
      <c r="H11938" s="4" t="n">
        <f aca="false">ROUND(E11938*F11938,2)</f>
        <v>18066.73</v>
      </c>
    </row>
    <row r="11939" customFormat="false" ht="15" hidden="false" customHeight="false" outlineLevel="0" collapsed="false">
      <c r="A11939" s="3" t="n">
        <v>11938</v>
      </c>
      <c r="B11939" s="3" t="n">
        <v>7</v>
      </c>
      <c r="C11939" s="3" t="s">
        <v>457</v>
      </c>
      <c r="D11939" s="3" t="s">
        <v>563</v>
      </c>
      <c r="E11939" s="3" t="n">
        <v>3680</v>
      </c>
      <c r="F11939" s="4" t="n">
        <v>309.44</v>
      </c>
      <c r="G11939" s="3" t="s">
        <v>8</v>
      </c>
      <c r="H11939" s="4" t="n">
        <f aca="false">ROUND(E11939*F11939,2)</f>
        <v>1138739.2</v>
      </c>
    </row>
    <row r="11940" customFormat="false" ht="15" hidden="false" customHeight="false" outlineLevel="0" collapsed="false">
      <c r="A11940" s="3" t="n">
        <v>11939</v>
      </c>
      <c r="B11940" s="3" t="n">
        <v>15</v>
      </c>
      <c r="C11940" s="3" t="s">
        <v>457</v>
      </c>
      <c r="D11940" s="3" t="s">
        <v>562</v>
      </c>
      <c r="E11940" s="3" t="n">
        <v>1055</v>
      </c>
      <c r="F11940" s="4" t="n">
        <v>281.92</v>
      </c>
      <c r="G11940" s="3" t="s">
        <v>46</v>
      </c>
      <c r="H11940" s="4" t="n">
        <f aca="false">ROUND(E11940*F11940,2)</f>
        <v>297425.6</v>
      </c>
    </row>
    <row r="11941" customFormat="false" ht="15" hidden="false" customHeight="false" outlineLevel="0" collapsed="false">
      <c r="A11941" s="3" t="n">
        <v>11940</v>
      </c>
      <c r="B11941" s="3" t="n">
        <v>3</v>
      </c>
      <c r="C11941" s="3" t="s">
        <v>458</v>
      </c>
      <c r="D11941" s="3" t="s">
        <v>563</v>
      </c>
      <c r="E11941" s="3" t="n">
        <v>4462</v>
      </c>
      <c r="F11941" s="4" t="n">
        <v>163.6</v>
      </c>
      <c r="G11941" s="3" t="s">
        <v>8</v>
      </c>
      <c r="H11941" s="4" t="n">
        <f aca="false">ROUND(E11941*F11941,2)</f>
        <v>729983.2</v>
      </c>
    </row>
    <row r="11942" customFormat="false" ht="15" hidden="false" customHeight="false" outlineLevel="0" collapsed="false">
      <c r="A11942" s="3" t="n">
        <v>11941</v>
      </c>
      <c r="B11942" s="3" t="n">
        <v>8</v>
      </c>
      <c r="C11942" s="3" t="s">
        <v>458</v>
      </c>
      <c r="D11942" s="3" t="s">
        <v>563</v>
      </c>
      <c r="E11942" s="3" t="n">
        <v>1447</v>
      </c>
      <c r="F11942" s="4" t="n">
        <v>68.51</v>
      </c>
      <c r="G11942" s="3" t="s">
        <v>8</v>
      </c>
      <c r="H11942" s="4" t="n">
        <f aca="false">ROUND(E11942*F11942,2)</f>
        <v>99133.97</v>
      </c>
    </row>
    <row r="11943" customFormat="false" ht="15" hidden="false" customHeight="false" outlineLevel="0" collapsed="false">
      <c r="A11943" s="3" t="n">
        <v>11942</v>
      </c>
      <c r="B11943" s="3" t="n">
        <v>9</v>
      </c>
      <c r="C11943" s="3" t="s">
        <v>458</v>
      </c>
      <c r="D11943" s="3" t="s">
        <v>563</v>
      </c>
      <c r="E11943" s="3" t="n">
        <v>4724</v>
      </c>
      <c r="F11943" s="4" t="n">
        <v>253.05</v>
      </c>
      <c r="G11943" s="3" t="s">
        <v>8</v>
      </c>
      <c r="H11943" s="4" t="n">
        <f aca="false">ROUND(E11943*F11943,2)</f>
        <v>1195408.2</v>
      </c>
    </row>
    <row r="11944" customFormat="false" ht="15" hidden="false" customHeight="false" outlineLevel="0" collapsed="false">
      <c r="A11944" s="3" t="n">
        <v>11943</v>
      </c>
      <c r="B11944" s="3" t="n">
        <v>4</v>
      </c>
      <c r="C11944" s="3" t="s">
        <v>458</v>
      </c>
      <c r="D11944" s="3" t="s">
        <v>562</v>
      </c>
      <c r="E11944" s="3" t="n">
        <v>216</v>
      </c>
      <c r="F11944" s="4" t="n">
        <v>123.02</v>
      </c>
      <c r="G11944" s="3" t="s">
        <v>8</v>
      </c>
      <c r="H11944" s="4" t="n">
        <f aca="false">ROUND(E11944*F11944,2)</f>
        <v>26572.32</v>
      </c>
    </row>
    <row r="11945" customFormat="false" ht="15" hidden="false" customHeight="false" outlineLevel="0" collapsed="false">
      <c r="A11945" s="3" t="n">
        <v>11944</v>
      </c>
      <c r="B11945" s="3" t="n">
        <v>2</v>
      </c>
      <c r="C11945" s="3" t="s">
        <v>458</v>
      </c>
      <c r="D11945" s="3" t="s">
        <v>562</v>
      </c>
      <c r="E11945" s="3" t="n">
        <v>4813</v>
      </c>
      <c r="F11945" s="4" t="n">
        <v>31.03</v>
      </c>
      <c r="G11945" s="3" t="s">
        <v>8</v>
      </c>
      <c r="H11945" s="4" t="n">
        <f aca="false">ROUND(E11945*F11945,2)</f>
        <v>149347.39</v>
      </c>
    </row>
    <row r="11946" customFormat="false" ht="15" hidden="false" customHeight="false" outlineLevel="0" collapsed="false">
      <c r="A11946" s="3" t="n">
        <v>11945</v>
      </c>
      <c r="B11946" s="3" t="n">
        <v>8</v>
      </c>
      <c r="C11946" s="3" t="s">
        <v>458</v>
      </c>
      <c r="D11946" s="3" t="s">
        <v>562</v>
      </c>
      <c r="E11946" s="3" t="n">
        <v>3403</v>
      </c>
      <c r="F11946" s="4" t="n">
        <v>68.62</v>
      </c>
      <c r="G11946" s="3" t="s">
        <v>8</v>
      </c>
      <c r="H11946" s="4" t="n">
        <f aca="false">ROUND(E11946*F11946,2)</f>
        <v>233513.86</v>
      </c>
    </row>
    <row r="11947" customFormat="false" ht="15" hidden="false" customHeight="false" outlineLevel="0" collapsed="false">
      <c r="A11947" s="3" t="n">
        <v>11946</v>
      </c>
      <c r="B11947" s="3" t="n">
        <v>8</v>
      </c>
      <c r="C11947" s="3" t="s">
        <v>458</v>
      </c>
      <c r="D11947" s="3" t="s">
        <v>562</v>
      </c>
      <c r="E11947" s="3" t="n">
        <v>3191</v>
      </c>
      <c r="F11947" s="4" t="n">
        <v>68.35</v>
      </c>
      <c r="G11947" s="3" t="s">
        <v>8</v>
      </c>
      <c r="H11947" s="4" t="n">
        <f aca="false">ROUND(E11947*F11947,2)</f>
        <v>218104.85</v>
      </c>
    </row>
    <row r="11948" customFormat="false" ht="15" hidden="false" customHeight="false" outlineLevel="0" collapsed="false">
      <c r="A11948" s="3" t="n">
        <v>11947</v>
      </c>
      <c r="B11948" s="3" t="n">
        <v>8</v>
      </c>
      <c r="C11948" s="3" t="s">
        <v>458</v>
      </c>
      <c r="D11948" s="3" t="s">
        <v>562</v>
      </c>
      <c r="E11948" s="3" t="n">
        <v>848</v>
      </c>
      <c r="F11948" s="4" t="n">
        <v>68.52</v>
      </c>
      <c r="G11948" s="3" t="s">
        <v>8</v>
      </c>
      <c r="H11948" s="4" t="n">
        <f aca="false">ROUND(E11948*F11948,2)</f>
        <v>58104.96</v>
      </c>
    </row>
    <row r="11949" customFormat="false" ht="15" hidden="false" customHeight="false" outlineLevel="0" collapsed="false">
      <c r="A11949" s="3" t="n">
        <v>11948</v>
      </c>
      <c r="B11949" s="3" t="n">
        <v>14</v>
      </c>
      <c r="C11949" s="3" t="s">
        <v>458</v>
      </c>
      <c r="D11949" s="3" t="s">
        <v>562</v>
      </c>
      <c r="E11949" s="3" t="n">
        <v>809</v>
      </c>
      <c r="F11949" s="4" t="n">
        <v>74.77</v>
      </c>
      <c r="G11949" s="3" t="s">
        <v>41</v>
      </c>
      <c r="H11949" s="4" t="n">
        <f aca="false">ROUND(E11949*F11949,2)</f>
        <v>60488.93</v>
      </c>
    </row>
    <row r="11950" customFormat="false" ht="15" hidden="false" customHeight="false" outlineLevel="0" collapsed="false">
      <c r="A11950" s="3" t="n">
        <v>11949</v>
      </c>
      <c r="B11950" s="3" t="n">
        <v>8</v>
      </c>
      <c r="C11950" s="3" t="s">
        <v>458</v>
      </c>
      <c r="D11950" s="3" t="s">
        <v>562</v>
      </c>
      <c r="E11950" s="3" t="n">
        <v>2889</v>
      </c>
      <c r="F11950" s="4" t="n">
        <v>68.46</v>
      </c>
      <c r="G11950" s="3" t="s">
        <v>8</v>
      </c>
      <c r="H11950" s="4" t="n">
        <f aca="false">ROUND(E11950*F11950,2)</f>
        <v>197780.94</v>
      </c>
    </row>
    <row r="11951" customFormat="false" ht="15" hidden="false" customHeight="false" outlineLevel="0" collapsed="false">
      <c r="A11951" s="3" t="n">
        <v>11950</v>
      </c>
      <c r="B11951" s="3" t="n">
        <v>3</v>
      </c>
      <c r="C11951" s="3" t="s">
        <v>458</v>
      </c>
      <c r="D11951" s="3" t="s">
        <v>563</v>
      </c>
      <c r="E11951" s="3" t="n">
        <v>4221</v>
      </c>
      <c r="F11951" s="4" t="n">
        <v>163.75</v>
      </c>
      <c r="G11951" s="3" t="s">
        <v>8</v>
      </c>
      <c r="H11951" s="4" t="n">
        <f aca="false">ROUND(E11951*F11951,2)</f>
        <v>691188.75</v>
      </c>
    </row>
    <row r="11952" customFormat="false" ht="15" hidden="false" customHeight="false" outlineLevel="0" collapsed="false">
      <c r="A11952" s="3" t="n">
        <v>11951</v>
      </c>
      <c r="B11952" s="3" t="n">
        <v>12</v>
      </c>
      <c r="C11952" s="3" t="s">
        <v>458</v>
      </c>
      <c r="D11952" s="3" t="s">
        <v>562</v>
      </c>
      <c r="E11952" s="3" t="n">
        <v>1184</v>
      </c>
      <c r="F11952" s="4" t="n">
        <v>219.5</v>
      </c>
      <c r="G11952" s="3" t="s">
        <v>38</v>
      </c>
      <c r="H11952" s="4" t="n">
        <f aca="false">ROUND(E11952*F11952,2)</f>
        <v>259888</v>
      </c>
    </row>
    <row r="11953" customFormat="false" ht="15" hidden="false" customHeight="false" outlineLevel="0" collapsed="false">
      <c r="A11953" s="3" t="n">
        <v>11952</v>
      </c>
      <c r="B11953" s="3" t="n">
        <v>12</v>
      </c>
      <c r="C11953" s="3" t="s">
        <v>458</v>
      </c>
      <c r="D11953" s="3" t="s">
        <v>562</v>
      </c>
      <c r="E11953" s="3" t="n">
        <v>31</v>
      </c>
      <c r="F11953" s="4" t="n">
        <v>219.41</v>
      </c>
      <c r="G11953" s="3" t="s">
        <v>38</v>
      </c>
      <c r="H11953" s="4" t="n">
        <f aca="false">ROUND(E11953*F11953,2)</f>
        <v>6801.71</v>
      </c>
    </row>
    <row r="11954" customFormat="false" ht="15" hidden="false" customHeight="false" outlineLevel="0" collapsed="false">
      <c r="A11954" s="3" t="n">
        <v>11953</v>
      </c>
      <c r="B11954" s="3" t="n">
        <v>11</v>
      </c>
      <c r="C11954" s="3" t="s">
        <v>458</v>
      </c>
      <c r="D11954" s="3" t="s">
        <v>562</v>
      </c>
      <c r="E11954" s="3" t="n">
        <v>4110</v>
      </c>
      <c r="F11954" s="4" t="n">
        <v>113.11</v>
      </c>
      <c r="G11954" s="3" t="s">
        <v>34</v>
      </c>
      <c r="H11954" s="4" t="n">
        <f aca="false">ROUND(E11954*F11954,2)</f>
        <v>464882.1</v>
      </c>
    </row>
    <row r="11955" customFormat="false" ht="15" hidden="false" customHeight="false" outlineLevel="0" collapsed="false">
      <c r="A11955" s="3" t="n">
        <v>11954</v>
      </c>
      <c r="B11955" s="3" t="n">
        <v>4</v>
      </c>
      <c r="C11955" s="3" t="s">
        <v>458</v>
      </c>
      <c r="D11955" s="3" t="s">
        <v>563</v>
      </c>
      <c r="E11955" s="3" t="n">
        <v>4458</v>
      </c>
      <c r="F11955" s="4" t="n">
        <v>123.12</v>
      </c>
      <c r="G11955" s="3" t="s">
        <v>8</v>
      </c>
      <c r="H11955" s="4" t="n">
        <f aca="false">ROUND(E11955*F11955,2)</f>
        <v>548868.96</v>
      </c>
    </row>
    <row r="11956" customFormat="false" ht="15" hidden="false" customHeight="false" outlineLevel="0" collapsed="false">
      <c r="A11956" s="3" t="n">
        <v>11955</v>
      </c>
      <c r="B11956" s="3" t="n">
        <v>11</v>
      </c>
      <c r="C11956" s="3" t="s">
        <v>458</v>
      </c>
      <c r="D11956" s="3" t="s">
        <v>563</v>
      </c>
      <c r="E11956" s="3" t="n">
        <v>4479</v>
      </c>
      <c r="F11956" s="4" t="n">
        <v>113.08</v>
      </c>
      <c r="G11956" s="3" t="s">
        <v>34</v>
      </c>
      <c r="H11956" s="4" t="n">
        <f aca="false">ROUND(E11956*F11956,2)</f>
        <v>506485.32</v>
      </c>
    </row>
    <row r="11957" customFormat="false" ht="15" hidden="false" customHeight="false" outlineLevel="0" collapsed="false">
      <c r="A11957" s="3" t="n">
        <v>11956</v>
      </c>
      <c r="B11957" s="3" t="n">
        <v>10</v>
      </c>
      <c r="C11957" s="3" t="s">
        <v>458</v>
      </c>
      <c r="D11957" s="3" t="s">
        <v>563</v>
      </c>
      <c r="E11957" s="3" t="n">
        <v>905</v>
      </c>
      <c r="F11957" s="4" t="n">
        <v>79.82</v>
      </c>
      <c r="G11957" s="3" t="s">
        <v>8</v>
      </c>
      <c r="H11957" s="4" t="n">
        <f aca="false">ROUND(E11957*F11957,2)</f>
        <v>72237.1</v>
      </c>
    </row>
    <row r="11958" customFormat="false" ht="15" hidden="false" customHeight="false" outlineLevel="0" collapsed="false">
      <c r="A11958" s="3" t="n">
        <v>11957</v>
      </c>
      <c r="B11958" s="3" t="n">
        <v>13</v>
      </c>
      <c r="C11958" s="3" t="s">
        <v>458</v>
      </c>
      <c r="D11958" s="3" t="s">
        <v>563</v>
      </c>
      <c r="E11958" s="3" t="n">
        <v>3908</v>
      </c>
      <c r="F11958" s="4" t="n">
        <v>45.72</v>
      </c>
      <c r="G11958" s="3" t="s">
        <v>41</v>
      </c>
      <c r="H11958" s="4" t="n">
        <f aca="false">ROUND(E11958*F11958,2)</f>
        <v>178673.76</v>
      </c>
    </row>
    <row r="11959" customFormat="false" ht="15" hidden="false" customHeight="false" outlineLevel="0" collapsed="false">
      <c r="A11959" s="3" t="n">
        <v>11958</v>
      </c>
      <c r="B11959" s="3" t="n">
        <v>11</v>
      </c>
      <c r="C11959" s="3" t="s">
        <v>458</v>
      </c>
      <c r="D11959" s="3" t="s">
        <v>562</v>
      </c>
      <c r="E11959" s="3" t="n">
        <v>4156</v>
      </c>
      <c r="F11959" s="4" t="n">
        <v>112.94</v>
      </c>
      <c r="G11959" s="3" t="s">
        <v>34</v>
      </c>
      <c r="H11959" s="4" t="n">
        <f aca="false">ROUND(E11959*F11959,2)</f>
        <v>469378.64</v>
      </c>
    </row>
    <row r="11960" customFormat="false" ht="15" hidden="false" customHeight="false" outlineLevel="0" collapsed="false">
      <c r="A11960" s="3" t="n">
        <v>11959</v>
      </c>
      <c r="B11960" s="3" t="n">
        <v>5</v>
      </c>
      <c r="C11960" s="3" t="s">
        <v>458</v>
      </c>
      <c r="D11960" s="3" t="s">
        <v>563</v>
      </c>
      <c r="E11960" s="3" t="n">
        <v>3346</v>
      </c>
      <c r="F11960" s="4" t="n">
        <v>708.44</v>
      </c>
      <c r="G11960" s="3" t="s">
        <v>8</v>
      </c>
      <c r="H11960" s="4" t="n">
        <f aca="false">ROUND(E11960*F11960,2)</f>
        <v>2370440.24</v>
      </c>
    </row>
    <row r="11961" customFormat="false" ht="15" hidden="false" customHeight="false" outlineLevel="0" collapsed="false">
      <c r="A11961" s="3" t="n">
        <v>11960</v>
      </c>
      <c r="B11961" s="3" t="n">
        <v>12</v>
      </c>
      <c r="C11961" s="3" t="s">
        <v>458</v>
      </c>
      <c r="D11961" s="3" t="s">
        <v>563</v>
      </c>
      <c r="E11961" s="3" t="n">
        <v>3696</v>
      </c>
      <c r="F11961" s="4" t="n">
        <v>219.14</v>
      </c>
      <c r="G11961" s="3" t="s">
        <v>38</v>
      </c>
      <c r="H11961" s="4" t="n">
        <f aca="false">ROUND(E11961*F11961,2)</f>
        <v>809941.44</v>
      </c>
    </row>
    <row r="11962" customFormat="false" ht="15" hidden="false" customHeight="false" outlineLevel="0" collapsed="false">
      <c r="A11962" s="3" t="n">
        <v>11961</v>
      </c>
      <c r="B11962" s="3" t="n">
        <v>13</v>
      </c>
      <c r="C11962" s="3" t="s">
        <v>458</v>
      </c>
      <c r="D11962" s="3" t="s">
        <v>562</v>
      </c>
      <c r="E11962" s="3" t="n">
        <v>1624</v>
      </c>
      <c r="F11962" s="4" t="n">
        <v>45.64</v>
      </c>
      <c r="G11962" s="3" t="s">
        <v>41</v>
      </c>
      <c r="H11962" s="4" t="n">
        <f aca="false">ROUND(E11962*F11962,2)</f>
        <v>74119.36</v>
      </c>
    </row>
    <row r="11963" customFormat="false" ht="15" hidden="false" customHeight="false" outlineLevel="0" collapsed="false">
      <c r="A11963" s="3" t="n">
        <v>11962</v>
      </c>
      <c r="B11963" s="3" t="n">
        <v>7</v>
      </c>
      <c r="C11963" s="3" t="s">
        <v>458</v>
      </c>
      <c r="D11963" s="3" t="s">
        <v>562</v>
      </c>
      <c r="E11963" s="3" t="n">
        <v>3843</v>
      </c>
      <c r="F11963" s="4" t="n">
        <v>307.54</v>
      </c>
      <c r="G11963" s="3" t="s">
        <v>8</v>
      </c>
      <c r="H11963" s="4" t="n">
        <f aca="false">ROUND(E11963*F11963,2)</f>
        <v>1181876.22</v>
      </c>
    </row>
    <row r="11964" customFormat="false" ht="15" hidden="false" customHeight="false" outlineLevel="0" collapsed="false">
      <c r="A11964" s="3" t="n">
        <v>11963</v>
      </c>
      <c r="B11964" s="3" t="n">
        <v>2</v>
      </c>
      <c r="C11964" s="3" t="s">
        <v>458</v>
      </c>
      <c r="D11964" s="3" t="s">
        <v>563</v>
      </c>
      <c r="E11964" s="3" t="n">
        <v>3914</v>
      </c>
      <c r="F11964" s="4" t="n">
        <v>30.89</v>
      </c>
      <c r="G11964" s="3" t="s">
        <v>8</v>
      </c>
      <c r="H11964" s="4" t="n">
        <f aca="false">ROUND(E11964*F11964,2)</f>
        <v>120903.46</v>
      </c>
    </row>
    <row r="11965" customFormat="false" ht="15" hidden="false" customHeight="false" outlineLevel="0" collapsed="false">
      <c r="A11965" s="3" t="n">
        <v>11964</v>
      </c>
      <c r="B11965" s="3" t="n">
        <v>14</v>
      </c>
      <c r="C11965" s="3" t="s">
        <v>458</v>
      </c>
      <c r="D11965" s="3" t="s">
        <v>562</v>
      </c>
      <c r="E11965" s="3" t="n">
        <v>505</v>
      </c>
      <c r="F11965" s="4" t="n">
        <v>74.85</v>
      </c>
      <c r="G11965" s="3" t="s">
        <v>41</v>
      </c>
      <c r="H11965" s="4" t="n">
        <f aca="false">ROUND(E11965*F11965,2)</f>
        <v>37799.25</v>
      </c>
    </row>
    <row r="11966" customFormat="false" ht="15" hidden="false" customHeight="false" outlineLevel="0" collapsed="false">
      <c r="A11966" s="3" t="n">
        <v>11965</v>
      </c>
      <c r="B11966" s="3" t="n">
        <v>9</v>
      </c>
      <c r="C11966" s="3" t="s">
        <v>458</v>
      </c>
      <c r="D11966" s="3" t="s">
        <v>563</v>
      </c>
      <c r="E11966" s="3" t="n">
        <v>2126</v>
      </c>
      <c r="F11966" s="4" t="n">
        <v>253.22</v>
      </c>
      <c r="G11966" s="3" t="s">
        <v>8</v>
      </c>
      <c r="H11966" s="4" t="n">
        <f aca="false">ROUND(E11966*F11966,2)</f>
        <v>538345.72</v>
      </c>
    </row>
    <row r="11967" customFormat="false" ht="15" hidden="false" customHeight="false" outlineLevel="0" collapsed="false">
      <c r="A11967" s="3" t="n">
        <v>11966</v>
      </c>
      <c r="B11967" s="3" t="n">
        <v>2</v>
      </c>
      <c r="C11967" s="3" t="s">
        <v>458</v>
      </c>
      <c r="D11967" s="3" t="s">
        <v>563</v>
      </c>
      <c r="E11967" s="3" t="n">
        <v>3718</v>
      </c>
      <c r="F11967" s="4" t="n">
        <v>30.93</v>
      </c>
      <c r="G11967" s="3" t="s">
        <v>8</v>
      </c>
      <c r="H11967" s="4" t="n">
        <f aca="false">ROUND(E11967*F11967,2)</f>
        <v>114997.74</v>
      </c>
    </row>
    <row r="11968" customFormat="false" ht="15" hidden="false" customHeight="false" outlineLevel="0" collapsed="false">
      <c r="A11968" s="3" t="n">
        <v>11967</v>
      </c>
      <c r="B11968" s="3" t="n">
        <v>2</v>
      </c>
      <c r="C11968" s="3" t="s">
        <v>458</v>
      </c>
      <c r="D11968" s="3" t="s">
        <v>563</v>
      </c>
      <c r="E11968" s="3" t="n">
        <v>4626</v>
      </c>
      <c r="F11968" s="4" t="n">
        <v>30.98</v>
      </c>
      <c r="G11968" s="3" t="s">
        <v>8</v>
      </c>
      <c r="H11968" s="4" t="n">
        <f aca="false">ROUND(E11968*F11968,2)</f>
        <v>143313.48</v>
      </c>
    </row>
    <row r="11969" customFormat="false" ht="15" hidden="false" customHeight="false" outlineLevel="0" collapsed="false">
      <c r="A11969" s="3" t="n">
        <v>11968</v>
      </c>
      <c r="B11969" s="3" t="n">
        <v>9</v>
      </c>
      <c r="C11969" s="3" t="s">
        <v>458</v>
      </c>
      <c r="D11969" s="3" t="s">
        <v>563</v>
      </c>
      <c r="E11969" s="3" t="n">
        <v>4233</v>
      </c>
      <c r="F11969" s="4" t="n">
        <v>253.43</v>
      </c>
      <c r="G11969" s="3" t="s">
        <v>8</v>
      </c>
      <c r="H11969" s="4" t="n">
        <f aca="false">ROUND(E11969*F11969,2)</f>
        <v>1072769.19</v>
      </c>
    </row>
    <row r="11970" customFormat="false" ht="15" hidden="false" customHeight="false" outlineLevel="0" collapsed="false">
      <c r="A11970" s="3" t="n">
        <v>11969</v>
      </c>
      <c r="B11970" s="3" t="n">
        <v>8</v>
      </c>
      <c r="C11970" s="3" t="s">
        <v>458</v>
      </c>
      <c r="D11970" s="3" t="s">
        <v>563</v>
      </c>
      <c r="E11970" s="3" t="n">
        <v>2039</v>
      </c>
      <c r="F11970" s="4" t="n">
        <v>68.54</v>
      </c>
      <c r="G11970" s="3" t="s">
        <v>8</v>
      </c>
      <c r="H11970" s="4" t="n">
        <f aca="false">ROUND(E11970*F11970,2)</f>
        <v>139753.06</v>
      </c>
    </row>
    <row r="11971" customFormat="false" ht="15" hidden="false" customHeight="false" outlineLevel="0" collapsed="false">
      <c r="A11971" s="3" t="n">
        <v>11970</v>
      </c>
      <c r="B11971" s="3" t="n">
        <v>5</v>
      </c>
      <c r="C11971" s="3" t="s">
        <v>458</v>
      </c>
      <c r="D11971" s="3" t="s">
        <v>563</v>
      </c>
      <c r="E11971" s="3" t="n">
        <v>4896</v>
      </c>
      <c r="F11971" s="4" t="n">
        <v>710.24</v>
      </c>
      <c r="G11971" s="3" t="s">
        <v>8</v>
      </c>
      <c r="H11971" s="4" t="n">
        <f aca="false">ROUND(E11971*F11971,2)</f>
        <v>3477335.04</v>
      </c>
    </row>
    <row r="11972" customFormat="false" ht="15" hidden="false" customHeight="false" outlineLevel="0" collapsed="false">
      <c r="A11972" s="3" t="n">
        <v>11971</v>
      </c>
      <c r="B11972" s="3" t="n">
        <v>2</v>
      </c>
      <c r="C11972" s="3" t="s">
        <v>458</v>
      </c>
      <c r="D11972" s="3" t="s">
        <v>563</v>
      </c>
      <c r="E11972" s="3" t="n">
        <v>4383</v>
      </c>
      <c r="F11972" s="4" t="n">
        <v>30.94</v>
      </c>
      <c r="G11972" s="3" t="s">
        <v>8</v>
      </c>
      <c r="H11972" s="4" t="n">
        <f aca="false">ROUND(E11972*F11972,2)</f>
        <v>135610.02</v>
      </c>
    </row>
    <row r="11973" customFormat="false" ht="15" hidden="false" customHeight="false" outlineLevel="0" collapsed="false">
      <c r="A11973" s="3" t="n">
        <v>11972</v>
      </c>
      <c r="B11973" s="3" t="n">
        <v>6</v>
      </c>
      <c r="C11973" s="3" t="s">
        <v>458</v>
      </c>
      <c r="D11973" s="3" t="s">
        <v>562</v>
      </c>
      <c r="E11973" s="3" t="n">
        <v>1844</v>
      </c>
      <c r="F11973" s="4" t="n">
        <v>244.95</v>
      </c>
      <c r="G11973" s="3" t="s">
        <v>8</v>
      </c>
      <c r="H11973" s="4" t="n">
        <f aca="false">ROUND(E11973*F11973,2)</f>
        <v>451687.8</v>
      </c>
    </row>
    <row r="11974" customFormat="false" ht="15" hidden="false" customHeight="false" outlineLevel="0" collapsed="false">
      <c r="A11974" s="3" t="n">
        <v>11973</v>
      </c>
      <c r="B11974" s="3" t="n">
        <v>8</v>
      </c>
      <c r="C11974" s="3" t="s">
        <v>458</v>
      </c>
      <c r="D11974" s="3" t="s">
        <v>563</v>
      </c>
      <c r="E11974" s="3" t="n">
        <v>1758</v>
      </c>
      <c r="F11974" s="4" t="n">
        <v>68.35</v>
      </c>
      <c r="G11974" s="3" t="s">
        <v>8</v>
      </c>
      <c r="H11974" s="4" t="n">
        <f aca="false">ROUND(E11974*F11974,2)</f>
        <v>120159.3</v>
      </c>
    </row>
    <row r="11975" customFormat="false" ht="15" hidden="false" customHeight="false" outlineLevel="0" collapsed="false">
      <c r="A11975" s="3" t="n">
        <v>11974</v>
      </c>
      <c r="B11975" s="3" t="n">
        <v>14</v>
      </c>
      <c r="C11975" s="3" t="s">
        <v>458</v>
      </c>
      <c r="D11975" s="3" t="s">
        <v>562</v>
      </c>
      <c r="E11975" s="3" t="n">
        <v>4399</v>
      </c>
      <c r="F11975" s="4" t="n">
        <v>74.79</v>
      </c>
      <c r="G11975" s="3" t="s">
        <v>41</v>
      </c>
      <c r="H11975" s="4" t="n">
        <f aca="false">ROUND(E11975*F11975,2)</f>
        <v>329001.21</v>
      </c>
    </row>
    <row r="11976" customFormat="false" ht="15" hidden="false" customHeight="false" outlineLevel="0" collapsed="false">
      <c r="A11976" s="3" t="n">
        <v>11975</v>
      </c>
      <c r="B11976" s="3" t="n">
        <v>10</v>
      </c>
      <c r="C11976" s="3" t="s">
        <v>458</v>
      </c>
      <c r="D11976" s="3" t="s">
        <v>562</v>
      </c>
      <c r="E11976" s="3" t="n">
        <v>2293</v>
      </c>
      <c r="F11976" s="4" t="n">
        <v>80.05</v>
      </c>
      <c r="G11976" s="3" t="s">
        <v>8</v>
      </c>
      <c r="H11976" s="4" t="n">
        <f aca="false">ROUND(E11976*F11976,2)</f>
        <v>183554.65</v>
      </c>
    </row>
    <row r="11977" customFormat="false" ht="15" hidden="false" customHeight="false" outlineLevel="0" collapsed="false">
      <c r="A11977" s="3" t="n">
        <v>11976</v>
      </c>
      <c r="B11977" s="3" t="n">
        <v>7</v>
      </c>
      <c r="C11977" s="3" t="s">
        <v>458</v>
      </c>
      <c r="D11977" s="3" t="s">
        <v>562</v>
      </c>
      <c r="E11977" s="3" t="n">
        <v>1159</v>
      </c>
      <c r="F11977" s="4" t="n">
        <v>307.69</v>
      </c>
      <c r="G11977" s="3" t="s">
        <v>8</v>
      </c>
      <c r="H11977" s="4" t="n">
        <f aca="false">ROUND(E11977*F11977,2)</f>
        <v>356612.71</v>
      </c>
    </row>
    <row r="11978" customFormat="false" ht="15" hidden="false" customHeight="false" outlineLevel="0" collapsed="false">
      <c r="A11978" s="3" t="n">
        <v>11977</v>
      </c>
      <c r="B11978" s="3" t="n">
        <v>2</v>
      </c>
      <c r="C11978" s="3" t="s">
        <v>458</v>
      </c>
      <c r="D11978" s="3" t="s">
        <v>563</v>
      </c>
      <c r="E11978" s="3" t="n">
        <v>975</v>
      </c>
      <c r="F11978" s="4" t="n">
        <v>31</v>
      </c>
      <c r="G11978" s="3" t="s">
        <v>8</v>
      </c>
      <c r="H11978" s="4" t="n">
        <f aca="false">ROUND(E11978*F11978,2)</f>
        <v>30225</v>
      </c>
    </row>
    <row r="11979" customFormat="false" ht="15" hidden="false" customHeight="false" outlineLevel="0" collapsed="false">
      <c r="A11979" s="3" t="n">
        <v>11978</v>
      </c>
      <c r="B11979" s="3" t="n">
        <v>10</v>
      </c>
      <c r="C11979" s="3" t="s">
        <v>459</v>
      </c>
      <c r="D11979" s="3" t="s">
        <v>563</v>
      </c>
      <c r="E11979" s="3" t="n">
        <v>2798</v>
      </c>
      <c r="F11979" s="4" t="n">
        <v>77.63</v>
      </c>
      <c r="G11979" s="3" t="s">
        <v>8</v>
      </c>
      <c r="H11979" s="4" t="n">
        <f aca="false">ROUND(E11979*F11979,2)</f>
        <v>217208.74</v>
      </c>
    </row>
    <row r="11980" customFormat="false" ht="15" hidden="false" customHeight="false" outlineLevel="0" collapsed="false">
      <c r="A11980" s="3" t="n">
        <v>11979</v>
      </c>
      <c r="B11980" s="3" t="n">
        <v>3</v>
      </c>
      <c r="C11980" s="3" t="s">
        <v>459</v>
      </c>
      <c r="D11980" s="3" t="s">
        <v>563</v>
      </c>
      <c r="E11980" s="3" t="n">
        <v>4251</v>
      </c>
      <c r="F11980" s="4" t="n">
        <v>167.23</v>
      </c>
      <c r="G11980" s="3" t="s">
        <v>8</v>
      </c>
      <c r="H11980" s="4" t="n">
        <f aca="false">ROUND(E11980*F11980,2)</f>
        <v>710894.73</v>
      </c>
    </row>
    <row r="11981" customFormat="false" ht="15" hidden="false" customHeight="false" outlineLevel="0" collapsed="false">
      <c r="A11981" s="3" t="n">
        <v>11980</v>
      </c>
      <c r="B11981" s="3" t="n">
        <v>2</v>
      </c>
      <c r="C11981" s="3" t="s">
        <v>459</v>
      </c>
      <c r="D11981" s="3" t="s">
        <v>562</v>
      </c>
      <c r="E11981" s="3" t="n">
        <v>46</v>
      </c>
      <c r="F11981" s="4" t="n">
        <v>30.11</v>
      </c>
      <c r="G11981" s="3" t="s">
        <v>8</v>
      </c>
      <c r="H11981" s="4" t="n">
        <f aca="false">ROUND(E11981*F11981,2)</f>
        <v>1385.06</v>
      </c>
    </row>
    <row r="11982" customFormat="false" ht="15" hidden="false" customHeight="false" outlineLevel="0" collapsed="false">
      <c r="A11982" s="3" t="n">
        <v>11981</v>
      </c>
      <c r="B11982" s="3" t="n">
        <v>15</v>
      </c>
      <c r="C11982" s="3" t="s">
        <v>459</v>
      </c>
      <c r="D11982" s="3" t="s">
        <v>562</v>
      </c>
      <c r="E11982" s="3" t="n">
        <v>4085</v>
      </c>
      <c r="F11982" s="4" t="n">
        <v>283.68</v>
      </c>
      <c r="G11982" s="3" t="s">
        <v>46</v>
      </c>
      <c r="H11982" s="4" t="n">
        <f aca="false">ROUND(E11982*F11982,2)</f>
        <v>1158832.8</v>
      </c>
    </row>
    <row r="11983" customFormat="false" ht="15" hidden="false" customHeight="false" outlineLevel="0" collapsed="false">
      <c r="A11983" s="3" t="n">
        <v>11982</v>
      </c>
      <c r="B11983" s="3" t="n">
        <v>14</v>
      </c>
      <c r="C11983" s="3" t="s">
        <v>459</v>
      </c>
      <c r="D11983" s="3" t="s">
        <v>562</v>
      </c>
      <c r="E11983" s="3" t="n">
        <v>986</v>
      </c>
      <c r="F11983" s="4" t="n">
        <v>73.4</v>
      </c>
      <c r="G11983" s="3" t="s">
        <v>41</v>
      </c>
      <c r="H11983" s="4" t="n">
        <f aca="false">ROUND(E11983*F11983,2)</f>
        <v>72372.4</v>
      </c>
    </row>
    <row r="11984" customFormat="false" ht="15" hidden="false" customHeight="false" outlineLevel="0" collapsed="false">
      <c r="A11984" s="3" t="n">
        <v>11983</v>
      </c>
      <c r="B11984" s="3" t="n">
        <v>12</v>
      </c>
      <c r="C11984" s="3" t="s">
        <v>459</v>
      </c>
      <c r="D11984" s="3" t="s">
        <v>563</v>
      </c>
      <c r="E11984" s="3" t="n">
        <v>4984</v>
      </c>
      <c r="F11984" s="4" t="n">
        <v>218.74</v>
      </c>
      <c r="G11984" s="3" t="s">
        <v>38</v>
      </c>
      <c r="H11984" s="4" t="n">
        <f aca="false">ROUND(E11984*F11984,2)</f>
        <v>1090200.16</v>
      </c>
    </row>
    <row r="11985" customFormat="false" ht="15" hidden="false" customHeight="false" outlineLevel="0" collapsed="false">
      <c r="A11985" s="3" t="n">
        <v>11984</v>
      </c>
      <c r="B11985" s="3" t="n">
        <v>8</v>
      </c>
      <c r="C11985" s="3" t="s">
        <v>459</v>
      </c>
      <c r="D11985" s="3" t="s">
        <v>562</v>
      </c>
      <c r="E11985" s="3" t="n">
        <v>2169</v>
      </c>
      <c r="F11985" s="4" t="n">
        <v>66.87</v>
      </c>
      <c r="G11985" s="3" t="s">
        <v>8</v>
      </c>
      <c r="H11985" s="4" t="n">
        <f aca="false">ROUND(E11985*F11985,2)</f>
        <v>145041.03</v>
      </c>
    </row>
    <row r="11986" customFormat="false" ht="15" hidden="false" customHeight="false" outlineLevel="0" collapsed="false">
      <c r="A11986" s="3" t="n">
        <v>11985</v>
      </c>
      <c r="B11986" s="3" t="n">
        <v>12</v>
      </c>
      <c r="C11986" s="3" t="s">
        <v>459</v>
      </c>
      <c r="D11986" s="3" t="s">
        <v>562</v>
      </c>
      <c r="E11986" s="3" t="n">
        <v>2378</v>
      </c>
      <c r="F11986" s="4" t="n">
        <v>218.17</v>
      </c>
      <c r="G11986" s="3" t="s">
        <v>38</v>
      </c>
      <c r="H11986" s="4" t="n">
        <f aca="false">ROUND(E11986*F11986,2)</f>
        <v>518808.26</v>
      </c>
    </row>
    <row r="11987" customFormat="false" ht="15" hidden="false" customHeight="false" outlineLevel="0" collapsed="false">
      <c r="A11987" s="3" t="n">
        <v>11986</v>
      </c>
      <c r="B11987" s="3" t="n">
        <v>1</v>
      </c>
      <c r="C11987" s="3" t="s">
        <v>459</v>
      </c>
      <c r="D11987" s="3" t="s">
        <v>563</v>
      </c>
      <c r="E11987" s="3" t="n">
        <v>3862</v>
      </c>
      <c r="F11987" s="4" t="n">
        <v>382.49</v>
      </c>
      <c r="G11987" s="3" t="s">
        <v>8</v>
      </c>
      <c r="H11987" s="4" t="n">
        <f aca="false">ROUND(E11987*F11987,2)</f>
        <v>1477176.38</v>
      </c>
    </row>
    <row r="11988" customFormat="false" ht="15" hidden="false" customHeight="false" outlineLevel="0" collapsed="false">
      <c r="A11988" s="3" t="n">
        <v>11987</v>
      </c>
      <c r="B11988" s="3" t="n">
        <v>2</v>
      </c>
      <c r="C11988" s="3" t="s">
        <v>459</v>
      </c>
      <c r="D11988" s="3" t="s">
        <v>563</v>
      </c>
      <c r="E11988" s="3" t="n">
        <v>4014</v>
      </c>
      <c r="F11988" s="4" t="n">
        <v>30.04</v>
      </c>
      <c r="G11988" s="3" t="s">
        <v>8</v>
      </c>
      <c r="H11988" s="4" t="n">
        <f aca="false">ROUND(E11988*F11988,2)</f>
        <v>120580.56</v>
      </c>
    </row>
    <row r="11989" customFormat="false" ht="15" hidden="false" customHeight="false" outlineLevel="0" collapsed="false">
      <c r="A11989" s="3" t="n">
        <v>11988</v>
      </c>
      <c r="B11989" s="3" t="n">
        <v>4</v>
      </c>
      <c r="C11989" s="3" t="s">
        <v>459</v>
      </c>
      <c r="D11989" s="3" t="s">
        <v>562</v>
      </c>
      <c r="E11989" s="3" t="n">
        <v>1765</v>
      </c>
      <c r="F11989" s="4" t="n">
        <v>124.06</v>
      </c>
      <c r="G11989" s="3" t="s">
        <v>8</v>
      </c>
      <c r="H11989" s="4" t="n">
        <f aca="false">ROUND(E11989*F11989,2)</f>
        <v>218965.9</v>
      </c>
    </row>
    <row r="11990" customFormat="false" ht="15" hidden="false" customHeight="false" outlineLevel="0" collapsed="false">
      <c r="A11990" s="3" t="n">
        <v>11989</v>
      </c>
      <c r="B11990" s="3" t="n">
        <v>10</v>
      </c>
      <c r="C11990" s="3" t="s">
        <v>459</v>
      </c>
      <c r="D11990" s="3" t="s">
        <v>563</v>
      </c>
      <c r="E11990" s="3" t="n">
        <v>3209</v>
      </c>
      <c r="F11990" s="4" t="n">
        <v>77.83</v>
      </c>
      <c r="G11990" s="3" t="s">
        <v>8</v>
      </c>
      <c r="H11990" s="4" t="n">
        <f aca="false">ROUND(E11990*F11990,2)</f>
        <v>249756.47</v>
      </c>
    </row>
    <row r="11991" customFormat="false" ht="15" hidden="false" customHeight="false" outlineLevel="0" collapsed="false">
      <c r="A11991" s="3" t="n">
        <v>11990</v>
      </c>
      <c r="B11991" s="3" t="n">
        <v>8</v>
      </c>
      <c r="C11991" s="3" t="s">
        <v>459</v>
      </c>
      <c r="D11991" s="3" t="s">
        <v>563</v>
      </c>
      <c r="E11991" s="3" t="n">
        <v>1460</v>
      </c>
      <c r="F11991" s="4" t="n">
        <v>66.81</v>
      </c>
      <c r="G11991" s="3" t="s">
        <v>8</v>
      </c>
      <c r="H11991" s="4" t="n">
        <f aca="false">ROUND(E11991*F11991,2)</f>
        <v>97542.6</v>
      </c>
    </row>
    <row r="11992" customFormat="false" ht="15" hidden="false" customHeight="false" outlineLevel="0" collapsed="false">
      <c r="A11992" s="3" t="n">
        <v>11991</v>
      </c>
      <c r="B11992" s="3" t="n">
        <v>4</v>
      </c>
      <c r="C11992" s="3" t="s">
        <v>459</v>
      </c>
      <c r="D11992" s="3" t="s">
        <v>563</v>
      </c>
      <c r="E11992" s="3" t="n">
        <v>1034</v>
      </c>
      <c r="F11992" s="4" t="n">
        <v>123.77</v>
      </c>
      <c r="G11992" s="3" t="s">
        <v>8</v>
      </c>
      <c r="H11992" s="4" t="n">
        <f aca="false">ROUND(E11992*F11992,2)</f>
        <v>127978.18</v>
      </c>
    </row>
    <row r="11993" customFormat="false" ht="15" hidden="false" customHeight="false" outlineLevel="0" collapsed="false">
      <c r="A11993" s="3" t="n">
        <v>11992</v>
      </c>
      <c r="B11993" s="3" t="n">
        <v>11</v>
      </c>
      <c r="C11993" s="3" t="s">
        <v>459</v>
      </c>
      <c r="D11993" s="3" t="s">
        <v>562</v>
      </c>
      <c r="E11993" s="3" t="n">
        <v>3566</v>
      </c>
      <c r="F11993" s="4" t="n">
        <v>111.69</v>
      </c>
      <c r="G11993" s="3" t="s">
        <v>34</v>
      </c>
      <c r="H11993" s="4" t="n">
        <f aca="false">ROUND(E11993*F11993,2)</f>
        <v>398286.54</v>
      </c>
    </row>
    <row r="11994" customFormat="false" ht="15" hidden="false" customHeight="false" outlineLevel="0" collapsed="false">
      <c r="A11994" s="3" t="n">
        <v>11993</v>
      </c>
      <c r="B11994" s="3" t="n">
        <v>15</v>
      </c>
      <c r="C11994" s="3" t="s">
        <v>459</v>
      </c>
      <c r="D11994" s="3" t="s">
        <v>563</v>
      </c>
      <c r="E11994" s="3" t="n">
        <v>1047</v>
      </c>
      <c r="F11994" s="4" t="n">
        <v>282.96</v>
      </c>
      <c r="G11994" s="3" t="s">
        <v>46</v>
      </c>
      <c r="H11994" s="4" t="n">
        <f aca="false">ROUND(E11994*F11994,2)</f>
        <v>296259.12</v>
      </c>
    </row>
    <row r="11995" customFormat="false" ht="15" hidden="false" customHeight="false" outlineLevel="0" collapsed="false">
      <c r="A11995" s="3" t="n">
        <v>11994</v>
      </c>
      <c r="B11995" s="3" t="n">
        <v>12</v>
      </c>
      <c r="C11995" s="3" t="s">
        <v>459</v>
      </c>
      <c r="D11995" s="3" t="s">
        <v>563</v>
      </c>
      <c r="E11995" s="3" t="n">
        <v>3413</v>
      </c>
      <c r="F11995" s="4" t="n">
        <v>218.18</v>
      </c>
      <c r="G11995" s="3" t="s">
        <v>38</v>
      </c>
      <c r="H11995" s="4" t="n">
        <f aca="false">ROUND(E11995*F11995,2)</f>
        <v>744648.34</v>
      </c>
    </row>
    <row r="11996" customFormat="false" ht="15" hidden="false" customHeight="false" outlineLevel="0" collapsed="false">
      <c r="A11996" s="3" t="n">
        <v>11995</v>
      </c>
      <c r="B11996" s="3" t="n">
        <v>8</v>
      </c>
      <c r="C11996" s="3" t="s">
        <v>459</v>
      </c>
      <c r="D11996" s="3" t="s">
        <v>562</v>
      </c>
      <c r="E11996" s="3" t="n">
        <v>139</v>
      </c>
      <c r="F11996" s="4" t="n">
        <v>66.76</v>
      </c>
      <c r="G11996" s="3" t="s">
        <v>8</v>
      </c>
      <c r="H11996" s="4" t="n">
        <f aca="false">ROUND(E11996*F11996,2)</f>
        <v>9279.64</v>
      </c>
    </row>
    <row r="11997" customFormat="false" ht="15" hidden="false" customHeight="false" outlineLevel="0" collapsed="false">
      <c r="A11997" s="3" t="n">
        <v>11996</v>
      </c>
      <c r="B11997" s="3" t="n">
        <v>12</v>
      </c>
      <c r="C11997" s="3" t="s">
        <v>459</v>
      </c>
      <c r="D11997" s="3" t="s">
        <v>563</v>
      </c>
      <c r="E11997" s="3" t="n">
        <v>1573</v>
      </c>
      <c r="F11997" s="4" t="n">
        <v>218.13</v>
      </c>
      <c r="G11997" s="3" t="s">
        <v>38</v>
      </c>
      <c r="H11997" s="4" t="n">
        <f aca="false">ROUND(E11997*F11997,2)</f>
        <v>343118.49</v>
      </c>
    </row>
    <row r="11998" customFormat="false" ht="15" hidden="false" customHeight="false" outlineLevel="0" collapsed="false">
      <c r="A11998" s="3" t="n">
        <v>11997</v>
      </c>
      <c r="B11998" s="3" t="n">
        <v>6</v>
      </c>
      <c r="C11998" s="3" t="s">
        <v>459</v>
      </c>
      <c r="D11998" s="3" t="s">
        <v>563</v>
      </c>
      <c r="E11998" s="3" t="n">
        <v>624</v>
      </c>
      <c r="F11998" s="4" t="n">
        <v>247.1</v>
      </c>
      <c r="G11998" s="3" t="s">
        <v>8</v>
      </c>
      <c r="H11998" s="4" t="n">
        <f aca="false">ROUND(E11998*F11998,2)</f>
        <v>154190.4</v>
      </c>
    </row>
    <row r="11999" customFormat="false" ht="15" hidden="false" customHeight="false" outlineLevel="0" collapsed="false">
      <c r="A11999" s="3" t="n">
        <v>11998</v>
      </c>
      <c r="B11999" s="3" t="n">
        <v>11</v>
      </c>
      <c r="C11999" s="3" t="s">
        <v>459</v>
      </c>
      <c r="D11999" s="3" t="s">
        <v>562</v>
      </c>
      <c r="E11999" s="3" t="n">
        <v>4370</v>
      </c>
      <c r="F11999" s="4" t="n">
        <v>111.42</v>
      </c>
      <c r="G11999" s="3" t="s">
        <v>34</v>
      </c>
      <c r="H11999" s="4" t="n">
        <f aca="false">ROUND(E11999*F11999,2)</f>
        <v>486905.4</v>
      </c>
    </row>
    <row r="12000" customFormat="false" ht="15" hidden="false" customHeight="false" outlineLevel="0" collapsed="false">
      <c r="A12000" s="3" t="n">
        <v>11999</v>
      </c>
      <c r="B12000" s="3" t="n">
        <v>5</v>
      </c>
      <c r="C12000" s="3" t="s">
        <v>459</v>
      </c>
      <c r="D12000" s="3" t="s">
        <v>563</v>
      </c>
      <c r="E12000" s="3" t="n">
        <v>641</v>
      </c>
      <c r="F12000" s="4" t="n">
        <v>672.82</v>
      </c>
      <c r="G12000" s="3" t="s">
        <v>8</v>
      </c>
      <c r="H12000" s="4" t="n">
        <f aca="false">ROUND(E12000*F12000,2)</f>
        <v>431277.62</v>
      </c>
    </row>
    <row r="12001" customFormat="false" ht="15" hidden="false" customHeight="false" outlineLevel="0" collapsed="false">
      <c r="A12001" s="3" t="n">
        <v>12000</v>
      </c>
      <c r="B12001" s="3" t="n">
        <v>14</v>
      </c>
      <c r="C12001" s="3" t="s">
        <v>459</v>
      </c>
      <c r="D12001" s="3" t="s">
        <v>562</v>
      </c>
      <c r="E12001" s="3" t="n">
        <v>2881</v>
      </c>
      <c r="F12001" s="4" t="n">
        <v>73.46</v>
      </c>
      <c r="G12001" s="3" t="s">
        <v>41</v>
      </c>
      <c r="H12001" s="4" t="n">
        <f aca="false">ROUND(E12001*F12001,2)</f>
        <v>211638.26</v>
      </c>
    </row>
    <row r="12002" customFormat="false" ht="15" hidden="false" customHeight="false" outlineLevel="0" collapsed="false">
      <c r="A12002" s="3" t="n">
        <v>12001</v>
      </c>
      <c r="B12002" s="3" t="n">
        <v>1</v>
      </c>
      <c r="C12002" s="3" t="s">
        <v>459</v>
      </c>
      <c r="D12002" s="3" t="s">
        <v>563</v>
      </c>
      <c r="E12002" s="3" t="n">
        <v>3694</v>
      </c>
      <c r="F12002" s="4" t="n">
        <v>382.28</v>
      </c>
      <c r="G12002" s="3" t="s">
        <v>8</v>
      </c>
      <c r="H12002" s="4" t="n">
        <f aca="false">ROUND(E12002*F12002,2)</f>
        <v>1412142.32</v>
      </c>
    </row>
    <row r="12003" customFormat="false" ht="15" hidden="false" customHeight="false" outlineLevel="0" collapsed="false">
      <c r="A12003" s="3" t="n">
        <v>12002</v>
      </c>
      <c r="B12003" s="3" t="n">
        <v>14</v>
      </c>
      <c r="C12003" s="3" t="s">
        <v>459</v>
      </c>
      <c r="D12003" s="3" t="s">
        <v>562</v>
      </c>
      <c r="E12003" s="3" t="n">
        <v>4218</v>
      </c>
      <c r="F12003" s="4" t="n">
        <v>73.24</v>
      </c>
      <c r="G12003" s="3" t="s">
        <v>41</v>
      </c>
      <c r="H12003" s="4" t="n">
        <f aca="false">ROUND(E12003*F12003,2)</f>
        <v>308926.32</v>
      </c>
    </row>
    <row r="12004" customFormat="false" ht="15" hidden="false" customHeight="false" outlineLevel="0" collapsed="false">
      <c r="A12004" s="3" t="n">
        <v>12003</v>
      </c>
      <c r="B12004" s="3" t="n">
        <v>7</v>
      </c>
      <c r="C12004" s="3" t="s">
        <v>459</v>
      </c>
      <c r="D12004" s="3" t="s">
        <v>562</v>
      </c>
      <c r="E12004" s="3" t="n">
        <v>2402</v>
      </c>
      <c r="F12004" s="4" t="n">
        <v>298.69</v>
      </c>
      <c r="G12004" s="3" t="s">
        <v>8</v>
      </c>
      <c r="H12004" s="4" t="n">
        <f aca="false">ROUND(E12004*F12004,2)</f>
        <v>717453.38</v>
      </c>
    </row>
    <row r="12005" customFormat="false" ht="15" hidden="false" customHeight="false" outlineLevel="0" collapsed="false">
      <c r="A12005" s="3" t="n">
        <v>12004</v>
      </c>
      <c r="B12005" s="3" t="n">
        <v>13</v>
      </c>
      <c r="C12005" s="3" t="s">
        <v>460</v>
      </c>
      <c r="D12005" s="3" t="s">
        <v>563</v>
      </c>
      <c r="E12005" s="3" t="n">
        <v>4212</v>
      </c>
      <c r="F12005" s="4" t="n">
        <v>44.21</v>
      </c>
      <c r="G12005" s="3" t="s">
        <v>41</v>
      </c>
      <c r="H12005" s="4" t="n">
        <f aca="false">ROUND(E12005*F12005,2)</f>
        <v>186212.52</v>
      </c>
    </row>
    <row r="12006" customFormat="false" ht="15" hidden="false" customHeight="false" outlineLevel="0" collapsed="false">
      <c r="A12006" s="3" t="n">
        <v>12005</v>
      </c>
      <c r="B12006" s="3" t="n">
        <v>4</v>
      </c>
      <c r="C12006" s="3" t="s">
        <v>460</v>
      </c>
      <c r="D12006" s="3" t="s">
        <v>563</v>
      </c>
      <c r="E12006" s="3" t="n">
        <v>2385</v>
      </c>
      <c r="F12006" s="4" t="n">
        <v>126.49</v>
      </c>
      <c r="G12006" s="3" t="s">
        <v>8</v>
      </c>
      <c r="H12006" s="4" t="n">
        <f aca="false">ROUND(E12006*F12006,2)</f>
        <v>301678.65</v>
      </c>
    </row>
    <row r="12007" customFormat="false" ht="15" hidden="false" customHeight="false" outlineLevel="0" collapsed="false">
      <c r="A12007" s="3" t="n">
        <v>12006</v>
      </c>
      <c r="B12007" s="3" t="n">
        <v>6</v>
      </c>
      <c r="C12007" s="3" t="s">
        <v>460</v>
      </c>
      <c r="D12007" s="3" t="s">
        <v>562</v>
      </c>
      <c r="E12007" s="3" t="n">
        <v>1010</v>
      </c>
      <c r="F12007" s="4" t="n">
        <v>251.96</v>
      </c>
      <c r="G12007" s="3" t="s">
        <v>8</v>
      </c>
      <c r="H12007" s="4" t="n">
        <f aca="false">ROUND(E12007*F12007,2)</f>
        <v>254479.6</v>
      </c>
    </row>
    <row r="12008" customFormat="false" ht="15" hidden="false" customHeight="false" outlineLevel="0" collapsed="false">
      <c r="A12008" s="3" t="n">
        <v>12007</v>
      </c>
      <c r="B12008" s="3" t="n">
        <v>3</v>
      </c>
      <c r="C12008" s="3" t="s">
        <v>460</v>
      </c>
      <c r="D12008" s="3" t="s">
        <v>562</v>
      </c>
      <c r="E12008" s="3" t="n">
        <v>2140</v>
      </c>
      <c r="F12008" s="4" t="n">
        <v>170.51</v>
      </c>
      <c r="G12008" s="3" t="s">
        <v>8</v>
      </c>
      <c r="H12008" s="4" t="n">
        <f aca="false">ROUND(E12008*F12008,2)</f>
        <v>364891.4</v>
      </c>
    </row>
    <row r="12009" customFormat="false" ht="15" hidden="false" customHeight="false" outlineLevel="0" collapsed="false">
      <c r="A12009" s="3" t="n">
        <v>12008</v>
      </c>
      <c r="B12009" s="3" t="n">
        <v>10</v>
      </c>
      <c r="C12009" s="3" t="s">
        <v>460</v>
      </c>
      <c r="D12009" s="3" t="s">
        <v>562</v>
      </c>
      <c r="E12009" s="3" t="n">
        <v>4631</v>
      </c>
      <c r="F12009" s="4" t="n">
        <v>76.62</v>
      </c>
      <c r="G12009" s="3" t="s">
        <v>8</v>
      </c>
      <c r="H12009" s="4" t="n">
        <f aca="false">ROUND(E12009*F12009,2)</f>
        <v>354827.22</v>
      </c>
    </row>
    <row r="12010" customFormat="false" ht="15" hidden="false" customHeight="false" outlineLevel="0" collapsed="false">
      <c r="A12010" s="3" t="n">
        <v>12009</v>
      </c>
      <c r="B12010" s="3" t="n">
        <v>9</v>
      </c>
      <c r="C12010" s="3" t="s">
        <v>460</v>
      </c>
      <c r="D12010" s="3" t="s">
        <v>562</v>
      </c>
      <c r="E12010" s="3" t="n">
        <v>3637</v>
      </c>
      <c r="F12010" s="4" t="n">
        <v>250.94</v>
      </c>
      <c r="G12010" s="3" t="s">
        <v>8</v>
      </c>
      <c r="H12010" s="4" t="n">
        <f aca="false">ROUND(E12010*F12010,2)</f>
        <v>912668.78</v>
      </c>
    </row>
    <row r="12011" customFormat="false" ht="15" hidden="false" customHeight="false" outlineLevel="0" collapsed="false">
      <c r="A12011" s="3" t="n">
        <v>12010</v>
      </c>
      <c r="B12011" s="3" t="n">
        <v>15</v>
      </c>
      <c r="C12011" s="3" t="s">
        <v>460</v>
      </c>
      <c r="D12011" s="3" t="s">
        <v>562</v>
      </c>
      <c r="E12011" s="3" t="n">
        <v>1088</v>
      </c>
      <c r="F12011" s="4" t="n">
        <v>282.4</v>
      </c>
      <c r="G12011" s="3" t="s">
        <v>46</v>
      </c>
      <c r="H12011" s="4" t="n">
        <f aca="false">ROUND(E12011*F12011,2)</f>
        <v>307251.2</v>
      </c>
    </row>
    <row r="12012" customFormat="false" ht="15" hidden="false" customHeight="false" outlineLevel="0" collapsed="false">
      <c r="A12012" s="3" t="n">
        <v>12011</v>
      </c>
      <c r="B12012" s="3" t="n">
        <v>8</v>
      </c>
      <c r="C12012" s="3" t="s">
        <v>460</v>
      </c>
      <c r="D12012" s="3" t="s">
        <v>562</v>
      </c>
      <c r="E12012" s="3" t="n">
        <v>499</v>
      </c>
      <c r="F12012" s="4" t="n">
        <v>67.72</v>
      </c>
      <c r="G12012" s="3" t="s">
        <v>8</v>
      </c>
      <c r="H12012" s="4" t="n">
        <f aca="false">ROUND(E12012*F12012,2)</f>
        <v>33792.28</v>
      </c>
    </row>
    <row r="12013" customFormat="false" ht="15" hidden="false" customHeight="false" outlineLevel="0" collapsed="false">
      <c r="A12013" s="3" t="n">
        <v>12012</v>
      </c>
      <c r="B12013" s="3" t="n">
        <v>14</v>
      </c>
      <c r="C12013" s="3" t="s">
        <v>460</v>
      </c>
      <c r="D12013" s="3" t="s">
        <v>562</v>
      </c>
      <c r="E12013" s="3" t="n">
        <v>399</v>
      </c>
      <c r="F12013" s="4" t="n">
        <v>73.16</v>
      </c>
      <c r="G12013" s="3" t="s">
        <v>41</v>
      </c>
      <c r="H12013" s="4" t="n">
        <f aca="false">ROUND(E12013*F12013,2)</f>
        <v>29190.84</v>
      </c>
    </row>
    <row r="12014" customFormat="false" ht="15" hidden="false" customHeight="false" outlineLevel="0" collapsed="false">
      <c r="A12014" s="3" t="n">
        <v>12013</v>
      </c>
      <c r="B12014" s="3" t="n">
        <v>9</v>
      </c>
      <c r="C12014" s="3" t="s">
        <v>460</v>
      </c>
      <c r="D12014" s="3" t="s">
        <v>562</v>
      </c>
      <c r="E12014" s="3" t="n">
        <v>1772</v>
      </c>
      <c r="F12014" s="4" t="n">
        <v>250.1</v>
      </c>
      <c r="G12014" s="3" t="s">
        <v>8</v>
      </c>
      <c r="H12014" s="4" t="n">
        <f aca="false">ROUND(E12014*F12014,2)</f>
        <v>443177.2</v>
      </c>
    </row>
    <row r="12015" customFormat="false" ht="15" hidden="false" customHeight="false" outlineLevel="0" collapsed="false">
      <c r="A12015" s="3" t="n">
        <v>12014</v>
      </c>
      <c r="B12015" s="3" t="n">
        <v>2</v>
      </c>
      <c r="C12015" s="3" t="s">
        <v>460</v>
      </c>
      <c r="D12015" s="3" t="s">
        <v>562</v>
      </c>
      <c r="E12015" s="3" t="n">
        <v>4836</v>
      </c>
      <c r="F12015" s="4" t="n">
        <v>30.04</v>
      </c>
      <c r="G12015" s="3" t="s">
        <v>8</v>
      </c>
      <c r="H12015" s="4" t="n">
        <f aca="false">ROUND(E12015*F12015,2)</f>
        <v>145273.44</v>
      </c>
    </row>
    <row r="12016" customFormat="false" ht="15" hidden="false" customHeight="false" outlineLevel="0" collapsed="false">
      <c r="A12016" s="3" t="n">
        <v>12015</v>
      </c>
      <c r="B12016" s="3" t="n">
        <v>15</v>
      </c>
      <c r="C12016" s="3" t="s">
        <v>460</v>
      </c>
      <c r="D12016" s="3" t="s">
        <v>563</v>
      </c>
      <c r="E12016" s="3" t="n">
        <v>2088</v>
      </c>
      <c r="F12016" s="4" t="n">
        <v>283.34</v>
      </c>
      <c r="G12016" s="3" t="s">
        <v>46</v>
      </c>
      <c r="H12016" s="4" t="n">
        <f aca="false">ROUND(E12016*F12016,2)</f>
        <v>591613.92</v>
      </c>
    </row>
    <row r="12017" customFormat="false" ht="15" hidden="false" customHeight="false" outlineLevel="0" collapsed="false">
      <c r="A12017" s="3" t="n">
        <v>12016</v>
      </c>
      <c r="B12017" s="3" t="n">
        <v>6</v>
      </c>
      <c r="C12017" s="3" t="s">
        <v>460</v>
      </c>
      <c r="D12017" s="3" t="s">
        <v>562</v>
      </c>
      <c r="E12017" s="3" t="n">
        <v>3987</v>
      </c>
      <c r="F12017" s="4" t="n">
        <v>251.97</v>
      </c>
      <c r="G12017" s="3" t="s">
        <v>8</v>
      </c>
      <c r="H12017" s="4" t="n">
        <f aca="false">ROUND(E12017*F12017,2)</f>
        <v>1004604.39</v>
      </c>
    </row>
    <row r="12018" customFormat="false" ht="15" hidden="false" customHeight="false" outlineLevel="0" collapsed="false">
      <c r="A12018" s="3" t="n">
        <v>12017</v>
      </c>
      <c r="B12018" s="3" t="n">
        <v>11</v>
      </c>
      <c r="C12018" s="3" t="s">
        <v>460</v>
      </c>
      <c r="D12018" s="3" t="s">
        <v>563</v>
      </c>
      <c r="E12018" s="3" t="n">
        <v>4953</v>
      </c>
      <c r="F12018" s="4" t="n">
        <v>112.8</v>
      </c>
      <c r="G12018" s="3" t="s">
        <v>34</v>
      </c>
      <c r="H12018" s="4" t="n">
        <f aca="false">ROUND(E12018*F12018,2)</f>
        <v>558698.4</v>
      </c>
    </row>
    <row r="12019" customFormat="false" ht="15" hidden="false" customHeight="false" outlineLevel="0" collapsed="false">
      <c r="A12019" s="3" t="n">
        <v>12018</v>
      </c>
      <c r="B12019" s="3" t="n">
        <v>7</v>
      </c>
      <c r="C12019" s="3" t="s">
        <v>460</v>
      </c>
      <c r="D12019" s="3" t="s">
        <v>562</v>
      </c>
      <c r="E12019" s="3" t="n">
        <v>2498</v>
      </c>
      <c r="F12019" s="4" t="n">
        <v>298.14</v>
      </c>
      <c r="G12019" s="3" t="s">
        <v>8</v>
      </c>
      <c r="H12019" s="4" t="n">
        <f aca="false">ROUND(E12019*F12019,2)</f>
        <v>744753.72</v>
      </c>
    </row>
    <row r="12020" customFormat="false" ht="15" hidden="false" customHeight="false" outlineLevel="0" collapsed="false">
      <c r="A12020" s="3" t="n">
        <v>12019</v>
      </c>
      <c r="B12020" s="3" t="n">
        <v>3</v>
      </c>
      <c r="C12020" s="3" t="s">
        <v>460</v>
      </c>
      <c r="D12020" s="3" t="s">
        <v>562</v>
      </c>
      <c r="E12020" s="3" t="n">
        <v>4010</v>
      </c>
      <c r="F12020" s="4" t="n">
        <v>170.53</v>
      </c>
      <c r="G12020" s="3" t="s">
        <v>8</v>
      </c>
      <c r="H12020" s="4" t="n">
        <f aca="false">ROUND(E12020*F12020,2)</f>
        <v>683825.3</v>
      </c>
    </row>
    <row r="12021" customFormat="false" ht="15" hidden="false" customHeight="false" outlineLevel="0" collapsed="false">
      <c r="A12021" s="3" t="n">
        <v>12020</v>
      </c>
      <c r="B12021" s="3" t="n">
        <v>4</v>
      </c>
      <c r="C12021" s="3" t="s">
        <v>460</v>
      </c>
      <c r="D12021" s="3" t="s">
        <v>563</v>
      </c>
      <c r="E12021" s="3" t="n">
        <v>4198</v>
      </c>
      <c r="F12021" s="4" t="n">
        <v>126.81</v>
      </c>
      <c r="G12021" s="3" t="s">
        <v>8</v>
      </c>
      <c r="H12021" s="4" t="n">
        <f aca="false">ROUND(E12021*F12021,2)</f>
        <v>532348.38</v>
      </c>
    </row>
    <row r="12022" customFormat="false" ht="15" hidden="false" customHeight="false" outlineLevel="0" collapsed="false">
      <c r="A12022" s="3" t="n">
        <v>12021</v>
      </c>
      <c r="B12022" s="3" t="n">
        <v>4</v>
      </c>
      <c r="C12022" s="3" t="s">
        <v>460</v>
      </c>
      <c r="D12022" s="3" t="s">
        <v>562</v>
      </c>
      <c r="E12022" s="3" t="n">
        <v>1834</v>
      </c>
      <c r="F12022" s="4" t="n">
        <v>126.43</v>
      </c>
      <c r="G12022" s="3" t="s">
        <v>8</v>
      </c>
      <c r="H12022" s="4" t="n">
        <f aca="false">ROUND(E12022*F12022,2)</f>
        <v>231872.62</v>
      </c>
    </row>
    <row r="12023" customFormat="false" ht="15" hidden="false" customHeight="false" outlineLevel="0" collapsed="false">
      <c r="A12023" s="3" t="n">
        <v>12022</v>
      </c>
      <c r="B12023" s="3" t="n">
        <v>7</v>
      </c>
      <c r="C12023" s="3" t="s">
        <v>460</v>
      </c>
      <c r="D12023" s="3" t="s">
        <v>563</v>
      </c>
      <c r="E12023" s="3" t="n">
        <v>3974</v>
      </c>
      <c r="F12023" s="4" t="n">
        <v>298.06</v>
      </c>
      <c r="G12023" s="3" t="s">
        <v>8</v>
      </c>
      <c r="H12023" s="4" t="n">
        <f aca="false">ROUND(E12023*F12023,2)</f>
        <v>1184490.44</v>
      </c>
    </row>
    <row r="12024" customFormat="false" ht="15" hidden="false" customHeight="false" outlineLevel="0" collapsed="false">
      <c r="A12024" s="3" t="n">
        <v>12023</v>
      </c>
      <c r="B12024" s="3" t="n">
        <v>11</v>
      </c>
      <c r="C12024" s="3" t="s">
        <v>460</v>
      </c>
      <c r="D12024" s="3" t="s">
        <v>562</v>
      </c>
      <c r="E12024" s="3" t="n">
        <v>4008</v>
      </c>
      <c r="F12024" s="4" t="n">
        <v>112.88</v>
      </c>
      <c r="G12024" s="3" t="s">
        <v>34</v>
      </c>
      <c r="H12024" s="4" t="n">
        <f aca="false">ROUND(E12024*F12024,2)</f>
        <v>452423.04</v>
      </c>
    </row>
    <row r="12025" customFormat="false" ht="15" hidden="false" customHeight="false" outlineLevel="0" collapsed="false">
      <c r="A12025" s="3" t="n">
        <v>12024</v>
      </c>
      <c r="B12025" s="3" t="n">
        <v>9</v>
      </c>
      <c r="C12025" s="3" t="s">
        <v>460</v>
      </c>
      <c r="D12025" s="3" t="s">
        <v>563</v>
      </c>
      <c r="E12025" s="3" t="n">
        <v>1846</v>
      </c>
      <c r="F12025" s="4" t="n">
        <v>250.07</v>
      </c>
      <c r="G12025" s="3" t="s">
        <v>8</v>
      </c>
      <c r="H12025" s="4" t="n">
        <f aca="false">ROUND(E12025*F12025,2)</f>
        <v>461629.22</v>
      </c>
    </row>
    <row r="12026" customFormat="false" ht="15" hidden="false" customHeight="false" outlineLevel="0" collapsed="false">
      <c r="A12026" s="3" t="n">
        <v>12025</v>
      </c>
      <c r="B12026" s="3" t="n">
        <v>4</v>
      </c>
      <c r="C12026" s="3" t="s">
        <v>460</v>
      </c>
      <c r="D12026" s="3" t="s">
        <v>563</v>
      </c>
      <c r="E12026" s="3" t="n">
        <v>2156</v>
      </c>
      <c r="F12026" s="4" t="n">
        <v>127.03</v>
      </c>
      <c r="G12026" s="3" t="s">
        <v>8</v>
      </c>
      <c r="H12026" s="4" t="n">
        <f aca="false">ROUND(E12026*F12026,2)</f>
        <v>273876.68</v>
      </c>
    </row>
    <row r="12027" customFormat="false" ht="15" hidden="false" customHeight="false" outlineLevel="0" collapsed="false">
      <c r="A12027" s="3" t="n">
        <v>12026</v>
      </c>
      <c r="B12027" s="3" t="n">
        <v>6</v>
      </c>
      <c r="C12027" s="3" t="s">
        <v>460</v>
      </c>
      <c r="D12027" s="3" t="s">
        <v>563</v>
      </c>
      <c r="E12027" s="3" t="n">
        <v>4462</v>
      </c>
      <c r="F12027" s="4" t="n">
        <v>250.96</v>
      </c>
      <c r="G12027" s="3" t="s">
        <v>8</v>
      </c>
      <c r="H12027" s="4" t="n">
        <f aca="false">ROUND(E12027*F12027,2)</f>
        <v>1119783.52</v>
      </c>
    </row>
    <row r="12028" customFormat="false" ht="15" hidden="false" customHeight="false" outlineLevel="0" collapsed="false">
      <c r="A12028" s="3" t="n">
        <v>12027</v>
      </c>
      <c r="B12028" s="3" t="n">
        <v>4</v>
      </c>
      <c r="C12028" s="3" t="s">
        <v>460</v>
      </c>
      <c r="D12028" s="3" t="s">
        <v>563</v>
      </c>
      <c r="E12028" s="3" t="n">
        <v>2127</v>
      </c>
      <c r="F12028" s="4" t="n">
        <v>126.82</v>
      </c>
      <c r="G12028" s="3" t="s">
        <v>8</v>
      </c>
      <c r="H12028" s="4" t="n">
        <f aca="false">ROUND(E12028*F12028,2)</f>
        <v>269746.14</v>
      </c>
    </row>
    <row r="12029" customFormat="false" ht="15" hidden="false" customHeight="false" outlineLevel="0" collapsed="false">
      <c r="A12029" s="3" t="n">
        <v>12028</v>
      </c>
      <c r="B12029" s="3" t="n">
        <v>11</v>
      </c>
      <c r="C12029" s="3" t="s">
        <v>460</v>
      </c>
      <c r="D12029" s="3" t="s">
        <v>562</v>
      </c>
      <c r="E12029" s="3" t="n">
        <v>3407</v>
      </c>
      <c r="F12029" s="4" t="n">
        <v>112.79</v>
      </c>
      <c r="G12029" s="3" t="s">
        <v>34</v>
      </c>
      <c r="H12029" s="4" t="n">
        <f aca="false">ROUND(E12029*F12029,2)</f>
        <v>384275.53</v>
      </c>
    </row>
    <row r="12030" customFormat="false" ht="15" hidden="false" customHeight="false" outlineLevel="0" collapsed="false">
      <c r="A12030" s="3" t="n">
        <v>12029</v>
      </c>
      <c r="B12030" s="3" t="n">
        <v>5</v>
      </c>
      <c r="C12030" s="3" t="s">
        <v>460</v>
      </c>
      <c r="D12030" s="3" t="s">
        <v>563</v>
      </c>
      <c r="E12030" s="3" t="n">
        <v>802</v>
      </c>
      <c r="F12030" s="4" t="n">
        <v>680.53</v>
      </c>
      <c r="G12030" s="3" t="s">
        <v>8</v>
      </c>
      <c r="H12030" s="4" t="n">
        <f aca="false">ROUND(E12030*F12030,2)</f>
        <v>545785.06</v>
      </c>
    </row>
    <row r="12031" customFormat="false" ht="15" hidden="false" customHeight="false" outlineLevel="0" collapsed="false">
      <c r="A12031" s="3" t="n">
        <v>12030</v>
      </c>
      <c r="B12031" s="3" t="n">
        <v>12</v>
      </c>
      <c r="C12031" s="3" t="s">
        <v>460</v>
      </c>
      <c r="D12031" s="3" t="s">
        <v>562</v>
      </c>
      <c r="E12031" s="3" t="n">
        <v>3558</v>
      </c>
      <c r="F12031" s="4" t="n">
        <v>216.52</v>
      </c>
      <c r="G12031" s="3" t="s">
        <v>38</v>
      </c>
      <c r="H12031" s="4" t="n">
        <f aca="false">ROUND(E12031*F12031,2)</f>
        <v>770378.16</v>
      </c>
    </row>
    <row r="12032" customFormat="false" ht="15" hidden="false" customHeight="false" outlineLevel="0" collapsed="false">
      <c r="A12032" s="3" t="n">
        <v>12031</v>
      </c>
      <c r="B12032" s="3" t="n">
        <v>11</v>
      </c>
      <c r="C12032" s="3" t="s">
        <v>460</v>
      </c>
      <c r="D12032" s="3" t="s">
        <v>562</v>
      </c>
      <c r="E12032" s="3" t="n">
        <v>1052</v>
      </c>
      <c r="F12032" s="4" t="n">
        <v>112.73</v>
      </c>
      <c r="G12032" s="3" t="s">
        <v>34</v>
      </c>
      <c r="H12032" s="4" t="n">
        <f aca="false">ROUND(E12032*F12032,2)</f>
        <v>118591.96</v>
      </c>
    </row>
    <row r="12033" customFormat="false" ht="15" hidden="false" customHeight="false" outlineLevel="0" collapsed="false">
      <c r="A12033" s="3" t="n">
        <v>12032</v>
      </c>
      <c r="B12033" s="3" t="n">
        <v>6</v>
      </c>
      <c r="C12033" s="3" t="s">
        <v>460</v>
      </c>
      <c r="D12033" s="3" t="s">
        <v>562</v>
      </c>
      <c r="E12033" s="3" t="n">
        <v>4821</v>
      </c>
      <c r="F12033" s="4" t="n">
        <v>251.14</v>
      </c>
      <c r="G12033" s="3" t="s">
        <v>8</v>
      </c>
      <c r="H12033" s="4" t="n">
        <f aca="false">ROUND(E12033*F12033,2)</f>
        <v>1210745.94</v>
      </c>
    </row>
    <row r="12034" customFormat="false" ht="15" hidden="false" customHeight="false" outlineLevel="0" collapsed="false">
      <c r="A12034" s="3" t="n">
        <v>12033</v>
      </c>
      <c r="B12034" s="3" t="n">
        <v>3</v>
      </c>
      <c r="C12034" s="3" t="s">
        <v>460</v>
      </c>
      <c r="D12034" s="3" t="s">
        <v>562</v>
      </c>
      <c r="E12034" s="3" t="n">
        <v>2817</v>
      </c>
      <c r="F12034" s="4" t="n">
        <v>170.96</v>
      </c>
      <c r="G12034" s="3" t="s">
        <v>8</v>
      </c>
      <c r="H12034" s="4" t="n">
        <f aca="false">ROUND(E12034*F12034,2)</f>
        <v>481594.32</v>
      </c>
    </row>
    <row r="12035" customFormat="false" ht="15" hidden="false" customHeight="false" outlineLevel="0" collapsed="false">
      <c r="A12035" s="3" t="n">
        <v>12034</v>
      </c>
      <c r="B12035" s="3" t="n">
        <v>12</v>
      </c>
      <c r="C12035" s="3" t="s">
        <v>460</v>
      </c>
      <c r="D12035" s="3" t="s">
        <v>563</v>
      </c>
      <c r="E12035" s="3" t="n">
        <v>3091</v>
      </c>
      <c r="F12035" s="4" t="n">
        <v>216.17</v>
      </c>
      <c r="G12035" s="3" t="s">
        <v>38</v>
      </c>
      <c r="H12035" s="4" t="n">
        <f aca="false">ROUND(E12035*F12035,2)</f>
        <v>668181.47</v>
      </c>
    </row>
    <row r="12036" customFormat="false" ht="15" hidden="false" customHeight="false" outlineLevel="0" collapsed="false">
      <c r="A12036" s="3" t="n">
        <v>12035</v>
      </c>
      <c r="B12036" s="3" t="n">
        <v>14</v>
      </c>
      <c r="C12036" s="3" t="s">
        <v>460</v>
      </c>
      <c r="D12036" s="3" t="s">
        <v>563</v>
      </c>
      <c r="E12036" s="3" t="n">
        <v>1220</v>
      </c>
      <c r="F12036" s="4" t="n">
        <v>72.9</v>
      </c>
      <c r="G12036" s="3" t="s">
        <v>41</v>
      </c>
      <c r="H12036" s="4" t="n">
        <f aca="false">ROUND(E12036*F12036,2)</f>
        <v>88938</v>
      </c>
    </row>
    <row r="12037" customFormat="false" ht="15" hidden="false" customHeight="false" outlineLevel="0" collapsed="false">
      <c r="A12037" s="3" t="n">
        <v>12036</v>
      </c>
      <c r="B12037" s="3" t="n">
        <v>9</v>
      </c>
      <c r="C12037" s="3" t="s">
        <v>460</v>
      </c>
      <c r="D12037" s="3" t="s">
        <v>563</v>
      </c>
      <c r="E12037" s="3" t="n">
        <v>4190</v>
      </c>
      <c r="F12037" s="4" t="n">
        <v>249.96</v>
      </c>
      <c r="G12037" s="3" t="s">
        <v>8</v>
      </c>
      <c r="H12037" s="4" t="n">
        <f aca="false">ROUND(E12037*F12037,2)</f>
        <v>1047332.4</v>
      </c>
    </row>
    <row r="12038" customFormat="false" ht="15" hidden="false" customHeight="false" outlineLevel="0" collapsed="false">
      <c r="A12038" s="3" t="n">
        <v>12037</v>
      </c>
      <c r="B12038" s="3" t="n">
        <v>2</v>
      </c>
      <c r="C12038" s="3" t="s">
        <v>460</v>
      </c>
      <c r="D12038" s="3" t="s">
        <v>562</v>
      </c>
      <c r="E12038" s="3" t="n">
        <v>2375</v>
      </c>
      <c r="F12038" s="4" t="n">
        <v>29.88</v>
      </c>
      <c r="G12038" s="3" t="s">
        <v>8</v>
      </c>
      <c r="H12038" s="4" t="n">
        <f aca="false">ROUND(E12038*F12038,2)</f>
        <v>70965</v>
      </c>
    </row>
    <row r="12039" customFormat="false" ht="15" hidden="false" customHeight="false" outlineLevel="0" collapsed="false">
      <c r="A12039" s="3" t="n">
        <v>12038</v>
      </c>
      <c r="B12039" s="3" t="n">
        <v>14</v>
      </c>
      <c r="C12039" s="3" t="s">
        <v>460</v>
      </c>
      <c r="D12039" s="3" t="s">
        <v>562</v>
      </c>
      <c r="E12039" s="3" t="n">
        <v>4115</v>
      </c>
      <c r="F12039" s="4" t="n">
        <v>72.79</v>
      </c>
      <c r="G12039" s="3" t="s">
        <v>41</v>
      </c>
      <c r="H12039" s="4" t="n">
        <f aca="false">ROUND(E12039*F12039,2)</f>
        <v>299530.85</v>
      </c>
    </row>
    <row r="12040" customFormat="false" ht="15" hidden="false" customHeight="false" outlineLevel="0" collapsed="false">
      <c r="A12040" s="3" t="n">
        <v>12039</v>
      </c>
      <c r="B12040" s="3" t="n">
        <v>1</v>
      </c>
      <c r="C12040" s="3" t="s">
        <v>460</v>
      </c>
      <c r="D12040" s="3" t="s">
        <v>563</v>
      </c>
      <c r="E12040" s="3" t="n">
        <v>396</v>
      </c>
      <c r="F12040" s="4" t="n">
        <v>375.09</v>
      </c>
      <c r="G12040" s="3" t="s">
        <v>8</v>
      </c>
      <c r="H12040" s="4" t="n">
        <f aca="false">ROUND(E12040*F12040,2)</f>
        <v>148535.64</v>
      </c>
    </row>
    <row r="12041" customFormat="false" ht="15" hidden="false" customHeight="false" outlineLevel="0" collapsed="false">
      <c r="A12041" s="3" t="n">
        <v>12040</v>
      </c>
      <c r="B12041" s="3" t="n">
        <v>8</v>
      </c>
      <c r="C12041" s="3" t="s">
        <v>460</v>
      </c>
      <c r="D12041" s="3" t="s">
        <v>562</v>
      </c>
      <c r="E12041" s="3" t="n">
        <v>716</v>
      </c>
      <c r="F12041" s="4" t="n">
        <v>67.47</v>
      </c>
      <c r="G12041" s="3" t="s">
        <v>8</v>
      </c>
      <c r="H12041" s="4" t="n">
        <f aca="false">ROUND(E12041*F12041,2)</f>
        <v>48308.52</v>
      </c>
    </row>
    <row r="12042" customFormat="false" ht="15" hidden="false" customHeight="false" outlineLevel="0" collapsed="false">
      <c r="A12042" s="3" t="n">
        <v>12041</v>
      </c>
      <c r="B12042" s="3" t="n">
        <v>2</v>
      </c>
      <c r="C12042" s="3" t="s">
        <v>460</v>
      </c>
      <c r="D12042" s="3" t="s">
        <v>562</v>
      </c>
      <c r="E12042" s="3" t="n">
        <v>2757</v>
      </c>
      <c r="F12042" s="4" t="n">
        <v>30.05</v>
      </c>
      <c r="G12042" s="3" t="s">
        <v>8</v>
      </c>
      <c r="H12042" s="4" t="n">
        <f aca="false">ROUND(E12042*F12042,2)</f>
        <v>82847.85</v>
      </c>
    </row>
    <row r="12043" customFormat="false" ht="15" hidden="false" customHeight="false" outlineLevel="0" collapsed="false">
      <c r="A12043" s="3" t="n">
        <v>12042</v>
      </c>
      <c r="B12043" s="3" t="n">
        <v>7</v>
      </c>
      <c r="C12043" s="3" t="s">
        <v>460</v>
      </c>
      <c r="D12043" s="3" t="s">
        <v>562</v>
      </c>
      <c r="E12043" s="3" t="n">
        <v>4822</v>
      </c>
      <c r="F12043" s="4" t="n">
        <v>298.56</v>
      </c>
      <c r="G12043" s="3" t="s">
        <v>8</v>
      </c>
      <c r="H12043" s="4" t="n">
        <f aca="false">ROUND(E12043*F12043,2)</f>
        <v>1439656.32</v>
      </c>
    </row>
    <row r="12044" customFormat="false" ht="15" hidden="false" customHeight="false" outlineLevel="0" collapsed="false">
      <c r="A12044" s="3" t="n">
        <v>12043</v>
      </c>
      <c r="B12044" s="3" t="n">
        <v>11</v>
      </c>
      <c r="C12044" s="3" t="s">
        <v>460</v>
      </c>
      <c r="D12044" s="3" t="s">
        <v>563</v>
      </c>
      <c r="E12044" s="3" t="n">
        <v>4125</v>
      </c>
      <c r="F12044" s="4" t="n">
        <v>112.93</v>
      </c>
      <c r="G12044" s="3" t="s">
        <v>34</v>
      </c>
      <c r="H12044" s="4" t="n">
        <f aca="false">ROUND(E12044*F12044,2)</f>
        <v>465836.25</v>
      </c>
    </row>
    <row r="12045" customFormat="false" ht="15" hidden="false" customHeight="false" outlineLevel="0" collapsed="false">
      <c r="A12045" s="3" t="n">
        <v>12044</v>
      </c>
      <c r="B12045" s="3" t="n">
        <v>6</v>
      </c>
      <c r="C12045" s="3" t="s">
        <v>461</v>
      </c>
      <c r="D12045" s="3" t="s">
        <v>563</v>
      </c>
      <c r="E12045" s="3" t="n">
        <v>3064</v>
      </c>
      <c r="F12045" s="4" t="n">
        <v>253.02</v>
      </c>
      <c r="G12045" s="3" t="s">
        <v>8</v>
      </c>
      <c r="H12045" s="4" t="n">
        <f aca="false">ROUND(E12045*F12045,2)</f>
        <v>775253.28</v>
      </c>
    </row>
    <row r="12046" customFormat="false" ht="15" hidden="false" customHeight="false" outlineLevel="0" collapsed="false">
      <c r="A12046" s="3" t="n">
        <v>12045</v>
      </c>
      <c r="B12046" s="3" t="n">
        <v>11</v>
      </c>
      <c r="C12046" s="3" t="s">
        <v>461</v>
      </c>
      <c r="D12046" s="3" t="s">
        <v>563</v>
      </c>
      <c r="E12046" s="3" t="n">
        <v>3862</v>
      </c>
      <c r="F12046" s="4" t="n">
        <v>112.6</v>
      </c>
      <c r="G12046" s="3" t="s">
        <v>34</v>
      </c>
      <c r="H12046" s="4" t="n">
        <f aca="false">ROUND(E12046*F12046,2)</f>
        <v>434861.2</v>
      </c>
    </row>
    <row r="12047" customFormat="false" ht="15" hidden="false" customHeight="false" outlineLevel="0" collapsed="false">
      <c r="A12047" s="3" t="n">
        <v>12046</v>
      </c>
      <c r="B12047" s="3" t="n">
        <v>12</v>
      </c>
      <c r="C12047" s="3" t="s">
        <v>461</v>
      </c>
      <c r="D12047" s="3" t="s">
        <v>563</v>
      </c>
      <c r="E12047" s="3" t="n">
        <v>1369</v>
      </c>
      <c r="F12047" s="4" t="n">
        <v>216.36</v>
      </c>
      <c r="G12047" s="3" t="s">
        <v>38</v>
      </c>
      <c r="H12047" s="4" t="n">
        <f aca="false">ROUND(E12047*F12047,2)</f>
        <v>296196.84</v>
      </c>
    </row>
    <row r="12048" customFormat="false" ht="15" hidden="false" customHeight="false" outlineLevel="0" collapsed="false">
      <c r="A12048" s="3" t="n">
        <v>12047</v>
      </c>
      <c r="B12048" s="3" t="n">
        <v>14</v>
      </c>
      <c r="C12048" s="3" t="s">
        <v>461</v>
      </c>
      <c r="D12048" s="3" t="s">
        <v>563</v>
      </c>
      <c r="E12048" s="3" t="n">
        <v>1745</v>
      </c>
      <c r="F12048" s="4" t="n">
        <v>73.23</v>
      </c>
      <c r="G12048" s="3" t="s">
        <v>41</v>
      </c>
      <c r="H12048" s="4" t="n">
        <f aca="false">ROUND(E12048*F12048,2)</f>
        <v>127786.35</v>
      </c>
    </row>
    <row r="12049" customFormat="false" ht="15" hidden="false" customHeight="false" outlineLevel="0" collapsed="false">
      <c r="A12049" s="3" t="n">
        <v>12048</v>
      </c>
      <c r="B12049" s="3" t="n">
        <v>10</v>
      </c>
      <c r="C12049" s="3" t="s">
        <v>461</v>
      </c>
      <c r="D12049" s="3" t="s">
        <v>563</v>
      </c>
      <c r="E12049" s="3" t="n">
        <v>2155</v>
      </c>
      <c r="F12049" s="4" t="n">
        <v>77.24</v>
      </c>
      <c r="G12049" s="3" t="s">
        <v>8</v>
      </c>
      <c r="H12049" s="4" t="n">
        <f aca="false">ROUND(E12049*F12049,2)</f>
        <v>166452.2</v>
      </c>
    </row>
    <row r="12050" customFormat="false" ht="15" hidden="false" customHeight="false" outlineLevel="0" collapsed="false">
      <c r="A12050" s="3" t="n">
        <v>12049</v>
      </c>
      <c r="B12050" s="3" t="n">
        <v>6</v>
      </c>
      <c r="C12050" s="3" t="s">
        <v>461</v>
      </c>
      <c r="D12050" s="3" t="s">
        <v>563</v>
      </c>
      <c r="E12050" s="3" t="n">
        <v>1749</v>
      </c>
      <c r="F12050" s="4" t="n">
        <v>253.58</v>
      </c>
      <c r="G12050" s="3" t="s">
        <v>8</v>
      </c>
      <c r="H12050" s="4" t="n">
        <f aca="false">ROUND(E12050*F12050,2)</f>
        <v>443511.42</v>
      </c>
    </row>
    <row r="12051" customFormat="false" ht="15" hidden="false" customHeight="false" outlineLevel="0" collapsed="false">
      <c r="A12051" s="3" t="n">
        <v>12050</v>
      </c>
      <c r="B12051" s="3" t="n">
        <v>7</v>
      </c>
      <c r="C12051" s="3" t="s">
        <v>461</v>
      </c>
      <c r="D12051" s="3" t="s">
        <v>563</v>
      </c>
      <c r="E12051" s="3" t="n">
        <v>998</v>
      </c>
      <c r="F12051" s="4" t="n">
        <v>289.92</v>
      </c>
      <c r="G12051" s="3" t="s">
        <v>8</v>
      </c>
      <c r="H12051" s="4" t="n">
        <f aca="false">ROUND(E12051*F12051,2)</f>
        <v>289340.16</v>
      </c>
    </row>
    <row r="12052" customFormat="false" ht="15" hidden="false" customHeight="false" outlineLevel="0" collapsed="false">
      <c r="A12052" s="3" t="n">
        <v>12051</v>
      </c>
      <c r="B12052" s="3" t="n">
        <v>3</v>
      </c>
      <c r="C12052" s="3" t="s">
        <v>461</v>
      </c>
      <c r="D12052" s="3" t="s">
        <v>563</v>
      </c>
      <c r="E12052" s="3" t="n">
        <v>2316</v>
      </c>
      <c r="F12052" s="4" t="n">
        <v>168.24</v>
      </c>
      <c r="G12052" s="3" t="s">
        <v>8</v>
      </c>
      <c r="H12052" s="4" t="n">
        <f aca="false">ROUND(E12052*F12052,2)</f>
        <v>389643.84</v>
      </c>
    </row>
    <row r="12053" customFormat="false" ht="15" hidden="false" customHeight="false" outlineLevel="0" collapsed="false">
      <c r="A12053" s="3" t="n">
        <v>12052</v>
      </c>
      <c r="B12053" s="3" t="n">
        <v>2</v>
      </c>
      <c r="C12053" s="3" t="s">
        <v>461</v>
      </c>
      <c r="D12053" s="3" t="s">
        <v>562</v>
      </c>
      <c r="E12053" s="3" t="n">
        <v>147</v>
      </c>
      <c r="F12053" s="4" t="n">
        <v>30.73</v>
      </c>
      <c r="G12053" s="3" t="s">
        <v>8</v>
      </c>
      <c r="H12053" s="4" t="n">
        <f aca="false">ROUND(E12053*F12053,2)</f>
        <v>4517.31</v>
      </c>
    </row>
    <row r="12054" customFormat="false" ht="15" hidden="false" customHeight="false" outlineLevel="0" collapsed="false">
      <c r="A12054" s="3" t="n">
        <v>12053</v>
      </c>
      <c r="B12054" s="3" t="n">
        <v>3</v>
      </c>
      <c r="C12054" s="3" t="s">
        <v>461</v>
      </c>
      <c r="D12054" s="3" t="s">
        <v>562</v>
      </c>
      <c r="E12054" s="3" t="n">
        <v>405</v>
      </c>
      <c r="F12054" s="4" t="n">
        <v>167.76</v>
      </c>
      <c r="G12054" s="3" t="s">
        <v>8</v>
      </c>
      <c r="H12054" s="4" t="n">
        <f aca="false">ROUND(E12054*F12054,2)</f>
        <v>67942.8</v>
      </c>
    </row>
    <row r="12055" customFormat="false" ht="15" hidden="false" customHeight="false" outlineLevel="0" collapsed="false">
      <c r="A12055" s="3" t="n">
        <v>12054</v>
      </c>
      <c r="B12055" s="3" t="n">
        <v>11</v>
      </c>
      <c r="C12055" s="3" t="s">
        <v>461</v>
      </c>
      <c r="D12055" s="3" t="s">
        <v>562</v>
      </c>
      <c r="E12055" s="3" t="n">
        <v>237</v>
      </c>
      <c r="F12055" s="4" t="n">
        <v>112.9</v>
      </c>
      <c r="G12055" s="3" t="s">
        <v>34</v>
      </c>
      <c r="H12055" s="4" t="n">
        <f aca="false">ROUND(E12055*F12055,2)</f>
        <v>26757.3</v>
      </c>
    </row>
    <row r="12056" customFormat="false" ht="15" hidden="false" customHeight="false" outlineLevel="0" collapsed="false">
      <c r="A12056" s="3" t="n">
        <v>12055</v>
      </c>
      <c r="B12056" s="3" t="n">
        <v>7</v>
      </c>
      <c r="C12056" s="3" t="s">
        <v>461</v>
      </c>
      <c r="D12056" s="3" t="s">
        <v>562</v>
      </c>
      <c r="E12056" s="3" t="n">
        <v>3095</v>
      </c>
      <c r="F12056" s="4" t="n">
        <v>290.16</v>
      </c>
      <c r="G12056" s="3" t="s">
        <v>8</v>
      </c>
      <c r="H12056" s="4" t="n">
        <f aca="false">ROUND(E12056*F12056,2)</f>
        <v>898045.2</v>
      </c>
    </row>
    <row r="12057" customFormat="false" ht="15" hidden="false" customHeight="false" outlineLevel="0" collapsed="false">
      <c r="A12057" s="3" t="n">
        <v>12056</v>
      </c>
      <c r="B12057" s="3" t="n">
        <v>1</v>
      </c>
      <c r="C12057" s="3" t="s">
        <v>461</v>
      </c>
      <c r="D12057" s="3" t="s">
        <v>562</v>
      </c>
      <c r="E12057" s="3" t="n">
        <v>43</v>
      </c>
      <c r="F12057" s="4" t="n">
        <v>373.89</v>
      </c>
      <c r="G12057" s="3" t="s">
        <v>8</v>
      </c>
      <c r="H12057" s="4" t="n">
        <f aca="false">ROUND(E12057*F12057,2)</f>
        <v>16077.27</v>
      </c>
    </row>
    <row r="12058" customFormat="false" ht="15" hidden="false" customHeight="false" outlineLevel="0" collapsed="false">
      <c r="A12058" s="3" t="n">
        <v>12057</v>
      </c>
      <c r="B12058" s="3" t="n">
        <v>1</v>
      </c>
      <c r="C12058" s="3" t="s">
        <v>461</v>
      </c>
      <c r="D12058" s="3" t="s">
        <v>562</v>
      </c>
      <c r="E12058" s="3" t="n">
        <v>1522</v>
      </c>
      <c r="F12058" s="4" t="n">
        <v>374.79</v>
      </c>
      <c r="G12058" s="3" t="s">
        <v>8</v>
      </c>
      <c r="H12058" s="4" t="n">
        <f aca="false">ROUND(E12058*F12058,2)</f>
        <v>570430.38</v>
      </c>
    </row>
    <row r="12059" customFormat="false" ht="15" hidden="false" customHeight="false" outlineLevel="0" collapsed="false">
      <c r="A12059" s="3" t="n">
        <v>12058</v>
      </c>
      <c r="B12059" s="3" t="n">
        <v>13</v>
      </c>
      <c r="C12059" s="3" t="s">
        <v>461</v>
      </c>
      <c r="D12059" s="3" t="s">
        <v>562</v>
      </c>
      <c r="E12059" s="3" t="n">
        <v>862</v>
      </c>
      <c r="F12059" s="4" t="n">
        <v>43.53</v>
      </c>
      <c r="G12059" s="3" t="s">
        <v>41</v>
      </c>
      <c r="H12059" s="4" t="n">
        <f aca="false">ROUND(E12059*F12059,2)</f>
        <v>37522.86</v>
      </c>
    </row>
    <row r="12060" customFormat="false" ht="15" hidden="false" customHeight="false" outlineLevel="0" collapsed="false">
      <c r="A12060" s="3" t="n">
        <v>12059</v>
      </c>
      <c r="B12060" s="3" t="n">
        <v>6</v>
      </c>
      <c r="C12060" s="3" t="s">
        <v>461</v>
      </c>
      <c r="D12060" s="3" t="s">
        <v>562</v>
      </c>
      <c r="E12060" s="3" t="n">
        <v>4600</v>
      </c>
      <c r="F12060" s="4" t="n">
        <v>252.6</v>
      </c>
      <c r="G12060" s="3" t="s">
        <v>8</v>
      </c>
      <c r="H12060" s="4" t="n">
        <f aca="false">ROUND(E12060*F12060,2)</f>
        <v>1161960</v>
      </c>
    </row>
    <row r="12061" customFormat="false" ht="15" hidden="false" customHeight="false" outlineLevel="0" collapsed="false">
      <c r="A12061" s="3" t="n">
        <v>12060</v>
      </c>
      <c r="B12061" s="3" t="n">
        <v>3</v>
      </c>
      <c r="C12061" s="3" t="s">
        <v>461</v>
      </c>
      <c r="D12061" s="3" t="s">
        <v>562</v>
      </c>
      <c r="E12061" s="3" t="n">
        <v>1071</v>
      </c>
      <c r="F12061" s="4" t="n">
        <v>168.36</v>
      </c>
      <c r="G12061" s="3" t="s">
        <v>8</v>
      </c>
      <c r="H12061" s="4" t="n">
        <f aca="false">ROUND(E12061*F12061,2)</f>
        <v>180313.56</v>
      </c>
    </row>
    <row r="12062" customFormat="false" ht="15" hidden="false" customHeight="false" outlineLevel="0" collapsed="false">
      <c r="A12062" s="3" t="n">
        <v>12061</v>
      </c>
      <c r="B12062" s="3" t="n">
        <v>9</v>
      </c>
      <c r="C12062" s="3" t="s">
        <v>461</v>
      </c>
      <c r="D12062" s="3" t="s">
        <v>562</v>
      </c>
      <c r="E12062" s="3" t="n">
        <v>1783</v>
      </c>
      <c r="F12062" s="4" t="n">
        <v>253.95</v>
      </c>
      <c r="G12062" s="3" t="s">
        <v>8</v>
      </c>
      <c r="H12062" s="4" t="n">
        <f aca="false">ROUND(E12062*F12062,2)</f>
        <v>452792.85</v>
      </c>
    </row>
    <row r="12063" customFormat="false" ht="15" hidden="false" customHeight="false" outlineLevel="0" collapsed="false">
      <c r="A12063" s="3" t="n">
        <v>12062</v>
      </c>
      <c r="B12063" s="3" t="n">
        <v>3</v>
      </c>
      <c r="C12063" s="3" t="s">
        <v>461</v>
      </c>
      <c r="D12063" s="3" t="s">
        <v>562</v>
      </c>
      <c r="E12063" s="3" t="n">
        <v>2024</v>
      </c>
      <c r="F12063" s="4" t="n">
        <v>168.1</v>
      </c>
      <c r="G12063" s="3" t="s">
        <v>8</v>
      </c>
      <c r="H12063" s="4" t="n">
        <f aca="false">ROUND(E12063*F12063,2)</f>
        <v>340234.4</v>
      </c>
    </row>
    <row r="12064" customFormat="false" ht="15" hidden="false" customHeight="false" outlineLevel="0" collapsed="false">
      <c r="A12064" s="3" t="n">
        <v>12063</v>
      </c>
      <c r="B12064" s="3" t="n">
        <v>3</v>
      </c>
      <c r="C12064" s="3" t="s">
        <v>461</v>
      </c>
      <c r="D12064" s="3" t="s">
        <v>563</v>
      </c>
      <c r="E12064" s="3" t="n">
        <v>2621</v>
      </c>
      <c r="F12064" s="4" t="n">
        <v>168.26</v>
      </c>
      <c r="G12064" s="3" t="s">
        <v>8</v>
      </c>
      <c r="H12064" s="4" t="n">
        <f aca="false">ROUND(E12064*F12064,2)</f>
        <v>441009.46</v>
      </c>
    </row>
    <row r="12065" customFormat="false" ht="15" hidden="false" customHeight="false" outlineLevel="0" collapsed="false">
      <c r="A12065" s="3" t="n">
        <v>12064</v>
      </c>
      <c r="B12065" s="3" t="n">
        <v>13</v>
      </c>
      <c r="C12065" s="3" t="s">
        <v>461</v>
      </c>
      <c r="D12065" s="3" t="s">
        <v>563</v>
      </c>
      <c r="E12065" s="3" t="n">
        <v>4610</v>
      </c>
      <c r="F12065" s="4" t="n">
        <v>43.69</v>
      </c>
      <c r="G12065" s="3" t="s">
        <v>41</v>
      </c>
      <c r="H12065" s="4" t="n">
        <f aca="false">ROUND(E12065*F12065,2)</f>
        <v>201410.9</v>
      </c>
    </row>
    <row r="12066" customFormat="false" ht="15" hidden="false" customHeight="false" outlineLevel="0" collapsed="false">
      <c r="A12066" s="3" t="n">
        <v>12065</v>
      </c>
      <c r="B12066" s="3" t="n">
        <v>8</v>
      </c>
      <c r="C12066" s="3" t="s">
        <v>461</v>
      </c>
      <c r="D12066" s="3" t="s">
        <v>563</v>
      </c>
      <c r="E12066" s="3" t="n">
        <v>1653</v>
      </c>
      <c r="F12066" s="4" t="n">
        <v>67.44</v>
      </c>
      <c r="G12066" s="3" t="s">
        <v>8</v>
      </c>
      <c r="H12066" s="4" t="n">
        <f aca="false">ROUND(E12066*F12066,2)</f>
        <v>111478.32</v>
      </c>
    </row>
    <row r="12067" customFormat="false" ht="15" hidden="false" customHeight="false" outlineLevel="0" collapsed="false">
      <c r="A12067" s="3" t="n">
        <v>12066</v>
      </c>
      <c r="B12067" s="3" t="n">
        <v>3</v>
      </c>
      <c r="C12067" s="3" t="s">
        <v>461</v>
      </c>
      <c r="D12067" s="3" t="s">
        <v>562</v>
      </c>
      <c r="E12067" s="3" t="n">
        <v>2910</v>
      </c>
      <c r="F12067" s="4" t="n">
        <v>168.16</v>
      </c>
      <c r="G12067" s="3" t="s">
        <v>8</v>
      </c>
      <c r="H12067" s="4" t="n">
        <f aca="false">ROUND(E12067*F12067,2)</f>
        <v>489345.6</v>
      </c>
    </row>
    <row r="12068" customFormat="false" ht="15" hidden="false" customHeight="false" outlineLevel="0" collapsed="false">
      <c r="A12068" s="3" t="n">
        <v>12067</v>
      </c>
      <c r="B12068" s="3" t="n">
        <v>15</v>
      </c>
      <c r="C12068" s="3" t="s">
        <v>461</v>
      </c>
      <c r="D12068" s="3" t="s">
        <v>563</v>
      </c>
      <c r="E12068" s="3" t="n">
        <v>22</v>
      </c>
      <c r="F12068" s="4" t="n">
        <v>282.65</v>
      </c>
      <c r="G12068" s="3" t="s">
        <v>46</v>
      </c>
      <c r="H12068" s="4" t="n">
        <f aca="false">ROUND(E12068*F12068,2)</f>
        <v>6218.3</v>
      </c>
    </row>
    <row r="12069" customFormat="false" ht="15" hidden="false" customHeight="false" outlineLevel="0" collapsed="false">
      <c r="A12069" s="3" t="n">
        <v>12068</v>
      </c>
      <c r="B12069" s="3" t="n">
        <v>1</v>
      </c>
      <c r="C12069" s="3" t="s">
        <v>461</v>
      </c>
      <c r="D12069" s="3" t="s">
        <v>562</v>
      </c>
      <c r="E12069" s="3" t="n">
        <v>2304</v>
      </c>
      <c r="F12069" s="4" t="n">
        <v>374.63</v>
      </c>
      <c r="G12069" s="3" t="s">
        <v>8</v>
      </c>
      <c r="H12069" s="4" t="n">
        <f aca="false">ROUND(E12069*F12069,2)</f>
        <v>863147.52</v>
      </c>
    </row>
    <row r="12070" customFormat="false" ht="15" hidden="false" customHeight="false" outlineLevel="0" collapsed="false">
      <c r="A12070" s="3" t="n">
        <v>12069</v>
      </c>
      <c r="B12070" s="3" t="n">
        <v>15</v>
      </c>
      <c r="C12070" s="3" t="s">
        <v>461</v>
      </c>
      <c r="D12070" s="3" t="s">
        <v>562</v>
      </c>
      <c r="E12070" s="3" t="n">
        <v>2952</v>
      </c>
      <c r="F12070" s="4" t="n">
        <v>284.2</v>
      </c>
      <c r="G12070" s="3" t="s">
        <v>46</v>
      </c>
      <c r="H12070" s="4" t="n">
        <f aca="false">ROUND(E12070*F12070,2)</f>
        <v>838958.4</v>
      </c>
    </row>
    <row r="12071" customFormat="false" ht="15" hidden="false" customHeight="false" outlineLevel="0" collapsed="false">
      <c r="A12071" s="3" t="n">
        <v>12070</v>
      </c>
      <c r="B12071" s="3" t="n">
        <v>12</v>
      </c>
      <c r="C12071" s="3" t="s">
        <v>461</v>
      </c>
      <c r="D12071" s="3" t="s">
        <v>563</v>
      </c>
      <c r="E12071" s="3" t="n">
        <v>786</v>
      </c>
      <c r="F12071" s="4" t="n">
        <v>216.59</v>
      </c>
      <c r="G12071" s="3" t="s">
        <v>38</v>
      </c>
      <c r="H12071" s="4" t="n">
        <f aca="false">ROUND(E12071*F12071,2)</f>
        <v>170239.74</v>
      </c>
    </row>
    <row r="12072" customFormat="false" ht="15" hidden="false" customHeight="false" outlineLevel="0" collapsed="false">
      <c r="A12072" s="3" t="n">
        <v>12071</v>
      </c>
      <c r="B12072" s="3" t="n">
        <v>1</v>
      </c>
      <c r="C12072" s="3" t="s">
        <v>461</v>
      </c>
      <c r="D12072" s="3" t="s">
        <v>563</v>
      </c>
      <c r="E12072" s="3" t="n">
        <v>3442</v>
      </c>
      <c r="F12072" s="4" t="n">
        <v>373.94</v>
      </c>
      <c r="G12072" s="3" t="s">
        <v>8</v>
      </c>
      <c r="H12072" s="4" t="n">
        <f aca="false">ROUND(E12072*F12072,2)</f>
        <v>1287101.48</v>
      </c>
    </row>
    <row r="12073" customFormat="false" ht="15" hidden="false" customHeight="false" outlineLevel="0" collapsed="false">
      <c r="A12073" s="3" t="n">
        <v>12072</v>
      </c>
      <c r="B12073" s="3" t="n">
        <v>12</v>
      </c>
      <c r="C12073" s="3" t="s">
        <v>461</v>
      </c>
      <c r="D12073" s="3" t="s">
        <v>562</v>
      </c>
      <c r="E12073" s="3" t="n">
        <v>1660</v>
      </c>
      <c r="F12073" s="4" t="n">
        <v>216.16</v>
      </c>
      <c r="G12073" s="3" t="s">
        <v>38</v>
      </c>
      <c r="H12073" s="4" t="n">
        <f aca="false">ROUND(E12073*F12073,2)</f>
        <v>358825.6</v>
      </c>
    </row>
    <row r="12074" customFormat="false" ht="15" hidden="false" customHeight="false" outlineLevel="0" collapsed="false">
      <c r="A12074" s="3" t="n">
        <v>12073</v>
      </c>
      <c r="B12074" s="3" t="n">
        <v>1</v>
      </c>
      <c r="C12074" s="3" t="s">
        <v>461</v>
      </c>
      <c r="D12074" s="3" t="s">
        <v>562</v>
      </c>
      <c r="E12074" s="3" t="n">
        <v>4761</v>
      </c>
      <c r="F12074" s="4" t="n">
        <v>373.37</v>
      </c>
      <c r="G12074" s="3" t="s">
        <v>8</v>
      </c>
      <c r="H12074" s="4" t="n">
        <f aca="false">ROUND(E12074*F12074,2)</f>
        <v>1777614.57</v>
      </c>
    </row>
    <row r="12075" customFormat="false" ht="15" hidden="false" customHeight="false" outlineLevel="0" collapsed="false">
      <c r="A12075" s="3" t="n">
        <v>12074</v>
      </c>
      <c r="B12075" s="3" t="n">
        <v>6</v>
      </c>
      <c r="C12075" s="3" t="s">
        <v>461</v>
      </c>
      <c r="D12075" s="3" t="s">
        <v>562</v>
      </c>
      <c r="E12075" s="3" t="n">
        <v>4625</v>
      </c>
      <c r="F12075" s="4" t="n">
        <v>252.28</v>
      </c>
      <c r="G12075" s="3" t="s">
        <v>8</v>
      </c>
      <c r="H12075" s="4" t="n">
        <f aca="false">ROUND(E12075*F12075,2)</f>
        <v>1166795</v>
      </c>
    </row>
    <row r="12076" customFormat="false" ht="15" hidden="false" customHeight="false" outlineLevel="0" collapsed="false">
      <c r="A12076" s="3" t="n">
        <v>12075</v>
      </c>
      <c r="B12076" s="3" t="n">
        <v>9</v>
      </c>
      <c r="C12076" s="3" t="s">
        <v>461</v>
      </c>
      <c r="D12076" s="3" t="s">
        <v>562</v>
      </c>
      <c r="E12076" s="3" t="n">
        <v>3318</v>
      </c>
      <c r="F12076" s="4" t="n">
        <v>254.71</v>
      </c>
      <c r="G12076" s="3" t="s">
        <v>8</v>
      </c>
      <c r="H12076" s="4" t="n">
        <f aca="false">ROUND(E12076*F12076,2)</f>
        <v>845127.78</v>
      </c>
    </row>
    <row r="12077" customFormat="false" ht="15" hidden="false" customHeight="false" outlineLevel="0" collapsed="false">
      <c r="A12077" s="3" t="n">
        <v>12076</v>
      </c>
      <c r="B12077" s="3" t="n">
        <v>6</v>
      </c>
      <c r="C12077" s="3" t="s">
        <v>461</v>
      </c>
      <c r="D12077" s="3" t="s">
        <v>562</v>
      </c>
      <c r="E12077" s="3" t="n">
        <v>2881</v>
      </c>
      <c r="F12077" s="4" t="n">
        <v>252.27</v>
      </c>
      <c r="G12077" s="3" t="s">
        <v>8</v>
      </c>
      <c r="H12077" s="4" t="n">
        <f aca="false">ROUND(E12077*F12077,2)</f>
        <v>726789.87</v>
      </c>
    </row>
    <row r="12078" customFormat="false" ht="15" hidden="false" customHeight="false" outlineLevel="0" collapsed="false">
      <c r="A12078" s="3" t="n">
        <v>12077</v>
      </c>
      <c r="B12078" s="3" t="n">
        <v>2</v>
      </c>
      <c r="C12078" s="3" t="s">
        <v>462</v>
      </c>
      <c r="D12078" s="3" t="s">
        <v>562</v>
      </c>
      <c r="E12078" s="3" t="n">
        <v>3973</v>
      </c>
      <c r="F12078" s="4" t="n">
        <v>31.24</v>
      </c>
      <c r="G12078" s="3" t="s">
        <v>8</v>
      </c>
      <c r="H12078" s="4" t="n">
        <f aca="false">ROUND(E12078*F12078,2)</f>
        <v>124116.52</v>
      </c>
    </row>
    <row r="12079" customFormat="false" ht="15" hidden="false" customHeight="false" outlineLevel="0" collapsed="false">
      <c r="A12079" s="3" t="n">
        <v>12078</v>
      </c>
      <c r="B12079" s="3" t="n">
        <v>12</v>
      </c>
      <c r="C12079" s="3" t="s">
        <v>462</v>
      </c>
      <c r="D12079" s="3" t="s">
        <v>562</v>
      </c>
      <c r="E12079" s="3" t="n">
        <v>1196</v>
      </c>
      <c r="F12079" s="4" t="n">
        <v>215.9</v>
      </c>
      <c r="G12079" s="3" t="s">
        <v>38</v>
      </c>
      <c r="H12079" s="4" t="n">
        <f aca="false">ROUND(E12079*F12079,2)</f>
        <v>258216.4</v>
      </c>
    </row>
    <row r="12080" customFormat="false" ht="15" hidden="false" customHeight="false" outlineLevel="0" collapsed="false">
      <c r="A12080" s="3" t="n">
        <v>12079</v>
      </c>
      <c r="B12080" s="3" t="n">
        <v>15</v>
      </c>
      <c r="C12080" s="3" t="s">
        <v>462</v>
      </c>
      <c r="D12080" s="3" t="s">
        <v>563</v>
      </c>
      <c r="E12080" s="3" t="n">
        <v>3838</v>
      </c>
      <c r="F12080" s="4" t="n">
        <v>282.94</v>
      </c>
      <c r="G12080" s="3" t="s">
        <v>46</v>
      </c>
      <c r="H12080" s="4" t="n">
        <f aca="false">ROUND(E12080*F12080,2)</f>
        <v>1085923.72</v>
      </c>
    </row>
    <row r="12081" customFormat="false" ht="15" hidden="false" customHeight="false" outlineLevel="0" collapsed="false">
      <c r="A12081" s="3" t="n">
        <v>12080</v>
      </c>
      <c r="B12081" s="3" t="n">
        <v>7</v>
      </c>
      <c r="C12081" s="3" t="s">
        <v>462</v>
      </c>
      <c r="D12081" s="3" t="s">
        <v>563</v>
      </c>
      <c r="E12081" s="3" t="n">
        <v>1110</v>
      </c>
      <c r="F12081" s="4" t="n">
        <v>282.72</v>
      </c>
      <c r="G12081" s="3" t="s">
        <v>8</v>
      </c>
      <c r="H12081" s="4" t="n">
        <f aca="false">ROUND(E12081*F12081,2)</f>
        <v>313819.2</v>
      </c>
    </row>
    <row r="12082" customFormat="false" ht="15" hidden="false" customHeight="false" outlineLevel="0" collapsed="false">
      <c r="A12082" s="3" t="n">
        <v>12081</v>
      </c>
      <c r="B12082" s="3" t="n">
        <v>12</v>
      </c>
      <c r="C12082" s="3" t="s">
        <v>462</v>
      </c>
      <c r="D12082" s="3" t="s">
        <v>563</v>
      </c>
      <c r="E12082" s="3" t="n">
        <v>2471</v>
      </c>
      <c r="F12082" s="4" t="n">
        <v>215.86</v>
      </c>
      <c r="G12082" s="3" t="s">
        <v>38</v>
      </c>
      <c r="H12082" s="4" t="n">
        <f aca="false">ROUND(E12082*F12082,2)</f>
        <v>533390.06</v>
      </c>
    </row>
    <row r="12083" customFormat="false" ht="15" hidden="false" customHeight="false" outlineLevel="0" collapsed="false">
      <c r="A12083" s="3" t="n">
        <v>12082</v>
      </c>
      <c r="B12083" s="3" t="n">
        <v>7</v>
      </c>
      <c r="C12083" s="3" t="s">
        <v>462</v>
      </c>
      <c r="D12083" s="3" t="s">
        <v>563</v>
      </c>
      <c r="E12083" s="3" t="n">
        <v>704</v>
      </c>
      <c r="F12083" s="4" t="n">
        <v>283.26</v>
      </c>
      <c r="G12083" s="3" t="s">
        <v>8</v>
      </c>
      <c r="H12083" s="4" t="n">
        <f aca="false">ROUND(E12083*F12083,2)</f>
        <v>199415.04</v>
      </c>
    </row>
    <row r="12084" customFormat="false" ht="15" hidden="false" customHeight="false" outlineLevel="0" collapsed="false">
      <c r="A12084" s="3" t="n">
        <v>12083</v>
      </c>
      <c r="B12084" s="3" t="n">
        <v>13</v>
      </c>
      <c r="C12084" s="3" t="s">
        <v>462</v>
      </c>
      <c r="D12084" s="3" t="s">
        <v>562</v>
      </c>
      <c r="E12084" s="3" t="n">
        <v>2462</v>
      </c>
      <c r="F12084" s="4" t="n">
        <v>42.59</v>
      </c>
      <c r="G12084" s="3" t="s">
        <v>41</v>
      </c>
      <c r="H12084" s="4" t="n">
        <f aca="false">ROUND(E12084*F12084,2)</f>
        <v>104856.58</v>
      </c>
    </row>
    <row r="12085" customFormat="false" ht="15" hidden="false" customHeight="false" outlineLevel="0" collapsed="false">
      <c r="A12085" s="3" t="n">
        <v>12084</v>
      </c>
      <c r="B12085" s="3" t="n">
        <v>13</v>
      </c>
      <c r="C12085" s="3" t="s">
        <v>462</v>
      </c>
      <c r="D12085" s="3" t="s">
        <v>562</v>
      </c>
      <c r="E12085" s="3" t="n">
        <v>1366</v>
      </c>
      <c r="F12085" s="4" t="n">
        <v>42.5</v>
      </c>
      <c r="G12085" s="3" t="s">
        <v>41</v>
      </c>
      <c r="H12085" s="4" t="n">
        <f aca="false">ROUND(E12085*F12085,2)</f>
        <v>58055</v>
      </c>
    </row>
    <row r="12086" customFormat="false" ht="15" hidden="false" customHeight="false" outlineLevel="0" collapsed="false">
      <c r="A12086" s="3" t="n">
        <v>12085</v>
      </c>
      <c r="B12086" s="3" t="n">
        <v>11</v>
      </c>
      <c r="C12086" s="3" t="s">
        <v>462</v>
      </c>
      <c r="D12086" s="3" t="s">
        <v>562</v>
      </c>
      <c r="E12086" s="3" t="n">
        <v>1152</v>
      </c>
      <c r="F12086" s="4" t="n">
        <v>113.36</v>
      </c>
      <c r="G12086" s="3" t="s">
        <v>34</v>
      </c>
      <c r="H12086" s="4" t="n">
        <f aca="false">ROUND(E12086*F12086,2)</f>
        <v>130590.72</v>
      </c>
    </row>
    <row r="12087" customFormat="false" ht="15" hidden="false" customHeight="false" outlineLevel="0" collapsed="false">
      <c r="A12087" s="3" t="n">
        <v>12086</v>
      </c>
      <c r="B12087" s="3" t="n">
        <v>9</v>
      </c>
      <c r="C12087" s="3" t="s">
        <v>462</v>
      </c>
      <c r="D12087" s="3" t="s">
        <v>562</v>
      </c>
      <c r="E12087" s="3" t="n">
        <v>4101</v>
      </c>
      <c r="F12087" s="4" t="n">
        <v>250.72</v>
      </c>
      <c r="G12087" s="3" t="s">
        <v>8</v>
      </c>
      <c r="H12087" s="4" t="n">
        <f aca="false">ROUND(E12087*F12087,2)</f>
        <v>1028202.72</v>
      </c>
    </row>
    <row r="12088" customFormat="false" ht="15" hidden="false" customHeight="false" outlineLevel="0" collapsed="false">
      <c r="A12088" s="3" t="n">
        <v>12087</v>
      </c>
      <c r="B12088" s="3" t="n">
        <v>11</v>
      </c>
      <c r="C12088" s="3" t="s">
        <v>462</v>
      </c>
      <c r="D12088" s="3" t="s">
        <v>562</v>
      </c>
      <c r="E12088" s="3" t="n">
        <v>4814</v>
      </c>
      <c r="F12088" s="4" t="n">
        <v>113.62</v>
      </c>
      <c r="G12088" s="3" t="s">
        <v>34</v>
      </c>
      <c r="H12088" s="4" t="n">
        <f aca="false">ROUND(E12088*F12088,2)</f>
        <v>546966.68</v>
      </c>
    </row>
    <row r="12089" customFormat="false" ht="15" hidden="false" customHeight="false" outlineLevel="0" collapsed="false">
      <c r="A12089" s="3" t="n">
        <v>12088</v>
      </c>
      <c r="B12089" s="3" t="n">
        <v>14</v>
      </c>
      <c r="C12089" s="3" t="s">
        <v>462</v>
      </c>
      <c r="D12089" s="3" t="s">
        <v>563</v>
      </c>
      <c r="E12089" s="3" t="n">
        <v>16</v>
      </c>
      <c r="F12089" s="4" t="n">
        <v>72.24</v>
      </c>
      <c r="G12089" s="3" t="s">
        <v>41</v>
      </c>
      <c r="H12089" s="4" t="n">
        <f aca="false">ROUND(E12089*F12089,2)</f>
        <v>1155.84</v>
      </c>
    </row>
    <row r="12090" customFormat="false" ht="15" hidden="false" customHeight="false" outlineLevel="0" collapsed="false">
      <c r="A12090" s="3" t="n">
        <v>12089</v>
      </c>
      <c r="B12090" s="3" t="n">
        <v>6</v>
      </c>
      <c r="C12090" s="3" t="s">
        <v>462</v>
      </c>
      <c r="D12090" s="3" t="s">
        <v>562</v>
      </c>
      <c r="E12090" s="3" t="n">
        <v>3158</v>
      </c>
      <c r="F12090" s="4" t="n">
        <v>257.17</v>
      </c>
      <c r="G12090" s="3" t="s">
        <v>8</v>
      </c>
      <c r="H12090" s="4" t="n">
        <f aca="false">ROUND(E12090*F12090,2)</f>
        <v>812142.86</v>
      </c>
    </row>
    <row r="12091" customFormat="false" ht="15" hidden="false" customHeight="false" outlineLevel="0" collapsed="false">
      <c r="A12091" s="3" t="n">
        <v>12090</v>
      </c>
      <c r="B12091" s="3" t="n">
        <v>2</v>
      </c>
      <c r="C12091" s="3" t="s">
        <v>462</v>
      </c>
      <c r="D12091" s="3" t="s">
        <v>562</v>
      </c>
      <c r="E12091" s="3" t="n">
        <v>696</v>
      </c>
      <c r="F12091" s="4" t="n">
        <v>31.21</v>
      </c>
      <c r="G12091" s="3" t="s">
        <v>8</v>
      </c>
      <c r="H12091" s="4" t="n">
        <f aca="false">ROUND(E12091*F12091,2)</f>
        <v>21722.16</v>
      </c>
    </row>
    <row r="12092" customFormat="false" ht="15" hidden="false" customHeight="false" outlineLevel="0" collapsed="false">
      <c r="A12092" s="3" t="n">
        <v>12091</v>
      </c>
      <c r="B12092" s="3" t="n">
        <v>3</v>
      </c>
      <c r="C12092" s="3" t="s">
        <v>462</v>
      </c>
      <c r="D12092" s="3" t="s">
        <v>562</v>
      </c>
      <c r="E12092" s="3" t="n">
        <v>3795</v>
      </c>
      <c r="F12092" s="4" t="n">
        <v>166.68</v>
      </c>
      <c r="G12092" s="3" t="s">
        <v>8</v>
      </c>
      <c r="H12092" s="4" t="n">
        <f aca="false">ROUND(E12092*F12092,2)</f>
        <v>632550.6</v>
      </c>
    </row>
    <row r="12093" customFormat="false" ht="15" hidden="false" customHeight="false" outlineLevel="0" collapsed="false">
      <c r="A12093" s="3" t="n">
        <v>12092</v>
      </c>
      <c r="B12093" s="3" t="n">
        <v>10</v>
      </c>
      <c r="C12093" s="3" t="s">
        <v>462</v>
      </c>
      <c r="D12093" s="3" t="s">
        <v>562</v>
      </c>
      <c r="E12093" s="3" t="n">
        <v>4128</v>
      </c>
      <c r="F12093" s="4" t="n">
        <v>76.88</v>
      </c>
      <c r="G12093" s="3" t="s">
        <v>8</v>
      </c>
      <c r="H12093" s="4" t="n">
        <f aca="false">ROUND(E12093*F12093,2)</f>
        <v>317360.64</v>
      </c>
    </row>
    <row r="12094" customFormat="false" ht="15" hidden="false" customHeight="false" outlineLevel="0" collapsed="false">
      <c r="A12094" s="3" t="n">
        <v>12093</v>
      </c>
      <c r="B12094" s="3" t="n">
        <v>2</v>
      </c>
      <c r="C12094" s="3" t="s">
        <v>462</v>
      </c>
      <c r="D12094" s="3" t="s">
        <v>563</v>
      </c>
      <c r="E12094" s="3" t="n">
        <v>4290</v>
      </c>
      <c r="F12094" s="4" t="n">
        <v>31.2</v>
      </c>
      <c r="G12094" s="3" t="s">
        <v>8</v>
      </c>
      <c r="H12094" s="4" t="n">
        <f aca="false">ROUND(E12094*F12094,2)</f>
        <v>133848</v>
      </c>
    </row>
    <row r="12095" customFormat="false" ht="15" hidden="false" customHeight="false" outlineLevel="0" collapsed="false">
      <c r="A12095" s="3" t="n">
        <v>12094</v>
      </c>
      <c r="B12095" s="3" t="n">
        <v>3</v>
      </c>
      <c r="C12095" s="3" t="s">
        <v>462</v>
      </c>
      <c r="D12095" s="3" t="s">
        <v>562</v>
      </c>
      <c r="E12095" s="3" t="n">
        <v>2762</v>
      </c>
      <c r="F12095" s="4" t="n">
        <v>166.49</v>
      </c>
      <c r="G12095" s="3" t="s">
        <v>8</v>
      </c>
      <c r="H12095" s="4" t="n">
        <f aca="false">ROUND(E12095*F12095,2)</f>
        <v>459845.38</v>
      </c>
    </row>
    <row r="12096" customFormat="false" ht="15" hidden="false" customHeight="false" outlineLevel="0" collapsed="false">
      <c r="A12096" s="3" t="n">
        <v>12095</v>
      </c>
      <c r="B12096" s="3" t="n">
        <v>8</v>
      </c>
      <c r="C12096" s="3" t="s">
        <v>462</v>
      </c>
      <c r="D12096" s="3" t="s">
        <v>563</v>
      </c>
      <c r="E12096" s="3" t="n">
        <v>3734</v>
      </c>
      <c r="F12096" s="4" t="n">
        <v>68.01</v>
      </c>
      <c r="G12096" s="3" t="s">
        <v>8</v>
      </c>
      <c r="H12096" s="4" t="n">
        <f aca="false">ROUND(E12096*F12096,2)</f>
        <v>253949.34</v>
      </c>
    </row>
    <row r="12097" customFormat="false" ht="15" hidden="false" customHeight="false" outlineLevel="0" collapsed="false">
      <c r="A12097" s="3" t="n">
        <v>12096</v>
      </c>
      <c r="B12097" s="3" t="n">
        <v>5</v>
      </c>
      <c r="C12097" s="3" t="s">
        <v>462</v>
      </c>
      <c r="D12097" s="3" t="s">
        <v>562</v>
      </c>
      <c r="E12097" s="3" t="n">
        <v>1052</v>
      </c>
      <c r="F12097" s="4" t="n">
        <v>671.94</v>
      </c>
      <c r="G12097" s="3" t="s">
        <v>8</v>
      </c>
      <c r="H12097" s="4" t="n">
        <f aca="false">ROUND(E12097*F12097,2)</f>
        <v>706880.88</v>
      </c>
    </row>
    <row r="12098" customFormat="false" ht="15" hidden="false" customHeight="false" outlineLevel="0" collapsed="false">
      <c r="A12098" s="3" t="n">
        <v>12097</v>
      </c>
      <c r="B12098" s="3" t="n">
        <v>1</v>
      </c>
      <c r="C12098" s="3" t="s">
        <v>462</v>
      </c>
      <c r="D12098" s="3" t="s">
        <v>563</v>
      </c>
      <c r="E12098" s="3" t="n">
        <v>2028</v>
      </c>
      <c r="F12098" s="4" t="n">
        <v>370.09</v>
      </c>
      <c r="G12098" s="3" t="s">
        <v>8</v>
      </c>
      <c r="H12098" s="4" t="n">
        <f aca="false">ROUND(E12098*F12098,2)</f>
        <v>750542.52</v>
      </c>
    </row>
    <row r="12099" customFormat="false" ht="15" hidden="false" customHeight="false" outlineLevel="0" collapsed="false">
      <c r="A12099" s="3" t="n">
        <v>12098</v>
      </c>
      <c r="B12099" s="3" t="n">
        <v>12</v>
      </c>
      <c r="C12099" s="3" t="s">
        <v>463</v>
      </c>
      <c r="D12099" s="3" t="s">
        <v>562</v>
      </c>
      <c r="E12099" s="3" t="n">
        <v>1973</v>
      </c>
      <c r="F12099" s="4" t="n">
        <v>216.29</v>
      </c>
      <c r="G12099" s="3" t="s">
        <v>38</v>
      </c>
      <c r="H12099" s="4" t="n">
        <f aca="false">ROUND(E12099*F12099,2)</f>
        <v>426740.17</v>
      </c>
    </row>
    <row r="12100" customFormat="false" ht="15" hidden="false" customHeight="false" outlineLevel="0" collapsed="false">
      <c r="A12100" s="3" t="n">
        <v>12099</v>
      </c>
      <c r="B12100" s="3" t="n">
        <v>12</v>
      </c>
      <c r="C12100" s="3" t="s">
        <v>463</v>
      </c>
      <c r="D12100" s="3" t="s">
        <v>562</v>
      </c>
      <c r="E12100" s="3" t="n">
        <v>673</v>
      </c>
      <c r="F12100" s="4" t="n">
        <v>215.67</v>
      </c>
      <c r="G12100" s="3" t="s">
        <v>38</v>
      </c>
      <c r="H12100" s="4" t="n">
        <f aca="false">ROUND(E12100*F12100,2)</f>
        <v>145145.91</v>
      </c>
    </row>
    <row r="12101" customFormat="false" ht="15" hidden="false" customHeight="false" outlineLevel="0" collapsed="false">
      <c r="A12101" s="3" t="n">
        <v>12100</v>
      </c>
      <c r="B12101" s="3" t="n">
        <v>11</v>
      </c>
      <c r="C12101" s="3" t="s">
        <v>463</v>
      </c>
      <c r="D12101" s="3" t="s">
        <v>562</v>
      </c>
      <c r="E12101" s="3" t="n">
        <v>3905</v>
      </c>
      <c r="F12101" s="4" t="n">
        <v>114.79</v>
      </c>
      <c r="G12101" s="3" t="s">
        <v>34</v>
      </c>
      <c r="H12101" s="4" t="n">
        <f aca="false">ROUND(E12101*F12101,2)</f>
        <v>448254.95</v>
      </c>
    </row>
    <row r="12102" customFormat="false" ht="15" hidden="false" customHeight="false" outlineLevel="0" collapsed="false">
      <c r="A12102" s="3" t="n">
        <v>12101</v>
      </c>
      <c r="B12102" s="3" t="n">
        <v>3</v>
      </c>
      <c r="C12102" s="3" t="s">
        <v>463</v>
      </c>
      <c r="D12102" s="3" t="s">
        <v>563</v>
      </c>
      <c r="E12102" s="3" t="n">
        <v>2976</v>
      </c>
      <c r="F12102" s="4" t="n">
        <v>166.35</v>
      </c>
      <c r="G12102" s="3" t="s">
        <v>8</v>
      </c>
      <c r="H12102" s="4" t="n">
        <f aca="false">ROUND(E12102*F12102,2)</f>
        <v>495057.6</v>
      </c>
    </row>
    <row r="12103" customFormat="false" ht="15" hidden="false" customHeight="false" outlineLevel="0" collapsed="false">
      <c r="A12103" s="3" t="n">
        <v>12102</v>
      </c>
      <c r="B12103" s="3" t="n">
        <v>6</v>
      </c>
      <c r="C12103" s="3" t="s">
        <v>463</v>
      </c>
      <c r="D12103" s="3" t="s">
        <v>562</v>
      </c>
      <c r="E12103" s="3" t="n">
        <v>1811</v>
      </c>
      <c r="F12103" s="4" t="n">
        <v>247.38</v>
      </c>
      <c r="G12103" s="3" t="s">
        <v>8</v>
      </c>
      <c r="H12103" s="4" t="n">
        <f aca="false">ROUND(E12103*F12103,2)</f>
        <v>448005.18</v>
      </c>
    </row>
    <row r="12104" customFormat="false" ht="15" hidden="false" customHeight="false" outlineLevel="0" collapsed="false">
      <c r="A12104" s="3" t="n">
        <v>12103</v>
      </c>
      <c r="B12104" s="3" t="n">
        <v>7</v>
      </c>
      <c r="C12104" s="3" t="s">
        <v>463</v>
      </c>
      <c r="D12104" s="3" t="s">
        <v>562</v>
      </c>
      <c r="E12104" s="3" t="n">
        <v>1760</v>
      </c>
      <c r="F12104" s="4" t="n">
        <v>284.24</v>
      </c>
      <c r="G12104" s="3" t="s">
        <v>8</v>
      </c>
      <c r="H12104" s="4" t="n">
        <f aca="false">ROUND(E12104*F12104,2)</f>
        <v>500262.4</v>
      </c>
    </row>
    <row r="12105" customFormat="false" ht="15" hidden="false" customHeight="false" outlineLevel="0" collapsed="false">
      <c r="A12105" s="3" t="n">
        <v>12104</v>
      </c>
      <c r="B12105" s="3" t="n">
        <v>2</v>
      </c>
      <c r="C12105" s="3" t="s">
        <v>463</v>
      </c>
      <c r="D12105" s="3" t="s">
        <v>562</v>
      </c>
      <c r="E12105" s="3" t="n">
        <v>2087</v>
      </c>
      <c r="F12105" s="4" t="n">
        <v>31.48</v>
      </c>
      <c r="G12105" s="3" t="s">
        <v>8</v>
      </c>
      <c r="H12105" s="4" t="n">
        <f aca="false">ROUND(E12105*F12105,2)</f>
        <v>65698.76</v>
      </c>
    </row>
    <row r="12106" customFormat="false" ht="15" hidden="false" customHeight="false" outlineLevel="0" collapsed="false">
      <c r="A12106" s="3" t="n">
        <v>12105</v>
      </c>
      <c r="B12106" s="3" t="n">
        <v>2</v>
      </c>
      <c r="C12106" s="3" t="s">
        <v>463</v>
      </c>
      <c r="D12106" s="3" t="s">
        <v>562</v>
      </c>
      <c r="E12106" s="3" t="n">
        <v>4063</v>
      </c>
      <c r="F12106" s="4" t="n">
        <v>31.55</v>
      </c>
      <c r="G12106" s="3" t="s">
        <v>8</v>
      </c>
      <c r="H12106" s="4" t="n">
        <f aca="false">ROUND(E12106*F12106,2)</f>
        <v>128187.65</v>
      </c>
    </row>
    <row r="12107" customFormat="false" ht="15" hidden="false" customHeight="false" outlineLevel="0" collapsed="false">
      <c r="A12107" s="3" t="n">
        <v>12106</v>
      </c>
      <c r="B12107" s="3" t="n">
        <v>11</v>
      </c>
      <c r="C12107" s="3" t="s">
        <v>463</v>
      </c>
      <c r="D12107" s="3" t="s">
        <v>562</v>
      </c>
      <c r="E12107" s="3" t="n">
        <v>4667</v>
      </c>
      <c r="F12107" s="4" t="n">
        <v>114.54</v>
      </c>
      <c r="G12107" s="3" t="s">
        <v>34</v>
      </c>
      <c r="H12107" s="4" t="n">
        <f aca="false">ROUND(E12107*F12107,2)</f>
        <v>534558.18</v>
      </c>
    </row>
    <row r="12108" customFormat="false" ht="15" hidden="false" customHeight="false" outlineLevel="0" collapsed="false">
      <c r="A12108" s="3" t="n">
        <v>12107</v>
      </c>
      <c r="B12108" s="3" t="n">
        <v>14</v>
      </c>
      <c r="C12108" s="3" t="s">
        <v>463</v>
      </c>
      <c r="D12108" s="3" t="s">
        <v>562</v>
      </c>
      <c r="E12108" s="3" t="n">
        <v>4850</v>
      </c>
      <c r="F12108" s="4" t="n">
        <v>71.5</v>
      </c>
      <c r="G12108" s="3" t="s">
        <v>41</v>
      </c>
      <c r="H12108" s="4" t="n">
        <f aca="false">ROUND(E12108*F12108,2)</f>
        <v>346775</v>
      </c>
    </row>
    <row r="12109" customFormat="false" ht="15" hidden="false" customHeight="false" outlineLevel="0" collapsed="false">
      <c r="A12109" s="3" t="n">
        <v>12108</v>
      </c>
      <c r="B12109" s="3" t="n">
        <v>15</v>
      </c>
      <c r="C12109" s="3" t="s">
        <v>463</v>
      </c>
      <c r="D12109" s="3" t="s">
        <v>562</v>
      </c>
      <c r="E12109" s="3" t="n">
        <v>355</v>
      </c>
      <c r="F12109" s="4" t="n">
        <v>280.61</v>
      </c>
      <c r="G12109" s="3" t="s">
        <v>46</v>
      </c>
      <c r="H12109" s="4" t="n">
        <f aca="false">ROUND(E12109*F12109,2)</f>
        <v>99616.55</v>
      </c>
    </row>
    <row r="12110" customFormat="false" ht="15" hidden="false" customHeight="false" outlineLevel="0" collapsed="false">
      <c r="A12110" s="3" t="n">
        <v>12109</v>
      </c>
      <c r="B12110" s="3" t="n">
        <v>7</v>
      </c>
      <c r="C12110" s="3" t="s">
        <v>463</v>
      </c>
      <c r="D12110" s="3" t="s">
        <v>562</v>
      </c>
      <c r="E12110" s="3" t="n">
        <v>1931</v>
      </c>
      <c r="F12110" s="4" t="n">
        <v>284.79</v>
      </c>
      <c r="G12110" s="3" t="s">
        <v>8</v>
      </c>
      <c r="H12110" s="4" t="n">
        <f aca="false">ROUND(E12110*F12110,2)</f>
        <v>549929.49</v>
      </c>
    </row>
    <row r="12111" customFormat="false" ht="15" hidden="false" customHeight="false" outlineLevel="0" collapsed="false">
      <c r="A12111" s="3" t="n">
        <v>12110</v>
      </c>
      <c r="B12111" s="3" t="n">
        <v>9</v>
      </c>
      <c r="C12111" s="3" t="s">
        <v>463</v>
      </c>
      <c r="D12111" s="3" t="s">
        <v>563</v>
      </c>
      <c r="E12111" s="3" t="n">
        <v>2842</v>
      </c>
      <c r="F12111" s="4" t="n">
        <v>247.34</v>
      </c>
      <c r="G12111" s="3" t="s">
        <v>8</v>
      </c>
      <c r="H12111" s="4" t="n">
        <f aca="false">ROUND(E12111*F12111,2)</f>
        <v>702940.28</v>
      </c>
    </row>
    <row r="12112" customFormat="false" ht="15" hidden="false" customHeight="false" outlineLevel="0" collapsed="false">
      <c r="A12112" s="3" t="n">
        <v>12111</v>
      </c>
      <c r="B12112" s="3" t="n">
        <v>2</v>
      </c>
      <c r="C12112" s="3" t="s">
        <v>463</v>
      </c>
      <c r="D12112" s="3" t="s">
        <v>562</v>
      </c>
      <c r="E12112" s="3" t="n">
        <v>1790</v>
      </c>
      <c r="F12112" s="4" t="n">
        <v>31.51</v>
      </c>
      <c r="G12112" s="3" t="s">
        <v>8</v>
      </c>
      <c r="H12112" s="4" t="n">
        <f aca="false">ROUND(E12112*F12112,2)</f>
        <v>56402.9</v>
      </c>
    </row>
    <row r="12113" customFormat="false" ht="15" hidden="false" customHeight="false" outlineLevel="0" collapsed="false">
      <c r="A12113" s="3" t="n">
        <v>12112</v>
      </c>
      <c r="B12113" s="3" t="n">
        <v>11</v>
      </c>
      <c r="C12113" s="3" t="s">
        <v>463</v>
      </c>
      <c r="D12113" s="3" t="s">
        <v>562</v>
      </c>
      <c r="E12113" s="3" t="n">
        <v>632</v>
      </c>
      <c r="F12113" s="4" t="n">
        <v>114.58</v>
      </c>
      <c r="G12113" s="3" t="s">
        <v>34</v>
      </c>
      <c r="H12113" s="4" t="n">
        <f aca="false">ROUND(E12113*F12113,2)</f>
        <v>72414.56</v>
      </c>
    </row>
    <row r="12114" customFormat="false" ht="15" hidden="false" customHeight="false" outlineLevel="0" collapsed="false">
      <c r="A12114" s="3" t="n">
        <v>12113</v>
      </c>
      <c r="B12114" s="3" t="n">
        <v>5</v>
      </c>
      <c r="C12114" s="3" t="s">
        <v>463</v>
      </c>
      <c r="D12114" s="3" t="s">
        <v>562</v>
      </c>
      <c r="E12114" s="3" t="n">
        <v>285</v>
      </c>
      <c r="F12114" s="4" t="n">
        <v>666.48</v>
      </c>
      <c r="G12114" s="3" t="s">
        <v>8</v>
      </c>
      <c r="H12114" s="4" t="n">
        <f aca="false">ROUND(E12114*F12114,2)</f>
        <v>189946.8</v>
      </c>
    </row>
    <row r="12115" customFormat="false" ht="15" hidden="false" customHeight="false" outlineLevel="0" collapsed="false">
      <c r="A12115" s="3" t="n">
        <v>12114</v>
      </c>
      <c r="B12115" s="3" t="n">
        <v>2</v>
      </c>
      <c r="C12115" s="3" t="s">
        <v>463</v>
      </c>
      <c r="D12115" s="3" t="s">
        <v>562</v>
      </c>
      <c r="E12115" s="3" t="n">
        <v>244</v>
      </c>
      <c r="F12115" s="4" t="n">
        <v>31.54</v>
      </c>
      <c r="G12115" s="3" t="s">
        <v>8</v>
      </c>
      <c r="H12115" s="4" t="n">
        <f aca="false">ROUND(E12115*F12115,2)</f>
        <v>7695.76</v>
      </c>
    </row>
    <row r="12116" customFormat="false" ht="15" hidden="false" customHeight="false" outlineLevel="0" collapsed="false">
      <c r="A12116" s="3" t="n">
        <v>12115</v>
      </c>
      <c r="B12116" s="3" t="n">
        <v>7</v>
      </c>
      <c r="C12116" s="3" t="s">
        <v>463</v>
      </c>
      <c r="D12116" s="3" t="s">
        <v>562</v>
      </c>
      <c r="E12116" s="3" t="n">
        <v>1404</v>
      </c>
      <c r="F12116" s="4" t="n">
        <v>285.21</v>
      </c>
      <c r="G12116" s="3" t="s">
        <v>8</v>
      </c>
      <c r="H12116" s="4" t="n">
        <f aca="false">ROUND(E12116*F12116,2)</f>
        <v>400434.84</v>
      </c>
    </row>
    <row r="12117" customFormat="false" ht="15" hidden="false" customHeight="false" outlineLevel="0" collapsed="false">
      <c r="A12117" s="3" t="n">
        <v>12116</v>
      </c>
      <c r="B12117" s="3" t="n">
        <v>8</v>
      </c>
      <c r="C12117" s="3" t="s">
        <v>463</v>
      </c>
      <c r="D12117" s="3" t="s">
        <v>562</v>
      </c>
      <c r="E12117" s="3" t="n">
        <v>4820</v>
      </c>
      <c r="F12117" s="4" t="n">
        <v>68</v>
      </c>
      <c r="G12117" s="3" t="s">
        <v>8</v>
      </c>
      <c r="H12117" s="4" t="n">
        <f aca="false">ROUND(E12117*F12117,2)</f>
        <v>327760</v>
      </c>
    </row>
    <row r="12118" customFormat="false" ht="15" hidden="false" customHeight="false" outlineLevel="0" collapsed="false">
      <c r="A12118" s="3" t="n">
        <v>12117</v>
      </c>
      <c r="B12118" s="3" t="n">
        <v>9</v>
      </c>
      <c r="C12118" s="3" t="s">
        <v>463</v>
      </c>
      <c r="D12118" s="3" t="s">
        <v>563</v>
      </c>
      <c r="E12118" s="3" t="n">
        <v>4215</v>
      </c>
      <c r="F12118" s="4" t="n">
        <v>247.07</v>
      </c>
      <c r="G12118" s="3" t="s">
        <v>8</v>
      </c>
      <c r="H12118" s="4" t="n">
        <f aca="false">ROUND(E12118*F12118,2)</f>
        <v>1041400.05</v>
      </c>
    </row>
    <row r="12119" customFormat="false" ht="15" hidden="false" customHeight="false" outlineLevel="0" collapsed="false">
      <c r="A12119" s="3" t="n">
        <v>12118</v>
      </c>
      <c r="B12119" s="3" t="n">
        <v>3</v>
      </c>
      <c r="C12119" s="3" t="s">
        <v>463</v>
      </c>
      <c r="D12119" s="3" t="s">
        <v>563</v>
      </c>
      <c r="E12119" s="3" t="n">
        <v>2444</v>
      </c>
      <c r="F12119" s="4" t="n">
        <v>166.87</v>
      </c>
      <c r="G12119" s="3" t="s">
        <v>8</v>
      </c>
      <c r="H12119" s="4" t="n">
        <f aca="false">ROUND(E12119*F12119,2)</f>
        <v>407830.28</v>
      </c>
    </row>
    <row r="12120" customFormat="false" ht="15" hidden="false" customHeight="false" outlineLevel="0" collapsed="false">
      <c r="A12120" s="3" t="n">
        <v>12119</v>
      </c>
      <c r="B12120" s="3" t="n">
        <v>7</v>
      </c>
      <c r="C12120" s="3" t="s">
        <v>463</v>
      </c>
      <c r="D12120" s="3" t="s">
        <v>563</v>
      </c>
      <c r="E12120" s="3" t="n">
        <v>1033</v>
      </c>
      <c r="F12120" s="4" t="n">
        <v>284.16</v>
      </c>
      <c r="G12120" s="3" t="s">
        <v>8</v>
      </c>
      <c r="H12120" s="4" t="n">
        <f aca="false">ROUND(E12120*F12120,2)</f>
        <v>293537.28</v>
      </c>
    </row>
    <row r="12121" customFormat="false" ht="15" hidden="false" customHeight="false" outlineLevel="0" collapsed="false">
      <c r="A12121" s="3" t="n">
        <v>12120</v>
      </c>
      <c r="B12121" s="3" t="n">
        <v>7</v>
      </c>
      <c r="C12121" s="3" t="s">
        <v>463</v>
      </c>
      <c r="D12121" s="3" t="s">
        <v>562</v>
      </c>
      <c r="E12121" s="3" t="n">
        <v>238</v>
      </c>
      <c r="F12121" s="4" t="n">
        <v>284.52</v>
      </c>
      <c r="G12121" s="3" t="s">
        <v>8</v>
      </c>
      <c r="H12121" s="4" t="n">
        <f aca="false">ROUND(E12121*F12121,2)</f>
        <v>67715.76</v>
      </c>
    </row>
    <row r="12122" customFormat="false" ht="15" hidden="false" customHeight="false" outlineLevel="0" collapsed="false">
      <c r="A12122" s="3" t="n">
        <v>12121</v>
      </c>
      <c r="B12122" s="3" t="n">
        <v>7</v>
      </c>
      <c r="C12122" s="3" t="s">
        <v>463</v>
      </c>
      <c r="D12122" s="3" t="s">
        <v>562</v>
      </c>
      <c r="E12122" s="3" t="n">
        <v>1360</v>
      </c>
      <c r="F12122" s="4" t="n">
        <v>284.84</v>
      </c>
      <c r="G12122" s="3" t="s">
        <v>8</v>
      </c>
      <c r="H12122" s="4" t="n">
        <f aca="false">ROUND(E12122*F12122,2)</f>
        <v>387382.4</v>
      </c>
    </row>
    <row r="12123" customFormat="false" ht="15" hidden="false" customHeight="false" outlineLevel="0" collapsed="false">
      <c r="A12123" s="3" t="n">
        <v>12122</v>
      </c>
      <c r="B12123" s="3" t="n">
        <v>4</v>
      </c>
      <c r="C12123" s="3" t="s">
        <v>463</v>
      </c>
      <c r="D12123" s="3" t="s">
        <v>562</v>
      </c>
      <c r="E12123" s="3" t="n">
        <v>533</v>
      </c>
      <c r="F12123" s="4" t="n">
        <v>131.58</v>
      </c>
      <c r="G12123" s="3" t="s">
        <v>8</v>
      </c>
      <c r="H12123" s="4" t="n">
        <f aca="false">ROUND(E12123*F12123,2)</f>
        <v>70132.14</v>
      </c>
    </row>
    <row r="12124" customFormat="false" ht="15" hidden="false" customHeight="false" outlineLevel="0" collapsed="false">
      <c r="A12124" s="3" t="n">
        <v>12123</v>
      </c>
      <c r="B12124" s="3" t="n">
        <v>14</v>
      </c>
      <c r="C12124" s="3" t="s">
        <v>464</v>
      </c>
      <c r="D12124" s="3" t="s">
        <v>562</v>
      </c>
      <c r="E12124" s="3" t="n">
        <v>3549</v>
      </c>
      <c r="F12124" s="4" t="n">
        <v>70.51</v>
      </c>
      <c r="G12124" s="3" t="s">
        <v>41</v>
      </c>
      <c r="H12124" s="4" t="n">
        <f aca="false">ROUND(E12124*F12124,2)</f>
        <v>250239.99</v>
      </c>
    </row>
    <row r="12125" customFormat="false" ht="15" hidden="false" customHeight="false" outlineLevel="0" collapsed="false">
      <c r="A12125" s="3" t="n">
        <v>12124</v>
      </c>
      <c r="B12125" s="3" t="n">
        <v>13</v>
      </c>
      <c r="C12125" s="3" t="s">
        <v>464</v>
      </c>
      <c r="D12125" s="3" t="s">
        <v>562</v>
      </c>
      <c r="E12125" s="3" t="n">
        <v>1732</v>
      </c>
      <c r="F12125" s="4" t="n">
        <v>44.69</v>
      </c>
      <c r="G12125" s="3" t="s">
        <v>41</v>
      </c>
      <c r="H12125" s="4" t="n">
        <f aca="false">ROUND(E12125*F12125,2)</f>
        <v>77403.08</v>
      </c>
    </row>
    <row r="12126" customFormat="false" ht="15" hidden="false" customHeight="false" outlineLevel="0" collapsed="false">
      <c r="A12126" s="3" t="n">
        <v>12125</v>
      </c>
      <c r="B12126" s="3" t="n">
        <v>13</v>
      </c>
      <c r="C12126" s="3" t="s">
        <v>464</v>
      </c>
      <c r="D12126" s="3" t="s">
        <v>563</v>
      </c>
      <c r="E12126" s="3" t="n">
        <v>3243</v>
      </c>
      <c r="F12126" s="4" t="n">
        <v>44.75</v>
      </c>
      <c r="G12126" s="3" t="s">
        <v>41</v>
      </c>
      <c r="H12126" s="4" t="n">
        <f aca="false">ROUND(E12126*F12126,2)</f>
        <v>145124.25</v>
      </c>
    </row>
    <row r="12127" customFormat="false" ht="15" hidden="false" customHeight="false" outlineLevel="0" collapsed="false">
      <c r="A12127" s="3" t="n">
        <v>12126</v>
      </c>
      <c r="B12127" s="3" t="n">
        <v>8</v>
      </c>
      <c r="C12127" s="3" t="s">
        <v>464</v>
      </c>
      <c r="D12127" s="3" t="s">
        <v>563</v>
      </c>
      <c r="E12127" s="3" t="n">
        <v>2810</v>
      </c>
      <c r="F12127" s="4" t="n">
        <v>68.2</v>
      </c>
      <c r="G12127" s="3" t="s">
        <v>8</v>
      </c>
      <c r="H12127" s="4" t="n">
        <f aca="false">ROUND(E12127*F12127,2)</f>
        <v>191642</v>
      </c>
    </row>
    <row r="12128" customFormat="false" ht="15" hidden="false" customHeight="false" outlineLevel="0" collapsed="false">
      <c r="A12128" s="3" t="n">
        <v>12127</v>
      </c>
      <c r="B12128" s="3" t="n">
        <v>10</v>
      </c>
      <c r="C12128" s="3" t="s">
        <v>464</v>
      </c>
      <c r="D12128" s="3" t="s">
        <v>563</v>
      </c>
      <c r="E12128" s="3" t="n">
        <v>4557</v>
      </c>
      <c r="F12128" s="4" t="n">
        <v>79.69</v>
      </c>
      <c r="G12128" s="3" t="s">
        <v>8</v>
      </c>
      <c r="H12128" s="4" t="n">
        <f aca="false">ROUND(E12128*F12128,2)</f>
        <v>363147.33</v>
      </c>
    </row>
    <row r="12129" customFormat="false" ht="15" hidden="false" customHeight="false" outlineLevel="0" collapsed="false">
      <c r="A12129" s="3" t="n">
        <v>12128</v>
      </c>
      <c r="B12129" s="3" t="n">
        <v>9</v>
      </c>
      <c r="C12129" s="3" t="s">
        <v>464</v>
      </c>
      <c r="D12129" s="3" t="s">
        <v>562</v>
      </c>
      <c r="E12129" s="3" t="n">
        <v>3135</v>
      </c>
      <c r="F12129" s="4" t="n">
        <v>247.12</v>
      </c>
      <c r="G12129" s="3" t="s">
        <v>8</v>
      </c>
      <c r="H12129" s="4" t="n">
        <f aca="false">ROUND(E12129*F12129,2)</f>
        <v>774721.2</v>
      </c>
    </row>
    <row r="12130" customFormat="false" ht="15" hidden="false" customHeight="false" outlineLevel="0" collapsed="false">
      <c r="A12130" s="3" t="n">
        <v>12129</v>
      </c>
      <c r="B12130" s="3" t="n">
        <v>11</v>
      </c>
      <c r="C12130" s="3" t="s">
        <v>464</v>
      </c>
      <c r="D12130" s="3" t="s">
        <v>563</v>
      </c>
      <c r="E12130" s="3" t="n">
        <v>3107</v>
      </c>
      <c r="F12130" s="4" t="n">
        <v>114.38</v>
      </c>
      <c r="G12130" s="3" t="s">
        <v>34</v>
      </c>
      <c r="H12130" s="4" t="n">
        <f aca="false">ROUND(E12130*F12130,2)</f>
        <v>355378.66</v>
      </c>
    </row>
    <row r="12131" customFormat="false" ht="15" hidden="false" customHeight="false" outlineLevel="0" collapsed="false">
      <c r="A12131" s="3" t="n">
        <v>12130</v>
      </c>
      <c r="B12131" s="3" t="n">
        <v>10</v>
      </c>
      <c r="C12131" s="3" t="s">
        <v>464</v>
      </c>
      <c r="D12131" s="3" t="s">
        <v>563</v>
      </c>
      <c r="E12131" s="3" t="n">
        <v>4552</v>
      </c>
      <c r="F12131" s="4" t="n">
        <v>79.8</v>
      </c>
      <c r="G12131" s="3" t="s">
        <v>8</v>
      </c>
      <c r="H12131" s="4" t="n">
        <f aca="false">ROUND(E12131*F12131,2)</f>
        <v>363249.6</v>
      </c>
    </row>
    <row r="12132" customFormat="false" ht="15" hidden="false" customHeight="false" outlineLevel="0" collapsed="false">
      <c r="A12132" s="3" t="n">
        <v>12131</v>
      </c>
      <c r="B12132" s="3" t="n">
        <v>15</v>
      </c>
      <c r="C12132" s="3" t="s">
        <v>464</v>
      </c>
      <c r="D12132" s="3" t="s">
        <v>562</v>
      </c>
      <c r="E12132" s="3" t="n">
        <v>3972</v>
      </c>
      <c r="F12132" s="4" t="n">
        <v>283.31</v>
      </c>
      <c r="G12132" s="3" t="s">
        <v>46</v>
      </c>
      <c r="H12132" s="4" t="n">
        <f aca="false">ROUND(E12132*F12132,2)</f>
        <v>1125307.32</v>
      </c>
    </row>
    <row r="12133" customFormat="false" ht="15" hidden="false" customHeight="false" outlineLevel="0" collapsed="false">
      <c r="A12133" s="3" t="n">
        <v>12132</v>
      </c>
      <c r="B12133" s="3" t="n">
        <v>15</v>
      </c>
      <c r="C12133" s="3" t="s">
        <v>464</v>
      </c>
      <c r="D12133" s="3" t="s">
        <v>563</v>
      </c>
      <c r="E12133" s="3" t="n">
        <v>1728</v>
      </c>
      <c r="F12133" s="4" t="n">
        <v>283.59</v>
      </c>
      <c r="G12133" s="3" t="s">
        <v>46</v>
      </c>
      <c r="H12133" s="4" t="n">
        <f aca="false">ROUND(E12133*F12133,2)</f>
        <v>490043.52</v>
      </c>
    </row>
    <row r="12134" customFormat="false" ht="15" hidden="false" customHeight="false" outlineLevel="0" collapsed="false">
      <c r="A12134" s="3" t="n">
        <v>12133</v>
      </c>
      <c r="B12134" s="3" t="n">
        <v>12</v>
      </c>
      <c r="C12134" s="3" t="s">
        <v>464</v>
      </c>
      <c r="D12134" s="3" t="s">
        <v>562</v>
      </c>
      <c r="E12134" s="3" t="n">
        <v>1862</v>
      </c>
      <c r="F12134" s="4" t="n">
        <v>214.46</v>
      </c>
      <c r="G12134" s="3" t="s">
        <v>38</v>
      </c>
      <c r="H12134" s="4" t="n">
        <f aca="false">ROUND(E12134*F12134,2)</f>
        <v>399324.52</v>
      </c>
    </row>
    <row r="12135" customFormat="false" ht="15" hidden="false" customHeight="false" outlineLevel="0" collapsed="false">
      <c r="A12135" s="3" t="n">
        <v>12134</v>
      </c>
      <c r="B12135" s="3" t="n">
        <v>9</v>
      </c>
      <c r="C12135" s="3" t="s">
        <v>464</v>
      </c>
      <c r="D12135" s="3" t="s">
        <v>563</v>
      </c>
      <c r="E12135" s="3" t="n">
        <v>633</v>
      </c>
      <c r="F12135" s="4" t="n">
        <v>247.7</v>
      </c>
      <c r="G12135" s="3" t="s">
        <v>8</v>
      </c>
      <c r="H12135" s="4" t="n">
        <f aca="false">ROUND(E12135*F12135,2)</f>
        <v>156794.1</v>
      </c>
    </row>
    <row r="12136" customFormat="false" ht="15" hidden="false" customHeight="false" outlineLevel="0" collapsed="false">
      <c r="A12136" s="3" t="n">
        <v>12135</v>
      </c>
      <c r="B12136" s="3" t="n">
        <v>1</v>
      </c>
      <c r="C12136" s="3" t="s">
        <v>464</v>
      </c>
      <c r="D12136" s="3" t="s">
        <v>562</v>
      </c>
      <c r="E12136" s="3" t="n">
        <v>3836</v>
      </c>
      <c r="F12136" s="4" t="n">
        <v>358.69</v>
      </c>
      <c r="G12136" s="3" t="s">
        <v>8</v>
      </c>
      <c r="H12136" s="4" t="n">
        <f aca="false">ROUND(E12136*F12136,2)</f>
        <v>1375934.84</v>
      </c>
    </row>
    <row r="12137" customFormat="false" ht="15" hidden="false" customHeight="false" outlineLevel="0" collapsed="false">
      <c r="A12137" s="3" t="n">
        <v>12136</v>
      </c>
      <c r="B12137" s="3" t="n">
        <v>6</v>
      </c>
      <c r="C12137" s="3" t="s">
        <v>464</v>
      </c>
      <c r="D12137" s="3" t="s">
        <v>562</v>
      </c>
      <c r="E12137" s="3" t="n">
        <v>2251</v>
      </c>
      <c r="F12137" s="4" t="n">
        <v>246.09</v>
      </c>
      <c r="G12137" s="3" t="s">
        <v>8</v>
      </c>
      <c r="H12137" s="4" t="n">
        <f aca="false">ROUND(E12137*F12137,2)</f>
        <v>553948.59</v>
      </c>
    </row>
    <row r="12138" customFormat="false" ht="15" hidden="false" customHeight="false" outlineLevel="0" collapsed="false">
      <c r="A12138" s="3" t="n">
        <v>12137</v>
      </c>
      <c r="B12138" s="3" t="n">
        <v>6</v>
      </c>
      <c r="C12138" s="3" t="s">
        <v>464</v>
      </c>
      <c r="D12138" s="3" t="s">
        <v>563</v>
      </c>
      <c r="E12138" s="3" t="n">
        <v>3437</v>
      </c>
      <c r="F12138" s="4" t="n">
        <v>245.27</v>
      </c>
      <c r="G12138" s="3" t="s">
        <v>8</v>
      </c>
      <c r="H12138" s="4" t="n">
        <f aca="false">ROUND(E12138*F12138,2)</f>
        <v>842992.99</v>
      </c>
    </row>
    <row r="12139" customFormat="false" ht="15" hidden="false" customHeight="false" outlineLevel="0" collapsed="false">
      <c r="A12139" s="3" t="n">
        <v>12138</v>
      </c>
      <c r="B12139" s="3" t="n">
        <v>6</v>
      </c>
      <c r="C12139" s="3" t="s">
        <v>464</v>
      </c>
      <c r="D12139" s="3" t="s">
        <v>563</v>
      </c>
      <c r="E12139" s="3" t="n">
        <v>1490</v>
      </c>
      <c r="F12139" s="4" t="n">
        <v>246.5</v>
      </c>
      <c r="G12139" s="3" t="s">
        <v>8</v>
      </c>
      <c r="H12139" s="4" t="n">
        <f aca="false">ROUND(E12139*F12139,2)</f>
        <v>367285</v>
      </c>
    </row>
    <row r="12140" customFormat="false" ht="15" hidden="false" customHeight="false" outlineLevel="0" collapsed="false">
      <c r="A12140" s="3" t="n">
        <v>12139</v>
      </c>
      <c r="B12140" s="3" t="n">
        <v>11</v>
      </c>
      <c r="C12140" s="3" t="s">
        <v>464</v>
      </c>
      <c r="D12140" s="3" t="s">
        <v>562</v>
      </c>
      <c r="E12140" s="3" t="n">
        <v>1271</v>
      </c>
      <c r="F12140" s="4" t="n">
        <v>114.09</v>
      </c>
      <c r="G12140" s="3" t="s">
        <v>34</v>
      </c>
      <c r="H12140" s="4" t="n">
        <f aca="false">ROUND(E12140*F12140,2)</f>
        <v>145008.39</v>
      </c>
    </row>
    <row r="12141" customFormat="false" ht="15" hidden="false" customHeight="false" outlineLevel="0" collapsed="false">
      <c r="A12141" s="3" t="n">
        <v>12140</v>
      </c>
      <c r="B12141" s="3" t="n">
        <v>6</v>
      </c>
      <c r="C12141" s="3" t="s">
        <v>464</v>
      </c>
      <c r="D12141" s="3" t="s">
        <v>563</v>
      </c>
      <c r="E12141" s="3" t="n">
        <v>3948</v>
      </c>
      <c r="F12141" s="4" t="n">
        <v>246.6</v>
      </c>
      <c r="G12141" s="3" t="s">
        <v>8</v>
      </c>
      <c r="H12141" s="4" t="n">
        <f aca="false">ROUND(E12141*F12141,2)</f>
        <v>973576.8</v>
      </c>
    </row>
    <row r="12142" customFormat="false" ht="15" hidden="false" customHeight="false" outlineLevel="0" collapsed="false">
      <c r="A12142" s="3" t="n">
        <v>12141</v>
      </c>
      <c r="B12142" s="3" t="n">
        <v>2</v>
      </c>
      <c r="C12142" s="3" t="s">
        <v>464</v>
      </c>
      <c r="D12142" s="3" t="s">
        <v>563</v>
      </c>
      <c r="E12142" s="3" t="n">
        <v>4856</v>
      </c>
      <c r="F12142" s="4" t="n">
        <v>31.49</v>
      </c>
      <c r="G12142" s="3" t="s">
        <v>8</v>
      </c>
      <c r="H12142" s="4" t="n">
        <f aca="false">ROUND(E12142*F12142,2)</f>
        <v>152915.44</v>
      </c>
    </row>
    <row r="12143" customFormat="false" ht="15" hidden="false" customHeight="false" outlineLevel="0" collapsed="false">
      <c r="A12143" s="3" t="n">
        <v>12142</v>
      </c>
      <c r="B12143" s="3" t="n">
        <v>7</v>
      </c>
      <c r="C12143" s="3" t="s">
        <v>464</v>
      </c>
      <c r="D12143" s="3" t="s">
        <v>562</v>
      </c>
      <c r="E12143" s="3" t="n">
        <v>1241</v>
      </c>
      <c r="F12143" s="4" t="n">
        <v>285.92</v>
      </c>
      <c r="G12143" s="3" t="s">
        <v>8</v>
      </c>
      <c r="H12143" s="4" t="n">
        <f aca="false">ROUND(E12143*F12143,2)</f>
        <v>354826.72</v>
      </c>
    </row>
    <row r="12144" customFormat="false" ht="15" hidden="false" customHeight="false" outlineLevel="0" collapsed="false">
      <c r="A12144" s="3" t="n">
        <v>12143</v>
      </c>
      <c r="B12144" s="3" t="n">
        <v>6</v>
      </c>
      <c r="C12144" s="3" t="s">
        <v>464</v>
      </c>
      <c r="D12144" s="3" t="s">
        <v>562</v>
      </c>
      <c r="E12144" s="3" t="n">
        <v>2297</v>
      </c>
      <c r="F12144" s="4" t="n">
        <v>246.17</v>
      </c>
      <c r="G12144" s="3" t="s">
        <v>8</v>
      </c>
      <c r="H12144" s="4" t="n">
        <f aca="false">ROUND(E12144*F12144,2)</f>
        <v>565452.49</v>
      </c>
    </row>
    <row r="12145" customFormat="false" ht="15" hidden="false" customHeight="false" outlineLevel="0" collapsed="false">
      <c r="A12145" s="3" t="n">
        <v>12144</v>
      </c>
      <c r="B12145" s="3" t="n">
        <v>8</v>
      </c>
      <c r="C12145" s="3" t="s">
        <v>464</v>
      </c>
      <c r="D12145" s="3" t="s">
        <v>563</v>
      </c>
      <c r="E12145" s="3" t="n">
        <v>3736</v>
      </c>
      <c r="F12145" s="4" t="n">
        <v>68.38</v>
      </c>
      <c r="G12145" s="3" t="s">
        <v>8</v>
      </c>
      <c r="H12145" s="4" t="n">
        <f aca="false">ROUND(E12145*F12145,2)</f>
        <v>255467.68</v>
      </c>
    </row>
    <row r="12146" customFormat="false" ht="15" hidden="false" customHeight="false" outlineLevel="0" collapsed="false">
      <c r="A12146" s="3" t="n">
        <v>12145</v>
      </c>
      <c r="B12146" s="3" t="n">
        <v>11</v>
      </c>
      <c r="C12146" s="3" t="s">
        <v>464</v>
      </c>
      <c r="D12146" s="3" t="s">
        <v>562</v>
      </c>
      <c r="E12146" s="3" t="n">
        <v>1679</v>
      </c>
      <c r="F12146" s="4" t="n">
        <v>114.18</v>
      </c>
      <c r="G12146" s="3" t="s">
        <v>34</v>
      </c>
      <c r="H12146" s="4" t="n">
        <f aca="false">ROUND(E12146*F12146,2)</f>
        <v>191708.22</v>
      </c>
    </row>
    <row r="12147" customFormat="false" ht="15" hidden="false" customHeight="false" outlineLevel="0" collapsed="false">
      <c r="A12147" s="3" t="n">
        <v>12146</v>
      </c>
      <c r="B12147" s="3" t="n">
        <v>15</v>
      </c>
      <c r="C12147" s="3" t="s">
        <v>464</v>
      </c>
      <c r="D12147" s="3" t="s">
        <v>563</v>
      </c>
      <c r="E12147" s="3" t="n">
        <v>891</v>
      </c>
      <c r="F12147" s="4" t="n">
        <v>283.73</v>
      </c>
      <c r="G12147" s="3" t="s">
        <v>46</v>
      </c>
      <c r="H12147" s="4" t="n">
        <f aca="false">ROUND(E12147*F12147,2)</f>
        <v>252803.43</v>
      </c>
    </row>
    <row r="12148" customFormat="false" ht="15" hidden="false" customHeight="false" outlineLevel="0" collapsed="false">
      <c r="A12148" s="3" t="n">
        <v>12147</v>
      </c>
      <c r="B12148" s="3" t="n">
        <v>1</v>
      </c>
      <c r="C12148" s="3" t="s">
        <v>464</v>
      </c>
      <c r="D12148" s="3" t="s">
        <v>563</v>
      </c>
      <c r="E12148" s="3" t="n">
        <v>1515</v>
      </c>
      <c r="F12148" s="4" t="n">
        <v>358.06</v>
      </c>
      <c r="G12148" s="3" t="s">
        <v>8</v>
      </c>
      <c r="H12148" s="4" t="n">
        <f aca="false">ROUND(E12148*F12148,2)</f>
        <v>542460.9</v>
      </c>
    </row>
    <row r="12149" customFormat="false" ht="15" hidden="false" customHeight="false" outlineLevel="0" collapsed="false">
      <c r="A12149" s="3" t="n">
        <v>12148</v>
      </c>
      <c r="B12149" s="3" t="n">
        <v>11</v>
      </c>
      <c r="C12149" s="3" t="s">
        <v>464</v>
      </c>
      <c r="D12149" s="3" t="s">
        <v>563</v>
      </c>
      <c r="E12149" s="3" t="n">
        <v>1044</v>
      </c>
      <c r="F12149" s="4" t="n">
        <v>114.36</v>
      </c>
      <c r="G12149" s="3" t="s">
        <v>34</v>
      </c>
      <c r="H12149" s="4" t="n">
        <f aca="false">ROUND(E12149*F12149,2)</f>
        <v>119391.84</v>
      </c>
    </row>
    <row r="12150" customFormat="false" ht="15" hidden="false" customHeight="false" outlineLevel="0" collapsed="false">
      <c r="A12150" s="3" t="n">
        <v>12149</v>
      </c>
      <c r="B12150" s="3" t="n">
        <v>13</v>
      </c>
      <c r="C12150" s="3" t="s">
        <v>464</v>
      </c>
      <c r="D12150" s="3" t="s">
        <v>563</v>
      </c>
      <c r="E12150" s="3" t="n">
        <v>750</v>
      </c>
      <c r="F12150" s="4" t="n">
        <v>44.72</v>
      </c>
      <c r="G12150" s="3" t="s">
        <v>41</v>
      </c>
      <c r="H12150" s="4" t="n">
        <f aca="false">ROUND(E12150*F12150,2)</f>
        <v>33540</v>
      </c>
    </row>
    <row r="12151" customFormat="false" ht="15" hidden="false" customHeight="false" outlineLevel="0" collapsed="false">
      <c r="A12151" s="3" t="n">
        <v>12150</v>
      </c>
      <c r="B12151" s="3" t="n">
        <v>12</v>
      </c>
      <c r="C12151" s="3" t="s">
        <v>464</v>
      </c>
      <c r="D12151" s="3" t="s">
        <v>563</v>
      </c>
      <c r="E12151" s="3" t="n">
        <v>2237</v>
      </c>
      <c r="F12151" s="4" t="n">
        <v>214.95</v>
      </c>
      <c r="G12151" s="3" t="s">
        <v>38</v>
      </c>
      <c r="H12151" s="4" t="n">
        <f aca="false">ROUND(E12151*F12151,2)</f>
        <v>480843.15</v>
      </c>
    </row>
    <row r="12152" customFormat="false" ht="15" hidden="false" customHeight="false" outlineLevel="0" collapsed="false">
      <c r="A12152" s="3" t="n">
        <v>12151</v>
      </c>
      <c r="B12152" s="3" t="n">
        <v>5</v>
      </c>
      <c r="C12152" s="3" t="s">
        <v>464</v>
      </c>
      <c r="D12152" s="3" t="s">
        <v>563</v>
      </c>
      <c r="E12152" s="3" t="n">
        <v>4510</v>
      </c>
      <c r="F12152" s="4" t="n">
        <v>650.23</v>
      </c>
      <c r="G12152" s="3" t="s">
        <v>8</v>
      </c>
      <c r="H12152" s="4" t="n">
        <f aca="false">ROUND(E12152*F12152,2)</f>
        <v>2932537.3</v>
      </c>
    </row>
    <row r="12153" customFormat="false" ht="15" hidden="false" customHeight="false" outlineLevel="0" collapsed="false">
      <c r="A12153" s="3" t="n">
        <v>12152</v>
      </c>
      <c r="B12153" s="3" t="n">
        <v>7</v>
      </c>
      <c r="C12153" s="3" t="s">
        <v>464</v>
      </c>
      <c r="D12153" s="3" t="s">
        <v>562</v>
      </c>
      <c r="E12153" s="3" t="n">
        <v>2185</v>
      </c>
      <c r="F12153" s="4" t="n">
        <v>286.29</v>
      </c>
      <c r="G12153" s="3" t="s">
        <v>8</v>
      </c>
      <c r="H12153" s="4" t="n">
        <f aca="false">ROUND(E12153*F12153,2)</f>
        <v>625543.65</v>
      </c>
    </row>
    <row r="12154" customFormat="false" ht="15" hidden="false" customHeight="false" outlineLevel="0" collapsed="false">
      <c r="A12154" s="3" t="n">
        <v>12153</v>
      </c>
      <c r="B12154" s="3" t="n">
        <v>4</v>
      </c>
      <c r="C12154" s="3" t="s">
        <v>464</v>
      </c>
      <c r="D12154" s="3" t="s">
        <v>562</v>
      </c>
      <c r="E12154" s="3" t="n">
        <v>4213</v>
      </c>
      <c r="F12154" s="4" t="n">
        <v>128.81</v>
      </c>
      <c r="G12154" s="3" t="s">
        <v>8</v>
      </c>
      <c r="H12154" s="4" t="n">
        <f aca="false">ROUND(E12154*F12154,2)</f>
        <v>542676.53</v>
      </c>
    </row>
    <row r="12155" customFormat="false" ht="15" hidden="false" customHeight="false" outlineLevel="0" collapsed="false">
      <c r="A12155" s="3" t="n">
        <v>12154</v>
      </c>
      <c r="B12155" s="3" t="n">
        <v>13</v>
      </c>
      <c r="C12155" s="3" t="s">
        <v>464</v>
      </c>
      <c r="D12155" s="3" t="s">
        <v>562</v>
      </c>
      <c r="E12155" s="3" t="n">
        <v>882</v>
      </c>
      <c r="F12155" s="4" t="n">
        <v>44.75</v>
      </c>
      <c r="G12155" s="3" t="s">
        <v>41</v>
      </c>
      <c r="H12155" s="4" t="n">
        <f aca="false">ROUND(E12155*F12155,2)</f>
        <v>39469.5</v>
      </c>
    </row>
    <row r="12156" customFormat="false" ht="15" hidden="false" customHeight="false" outlineLevel="0" collapsed="false">
      <c r="A12156" s="3" t="n">
        <v>12155</v>
      </c>
      <c r="B12156" s="3" t="n">
        <v>2</v>
      </c>
      <c r="C12156" s="3" t="s">
        <v>464</v>
      </c>
      <c r="D12156" s="3" t="s">
        <v>563</v>
      </c>
      <c r="E12156" s="3" t="n">
        <v>4257</v>
      </c>
      <c r="F12156" s="4" t="n">
        <v>31.61</v>
      </c>
      <c r="G12156" s="3" t="s">
        <v>8</v>
      </c>
      <c r="H12156" s="4" t="n">
        <f aca="false">ROUND(E12156*F12156,2)</f>
        <v>134563.77</v>
      </c>
    </row>
    <row r="12157" customFormat="false" ht="15" hidden="false" customHeight="false" outlineLevel="0" collapsed="false">
      <c r="A12157" s="3" t="n">
        <v>12156</v>
      </c>
      <c r="B12157" s="3" t="n">
        <v>1</v>
      </c>
      <c r="C12157" s="3" t="s">
        <v>464</v>
      </c>
      <c r="D12157" s="3" t="s">
        <v>563</v>
      </c>
      <c r="E12157" s="3" t="n">
        <v>867</v>
      </c>
      <c r="F12157" s="4" t="n">
        <v>359.29</v>
      </c>
      <c r="G12157" s="3" t="s">
        <v>8</v>
      </c>
      <c r="H12157" s="4" t="n">
        <f aca="false">ROUND(E12157*F12157,2)</f>
        <v>311504.43</v>
      </c>
    </row>
    <row r="12158" customFormat="false" ht="15" hidden="false" customHeight="false" outlineLevel="0" collapsed="false">
      <c r="A12158" s="3" t="n">
        <v>12157</v>
      </c>
      <c r="B12158" s="3" t="n">
        <v>8</v>
      </c>
      <c r="C12158" s="3" t="s">
        <v>464</v>
      </c>
      <c r="D12158" s="3" t="s">
        <v>563</v>
      </c>
      <c r="E12158" s="3" t="n">
        <v>2046</v>
      </c>
      <c r="F12158" s="4" t="n">
        <v>68.11</v>
      </c>
      <c r="G12158" s="3" t="s">
        <v>8</v>
      </c>
      <c r="H12158" s="4" t="n">
        <f aca="false">ROUND(E12158*F12158,2)</f>
        <v>139353.06</v>
      </c>
    </row>
    <row r="12159" customFormat="false" ht="15" hidden="false" customHeight="false" outlineLevel="0" collapsed="false">
      <c r="A12159" s="3" t="n">
        <v>12158</v>
      </c>
      <c r="B12159" s="3" t="n">
        <v>1</v>
      </c>
      <c r="C12159" s="3" t="s">
        <v>465</v>
      </c>
      <c r="D12159" s="3" t="s">
        <v>563</v>
      </c>
      <c r="E12159" s="3" t="n">
        <v>314</v>
      </c>
      <c r="F12159" s="4" t="n">
        <v>359.54</v>
      </c>
      <c r="G12159" s="3" t="s">
        <v>8</v>
      </c>
      <c r="H12159" s="4" t="n">
        <f aca="false">ROUND(E12159*F12159,2)</f>
        <v>112895.56</v>
      </c>
    </row>
    <row r="12160" customFormat="false" ht="15" hidden="false" customHeight="false" outlineLevel="0" collapsed="false">
      <c r="A12160" s="3" t="n">
        <v>12159</v>
      </c>
      <c r="B12160" s="3" t="n">
        <v>14</v>
      </c>
      <c r="C12160" s="3" t="s">
        <v>465</v>
      </c>
      <c r="D12160" s="3" t="s">
        <v>562</v>
      </c>
      <c r="E12160" s="3" t="n">
        <v>2552</v>
      </c>
      <c r="F12160" s="4" t="n">
        <v>69.75</v>
      </c>
      <c r="G12160" s="3" t="s">
        <v>41</v>
      </c>
      <c r="H12160" s="4" t="n">
        <f aca="false">ROUND(E12160*F12160,2)</f>
        <v>178002</v>
      </c>
    </row>
    <row r="12161" customFormat="false" ht="15" hidden="false" customHeight="false" outlineLevel="0" collapsed="false">
      <c r="A12161" s="3" t="n">
        <v>12160</v>
      </c>
      <c r="B12161" s="3" t="n">
        <v>10</v>
      </c>
      <c r="C12161" s="3" t="s">
        <v>465</v>
      </c>
      <c r="D12161" s="3" t="s">
        <v>562</v>
      </c>
      <c r="E12161" s="3" t="n">
        <v>1166</v>
      </c>
      <c r="F12161" s="4" t="n">
        <v>79.21</v>
      </c>
      <c r="G12161" s="3" t="s">
        <v>8</v>
      </c>
      <c r="H12161" s="4" t="n">
        <f aca="false">ROUND(E12161*F12161,2)</f>
        <v>92358.86</v>
      </c>
    </row>
    <row r="12162" customFormat="false" ht="15" hidden="false" customHeight="false" outlineLevel="0" collapsed="false">
      <c r="A12162" s="3" t="n">
        <v>12161</v>
      </c>
      <c r="B12162" s="3" t="n">
        <v>15</v>
      </c>
      <c r="C12162" s="3" t="s">
        <v>465</v>
      </c>
      <c r="D12162" s="3" t="s">
        <v>563</v>
      </c>
      <c r="E12162" s="3" t="n">
        <v>4370</v>
      </c>
      <c r="F12162" s="4" t="n">
        <v>283</v>
      </c>
      <c r="G12162" s="3" t="s">
        <v>46</v>
      </c>
      <c r="H12162" s="4" t="n">
        <f aca="false">ROUND(E12162*F12162,2)</f>
        <v>1236710</v>
      </c>
    </row>
    <row r="12163" customFormat="false" ht="15" hidden="false" customHeight="false" outlineLevel="0" collapsed="false">
      <c r="A12163" s="3" t="n">
        <v>12162</v>
      </c>
      <c r="B12163" s="3" t="n">
        <v>13</v>
      </c>
      <c r="C12163" s="3" t="s">
        <v>465</v>
      </c>
      <c r="D12163" s="3" t="s">
        <v>562</v>
      </c>
      <c r="E12163" s="3" t="n">
        <v>4753</v>
      </c>
      <c r="F12163" s="4" t="n">
        <v>45.77</v>
      </c>
      <c r="G12163" s="3" t="s">
        <v>41</v>
      </c>
      <c r="H12163" s="4" t="n">
        <f aca="false">ROUND(E12163*F12163,2)</f>
        <v>217544.81</v>
      </c>
    </row>
    <row r="12164" customFormat="false" ht="15" hidden="false" customHeight="false" outlineLevel="0" collapsed="false">
      <c r="A12164" s="3" t="n">
        <v>12163</v>
      </c>
      <c r="B12164" s="3" t="n">
        <v>2</v>
      </c>
      <c r="C12164" s="3" t="s">
        <v>465</v>
      </c>
      <c r="D12164" s="3" t="s">
        <v>563</v>
      </c>
      <c r="E12164" s="3" t="n">
        <v>4690</v>
      </c>
      <c r="F12164" s="4" t="n">
        <v>31.47</v>
      </c>
      <c r="G12164" s="3" t="s">
        <v>8</v>
      </c>
      <c r="H12164" s="4" t="n">
        <f aca="false">ROUND(E12164*F12164,2)</f>
        <v>147594.3</v>
      </c>
    </row>
    <row r="12165" customFormat="false" ht="15" hidden="false" customHeight="false" outlineLevel="0" collapsed="false">
      <c r="A12165" s="3" t="n">
        <v>12164</v>
      </c>
      <c r="B12165" s="3" t="n">
        <v>3</v>
      </c>
      <c r="C12165" s="3" t="s">
        <v>465</v>
      </c>
      <c r="D12165" s="3" t="s">
        <v>562</v>
      </c>
      <c r="E12165" s="3" t="n">
        <v>4802</v>
      </c>
      <c r="F12165" s="4" t="n">
        <v>161.65</v>
      </c>
      <c r="G12165" s="3" t="s">
        <v>8</v>
      </c>
      <c r="H12165" s="4" t="n">
        <f aca="false">ROUND(E12165*F12165,2)</f>
        <v>776243.3</v>
      </c>
    </row>
    <row r="12166" customFormat="false" ht="15" hidden="false" customHeight="false" outlineLevel="0" collapsed="false">
      <c r="A12166" s="3" t="n">
        <v>12165</v>
      </c>
      <c r="B12166" s="3" t="n">
        <v>14</v>
      </c>
      <c r="C12166" s="3" t="s">
        <v>465</v>
      </c>
      <c r="D12166" s="3" t="s">
        <v>562</v>
      </c>
      <c r="E12166" s="3" t="n">
        <v>4205</v>
      </c>
      <c r="F12166" s="4" t="n">
        <v>69.7</v>
      </c>
      <c r="G12166" s="3" t="s">
        <v>41</v>
      </c>
      <c r="H12166" s="4" t="n">
        <f aca="false">ROUND(E12166*F12166,2)</f>
        <v>293088.5</v>
      </c>
    </row>
    <row r="12167" customFormat="false" ht="15" hidden="false" customHeight="false" outlineLevel="0" collapsed="false">
      <c r="A12167" s="3" t="n">
        <v>12166</v>
      </c>
      <c r="B12167" s="3" t="n">
        <v>13</v>
      </c>
      <c r="C12167" s="3" t="s">
        <v>465</v>
      </c>
      <c r="D12167" s="3" t="s">
        <v>563</v>
      </c>
      <c r="E12167" s="3" t="n">
        <v>1848</v>
      </c>
      <c r="F12167" s="4" t="n">
        <v>45.55</v>
      </c>
      <c r="G12167" s="3" t="s">
        <v>41</v>
      </c>
      <c r="H12167" s="4" t="n">
        <f aca="false">ROUND(E12167*F12167,2)</f>
        <v>84176.4</v>
      </c>
    </row>
    <row r="12168" customFormat="false" ht="15" hidden="false" customHeight="false" outlineLevel="0" collapsed="false">
      <c r="A12168" s="3" t="n">
        <v>12167</v>
      </c>
      <c r="B12168" s="3" t="n">
        <v>8</v>
      </c>
      <c r="C12168" s="3" t="s">
        <v>465</v>
      </c>
      <c r="D12168" s="3" t="s">
        <v>563</v>
      </c>
      <c r="E12168" s="3" t="n">
        <v>3890</v>
      </c>
      <c r="F12168" s="4" t="n">
        <v>66.85</v>
      </c>
      <c r="G12168" s="3" t="s">
        <v>8</v>
      </c>
      <c r="H12168" s="4" t="n">
        <f aca="false">ROUND(E12168*F12168,2)</f>
        <v>260046.5</v>
      </c>
    </row>
    <row r="12169" customFormat="false" ht="15" hidden="false" customHeight="false" outlineLevel="0" collapsed="false">
      <c r="A12169" s="3" t="n">
        <v>12168</v>
      </c>
      <c r="B12169" s="3" t="n">
        <v>6</v>
      </c>
      <c r="C12169" s="3" t="s">
        <v>465</v>
      </c>
      <c r="D12169" s="3" t="s">
        <v>562</v>
      </c>
      <c r="E12169" s="3" t="n">
        <v>1731</v>
      </c>
      <c r="F12169" s="4" t="n">
        <v>247.62</v>
      </c>
      <c r="G12169" s="3" t="s">
        <v>8</v>
      </c>
      <c r="H12169" s="4" t="n">
        <f aca="false">ROUND(E12169*F12169,2)</f>
        <v>428630.22</v>
      </c>
    </row>
    <row r="12170" customFormat="false" ht="15" hidden="false" customHeight="false" outlineLevel="0" collapsed="false">
      <c r="A12170" s="3" t="n">
        <v>12169</v>
      </c>
      <c r="B12170" s="3" t="n">
        <v>2</v>
      </c>
      <c r="C12170" s="3" t="s">
        <v>465</v>
      </c>
      <c r="D12170" s="3" t="s">
        <v>562</v>
      </c>
      <c r="E12170" s="3" t="n">
        <v>4889</v>
      </c>
      <c r="F12170" s="4" t="n">
        <v>31.51</v>
      </c>
      <c r="G12170" s="3" t="s">
        <v>8</v>
      </c>
      <c r="H12170" s="4" t="n">
        <f aca="false">ROUND(E12170*F12170,2)</f>
        <v>154052.39</v>
      </c>
    </row>
    <row r="12171" customFormat="false" ht="15" hidden="false" customHeight="false" outlineLevel="0" collapsed="false">
      <c r="A12171" s="3" t="n">
        <v>12170</v>
      </c>
      <c r="B12171" s="3" t="n">
        <v>5</v>
      </c>
      <c r="C12171" s="3" t="s">
        <v>465</v>
      </c>
      <c r="D12171" s="3" t="s">
        <v>563</v>
      </c>
      <c r="E12171" s="3" t="n">
        <v>3512</v>
      </c>
      <c r="F12171" s="4" t="n">
        <v>666.81</v>
      </c>
      <c r="G12171" s="3" t="s">
        <v>8</v>
      </c>
      <c r="H12171" s="4" t="n">
        <f aca="false">ROUND(E12171*F12171,2)</f>
        <v>2341836.72</v>
      </c>
    </row>
    <row r="12172" customFormat="false" ht="15" hidden="false" customHeight="false" outlineLevel="0" collapsed="false">
      <c r="A12172" s="3" t="n">
        <v>12171</v>
      </c>
      <c r="B12172" s="3" t="n">
        <v>6</v>
      </c>
      <c r="C12172" s="3" t="s">
        <v>465</v>
      </c>
      <c r="D12172" s="3" t="s">
        <v>562</v>
      </c>
      <c r="E12172" s="3" t="n">
        <v>2782</v>
      </c>
      <c r="F12172" s="4" t="n">
        <v>247.55</v>
      </c>
      <c r="G12172" s="3" t="s">
        <v>8</v>
      </c>
      <c r="H12172" s="4" t="n">
        <f aca="false">ROUND(E12172*F12172,2)</f>
        <v>688684.1</v>
      </c>
    </row>
    <row r="12173" customFormat="false" ht="15" hidden="false" customHeight="false" outlineLevel="0" collapsed="false">
      <c r="A12173" s="3" t="n">
        <v>12172</v>
      </c>
      <c r="B12173" s="3" t="n">
        <v>14</v>
      </c>
      <c r="C12173" s="3" t="s">
        <v>465</v>
      </c>
      <c r="D12173" s="3" t="s">
        <v>562</v>
      </c>
      <c r="E12173" s="3" t="n">
        <v>2201</v>
      </c>
      <c r="F12173" s="4" t="n">
        <v>69.87</v>
      </c>
      <c r="G12173" s="3" t="s">
        <v>41</v>
      </c>
      <c r="H12173" s="4" t="n">
        <f aca="false">ROUND(E12173*F12173,2)</f>
        <v>153783.87</v>
      </c>
    </row>
    <row r="12174" customFormat="false" ht="15" hidden="false" customHeight="false" outlineLevel="0" collapsed="false">
      <c r="A12174" s="3" t="n">
        <v>12173</v>
      </c>
      <c r="B12174" s="3" t="n">
        <v>11</v>
      </c>
      <c r="C12174" s="3" t="s">
        <v>465</v>
      </c>
      <c r="D12174" s="3" t="s">
        <v>563</v>
      </c>
      <c r="E12174" s="3" t="n">
        <v>2922</v>
      </c>
      <c r="F12174" s="4" t="n">
        <v>115.74</v>
      </c>
      <c r="G12174" s="3" t="s">
        <v>34</v>
      </c>
      <c r="H12174" s="4" t="n">
        <f aca="false">ROUND(E12174*F12174,2)</f>
        <v>338192.28</v>
      </c>
    </row>
    <row r="12175" customFormat="false" ht="15" hidden="false" customHeight="false" outlineLevel="0" collapsed="false">
      <c r="A12175" s="3" t="n">
        <v>12174</v>
      </c>
      <c r="B12175" s="3" t="n">
        <v>5</v>
      </c>
      <c r="C12175" s="3" t="s">
        <v>465</v>
      </c>
      <c r="D12175" s="3" t="s">
        <v>563</v>
      </c>
      <c r="E12175" s="3" t="n">
        <v>2691</v>
      </c>
      <c r="F12175" s="4" t="n">
        <v>665.49</v>
      </c>
      <c r="G12175" s="3" t="s">
        <v>8</v>
      </c>
      <c r="H12175" s="4" t="n">
        <f aca="false">ROUND(E12175*F12175,2)</f>
        <v>1790833.59</v>
      </c>
    </row>
    <row r="12176" customFormat="false" ht="15" hidden="false" customHeight="false" outlineLevel="0" collapsed="false">
      <c r="A12176" s="3" t="n">
        <v>12175</v>
      </c>
      <c r="B12176" s="3" t="n">
        <v>2</v>
      </c>
      <c r="C12176" s="3" t="s">
        <v>465</v>
      </c>
      <c r="D12176" s="3" t="s">
        <v>563</v>
      </c>
      <c r="E12176" s="3" t="n">
        <v>4676</v>
      </c>
      <c r="F12176" s="4" t="n">
        <v>31.54</v>
      </c>
      <c r="G12176" s="3" t="s">
        <v>8</v>
      </c>
      <c r="H12176" s="4" t="n">
        <f aca="false">ROUND(E12176*F12176,2)</f>
        <v>147481.04</v>
      </c>
    </row>
    <row r="12177" customFormat="false" ht="15" hidden="false" customHeight="false" outlineLevel="0" collapsed="false">
      <c r="A12177" s="3" t="n">
        <v>12176</v>
      </c>
      <c r="B12177" s="3" t="n">
        <v>6</v>
      </c>
      <c r="C12177" s="3" t="s">
        <v>465</v>
      </c>
      <c r="D12177" s="3" t="s">
        <v>563</v>
      </c>
      <c r="E12177" s="3" t="n">
        <v>2865</v>
      </c>
      <c r="F12177" s="4" t="n">
        <v>246.63</v>
      </c>
      <c r="G12177" s="3" t="s">
        <v>8</v>
      </c>
      <c r="H12177" s="4" t="n">
        <f aca="false">ROUND(E12177*F12177,2)</f>
        <v>706594.95</v>
      </c>
    </row>
    <row r="12178" customFormat="false" ht="15" hidden="false" customHeight="false" outlineLevel="0" collapsed="false">
      <c r="A12178" s="3" t="n">
        <v>12177</v>
      </c>
      <c r="B12178" s="3" t="n">
        <v>15</v>
      </c>
      <c r="C12178" s="3" t="s">
        <v>465</v>
      </c>
      <c r="D12178" s="3" t="s">
        <v>563</v>
      </c>
      <c r="E12178" s="3" t="n">
        <v>1124</v>
      </c>
      <c r="F12178" s="4" t="n">
        <v>282.01</v>
      </c>
      <c r="G12178" s="3" t="s">
        <v>46</v>
      </c>
      <c r="H12178" s="4" t="n">
        <f aca="false">ROUND(E12178*F12178,2)</f>
        <v>316979.24</v>
      </c>
    </row>
    <row r="12179" customFormat="false" ht="15" hidden="false" customHeight="false" outlineLevel="0" collapsed="false">
      <c r="A12179" s="3" t="n">
        <v>12178</v>
      </c>
      <c r="B12179" s="3" t="n">
        <v>14</v>
      </c>
      <c r="C12179" s="3" t="s">
        <v>465</v>
      </c>
      <c r="D12179" s="3" t="s">
        <v>562</v>
      </c>
      <c r="E12179" s="3" t="n">
        <v>3740</v>
      </c>
      <c r="F12179" s="4" t="n">
        <v>69.79</v>
      </c>
      <c r="G12179" s="3" t="s">
        <v>41</v>
      </c>
      <c r="H12179" s="4" t="n">
        <f aca="false">ROUND(E12179*F12179,2)</f>
        <v>261014.6</v>
      </c>
    </row>
    <row r="12180" customFormat="false" ht="15" hidden="false" customHeight="false" outlineLevel="0" collapsed="false">
      <c r="A12180" s="3" t="n">
        <v>12179</v>
      </c>
      <c r="B12180" s="3" t="n">
        <v>5</v>
      </c>
      <c r="C12180" s="3" t="s">
        <v>465</v>
      </c>
      <c r="D12180" s="3" t="s">
        <v>562</v>
      </c>
      <c r="E12180" s="3" t="n">
        <v>859</v>
      </c>
      <c r="F12180" s="4" t="n">
        <v>668.5</v>
      </c>
      <c r="G12180" s="3" t="s">
        <v>8</v>
      </c>
      <c r="H12180" s="4" t="n">
        <f aca="false">ROUND(E12180*F12180,2)</f>
        <v>574241.5</v>
      </c>
    </row>
    <row r="12181" customFormat="false" ht="15" hidden="false" customHeight="false" outlineLevel="0" collapsed="false">
      <c r="A12181" s="3" t="n">
        <v>12180</v>
      </c>
      <c r="B12181" s="3" t="n">
        <v>11</v>
      </c>
      <c r="C12181" s="3" t="s">
        <v>465</v>
      </c>
      <c r="D12181" s="3" t="s">
        <v>563</v>
      </c>
      <c r="E12181" s="3" t="n">
        <v>2117</v>
      </c>
      <c r="F12181" s="4" t="n">
        <v>115.23</v>
      </c>
      <c r="G12181" s="3" t="s">
        <v>34</v>
      </c>
      <c r="H12181" s="4" t="n">
        <f aca="false">ROUND(E12181*F12181,2)</f>
        <v>243941.91</v>
      </c>
    </row>
    <row r="12182" customFormat="false" ht="15" hidden="false" customHeight="false" outlineLevel="0" collapsed="false">
      <c r="A12182" s="3" t="n">
        <v>12181</v>
      </c>
      <c r="B12182" s="3" t="n">
        <v>6</v>
      </c>
      <c r="C12182" s="3" t="s">
        <v>465</v>
      </c>
      <c r="D12182" s="3" t="s">
        <v>563</v>
      </c>
      <c r="E12182" s="3" t="n">
        <v>621</v>
      </c>
      <c r="F12182" s="4" t="n">
        <v>246.86</v>
      </c>
      <c r="G12182" s="3" t="s">
        <v>8</v>
      </c>
      <c r="H12182" s="4" t="n">
        <f aca="false">ROUND(E12182*F12182,2)</f>
        <v>153300.06</v>
      </c>
    </row>
    <row r="12183" customFormat="false" ht="15" hidden="false" customHeight="false" outlineLevel="0" collapsed="false">
      <c r="A12183" s="3" t="n">
        <v>12182</v>
      </c>
      <c r="B12183" s="3" t="n">
        <v>8</v>
      </c>
      <c r="C12183" s="3" t="s">
        <v>465</v>
      </c>
      <c r="D12183" s="3" t="s">
        <v>562</v>
      </c>
      <c r="E12183" s="3" t="n">
        <v>1194</v>
      </c>
      <c r="F12183" s="4" t="n">
        <v>67.08</v>
      </c>
      <c r="G12183" s="3" t="s">
        <v>8</v>
      </c>
      <c r="H12183" s="4" t="n">
        <f aca="false">ROUND(E12183*F12183,2)</f>
        <v>80093.52</v>
      </c>
    </row>
    <row r="12184" customFormat="false" ht="15" hidden="false" customHeight="false" outlineLevel="0" collapsed="false">
      <c r="A12184" s="3" t="n">
        <v>12183</v>
      </c>
      <c r="B12184" s="3" t="n">
        <v>8</v>
      </c>
      <c r="C12184" s="3" t="s">
        <v>465</v>
      </c>
      <c r="D12184" s="3" t="s">
        <v>562</v>
      </c>
      <c r="E12184" s="3" t="n">
        <v>4104</v>
      </c>
      <c r="F12184" s="4" t="n">
        <v>67.21</v>
      </c>
      <c r="G12184" s="3" t="s">
        <v>8</v>
      </c>
      <c r="H12184" s="4" t="n">
        <f aca="false">ROUND(E12184*F12184,2)</f>
        <v>275829.84</v>
      </c>
    </row>
    <row r="12185" customFormat="false" ht="15" hidden="false" customHeight="false" outlineLevel="0" collapsed="false">
      <c r="A12185" s="3" t="n">
        <v>12184</v>
      </c>
      <c r="B12185" s="3" t="n">
        <v>1</v>
      </c>
      <c r="C12185" s="3" t="s">
        <v>465</v>
      </c>
      <c r="D12185" s="3" t="s">
        <v>562</v>
      </c>
      <c r="E12185" s="3" t="n">
        <v>4698</v>
      </c>
      <c r="F12185" s="4" t="n">
        <v>358.51</v>
      </c>
      <c r="G12185" s="3" t="s">
        <v>8</v>
      </c>
      <c r="H12185" s="4" t="n">
        <f aca="false">ROUND(E12185*F12185,2)</f>
        <v>1684279.98</v>
      </c>
    </row>
    <row r="12186" customFormat="false" ht="15" hidden="false" customHeight="false" outlineLevel="0" collapsed="false">
      <c r="A12186" s="3" t="n">
        <v>12185</v>
      </c>
      <c r="B12186" s="3" t="n">
        <v>15</v>
      </c>
      <c r="C12186" s="3" t="s">
        <v>465</v>
      </c>
      <c r="D12186" s="3" t="s">
        <v>563</v>
      </c>
      <c r="E12186" s="3" t="n">
        <v>2372</v>
      </c>
      <c r="F12186" s="4" t="n">
        <v>282.38</v>
      </c>
      <c r="G12186" s="3" t="s">
        <v>46</v>
      </c>
      <c r="H12186" s="4" t="n">
        <f aca="false">ROUND(E12186*F12186,2)</f>
        <v>669805.36</v>
      </c>
    </row>
    <row r="12187" customFormat="false" ht="15" hidden="false" customHeight="false" outlineLevel="0" collapsed="false">
      <c r="A12187" s="3" t="n">
        <v>12186</v>
      </c>
      <c r="B12187" s="3" t="n">
        <v>3</v>
      </c>
      <c r="C12187" s="3" t="s">
        <v>466</v>
      </c>
      <c r="D12187" s="3" t="s">
        <v>563</v>
      </c>
      <c r="E12187" s="3" t="n">
        <v>729</v>
      </c>
      <c r="F12187" s="4" t="n">
        <v>166.16</v>
      </c>
      <c r="G12187" s="3" t="s">
        <v>8</v>
      </c>
      <c r="H12187" s="4" t="n">
        <f aca="false">ROUND(E12187*F12187,2)</f>
        <v>121130.64</v>
      </c>
    </row>
    <row r="12188" customFormat="false" ht="15" hidden="false" customHeight="false" outlineLevel="0" collapsed="false">
      <c r="A12188" s="3" t="n">
        <v>12187</v>
      </c>
      <c r="B12188" s="3" t="n">
        <v>5</v>
      </c>
      <c r="C12188" s="3" t="s">
        <v>466</v>
      </c>
      <c r="D12188" s="3" t="s">
        <v>563</v>
      </c>
      <c r="E12188" s="3" t="n">
        <v>4271</v>
      </c>
      <c r="F12188" s="4" t="n">
        <v>654.1</v>
      </c>
      <c r="G12188" s="3" t="s">
        <v>8</v>
      </c>
      <c r="H12188" s="4" t="n">
        <f aca="false">ROUND(E12188*F12188,2)</f>
        <v>2793661.1</v>
      </c>
    </row>
    <row r="12189" customFormat="false" ht="15" hidden="false" customHeight="false" outlineLevel="0" collapsed="false">
      <c r="A12189" s="3" t="n">
        <v>12188</v>
      </c>
      <c r="B12189" s="3" t="n">
        <v>10</v>
      </c>
      <c r="C12189" s="3" t="s">
        <v>466</v>
      </c>
      <c r="D12189" s="3" t="s">
        <v>563</v>
      </c>
      <c r="E12189" s="3" t="n">
        <v>827</v>
      </c>
      <c r="F12189" s="4" t="n">
        <v>79.71</v>
      </c>
      <c r="G12189" s="3" t="s">
        <v>8</v>
      </c>
      <c r="H12189" s="4" t="n">
        <f aca="false">ROUND(E12189*F12189,2)</f>
        <v>65920.17</v>
      </c>
    </row>
    <row r="12190" customFormat="false" ht="15" hidden="false" customHeight="false" outlineLevel="0" collapsed="false">
      <c r="A12190" s="3" t="n">
        <v>12189</v>
      </c>
      <c r="B12190" s="3" t="n">
        <v>6</v>
      </c>
      <c r="C12190" s="3" t="s">
        <v>466</v>
      </c>
      <c r="D12190" s="3" t="s">
        <v>563</v>
      </c>
      <c r="E12190" s="3" t="n">
        <v>1324</v>
      </c>
      <c r="F12190" s="4" t="n">
        <v>243.52</v>
      </c>
      <c r="G12190" s="3" t="s">
        <v>8</v>
      </c>
      <c r="H12190" s="4" t="n">
        <f aca="false">ROUND(E12190*F12190,2)</f>
        <v>322420.48</v>
      </c>
    </row>
    <row r="12191" customFormat="false" ht="15" hidden="false" customHeight="false" outlineLevel="0" collapsed="false">
      <c r="A12191" s="3" t="n">
        <v>12190</v>
      </c>
      <c r="B12191" s="3" t="n">
        <v>9</v>
      </c>
      <c r="C12191" s="3" t="s">
        <v>466</v>
      </c>
      <c r="D12191" s="3" t="s">
        <v>563</v>
      </c>
      <c r="E12191" s="3" t="n">
        <v>558</v>
      </c>
      <c r="F12191" s="4" t="n">
        <v>253.23</v>
      </c>
      <c r="G12191" s="3" t="s">
        <v>8</v>
      </c>
      <c r="H12191" s="4" t="n">
        <f aca="false">ROUND(E12191*F12191,2)</f>
        <v>141302.34</v>
      </c>
    </row>
    <row r="12192" customFormat="false" ht="15" hidden="false" customHeight="false" outlineLevel="0" collapsed="false">
      <c r="A12192" s="3" t="n">
        <v>12191</v>
      </c>
      <c r="B12192" s="3" t="n">
        <v>11</v>
      </c>
      <c r="C12192" s="3" t="s">
        <v>466</v>
      </c>
      <c r="D12192" s="3" t="s">
        <v>563</v>
      </c>
      <c r="E12192" s="3" t="n">
        <v>4819</v>
      </c>
      <c r="F12192" s="4" t="n">
        <v>115.58</v>
      </c>
      <c r="G12192" s="3" t="s">
        <v>34</v>
      </c>
      <c r="H12192" s="4" t="n">
        <f aca="false">ROUND(E12192*F12192,2)</f>
        <v>556980.02</v>
      </c>
    </row>
    <row r="12193" customFormat="false" ht="15" hidden="false" customHeight="false" outlineLevel="0" collapsed="false">
      <c r="A12193" s="3" t="n">
        <v>12192</v>
      </c>
      <c r="B12193" s="3" t="n">
        <v>7</v>
      </c>
      <c r="C12193" s="3" t="s">
        <v>466</v>
      </c>
      <c r="D12193" s="3" t="s">
        <v>563</v>
      </c>
      <c r="E12193" s="3" t="n">
        <v>2975</v>
      </c>
      <c r="F12193" s="4" t="n">
        <v>293.48</v>
      </c>
      <c r="G12193" s="3" t="s">
        <v>8</v>
      </c>
      <c r="H12193" s="4" t="n">
        <f aca="false">ROUND(E12193*F12193,2)</f>
        <v>873103</v>
      </c>
    </row>
    <row r="12194" customFormat="false" ht="15" hidden="false" customHeight="false" outlineLevel="0" collapsed="false">
      <c r="A12194" s="3" t="n">
        <v>12193</v>
      </c>
      <c r="B12194" s="3" t="n">
        <v>12</v>
      </c>
      <c r="C12194" s="3" t="s">
        <v>466</v>
      </c>
      <c r="D12194" s="3" t="s">
        <v>562</v>
      </c>
      <c r="E12194" s="3" t="n">
        <v>3879</v>
      </c>
      <c r="F12194" s="4" t="n">
        <v>214.99</v>
      </c>
      <c r="G12194" s="3" t="s">
        <v>38</v>
      </c>
      <c r="H12194" s="4" t="n">
        <f aca="false">ROUND(E12194*F12194,2)</f>
        <v>833946.21</v>
      </c>
    </row>
    <row r="12195" customFormat="false" ht="15" hidden="false" customHeight="false" outlineLevel="0" collapsed="false">
      <c r="A12195" s="3" t="n">
        <v>12194</v>
      </c>
      <c r="B12195" s="3" t="n">
        <v>5</v>
      </c>
      <c r="C12195" s="3" t="s">
        <v>466</v>
      </c>
      <c r="D12195" s="3" t="s">
        <v>562</v>
      </c>
      <c r="E12195" s="3" t="n">
        <v>1916</v>
      </c>
      <c r="F12195" s="4" t="n">
        <v>657.19</v>
      </c>
      <c r="G12195" s="3" t="s">
        <v>8</v>
      </c>
      <c r="H12195" s="4" t="n">
        <f aca="false">ROUND(E12195*F12195,2)</f>
        <v>1259176.04</v>
      </c>
    </row>
    <row r="12196" customFormat="false" ht="15" hidden="false" customHeight="false" outlineLevel="0" collapsed="false">
      <c r="A12196" s="3" t="n">
        <v>12195</v>
      </c>
      <c r="B12196" s="3" t="n">
        <v>3</v>
      </c>
      <c r="C12196" s="3" t="s">
        <v>466</v>
      </c>
      <c r="D12196" s="3" t="s">
        <v>562</v>
      </c>
      <c r="E12196" s="3" t="n">
        <v>4478</v>
      </c>
      <c r="F12196" s="4" t="n">
        <v>166.51</v>
      </c>
      <c r="G12196" s="3" t="s">
        <v>8</v>
      </c>
      <c r="H12196" s="4" t="n">
        <f aca="false">ROUND(E12196*F12196,2)</f>
        <v>745631.78</v>
      </c>
    </row>
    <row r="12197" customFormat="false" ht="15" hidden="false" customHeight="false" outlineLevel="0" collapsed="false">
      <c r="A12197" s="3" t="n">
        <v>12196</v>
      </c>
      <c r="B12197" s="3" t="n">
        <v>6</v>
      </c>
      <c r="C12197" s="3" t="s">
        <v>466</v>
      </c>
      <c r="D12197" s="3" t="s">
        <v>563</v>
      </c>
      <c r="E12197" s="3" t="n">
        <v>2805</v>
      </c>
      <c r="F12197" s="4" t="n">
        <v>244.02</v>
      </c>
      <c r="G12197" s="3" t="s">
        <v>8</v>
      </c>
      <c r="H12197" s="4" t="n">
        <f aca="false">ROUND(E12197*F12197,2)</f>
        <v>684476.1</v>
      </c>
    </row>
    <row r="12198" customFormat="false" ht="15" hidden="false" customHeight="false" outlineLevel="0" collapsed="false">
      <c r="A12198" s="3" t="n">
        <v>12197</v>
      </c>
      <c r="B12198" s="3" t="n">
        <v>7</v>
      </c>
      <c r="C12198" s="3" t="s">
        <v>466</v>
      </c>
      <c r="D12198" s="3" t="s">
        <v>563</v>
      </c>
      <c r="E12198" s="3" t="n">
        <v>1633</v>
      </c>
      <c r="F12198" s="4" t="n">
        <v>294.17</v>
      </c>
      <c r="G12198" s="3" t="s">
        <v>8</v>
      </c>
      <c r="H12198" s="4" t="n">
        <f aca="false">ROUND(E12198*F12198,2)</f>
        <v>480379.61</v>
      </c>
    </row>
    <row r="12199" customFormat="false" ht="15" hidden="false" customHeight="false" outlineLevel="0" collapsed="false">
      <c r="A12199" s="3" t="n">
        <v>12198</v>
      </c>
      <c r="B12199" s="3" t="n">
        <v>7</v>
      </c>
      <c r="C12199" s="3" t="s">
        <v>466</v>
      </c>
      <c r="D12199" s="3" t="s">
        <v>562</v>
      </c>
      <c r="E12199" s="3" t="n">
        <v>4330</v>
      </c>
      <c r="F12199" s="4" t="n">
        <v>294.15</v>
      </c>
      <c r="G12199" s="3" t="s">
        <v>8</v>
      </c>
      <c r="H12199" s="4" t="n">
        <f aca="false">ROUND(E12199*F12199,2)</f>
        <v>1273669.5</v>
      </c>
    </row>
    <row r="12200" customFormat="false" ht="15" hidden="false" customHeight="false" outlineLevel="0" collapsed="false">
      <c r="A12200" s="3" t="n">
        <v>12199</v>
      </c>
      <c r="B12200" s="3" t="n">
        <v>15</v>
      </c>
      <c r="C12200" s="3" t="s">
        <v>466</v>
      </c>
      <c r="D12200" s="3" t="s">
        <v>562</v>
      </c>
      <c r="E12200" s="3" t="n">
        <v>2588</v>
      </c>
      <c r="F12200" s="4" t="n">
        <v>283.64</v>
      </c>
      <c r="G12200" s="3" t="s">
        <v>46</v>
      </c>
      <c r="H12200" s="4" t="n">
        <f aca="false">ROUND(E12200*F12200,2)</f>
        <v>734060.32</v>
      </c>
    </row>
    <row r="12201" customFormat="false" ht="15" hidden="false" customHeight="false" outlineLevel="0" collapsed="false">
      <c r="A12201" s="3" t="n">
        <v>12200</v>
      </c>
      <c r="B12201" s="3" t="n">
        <v>5</v>
      </c>
      <c r="C12201" s="3" t="s">
        <v>466</v>
      </c>
      <c r="D12201" s="3" t="s">
        <v>562</v>
      </c>
      <c r="E12201" s="3" t="n">
        <v>3942</v>
      </c>
      <c r="F12201" s="4" t="n">
        <v>656.84</v>
      </c>
      <c r="G12201" s="3" t="s">
        <v>8</v>
      </c>
      <c r="H12201" s="4" t="n">
        <f aca="false">ROUND(E12201*F12201,2)</f>
        <v>2589263.28</v>
      </c>
    </row>
    <row r="12202" customFormat="false" ht="15" hidden="false" customHeight="false" outlineLevel="0" collapsed="false">
      <c r="A12202" s="3" t="n">
        <v>12201</v>
      </c>
      <c r="B12202" s="3" t="n">
        <v>12</v>
      </c>
      <c r="C12202" s="3" t="s">
        <v>466</v>
      </c>
      <c r="D12202" s="3" t="s">
        <v>563</v>
      </c>
      <c r="E12202" s="3" t="n">
        <v>4664</v>
      </c>
      <c r="F12202" s="4" t="n">
        <v>215.64</v>
      </c>
      <c r="G12202" s="3" t="s">
        <v>38</v>
      </c>
      <c r="H12202" s="4" t="n">
        <f aca="false">ROUND(E12202*F12202,2)</f>
        <v>1005744.96</v>
      </c>
    </row>
    <row r="12203" customFormat="false" ht="15" hidden="false" customHeight="false" outlineLevel="0" collapsed="false">
      <c r="A12203" s="3" t="n">
        <v>12202</v>
      </c>
      <c r="B12203" s="3" t="n">
        <v>14</v>
      </c>
      <c r="C12203" s="3" t="s">
        <v>466</v>
      </c>
      <c r="D12203" s="3" t="s">
        <v>562</v>
      </c>
      <c r="E12203" s="3" t="n">
        <v>2875</v>
      </c>
      <c r="F12203" s="4" t="n">
        <v>67.41</v>
      </c>
      <c r="G12203" s="3" t="s">
        <v>41</v>
      </c>
      <c r="H12203" s="4" t="n">
        <f aca="false">ROUND(E12203*F12203,2)</f>
        <v>193803.75</v>
      </c>
    </row>
    <row r="12204" customFormat="false" ht="15" hidden="false" customHeight="false" outlineLevel="0" collapsed="false">
      <c r="A12204" s="3" t="n">
        <v>12203</v>
      </c>
      <c r="B12204" s="3" t="n">
        <v>9</v>
      </c>
      <c r="C12204" s="3" t="s">
        <v>466</v>
      </c>
      <c r="D12204" s="3" t="s">
        <v>562</v>
      </c>
      <c r="E12204" s="3" t="n">
        <v>4120</v>
      </c>
      <c r="F12204" s="4" t="n">
        <v>253.36</v>
      </c>
      <c r="G12204" s="3" t="s">
        <v>8</v>
      </c>
      <c r="H12204" s="4" t="n">
        <f aca="false">ROUND(E12204*F12204,2)</f>
        <v>1043843.2</v>
      </c>
    </row>
    <row r="12205" customFormat="false" ht="15" hidden="false" customHeight="false" outlineLevel="0" collapsed="false">
      <c r="A12205" s="3" t="n">
        <v>12204</v>
      </c>
      <c r="B12205" s="3" t="n">
        <v>10</v>
      </c>
      <c r="C12205" s="3" t="s">
        <v>466</v>
      </c>
      <c r="D12205" s="3" t="s">
        <v>563</v>
      </c>
      <c r="E12205" s="3" t="n">
        <v>4032</v>
      </c>
      <c r="F12205" s="4" t="n">
        <v>79.56</v>
      </c>
      <c r="G12205" s="3" t="s">
        <v>8</v>
      </c>
      <c r="H12205" s="4" t="n">
        <f aca="false">ROUND(E12205*F12205,2)</f>
        <v>320785.92</v>
      </c>
    </row>
    <row r="12206" customFormat="false" ht="15" hidden="false" customHeight="false" outlineLevel="0" collapsed="false">
      <c r="A12206" s="3" t="n">
        <v>12205</v>
      </c>
      <c r="B12206" s="3" t="n">
        <v>7</v>
      </c>
      <c r="C12206" s="3" t="s">
        <v>466</v>
      </c>
      <c r="D12206" s="3" t="s">
        <v>562</v>
      </c>
      <c r="E12206" s="3" t="n">
        <v>3969</v>
      </c>
      <c r="F12206" s="4" t="n">
        <v>293.72</v>
      </c>
      <c r="G12206" s="3" t="s">
        <v>8</v>
      </c>
      <c r="H12206" s="4" t="n">
        <f aca="false">ROUND(E12206*F12206,2)</f>
        <v>1165774.68</v>
      </c>
    </row>
    <row r="12207" customFormat="false" ht="15" hidden="false" customHeight="false" outlineLevel="0" collapsed="false">
      <c r="A12207" s="3" t="n">
        <v>12206</v>
      </c>
      <c r="B12207" s="3" t="n">
        <v>8</v>
      </c>
      <c r="C12207" s="3" t="s">
        <v>466</v>
      </c>
      <c r="D12207" s="3" t="s">
        <v>562</v>
      </c>
      <c r="E12207" s="3" t="n">
        <v>2157</v>
      </c>
      <c r="F12207" s="4" t="n">
        <v>66.64</v>
      </c>
      <c r="G12207" s="3" t="s">
        <v>8</v>
      </c>
      <c r="H12207" s="4" t="n">
        <f aca="false">ROUND(E12207*F12207,2)</f>
        <v>143742.48</v>
      </c>
    </row>
    <row r="12208" customFormat="false" ht="15" hidden="false" customHeight="false" outlineLevel="0" collapsed="false">
      <c r="A12208" s="3" t="n">
        <v>12207</v>
      </c>
      <c r="B12208" s="3" t="n">
        <v>7</v>
      </c>
      <c r="C12208" s="3" t="s">
        <v>466</v>
      </c>
      <c r="D12208" s="3" t="s">
        <v>562</v>
      </c>
      <c r="E12208" s="3" t="n">
        <v>2629</v>
      </c>
      <c r="F12208" s="4" t="n">
        <v>294.5</v>
      </c>
      <c r="G12208" s="3" t="s">
        <v>8</v>
      </c>
      <c r="H12208" s="4" t="n">
        <f aca="false">ROUND(E12208*F12208,2)</f>
        <v>774240.5</v>
      </c>
    </row>
    <row r="12209" customFormat="false" ht="15" hidden="false" customHeight="false" outlineLevel="0" collapsed="false">
      <c r="A12209" s="3" t="n">
        <v>12208</v>
      </c>
      <c r="B12209" s="3" t="n">
        <v>10</v>
      </c>
      <c r="C12209" s="3" t="s">
        <v>466</v>
      </c>
      <c r="D12209" s="3" t="s">
        <v>562</v>
      </c>
      <c r="E12209" s="3" t="n">
        <v>1496</v>
      </c>
      <c r="F12209" s="4" t="n">
        <v>79.41</v>
      </c>
      <c r="G12209" s="3" t="s">
        <v>8</v>
      </c>
      <c r="H12209" s="4" t="n">
        <f aca="false">ROUND(E12209*F12209,2)</f>
        <v>118797.36</v>
      </c>
    </row>
    <row r="12210" customFormat="false" ht="15" hidden="false" customHeight="false" outlineLevel="0" collapsed="false">
      <c r="A12210" s="3" t="n">
        <v>12209</v>
      </c>
      <c r="B12210" s="3" t="n">
        <v>7</v>
      </c>
      <c r="C12210" s="3" t="s">
        <v>466</v>
      </c>
      <c r="D12210" s="3" t="s">
        <v>562</v>
      </c>
      <c r="E12210" s="3" t="n">
        <v>1849</v>
      </c>
      <c r="F12210" s="4" t="n">
        <v>294.19</v>
      </c>
      <c r="G12210" s="3" t="s">
        <v>8</v>
      </c>
      <c r="H12210" s="4" t="n">
        <f aca="false">ROUND(E12210*F12210,2)</f>
        <v>543957.31</v>
      </c>
    </row>
    <row r="12211" customFormat="false" ht="15" hidden="false" customHeight="false" outlineLevel="0" collapsed="false">
      <c r="A12211" s="3" t="n">
        <v>12210</v>
      </c>
      <c r="B12211" s="3" t="n">
        <v>11</v>
      </c>
      <c r="C12211" s="3" t="s">
        <v>466</v>
      </c>
      <c r="D12211" s="3" t="s">
        <v>562</v>
      </c>
      <c r="E12211" s="3" t="n">
        <v>3337</v>
      </c>
      <c r="F12211" s="4" t="n">
        <v>116.01</v>
      </c>
      <c r="G12211" s="3" t="s">
        <v>34</v>
      </c>
      <c r="H12211" s="4" t="n">
        <f aca="false">ROUND(E12211*F12211,2)</f>
        <v>387125.37</v>
      </c>
    </row>
    <row r="12212" customFormat="false" ht="15" hidden="false" customHeight="false" outlineLevel="0" collapsed="false">
      <c r="A12212" s="3" t="n">
        <v>12211</v>
      </c>
      <c r="B12212" s="3" t="n">
        <v>5</v>
      </c>
      <c r="C12212" s="3" t="s">
        <v>466</v>
      </c>
      <c r="D12212" s="3" t="s">
        <v>562</v>
      </c>
      <c r="E12212" s="3" t="n">
        <v>1416</v>
      </c>
      <c r="F12212" s="4" t="n">
        <v>656.51</v>
      </c>
      <c r="G12212" s="3" t="s">
        <v>8</v>
      </c>
      <c r="H12212" s="4" t="n">
        <f aca="false">ROUND(E12212*F12212,2)</f>
        <v>929618.16</v>
      </c>
    </row>
    <row r="12213" customFormat="false" ht="15" hidden="false" customHeight="false" outlineLevel="0" collapsed="false">
      <c r="A12213" s="3" t="n">
        <v>12212</v>
      </c>
      <c r="B12213" s="3" t="n">
        <v>10</v>
      </c>
      <c r="C12213" s="3" t="s">
        <v>466</v>
      </c>
      <c r="D12213" s="3" t="s">
        <v>563</v>
      </c>
      <c r="E12213" s="3" t="n">
        <v>1795</v>
      </c>
      <c r="F12213" s="4" t="n">
        <v>79.59</v>
      </c>
      <c r="G12213" s="3" t="s">
        <v>8</v>
      </c>
      <c r="H12213" s="4" t="n">
        <f aca="false">ROUND(E12213*F12213,2)</f>
        <v>142864.05</v>
      </c>
    </row>
    <row r="12214" customFormat="false" ht="15" hidden="false" customHeight="false" outlineLevel="0" collapsed="false">
      <c r="A12214" s="3" t="n">
        <v>12213</v>
      </c>
      <c r="B12214" s="3" t="n">
        <v>7</v>
      </c>
      <c r="C12214" s="3" t="s">
        <v>466</v>
      </c>
      <c r="D12214" s="3" t="s">
        <v>562</v>
      </c>
      <c r="E12214" s="3" t="n">
        <v>2394</v>
      </c>
      <c r="F12214" s="4" t="n">
        <v>293.41</v>
      </c>
      <c r="G12214" s="3" t="s">
        <v>8</v>
      </c>
      <c r="H12214" s="4" t="n">
        <f aca="false">ROUND(E12214*F12214,2)</f>
        <v>702423.54</v>
      </c>
    </row>
    <row r="12215" customFormat="false" ht="15" hidden="false" customHeight="false" outlineLevel="0" collapsed="false">
      <c r="A12215" s="3" t="n">
        <v>12214</v>
      </c>
      <c r="B12215" s="3" t="n">
        <v>12</v>
      </c>
      <c r="C12215" s="3" t="s">
        <v>466</v>
      </c>
      <c r="D12215" s="3" t="s">
        <v>562</v>
      </c>
      <c r="E12215" s="3" t="n">
        <v>4952</v>
      </c>
      <c r="F12215" s="4" t="n">
        <v>215.9</v>
      </c>
      <c r="G12215" s="3" t="s">
        <v>38</v>
      </c>
      <c r="H12215" s="4" t="n">
        <f aca="false">ROUND(E12215*F12215,2)</f>
        <v>1069136.8</v>
      </c>
    </row>
    <row r="12216" customFormat="false" ht="15" hidden="false" customHeight="false" outlineLevel="0" collapsed="false">
      <c r="A12216" s="3" t="n">
        <v>12215</v>
      </c>
      <c r="B12216" s="3" t="n">
        <v>5</v>
      </c>
      <c r="C12216" s="3" t="s">
        <v>466</v>
      </c>
      <c r="D12216" s="3" t="s">
        <v>562</v>
      </c>
      <c r="E12216" s="3" t="n">
        <v>1401</v>
      </c>
      <c r="F12216" s="4" t="n">
        <v>656.65</v>
      </c>
      <c r="G12216" s="3" t="s">
        <v>8</v>
      </c>
      <c r="H12216" s="4" t="n">
        <f aca="false">ROUND(E12216*F12216,2)</f>
        <v>919966.65</v>
      </c>
    </row>
    <row r="12217" customFormat="false" ht="15" hidden="false" customHeight="false" outlineLevel="0" collapsed="false">
      <c r="A12217" s="3" t="n">
        <v>12216</v>
      </c>
      <c r="B12217" s="3" t="n">
        <v>10</v>
      </c>
      <c r="C12217" s="3" t="s">
        <v>466</v>
      </c>
      <c r="D12217" s="3" t="s">
        <v>563</v>
      </c>
      <c r="E12217" s="3" t="n">
        <v>2359</v>
      </c>
      <c r="F12217" s="4" t="n">
        <v>79.83</v>
      </c>
      <c r="G12217" s="3" t="s">
        <v>8</v>
      </c>
      <c r="H12217" s="4" t="n">
        <f aca="false">ROUND(E12217*F12217,2)</f>
        <v>188318.97</v>
      </c>
    </row>
    <row r="12218" customFormat="false" ht="15" hidden="false" customHeight="false" outlineLevel="0" collapsed="false">
      <c r="A12218" s="3" t="n">
        <v>12217</v>
      </c>
      <c r="B12218" s="3" t="n">
        <v>1</v>
      </c>
      <c r="C12218" s="3" t="s">
        <v>466</v>
      </c>
      <c r="D12218" s="3" t="s">
        <v>562</v>
      </c>
      <c r="E12218" s="3" t="n">
        <v>2113</v>
      </c>
      <c r="F12218" s="4" t="n">
        <v>368.2</v>
      </c>
      <c r="G12218" s="3" t="s">
        <v>8</v>
      </c>
      <c r="H12218" s="4" t="n">
        <f aca="false">ROUND(E12218*F12218,2)</f>
        <v>778006.6</v>
      </c>
    </row>
    <row r="12219" customFormat="false" ht="15" hidden="false" customHeight="false" outlineLevel="0" collapsed="false">
      <c r="A12219" s="3" t="n">
        <v>12218</v>
      </c>
      <c r="B12219" s="3" t="n">
        <v>14</v>
      </c>
      <c r="C12219" s="3" t="s">
        <v>466</v>
      </c>
      <c r="D12219" s="3" t="s">
        <v>562</v>
      </c>
      <c r="E12219" s="3" t="n">
        <v>726</v>
      </c>
      <c r="F12219" s="4" t="n">
        <v>67.25</v>
      </c>
      <c r="G12219" s="3" t="s">
        <v>41</v>
      </c>
      <c r="H12219" s="4" t="n">
        <f aca="false">ROUND(E12219*F12219,2)</f>
        <v>48823.5</v>
      </c>
    </row>
    <row r="12220" customFormat="false" ht="15" hidden="false" customHeight="false" outlineLevel="0" collapsed="false">
      <c r="A12220" s="3" t="n">
        <v>12219</v>
      </c>
      <c r="B12220" s="3" t="n">
        <v>3</v>
      </c>
      <c r="C12220" s="3" t="s">
        <v>466</v>
      </c>
      <c r="D12220" s="3" t="s">
        <v>563</v>
      </c>
      <c r="E12220" s="3" t="n">
        <v>2538</v>
      </c>
      <c r="F12220" s="4" t="n">
        <v>166.52</v>
      </c>
      <c r="G12220" s="3" t="s">
        <v>8</v>
      </c>
      <c r="H12220" s="4" t="n">
        <f aca="false">ROUND(E12220*F12220,2)</f>
        <v>422627.76</v>
      </c>
    </row>
    <row r="12221" customFormat="false" ht="15" hidden="false" customHeight="false" outlineLevel="0" collapsed="false">
      <c r="A12221" s="3" t="n">
        <v>12220</v>
      </c>
      <c r="B12221" s="3" t="n">
        <v>10</v>
      </c>
      <c r="C12221" s="3" t="s">
        <v>466</v>
      </c>
      <c r="D12221" s="3" t="s">
        <v>562</v>
      </c>
      <c r="E12221" s="3" t="n">
        <v>4541</v>
      </c>
      <c r="F12221" s="4" t="n">
        <v>79.72</v>
      </c>
      <c r="G12221" s="3" t="s">
        <v>8</v>
      </c>
      <c r="H12221" s="4" t="n">
        <f aca="false">ROUND(E12221*F12221,2)</f>
        <v>362008.52</v>
      </c>
    </row>
    <row r="12222" customFormat="false" ht="15" hidden="false" customHeight="false" outlineLevel="0" collapsed="false">
      <c r="A12222" s="3" t="n">
        <v>12221</v>
      </c>
      <c r="B12222" s="3" t="n">
        <v>3</v>
      </c>
      <c r="C12222" s="3" t="s">
        <v>467</v>
      </c>
      <c r="D12222" s="3" t="s">
        <v>562</v>
      </c>
      <c r="E12222" s="3" t="n">
        <v>3734</v>
      </c>
      <c r="F12222" s="4" t="n">
        <v>166.43</v>
      </c>
      <c r="G12222" s="3" t="s">
        <v>8</v>
      </c>
      <c r="H12222" s="4" t="n">
        <f aca="false">ROUND(E12222*F12222,2)</f>
        <v>621449.62</v>
      </c>
    </row>
    <row r="12223" customFormat="false" ht="15" hidden="false" customHeight="false" outlineLevel="0" collapsed="false">
      <c r="A12223" s="3" t="n">
        <v>12222</v>
      </c>
      <c r="B12223" s="3" t="n">
        <v>5</v>
      </c>
      <c r="C12223" s="3" t="s">
        <v>467</v>
      </c>
      <c r="D12223" s="3" t="s">
        <v>563</v>
      </c>
      <c r="E12223" s="3" t="n">
        <v>2943</v>
      </c>
      <c r="F12223" s="4" t="n">
        <v>644.45</v>
      </c>
      <c r="G12223" s="3" t="s">
        <v>8</v>
      </c>
      <c r="H12223" s="4" t="n">
        <f aca="false">ROUND(E12223*F12223,2)</f>
        <v>1896616.35</v>
      </c>
    </row>
    <row r="12224" customFormat="false" ht="15" hidden="false" customHeight="false" outlineLevel="0" collapsed="false">
      <c r="A12224" s="3" t="n">
        <v>12223</v>
      </c>
      <c r="B12224" s="3" t="n">
        <v>9</v>
      </c>
      <c r="C12224" s="3" t="s">
        <v>467</v>
      </c>
      <c r="D12224" s="3" t="s">
        <v>563</v>
      </c>
      <c r="E12224" s="3" t="n">
        <v>3965</v>
      </c>
      <c r="F12224" s="4" t="n">
        <v>245.92</v>
      </c>
      <c r="G12224" s="3" t="s">
        <v>8</v>
      </c>
      <c r="H12224" s="4" t="n">
        <f aca="false">ROUND(E12224*F12224,2)</f>
        <v>975072.8</v>
      </c>
    </row>
    <row r="12225" customFormat="false" ht="15" hidden="false" customHeight="false" outlineLevel="0" collapsed="false">
      <c r="A12225" s="3" t="n">
        <v>12224</v>
      </c>
      <c r="B12225" s="3" t="n">
        <v>10</v>
      </c>
      <c r="C12225" s="3" t="s">
        <v>467</v>
      </c>
      <c r="D12225" s="3" t="s">
        <v>562</v>
      </c>
      <c r="E12225" s="3" t="n">
        <v>805</v>
      </c>
      <c r="F12225" s="4" t="n">
        <v>79.16</v>
      </c>
      <c r="G12225" s="3" t="s">
        <v>8</v>
      </c>
      <c r="H12225" s="4" t="n">
        <f aca="false">ROUND(E12225*F12225,2)</f>
        <v>63723.8</v>
      </c>
    </row>
    <row r="12226" customFormat="false" ht="15" hidden="false" customHeight="false" outlineLevel="0" collapsed="false">
      <c r="A12226" s="3" t="n">
        <v>12225</v>
      </c>
      <c r="B12226" s="3" t="n">
        <v>2</v>
      </c>
      <c r="C12226" s="3" t="s">
        <v>467</v>
      </c>
      <c r="D12226" s="3" t="s">
        <v>563</v>
      </c>
      <c r="E12226" s="3" t="n">
        <v>559</v>
      </c>
      <c r="F12226" s="4" t="n">
        <v>32.57</v>
      </c>
      <c r="G12226" s="3" t="s">
        <v>8</v>
      </c>
      <c r="H12226" s="4" t="n">
        <f aca="false">ROUND(E12226*F12226,2)</f>
        <v>18206.63</v>
      </c>
    </row>
    <row r="12227" customFormat="false" ht="15" hidden="false" customHeight="false" outlineLevel="0" collapsed="false">
      <c r="A12227" s="3" t="n">
        <v>12226</v>
      </c>
      <c r="B12227" s="3" t="n">
        <v>3</v>
      </c>
      <c r="C12227" s="3" t="s">
        <v>467</v>
      </c>
      <c r="D12227" s="3" t="s">
        <v>562</v>
      </c>
      <c r="E12227" s="3" t="n">
        <v>499</v>
      </c>
      <c r="F12227" s="4" t="n">
        <v>166.25</v>
      </c>
      <c r="G12227" s="3" t="s">
        <v>8</v>
      </c>
      <c r="H12227" s="4" t="n">
        <f aca="false">ROUND(E12227*F12227,2)</f>
        <v>82958.75</v>
      </c>
    </row>
    <row r="12228" customFormat="false" ht="15" hidden="false" customHeight="false" outlineLevel="0" collapsed="false">
      <c r="A12228" s="3" t="n">
        <v>12227</v>
      </c>
      <c r="B12228" s="3" t="n">
        <v>3</v>
      </c>
      <c r="C12228" s="3" t="s">
        <v>467</v>
      </c>
      <c r="D12228" s="3" t="s">
        <v>562</v>
      </c>
      <c r="E12228" s="3" t="n">
        <v>3835</v>
      </c>
      <c r="F12228" s="4" t="n">
        <v>166.29</v>
      </c>
      <c r="G12228" s="3" t="s">
        <v>8</v>
      </c>
      <c r="H12228" s="4" t="n">
        <f aca="false">ROUND(E12228*F12228,2)</f>
        <v>637722.15</v>
      </c>
    </row>
    <row r="12229" customFormat="false" ht="15" hidden="false" customHeight="false" outlineLevel="0" collapsed="false">
      <c r="A12229" s="3" t="n">
        <v>12228</v>
      </c>
      <c r="B12229" s="3" t="n">
        <v>3</v>
      </c>
      <c r="C12229" s="3" t="s">
        <v>467</v>
      </c>
      <c r="D12229" s="3" t="s">
        <v>562</v>
      </c>
      <c r="E12229" s="3" t="n">
        <v>129</v>
      </c>
      <c r="F12229" s="4" t="n">
        <v>166.76</v>
      </c>
      <c r="G12229" s="3" t="s">
        <v>8</v>
      </c>
      <c r="H12229" s="4" t="n">
        <f aca="false">ROUND(E12229*F12229,2)</f>
        <v>21512.04</v>
      </c>
    </row>
    <row r="12230" customFormat="false" ht="15" hidden="false" customHeight="false" outlineLevel="0" collapsed="false">
      <c r="A12230" s="3" t="n">
        <v>12229</v>
      </c>
      <c r="B12230" s="3" t="n">
        <v>5</v>
      </c>
      <c r="C12230" s="3" t="s">
        <v>467</v>
      </c>
      <c r="D12230" s="3" t="s">
        <v>563</v>
      </c>
      <c r="E12230" s="3" t="n">
        <v>3130</v>
      </c>
      <c r="F12230" s="4" t="n">
        <v>644.98</v>
      </c>
      <c r="G12230" s="3" t="s">
        <v>8</v>
      </c>
      <c r="H12230" s="4" t="n">
        <f aca="false">ROUND(E12230*F12230,2)</f>
        <v>2018787.4</v>
      </c>
    </row>
    <row r="12231" customFormat="false" ht="15" hidden="false" customHeight="false" outlineLevel="0" collapsed="false">
      <c r="A12231" s="3" t="n">
        <v>12230</v>
      </c>
      <c r="B12231" s="3" t="n">
        <v>6</v>
      </c>
      <c r="C12231" s="3" t="s">
        <v>467</v>
      </c>
      <c r="D12231" s="3" t="s">
        <v>562</v>
      </c>
      <c r="E12231" s="3" t="n">
        <v>4001</v>
      </c>
      <c r="F12231" s="4" t="n">
        <v>243.43</v>
      </c>
      <c r="G12231" s="3" t="s">
        <v>8</v>
      </c>
      <c r="H12231" s="4" t="n">
        <f aca="false">ROUND(E12231*F12231,2)</f>
        <v>973963.43</v>
      </c>
    </row>
    <row r="12232" customFormat="false" ht="15" hidden="false" customHeight="false" outlineLevel="0" collapsed="false">
      <c r="A12232" s="3" t="n">
        <v>12231</v>
      </c>
      <c r="B12232" s="3" t="n">
        <v>14</v>
      </c>
      <c r="C12232" s="3" t="s">
        <v>467</v>
      </c>
      <c r="D12232" s="3" t="s">
        <v>563</v>
      </c>
      <c r="E12232" s="3" t="n">
        <v>3316</v>
      </c>
      <c r="F12232" s="4" t="n">
        <v>67.3</v>
      </c>
      <c r="G12232" s="3" t="s">
        <v>41</v>
      </c>
      <c r="H12232" s="4" t="n">
        <f aca="false">ROUND(E12232*F12232,2)</f>
        <v>223166.8</v>
      </c>
    </row>
    <row r="12233" customFormat="false" ht="15" hidden="false" customHeight="false" outlineLevel="0" collapsed="false">
      <c r="A12233" s="3" t="n">
        <v>12232</v>
      </c>
      <c r="B12233" s="3" t="n">
        <v>12</v>
      </c>
      <c r="C12233" s="3" t="s">
        <v>467</v>
      </c>
      <c r="D12233" s="3" t="s">
        <v>562</v>
      </c>
      <c r="E12233" s="3" t="n">
        <v>1037</v>
      </c>
      <c r="F12233" s="4" t="n">
        <v>212.87</v>
      </c>
      <c r="G12233" s="3" t="s">
        <v>38</v>
      </c>
      <c r="H12233" s="4" t="n">
        <f aca="false">ROUND(E12233*F12233,2)</f>
        <v>220746.19</v>
      </c>
    </row>
    <row r="12234" customFormat="false" ht="15" hidden="false" customHeight="false" outlineLevel="0" collapsed="false">
      <c r="A12234" s="3" t="n">
        <v>12233</v>
      </c>
      <c r="B12234" s="3" t="n">
        <v>2</v>
      </c>
      <c r="C12234" s="3" t="s">
        <v>467</v>
      </c>
      <c r="D12234" s="3" t="s">
        <v>563</v>
      </c>
      <c r="E12234" s="3" t="n">
        <v>674</v>
      </c>
      <c r="F12234" s="4" t="n">
        <v>32.49</v>
      </c>
      <c r="G12234" s="3" t="s">
        <v>8</v>
      </c>
      <c r="H12234" s="4" t="n">
        <f aca="false">ROUND(E12234*F12234,2)</f>
        <v>21898.26</v>
      </c>
    </row>
    <row r="12235" customFormat="false" ht="15" hidden="false" customHeight="false" outlineLevel="0" collapsed="false">
      <c r="A12235" s="3" t="n">
        <v>12234</v>
      </c>
      <c r="B12235" s="3" t="n">
        <v>8</v>
      </c>
      <c r="C12235" s="3" t="s">
        <v>467</v>
      </c>
      <c r="D12235" s="3" t="s">
        <v>562</v>
      </c>
      <c r="E12235" s="3" t="n">
        <v>3513</v>
      </c>
      <c r="F12235" s="4" t="n">
        <v>67.89</v>
      </c>
      <c r="G12235" s="3" t="s">
        <v>8</v>
      </c>
      <c r="H12235" s="4" t="n">
        <f aca="false">ROUND(E12235*F12235,2)</f>
        <v>238497.57</v>
      </c>
    </row>
    <row r="12236" customFormat="false" ht="15" hidden="false" customHeight="false" outlineLevel="0" collapsed="false">
      <c r="A12236" s="3" t="n">
        <v>12235</v>
      </c>
      <c r="B12236" s="3" t="n">
        <v>6</v>
      </c>
      <c r="C12236" s="3" t="s">
        <v>467</v>
      </c>
      <c r="D12236" s="3" t="s">
        <v>562</v>
      </c>
      <c r="E12236" s="3" t="n">
        <v>3251</v>
      </c>
      <c r="F12236" s="4" t="n">
        <v>243.63</v>
      </c>
      <c r="G12236" s="3" t="s">
        <v>8</v>
      </c>
      <c r="H12236" s="4" t="n">
        <f aca="false">ROUND(E12236*F12236,2)</f>
        <v>792041.13</v>
      </c>
    </row>
    <row r="12237" customFormat="false" ht="15" hidden="false" customHeight="false" outlineLevel="0" collapsed="false">
      <c r="A12237" s="3" t="n">
        <v>12236</v>
      </c>
      <c r="B12237" s="3" t="n">
        <v>7</v>
      </c>
      <c r="C12237" s="3" t="s">
        <v>467</v>
      </c>
      <c r="D12237" s="3" t="s">
        <v>562</v>
      </c>
      <c r="E12237" s="3" t="n">
        <v>2526</v>
      </c>
      <c r="F12237" s="4" t="n">
        <v>292.39</v>
      </c>
      <c r="G12237" s="3" t="s">
        <v>8</v>
      </c>
      <c r="H12237" s="4" t="n">
        <f aca="false">ROUND(E12237*F12237,2)</f>
        <v>738577.14</v>
      </c>
    </row>
    <row r="12238" customFormat="false" ht="15" hidden="false" customHeight="false" outlineLevel="0" collapsed="false">
      <c r="A12238" s="3" t="n">
        <v>12237</v>
      </c>
      <c r="B12238" s="3" t="n">
        <v>13</v>
      </c>
      <c r="C12238" s="3" t="s">
        <v>467</v>
      </c>
      <c r="D12238" s="3" t="s">
        <v>562</v>
      </c>
      <c r="E12238" s="3" t="n">
        <v>812</v>
      </c>
      <c r="F12238" s="4" t="n">
        <v>47.01</v>
      </c>
      <c r="G12238" s="3" t="s">
        <v>41</v>
      </c>
      <c r="H12238" s="4" t="n">
        <f aca="false">ROUND(E12238*F12238,2)</f>
        <v>38172.12</v>
      </c>
    </row>
    <row r="12239" customFormat="false" ht="15" hidden="false" customHeight="false" outlineLevel="0" collapsed="false">
      <c r="A12239" s="3" t="n">
        <v>12238</v>
      </c>
      <c r="B12239" s="3" t="n">
        <v>8</v>
      </c>
      <c r="C12239" s="3" t="s">
        <v>467</v>
      </c>
      <c r="D12239" s="3" t="s">
        <v>563</v>
      </c>
      <c r="E12239" s="3" t="n">
        <v>4689</v>
      </c>
      <c r="F12239" s="4" t="n">
        <v>67.75</v>
      </c>
      <c r="G12239" s="3" t="s">
        <v>8</v>
      </c>
      <c r="H12239" s="4" t="n">
        <f aca="false">ROUND(E12239*F12239,2)</f>
        <v>317679.75</v>
      </c>
    </row>
    <row r="12240" customFormat="false" ht="15" hidden="false" customHeight="false" outlineLevel="0" collapsed="false">
      <c r="A12240" s="3" t="n">
        <v>12239</v>
      </c>
      <c r="B12240" s="3" t="n">
        <v>4</v>
      </c>
      <c r="C12240" s="3" t="s">
        <v>467</v>
      </c>
      <c r="D12240" s="3" t="s">
        <v>562</v>
      </c>
      <c r="E12240" s="3" t="n">
        <v>930</v>
      </c>
      <c r="F12240" s="4" t="n">
        <v>130.18</v>
      </c>
      <c r="G12240" s="3" t="s">
        <v>8</v>
      </c>
      <c r="H12240" s="4" t="n">
        <f aca="false">ROUND(E12240*F12240,2)</f>
        <v>121067.4</v>
      </c>
    </row>
    <row r="12241" customFormat="false" ht="15" hidden="false" customHeight="false" outlineLevel="0" collapsed="false">
      <c r="A12241" s="3" t="n">
        <v>12240</v>
      </c>
      <c r="B12241" s="3" t="n">
        <v>9</v>
      </c>
      <c r="C12241" s="3" t="s">
        <v>467</v>
      </c>
      <c r="D12241" s="3" t="s">
        <v>562</v>
      </c>
      <c r="E12241" s="3" t="n">
        <v>4997</v>
      </c>
      <c r="F12241" s="4" t="n">
        <v>246.86</v>
      </c>
      <c r="G12241" s="3" t="s">
        <v>8</v>
      </c>
      <c r="H12241" s="4" t="n">
        <f aca="false">ROUND(E12241*F12241,2)</f>
        <v>1233559.42</v>
      </c>
    </row>
    <row r="12242" customFormat="false" ht="15" hidden="false" customHeight="false" outlineLevel="0" collapsed="false">
      <c r="A12242" s="3" t="n">
        <v>12241</v>
      </c>
      <c r="B12242" s="3" t="n">
        <v>14</v>
      </c>
      <c r="C12242" s="3" t="s">
        <v>467</v>
      </c>
      <c r="D12242" s="3" t="s">
        <v>562</v>
      </c>
      <c r="E12242" s="3" t="n">
        <v>4658</v>
      </c>
      <c r="F12242" s="4" t="n">
        <v>67.1</v>
      </c>
      <c r="G12242" s="3" t="s">
        <v>41</v>
      </c>
      <c r="H12242" s="4" t="n">
        <f aca="false">ROUND(E12242*F12242,2)</f>
        <v>312551.8</v>
      </c>
    </row>
    <row r="12243" customFormat="false" ht="15" hidden="false" customHeight="false" outlineLevel="0" collapsed="false">
      <c r="A12243" s="3" t="n">
        <v>12242</v>
      </c>
      <c r="B12243" s="3" t="n">
        <v>8</v>
      </c>
      <c r="C12243" s="3" t="s">
        <v>467</v>
      </c>
      <c r="D12243" s="3" t="s">
        <v>562</v>
      </c>
      <c r="E12243" s="3" t="n">
        <v>3366</v>
      </c>
      <c r="F12243" s="4" t="n">
        <v>67.79</v>
      </c>
      <c r="G12243" s="3" t="s">
        <v>8</v>
      </c>
      <c r="H12243" s="4" t="n">
        <f aca="false">ROUND(E12243*F12243,2)</f>
        <v>228181.14</v>
      </c>
    </row>
    <row r="12244" customFormat="false" ht="15" hidden="false" customHeight="false" outlineLevel="0" collapsed="false">
      <c r="A12244" s="3" t="n">
        <v>12243</v>
      </c>
      <c r="B12244" s="3" t="n">
        <v>2</v>
      </c>
      <c r="C12244" s="3" t="s">
        <v>467</v>
      </c>
      <c r="D12244" s="3" t="s">
        <v>562</v>
      </c>
      <c r="E12244" s="3" t="n">
        <v>384</v>
      </c>
      <c r="F12244" s="4" t="n">
        <v>32.61</v>
      </c>
      <c r="G12244" s="3" t="s">
        <v>8</v>
      </c>
      <c r="H12244" s="4" t="n">
        <f aca="false">ROUND(E12244*F12244,2)</f>
        <v>12522.24</v>
      </c>
    </row>
    <row r="12245" customFormat="false" ht="15" hidden="false" customHeight="false" outlineLevel="0" collapsed="false">
      <c r="A12245" s="3" t="n">
        <v>12244</v>
      </c>
      <c r="B12245" s="3" t="n">
        <v>13</v>
      </c>
      <c r="C12245" s="3" t="s">
        <v>467</v>
      </c>
      <c r="D12245" s="3" t="s">
        <v>563</v>
      </c>
      <c r="E12245" s="3" t="n">
        <v>17</v>
      </c>
      <c r="F12245" s="4" t="n">
        <v>47.16</v>
      </c>
      <c r="G12245" s="3" t="s">
        <v>41</v>
      </c>
      <c r="H12245" s="4" t="n">
        <f aca="false">ROUND(E12245*F12245,2)</f>
        <v>801.72</v>
      </c>
    </row>
    <row r="12246" customFormat="false" ht="15" hidden="false" customHeight="false" outlineLevel="0" collapsed="false">
      <c r="A12246" s="3" t="n">
        <v>12245</v>
      </c>
      <c r="B12246" s="3" t="n">
        <v>8</v>
      </c>
      <c r="C12246" s="3" t="s">
        <v>467</v>
      </c>
      <c r="D12246" s="3" t="s">
        <v>563</v>
      </c>
      <c r="E12246" s="3" t="n">
        <v>2263</v>
      </c>
      <c r="F12246" s="4" t="n">
        <v>67.65</v>
      </c>
      <c r="G12246" s="3" t="s">
        <v>8</v>
      </c>
      <c r="H12246" s="4" t="n">
        <f aca="false">ROUND(E12246*F12246,2)</f>
        <v>153091.95</v>
      </c>
    </row>
    <row r="12247" customFormat="false" ht="15" hidden="false" customHeight="false" outlineLevel="0" collapsed="false">
      <c r="A12247" s="3" t="n">
        <v>12246</v>
      </c>
      <c r="B12247" s="3" t="n">
        <v>14</v>
      </c>
      <c r="C12247" s="3" t="s">
        <v>467</v>
      </c>
      <c r="D12247" s="3" t="s">
        <v>563</v>
      </c>
      <c r="E12247" s="3" t="n">
        <v>1566</v>
      </c>
      <c r="F12247" s="4" t="n">
        <v>67.18</v>
      </c>
      <c r="G12247" s="3" t="s">
        <v>41</v>
      </c>
      <c r="H12247" s="4" t="n">
        <f aca="false">ROUND(E12247*F12247,2)</f>
        <v>105203.88</v>
      </c>
    </row>
    <row r="12248" customFormat="false" ht="15" hidden="false" customHeight="false" outlineLevel="0" collapsed="false">
      <c r="A12248" s="3" t="n">
        <v>12247</v>
      </c>
      <c r="B12248" s="3" t="n">
        <v>14</v>
      </c>
      <c r="C12248" s="3" t="s">
        <v>467</v>
      </c>
      <c r="D12248" s="3" t="s">
        <v>563</v>
      </c>
      <c r="E12248" s="3" t="n">
        <v>1962</v>
      </c>
      <c r="F12248" s="4" t="n">
        <v>67.2</v>
      </c>
      <c r="G12248" s="3" t="s">
        <v>41</v>
      </c>
      <c r="H12248" s="4" t="n">
        <f aca="false">ROUND(E12248*F12248,2)</f>
        <v>131846.4</v>
      </c>
    </row>
    <row r="12249" customFormat="false" ht="15" hidden="false" customHeight="false" outlineLevel="0" collapsed="false">
      <c r="A12249" s="3" t="n">
        <v>12248</v>
      </c>
      <c r="B12249" s="3" t="n">
        <v>13</v>
      </c>
      <c r="C12249" s="3" t="s">
        <v>467</v>
      </c>
      <c r="D12249" s="3" t="s">
        <v>562</v>
      </c>
      <c r="E12249" s="3" t="n">
        <v>4020</v>
      </c>
      <c r="F12249" s="4" t="n">
        <v>46.91</v>
      </c>
      <c r="G12249" s="3" t="s">
        <v>41</v>
      </c>
      <c r="H12249" s="4" t="n">
        <f aca="false">ROUND(E12249*F12249,2)</f>
        <v>188578.2</v>
      </c>
    </row>
    <row r="12250" customFormat="false" ht="15" hidden="false" customHeight="false" outlineLevel="0" collapsed="false">
      <c r="A12250" s="3" t="n">
        <v>12249</v>
      </c>
      <c r="B12250" s="3" t="n">
        <v>11</v>
      </c>
      <c r="C12250" s="3" t="s">
        <v>467</v>
      </c>
      <c r="D12250" s="3" t="s">
        <v>562</v>
      </c>
      <c r="E12250" s="3" t="n">
        <v>3432</v>
      </c>
      <c r="F12250" s="4" t="n">
        <v>114.91</v>
      </c>
      <c r="G12250" s="3" t="s">
        <v>34</v>
      </c>
      <c r="H12250" s="4" t="n">
        <f aca="false">ROUND(E12250*F12250,2)</f>
        <v>394371.12</v>
      </c>
    </row>
    <row r="12251" customFormat="false" ht="15" hidden="false" customHeight="false" outlineLevel="0" collapsed="false">
      <c r="A12251" s="3" t="n">
        <v>12250</v>
      </c>
      <c r="B12251" s="3" t="n">
        <v>13</v>
      </c>
      <c r="C12251" s="3" t="s">
        <v>467</v>
      </c>
      <c r="D12251" s="3" t="s">
        <v>562</v>
      </c>
      <c r="E12251" s="3" t="n">
        <v>472</v>
      </c>
      <c r="F12251" s="4" t="n">
        <v>47.15</v>
      </c>
      <c r="G12251" s="3" t="s">
        <v>41</v>
      </c>
      <c r="H12251" s="4" t="n">
        <f aca="false">ROUND(E12251*F12251,2)</f>
        <v>22254.8</v>
      </c>
    </row>
    <row r="12252" customFormat="false" ht="15" hidden="false" customHeight="false" outlineLevel="0" collapsed="false">
      <c r="A12252" s="3" t="n">
        <v>12251</v>
      </c>
      <c r="B12252" s="3" t="n">
        <v>2</v>
      </c>
      <c r="C12252" s="3" t="s">
        <v>467</v>
      </c>
      <c r="D12252" s="3" t="s">
        <v>562</v>
      </c>
      <c r="E12252" s="3" t="n">
        <v>2731</v>
      </c>
      <c r="F12252" s="4" t="n">
        <v>32.63</v>
      </c>
      <c r="G12252" s="3" t="s">
        <v>8</v>
      </c>
      <c r="H12252" s="4" t="n">
        <f aca="false">ROUND(E12252*F12252,2)</f>
        <v>89112.53</v>
      </c>
    </row>
    <row r="12253" customFormat="false" ht="15" hidden="false" customHeight="false" outlineLevel="0" collapsed="false">
      <c r="A12253" s="3" t="n">
        <v>12252</v>
      </c>
      <c r="B12253" s="3" t="n">
        <v>5</v>
      </c>
      <c r="C12253" s="3" t="s">
        <v>467</v>
      </c>
      <c r="D12253" s="3" t="s">
        <v>563</v>
      </c>
      <c r="E12253" s="3" t="n">
        <v>4757</v>
      </c>
      <c r="F12253" s="4" t="n">
        <v>644.81</v>
      </c>
      <c r="G12253" s="3" t="s">
        <v>8</v>
      </c>
      <c r="H12253" s="4" t="n">
        <f aca="false">ROUND(E12253*F12253,2)</f>
        <v>3067361.17</v>
      </c>
    </row>
    <row r="12254" customFormat="false" ht="15" hidden="false" customHeight="false" outlineLevel="0" collapsed="false">
      <c r="A12254" s="3" t="n">
        <v>12253</v>
      </c>
      <c r="B12254" s="3" t="n">
        <v>5</v>
      </c>
      <c r="C12254" s="3" t="s">
        <v>467</v>
      </c>
      <c r="D12254" s="3" t="s">
        <v>563</v>
      </c>
      <c r="E12254" s="3" t="n">
        <v>932</v>
      </c>
      <c r="F12254" s="4" t="n">
        <v>642.1</v>
      </c>
      <c r="G12254" s="3" t="s">
        <v>8</v>
      </c>
      <c r="H12254" s="4" t="n">
        <f aca="false">ROUND(E12254*F12254,2)</f>
        <v>598437.2</v>
      </c>
    </row>
    <row r="12255" customFormat="false" ht="15" hidden="false" customHeight="false" outlineLevel="0" collapsed="false">
      <c r="A12255" s="3" t="n">
        <v>12254</v>
      </c>
      <c r="B12255" s="3" t="n">
        <v>14</v>
      </c>
      <c r="C12255" s="3" t="s">
        <v>467</v>
      </c>
      <c r="D12255" s="3" t="s">
        <v>562</v>
      </c>
      <c r="E12255" s="3" t="n">
        <v>1990</v>
      </c>
      <c r="F12255" s="4" t="n">
        <v>67.33</v>
      </c>
      <c r="G12255" s="3" t="s">
        <v>41</v>
      </c>
      <c r="H12255" s="4" t="n">
        <f aca="false">ROUND(E12255*F12255,2)</f>
        <v>133986.7</v>
      </c>
    </row>
    <row r="12256" customFormat="false" ht="15" hidden="false" customHeight="false" outlineLevel="0" collapsed="false">
      <c r="A12256" s="3" t="n">
        <v>12255</v>
      </c>
      <c r="B12256" s="3" t="n">
        <v>6</v>
      </c>
      <c r="C12256" s="3" t="s">
        <v>467</v>
      </c>
      <c r="D12256" s="3" t="s">
        <v>563</v>
      </c>
      <c r="E12256" s="3" t="n">
        <v>2639</v>
      </c>
      <c r="F12256" s="4" t="n">
        <v>243.07</v>
      </c>
      <c r="G12256" s="3" t="s">
        <v>8</v>
      </c>
      <c r="H12256" s="4" t="n">
        <f aca="false">ROUND(E12256*F12256,2)</f>
        <v>641461.73</v>
      </c>
    </row>
    <row r="12257" customFormat="false" ht="15" hidden="false" customHeight="false" outlineLevel="0" collapsed="false">
      <c r="A12257" s="3" t="n">
        <v>12256</v>
      </c>
      <c r="B12257" s="3" t="n">
        <v>8</v>
      </c>
      <c r="C12257" s="3" t="s">
        <v>467</v>
      </c>
      <c r="D12257" s="3" t="s">
        <v>562</v>
      </c>
      <c r="E12257" s="3" t="n">
        <v>2703</v>
      </c>
      <c r="F12257" s="4" t="n">
        <v>67.89</v>
      </c>
      <c r="G12257" s="3" t="s">
        <v>8</v>
      </c>
      <c r="H12257" s="4" t="n">
        <f aca="false">ROUND(E12257*F12257,2)</f>
        <v>183506.67</v>
      </c>
    </row>
    <row r="12258" customFormat="false" ht="15" hidden="false" customHeight="false" outlineLevel="0" collapsed="false">
      <c r="A12258" s="3" t="n">
        <v>12257</v>
      </c>
      <c r="B12258" s="3" t="n">
        <v>12</v>
      </c>
      <c r="C12258" s="3" t="s">
        <v>468</v>
      </c>
      <c r="D12258" s="3" t="s">
        <v>563</v>
      </c>
      <c r="E12258" s="3" t="n">
        <v>3734</v>
      </c>
      <c r="F12258" s="4" t="n">
        <v>212.52</v>
      </c>
      <c r="G12258" s="3" t="s">
        <v>38</v>
      </c>
      <c r="H12258" s="4" t="n">
        <f aca="false">ROUND(E12258*F12258,2)</f>
        <v>793549.68</v>
      </c>
    </row>
    <row r="12259" customFormat="false" ht="15" hidden="false" customHeight="false" outlineLevel="0" collapsed="false">
      <c r="A12259" s="3" t="n">
        <v>12258</v>
      </c>
      <c r="B12259" s="3" t="n">
        <v>3</v>
      </c>
      <c r="C12259" s="3" t="s">
        <v>468</v>
      </c>
      <c r="D12259" s="3" t="s">
        <v>563</v>
      </c>
      <c r="E12259" s="3" t="n">
        <v>4590</v>
      </c>
      <c r="F12259" s="4" t="n">
        <v>163.25</v>
      </c>
      <c r="G12259" s="3" t="s">
        <v>8</v>
      </c>
      <c r="H12259" s="4" t="n">
        <f aca="false">ROUND(E12259*F12259,2)</f>
        <v>749317.5</v>
      </c>
    </row>
    <row r="12260" customFormat="false" ht="15" hidden="false" customHeight="false" outlineLevel="0" collapsed="false">
      <c r="A12260" s="3" t="n">
        <v>12259</v>
      </c>
      <c r="B12260" s="3" t="n">
        <v>12</v>
      </c>
      <c r="C12260" s="3" t="s">
        <v>468</v>
      </c>
      <c r="D12260" s="3" t="s">
        <v>562</v>
      </c>
      <c r="E12260" s="3" t="n">
        <v>935</v>
      </c>
      <c r="F12260" s="4" t="n">
        <v>211.84</v>
      </c>
      <c r="G12260" s="3" t="s">
        <v>38</v>
      </c>
      <c r="H12260" s="4" t="n">
        <f aca="false">ROUND(E12260*F12260,2)</f>
        <v>198070.4</v>
      </c>
    </row>
    <row r="12261" customFormat="false" ht="15" hidden="false" customHeight="false" outlineLevel="0" collapsed="false">
      <c r="A12261" s="3" t="n">
        <v>12260</v>
      </c>
      <c r="B12261" s="3" t="n">
        <v>7</v>
      </c>
      <c r="C12261" s="3" t="s">
        <v>468</v>
      </c>
      <c r="D12261" s="3" t="s">
        <v>562</v>
      </c>
      <c r="E12261" s="3" t="n">
        <v>1306</v>
      </c>
      <c r="F12261" s="4" t="n">
        <v>278.78</v>
      </c>
      <c r="G12261" s="3" t="s">
        <v>8</v>
      </c>
      <c r="H12261" s="4" t="n">
        <f aca="false">ROUND(E12261*F12261,2)</f>
        <v>364086.68</v>
      </c>
    </row>
    <row r="12262" customFormat="false" ht="15" hidden="false" customHeight="false" outlineLevel="0" collapsed="false">
      <c r="A12262" s="3" t="n">
        <v>12261</v>
      </c>
      <c r="B12262" s="3" t="n">
        <v>11</v>
      </c>
      <c r="C12262" s="3" t="s">
        <v>468</v>
      </c>
      <c r="D12262" s="3" t="s">
        <v>562</v>
      </c>
      <c r="E12262" s="3" t="n">
        <v>2310</v>
      </c>
      <c r="F12262" s="4" t="n">
        <v>114.78</v>
      </c>
      <c r="G12262" s="3" t="s">
        <v>34</v>
      </c>
      <c r="H12262" s="4" t="n">
        <f aca="false">ROUND(E12262*F12262,2)</f>
        <v>265141.8</v>
      </c>
    </row>
    <row r="12263" customFormat="false" ht="15" hidden="false" customHeight="false" outlineLevel="0" collapsed="false">
      <c r="A12263" s="3" t="n">
        <v>12262</v>
      </c>
      <c r="B12263" s="3" t="n">
        <v>1</v>
      </c>
      <c r="C12263" s="3" t="s">
        <v>468</v>
      </c>
      <c r="D12263" s="3" t="s">
        <v>562</v>
      </c>
      <c r="E12263" s="3" t="n">
        <v>823</v>
      </c>
      <c r="F12263" s="4" t="n">
        <v>360.04</v>
      </c>
      <c r="G12263" s="3" t="s">
        <v>8</v>
      </c>
      <c r="H12263" s="4" t="n">
        <f aca="false">ROUND(E12263*F12263,2)</f>
        <v>296312.92</v>
      </c>
    </row>
    <row r="12264" customFormat="false" ht="15" hidden="false" customHeight="false" outlineLevel="0" collapsed="false">
      <c r="A12264" s="3" t="n">
        <v>12263</v>
      </c>
      <c r="B12264" s="3" t="n">
        <v>1</v>
      </c>
      <c r="C12264" s="3" t="s">
        <v>468</v>
      </c>
      <c r="D12264" s="3" t="s">
        <v>563</v>
      </c>
      <c r="E12264" s="3" t="n">
        <v>3503</v>
      </c>
      <c r="F12264" s="4" t="n">
        <v>360.69</v>
      </c>
      <c r="G12264" s="3" t="s">
        <v>8</v>
      </c>
      <c r="H12264" s="4" t="n">
        <f aca="false">ROUND(E12264*F12264,2)</f>
        <v>1263497.07</v>
      </c>
    </row>
    <row r="12265" customFormat="false" ht="15" hidden="false" customHeight="false" outlineLevel="0" collapsed="false">
      <c r="A12265" s="3" t="n">
        <v>12264</v>
      </c>
      <c r="B12265" s="3" t="n">
        <v>8</v>
      </c>
      <c r="C12265" s="3" t="s">
        <v>468</v>
      </c>
      <c r="D12265" s="3" t="s">
        <v>563</v>
      </c>
      <c r="E12265" s="3" t="n">
        <v>4697</v>
      </c>
      <c r="F12265" s="4" t="n">
        <v>67.64</v>
      </c>
      <c r="G12265" s="3" t="s">
        <v>8</v>
      </c>
      <c r="H12265" s="4" t="n">
        <f aca="false">ROUND(E12265*F12265,2)</f>
        <v>317705.08</v>
      </c>
    </row>
    <row r="12266" customFormat="false" ht="15" hidden="false" customHeight="false" outlineLevel="0" collapsed="false">
      <c r="A12266" s="3" t="n">
        <v>12265</v>
      </c>
      <c r="B12266" s="3" t="n">
        <v>7</v>
      </c>
      <c r="C12266" s="3" t="s">
        <v>468</v>
      </c>
      <c r="D12266" s="3" t="s">
        <v>563</v>
      </c>
      <c r="E12266" s="3" t="n">
        <v>4673</v>
      </c>
      <c r="F12266" s="4" t="n">
        <v>278.9</v>
      </c>
      <c r="G12266" s="3" t="s">
        <v>8</v>
      </c>
      <c r="H12266" s="4" t="n">
        <f aca="false">ROUND(E12266*F12266,2)</f>
        <v>1303299.7</v>
      </c>
    </row>
    <row r="12267" customFormat="false" ht="15" hidden="false" customHeight="false" outlineLevel="0" collapsed="false">
      <c r="A12267" s="3" t="n">
        <v>12266</v>
      </c>
      <c r="B12267" s="3" t="n">
        <v>9</v>
      </c>
      <c r="C12267" s="3" t="s">
        <v>468</v>
      </c>
      <c r="D12267" s="3" t="s">
        <v>563</v>
      </c>
      <c r="E12267" s="3" t="n">
        <v>4201</v>
      </c>
      <c r="F12267" s="4" t="n">
        <v>254.94</v>
      </c>
      <c r="G12267" s="3" t="s">
        <v>8</v>
      </c>
      <c r="H12267" s="4" t="n">
        <f aca="false">ROUND(E12267*F12267,2)</f>
        <v>1071002.94</v>
      </c>
    </row>
    <row r="12268" customFormat="false" ht="15" hidden="false" customHeight="false" outlineLevel="0" collapsed="false">
      <c r="A12268" s="3" t="n">
        <v>12267</v>
      </c>
      <c r="B12268" s="3" t="n">
        <v>13</v>
      </c>
      <c r="C12268" s="3" t="s">
        <v>468</v>
      </c>
      <c r="D12268" s="3" t="s">
        <v>563</v>
      </c>
      <c r="E12268" s="3" t="n">
        <v>4598</v>
      </c>
      <c r="F12268" s="4" t="n">
        <v>48.22</v>
      </c>
      <c r="G12268" s="3" t="s">
        <v>41</v>
      </c>
      <c r="H12268" s="4" t="n">
        <f aca="false">ROUND(E12268*F12268,2)</f>
        <v>221715.56</v>
      </c>
    </row>
    <row r="12269" customFormat="false" ht="15" hidden="false" customHeight="false" outlineLevel="0" collapsed="false">
      <c r="A12269" s="3" t="n">
        <v>12268</v>
      </c>
      <c r="B12269" s="3" t="n">
        <v>11</v>
      </c>
      <c r="C12269" s="3" t="s">
        <v>468</v>
      </c>
      <c r="D12269" s="3" t="s">
        <v>562</v>
      </c>
      <c r="E12269" s="3" t="n">
        <v>4488</v>
      </c>
      <c r="F12269" s="4" t="n">
        <v>114.74</v>
      </c>
      <c r="G12269" s="3" t="s">
        <v>34</v>
      </c>
      <c r="H12269" s="4" t="n">
        <f aca="false">ROUND(E12269*F12269,2)</f>
        <v>514953.12</v>
      </c>
    </row>
    <row r="12270" customFormat="false" ht="15" hidden="false" customHeight="false" outlineLevel="0" collapsed="false">
      <c r="A12270" s="3" t="n">
        <v>12269</v>
      </c>
      <c r="B12270" s="3" t="n">
        <v>9</v>
      </c>
      <c r="C12270" s="3" t="s">
        <v>468</v>
      </c>
      <c r="D12270" s="3" t="s">
        <v>563</v>
      </c>
      <c r="E12270" s="3" t="n">
        <v>3151</v>
      </c>
      <c r="F12270" s="4" t="n">
        <v>254.82</v>
      </c>
      <c r="G12270" s="3" t="s">
        <v>8</v>
      </c>
      <c r="H12270" s="4" t="n">
        <f aca="false">ROUND(E12270*F12270,2)</f>
        <v>802937.82</v>
      </c>
    </row>
    <row r="12271" customFormat="false" ht="15" hidden="false" customHeight="false" outlineLevel="0" collapsed="false">
      <c r="A12271" s="3" t="n">
        <v>12270</v>
      </c>
      <c r="B12271" s="3" t="n">
        <v>13</v>
      </c>
      <c r="C12271" s="3" t="s">
        <v>468</v>
      </c>
      <c r="D12271" s="3" t="s">
        <v>562</v>
      </c>
      <c r="E12271" s="3" t="n">
        <v>3606</v>
      </c>
      <c r="F12271" s="4" t="n">
        <v>48.1</v>
      </c>
      <c r="G12271" s="3" t="s">
        <v>41</v>
      </c>
      <c r="H12271" s="4" t="n">
        <f aca="false">ROUND(E12271*F12271,2)</f>
        <v>173448.6</v>
      </c>
    </row>
    <row r="12272" customFormat="false" ht="15" hidden="false" customHeight="false" outlineLevel="0" collapsed="false">
      <c r="A12272" s="3" t="n">
        <v>12271</v>
      </c>
      <c r="B12272" s="3" t="n">
        <v>6</v>
      </c>
      <c r="C12272" s="3" t="s">
        <v>468</v>
      </c>
      <c r="D12272" s="3" t="s">
        <v>562</v>
      </c>
      <c r="E12272" s="3" t="n">
        <v>4132</v>
      </c>
      <c r="F12272" s="4" t="n">
        <v>249.54</v>
      </c>
      <c r="G12272" s="3" t="s">
        <v>8</v>
      </c>
      <c r="H12272" s="4" t="n">
        <f aca="false">ROUND(E12272*F12272,2)</f>
        <v>1031099.28</v>
      </c>
    </row>
    <row r="12273" customFormat="false" ht="15" hidden="false" customHeight="false" outlineLevel="0" collapsed="false">
      <c r="A12273" s="3" t="n">
        <v>12272</v>
      </c>
      <c r="B12273" s="3" t="n">
        <v>5</v>
      </c>
      <c r="C12273" s="3" t="s">
        <v>468</v>
      </c>
      <c r="D12273" s="3" t="s">
        <v>563</v>
      </c>
      <c r="E12273" s="3" t="n">
        <v>2051</v>
      </c>
      <c r="F12273" s="4" t="n">
        <v>643.17</v>
      </c>
      <c r="G12273" s="3" t="s">
        <v>8</v>
      </c>
      <c r="H12273" s="4" t="n">
        <f aca="false">ROUND(E12273*F12273,2)</f>
        <v>1319141.67</v>
      </c>
    </row>
    <row r="12274" customFormat="false" ht="15" hidden="false" customHeight="false" outlineLevel="0" collapsed="false">
      <c r="A12274" s="3" t="n">
        <v>12273</v>
      </c>
      <c r="B12274" s="3" t="n">
        <v>13</v>
      </c>
      <c r="C12274" s="3" t="s">
        <v>468</v>
      </c>
      <c r="D12274" s="3" t="s">
        <v>562</v>
      </c>
      <c r="E12274" s="3" t="n">
        <v>4497</v>
      </c>
      <c r="F12274" s="4" t="n">
        <v>48.31</v>
      </c>
      <c r="G12274" s="3" t="s">
        <v>41</v>
      </c>
      <c r="H12274" s="4" t="n">
        <f aca="false">ROUND(E12274*F12274,2)</f>
        <v>217250.07</v>
      </c>
    </row>
    <row r="12275" customFormat="false" ht="15" hidden="false" customHeight="false" outlineLevel="0" collapsed="false">
      <c r="A12275" s="3" t="n">
        <v>12274</v>
      </c>
      <c r="B12275" s="3" t="n">
        <v>6</v>
      </c>
      <c r="C12275" s="3" t="s">
        <v>468</v>
      </c>
      <c r="D12275" s="3" t="s">
        <v>563</v>
      </c>
      <c r="E12275" s="3" t="n">
        <v>4854</v>
      </c>
      <c r="F12275" s="4" t="n">
        <v>248.6</v>
      </c>
      <c r="G12275" s="3" t="s">
        <v>8</v>
      </c>
      <c r="H12275" s="4" t="n">
        <f aca="false">ROUND(E12275*F12275,2)</f>
        <v>1206704.4</v>
      </c>
    </row>
    <row r="12276" customFormat="false" ht="15" hidden="false" customHeight="false" outlineLevel="0" collapsed="false">
      <c r="A12276" s="3" t="n">
        <v>12275</v>
      </c>
      <c r="B12276" s="3" t="n">
        <v>4</v>
      </c>
      <c r="C12276" s="3" t="s">
        <v>468</v>
      </c>
      <c r="D12276" s="3" t="s">
        <v>562</v>
      </c>
      <c r="E12276" s="3" t="n">
        <v>4852</v>
      </c>
      <c r="F12276" s="4" t="n">
        <v>132.85</v>
      </c>
      <c r="G12276" s="3" t="s">
        <v>8</v>
      </c>
      <c r="H12276" s="4" t="n">
        <f aca="false">ROUND(E12276*F12276,2)</f>
        <v>644588.2</v>
      </c>
    </row>
    <row r="12277" customFormat="false" ht="15" hidden="false" customHeight="false" outlineLevel="0" collapsed="false">
      <c r="A12277" s="3" t="n">
        <v>12276</v>
      </c>
      <c r="B12277" s="3" t="n">
        <v>11</v>
      </c>
      <c r="C12277" s="3" t="s">
        <v>468</v>
      </c>
      <c r="D12277" s="3" t="s">
        <v>562</v>
      </c>
      <c r="E12277" s="3" t="n">
        <v>4308</v>
      </c>
      <c r="F12277" s="4" t="n">
        <v>114.72</v>
      </c>
      <c r="G12277" s="3" t="s">
        <v>34</v>
      </c>
      <c r="H12277" s="4" t="n">
        <f aca="false">ROUND(E12277*F12277,2)</f>
        <v>494213.76</v>
      </c>
    </row>
    <row r="12278" customFormat="false" ht="15" hidden="false" customHeight="false" outlineLevel="0" collapsed="false">
      <c r="A12278" s="3" t="n">
        <v>12277</v>
      </c>
      <c r="B12278" s="3" t="n">
        <v>9</v>
      </c>
      <c r="C12278" s="3" t="s">
        <v>468</v>
      </c>
      <c r="D12278" s="3" t="s">
        <v>563</v>
      </c>
      <c r="E12278" s="3" t="n">
        <v>1417</v>
      </c>
      <c r="F12278" s="4" t="n">
        <v>254.53</v>
      </c>
      <c r="G12278" s="3" t="s">
        <v>8</v>
      </c>
      <c r="H12278" s="4" t="n">
        <f aca="false">ROUND(E12278*F12278,2)</f>
        <v>360669.01</v>
      </c>
    </row>
    <row r="12279" customFormat="false" ht="15" hidden="false" customHeight="false" outlineLevel="0" collapsed="false">
      <c r="A12279" s="3" t="n">
        <v>12278</v>
      </c>
      <c r="B12279" s="3" t="n">
        <v>4</v>
      </c>
      <c r="C12279" s="3" t="s">
        <v>468</v>
      </c>
      <c r="D12279" s="3" t="s">
        <v>562</v>
      </c>
      <c r="E12279" s="3" t="n">
        <v>790</v>
      </c>
      <c r="F12279" s="4" t="n">
        <v>132.18</v>
      </c>
      <c r="G12279" s="3" t="s">
        <v>8</v>
      </c>
      <c r="H12279" s="4" t="n">
        <f aca="false">ROUND(E12279*F12279,2)</f>
        <v>104422.2</v>
      </c>
    </row>
    <row r="12280" customFormat="false" ht="15" hidden="false" customHeight="false" outlineLevel="0" collapsed="false">
      <c r="A12280" s="3" t="n">
        <v>12279</v>
      </c>
      <c r="B12280" s="3" t="n">
        <v>9</v>
      </c>
      <c r="C12280" s="3" t="s">
        <v>468</v>
      </c>
      <c r="D12280" s="3" t="s">
        <v>562</v>
      </c>
      <c r="E12280" s="3" t="n">
        <v>1606</v>
      </c>
      <c r="F12280" s="4" t="n">
        <v>255.23</v>
      </c>
      <c r="G12280" s="3" t="s">
        <v>8</v>
      </c>
      <c r="H12280" s="4" t="n">
        <f aca="false">ROUND(E12280*F12280,2)</f>
        <v>409899.38</v>
      </c>
    </row>
    <row r="12281" customFormat="false" ht="15" hidden="false" customHeight="false" outlineLevel="0" collapsed="false">
      <c r="A12281" s="3" t="n">
        <v>12280</v>
      </c>
      <c r="B12281" s="3" t="n">
        <v>11</v>
      </c>
      <c r="C12281" s="3" t="s">
        <v>468</v>
      </c>
      <c r="D12281" s="3" t="s">
        <v>563</v>
      </c>
      <c r="E12281" s="3" t="n">
        <v>2756</v>
      </c>
      <c r="F12281" s="4" t="n">
        <v>114.69</v>
      </c>
      <c r="G12281" s="3" t="s">
        <v>34</v>
      </c>
      <c r="H12281" s="4" t="n">
        <f aca="false">ROUND(E12281*F12281,2)</f>
        <v>316085.64</v>
      </c>
    </row>
    <row r="12282" customFormat="false" ht="15" hidden="false" customHeight="false" outlineLevel="0" collapsed="false">
      <c r="A12282" s="3" t="n">
        <v>12281</v>
      </c>
      <c r="B12282" s="3" t="n">
        <v>14</v>
      </c>
      <c r="C12282" s="3" t="s">
        <v>468</v>
      </c>
      <c r="D12282" s="3" t="s">
        <v>562</v>
      </c>
      <c r="E12282" s="3" t="n">
        <v>3186</v>
      </c>
      <c r="F12282" s="4" t="n">
        <v>65.43</v>
      </c>
      <c r="G12282" s="3" t="s">
        <v>41</v>
      </c>
      <c r="H12282" s="4" t="n">
        <f aca="false">ROUND(E12282*F12282,2)</f>
        <v>208459.98</v>
      </c>
    </row>
    <row r="12283" customFormat="false" ht="15" hidden="false" customHeight="false" outlineLevel="0" collapsed="false">
      <c r="A12283" s="3" t="n">
        <v>12282</v>
      </c>
      <c r="B12283" s="3" t="n">
        <v>15</v>
      </c>
      <c r="C12283" s="3" t="s">
        <v>468</v>
      </c>
      <c r="D12283" s="3" t="s">
        <v>563</v>
      </c>
      <c r="E12283" s="3" t="n">
        <v>3323</v>
      </c>
      <c r="F12283" s="4" t="n">
        <v>284.88</v>
      </c>
      <c r="G12283" s="3" t="s">
        <v>46</v>
      </c>
      <c r="H12283" s="4" t="n">
        <f aca="false">ROUND(E12283*F12283,2)</f>
        <v>946656.24</v>
      </c>
    </row>
    <row r="12284" customFormat="false" ht="15" hidden="false" customHeight="false" outlineLevel="0" collapsed="false">
      <c r="A12284" s="3" t="n">
        <v>12283</v>
      </c>
      <c r="B12284" s="3" t="n">
        <v>11</v>
      </c>
      <c r="C12284" s="3" t="s">
        <v>468</v>
      </c>
      <c r="D12284" s="3" t="s">
        <v>563</v>
      </c>
      <c r="E12284" s="3" t="n">
        <v>4075</v>
      </c>
      <c r="F12284" s="4" t="n">
        <v>114.89</v>
      </c>
      <c r="G12284" s="3" t="s">
        <v>34</v>
      </c>
      <c r="H12284" s="4" t="n">
        <f aca="false">ROUND(E12284*F12284,2)</f>
        <v>468176.75</v>
      </c>
    </row>
    <row r="12285" customFormat="false" ht="15" hidden="false" customHeight="false" outlineLevel="0" collapsed="false">
      <c r="A12285" s="3" t="n">
        <v>12284</v>
      </c>
      <c r="B12285" s="3" t="n">
        <v>9</v>
      </c>
      <c r="C12285" s="3" t="s">
        <v>468</v>
      </c>
      <c r="D12285" s="3" t="s">
        <v>563</v>
      </c>
      <c r="E12285" s="3" t="n">
        <v>1095</v>
      </c>
      <c r="F12285" s="4" t="n">
        <v>254.43</v>
      </c>
      <c r="G12285" s="3" t="s">
        <v>8</v>
      </c>
      <c r="H12285" s="4" t="n">
        <f aca="false">ROUND(E12285*F12285,2)</f>
        <v>278600.85</v>
      </c>
    </row>
    <row r="12286" customFormat="false" ht="15" hidden="false" customHeight="false" outlineLevel="0" collapsed="false">
      <c r="A12286" s="3" t="n">
        <v>12285</v>
      </c>
      <c r="B12286" s="3" t="n">
        <v>13</v>
      </c>
      <c r="C12286" s="3" t="s">
        <v>468</v>
      </c>
      <c r="D12286" s="3" t="s">
        <v>562</v>
      </c>
      <c r="E12286" s="3" t="n">
        <v>2523</v>
      </c>
      <c r="F12286" s="4" t="n">
        <v>48.24</v>
      </c>
      <c r="G12286" s="3" t="s">
        <v>41</v>
      </c>
      <c r="H12286" s="4" t="n">
        <f aca="false">ROUND(E12286*F12286,2)</f>
        <v>121709.52</v>
      </c>
    </row>
    <row r="12287" customFormat="false" ht="15" hidden="false" customHeight="false" outlineLevel="0" collapsed="false">
      <c r="A12287" s="3" t="n">
        <v>12286</v>
      </c>
      <c r="B12287" s="3" t="n">
        <v>1</v>
      </c>
      <c r="C12287" s="3" t="s">
        <v>468</v>
      </c>
      <c r="D12287" s="3" t="s">
        <v>563</v>
      </c>
      <c r="E12287" s="3" t="n">
        <v>3323</v>
      </c>
      <c r="F12287" s="4" t="n">
        <v>360.58</v>
      </c>
      <c r="G12287" s="3" t="s">
        <v>8</v>
      </c>
      <c r="H12287" s="4" t="n">
        <f aca="false">ROUND(E12287*F12287,2)</f>
        <v>1198207.34</v>
      </c>
    </row>
    <row r="12288" customFormat="false" ht="15" hidden="false" customHeight="false" outlineLevel="0" collapsed="false">
      <c r="A12288" s="3" t="n">
        <v>12287</v>
      </c>
      <c r="B12288" s="3" t="n">
        <v>4</v>
      </c>
      <c r="C12288" s="3" t="s">
        <v>468</v>
      </c>
      <c r="D12288" s="3" t="s">
        <v>562</v>
      </c>
      <c r="E12288" s="3" t="n">
        <v>1076</v>
      </c>
      <c r="F12288" s="4" t="n">
        <v>132.39</v>
      </c>
      <c r="G12288" s="3" t="s">
        <v>8</v>
      </c>
      <c r="H12288" s="4" t="n">
        <f aca="false">ROUND(E12288*F12288,2)</f>
        <v>142451.64</v>
      </c>
    </row>
    <row r="12289" customFormat="false" ht="15" hidden="false" customHeight="false" outlineLevel="0" collapsed="false">
      <c r="A12289" s="3" t="n">
        <v>12288</v>
      </c>
      <c r="B12289" s="3" t="n">
        <v>2</v>
      </c>
      <c r="C12289" s="3" t="s">
        <v>468</v>
      </c>
      <c r="D12289" s="3" t="s">
        <v>563</v>
      </c>
      <c r="E12289" s="3" t="n">
        <v>48</v>
      </c>
      <c r="F12289" s="4" t="n">
        <v>32.38</v>
      </c>
      <c r="G12289" s="3" t="s">
        <v>8</v>
      </c>
      <c r="H12289" s="4" t="n">
        <f aca="false">ROUND(E12289*F12289,2)</f>
        <v>1554.24</v>
      </c>
    </row>
    <row r="12290" customFormat="false" ht="15" hidden="false" customHeight="false" outlineLevel="0" collapsed="false">
      <c r="A12290" s="3" t="n">
        <v>12289</v>
      </c>
      <c r="B12290" s="3" t="n">
        <v>3</v>
      </c>
      <c r="C12290" s="3" t="s">
        <v>468</v>
      </c>
      <c r="D12290" s="3" t="s">
        <v>562</v>
      </c>
      <c r="E12290" s="3" t="n">
        <v>1707</v>
      </c>
      <c r="F12290" s="4" t="n">
        <v>163.5</v>
      </c>
      <c r="G12290" s="3" t="s">
        <v>8</v>
      </c>
      <c r="H12290" s="4" t="n">
        <f aca="false">ROUND(E12290*F12290,2)</f>
        <v>279094.5</v>
      </c>
    </row>
    <row r="12291" customFormat="false" ht="15" hidden="false" customHeight="false" outlineLevel="0" collapsed="false">
      <c r="A12291" s="3" t="n">
        <v>12290</v>
      </c>
      <c r="B12291" s="3" t="n">
        <v>12</v>
      </c>
      <c r="C12291" s="3" t="s">
        <v>468</v>
      </c>
      <c r="D12291" s="3" t="s">
        <v>563</v>
      </c>
      <c r="E12291" s="3" t="n">
        <v>4778</v>
      </c>
      <c r="F12291" s="4" t="n">
        <v>212.24</v>
      </c>
      <c r="G12291" s="3" t="s">
        <v>38</v>
      </c>
      <c r="H12291" s="4" t="n">
        <f aca="false">ROUND(E12291*F12291,2)</f>
        <v>1014082.72</v>
      </c>
    </row>
    <row r="12292" customFormat="false" ht="15" hidden="false" customHeight="false" outlineLevel="0" collapsed="false">
      <c r="A12292" s="3" t="n">
        <v>12291</v>
      </c>
      <c r="B12292" s="3" t="n">
        <v>5</v>
      </c>
      <c r="C12292" s="3" t="s">
        <v>468</v>
      </c>
      <c r="D12292" s="3" t="s">
        <v>563</v>
      </c>
      <c r="E12292" s="3" t="n">
        <v>485</v>
      </c>
      <c r="F12292" s="4" t="n">
        <v>643.25</v>
      </c>
      <c r="G12292" s="3" t="s">
        <v>8</v>
      </c>
      <c r="H12292" s="4" t="n">
        <f aca="false">ROUND(E12292*F12292,2)</f>
        <v>311976.25</v>
      </c>
    </row>
    <row r="12293" customFormat="false" ht="15" hidden="false" customHeight="false" outlineLevel="0" collapsed="false">
      <c r="A12293" s="3" t="n">
        <v>12292</v>
      </c>
      <c r="B12293" s="3" t="n">
        <v>13</v>
      </c>
      <c r="C12293" s="3" t="s">
        <v>468</v>
      </c>
      <c r="D12293" s="3" t="s">
        <v>563</v>
      </c>
      <c r="E12293" s="3" t="n">
        <v>4841</v>
      </c>
      <c r="F12293" s="4" t="n">
        <v>48.17</v>
      </c>
      <c r="G12293" s="3" t="s">
        <v>41</v>
      </c>
      <c r="H12293" s="4" t="n">
        <f aca="false">ROUND(E12293*F12293,2)</f>
        <v>233190.97</v>
      </c>
    </row>
    <row r="12294" customFormat="false" ht="15" hidden="false" customHeight="false" outlineLevel="0" collapsed="false">
      <c r="A12294" s="3" t="n">
        <v>12293</v>
      </c>
      <c r="B12294" s="3" t="n">
        <v>12</v>
      </c>
      <c r="C12294" s="3" t="s">
        <v>468</v>
      </c>
      <c r="D12294" s="3" t="s">
        <v>562</v>
      </c>
      <c r="E12294" s="3" t="n">
        <v>1086</v>
      </c>
      <c r="F12294" s="4" t="n">
        <v>211.77</v>
      </c>
      <c r="G12294" s="3" t="s">
        <v>38</v>
      </c>
      <c r="H12294" s="4" t="n">
        <f aca="false">ROUND(E12294*F12294,2)</f>
        <v>229982.22</v>
      </c>
    </row>
    <row r="12295" customFormat="false" ht="15" hidden="false" customHeight="false" outlineLevel="0" collapsed="false">
      <c r="A12295" s="3" t="n">
        <v>12294</v>
      </c>
      <c r="B12295" s="3" t="n">
        <v>15</v>
      </c>
      <c r="C12295" s="3" t="s">
        <v>468</v>
      </c>
      <c r="D12295" s="3" t="s">
        <v>563</v>
      </c>
      <c r="E12295" s="3" t="n">
        <v>3801</v>
      </c>
      <c r="F12295" s="4" t="n">
        <v>285.34</v>
      </c>
      <c r="G12295" s="3" t="s">
        <v>46</v>
      </c>
      <c r="H12295" s="4" t="n">
        <f aca="false">ROUND(E12295*F12295,2)</f>
        <v>1084577.34</v>
      </c>
    </row>
    <row r="12296" customFormat="false" ht="15" hidden="false" customHeight="false" outlineLevel="0" collapsed="false">
      <c r="A12296" s="3" t="n">
        <v>12295</v>
      </c>
      <c r="B12296" s="3" t="n">
        <v>11</v>
      </c>
      <c r="C12296" s="3" t="s">
        <v>468</v>
      </c>
      <c r="D12296" s="3" t="s">
        <v>563</v>
      </c>
      <c r="E12296" s="3" t="n">
        <v>1320</v>
      </c>
      <c r="F12296" s="4" t="n">
        <v>114.75</v>
      </c>
      <c r="G12296" s="3" t="s">
        <v>34</v>
      </c>
      <c r="H12296" s="4" t="n">
        <f aca="false">ROUND(E12296*F12296,2)</f>
        <v>151470</v>
      </c>
    </row>
    <row r="12297" customFormat="false" ht="15" hidden="false" customHeight="false" outlineLevel="0" collapsed="false">
      <c r="A12297" s="3" t="n">
        <v>12296</v>
      </c>
      <c r="B12297" s="3" t="n">
        <v>6</v>
      </c>
      <c r="C12297" s="3" t="s">
        <v>468</v>
      </c>
      <c r="D12297" s="3" t="s">
        <v>563</v>
      </c>
      <c r="E12297" s="3" t="n">
        <v>4634</v>
      </c>
      <c r="F12297" s="4" t="n">
        <v>249.83</v>
      </c>
      <c r="G12297" s="3" t="s">
        <v>8</v>
      </c>
      <c r="H12297" s="4" t="n">
        <f aca="false">ROUND(E12297*F12297,2)</f>
        <v>1157712.22</v>
      </c>
    </row>
    <row r="12298" customFormat="false" ht="15" hidden="false" customHeight="false" outlineLevel="0" collapsed="false">
      <c r="A12298" s="3" t="n">
        <v>12297</v>
      </c>
      <c r="B12298" s="3" t="n">
        <v>8</v>
      </c>
      <c r="C12298" s="3" t="s">
        <v>469</v>
      </c>
      <c r="D12298" s="3" t="s">
        <v>563</v>
      </c>
      <c r="E12298" s="3" t="n">
        <v>990</v>
      </c>
      <c r="F12298" s="4" t="n">
        <v>67.76</v>
      </c>
      <c r="G12298" s="3" t="s">
        <v>8</v>
      </c>
      <c r="H12298" s="4" t="n">
        <f aca="false">ROUND(E12298*F12298,2)</f>
        <v>67082.4</v>
      </c>
    </row>
    <row r="12299" customFormat="false" ht="15" hidden="false" customHeight="false" outlineLevel="0" collapsed="false">
      <c r="A12299" s="3" t="n">
        <v>12298</v>
      </c>
      <c r="B12299" s="3" t="n">
        <v>11</v>
      </c>
      <c r="C12299" s="3" t="s">
        <v>469</v>
      </c>
      <c r="D12299" s="3" t="s">
        <v>562</v>
      </c>
      <c r="E12299" s="3" t="n">
        <v>3982</v>
      </c>
      <c r="F12299" s="4" t="n">
        <v>116.01</v>
      </c>
      <c r="G12299" s="3" t="s">
        <v>34</v>
      </c>
      <c r="H12299" s="4" t="n">
        <f aca="false">ROUND(E12299*F12299,2)</f>
        <v>461951.82</v>
      </c>
    </row>
    <row r="12300" customFormat="false" ht="15" hidden="false" customHeight="false" outlineLevel="0" collapsed="false">
      <c r="A12300" s="3" t="n">
        <v>12299</v>
      </c>
      <c r="B12300" s="3" t="n">
        <v>3</v>
      </c>
      <c r="C12300" s="3" t="s">
        <v>469</v>
      </c>
      <c r="D12300" s="3" t="s">
        <v>563</v>
      </c>
      <c r="E12300" s="3" t="n">
        <v>1372</v>
      </c>
      <c r="F12300" s="4" t="n">
        <v>163.53</v>
      </c>
      <c r="G12300" s="3" t="s">
        <v>8</v>
      </c>
      <c r="H12300" s="4" t="n">
        <f aca="false">ROUND(E12300*F12300,2)</f>
        <v>224363.16</v>
      </c>
    </row>
    <row r="12301" customFormat="false" ht="15" hidden="false" customHeight="false" outlineLevel="0" collapsed="false">
      <c r="A12301" s="3" t="n">
        <v>12300</v>
      </c>
      <c r="B12301" s="3" t="n">
        <v>2</v>
      </c>
      <c r="C12301" s="3" t="s">
        <v>469</v>
      </c>
      <c r="D12301" s="3" t="s">
        <v>563</v>
      </c>
      <c r="E12301" s="3" t="n">
        <v>520</v>
      </c>
      <c r="F12301" s="4" t="n">
        <v>32.89</v>
      </c>
      <c r="G12301" s="3" t="s">
        <v>8</v>
      </c>
      <c r="H12301" s="4" t="n">
        <f aca="false">ROUND(E12301*F12301,2)</f>
        <v>17102.8</v>
      </c>
    </row>
    <row r="12302" customFormat="false" ht="15" hidden="false" customHeight="false" outlineLevel="0" collapsed="false">
      <c r="A12302" s="3" t="n">
        <v>12301</v>
      </c>
      <c r="B12302" s="3" t="n">
        <v>11</v>
      </c>
      <c r="C12302" s="3" t="s">
        <v>469</v>
      </c>
      <c r="D12302" s="3" t="s">
        <v>562</v>
      </c>
      <c r="E12302" s="3" t="n">
        <v>3587</v>
      </c>
      <c r="F12302" s="4" t="n">
        <v>115.93</v>
      </c>
      <c r="G12302" s="3" t="s">
        <v>34</v>
      </c>
      <c r="H12302" s="4" t="n">
        <f aca="false">ROUND(E12302*F12302,2)</f>
        <v>415840.91</v>
      </c>
    </row>
    <row r="12303" customFormat="false" ht="15" hidden="false" customHeight="false" outlineLevel="0" collapsed="false">
      <c r="A12303" s="3" t="n">
        <v>12302</v>
      </c>
      <c r="B12303" s="3" t="n">
        <v>1</v>
      </c>
      <c r="C12303" s="3" t="s">
        <v>469</v>
      </c>
      <c r="D12303" s="3" t="s">
        <v>562</v>
      </c>
      <c r="E12303" s="3" t="n">
        <v>2372</v>
      </c>
      <c r="F12303" s="4" t="n">
        <v>361.12</v>
      </c>
      <c r="G12303" s="3" t="s">
        <v>8</v>
      </c>
      <c r="H12303" s="4" t="n">
        <f aca="false">ROUND(E12303*F12303,2)</f>
        <v>856576.64</v>
      </c>
    </row>
    <row r="12304" customFormat="false" ht="15" hidden="false" customHeight="false" outlineLevel="0" collapsed="false">
      <c r="A12304" s="3" t="n">
        <v>12303</v>
      </c>
      <c r="B12304" s="3" t="n">
        <v>12</v>
      </c>
      <c r="C12304" s="3" t="s">
        <v>469</v>
      </c>
      <c r="D12304" s="3" t="s">
        <v>562</v>
      </c>
      <c r="E12304" s="3" t="n">
        <v>2644</v>
      </c>
      <c r="F12304" s="4" t="n">
        <v>211.82</v>
      </c>
      <c r="G12304" s="3" t="s">
        <v>38</v>
      </c>
      <c r="H12304" s="4" t="n">
        <f aca="false">ROUND(E12304*F12304,2)</f>
        <v>560052.08</v>
      </c>
    </row>
    <row r="12305" customFormat="false" ht="15" hidden="false" customHeight="false" outlineLevel="0" collapsed="false">
      <c r="A12305" s="3" t="n">
        <v>12304</v>
      </c>
      <c r="B12305" s="3" t="n">
        <v>1</v>
      </c>
      <c r="C12305" s="3" t="s">
        <v>469</v>
      </c>
      <c r="D12305" s="3" t="s">
        <v>563</v>
      </c>
      <c r="E12305" s="3" t="n">
        <v>3525</v>
      </c>
      <c r="F12305" s="4" t="n">
        <v>361.39</v>
      </c>
      <c r="G12305" s="3" t="s">
        <v>8</v>
      </c>
      <c r="H12305" s="4" t="n">
        <f aca="false">ROUND(E12305*F12305,2)</f>
        <v>1273899.75</v>
      </c>
    </row>
    <row r="12306" customFormat="false" ht="15" hidden="false" customHeight="false" outlineLevel="0" collapsed="false">
      <c r="A12306" s="3" t="n">
        <v>12305</v>
      </c>
      <c r="B12306" s="3" t="n">
        <v>7</v>
      </c>
      <c r="C12306" s="3" t="s">
        <v>469</v>
      </c>
      <c r="D12306" s="3" t="s">
        <v>563</v>
      </c>
      <c r="E12306" s="3" t="n">
        <v>2330</v>
      </c>
      <c r="F12306" s="4" t="n">
        <v>273.19</v>
      </c>
      <c r="G12306" s="3" t="s">
        <v>8</v>
      </c>
      <c r="H12306" s="4" t="n">
        <f aca="false">ROUND(E12306*F12306,2)</f>
        <v>636532.7</v>
      </c>
    </row>
    <row r="12307" customFormat="false" ht="15" hidden="false" customHeight="false" outlineLevel="0" collapsed="false">
      <c r="A12307" s="3" t="n">
        <v>12306</v>
      </c>
      <c r="B12307" s="3" t="n">
        <v>13</v>
      </c>
      <c r="C12307" s="3" t="s">
        <v>469</v>
      </c>
      <c r="D12307" s="3" t="s">
        <v>563</v>
      </c>
      <c r="E12307" s="3" t="n">
        <v>4831</v>
      </c>
      <c r="F12307" s="4" t="n">
        <v>47.31</v>
      </c>
      <c r="G12307" s="3" t="s">
        <v>41</v>
      </c>
      <c r="H12307" s="4" t="n">
        <f aca="false">ROUND(E12307*F12307,2)</f>
        <v>228554.61</v>
      </c>
    </row>
    <row r="12308" customFormat="false" ht="15" hidden="false" customHeight="false" outlineLevel="0" collapsed="false">
      <c r="A12308" s="3" t="n">
        <v>12307</v>
      </c>
      <c r="B12308" s="3" t="n">
        <v>13</v>
      </c>
      <c r="C12308" s="3" t="s">
        <v>469</v>
      </c>
      <c r="D12308" s="3" t="s">
        <v>563</v>
      </c>
      <c r="E12308" s="3" t="n">
        <v>227</v>
      </c>
      <c r="F12308" s="4" t="n">
        <v>47.37</v>
      </c>
      <c r="G12308" s="3" t="s">
        <v>41</v>
      </c>
      <c r="H12308" s="4" t="n">
        <f aca="false">ROUND(E12308*F12308,2)</f>
        <v>10752.99</v>
      </c>
    </row>
    <row r="12309" customFormat="false" ht="15" hidden="false" customHeight="false" outlineLevel="0" collapsed="false">
      <c r="A12309" s="3" t="n">
        <v>12308</v>
      </c>
      <c r="B12309" s="3" t="n">
        <v>11</v>
      </c>
      <c r="C12309" s="3" t="s">
        <v>469</v>
      </c>
      <c r="D12309" s="3" t="s">
        <v>562</v>
      </c>
      <c r="E12309" s="3" t="n">
        <v>997</v>
      </c>
      <c r="F12309" s="4" t="n">
        <v>115.88</v>
      </c>
      <c r="G12309" s="3" t="s">
        <v>34</v>
      </c>
      <c r="H12309" s="4" t="n">
        <f aca="false">ROUND(E12309*F12309,2)</f>
        <v>115532.36</v>
      </c>
    </row>
    <row r="12310" customFormat="false" ht="15" hidden="false" customHeight="false" outlineLevel="0" collapsed="false">
      <c r="A12310" s="3" t="n">
        <v>12309</v>
      </c>
      <c r="B12310" s="3" t="n">
        <v>4</v>
      </c>
      <c r="C12310" s="3" t="s">
        <v>469</v>
      </c>
      <c r="D12310" s="3" t="s">
        <v>562</v>
      </c>
      <c r="E12310" s="3" t="n">
        <v>3644</v>
      </c>
      <c r="F12310" s="4" t="n">
        <v>131.17</v>
      </c>
      <c r="G12310" s="3" t="s">
        <v>8</v>
      </c>
      <c r="H12310" s="4" t="n">
        <f aca="false">ROUND(E12310*F12310,2)</f>
        <v>477983.48</v>
      </c>
    </row>
    <row r="12311" customFormat="false" ht="15" hidden="false" customHeight="false" outlineLevel="0" collapsed="false">
      <c r="A12311" s="3" t="n">
        <v>12310</v>
      </c>
      <c r="B12311" s="3" t="n">
        <v>11</v>
      </c>
      <c r="C12311" s="3" t="s">
        <v>469</v>
      </c>
      <c r="D12311" s="3" t="s">
        <v>562</v>
      </c>
      <c r="E12311" s="3" t="n">
        <v>1926</v>
      </c>
      <c r="F12311" s="4" t="n">
        <v>115.56</v>
      </c>
      <c r="G12311" s="3" t="s">
        <v>34</v>
      </c>
      <c r="H12311" s="4" t="n">
        <f aca="false">ROUND(E12311*F12311,2)</f>
        <v>222568.56</v>
      </c>
    </row>
    <row r="12312" customFormat="false" ht="15" hidden="false" customHeight="false" outlineLevel="0" collapsed="false">
      <c r="A12312" s="3" t="n">
        <v>12311</v>
      </c>
      <c r="B12312" s="3" t="n">
        <v>7</v>
      </c>
      <c r="C12312" s="3" t="s">
        <v>469</v>
      </c>
      <c r="D12312" s="3" t="s">
        <v>563</v>
      </c>
      <c r="E12312" s="3" t="n">
        <v>1354</v>
      </c>
      <c r="F12312" s="4" t="n">
        <v>274.16</v>
      </c>
      <c r="G12312" s="3" t="s">
        <v>8</v>
      </c>
      <c r="H12312" s="4" t="n">
        <f aca="false">ROUND(E12312*F12312,2)</f>
        <v>371212.64</v>
      </c>
    </row>
    <row r="12313" customFormat="false" ht="15" hidden="false" customHeight="false" outlineLevel="0" collapsed="false">
      <c r="A12313" s="3" t="n">
        <v>12312</v>
      </c>
      <c r="B12313" s="3" t="n">
        <v>8</v>
      </c>
      <c r="C12313" s="3" t="s">
        <v>469</v>
      </c>
      <c r="D12313" s="3" t="s">
        <v>562</v>
      </c>
      <c r="E12313" s="3" t="n">
        <v>1529</v>
      </c>
      <c r="F12313" s="4" t="n">
        <v>67.97</v>
      </c>
      <c r="G12313" s="3" t="s">
        <v>8</v>
      </c>
      <c r="H12313" s="4" t="n">
        <f aca="false">ROUND(E12313*F12313,2)</f>
        <v>103926.13</v>
      </c>
    </row>
    <row r="12314" customFormat="false" ht="15" hidden="false" customHeight="false" outlineLevel="0" collapsed="false">
      <c r="A12314" s="3" t="n">
        <v>12313</v>
      </c>
      <c r="B12314" s="3" t="n">
        <v>13</v>
      </c>
      <c r="C12314" s="3" t="s">
        <v>469</v>
      </c>
      <c r="D12314" s="3" t="s">
        <v>563</v>
      </c>
      <c r="E12314" s="3" t="n">
        <v>4336</v>
      </c>
      <c r="F12314" s="4" t="n">
        <v>47.36</v>
      </c>
      <c r="G12314" s="3" t="s">
        <v>41</v>
      </c>
      <c r="H12314" s="4" t="n">
        <f aca="false">ROUND(E12314*F12314,2)</f>
        <v>205352.96</v>
      </c>
    </row>
    <row r="12315" customFormat="false" ht="15" hidden="false" customHeight="false" outlineLevel="0" collapsed="false">
      <c r="A12315" s="3" t="n">
        <v>12314</v>
      </c>
      <c r="B12315" s="3" t="n">
        <v>6</v>
      </c>
      <c r="C12315" s="3" t="s">
        <v>469</v>
      </c>
      <c r="D12315" s="3" t="s">
        <v>563</v>
      </c>
      <c r="E12315" s="3" t="n">
        <v>2679</v>
      </c>
      <c r="F12315" s="4" t="n">
        <v>251.96</v>
      </c>
      <c r="G12315" s="3" t="s">
        <v>8</v>
      </c>
      <c r="H12315" s="4" t="n">
        <f aca="false">ROUND(E12315*F12315,2)</f>
        <v>675000.84</v>
      </c>
    </row>
    <row r="12316" customFormat="false" ht="15" hidden="false" customHeight="false" outlineLevel="0" collapsed="false">
      <c r="A12316" s="3" t="n">
        <v>12315</v>
      </c>
      <c r="B12316" s="3" t="n">
        <v>1</v>
      </c>
      <c r="C12316" s="3" t="s">
        <v>469</v>
      </c>
      <c r="D12316" s="3" t="s">
        <v>562</v>
      </c>
      <c r="E12316" s="3" t="n">
        <v>1610</v>
      </c>
      <c r="F12316" s="4" t="n">
        <v>359.81</v>
      </c>
      <c r="G12316" s="3" t="s">
        <v>8</v>
      </c>
      <c r="H12316" s="4" t="n">
        <f aca="false">ROUND(E12316*F12316,2)</f>
        <v>579294.1</v>
      </c>
    </row>
    <row r="12317" customFormat="false" ht="15" hidden="false" customHeight="false" outlineLevel="0" collapsed="false">
      <c r="A12317" s="3" t="n">
        <v>12316</v>
      </c>
      <c r="B12317" s="3" t="n">
        <v>1</v>
      </c>
      <c r="C12317" s="3" t="s">
        <v>469</v>
      </c>
      <c r="D12317" s="3" t="s">
        <v>563</v>
      </c>
      <c r="E12317" s="3" t="n">
        <v>4020</v>
      </c>
      <c r="F12317" s="4" t="n">
        <v>361.04</v>
      </c>
      <c r="G12317" s="3" t="s">
        <v>8</v>
      </c>
      <c r="H12317" s="4" t="n">
        <f aca="false">ROUND(E12317*F12317,2)</f>
        <v>1451380.8</v>
      </c>
    </row>
    <row r="12318" customFormat="false" ht="15" hidden="false" customHeight="false" outlineLevel="0" collapsed="false">
      <c r="A12318" s="3" t="n">
        <v>12317</v>
      </c>
      <c r="B12318" s="3" t="n">
        <v>12</v>
      </c>
      <c r="C12318" s="3" t="s">
        <v>469</v>
      </c>
      <c r="D12318" s="3" t="s">
        <v>562</v>
      </c>
      <c r="E12318" s="3" t="n">
        <v>3845</v>
      </c>
      <c r="F12318" s="4" t="n">
        <v>211.54</v>
      </c>
      <c r="G12318" s="3" t="s">
        <v>38</v>
      </c>
      <c r="H12318" s="4" t="n">
        <f aca="false">ROUND(E12318*F12318,2)</f>
        <v>813371.3</v>
      </c>
    </row>
    <row r="12319" customFormat="false" ht="15" hidden="false" customHeight="false" outlineLevel="0" collapsed="false">
      <c r="A12319" s="3" t="n">
        <v>12318</v>
      </c>
      <c r="B12319" s="3" t="n">
        <v>12</v>
      </c>
      <c r="C12319" s="3" t="s">
        <v>469</v>
      </c>
      <c r="D12319" s="3" t="s">
        <v>563</v>
      </c>
      <c r="E12319" s="3" t="n">
        <v>341</v>
      </c>
      <c r="F12319" s="4" t="n">
        <v>211.62</v>
      </c>
      <c r="G12319" s="3" t="s">
        <v>38</v>
      </c>
      <c r="H12319" s="4" t="n">
        <f aca="false">ROUND(E12319*F12319,2)</f>
        <v>72162.42</v>
      </c>
    </row>
    <row r="12320" customFormat="false" ht="15" hidden="false" customHeight="false" outlineLevel="0" collapsed="false">
      <c r="A12320" s="3" t="n">
        <v>12319</v>
      </c>
      <c r="B12320" s="3" t="n">
        <v>1</v>
      </c>
      <c r="C12320" s="3" t="s">
        <v>469</v>
      </c>
      <c r="D12320" s="3" t="s">
        <v>563</v>
      </c>
      <c r="E12320" s="3" t="n">
        <v>924</v>
      </c>
      <c r="F12320" s="4" t="n">
        <v>359.76</v>
      </c>
      <c r="G12320" s="3" t="s">
        <v>8</v>
      </c>
      <c r="H12320" s="4" t="n">
        <f aca="false">ROUND(E12320*F12320,2)</f>
        <v>332418.24</v>
      </c>
    </row>
    <row r="12321" customFormat="false" ht="15" hidden="false" customHeight="false" outlineLevel="0" collapsed="false">
      <c r="A12321" s="3" t="n">
        <v>12320</v>
      </c>
      <c r="B12321" s="3" t="n">
        <v>14</v>
      </c>
      <c r="C12321" s="3" t="s">
        <v>469</v>
      </c>
      <c r="D12321" s="3" t="s">
        <v>563</v>
      </c>
      <c r="E12321" s="3" t="n">
        <v>4075</v>
      </c>
      <c r="F12321" s="4" t="n">
        <v>64.32</v>
      </c>
      <c r="G12321" s="3" t="s">
        <v>41</v>
      </c>
      <c r="H12321" s="4" t="n">
        <f aca="false">ROUND(E12321*F12321,2)</f>
        <v>262104</v>
      </c>
    </row>
    <row r="12322" customFormat="false" ht="15" hidden="false" customHeight="false" outlineLevel="0" collapsed="false">
      <c r="A12322" s="3" t="n">
        <v>12321</v>
      </c>
      <c r="B12322" s="3" t="n">
        <v>10</v>
      </c>
      <c r="C12322" s="3" t="s">
        <v>469</v>
      </c>
      <c r="D12322" s="3" t="s">
        <v>562</v>
      </c>
      <c r="E12322" s="3" t="n">
        <v>482</v>
      </c>
      <c r="F12322" s="4" t="n">
        <v>77.86</v>
      </c>
      <c r="G12322" s="3" t="s">
        <v>8</v>
      </c>
      <c r="H12322" s="4" t="n">
        <f aca="false">ROUND(E12322*F12322,2)</f>
        <v>37528.52</v>
      </c>
    </row>
    <row r="12323" customFormat="false" ht="15" hidden="false" customHeight="false" outlineLevel="0" collapsed="false">
      <c r="A12323" s="3" t="n">
        <v>12322</v>
      </c>
      <c r="B12323" s="3" t="n">
        <v>5</v>
      </c>
      <c r="C12323" s="3" t="s">
        <v>469</v>
      </c>
      <c r="D12323" s="3" t="s">
        <v>563</v>
      </c>
      <c r="E12323" s="3" t="n">
        <v>358</v>
      </c>
      <c r="F12323" s="4" t="n">
        <v>630.6</v>
      </c>
      <c r="G12323" s="3" t="s">
        <v>8</v>
      </c>
      <c r="H12323" s="4" t="n">
        <f aca="false">ROUND(E12323*F12323,2)</f>
        <v>225754.8</v>
      </c>
    </row>
    <row r="12324" customFormat="false" ht="15" hidden="false" customHeight="false" outlineLevel="0" collapsed="false">
      <c r="A12324" s="3" t="n">
        <v>12323</v>
      </c>
      <c r="B12324" s="3" t="n">
        <v>14</v>
      </c>
      <c r="C12324" s="3" t="s">
        <v>469</v>
      </c>
      <c r="D12324" s="3" t="s">
        <v>562</v>
      </c>
      <c r="E12324" s="3" t="n">
        <v>925</v>
      </c>
      <c r="F12324" s="4" t="n">
        <v>64.2</v>
      </c>
      <c r="G12324" s="3" t="s">
        <v>41</v>
      </c>
      <c r="H12324" s="4" t="n">
        <f aca="false">ROUND(E12324*F12324,2)</f>
        <v>59385</v>
      </c>
    </row>
    <row r="12325" customFormat="false" ht="15" hidden="false" customHeight="false" outlineLevel="0" collapsed="false">
      <c r="A12325" s="3" t="n">
        <v>12324</v>
      </c>
      <c r="B12325" s="3" t="n">
        <v>10</v>
      </c>
      <c r="C12325" s="3" t="s">
        <v>469</v>
      </c>
      <c r="D12325" s="3" t="s">
        <v>562</v>
      </c>
      <c r="E12325" s="3" t="n">
        <v>3655</v>
      </c>
      <c r="F12325" s="4" t="n">
        <v>77.88</v>
      </c>
      <c r="G12325" s="3" t="s">
        <v>8</v>
      </c>
      <c r="H12325" s="4" t="n">
        <f aca="false">ROUND(E12325*F12325,2)</f>
        <v>284651.4</v>
      </c>
    </row>
    <row r="12326" customFormat="false" ht="15" hidden="false" customHeight="false" outlineLevel="0" collapsed="false">
      <c r="A12326" s="3" t="n">
        <v>12325</v>
      </c>
      <c r="B12326" s="3" t="n">
        <v>7</v>
      </c>
      <c r="C12326" s="3" t="s">
        <v>469</v>
      </c>
      <c r="D12326" s="3" t="s">
        <v>563</v>
      </c>
      <c r="E12326" s="3" t="n">
        <v>3784</v>
      </c>
      <c r="F12326" s="4" t="n">
        <v>273.67</v>
      </c>
      <c r="G12326" s="3" t="s">
        <v>8</v>
      </c>
      <c r="H12326" s="4" t="n">
        <f aca="false">ROUND(E12326*F12326,2)</f>
        <v>1035567.28</v>
      </c>
    </row>
    <row r="12327" customFormat="false" ht="15" hidden="false" customHeight="false" outlineLevel="0" collapsed="false">
      <c r="A12327" s="3" t="n">
        <v>12326</v>
      </c>
      <c r="B12327" s="3" t="n">
        <v>13</v>
      </c>
      <c r="C12327" s="3" t="s">
        <v>469</v>
      </c>
      <c r="D12327" s="3" t="s">
        <v>563</v>
      </c>
      <c r="E12327" s="3" t="n">
        <v>1426</v>
      </c>
      <c r="F12327" s="4" t="n">
        <v>47.45</v>
      </c>
      <c r="G12327" s="3" t="s">
        <v>41</v>
      </c>
      <c r="H12327" s="4" t="n">
        <f aca="false">ROUND(E12327*F12327,2)</f>
        <v>67663.7</v>
      </c>
    </row>
    <row r="12328" customFormat="false" ht="15" hidden="false" customHeight="false" outlineLevel="0" collapsed="false">
      <c r="A12328" s="3" t="n">
        <v>12327</v>
      </c>
      <c r="B12328" s="3" t="n">
        <v>11</v>
      </c>
      <c r="C12328" s="3" t="s">
        <v>469</v>
      </c>
      <c r="D12328" s="3" t="s">
        <v>562</v>
      </c>
      <c r="E12328" s="3" t="n">
        <v>4018</v>
      </c>
      <c r="F12328" s="4" t="n">
        <v>115.64</v>
      </c>
      <c r="G12328" s="3" t="s">
        <v>34</v>
      </c>
      <c r="H12328" s="4" t="n">
        <f aca="false">ROUND(E12328*F12328,2)</f>
        <v>464641.52</v>
      </c>
    </row>
    <row r="12329" customFormat="false" ht="15" hidden="false" customHeight="false" outlineLevel="0" collapsed="false">
      <c r="A12329" s="3" t="n">
        <v>12328</v>
      </c>
      <c r="B12329" s="3" t="n">
        <v>4</v>
      </c>
      <c r="C12329" s="3" t="s">
        <v>469</v>
      </c>
      <c r="D12329" s="3" t="s">
        <v>562</v>
      </c>
      <c r="E12329" s="3" t="n">
        <v>337</v>
      </c>
      <c r="F12329" s="4" t="n">
        <v>130.79</v>
      </c>
      <c r="G12329" s="3" t="s">
        <v>8</v>
      </c>
      <c r="H12329" s="4" t="n">
        <f aca="false">ROUND(E12329*F12329,2)</f>
        <v>44076.23</v>
      </c>
    </row>
    <row r="12330" customFormat="false" ht="15" hidden="false" customHeight="false" outlineLevel="0" collapsed="false">
      <c r="A12330" s="3" t="n">
        <v>12329</v>
      </c>
      <c r="B12330" s="3" t="n">
        <v>3</v>
      </c>
      <c r="C12330" s="3" t="s">
        <v>469</v>
      </c>
      <c r="D12330" s="3" t="s">
        <v>562</v>
      </c>
      <c r="E12330" s="3" t="n">
        <v>12</v>
      </c>
      <c r="F12330" s="4" t="n">
        <v>163.52</v>
      </c>
      <c r="G12330" s="3" t="s">
        <v>8</v>
      </c>
      <c r="H12330" s="4" t="n">
        <f aca="false">ROUND(E12330*F12330,2)</f>
        <v>1962.24</v>
      </c>
    </row>
    <row r="12331" customFormat="false" ht="15" hidden="false" customHeight="false" outlineLevel="0" collapsed="false">
      <c r="A12331" s="3" t="n">
        <v>12330</v>
      </c>
      <c r="B12331" s="3" t="n">
        <v>9</v>
      </c>
      <c r="C12331" s="3" t="s">
        <v>469</v>
      </c>
      <c r="D12331" s="3" t="s">
        <v>563</v>
      </c>
      <c r="E12331" s="3" t="n">
        <v>747</v>
      </c>
      <c r="F12331" s="4" t="n">
        <v>262.99</v>
      </c>
      <c r="G12331" s="3" t="s">
        <v>8</v>
      </c>
      <c r="H12331" s="4" t="n">
        <f aca="false">ROUND(E12331*F12331,2)</f>
        <v>196453.53</v>
      </c>
    </row>
    <row r="12332" customFormat="false" ht="15" hidden="false" customHeight="false" outlineLevel="0" collapsed="false">
      <c r="A12332" s="3" t="n">
        <v>12331</v>
      </c>
      <c r="B12332" s="3" t="n">
        <v>2</v>
      </c>
      <c r="C12332" s="3" t="s">
        <v>469</v>
      </c>
      <c r="D12332" s="3" t="s">
        <v>562</v>
      </c>
      <c r="E12332" s="3" t="n">
        <v>3309</v>
      </c>
      <c r="F12332" s="4" t="n">
        <v>32.75</v>
      </c>
      <c r="G12332" s="3" t="s">
        <v>8</v>
      </c>
      <c r="H12332" s="4" t="n">
        <f aca="false">ROUND(E12332*F12332,2)</f>
        <v>108369.75</v>
      </c>
    </row>
    <row r="12333" customFormat="false" ht="15" hidden="false" customHeight="false" outlineLevel="0" collapsed="false">
      <c r="A12333" s="3" t="n">
        <v>12332</v>
      </c>
      <c r="B12333" s="3" t="n">
        <v>12</v>
      </c>
      <c r="C12333" s="3" t="s">
        <v>470</v>
      </c>
      <c r="D12333" s="3" t="s">
        <v>563</v>
      </c>
      <c r="E12333" s="3" t="n">
        <v>1066</v>
      </c>
      <c r="F12333" s="4" t="n">
        <v>211.49</v>
      </c>
      <c r="G12333" s="3" t="s">
        <v>38</v>
      </c>
      <c r="H12333" s="4" t="n">
        <f aca="false">ROUND(E12333*F12333,2)</f>
        <v>225448.34</v>
      </c>
    </row>
    <row r="12334" customFormat="false" ht="15" hidden="false" customHeight="false" outlineLevel="0" collapsed="false">
      <c r="A12334" s="3" t="n">
        <v>12333</v>
      </c>
      <c r="B12334" s="3" t="n">
        <v>2</v>
      </c>
      <c r="C12334" s="3" t="s">
        <v>470</v>
      </c>
      <c r="D12334" s="3" t="s">
        <v>563</v>
      </c>
      <c r="E12334" s="3" t="n">
        <v>2389</v>
      </c>
      <c r="F12334" s="4" t="n">
        <v>32.82</v>
      </c>
      <c r="G12334" s="3" t="s">
        <v>8</v>
      </c>
      <c r="H12334" s="4" t="n">
        <f aca="false">ROUND(E12334*F12334,2)</f>
        <v>78406.98</v>
      </c>
    </row>
    <row r="12335" customFormat="false" ht="15" hidden="false" customHeight="false" outlineLevel="0" collapsed="false">
      <c r="A12335" s="3" t="n">
        <v>12334</v>
      </c>
      <c r="B12335" s="3" t="n">
        <v>13</v>
      </c>
      <c r="C12335" s="3" t="s">
        <v>470</v>
      </c>
      <c r="D12335" s="3" t="s">
        <v>562</v>
      </c>
      <c r="E12335" s="3" t="n">
        <v>168</v>
      </c>
      <c r="F12335" s="4" t="n">
        <v>48.74</v>
      </c>
      <c r="G12335" s="3" t="s">
        <v>41</v>
      </c>
      <c r="H12335" s="4" t="n">
        <f aca="false">ROUND(E12335*F12335,2)</f>
        <v>8188.32</v>
      </c>
    </row>
    <row r="12336" customFormat="false" ht="15" hidden="false" customHeight="false" outlineLevel="0" collapsed="false">
      <c r="A12336" s="3" t="n">
        <v>12335</v>
      </c>
      <c r="B12336" s="3" t="n">
        <v>3</v>
      </c>
      <c r="C12336" s="3" t="s">
        <v>470</v>
      </c>
      <c r="D12336" s="3" t="s">
        <v>563</v>
      </c>
      <c r="E12336" s="3" t="n">
        <v>4292</v>
      </c>
      <c r="F12336" s="4" t="n">
        <v>165.99</v>
      </c>
      <c r="G12336" s="3" t="s">
        <v>8</v>
      </c>
      <c r="H12336" s="4" t="n">
        <f aca="false">ROUND(E12336*F12336,2)</f>
        <v>712429.08</v>
      </c>
    </row>
    <row r="12337" customFormat="false" ht="15" hidden="false" customHeight="false" outlineLevel="0" collapsed="false">
      <c r="A12337" s="3" t="n">
        <v>12336</v>
      </c>
      <c r="B12337" s="3" t="n">
        <v>12</v>
      </c>
      <c r="C12337" s="3" t="s">
        <v>470</v>
      </c>
      <c r="D12337" s="3" t="s">
        <v>562</v>
      </c>
      <c r="E12337" s="3" t="n">
        <v>1544</v>
      </c>
      <c r="F12337" s="4" t="n">
        <v>210.93</v>
      </c>
      <c r="G12337" s="3" t="s">
        <v>38</v>
      </c>
      <c r="H12337" s="4" t="n">
        <f aca="false">ROUND(E12337*F12337,2)</f>
        <v>325675.92</v>
      </c>
    </row>
    <row r="12338" customFormat="false" ht="15" hidden="false" customHeight="false" outlineLevel="0" collapsed="false">
      <c r="A12338" s="3" t="n">
        <v>12337</v>
      </c>
      <c r="B12338" s="3" t="n">
        <v>5</v>
      </c>
      <c r="C12338" s="3" t="s">
        <v>470</v>
      </c>
      <c r="D12338" s="3" t="s">
        <v>563</v>
      </c>
      <c r="E12338" s="3" t="n">
        <v>4402</v>
      </c>
      <c r="F12338" s="4" t="n">
        <v>629.91</v>
      </c>
      <c r="G12338" s="3" t="s">
        <v>8</v>
      </c>
      <c r="H12338" s="4" t="n">
        <f aca="false">ROUND(E12338*F12338,2)</f>
        <v>2772863.82</v>
      </c>
    </row>
    <row r="12339" customFormat="false" ht="15" hidden="false" customHeight="false" outlineLevel="0" collapsed="false">
      <c r="A12339" s="3" t="n">
        <v>12338</v>
      </c>
      <c r="B12339" s="3" t="n">
        <v>13</v>
      </c>
      <c r="C12339" s="3" t="s">
        <v>470</v>
      </c>
      <c r="D12339" s="3" t="s">
        <v>563</v>
      </c>
      <c r="E12339" s="3" t="n">
        <v>1676</v>
      </c>
      <c r="F12339" s="4" t="n">
        <v>48.74</v>
      </c>
      <c r="G12339" s="3" t="s">
        <v>41</v>
      </c>
      <c r="H12339" s="4" t="n">
        <f aca="false">ROUND(E12339*F12339,2)</f>
        <v>81688.24</v>
      </c>
    </row>
    <row r="12340" customFormat="false" ht="15" hidden="false" customHeight="false" outlineLevel="0" collapsed="false">
      <c r="A12340" s="3" t="n">
        <v>12339</v>
      </c>
      <c r="B12340" s="3" t="n">
        <v>8</v>
      </c>
      <c r="C12340" s="3" t="s">
        <v>470</v>
      </c>
      <c r="D12340" s="3" t="s">
        <v>562</v>
      </c>
      <c r="E12340" s="3" t="n">
        <v>3506</v>
      </c>
      <c r="F12340" s="4" t="n">
        <v>68.45</v>
      </c>
      <c r="G12340" s="3" t="s">
        <v>8</v>
      </c>
      <c r="H12340" s="4" t="n">
        <f aca="false">ROUND(E12340*F12340,2)</f>
        <v>239985.7</v>
      </c>
    </row>
    <row r="12341" customFormat="false" ht="15" hidden="false" customHeight="false" outlineLevel="0" collapsed="false">
      <c r="A12341" s="3" t="n">
        <v>12340</v>
      </c>
      <c r="B12341" s="3" t="n">
        <v>15</v>
      </c>
      <c r="C12341" s="3" t="s">
        <v>470</v>
      </c>
      <c r="D12341" s="3" t="s">
        <v>562</v>
      </c>
      <c r="E12341" s="3" t="n">
        <v>2880</v>
      </c>
      <c r="F12341" s="4" t="n">
        <v>282.58</v>
      </c>
      <c r="G12341" s="3" t="s">
        <v>46</v>
      </c>
      <c r="H12341" s="4" t="n">
        <f aca="false">ROUND(E12341*F12341,2)</f>
        <v>813830.4</v>
      </c>
    </row>
    <row r="12342" customFormat="false" ht="15" hidden="false" customHeight="false" outlineLevel="0" collapsed="false">
      <c r="A12342" s="3" t="n">
        <v>12341</v>
      </c>
      <c r="B12342" s="3" t="n">
        <v>15</v>
      </c>
      <c r="C12342" s="3" t="s">
        <v>470</v>
      </c>
      <c r="D12342" s="3" t="s">
        <v>563</v>
      </c>
      <c r="E12342" s="3" t="n">
        <v>3361</v>
      </c>
      <c r="F12342" s="4" t="n">
        <v>282.31</v>
      </c>
      <c r="G12342" s="3" t="s">
        <v>46</v>
      </c>
      <c r="H12342" s="4" t="n">
        <f aca="false">ROUND(E12342*F12342,2)</f>
        <v>948843.91</v>
      </c>
    </row>
    <row r="12343" customFormat="false" ht="15" hidden="false" customHeight="false" outlineLevel="0" collapsed="false">
      <c r="A12343" s="3" t="n">
        <v>12342</v>
      </c>
      <c r="B12343" s="3" t="n">
        <v>11</v>
      </c>
      <c r="C12343" s="3" t="s">
        <v>470</v>
      </c>
      <c r="D12343" s="3" t="s">
        <v>562</v>
      </c>
      <c r="E12343" s="3" t="n">
        <v>4761</v>
      </c>
      <c r="F12343" s="4" t="n">
        <v>117</v>
      </c>
      <c r="G12343" s="3" t="s">
        <v>34</v>
      </c>
      <c r="H12343" s="4" t="n">
        <f aca="false">ROUND(E12343*F12343,2)</f>
        <v>557037</v>
      </c>
    </row>
    <row r="12344" customFormat="false" ht="15" hidden="false" customHeight="false" outlineLevel="0" collapsed="false">
      <c r="A12344" s="3" t="n">
        <v>12343</v>
      </c>
      <c r="B12344" s="3" t="n">
        <v>15</v>
      </c>
      <c r="C12344" s="3" t="s">
        <v>470</v>
      </c>
      <c r="D12344" s="3" t="s">
        <v>562</v>
      </c>
      <c r="E12344" s="3" t="n">
        <v>630</v>
      </c>
      <c r="F12344" s="4" t="n">
        <v>281.79</v>
      </c>
      <c r="G12344" s="3" t="s">
        <v>46</v>
      </c>
      <c r="H12344" s="4" t="n">
        <f aca="false">ROUND(E12344*F12344,2)</f>
        <v>177527.7</v>
      </c>
    </row>
    <row r="12345" customFormat="false" ht="15" hidden="false" customHeight="false" outlineLevel="0" collapsed="false">
      <c r="A12345" s="3" t="n">
        <v>12344</v>
      </c>
      <c r="B12345" s="3" t="n">
        <v>9</v>
      </c>
      <c r="C12345" s="3" t="s">
        <v>470</v>
      </c>
      <c r="D12345" s="3" t="s">
        <v>563</v>
      </c>
      <c r="E12345" s="3" t="n">
        <v>2515</v>
      </c>
      <c r="F12345" s="4" t="n">
        <v>260.28</v>
      </c>
      <c r="G12345" s="3" t="s">
        <v>8</v>
      </c>
      <c r="H12345" s="4" t="n">
        <f aca="false">ROUND(E12345*F12345,2)</f>
        <v>654604.2</v>
      </c>
    </row>
    <row r="12346" customFormat="false" ht="15" hidden="false" customHeight="false" outlineLevel="0" collapsed="false">
      <c r="A12346" s="3" t="n">
        <v>12345</v>
      </c>
      <c r="B12346" s="3" t="n">
        <v>2</v>
      </c>
      <c r="C12346" s="3" t="s">
        <v>470</v>
      </c>
      <c r="D12346" s="3" t="s">
        <v>563</v>
      </c>
      <c r="E12346" s="3" t="n">
        <v>2359</v>
      </c>
      <c r="F12346" s="4" t="n">
        <v>32.76</v>
      </c>
      <c r="G12346" s="3" t="s">
        <v>8</v>
      </c>
      <c r="H12346" s="4" t="n">
        <f aca="false">ROUND(E12346*F12346,2)</f>
        <v>77280.84</v>
      </c>
    </row>
    <row r="12347" customFormat="false" ht="15" hidden="false" customHeight="false" outlineLevel="0" collapsed="false">
      <c r="A12347" s="3" t="n">
        <v>12346</v>
      </c>
      <c r="B12347" s="3" t="n">
        <v>15</v>
      </c>
      <c r="C12347" s="3" t="s">
        <v>470</v>
      </c>
      <c r="D12347" s="3" t="s">
        <v>562</v>
      </c>
      <c r="E12347" s="3" t="n">
        <v>4810</v>
      </c>
      <c r="F12347" s="4" t="n">
        <v>282.12</v>
      </c>
      <c r="G12347" s="3" t="s">
        <v>46</v>
      </c>
      <c r="H12347" s="4" t="n">
        <f aca="false">ROUND(E12347*F12347,2)</f>
        <v>1356997.2</v>
      </c>
    </row>
    <row r="12348" customFormat="false" ht="15" hidden="false" customHeight="false" outlineLevel="0" collapsed="false">
      <c r="A12348" s="3" t="n">
        <v>12347</v>
      </c>
      <c r="B12348" s="3" t="n">
        <v>9</v>
      </c>
      <c r="C12348" s="3" t="s">
        <v>470</v>
      </c>
      <c r="D12348" s="3" t="s">
        <v>562</v>
      </c>
      <c r="E12348" s="3" t="n">
        <v>4016</v>
      </c>
      <c r="F12348" s="4" t="n">
        <v>261.2</v>
      </c>
      <c r="G12348" s="3" t="s">
        <v>8</v>
      </c>
      <c r="H12348" s="4" t="n">
        <f aca="false">ROUND(E12348*F12348,2)</f>
        <v>1048979.2</v>
      </c>
    </row>
    <row r="12349" customFormat="false" ht="15" hidden="false" customHeight="false" outlineLevel="0" collapsed="false">
      <c r="A12349" s="3" t="n">
        <v>12348</v>
      </c>
      <c r="B12349" s="3" t="n">
        <v>4</v>
      </c>
      <c r="C12349" s="3" t="s">
        <v>470</v>
      </c>
      <c r="D12349" s="3" t="s">
        <v>562</v>
      </c>
      <c r="E12349" s="3" t="n">
        <v>2579</v>
      </c>
      <c r="F12349" s="4" t="n">
        <v>127.69</v>
      </c>
      <c r="G12349" s="3" t="s">
        <v>8</v>
      </c>
      <c r="H12349" s="4" t="n">
        <f aca="false">ROUND(E12349*F12349,2)</f>
        <v>329312.51</v>
      </c>
    </row>
    <row r="12350" customFormat="false" ht="15" hidden="false" customHeight="false" outlineLevel="0" collapsed="false">
      <c r="A12350" s="3" t="n">
        <v>12349</v>
      </c>
      <c r="B12350" s="3" t="n">
        <v>5</v>
      </c>
      <c r="C12350" s="3" t="s">
        <v>470</v>
      </c>
      <c r="D12350" s="3" t="s">
        <v>562</v>
      </c>
      <c r="E12350" s="3" t="n">
        <v>4021</v>
      </c>
      <c r="F12350" s="4" t="n">
        <v>629.28</v>
      </c>
      <c r="G12350" s="3" t="s">
        <v>8</v>
      </c>
      <c r="H12350" s="4" t="n">
        <f aca="false">ROUND(E12350*F12350,2)</f>
        <v>2530334.88</v>
      </c>
    </row>
    <row r="12351" customFormat="false" ht="15" hidden="false" customHeight="false" outlineLevel="0" collapsed="false">
      <c r="A12351" s="3" t="n">
        <v>12350</v>
      </c>
      <c r="B12351" s="3" t="n">
        <v>7</v>
      </c>
      <c r="C12351" s="3" t="s">
        <v>470</v>
      </c>
      <c r="D12351" s="3" t="s">
        <v>563</v>
      </c>
      <c r="E12351" s="3" t="n">
        <v>819</v>
      </c>
      <c r="F12351" s="4" t="n">
        <v>275.11</v>
      </c>
      <c r="G12351" s="3" t="s">
        <v>8</v>
      </c>
      <c r="H12351" s="4" t="n">
        <f aca="false">ROUND(E12351*F12351,2)</f>
        <v>225315.09</v>
      </c>
    </row>
    <row r="12352" customFormat="false" ht="15" hidden="false" customHeight="false" outlineLevel="0" collapsed="false">
      <c r="A12352" s="3" t="n">
        <v>12351</v>
      </c>
      <c r="B12352" s="3" t="n">
        <v>10</v>
      </c>
      <c r="C12352" s="3" t="s">
        <v>470</v>
      </c>
      <c r="D12352" s="3" t="s">
        <v>562</v>
      </c>
      <c r="E12352" s="3" t="n">
        <v>1594</v>
      </c>
      <c r="F12352" s="4" t="n">
        <v>80.93</v>
      </c>
      <c r="G12352" s="3" t="s">
        <v>8</v>
      </c>
      <c r="H12352" s="4" t="n">
        <f aca="false">ROUND(E12352*F12352,2)</f>
        <v>129002.42</v>
      </c>
    </row>
    <row r="12353" customFormat="false" ht="15" hidden="false" customHeight="false" outlineLevel="0" collapsed="false">
      <c r="A12353" s="3" t="n">
        <v>12352</v>
      </c>
      <c r="B12353" s="3" t="n">
        <v>1</v>
      </c>
      <c r="C12353" s="3" t="s">
        <v>470</v>
      </c>
      <c r="D12353" s="3" t="s">
        <v>563</v>
      </c>
      <c r="E12353" s="3" t="n">
        <v>4297</v>
      </c>
      <c r="F12353" s="4" t="n">
        <v>363.75</v>
      </c>
      <c r="G12353" s="3" t="s">
        <v>8</v>
      </c>
      <c r="H12353" s="4" t="n">
        <f aca="false">ROUND(E12353*F12353,2)</f>
        <v>1563033.75</v>
      </c>
    </row>
    <row r="12354" customFormat="false" ht="15" hidden="false" customHeight="false" outlineLevel="0" collapsed="false">
      <c r="A12354" s="3" t="n">
        <v>12353</v>
      </c>
      <c r="B12354" s="3" t="n">
        <v>13</v>
      </c>
      <c r="C12354" s="3" t="s">
        <v>470</v>
      </c>
      <c r="D12354" s="3" t="s">
        <v>563</v>
      </c>
      <c r="E12354" s="3" t="n">
        <v>2156</v>
      </c>
      <c r="F12354" s="4" t="n">
        <v>48.68</v>
      </c>
      <c r="G12354" s="3" t="s">
        <v>41</v>
      </c>
      <c r="H12354" s="4" t="n">
        <f aca="false">ROUND(E12354*F12354,2)</f>
        <v>104954.08</v>
      </c>
    </row>
    <row r="12355" customFormat="false" ht="15" hidden="false" customHeight="false" outlineLevel="0" collapsed="false">
      <c r="A12355" s="3" t="n">
        <v>12354</v>
      </c>
      <c r="B12355" s="3" t="n">
        <v>15</v>
      </c>
      <c r="C12355" s="3" t="s">
        <v>470</v>
      </c>
      <c r="D12355" s="3" t="s">
        <v>563</v>
      </c>
      <c r="E12355" s="3" t="n">
        <v>4231</v>
      </c>
      <c r="F12355" s="4" t="n">
        <v>281.57</v>
      </c>
      <c r="G12355" s="3" t="s">
        <v>46</v>
      </c>
      <c r="H12355" s="4" t="n">
        <f aca="false">ROUND(E12355*F12355,2)</f>
        <v>1191322.67</v>
      </c>
    </row>
    <row r="12356" customFormat="false" ht="15" hidden="false" customHeight="false" outlineLevel="0" collapsed="false">
      <c r="A12356" s="3" t="n">
        <v>12355</v>
      </c>
      <c r="B12356" s="3" t="n">
        <v>9</v>
      </c>
      <c r="C12356" s="3" t="s">
        <v>470</v>
      </c>
      <c r="D12356" s="3" t="s">
        <v>562</v>
      </c>
      <c r="E12356" s="3" t="n">
        <v>3789</v>
      </c>
      <c r="F12356" s="4" t="n">
        <v>260.72</v>
      </c>
      <c r="G12356" s="3" t="s">
        <v>8</v>
      </c>
      <c r="H12356" s="4" t="n">
        <f aca="false">ROUND(E12356*F12356,2)</f>
        <v>987868.08</v>
      </c>
    </row>
    <row r="12357" customFormat="false" ht="15" hidden="false" customHeight="false" outlineLevel="0" collapsed="false">
      <c r="A12357" s="3" t="n">
        <v>12356</v>
      </c>
      <c r="B12357" s="3" t="n">
        <v>5</v>
      </c>
      <c r="C12357" s="3" t="s">
        <v>470</v>
      </c>
      <c r="D12357" s="3" t="s">
        <v>562</v>
      </c>
      <c r="E12357" s="3" t="n">
        <v>1611</v>
      </c>
      <c r="F12357" s="4" t="n">
        <v>629.04</v>
      </c>
      <c r="G12357" s="3" t="s">
        <v>8</v>
      </c>
      <c r="H12357" s="4" t="n">
        <f aca="false">ROUND(E12357*F12357,2)</f>
        <v>1013383.44</v>
      </c>
    </row>
    <row r="12358" customFormat="false" ht="15" hidden="false" customHeight="false" outlineLevel="0" collapsed="false">
      <c r="A12358" s="3" t="n">
        <v>12357</v>
      </c>
      <c r="B12358" s="3" t="n">
        <v>7</v>
      </c>
      <c r="C12358" s="3" t="s">
        <v>470</v>
      </c>
      <c r="D12358" s="3" t="s">
        <v>562</v>
      </c>
      <c r="E12358" s="3" t="n">
        <v>4619</v>
      </c>
      <c r="F12358" s="4" t="n">
        <v>273.47</v>
      </c>
      <c r="G12358" s="3" t="s">
        <v>8</v>
      </c>
      <c r="H12358" s="4" t="n">
        <f aca="false">ROUND(E12358*F12358,2)</f>
        <v>1263157.93</v>
      </c>
    </row>
    <row r="12359" customFormat="false" ht="15" hidden="false" customHeight="false" outlineLevel="0" collapsed="false">
      <c r="A12359" s="3" t="n">
        <v>12358</v>
      </c>
      <c r="B12359" s="3" t="n">
        <v>10</v>
      </c>
      <c r="C12359" s="3" t="s">
        <v>470</v>
      </c>
      <c r="D12359" s="3" t="s">
        <v>562</v>
      </c>
      <c r="E12359" s="3" t="n">
        <v>2459</v>
      </c>
      <c r="F12359" s="4" t="n">
        <v>81.19</v>
      </c>
      <c r="G12359" s="3" t="s">
        <v>8</v>
      </c>
      <c r="H12359" s="4" t="n">
        <f aca="false">ROUND(E12359*F12359,2)</f>
        <v>199646.21</v>
      </c>
    </row>
    <row r="12360" customFormat="false" ht="15" hidden="false" customHeight="false" outlineLevel="0" collapsed="false">
      <c r="A12360" s="3" t="n">
        <v>12359</v>
      </c>
      <c r="B12360" s="3" t="n">
        <v>3</v>
      </c>
      <c r="C12360" s="3" t="s">
        <v>470</v>
      </c>
      <c r="D12360" s="3" t="s">
        <v>562</v>
      </c>
      <c r="E12360" s="3" t="n">
        <v>97</v>
      </c>
      <c r="F12360" s="4" t="n">
        <v>166.48</v>
      </c>
      <c r="G12360" s="3" t="s">
        <v>8</v>
      </c>
      <c r="H12360" s="4" t="n">
        <f aca="false">ROUND(E12360*F12360,2)</f>
        <v>16148.56</v>
      </c>
    </row>
    <row r="12361" customFormat="false" ht="15" hidden="false" customHeight="false" outlineLevel="0" collapsed="false">
      <c r="A12361" s="3" t="n">
        <v>12360</v>
      </c>
      <c r="B12361" s="3" t="n">
        <v>1</v>
      </c>
      <c r="C12361" s="3" t="s">
        <v>470</v>
      </c>
      <c r="D12361" s="3" t="s">
        <v>562</v>
      </c>
      <c r="E12361" s="3" t="n">
        <v>1130</v>
      </c>
      <c r="F12361" s="4" t="n">
        <v>363.83</v>
      </c>
      <c r="G12361" s="3" t="s">
        <v>8</v>
      </c>
      <c r="H12361" s="4" t="n">
        <f aca="false">ROUND(E12361*F12361,2)</f>
        <v>411127.9</v>
      </c>
    </row>
    <row r="12362" customFormat="false" ht="15" hidden="false" customHeight="false" outlineLevel="0" collapsed="false">
      <c r="A12362" s="3" t="n">
        <v>12361</v>
      </c>
      <c r="B12362" s="3" t="n">
        <v>4</v>
      </c>
      <c r="C12362" s="3" t="s">
        <v>470</v>
      </c>
      <c r="D12362" s="3" t="s">
        <v>563</v>
      </c>
      <c r="E12362" s="3" t="n">
        <v>4392</v>
      </c>
      <c r="F12362" s="4" t="n">
        <v>127.7</v>
      </c>
      <c r="G12362" s="3" t="s">
        <v>8</v>
      </c>
      <c r="H12362" s="4" t="n">
        <f aca="false">ROUND(E12362*F12362,2)</f>
        <v>560858.4</v>
      </c>
    </row>
    <row r="12363" customFormat="false" ht="15" hidden="false" customHeight="false" outlineLevel="0" collapsed="false">
      <c r="A12363" s="3" t="n">
        <v>12362</v>
      </c>
      <c r="B12363" s="3" t="n">
        <v>1</v>
      </c>
      <c r="C12363" s="3" t="s">
        <v>470</v>
      </c>
      <c r="D12363" s="3" t="s">
        <v>563</v>
      </c>
      <c r="E12363" s="3" t="n">
        <v>3331</v>
      </c>
      <c r="F12363" s="4" t="n">
        <v>364.04</v>
      </c>
      <c r="G12363" s="3" t="s">
        <v>8</v>
      </c>
      <c r="H12363" s="4" t="n">
        <f aca="false">ROUND(E12363*F12363,2)</f>
        <v>1212617.24</v>
      </c>
    </row>
    <row r="12364" customFormat="false" ht="15" hidden="false" customHeight="false" outlineLevel="0" collapsed="false">
      <c r="A12364" s="3" t="n">
        <v>12363</v>
      </c>
      <c r="B12364" s="3" t="n">
        <v>13</v>
      </c>
      <c r="C12364" s="3" t="s">
        <v>470</v>
      </c>
      <c r="D12364" s="3" t="s">
        <v>562</v>
      </c>
      <c r="E12364" s="3" t="n">
        <v>1738</v>
      </c>
      <c r="F12364" s="4" t="n">
        <v>48.73</v>
      </c>
      <c r="G12364" s="3" t="s">
        <v>41</v>
      </c>
      <c r="H12364" s="4" t="n">
        <f aca="false">ROUND(E12364*F12364,2)</f>
        <v>84692.74</v>
      </c>
    </row>
    <row r="12365" customFormat="false" ht="15" hidden="false" customHeight="false" outlineLevel="0" collapsed="false">
      <c r="A12365" s="3" t="n">
        <v>12364</v>
      </c>
      <c r="B12365" s="3" t="n">
        <v>15</v>
      </c>
      <c r="C12365" s="3" t="s">
        <v>470</v>
      </c>
      <c r="D12365" s="3" t="s">
        <v>562</v>
      </c>
      <c r="E12365" s="3" t="n">
        <v>3448</v>
      </c>
      <c r="F12365" s="4" t="n">
        <v>282.13</v>
      </c>
      <c r="G12365" s="3" t="s">
        <v>46</v>
      </c>
      <c r="H12365" s="4" t="n">
        <f aca="false">ROUND(E12365*F12365,2)</f>
        <v>972784.24</v>
      </c>
    </row>
    <row r="12366" customFormat="false" ht="15" hidden="false" customHeight="false" outlineLevel="0" collapsed="false">
      <c r="A12366" s="3" t="n">
        <v>12365</v>
      </c>
      <c r="B12366" s="3" t="n">
        <v>3</v>
      </c>
      <c r="C12366" s="3" t="s">
        <v>470</v>
      </c>
      <c r="D12366" s="3" t="s">
        <v>563</v>
      </c>
      <c r="E12366" s="3" t="n">
        <v>3383</v>
      </c>
      <c r="F12366" s="4" t="n">
        <v>166.66</v>
      </c>
      <c r="G12366" s="3" t="s">
        <v>8</v>
      </c>
      <c r="H12366" s="4" t="n">
        <f aca="false">ROUND(E12366*F12366,2)</f>
        <v>563810.78</v>
      </c>
    </row>
    <row r="12367" customFormat="false" ht="15" hidden="false" customHeight="false" outlineLevel="0" collapsed="false">
      <c r="A12367" s="3" t="n">
        <v>12366</v>
      </c>
      <c r="B12367" s="3" t="n">
        <v>1</v>
      </c>
      <c r="C12367" s="3" t="s">
        <v>470</v>
      </c>
      <c r="D12367" s="3" t="s">
        <v>563</v>
      </c>
      <c r="E12367" s="3" t="n">
        <v>3060</v>
      </c>
      <c r="F12367" s="4" t="n">
        <v>365.12</v>
      </c>
      <c r="G12367" s="3" t="s">
        <v>8</v>
      </c>
      <c r="H12367" s="4" t="n">
        <f aca="false">ROUND(E12367*F12367,2)</f>
        <v>1117267.2</v>
      </c>
    </row>
    <row r="12368" customFormat="false" ht="15" hidden="false" customHeight="false" outlineLevel="0" collapsed="false">
      <c r="A12368" s="3" t="n">
        <v>12367</v>
      </c>
      <c r="B12368" s="3" t="n">
        <v>5</v>
      </c>
      <c r="C12368" s="3" t="s">
        <v>470</v>
      </c>
      <c r="D12368" s="3" t="s">
        <v>562</v>
      </c>
      <c r="E12368" s="3" t="n">
        <v>2580</v>
      </c>
      <c r="F12368" s="4" t="n">
        <v>627.48</v>
      </c>
      <c r="G12368" s="3" t="s">
        <v>8</v>
      </c>
      <c r="H12368" s="4" t="n">
        <f aca="false">ROUND(E12368*F12368,2)</f>
        <v>1618898.4</v>
      </c>
    </row>
    <row r="12369" customFormat="false" ht="15" hidden="false" customHeight="false" outlineLevel="0" collapsed="false">
      <c r="A12369" s="3" t="n">
        <v>12368</v>
      </c>
      <c r="B12369" s="3" t="n">
        <v>6</v>
      </c>
      <c r="C12369" s="3" t="s">
        <v>471</v>
      </c>
      <c r="D12369" s="3" t="s">
        <v>562</v>
      </c>
      <c r="E12369" s="3" t="n">
        <v>1151</v>
      </c>
      <c r="F12369" s="4" t="n">
        <v>257.4</v>
      </c>
      <c r="G12369" s="3" t="s">
        <v>8</v>
      </c>
      <c r="H12369" s="4" t="n">
        <f aca="false">ROUND(E12369*F12369,2)</f>
        <v>296267.4</v>
      </c>
    </row>
    <row r="12370" customFormat="false" ht="15" hidden="false" customHeight="false" outlineLevel="0" collapsed="false">
      <c r="A12370" s="3" t="n">
        <v>12369</v>
      </c>
      <c r="B12370" s="3" t="n">
        <v>8</v>
      </c>
      <c r="C12370" s="3" t="s">
        <v>471</v>
      </c>
      <c r="D12370" s="3" t="s">
        <v>562</v>
      </c>
      <c r="E12370" s="3" t="n">
        <v>2617</v>
      </c>
      <c r="F12370" s="4" t="n">
        <v>68.14</v>
      </c>
      <c r="G12370" s="3" t="s">
        <v>8</v>
      </c>
      <c r="H12370" s="4" t="n">
        <f aca="false">ROUND(E12370*F12370,2)</f>
        <v>178322.38</v>
      </c>
    </row>
    <row r="12371" customFormat="false" ht="15" hidden="false" customHeight="false" outlineLevel="0" collapsed="false">
      <c r="A12371" s="3" t="n">
        <v>12370</v>
      </c>
      <c r="B12371" s="3" t="n">
        <v>5</v>
      </c>
      <c r="C12371" s="3" t="s">
        <v>471</v>
      </c>
      <c r="D12371" s="3" t="s">
        <v>563</v>
      </c>
      <c r="E12371" s="3" t="n">
        <v>2757</v>
      </c>
      <c r="F12371" s="4" t="n">
        <v>640.91</v>
      </c>
      <c r="G12371" s="3" t="s">
        <v>8</v>
      </c>
      <c r="H12371" s="4" t="n">
        <f aca="false">ROUND(E12371*F12371,2)</f>
        <v>1766988.87</v>
      </c>
    </row>
    <row r="12372" customFormat="false" ht="15" hidden="false" customHeight="false" outlineLevel="0" collapsed="false">
      <c r="A12372" s="3" t="n">
        <v>12371</v>
      </c>
      <c r="B12372" s="3" t="n">
        <v>15</v>
      </c>
      <c r="C12372" s="3" t="s">
        <v>471</v>
      </c>
      <c r="D12372" s="3" t="s">
        <v>563</v>
      </c>
      <c r="E12372" s="3" t="n">
        <v>66</v>
      </c>
      <c r="F12372" s="4" t="n">
        <v>281.54</v>
      </c>
      <c r="G12372" s="3" t="s">
        <v>46</v>
      </c>
      <c r="H12372" s="4" t="n">
        <f aca="false">ROUND(E12372*F12372,2)</f>
        <v>18581.64</v>
      </c>
    </row>
    <row r="12373" customFormat="false" ht="15" hidden="false" customHeight="false" outlineLevel="0" collapsed="false">
      <c r="A12373" s="3" t="n">
        <v>12372</v>
      </c>
      <c r="B12373" s="3" t="n">
        <v>5</v>
      </c>
      <c r="C12373" s="3" t="s">
        <v>471</v>
      </c>
      <c r="D12373" s="3" t="s">
        <v>562</v>
      </c>
      <c r="E12373" s="3" t="n">
        <v>3949</v>
      </c>
      <c r="F12373" s="4" t="n">
        <v>639.38</v>
      </c>
      <c r="G12373" s="3" t="s">
        <v>8</v>
      </c>
      <c r="H12373" s="4" t="n">
        <f aca="false">ROUND(E12373*F12373,2)</f>
        <v>2524911.62</v>
      </c>
    </row>
    <row r="12374" customFormat="false" ht="15" hidden="false" customHeight="false" outlineLevel="0" collapsed="false">
      <c r="A12374" s="3" t="n">
        <v>12373</v>
      </c>
      <c r="B12374" s="3" t="n">
        <v>1</v>
      </c>
      <c r="C12374" s="3" t="s">
        <v>471</v>
      </c>
      <c r="D12374" s="3" t="s">
        <v>562</v>
      </c>
      <c r="E12374" s="3" t="n">
        <v>3957</v>
      </c>
      <c r="F12374" s="4" t="n">
        <v>354.8</v>
      </c>
      <c r="G12374" s="3" t="s">
        <v>8</v>
      </c>
      <c r="H12374" s="4" t="n">
        <f aca="false">ROUND(E12374*F12374,2)</f>
        <v>1403943.6</v>
      </c>
    </row>
    <row r="12375" customFormat="false" ht="15" hidden="false" customHeight="false" outlineLevel="0" collapsed="false">
      <c r="A12375" s="3" t="n">
        <v>12374</v>
      </c>
      <c r="B12375" s="3" t="n">
        <v>9</v>
      </c>
      <c r="C12375" s="3" t="s">
        <v>471</v>
      </c>
      <c r="D12375" s="3" t="s">
        <v>563</v>
      </c>
      <c r="E12375" s="3" t="n">
        <v>4721</v>
      </c>
      <c r="F12375" s="4" t="n">
        <v>264.66</v>
      </c>
      <c r="G12375" s="3" t="s">
        <v>8</v>
      </c>
      <c r="H12375" s="4" t="n">
        <f aca="false">ROUND(E12375*F12375,2)</f>
        <v>1249459.86</v>
      </c>
    </row>
    <row r="12376" customFormat="false" ht="15" hidden="false" customHeight="false" outlineLevel="0" collapsed="false">
      <c r="A12376" s="3" t="n">
        <v>12375</v>
      </c>
      <c r="B12376" s="3" t="n">
        <v>15</v>
      </c>
      <c r="C12376" s="3" t="s">
        <v>471</v>
      </c>
      <c r="D12376" s="3" t="s">
        <v>562</v>
      </c>
      <c r="E12376" s="3" t="n">
        <v>2163</v>
      </c>
      <c r="F12376" s="4" t="n">
        <v>282.71</v>
      </c>
      <c r="G12376" s="3" t="s">
        <v>46</v>
      </c>
      <c r="H12376" s="4" t="n">
        <f aca="false">ROUND(E12376*F12376,2)</f>
        <v>611501.73</v>
      </c>
    </row>
    <row r="12377" customFormat="false" ht="15" hidden="false" customHeight="false" outlineLevel="0" collapsed="false">
      <c r="A12377" s="3" t="n">
        <v>12376</v>
      </c>
      <c r="B12377" s="3" t="n">
        <v>11</v>
      </c>
      <c r="C12377" s="3" t="s">
        <v>471</v>
      </c>
      <c r="D12377" s="3" t="s">
        <v>563</v>
      </c>
      <c r="E12377" s="3" t="n">
        <v>2995</v>
      </c>
      <c r="F12377" s="4" t="n">
        <v>116.42</v>
      </c>
      <c r="G12377" s="3" t="s">
        <v>34</v>
      </c>
      <c r="H12377" s="4" t="n">
        <f aca="false">ROUND(E12377*F12377,2)</f>
        <v>348677.9</v>
      </c>
    </row>
    <row r="12378" customFormat="false" ht="15" hidden="false" customHeight="false" outlineLevel="0" collapsed="false">
      <c r="A12378" s="3" t="n">
        <v>12377</v>
      </c>
      <c r="B12378" s="3" t="n">
        <v>4</v>
      </c>
      <c r="C12378" s="3" t="s">
        <v>471</v>
      </c>
      <c r="D12378" s="3" t="s">
        <v>563</v>
      </c>
      <c r="E12378" s="3" t="n">
        <v>3534</v>
      </c>
      <c r="F12378" s="4" t="n">
        <v>125.54</v>
      </c>
      <c r="G12378" s="3" t="s">
        <v>8</v>
      </c>
      <c r="H12378" s="4" t="n">
        <f aca="false">ROUND(E12378*F12378,2)</f>
        <v>443658.36</v>
      </c>
    </row>
    <row r="12379" customFormat="false" ht="15" hidden="false" customHeight="false" outlineLevel="0" collapsed="false">
      <c r="A12379" s="3" t="n">
        <v>12378</v>
      </c>
      <c r="B12379" s="3" t="n">
        <v>5</v>
      </c>
      <c r="C12379" s="3" t="s">
        <v>471</v>
      </c>
      <c r="D12379" s="3" t="s">
        <v>562</v>
      </c>
      <c r="E12379" s="3" t="n">
        <v>209</v>
      </c>
      <c r="F12379" s="4" t="n">
        <v>642.87</v>
      </c>
      <c r="G12379" s="3" t="s">
        <v>8</v>
      </c>
      <c r="H12379" s="4" t="n">
        <f aca="false">ROUND(E12379*F12379,2)</f>
        <v>134359.83</v>
      </c>
    </row>
    <row r="12380" customFormat="false" ht="15" hidden="false" customHeight="false" outlineLevel="0" collapsed="false">
      <c r="A12380" s="3" t="n">
        <v>12379</v>
      </c>
      <c r="B12380" s="3" t="n">
        <v>11</v>
      </c>
      <c r="C12380" s="3" t="s">
        <v>471</v>
      </c>
      <c r="D12380" s="3" t="s">
        <v>562</v>
      </c>
      <c r="E12380" s="3" t="n">
        <v>2672</v>
      </c>
      <c r="F12380" s="4" t="n">
        <v>116.63</v>
      </c>
      <c r="G12380" s="3" t="s">
        <v>34</v>
      </c>
      <c r="H12380" s="4" t="n">
        <f aca="false">ROUND(E12380*F12380,2)</f>
        <v>311635.36</v>
      </c>
    </row>
    <row r="12381" customFormat="false" ht="15" hidden="false" customHeight="false" outlineLevel="0" collapsed="false">
      <c r="A12381" s="3" t="n">
        <v>12380</v>
      </c>
      <c r="B12381" s="3" t="n">
        <v>10</v>
      </c>
      <c r="C12381" s="3" t="s">
        <v>471</v>
      </c>
      <c r="D12381" s="3" t="s">
        <v>562</v>
      </c>
      <c r="E12381" s="3" t="n">
        <v>2811</v>
      </c>
      <c r="F12381" s="4" t="n">
        <v>81.59</v>
      </c>
      <c r="G12381" s="3" t="s">
        <v>8</v>
      </c>
      <c r="H12381" s="4" t="n">
        <f aca="false">ROUND(E12381*F12381,2)</f>
        <v>229349.49</v>
      </c>
    </row>
    <row r="12382" customFormat="false" ht="15" hidden="false" customHeight="false" outlineLevel="0" collapsed="false">
      <c r="A12382" s="3" t="n">
        <v>12381</v>
      </c>
      <c r="B12382" s="3" t="n">
        <v>4</v>
      </c>
      <c r="C12382" s="3" t="s">
        <v>471</v>
      </c>
      <c r="D12382" s="3" t="s">
        <v>562</v>
      </c>
      <c r="E12382" s="3" t="n">
        <v>911</v>
      </c>
      <c r="F12382" s="4" t="n">
        <v>125.57</v>
      </c>
      <c r="G12382" s="3" t="s">
        <v>8</v>
      </c>
      <c r="H12382" s="4" t="n">
        <f aca="false">ROUND(E12382*F12382,2)</f>
        <v>114394.27</v>
      </c>
    </row>
    <row r="12383" customFormat="false" ht="15" hidden="false" customHeight="false" outlineLevel="0" collapsed="false">
      <c r="A12383" s="3" t="n">
        <v>12382</v>
      </c>
      <c r="B12383" s="3" t="n">
        <v>12</v>
      </c>
      <c r="C12383" s="3" t="s">
        <v>471</v>
      </c>
      <c r="D12383" s="3" t="s">
        <v>563</v>
      </c>
      <c r="E12383" s="3" t="n">
        <v>1611</v>
      </c>
      <c r="F12383" s="4" t="n">
        <v>211.63</v>
      </c>
      <c r="G12383" s="3" t="s">
        <v>38</v>
      </c>
      <c r="H12383" s="4" t="n">
        <f aca="false">ROUND(E12383*F12383,2)</f>
        <v>340935.93</v>
      </c>
    </row>
    <row r="12384" customFormat="false" ht="15" hidden="false" customHeight="false" outlineLevel="0" collapsed="false">
      <c r="A12384" s="3" t="n">
        <v>12383</v>
      </c>
      <c r="B12384" s="3" t="n">
        <v>1</v>
      </c>
      <c r="C12384" s="3" t="s">
        <v>471</v>
      </c>
      <c r="D12384" s="3" t="s">
        <v>563</v>
      </c>
      <c r="E12384" s="3" t="n">
        <v>13</v>
      </c>
      <c r="F12384" s="4" t="n">
        <v>355.07</v>
      </c>
      <c r="G12384" s="3" t="s">
        <v>8</v>
      </c>
      <c r="H12384" s="4" t="n">
        <f aca="false">ROUND(E12384*F12384,2)</f>
        <v>4615.91</v>
      </c>
    </row>
    <row r="12385" customFormat="false" ht="15" hidden="false" customHeight="false" outlineLevel="0" collapsed="false">
      <c r="A12385" s="3" t="n">
        <v>12384</v>
      </c>
      <c r="B12385" s="3" t="n">
        <v>3</v>
      </c>
      <c r="C12385" s="3" t="s">
        <v>471</v>
      </c>
      <c r="D12385" s="3" t="s">
        <v>563</v>
      </c>
      <c r="E12385" s="3" t="n">
        <v>2860</v>
      </c>
      <c r="F12385" s="4" t="n">
        <v>167.98</v>
      </c>
      <c r="G12385" s="3" t="s">
        <v>8</v>
      </c>
      <c r="H12385" s="4" t="n">
        <f aca="false">ROUND(E12385*F12385,2)</f>
        <v>480422.8</v>
      </c>
    </row>
    <row r="12386" customFormat="false" ht="15" hidden="false" customHeight="false" outlineLevel="0" collapsed="false">
      <c r="A12386" s="3" t="n">
        <v>12385</v>
      </c>
      <c r="B12386" s="3" t="n">
        <v>2</v>
      </c>
      <c r="C12386" s="3" t="s">
        <v>471</v>
      </c>
      <c r="D12386" s="3" t="s">
        <v>563</v>
      </c>
      <c r="E12386" s="3" t="n">
        <v>705</v>
      </c>
      <c r="F12386" s="4" t="n">
        <v>33.22</v>
      </c>
      <c r="G12386" s="3" t="s">
        <v>8</v>
      </c>
      <c r="H12386" s="4" t="n">
        <f aca="false">ROUND(E12386*F12386,2)</f>
        <v>23420.1</v>
      </c>
    </row>
    <row r="12387" customFormat="false" ht="15" hidden="false" customHeight="false" outlineLevel="0" collapsed="false">
      <c r="A12387" s="3" t="n">
        <v>12386</v>
      </c>
      <c r="B12387" s="3" t="n">
        <v>5</v>
      </c>
      <c r="C12387" s="3" t="s">
        <v>471</v>
      </c>
      <c r="D12387" s="3" t="s">
        <v>563</v>
      </c>
      <c r="E12387" s="3" t="n">
        <v>2615</v>
      </c>
      <c r="F12387" s="4" t="n">
        <v>639.56</v>
      </c>
      <c r="G12387" s="3" t="s">
        <v>8</v>
      </c>
      <c r="H12387" s="4" t="n">
        <f aca="false">ROUND(E12387*F12387,2)</f>
        <v>1672449.4</v>
      </c>
    </row>
    <row r="12388" customFormat="false" ht="15" hidden="false" customHeight="false" outlineLevel="0" collapsed="false">
      <c r="A12388" s="3" t="n">
        <v>12387</v>
      </c>
      <c r="B12388" s="3" t="n">
        <v>15</v>
      </c>
      <c r="C12388" s="3" t="s">
        <v>471</v>
      </c>
      <c r="D12388" s="3" t="s">
        <v>562</v>
      </c>
      <c r="E12388" s="3" t="n">
        <v>648</v>
      </c>
      <c r="F12388" s="4" t="n">
        <v>281.6</v>
      </c>
      <c r="G12388" s="3" t="s">
        <v>46</v>
      </c>
      <c r="H12388" s="4" t="n">
        <f aca="false">ROUND(E12388*F12388,2)</f>
        <v>182476.8</v>
      </c>
    </row>
    <row r="12389" customFormat="false" ht="15" hidden="false" customHeight="false" outlineLevel="0" collapsed="false">
      <c r="A12389" s="3" t="n">
        <v>12388</v>
      </c>
      <c r="B12389" s="3" t="n">
        <v>15</v>
      </c>
      <c r="C12389" s="3" t="s">
        <v>471</v>
      </c>
      <c r="D12389" s="3" t="s">
        <v>562</v>
      </c>
      <c r="E12389" s="3" t="n">
        <v>4124</v>
      </c>
      <c r="F12389" s="4" t="n">
        <v>282.05</v>
      </c>
      <c r="G12389" s="3" t="s">
        <v>46</v>
      </c>
      <c r="H12389" s="4" t="n">
        <f aca="false">ROUND(E12389*F12389,2)</f>
        <v>1163174.2</v>
      </c>
    </row>
    <row r="12390" customFormat="false" ht="15" hidden="false" customHeight="false" outlineLevel="0" collapsed="false">
      <c r="A12390" s="3" t="n">
        <v>12389</v>
      </c>
      <c r="B12390" s="3" t="n">
        <v>1</v>
      </c>
      <c r="C12390" s="3" t="s">
        <v>471</v>
      </c>
      <c r="D12390" s="3" t="s">
        <v>562</v>
      </c>
      <c r="E12390" s="3" t="n">
        <v>274</v>
      </c>
      <c r="F12390" s="4" t="n">
        <v>354.39</v>
      </c>
      <c r="G12390" s="3" t="s">
        <v>8</v>
      </c>
      <c r="H12390" s="4" t="n">
        <f aca="false">ROUND(E12390*F12390,2)</f>
        <v>97102.86</v>
      </c>
    </row>
    <row r="12391" customFormat="false" ht="15" hidden="false" customHeight="false" outlineLevel="0" collapsed="false">
      <c r="A12391" s="3" t="n">
        <v>12390</v>
      </c>
      <c r="B12391" s="3" t="n">
        <v>9</v>
      </c>
      <c r="C12391" s="3" t="s">
        <v>471</v>
      </c>
      <c r="D12391" s="3" t="s">
        <v>562</v>
      </c>
      <c r="E12391" s="3" t="n">
        <v>1545</v>
      </c>
      <c r="F12391" s="4" t="n">
        <v>264.27</v>
      </c>
      <c r="G12391" s="3" t="s">
        <v>8</v>
      </c>
      <c r="H12391" s="4" t="n">
        <f aca="false">ROUND(E12391*F12391,2)</f>
        <v>408297.15</v>
      </c>
    </row>
    <row r="12392" customFormat="false" ht="15" hidden="false" customHeight="false" outlineLevel="0" collapsed="false">
      <c r="A12392" s="3" t="n">
        <v>12391</v>
      </c>
      <c r="B12392" s="3" t="n">
        <v>6</v>
      </c>
      <c r="C12392" s="3" t="s">
        <v>471</v>
      </c>
      <c r="D12392" s="3" t="s">
        <v>562</v>
      </c>
      <c r="E12392" s="3" t="n">
        <v>2270</v>
      </c>
      <c r="F12392" s="4" t="n">
        <v>257.47</v>
      </c>
      <c r="G12392" s="3" t="s">
        <v>8</v>
      </c>
      <c r="H12392" s="4" t="n">
        <f aca="false">ROUND(E12392*F12392,2)</f>
        <v>584456.9</v>
      </c>
    </row>
    <row r="12393" customFormat="false" ht="15" hidden="false" customHeight="false" outlineLevel="0" collapsed="false">
      <c r="A12393" s="3" t="n">
        <v>12392</v>
      </c>
      <c r="B12393" s="3" t="n">
        <v>12</v>
      </c>
      <c r="C12393" s="3" t="s">
        <v>471</v>
      </c>
      <c r="D12393" s="3" t="s">
        <v>563</v>
      </c>
      <c r="E12393" s="3" t="n">
        <v>4253</v>
      </c>
      <c r="F12393" s="4" t="n">
        <v>211.43</v>
      </c>
      <c r="G12393" s="3" t="s">
        <v>38</v>
      </c>
      <c r="H12393" s="4" t="n">
        <f aca="false">ROUND(E12393*F12393,2)</f>
        <v>899211.79</v>
      </c>
    </row>
    <row r="12394" customFormat="false" ht="15" hidden="false" customHeight="false" outlineLevel="0" collapsed="false">
      <c r="A12394" s="3" t="n">
        <v>12393</v>
      </c>
      <c r="B12394" s="3" t="n">
        <v>6</v>
      </c>
      <c r="C12394" s="3" t="s">
        <v>471</v>
      </c>
      <c r="D12394" s="3" t="s">
        <v>563</v>
      </c>
      <c r="E12394" s="3" t="n">
        <v>3829</v>
      </c>
      <c r="F12394" s="4" t="n">
        <v>257.57</v>
      </c>
      <c r="G12394" s="3" t="s">
        <v>8</v>
      </c>
      <c r="H12394" s="4" t="n">
        <f aca="false">ROUND(E12394*F12394,2)</f>
        <v>986235.53</v>
      </c>
    </row>
    <row r="12395" customFormat="false" ht="15" hidden="false" customHeight="false" outlineLevel="0" collapsed="false">
      <c r="A12395" s="3" t="n">
        <v>12394</v>
      </c>
      <c r="B12395" s="3" t="n">
        <v>12</v>
      </c>
      <c r="C12395" s="3" t="s">
        <v>471</v>
      </c>
      <c r="D12395" s="3" t="s">
        <v>563</v>
      </c>
      <c r="E12395" s="3" t="n">
        <v>1789</v>
      </c>
      <c r="F12395" s="4" t="n">
        <v>211.1</v>
      </c>
      <c r="G12395" s="3" t="s">
        <v>38</v>
      </c>
      <c r="H12395" s="4" t="n">
        <f aca="false">ROUND(E12395*F12395,2)</f>
        <v>377657.9</v>
      </c>
    </row>
    <row r="12396" customFormat="false" ht="15" hidden="false" customHeight="false" outlineLevel="0" collapsed="false">
      <c r="A12396" s="3" t="n">
        <v>12395</v>
      </c>
      <c r="B12396" s="3" t="n">
        <v>4</v>
      </c>
      <c r="C12396" s="3" t="s">
        <v>471</v>
      </c>
      <c r="D12396" s="3" t="s">
        <v>562</v>
      </c>
      <c r="E12396" s="3" t="n">
        <v>1485</v>
      </c>
      <c r="F12396" s="4" t="n">
        <v>125.51</v>
      </c>
      <c r="G12396" s="3" t="s">
        <v>8</v>
      </c>
      <c r="H12396" s="4" t="n">
        <f aca="false">ROUND(E12396*F12396,2)</f>
        <v>186382.35</v>
      </c>
    </row>
    <row r="12397" customFormat="false" ht="15" hidden="false" customHeight="false" outlineLevel="0" collapsed="false">
      <c r="A12397" s="3" t="n">
        <v>12396</v>
      </c>
      <c r="B12397" s="3" t="n">
        <v>12</v>
      </c>
      <c r="C12397" s="3" t="s">
        <v>471</v>
      </c>
      <c r="D12397" s="3" t="s">
        <v>562</v>
      </c>
      <c r="E12397" s="3" t="n">
        <v>1849</v>
      </c>
      <c r="F12397" s="4" t="n">
        <v>210.77</v>
      </c>
      <c r="G12397" s="3" t="s">
        <v>38</v>
      </c>
      <c r="H12397" s="4" t="n">
        <f aca="false">ROUND(E12397*F12397,2)</f>
        <v>389713.73</v>
      </c>
    </row>
    <row r="12398" customFormat="false" ht="15" hidden="false" customHeight="false" outlineLevel="0" collapsed="false">
      <c r="A12398" s="3" t="n">
        <v>12397</v>
      </c>
      <c r="B12398" s="3" t="n">
        <v>14</v>
      </c>
      <c r="C12398" s="3" t="s">
        <v>471</v>
      </c>
      <c r="D12398" s="3" t="s">
        <v>563</v>
      </c>
      <c r="E12398" s="3" t="n">
        <v>3258</v>
      </c>
      <c r="F12398" s="4" t="n">
        <v>65.25</v>
      </c>
      <c r="G12398" s="3" t="s">
        <v>41</v>
      </c>
      <c r="H12398" s="4" t="n">
        <f aca="false">ROUND(E12398*F12398,2)</f>
        <v>212584.5</v>
      </c>
    </row>
    <row r="12399" customFormat="false" ht="15" hidden="false" customHeight="false" outlineLevel="0" collapsed="false">
      <c r="A12399" s="3" t="n">
        <v>12398</v>
      </c>
      <c r="B12399" s="3" t="n">
        <v>9</v>
      </c>
      <c r="C12399" s="3" t="s">
        <v>471</v>
      </c>
      <c r="D12399" s="3" t="s">
        <v>562</v>
      </c>
      <c r="E12399" s="3" t="n">
        <v>4105</v>
      </c>
      <c r="F12399" s="4" t="n">
        <v>264.57</v>
      </c>
      <c r="G12399" s="3" t="s">
        <v>8</v>
      </c>
      <c r="H12399" s="4" t="n">
        <f aca="false">ROUND(E12399*F12399,2)</f>
        <v>1086059.85</v>
      </c>
    </row>
    <row r="12400" customFormat="false" ht="15" hidden="false" customHeight="false" outlineLevel="0" collapsed="false">
      <c r="A12400" s="3" t="n">
        <v>12399</v>
      </c>
      <c r="B12400" s="3" t="n">
        <v>12</v>
      </c>
      <c r="C12400" s="3" t="s">
        <v>471</v>
      </c>
      <c r="D12400" s="3" t="s">
        <v>562</v>
      </c>
      <c r="E12400" s="3" t="n">
        <v>1040</v>
      </c>
      <c r="F12400" s="4" t="n">
        <v>210.75</v>
      </c>
      <c r="G12400" s="3" t="s">
        <v>38</v>
      </c>
      <c r="H12400" s="4" t="n">
        <f aca="false">ROUND(E12400*F12400,2)</f>
        <v>219180</v>
      </c>
    </row>
    <row r="12401" customFormat="false" ht="15" hidden="false" customHeight="false" outlineLevel="0" collapsed="false">
      <c r="A12401" s="3" t="n">
        <v>12400</v>
      </c>
      <c r="B12401" s="3" t="n">
        <v>6</v>
      </c>
      <c r="C12401" s="3" t="s">
        <v>472</v>
      </c>
      <c r="D12401" s="3" t="s">
        <v>563</v>
      </c>
      <c r="E12401" s="3" t="n">
        <v>674</v>
      </c>
      <c r="F12401" s="4" t="n">
        <v>257.96</v>
      </c>
      <c r="G12401" s="3" t="s">
        <v>8</v>
      </c>
      <c r="H12401" s="4" t="n">
        <f aca="false">ROUND(E12401*F12401,2)</f>
        <v>173865.04</v>
      </c>
    </row>
    <row r="12402" customFormat="false" ht="15" hidden="false" customHeight="false" outlineLevel="0" collapsed="false">
      <c r="A12402" s="3" t="n">
        <v>12401</v>
      </c>
      <c r="B12402" s="3" t="n">
        <v>5</v>
      </c>
      <c r="C12402" s="3" t="s">
        <v>472</v>
      </c>
      <c r="D12402" s="3" t="s">
        <v>562</v>
      </c>
      <c r="E12402" s="3" t="n">
        <v>4233</v>
      </c>
      <c r="F12402" s="4" t="n">
        <v>641.19</v>
      </c>
      <c r="G12402" s="3" t="s">
        <v>8</v>
      </c>
      <c r="H12402" s="4" t="n">
        <f aca="false">ROUND(E12402*F12402,2)</f>
        <v>2714157.27</v>
      </c>
    </row>
    <row r="12403" customFormat="false" ht="15" hidden="false" customHeight="false" outlineLevel="0" collapsed="false">
      <c r="A12403" s="3" t="n">
        <v>12402</v>
      </c>
      <c r="B12403" s="3" t="n">
        <v>14</v>
      </c>
      <c r="C12403" s="3" t="s">
        <v>472</v>
      </c>
      <c r="D12403" s="3" t="s">
        <v>563</v>
      </c>
      <c r="E12403" s="3" t="n">
        <v>4062</v>
      </c>
      <c r="F12403" s="4" t="n">
        <v>63.87</v>
      </c>
      <c r="G12403" s="3" t="s">
        <v>41</v>
      </c>
      <c r="H12403" s="4" t="n">
        <f aca="false">ROUND(E12403*F12403,2)</f>
        <v>259439.94</v>
      </c>
    </row>
    <row r="12404" customFormat="false" ht="15" hidden="false" customHeight="false" outlineLevel="0" collapsed="false">
      <c r="A12404" s="3" t="n">
        <v>12403</v>
      </c>
      <c r="B12404" s="3" t="n">
        <v>8</v>
      </c>
      <c r="C12404" s="3" t="s">
        <v>472</v>
      </c>
      <c r="D12404" s="3" t="s">
        <v>563</v>
      </c>
      <c r="E12404" s="3" t="n">
        <v>1250</v>
      </c>
      <c r="F12404" s="4" t="n">
        <v>69.93</v>
      </c>
      <c r="G12404" s="3" t="s">
        <v>8</v>
      </c>
      <c r="H12404" s="4" t="n">
        <f aca="false">ROUND(E12404*F12404,2)</f>
        <v>87412.5</v>
      </c>
    </row>
    <row r="12405" customFormat="false" ht="15" hidden="false" customHeight="false" outlineLevel="0" collapsed="false">
      <c r="A12405" s="3" t="n">
        <v>12404</v>
      </c>
      <c r="B12405" s="3" t="n">
        <v>10</v>
      </c>
      <c r="C12405" s="3" t="s">
        <v>472</v>
      </c>
      <c r="D12405" s="3" t="s">
        <v>563</v>
      </c>
      <c r="E12405" s="3" t="n">
        <v>4939</v>
      </c>
      <c r="F12405" s="4" t="n">
        <v>81.24</v>
      </c>
      <c r="G12405" s="3" t="s">
        <v>8</v>
      </c>
      <c r="H12405" s="4" t="n">
        <f aca="false">ROUND(E12405*F12405,2)</f>
        <v>401244.36</v>
      </c>
    </row>
    <row r="12406" customFormat="false" ht="15" hidden="false" customHeight="false" outlineLevel="0" collapsed="false">
      <c r="A12406" s="3" t="n">
        <v>12405</v>
      </c>
      <c r="B12406" s="3" t="n">
        <v>13</v>
      </c>
      <c r="C12406" s="3" t="s">
        <v>472</v>
      </c>
      <c r="D12406" s="3" t="s">
        <v>563</v>
      </c>
      <c r="E12406" s="3" t="n">
        <v>1869</v>
      </c>
      <c r="F12406" s="4" t="n">
        <v>48.97</v>
      </c>
      <c r="G12406" s="3" t="s">
        <v>41</v>
      </c>
      <c r="H12406" s="4" t="n">
        <f aca="false">ROUND(E12406*F12406,2)</f>
        <v>91524.93</v>
      </c>
    </row>
    <row r="12407" customFormat="false" ht="15" hidden="false" customHeight="false" outlineLevel="0" collapsed="false">
      <c r="A12407" s="3" t="n">
        <v>12406</v>
      </c>
      <c r="B12407" s="3" t="n">
        <v>3</v>
      </c>
      <c r="C12407" s="3" t="s">
        <v>472</v>
      </c>
      <c r="D12407" s="3" t="s">
        <v>562</v>
      </c>
      <c r="E12407" s="3" t="n">
        <v>575</v>
      </c>
      <c r="F12407" s="4" t="n">
        <v>163.23</v>
      </c>
      <c r="G12407" s="3" t="s">
        <v>8</v>
      </c>
      <c r="H12407" s="4" t="n">
        <f aca="false">ROUND(E12407*F12407,2)</f>
        <v>93857.25</v>
      </c>
    </row>
    <row r="12408" customFormat="false" ht="15" hidden="false" customHeight="false" outlineLevel="0" collapsed="false">
      <c r="A12408" s="3" t="n">
        <v>12407</v>
      </c>
      <c r="B12408" s="3" t="n">
        <v>14</v>
      </c>
      <c r="C12408" s="3" t="s">
        <v>472</v>
      </c>
      <c r="D12408" s="3" t="s">
        <v>562</v>
      </c>
      <c r="E12408" s="3" t="n">
        <v>933</v>
      </c>
      <c r="F12408" s="4" t="n">
        <v>63.52</v>
      </c>
      <c r="G12408" s="3" t="s">
        <v>41</v>
      </c>
      <c r="H12408" s="4" t="n">
        <f aca="false">ROUND(E12408*F12408,2)</f>
        <v>59264.16</v>
      </c>
    </row>
    <row r="12409" customFormat="false" ht="15" hidden="false" customHeight="false" outlineLevel="0" collapsed="false">
      <c r="A12409" s="3" t="n">
        <v>12408</v>
      </c>
      <c r="B12409" s="3" t="n">
        <v>5</v>
      </c>
      <c r="C12409" s="3" t="s">
        <v>472</v>
      </c>
      <c r="D12409" s="3" t="s">
        <v>562</v>
      </c>
      <c r="E12409" s="3" t="n">
        <v>2034</v>
      </c>
      <c r="F12409" s="4" t="n">
        <v>639.55</v>
      </c>
      <c r="G12409" s="3" t="s">
        <v>8</v>
      </c>
      <c r="H12409" s="4" t="n">
        <f aca="false">ROUND(E12409*F12409,2)</f>
        <v>1300844.7</v>
      </c>
    </row>
    <row r="12410" customFormat="false" ht="15" hidden="false" customHeight="false" outlineLevel="0" collapsed="false">
      <c r="A12410" s="3" t="n">
        <v>12409</v>
      </c>
      <c r="B12410" s="3" t="n">
        <v>13</v>
      </c>
      <c r="C12410" s="3" t="s">
        <v>472</v>
      </c>
      <c r="D12410" s="3" t="s">
        <v>562</v>
      </c>
      <c r="E12410" s="3" t="n">
        <v>4570</v>
      </c>
      <c r="F12410" s="4" t="n">
        <v>48.93</v>
      </c>
      <c r="G12410" s="3" t="s">
        <v>41</v>
      </c>
      <c r="H12410" s="4" t="n">
        <f aca="false">ROUND(E12410*F12410,2)</f>
        <v>223610.1</v>
      </c>
    </row>
    <row r="12411" customFormat="false" ht="15" hidden="false" customHeight="false" outlineLevel="0" collapsed="false">
      <c r="A12411" s="3" t="n">
        <v>12410</v>
      </c>
      <c r="B12411" s="3" t="n">
        <v>13</v>
      </c>
      <c r="C12411" s="3" t="s">
        <v>472</v>
      </c>
      <c r="D12411" s="3" t="s">
        <v>563</v>
      </c>
      <c r="E12411" s="3" t="n">
        <v>1201</v>
      </c>
      <c r="F12411" s="4" t="n">
        <v>49.11</v>
      </c>
      <c r="G12411" s="3" t="s">
        <v>41</v>
      </c>
      <c r="H12411" s="4" t="n">
        <f aca="false">ROUND(E12411*F12411,2)</f>
        <v>58981.11</v>
      </c>
    </row>
    <row r="12412" customFormat="false" ht="15" hidden="false" customHeight="false" outlineLevel="0" collapsed="false">
      <c r="A12412" s="3" t="n">
        <v>12411</v>
      </c>
      <c r="B12412" s="3" t="n">
        <v>15</v>
      </c>
      <c r="C12412" s="3" t="s">
        <v>472</v>
      </c>
      <c r="D12412" s="3" t="s">
        <v>563</v>
      </c>
      <c r="E12412" s="3" t="n">
        <v>503</v>
      </c>
      <c r="F12412" s="4" t="n">
        <v>280.62</v>
      </c>
      <c r="G12412" s="3" t="s">
        <v>46</v>
      </c>
      <c r="H12412" s="4" t="n">
        <f aca="false">ROUND(E12412*F12412,2)</f>
        <v>141151.86</v>
      </c>
    </row>
    <row r="12413" customFormat="false" ht="15" hidden="false" customHeight="false" outlineLevel="0" collapsed="false">
      <c r="A12413" s="3" t="n">
        <v>12412</v>
      </c>
      <c r="B12413" s="3" t="n">
        <v>14</v>
      </c>
      <c r="C12413" s="3" t="s">
        <v>472</v>
      </c>
      <c r="D12413" s="3" t="s">
        <v>562</v>
      </c>
      <c r="E12413" s="3" t="n">
        <v>2493</v>
      </c>
      <c r="F12413" s="4" t="n">
        <v>63.64</v>
      </c>
      <c r="G12413" s="3" t="s">
        <v>41</v>
      </c>
      <c r="H12413" s="4" t="n">
        <f aca="false">ROUND(E12413*F12413,2)</f>
        <v>158654.52</v>
      </c>
    </row>
    <row r="12414" customFormat="false" ht="15" hidden="false" customHeight="false" outlineLevel="0" collapsed="false">
      <c r="A12414" s="3" t="n">
        <v>12413</v>
      </c>
      <c r="B12414" s="3" t="n">
        <v>4</v>
      </c>
      <c r="C12414" s="3" t="s">
        <v>472</v>
      </c>
      <c r="D12414" s="3" t="s">
        <v>562</v>
      </c>
      <c r="E12414" s="3" t="n">
        <v>3721</v>
      </c>
      <c r="F12414" s="4" t="n">
        <v>122.82</v>
      </c>
      <c r="G12414" s="3" t="s">
        <v>8</v>
      </c>
      <c r="H12414" s="4" t="n">
        <f aca="false">ROUND(E12414*F12414,2)</f>
        <v>457013.22</v>
      </c>
    </row>
    <row r="12415" customFormat="false" ht="15" hidden="false" customHeight="false" outlineLevel="0" collapsed="false">
      <c r="A12415" s="3" t="n">
        <v>12414</v>
      </c>
      <c r="B12415" s="3" t="n">
        <v>1</v>
      </c>
      <c r="C12415" s="3" t="s">
        <v>472</v>
      </c>
      <c r="D12415" s="3" t="s">
        <v>562</v>
      </c>
      <c r="E12415" s="3" t="n">
        <v>2039</v>
      </c>
      <c r="F12415" s="4" t="n">
        <v>354.59</v>
      </c>
      <c r="G12415" s="3" t="s">
        <v>8</v>
      </c>
      <c r="H12415" s="4" t="n">
        <f aca="false">ROUND(E12415*F12415,2)</f>
        <v>723009.01</v>
      </c>
    </row>
    <row r="12416" customFormat="false" ht="15" hidden="false" customHeight="false" outlineLevel="0" collapsed="false">
      <c r="A12416" s="3" t="n">
        <v>12415</v>
      </c>
      <c r="B12416" s="3" t="n">
        <v>8</v>
      </c>
      <c r="C12416" s="3" t="s">
        <v>472</v>
      </c>
      <c r="D12416" s="3" t="s">
        <v>562</v>
      </c>
      <c r="E12416" s="3" t="n">
        <v>4857</v>
      </c>
      <c r="F12416" s="4" t="n">
        <v>70.12</v>
      </c>
      <c r="G12416" s="3" t="s">
        <v>8</v>
      </c>
      <c r="H12416" s="4" t="n">
        <f aca="false">ROUND(E12416*F12416,2)</f>
        <v>340572.84</v>
      </c>
    </row>
    <row r="12417" customFormat="false" ht="15" hidden="false" customHeight="false" outlineLevel="0" collapsed="false">
      <c r="A12417" s="3" t="n">
        <v>12416</v>
      </c>
      <c r="B12417" s="3" t="n">
        <v>7</v>
      </c>
      <c r="C12417" s="3" t="s">
        <v>472</v>
      </c>
      <c r="D12417" s="3" t="s">
        <v>562</v>
      </c>
      <c r="E12417" s="3" t="n">
        <v>3577</v>
      </c>
      <c r="F12417" s="4" t="n">
        <v>274.38</v>
      </c>
      <c r="G12417" s="3" t="s">
        <v>8</v>
      </c>
      <c r="H12417" s="4" t="n">
        <f aca="false">ROUND(E12417*F12417,2)</f>
        <v>981457.26</v>
      </c>
    </row>
    <row r="12418" customFormat="false" ht="15" hidden="false" customHeight="false" outlineLevel="0" collapsed="false">
      <c r="A12418" s="3" t="n">
        <v>12417</v>
      </c>
      <c r="B12418" s="3" t="n">
        <v>7</v>
      </c>
      <c r="C12418" s="3" t="s">
        <v>472</v>
      </c>
      <c r="D12418" s="3" t="s">
        <v>562</v>
      </c>
      <c r="E12418" s="3" t="n">
        <v>3623</v>
      </c>
      <c r="F12418" s="4" t="n">
        <v>274.33</v>
      </c>
      <c r="G12418" s="3" t="s">
        <v>8</v>
      </c>
      <c r="H12418" s="4" t="n">
        <f aca="false">ROUND(E12418*F12418,2)</f>
        <v>993897.59</v>
      </c>
    </row>
    <row r="12419" customFormat="false" ht="15" hidden="false" customHeight="false" outlineLevel="0" collapsed="false">
      <c r="A12419" s="3" t="n">
        <v>12418</v>
      </c>
      <c r="B12419" s="3" t="n">
        <v>12</v>
      </c>
      <c r="C12419" s="3" t="s">
        <v>472</v>
      </c>
      <c r="D12419" s="3" t="s">
        <v>562</v>
      </c>
      <c r="E12419" s="3" t="n">
        <v>150</v>
      </c>
      <c r="F12419" s="4" t="n">
        <v>210.59</v>
      </c>
      <c r="G12419" s="3" t="s">
        <v>38</v>
      </c>
      <c r="H12419" s="4" t="n">
        <f aca="false">ROUND(E12419*F12419,2)</f>
        <v>31588.5</v>
      </c>
    </row>
    <row r="12420" customFormat="false" ht="15" hidden="false" customHeight="false" outlineLevel="0" collapsed="false">
      <c r="A12420" s="3" t="n">
        <v>12419</v>
      </c>
      <c r="B12420" s="3" t="n">
        <v>8</v>
      </c>
      <c r="C12420" s="3" t="s">
        <v>472</v>
      </c>
      <c r="D12420" s="3" t="s">
        <v>563</v>
      </c>
      <c r="E12420" s="3" t="n">
        <v>2736</v>
      </c>
      <c r="F12420" s="4" t="n">
        <v>69.86</v>
      </c>
      <c r="G12420" s="3" t="s">
        <v>8</v>
      </c>
      <c r="H12420" s="4" t="n">
        <f aca="false">ROUND(E12420*F12420,2)</f>
        <v>191136.96</v>
      </c>
    </row>
    <row r="12421" customFormat="false" ht="15" hidden="false" customHeight="false" outlineLevel="0" collapsed="false">
      <c r="A12421" s="3" t="n">
        <v>12420</v>
      </c>
      <c r="B12421" s="3" t="n">
        <v>12</v>
      </c>
      <c r="C12421" s="3" t="s">
        <v>472</v>
      </c>
      <c r="D12421" s="3" t="s">
        <v>562</v>
      </c>
      <c r="E12421" s="3" t="n">
        <v>1090</v>
      </c>
      <c r="F12421" s="4" t="n">
        <v>210.65</v>
      </c>
      <c r="G12421" s="3" t="s">
        <v>38</v>
      </c>
      <c r="H12421" s="4" t="n">
        <f aca="false">ROUND(E12421*F12421,2)</f>
        <v>229608.5</v>
      </c>
    </row>
    <row r="12422" customFormat="false" ht="15" hidden="false" customHeight="false" outlineLevel="0" collapsed="false">
      <c r="A12422" s="3" t="n">
        <v>12421</v>
      </c>
      <c r="B12422" s="3" t="n">
        <v>2</v>
      </c>
      <c r="C12422" s="3" t="s">
        <v>472</v>
      </c>
      <c r="D12422" s="3" t="s">
        <v>563</v>
      </c>
      <c r="E12422" s="3" t="n">
        <v>2540</v>
      </c>
      <c r="F12422" s="4" t="n">
        <v>32.89</v>
      </c>
      <c r="G12422" s="3" t="s">
        <v>8</v>
      </c>
      <c r="H12422" s="4" t="n">
        <f aca="false">ROUND(E12422*F12422,2)</f>
        <v>83540.6</v>
      </c>
    </row>
    <row r="12423" customFormat="false" ht="15" hidden="false" customHeight="false" outlineLevel="0" collapsed="false">
      <c r="A12423" s="3" t="n">
        <v>12422</v>
      </c>
      <c r="B12423" s="3" t="n">
        <v>9</v>
      </c>
      <c r="C12423" s="3" t="s">
        <v>472</v>
      </c>
      <c r="D12423" s="3" t="s">
        <v>562</v>
      </c>
      <c r="E12423" s="3" t="n">
        <v>2008</v>
      </c>
      <c r="F12423" s="4" t="n">
        <v>263.74</v>
      </c>
      <c r="G12423" s="3" t="s">
        <v>8</v>
      </c>
      <c r="H12423" s="4" t="n">
        <f aca="false">ROUND(E12423*F12423,2)</f>
        <v>529589.92</v>
      </c>
    </row>
    <row r="12424" customFormat="false" ht="15" hidden="false" customHeight="false" outlineLevel="0" collapsed="false">
      <c r="A12424" s="3" t="n">
        <v>12423</v>
      </c>
      <c r="B12424" s="3" t="n">
        <v>5</v>
      </c>
      <c r="C12424" s="3" t="s">
        <v>472</v>
      </c>
      <c r="D12424" s="3" t="s">
        <v>562</v>
      </c>
      <c r="E12424" s="3" t="n">
        <v>239</v>
      </c>
      <c r="F12424" s="4" t="n">
        <v>640.18</v>
      </c>
      <c r="G12424" s="3" t="s">
        <v>8</v>
      </c>
      <c r="H12424" s="4" t="n">
        <f aca="false">ROUND(E12424*F12424,2)</f>
        <v>153003.02</v>
      </c>
    </row>
    <row r="12425" customFormat="false" ht="15" hidden="false" customHeight="false" outlineLevel="0" collapsed="false">
      <c r="A12425" s="3" t="n">
        <v>12424</v>
      </c>
      <c r="B12425" s="3" t="n">
        <v>12</v>
      </c>
      <c r="C12425" s="3" t="s">
        <v>472</v>
      </c>
      <c r="D12425" s="3" t="s">
        <v>562</v>
      </c>
      <c r="E12425" s="3" t="n">
        <v>648</v>
      </c>
      <c r="F12425" s="4" t="n">
        <v>211.15</v>
      </c>
      <c r="G12425" s="3" t="s">
        <v>38</v>
      </c>
      <c r="H12425" s="4" t="n">
        <f aca="false">ROUND(E12425*F12425,2)</f>
        <v>136825.2</v>
      </c>
    </row>
    <row r="12426" customFormat="false" ht="15" hidden="false" customHeight="false" outlineLevel="0" collapsed="false">
      <c r="A12426" s="3" t="n">
        <v>12425</v>
      </c>
      <c r="B12426" s="3" t="n">
        <v>9</v>
      </c>
      <c r="C12426" s="3" t="s">
        <v>472</v>
      </c>
      <c r="D12426" s="3" t="s">
        <v>562</v>
      </c>
      <c r="E12426" s="3" t="n">
        <v>138</v>
      </c>
      <c r="F12426" s="4" t="n">
        <v>263.87</v>
      </c>
      <c r="G12426" s="3" t="s">
        <v>8</v>
      </c>
      <c r="H12426" s="4" t="n">
        <f aca="false">ROUND(E12426*F12426,2)</f>
        <v>36414.06</v>
      </c>
    </row>
    <row r="12427" customFormat="false" ht="15" hidden="false" customHeight="false" outlineLevel="0" collapsed="false">
      <c r="A12427" s="3" t="n">
        <v>12426</v>
      </c>
      <c r="B12427" s="3" t="n">
        <v>2</v>
      </c>
      <c r="C12427" s="3" t="s">
        <v>472</v>
      </c>
      <c r="D12427" s="3" t="s">
        <v>562</v>
      </c>
      <c r="E12427" s="3" t="n">
        <v>2872</v>
      </c>
      <c r="F12427" s="4" t="n">
        <v>32.9</v>
      </c>
      <c r="G12427" s="3" t="s">
        <v>8</v>
      </c>
      <c r="H12427" s="4" t="n">
        <f aca="false">ROUND(E12427*F12427,2)</f>
        <v>94488.8</v>
      </c>
    </row>
    <row r="12428" customFormat="false" ht="15" hidden="false" customHeight="false" outlineLevel="0" collapsed="false">
      <c r="A12428" s="3" t="n">
        <v>12427</v>
      </c>
      <c r="B12428" s="3" t="n">
        <v>3</v>
      </c>
      <c r="C12428" s="3" t="s">
        <v>472</v>
      </c>
      <c r="D12428" s="3" t="s">
        <v>563</v>
      </c>
      <c r="E12428" s="3" t="n">
        <v>2042</v>
      </c>
      <c r="F12428" s="4" t="n">
        <v>163.3</v>
      </c>
      <c r="G12428" s="3" t="s">
        <v>8</v>
      </c>
      <c r="H12428" s="4" t="n">
        <f aca="false">ROUND(E12428*F12428,2)</f>
        <v>333458.6</v>
      </c>
    </row>
    <row r="12429" customFormat="false" ht="15" hidden="false" customHeight="false" outlineLevel="0" collapsed="false">
      <c r="A12429" s="3" t="n">
        <v>12428</v>
      </c>
      <c r="B12429" s="3" t="n">
        <v>3</v>
      </c>
      <c r="C12429" s="3" t="s">
        <v>472</v>
      </c>
      <c r="D12429" s="3" t="s">
        <v>562</v>
      </c>
      <c r="E12429" s="3" t="n">
        <v>2522</v>
      </c>
      <c r="F12429" s="4" t="n">
        <v>163.04</v>
      </c>
      <c r="G12429" s="3" t="s">
        <v>8</v>
      </c>
      <c r="H12429" s="4" t="n">
        <f aca="false">ROUND(E12429*F12429,2)</f>
        <v>411186.88</v>
      </c>
    </row>
    <row r="12430" customFormat="false" ht="15" hidden="false" customHeight="false" outlineLevel="0" collapsed="false">
      <c r="A12430" s="3" t="n">
        <v>12429</v>
      </c>
      <c r="B12430" s="3" t="n">
        <v>11</v>
      </c>
      <c r="C12430" s="3" t="s">
        <v>472</v>
      </c>
      <c r="D12430" s="3" t="s">
        <v>563</v>
      </c>
      <c r="E12430" s="3" t="n">
        <v>4945</v>
      </c>
      <c r="F12430" s="4" t="n">
        <v>118.28</v>
      </c>
      <c r="G12430" s="3" t="s">
        <v>34</v>
      </c>
      <c r="H12430" s="4" t="n">
        <f aca="false">ROUND(E12430*F12430,2)</f>
        <v>584894.6</v>
      </c>
    </row>
    <row r="12431" customFormat="false" ht="15" hidden="false" customHeight="false" outlineLevel="0" collapsed="false">
      <c r="A12431" s="3" t="n">
        <v>12430</v>
      </c>
      <c r="B12431" s="3" t="n">
        <v>14</v>
      </c>
      <c r="C12431" s="3" t="s">
        <v>472</v>
      </c>
      <c r="D12431" s="3" t="s">
        <v>563</v>
      </c>
      <c r="E12431" s="3" t="n">
        <v>2026</v>
      </c>
      <c r="F12431" s="4" t="n">
        <v>63.75</v>
      </c>
      <c r="G12431" s="3" t="s">
        <v>41</v>
      </c>
      <c r="H12431" s="4" t="n">
        <f aca="false">ROUND(E12431*F12431,2)</f>
        <v>129157.5</v>
      </c>
    </row>
    <row r="12432" customFormat="false" ht="15" hidden="false" customHeight="false" outlineLevel="0" collapsed="false">
      <c r="A12432" s="3" t="n">
        <v>12431</v>
      </c>
      <c r="B12432" s="3" t="n">
        <v>12</v>
      </c>
      <c r="C12432" s="3" t="s">
        <v>472</v>
      </c>
      <c r="D12432" s="3" t="s">
        <v>563</v>
      </c>
      <c r="E12432" s="3" t="n">
        <v>2762</v>
      </c>
      <c r="F12432" s="4" t="n">
        <v>210.79</v>
      </c>
      <c r="G12432" s="3" t="s">
        <v>38</v>
      </c>
      <c r="H12432" s="4" t="n">
        <f aca="false">ROUND(E12432*F12432,2)</f>
        <v>582201.98</v>
      </c>
    </row>
    <row r="12433" customFormat="false" ht="15" hidden="false" customHeight="false" outlineLevel="0" collapsed="false">
      <c r="A12433" s="3" t="n">
        <v>12432</v>
      </c>
      <c r="B12433" s="3" t="n">
        <v>6</v>
      </c>
      <c r="C12433" s="3" t="s">
        <v>473</v>
      </c>
      <c r="D12433" s="3" t="s">
        <v>562</v>
      </c>
      <c r="E12433" s="3" t="n">
        <v>562</v>
      </c>
      <c r="F12433" s="4" t="n">
        <v>256.18</v>
      </c>
      <c r="G12433" s="3" t="s">
        <v>8</v>
      </c>
      <c r="H12433" s="4" t="n">
        <f aca="false">ROUND(E12433*F12433,2)</f>
        <v>143973.16</v>
      </c>
    </row>
    <row r="12434" customFormat="false" ht="15" hidden="false" customHeight="false" outlineLevel="0" collapsed="false">
      <c r="A12434" s="3" t="n">
        <v>12433</v>
      </c>
      <c r="B12434" s="3" t="n">
        <v>11</v>
      </c>
      <c r="C12434" s="3" t="s">
        <v>473</v>
      </c>
      <c r="D12434" s="3" t="s">
        <v>562</v>
      </c>
      <c r="E12434" s="3" t="n">
        <v>4490</v>
      </c>
      <c r="F12434" s="4" t="n">
        <v>118.43</v>
      </c>
      <c r="G12434" s="3" t="s">
        <v>34</v>
      </c>
      <c r="H12434" s="4" t="n">
        <f aca="false">ROUND(E12434*F12434,2)</f>
        <v>531750.7</v>
      </c>
    </row>
    <row r="12435" customFormat="false" ht="15" hidden="false" customHeight="false" outlineLevel="0" collapsed="false">
      <c r="A12435" s="3" t="n">
        <v>12434</v>
      </c>
      <c r="B12435" s="3" t="n">
        <v>6</v>
      </c>
      <c r="C12435" s="3" t="s">
        <v>473</v>
      </c>
      <c r="D12435" s="3" t="s">
        <v>563</v>
      </c>
      <c r="E12435" s="3" t="n">
        <v>2430</v>
      </c>
      <c r="F12435" s="4" t="n">
        <v>256.15</v>
      </c>
      <c r="G12435" s="3" t="s">
        <v>8</v>
      </c>
      <c r="H12435" s="4" t="n">
        <f aca="false">ROUND(E12435*F12435,2)</f>
        <v>622444.5</v>
      </c>
    </row>
    <row r="12436" customFormat="false" ht="15" hidden="false" customHeight="false" outlineLevel="0" collapsed="false">
      <c r="A12436" s="3" t="n">
        <v>12435</v>
      </c>
      <c r="B12436" s="3" t="n">
        <v>9</v>
      </c>
      <c r="C12436" s="3" t="s">
        <v>473</v>
      </c>
      <c r="D12436" s="3" t="s">
        <v>563</v>
      </c>
      <c r="E12436" s="3" t="n">
        <v>1943</v>
      </c>
      <c r="F12436" s="4" t="n">
        <v>256.85</v>
      </c>
      <c r="G12436" s="3" t="s">
        <v>8</v>
      </c>
      <c r="H12436" s="4" t="n">
        <f aca="false">ROUND(E12436*F12436,2)</f>
        <v>499059.55</v>
      </c>
    </row>
    <row r="12437" customFormat="false" ht="15" hidden="false" customHeight="false" outlineLevel="0" collapsed="false">
      <c r="A12437" s="3" t="n">
        <v>12436</v>
      </c>
      <c r="B12437" s="3" t="n">
        <v>8</v>
      </c>
      <c r="C12437" s="3" t="s">
        <v>473</v>
      </c>
      <c r="D12437" s="3" t="s">
        <v>562</v>
      </c>
      <c r="E12437" s="3" t="n">
        <v>4209</v>
      </c>
      <c r="F12437" s="4" t="n">
        <v>71.06</v>
      </c>
      <c r="G12437" s="3" t="s">
        <v>8</v>
      </c>
      <c r="H12437" s="4" t="n">
        <f aca="false">ROUND(E12437*F12437,2)</f>
        <v>299091.54</v>
      </c>
    </row>
    <row r="12438" customFormat="false" ht="15" hidden="false" customHeight="false" outlineLevel="0" collapsed="false">
      <c r="A12438" s="3" t="n">
        <v>12437</v>
      </c>
      <c r="B12438" s="3" t="n">
        <v>10</v>
      </c>
      <c r="C12438" s="3" t="s">
        <v>473</v>
      </c>
      <c r="D12438" s="3" t="s">
        <v>563</v>
      </c>
      <c r="E12438" s="3" t="n">
        <v>295</v>
      </c>
      <c r="F12438" s="4" t="n">
        <v>84.33</v>
      </c>
      <c r="G12438" s="3" t="s">
        <v>8</v>
      </c>
      <c r="H12438" s="4" t="n">
        <f aca="false">ROUND(E12438*F12438,2)</f>
        <v>24877.35</v>
      </c>
    </row>
    <row r="12439" customFormat="false" ht="15" hidden="false" customHeight="false" outlineLevel="0" collapsed="false">
      <c r="A12439" s="3" t="n">
        <v>12438</v>
      </c>
      <c r="B12439" s="3" t="n">
        <v>1</v>
      </c>
      <c r="C12439" s="3" t="s">
        <v>473</v>
      </c>
      <c r="D12439" s="3" t="s">
        <v>562</v>
      </c>
      <c r="E12439" s="3" t="n">
        <v>400</v>
      </c>
      <c r="F12439" s="4" t="n">
        <v>360.84</v>
      </c>
      <c r="G12439" s="3" t="s">
        <v>8</v>
      </c>
      <c r="H12439" s="4" t="n">
        <f aca="false">ROUND(E12439*F12439,2)</f>
        <v>144336</v>
      </c>
    </row>
    <row r="12440" customFormat="false" ht="15" hidden="false" customHeight="false" outlineLevel="0" collapsed="false">
      <c r="A12440" s="3" t="n">
        <v>12439</v>
      </c>
      <c r="B12440" s="3" t="n">
        <v>10</v>
      </c>
      <c r="C12440" s="3" t="s">
        <v>473</v>
      </c>
      <c r="D12440" s="3" t="s">
        <v>563</v>
      </c>
      <c r="E12440" s="3" t="n">
        <v>2680</v>
      </c>
      <c r="F12440" s="4" t="n">
        <v>84.22</v>
      </c>
      <c r="G12440" s="3" t="s">
        <v>8</v>
      </c>
      <c r="H12440" s="4" t="n">
        <f aca="false">ROUND(E12440*F12440,2)</f>
        <v>225709.6</v>
      </c>
    </row>
    <row r="12441" customFormat="false" ht="15" hidden="false" customHeight="false" outlineLevel="0" collapsed="false">
      <c r="A12441" s="3" t="n">
        <v>12440</v>
      </c>
      <c r="B12441" s="3" t="n">
        <v>14</v>
      </c>
      <c r="C12441" s="3" t="s">
        <v>473</v>
      </c>
      <c r="D12441" s="3" t="s">
        <v>563</v>
      </c>
      <c r="E12441" s="3" t="n">
        <v>3405</v>
      </c>
      <c r="F12441" s="4" t="n">
        <v>62.42</v>
      </c>
      <c r="G12441" s="3" t="s">
        <v>41</v>
      </c>
      <c r="H12441" s="4" t="n">
        <f aca="false">ROUND(E12441*F12441,2)</f>
        <v>212540.1</v>
      </c>
    </row>
    <row r="12442" customFormat="false" ht="15" hidden="false" customHeight="false" outlineLevel="0" collapsed="false">
      <c r="A12442" s="3" t="n">
        <v>12441</v>
      </c>
      <c r="B12442" s="3" t="n">
        <v>12</v>
      </c>
      <c r="C12442" s="3" t="s">
        <v>473</v>
      </c>
      <c r="D12442" s="3" t="s">
        <v>562</v>
      </c>
      <c r="E12442" s="3" t="n">
        <v>1432</v>
      </c>
      <c r="F12442" s="4" t="n">
        <v>210.67</v>
      </c>
      <c r="G12442" s="3" t="s">
        <v>38</v>
      </c>
      <c r="H12442" s="4" t="n">
        <f aca="false">ROUND(E12442*F12442,2)</f>
        <v>301679.44</v>
      </c>
    </row>
    <row r="12443" customFormat="false" ht="15" hidden="false" customHeight="false" outlineLevel="0" collapsed="false">
      <c r="A12443" s="3" t="n">
        <v>12442</v>
      </c>
      <c r="B12443" s="3" t="n">
        <v>14</v>
      </c>
      <c r="C12443" s="3" t="s">
        <v>473</v>
      </c>
      <c r="D12443" s="3" t="s">
        <v>562</v>
      </c>
      <c r="E12443" s="3" t="n">
        <v>3963</v>
      </c>
      <c r="F12443" s="4" t="n">
        <v>62.48</v>
      </c>
      <c r="G12443" s="3" t="s">
        <v>41</v>
      </c>
      <c r="H12443" s="4" t="n">
        <f aca="false">ROUND(E12443*F12443,2)</f>
        <v>247608.24</v>
      </c>
    </row>
    <row r="12444" customFormat="false" ht="15" hidden="false" customHeight="false" outlineLevel="0" collapsed="false">
      <c r="A12444" s="3" t="n">
        <v>12443</v>
      </c>
      <c r="B12444" s="3" t="n">
        <v>5</v>
      </c>
      <c r="C12444" s="3" t="s">
        <v>473</v>
      </c>
      <c r="D12444" s="3" t="s">
        <v>562</v>
      </c>
      <c r="E12444" s="3" t="n">
        <v>4316</v>
      </c>
      <c r="F12444" s="4" t="n">
        <v>645.47</v>
      </c>
      <c r="G12444" s="3" t="s">
        <v>8</v>
      </c>
      <c r="H12444" s="4" t="n">
        <f aca="false">ROUND(E12444*F12444,2)</f>
        <v>2785848.52</v>
      </c>
    </row>
    <row r="12445" customFormat="false" ht="15" hidden="false" customHeight="false" outlineLevel="0" collapsed="false">
      <c r="A12445" s="3" t="n">
        <v>12444</v>
      </c>
      <c r="B12445" s="3" t="n">
        <v>3</v>
      </c>
      <c r="C12445" s="3" t="s">
        <v>473</v>
      </c>
      <c r="D12445" s="3" t="s">
        <v>563</v>
      </c>
      <c r="E12445" s="3" t="n">
        <v>1796</v>
      </c>
      <c r="F12445" s="4" t="n">
        <v>164.93</v>
      </c>
      <c r="G12445" s="3" t="s">
        <v>8</v>
      </c>
      <c r="H12445" s="4" t="n">
        <f aca="false">ROUND(E12445*F12445,2)</f>
        <v>296214.28</v>
      </c>
    </row>
    <row r="12446" customFormat="false" ht="15" hidden="false" customHeight="false" outlineLevel="0" collapsed="false">
      <c r="A12446" s="3" t="n">
        <v>12445</v>
      </c>
      <c r="B12446" s="3" t="n">
        <v>12</v>
      </c>
      <c r="C12446" s="3" t="s">
        <v>473</v>
      </c>
      <c r="D12446" s="3" t="s">
        <v>562</v>
      </c>
      <c r="E12446" s="3" t="n">
        <v>2124</v>
      </c>
      <c r="F12446" s="4" t="n">
        <v>210.99</v>
      </c>
      <c r="G12446" s="3" t="s">
        <v>38</v>
      </c>
      <c r="H12446" s="4" t="n">
        <f aca="false">ROUND(E12446*F12446,2)</f>
        <v>448142.76</v>
      </c>
    </row>
    <row r="12447" customFormat="false" ht="15" hidden="false" customHeight="false" outlineLevel="0" collapsed="false">
      <c r="A12447" s="3" t="n">
        <v>12446</v>
      </c>
      <c r="B12447" s="3" t="n">
        <v>15</v>
      </c>
      <c r="C12447" s="3" t="s">
        <v>473</v>
      </c>
      <c r="D12447" s="3" t="s">
        <v>563</v>
      </c>
      <c r="E12447" s="3" t="n">
        <v>4467</v>
      </c>
      <c r="F12447" s="4" t="n">
        <v>281.57</v>
      </c>
      <c r="G12447" s="3" t="s">
        <v>46</v>
      </c>
      <c r="H12447" s="4" t="n">
        <f aca="false">ROUND(E12447*F12447,2)</f>
        <v>1257773.19</v>
      </c>
    </row>
    <row r="12448" customFormat="false" ht="15" hidden="false" customHeight="false" outlineLevel="0" collapsed="false">
      <c r="A12448" s="3" t="n">
        <v>12447</v>
      </c>
      <c r="B12448" s="3" t="n">
        <v>10</v>
      </c>
      <c r="C12448" s="3" t="s">
        <v>473</v>
      </c>
      <c r="D12448" s="3" t="s">
        <v>563</v>
      </c>
      <c r="E12448" s="3" t="n">
        <v>4184</v>
      </c>
      <c r="F12448" s="4" t="n">
        <v>84.23</v>
      </c>
      <c r="G12448" s="3" t="s">
        <v>8</v>
      </c>
      <c r="H12448" s="4" t="n">
        <f aca="false">ROUND(E12448*F12448,2)</f>
        <v>352418.32</v>
      </c>
    </row>
    <row r="12449" customFormat="false" ht="15" hidden="false" customHeight="false" outlineLevel="0" collapsed="false">
      <c r="A12449" s="3" t="n">
        <v>12448</v>
      </c>
      <c r="B12449" s="3" t="n">
        <v>9</v>
      </c>
      <c r="C12449" s="3" t="s">
        <v>473</v>
      </c>
      <c r="D12449" s="3" t="s">
        <v>563</v>
      </c>
      <c r="E12449" s="3" t="n">
        <v>4855</v>
      </c>
      <c r="F12449" s="4" t="n">
        <v>256.65</v>
      </c>
      <c r="G12449" s="3" t="s">
        <v>8</v>
      </c>
      <c r="H12449" s="4" t="n">
        <f aca="false">ROUND(E12449*F12449,2)</f>
        <v>1246035.75</v>
      </c>
    </row>
    <row r="12450" customFormat="false" ht="15" hidden="false" customHeight="false" outlineLevel="0" collapsed="false">
      <c r="A12450" s="3" t="n">
        <v>12449</v>
      </c>
      <c r="B12450" s="3" t="n">
        <v>5</v>
      </c>
      <c r="C12450" s="3" t="s">
        <v>473</v>
      </c>
      <c r="D12450" s="3" t="s">
        <v>562</v>
      </c>
      <c r="E12450" s="3" t="n">
        <v>2296</v>
      </c>
      <c r="F12450" s="4" t="n">
        <v>643.95</v>
      </c>
      <c r="G12450" s="3" t="s">
        <v>8</v>
      </c>
      <c r="H12450" s="4" t="n">
        <f aca="false">ROUND(E12450*F12450,2)</f>
        <v>1478509.2</v>
      </c>
    </row>
    <row r="12451" customFormat="false" ht="15" hidden="false" customHeight="false" outlineLevel="0" collapsed="false">
      <c r="A12451" s="3" t="n">
        <v>12450</v>
      </c>
      <c r="B12451" s="3" t="n">
        <v>15</v>
      </c>
      <c r="C12451" s="3" t="s">
        <v>473</v>
      </c>
      <c r="D12451" s="3" t="s">
        <v>563</v>
      </c>
      <c r="E12451" s="3" t="n">
        <v>1085</v>
      </c>
      <c r="F12451" s="4" t="n">
        <v>281.51</v>
      </c>
      <c r="G12451" s="3" t="s">
        <v>46</v>
      </c>
      <c r="H12451" s="4" t="n">
        <f aca="false">ROUND(E12451*F12451,2)</f>
        <v>305438.35</v>
      </c>
    </row>
    <row r="12452" customFormat="false" ht="15" hidden="false" customHeight="false" outlineLevel="0" collapsed="false">
      <c r="A12452" s="3" t="n">
        <v>12451</v>
      </c>
      <c r="B12452" s="3" t="n">
        <v>8</v>
      </c>
      <c r="C12452" s="3" t="s">
        <v>473</v>
      </c>
      <c r="D12452" s="3" t="s">
        <v>563</v>
      </c>
      <c r="E12452" s="3" t="n">
        <v>1620</v>
      </c>
      <c r="F12452" s="4" t="n">
        <v>70.97</v>
      </c>
      <c r="G12452" s="3" t="s">
        <v>8</v>
      </c>
      <c r="H12452" s="4" t="n">
        <f aca="false">ROUND(E12452*F12452,2)</f>
        <v>114971.4</v>
      </c>
    </row>
    <row r="12453" customFormat="false" ht="15" hidden="false" customHeight="false" outlineLevel="0" collapsed="false">
      <c r="A12453" s="3" t="n">
        <v>12452</v>
      </c>
      <c r="B12453" s="3" t="n">
        <v>4</v>
      </c>
      <c r="C12453" s="3" t="s">
        <v>473</v>
      </c>
      <c r="D12453" s="3" t="s">
        <v>563</v>
      </c>
      <c r="E12453" s="3" t="n">
        <v>2985</v>
      </c>
      <c r="F12453" s="4" t="n">
        <v>122.2</v>
      </c>
      <c r="G12453" s="3" t="s">
        <v>8</v>
      </c>
      <c r="H12453" s="4" t="n">
        <f aca="false">ROUND(E12453*F12453,2)</f>
        <v>364767</v>
      </c>
    </row>
    <row r="12454" customFormat="false" ht="15" hidden="false" customHeight="false" outlineLevel="0" collapsed="false">
      <c r="A12454" s="3" t="n">
        <v>12453</v>
      </c>
      <c r="B12454" s="3" t="n">
        <v>7</v>
      </c>
      <c r="C12454" s="3" t="s">
        <v>473</v>
      </c>
      <c r="D12454" s="3" t="s">
        <v>562</v>
      </c>
      <c r="E12454" s="3" t="n">
        <v>4823</v>
      </c>
      <c r="F12454" s="4" t="n">
        <v>274.08</v>
      </c>
      <c r="G12454" s="3" t="s">
        <v>8</v>
      </c>
      <c r="H12454" s="4" t="n">
        <f aca="false">ROUND(E12454*F12454,2)</f>
        <v>1321887.84</v>
      </c>
    </row>
    <row r="12455" customFormat="false" ht="15" hidden="false" customHeight="false" outlineLevel="0" collapsed="false">
      <c r="A12455" s="3" t="n">
        <v>12454</v>
      </c>
      <c r="B12455" s="3" t="n">
        <v>9</v>
      </c>
      <c r="C12455" s="3" t="s">
        <v>473</v>
      </c>
      <c r="D12455" s="3" t="s">
        <v>562</v>
      </c>
      <c r="E12455" s="3" t="n">
        <v>3178</v>
      </c>
      <c r="F12455" s="4" t="n">
        <v>256.75</v>
      </c>
      <c r="G12455" s="3" t="s">
        <v>8</v>
      </c>
      <c r="H12455" s="4" t="n">
        <f aca="false">ROUND(E12455*F12455,2)</f>
        <v>815951.5</v>
      </c>
    </row>
    <row r="12456" customFormat="false" ht="15" hidden="false" customHeight="false" outlineLevel="0" collapsed="false">
      <c r="A12456" s="3" t="n">
        <v>12455</v>
      </c>
      <c r="B12456" s="3" t="n">
        <v>5</v>
      </c>
      <c r="C12456" s="3" t="s">
        <v>473</v>
      </c>
      <c r="D12456" s="3" t="s">
        <v>562</v>
      </c>
      <c r="E12456" s="3" t="n">
        <v>2816</v>
      </c>
      <c r="F12456" s="4" t="n">
        <v>644.27</v>
      </c>
      <c r="G12456" s="3" t="s">
        <v>8</v>
      </c>
      <c r="H12456" s="4" t="n">
        <f aca="false">ROUND(E12456*F12456,2)</f>
        <v>1814264.32</v>
      </c>
    </row>
    <row r="12457" customFormat="false" ht="15" hidden="false" customHeight="false" outlineLevel="0" collapsed="false">
      <c r="A12457" s="3" t="n">
        <v>12456</v>
      </c>
      <c r="B12457" s="3" t="n">
        <v>14</v>
      </c>
      <c r="C12457" s="3" t="s">
        <v>473</v>
      </c>
      <c r="D12457" s="3" t="s">
        <v>563</v>
      </c>
      <c r="E12457" s="3" t="n">
        <v>3605</v>
      </c>
      <c r="F12457" s="4" t="n">
        <v>62.44</v>
      </c>
      <c r="G12457" s="3" t="s">
        <v>41</v>
      </c>
      <c r="H12457" s="4" t="n">
        <f aca="false">ROUND(E12457*F12457,2)</f>
        <v>225096.2</v>
      </c>
    </row>
    <row r="12458" customFormat="false" ht="15" hidden="false" customHeight="false" outlineLevel="0" collapsed="false">
      <c r="A12458" s="3" t="n">
        <v>12457</v>
      </c>
      <c r="B12458" s="3" t="n">
        <v>3</v>
      </c>
      <c r="C12458" s="3" t="s">
        <v>473</v>
      </c>
      <c r="D12458" s="3" t="s">
        <v>563</v>
      </c>
      <c r="E12458" s="3" t="n">
        <v>4023</v>
      </c>
      <c r="F12458" s="4" t="n">
        <v>164.42</v>
      </c>
      <c r="G12458" s="3" t="s">
        <v>8</v>
      </c>
      <c r="H12458" s="4" t="n">
        <f aca="false">ROUND(E12458*F12458,2)</f>
        <v>661461.66</v>
      </c>
    </row>
    <row r="12459" customFormat="false" ht="15" hidden="false" customHeight="false" outlineLevel="0" collapsed="false">
      <c r="A12459" s="3" t="n">
        <v>12458</v>
      </c>
      <c r="B12459" s="3" t="n">
        <v>3</v>
      </c>
      <c r="C12459" s="3" t="s">
        <v>473</v>
      </c>
      <c r="D12459" s="3" t="s">
        <v>563</v>
      </c>
      <c r="E12459" s="3" t="n">
        <v>4119</v>
      </c>
      <c r="F12459" s="4" t="n">
        <v>164.17</v>
      </c>
      <c r="G12459" s="3" t="s">
        <v>8</v>
      </c>
      <c r="H12459" s="4" t="n">
        <f aca="false">ROUND(E12459*F12459,2)</f>
        <v>676216.23</v>
      </c>
    </row>
    <row r="12460" customFormat="false" ht="15" hidden="false" customHeight="false" outlineLevel="0" collapsed="false">
      <c r="A12460" s="3" t="n">
        <v>12459</v>
      </c>
      <c r="B12460" s="3" t="n">
        <v>5</v>
      </c>
      <c r="C12460" s="3" t="s">
        <v>473</v>
      </c>
      <c r="D12460" s="3" t="s">
        <v>562</v>
      </c>
      <c r="E12460" s="3" t="n">
        <v>4516</v>
      </c>
      <c r="F12460" s="4" t="n">
        <v>642.68</v>
      </c>
      <c r="G12460" s="3" t="s">
        <v>8</v>
      </c>
      <c r="H12460" s="4" t="n">
        <f aca="false">ROUND(E12460*F12460,2)</f>
        <v>2902342.88</v>
      </c>
    </row>
    <row r="12461" customFormat="false" ht="15" hidden="false" customHeight="false" outlineLevel="0" collapsed="false">
      <c r="A12461" s="3" t="n">
        <v>12460</v>
      </c>
      <c r="B12461" s="3" t="n">
        <v>5</v>
      </c>
      <c r="C12461" s="3" t="s">
        <v>473</v>
      </c>
      <c r="D12461" s="3" t="s">
        <v>563</v>
      </c>
      <c r="E12461" s="3" t="n">
        <v>2979</v>
      </c>
      <c r="F12461" s="4" t="n">
        <v>643.03</v>
      </c>
      <c r="G12461" s="3" t="s">
        <v>8</v>
      </c>
      <c r="H12461" s="4" t="n">
        <f aca="false">ROUND(E12461*F12461,2)</f>
        <v>1915586.37</v>
      </c>
    </row>
    <row r="12462" customFormat="false" ht="15" hidden="false" customHeight="false" outlineLevel="0" collapsed="false">
      <c r="A12462" s="3" t="n">
        <v>12461</v>
      </c>
      <c r="B12462" s="3" t="n">
        <v>14</v>
      </c>
      <c r="C12462" s="3" t="s">
        <v>473</v>
      </c>
      <c r="D12462" s="3" t="s">
        <v>563</v>
      </c>
      <c r="E12462" s="3" t="n">
        <v>1416</v>
      </c>
      <c r="F12462" s="4" t="n">
        <v>62.49</v>
      </c>
      <c r="G12462" s="3" t="s">
        <v>41</v>
      </c>
      <c r="H12462" s="4" t="n">
        <f aca="false">ROUND(E12462*F12462,2)</f>
        <v>88485.84</v>
      </c>
    </row>
    <row r="12463" customFormat="false" ht="15" hidden="false" customHeight="false" outlineLevel="0" collapsed="false">
      <c r="A12463" s="3" t="n">
        <v>12462</v>
      </c>
      <c r="B12463" s="3" t="n">
        <v>3</v>
      </c>
      <c r="C12463" s="3" t="s">
        <v>473</v>
      </c>
      <c r="D12463" s="3" t="s">
        <v>562</v>
      </c>
      <c r="E12463" s="3" t="n">
        <v>464</v>
      </c>
      <c r="F12463" s="4" t="n">
        <v>164.61</v>
      </c>
      <c r="G12463" s="3" t="s">
        <v>8</v>
      </c>
      <c r="H12463" s="4" t="n">
        <f aca="false">ROUND(E12463*F12463,2)</f>
        <v>76379.04</v>
      </c>
    </row>
    <row r="12464" customFormat="false" ht="15" hidden="false" customHeight="false" outlineLevel="0" collapsed="false">
      <c r="A12464" s="3" t="n">
        <v>12463</v>
      </c>
      <c r="B12464" s="3" t="n">
        <v>10</v>
      </c>
      <c r="C12464" s="3" t="s">
        <v>474</v>
      </c>
      <c r="D12464" s="3" t="s">
        <v>563</v>
      </c>
      <c r="E12464" s="3" t="n">
        <v>4983</v>
      </c>
      <c r="F12464" s="4" t="n">
        <v>83.16</v>
      </c>
      <c r="G12464" s="3" t="s">
        <v>8</v>
      </c>
      <c r="H12464" s="4" t="n">
        <f aca="false">ROUND(E12464*F12464,2)</f>
        <v>414386.28</v>
      </c>
    </row>
    <row r="12465" customFormat="false" ht="15" hidden="false" customHeight="false" outlineLevel="0" collapsed="false">
      <c r="A12465" s="3" t="n">
        <v>12464</v>
      </c>
      <c r="B12465" s="3" t="n">
        <v>9</v>
      </c>
      <c r="C12465" s="3" t="s">
        <v>474</v>
      </c>
      <c r="D12465" s="3" t="s">
        <v>562</v>
      </c>
      <c r="E12465" s="3" t="n">
        <v>4103</v>
      </c>
      <c r="F12465" s="4" t="n">
        <v>253.84</v>
      </c>
      <c r="G12465" s="3" t="s">
        <v>8</v>
      </c>
      <c r="H12465" s="4" t="n">
        <f aca="false">ROUND(E12465*F12465,2)</f>
        <v>1041505.52</v>
      </c>
    </row>
    <row r="12466" customFormat="false" ht="15" hidden="false" customHeight="false" outlineLevel="0" collapsed="false">
      <c r="A12466" s="3" t="n">
        <v>12465</v>
      </c>
      <c r="B12466" s="3" t="n">
        <v>8</v>
      </c>
      <c r="C12466" s="3" t="s">
        <v>474</v>
      </c>
      <c r="D12466" s="3" t="s">
        <v>563</v>
      </c>
      <c r="E12466" s="3" t="n">
        <v>574</v>
      </c>
      <c r="F12466" s="4" t="n">
        <v>72.19</v>
      </c>
      <c r="G12466" s="3" t="s">
        <v>8</v>
      </c>
      <c r="H12466" s="4" t="n">
        <f aca="false">ROUND(E12466*F12466,2)</f>
        <v>41437.06</v>
      </c>
    </row>
    <row r="12467" customFormat="false" ht="15" hidden="false" customHeight="false" outlineLevel="0" collapsed="false">
      <c r="A12467" s="3" t="n">
        <v>12466</v>
      </c>
      <c r="B12467" s="3" t="n">
        <v>2</v>
      </c>
      <c r="C12467" s="3" t="s">
        <v>474</v>
      </c>
      <c r="D12467" s="3" t="s">
        <v>563</v>
      </c>
      <c r="E12467" s="3" t="n">
        <v>4350</v>
      </c>
      <c r="F12467" s="4" t="n">
        <v>33.25</v>
      </c>
      <c r="G12467" s="3" t="s">
        <v>8</v>
      </c>
      <c r="H12467" s="4" t="n">
        <f aca="false">ROUND(E12467*F12467,2)</f>
        <v>144637.5</v>
      </c>
    </row>
    <row r="12468" customFormat="false" ht="15" hidden="false" customHeight="false" outlineLevel="0" collapsed="false">
      <c r="A12468" s="3" t="n">
        <v>12467</v>
      </c>
      <c r="B12468" s="3" t="n">
        <v>12</v>
      </c>
      <c r="C12468" s="3" t="s">
        <v>474</v>
      </c>
      <c r="D12468" s="3" t="s">
        <v>562</v>
      </c>
      <c r="E12468" s="3" t="n">
        <v>1220</v>
      </c>
      <c r="F12468" s="4" t="n">
        <v>210.3</v>
      </c>
      <c r="G12468" s="3" t="s">
        <v>38</v>
      </c>
      <c r="H12468" s="4" t="n">
        <f aca="false">ROUND(E12468*F12468,2)</f>
        <v>256566</v>
      </c>
    </row>
    <row r="12469" customFormat="false" ht="15" hidden="false" customHeight="false" outlineLevel="0" collapsed="false">
      <c r="A12469" s="3" t="n">
        <v>12468</v>
      </c>
      <c r="B12469" s="3" t="n">
        <v>10</v>
      </c>
      <c r="C12469" s="3" t="s">
        <v>474</v>
      </c>
      <c r="D12469" s="3" t="s">
        <v>562</v>
      </c>
      <c r="E12469" s="3" t="n">
        <v>2972</v>
      </c>
      <c r="F12469" s="4" t="n">
        <v>83.19</v>
      </c>
      <c r="G12469" s="3" t="s">
        <v>8</v>
      </c>
      <c r="H12469" s="4" t="n">
        <f aca="false">ROUND(E12469*F12469,2)</f>
        <v>247240.68</v>
      </c>
    </row>
    <row r="12470" customFormat="false" ht="15" hidden="false" customHeight="false" outlineLevel="0" collapsed="false">
      <c r="A12470" s="3" t="n">
        <v>12469</v>
      </c>
      <c r="B12470" s="3" t="n">
        <v>6</v>
      </c>
      <c r="C12470" s="3" t="s">
        <v>474</v>
      </c>
      <c r="D12470" s="3" t="s">
        <v>563</v>
      </c>
      <c r="E12470" s="3" t="n">
        <v>4846</v>
      </c>
      <c r="F12470" s="4" t="n">
        <v>254.14</v>
      </c>
      <c r="G12470" s="3" t="s">
        <v>8</v>
      </c>
      <c r="H12470" s="4" t="n">
        <f aca="false">ROUND(E12470*F12470,2)</f>
        <v>1231562.44</v>
      </c>
    </row>
    <row r="12471" customFormat="false" ht="15" hidden="false" customHeight="false" outlineLevel="0" collapsed="false">
      <c r="A12471" s="3" t="n">
        <v>12470</v>
      </c>
      <c r="B12471" s="3" t="n">
        <v>6</v>
      </c>
      <c r="C12471" s="3" t="s">
        <v>474</v>
      </c>
      <c r="D12471" s="3" t="s">
        <v>563</v>
      </c>
      <c r="E12471" s="3" t="n">
        <v>1578</v>
      </c>
      <c r="F12471" s="4" t="n">
        <v>254.4</v>
      </c>
      <c r="G12471" s="3" t="s">
        <v>8</v>
      </c>
      <c r="H12471" s="4" t="n">
        <f aca="false">ROUND(E12471*F12471,2)</f>
        <v>401443.2</v>
      </c>
    </row>
    <row r="12472" customFormat="false" ht="15" hidden="false" customHeight="false" outlineLevel="0" collapsed="false">
      <c r="A12472" s="3" t="n">
        <v>12471</v>
      </c>
      <c r="B12472" s="3" t="n">
        <v>12</v>
      </c>
      <c r="C12472" s="3" t="s">
        <v>474</v>
      </c>
      <c r="D12472" s="3" t="s">
        <v>563</v>
      </c>
      <c r="E12472" s="3" t="n">
        <v>3798</v>
      </c>
      <c r="F12472" s="4" t="n">
        <v>210.27</v>
      </c>
      <c r="G12472" s="3" t="s">
        <v>38</v>
      </c>
      <c r="H12472" s="4" t="n">
        <f aca="false">ROUND(E12472*F12472,2)</f>
        <v>798605.46</v>
      </c>
    </row>
    <row r="12473" customFormat="false" ht="15" hidden="false" customHeight="false" outlineLevel="0" collapsed="false">
      <c r="A12473" s="3" t="n">
        <v>12472</v>
      </c>
      <c r="B12473" s="3" t="n">
        <v>10</v>
      </c>
      <c r="C12473" s="3" t="s">
        <v>474</v>
      </c>
      <c r="D12473" s="3" t="s">
        <v>563</v>
      </c>
      <c r="E12473" s="3" t="n">
        <v>1887</v>
      </c>
      <c r="F12473" s="4" t="n">
        <v>83.24</v>
      </c>
      <c r="G12473" s="3" t="s">
        <v>8</v>
      </c>
      <c r="H12473" s="4" t="n">
        <f aca="false">ROUND(E12473*F12473,2)</f>
        <v>157073.88</v>
      </c>
    </row>
    <row r="12474" customFormat="false" ht="15" hidden="false" customHeight="false" outlineLevel="0" collapsed="false">
      <c r="A12474" s="3" t="n">
        <v>12473</v>
      </c>
      <c r="B12474" s="3" t="n">
        <v>4</v>
      </c>
      <c r="C12474" s="3" t="s">
        <v>474</v>
      </c>
      <c r="D12474" s="3" t="s">
        <v>562</v>
      </c>
      <c r="E12474" s="3" t="n">
        <v>761</v>
      </c>
      <c r="F12474" s="4" t="n">
        <v>125.16</v>
      </c>
      <c r="G12474" s="3" t="s">
        <v>8</v>
      </c>
      <c r="H12474" s="4" t="n">
        <f aca="false">ROUND(E12474*F12474,2)</f>
        <v>95246.76</v>
      </c>
    </row>
    <row r="12475" customFormat="false" ht="15" hidden="false" customHeight="false" outlineLevel="0" collapsed="false">
      <c r="A12475" s="3" t="n">
        <v>12474</v>
      </c>
      <c r="B12475" s="3" t="n">
        <v>14</v>
      </c>
      <c r="C12475" s="3" t="s">
        <v>474</v>
      </c>
      <c r="D12475" s="3" t="s">
        <v>562</v>
      </c>
      <c r="E12475" s="3" t="n">
        <v>4201</v>
      </c>
      <c r="F12475" s="4" t="n">
        <v>64.53</v>
      </c>
      <c r="G12475" s="3" t="s">
        <v>41</v>
      </c>
      <c r="H12475" s="4" t="n">
        <f aca="false">ROUND(E12475*F12475,2)</f>
        <v>271090.53</v>
      </c>
    </row>
    <row r="12476" customFormat="false" ht="15" hidden="false" customHeight="false" outlineLevel="0" collapsed="false">
      <c r="A12476" s="3" t="n">
        <v>12475</v>
      </c>
      <c r="B12476" s="3" t="n">
        <v>1</v>
      </c>
      <c r="C12476" s="3" t="s">
        <v>474</v>
      </c>
      <c r="D12476" s="3" t="s">
        <v>562</v>
      </c>
      <c r="E12476" s="3" t="n">
        <v>4600</v>
      </c>
      <c r="F12476" s="4" t="n">
        <v>369.59</v>
      </c>
      <c r="G12476" s="3" t="s">
        <v>8</v>
      </c>
      <c r="H12476" s="4" t="n">
        <f aca="false">ROUND(E12476*F12476,2)</f>
        <v>1700114</v>
      </c>
    </row>
    <row r="12477" customFormat="false" ht="15" hidden="false" customHeight="false" outlineLevel="0" collapsed="false">
      <c r="A12477" s="3" t="n">
        <v>12476</v>
      </c>
      <c r="B12477" s="3" t="n">
        <v>13</v>
      </c>
      <c r="C12477" s="3" t="s">
        <v>474</v>
      </c>
      <c r="D12477" s="3" t="s">
        <v>562</v>
      </c>
      <c r="E12477" s="3" t="n">
        <v>1924</v>
      </c>
      <c r="F12477" s="4" t="n">
        <v>48.28</v>
      </c>
      <c r="G12477" s="3" t="s">
        <v>41</v>
      </c>
      <c r="H12477" s="4" t="n">
        <f aca="false">ROUND(E12477*F12477,2)</f>
        <v>92890.72</v>
      </c>
    </row>
    <row r="12478" customFormat="false" ht="15" hidden="false" customHeight="false" outlineLevel="0" collapsed="false">
      <c r="A12478" s="3" t="n">
        <v>12477</v>
      </c>
      <c r="B12478" s="3" t="n">
        <v>11</v>
      </c>
      <c r="C12478" s="3" t="s">
        <v>474</v>
      </c>
      <c r="D12478" s="3" t="s">
        <v>562</v>
      </c>
      <c r="E12478" s="3" t="n">
        <v>2975</v>
      </c>
      <c r="F12478" s="4" t="n">
        <v>113.13</v>
      </c>
      <c r="G12478" s="3" t="s">
        <v>34</v>
      </c>
      <c r="H12478" s="4" t="n">
        <f aca="false">ROUND(E12478*F12478,2)</f>
        <v>336561.75</v>
      </c>
    </row>
    <row r="12479" customFormat="false" ht="15" hidden="false" customHeight="false" outlineLevel="0" collapsed="false">
      <c r="A12479" s="3" t="n">
        <v>12478</v>
      </c>
      <c r="B12479" s="3" t="n">
        <v>1</v>
      </c>
      <c r="C12479" s="3" t="s">
        <v>474</v>
      </c>
      <c r="D12479" s="3" t="s">
        <v>563</v>
      </c>
      <c r="E12479" s="3" t="n">
        <v>1596</v>
      </c>
      <c r="F12479" s="4" t="n">
        <v>368.6</v>
      </c>
      <c r="G12479" s="3" t="s">
        <v>8</v>
      </c>
      <c r="H12479" s="4" t="n">
        <f aca="false">ROUND(E12479*F12479,2)</f>
        <v>588285.6</v>
      </c>
    </row>
    <row r="12480" customFormat="false" ht="15" hidden="false" customHeight="false" outlineLevel="0" collapsed="false">
      <c r="A12480" s="3" t="n">
        <v>12479</v>
      </c>
      <c r="B12480" s="3" t="n">
        <v>3</v>
      </c>
      <c r="C12480" s="3" t="s">
        <v>474</v>
      </c>
      <c r="D12480" s="3" t="s">
        <v>563</v>
      </c>
      <c r="E12480" s="3" t="n">
        <v>2037</v>
      </c>
      <c r="F12480" s="4" t="n">
        <v>167.43</v>
      </c>
      <c r="G12480" s="3" t="s">
        <v>8</v>
      </c>
      <c r="H12480" s="4" t="n">
        <f aca="false">ROUND(E12480*F12480,2)</f>
        <v>341054.91</v>
      </c>
    </row>
    <row r="12481" customFormat="false" ht="15" hidden="false" customHeight="false" outlineLevel="0" collapsed="false">
      <c r="A12481" s="3" t="n">
        <v>12480</v>
      </c>
      <c r="B12481" s="3" t="n">
        <v>1</v>
      </c>
      <c r="C12481" s="3" t="s">
        <v>474</v>
      </c>
      <c r="D12481" s="3" t="s">
        <v>563</v>
      </c>
      <c r="E12481" s="3" t="n">
        <v>4408</v>
      </c>
      <c r="F12481" s="4" t="n">
        <v>369.09</v>
      </c>
      <c r="G12481" s="3" t="s">
        <v>8</v>
      </c>
      <c r="H12481" s="4" t="n">
        <f aca="false">ROUND(E12481*F12481,2)</f>
        <v>1626948.72</v>
      </c>
    </row>
    <row r="12482" customFormat="false" ht="15" hidden="false" customHeight="false" outlineLevel="0" collapsed="false">
      <c r="A12482" s="3" t="n">
        <v>12481</v>
      </c>
      <c r="B12482" s="3" t="n">
        <v>3</v>
      </c>
      <c r="C12482" s="3" t="s">
        <v>474</v>
      </c>
      <c r="D12482" s="3" t="s">
        <v>562</v>
      </c>
      <c r="E12482" s="3" t="n">
        <v>3697</v>
      </c>
      <c r="F12482" s="4" t="n">
        <v>167.98</v>
      </c>
      <c r="G12482" s="3" t="s">
        <v>8</v>
      </c>
      <c r="H12482" s="4" t="n">
        <f aca="false">ROUND(E12482*F12482,2)</f>
        <v>621022.06</v>
      </c>
    </row>
    <row r="12483" customFormat="false" ht="15" hidden="false" customHeight="false" outlineLevel="0" collapsed="false">
      <c r="A12483" s="3" t="n">
        <v>12482</v>
      </c>
      <c r="B12483" s="3" t="n">
        <v>8</v>
      </c>
      <c r="C12483" s="3" t="s">
        <v>474</v>
      </c>
      <c r="D12483" s="3" t="s">
        <v>562</v>
      </c>
      <c r="E12483" s="3" t="n">
        <v>499</v>
      </c>
      <c r="F12483" s="4" t="n">
        <v>72.16</v>
      </c>
      <c r="G12483" s="3" t="s">
        <v>8</v>
      </c>
      <c r="H12483" s="4" t="n">
        <f aca="false">ROUND(E12483*F12483,2)</f>
        <v>36007.84</v>
      </c>
    </row>
    <row r="12484" customFormat="false" ht="15" hidden="false" customHeight="false" outlineLevel="0" collapsed="false">
      <c r="A12484" s="3" t="n">
        <v>12483</v>
      </c>
      <c r="B12484" s="3" t="n">
        <v>14</v>
      </c>
      <c r="C12484" s="3" t="s">
        <v>474</v>
      </c>
      <c r="D12484" s="3" t="s">
        <v>563</v>
      </c>
      <c r="E12484" s="3" t="n">
        <v>3962</v>
      </c>
      <c r="F12484" s="4" t="n">
        <v>64.55</v>
      </c>
      <c r="G12484" s="3" t="s">
        <v>41</v>
      </c>
      <c r="H12484" s="4" t="n">
        <f aca="false">ROUND(E12484*F12484,2)</f>
        <v>255747.1</v>
      </c>
    </row>
    <row r="12485" customFormat="false" ht="15" hidden="false" customHeight="false" outlineLevel="0" collapsed="false">
      <c r="A12485" s="3" t="n">
        <v>12484</v>
      </c>
      <c r="B12485" s="3" t="n">
        <v>11</v>
      </c>
      <c r="C12485" s="3" t="s">
        <v>474</v>
      </c>
      <c r="D12485" s="3" t="s">
        <v>562</v>
      </c>
      <c r="E12485" s="3" t="n">
        <v>3892</v>
      </c>
      <c r="F12485" s="4" t="n">
        <v>112.99</v>
      </c>
      <c r="G12485" s="3" t="s">
        <v>34</v>
      </c>
      <c r="H12485" s="4" t="n">
        <f aca="false">ROUND(E12485*F12485,2)</f>
        <v>439757.08</v>
      </c>
    </row>
    <row r="12486" customFormat="false" ht="15" hidden="false" customHeight="false" outlineLevel="0" collapsed="false">
      <c r="A12486" s="3" t="n">
        <v>12485</v>
      </c>
      <c r="B12486" s="3" t="n">
        <v>5</v>
      </c>
      <c r="C12486" s="3" t="s">
        <v>474</v>
      </c>
      <c r="D12486" s="3" t="s">
        <v>562</v>
      </c>
      <c r="E12486" s="3" t="n">
        <v>4701</v>
      </c>
      <c r="F12486" s="4" t="n">
        <v>659.23</v>
      </c>
      <c r="G12486" s="3" t="s">
        <v>8</v>
      </c>
      <c r="H12486" s="4" t="n">
        <f aca="false">ROUND(E12486*F12486,2)</f>
        <v>3099040.23</v>
      </c>
    </row>
    <row r="12487" customFormat="false" ht="15" hidden="false" customHeight="false" outlineLevel="0" collapsed="false">
      <c r="A12487" s="3" t="n">
        <v>12486</v>
      </c>
      <c r="B12487" s="3" t="n">
        <v>8</v>
      </c>
      <c r="C12487" s="3" t="s">
        <v>474</v>
      </c>
      <c r="D12487" s="3" t="s">
        <v>562</v>
      </c>
      <c r="E12487" s="3" t="n">
        <v>1372</v>
      </c>
      <c r="F12487" s="4" t="n">
        <v>72.21</v>
      </c>
      <c r="G12487" s="3" t="s">
        <v>8</v>
      </c>
      <c r="H12487" s="4" t="n">
        <f aca="false">ROUND(E12487*F12487,2)</f>
        <v>99072.12</v>
      </c>
    </row>
    <row r="12488" customFormat="false" ht="15" hidden="false" customHeight="false" outlineLevel="0" collapsed="false">
      <c r="A12488" s="3" t="n">
        <v>12487</v>
      </c>
      <c r="B12488" s="3" t="n">
        <v>13</v>
      </c>
      <c r="C12488" s="3" t="s">
        <v>474</v>
      </c>
      <c r="D12488" s="3" t="s">
        <v>563</v>
      </c>
      <c r="E12488" s="3" t="n">
        <v>2681</v>
      </c>
      <c r="F12488" s="4" t="n">
        <v>48.07</v>
      </c>
      <c r="G12488" s="3" t="s">
        <v>41</v>
      </c>
      <c r="H12488" s="4" t="n">
        <f aca="false">ROUND(E12488*F12488,2)</f>
        <v>128875.67</v>
      </c>
    </row>
    <row r="12489" customFormat="false" ht="15" hidden="false" customHeight="false" outlineLevel="0" collapsed="false">
      <c r="A12489" s="3" t="n">
        <v>12488</v>
      </c>
      <c r="B12489" s="3" t="n">
        <v>9</v>
      </c>
      <c r="C12489" s="3" t="s">
        <v>474</v>
      </c>
      <c r="D12489" s="3" t="s">
        <v>562</v>
      </c>
      <c r="E12489" s="3" t="n">
        <v>4189</v>
      </c>
      <c r="F12489" s="4" t="n">
        <v>253.56</v>
      </c>
      <c r="G12489" s="3" t="s">
        <v>8</v>
      </c>
      <c r="H12489" s="4" t="n">
        <f aca="false">ROUND(E12489*F12489,2)</f>
        <v>1062162.84</v>
      </c>
    </row>
    <row r="12490" customFormat="false" ht="15" hidden="false" customHeight="false" outlineLevel="0" collapsed="false">
      <c r="A12490" s="3" t="n">
        <v>12489</v>
      </c>
      <c r="B12490" s="3" t="n">
        <v>1</v>
      </c>
      <c r="C12490" s="3" t="s">
        <v>474</v>
      </c>
      <c r="D12490" s="3" t="s">
        <v>563</v>
      </c>
      <c r="E12490" s="3" t="n">
        <v>4340</v>
      </c>
      <c r="F12490" s="4" t="n">
        <v>368.57</v>
      </c>
      <c r="G12490" s="3" t="s">
        <v>8</v>
      </c>
      <c r="H12490" s="4" t="n">
        <f aca="false">ROUND(E12490*F12490,2)</f>
        <v>1599593.8</v>
      </c>
    </row>
    <row r="12491" customFormat="false" ht="15" hidden="false" customHeight="false" outlineLevel="0" collapsed="false">
      <c r="A12491" s="3" t="n">
        <v>12490</v>
      </c>
      <c r="B12491" s="3" t="n">
        <v>6</v>
      </c>
      <c r="C12491" s="3" t="s">
        <v>474</v>
      </c>
      <c r="D12491" s="3" t="s">
        <v>562</v>
      </c>
      <c r="E12491" s="3" t="n">
        <v>4326</v>
      </c>
      <c r="F12491" s="4" t="n">
        <v>254.86</v>
      </c>
      <c r="G12491" s="3" t="s">
        <v>8</v>
      </c>
      <c r="H12491" s="4" t="n">
        <f aca="false">ROUND(E12491*F12491,2)</f>
        <v>1102524.36</v>
      </c>
    </row>
    <row r="12492" customFormat="false" ht="15" hidden="false" customHeight="false" outlineLevel="0" collapsed="false">
      <c r="A12492" s="3" t="n">
        <v>12491</v>
      </c>
      <c r="B12492" s="3" t="n">
        <v>9</v>
      </c>
      <c r="C12492" s="3" t="s">
        <v>474</v>
      </c>
      <c r="D12492" s="3" t="s">
        <v>563</v>
      </c>
      <c r="E12492" s="3" t="n">
        <v>1248</v>
      </c>
      <c r="F12492" s="4" t="n">
        <v>253.79</v>
      </c>
      <c r="G12492" s="3" t="s">
        <v>8</v>
      </c>
      <c r="H12492" s="4" t="n">
        <f aca="false">ROUND(E12492*F12492,2)</f>
        <v>316729.92</v>
      </c>
    </row>
    <row r="12493" customFormat="false" ht="15" hidden="false" customHeight="false" outlineLevel="0" collapsed="false">
      <c r="A12493" s="3" t="n">
        <v>12492</v>
      </c>
      <c r="B12493" s="3" t="n">
        <v>13</v>
      </c>
      <c r="C12493" s="3" t="s">
        <v>474</v>
      </c>
      <c r="D12493" s="3" t="s">
        <v>563</v>
      </c>
      <c r="E12493" s="3" t="n">
        <v>870</v>
      </c>
      <c r="F12493" s="4" t="n">
        <v>48.21</v>
      </c>
      <c r="G12493" s="3" t="s">
        <v>41</v>
      </c>
      <c r="H12493" s="4" t="n">
        <f aca="false">ROUND(E12493*F12493,2)</f>
        <v>41942.7</v>
      </c>
    </row>
    <row r="12494" customFormat="false" ht="15" hidden="false" customHeight="false" outlineLevel="0" collapsed="false">
      <c r="A12494" s="3" t="n">
        <v>12493</v>
      </c>
      <c r="B12494" s="3" t="n">
        <v>13</v>
      </c>
      <c r="C12494" s="3" t="s">
        <v>474</v>
      </c>
      <c r="D12494" s="3" t="s">
        <v>563</v>
      </c>
      <c r="E12494" s="3" t="n">
        <v>4762</v>
      </c>
      <c r="F12494" s="4" t="n">
        <v>48.3</v>
      </c>
      <c r="G12494" s="3" t="s">
        <v>41</v>
      </c>
      <c r="H12494" s="4" t="n">
        <f aca="false">ROUND(E12494*F12494,2)</f>
        <v>230004.6</v>
      </c>
    </row>
    <row r="12495" customFormat="false" ht="15" hidden="false" customHeight="false" outlineLevel="0" collapsed="false">
      <c r="A12495" s="3" t="n">
        <v>12494</v>
      </c>
      <c r="B12495" s="3" t="n">
        <v>12</v>
      </c>
      <c r="C12495" s="3" t="s">
        <v>474</v>
      </c>
      <c r="D12495" s="3" t="s">
        <v>562</v>
      </c>
      <c r="E12495" s="3" t="n">
        <v>3282</v>
      </c>
      <c r="F12495" s="4" t="n">
        <v>209.76</v>
      </c>
      <c r="G12495" s="3" t="s">
        <v>38</v>
      </c>
      <c r="H12495" s="4" t="n">
        <f aca="false">ROUND(E12495*F12495,2)</f>
        <v>688432.32</v>
      </c>
    </row>
    <row r="12496" customFormat="false" ht="15" hidden="false" customHeight="false" outlineLevel="0" collapsed="false">
      <c r="A12496" s="3" t="n">
        <v>12495</v>
      </c>
      <c r="B12496" s="3" t="n">
        <v>8</v>
      </c>
      <c r="C12496" s="3" t="s">
        <v>474</v>
      </c>
      <c r="D12496" s="3" t="s">
        <v>563</v>
      </c>
      <c r="E12496" s="3" t="n">
        <v>2827</v>
      </c>
      <c r="F12496" s="4" t="n">
        <v>72.08</v>
      </c>
      <c r="G12496" s="3" t="s">
        <v>8</v>
      </c>
      <c r="H12496" s="4" t="n">
        <f aca="false">ROUND(E12496*F12496,2)</f>
        <v>203770.16</v>
      </c>
    </row>
    <row r="12497" customFormat="false" ht="15" hidden="false" customHeight="false" outlineLevel="0" collapsed="false">
      <c r="A12497" s="3" t="n">
        <v>12496</v>
      </c>
      <c r="B12497" s="3" t="n">
        <v>13</v>
      </c>
      <c r="C12497" s="3" t="s">
        <v>474</v>
      </c>
      <c r="D12497" s="3" t="s">
        <v>562</v>
      </c>
      <c r="E12497" s="3" t="n">
        <v>712</v>
      </c>
      <c r="F12497" s="4" t="n">
        <v>48.18</v>
      </c>
      <c r="G12497" s="3" t="s">
        <v>41</v>
      </c>
      <c r="H12497" s="4" t="n">
        <f aca="false">ROUND(E12497*F12497,2)</f>
        <v>34304.16</v>
      </c>
    </row>
    <row r="12498" customFormat="false" ht="15" hidden="false" customHeight="false" outlineLevel="0" collapsed="false">
      <c r="A12498" s="3" t="n">
        <v>12497</v>
      </c>
      <c r="B12498" s="3" t="n">
        <v>12</v>
      </c>
      <c r="C12498" s="3" t="s">
        <v>474</v>
      </c>
      <c r="D12498" s="3" t="s">
        <v>563</v>
      </c>
      <c r="E12498" s="3" t="n">
        <v>3256</v>
      </c>
      <c r="F12498" s="4" t="n">
        <v>209.3</v>
      </c>
      <c r="G12498" s="3" t="s">
        <v>38</v>
      </c>
      <c r="H12498" s="4" t="n">
        <f aca="false">ROUND(E12498*F12498,2)</f>
        <v>681480.8</v>
      </c>
    </row>
    <row r="12499" customFormat="false" ht="15" hidden="false" customHeight="false" outlineLevel="0" collapsed="false">
      <c r="A12499" s="3" t="n">
        <v>12498</v>
      </c>
      <c r="B12499" s="3" t="n">
        <v>8</v>
      </c>
      <c r="C12499" s="3" t="s">
        <v>474</v>
      </c>
      <c r="D12499" s="3" t="s">
        <v>563</v>
      </c>
      <c r="E12499" s="3" t="n">
        <v>4704</v>
      </c>
      <c r="F12499" s="4" t="n">
        <v>72.33</v>
      </c>
      <c r="G12499" s="3" t="s">
        <v>8</v>
      </c>
      <c r="H12499" s="4" t="n">
        <f aca="false">ROUND(E12499*F12499,2)</f>
        <v>340240.32</v>
      </c>
    </row>
    <row r="12500" customFormat="false" ht="15" hidden="false" customHeight="false" outlineLevel="0" collapsed="false">
      <c r="A12500" s="3" t="n">
        <v>12499</v>
      </c>
      <c r="B12500" s="3" t="n">
        <v>10</v>
      </c>
      <c r="C12500" s="3" t="s">
        <v>474</v>
      </c>
      <c r="D12500" s="3" t="s">
        <v>563</v>
      </c>
      <c r="E12500" s="3" t="n">
        <v>771</v>
      </c>
      <c r="F12500" s="4" t="n">
        <v>83.19</v>
      </c>
      <c r="G12500" s="3" t="s">
        <v>8</v>
      </c>
      <c r="H12500" s="4" t="n">
        <f aca="false">ROUND(E12500*F12500,2)</f>
        <v>64139.49</v>
      </c>
    </row>
    <row r="12501" customFormat="false" ht="15" hidden="false" customHeight="false" outlineLevel="0" collapsed="false">
      <c r="A12501" s="3" t="n">
        <v>12500</v>
      </c>
      <c r="B12501" s="3" t="n">
        <v>2</v>
      </c>
      <c r="C12501" s="3" t="s">
        <v>474</v>
      </c>
      <c r="D12501" s="3" t="s">
        <v>563</v>
      </c>
      <c r="E12501" s="3" t="n">
        <v>665</v>
      </c>
      <c r="F12501" s="4" t="n">
        <v>33.34</v>
      </c>
      <c r="G12501" s="3" t="s">
        <v>8</v>
      </c>
      <c r="H12501" s="4" t="n">
        <f aca="false">ROUND(E12501*F12501,2)</f>
        <v>22171.1</v>
      </c>
    </row>
    <row r="12502" customFormat="false" ht="15" hidden="false" customHeight="false" outlineLevel="0" collapsed="false">
      <c r="A12502" s="3" t="n">
        <v>12501</v>
      </c>
      <c r="B12502" s="3" t="n">
        <v>1</v>
      </c>
      <c r="C12502" s="3" t="s">
        <v>474</v>
      </c>
      <c r="D12502" s="3" t="s">
        <v>562</v>
      </c>
      <c r="E12502" s="3" t="n">
        <v>3600</v>
      </c>
      <c r="F12502" s="4" t="n">
        <v>368.79</v>
      </c>
      <c r="G12502" s="3" t="s">
        <v>8</v>
      </c>
      <c r="H12502" s="4" t="n">
        <f aca="false">ROUND(E12502*F12502,2)</f>
        <v>1327644</v>
      </c>
    </row>
    <row r="12503" customFormat="false" ht="15" hidden="false" customHeight="false" outlineLevel="0" collapsed="false">
      <c r="A12503" s="3" t="n">
        <v>12502</v>
      </c>
      <c r="B12503" s="3" t="n">
        <v>4</v>
      </c>
      <c r="C12503" s="3" t="s">
        <v>475</v>
      </c>
      <c r="D12503" s="3" t="s">
        <v>562</v>
      </c>
      <c r="E12503" s="3" t="n">
        <v>4844</v>
      </c>
      <c r="F12503" s="4" t="n">
        <v>124.84</v>
      </c>
      <c r="G12503" s="3" t="s">
        <v>8</v>
      </c>
      <c r="H12503" s="4" t="n">
        <f aca="false">ROUND(E12503*F12503,2)</f>
        <v>604724.96</v>
      </c>
    </row>
    <row r="12504" customFormat="false" ht="15" hidden="false" customHeight="false" outlineLevel="0" collapsed="false">
      <c r="A12504" s="3" t="n">
        <v>12503</v>
      </c>
      <c r="B12504" s="3" t="n">
        <v>2</v>
      </c>
      <c r="C12504" s="3" t="s">
        <v>475</v>
      </c>
      <c r="D12504" s="3" t="s">
        <v>563</v>
      </c>
      <c r="E12504" s="3" t="n">
        <v>4004</v>
      </c>
      <c r="F12504" s="4" t="n">
        <v>33.53</v>
      </c>
      <c r="G12504" s="3" t="s">
        <v>8</v>
      </c>
      <c r="H12504" s="4" t="n">
        <f aca="false">ROUND(E12504*F12504,2)</f>
        <v>134254.12</v>
      </c>
    </row>
    <row r="12505" customFormat="false" ht="15" hidden="false" customHeight="false" outlineLevel="0" collapsed="false">
      <c r="A12505" s="3" t="n">
        <v>12504</v>
      </c>
      <c r="B12505" s="3" t="n">
        <v>1</v>
      </c>
      <c r="C12505" s="3" t="s">
        <v>475</v>
      </c>
      <c r="D12505" s="3" t="s">
        <v>563</v>
      </c>
      <c r="E12505" s="3" t="n">
        <v>2947</v>
      </c>
      <c r="F12505" s="4" t="n">
        <v>362.71</v>
      </c>
      <c r="G12505" s="3" t="s">
        <v>8</v>
      </c>
      <c r="H12505" s="4" t="n">
        <f aca="false">ROUND(E12505*F12505,2)</f>
        <v>1068906.37</v>
      </c>
    </row>
    <row r="12506" customFormat="false" ht="15" hidden="false" customHeight="false" outlineLevel="0" collapsed="false">
      <c r="A12506" s="3" t="n">
        <v>12505</v>
      </c>
      <c r="B12506" s="3" t="n">
        <v>15</v>
      </c>
      <c r="C12506" s="3" t="s">
        <v>475</v>
      </c>
      <c r="D12506" s="3" t="s">
        <v>562</v>
      </c>
      <c r="E12506" s="3" t="n">
        <v>4835</v>
      </c>
      <c r="F12506" s="4" t="n">
        <v>283.18</v>
      </c>
      <c r="G12506" s="3" t="s">
        <v>46</v>
      </c>
      <c r="H12506" s="4" t="n">
        <f aca="false">ROUND(E12506*F12506,2)</f>
        <v>1369175.3</v>
      </c>
    </row>
    <row r="12507" customFormat="false" ht="15" hidden="false" customHeight="false" outlineLevel="0" collapsed="false">
      <c r="A12507" s="3" t="n">
        <v>12506</v>
      </c>
      <c r="B12507" s="3" t="n">
        <v>5</v>
      </c>
      <c r="C12507" s="3" t="s">
        <v>475</v>
      </c>
      <c r="D12507" s="3" t="s">
        <v>562</v>
      </c>
      <c r="E12507" s="3" t="n">
        <v>3999</v>
      </c>
      <c r="F12507" s="4" t="n">
        <v>649.37</v>
      </c>
      <c r="G12507" s="3" t="s">
        <v>8</v>
      </c>
      <c r="H12507" s="4" t="n">
        <f aca="false">ROUND(E12507*F12507,2)</f>
        <v>2596830.63</v>
      </c>
    </row>
    <row r="12508" customFormat="false" ht="15" hidden="false" customHeight="false" outlineLevel="0" collapsed="false">
      <c r="A12508" s="3" t="n">
        <v>12507</v>
      </c>
      <c r="B12508" s="3" t="n">
        <v>14</v>
      </c>
      <c r="C12508" s="3" t="s">
        <v>475</v>
      </c>
      <c r="D12508" s="3" t="s">
        <v>563</v>
      </c>
      <c r="E12508" s="3" t="n">
        <v>2385</v>
      </c>
      <c r="F12508" s="4" t="n">
        <v>65.52</v>
      </c>
      <c r="G12508" s="3" t="s">
        <v>41</v>
      </c>
      <c r="H12508" s="4" t="n">
        <f aca="false">ROUND(E12508*F12508,2)</f>
        <v>156265.2</v>
      </c>
    </row>
    <row r="12509" customFormat="false" ht="15" hidden="false" customHeight="false" outlineLevel="0" collapsed="false">
      <c r="A12509" s="3" t="n">
        <v>12508</v>
      </c>
      <c r="B12509" s="3" t="n">
        <v>8</v>
      </c>
      <c r="C12509" s="3" t="s">
        <v>475</v>
      </c>
      <c r="D12509" s="3" t="s">
        <v>563</v>
      </c>
      <c r="E12509" s="3" t="n">
        <v>3119</v>
      </c>
      <c r="F12509" s="4" t="n">
        <v>71.66</v>
      </c>
      <c r="G12509" s="3" t="s">
        <v>8</v>
      </c>
      <c r="H12509" s="4" t="n">
        <f aca="false">ROUND(E12509*F12509,2)</f>
        <v>223507.54</v>
      </c>
    </row>
    <row r="12510" customFormat="false" ht="15" hidden="false" customHeight="false" outlineLevel="0" collapsed="false">
      <c r="A12510" s="3" t="n">
        <v>12509</v>
      </c>
      <c r="B12510" s="3" t="n">
        <v>13</v>
      </c>
      <c r="C12510" s="3" t="s">
        <v>475</v>
      </c>
      <c r="D12510" s="3" t="s">
        <v>563</v>
      </c>
      <c r="E12510" s="3" t="n">
        <v>1204</v>
      </c>
      <c r="F12510" s="4" t="n">
        <v>48.29</v>
      </c>
      <c r="G12510" s="3" t="s">
        <v>41</v>
      </c>
      <c r="H12510" s="4" t="n">
        <f aca="false">ROUND(E12510*F12510,2)</f>
        <v>58141.16</v>
      </c>
    </row>
    <row r="12511" customFormat="false" ht="15" hidden="false" customHeight="false" outlineLevel="0" collapsed="false">
      <c r="A12511" s="3" t="n">
        <v>12510</v>
      </c>
      <c r="B12511" s="3" t="n">
        <v>10</v>
      </c>
      <c r="C12511" s="3" t="s">
        <v>475</v>
      </c>
      <c r="D12511" s="3" t="s">
        <v>563</v>
      </c>
      <c r="E12511" s="3" t="n">
        <v>3104</v>
      </c>
      <c r="F12511" s="4" t="n">
        <v>82.39</v>
      </c>
      <c r="G12511" s="3" t="s">
        <v>8</v>
      </c>
      <c r="H12511" s="4" t="n">
        <f aca="false">ROUND(E12511*F12511,2)</f>
        <v>255738.56</v>
      </c>
    </row>
    <row r="12512" customFormat="false" ht="15" hidden="false" customHeight="false" outlineLevel="0" collapsed="false">
      <c r="A12512" s="3" t="n">
        <v>12511</v>
      </c>
      <c r="B12512" s="3" t="n">
        <v>5</v>
      </c>
      <c r="C12512" s="3" t="s">
        <v>475</v>
      </c>
      <c r="D12512" s="3" t="s">
        <v>563</v>
      </c>
      <c r="E12512" s="3" t="n">
        <v>505</v>
      </c>
      <c r="F12512" s="4" t="n">
        <v>649.86</v>
      </c>
      <c r="G12512" s="3" t="s">
        <v>8</v>
      </c>
      <c r="H12512" s="4" t="n">
        <f aca="false">ROUND(E12512*F12512,2)</f>
        <v>328179.3</v>
      </c>
    </row>
    <row r="12513" customFormat="false" ht="15" hidden="false" customHeight="false" outlineLevel="0" collapsed="false">
      <c r="A12513" s="3" t="n">
        <v>12512</v>
      </c>
      <c r="B12513" s="3" t="n">
        <v>8</v>
      </c>
      <c r="C12513" s="3" t="s">
        <v>475</v>
      </c>
      <c r="D12513" s="3" t="s">
        <v>562</v>
      </c>
      <c r="E12513" s="3" t="n">
        <v>938</v>
      </c>
      <c r="F12513" s="4" t="n">
        <v>71.95</v>
      </c>
      <c r="G12513" s="3" t="s">
        <v>8</v>
      </c>
      <c r="H12513" s="4" t="n">
        <f aca="false">ROUND(E12513*F12513,2)</f>
        <v>67489.1</v>
      </c>
    </row>
    <row r="12514" customFormat="false" ht="15" hidden="false" customHeight="false" outlineLevel="0" collapsed="false">
      <c r="A12514" s="3" t="n">
        <v>12513</v>
      </c>
      <c r="B12514" s="3" t="n">
        <v>2</v>
      </c>
      <c r="C12514" s="3" t="s">
        <v>475</v>
      </c>
      <c r="D12514" s="3" t="s">
        <v>563</v>
      </c>
      <c r="E12514" s="3" t="n">
        <v>2206</v>
      </c>
      <c r="F12514" s="4" t="n">
        <v>33.63</v>
      </c>
      <c r="G12514" s="3" t="s">
        <v>8</v>
      </c>
      <c r="H12514" s="4" t="n">
        <f aca="false">ROUND(E12514*F12514,2)</f>
        <v>74187.78</v>
      </c>
    </row>
    <row r="12515" customFormat="false" ht="15" hidden="false" customHeight="false" outlineLevel="0" collapsed="false">
      <c r="A12515" s="3" t="n">
        <v>12514</v>
      </c>
      <c r="B12515" s="3" t="n">
        <v>3</v>
      </c>
      <c r="C12515" s="3" t="s">
        <v>475</v>
      </c>
      <c r="D12515" s="3" t="s">
        <v>562</v>
      </c>
      <c r="E12515" s="3" t="n">
        <v>223</v>
      </c>
      <c r="F12515" s="4" t="n">
        <v>169.79</v>
      </c>
      <c r="G12515" s="3" t="s">
        <v>8</v>
      </c>
      <c r="H12515" s="4" t="n">
        <f aca="false">ROUND(E12515*F12515,2)</f>
        <v>37863.17</v>
      </c>
    </row>
    <row r="12516" customFormat="false" ht="15" hidden="false" customHeight="false" outlineLevel="0" collapsed="false">
      <c r="A12516" s="3" t="n">
        <v>12515</v>
      </c>
      <c r="B12516" s="3" t="n">
        <v>1</v>
      </c>
      <c r="C12516" s="3" t="s">
        <v>475</v>
      </c>
      <c r="D12516" s="3" t="s">
        <v>562</v>
      </c>
      <c r="E12516" s="3" t="n">
        <v>748</v>
      </c>
      <c r="F12516" s="4" t="n">
        <v>363.25</v>
      </c>
      <c r="G12516" s="3" t="s">
        <v>8</v>
      </c>
      <c r="H12516" s="4" t="n">
        <f aca="false">ROUND(E12516*F12516,2)</f>
        <v>271711</v>
      </c>
    </row>
    <row r="12517" customFormat="false" ht="15" hidden="false" customHeight="false" outlineLevel="0" collapsed="false">
      <c r="A12517" s="3" t="n">
        <v>12516</v>
      </c>
      <c r="B12517" s="3" t="n">
        <v>5</v>
      </c>
      <c r="C12517" s="3" t="s">
        <v>475</v>
      </c>
      <c r="D12517" s="3" t="s">
        <v>563</v>
      </c>
      <c r="E12517" s="3" t="n">
        <v>1727</v>
      </c>
      <c r="F12517" s="4" t="n">
        <v>649.63</v>
      </c>
      <c r="G12517" s="3" t="s">
        <v>8</v>
      </c>
      <c r="H12517" s="4" t="n">
        <f aca="false">ROUND(E12517*F12517,2)</f>
        <v>1121911.01</v>
      </c>
    </row>
    <row r="12518" customFormat="false" ht="15" hidden="false" customHeight="false" outlineLevel="0" collapsed="false">
      <c r="A12518" s="3" t="n">
        <v>12517</v>
      </c>
      <c r="B12518" s="3" t="n">
        <v>2</v>
      </c>
      <c r="C12518" s="3" t="s">
        <v>475</v>
      </c>
      <c r="D12518" s="3" t="s">
        <v>562</v>
      </c>
      <c r="E12518" s="3" t="n">
        <v>2673</v>
      </c>
      <c r="F12518" s="4" t="n">
        <v>33.53</v>
      </c>
      <c r="G12518" s="3" t="s">
        <v>8</v>
      </c>
      <c r="H12518" s="4" t="n">
        <f aca="false">ROUND(E12518*F12518,2)</f>
        <v>89625.69</v>
      </c>
    </row>
    <row r="12519" customFormat="false" ht="15" hidden="false" customHeight="false" outlineLevel="0" collapsed="false">
      <c r="A12519" s="3" t="n">
        <v>12518</v>
      </c>
      <c r="B12519" s="3" t="n">
        <v>6</v>
      </c>
      <c r="C12519" s="3" t="s">
        <v>475</v>
      </c>
      <c r="D12519" s="3" t="s">
        <v>562</v>
      </c>
      <c r="E12519" s="3" t="n">
        <v>2433</v>
      </c>
      <c r="F12519" s="4" t="n">
        <v>248.34</v>
      </c>
      <c r="G12519" s="3" t="s">
        <v>8</v>
      </c>
      <c r="H12519" s="4" t="n">
        <f aca="false">ROUND(E12519*F12519,2)</f>
        <v>604211.22</v>
      </c>
    </row>
    <row r="12520" customFormat="false" ht="15" hidden="false" customHeight="false" outlineLevel="0" collapsed="false">
      <c r="A12520" s="3" t="n">
        <v>12519</v>
      </c>
      <c r="B12520" s="3" t="n">
        <v>9</v>
      </c>
      <c r="C12520" s="3" t="s">
        <v>475</v>
      </c>
      <c r="D12520" s="3" t="s">
        <v>563</v>
      </c>
      <c r="E12520" s="3" t="n">
        <v>4556</v>
      </c>
      <c r="F12520" s="4" t="n">
        <v>259.41</v>
      </c>
      <c r="G12520" s="3" t="s">
        <v>8</v>
      </c>
      <c r="H12520" s="4" t="n">
        <f aca="false">ROUND(E12520*F12520,2)</f>
        <v>1181871.96</v>
      </c>
    </row>
    <row r="12521" customFormat="false" ht="15" hidden="false" customHeight="false" outlineLevel="0" collapsed="false">
      <c r="A12521" s="3" t="n">
        <v>12520</v>
      </c>
      <c r="B12521" s="3" t="n">
        <v>10</v>
      </c>
      <c r="C12521" s="3" t="s">
        <v>475</v>
      </c>
      <c r="D12521" s="3" t="s">
        <v>562</v>
      </c>
      <c r="E12521" s="3" t="n">
        <v>4270</v>
      </c>
      <c r="F12521" s="4" t="n">
        <v>82.55</v>
      </c>
      <c r="G12521" s="3" t="s">
        <v>8</v>
      </c>
      <c r="H12521" s="4" t="n">
        <f aca="false">ROUND(E12521*F12521,2)</f>
        <v>352488.5</v>
      </c>
    </row>
    <row r="12522" customFormat="false" ht="15" hidden="false" customHeight="false" outlineLevel="0" collapsed="false">
      <c r="A12522" s="3" t="n">
        <v>12521</v>
      </c>
      <c r="B12522" s="3" t="n">
        <v>11</v>
      </c>
      <c r="C12522" s="3" t="s">
        <v>475</v>
      </c>
      <c r="D12522" s="3" t="s">
        <v>562</v>
      </c>
      <c r="E12522" s="3" t="n">
        <v>2747</v>
      </c>
      <c r="F12522" s="4" t="n">
        <v>113.38</v>
      </c>
      <c r="G12522" s="3" t="s">
        <v>34</v>
      </c>
      <c r="H12522" s="4" t="n">
        <f aca="false">ROUND(E12522*F12522,2)</f>
        <v>311454.86</v>
      </c>
    </row>
    <row r="12523" customFormat="false" ht="15" hidden="false" customHeight="false" outlineLevel="0" collapsed="false">
      <c r="A12523" s="3" t="n">
        <v>12522</v>
      </c>
      <c r="B12523" s="3" t="n">
        <v>3</v>
      </c>
      <c r="C12523" s="3" t="s">
        <v>475</v>
      </c>
      <c r="D12523" s="3" t="s">
        <v>563</v>
      </c>
      <c r="E12523" s="3" t="n">
        <v>3293</v>
      </c>
      <c r="F12523" s="4" t="n">
        <v>169.82</v>
      </c>
      <c r="G12523" s="3" t="s">
        <v>8</v>
      </c>
      <c r="H12523" s="4" t="n">
        <f aca="false">ROUND(E12523*F12523,2)</f>
        <v>559217.26</v>
      </c>
    </row>
    <row r="12524" customFormat="false" ht="15" hidden="false" customHeight="false" outlineLevel="0" collapsed="false">
      <c r="A12524" s="3" t="n">
        <v>12523</v>
      </c>
      <c r="B12524" s="3" t="n">
        <v>5</v>
      </c>
      <c r="C12524" s="3" t="s">
        <v>475</v>
      </c>
      <c r="D12524" s="3" t="s">
        <v>563</v>
      </c>
      <c r="E12524" s="3" t="n">
        <v>344</v>
      </c>
      <c r="F12524" s="4" t="n">
        <v>648.87</v>
      </c>
      <c r="G12524" s="3" t="s">
        <v>8</v>
      </c>
      <c r="H12524" s="4" t="n">
        <f aca="false">ROUND(E12524*F12524,2)</f>
        <v>223211.28</v>
      </c>
    </row>
    <row r="12525" customFormat="false" ht="15" hidden="false" customHeight="false" outlineLevel="0" collapsed="false">
      <c r="A12525" s="3" t="n">
        <v>12524</v>
      </c>
      <c r="B12525" s="3" t="n">
        <v>11</v>
      </c>
      <c r="C12525" s="3" t="s">
        <v>475</v>
      </c>
      <c r="D12525" s="3" t="s">
        <v>563</v>
      </c>
      <c r="E12525" s="3" t="n">
        <v>3684</v>
      </c>
      <c r="F12525" s="4" t="n">
        <v>112.79</v>
      </c>
      <c r="G12525" s="3" t="s">
        <v>34</v>
      </c>
      <c r="H12525" s="4" t="n">
        <f aca="false">ROUND(E12525*F12525,2)</f>
        <v>415518.36</v>
      </c>
    </row>
    <row r="12526" customFormat="false" ht="15" hidden="false" customHeight="false" outlineLevel="0" collapsed="false">
      <c r="A12526" s="3" t="n">
        <v>12525</v>
      </c>
      <c r="B12526" s="3" t="n">
        <v>6</v>
      </c>
      <c r="C12526" s="3" t="s">
        <v>475</v>
      </c>
      <c r="D12526" s="3" t="s">
        <v>562</v>
      </c>
      <c r="E12526" s="3" t="n">
        <v>4475</v>
      </c>
      <c r="F12526" s="4" t="n">
        <v>249.81</v>
      </c>
      <c r="G12526" s="3" t="s">
        <v>8</v>
      </c>
      <c r="H12526" s="4" t="n">
        <f aca="false">ROUND(E12526*F12526,2)</f>
        <v>1117899.75</v>
      </c>
    </row>
    <row r="12527" customFormat="false" ht="15" hidden="false" customHeight="false" outlineLevel="0" collapsed="false">
      <c r="A12527" s="3" t="n">
        <v>12526</v>
      </c>
      <c r="B12527" s="3" t="n">
        <v>12</v>
      </c>
      <c r="C12527" s="3" t="s">
        <v>475</v>
      </c>
      <c r="D12527" s="3" t="s">
        <v>562</v>
      </c>
      <c r="E12527" s="3" t="n">
        <v>3507</v>
      </c>
      <c r="F12527" s="4" t="n">
        <v>210.65</v>
      </c>
      <c r="G12527" s="3" t="s">
        <v>38</v>
      </c>
      <c r="H12527" s="4" t="n">
        <f aca="false">ROUND(E12527*F12527,2)</f>
        <v>738749.55</v>
      </c>
    </row>
    <row r="12528" customFormat="false" ht="15" hidden="false" customHeight="false" outlineLevel="0" collapsed="false">
      <c r="A12528" s="3" t="n">
        <v>12527</v>
      </c>
      <c r="B12528" s="3" t="n">
        <v>12</v>
      </c>
      <c r="C12528" s="3" t="s">
        <v>475</v>
      </c>
      <c r="D12528" s="3" t="s">
        <v>563</v>
      </c>
      <c r="E12528" s="3" t="n">
        <v>3706</v>
      </c>
      <c r="F12528" s="4" t="n">
        <v>210.36</v>
      </c>
      <c r="G12528" s="3" t="s">
        <v>38</v>
      </c>
      <c r="H12528" s="4" t="n">
        <f aca="false">ROUND(E12528*F12528,2)</f>
        <v>779594.16</v>
      </c>
    </row>
    <row r="12529" customFormat="false" ht="15" hidden="false" customHeight="false" outlineLevel="0" collapsed="false">
      <c r="A12529" s="3" t="n">
        <v>12528</v>
      </c>
      <c r="B12529" s="3" t="n">
        <v>14</v>
      </c>
      <c r="C12529" s="3" t="s">
        <v>475</v>
      </c>
      <c r="D12529" s="3" t="s">
        <v>562</v>
      </c>
      <c r="E12529" s="3" t="n">
        <v>4907</v>
      </c>
      <c r="F12529" s="4" t="n">
        <v>65.6</v>
      </c>
      <c r="G12529" s="3" t="s">
        <v>41</v>
      </c>
      <c r="H12529" s="4" t="n">
        <f aca="false">ROUND(E12529*F12529,2)</f>
        <v>321899.2</v>
      </c>
    </row>
    <row r="12530" customFormat="false" ht="15" hidden="false" customHeight="false" outlineLevel="0" collapsed="false">
      <c r="A12530" s="3" t="n">
        <v>12529</v>
      </c>
      <c r="B12530" s="3" t="n">
        <v>3</v>
      </c>
      <c r="C12530" s="3" t="s">
        <v>475</v>
      </c>
      <c r="D12530" s="3" t="s">
        <v>562</v>
      </c>
      <c r="E12530" s="3" t="n">
        <v>82</v>
      </c>
      <c r="F12530" s="4" t="n">
        <v>170.2</v>
      </c>
      <c r="G12530" s="3" t="s">
        <v>8</v>
      </c>
      <c r="H12530" s="4" t="n">
        <f aca="false">ROUND(E12530*F12530,2)</f>
        <v>13956.4</v>
      </c>
    </row>
    <row r="12531" customFormat="false" ht="15" hidden="false" customHeight="false" outlineLevel="0" collapsed="false">
      <c r="A12531" s="3" t="n">
        <v>12530</v>
      </c>
      <c r="B12531" s="3" t="n">
        <v>7</v>
      </c>
      <c r="C12531" s="3" t="s">
        <v>475</v>
      </c>
      <c r="D12531" s="3" t="s">
        <v>563</v>
      </c>
      <c r="E12531" s="3" t="n">
        <v>4169</v>
      </c>
      <c r="F12531" s="4" t="n">
        <v>264.97</v>
      </c>
      <c r="G12531" s="3" t="s">
        <v>8</v>
      </c>
      <c r="H12531" s="4" t="n">
        <f aca="false">ROUND(E12531*F12531,2)</f>
        <v>1104659.93</v>
      </c>
    </row>
    <row r="12532" customFormat="false" ht="15" hidden="false" customHeight="false" outlineLevel="0" collapsed="false">
      <c r="A12532" s="3" t="n">
        <v>12531</v>
      </c>
      <c r="B12532" s="3" t="n">
        <v>3</v>
      </c>
      <c r="C12532" s="3" t="s">
        <v>475</v>
      </c>
      <c r="D12532" s="3" t="s">
        <v>563</v>
      </c>
      <c r="E12532" s="3" t="n">
        <v>524</v>
      </c>
      <c r="F12532" s="4" t="n">
        <v>170.11</v>
      </c>
      <c r="G12532" s="3" t="s">
        <v>8</v>
      </c>
      <c r="H12532" s="4" t="n">
        <f aca="false">ROUND(E12532*F12532,2)</f>
        <v>89137.64</v>
      </c>
    </row>
    <row r="12533" customFormat="false" ht="15" hidden="false" customHeight="false" outlineLevel="0" collapsed="false">
      <c r="A12533" s="3" t="n">
        <v>12532</v>
      </c>
      <c r="B12533" s="3" t="n">
        <v>5</v>
      </c>
      <c r="C12533" s="3" t="s">
        <v>475</v>
      </c>
      <c r="D12533" s="3" t="s">
        <v>562</v>
      </c>
      <c r="E12533" s="3" t="n">
        <v>2187</v>
      </c>
      <c r="F12533" s="4" t="n">
        <v>649.59</v>
      </c>
      <c r="G12533" s="3" t="s">
        <v>8</v>
      </c>
      <c r="H12533" s="4" t="n">
        <f aca="false">ROUND(E12533*F12533,2)</f>
        <v>1420653.33</v>
      </c>
    </row>
    <row r="12534" customFormat="false" ht="15" hidden="false" customHeight="false" outlineLevel="0" collapsed="false">
      <c r="A12534" s="3" t="n">
        <v>12533</v>
      </c>
      <c r="B12534" s="3" t="n">
        <v>10</v>
      </c>
      <c r="C12534" s="3" t="s">
        <v>475</v>
      </c>
      <c r="D12534" s="3" t="s">
        <v>562</v>
      </c>
      <c r="E12534" s="3" t="n">
        <v>2935</v>
      </c>
      <c r="F12534" s="4" t="n">
        <v>82.29</v>
      </c>
      <c r="G12534" s="3" t="s">
        <v>8</v>
      </c>
      <c r="H12534" s="4" t="n">
        <f aca="false">ROUND(E12534*F12534,2)</f>
        <v>241521.15</v>
      </c>
    </row>
    <row r="12535" customFormat="false" ht="15" hidden="false" customHeight="false" outlineLevel="0" collapsed="false">
      <c r="A12535" s="3" t="n">
        <v>12534</v>
      </c>
      <c r="B12535" s="3" t="n">
        <v>5</v>
      </c>
      <c r="C12535" s="3" t="s">
        <v>475</v>
      </c>
      <c r="D12535" s="3" t="s">
        <v>563</v>
      </c>
      <c r="E12535" s="3" t="n">
        <v>87</v>
      </c>
      <c r="F12535" s="4" t="n">
        <v>649.45</v>
      </c>
      <c r="G12535" s="3" t="s">
        <v>8</v>
      </c>
      <c r="H12535" s="4" t="n">
        <f aca="false">ROUND(E12535*F12535,2)</f>
        <v>56502.15</v>
      </c>
    </row>
    <row r="12536" customFormat="false" ht="15" hidden="false" customHeight="false" outlineLevel="0" collapsed="false">
      <c r="A12536" s="3" t="n">
        <v>12535</v>
      </c>
      <c r="B12536" s="3" t="n">
        <v>12</v>
      </c>
      <c r="C12536" s="3" t="s">
        <v>475</v>
      </c>
      <c r="D12536" s="3" t="s">
        <v>562</v>
      </c>
      <c r="E12536" s="3" t="n">
        <v>783</v>
      </c>
      <c r="F12536" s="4" t="n">
        <v>210.72</v>
      </c>
      <c r="G12536" s="3" t="s">
        <v>38</v>
      </c>
      <c r="H12536" s="4" t="n">
        <f aca="false">ROUND(E12536*F12536,2)</f>
        <v>164993.76</v>
      </c>
    </row>
    <row r="12537" customFormat="false" ht="15" hidden="false" customHeight="false" outlineLevel="0" collapsed="false">
      <c r="A12537" s="3" t="n">
        <v>12536</v>
      </c>
      <c r="B12537" s="3" t="n">
        <v>6</v>
      </c>
      <c r="C12537" s="3" t="s">
        <v>475</v>
      </c>
      <c r="D12537" s="3" t="s">
        <v>562</v>
      </c>
      <c r="E12537" s="3" t="n">
        <v>1827</v>
      </c>
      <c r="F12537" s="4" t="n">
        <v>249.4</v>
      </c>
      <c r="G12537" s="3" t="s">
        <v>8</v>
      </c>
      <c r="H12537" s="4" t="n">
        <f aca="false">ROUND(E12537*F12537,2)</f>
        <v>455653.8</v>
      </c>
    </row>
    <row r="12538" customFormat="false" ht="15" hidden="false" customHeight="false" outlineLevel="0" collapsed="false">
      <c r="A12538" s="3" t="n">
        <v>12537</v>
      </c>
      <c r="B12538" s="3" t="n">
        <v>2</v>
      </c>
      <c r="C12538" s="3" t="s">
        <v>475</v>
      </c>
      <c r="D12538" s="3" t="s">
        <v>562</v>
      </c>
      <c r="E12538" s="3" t="n">
        <v>4033</v>
      </c>
      <c r="F12538" s="4" t="n">
        <v>33.64</v>
      </c>
      <c r="G12538" s="3" t="s">
        <v>8</v>
      </c>
      <c r="H12538" s="4" t="n">
        <f aca="false">ROUND(E12538*F12538,2)</f>
        <v>135670.12</v>
      </c>
    </row>
    <row r="12539" customFormat="false" ht="15" hidden="false" customHeight="false" outlineLevel="0" collapsed="false">
      <c r="A12539" s="3" t="n">
        <v>12538</v>
      </c>
      <c r="B12539" s="3" t="n">
        <v>6</v>
      </c>
      <c r="C12539" s="3" t="s">
        <v>475</v>
      </c>
      <c r="D12539" s="3" t="s">
        <v>562</v>
      </c>
      <c r="E12539" s="3" t="n">
        <v>2452</v>
      </c>
      <c r="F12539" s="4" t="n">
        <v>248.6</v>
      </c>
      <c r="G12539" s="3" t="s">
        <v>8</v>
      </c>
      <c r="H12539" s="4" t="n">
        <f aca="false">ROUND(E12539*F12539,2)</f>
        <v>609567.2</v>
      </c>
    </row>
    <row r="12540" customFormat="false" ht="15" hidden="false" customHeight="false" outlineLevel="0" collapsed="false">
      <c r="A12540" s="3" t="n">
        <v>12539</v>
      </c>
      <c r="B12540" s="3" t="n">
        <v>6</v>
      </c>
      <c r="C12540" s="3" t="s">
        <v>475</v>
      </c>
      <c r="D12540" s="3" t="s">
        <v>562</v>
      </c>
      <c r="E12540" s="3" t="n">
        <v>1225</v>
      </c>
      <c r="F12540" s="4" t="n">
        <v>249.64</v>
      </c>
      <c r="G12540" s="3" t="s">
        <v>8</v>
      </c>
      <c r="H12540" s="4" t="n">
        <f aca="false">ROUND(E12540*F12540,2)</f>
        <v>305809</v>
      </c>
    </row>
    <row r="12541" customFormat="false" ht="15" hidden="false" customHeight="false" outlineLevel="0" collapsed="false">
      <c r="A12541" s="3" t="n">
        <v>12540</v>
      </c>
      <c r="B12541" s="3" t="n">
        <v>13</v>
      </c>
      <c r="C12541" s="3" t="s">
        <v>475</v>
      </c>
      <c r="D12541" s="3" t="s">
        <v>562</v>
      </c>
      <c r="E12541" s="3" t="n">
        <v>3119</v>
      </c>
      <c r="F12541" s="4" t="n">
        <v>48.43</v>
      </c>
      <c r="G12541" s="3" t="s">
        <v>41</v>
      </c>
      <c r="H12541" s="4" t="n">
        <f aca="false">ROUND(E12541*F12541,2)</f>
        <v>151053.17</v>
      </c>
    </row>
    <row r="12542" customFormat="false" ht="15" hidden="false" customHeight="false" outlineLevel="0" collapsed="false">
      <c r="A12542" s="3" t="n">
        <v>12541</v>
      </c>
      <c r="B12542" s="3" t="n">
        <v>9</v>
      </c>
      <c r="C12542" s="3" t="s">
        <v>475</v>
      </c>
      <c r="D12542" s="3" t="s">
        <v>563</v>
      </c>
      <c r="E12542" s="3" t="n">
        <v>2203</v>
      </c>
      <c r="F12542" s="4" t="n">
        <v>259.16</v>
      </c>
      <c r="G12542" s="3" t="s">
        <v>8</v>
      </c>
      <c r="H12542" s="4" t="n">
        <f aca="false">ROUND(E12542*F12542,2)</f>
        <v>570929.48</v>
      </c>
    </row>
    <row r="12543" customFormat="false" ht="15" hidden="false" customHeight="false" outlineLevel="0" collapsed="false">
      <c r="A12543" s="3" t="n">
        <v>12542</v>
      </c>
      <c r="B12543" s="3" t="n">
        <v>4</v>
      </c>
      <c r="C12543" s="3" t="s">
        <v>476</v>
      </c>
      <c r="D12543" s="3" t="s">
        <v>562</v>
      </c>
      <c r="E12543" s="3" t="n">
        <v>984</v>
      </c>
      <c r="F12543" s="4" t="n">
        <v>125.21</v>
      </c>
      <c r="G12543" s="3" t="s">
        <v>8</v>
      </c>
      <c r="H12543" s="4" t="n">
        <f aca="false">ROUND(E12543*F12543,2)</f>
        <v>123206.64</v>
      </c>
    </row>
    <row r="12544" customFormat="false" ht="15" hidden="false" customHeight="false" outlineLevel="0" collapsed="false">
      <c r="A12544" s="3" t="n">
        <v>12543</v>
      </c>
      <c r="B12544" s="3" t="n">
        <v>6</v>
      </c>
      <c r="C12544" s="3" t="s">
        <v>476</v>
      </c>
      <c r="D12544" s="3" t="s">
        <v>562</v>
      </c>
      <c r="E12544" s="3" t="n">
        <v>4735</v>
      </c>
      <c r="F12544" s="4" t="n">
        <v>245.06</v>
      </c>
      <c r="G12544" s="3" t="s">
        <v>8</v>
      </c>
      <c r="H12544" s="4" t="n">
        <f aca="false">ROUND(E12544*F12544,2)</f>
        <v>1160359.1</v>
      </c>
    </row>
    <row r="12545" customFormat="false" ht="15" hidden="false" customHeight="false" outlineLevel="0" collapsed="false">
      <c r="A12545" s="3" t="n">
        <v>12544</v>
      </c>
      <c r="B12545" s="3" t="n">
        <v>12</v>
      </c>
      <c r="C12545" s="3" t="s">
        <v>476</v>
      </c>
      <c r="D12545" s="3" t="s">
        <v>562</v>
      </c>
      <c r="E12545" s="3" t="n">
        <v>4068</v>
      </c>
      <c r="F12545" s="4" t="n">
        <v>212.48</v>
      </c>
      <c r="G12545" s="3" t="s">
        <v>38</v>
      </c>
      <c r="H12545" s="4" t="n">
        <f aca="false">ROUND(E12545*F12545,2)</f>
        <v>864368.64</v>
      </c>
    </row>
    <row r="12546" customFormat="false" ht="15" hidden="false" customHeight="false" outlineLevel="0" collapsed="false">
      <c r="A12546" s="3" t="n">
        <v>12545</v>
      </c>
      <c r="B12546" s="3" t="n">
        <v>9</v>
      </c>
      <c r="C12546" s="3" t="s">
        <v>476</v>
      </c>
      <c r="D12546" s="3" t="s">
        <v>562</v>
      </c>
      <c r="E12546" s="3" t="n">
        <v>4929</v>
      </c>
      <c r="F12546" s="4" t="n">
        <v>263.91</v>
      </c>
      <c r="G12546" s="3" t="s">
        <v>8</v>
      </c>
      <c r="H12546" s="4" t="n">
        <f aca="false">ROUND(E12546*F12546,2)</f>
        <v>1300812.39</v>
      </c>
    </row>
    <row r="12547" customFormat="false" ht="15" hidden="false" customHeight="false" outlineLevel="0" collapsed="false">
      <c r="A12547" s="3" t="n">
        <v>12546</v>
      </c>
      <c r="B12547" s="3" t="n">
        <v>11</v>
      </c>
      <c r="C12547" s="3" t="s">
        <v>476</v>
      </c>
      <c r="D12547" s="3" t="s">
        <v>563</v>
      </c>
      <c r="E12547" s="3" t="n">
        <v>59</v>
      </c>
      <c r="F12547" s="4" t="n">
        <v>111.54</v>
      </c>
      <c r="G12547" s="3" t="s">
        <v>34</v>
      </c>
      <c r="H12547" s="4" t="n">
        <f aca="false">ROUND(E12547*F12547,2)</f>
        <v>6580.86</v>
      </c>
    </row>
    <row r="12548" customFormat="false" ht="15" hidden="false" customHeight="false" outlineLevel="0" collapsed="false">
      <c r="A12548" s="3" t="n">
        <v>12547</v>
      </c>
      <c r="B12548" s="3" t="n">
        <v>6</v>
      </c>
      <c r="C12548" s="3" t="s">
        <v>476</v>
      </c>
      <c r="D12548" s="3" t="s">
        <v>562</v>
      </c>
      <c r="E12548" s="3" t="n">
        <v>3083</v>
      </c>
      <c r="F12548" s="4" t="n">
        <v>244.09</v>
      </c>
      <c r="G12548" s="3" t="s">
        <v>8</v>
      </c>
      <c r="H12548" s="4" t="n">
        <f aca="false">ROUND(E12548*F12548,2)</f>
        <v>752529.47</v>
      </c>
    </row>
    <row r="12549" customFormat="false" ht="15" hidden="false" customHeight="false" outlineLevel="0" collapsed="false">
      <c r="A12549" s="3" t="n">
        <v>12548</v>
      </c>
      <c r="B12549" s="3" t="n">
        <v>9</v>
      </c>
      <c r="C12549" s="3" t="s">
        <v>476</v>
      </c>
      <c r="D12549" s="3" t="s">
        <v>563</v>
      </c>
      <c r="E12549" s="3" t="n">
        <v>756</v>
      </c>
      <c r="F12549" s="4" t="n">
        <v>264.35</v>
      </c>
      <c r="G12549" s="3" t="s">
        <v>8</v>
      </c>
      <c r="H12549" s="4" t="n">
        <f aca="false">ROUND(E12549*F12549,2)</f>
        <v>199848.6</v>
      </c>
    </row>
    <row r="12550" customFormat="false" ht="15" hidden="false" customHeight="false" outlineLevel="0" collapsed="false">
      <c r="A12550" s="3" t="n">
        <v>12549</v>
      </c>
      <c r="B12550" s="3" t="n">
        <v>5</v>
      </c>
      <c r="C12550" s="3" t="s">
        <v>476</v>
      </c>
      <c r="D12550" s="3" t="s">
        <v>563</v>
      </c>
      <c r="E12550" s="3" t="n">
        <v>2086</v>
      </c>
      <c r="F12550" s="4" t="n">
        <v>647.13</v>
      </c>
      <c r="G12550" s="3" t="s">
        <v>8</v>
      </c>
      <c r="H12550" s="4" t="n">
        <f aca="false">ROUND(E12550*F12550,2)</f>
        <v>1349913.18</v>
      </c>
    </row>
    <row r="12551" customFormat="false" ht="15" hidden="false" customHeight="false" outlineLevel="0" collapsed="false">
      <c r="A12551" s="3" t="n">
        <v>12550</v>
      </c>
      <c r="B12551" s="3" t="n">
        <v>4</v>
      </c>
      <c r="C12551" s="3" t="s">
        <v>476</v>
      </c>
      <c r="D12551" s="3" t="s">
        <v>562</v>
      </c>
      <c r="E12551" s="3" t="n">
        <v>1625</v>
      </c>
      <c r="F12551" s="4" t="n">
        <v>125.41</v>
      </c>
      <c r="G12551" s="3" t="s">
        <v>8</v>
      </c>
      <c r="H12551" s="4" t="n">
        <f aca="false">ROUND(E12551*F12551,2)</f>
        <v>203791.25</v>
      </c>
    </row>
    <row r="12552" customFormat="false" ht="15" hidden="false" customHeight="false" outlineLevel="0" collapsed="false">
      <c r="A12552" s="3" t="n">
        <v>12551</v>
      </c>
      <c r="B12552" s="3" t="n">
        <v>1</v>
      </c>
      <c r="C12552" s="3" t="s">
        <v>476</v>
      </c>
      <c r="D12552" s="3" t="s">
        <v>563</v>
      </c>
      <c r="E12552" s="3" t="n">
        <v>2668</v>
      </c>
      <c r="F12552" s="4" t="n">
        <v>354.31</v>
      </c>
      <c r="G12552" s="3" t="s">
        <v>8</v>
      </c>
      <c r="H12552" s="4" t="n">
        <f aca="false">ROUND(E12552*F12552,2)</f>
        <v>945299.08</v>
      </c>
    </row>
    <row r="12553" customFormat="false" ht="15" hidden="false" customHeight="false" outlineLevel="0" collapsed="false">
      <c r="A12553" s="3" t="n">
        <v>12552</v>
      </c>
      <c r="B12553" s="3" t="n">
        <v>2</v>
      </c>
      <c r="C12553" s="3" t="s">
        <v>476</v>
      </c>
      <c r="D12553" s="3" t="s">
        <v>562</v>
      </c>
      <c r="E12553" s="3" t="n">
        <v>4398</v>
      </c>
      <c r="F12553" s="4" t="n">
        <v>33.35</v>
      </c>
      <c r="G12553" s="3" t="s">
        <v>8</v>
      </c>
      <c r="H12553" s="4" t="n">
        <f aca="false">ROUND(E12553*F12553,2)</f>
        <v>146673.3</v>
      </c>
    </row>
    <row r="12554" customFormat="false" ht="15" hidden="false" customHeight="false" outlineLevel="0" collapsed="false">
      <c r="A12554" s="3" t="n">
        <v>12553</v>
      </c>
      <c r="B12554" s="3" t="n">
        <v>2</v>
      </c>
      <c r="C12554" s="3" t="s">
        <v>476</v>
      </c>
      <c r="D12554" s="3" t="s">
        <v>563</v>
      </c>
      <c r="E12554" s="3" t="n">
        <v>482</v>
      </c>
      <c r="F12554" s="4" t="n">
        <v>33.43</v>
      </c>
      <c r="G12554" s="3" t="s">
        <v>8</v>
      </c>
      <c r="H12554" s="4" t="n">
        <f aca="false">ROUND(E12554*F12554,2)</f>
        <v>16113.26</v>
      </c>
    </row>
    <row r="12555" customFormat="false" ht="15" hidden="false" customHeight="false" outlineLevel="0" collapsed="false">
      <c r="A12555" s="3" t="n">
        <v>12554</v>
      </c>
      <c r="B12555" s="3" t="n">
        <v>7</v>
      </c>
      <c r="C12555" s="3" t="s">
        <v>476</v>
      </c>
      <c r="D12555" s="3" t="s">
        <v>563</v>
      </c>
      <c r="E12555" s="3" t="n">
        <v>2055</v>
      </c>
      <c r="F12555" s="4" t="n">
        <v>268.27</v>
      </c>
      <c r="G12555" s="3" t="s">
        <v>8</v>
      </c>
      <c r="H12555" s="4" t="n">
        <f aca="false">ROUND(E12555*F12555,2)</f>
        <v>551294.85</v>
      </c>
    </row>
    <row r="12556" customFormat="false" ht="15" hidden="false" customHeight="false" outlineLevel="0" collapsed="false">
      <c r="A12556" s="3" t="n">
        <v>12555</v>
      </c>
      <c r="B12556" s="3" t="n">
        <v>10</v>
      </c>
      <c r="C12556" s="3" t="s">
        <v>476</v>
      </c>
      <c r="D12556" s="3" t="s">
        <v>562</v>
      </c>
      <c r="E12556" s="3" t="n">
        <v>2403</v>
      </c>
      <c r="F12556" s="4" t="n">
        <v>82.6</v>
      </c>
      <c r="G12556" s="3" t="s">
        <v>8</v>
      </c>
      <c r="H12556" s="4" t="n">
        <f aca="false">ROUND(E12556*F12556,2)</f>
        <v>198487.8</v>
      </c>
    </row>
    <row r="12557" customFormat="false" ht="15" hidden="false" customHeight="false" outlineLevel="0" collapsed="false">
      <c r="A12557" s="3" t="n">
        <v>12556</v>
      </c>
      <c r="B12557" s="3" t="n">
        <v>1</v>
      </c>
      <c r="C12557" s="3" t="s">
        <v>476</v>
      </c>
      <c r="D12557" s="3" t="s">
        <v>563</v>
      </c>
      <c r="E12557" s="3" t="n">
        <v>4493</v>
      </c>
      <c r="F12557" s="4" t="n">
        <v>354.71</v>
      </c>
      <c r="G12557" s="3" t="s">
        <v>8</v>
      </c>
      <c r="H12557" s="4" t="n">
        <f aca="false">ROUND(E12557*F12557,2)</f>
        <v>1593712.03</v>
      </c>
    </row>
    <row r="12558" customFormat="false" ht="15" hidden="false" customHeight="false" outlineLevel="0" collapsed="false">
      <c r="A12558" s="3" t="n">
        <v>12557</v>
      </c>
      <c r="B12558" s="3" t="n">
        <v>3</v>
      </c>
      <c r="C12558" s="3" t="s">
        <v>476</v>
      </c>
      <c r="D12558" s="3" t="s">
        <v>563</v>
      </c>
      <c r="E12558" s="3" t="n">
        <v>1807</v>
      </c>
      <c r="F12558" s="4" t="n">
        <v>167.68</v>
      </c>
      <c r="G12558" s="3" t="s">
        <v>8</v>
      </c>
      <c r="H12558" s="4" t="n">
        <f aca="false">ROUND(E12558*F12558,2)</f>
        <v>302997.76</v>
      </c>
    </row>
    <row r="12559" customFormat="false" ht="15" hidden="false" customHeight="false" outlineLevel="0" collapsed="false">
      <c r="A12559" s="3" t="n">
        <v>12558</v>
      </c>
      <c r="B12559" s="3" t="n">
        <v>14</v>
      </c>
      <c r="C12559" s="3" t="s">
        <v>476</v>
      </c>
      <c r="D12559" s="3" t="s">
        <v>562</v>
      </c>
      <c r="E12559" s="3" t="n">
        <v>3307</v>
      </c>
      <c r="F12559" s="4" t="n">
        <v>64.98</v>
      </c>
      <c r="G12559" s="3" t="s">
        <v>41</v>
      </c>
      <c r="H12559" s="4" t="n">
        <f aca="false">ROUND(E12559*F12559,2)</f>
        <v>214888.86</v>
      </c>
    </row>
    <row r="12560" customFormat="false" ht="15" hidden="false" customHeight="false" outlineLevel="0" collapsed="false">
      <c r="A12560" s="3" t="n">
        <v>12559</v>
      </c>
      <c r="B12560" s="3" t="n">
        <v>7</v>
      </c>
      <c r="C12560" s="3" t="s">
        <v>476</v>
      </c>
      <c r="D12560" s="3" t="s">
        <v>562</v>
      </c>
      <c r="E12560" s="3" t="n">
        <v>520</v>
      </c>
      <c r="F12560" s="4" t="n">
        <v>268.72</v>
      </c>
      <c r="G12560" s="3" t="s">
        <v>8</v>
      </c>
      <c r="H12560" s="4" t="n">
        <f aca="false">ROUND(E12560*F12560,2)</f>
        <v>139734.4</v>
      </c>
    </row>
    <row r="12561" customFormat="false" ht="15" hidden="false" customHeight="false" outlineLevel="0" collapsed="false">
      <c r="A12561" s="3" t="n">
        <v>12560</v>
      </c>
      <c r="B12561" s="3" t="n">
        <v>3</v>
      </c>
      <c r="C12561" s="3" t="s">
        <v>476</v>
      </c>
      <c r="D12561" s="3" t="s">
        <v>563</v>
      </c>
      <c r="E12561" s="3" t="n">
        <v>4533</v>
      </c>
      <c r="F12561" s="4" t="n">
        <v>168.31</v>
      </c>
      <c r="G12561" s="3" t="s">
        <v>8</v>
      </c>
      <c r="H12561" s="4" t="n">
        <f aca="false">ROUND(E12561*F12561,2)</f>
        <v>762949.23</v>
      </c>
    </row>
    <row r="12562" customFormat="false" ht="15" hidden="false" customHeight="false" outlineLevel="0" collapsed="false">
      <c r="A12562" s="3" t="n">
        <v>12561</v>
      </c>
      <c r="B12562" s="3" t="n">
        <v>15</v>
      </c>
      <c r="C12562" s="3" t="s">
        <v>476</v>
      </c>
      <c r="D12562" s="3" t="s">
        <v>563</v>
      </c>
      <c r="E12562" s="3" t="n">
        <v>3142</v>
      </c>
      <c r="F12562" s="4" t="n">
        <v>286.26</v>
      </c>
      <c r="G12562" s="3" t="s">
        <v>46</v>
      </c>
      <c r="H12562" s="4" t="n">
        <f aca="false">ROUND(E12562*F12562,2)</f>
        <v>899428.92</v>
      </c>
    </row>
    <row r="12563" customFormat="false" ht="15" hidden="false" customHeight="false" outlineLevel="0" collapsed="false">
      <c r="A12563" s="3" t="n">
        <v>12562</v>
      </c>
      <c r="B12563" s="3" t="n">
        <v>15</v>
      </c>
      <c r="C12563" s="3" t="s">
        <v>476</v>
      </c>
      <c r="D12563" s="3" t="s">
        <v>562</v>
      </c>
      <c r="E12563" s="3" t="n">
        <v>2340</v>
      </c>
      <c r="F12563" s="4" t="n">
        <v>285</v>
      </c>
      <c r="G12563" s="3" t="s">
        <v>46</v>
      </c>
      <c r="H12563" s="4" t="n">
        <f aca="false">ROUND(E12563*F12563,2)</f>
        <v>666900</v>
      </c>
    </row>
    <row r="12564" customFormat="false" ht="15" hidden="false" customHeight="false" outlineLevel="0" collapsed="false">
      <c r="A12564" s="3" t="n">
        <v>12563</v>
      </c>
      <c r="B12564" s="3" t="n">
        <v>13</v>
      </c>
      <c r="C12564" s="3" t="s">
        <v>476</v>
      </c>
      <c r="D12564" s="3" t="s">
        <v>562</v>
      </c>
      <c r="E12564" s="3" t="n">
        <v>4252</v>
      </c>
      <c r="F12564" s="4" t="n">
        <v>48.77</v>
      </c>
      <c r="G12564" s="3" t="s">
        <v>41</v>
      </c>
      <c r="H12564" s="4" t="n">
        <f aca="false">ROUND(E12564*F12564,2)</f>
        <v>207370.04</v>
      </c>
    </row>
    <row r="12565" customFormat="false" ht="15" hidden="false" customHeight="false" outlineLevel="0" collapsed="false">
      <c r="A12565" s="3" t="n">
        <v>12564</v>
      </c>
      <c r="B12565" s="3" t="n">
        <v>14</v>
      </c>
      <c r="C12565" s="3" t="s">
        <v>476</v>
      </c>
      <c r="D12565" s="3" t="s">
        <v>563</v>
      </c>
      <c r="E12565" s="3" t="n">
        <v>3567</v>
      </c>
      <c r="F12565" s="4" t="n">
        <v>65.35</v>
      </c>
      <c r="G12565" s="3" t="s">
        <v>41</v>
      </c>
      <c r="H12565" s="4" t="n">
        <f aca="false">ROUND(E12565*F12565,2)</f>
        <v>233103.45</v>
      </c>
    </row>
    <row r="12566" customFormat="false" ht="15" hidden="false" customHeight="false" outlineLevel="0" collapsed="false">
      <c r="A12566" s="3" t="n">
        <v>12565</v>
      </c>
      <c r="B12566" s="3" t="n">
        <v>2</v>
      </c>
      <c r="C12566" s="3" t="s">
        <v>476</v>
      </c>
      <c r="D12566" s="3" t="s">
        <v>562</v>
      </c>
      <c r="E12566" s="3" t="n">
        <v>4018</v>
      </c>
      <c r="F12566" s="4" t="n">
        <v>33.39</v>
      </c>
      <c r="G12566" s="3" t="s">
        <v>8</v>
      </c>
      <c r="H12566" s="4" t="n">
        <f aca="false">ROUND(E12566*F12566,2)</f>
        <v>134161.02</v>
      </c>
    </row>
    <row r="12567" customFormat="false" ht="15" hidden="false" customHeight="false" outlineLevel="0" collapsed="false">
      <c r="A12567" s="3" t="n">
        <v>12566</v>
      </c>
      <c r="B12567" s="3" t="n">
        <v>10</v>
      </c>
      <c r="C12567" s="3" t="s">
        <v>476</v>
      </c>
      <c r="D12567" s="3" t="s">
        <v>563</v>
      </c>
      <c r="E12567" s="3" t="n">
        <v>1872</v>
      </c>
      <c r="F12567" s="4" t="n">
        <v>82.57</v>
      </c>
      <c r="G12567" s="3" t="s">
        <v>8</v>
      </c>
      <c r="H12567" s="4" t="n">
        <f aca="false">ROUND(E12567*F12567,2)</f>
        <v>154571.04</v>
      </c>
    </row>
    <row r="12568" customFormat="false" ht="15" hidden="false" customHeight="false" outlineLevel="0" collapsed="false">
      <c r="A12568" s="3" t="n">
        <v>12567</v>
      </c>
      <c r="B12568" s="3" t="n">
        <v>8</v>
      </c>
      <c r="C12568" s="3" t="s">
        <v>476</v>
      </c>
      <c r="D12568" s="3" t="s">
        <v>563</v>
      </c>
      <c r="E12568" s="3" t="n">
        <v>3786</v>
      </c>
      <c r="F12568" s="4" t="n">
        <v>73.06</v>
      </c>
      <c r="G12568" s="3" t="s">
        <v>8</v>
      </c>
      <c r="H12568" s="4" t="n">
        <f aca="false">ROUND(E12568*F12568,2)</f>
        <v>276605.16</v>
      </c>
    </row>
    <row r="12569" customFormat="false" ht="15" hidden="false" customHeight="false" outlineLevel="0" collapsed="false">
      <c r="A12569" s="3" t="n">
        <v>12568</v>
      </c>
      <c r="B12569" s="3" t="n">
        <v>8</v>
      </c>
      <c r="C12569" s="3" t="s">
        <v>477</v>
      </c>
      <c r="D12569" s="3" t="s">
        <v>563</v>
      </c>
      <c r="E12569" s="3" t="n">
        <v>2490</v>
      </c>
      <c r="F12569" s="4" t="n">
        <v>72.88</v>
      </c>
      <c r="G12569" s="3" t="s">
        <v>8</v>
      </c>
      <c r="H12569" s="4" t="n">
        <f aca="false">ROUND(E12569*F12569,2)</f>
        <v>181471.2</v>
      </c>
    </row>
    <row r="12570" customFormat="false" ht="15" hidden="false" customHeight="false" outlineLevel="0" collapsed="false">
      <c r="A12570" s="3" t="n">
        <v>12569</v>
      </c>
      <c r="B12570" s="3" t="n">
        <v>4</v>
      </c>
      <c r="C12570" s="3" t="s">
        <v>477</v>
      </c>
      <c r="D12570" s="3" t="s">
        <v>562</v>
      </c>
      <c r="E12570" s="3" t="n">
        <v>1370</v>
      </c>
      <c r="F12570" s="4" t="n">
        <v>128.24</v>
      </c>
      <c r="G12570" s="3" t="s">
        <v>8</v>
      </c>
      <c r="H12570" s="4" t="n">
        <f aca="false">ROUND(E12570*F12570,2)</f>
        <v>175688.8</v>
      </c>
    </row>
    <row r="12571" customFormat="false" ht="15" hidden="false" customHeight="false" outlineLevel="0" collapsed="false">
      <c r="A12571" s="3" t="n">
        <v>12570</v>
      </c>
      <c r="B12571" s="3" t="n">
        <v>8</v>
      </c>
      <c r="C12571" s="3" t="s">
        <v>477</v>
      </c>
      <c r="D12571" s="3" t="s">
        <v>563</v>
      </c>
      <c r="E12571" s="3" t="n">
        <v>3127</v>
      </c>
      <c r="F12571" s="4" t="n">
        <v>72.76</v>
      </c>
      <c r="G12571" s="3" t="s">
        <v>8</v>
      </c>
      <c r="H12571" s="4" t="n">
        <f aca="false">ROUND(E12571*F12571,2)</f>
        <v>227520.52</v>
      </c>
    </row>
    <row r="12572" customFormat="false" ht="15" hidden="false" customHeight="false" outlineLevel="0" collapsed="false">
      <c r="A12572" s="3" t="n">
        <v>12571</v>
      </c>
      <c r="B12572" s="3" t="n">
        <v>1</v>
      </c>
      <c r="C12572" s="3" t="s">
        <v>477</v>
      </c>
      <c r="D12572" s="3" t="s">
        <v>562</v>
      </c>
      <c r="E12572" s="3" t="n">
        <v>3724</v>
      </c>
      <c r="F12572" s="4" t="n">
        <v>349.81</v>
      </c>
      <c r="G12572" s="3" t="s">
        <v>8</v>
      </c>
      <c r="H12572" s="4" t="n">
        <f aca="false">ROUND(E12572*F12572,2)</f>
        <v>1302692.44</v>
      </c>
    </row>
    <row r="12573" customFormat="false" ht="15" hidden="false" customHeight="false" outlineLevel="0" collapsed="false">
      <c r="A12573" s="3" t="n">
        <v>12572</v>
      </c>
      <c r="B12573" s="3" t="n">
        <v>11</v>
      </c>
      <c r="C12573" s="3" t="s">
        <v>477</v>
      </c>
      <c r="D12573" s="3" t="s">
        <v>563</v>
      </c>
      <c r="E12573" s="3" t="n">
        <v>3253</v>
      </c>
      <c r="F12573" s="4" t="n">
        <v>111.65</v>
      </c>
      <c r="G12573" s="3" t="s">
        <v>34</v>
      </c>
      <c r="H12573" s="4" t="n">
        <f aca="false">ROUND(E12573*F12573,2)</f>
        <v>363197.45</v>
      </c>
    </row>
    <row r="12574" customFormat="false" ht="15" hidden="false" customHeight="false" outlineLevel="0" collapsed="false">
      <c r="A12574" s="3" t="n">
        <v>12573</v>
      </c>
      <c r="B12574" s="3" t="n">
        <v>5</v>
      </c>
      <c r="C12574" s="3" t="s">
        <v>477</v>
      </c>
      <c r="D12574" s="3" t="s">
        <v>562</v>
      </c>
      <c r="E12574" s="3" t="n">
        <v>2527</v>
      </c>
      <c r="F12574" s="4" t="n">
        <v>650.32</v>
      </c>
      <c r="G12574" s="3" t="s">
        <v>8</v>
      </c>
      <c r="H12574" s="4" t="n">
        <f aca="false">ROUND(E12574*F12574,2)</f>
        <v>1643358.64</v>
      </c>
    </row>
    <row r="12575" customFormat="false" ht="15" hidden="false" customHeight="false" outlineLevel="0" collapsed="false">
      <c r="A12575" s="3" t="n">
        <v>12574</v>
      </c>
      <c r="B12575" s="3" t="n">
        <v>2</v>
      </c>
      <c r="C12575" s="3" t="s">
        <v>477</v>
      </c>
      <c r="D12575" s="3" t="s">
        <v>562</v>
      </c>
      <c r="E12575" s="3" t="n">
        <v>456</v>
      </c>
      <c r="F12575" s="4" t="n">
        <v>32.39</v>
      </c>
      <c r="G12575" s="3" t="s">
        <v>8</v>
      </c>
      <c r="H12575" s="4" t="n">
        <f aca="false">ROUND(E12575*F12575,2)</f>
        <v>14769.84</v>
      </c>
    </row>
    <row r="12576" customFormat="false" ht="15" hidden="false" customHeight="false" outlineLevel="0" collapsed="false">
      <c r="A12576" s="3" t="n">
        <v>12575</v>
      </c>
      <c r="B12576" s="3" t="n">
        <v>3</v>
      </c>
      <c r="C12576" s="3" t="s">
        <v>477</v>
      </c>
      <c r="D12576" s="3" t="s">
        <v>563</v>
      </c>
      <c r="E12576" s="3" t="n">
        <v>149</v>
      </c>
      <c r="F12576" s="4" t="n">
        <v>169.68</v>
      </c>
      <c r="G12576" s="3" t="s">
        <v>8</v>
      </c>
      <c r="H12576" s="4" t="n">
        <f aca="false">ROUND(E12576*F12576,2)</f>
        <v>25282.32</v>
      </c>
    </row>
    <row r="12577" customFormat="false" ht="15" hidden="false" customHeight="false" outlineLevel="0" collapsed="false">
      <c r="A12577" s="3" t="n">
        <v>12576</v>
      </c>
      <c r="B12577" s="3" t="n">
        <v>9</v>
      </c>
      <c r="C12577" s="3" t="s">
        <v>477</v>
      </c>
      <c r="D12577" s="3" t="s">
        <v>563</v>
      </c>
      <c r="E12577" s="3" t="n">
        <v>1550</v>
      </c>
      <c r="F12577" s="4" t="n">
        <v>259.6</v>
      </c>
      <c r="G12577" s="3" t="s">
        <v>8</v>
      </c>
      <c r="H12577" s="4" t="n">
        <f aca="false">ROUND(E12577*F12577,2)</f>
        <v>402380</v>
      </c>
    </row>
    <row r="12578" customFormat="false" ht="15" hidden="false" customHeight="false" outlineLevel="0" collapsed="false">
      <c r="A12578" s="3" t="n">
        <v>12577</v>
      </c>
      <c r="B12578" s="3" t="n">
        <v>12</v>
      </c>
      <c r="C12578" s="3" t="s">
        <v>477</v>
      </c>
      <c r="D12578" s="3" t="s">
        <v>562</v>
      </c>
      <c r="E12578" s="3" t="n">
        <v>2680</v>
      </c>
      <c r="F12578" s="4" t="n">
        <v>211.61</v>
      </c>
      <c r="G12578" s="3" t="s">
        <v>38</v>
      </c>
      <c r="H12578" s="4" t="n">
        <f aca="false">ROUND(E12578*F12578,2)</f>
        <v>567114.8</v>
      </c>
    </row>
    <row r="12579" customFormat="false" ht="15" hidden="false" customHeight="false" outlineLevel="0" collapsed="false">
      <c r="A12579" s="3" t="n">
        <v>12578</v>
      </c>
      <c r="B12579" s="3" t="n">
        <v>13</v>
      </c>
      <c r="C12579" s="3" t="s">
        <v>477</v>
      </c>
      <c r="D12579" s="3" t="s">
        <v>562</v>
      </c>
      <c r="E12579" s="3" t="n">
        <v>113</v>
      </c>
      <c r="F12579" s="4" t="n">
        <v>47.97</v>
      </c>
      <c r="G12579" s="3" t="s">
        <v>41</v>
      </c>
      <c r="H12579" s="4" t="n">
        <f aca="false">ROUND(E12579*F12579,2)</f>
        <v>5420.61</v>
      </c>
    </row>
    <row r="12580" customFormat="false" ht="15" hidden="false" customHeight="false" outlineLevel="0" collapsed="false">
      <c r="A12580" s="3" t="n">
        <v>12579</v>
      </c>
      <c r="B12580" s="3" t="n">
        <v>12</v>
      </c>
      <c r="C12580" s="3" t="s">
        <v>477</v>
      </c>
      <c r="D12580" s="3" t="s">
        <v>562</v>
      </c>
      <c r="E12580" s="3" t="n">
        <v>1658</v>
      </c>
      <c r="F12580" s="4" t="n">
        <v>212.46</v>
      </c>
      <c r="G12580" s="3" t="s">
        <v>38</v>
      </c>
      <c r="H12580" s="4" t="n">
        <f aca="false">ROUND(E12580*F12580,2)</f>
        <v>352258.68</v>
      </c>
    </row>
    <row r="12581" customFormat="false" ht="15" hidden="false" customHeight="false" outlineLevel="0" collapsed="false">
      <c r="A12581" s="3" t="n">
        <v>12580</v>
      </c>
      <c r="B12581" s="3" t="n">
        <v>13</v>
      </c>
      <c r="C12581" s="3" t="s">
        <v>477</v>
      </c>
      <c r="D12581" s="3" t="s">
        <v>562</v>
      </c>
      <c r="E12581" s="3" t="n">
        <v>3725</v>
      </c>
      <c r="F12581" s="4" t="n">
        <v>48</v>
      </c>
      <c r="G12581" s="3" t="s">
        <v>41</v>
      </c>
      <c r="H12581" s="4" t="n">
        <f aca="false">ROUND(E12581*F12581,2)</f>
        <v>178800</v>
      </c>
    </row>
    <row r="12582" customFormat="false" ht="15" hidden="false" customHeight="false" outlineLevel="0" collapsed="false">
      <c r="A12582" s="3" t="n">
        <v>12581</v>
      </c>
      <c r="B12582" s="3" t="n">
        <v>5</v>
      </c>
      <c r="C12582" s="3" t="s">
        <v>477</v>
      </c>
      <c r="D12582" s="3" t="s">
        <v>563</v>
      </c>
      <c r="E12582" s="3" t="n">
        <v>4901</v>
      </c>
      <c r="F12582" s="4" t="n">
        <v>648.27</v>
      </c>
      <c r="G12582" s="3" t="s">
        <v>8</v>
      </c>
      <c r="H12582" s="4" t="n">
        <f aca="false">ROUND(E12582*F12582,2)</f>
        <v>3177171.27</v>
      </c>
    </row>
    <row r="12583" customFormat="false" ht="15" hidden="false" customHeight="false" outlineLevel="0" collapsed="false">
      <c r="A12583" s="3" t="n">
        <v>12582</v>
      </c>
      <c r="B12583" s="3" t="n">
        <v>8</v>
      </c>
      <c r="C12583" s="3" t="s">
        <v>477</v>
      </c>
      <c r="D12583" s="3" t="s">
        <v>563</v>
      </c>
      <c r="E12583" s="3" t="n">
        <v>3855</v>
      </c>
      <c r="F12583" s="4" t="n">
        <v>72.79</v>
      </c>
      <c r="G12583" s="3" t="s">
        <v>8</v>
      </c>
      <c r="H12583" s="4" t="n">
        <f aca="false">ROUND(E12583*F12583,2)</f>
        <v>280605.45</v>
      </c>
    </row>
    <row r="12584" customFormat="false" ht="15" hidden="false" customHeight="false" outlineLevel="0" collapsed="false">
      <c r="A12584" s="3" t="n">
        <v>12583</v>
      </c>
      <c r="B12584" s="3" t="n">
        <v>10</v>
      </c>
      <c r="C12584" s="3" t="s">
        <v>477</v>
      </c>
      <c r="D12584" s="3" t="s">
        <v>562</v>
      </c>
      <c r="E12584" s="3" t="n">
        <v>4528</v>
      </c>
      <c r="F12584" s="4" t="n">
        <v>82.19</v>
      </c>
      <c r="G12584" s="3" t="s">
        <v>8</v>
      </c>
      <c r="H12584" s="4" t="n">
        <f aca="false">ROUND(E12584*F12584,2)</f>
        <v>372156.32</v>
      </c>
    </row>
    <row r="12585" customFormat="false" ht="15" hidden="false" customHeight="false" outlineLevel="0" collapsed="false">
      <c r="A12585" s="3" t="n">
        <v>12584</v>
      </c>
      <c r="B12585" s="3" t="n">
        <v>9</v>
      </c>
      <c r="C12585" s="3" t="s">
        <v>477</v>
      </c>
      <c r="D12585" s="3" t="s">
        <v>563</v>
      </c>
      <c r="E12585" s="3" t="n">
        <v>4275</v>
      </c>
      <c r="F12585" s="4" t="n">
        <v>259.98</v>
      </c>
      <c r="G12585" s="3" t="s">
        <v>8</v>
      </c>
      <c r="H12585" s="4" t="n">
        <f aca="false">ROUND(E12585*F12585,2)</f>
        <v>1111414.5</v>
      </c>
    </row>
    <row r="12586" customFormat="false" ht="15" hidden="false" customHeight="false" outlineLevel="0" collapsed="false">
      <c r="A12586" s="3" t="n">
        <v>12585</v>
      </c>
      <c r="B12586" s="3" t="n">
        <v>11</v>
      </c>
      <c r="C12586" s="3" t="s">
        <v>477</v>
      </c>
      <c r="D12586" s="3" t="s">
        <v>563</v>
      </c>
      <c r="E12586" s="3" t="n">
        <v>1615</v>
      </c>
      <c r="F12586" s="4" t="n">
        <v>111.87</v>
      </c>
      <c r="G12586" s="3" t="s">
        <v>34</v>
      </c>
      <c r="H12586" s="4" t="n">
        <f aca="false">ROUND(E12586*F12586,2)</f>
        <v>180670.05</v>
      </c>
    </row>
    <row r="12587" customFormat="false" ht="15" hidden="false" customHeight="false" outlineLevel="0" collapsed="false">
      <c r="A12587" s="3" t="n">
        <v>12586</v>
      </c>
      <c r="B12587" s="3" t="n">
        <v>14</v>
      </c>
      <c r="C12587" s="3" t="s">
        <v>477</v>
      </c>
      <c r="D12587" s="3" t="s">
        <v>562</v>
      </c>
      <c r="E12587" s="3" t="n">
        <v>4653</v>
      </c>
      <c r="F12587" s="4" t="n">
        <v>65.41</v>
      </c>
      <c r="G12587" s="3" t="s">
        <v>41</v>
      </c>
      <c r="H12587" s="4" t="n">
        <f aca="false">ROUND(E12587*F12587,2)</f>
        <v>304352.73</v>
      </c>
    </row>
    <row r="12588" customFormat="false" ht="15" hidden="false" customHeight="false" outlineLevel="0" collapsed="false">
      <c r="A12588" s="3" t="n">
        <v>12587</v>
      </c>
      <c r="B12588" s="3" t="n">
        <v>6</v>
      </c>
      <c r="C12588" s="3" t="s">
        <v>477</v>
      </c>
      <c r="D12588" s="3" t="s">
        <v>563</v>
      </c>
      <c r="E12588" s="3" t="n">
        <v>3423</v>
      </c>
      <c r="F12588" s="4" t="n">
        <v>243.09</v>
      </c>
      <c r="G12588" s="3" t="s">
        <v>8</v>
      </c>
      <c r="H12588" s="4" t="n">
        <f aca="false">ROUND(E12588*F12588,2)</f>
        <v>832097.07</v>
      </c>
    </row>
    <row r="12589" customFormat="false" ht="15" hidden="false" customHeight="false" outlineLevel="0" collapsed="false">
      <c r="A12589" s="3" t="n">
        <v>12588</v>
      </c>
      <c r="B12589" s="3" t="n">
        <v>1</v>
      </c>
      <c r="C12589" s="3" t="s">
        <v>477</v>
      </c>
      <c r="D12589" s="3" t="s">
        <v>562</v>
      </c>
      <c r="E12589" s="3" t="n">
        <v>2248</v>
      </c>
      <c r="F12589" s="4" t="n">
        <v>349.75</v>
      </c>
      <c r="G12589" s="3" t="s">
        <v>8</v>
      </c>
      <c r="H12589" s="4" t="n">
        <f aca="false">ROUND(E12589*F12589,2)</f>
        <v>786238</v>
      </c>
    </row>
    <row r="12590" customFormat="false" ht="15" hidden="false" customHeight="false" outlineLevel="0" collapsed="false">
      <c r="A12590" s="3" t="n">
        <v>12589</v>
      </c>
      <c r="B12590" s="3" t="n">
        <v>3</v>
      </c>
      <c r="C12590" s="3" t="s">
        <v>477</v>
      </c>
      <c r="D12590" s="3" t="s">
        <v>563</v>
      </c>
      <c r="E12590" s="3" t="n">
        <v>3356</v>
      </c>
      <c r="F12590" s="4" t="n">
        <v>169.76</v>
      </c>
      <c r="G12590" s="3" t="s">
        <v>8</v>
      </c>
      <c r="H12590" s="4" t="n">
        <f aca="false">ROUND(E12590*F12590,2)</f>
        <v>569714.56</v>
      </c>
    </row>
    <row r="12591" customFormat="false" ht="15" hidden="false" customHeight="false" outlineLevel="0" collapsed="false">
      <c r="A12591" s="3" t="n">
        <v>12590</v>
      </c>
      <c r="B12591" s="3" t="n">
        <v>1</v>
      </c>
      <c r="C12591" s="3" t="s">
        <v>477</v>
      </c>
      <c r="D12591" s="3" t="s">
        <v>562</v>
      </c>
      <c r="E12591" s="3" t="n">
        <v>3012</v>
      </c>
      <c r="F12591" s="4" t="n">
        <v>349.77</v>
      </c>
      <c r="G12591" s="3" t="s">
        <v>8</v>
      </c>
      <c r="H12591" s="4" t="n">
        <f aca="false">ROUND(E12591*F12591,2)</f>
        <v>1053507.24</v>
      </c>
    </row>
    <row r="12592" customFormat="false" ht="15" hidden="false" customHeight="false" outlineLevel="0" collapsed="false">
      <c r="A12592" s="3" t="n">
        <v>12591</v>
      </c>
      <c r="B12592" s="3" t="n">
        <v>7</v>
      </c>
      <c r="C12592" s="3" t="s">
        <v>477</v>
      </c>
      <c r="D12592" s="3" t="s">
        <v>562</v>
      </c>
      <c r="E12592" s="3" t="n">
        <v>3566</v>
      </c>
      <c r="F12592" s="4" t="n">
        <v>269.59</v>
      </c>
      <c r="G12592" s="3" t="s">
        <v>8</v>
      </c>
      <c r="H12592" s="4" t="n">
        <f aca="false">ROUND(E12592*F12592,2)</f>
        <v>961357.94</v>
      </c>
    </row>
    <row r="12593" customFormat="false" ht="15" hidden="false" customHeight="false" outlineLevel="0" collapsed="false">
      <c r="A12593" s="3" t="n">
        <v>12592</v>
      </c>
      <c r="B12593" s="3" t="n">
        <v>1</v>
      </c>
      <c r="C12593" s="3" t="s">
        <v>477</v>
      </c>
      <c r="D12593" s="3" t="s">
        <v>562</v>
      </c>
      <c r="E12593" s="3" t="n">
        <v>3999</v>
      </c>
      <c r="F12593" s="4" t="n">
        <v>349.07</v>
      </c>
      <c r="G12593" s="3" t="s">
        <v>8</v>
      </c>
      <c r="H12593" s="4" t="n">
        <f aca="false">ROUND(E12593*F12593,2)</f>
        <v>1395930.93</v>
      </c>
    </row>
    <row r="12594" customFormat="false" ht="15" hidden="false" customHeight="false" outlineLevel="0" collapsed="false">
      <c r="A12594" s="3" t="n">
        <v>12593</v>
      </c>
      <c r="B12594" s="3" t="n">
        <v>10</v>
      </c>
      <c r="C12594" s="3" t="s">
        <v>477</v>
      </c>
      <c r="D12594" s="3" t="s">
        <v>562</v>
      </c>
      <c r="E12594" s="3" t="n">
        <v>4873</v>
      </c>
      <c r="F12594" s="4" t="n">
        <v>82.34</v>
      </c>
      <c r="G12594" s="3" t="s">
        <v>8</v>
      </c>
      <c r="H12594" s="4" t="n">
        <f aca="false">ROUND(E12594*F12594,2)</f>
        <v>401242.82</v>
      </c>
    </row>
    <row r="12595" customFormat="false" ht="15" hidden="false" customHeight="false" outlineLevel="0" collapsed="false">
      <c r="A12595" s="3" t="n">
        <v>12594</v>
      </c>
      <c r="B12595" s="3" t="n">
        <v>2</v>
      </c>
      <c r="C12595" s="3" t="s">
        <v>477</v>
      </c>
      <c r="D12595" s="3" t="s">
        <v>562</v>
      </c>
      <c r="E12595" s="3" t="n">
        <v>205</v>
      </c>
      <c r="F12595" s="4" t="n">
        <v>32.38</v>
      </c>
      <c r="G12595" s="3" t="s">
        <v>8</v>
      </c>
      <c r="H12595" s="4" t="n">
        <f aca="false">ROUND(E12595*F12595,2)</f>
        <v>6637.9</v>
      </c>
    </row>
    <row r="12596" customFormat="false" ht="15" hidden="false" customHeight="false" outlineLevel="0" collapsed="false">
      <c r="A12596" s="3" t="n">
        <v>12595</v>
      </c>
      <c r="B12596" s="3" t="n">
        <v>15</v>
      </c>
      <c r="C12596" s="3" t="s">
        <v>477</v>
      </c>
      <c r="D12596" s="3" t="s">
        <v>563</v>
      </c>
      <c r="E12596" s="3" t="n">
        <v>4179</v>
      </c>
      <c r="F12596" s="4" t="n">
        <v>286.82</v>
      </c>
      <c r="G12596" s="3" t="s">
        <v>46</v>
      </c>
      <c r="H12596" s="4" t="n">
        <f aca="false">ROUND(E12596*F12596,2)</f>
        <v>1198620.78</v>
      </c>
    </row>
    <row r="12597" customFormat="false" ht="15" hidden="false" customHeight="false" outlineLevel="0" collapsed="false">
      <c r="A12597" s="3" t="n">
        <v>12596</v>
      </c>
      <c r="B12597" s="3" t="n">
        <v>15</v>
      </c>
      <c r="C12597" s="3" t="s">
        <v>477</v>
      </c>
      <c r="D12597" s="3" t="s">
        <v>562</v>
      </c>
      <c r="E12597" s="3" t="n">
        <v>1328</v>
      </c>
      <c r="F12597" s="4" t="n">
        <v>286.38</v>
      </c>
      <c r="G12597" s="3" t="s">
        <v>46</v>
      </c>
      <c r="H12597" s="4" t="n">
        <f aca="false">ROUND(E12597*F12597,2)</f>
        <v>380312.64</v>
      </c>
    </row>
    <row r="12598" customFormat="false" ht="15" hidden="false" customHeight="false" outlineLevel="0" collapsed="false">
      <c r="A12598" s="3" t="n">
        <v>12597</v>
      </c>
      <c r="B12598" s="3" t="n">
        <v>13</v>
      </c>
      <c r="C12598" s="3" t="s">
        <v>477</v>
      </c>
      <c r="D12598" s="3" t="s">
        <v>563</v>
      </c>
      <c r="E12598" s="3" t="n">
        <v>3605</v>
      </c>
      <c r="F12598" s="4" t="n">
        <v>48.05</v>
      </c>
      <c r="G12598" s="3" t="s">
        <v>41</v>
      </c>
      <c r="H12598" s="4" t="n">
        <f aca="false">ROUND(E12598*F12598,2)</f>
        <v>173220.25</v>
      </c>
    </row>
    <row r="12599" customFormat="false" ht="15" hidden="false" customHeight="false" outlineLevel="0" collapsed="false">
      <c r="A12599" s="3" t="n">
        <v>12598</v>
      </c>
      <c r="B12599" s="3" t="n">
        <v>2</v>
      </c>
      <c r="C12599" s="3" t="s">
        <v>477</v>
      </c>
      <c r="D12599" s="3" t="s">
        <v>563</v>
      </c>
      <c r="E12599" s="3" t="n">
        <v>3505</v>
      </c>
      <c r="F12599" s="4" t="n">
        <v>32.41</v>
      </c>
      <c r="G12599" s="3" t="s">
        <v>8</v>
      </c>
      <c r="H12599" s="4" t="n">
        <f aca="false">ROUND(E12599*F12599,2)</f>
        <v>113597.05</v>
      </c>
    </row>
    <row r="12600" customFormat="false" ht="15" hidden="false" customHeight="false" outlineLevel="0" collapsed="false">
      <c r="A12600" s="3" t="n">
        <v>12599</v>
      </c>
      <c r="B12600" s="3" t="n">
        <v>12</v>
      </c>
      <c r="C12600" s="3" t="s">
        <v>477</v>
      </c>
      <c r="D12600" s="3" t="s">
        <v>563</v>
      </c>
      <c r="E12600" s="3" t="n">
        <v>514</v>
      </c>
      <c r="F12600" s="4" t="n">
        <v>212.83</v>
      </c>
      <c r="G12600" s="3" t="s">
        <v>38</v>
      </c>
      <c r="H12600" s="4" t="n">
        <f aca="false">ROUND(E12600*F12600,2)</f>
        <v>109394.62</v>
      </c>
    </row>
    <row r="12601" customFormat="false" ht="15" hidden="false" customHeight="false" outlineLevel="0" collapsed="false">
      <c r="A12601" s="3" t="n">
        <v>12600</v>
      </c>
      <c r="B12601" s="3" t="n">
        <v>13</v>
      </c>
      <c r="C12601" s="3" t="s">
        <v>477</v>
      </c>
      <c r="D12601" s="3" t="s">
        <v>562</v>
      </c>
      <c r="E12601" s="3" t="n">
        <v>1097</v>
      </c>
      <c r="F12601" s="4" t="n">
        <v>47.99</v>
      </c>
      <c r="G12601" s="3" t="s">
        <v>41</v>
      </c>
      <c r="H12601" s="4" t="n">
        <f aca="false">ROUND(E12601*F12601,2)</f>
        <v>52645.03</v>
      </c>
    </row>
    <row r="12602" customFormat="false" ht="15" hidden="false" customHeight="false" outlineLevel="0" collapsed="false">
      <c r="A12602" s="3" t="n">
        <v>12601</v>
      </c>
      <c r="B12602" s="3" t="n">
        <v>13</v>
      </c>
      <c r="C12602" s="3" t="s">
        <v>477</v>
      </c>
      <c r="D12602" s="3" t="s">
        <v>562</v>
      </c>
      <c r="E12602" s="3" t="n">
        <v>2047</v>
      </c>
      <c r="F12602" s="4" t="n">
        <v>48.06</v>
      </c>
      <c r="G12602" s="3" t="s">
        <v>41</v>
      </c>
      <c r="H12602" s="4" t="n">
        <f aca="false">ROUND(E12602*F12602,2)</f>
        <v>98378.82</v>
      </c>
    </row>
    <row r="12603" customFormat="false" ht="15" hidden="false" customHeight="false" outlineLevel="0" collapsed="false">
      <c r="A12603" s="3" t="n">
        <v>12602</v>
      </c>
      <c r="B12603" s="3" t="n">
        <v>2</v>
      </c>
      <c r="C12603" s="3" t="s">
        <v>477</v>
      </c>
      <c r="D12603" s="3" t="s">
        <v>563</v>
      </c>
      <c r="E12603" s="3" t="n">
        <v>4065</v>
      </c>
      <c r="F12603" s="4" t="n">
        <v>32.39</v>
      </c>
      <c r="G12603" s="3" t="s">
        <v>8</v>
      </c>
      <c r="H12603" s="4" t="n">
        <f aca="false">ROUND(E12603*F12603,2)</f>
        <v>131665.35</v>
      </c>
    </row>
    <row r="12604" customFormat="false" ht="15" hidden="false" customHeight="false" outlineLevel="0" collapsed="false">
      <c r="A12604" s="3" t="n">
        <v>12603</v>
      </c>
      <c r="B12604" s="3" t="n">
        <v>14</v>
      </c>
      <c r="C12604" s="3" t="s">
        <v>477</v>
      </c>
      <c r="D12604" s="3" t="s">
        <v>562</v>
      </c>
      <c r="E12604" s="3" t="n">
        <v>2842</v>
      </c>
      <c r="F12604" s="4" t="n">
        <v>65.37</v>
      </c>
      <c r="G12604" s="3" t="s">
        <v>41</v>
      </c>
      <c r="H12604" s="4" t="n">
        <f aca="false">ROUND(E12604*F12604,2)</f>
        <v>185781.54</v>
      </c>
    </row>
    <row r="12605" customFormat="false" ht="15" hidden="false" customHeight="false" outlineLevel="0" collapsed="false">
      <c r="A12605" s="3" t="n">
        <v>12604</v>
      </c>
      <c r="B12605" s="3" t="n">
        <v>9</v>
      </c>
      <c r="C12605" s="3" t="s">
        <v>477</v>
      </c>
      <c r="D12605" s="3" t="s">
        <v>563</v>
      </c>
      <c r="E12605" s="3" t="n">
        <v>1864</v>
      </c>
      <c r="F12605" s="4" t="n">
        <v>260.03</v>
      </c>
      <c r="G12605" s="3" t="s">
        <v>8</v>
      </c>
      <c r="H12605" s="4" t="n">
        <f aca="false">ROUND(E12605*F12605,2)</f>
        <v>484695.92</v>
      </c>
    </row>
    <row r="12606" customFormat="false" ht="15" hidden="false" customHeight="false" outlineLevel="0" collapsed="false">
      <c r="A12606" s="3" t="n">
        <v>12605</v>
      </c>
      <c r="B12606" s="3" t="n">
        <v>7</v>
      </c>
      <c r="C12606" s="3" t="s">
        <v>477</v>
      </c>
      <c r="D12606" s="3" t="s">
        <v>562</v>
      </c>
      <c r="E12606" s="3" t="n">
        <v>1528</v>
      </c>
      <c r="F12606" s="4" t="n">
        <v>270.29</v>
      </c>
      <c r="G12606" s="3" t="s">
        <v>8</v>
      </c>
      <c r="H12606" s="4" t="n">
        <f aca="false">ROUND(E12606*F12606,2)</f>
        <v>413003.12</v>
      </c>
    </row>
    <row r="12607" customFormat="false" ht="15" hidden="false" customHeight="false" outlineLevel="0" collapsed="false">
      <c r="A12607" s="3" t="n">
        <v>12606</v>
      </c>
      <c r="B12607" s="3" t="n">
        <v>3</v>
      </c>
      <c r="C12607" s="3" t="s">
        <v>477</v>
      </c>
      <c r="D12607" s="3" t="s">
        <v>562</v>
      </c>
      <c r="E12607" s="3" t="n">
        <v>591</v>
      </c>
      <c r="F12607" s="4" t="n">
        <v>170.17</v>
      </c>
      <c r="G12607" s="3" t="s">
        <v>8</v>
      </c>
      <c r="H12607" s="4" t="n">
        <f aca="false">ROUND(E12607*F12607,2)</f>
        <v>100570.47</v>
      </c>
    </row>
    <row r="12608" customFormat="false" ht="15" hidden="false" customHeight="false" outlineLevel="0" collapsed="false">
      <c r="A12608" s="3" t="n">
        <v>12607</v>
      </c>
      <c r="B12608" s="3" t="n">
        <v>11</v>
      </c>
      <c r="C12608" s="3" t="s">
        <v>478</v>
      </c>
      <c r="D12608" s="3" t="s">
        <v>563</v>
      </c>
      <c r="E12608" s="3" t="n">
        <v>404</v>
      </c>
      <c r="F12608" s="4" t="n">
        <v>111.88</v>
      </c>
      <c r="G12608" s="3" t="s">
        <v>34</v>
      </c>
      <c r="H12608" s="4" t="n">
        <f aca="false">ROUND(E12608*F12608,2)</f>
        <v>45199.52</v>
      </c>
    </row>
    <row r="12609" customFormat="false" ht="15" hidden="false" customHeight="false" outlineLevel="0" collapsed="false">
      <c r="A12609" s="3" t="n">
        <v>12608</v>
      </c>
      <c r="B12609" s="3" t="n">
        <v>6</v>
      </c>
      <c r="C12609" s="3" t="s">
        <v>478</v>
      </c>
      <c r="D12609" s="3" t="s">
        <v>563</v>
      </c>
      <c r="E12609" s="3" t="n">
        <v>4538</v>
      </c>
      <c r="F12609" s="4" t="n">
        <v>241.13</v>
      </c>
      <c r="G12609" s="3" t="s">
        <v>8</v>
      </c>
      <c r="H12609" s="4" t="n">
        <f aca="false">ROUND(E12609*F12609,2)</f>
        <v>1094247.94</v>
      </c>
    </row>
    <row r="12610" customFormat="false" ht="15" hidden="false" customHeight="false" outlineLevel="0" collapsed="false">
      <c r="A12610" s="3" t="n">
        <v>12609</v>
      </c>
      <c r="B12610" s="3" t="n">
        <v>8</v>
      </c>
      <c r="C12610" s="3" t="s">
        <v>478</v>
      </c>
      <c r="D12610" s="3" t="s">
        <v>563</v>
      </c>
      <c r="E12610" s="3" t="n">
        <v>538</v>
      </c>
      <c r="F12610" s="4" t="n">
        <v>71.63</v>
      </c>
      <c r="G12610" s="3" t="s">
        <v>8</v>
      </c>
      <c r="H12610" s="4" t="n">
        <f aca="false">ROUND(E12610*F12610,2)</f>
        <v>38536.94</v>
      </c>
    </row>
    <row r="12611" customFormat="false" ht="15" hidden="false" customHeight="false" outlineLevel="0" collapsed="false">
      <c r="A12611" s="3" t="n">
        <v>12610</v>
      </c>
      <c r="B12611" s="3" t="n">
        <v>7</v>
      </c>
      <c r="C12611" s="3" t="s">
        <v>478</v>
      </c>
      <c r="D12611" s="3" t="s">
        <v>563</v>
      </c>
      <c r="E12611" s="3" t="n">
        <v>1056</v>
      </c>
      <c r="F12611" s="4" t="n">
        <v>268.67</v>
      </c>
      <c r="G12611" s="3" t="s">
        <v>8</v>
      </c>
      <c r="H12611" s="4" t="n">
        <f aca="false">ROUND(E12611*F12611,2)</f>
        <v>283715.52</v>
      </c>
    </row>
    <row r="12612" customFormat="false" ht="15" hidden="false" customHeight="false" outlineLevel="0" collapsed="false">
      <c r="A12612" s="3" t="n">
        <v>12611</v>
      </c>
      <c r="B12612" s="3" t="n">
        <v>9</v>
      </c>
      <c r="C12612" s="3" t="s">
        <v>478</v>
      </c>
      <c r="D12612" s="3" t="s">
        <v>563</v>
      </c>
      <c r="E12612" s="3" t="n">
        <v>4655</v>
      </c>
      <c r="F12612" s="4" t="n">
        <v>262.03</v>
      </c>
      <c r="G12612" s="3" t="s">
        <v>8</v>
      </c>
      <c r="H12612" s="4" t="n">
        <f aca="false">ROUND(E12612*F12612,2)</f>
        <v>1219749.65</v>
      </c>
    </row>
    <row r="12613" customFormat="false" ht="15" hidden="false" customHeight="false" outlineLevel="0" collapsed="false">
      <c r="A12613" s="3" t="n">
        <v>12612</v>
      </c>
      <c r="B12613" s="3" t="n">
        <v>6</v>
      </c>
      <c r="C12613" s="3" t="s">
        <v>478</v>
      </c>
      <c r="D12613" s="3" t="s">
        <v>562</v>
      </c>
      <c r="E12613" s="3" t="n">
        <v>1184</v>
      </c>
      <c r="F12613" s="4" t="n">
        <v>241.72</v>
      </c>
      <c r="G12613" s="3" t="s">
        <v>8</v>
      </c>
      <c r="H12613" s="4" t="n">
        <f aca="false">ROUND(E12613*F12613,2)</f>
        <v>286196.48</v>
      </c>
    </row>
    <row r="12614" customFormat="false" ht="15" hidden="false" customHeight="false" outlineLevel="0" collapsed="false">
      <c r="A12614" s="3" t="n">
        <v>12613</v>
      </c>
      <c r="B12614" s="3" t="n">
        <v>9</v>
      </c>
      <c r="C12614" s="3" t="s">
        <v>478</v>
      </c>
      <c r="D12614" s="3" t="s">
        <v>563</v>
      </c>
      <c r="E12614" s="3" t="n">
        <v>3405</v>
      </c>
      <c r="F12614" s="4" t="n">
        <v>262.05</v>
      </c>
      <c r="G12614" s="3" t="s">
        <v>8</v>
      </c>
      <c r="H12614" s="4" t="n">
        <f aca="false">ROUND(E12614*F12614,2)</f>
        <v>892280.25</v>
      </c>
    </row>
    <row r="12615" customFormat="false" ht="15" hidden="false" customHeight="false" outlineLevel="0" collapsed="false">
      <c r="A12615" s="3" t="n">
        <v>12614</v>
      </c>
      <c r="B12615" s="3" t="n">
        <v>1</v>
      </c>
      <c r="C12615" s="3" t="s">
        <v>478</v>
      </c>
      <c r="D12615" s="3" t="s">
        <v>562</v>
      </c>
      <c r="E12615" s="3" t="n">
        <v>3404</v>
      </c>
      <c r="F12615" s="4" t="n">
        <v>342.13</v>
      </c>
      <c r="G12615" s="3" t="s">
        <v>8</v>
      </c>
      <c r="H12615" s="4" t="n">
        <f aca="false">ROUND(E12615*F12615,2)</f>
        <v>1164610.52</v>
      </c>
    </row>
    <row r="12616" customFormat="false" ht="15" hidden="false" customHeight="false" outlineLevel="0" collapsed="false">
      <c r="A12616" s="3" t="n">
        <v>12615</v>
      </c>
      <c r="B12616" s="3" t="n">
        <v>12</v>
      </c>
      <c r="C12616" s="3" t="s">
        <v>478</v>
      </c>
      <c r="D12616" s="3" t="s">
        <v>563</v>
      </c>
      <c r="E12616" s="3" t="n">
        <v>877</v>
      </c>
      <c r="F12616" s="4" t="n">
        <v>210.95</v>
      </c>
      <c r="G12616" s="3" t="s">
        <v>38</v>
      </c>
      <c r="H12616" s="4" t="n">
        <f aca="false">ROUND(E12616*F12616,2)</f>
        <v>185003.15</v>
      </c>
    </row>
    <row r="12617" customFormat="false" ht="15" hidden="false" customHeight="false" outlineLevel="0" collapsed="false">
      <c r="A12617" s="3" t="n">
        <v>12616</v>
      </c>
      <c r="B12617" s="3" t="n">
        <v>12</v>
      </c>
      <c r="C12617" s="3" t="s">
        <v>478</v>
      </c>
      <c r="D12617" s="3" t="s">
        <v>563</v>
      </c>
      <c r="E12617" s="3" t="n">
        <v>3844</v>
      </c>
      <c r="F12617" s="4" t="n">
        <v>211.39</v>
      </c>
      <c r="G12617" s="3" t="s">
        <v>38</v>
      </c>
      <c r="H12617" s="4" t="n">
        <f aca="false">ROUND(E12617*F12617,2)</f>
        <v>812583.16</v>
      </c>
    </row>
    <row r="12618" customFormat="false" ht="15" hidden="false" customHeight="false" outlineLevel="0" collapsed="false">
      <c r="A12618" s="3" t="n">
        <v>12617</v>
      </c>
      <c r="B12618" s="3" t="n">
        <v>14</v>
      </c>
      <c r="C12618" s="3" t="s">
        <v>478</v>
      </c>
      <c r="D12618" s="3" t="s">
        <v>562</v>
      </c>
      <c r="E12618" s="3" t="n">
        <v>1119</v>
      </c>
      <c r="F12618" s="4" t="n">
        <v>67.07</v>
      </c>
      <c r="G12618" s="3" t="s">
        <v>41</v>
      </c>
      <c r="H12618" s="4" t="n">
        <f aca="false">ROUND(E12618*F12618,2)</f>
        <v>75051.33</v>
      </c>
    </row>
    <row r="12619" customFormat="false" ht="15" hidden="false" customHeight="false" outlineLevel="0" collapsed="false">
      <c r="A12619" s="3" t="n">
        <v>12618</v>
      </c>
      <c r="B12619" s="3" t="n">
        <v>5</v>
      </c>
      <c r="C12619" s="3" t="s">
        <v>478</v>
      </c>
      <c r="D12619" s="3" t="s">
        <v>563</v>
      </c>
      <c r="E12619" s="3" t="n">
        <v>655</v>
      </c>
      <c r="F12619" s="4" t="n">
        <v>638.87</v>
      </c>
      <c r="G12619" s="3" t="s">
        <v>8</v>
      </c>
      <c r="H12619" s="4" t="n">
        <f aca="false">ROUND(E12619*F12619,2)</f>
        <v>418459.85</v>
      </c>
    </row>
    <row r="12620" customFormat="false" ht="15" hidden="false" customHeight="false" outlineLevel="0" collapsed="false">
      <c r="A12620" s="3" t="n">
        <v>12619</v>
      </c>
      <c r="B12620" s="3" t="n">
        <v>15</v>
      </c>
      <c r="C12620" s="3" t="s">
        <v>478</v>
      </c>
      <c r="D12620" s="3" t="s">
        <v>563</v>
      </c>
      <c r="E12620" s="3" t="n">
        <v>1068</v>
      </c>
      <c r="F12620" s="4" t="n">
        <v>287.21</v>
      </c>
      <c r="G12620" s="3" t="s">
        <v>46</v>
      </c>
      <c r="H12620" s="4" t="n">
        <f aca="false">ROUND(E12620*F12620,2)</f>
        <v>306740.28</v>
      </c>
    </row>
    <row r="12621" customFormat="false" ht="15" hidden="false" customHeight="false" outlineLevel="0" collapsed="false">
      <c r="A12621" s="3" t="n">
        <v>12620</v>
      </c>
      <c r="B12621" s="3" t="n">
        <v>7</v>
      </c>
      <c r="C12621" s="3" t="s">
        <v>478</v>
      </c>
      <c r="D12621" s="3" t="s">
        <v>563</v>
      </c>
      <c r="E12621" s="3" t="n">
        <v>1546</v>
      </c>
      <c r="F12621" s="4" t="n">
        <v>268.1</v>
      </c>
      <c r="G12621" s="3" t="s">
        <v>8</v>
      </c>
      <c r="H12621" s="4" t="n">
        <f aca="false">ROUND(E12621*F12621,2)</f>
        <v>414482.6</v>
      </c>
    </row>
    <row r="12622" customFormat="false" ht="15" hidden="false" customHeight="false" outlineLevel="0" collapsed="false">
      <c r="A12622" s="3" t="n">
        <v>12621</v>
      </c>
      <c r="B12622" s="3" t="n">
        <v>7</v>
      </c>
      <c r="C12622" s="3" t="s">
        <v>478</v>
      </c>
      <c r="D12622" s="3" t="s">
        <v>563</v>
      </c>
      <c r="E12622" s="3" t="n">
        <v>3716</v>
      </c>
      <c r="F12622" s="4" t="n">
        <v>269.02</v>
      </c>
      <c r="G12622" s="3" t="s">
        <v>8</v>
      </c>
      <c r="H12622" s="4" t="n">
        <f aca="false">ROUND(E12622*F12622,2)</f>
        <v>999678.32</v>
      </c>
    </row>
    <row r="12623" customFormat="false" ht="15" hidden="false" customHeight="false" outlineLevel="0" collapsed="false">
      <c r="A12623" s="3" t="n">
        <v>12622</v>
      </c>
      <c r="B12623" s="3" t="n">
        <v>10</v>
      </c>
      <c r="C12623" s="3" t="s">
        <v>478</v>
      </c>
      <c r="D12623" s="3" t="s">
        <v>563</v>
      </c>
      <c r="E12623" s="3" t="n">
        <v>2339</v>
      </c>
      <c r="F12623" s="4" t="n">
        <v>78.59</v>
      </c>
      <c r="G12623" s="3" t="s">
        <v>8</v>
      </c>
      <c r="H12623" s="4" t="n">
        <f aca="false">ROUND(E12623*F12623,2)</f>
        <v>183822.01</v>
      </c>
    </row>
    <row r="12624" customFormat="false" ht="15" hidden="false" customHeight="false" outlineLevel="0" collapsed="false">
      <c r="A12624" s="3" t="n">
        <v>12623</v>
      </c>
      <c r="B12624" s="3" t="n">
        <v>12</v>
      </c>
      <c r="C12624" s="3" t="s">
        <v>478</v>
      </c>
      <c r="D12624" s="3" t="s">
        <v>563</v>
      </c>
      <c r="E12624" s="3" t="n">
        <v>2918</v>
      </c>
      <c r="F12624" s="4" t="n">
        <v>211.47</v>
      </c>
      <c r="G12624" s="3" t="s">
        <v>38</v>
      </c>
      <c r="H12624" s="4" t="n">
        <f aca="false">ROUND(E12624*F12624,2)</f>
        <v>617069.46</v>
      </c>
    </row>
    <row r="12625" customFormat="false" ht="15" hidden="false" customHeight="false" outlineLevel="0" collapsed="false">
      <c r="A12625" s="3" t="n">
        <v>12624</v>
      </c>
      <c r="B12625" s="3" t="n">
        <v>9</v>
      </c>
      <c r="C12625" s="3" t="s">
        <v>478</v>
      </c>
      <c r="D12625" s="3" t="s">
        <v>562</v>
      </c>
      <c r="E12625" s="3" t="n">
        <v>2696</v>
      </c>
      <c r="F12625" s="4" t="n">
        <v>262.66</v>
      </c>
      <c r="G12625" s="3" t="s">
        <v>8</v>
      </c>
      <c r="H12625" s="4" t="n">
        <f aca="false">ROUND(E12625*F12625,2)</f>
        <v>708131.36</v>
      </c>
    </row>
    <row r="12626" customFormat="false" ht="15" hidden="false" customHeight="false" outlineLevel="0" collapsed="false">
      <c r="A12626" s="3" t="n">
        <v>12625</v>
      </c>
      <c r="B12626" s="3" t="n">
        <v>5</v>
      </c>
      <c r="C12626" s="3" t="s">
        <v>478</v>
      </c>
      <c r="D12626" s="3" t="s">
        <v>562</v>
      </c>
      <c r="E12626" s="3" t="n">
        <v>3847</v>
      </c>
      <c r="F12626" s="4" t="n">
        <v>641.06</v>
      </c>
      <c r="G12626" s="3" t="s">
        <v>8</v>
      </c>
      <c r="H12626" s="4" t="n">
        <f aca="false">ROUND(E12626*F12626,2)</f>
        <v>2466157.82</v>
      </c>
    </row>
    <row r="12627" customFormat="false" ht="15" hidden="false" customHeight="false" outlineLevel="0" collapsed="false">
      <c r="A12627" s="3" t="n">
        <v>12626</v>
      </c>
      <c r="B12627" s="3" t="n">
        <v>8</v>
      </c>
      <c r="C12627" s="3" t="s">
        <v>478</v>
      </c>
      <c r="D12627" s="3" t="s">
        <v>562</v>
      </c>
      <c r="E12627" s="3" t="n">
        <v>4617</v>
      </c>
      <c r="F12627" s="4" t="n">
        <v>71.89</v>
      </c>
      <c r="G12627" s="3" t="s">
        <v>8</v>
      </c>
      <c r="H12627" s="4" t="n">
        <f aca="false">ROUND(E12627*F12627,2)</f>
        <v>331916.13</v>
      </c>
    </row>
    <row r="12628" customFormat="false" ht="15" hidden="false" customHeight="false" outlineLevel="0" collapsed="false">
      <c r="A12628" s="3" t="n">
        <v>12627</v>
      </c>
      <c r="B12628" s="3" t="n">
        <v>11</v>
      </c>
      <c r="C12628" s="3" t="s">
        <v>478</v>
      </c>
      <c r="D12628" s="3" t="s">
        <v>563</v>
      </c>
      <c r="E12628" s="3" t="n">
        <v>647</v>
      </c>
      <c r="F12628" s="4" t="n">
        <v>111.87</v>
      </c>
      <c r="G12628" s="3" t="s">
        <v>34</v>
      </c>
      <c r="H12628" s="4" t="n">
        <f aca="false">ROUND(E12628*F12628,2)</f>
        <v>72379.89</v>
      </c>
    </row>
    <row r="12629" customFormat="false" ht="15" hidden="false" customHeight="false" outlineLevel="0" collapsed="false">
      <c r="A12629" s="3" t="n">
        <v>12628</v>
      </c>
      <c r="B12629" s="3" t="n">
        <v>8</v>
      </c>
      <c r="C12629" s="3" t="s">
        <v>479</v>
      </c>
      <c r="D12629" s="3" t="s">
        <v>562</v>
      </c>
      <c r="E12629" s="3" t="n">
        <v>140</v>
      </c>
      <c r="F12629" s="4" t="n">
        <v>71.68</v>
      </c>
      <c r="G12629" s="3" t="s">
        <v>8</v>
      </c>
      <c r="H12629" s="4" t="n">
        <f aca="false">ROUND(E12629*F12629,2)</f>
        <v>10035.2</v>
      </c>
    </row>
    <row r="12630" customFormat="false" ht="15" hidden="false" customHeight="false" outlineLevel="0" collapsed="false">
      <c r="A12630" s="3" t="n">
        <v>12629</v>
      </c>
      <c r="B12630" s="3" t="n">
        <v>9</v>
      </c>
      <c r="C12630" s="3" t="s">
        <v>479</v>
      </c>
      <c r="D12630" s="3" t="s">
        <v>563</v>
      </c>
      <c r="E12630" s="3" t="n">
        <v>4478</v>
      </c>
      <c r="F12630" s="4" t="n">
        <v>271.18</v>
      </c>
      <c r="G12630" s="3" t="s">
        <v>8</v>
      </c>
      <c r="H12630" s="4" t="n">
        <f aca="false">ROUND(E12630*F12630,2)</f>
        <v>1214344.04</v>
      </c>
    </row>
    <row r="12631" customFormat="false" ht="15" hidden="false" customHeight="false" outlineLevel="0" collapsed="false">
      <c r="A12631" s="3" t="n">
        <v>12630</v>
      </c>
      <c r="B12631" s="3" t="n">
        <v>7</v>
      </c>
      <c r="C12631" s="3" t="s">
        <v>479</v>
      </c>
      <c r="D12631" s="3" t="s">
        <v>563</v>
      </c>
      <c r="E12631" s="3" t="n">
        <v>4238</v>
      </c>
      <c r="F12631" s="4" t="n">
        <v>261.15</v>
      </c>
      <c r="G12631" s="3" t="s">
        <v>8</v>
      </c>
      <c r="H12631" s="4" t="n">
        <f aca="false">ROUND(E12631*F12631,2)</f>
        <v>1106753.7</v>
      </c>
    </row>
    <row r="12632" customFormat="false" ht="15" hidden="false" customHeight="false" outlineLevel="0" collapsed="false">
      <c r="A12632" s="3" t="n">
        <v>12631</v>
      </c>
      <c r="B12632" s="3" t="n">
        <v>4</v>
      </c>
      <c r="C12632" s="3" t="s">
        <v>479</v>
      </c>
      <c r="D12632" s="3" t="s">
        <v>563</v>
      </c>
      <c r="E12632" s="3" t="n">
        <v>3317</v>
      </c>
      <c r="F12632" s="4" t="n">
        <v>123.42</v>
      </c>
      <c r="G12632" s="3" t="s">
        <v>8</v>
      </c>
      <c r="H12632" s="4" t="n">
        <f aca="false">ROUND(E12632*F12632,2)</f>
        <v>409384.14</v>
      </c>
    </row>
    <row r="12633" customFormat="false" ht="15" hidden="false" customHeight="false" outlineLevel="0" collapsed="false">
      <c r="A12633" s="3" t="n">
        <v>12632</v>
      </c>
      <c r="B12633" s="3" t="n">
        <v>7</v>
      </c>
      <c r="C12633" s="3" t="s">
        <v>479</v>
      </c>
      <c r="D12633" s="3" t="s">
        <v>562</v>
      </c>
      <c r="E12633" s="3" t="n">
        <v>615</v>
      </c>
      <c r="F12633" s="4" t="n">
        <v>260.61</v>
      </c>
      <c r="G12633" s="3" t="s">
        <v>8</v>
      </c>
      <c r="H12633" s="4" t="n">
        <f aca="false">ROUND(E12633*F12633,2)</f>
        <v>160275.15</v>
      </c>
    </row>
    <row r="12634" customFormat="false" ht="15" hidden="false" customHeight="false" outlineLevel="0" collapsed="false">
      <c r="A12634" s="3" t="n">
        <v>12633</v>
      </c>
      <c r="B12634" s="3" t="n">
        <v>5</v>
      </c>
      <c r="C12634" s="3" t="s">
        <v>479</v>
      </c>
      <c r="D12634" s="3" t="s">
        <v>562</v>
      </c>
      <c r="E12634" s="3" t="n">
        <v>2605</v>
      </c>
      <c r="F12634" s="4" t="n">
        <v>649.5</v>
      </c>
      <c r="G12634" s="3" t="s">
        <v>8</v>
      </c>
      <c r="H12634" s="4" t="n">
        <f aca="false">ROUND(E12634*F12634,2)</f>
        <v>1691947.5</v>
      </c>
    </row>
    <row r="12635" customFormat="false" ht="15" hidden="false" customHeight="false" outlineLevel="0" collapsed="false">
      <c r="A12635" s="3" t="n">
        <v>12634</v>
      </c>
      <c r="B12635" s="3" t="n">
        <v>4</v>
      </c>
      <c r="C12635" s="3" t="s">
        <v>479</v>
      </c>
      <c r="D12635" s="3" t="s">
        <v>563</v>
      </c>
      <c r="E12635" s="3" t="n">
        <v>1475</v>
      </c>
      <c r="F12635" s="4" t="n">
        <v>123.22</v>
      </c>
      <c r="G12635" s="3" t="s">
        <v>8</v>
      </c>
      <c r="H12635" s="4" t="n">
        <f aca="false">ROUND(E12635*F12635,2)</f>
        <v>181749.5</v>
      </c>
    </row>
    <row r="12636" customFormat="false" ht="15" hidden="false" customHeight="false" outlineLevel="0" collapsed="false">
      <c r="A12636" s="3" t="n">
        <v>12635</v>
      </c>
      <c r="B12636" s="3" t="n">
        <v>3</v>
      </c>
      <c r="C12636" s="3" t="s">
        <v>479</v>
      </c>
      <c r="D12636" s="3" t="s">
        <v>563</v>
      </c>
      <c r="E12636" s="3" t="n">
        <v>1560</v>
      </c>
      <c r="F12636" s="4" t="n">
        <v>166.6</v>
      </c>
      <c r="G12636" s="3" t="s">
        <v>8</v>
      </c>
      <c r="H12636" s="4" t="n">
        <f aca="false">ROUND(E12636*F12636,2)</f>
        <v>259896</v>
      </c>
    </row>
    <row r="12637" customFormat="false" ht="15" hidden="false" customHeight="false" outlineLevel="0" collapsed="false">
      <c r="A12637" s="3" t="n">
        <v>12636</v>
      </c>
      <c r="B12637" s="3" t="n">
        <v>7</v>
      </c>
      <c r="C12637" s="3" t="s">
        <v>479</v>
      </c>
      <c r="D12637" s="3" t="s">
        <v>562</v>
      </c>
      <c r="E12637" s="3" t="n">
        <v>4352</v>
      </c>
      <c r="F12637" s="4" t="n">
        <v>260.26</v>
      </c>
      <c r="G12637" s="3" t="s">
        <v>8</v>
      </c>
      <c r="H12637" s="4" t="n">
        <f aca="false">ROUND(E12637*F12637,2)</f>
        <v>1132651.52</v>
      </c>
    </row>
    <row r="12638" customFormat="false" ht="15" hidden="false" customHeight="false" outlineLevel="0" collapsed="false">
      <c r="A12638" s="3" t="n">
        <v>12637</v>
      </c>
      <c r="B12638" s="3" t="n">
        <v>8</v>
      </c>
      <c r="C12638" s="3" t="s">
        <v>479</v>
      </c>
      <c r="D12638" s="3" t="s">
        <v>562</v>
      </c>
      <c r="E12638" s="3" t="n">
        <v>1006</v>
      </c>
      <c r="F12638" s="4" t="n">
        <v>71.76</v>
      </c>
      <c r="G12638" s="3" t="s">
        <v>8</v>
      </c>
      <c r="H12638" s="4" t="n">
        <f aca="false">ROUND(E12638*F12638,2)</f>
        <v>72190.56</v>
      </c>
    </row>
    <row r="12639" customFormat="false" ht="15" hidden="false" customHeight="false" outlineLevel="0" collapsed="false">
      <c r="A12639" s="3" t="n">
        <v>12638</v>
      </c>
      <c r="B12639" s="3" t="n">
        <v>4</v>
      </c>
      <c r="C12639" s="3" t="s">
        <v>479</v>
      </c>
      <c r="D12639" s="3" t="s">
        <v>562</v>
      </c>
      <c r="E12639" s="3" t="n">
        <v>296</v>
      </c>
      <c r="F12639" s="4" t="n">
        <v>123.64</v>
      </c>
      <c r="G12639" s="3" t="s">
        <v>8</v>
      </c>
      <c r="H12639" s="4" t="n">
        <f aca="false">ROUND(E12639*F12639,2)</f>
        <v>36597.44</v>
      </c>
    </row>
    <row r="12640" customFormat="false" ht="15" hidden="false" customHeight="false" outlineLevel="0" collapsed="false">
      <c r="A12640" s="3" t="n">
        <v>12639</v>
      </c>
      <c r="B12640" s="3" t="n">
        <v>1</v>
      </c>
      <c r="C12640" s="3" t="s">
        <v>479</v>
      </c>
      <c r="D12640" s="3" t="s">
        <v>563</v>
      </c>
      <c r="E12640" s="3" t="n">
        <v>4189</v>
      </c>
      <c r="F12640" s="4" t="n">
        <v>352.49</v>
      </c>
      <c r="G12640" s="3" t="s">
        <v>8</v>
      </c>
      <c r="H12640" s="4" t="n">
        <f aca="false">ROUND(E12640*F12640,2)</f>
        <v>1476580.61</v>
      </c>
    </row>
    <row r="12641" customFormat="false" ht="15" hidden="false" customHeight="false" outlineLevel="0" collapsed="false">
      <c r="A12641" s="3" t="n">
        <v>12640</v>
      </c>
      <c r="B12641" s="3" t="n">
        <v>4</v>
      </c>
      <c r="C12641" s="3" t="s">
        <v>479</v>
      </c>
      <c r="D12641" s="3" t="s">
        <v>563</v>
      </c>
      <c r="E12641" s="3" t="n">
        <v>4951</v>
      </c>
      <c r="F12641" s="4" t="n">
        <v>123.19</v>
      </c>
      <c r="G12641" s="3" t="s">
        <v>8</v>
      </c>
      <c r="H12641" s="4" t="n">
        <f aca="false">ROUND(E12641*F12641,2)</f>
        <v>609913.69</v>
      </c>
    </row>
    <row r="12642" customFormat="false" ht="15" hidden="false" customHeight="false" outlineLevel="0" collapsed="false">
      <c r="A12642" s="3" t="n">
        <v>12641</v>
      </c>
      <c r="B12642" s="3" t="n">
        <v>5</v>
      </c>
      <c r="C12642" s="3" t="s">
        <v>479</v>
      </c>
      <c r="D12642" s="3" t="s">
        <v>563</v>
      </c>
      <c r="E12642" s="3" t="n">
        <v>825</v>
      </c>
      <c r="F12642" s="4" t="n">
        <v>650.01</v>
      </c>
      <c r="G12642" s="3" t="s">
        <v>8</v>
      </c>
      <c r="H12642" s="4" t="n">
        <f aca="false">ROUND(E12642*F12642,2)</f>
        <v>536258.25</v>
      </c>
    </row>
    <row r="12643" customFormat="false" ht="15" hidden="false" customHeight="false" outlineLevel="0" collapsed="false">
      <c r="A12643" s="3" t="n">
        <v>12642</v>
      </c>
      <c r="B12643" s="3" t="n">
        <v>13</v>
      </c>
      <c r="C12643" s="3" t="s">
        <v>479</v>
      </c>
      <c r="D12643" s="3" t="s">
        <v>563</v>
      </c>
      <c r="E12643" s="3" t="n">
        <v>1769</v>
      </c>
      <c r="F12643" s="4" t="n">
        <v>45.21</v>
      </c>
      <c r="G12643" s="3" t="s">
        <v>41</v>
      </c>
      <c r="H12643" s="4" t="n">
        <f aca="false">ROUND(E12643*F12643,2)</f>
        <v>79976.49</v>
      </c>
    </row>
    <row r="12644" customFormat="false" ht="15" hidden="false" customHeight="false" outlineLevel="0" collapsed="false">
      <c r="A12644" s="3" t="n">
        <v>12643</v>
      </c>
      <c r="B12644" s="3" t="n">
        <v>12</v>
      </c>
      <c r="C12644" s="3" t="s">
        <v>479</v>
      </c>
      <c r="D12644" s="3" t="s">
        <v>563</v>
      </c>
      <c r="E12644" s="3" t="n">
        <v>1268</v>
      </c>
      <c r="F12644" s="4" t="n">
        <v>211.45</v>
      </c>
      <c r="G12644" s="3" t="s">
        <v>38</v>
      </c>
      <c r="H12644" s="4" t="n">
        <f aca="false">ROUND(E12644*F12644,2)</f>
        <v>268118.6</v>
      </c>
    </row>
    <row r="12645" customFormat="false" ht="15" hidden="false" customHeight="false" outlineLevel="0" collapsed="false">
      <c r="A12645" s="3" t="n">
        <v>12644</v>
      </c>
      <c r="B12645" s="3" t="n">
        <v>1</v>
      </c>
      <c r="C12645" s="3" t="s">
        <v>479</v>
      </c>
      <c r="D12645" s="3" t="s">
        <v>562</v>
      </c>
      <c r="E12645" s="3" t="n">
        <v>1139</v>
      </c>
      <c r="F12645" s="4" t="n">
        <v>352.96</v>
      </c>
      <c r="G12645" s="3" t="s">
        <v>8</v>
      </c>
      <c r="H12645" s="4" t="n">
        <f aca="false">ROUND(E12645*F12645,2)</f>
        <v>402021.44</v>
      </c>
    </row>
    <row r="12646" customFormat="false" ht="15" hidden="false" customHeight="false" outlineLevel="0" collapsed="false">
      <c r="A12646" s="3" t="n">
        <v>12645</v>
      </c>
      <c r="B12646" s="3" t="n">
        <v>4</v>
      </c>
      <c r="C12646" s="3" t="s">
        <v>479</v>
      </c>
      <c r="D12646" s="3" t="s">
        <v>562</v>
      </c>
      <c r="E12646" s="3" t="n">
        <v>2115</v>
      </c>
      <c r="F12646" s="4" t="n">
        <v>123.1</v>
      </c>
      <c r="G12646" s="3" t="s">
        <v>8</v>
      </c>
      <c r="H12646" s="4" t="n">
        <f aca="false">ROUND(E12646*F12646,2)</f>
        <v>260356.5</v>
      </c>
    </row>
    <row r="12647" customFormat="false" ht="15" hidden="false" customHeight="false" outlineLevel="0" collapsed="false">
      <c r="A12647" s="3" t="n">
        <v>12646</v>
      </c>
      <c r="B12647" s="3" t="n">
        <v>6</v>
      </c>
      <c r="C12647" s="3" t="s">
        <v>479</v>
      </c>
      <c r="D12647" s="3" t="s">
        <v>562</v>
      </c>
      <c r="E12647" s="3" t="n">
        <v>2188</v>
      </c>
      <c r="F12647" s="4" t="n">
        <v>241.11</v>
      </c>
      <c r="G12647" s="3" t="s">
        <v>8</v>
      </c>
      <c r="H12647" s="4" t="n">
        <f aca="false">ROUND(E12647*F12647,2)</f>
        <v>527548.68</v>
      </c>
    </row>
    <row r="12648" customFormat="false" ht="15" hidden="false" customHeight="false" outlineLevel="0" collapsed="false">
      <c r="A12648" s="3" t="n">
        <v>12647</v>
      </c>
      <c r="B12648" s="3" t="n">
        <v>2</v>
      </c>
      <c r="C12648" s="3" t="s">
        <v>479</v>
      </c>
      <c r="D12648" s="3" t="s">
        <v>562</v>
      </c>
      <c r="E12648" s="3" t="n">
        <v>4371</v>
      </c>
      <c r="F12648" s="4" t="n">
        <v>32.58</v>
      </c>
      <c r="G12648" s="3" t="s">
        <v>8</v>
      </c>
      <c r="H12648" s="4" t="n">
        <f aca="false">ROUND(E12648*F12648,2)</f>
        <v>142407.18</v>
      </c>
    </row>
    <row r="12649" customFormat="false" ht="15" hidden="false" customHeight="false" outlineLevel="0" collapsed="false">
      <c r="A12649" s="3" t="n">
        <v>12648</v>
      </c>
      <c r="B12649" s="3" t="n">
        <v>15</v>
      </c>
      <c r="C12649" s="3" t="s">
        <v>479</v>
      </c>
      <c r="D12649" s="3" t="s">
        <v>562</v>
      </c>
      <c r="E12649" s="3" t="n">
        <v>4562</v>
      </c>
      <c r="F12649" s="4" t="n">
        <v>286.55</v>
      </c>
      <c r="G12649" s="3" t="s">
        <v>46</v>
      </c>
      <c r="H12649" s="4" t="n">
        <f aca="false">ROUND(E12649*F12649,2)</f>
        <v>1307241.1</v>
      </c>
    </row>
    <row r="12650" customFormat="false" ht="15" hidden="false" customHeight="false" outlineLevel="0" collapsed="false">
      <c r="A12650" s="3" t="n">
        <v>12649</v>
      </c>
      <c r="B12650" s="3" t="n">
        <v>8</v>
      </c>
      <c r="C12650" s="3" t="s">
        <v>479</v>
      </c>
      <c r="D12650" s="3" t="s">
        <v>563</v>
      </c>
      <c r="E12650" s="3" t="n">
        <v>1236</v>
      </c>
      <c r="F12650" s="4" t="n">
        <v>72.06</v>
      </c>
      <c r="G12650" s="3" t="s">
        <v>8</v>
      </c>
      <c r="H12650" s="4" t="n">
        <f aca="false">ROUND(E12650*F12650,2)</f>
        <v>89066.16</v>
      </c>
    </row>
    <row r="12651" customFormat="false" ht="15" hidden="false" customHeight="false" outlineLevel="0" collapsed="false">
      <c r="A12651" s="3" t="n">
        <v>12650</v>
      </c>
      <c r="B12651" s="3" t="n">
        <v>14</v>
      </c>
      <c r="C12651" s="3" t="s">
        <v>479</v>
      </c>
      <c r="D12651" s="3" t="s">
        <v>562</v>
      </c>
      <c r="E12651" s="3" t="n">
        <v>3685</v>
      </c>
      <c r="F12651" s="4" t="n">
        <v>67.74</v>
      </c>
      <c r="G12651" s="3" t="s">
        <v>41</v>
      </c>
      <c r="H12651" s="4" t="n">
        <f aca="false">ROUND(E12651*F12651,2)</f>
        <v>249621.9</v>
      </c>
    </row>
    <row r="12652" customFormat="false" ht="15" hidden="false" customHeight="false" outlineLevel="0" collapsed="false">
      <c r="A12652" s="3" t="n">
        <v>12651</v>
      </c>
      <c r="B12652" s="3" t="n">
        <v>3</v>
      </c>
      <c r="C12652" s="3" t="s">
        <v>479</v>
      </c>
      <c r="D12652" s="3" t="s">
        <v>563</v>
      </c>
      <c r="E12652" s="3" t="n">
        <v>2607</v>
      </c>
      <c r="F12652" s="4" t="n">
        <v>165.86</v>
      </c>
      <c r="G12652" s="3" t="s">
        <v>8</v>
      </c>
      <c r="H12652" s="4" t="n">
        <f aca="false">ROUND(E12652*F12652,2)</f>
        <v>432397.02</v>
      </c>
    </row>
    <row r="12653" customFormat="false" ht="15" hidden="false" customHeight="false" outlineLevel="0" collapsed="false">
      <c r="A12653" s="3" t="n">
        <v>12652</v>
      </c>
      <c r="B12653" s="3" t="n">
        <v>9</v>
      </c>
      <c r="C12653" s="3" t="s">
        <v>479</v>
      </c>
      <c r="D12653" s="3" t="s">
        <v>563</v>
      </c>
      <c r="E12653" s="3" t="n">
        <v>936</v>
      </c>
      <c r="F12653" s="4" t="n">
        <v>272.11</v>
      </c>
      <c r="G12653" s="3" t="s">
        <v>8</v>
      </c>
      <c r="H12653" s="4" t="n">
        <f aca="false">ROUND(E12653*F12653,2)</f>
        <v>254694.96</v>
      </c>
    </row>
    <row r="12654" customFormat="false" ht="15" hidden="false" customHeight="false" outlineLevel="0" collapsed="false">
      <c r="A12654" s="3" t="n">
        <v>12653</v>
      </c>
      <c r="B12654" s="3" t="n">
        <v>2</v>
      </c>
      <c r="C12654" s="3" t="s">
        <v>479</v>
      </c>
      <c r="D12654" s="3" t="s">
        <v>562</v>
      </c>
      <c r="E12654" s="3" t="n">
        <v>1044</v>
      </c>
      <c r="F12654" s="4" t="n">
        <v>32.58</v>
      </c>
      <c r="G12654" s="3" t="s">
        <v>8</v>
      </c>
      <c r="H12654" s="4" t="n">
        <f aca="false">ROUND(E12654*F12654,2)</f>
        <v>34013.52</v>
      </c>
    </row>
    <row r="12655" customFormat="false" ht="15" hidden="false" customHeight="false" outlineLevel="0" collapsed="false">
      <c r="A12655" s="3" t="n">
        <v>12654</v>
      </c>
      <c r="B12655" s="3" t="n">
        <v>11</v>
      </c>
      <c r="C12655" s="3" t="s">
        <v>479</v>
      </c>
      <c r="D12655" s="3" t="s">
        <v>562</v>
      </c>
      <c r="E12655" s="3" t="n">
        <v>1816</v>
      </c>
      <c r="F12655" s="4" t="n">
        <v>111.89</v>
      </c>
      <c r="G12655" s="3" t="s">
        <v>34</v>
      </c>
      <c r="H12655" s="4" t="n">
        <f aca="false">ROUND(E12655*F12655,2)</f>
        <v>203192.24</v>
      </c>
    </row>
    <row r="12656" customFormat="false" ht="15" hidden="false" customHeight="false" outlineLevel="0" collapsed="false">
      <c r="A12656" s="3" t="n">
        <v>12655</v>
      </c>
      <c r="B12656" s="3" t="n">
        <v>5</v>
      </c>
      <c r="C12656" s="3" t="s">
        <v>479</v>
      </c>
      <c r="D12656" s="3" t="s">
        <v>562</v>
      </c>
      <c r="E12656" s="3" t="n">
        <v>3699</v>
      </c>
      <c r="F12656" s="4" t="n">
        <v>649.37</v>
      </c>
      <c r="G12656" s="3" t="s">
        <v>8</v>
      </c>
      <c r="H12656" s="4" t="n">
        <f aca="false">ROUND(E12656*F12656,2)</f>
        <v>2402019.63</v>
      </c>
    </row>
    <row r="12657" customFormat="false" ht="15" hidden="false" customHeight="false" outlineLevel="0" collapsed="false">
      <c r="A12657" s="3" t="n">
        <v>12656</v>
      </c>
      <c r="B12657" s="3" t="n">
        <v>5</v>
      </c>
      <c r="C12657" s="3" t="s">
        <v>479</v>
      </c>
      <c r="D12657" s="3" t="s">
        <v>562</v>
      </c>
      <c r="E12657" s="3" t="n">
        <v>3529</v>
      </c>
      <c r="F12657" s="4" t="n">
        <v>650.02</v>
      </c>
      <c r="G12657" s="3" t="s">
        <v>8</v>
      </c>
      <c r="H12657" s="4" t="n">
        <f aca="false">ROUND(E12657*F12657,2)</f>
        <v>2293920.58</v>
      </c>
    </row>
    <row r="12658" customFormat="false" ht="15" hidden="false" customHeight="false" outlineLevel="0" collapsed="false">
      <c r="A12658" s="3" t="n">
        <v>12657</v>
      </c>
      <c r="B12658" s="3" t="n">
        <v>7</v>
      </c>
      <c r="C12658" s="3" t="s">
        <v>479</v>
      </c>
      <c r="D12658" s="3" t="s">
        <v>562</v>
      </c>
      <c r="E12658" s="3" t="n">
        <v>1418</v>
      </c>
      <c r="F12658" s="4" t="n">
        <v>261.51</v>
      </c>
      <c r="G12658" s="3" t="s">
        <v>8</v>
      </c>
      <c r="H12658" s="4" t="n">
        <f aca="false">ROUND(E12658*F12658,2)</f>
        <v>370821.18</v>
      </c>
    </row>
    <row r="12659" customFormat="false" ht="15" hidden="false" customHeight="false" outlineLevel="0" collapsed="false">
      <c r="A12659" s="3" t="n">
        <v>12658</v>
      </c>
      <c r="B12659" s="3" t="n">
        <v>6</v>
      </c>
      <c r="C12659" s="3" t="s">
        <v>479</v>
      </c>
      <c r="D12659" s="3" t="s">
        <v>562</v>
      </c>
      <c r="E12659" s="3" t="n">
        <v>2175</v>
      </c>
      <c r="F12659" s="4" t="n">
        <v>241.02</v>
      </c>
      <c r="G12659" s="3" t="s">
        <v>8</v>
      </c>
      <c r="H12659" s="4" t="n">
        <f aca="false">ROUND(E12659*F12659,2)</f>
        <v>524218.5</v>
      </c>
    </row>
    <row r="12660" customFormat="false" ht="15" hidden="false" customHeight="false" outlineLevel="0" collapsed="false">
      <c r="A12660" s="3" t="n">
        <v>12659</v>
      </c>
      <c r="B12660" s="3" t="n">
        <v>6</v>
      </c>
      <c r="C12660" s="3" t="s">
        <v>479</v>
      </c>
      <c r="D12660" s="3" t="s">
        <v>563</v>
      </c>
      <c r="E12660" s="3" t="n">
        <v>1971</v>
      </c>
      <c r="F12660" s="4" t="n">
        <v>241.66</v>
      </c>
      <c r="G12660" s="3" t="s">
        <v>8</v>
      </c>
      <c r="H12660" s="4" t="n">
        <f aca="false">ROUND(E12660*F12660,2)</f>
        <v>476311.86</v>
      </c>
    </row>
    <row r="12661" customFormat="false" ht="15" hidden="false" customHeight="false" outlineLevel="0" collapsed="false">
      <c r="A12661" s="3" t="n">
        <v>12660</v>
      </c>
      <c r="B12661" s="3" t="n">
        <v>11</v>
      </c>
      <c r="C12661" s="3" t="s">
        <v>479</v>
      </c>
      <c r="D12661" s="3" t="s">
        <v>563</v>
      </c>
      <c r="E12661" s="3" t="n">
        <v>4070</v>
      </c>
      <c r="F12661" s="4" t="n">
        <v>111.81</v>
      </c>
      <c r="G12661" s="3" t="s">
        <v>34</v>
      </c>
      <c r="H12661" s="4" t="n">
        <f aca="false">ROUND(E12661*F12661,2)</f>
        <v>455066.7</v>
      </c>
    </row>
    <row r="12662" customFormat="false" ht="15" hidden="false" customHeight="false" outlineLevel="0" collapsed="false">
      <c r="A12662" s="3" t="n">
        <v>12661</v>
      </c>
      <c r="B12662" s="3" t="n">
        <v>8</v>
      </c>
      <c r="C12662" s="3" t="s">
        <v>479</v>
      </c>
      <c r="D12662" s="3" t="s">
        <v>563</v>
      </c>
      <c r="E12662" s="3" t="n">
        <v>2001</v>
      </c>
      <c r="F12662" s="4" t="n">
        <v>71.72</v>
      </c>
      <c r="G12662" s="3" t="s">
        <v>8</v>
      </c>
      <c r="H12662" s="4" t="n">
        <f aca="false">ROUND(E12662*F12662,2)</f>
        <v>143511.72</v>
      </c>
    </row>
    <row r="12663" customFormat="false" ht="15" hidden="false" customHeight="false" outlineLevel="0" collapsed="false">
      <c r="A12663" s="3" t="n">
        <v>12662</v>
      </c>
      <c r="B12663" s="3" t="n">
        <v>9</v>
      </c>
      <c r="C12663" s="3" t="s">
        <v>480</v>
      </c>
      <c r="D12663" s="3" t="s">
        <v>563</v>
      </c>
      <c r="E12663" s="3" t="n">
        <v>3504</v>
      </c>
      <c r="F12663" s="4" t="n">
        <v>268.62</v>
      </c>
      <c r="G12663" s="3" t="s">
        <v>8</v>
      </c>
      <c r="H12663" s="4" t="n">
        <f aca="false">ROUND(E12663*F12663,2)</f>
        <v>941244.48</v>
      </c>
    </row>
    <row r="12664" customFormat="false" ht="15" hidden="false" customHeight="false" outlineLevel="0" collapsed="false">
      <c r="A12664" s="3" t="n">
        <v>12663</v>
      </c>
      <c r="B12664" s="3" t="n">
        <v>3</v>
      </c>
      <c r="C12664" s="3" t="s">
        <v>480</v>
      </c>
      <c r="D12664" s="3" t="s">
        <v>563</v>
      </c>
      <c r="E12664" s="3" t="n">
        <v>2147</v>
      </c>
      <c r="F12664" s="4" t="n">
        <v>167.26</v>
      </c>
      <c r="G12664" s="3" t="s">
        <v>8</v>
      </c>
      <c r="H12664" s="4" t="n">
        <f aca="false">ROUND(E12664*F12664,2)</f>
        <v>359107.22</v>
      </c>
    </row>
    <row r="12665" customFormat="false" ht="15" hidden="false" customHeight="false" outlineLevel="0" collapsed="false">
      <c r="A12665" s="3" t="n">
        <v>12664</v>
      </c>
      <c r="B12665" s="3" t="n">
        <v>3</v>
      </c>
      <c r="C12665" s="3" t="s">
        <v>480</v>
      </c>
      <c r="D12665" s="3" t="s">
        <v>563</v>
      </c>
      <c r="E12665" s="3" t="n">
        <v>2556</v>
      </c>
      <c r="F12665" s="4" t="n">
        <v>166.72</v>
      </c>
      <c r="G12665" s="3" t="s">
        <v>8</v>
      </c>
      <c r="H12665" s="4" t="n">
        <f aca="false">ROUND(E12665*F12665,2)</f>
        <v>426136.32</v>
      </c>
    </row>
    <row r="12666" customFormat="false" ht="15" hidden="false" customHeight="false" outlineLevel="0" collapsed="false">
      <c r="A12666" s="3" t="n">
        <v>12665</v>
      </c>
      <c r="B12666" s="3" t="n">
        <v>15</v>
      </c>
      <c r="C12666" s="3" t="s">
        <v>480</v>
      </c>
      <c r="D12666" s="3" t="s">
        <v>563</v>
      </c>
      <c r="E12666" s="3" t="n">
        <v>2878</v>
      </c>
      <c r="F12666" s="4" t="n">
        <v>285.6</v>
      </c>
      <c r="G12666" s="3" t="s">
        <v>46</v>
      </c>
      <c r="H12666" s="4" t="n">
        <f aca="false">ROUND(E12666*F12666,2)</f>
        <v>821956.8</v>
      </c>
    </row>
    <row r="12667" customFormat="false" ht="15" hidden="false" customHeight="false" outlineLevel="0" collapsed="false">
      <c r="A12667" s="3" t="n">
        <v>12666</v>
      </c>
      <c r="B12667" s="3" t="n">
        <v>12</v>
      </c>
      <c r="C12667" s="3" t="s">
        <v>480</v>
      </c>
      <c r="D12667" s="3" t="s">
        <v>563</v>
      </c>
      <c r="E12667" s="3" t="n">
        <v>3963</v>
      </c>
      <c r="F12667" s="4" t="n">
        <v>210.94</v>
      </c>
      <c r="G12667" s="3" t="s">
        <v>38</v>
      </c>
      <c r="H12667" s="4" t="n">
        <f aca="false">ROUND(E12667*F12667,2)</f>
        <v>835955.22</v>
      </c>
    </row>
    <row r="12668" customFormat="false" ht="15" hidden="false" customHeight="false" outlineLevel="0" collapsed="false">
      <c r="A12668" s="3" t="n">
        <v>12667</v>
      </c>
      <c r="B12668" s="3" t="n">
        <v>4</v>
      </c>
      <c r="C12668" s="3" t="s">
        <v>480</v>
      </c>
      <c r="D12668" s="3" t="s">
        <v>563</v>
      </c>
      <c r="E12668" s="3" t="n">
        <v>1144</v>
      </c>
      <c r="F12668" s="4" t="n">
        <v>120.94</v>
      </c>
      <c r="G12668" s="3" t="s">
        <v>8</v>
      </c>
      <c r="H12668" s="4" t="n">
        <f aca="false">ROUND(E12668*F12668,2)</f>
        <v>138355.36</v>
      </c>
    </row>
    <row r="12669" customFormat="false" ht="15" hidden="false" customHeight="false" outlineLevel="0" collapsed="false">
      <c r="A12669" s="3" t="n">
        <v>12668</v>
      </c>
      <c r="B12669" s="3" t="n">
        <v>13</v>
      </c>
      <c r="C12669" s="3" t="s">
        <v>480</v>
      </c>
      <c r="D12669" s="3" t="s">
        <v>562</v>
      </c>
      <c r="E12669" s="3" t="n">
        <v>1170</v>
      </c>
      <c r="F12669" s="4" t="n">
        <v>46.02</v>
      </c>
      <c r="G12669" s="3" t="s">
        <v>41</v>
      </c>
      <c r="H12669" s="4" t="n">
        <f aca="false">ROUND(E12669*F12669,2)</f>
        <v>53843.4</v>
      </c>
    </row>
    <row r="12670" customFormat="false" ht="15" hidden="false" customHeight="false" outlineLevel="0" collapsed="false">
      <c r="A12670" s="3" t="n">
        <v>12669</v>
      </c>
      <c r="B12670" s="3" t="n">
        <v>8</v>
      </c>
      <c r="C12670" s="3" t="s">
        <v>480</v>
      </c>
      <c r="D12670" s="3" t="s">
        <v>562</v>
      </c>
      <c r="E12670" s="3" t="n">
        <v>2757</v>
      </c>
      <c r="F12670" s="4" t="n">
        <v>71.33</v>
      </c>
      <c r="G12670" s="3" t="s">
        <v>8</v>
      </c>
      <c r="H12670" s="4" t="n">
        <f aca="false">ROUND(E12670*F12670,2)</f>
        <v>196656.81</v>
      </c>
    </row>
    <row r="12671" customFormat="false" ht="15" hidden="false" customHeight="false" outlineLevel="0" collapsed="false">
      <c r="A12671" s="3" t="n">
        <v>12670</v>
      </c>
      <c r="B12671" s="3" t="n">
        <v>2</v>
      </c>
      <c r="C12671" s="3" t="s">
        <v>480</v>
      </c>
      <c r="D12671" s="3" t="s">
        <v>562</v>
      </c>
      <c r="E12671" s="3" t="n">
        <v>3621</v>
      </c>
      <c r="F12671" s="4" t="n">
        <v>32.45</v>
      </c>
      <c r="G12671" s="3" t="s">
        <v>8</v>
      </c>
      <c r="H12671" s="4" t="n">
        <f aca="false">ROUND(E12671*F12671,2)</f>
        <v>117501.45</v>
      </c>
    </row>
    <row r="12672" customFormat="false" ht="15" hidden="false" customHeight="false" outlineLevel="0" collapsed="false">
      <c r="A12672" s="3" t="n">
        <v>12671</v>
      </c>
      <c r="B12672" s="3" t="n">
        <v>10</v>
      </c>
      <c r="C12672" s="3" t="s">
        <v>480</v>
      </c>
      <c r="D12672" s="3" t="s">
        <v>562</v>
      </c>
      <c r="E12672" s="3" t="n">
        <v>1234</v>
      </c>
      <c r="F12672" s="4" t="n">
        <v>79.99</v>
      </c>
      <c r="G12672" s="3" t="s">
        <v>8</v>
      </c>
      <c r="H12672" s="4" t="n">
        <f aca="false">ROUND(E12672*F12672,2)</f>
        <v>98707.66</v>
      </c>
    </row>
    <row r="12673" customFormat="false" ht="15" hidden="false" customHeight="false" outlineLevel="0" collapsed="false">
      <c r="A12673" s="3" t="n">
        <v>12672</v>
      </c>
      <c r="B12673" s="3" t="n">
        <v>14</v>
      </c>
      <c r="C12673" s="3" t="s">
        <v>480</v>
      </c>
      <c r="D12673" s="3" t="s">
        <v>563</v>
      </c>
      <c r="E12673" s="3" t="n">
        <v>3360</v>
      </c>
      <c r="F12673" s="4" t="n">
        <v>68.12</v>
      </c>
      <c r="G12673" s="3" t="s">
        <v>41</v>
      </c>
      <c r="H12673" s="4" t="n">
        <f aca="false">ROUND(E12673*F12673,2)</f>
        <v>228883.2</v>
      </c>
    </row>
    <row r="12674" customFormat="false" ht="15" hidden="false" customHeight="false" outlineLevel="0" collapsed="false">
      <c r="A12674" s="3" t="n">
        <v>12673</v>
      </c>
      <c r="B12674" s="3" t="n">
        <v>14</v>
      </c>
      <c r="C12674" s="3" t="s">
        <v>480</v>
      </c>
      <c r="D12674" s="3" t="s">
        <v>562</v>
      </c>
      <c r="E12674" s="3" t="n">
        <v>3853</v>
      </c>
      <c r="F12674" s="4" t="n">
        <v>68.28</v>
      </c>
      <c r="G12674" s="3" t="s">
        <v>41</v>
      </c>
      <c r="H12674" s="4" t="n">
        <f aca="false">ROUND(E12674*F12674,2)</f>
        <v>263082.84</v>
      </c>
    </row>
    <row r="12675" customFormat="false" ht="15" hidden="false" customHeight="false" outlineLevel="0" collapsed="false">
      <c r="A12675" s="3" t="n">
        <v>12674</v>
      </c>
      <c r="B12675" s="3" t="n">
        <v>8</v>
      </c>
      <c r="C12675" s="3" t="s">
        <v>480</v>
      </c>
      <c r="D12675" s="3" t="s">
        <v>562</v>
      </c>
      <c r="E12675" s="3" t="n">
        <v>1525</v>
      </c>
      <c r="F12675" s="4" t="n">
        <v>71.43</v>
      </c>
      <c r="G12675" s="3" t="s">
        <v>8</v>
      </c>
      <c r="H12675" s="4" t="n">
        <f aca="false">ROUND(E12675*F12675,2)</f>
        <v>108930.75</v>
      </c>
    </row>
    <row r="12676" customFormat="false" ht="15" hidden="false" customHeight="false" outlineLevel="0" collapsed="false">
      <c r="A12676" s="3" t="n">
        <v>12675</v>
      </c>
      <c r="B12676" s="3" t="n">
        <v>5</v>
      </c>
      <c r="C12676" s="3" t="s">
        <v>480</v>
      </c>
      <c r="D12676" s="3" t="s">
        <v>563</v>
      </c>
      <c r="E12676" s="3" t="n">
        <v>2134</v>
      </c>
      <c r="F12676" s="4" t="n">
        <v>649.91</v>
      </c>
      <c r="G12676" s="3" t="s">
        <v>8</v>
      </c>
      <c r="H12676" s="4" t="n">
        <f aca="false">ROUND(E12676*F12676,2)</f>
        <v>1386907.94</v>
      </c>
    </row>
    <row r="12677" customFormat="false" ht="15" hidden="false" customHeight="false" outlineLevel="0" collapsed="false">
      <c r="A12677" s="3" t="n">
        <v>12676</v>
      </c>
      <c r="B12677" s="3" t="n">
        <v>14</v>
      </c>
      <c r="C12677" s="3" t="s">
        <v>480</v>
      </c>
      <c r="D12677" s="3" t="s">
        <v>563</v>
      </c>
      <c r="E12677" s="3" t="n">
        <v>291</v>
      </c>
      <c r="F12677" s="4" t="n">
        <v>68.3</v>
      </c>
      <c r="G12677" s="3" t="s">
        <v>41</v>
      </c>
      <c r="H12677" s="4" t="n">
        <f aca="false">ROUND(E12677*F12677,2)</f>
        <v>19875.3</v>
      </c>
    </row>
    <row r="12678" customFormat="false" ht="15" hidden="false" customHeight="false" outlineLevel="0" collapsed="false">
      <c r="A12678" s="3" t="n">
        <v>12677</v>
      </c>
      <c r="B12678" s="3" t="n">
        <v>11</v>
      </c>
      <c r="C12678" s="3" t="s">
        <v>480</v>
      </c>
      <c r="D12678" s="3" t="s">
        <v>563</v>
      </c>
      <c r="E12678" s="3" t="n">
        <v>4539</v>
      </c>
      <c r="F12678" s="4" t="n">
        <v>112.32</v>
      </c>
      <c r="G12678" s="3" t="s">
        <v>34</v>
      </c>
      <c r="H12678" s="4" t="n">
        <f aca="false">ROUND(E12678*F12678,2)</f>
        <v>509820.48</v>
      </c>
    </row>
    <row r="12679" customFormat="false" ht="15" hidden="false" customHeight="false" outlineLevel="0" collapsed="false">
      <c r="A12679" s="3" t="n">
        <v>12678</v>
      </c>
      <c r="B12679" s="3" t="n">
        <v>3</v>
      </c>
      <c r="C12679" s="3" t="s">
        <v>480</v>
      </c>
      <c r="D12679" s="3" t="s">
        <v>562</v>
      </c>
      <c r="E12679" s="3" t="n">
        <v>2263</v>
      </c>
      <c r="F12679" s="4" t="n">
        <v>167.29</v>
      </c>
      <c r="G12679" s="3" t="s">
        <v>8</v>
      </c>
      <c r="H12679" s="4" t="n">
        <f aca="false">ROUND(E12679*F12679,2)</f>
        <v>378577.27</v>
      </c>
    </row>
    <row r="12680" customFormat="false" ht="15" hidden="false" customHeight="false" outlineLevel="0" collapsed="false">
      <c r="A12680" s="3" t="n">
        <v>12679</v>
      </c>
      <c r="B12680" s="3" t="n">
        <v>13</v>
      </c>
      <c r="C12680" s="3" t="s">
        <v>480</v>
      </c>
      <c r="D12680" s="3" t="s">
        <v>562</v>
      </c>
      <c r="E12680" s="3" t="n">
        <v>1016</v>
      </c>
      <c r="F12680" s="4" t="n">
        <v>45.9</v>
      </c>
      <c r="G12680" s="3" t="s">
        <v>41</v>
      </c>
      <c r="H12680" s="4" t="n">
        <f aca="false">ROUND(E12680*F12680,2)</f>
        <v>46634.4</v>
      </c>
    </row>
    <row r="12681" customFormat="false" ht="15" hidden="false" customHeight="false" outlineLevel="0" collapsed="false">
      <c r="A12681" s="3" t="n">
        <v>12680</v>
      </c>
      <c r="B12681" s="3" t="n">
        <v>6</v>
      </c>
      <c r="C12681" s="3" t="s">
        <v>480</v>
      </c>
      <c r="D12681" s="3" t="s">
        <v>563</v>
      </c>
      <c r="E12681" s="3" t="n">
        <v>2666</v>
      </c>
      <c r="F12681" s="4" t="n">
        <v>239.88</v>
      </c>
      <c r="G12681" s="3" t="s">
        <v>8</v>
      </c>
      <c r="H12681" s="4" t="n">
        <f aca="false">ROUND(E12681*F12681,2)</f>
        <v>639520.08</v>
      </c>
    </row>
    <row r="12682" customFormat="false" ht="15" hidden="false" customHeight="false" outlineLevel="0" collapsed="false">
      <c r="A12682" s="3" t="n">
        <v>12681</v>
      </c>
      <c r="B12682" s="3" t="n">
        <v>2</v>
      </c>
      <c r="C12682" s="3" t="s">
        <v>480</v>
      </c>
      <c r="D12682" s="3" t="s">
        <v>563</v>
      </c>
      <c r="E12682" s="3" t="n">
        <v>468</v>
      </c>
      <c r="F12682" s="4" t="n">
        <v>32.48</v>
      </c>
      <c r="G12682" s="3" t="s">
        <v>8</v>
      </c>
      <c r="H12682" s="4" t="n">
        <f aca="false">ROUND(E12682*F12682,2)</f>
        <v>15200.64</v>
      </c>
    </row>
    <row r="12683" customFormat="false" ht="15" hidden="false" customHeight="false" outlineLevel="0" collapsed="false">
      <c r="A12683" s="3" t="n">
        <v>12682</v>
      </c>
      <c r="B12683" s="3" t="n">
        <v>8</v>
      </c>
      <c r="C12683" s="3" t="s">
        <v>480</v>
      </c>
      <c r="D12683" s="3" t="s">
        <v>562</v>
      </c>
      <c r="E12683" s="3" t="n">
        <v>3177</v>
      </c>
      <c r="F12683" s="4" t="n">
        <v>71.3</v>
      </c>
      <c r="G12683" s="3" t="s">
        <v>8</v>
      </c>
      <c r="H12683" s="4" t="n">
        <f aca="false">ROUND(E12683*F12683,2)</f>
        <v>226520.1</v>
      </c>
    </row>
    <row r="12684" customFormat="false" ht="15" hidden="false" customHeight="false" outlineLevel="0" collapsed="false">
      <c r="A12684" s="3" t="n">
        <v>12683</v>
      </c>
      <c r="B12684" s="3" t="n">
        <v>15</v>
      </c>
      <c r="C12684" s="3" t="s">
        <v>480</v>
      </c>
      <c r="D12684" s="3" t="s">
        <v>563</v>
      </c>
      <c r="E12684" s="3" t="n">
        <v>148</v>
      </c>
      <c r="F12684" s="4" t="n">
        <v>286.41</v>
      </c>
      <c r="G12684" s="3" t="s">
        <v>46</v>
      </c>
      <c r="H12684" s="4" t="n">
        <f aca="false">ROUND(E12684*F12684,2)</f>
        <v>42388.68</v>
      </c>
    </row>
    <row r="12685" customFormat="false" ht="15" hidden="false" customHeight="false" outlineLevel="0" collapsed="false">
      <c r="A12685" s="3" t="n">
        <v>12684</v>
      </c>
      <c r="B12685" s="3" t="n">
        <v>10</v>
      </c>
      <c r="C12685" s="3" t="s">
        <v>480</v>
      </c>
      <c r="D12685" s="3" t="s">
        <v>563</v>
      </c>
      <c r="E12685" s="3" t="n">
        <v>4269</v>
      </c>
      <c r="F12685" s="4" t="n">
        <v>80.28</v>
      </c>
      <c r="G12685" s="3" t="s">
        <v>8</v>
      </c>
      <c r="H12685" s="4" t="n">
        <f aca="false">ROUND(E12685*F12685,2)</f>
        <v>342715.32</v>
      </c>
    </row>
    <row r="12686" customFormat="false" ht="15" hidden="false" customHeight="false" outlineLevel="0" collapsed="false">
      <c r="A12686" s="3" t="n">
        <v>12685</v>
      </c>
      <c r="B12686" s="3" t="n">
        <v>12</v>
      </c>
      <c r="C12686" s="3" t="s">
        <v>480</v>
      </c>
      <c r="D12686" s="3" t="s">
        <v>563</v>
      </c>
      <c r="E12686" s="3" t="n">
        <v>4719</v>
      </c>
      <c r="F12686" s="4" t="n">
        <v>211.13</v>
      </c>
      <c r="G12686" s="3" t="s">
        <v>38</v>
      </c>
      <c r="H12686" s="4" t="n">
        <f aca="false">ROUND(E12686*F12686,2)</f>
        <v>996322.47</v>
      </c>
    </row>
    <row r="12687" customFormat="false" ht="15" hidden="false" customHeight="false" outlineLevel="0" collapsed="false">
      <c r="A12687" s="3" t="n">
        <v>12686</v>
      </c>
      <c r="B12687" s="3" t="n">
        <v>13</v>
      </c>
      <c r="C12687" s="3" t="s">
        <v>480</v>
      </c>
      <c r="D12687" s="3" t="s">
        <v>562</v>
      </c>
      <c r="E12687" s="3" t="n">
        <v>4243</v>
      </c>
      <c r="F12687" s="4" t="n">
        <v>45.86</v>
      </c>
      <c r="G12687" s="3" t="s">
        <v>41</v>
      </c>
      <c r="H12687" s="4" t="n">
        <f aca="false">ROUND(E12687*F12687,2)</f>
        <v>194583.98</v>
      </c>
    </row>
    <row r="12688" customFormat="false" ht="15" hidden="false" customHeight="false" outlineLevel="0" collapsed="false">
      <c r="A12688" s="3" t="n">
        <v>12687</v>
      </c>
      <c r="B12688" s="3" t="n">
        <v>12</v>
      </c>
      <c r="C12688" s="3" t="s">
        <v>480</v>
      </c>
      <c r="D12688" s="3" t="s">
        <v>562</v>
      </c>
      <c r="E12688" s="3" t="n">
        <v>4386</v>
      </c>
      <c r="F12688" s="4" t="n">
        <v>210.56</v>
      </c>
      <c r="G12688" s="3" t="s">
        <v>38</v>
      </c>
      <c r="H12688" s="4" t="n">
        <f aca="false">ROUND(E12688*F12688,2)</f>
        <v>923516.16</v>
      </c>
    </row>
    <row r="12689" customFormat="false" ht="15" hidden="false" customHeight="false" outlineLevel="0" collapsed="false">
      <c r="A12689" s="3" t="n">
        <v>12688</v>
      </c>
      <c r="B12689" s="3" t="n">
        <v>13</v>
      </c>
      <c r="C12689" s="3" t="s">
        <v>480</v>
      </c>
      <c r="D12689" s="3" t="s">
        <v>562</v>
      </c>
      <c r="E12689" s="3" t="n">
        <v>298</v>
      </c>
      <c r="F12689" s="4" t="n">
        <v>45.76</v>
      </c>
      <c r="G12689" s="3" t="s">
        <v>41</v>
      </c>
      <c r="H12689" s="4" t="n">
        <f aca="false">ROUND(E12689*F12689,2)</f>
        <v>13636.48</v>
      </c>
    </row>
    <row r="12690" customFormat="false" ht="15" hidden="false" customHeight="false" outlineLevel="0" collapsed="false">
      <c r="A12690" s="3" t="n">
        <v>12689</v>
      </c>
      <c r="B12690" s="3" t="n">
        <v>4</v>
      </c>
      <c r="C12690" s="3" t="s">
        <v>481</v>
      </c>
      <c r="D12690" s="3" t="s">
        <v>562</v>
      </c>
      <c r="E12690" s="3" t="n">
        <v>3105</v>
      </c>
      <c r="F12690" s="4" t="n">
        <v>120.27</v>
      </c>
      <c r="G12690" s="3" t="s">
        <v>8</v>
      </c>
      <c r="H12690" s="4" t="n">
        <f aca="false">ROUND(E12690*F12690,2)</f>
        <v>373438.35</v>
      </c>
    </row>
    <row r="12691" customFormat="false" ht="15" hidden="false" customHeight="false" outlineLevel="0" collapsed="false">
      <c r="A12691" s="3" t="n">
        <v>12690</v>
      </c>
      <c r="B12691" s="3" t="n">
        <v>11</v>
      </c>
      <c r="C12691" s="3" t="s">
        <v>481</v>
      </c>
      <c r="D12691" s="3" t="s">
        <v>563</v>
      </c>
      <c r="E12691" s="3" t="n">
        <v>70</v>
      </c>
      <c r="F12691" s="4" t="n">
        <v>110.99</v>
      </c>
      <c r="G12691" s="3" t="s">
        <v>34</v>
      </c>
      <c r="H12691" s="4" t="n">
        <f aca="false">ROUND(E12691*F12691,2)</f>
        <v>7769.3</v>
      </c>
    </row>
    <row r="12692" customFormat="false" ht="15" hidden="false" customHeight="false" outlineLevel="0" collapsed="false">
      <c r="A12692" s="3" t="n">
        <v>12691</v>
      </c>
      <c r="B12692" s="3" t="n">
        <v>5</v>
      </c>
      <c r="C12692" s="3" t="s">
        <v>481</v>
      </c>
      <c r="D12692" s="3" t="s">
        <v>562</v>
      </c>
      <c r="E12692" s="3" t="n">
        <v>1371</v>
      </c>
      <c r="F12692" s="4" t="n">
        <v>635.82</v>
      </c>
      <c r="G12692" s="3" t="s">
        <v>8</v>
      </c>
      <c r="H12692" s="4" t="n">
        <f aca="false">ROUND(E12692*F12692,2)</f>
        <v>871709.22</v>
      </c>
    </row>
    <row r="12693" customFormat="false" ht="15" hidden="false" customHeight="false" outlineLevel="0" collapsed="false">
      <c r="A12693" s="3" t="n">
        <v>12692</v>
      </c>
      <c r="B12693" s="3" t="n">
        <v>5</v>
      </c>
      <c r="C12693" s="3" t="s">
        <v>481</v>
      </c>
      <c r="D12693" s="3" t="s">
        <v>562</v>
      </c>
      <c r="E12693" s="3" t="n">
        <v>3580</v>
      </c>
      <c r="F12693" s="4" t="n">
        <v>635.73</v>
      </c>
      <c r="G12693" s="3" t="s">
        <v>8</v>
      </c>
      <c r="H12693" s="4" t="n">
        <f aca="false">ROUND(E12693*F12693,2)</f>
        <v>2275913.4</v>
      </c>
    </row>
    <row r="12694" customFormat="false" ht="15" hidden="false" customHeight="false" outlineLevel="0" collapsed="false">
      <c r="A12694" s="3" t="n">
        <v>12693</v>
      </c>
      <c r="B12694" s="3" t="n">
        <v>7</v>
      </c>
      <c r="C12694" s="3" t="s">
        <v>481</v>
      </c>
      <c r="D12694" s="3" t="s">
        <v>563</v>
      </c>
      <c r="E12694" s="3" t="n">
        <v>177</v>
      </c>
      <c r="F12694" s="4" t="n">
        <v>259.4</v>
      </c>
      <c r="G12694" s="3" t="s">
        <v>8</v>
      </c>
      <c r="H12694" s="4" t="n">
        <f aca="false">ROUND(E12694*F12694,2)</f>
        <v>45913.8</v>
      </c>
    </row>
    <row r="12695" customFormat="false" ht="15" hidden="false" customHeight="false" outlineLevel="0" collapsed="false">
      <c r="A12695" s="3" t="n">
        <v>12694</v>
      </c>
      <c r="B12695" s="3" t="n">
        <v>14</v>
      </c>
      <c r="C12695" s="3" t="s">
        <v>481</v>
      </c>
      <c r="D12695" s="3" t="s">
        <v>563</v>
      </c>
      <c r="E12695" s="3" t="n">
        <v>2080</v>
      </c>
      <c r="F12695" s="4" t="n">
        <v>69.22</v>
      </c>
      <c r="G12695" s="3" t="s">
        <v>41</v>
      </c>
      <c r="H12695" s="4" t="n">
        <f aca="false">ROUND(E12695*F12695,2)</f>
        <v>143977.6</v>
      </c>
    </row>
    <row r="12696" customFormat="false" ht="15" hidden="false" customHeight="false" outlineLevel="0" collapsed="false">
      <c r="A12696" s="3" t="n">
        <v>12695</v>
      </c>
      <c r="B12696" s="3" t="n">
        <v>7</v>
      </c>
      <c r="C12696" s="3" t="s">
        <v>481</v>
      </c>
      <c r="D12696" s="3" t="s">
        <v>563</v>
      </c>
      <c r="E12696" s="3" t="n">
        <v>3148</v>
      </c>
      <c r="F12696" s="4" t="n">
        <v>258.44</v>
      </c>
      <c r="G12696" s="3" t="s">
        <v>8</v>
      </c>
      <c r="H12696" s="4" t="n">
        <f aca="false">ROUND(E12696*F12696,2)</f>
        <v>813569.12</v>
      </c>
    </row>
    <row r="12697" customFormat="false" ht="15" hidden="false" customHeight="false" outlineLevel="0" collapsed="false">
      <c r="A12697" s="3" t="n">
        <v>12696</v>
      </c>
      <c r="B12697" s="3" t="n">
        <v>9</v>
      </c>
      <c r="C12697" s="3" t="s">
        <v>481</v>
      </c>
      <c r="D12697" s="3" t="s">
        <v>563</v>
      </c>
      <c r="E12697" s="3" t="n">
        <v>3344</v>
      </c>
      <c r="F12697" s="4" t="n">
        <v>269.02</v>
      </c>
      <c r="G12697" s="3" t="s">
        <v>8</v>
      </c>
      <c r="H12697" s="4" t="n">
        <f aca="false">ROUND(E12697*F12697,2)</f>
        <v>899602.88</v>
      </c>
    </row>
    <row r="12698" customFormat="false" ht="15" hidden="false" customHeight="false" outlineLevel="0" collapsed="false">
      <c r="A12698" s="3" t="n">
        <v>12697</v>
      </c>
      <c r="B12698" s="3" t="n">
        <v>1</v>
      </c>
      <c r="C12698" s="3" t="s">
        <v>481</v>
      </c>
      <c r="D12698" s="3" t="s">
        <v>562</v>
      </c>
      <c r="E12698" s="3" t="n">
        <v>1681</v>
      </c>
      <c r="F12698" s="4" t="n">
        <v>356.17</v>
      </c>
      <c r="G12698" s="3" t="s">
        <v>8</v>
      </c>
      <c r="H12698" s="4" t="n">
        <f aca="false">ROUND(E12698*F12698,2)</f>
        <v>598721.77</v>
      </c>
    </row>
    <row r="12699" customFormat="false" ht="15" hidden="false" customHeight="false" outlineLevel="0" collapsed="false">
      <c r="A12699" s="3" t="n">
        <v>12698</v>
      </c>
      <c r="B12699" s="3" t="n">
        <v>4</v>
      </c>
      <c r="C12699" s="3" t="s">
        <v>481</v>
      </c>
      <c r="D12699" s="3" t="s">
        <v>563</v>
      </c>
      <c r="E12699" s="3" t="n">
        <v>3018</v>
      </c>
      <c r="F12699" s="4" t="n">
        <v>120.06</v>
      </c>
      <c r="G12699" s="3" t="s">
        <v>8</v>
      </c>
      <c r="H12699" s="4" t="n">
        <f aca="false">ROUND(E12699*F12699,2)</f>
        <v>362341.08</v>
      </c>
    </row>
    <row r="12700" customFormat="false" ht="15" hidden="false" customHeight="false" outlineLevel="0" collapsed="false">
      <c r="A12700" s="3" t="n">
        <v>12699</v>
      </c>
      <c r="B12700" s="3" t="n">
        <v>8</v>
      </c>
      <c r="C12700" s="3" t="s">
        <v>481</v>
      </c>
      <c r="D12700" s="3" t="s">
        <v>562</v>
      </c>
      <c r="E12700" s="3" t="n">
        <v>3787</v>
      </c>
      <c r="F12700" s="4" t="n">
        <v>71.42</v>
      </c>
      <c r="G12700" s="3" t="s">
        <v>8</v>
      </c>
      <c r="H12700" s="4" t="n">
        <f aca="false">ROUND(E12700*F12700,2)</f>
        <v>270467.54</v>
      </c>
    </row>
    <row r="12701" customFormat="false" ht="15" hidden="false" customHeight="false" outlineLevel="0" collapsed="false">
      <c r="A12701" s="3" t="n">
        <v>12700</v>
      </c>
      <c r="B12701" s="3" t="n">
        <v>8</v>
      </c>
      <c r="C12701" s="3" t="s">
        <v>481</v>
      </c>
      <c r="D12701" s="3" t="s">
        <v>563</v>
      </c>
      <c r="E12701" s="3" t="n">
        <v>2893</v>
      </c>
      <c r="F12701" s="4" t="n">
        <v>71.46</v>
      </c>
      <c r="G12701" s="3" t="s">
        <v>8</v>
      </c>
      <c r="H12701" s="4" t="n">
        <f aca="false">ROUND(E12701*F12701,2)</f>
        <v>206733.78</v>
      </c>
    </row>
    <row r="12702" customFormat="false" ht="15" hidden="false" customHeight="false" outlineLevel="0" collapsed="false">
      <c r="A12702" s="3" t="n">
        <v>12701</v>
      </c>
      <c r="B12702" s="3" t="n">
        <v>2</v>
      </c>
      <c r="C12702" s="3" t="s">
        <v>481</v>
      </c>
      <c r="D12702" s="3" t="s">
        <v>562</v>
      </c>
      <c r="E12702" s="3" t="n">
        <v>767</v>
      </c>
      <c r="F12702" s="4" t="n">
        <v>33.1</v>
      </c>
      <c r="G12702" s="3" t="s">
        <v>8</v>
      </c>
      <c r="H12702" s="4" t="n">
        <f aca="false">ROUND(E12702*F12702,2)</f>
        <v>25387.7</v>
      </c>
    </row>
    <row r="12703" customFormat="false" ht="15" hidden="false" customHeight="false" outlineLevel="0" collapsed="false">
      <c r="A12703" s="3" t="n">
        <v>12702</v>
      </c>
      <c r="B12703" s="3" t="n">
        <v>8</v>
      </c>
      <c r="C12703" s="3" t="s">
        <v>481</v>
      </c>
      <c r="D12703" s="3" t="s">
        <v>563</v>
      </c>
      <c r="E12703" s="3" t="n">
        <v>2761</v>
      </c>
      <c r="F12703" s="4" t="n">
        <v>71.29</v>
      </c>
      <c r="G12703" s="3" t="s">
        <v>8</v>
      </c>
      <c r="H12703" s="4" t="n">
        <f aca="false">ROUND(E12703*F12703,2)</f>
        <v>196831.69</v>
      </c>
    </row>
    <row r="12704" customFormat="false" ht="15" hidden="false" customHeight="false" outlineLevel="0" collapsed="false">
      <c r="A12704" s="3" t="n">
        <v>12703</v>
      </c>
      <c r="B12704" s="3" t="n">
        <v>7</v>
      </c>
      <c r="C12704" s="3" t="s">
        <v>481</v>
      </c>
      <c r="D12704" s="3" t="s">
        <v>563</v>
      </c>
      <c r="E12704" s="3" t="n">
        <v>4311</v>
      </c>
      <c r="F12704" s="4" t="n">
        <v>259.23</v>
      </c>
      <c r="G12704" s="3" t="s">
        <v>8</v>
      </c>
      <c r="H12704" s="4" t="n">
        <f aca="false">ROUND(E12704*F12704,2)</f>
        <v>1117540.53</v>
      </c>
    </row>
    <row r="12705" customFormat="false" ht="15" hidden="false" customHeight="false" outlineLevel="0" collapsed="false">
      <c r="A12705" s="3" t="n">
        <v>12704</v>
      </c>
      <c r="B12705" s="3" t="n">
        <v>11</v>
      </c>
      <c r="C12705" s="3" t="s">
        <v>481</v>
      </c>
      <c r="D12705" s="3" t="s">
        <v>562</v>
      </c>
      <c r="E12705" s="3" t="n">
        <v>4834</v>
      </c>
      <c r="F12705" s="4" t="n">
        <v>111.17</v>
      </c>
      <c r="G12705" s="3" t="s">
        <v>34</v>
      </c>
      <c r="H12705" s="4" t="n">
        <f aca="false">ROUND(E12705*F12705,2)</f>
        <v>537395.78</v>
      </c>
    </row>
    <row r="12706" customFormat="false" ht="15" hidden="false" customHeight="false" outlineLevel="0" collapsed="false">
      <c r="A12706" s="3" t="n">
        <v>12705</v>
      </c>
      <c r="B12706" s="3" t="n">
        <v>13</v>
      </c>
      <c r="C12706" s="3" t="s">
        <v>481</v>
      </c>
      <c r="D12706" s="3" t="s">
        <v>563</v>
      </c>
      <c r="E12706" s="3" t="n">
        <v>1033</v>
      </c>
      <c r="F12706" s="4" t="n">
        <v>47.13</v>
      </c>
      <c r="G12706" s="3" t="s">
        <v>41</v>
      </c>
      <c r="H12706" s="4" t="n">
        <f aca="false">ROUND(E12706*F12706,2)</f>
        <v>48685.29</v>
      </c>
    </row>
    <row r="12707" customFormat="false" ht="15" hidden="false" customHeight="false" outlineLevel="0" collapsed="false">
      <c r="A12707" s="3" t="n">
        <v>12706</v>
      </c>
      <c r="B12707" s="3" t="n">
        <v>2</v>
      </c>
      <c r="C12707" s="3" t="s">
        <v>481</v>
      </c>
      <c r="D12707" s="3" t="s">
        <v>562</v>
      </c>
      <c r="E12707" s="3" t="n">
        <v>4835</v>
      </c>
      <c r="F12707" s="4" t="n">
        <v>33.14</v>
      </c>
      <c r="G12707" s="3" t="s">
        <v>8</v>
      </c>
      <c r="H12707" s="4" t="n">
        <f aca="false">ROUND(E12707*F12707,2)</f>
        <v>160231.9</v>
      </c>
    </row>
    <row r="12708" customFormat="false" ht="15" hidden="false" customHeight="false" outlineLevel="0" collapsed="false">
      <c r="A12708" s="3" t="n">
        <v>12707</v>
      </c>
      <c r="B12708" s="3" t="n">
        <v>5</v>
      </c>
      <c r="C12708" s="3" t="s">
        <v>481</v>
      </c>
      <c r="D12708" s="3" t="s">
        <v>562</v>
      </c>
      <c r="E12708" s="3" t="n">
        <v>2358</v>
      </c>
      <c r="F12708" s="4" t="n">
        <v>632.73</v>
      </c>
      <c r="G12708" s="3" t="s">
        <v>8</v>
      </c>
      <c r="H12708" s="4" t="n">
        <f aca="false">ROUND(E12708*F12708,2)</f>
        <v>1491977.34</v>
      </c>
    </row>
    <row r="12709" customFormat="false" ht="15" hidden="false" customHeight="false" outlineLevel="0" collapsed="false">
      <c r="A12709" s="3" t="n">
        <v>12708</v>
      </c>
      <c r="B12709" s="3" t="n">
        <v>5</v>
      </c>
      <c r="C12709" s="3" t="s">
        <v>481</v>
      </c>
      <c r="D12709" s="3" t="s">
        <v>562</v>
      </c>
      <c r="E12709" s="3" t="n">
        <v>3304</v>
      </c>
      <c r="F12709" s="4" t="n">
        <v>635.66</v>
      </c>
      <c r="G12709" s="3" t="s">
        <v>8</v>
      </c>
      <c r="H12709" s="4" t="n">
        <f aca="false">ROUND(E12709*F12709,2)</f>
        <v>2100220.64</v>
      </c>
    </row>
    <row r="12710" customFormat="false" ht="15" hidden="false" customHeight="false" outlineLevel="0" collapsed="false">
      <c r="A12710" s="3" t="n">
        <v>12709</v>
      </c>
      <c r="B12710" s="3" t="n">
        <v>11</v>
      </c>
      <c r="C12710" s="3" t="s">
        <v>481</v>
      </c>
      <c r="D12710" s="3" t="s">
        <v>562</v>
      </c>
      <c r="E12710" s="3" t="n">
        <v>2667</v>
      </c>
      <c r="F12710" s="4" t="n">
        <v>111.44</v>
      </c>
      <c r="G12710" s="3" t="s">
        <v>34</v>
      </c>
      <c r="H12710" s="4" t="n">
        <f aca="false">ROUND(E12710*F12710,2)</f>
        <v>297210.48</v>
      </c>
    </row>
    <row r="12711" customFormat="false" ht="15" hidden="false" customHeight="false" outlineLevel="0" collapsed="false">
      <c r="A12711" s="3" t="n">
        <v>12710</v>
      </c>
      <c r="B12711" s="3" t="n">
        <v>6</v>
      </c>
      <c r="C12711" s="3" t="s">
        <v>481</v>
      </c>
      <c r="D12711" s="3" t="s">
        <v>562</v>
      </c>
      <c r="E12711" s="3" t="n">
        <v>4202</v>
      </c>
      <c r="F12711" s="4" t="n">
        <v>238.56</v>
      </c>
      <c r="G12711" s="3" t="s">
        <v>8</v>
      </c>
      <c r="H12711" s="4" t="n">
        <f aca="false">ROUND(E12711*F12711,2)</f>
        <v>1002429.12</v>
      </c>
    </row>
    <row r="12712" customFormat="false" ht="15" hidden="false" customHeight="false" outlineLevel="0" collapsed="false">
      <c r="A12712" s="3" t="n">
        <v>12711</v>
      </c>
      <c r="B12712" s="3" t="n">
        <v>2</v>
      </c>
      <c r="C12712" s="3" t="s">
        <v>481</v>
      </c>
      <c r="D12712" s="3" t="s">
        <v>563</v>
      </c>
      <c r="E12712" s="3" t="n">
        <v>4147</v>
      </c>
      <c r="F12712" s="4" t="n">
        <v>33.15</v>
      </c>
      <c r="G12712" s="3" t="s">
        <v>8</v>
      </c>
      <c r="H12712" s="4" t="n">
        <f aca="false">ROUND(E12712*F12712,2)</f>
        <v>137473.05</v>
      </c>
    </row>
    <row r="12713" customFormat="false" ht="15" hidden="false" customHeight="false" outlineLevel="0" collapsed="false">
      <c r="A12713" s="3" t="n">
        <v>12712</v>
      </c>
      <c r="B12713" s="3" t="n">
        <v>8</v>
      </c>
      <c r="C12713" s="3" t="s">
        <v>481</v>
      </c>
      <c r="D12713" s="3" t="s">
        <v>563</v>
      </c>
      <c r="E12713" s="3" t="n">
        <v>1232</v>
      </c>
      <c r="F12713" s="4" t="n">
        <v>71.55</v>
      </c>
      <c r="G12713" s="3" t="s">
        <v>8</v>
      </c>
      <c r="H12713" s="4" t="n">
        <f aca="false">ROUND(E12713*F12713,2)</f>
        <v>88149.6</v>
      </c>
    </row>
    <row r="12714" customFormat="false" ht="15" hidden="false" customHeight="false" outlineLevel="0" collapsed="false">
      <c r="A12714" s="3" t="n">
        <v>12713</v>
      </c>
      <c r="B12714" s="3" t="n">
        <v>9</v>
      </c>
      <c r="C12714" s="3" t="s">
        <v>481</v>
      </c>
      <c r="D12714" s="3" t="s">
        <v>563</v>
      </c>
      <c r="E12714" s="3" t="n">
        <v>1851</v>
      </c>
      <c r="F12714" s="4" t="n">
        <v>269.39</v>
      </c>
      <c r="G12714" s="3" t="s">
        <v>8</v>
      </c>
      <c r="H12714" s="4" t="n">
        <f aca="false">ROUND(E12714*F12714,2)</f>
        <v>498640.89</v>
      </c>
    </row>
    <row r="12715" customFormat="false" ht="15" hidden="false" customHeight="false" outlineLevel="0" collapsed="false">
      <c r="A12715" s="3" t="n">
        <v>12714</v>
      </c>
      <c r="B12715" s="3" t="n">
        <v>6</v>
      </c>
      <c r="C12715" s="3" t="s">
        <v>481</v>
      </c>
      <c r="D12715" s="3" t="s">
        <v>562</v>
      </c>
      <c r="E12715" s="3" t="n">
        <v>638</v>
      </c>
      <c r="F12715" s="4" t="n">
        <v>237.33</v>
      </c>
      <c r="G12715" s="3" t="s">
        <v>8</v>
      </c>
      <c r="H12715" s="4" t="n">
        <f aca="false">ROUND(E12715*F12715,2)</f>
        <v>151416.54</v>
      </c>
    </row>
    <row r="12716" customFormat="false" ht="15" hidden="false" customHeight="false" outlineLevel="0" collapsed="false">
      <c r="A12716" s="3" t="n">
        <v>12715</v>
      </c>
      <c r="B12716" s="3" t="n">
        <v>4</v>
      </c>
      <c r="C12716" s="3" t="s">
        <v>481</v>
      </c>
      <c r="D12716" s="3" t="s">
        <v>563</v>
      </c>
      <c r="E12716" s="3" t="n">
        <v>1745</v>
      </c>
      <c r="F12716" s="4" t="n">
        <v>119.94</v>
      </c>
      <c r="G12716" s="3" t="s">
        <v>8</v>
      </c>
      <c r="H12716" s="4" t="n">
        <f aca="false">ROUND(E12716*F12716,2)</f>
        <v>209295.3</v>
      </c>
    </row>
    <row r="12717" customFormat="false" ht="15" hidden="false" customHeight="false" outlineLevel="0" collapsed="false">
      <c r="A12717" s="3" t="n">
        <v>12716</v>
      </c>
      <c r="B12717" s="3" t="n">
        <v>4</v>
      </c>
      <c r="C12717" s="3" t="s">
        <v>481</v>
      </c>
      <c r="D12717" s="3" t="s">
        <v>563</v>
      </c>
      <c r="E12717" s="3" t="n">
        <v>1102</v>
      </c>
      <c r="F12717" s="4" t="n">
        <v>119.91</v>
      </c>
      <c r="G12717" s="3" t="s">
        <v>8</v>
      </c>
      <c r="H12717" s="4" t="n">
        <f aca="false">ROUND(E12717*F12717,2)</f>
        <v>132140.82</v>
      </c>
    </row>
    <row r="12718" customFormat="false" ht="15" hidden="false" customHeight="false" outlineLevel="0" collapsed="false">
      <c r="A12718" s="3" t="n">
        <v>12717</v>
      </c>
      <c r="B12718" s="3" t="n">
        <v>1</v>
      </c>
      <c r="C12718" s="3" t="s">
        <v>482</v>
      </c>
      <c r="D12718" s="3" t="s">
        <v>562</v>
      </c>
      <c r="E12718" s="3" t="n">
        <v>4653</v>
      </c>
      <c r="F12718" s="4" t="n">
        <v>352.11</v>
      </c>
      <c r="G12718" s="3" t="s">
        <v>8</v>
      </c>
      <c r="H12718" s="4" t="n">
        <f aca="false">ROUND(E12718*F12718,2)</f>
        <v>1638367.83</v>
      </c>
    </row>
    <row r="12719" customFormat="false" ht="15" hidden="false" customHeight="false" outlineLevel="0" collapsed="false">
      <c r="A12719" s="3" t="n">
        <v>12718</v>
      </c>
      <c r="B12719" s="3" t="n">
        <v>2</v>
      </c>
      <c r="C12719" s="3" t="s">
        <v>482</v>
      </c>
      <c r="D12719" s="3" t="s">
        <v>562</v>
      </c>
      <c r="E12719" s="3" t="n">
        <v>269</v>
      </c>
      <c r="F12719" s="4" t="n">
        <v>32.29</v>
      </c>
      <c r="G12719" s="3" t="s">
        <v>8</v>
      </c>
      <c r="H12719" s="4" t="n">
        <f aca="false">ROUND(E12719*F12719,2)</f>
        <v>8686.01</v>
      </c>
    </row>
    <row r="12720" customFormat="false" ht="15" hidden="false" customHeight="false" outlineLevel="0" collapsed="false">
      <c r="A12720" s="3" t="n">
        <v>12719</v>
      </c>
      <c r="B12720" s="3" t="n">
        <v>12</v>
      </c>
      <c r="C12720" s="3" t="s">
        <v>482</v>
      </c>
      <c r="D12720" s="3" t="s">
        <v>563</v>
      </c>
      <c r="E12720" s="3" t="n">
        <v>2001</v>
      </c>
      <c r="F12720" s="4" t="n">
        <v>209.7</v>
      </c>
      <c r="G12720" s="3" t="s">
        <v>38</v>
      </c>
      <c r="H12720" s="4" t="n">
        <f aca="false">ROUND(E12720*F12720,2)</f>
        <v>419609.7</v>
      </c>
    </row>
    <row r="12721" customFormat="false" ht="15" hidden="false" customHeight="false" outlineLevel="0" collapsed="false">
      <c r="A12721" s="3" t="n">
        <v>12720</v>
      </c>
      <c r="B12721" s="3" t="n">
        <v>2</v>
      </c>
      <c r="C12721" s="3" t="s">
        <v>482</v>
      </c>
      <c r="D12721" s="3" t="s">
        <v>563</v>
      </c>
      <c r="E12721" s="3" t="n">
        <v>3204</v>
      </c>
      <c r="F12721" s="4" t="n">
        <v>32.34</v>
      </c>
      <c r="G12721" s="3" t="s">
        <v>8</v>
      </c>
      <c r="H12721" s="4" t="n">
        <f aca="false">ROUND(E12721*F12721,2)</f>
        <v>103617.36</v>
      </c>
    </row>
    <row r="12722" customFormat="false" ht="15" hidden="false" customHeight="false" outlineLevel="0" collapsed="false">
      <c r="A12722" s="3" t="n">
        <v>12721</v>
      </c>
      <c r="B12722" s="3" t="n">
        <v>6</v>
      </c>
      <c r="C12722" s="3" t="s">
        <v>482</v>
      </c>
      <c r="D12722" s="3" t="s">
        <v>562</v>
      </c>
      <c r="E12722" s="3" t="n">
        <v>3717</v>
      </c>
      <c r="F12722" s="4" t="n">
        <v>240.94</v>
      </c>
      <c r="G12722" s="3" t="s">
        <v>8</v>
      </c>
      <c r="H12722" s="4" t="n">
        <f aca="false">ROUND(E12722*F12722,2)</f>
        <v>895573.98</v>
      </c>
    </row>
    <row r="12723" customFormat="false" ht="15" hidden="false" customHeight="false" outlineLevel="0" collapsed="false">
      <c r="A12723" s="3" t="n">
        <v>12722</v>
      </c>
      <c r="B12723" s="3" t="n">
        <v>15</v>
      </c>
      <c r="C12723" s="3" t="s">
        <v>482</v>
      </c>
      <c r="D12723" s="3" t="s">
        <v>563</v>
      </c>
      <c r="E12723" s="3" t="n">
        <v>423</v>
      </c>
      <c r="F12723" s="4" t="n">
        <v>281.76</v>
      </c>
      <c r="G12723" s="3" t="s">
        <v>46</v>
      </c>
      <c r="H12723" s="4" t="n">
        <f aca="false">ROUND(E12723*F12723,2)</f>
        <v>119184.48</v>
      </c>
    </row>
    <row r="12724" customFormat="false" ht="15" hidden="false" customHeight="false" outlineLevel="0" collapsed="false">
      <c r="A12724" s="3" t="n">
        <v>12723</v>
      </c>
      <c r="B12724" s="3" t="n">
        <v>15</v>
      </c>
      <c r="C12724" s="3" t="s">
        <v>482</v>
      </c>
      <c r="D12724" s="3" t="s">
        <v>562</v>
      </c>
      <c r="E12724" s="3" t="n">
        <v>4264</v>
      </c>
      <c r="F12724" s="4" t="n">
        <v>281.67</v>
      </c>
      <c r="G12724" s="3" t="s">
        <v>46</v>
      </c>
      <c r="H12724" s="4" t="n">
        <f aca="false">ROUND(E12724*F12724,2)</f>
        <v>1201040.88</v>
      </c>
    </row>
    <row r="12725" customFormat="false" ht="15" hidden="false" customHeight="false" outlineLevel="0" collapsed="false">
      <c r="A12725" s="3" t="n">
        <v>12724</v>
      </c>
      <c r="B12725" s="3" t="n">
        <v>7</v>
      </c>
      <c r="C12725" s="3" t="s">
        <v>482</v>
      </c>
      <c r="D12725" s="3" t="s">
        <v>562</v>
      </c>
      <c r="E12725" s="3" t="n">
        <v>4902</v>
      </c>
      <c r="F12725" s="4" t="n">
        <v>256.07</v>
      </c>
      <c r="G12725" s="3" t="s">
        <v>8</v>
      </c>
      <c r="H12725" s="4" t="n">
        <f aca="false">ROUND(E12725*F12725,2)</f>
        <v>1255255.14</v>
      </c>
    </row>
    <row r="12726" customFormat="false" ht="15" hidden="false" customHeight="false" outlineLevel="0" collapsed="false">
      <c r="A12726" s="3" t="n">
        <v>12725</v>
      </c>
      <c r="B12726" s="3" t="n">
        <v>13</v>
      </c>
      <c r="C12726" s="3" t="s">
        <v>482</v>
      </c>
      <c r="D12726" s="3" t="s">
        <v>563</v>
      </c>
      <c r="E12726" s="3" t="n">
        <v>1642</v>
      </c>
      <c r="F12726" s="4" t="n">
        <v>46.99</v>
      </c>
      <c r="G12726" s="3" t="s">
        <v>41</v>
      </c>
      <c r="H12726" s="4" t="n">
        <f aca="false">ROUND(E12726*F12726,2)</f>
        <v>77157.58</v>
      </c>
    </row>
    <row r="12727" customFormat="false" ht="15" hidden="false" customHeight="false" outlineLevel="0" collapsed="false">
      <c r="A12727" s="3" t="n">
        <v>12726</v>
      </c>
      <c r="B12727" s="3" t="n">
        <v>10</v>
      </c>
      <c r="C12727" s="3" t="s">
        <v>482</v>
      </c>
      <c r="D12727" s="3" t="s">
        <v>562</v>
      </c>
      <c r="E12727" s="3" t="n">
        <v>2462</v>
      </c>
      <c r="F12727" s="4" t="n">
        <v>82.54</v>
      </c>
      <c r="G12727" s="3" t="s">
        <v>8</v>
      </c>
      <c r="H12727" s="4" t="n">
        <f aca="false">ROUND(E12727*F12727,2)</f>
        <v>203213.48</v>
      </c>
    </row>
    <row r="12728" customFormat="false" ht="15" hidden="false" customHeight="false" outlineLevel="0" collapsed="false">
      <c r="A12728" s="3" t="n">
        <v>12727</v>
      </c>
      <c r="B12728" s="3" t="n">
        <v>14</v>
      </c>
      <c r="C12728" s="3" t="s">
        <v>482</v>
      </c>
      <c r="D12728" s="3" t="s">
        <v>562</v>
      </c>
      <c r="E12728" s="3" t="n">
        <v>4585</v>
      </c>
      <c r="F12728" s="4" t="n">
        <v>68.18</v>
      </c>
      <c r="G12728" s="3" t="s">
        <v>41</v>
      </c>
      <c r="H12728" s="4" t="n">
        <f aca="false">ROUND(E12728*F12728,2)</f>
        <v>312605.3</v>
      </c>
    </row>
    <row r="12729" customFormat="false" ht="15" hidden="false" customHeight="false" outlineLevel="0" collapsed="false">
      <c r="A12729" s="3" t="n">
        <v>12728</v>
      </c>
      <c r="B12729" s="3" t="n">
        <v>4</v>
      </c>
      <c r="C12729" s="3" t="s">
        <v>482</v>
      </c>
      <c r="D12729" s="3" t="s">
        <v>563</v>
      </c>
      <c r="E12729" s="3" t="n">
        <v>4374</v>
      </c>
      <c r="F12729" s="4" t="n">
        <v>113.3</v>
      </c>
      <c r="G12729" s="3" t="s">
        <v>8</v>
      </c>
      <c r="H12729" s="4" t="n">
        <f aca="false">ROUND(E12729*F12729,2)</f>
        <v>495574.2</v>
      </c>
    </row>
    <row r="12730" customFormat="false" ht="15" hidden="false" customHeight="false" outlineLevel="0" collapsed="false">
      <c r="A12730" s="3" t="n">
        <v>12729</v>
      </c>
      <c r="B12730" s="3" t="n">
        <v>3</v>
      </c>
      <c r="C12730" s="3" t="s">
        <v>482</v>
      </c>
      <c r="D12730" s="3" t="s">
        <v>563</v>
      </c>
      <c r="E12730" s="3" t="n">
        <v>3791</v>
      </c>
      <c r="F12730" s="4" t="n">
        <v>166.61</v>
      </c>
      <c r="G12730" s="3" t="s">
        <v>8</v>
      </c>
      <c r="H12730" s="4" t="n">
        <f aca="false">ROUND(E12730*F12730,2)</f>
        <v>631618.51</v>
      </c>
    </row>
    <row r="12731" customFormat="false" ht="15" hidden="false" customHeight="false" outlineLevel="0" collapsed="false">
      <c r="A12731" s="3" t="n">
        <v>12730</v>
      </c>
      <c r="B12731" s="3" t="n">
        <v>11</v>
      </c>
      <c r="C12731" s="3" t="s">
        <v>482</v>
      </c>
      <c r="D12731" s="3" t="s">
        <v>563</v>
      </c>
      <c r="E12731" s="3" t="n">
        <v>988</v>
      </c>
      <c r="F12731" s="4" t="n">
        <v>110.87</v>
      </c>
      <c r="G12731" s="3" t="s">
        <v>34</v>
      </c>
      <c r="H12731" s="4" t="n">
        <f aca="false">ROUND(E12731*F12731,2)</f>
        <v>109539.56</v>
      </c>
    </row>
    <row r="12732" customFormat="false" ht="15" hidden="false" customHeight="false" outlineLevel="0" collapsed="false">
      <c r="A12732" s="3" t="n">
        <v>12731</v>
      </c>
      <c r="B12732" s="3" t="n">
        <v>6</v>
      </c>
      <c r="C12732" s="3" t="s">
        <v>482</v>
      </c>
      <c r="D12732" s="3" t="s">
        <v>562</v>
      </c>
      <c r="E12732" s="3" t="n">
        <v>4212</v>
      </c>
      <c r="F12732" s="4" t="n">
        <v>241.88</v>
      </c>
      <c r="G12732" s="3" t="s">
        <v>8</v>
      </c>
      <c r="H12732" s="4" t="n">
        <f aca="false">ROUND(E12732*F12732,2)</f>
        <v>1018798.56</v>
      </c>
    </row>
    <row r="12733" customFormat="false" ht="15" hidden="false" customHeight="false" outlineLevel="0" collapsed="false">
      <c r="A12733" s="3" t="n">
        <v>12732</v>
      </c>
      <c r="B12733" s="3" t="n">
        <v>5</v>
      </c>
      <c r="C12733" s="3" t="s">
        <v>482</v>
      </c>
      <c r="D12733" s="3" t="s">
        <v>563</v>
      </c>
      <c r="E12733" s="3" t="n">
        <v>4291</v>
      </c>
      <c r="F12733" s="4" t="n">
        <v>623.42</v>
      </c>
      <c r="G12733" s="3" t="s">
        <v>8</v>
      </c>
      <c r="H12733" s="4" t="n">
        <f aca="false">ROUND(E12733*F12733,2)</f>
        <v>2675095.22</v>
      </c>
    </row>
    <row r="12734" customFormat="false" ht="15" hidden="false" customHeight="false" outlineLevel="0" collapsed="false">
      <c r="A12734" s="3" t="n">
        <v>12733</v>
      </c>
      <c r="B12734" s="3" t="n">
        <v>2</v>
      </c>
      <c r="C12734" s="3" t="s">
        <v>482</v>
      </c>
      <c r="D12734" s="3" t="s">
        <v>562</v>
      </c>
      <c r="E12734" s="3" t="n">
        <v>3364</v>
      </c>
      <c r="F12734" s="4" t="n">
        <v>32.31</v>
      </c>
      <c r="G12734" s="3" t="s">
        <v>8</v>
      </c>
      <c r="H12734" s="4" t="n">
        <f aca="false">ROUND(E12734*F12734,2)</f>
        <v>108690.84</v>
      </c>
    </row>
    <row r="12735" customFormat="false" ht="15" hidden="false" customHeight="false" outlineLevel="0" collapsed="false">
      <c r="A12735" s="3" t="n">
        <v>12734</v>
      </c>
      <c r="B12735" s="3" t="n">
        <v>10</v>
      </c>
      <c r="C12735" s="3" t="s">
        <v>482</v>
      </c>
      <c r="D12735" s="3" t="s">
        <v>562</v>
      </c>
      <c r="E12735" s="3" t="n">
        <v>1043</v>
      </c>
      <c r="F12735" s="4" t="n">
        <v>82.27</v>
      </c>
      <c r="G12735" s="3" t="s">
        <v>8</v>
      </c>
      <c r="H12735" s="4" t="n">
        <f aca="false">ROUND(E12735*F12735,2)</f>
        <v>85807.61</v>
      </c>
    </row>
    <row r="12736" customFormat="false" ht="15" hidden="false" customHeight="false" outlineLevel="0" collapsed="false">
      <c r="A12736" s="3" t="n">
        <v>12735</v>
      </c>
      <c r="B12736" s="3" t="n">
        <v>4</v>
      </c>
      <c r="C12736" s="3" t="s">
        <v>482</v>
      </c>
      <c r="D12736" s="3" t="s">
        <v>563</v>
      </c>
      <c r="E12736" s="3" t="n">
        <v>4455</v>
      </c>
      <c r="F12736" s="4" t="n">
        <v>113.45</v>
      </c>
      <c r="G12736" s="3" t="s">
        <v>8</v>
      </c>
      <c r="H12736" s="4" t="n">
        <f aca="false">ROUND(E12736*F12736,2)</f>
        <v>505419.75</v>
      </c>
    </row>
    <row r="12737" customFormat="false" ht="15" hidden="false" customHeight="false" outlineLevel="0" collapsed="false">
      <c r="A12737" s="3" t="n">
        <v>12736</v>
      </c>
      <c r="B12737" s="3" t="n">
        <v>15</v>
      </c>
      <c r="C12737" s="3" t="s">
        <v>482</v>
      </c>
      <c r="D12737" s="3" t="s">
        <v>562</v>
      </c>
      <c r="E12737" s="3" t="n">
        <v>854</v>
      </c>
      <c r="F12737" s="4" t="n">
        <v>283.25</v>
      </c>
      <c r="G12737" s="3" t="s">
        <v>46</v>
      </c>
      <c r="H12737" s="4" t="n">
        <f aca="false">ROUND(E12737*F12737,2)</f>
        <v>241895.5</v>
      </c>
    </row>
    <row r="12738" customFormat="false" ht="15" hidden="false" customHeight="false" outlineLevel="0" collapsed="false">
      <c r="A12738" s="3" t="n">
        <v>12737</v>
      </c>
      <c r="B12738" s="3" t="n">
        <v>12</v>
      </c>
      <c r="C12738" s="3" t="s">
        <v>482</v>
      </c>
      <c r="D12738" s="3" t="s">
        <v>562</v>
      </c>
      <c r="E12738" s="3" t="n">
        <v>4637</v>
      </c>
      <c r="F12738" s="4" t="n">
        <v>209.84</v>
      </c>
      <c r="G12738" s="3" t="s">
        <v>38</v>
      </c>
      <c r="H12738" s="4" t="n">
        <f aca="false">ROUND(E12738*F12738,2)</f>
        <v>973028.08</v>
      </c>
    </row>
    <row r="12739" customFormat="false" ht="15" hidden="false" customHeight="false" outlineLevel="0" collapsed="false">
      <c r="A12739" s="3" t="n">
        <v>12738</v>
      </c>
      <c r="B12739" s="3" t="n">
        <v>8</v>
      </c>
      <c r="C12739" s="3" t="s">
        <v>483</v>
      </c>
      <c r="D12739" s="3" t="s">
        <v>563</v>
      </c>
      <c r="E12739" s="3" t="n">
        <v>1201</v>
      </c>
      <c r="F12739" s="4" t="n">
        <v>73.04</v>
      </c>
      <c r="G12739" s="3" t="s">
        <v>8</v>
      </c>
      <c r="H12739" s="4" t="n">
        <f aca="false">ROUND(E12739*F12739,2)</f>
        <v>87721.04</v>
      </c>
    </row>
    <row r="12740" customFormat="false" ht="15" hidden="false" customHeight="false" outlineLevel="0" collapsed="false">
      <c r="A12740" s="3" t="n">
        <v>12739</v>
      </c>
      <c r="B12740" s="3" t="n">
        <v>11</v>
      </c>
      <c r="C12740" s="3" t="s">
        <v>483</v>
      </c>
      <c r="D12740" s="3" t="s">
        <v>562</v>
      </c>
      <c r="E12740" s="3" t="n">
        <v>1191</v>
      </c>
      <c r="F12740" s="4" t="n">
        <v>109.58</v>
      </c>
      <c r="G12740" s="3" t="s">
        <v>34</v>
      </c>
      <c r="H12740" s="4" t="n">
        <f aca="false">ROUND(E12740*F12740,2)</f>
        <v>130509.78</v>
      </c>
    </row>
    <row r="12741" customFormat="false" ht="15" hidden="false" customHeight="false" outlineLevel="0" collapsed="false">
      <c r="A12741" s="3" t="n">
        <v>12740</v>
      </c>
      <c r="B12741" s="3" t="n">
        <v>15</v>
      </c>
      <c r="C12741" s="3" t="s">
        <v>483</v>
      </c>
      <c r="D12741" s="3" t="s">
        <v>562</v>
      </c>
      <c r="E12741" s="3" t="n">
        <v>2309</v>
      </c>
      <c r="F12741" s="4" t="n">
        <v>281.86</v>
      </c>
      <c r="G12741" s="3" t="s">
        <v>46</v>
      </c>
      <c r="H12741" s="4" t="n">
        <f aca="false">ROUND(E12741*F12741,2)</f>
        <v>650814.74</v>
      </c>
    </row>
    <row r="12742" customFormat="false" ht="15" hidden="false" customHeight="false" outlineLevel="0" collapsed="false">
      <c r="A12742" s="3" t="n">
        <v>12741</v>
      </c>
      <c r="B12742" s="3" t="n">
        <v>1</v>
      </c>
      <c r="C12742" s="3" t="s">
        <v>483</v>
      </c>
      <c r="D12742" s="3" t="s">
        <v>562</v>
      </c>
      <c r="E12742" s="3" t="n">
        <v>4088</v>
      </c>
      <c r="F12742" s="4" t="n">
        <v>344.76</v>
      </c>
      <c r="G12742" s="3" t="s">
        <v>8</v>
      </c>
      <c r="H12742" s="4" t="n">
        <f aca="false">ROUND(E12742*F12742,2)</f>
        <v>1409378.88</v>
      </c>
    </row>
    <row r="12743" customFormat="false" ht="15" hidden="false" customHeight="false" outlineLevel="0" collapsed="false">
      <c r="A12743" s="3" t="n">
        <v>12742</v>
      </c>
      <c r="B12743" s="3" t="n">
        <v>2</v>
      </c>
      <c r="C12743" s="3" t="s">
        <v>483</v>
      </c>
      <c r="D12743" s="3" t="s">
        <v>562</v>
      </c>
      <c r="E12743" s="3" t="n">
        <v>3483</v>
      </c>
      <c r="F12743" s="4" t="n">
        <v>32.01</v>
      </c>
      <c r="G12743" s="3" t="s">
        <v>8</v>
      </c>
      <c r="H12743" s="4" t="n">
        <f aca="false">ROUND(E12743*F12743,2)</f>
        <v>111490.83</v>
      </c>
    </row>
    <row r="12744" customFormat="false" ht="15" hidden="false" customHeight="false" outlineLevel="0" collapsed="false">
      <c r="A12744" s="3" t="n">
        <v>12743</v>
      </c>
      <c r="B12744" s="3" t="n">
        <v>5</v>
      </c>
      <c r="C12744" s="3" t="s">
        <v>483</v>
      </c>
      <c r="D12744" s="3" t="s">
        <v>562</v>
      </c>
      <c r="E12744" s="3" t="n">
        <v>1700</v>
      </c>
      <c r="F12744" s="4" t="n">
        <v>612.44</v>
      </c>
      <c r="G12744" s="3" t="s">
        <v>8</v>
      </c>
      <c r="H12744" s="4" t="n">
        <f aca="false">ROUND(E12744*F12744,2)</f>
        <v>1041148</v>
      </c>
    </row>
    <row r="12745" customFormat="false" ht="15" hidden="false" customHeight="false" outlineLevel="0" collapsed="false">
      <c r="A12745" s="3" t="n">
        <v>12744</v>
      </c>
      <c r="B12745" s="3" t="n">
        <v>4</v>
      </c>
      <c r="C12745" s="3" t="s">
        <v>483</v>
      </c>
      <c r="D12745" s="3" t="s">
        <v>562</v>
      </c>
      <c r="E12745" s="3" t="n">
        <v>4984</v>
      </c>
      <c r="F12745" s="4" t="n">
        <v>115.94</v>
      </c>
      <c r="G12745" s="3" t="s">
        <v>8</v>
      </c>
      <c r="H12745" s="4" t="n">
        <f aca="false">ROUND(E12745*F12745,2)</f>
        <v>577844.96</v>
      </c>
    </row>
    <row r="12746" customFormat="false" ht="15" hidden="false" customHeight="false" outlineLevel="0" collapsed="false">
      <c r="A12746" s="3" t="n">
        <v>12745</v>
      </c>
      <c r="B12746" s="3" t="n">
        <v>10</v>
      </c>
      <c r="C12746" s="3" t="s">
        <v>483</v>
      </c>
      <c r="D12746" s="3" t="s">
        <v>562</v>
      </c>
      <c r="E12746" s="3" t="n">
        <v>3284</v>
      </c>
      <c r="F12746" s="4" t="n">
        <v>81.03</v>
      </c>
      <c r="G12746" s="3" t="s">
        <v>8</v>
      </c>
      <c r="H12746" s="4" t="n">
        <f aca="false">ROUND(E12746*F12746,2)</f>
        <v>266102.52</v>
      </c>
    </row>
    <row r="12747" customFormat="false" ht="15" hidden="false" customHeight="false" outlineLevel="0" collapsed="false">
      <c r="A12747" s="3" t="n">
        <v>12746</v>
      </c>
      <c r="B12747" s="3" t="n">
        <v>10</v>
      </c>
      <c r="C12747" s="3" t="s">
        <v>483</v>
      </c>
      <c r="D12747" s="3" t="s">
        <v>562</v>
      </c>
      <c r="E12747" s="3" t="n">
        <v>1863</v>
      </c>
      <c r="F12747" s="4" t="n">
        <v>81.24</v>
      </c>
      <c r="G12747" s="3" t="s">
        <v>8</v>
      </c>
      <c r="H12747" s="4" t="n">
        <f aca="false">ROUND(E12747*F12747,2)</f>
        <v>151350.12</v>
      </c>
    </row>
    <row r="12748" customFormat="false" ht="15" hidden="false" customHeight="false" outlineLevel="0" collapsed="false">
      <c r="A12748" s="3" t="n">
        <v>12747</v>
      </c>
      <c r="B12748" s="3" t="n">
        <v>5</v>
      </c>
      <c r="C12748" s="3" t="s">
        <v>483</v>
      </c>
      <c r="D12748" s="3" t="s">
        <v>562</v>
      </c>
      <c r="E12748" s="3" t="n">
        <v>118</v>
      </c>
      <c r="F12748" s="4" t="n">
        <v>612.46</v>
      </c>
      <c r="G12748" s="3" t="s">
        <v>8</v>
      </c>
      <c r="H12748" s="4" t="n">
        <f aca="false">ROUND(E12748*F12748,2)</f>
        <v>72270.28</v>
      </c>
    </row>
    <row r="12749" customFormat="false" ht="15" hidden="false" customHeight="false" outlineLevel="0" collapsed="false">
      <c r="A12749" s="3" t="n">
        <v>12748</v>
      </c>
      <c r="B12749" s="3" t="n">
        <v>5</v>
      </c>
      <c r="C12749" s="3" t="s">
        <v>483</v>
      </c>
      <c r="D12749" s="3" t="s">
        <v>562</v>
      </c>
      <c r="E12749" s="3" t="n">
        <v>3209</v>
      </c>
      <c r="F12749" s="4" t="n">
        <v>610.95</v>
      </c>
      <c r="G12749" s="3" t="s">
        <v>8</v>
      </c>
      <c r="H12749" s="4" t="n">
        <f aca="false">ROUND(E12749*F12749,2)</f>
        <v>1960538.55</v>
      </c>
    </row>
    <row r="12750" customFormat="false" ht="15" hidden="false" customHeight="false" outlineLevel="0" collapsed="false">
      <c r="A12750" s="3" t="n">
        <v>12749</v>
      </c>
      <c r="B12750" s="3" t="n">
        <v>2</v>
      </c>
      <c r="C12750" s="3" t="s">
        <v>483</v>
      </c>
      <c r="D12750" s="3" t="s">
        <v>563</v>
      </c>
      <c r="E12750" s="3" t="n">
        <v>3830</v>
      </c>
      <c r="F12750" s="4" t="n">
        <v>32.01</v>
      </c>
      <c r="G12750" s="3" t="s">
        <v>8</v>
      </c>
      <c r="H12750" s="4" t="n">
        <f aca="false">ROUND(E12750*F12750,2)</f>
        <v>122598.3</v>
      </c>
    </row>
    <row r="12751" customFormat="false" ht="15" hidden="false" customHeight="false" outlineLevel="0" collapsed="false">
      <c r="A12751" s="3" t="n">
        <v>12750</v>
      </c>
      <c r="B12751" s="3" t="n">
        <v>8</v>
      </c>
      <c r="C12751" s="3" t="s">
        <v>483</v>
      </c>
      <c r="D12751" s="3" t="s">
        <v>562</v>
      </c>
      <c r="E12751" s="3" t="n">
        <v>170</v>
      </c>
      <c r="F12751" s="4" t="n">
        <v>72.73</v>
      </c>
      <c r="G12751" s="3" t="s">
        <v>8</v>
      </c>
      <c r="H12751" s="4" t="n">
        <f aca="false">ROUND(E12751*F12751,2)</f>
        <v>12364.1</v>
      </c>
    </row>
    <row r="12752" customFormat="false" ht="15" hidden="false" customHeight="false" outlineLevel="0" collapsed="false">
      <c r="A12752" s="3" t="n">
        <v>12751</v>
      </c>
      <c r="B12752" s="3" t="n">
        <v>10</v>
      </c>
      <c r="C12752" s="3" t="s">
        <v>483</v>
      </c>
      <c r="D12752" s="3" t="s">
        <v>562</v>
      </c>
      <c r="E12752" s="3" t="n">
        <v>3335</v>
      </c>
      <c r="F12752" s="4" t="n">
        <v>81.09</v>
      </c>
      <c r="G12752" s="3" t="s">
        <v>8</v>
      </c>
      <c r="H12752" s="4" t="n">
        <f aca="false">ROUND(E12752*F12752,2)</f>
        <v>270435.15</v>
      </c>
    </row>
    <row r="12753" customFormat="false" ht="15" hidden="false" customHeight="false" outlineLevel="0" collapsed="false">
      <c r="A12753" s="3" t="n">
        <v>12752</v>
      </c>
      <c r="B12753" s="3" t="n">
        <v>7</v>
      </c>
      <c r="C12753" s="3" t="s">
        <v>483</v>
      </c>
      <c r="D12753" s="3" t="s">
        <v>562</v>
      </c>
      <c r="E12753" s="3" t="n">
        <v>621</v>
      </c>
      <c r="F12753" s="4" t="n">
        <v>258.89</v>
      </c>
      <c r="G12753" s="3" t="s">
        <v>8</v>
      </c>
      <c r="H12753" s="4" t="n">
        <f aca="false">ROUND(E12753*F12753,2)</f>
        <v>160770.69</v>
      </c>
    </row>
    <row r="12754" customFormat="false" ht="15" hidden="false" customHeight="false" outlineLevel="0" collapsed="false">
      <c r="A12754" s="3" t="n">
        <v>12753</v>
      </c>
      <c r="B12754" s="3" t="n">
        <v>12</v>
      </c>
      <c r="C12754" s="3" t="s">
        <v>483</v>
      </c>
      <c r="D12754" s="3" t="s">
        <v>563</v>
      </c>
      <c r="E12754" s="3" t="n">
        <v>1744</v>
      </c>
      <c r="F12754" s="4" t="n">
        <v>210.94</v>
      </c>
      <c r="G12754" s="3" t="s">
        <v>38</v>
      </c>
      <c r="H12754" s="4" t="n">
        <f aca="false">ROUND(E12754*F12754,2)</f>
        <v>367879.36</v>
      </c>
    </row>
    <row r="12755" customFormat="false" ht="15" hidden="false" customHeight="false" outlineLevel="0" collapsed="false">
      <c r="A12755" s="3" t="n">
        <v>12754</v>
      </c>
      <c r="B12755" s="3" t="n">
        <v>9</v>
      </c>
      <c r="C12755" s="3" t="s">
        <v>483</v>
      </c>
      <c r="D12755" s="3" t="s">
        <v>563</v>
      </c>
      <c r="E12755" s="3" t="n">
        <v>3824</v>
      </c>
      <c r="F12755" s="4" t="n">
        <v>258.02</v>
      </c>
      <c r="G12755" s="3" t="s">
        <v>8</v>
      </c>
      <c r="H12755" s="4" t="n">
        <f aca="false">ROUND(E12755*F12755,2)</f>
        <v>986668.48</v>
      </c>
    </row>
    <row r="12756" customFormat="false" ht="15" hidden="false" customHeight="false" outlineLevel="0" collapsed="false">
      <c r="A12756" s="3" t="n">
        <v>12755</v>
      </c>
      <c r="B12756" s="3" t="n">
        <v>4</v>
      </c>
      <c r="C12756" s="3" t="s">
        <v>483</v>
      </c>
      <c r="D12756" s="3" t="s">
        <v>562</v>
      </c>
      <c r="E12756" s="3" t="n">
        <v>4722</v>
      </c>
      <c r="F12756" s="4" t="n">
        <v>116.1</v>
      </c>
      <c r="G12756" s="3" t="s">
        <v>8</v>
      </c>
      <c r="H12756" s="4" t="n">
        <f aca="false">ROUND(E12756*F12756,2)</f>
        <v>548224.2</v>
      </c>
    </row>
    <row r="12757" customFormat="false" ht="15" hidden="false" customHeight="false" outlineLevel="0" collapsed="false">
      <c r="A12757" s="3" t="n">
        <v>12756</v>
      </c>
      <c r="B12757" s="3" t="n">
        <v>13</v>
      </c>
      <c r="C12757" s="3" t="s">
        <v>483</v>
      </c>
      <c r="D12757" s="3" t="s">
        <v>562</v>
      </c>
      <c r="E12757" s="3" t="n">
        <v>1642</v>
      </c>
      <c r="F12757" s="4" t="n">
        <v>47.3</v>
      </c>
      <c r="G12757" s="3" t="s">
        <v>41</v>
      </c>
      <c r="H12757" s="4" t="n">
        <f aca="false">ROUND(E12757*F12757,2)</f>
        <v>77666.6</v>
      </c>
    </row>
    <row r="12758" customFormat="false" ht="15" hidden="false" customHeight="false" outlineLevel="0" collapsed="false">
      <c r="A12758" s="3" t="n">
        <v>12757</v>
      </c>
      <c r="B12758" s="3" t="n">
        <v>3</v>
      </c>
      <c r="C12758" s="3" t="s">
        <v>483</v>
      </c>
      <c r="D12758" s="3" t="s">
        <v>562</v>
      </c>
      <c r="E12758" s="3" t="n">
        <v>4987</v>
      </c>
      <c r="F12758" s="4" t="n">
        <v>169.66</v>
      </c>
      <c r="G12758" s="3" t="s">
        <v>8</v>
      </c>
      <c r="H12758" s="4" t="n">
        <f aca="false">ROUND(E12758*F12758,2)</f>
        <v>846094.42</v>
      </c>
    </row>
    <row r="12759" customFormat="false" ht="15" hidden="false" customHeight="false" outlineLevel="0" collapsed="false">
      <c r="A12759" s="3" t="n">
        <v>12758</v>
      </c>
      <c r="B12759" s="3" t="n">
        <v>7</v>
      </c>
      <c r="C12759" s="3" t="s">
        <v>483</v>
      </c>
      <c r="D12759" s="3" t="s">
        <v>562</v>
      </c>
      <c r="E12759" s="3" t="n">
        <v>3192</v>
      </c>
      <c r="F12759" s="4" t="n">
        <v>259.85</v>
      </c>
      <c r="G12759" s="3" t="s">
        <v>8</v>
      </c>
      <c r="H12759" s="4" t="n">
        <f aca="false">ROUND(E12759*F12759,2)</f>
        <v>829441.2</v>
      </c>
    </row>
    <row r="12760" customFormat="false" ht="15" hidden="false" customHeight="false" outlineLevel="0" collapsed="false">
      <c r="A12760" s="3" t="n">
        <v>12759</v>
      </c>
      <c r="B12760" s="3" t="n">
        <v>5</v>
      </c>
      <c r="C12760" s="3" t="s">
        <v>483</v>
      </c>
      <c r="D12760" s="3" t="s">
        <v>562</v>
      </c>
      <c r="E12760" s="3" t="n">
        <v>4173</v>
      </c>
      <c r="F12760" s="4" t="n">
        <v>611.18</v>
      </c>
      <c r="G12760" s="3" t="s">
        <v>8</v>
      </c>
      <c r="H12760" s="4" t="n">
        <f aca="false">ROUND(E12760*F12760,2)</f>
        <v>2550454.14</v>
      </c>
    </row>
    <row r="12761" customFormat="false" ht="15" hidden="false" customHeight="false" outlineLevel="0" collapsed="false">
      <c r="A12761" s="3" t="n">
        <v>12760</v>
      </c>
      <c r="B12761" s="3" t="n">
        <v>2</v>
      </c>
      <c r="C12761" s="3" t="s">
        <v>483</v>
      </c>
      <c r="D12761" s="3" t="s">
        <v>562</v>
      </c>
      <c r="E12761" s="3" t="n">
        <v>3577</v>
      </c>
      <c r="F12761" s="4" t="n">
        <v>31.9</v>
      </c>
      <c r="G12761" s="3" t="s">
        <v>8</v>
      </c>
      <c r="H12761" s="4" t="n">
        <f aca="false">ROUND(E12761*F12761,2)</f>
        <v>114106.3</v>
      </c>
    </row>
    <row r="12762" customFormat="false" ht="15" hidden="false" customHeight="false" outlineLevel="0" collapsed="false">
      <c r="A12762" s="3" t="n">
        <v>12761</v>
      </c>
      <c r="B12762" s="3" t="n">
        <v>11</v>
      </c>
      <c r="C12762" s="3" t="s">
        <v>483</v>
      </c>
      <c r="D12762" s="3" t="s">
        <v>563</v>
      </c>
      <c r="E12762" s="3" t="n">
        <v>1499</v>
      </c>
      <c r="F12762" s="4" t="n">
        <v>109.35</v>
      </c>
      <c r="G12762" s="3" t="s">
        <v>34</v>
      </c>
      <c r="H12762" s="4" t="n">
        <f aca="false">ROUND(E12762*F12762,2)</f>
        <v>163915.65</v>
      </c>
    </row>
    <row r="12763" customFormat="false" ht="15" hidden="false" customHeight="false" outlineLevel="0" collapsed="false">
      <c r="A12763" s="3" t="n">
        <v>12762</v>
      </c>
      <c r="B12763" s="3" t="n">
        <v>11</v>
      </c>
      <c r="C12763" s="3" t="s">
        <v>483</v>
      </c>
      <c r="D12763" s="3" t="s">
        <v>563</v>
      </c>
      <c r="E12763" s="3" t="n">
        <v>1688</v>
      </c>
      <c r="F12763" s="4" t="n">
        <v>109.38</v>
      </c>
      <c r="G12763" s="3" t="s">
        <v>34</v>
      </c>
      <c r="H12763" s="4" t="n">
        <f aca="false">ROUND(E12763*F12763,2)</f>
        <v>184633.44</v>
      </c>
    </row>
    <row r="12764" customFormat="false" ht="15" hidden="false" customHeight="false" outlineLevel="0" collapsed="false">
      <c r="A12764" s="3" t="n">
        <v>12763</v>
      </c>
      <c r="B12764" s="3" t="n">
        <v>10</v>
      </c>
      <c r="C12764" s="3" t="s">
        <v>483</v>
      </c>
      <c r="D12764" s="3" t="s">
        <v>563</v>
      </c>
      <c r="E12764" s="3" t="n">
        <v>1348</v>
      </c>
      <c r="F12764" s="4" t="n">
        <v>81.36</v>
      </c>
      <c r="G12764" s="3" t="s">
        <v>8</v>
      </c>
      <c r="H12764" s="4" t="n">
        <f aca="false">ROUND(E12764*F12764,2)</f>
        <v>109673.28</v>
      </c>
    </row>
    <row r="12765" customFormat="false" ht="15" hidden="false" customHeight="false" outlineLevel="0" collapsed="false">
      <c r="A12765" s="3" t="n">
        <v>12764</v>
      </c>
      <c r="B12765" s="3" t="n">
        <v>7</v>
      </c>
      <c r="C12765" s="3" t="s">
        <v>483</v>
      </c>
      <c r="D12765" s="3" t="s">
        <v>562</v>
      </c>
      <c r="E12765" s="3" t="n">
        <v>3045</v>
      </c>
      <c r="F12765" s="4" t="n">
        <v>259.73</v>
      </c>
      <c r="G12765" s="3" t="s">
        <v>8</v>
      </c>
      <c r="H12765" s="4" t="n">
        <f aca="false">ROUND(E12765*F12765,2)</f>
        <v>790877.85</v>
      </c>
    </row>
    <row r="12766" customFormat="false" ht="15" hidden="false" customHeight="false" outlineLevel="0" collapsed="false">
      <c r="A12766" s="3" t="n">
        <v>12765</v>
      </c>
      <c r="B12766" s="3" t="n">
        <v>12</v>
      </c>
      <c r="C12766" s="3" t="s">
        <v>483</v>
      </c>
      <c r="D12766" s="3" t="s">
        <v>562</v>
      </c>
      <c r="E12766" s="3" t="n">
        <v>2735</v>
      </c>
      <c r="F12766" s="4" t="n">
        <v>210.82</v>
      </c>
      <c r="G12766" s="3" t="s">
        <v>38</v>
      </c>
      <c r="H12766" s="4" t="n">
        <f aca="false">ROUND(E12766*F12766,2)</f>
        <v>576592.7</v>
      </c>
    </row>
    <row r="12767" customFormat="false" ht="15" hidden="false" customHeight="false" outlineLevel="0" collapsed="false">
      <c r="A12767" s="3" t="n">
        <v>12766</v>
      </c>
      <c r="B12767" s="3" t="n">
        <v>12</v>
      </c>
      <c r="C12767" s="3" t="s">
        <v>483</v>
      </c>
      <c r="D12767" s="3" t="s">
        <v>562</v>
      </c>
      <c r="E12767" s="3" t="n">
        <v>3754</v>
      </c>
      <c r="F12767" s="4" t="n">
        <v>210.71</v>
      </c>
      <c r="G12767" s="3" t="s">
        <v>38</v>
      </c>
      <c r="H12767" s="4" t="n">
        <f aca="false">ROUND(E12767*F12767,2)</f>
        <v>791005.34</v>
      </c>
    </row>
    <row r="12768" customFormat="false" ht="15" hidden="false" customHeight="false" outlineLevel="0" collapsed="false">
      <c r="A12768" s="3" t="n">
        <v>12767</v>
      </c>
      <c r="B12768" s="3" t="n">
        <v>5</v>
      </c>
      <c r="C12768" s="3" t="s">
        <v>483</v>
      </c>
      <c r="D12768" s="3" t="s">
        <v>562</v>
      </c>
      <c r="E12768" s="3" t="n">
        <v>3980</v>
      </c>
      <c r="F12768" s="4" t="n">
        <v>611.66</v>
      </c>
      <c r="G12768" s="3" t="s">
        <v>8</v>
      </c>
      <c r="H12768" s="4" t="n">
        <f aca="false">ROUND(E12768*F12768,2)</f>
        <v>2434406.8</v>
      </c>
    </row>
    <row r="12769" customFormat="false" ht="15" hidden="false" customHeight="false" outlineLevel="0" collapsed="false">
      <c r="A12769" s="3" t="n">
        <v>12768</v>
      </c>
      <c r="B12769" s="3" t="n">
        <v>7</v>
      </c>
      <c r="C12769" s="3" t="s">
        <v>483</v>
      </c>
      <c r="D12769" s="3" t="s">
        <v>562</v>
      </c>
      <c r="E12769" s="3" t="n">
        <v>4648</v>
      </c>
      <c r="F12769" s="4" t="n">
        <v>259.57</v>
      </c>
      <c r="G12769" s="3" t="s">
        <v>8</v>
      </c>
      <c r="H12769" s="4" t="n">
        <f aca="false">ROUND(E12769*F12769,2)</f>
        <v>1206481.36</v>
      </c>
    </row>
    <row r="12770" customFormat="false" ht="15" hidden="false" customHeight="false" outlineLevel="0" collapsed="false">
      <c r="A12770" s="3" t="n">
        <v>12769</v>
      </c>
      <c r="B12770" s="3" t="n">
        <v>6</v>
      </c>
      <c r="C12770" s="3" t="s">
        <v>483</v>
      </c>
      <c r="D12770" s="3" t="s">
        <v>563</v>
      </c>
      <c r="E12770" s="3" t="n">
        <v>2917</v>
      </c>
      <c r="F12770" s="4" t="n">
        <v>242.26</v>
      </c>
      <c r="G12770" s="3" t="s">
        <v>8</v>
      </c>
      <c r="H12770" s="4" t="n">
        <f aca="false">ROUND(E12770*F12770,2)</f>
        <v>706672.42</v>
      </c>
    </row>
    <row r="12771" customFormat="false" ht="15" hidden="false" customHeight="false" outlineLevel="0" collapsed="false">
      <c r="A12771" s="3" t="n">
        <v>12770</v>
      </c>
      <c r="B12771" s="3" t="n">
        <v>12</v>
      </c>
      <c r="C12771" s="3" t="s">
        <v>483</v>
      </c>
      <c r="D12771" s="3" t="s">
        <v>562</v>
      </c>
      <c r="E12771" s="3" t="n">
        <v>2617</v>
      </c>
      <c r="F12771" s="4" t="n">
        <v>210.16</v>
      </c>
      <c r="G12771" s="3" t="s">
        <v>38</v>
      </c>
      <c r="H12771" s="4" t="n">
        <f aca="false">ROUND(E12771*F12771,2)</f>
        <v>549988.72</v>
      </c>
    </row>
    <row r="12772" customFormat="false" ht="15" hidden="false" customHeight="false" outlineLevel="0" collapsed="false">
      <c r="A12772" s="3" t="n">
        <v>12771</v>
      </c>
      <c r="B12772" s="3" t="n">
        <v>10</v>
      </c>
      <c r="C12772" s="3" t="s">
        <v>483</v>
      </c>
      <c r="D12772" s="3" t="s">
        <v>563</v>
      </c>
      <c r="E12772" s="3" t="n">
        <v>577</v>
      </c>
      <c r="F12772" s="4" t="n">
        <v>81.17</v>
      </c>
      <c r="G12772" s="3" t="s">
        <v>8</v>
      </c>
      <c r="H12772" s="4" t="n">
        <f aca="false">ROUND(E12772*F12772,2)</f>
        <v>46835.09</v>
      </c>
    </row>
    <row r="12773" customFormat="false" ht="15" hidden="false" customHeight="false" outlineLevel="0" collapsed="false">
      <c r="A12773" s="3" t="n">
        <v>12772</v>
      </c>
      <c r="B12773" s="3" t="n">
        <v>7</v>
      </c>
      <c r="C12773" s="3" t="s">
        <v>483</v>
      </c>
      <c r="D12773" s="3" t="s">
        <v>563</v>
      </c>
      <c r="E12773" s="3" t="n">
        <v>1373</v>
      </c>
      <c r="F12773" s="4" t="n">
        <v>259.86</v>
      </c>
      <c r="G12773" s="3" t="s">
        <v>8</v>
      </c>
      <c r="H12773" s="4" t="n">
        <f aca="false">ROUND(E12773*F12773,2)</f>
        <v>356787.78</v>
      </c>
    </row>
    <row r="12774" customFormat="false" ht="15" hidden="false" customHeight="false" outlineLevel="0" collapsed="false">
      <c r="A12774" s="3" t="n">
        <v>12773</v>
      </c>
      <c r="B12774" s="3" t="n">
        <v>13</v>
      </c>
      <c r="C12774" s="3" t="s">
        <v>483</v>
      </c>
      <c r="D12774" s="3" t="s">
        <v>562</v>
      </c>
      <c r="E12774" s="3" t="n">
        <v>1506</v>
      </c>
      <c r="F12774" s="4" t="n">
        <v>47.23</v>
      </c>
      <c r="G12774" s="3" t="s">
        <v>41</v>
      </c>
      <c r="H12774" s="4" t="n">
        <f aca="false">ROUND(E12774*F12774,2)</f>
        <v>71128.38</v>
      </c>
    </row>
    <row r="12775" customFormat="false" ht="15" hidden="false" customHeight="false" outlineLevel="0" collapsed="false">
      <c r="A12775" s="3" t="n">
        <v>12774</v>
      </c>
      <c r="B12775" s="3" t="n">
        <v>9</v>
      </c>
      <c r="C12775" s="3" t="s">
        <v>483</v>
      </c>
      <c r="D12775" s="3" t="s">
        <v>563</v>
      </c>
      <c r="E12775" s="3" t="n">
        <v>4362</v>
      </c>
      <c r="F12775" s="4" t="n">
        <v>259.02</v>
      </c>
      <c r="G12775" s="3" t="s">
        <v>8</v>
      </c>
      <c r="H12775" s="4" t="n">
        <f aca="false">ROUND(E12775*F12775,2)</f>
        <v>1129845.24</v>
      </c>
    </row>
    <row r="12776" customFormat="false" ht="15" hidden="false" customHeight="false" outlineLevel="0" collapsed="false">
      <c r="A12776" s="3" t="n">
        <v>12775</v>
      </c>
      <c r="B12776" s="3" t="n">
        <v>9</v>
      </c>
      <c r="C12776" s="3" t="s">
        <v>483</v>
      </c>
      <c r="D12776" s="3" t="s">
        <v>563</v>
      </c>
      <c r="E12776" s="3" t="n">
        <v>3444</v>
      </c>
      <c r="F12776" s="4" t="n">
        <v>257.75</v>
      </c>
      <c r="G12776" s="3" t="s">
        <v>8</v>
      </c>
      <c r="H12776" s="4" t="n">
        <f aca="false">ROUND(E12776*F12776,2)</f>
        <v>887691</v>
      </c>
    </row>
    <row r="12777" customFormat="false" ht="15" hidden="false" customHeight="false" outlineLevel="0" collapsed="false">
      <c r="A12777" s="3" t="n">
        <v>12776</v>
      </c>
      <c r="B12777" s="3" t="n">
        <v>14</v>
      </c>
      <c r="C12777" s="3" t="s">
        <v>483</v>
      </c>
      <c r="D12777" s="3" t="s">
        <v>562</v>
      </c>
      <c r="E12777" s="3" t="n">
        <v>2598</v>
      </c>
      <c r="F12777" s="4" t="n">
        <v>67.31</v>
      </c>
      <c r="G12777" s="3" t="s">
        <v>41</v>
      </c>
      <c r="H12777" s="4" t="n">
        <f aca="false">ROUND(E12777*F12777,2)</f>
        <v>174871.38</v>
      </c>
    </row>
    <row r="12778" customFormat="false" ht="15" hidden="false" customHeight="false" outlineLevel="0" collapsed="false">
      <c r="A12778" s="3" t="n">
        <v>12777</v>
      </c>
      <c r="B12778" s="3" t="n">
        <v>14</v>
      </c>
      <c r="C12778" s="3" t="s">
        <v>484</v>
      </c>
      <c r="D12778" s="3" t="s">
        <v>562</v>
      </c>
      <c r="E12778" s="3" t="n">
        <v>3889</v>
      </c>
      <c r="F12778" s="4" t="n">
        <v>67.87</v>
      </c>
      <c r="G12778" s="3" t="s">
        <v>41</v>
      </c>
      <c r="H12778" s="4" t="n">
        <f aca="false">ROUND(E12778*F12778,2)</f>
        <v>263946.43</v>
      </c>
    </row>
    <row r="12779" customFormat="false" ht="15" hidden="false" customHeight="false" outlineLevel="0" collapsed="false">
      <c r="A12779" s="3" t="n">
        <v>12778</v>
      </c>
      <c r="B12779" s="3" t="n">
        <v>13</v>
      </c>
      <c r="C12779" s="3" t="s">
        <v>484</v>
      </c>
      <c r="D12779" s="3" t="s">
        <v>563</v>
      </c>
      <c r="E12779" s="3" t="n">
        <v>4900</v>
      </c>
      <c r="F12779" s="4" t="n">
        <v>47.17</v>
      </c>
      <c r="G12779" s="3" t="s">
        <v>41</v>
      </c>
      <c r="H12779" s="4" t="n">
        <f aca="false">ROUND(E12779*F12779,2)</f>
        <v>231133</v>
      </c>
    </row>
    <row r="12780" customFormat="false" ht="15" hidden="false" customHeight="false" outlineLevel="0" collapsed="false">
      <c r="A12780" s="3" t="n">
        <v>12779</v>
      </c>
      <c r="B12780" s="3" t="n">
        <v>15</v>
      </c>
      <c r="C12780" s="3" t="s">
        <v>484</v>
      </c>
      <c r="D12780" s="3" t="s">
        <v>563</v>
      </c>
      <c r="E12780" s="3" t="n">
        <v>925</v>
      </c>
      <c r="F12780" s="4" t="n">
        <v>282.98</v>
      </c>
      <c r="G12780" s="3" t="s">
        <v>46</v>
      </c>
      <c r="H12780" s="4" t="n">
        <f aca="false">ROUND(E12780*F12780,2)</f>
        <v>261756.5</v>
      </c>
    </row>
    <row r="12781" customFormat="false" ht="15" hidden="false" customHeight="false" outlineLevel="0" collapsed="false">
      <c r="A12781" s="3" t="n">
        <v>12780</v>
      </c>
      <c r="B12781" s="3" t="n">
        <v>2</v>
      </c>
      <c r="C12781" s="3" t="s">
        <v>484</v>
      </c>
      <c r="D12781" s="3" t="s">
        <v>563</v>
      </c>
      <c r="E12781" s="3" t="n">
        <v>1288</v>
      </c>
      <c r="F12781" s="4" t="n">
        <v>31.94</v>
      </c>
      <c r="G12781" s="3" t="s">
        <v>8</v>
      </c>
      <c r="H12781" s="4" t="n">
        <f aca="false">ROUND(E12781*F12781,2)</f>
        <v>41138.72</v>
      </c>
    </row>
    <row r="12782" customFormat="false" ht="15" hidden="false" customHeight="false" outlineLevel="0" collapsed="false">
      <c r="A12782" s="3" t="n">
        <v>12781</v>
      </c>
      <c r="B12782" s="3" t="n">
        <v>9</v>
      </c>
      <c r="C12782" s="3" t="s">
        <v>484</v>
      </c>
      <c r="D12782" s="3" t="s">
        <v>563</v>
      </c>
      <c r="E12782" s="3" t="n">
        <v>4207</v>
      </c>
      <c r="F12782" s="4" t="n">
        <v>245.58</v>
      </c>
      <c r="G12782" s="3" t="s">
        <v>8</v>
      </c>
      <c r="H12782" s="4" t="n">
        <f aca="false">ROUND(E12782*F12782,2)</f>
        <v>1033155.06</v>
      </c>
    </row>
    <row r="12783" customFormat="false" ht="15" hidden="false" customHeight="false" outlineLevel="0" collapsed="false">
      <c r="A12783" s="3" t="n">
        <v>12782</v>
      </c>
      <c r="B12783" s="3" t="n">
        <v>3</v>
      </c>
      <c r="C12783" s="3" t="s">
        <v>484</v>
      </c>
      <c r="D12783" s="3" t="s">
        <v>562</v>
      </c>
      <c r="E12783" s="3" t="n">
        <v>4266</v>
      </c>
      <c r="F12783" s="4" t="n">
        <v>171.1</v>
      </c>
      <c r="G12783" s="3" t="s">
        <v>8</v>
      </c>
      <c r="H12783" s="4" t="n">
        <f aca="false">ROUND(E12783*F12783,2)</f>
        <v>729912.6</v>
      </c>
    </row>
    <row r="12784" customFormat="false" ht="15" hidden="false" customHeight="false" outlineLevel="0" collapsed="false">
      <c r="A12784" s="3" t="n">
        <v>12783</v>
      </c>
      <c r="B12784" s="3" t="n">
        <v>15</v>
      </c>
      <c r="C12784" s="3" t="s">
        <v>484</v>
      </c>
      <c r="D12784" s="3" t="s">
        <v>563</v>
      </c>
      <c r="E12784" s="3" t="n">
        <v>2404</v>
      </c>
      <c r="F12784" s="4" t="n">
        <v>282.01</v>
      </c>
      <c r="G12784" s="3" t="s">
        <v>46</v>
      </c>
      <c r="H12784" s="4" t="n">
        <f aca="false">ROUND(E12784*F12784,2)</f>
        <v>677952.04</v>
      </c>
    </row>
    <row r="12785" customFormat="false" ht="15" hidden="false" customHeight="false" outlineLevel="0" collapsed="false">
      <c r="A12785" s="3" t="n">
        <v>12784</v>
      </c>
      <c r="B12785" s="3" t="n">
        <v>1</v>
      </c>
      <c r="C12785" s="3" t="s">
        <v>484</v>
      </c>
      <c r="D12785" s="3" t="s">
        <v>562</v>
      </c>
      <c r="E12785" s="3" t="n">
        <v>4329</v>
      </c>
      <c r="F12785" s="4" t="n">
        <v>336</v>
      </c>
      <c r="G12785" s="3" t="s">
        <v>8</v>
      </c>
      <c r="H12785" s="4" t="n">
        <f aca="false">ROUND(E12785*F12785,2)</f>
        <v>1454544</v>
      </c>
    </row>
    <row r="12786" customFormat="false" ht="15" hidden="false" customHeight="false" outlineLevel="0" collapsed="false">
      <c r="A12786" s="3" t="n">
        <v>12785</v>
      </c>
      <c r="B12786" s="3" t="n">
        <v>11</v>
      </c>
      <c r="C12786" s="3" t="s">
        <v>484</v>
      </c>
      <c r="D12786" s="3" t="s">
        <v>562</v>
      </c>
      <c r="E12786" s="3" t="n">
        <v>3360</v>
      </c>
      <c r="F12786" s="4" t="n">
        <v>109.92</v>
      </c>
      <c r="G12786" s="3" t="s">
        <v>34</v>
      </c>
      <c r="H12786" s="4" t="n">
        <f aca="false">ROUND(E12786*F12786,2)</f>
        <v>369331.2</v>
      </c>
    </row>
    <row r="12787" customFormat="false" ht="15" hidden="false" customHeight="false" outlineLevel="0" collapsed="false">
      <c r="A12787" s="3" t="n">
        <v>12786</v>
      </c>
      <c r="B12787" s="3" t="n">
        <v>8</v>
      </c>
      <c r="C12787" s="3" t="s">
        <v>484</v>
      </c>
      <c r="D12787" s="3" t="s">
        <v>563</v>
      </c>
      <c r="E12787" s="3" t="n">
        <v>319</v>
      </c>
      <c r="F12787" s="4" t="n">
        <v>71.52</v>
      </c>
      <c r="G12787" s="3" t="s">
        <v>8</v>
      </c>
      <c r="H12787" s="4" t="n">
        <f aca="false">ROUND(E12787*F12787,2)</f>
        <v>22814.88</v>
      </c>
    </row>
    <row r="12788" customFormat="false" ht="15" hidden="false" customHeight="false" outlineLevel="0" collapsed="false">
      <c r="A12788" s="3" t="n">
        <v>12787</v>
      </c>
      <c r="B12788" s="3" t="n">
        <v>6</v>
      </c>
      <c r="C12788" s="3" t="s">
        <v>484</v>
      </c>
      <c r="D12788" s="3" t="s">
        <v>562</v>
      </c>
      <c r="E12788" s="3" t="n">
        <v>2107</v>
      </c>
      <c r="F12788" s="4" t="n">
        <v>245.46</v>
      </c>
      <c r="G12788" s="3" t="s">
        <v>8</v>
      </c>
      <c r="H12788" s="4" t="n">
        <f aca="false">ROUND(E12788*F12788,2)</f>
        <v>517184.22</v>
      </c>
    </row>
    <row r="12789" customFormat="false" ht="15" hidden="false" customHeight="false" outlineLevel="0" collapsed="false">
      <c r="A12789" s="3" t="n">
        <v>12788</v>
      </c>
      <c r="B12789" s="3" t="n">
        <v>4</v>
      </c>
      <c r="C12789" s="3" t="s">
        <v>484</v>
      </c>
      <c r="D12789" s="3" t="s">
        <v>562</v>
      </c>
      <c r="E12789" s="3" t="n">
        <v>4195</v>
      </c>
      <c r="F12789" s="4" t="n">
        <v>112.66</v>
      </c>
      <c r="G12789" s="3" t="s">
        <v>8</v>
      </c>
      <c r="H12789" s="4" t="n">
        <f aca="false">ROUND(E12789*F12789,2)</f>
        <v>472608.7</v>
      </c>
    </row>
    <row r="12790" customFormat="false" ht="15" hidden="false" customHeight="false" outlineLevel="0" collapsed="false">
      <c r="A12790" s="3" t="n">
        <v>12789</v>
      </c>
      <c r="B12790" s="3" t="n">
        <v>10</v>
      </c>
      <c r="C12790" s="3" t="s">
        <v>484</v>
      </c>
      <c r="D12790" s="3" t="s">
        <v>563</v>
      </c>
      <c r="E12790" s="3" t="n">
        <v>3858</v>
      </c>
      <c r="F12790" s="4" t="n">
        <v>80.19</v>
      </c>
      <c r="G12790" s="3" t="s">
        <v>8</v>
      </c>
      <c r="H12790" s="4" t="n">
        <f aca="false">ROUND(E12790*F12790,2)</f>
        <v>309373.02</v>
      </c>
    </row>
    <row r="12791" customFormat="false" ht="15" hidden="false" customHeight="false" outlineLevel="0" collapsed="false">
      <c r="A12791" s="3" t="n">
        <v>12790</v>
      </c>
      <c r="B12791" s="3" t="n">
        <v>1</v>
      </c>
      <c r="C12791" s="3" t="s">
        <v>484</v>
      </c>
      <c r="D12791" s="3" t="s">
        <v>563</v>
      </c>
      <c r="E12791" s="3" t="n">
        <v>2465</v>
      </c>
      <c r="F12791" s="4" t="n">
        <v>335.03</v>
      </c>
      <c r="G12791" s="3" t="s">
        <v>8</v>
      </c>
      <c r="H12791" s="4" t="n">
        <f aca="false">ROUND(E12791*F12791,2)</f>
        <v>825848.95</v>
      </c>
    </row>
    <row r="12792" customFormat="false" ht="15" hidden="false" customHeight="false" outlineLevel="0" collapsed="false">
      <c r="A12792" s="3" t="n">
        <v>12791</v>
      </c>
      <c r="B12792" s="3" t="n">
        <v>5</v>
      </c>
      <c r="C12792" s="3" t="s">
        <v>484</v>
      </c>
      <c r="D12792" s="3" t="s">
        <v>562</v>
      </c>
      <c r="E12792" s="3" t="n">
        <v>430</v>
      </c>
      <c r="F12792" s="4" t="n">
        <v>612.41</v>
      </c>
      <c r="G12792" s="3" t="s">
        <v>8</v>
      </c>
      <c r="H12792" s="4" t="n">
        <f aca="false">ROUND(E12792*F12792,2)</f>
        <v>263336.3</v>
      </c>
    </row>
    <row r="12793" customFormat="false" ht="15" hidden="false" customHeight="false" outlineLevel="0" collapsed="false">
      <c r="A12793" s="3" t="n">
        <v>12792</v>
      </c>
      <c r="B12793" s="3" t="n">
        <v>3</v>
      </c>
      <c r="C12793" s="3" t="s">
        <v>484</v>
      </c>
      <c r="D12793" s="3" t="s">
        <v>562</v>
      </c>
      <c r="E12793" s="3" t="n">
        <v>3835</v>
      </c>
      <c r="F12793" s="4" t="n">
        <v>171.62</v>
      </c>
      <c r="G12793" s="3" t="s">
        <v>8</v>
      </c>
      <c r="H12793" s="4" t="n">
        <f aca="false">ROUND(E12793*F12793,2)</f>
        <v>658162.7</v>
      </c>
    </row>
    <row r="12794" customFormat="false" ht="15" hidden="false" customHeight="false" outlineLevel="0" collapsed="false">
      <c r="A12794" s="3" t="n">
        <v>12793</v>
      </c>
      <c r="B12794" s="3" t="n">
        <v>1</v>
      </c>
      <c r="C12794" s="3" t="s">
        <v>484</v>
      </c>
      <c r="D12794" s="3" t="s">
        <v>562</v>
      </c>
      <c r="E12794" s="3" t="n">
        <v>4475</v>
      </c>
      <c r="F12794" s="4" t="n">
        <v>336.1</v>
      </c>
      <c r="G12794" s="3" t="s">
        <v>8</v>
      </c>
      <c r="H12794" s="4" t="n">
        <f aca="false">ROUND(E12794*F12794,2)</f>
        <v>1504047.5</v>
      </c>
    </row>
    <row r="12795" customFormat="false" ht="15" hidden="false" customHeight="false" outlineLevel="0" collapsed="false">
      <c r="A12795" s="3" t="n">
        <v>12794</v>
      </c>
      <c r="B12795" s="3" t="n">
        <v>12</v>
      </c>
      <c r="C12795" s="3" t="s">
        <v>484</v>
      </c>
      <c r="D12795" s="3" t="s">
        <v>563</v>
      </c>
      <c r="E12795" s="3" t="n">
        <v>1850</v>
      </c>
      <c r="F12795" s="4" t="n">
        <v>210.39</v>
      </c>
      <c r="G12795" s="3" t="s">
        <v>38</v>
      </c>
      <c r="H12795" s="4" t="n">
        <f aca="false">ROUND(E12795*F12795,2)</f>
        <v>389221.5</v>
      </c>
    </row>
    <row r="12796" customFormat="false" ht="15" hidden="false" customHeight="false" outlineLevel="0" collapsed="false">
      <c r="A12796" s="3" t="n">
        <v>12795</v>
      </c>
      <c r="B12796" s="3" t="n">
        <v>1</v>
      </c>
      <c r="C12796" s="3" t="s">
        <v>484</v>
      </c>
      <c r="D12796" s="3" t="s">
        <v>563</v>
      </c>
      <c r="E12796" s="3" t="n">
        <v>1857</v>
      </c>
      <c r="F12796" s="4" t="n">
        <v>335.15</v>
      </c>
      <c r="G12796" s="3" t="s">
        <v>8</v>
      </c>
      <c r="H12796" s="4" t="n">
        <f aca="false">ROUND(E12796*F12796,2)</f>
        <v>622373.55</v>
      </c>
    </row>
    <row r="12797" customFormat="false" ht="15" hidden="false" customHeight="false" outlineLevel="0" collapsed="false">
      <c r="A12797" s="3" t="n">
        <v>12796</v>
      </c>
      <c r="B12797" s="3" t="n">
        <v>5</v>
      </c>
      <c r="C12797" s="3" t="s">
        <v>484</v>
      </c>
      <c r="D12797" s="3" t="s">
        <v>563</v>
      </c>
      <c r="E12797" s="3" t="n">
        <v>3205</v>
      </c>
      <c r="F12797" s="4" t="n">
        <v>612.89</v>
      </c>
      <c r="G12797" s="3" t="s">
        <v>8</v>
      </c>
      <c r="H12797" s="4" t="n">
        <f aca="false">ROUND(E12797*F12797,2)</f>
        <v>1964312.45</v>
      </c>
    </row>
    <row r="12798" customFormat="false" ht="15" hidden="false" customHeight="false" outlineLevel="0" collapsed="false">
      <c r="A12798" s="3" t="n">
        <v>12797</v>
      </c>
      <c r="B12798" s="3" t="n">
        <v>1</v>
      </c>
      <c r="C12798" s="3" t="s">
        <v>484</v>
      </c>
      <c r="D12798" s="3" t="s">
        <v>563</v>
      </c>
      <c r="E12798" s="3" t="n">
        <v>2790</v>
      </c>
      <c r="F12798" s="4" t="n">
        <v>335.83</v>
      </c>
      <c r="G12798" s="3" t="s">
        <v>8</v>
      </c>
      <c r="H12798" s="4" t="n">
        <f aca="false">ROUND(E12798*F12798,2)</f>
        <v>936965.7</v>
      </c>
    </row>
    <row r="12799" customFormat="false" ht="15" hidden="false" customHeight="false" outlineLevel="0" collapsed="false">
      <c r="A12799" s="3" t="n">
        <v>12798</v>
      </c>
      <c r="B12799" s="3" t="n">
        <v>1</v>
      </c>
      <c r="C12799" s="3" t="s">
        <v>484</v>
      </c>
      <c r="D12799" s="3" t="s">
        <v>563</v>
      </c>
      <c r="E12799" s="3" t="n">
        <v>4400</v>
      </c>
      <c r="F12799" s="4" t="n">
        <v>335.96</v>
      </c>
      <c r="G12799" s="3" t="s">
        <v>8</v>
      </c>
      <c r="H12799" s="4" t="n">
        <f aca="false">ROUND(E12799*F12799,2)</f>
        <v>1478224</v>
      </c>
    </row>
    <row r="12800" customFormat="false" ht="15" hidden="false" customHeight="false" outlineLevel="0" collapsed="false">
      <c r="A12800" s="3" t="n">
        <v>12799</v>
      </c>
      <c r="B12800" s="3" t="n">
        <v>4</v>
      </c>
      <c r="C12800" s="3" t="s">
        <v>484</v>
      </c>
      <c r="D12800" s="3" t="s">
        <v>563</v>
      </c>
      <c r="E12800" s="3" t="n">
        <v>4519</v>
      </c>
      <c r="F12800" s="4" t="n">
        <v>112.95</v>
      </c>
      <c r="G12800" s="3" t="s">
        <v>8</v>
      </c>
      <c r="H12800" s="4" t="n">
        <f aca="false">ROUND(E12800*F12800,2)</f>
        <v>510421.05</v>
      </c>
    </row>
    <row r="12801" customFormat="false" ht="15" hidden="false" customHeight="false" outlineLevel="0" collapsed="false">
      <c r="A12801" s="3" t="n">
        <v>12800</v>
      </c>
      <c r="B12801" s="3" t="n">
        <v>10</v>
      </c>
      <c r="C12801" s="3" t="s">
        <v>484</v>
      </c>
      <c r="D12801" s="3" t="s">
        <v>563</v>
      </c>
      <c r="E12801" s="3" t="n">
        <v>343</v>
      </c>
      <c r="F12801" s="4" t="n">
        <v>80.06</v>
      </c>
      <c r="G12801" s="3" t="s">
        <v>8</v>
      </c>
      <c r="H12801" s="4" t="n">
        <f aca="false">ROUND(E12801*F12801,2)</f>
        <v>27460.58</v>
      </c>
    </row>
    <row r="12802" customFormat="false" ht="15" hidden="false" customHeight="false" outlineLevel="0" collapsed="false">
      <c r="A12802" s="3" t="n">
        <v>12801</v>
      </c>
      <c r="B12802" s="3" t="n">
        <v>6</v>
      </c>
      <c r="C12802" s="3" t="s">
        <v>484</v>
      </c>
      <c r="D12802" s="3" t="s">
        <v>563</v>
      </c>
      <c r="E12802" s="3" t="n">
        <v>1153</v>
      </c>
      <c r="F12802" s="4" t="n">
        <v>245.63</v>
      </c>
      <c r="G12802" s="3" t="s">
        <v>8</v>
      </c>
      <c r="H12802" s="4" t="n">
        <f aca="false">ROUND(E12802*F12802,2)</f>
        <v>283211.39</v>
      </c>
    </row>
    <row r="12803" customFormat="false" ht="15" hidden="false" customHeight="false" outlineLevel="0" collapsed="false">
      <c r="A12803" s="3" t="n">
        <v>12802</v>
      </c>
      <c r="B12803" s="3" t="n">
        <v>9</v>
      </c>
      <c r="C12803" s="3" t="s">
        <v>484</v>
      </c>
      <c r="D12803" s="3" t="s">
        <v>563</v>
      </c>
      <c r="E12803" s="3" t="n">
        <v>4259</v>
      </c>
      <c r="F12803" s="4" t="n">
        <v>245.11</v>
      </c>
      <c r="G12803" s="3" t="s">
        <v>8</v>
      </c>
      <c r="H12803" s="4" t="n">
        <f aca="false">ROUND(E12803*F12803,2)</f>
        <v>1043923.49</v>
      </c>
    </row>
    <row r="12804" customFormat="false" ht="15" hidden="false" customHeight="false" outlineLevel="0" collapsed="false">
      <c r="A12804" s="3" t="n">
        <v>12803</v>
      </c>
      <c r="B12804" s="3" t="n">
        <v>13</v>
      </c>
      <c r="C12804" s="3" t="s">
        <v>484</v>
      </c>
      <c r="D12804" s="3" t="s">
        <v>563</v>
      </c>
      <c r="E12804" s="3" t="n">
        <v>2882</v>
      </c>
      <c r="F12804" s="4" t="n">
        <v>46.9</v>
      </c>
      <c r="G12804" s="3" t="s">
        <v>41</v>
      </c>
      <c r="H12804" s="4" t="n">
        <f aca="false">ROUND(E12804*F12804,2)</f>
        <v>135165.8</v>
      </c>
    </row>
    <row r="12805" customFormat="false" ht="15" hidden="false" customHeight="false" outlineLevel="0" collapsed="false">
      <c r="A12805" s="3" t="n">
        <v>12804</v>
      </c>
      <c r="B12805" s="3" t="n">
        <v>8</v>
      </c>
      <c r="C12805" s="3" t="s">
        <v>484</v>
      </c>
      <c r="D12805" s="3" t="s">
        <v>563</v>
      </c>
      <c r="E12805" s="3" t="n">
        <v>1871</v>
      </c>
      <c r="F12805" s="4" t="n">
        <v>71.45</v>
      </c>
      <c r="G12805" s="3" t="s">
        <v>8</v>
      </c>
      <c r="H12805" s="4" t="n">
        <f aca="false">ROUND(E12805*F12805,2)</f>
        <v>133682.95</v>
      </c>
    </row>
    <row r="12806" customFormat="false" ht="15" hidden="false" customHeight="false" outlineLevel="0" collapsed="false">
      <c r="A12806" s="3" t="n">
        <v>12805</v>
      </c>
      <c r="B12806" s="3" t="n">
        <v>14</v>
      </c>
      <c r="C12806" s="3" t="s">
        <v>484</v>
      </c>
      <c r="D12806" s="3" t="s">
        <v>563</v>
      </c>
      <c r="E12806" s="3" t="n">
        <v>188</v>
      </c>
      <c r="F12806" s="4" t="n">
        <v>67.9</v>
      </c>
      <c r="G12806" s="3" t="s">
        <v>41</v>
      </c>
      <c r="H12806" s="4" t="n">
        <f aca="false">ROUND(E12806*F12806,2)</f>
        <v>12765.2</v>
      </c>
    </row>
    <row r="12807" customFormat="false" ht="15" hidden="false" customHeight="false" outlineLevel="0" collapsed="false">
      <c r="A12807" s="3" t="n">
        <v>12806</v>
      </c>
      <c r="B12807" s="3" t="n">
        <v>13</v>
      </c>
      <c r="C12807" s="3" t="s">
        <v>484</v>
      </c>
      <c r="D12807" s="3" t="s">
        <v>562</v>
      </c>
      <c r="E12807" s="3" t="n">
        <v>4373</v>
      </c>
      <c r="F12807" s="4" t="n">
        <v>46.92</v>
      </c>
      <c r="G12807" s="3" t="s">
        <v>41</v>
      </c>
      <c r="H12807" s="4" t="n">
        <f aca="false">ROUND(E12807*F12807,2)</f>
        <v>205181.16</v>
      </c>
    </row>
    <row r="12808" customFormat="false" ht="15" hidden="false" customHeight="false" outlineLevel="0" collapsed="false">
      <c r="A12808" s="3" t="n">
        <v>12807</v>
      </c>
      <c r="B12808" s="3" t="n">
        <v>10</v>
      </c>
      <c r="C12808" s="3" t="s">
        <v>484</v>
      </c>
      <c r="D12808" s="3" t="s">
        <v>562</v>
      </c>
      <c r="E12808" s="3" t="n">
        <v>2709</v>
      </c>
      <c r="F12808" s="4" t="n">
        <v>80.5</v>
      </c>
      <c r="G12808" s="3" t="s">
        <v>8</v>
      </c>
      <c r="H12808" s="4" t="n">
        <f aca="false">ROUND(E12808*F12808,2)</f>
        <v>218074.5</v>
      </c>
    </row>
    <row r="12809" customFormat="false" ht="15" hidden="false" customHeight="false" outlineLevel="0" collapsed="false">
      <c r="A12809" s="3" t="n">
        <v>12808</v>
      </c>
      <c r="B12809" s="3" t="n">
        <v>14</v>
      </c>
      <c r="C12809" s="3" t="s">
        <v>484</v>
      </c>
      <c r="D12809" s="3" t="s">
        <v>562</v>
      </c>
      <c r="E12809" s="3" t="n">
        <v>3486</v>
      </c>
      <c r="F12809" s="4" t="n">
        <v>67.81</v>
      </c>
      <c r="G12809" s="3" t="s">
        <v>41</v>
      </c>
      <c r="H12809" s="4" t="n">
        <f aca="false">ROUND(E12809*F12809,2)</f>
        <v>236385.66</v>
      </c>
    </row>
    <row r="12810" customFormat="false" ht="15" hidden="false" customHeight="false" outlineLevel="0" collapsed="false">
      <c r="A12810" s="3" t="n">
        <v>12809</v>
      </c>
      <c r="B12810" s="3" t="n">
        <v>3</v>
      </c>
      <c r="C12810" s="3" t="s">
        <v>484</v>
      </c>
      <c r="D12810" s="3" t="s">
        <v>563</v>
      </c>
      <c r="E12810" s="3" t="n">
        <v>4697</v>
      </c>
      <c r="F12810" s="4" t="n">
        <v>171.87</v>
      </c>
      <c r="G12810" s="3" t="s">
        <v>8</v>
      </c>
      <c r="H12810" s="4" t="n">
        <f aca="false">ROUND(E12810*F12810,2)</f>
        <v>807273.39</v>
      </c>
    </row>
    <row r="12811" customFormat="false" ht="15" hidden="false" customHeight="false" outlineLevel="0" collapsed="false">
      <c r="A12811" s="3" t="n">
        <v>12810</v>
      </c>
      <c r="B12811" s="3" t="n">
        <v>1</v>
      </c>
      <c r="C12811" s="3" t="s">
        <v>484</v>
      </c>
      <c r="D12811" s="3" t="s">
        <v>563</v>
      </c>
      <c r="E12811" s="3" t="n">
        <v>3683</v>
      </c>
      <c r="F12811" s="4" t="n">
        <v>334.63</v>
      </c>
      <c r="G12811" s="3" t="s">
        <v>8</v>
      </c>
      <c r="H12811" s="4" t="n">
        <f aca="false">ROUND(E12811*F12811,2)</f>
        <v>1232442.29</v>
      </c>
    </row>
    <row r="12812" customFormat="false" ht="15" hidden="false" customHeight="false" outlineLevel="0" collapsed="false">
      <c r="A12812" s="3" t="n">
        <v>12811</v>
      </c>
      <c r="B12812" s="3" t="n">
        <v>12</v>
      </c>
      <c r="C12812" s="3" t="s">
        <v>484</v>
      </c>
      <c r="D12812" s="3" t="s">
        <v>563</v>
      </c>
      <c r="E12812" s="3" t="n">
        <v>3630</v>
      </c>
      <c r="F12812" s="4" t="n">
        <v>210.29</v>
      </c>
      <c r="G12812" s="3" t="s">
        <v>38</v>
      </c>
      <c r="H12812" s="4" t="n">
        <f aca="false">ROUND(E12812*F12812,2)</f>
        <v>763352.7</v>
      </c>
    </row>
    <row r="12813" customFormat="false" ht="15" hidden="false" customHeight="false" outlineLevel="0" collapsed="false">
      <c r="A12813" s="3" t="n">
        <v>12812</v>
      </c>
      <c r="B12813" s="3" t="n">
        <v>9</v>
      </c>
      <c r="C12813" s="3" t="s">
        <v>484</v>
      </c>
      <c r="D12813" s="3" t="s">
        <v>562</v>
      </c>
      <c r="E12813" s="3" t="n">
        <v>405</v>
      </c>
      <c r="F12813" s="4" t="n">
        <v>245</v>
      </c>
      <c r="G12813" s="3" t="s">
        <v>8</v>
      </c>
      <c r="H12813" s="4" t="n">
        <f aca="false">ROUND(E12813*F12813,2)</f>
        <v>99225</v>
      </c>
    </row>
    <row r="12814" customFormat="false" ht="15" hidden="false" customHeight="false" outlineLevel="0" collapsed="false">
      <c r="A12814" s="3" t="n">
        <v>12813</v>
      </c>
      <c r="B12814" s="3" t="n">
        <v>9</v>
      </c>
      <c r="C12814" s="3" t="s">
        <v>484</v>
      </c>
      <c r="D12814" s="3" t="s">
        <v>562</v>
      </c>
      <c r="E12814" s="3" t="n">
        <v>2015</v>
      </c>
      <c r="F12814" s="4" t="n">
        <v>244.27</v>
      </c>
      <c r="G12814" s="3" t="s">
        <v>8</v>
      </c>
      <c r="H12814" s="4" t="n">
        <f aca="false">ROUND(E12814*F12814,2)</f>
        <v>492204.05</v>
      </c>
    </row>
    <row r="12815" customFormat="false" ht="15" hidden="false" customHeight="false" outlineLevel="0" collapsed="false">
      <c r="A12815" s="3" t="n">
        <v>12814</v>
      </c>
      <c r="B12815" s="3" t="n">
        <v>6</v>
      </c>
      <c r="C12815" s="3" t="s">
        <v>485</v>
      </c>
      <c r="D12815" s="3" t="s">
        <v>563</v>
      </c>
      <c r="E12815" s="3" t="n">
        <v>833</v>
      </c>
      <c r="F12815" s="4" t="n">
        <v>248.06</v>
      </c>
      <c r="G12815" s="3" t="s">
        <v>8</v>
      </c>
      <c r="H12815" s="4" t="n">
        <f aca="false">ROUND(E12815*F12815,2)</f>
        <v>206633.98</v>
      </c>
    </row>
    <row r="12816" customFormat="false" ht="15" hidden="false" customHeight="false" outlineLevel="0" collapsed="false">
      <c r="A12816" s="3" t="n">
        <v>12815</v>
      </c>
      <c r="B12816" s="3" t="n">
        <v>4</v>
      </c>
      <c r="C12816" s="3" t="s">
        <v>485</v>
      </c>
      <c r="D12816" s="3" t="s">
        <v>562</v>
      </c>
      <c r="E12816" s="3" t="n">
        <v>3392</v>
      </c>
      <c r="F12816" s="4" t="n">
        <v>114.5</v>
      </c>
      <c r="G12816" s="3" t="s">
        <v>8</v>
      </c>
      <c r="H12816" s="4" t="n">
        <f aca="false">ROUND(E12816*F12816,2)</f>
        <v>388384</v>
      </c>
    </row>
    <row r="12817" customFormat="false" ht="15" hidden="false" customHeight="false" outlineLevel="0" collapsed="false">
      <c r="A12817" s="3" t="n">
        <v>12816</v>
      </c>
      <c r="B12817" s="3" t="n">
        <v>10</v>
      </c>
      <c r="C12817" s="3" t="s">
        <v>485</v>
      </c>
      <c r="D12817" s="3" t="s">
        <v>563</v>
      </c>
      <c r="E12817" s="3" t="n">
        <v>1289</v>
      </c>
      <c r="F12817" s="4" t="n">
        <v>79.78</v>
      </c>
      <c r="G12817" s="3" t="s">
        <v>8</v>
      </c>
      <c r="H12817" s="4" t="n">
        <f aca="false">ROUND(E12817*F12817,2)</f>
        <v>102836.42</v>
      </c>
    </row>
    <row r="12818" customFormat="false" ht="15" hidden="false" customHeight="false" outlineLevel="0" collapsed="false">
      <c r="A12818" s="3" t="n">
        <v>12817</v>
      </c>
      <c r="B12818" s="3" t="n">
        <v>12</v>
      </c>
      <c r="C12818" s="3" t="s">
        <v>485</v>
      </c>
      <c r="D12818" s="3" t="s">
        <v>562</v>
      </c>
      <c r="E12818" s="3" t="n">
        <v>4707</v>
      </c>
      <c r="F12818" s="4" t="n">
        <v>209.3</v>
      </c>
      <c r="G12818" s="3" t="s">
        <v>38</v>
      </c>
      <c r="H12818" s="4" t="n">
        <f aca="false">ROUND(E12818*F12818,2)</f>
        <v>985175.1</v>
      </c>
    </row>
    <row r="12819" customFormat="false" ht="15" hidden="false" customHeight="false" outlineLevel="0" collapsed="false">
      <c r="A12819" s="3" t="n">
        <v>12818</v>
      </c>
      <c r="B12819" s="3" t="n">
        <v>9</v>
      </c>
      <c r="C12819" s="3" t="s">
        <v>485</v>
      </c>
      <c r="D12819" s="3" t="s">
        <v>562</v>
      </c>
      <c r="E12819" s="3" t="n">
        <v>3303</v>
      </c>
      <c r="F12819" s="4" t="n">
        <v>239.2</v>
      </c>
      <c r="G12819" s="3" t="s">
        <v>8</v>
      </c>
      <c r="H12819" s="4" t="n">
        <f aca="false">ROUND(E12819*F12819,2)</f>
        <v>790077.6</v>
      </c>
    </row>
    <row r="12820" customFormat="false" ht="15" hidden="false" customHeight="false" outlineLevel="0" collapsed="false">
      <c r="A12820" s="3" t="n">
        <v>12819</v>
      </c>
      <c r="B12820" s="3" t="n">
        <v>5</v>
      </c>
      <c r="C12820" s="3" t="s">
        <v>485</v>
      </c>
      <c r="D12820" s="3" t="s">
        <v>562</v>
      </c>
      <c r="E12820" s="3" t="n">
        <v>2067</v>
      </c>
      <c r="F12820" s="4" t="n">
        <v>609.99</v>
      </c>
      <c r="G12820" s="3" t="s">
        <v>8</v>
      </c>
      <c r="H12820" s="4" t="n">
        <f aca="false">ROUND(E12820*F12820,2)</f>
        <v>1260849.33</v>
      </c>
    </row>
    <row r="12821" customFormat="false" ht="15" hidden="false" customHeight="false" outlineLevel="0" collapsed="false">
      <c r="A12821" s="3" t="n">
        <v>12820</v>
      </c>
      <c r="B12821" s="3" t="n">
        <v>10</v>
      </c>
      <c r="C12821" s="3" t="s">
        <v>485</v>
      </c>
      <c r="D12821" s="3" t="s">
        <v>563</v>
      </c>
      <c r="E12821" s="3" t="n">
        <v>1316</v>
      </c>
      <c r="F12821" s="4" t="n">
        <v>80.05</v>
      </c>
      <c r="G12821" s="3" t="s">
        <v>8</v>
      </c>
      <c r="H12821" s="4" t="n">
        <f aca="false">ROUND(E12821*F12821,2)</f>
        <v>105345.8</v>
      </c>
    </row>
    <row r="12822" customFormat="false" ht="15" hidden="false" customHeight="false" outlineLevel="0" collapsed="false">
      <c r="A12822" s="3" t="n">
        <v>12821</v>
      </c>
      <c r="B12822" s="3" t="n">
        <v>3</v>
      </c>
      <c r="C12822" s="3" t="s">
        <v>485</v>
      </c>
      <c r="D12822" s="3" t="s">
        <v>563</v>
      </c>
      <c r="E12822" s="3" t="n">
        <v>85</v>
      </c>
      <c r="F12822" s="4" t="n">
        <v>171.47</v>
      </c>
      <c r="G12822" s="3" t="s">
        <v>8</v>
      </c>
      <c r="H12822" s="4" t="n">
        <f aca="false">ROUND(E12822*F12822,2)</f>
        <v>14574.95</v>
      </c>
    </row>
    <row r="12823" customFormat="false" ht="15" hidden="false" customHeight="false" outlineLevel="0" collapsed="false">
      <c r="A12823" s="3" t="n">
        <v>12822</v>
      </c>
      <c r="B12823" s="3" t="n">
        <v>6</v>
      </c>
      <c r="C12823" s="3" t="s">
        <v>485</v>
      </c>
      <c r="D12823" s="3" t="s">
        <v>562</v>
      </c>
      <c r="E12823" s="3" t="n">
        <v>1925</v>
      </c>
      <c r="F12823" s="4" t="n">
        <v>248.85</v>
      </c>
      <c r="G12823" s="3" t="s">
        <v>8</v>
      </c>
      <c r="H12823" s="4" t="n">
        <f aca="false">ROUND(E12823*F12823,2)</f>
        <v>479036.25</v>
      </c>
    </row>
    <row r="12824" customFormat="false" ht="15" hidden="false" customHeight="false" outlineLevel="0" collapsed="false">
      <c r="A12824" s="3" t="n">
        <v>12823</v>
      </c>
      <c r="B12824" s="3" t="n">
        <v>6</v>
      </c>
      <c r="C12824" s="3" t="s">
        <v>485</v>
      </c>
      <c r="D12824" s="3" t="s">
        <v>562</v>
      </c>
      <c r="E12824" s="3" t="n">
        <v>2458</v>
      </c>
      <c r="F12824" s="4" t="n">
        <v>248.7</v>
      </c>
      <c r="G12824" s="3" t="s">
        <v>8</v>
      </c>
      <c r="H12824" s="4" t="n">
        <f aca="false">ROUND(E12824*F12824,2)</f>
        <v>611304.6</v>
      </c>
    </row>
    <row r="12825" customFormat="false" ht="15" hidden="false" customHeight="false" outlineLevel="0" collapsed="false">
      <c r="A12825" s="3" t="n">
        <v>12824</v>
      </c>
      <c r="B12825" s="3" t="n">
        <v>10</v>
      </c>
      <c r="C12825" s="3" t="s">
        <v>485</v>
      </c>
      <c r="D12825" s="3" t="s">
        <v>563</v>
      </c>
      <c r="E12825" s="3" t="n">
        <v>885</v>
      </c>
      <c r="F12825" s="4" t="n">
        <v>80.03</v>
      </c>
      <c r="G12825" s="3" t="s">
        <v>8</v>
      </c>
      <c r="H12825" s="4" t="n">
        <f aca="false">ROUND(E12825*F12825,2)</f>
        <v>70826.55</v>
      </c>
    </row>
    <row r="12826" customFormat="false" ht="15" hidden="false" customHeight="false" outlineLevel="0" collapsed="false">
      <c r="A12826" s="3" t="n">
        <v>12825</v>
      </c>
      <c r="B12826" s="3" t="n">
        <v>4</v>
      </c>
      <c r="C12826" s="3" t="s">
        <v>485</v>
      </c>
      <c r="D12826" s="3" t="s">
        <v>563</v>
      </c>
      <c r="E12826" s="3" t="n">
        <v>3662</v>
      </c>
      <c r="F12826" s="4" t="n">
        <v>113.93</v>
      </c>
      <c r="G12826" s="3" t="s">
        <v>8</v>
      </c>
      <c r="H12826" s="4" t="n">
        <f aca="false">ROUND(E12826*F12826,2)</f>
        <v>417211.66</v>
      </c>
    </row>
    <row r="12827" customFormat="false" ht="15" hidden="false" customHeight="false" outlineLevel="0" collapsed="false">
      <c r="A12827" s="3" t="n">
        <v>12826</v>
      </c>
      <c r="B12827" s="3" t="n">
        <v>9</v>
      </c>
      <c r="C12827" s="3" t="s">
        <v>485</v>
      </c>
      <c r="D12827" s="3" t="s">
        <v>562</v>
      </c>
      <c r="E12827" s="3" t="n">
        <v>4260</v>
      </c>
      <c r="F12827" s="4" t="n">
        <v>239.21</v>
      </c>
      <c r="G12827" s="3" t="s">
        <v>8</v>
      </c>
      <c r="H12827" s="4" t="n">
        <f aca="false">ROUND(E12827*F12827,2)</f>
        <v>1019034.6</v>
      </c>
    </row>
    <row r="12828" customFormat="false" ht="15" hidden="false" customHeight="false" outlineLevel="0" collapsed="false">
      <c r="A12828" s="3" t="n">
        <v>12827</v>
      </c>
      <c r="B12828" s="3" t="n">
        <v>4</v>
      </c>
      <c r="C12828" s="3" t="s">
        <v>485</v>
      </c>
      <c r="D12828" s="3" t="s">
        <v>562</v>
      </c>
      <c r="E12828" s="3" t="n">
        <v>1665</v>
      </c>
      <c r="F12828" s="4" t="n">
        <v>114.38</v>
      </c>
      <c r="G12828" s="3" t="s">
        <v>8</v>
      </c>
      <c r="H12828" s="4" t="n">
        <f aca="false">ROUND(E12828*F12828,2)</f>
        <v>190442.7</v>
      </c>
    </row>
    <row r="12829" customFormat="false" ht="15" hidden="false" customHeight="false" outlineLevel="0" collapsed="false">
      <c r="A12829" s="3" t="n">
        <v>12828</v>
      </c>
      <c r="B12829" s="3" t="n">
        <v>15</v>
      </c>
      <c r="C12829" s="3" t="s">
        <v>485</v>
      </c>
      <c r="D12829" s="3" t="s">
        <v>562</v>
      </c>
      <c r="E12829" s="3" t="n">
        <v>2859</v>
      </c>
      <c r="F12829" s="4" t="n">
        <v>281.05</v>
      </c>
      <c r="G12829" s="3" t="s">
        <v>46</v>
      </c>
      <c r="H12829" s="4" t="n">
        <f aca="false">ROUND(E12829*F12829,2)</f>
        <v>803521.95</v>
      </c>
    </row>
    <row r="12830" customFormat="false" ht="15" hidden="false" customHeight="false" outlineLevel="0" collapsed="false">
      <c r="A12830" s="3" t="n">
        <v>12829</v>
      </c>
      <c r="B12830" s="3" t="n">
        <v>2</v>
      </c>
      <c r="C12830" s="3" t="s">
        <v>485</v>
      </c>
      <c r="D12830" s="3" t="s">
        <v>563</v>
      </c>
      <c r="E12830" s="3" t="n">
        <v>2217</v>
      </c>
      <c r="F12830" s="4" t="n">
        <v>32</v>
      </c>
      <c r="G12830" s="3" t="s">
        <v>8</v>
      </c>
      <c r="H12830" s="4" t="n">
        <f aca="false">ROUND(E12830*F12830,2)</f>
        <v>70944</v>
      </c>
    </row>
    <row r="12831" customFormat="false" ht="15" hidden="false" customHeight="false" outlineLevel="0" collapsed="false">
      <c r="A12831" s="3" t="n">
        <v>12830</v>
      </c>
      <c r="B12831" s="3" t="n">
        <v>15</v>
      </c>
      <c r="C12831" s="3" t="s">
        <v>485</v>
      </c>
      <c r="D12831" s="3" t="s">
        <v>563</v>
      </c>
      <c r="E12831" s="3" t="n">
        <v>4445</v>
      </c>
      <c r="F12831" s="4" t="n">
        <v>281.96</v>
      </c>
      <c r="G12831" s="3" t="s">
        <v>46</v>
      </c>
      <c r="H12831" s="4" t="n">
        <f aca="false">ROUND(E12831*F12831,2)</f>
        <v>1253312.2</v>
      </c>
    </row>
    <row r="12832" customFormat="false" ht="15" hidden="false" customHeight="false" outlineLevel="0" collapsed="false">
      <c r="A12832" s="3" t="n">
        <v>12831</v>
      </c>
      <c r="B12832" s="3" t="n">
        <v>8</v>
      </c>
      <c r="C12832" s="3" t="s">
        <v>485</v>
      </c>
      <c r="D12832" s="3" t="s">
        <v>562</v>
      </c>
      <c r="E12832" s="3" t="n">
        <v>4306</v>
      </c>
      <c r="F12832" s="4" t="n">
        <v>72.83</v>
      </c>
      <c r="G12832" s="3" t="s">
        <v>8</v>
      </c>
      <c r="H12832" s="4" t="n">
        <f aca="false">ROUND(E12832*F12832,2)</f>
        <v>313605.98</v>
      </c>
    </row>
    <row r="12833" customFormat="false" ht="15" hidden="false" customHeight="false" outlineLevel="0" collapsed="false">
      <c r="A12833" s="3" t="n">
        <v>12832</v>
      </c>
      <c r="B12833" s="3" t="n">
        <v>13</v>
      </c>
      <c r="C12833" s="3" t="s">
        <v>485</v>
      </c>
      <c r="D12833" s="3" t="s">
        <v>563</v>
      </c>
      <c r="E12833" s="3" t="n">
        <v>4007</v>
      </c>
      <c r="F12833" s="4" t="n">
        <v>46.25</v>
      </c>
      <c r="G12833" s="3" t="s">
        <v>41</v>
      </c>
      <c r="H12833" s="4" t="n">
        <f aca="false">ROUND(E12833*F12833,2)</f>
        <v>185323.75</v>
      </c>
    </row>
    <row r="12834" customFormat="false" ht="15" hidden="false" customHeight="false" outlineLevel="0" collapsed="false">
      <c r="A12834" s="3" t="n">
        <v>12833</v>
      </c>
      <c r="B12834" s="3" t="n">
        <v>1</v>
      </c>
      <c r="C12834" s="3" t="s">
        <v>485</v>
      </c>
      <c r="D12834" s="3" t="s">
        <v>562</v>
      </c>
      <c r="E12834" s="3" t="n">
        <v>3122</v>
      </c>
      <c r="F12834" s="4" t="n">
        <v>324.84</v>
      </c>
      <c r="G12834" s="3" t="s">
        <v>8</v>
      </c>
      <c r="H12834" s="4" t="n">
        <f aca="false">ROUND(E12834*F12834,2)</f>
        <v>1014150.48</v>
      </c>
    </row>
    <row r="12835" customFormat="false" ht="15" hidden="false" customHeight="false" outlineLevel="0" collapsed="false">
      <c r="A12835" s="3" t="n">
        <v>12834</v>
      </c>
      <c r="B12835" s="3" t="n">
        <v>5</v>
      </c>
      <c r="C12835" s="3" t="s">
        <v>485</v>
      </c>
      <c r="D12835" s="3" t="s">
        <v>562</v>
      </c>
      <c r="E12835" s="3" t="n">
        <v>2605</v>
      </c>
      <c r="F12835" s="4" t="n">
        <v>612.31</v>
      </c>
      <c r="G12835" s="3" t="s">
        <v>8</v>
      </c>
      <c r="H12835" s="4" t="n">
        <f aca="false">ROUND(E12835*F12835,2)</f>
        <v>1595067.55</v>
      </c>
    </row>
    <row r="12836" customFormat="false" ht="15" hidden="false" customHeight="false" outlineLevel="0" collapsed="false">
      <c r="A12836" s="3" t="n">
        <v>12835</v>
      </c>
      <c r="B12836" s="3" t="n">
        <v>7</v>
      </c>
      <c r="C12836" s="3" t="s">
        <v>485</v>
      </c>
      <c r="D12836" s="3" t="s">
        <v>562</v>
      </c>
      <c r="E12836" s="3" t="n">
        <v>534</v>
      </c>
      <c r="F12836" s="4" t="n">
        <v>267.23</v>
      </c>
      <c r="G12836" s="3" t="s">
        <v>8</v>
      </c>
      <c r="H12836" s="4" t="n">
        <f aca="false">ROUND(E12836*F12836,2)</f>
        <v>142700.82</v>
      </c>
    </row>
    <row r="12837" customFormat="false" ht="15" hidden="false" customHeight="false" outlineLevel="0" collapsed="false">
      <c r="A12837" s="3" t="n">
        <v>12836</v>
      </c>
      <c r="B12837" s="3" t="n">
        <v>1</v>
      </c>
      <c r="C12837" s="3" t="s">
        <v>485</v>
      </c>
      <c r="D12837" s="3" t="s">
        <v>562</v>
      </c>
      <c r="E12837" s="3" t="n">
        <v>1941</v>
      </c>
      <c r="F12837" s="4" t="n">
        <v>324.98</v>
      </c>
      <c r="G12837" s="3" t="s">
        <v>8</v>
      </c>
      <c r="H12837" s="4" t="n">
        <f aca="false">ROUND(E12837*F12837,2)</f>
        <v>630786.18</v>
      </c>
    </row>
    <row r="12838" customFormat="false" ht="15" hidden="false" customHeight="false" outlineLevel="0" collapsed="false">
      <c r="A12838" s="3" t="n">
        <v>12837</v>
      </c>
      <c r="B12838" s="3" t="n">
        <v>14</v>
      </c>
      <c r="C12838" s="3" t="s">
        <v>485</v>
      </c>
      <c r="D12838" s="3" t="s">
        <v>562</v>
      </c>
      <c r="E12838" s="3" t="n">
        <v>906</v>
      </c>
      <c r="F12838" s="4" t="n">
        <v>66.54</v>
      </c>
      <c r="G12838" s="3" t="s">
        <v>41</v>
      </c>
      <c r="H12838" s="4" t="n">
        <f aca="false">ROUND(E12838*F12838,2)</f>
        <v>60285.24</v>
      </c>
    </row>
    <row r="12839" customFormat="false" ht="15" hidden="false" customHeight="false" outlineLevel="0" collapsed="false">
      <c r="A12839" s="3" t="n">
        <v>12838</v>
      </c>
      <c r="B12839" s="3" t="n">
        <v>6</v>
      </c>
      <c r="C12839" s="3" t="s">
        <v>485</v>
      </c>
      <c r="D12839" s="3" t="s">
        <v>562</v>
      </c>
      <c r="E12839" s="3" t="n">
        <v>4261</v>
      </c>
      <c r="F12839" s="4" t="n">
        <v>249.51</v>
      </c>
      <c r="G12839" s="3" t="s">
        <v>8</v>
      </c>
      <c r="H12839" s="4" t="n">
        <f aca="false">ROUND(E12839*F12839,2)</f>
        <v>1063162.11</v>
      </c>
    </row>
    <row r="12840" customFormat="false" ht="15" hidden="false" customHeight="false" outlineLevel="0" collapsed="false">
      <c r="A12840" s="3" t="n">
        <v>12839</v>
      </c>
      <c r="B12840" s="3" t="n">
        <v>13</v>
      </c>
      <c r="C12840" s="3" t="s">
        <v>485</v>
      </c>
      <c r="D12840" s="3" t="s">
        <v>563</v>
      </c>
      <c r="E12840" s="3" t="n">
        <v>4192</v>
      </c>
      <c r="F12840" s="4" t="n">
        <v>46.09</v>
      </c>
      <c r="G12840" s="3" t="s">
        <v>41</v>
      </c>
      <c r="H12840" s="4" t="n">
        <f aca="false">ROUND(E12840*F12840,2)</f>
        <v>193209.28</v>
      </c>
    </row>
    <row r="12841" customFormat="false" ht="15" hidden="false" customHeight="false" outlineLevel="0" collapsed="false">
      <c r="A12841" s="3" t="n">
        <v>12840</v>
      </c>
      <c r="B12841" s="3" t="n">
        <v>2</v>
      </c>
      <c r="C12841" s="3" t="s">
        <v>485</v>
      </c>
      <c r="D12841" s="3" t="s">
        <v>562</v>
      </c>
      <c r="E12841" s="3" t="n">
        <v>2442</v>
      </c>
      <c r="F12841" s="4" t="n">
        <v>31.86</v>
      </c>
      <c r="G12841" s="3" t="s">
        <v>8</v>
      </c>
      <c r="H12841" s="4" t="n">
        <f aca="false">ROUND(E12841*F12841,2)</f>
        <v>77802.12</v>
      </c>
    </row>
    <row r="12842" customFormat="false" ht="15" hidden="false" customHeight="false" outlineLevel="0" collapsed="false">
      <c r="A12842" s="3" t="n">
        <v>12841</v>
      </c>
      <c r="B12842" s="3" t="n">
        <v>4</v>
      </c>
      <c r="C12842" s="3" t="s">
        <v>485</v>
      </c>
      <c r="D12842" s="3" t="s">
        <v>563</v>
      </c>
      <c r="E12842" s="3" t="n">
        <v>2754</v>
      </c>
      <c r="F12842" s="4" t="n">
        <v>114.41</v>
      </c>
      <c r="G12842" s="3" t="s">
        <v>8</v>
      </c>
      <c r="H12842" s="4" t="n">
        <f aca="false">ROUND(E12842*F12842,2)</f>
        <v>315085.14</v>
      </c>
    </row>
    <row r="12843" customFormat="false" ht="15" hidden="false" customHeight="false" outlineLevel="0" collapsed="false">
      <c r="A12843" s="3" t="n">
        <v>12842</v>
      </c>
      <c r="B12843" s="3" t="n">
        <v>13</v>
      </c>
      <c r="C12843" s="3" t="s">
        <v>485</v>
      </c>
      <c r="D12843" s="3" t="s">
        <v>563</v>
      </c>
      <c r="E12843" s="3" t="n">
        <v>3976</v>
      </c>
      <c r="F12843" s="4" t="n">
        <v>46.11</v>
      </c>
      <c r="G12843" s="3" t="s">
        <v>41</v>
      </c>
      <c r="H12843" s="4" t="n">
        <f aca="false">ROUND(E12843*F12843,2)</f>
        <v>183333.36</v>
      </c>
    </row>
    <row r="12844" customFormat="false" ht="15" hidden="false" customHeight="false" outlineLevel="0" collapsed="false">
      <c r="A12844" s="3" t="n">
        <v>12843</v>
      </c>
      <c r="B12844" s="3" t="n">
        <v>5</v>
      </c>
      <c r="C12844" s="3" t="s">
        <v>485</v>
      </c>
      <c r="D12844" s="3" t="s">
        <v>562</v>
      </c>
      <c r="E12844" s="3" t="n">
        <v>2320</v>
      </c>
      <c r="F12844" s="4" t="n">
        <v>610.49</v>
      </c>
      <c r="G12844" s="3" t="s">
        <v>8</v>
      </c>
      <c r="H12844" s="4" t="n">
        <f aca="false">ROUND(E12844*F12844,2)</f>
        <v>1416336.8</v>
      </c>
    </row>
    <row r="12845" customFormat="false" ht="15" hidden="false" customHeight="false" outlineLevel="0" collapsed="false">
      <c r="A12845" s="3" t="n">
        <v>12844</v>
      </c>
      <c r="B12845" s="3" t="n">
        <v>13</v>
      </c>
      <c r="C12845" s="3" t="s">
        <v>485</v>
      </c>
      <c r="D12845" s="3" t="s">
        <v>563</v>
      </c>
      <c r="E12845" s="3" t="n">
        <v>2355</v>
      </c>
      <c r="F12845" s="4" t="n">
        <v>46.1</v>
      </c>
      <c r="G12845" s="3" t="s">
        <v>41</v>
      </c>
      <c r="H12845" s="4" t="n">
        <f aca="false">ROUND(E12845*F12845,2)</f>
        <v>108565.5</v>
      </c>
    </row>
    <row r="12846" customFormat="false" ht="15" hidden="false" customHeight="false" outlineLevel="0" collapsed="false">
      <c r="A12846" s="3" t="n">
        <v>12845</v>
      </c>
      <c r="B12846" s="3" t="n">
        <v>6</v>
      </c>
      <c r="C12846" s="3" t="s">
        <v>485</v>
      </c>
      <c r="D12846" s="3" t="s">
        <v>563</v>
      </c>
      <c r="E12846" s="3" t="n">
        <v>4602</v>
      </c>
      <c r="F12846" s="4" t="n">
        <v>249.4</v>
      </c>
      <c r="G12846" s="3" t="s">
        <v>8</v>
      </c>
      <c r="H12846" s="4" t="n">
        <f aca="false">ROUND(E12846*F12846,2)</f>
        <v>1147738.8</v>
      </c>
    </row>
    <row r="12847" customFormat="false" ht="15" hidden="false" customHeight="false" outlineLevel="0" collapsed="false">
      <c r="A12847" s="3" t="n">
        <v>12846</v>
      </c>
      <c r="B12847" s="3" t="n">
        <v>9</v>
      </c>
      <c r="C12847" s="3" t="s">
        <v>485</v>
      </c>
      <c r="D12847" s="3" t="s">
        <v>563</v>
      </c>
      <c r="E12847" s="3" t="n">
        <v>4094</v>
      </c>
      <c r="F12847" s="4" t="n">
        <v>239.24</v>
      </c>
      <c r="G12847" s="3" t="s">
        <v>8</v>
      </c>
      <c r="H12847" s="4" t="n">
        <f aca="false">ROUND(E12847*F12847,2)</f>
        <v>979448.56</v>
      </c>
    </row>
    <row r="12848" customFormat="false" ht="15" hidden="false" customHeight="false" outlineLevel="0" collapsed="false">
      <c r="A12848" s="3" t="n">
        <v>12847</v>
      </c>
      <c r="B12848" s="3" t="n">
        <v>13</v>
      </c>
      <c r="C12848" s="3" t="s">
        <v>485</v>
      </c>
      <c r="D12848" s="3" t="s">
        <v>562</v>
      </c>
      <c r="E12848" s="3" t="n">
        <v>3175</v>
      </c>
      <c r="F12848" s="4" t="n">
        <v>46.2</v>
      </c>
      <c r="G12848" s="3" t="s">
        <v>41</v>
      </c>
      <c r="H12848" s="4" t="n">
        <f aca="false">ROUND(E12848*F12848,2)</f>
        <v>146685</v>
      </c>
    </row>
    <row r="12849" customFormat="false" ht="15" hidden="false" customHeight="false" outlineLevel="0" collapsed="false">
      <c r="A12849" s="3" t="n">
        <v>12848</v>
      </c>
      <c r="B12849" s="3" t="n">
        <v>5</v>
      </c>
      <c r="C12849" s="3" t="s">
        <v>486</v>
      </c>
      <c r="D12849" s="3" t="s">
        <v>563</v>
      </c>
      <c r="E12849" s="3" t="n">
        <v>4102</v>
      </c>
      <c r="F12849" s="4" t="n">
        <v>607.51</v>
      </c>
      <c r="G12849" s="3" t="s">
        <v>8</v>
      </c>
      <c r="H12849" s="4" t="n">
        <f aca="false">ROUND(E12849*F12849,2)</f>
        <v>2492006.02</v>
      </c>
    </row>
    <row r="12850" customFormat="false" ht="15" hidden="false" customHeight="false" outlineLevel="0" collapsed="false">
      <c r="A12850" s="3" t="n">
        <v>12849</v>
      </c>
      <c r="B12850" s="3" t="n">
        <v>9</v>
      </c>
      <c r="C12850" s="3" t="s">
        <v>486</v>
      </c>
      <c r="D12850" s="3" t="s">
        <v>563</v>
      </c>
      <c r="E12850" s="3" t="n">
        <v>1935</v>
      </c>
      <c r="F12850" s="4" t="n">
        <v>236.26</v>
      </c>
      <c r="G12850" s="3" t="s">
        <v>8</v>
      </c>
      <c r="H12850" s="4" t="n">
        <f aca="false">ROUND(E12850*F12850,2)</f>
        <v>457163.1</v>
      </c>
    </row>
    <row r="12851" customFormat="false" ht="15" hidden="false" customHeight="false" outlineLevel="0" collapsed="false">
      <c r="A12851" s="3" t="n">
        <v>12850</v>
      </c>
      <c r="B12851" s="3" t="n">
        <v>13</v>
      </c>
      <c r="C12851" s="3" t="s">
        <v>486</v>
      </c>
      <c r="D12851" s="3" t="s">
        <v>562</v>
      </c>
      <c r="E12851" s="3" t="n">
        <v>4712</v>
      </c>
      <c r="F12851" s="4" t="n">
        <v>44.24</v>
      </c>
      <c r="G12851" s="3" t="s">
        <v>41</v>
      </c>
      <c r="H12851" s="4" t="n">
        <f aca="false">ROUND(E12851*F12851,2)</f>
        <v>208458.88</v>
      </c>
    </row>
    <row r="12852" customFormat="false" ht="15" hidden="false" customHeight="false" outlineLevel="0" collapsed="false">
      <c r="A12852" s="3" t="n">
        <v>12851</v>
      </c>
      <c r="B12852" s="3" t="n">
        <v>6</v>
      </c>
      <c r="C12852" s="3" t="s">
        <v>486</v>
      </c>
      <c r="D12852" s="3" t="s">
        <v>563</v>
      </c>
      <c r="E12852" s="3" t="n">
        <v>3030</v>
      </c>
      <c r="F12852" s="4" t="n">
        <v>249.48</v>
      </c>
      <c r="G12852" s="3" t="s">
        <v>8</v>
      </c>
      <c r="H12852" s="4" t="n">
        <f aca="false">ROUND(E12852*F12852,2)</f>
        <v>755924.4</v>
      </c>
    </row>
    <row r="12853" customFormat="false" ht="15" hidden="false" customHeight="false" outlineLevel="0" collapsed="false">
      <c r="A12853" s="3" t="n">
        <v>12852</v>
      </c>
      <c r="B12853" s="3" t="n">
        <v>11</v>
      </c>
      <c r="C12853" s="3" t="s">
        <v>486</v>
      </c>
      <c r="D12853" s="3" t="s">
        <v>563</v>
      </c>
      <c r="E12853" s="3" t="n">
        <v>2675</v>
      </c>
      <c r="F12853" s="4" t="n">
        <v>110.8</v>
      </c>
      <c r="G12853" s="3" t="s">
        <v>34</v>
      </c>
      <c r="H12853" s="4" t="n">
        <f aca="false">ROUND(E12853*F12853,2)</f>
        <v>296390</v>
      </c>
    </row>
    <row r="12854" customFormat="false" ht="15" hidden="false" customHeight="false" outlineLevel="0" collapsed="false">
      <c r="A12854" s="3" t="n">
        <v>12853</v>
      </c>
      <c r="B12854" s="3" t="n">
        <v>14</v>
      </c>
      <c r="C12854" s="3" t="s">
        <v>486</v>
      </c>
      <c r="D12854" s="3" t="s">
        <v>562</v>
      </c>
      <c r="E12854" s="3" t="n">
        <v>4090</v>
      </c>
      <c r="F12854" s="4" t="n">
        <v>68</v>
      </c>
      <c r="G12854" s="3" t="s">
        <v>41</v>
      </c>
      <c r="H12854" s="4" t="n">
        <f aca="false">ROUND(E12854*F12854,2)</f>
        <v>278120</v>
      </c>
    </row>
    <row r="12855" customFormat="false" ht="15" hidden="false" customHeight="false" outlineLevel="0" collapsed="false">
      <c r="A12855" s="3" t="n">
        <v>12854</v>
      </c>
      <c r="B12855" s="3" t="n">
        <v>14</v>
      </c>
      <c r="C12855" s="3" t="s">
        <v>486</v>
      </c>
      <c r="D12855" s="3" t="s">
        <v>563</v>
      </c>
      <c r="E12855" s="3" t="n">
        <v>814</v>
      </c>
      <c r="F12855" s="4" t="n">
        <v>67.97</v>
      </c>
      <c r="G12855" s="3" t="s">
        <v>41</v>
      </c>
      <c r="H12855" s="4" t="n">
        <f aca="false">ROUND(E12855*F12855,2)</f>
        <v>55327.58</v>
      </c>
    </row>
    <row r="12856" customFormat="false" ht="15" hidden="false" customHeight="false" outlineLevel="0" collapsed="false">
      <c r="A12856" s="3" t="n">
        <v>12855</v>
      </c>
      <c r="B12856" s="3" t="n">
        <v>5</v>
      </c>
      <c r="C12856" s="3" t="s">
        <v>486</v>
      </c>
      <c r="D12856" s="3" t="s">
        <v>562</v>
      </c>
      <c r="E12856" s="3" t="n">
        <v>4750</v>
      </c>
      <c r="F12856" s="4" t="n">
        <v>607.34</v>
      </c>
      <c r="G12856" s="3" t="s">
        <v>8</v>
      </c>
      <c r="H12856" s="4" t="n">
        <f aca="false">ROUND(E12856*F12856,2)</f>
        <v>2884865</v>
      </c>
    </row>
    <row r="12857" customFormat="false" ht="15" hidden="false" customHeight="false" outlineLevel="0" collapsed="false">
      <c r="A12857" s="3" t="n">
        <v>12856</v>
      </c>
      <c r="B12857" s="3" t="n">
        <v>3</v>
      </c>
      <c r="C12857" s="3" t="s">
        <v>486</v>
      </c>
      <c r="D12857" s="3" t="s">
        <v>563</v>
      </c>
      <c r="E12857" s="3" t="n">
        <v>703</v>
      </c>
      <c r="F12857" s="4" t="n">
        <v>175.56</v>
      </c>
      <c r="G12857" s="3" t="s">
        <v>8</v>
      </c>
      <c r="H12857" s="4" t="n">
        <f aca="false">ROUND(E12857*F12857,2)</f>
        <v>123418.68</v>
      </c>
    </row>
    <row r="12858" customFormat="false" ht="15" hidden="false" customHeight="false" outlineLevel="0" collapsed="false">
      <c r="A12858" s="3" t="n">
        <v>12857</v>
      </c>
      <c r="B12858" s="3" t="n">
        <v>3</v>
      </c>
      <c r="C12858" s="3" t="s">
        <v>486</v>
      </c>
      <c r="D12858" s="3" t="s">
        <v>562</v>
      </c>
      <c r="E12858" s="3" t="n">
        <v>3824</v>
      </c>
      <c r="F12858" s="4" t="n">
        <v>175.63</v>
      </c>
      <c r="G12858" s="3" t="s">
        <v>8</v>
      </c>
      <c r="H12858" s="4" t="n">
        <f aca="false">ROUND(E12858*F12858,2)</f>
        <v>671609.12</v>
      </c>
    </row>
    <row r="12859" customFormat="false" ht="15" hidden="false" customHeight="false" outlineLevel="0" collapsed="false">
      <c r="A12859" s="3" t="n">
        <v>12858</v>
      </c>
      <c r="B12859" s="3" t="n">
        <v>15</v>
      </c>
      <c r="C12859" s="3" t="s">
        <v>486</v>
      </c>
      <c r="D12859" s="3" t="s">
        <v>562</v>
      </c>
      <c r="E12859" s="3" t="n">
        <v>318</v>
      </c>
      <c r="F12859" s="4" t="n">
        <v>282.98</v>
      </c>
      <c r="G12859" s="3" t="s">
        <v>46</v>
      </c>
      <c r="H12859" s="4" t="n">
        <f aca="false">ROUND(E12859*F12859,2)</f>
        <v>89987.64</v>
      </c>
    </row>
    <row r="12860" customFormat="false" ht="15" hidden="false" customHeight="false" outlineLevel="0" collapsed="false">
      <c r="A12860" s="3" t="n">
        <v>12859</v>
      </c>
      <c r="B12860" s="3" t="n">
        <v>6</v>
      </c>
      <c r="C12860" s="3" t="s">
        <v>486</v>
      </c>
      <c r="D12860" s="3" t="s">
        <v>562</v>
      </c>
      <c r="E12860" s="3" t="n">
        <v>2150</v>
      </c>
      <c r="F12860" s="4" t="n">
        <v>249.77</v>
      </c>
      <c r="G12860" s="3" t="s">
        <v>8</v>
      </c>
      <c r="H12860" s="4" t="n">
        <f aca="false">ROUND(E12860*F12860,2)</f>
        <v>537005.5</v>
      </c>
    </row>
    <row r="12861" customFormat="false" ht="15" hidden="false" customHeight="false" outlineLevel="0" collapsed="false">
      <c r="A12861" s="3" t="n">
        <v>12860</v>
      </c>
      <c r="B12861" s="3" t="n">
        <v>8</v>
      </c>
      <c r="C12861" s="3" t="s">
        <v>486</v>
      </c>
      <c r="D12861" s="3" t="s">
        <v>562</v>
      </c>
      <c r="E12861" s="3" t="n">
        <v>4641</v>
      </c>
      <c r="F12861" s="4" t="n">
        <v>75.22</v>
      </c>
      <c r="G12861" s="3" t="s">
        <v>8</v>
      </c>
      <c r="H12861" s="4" t="n">
        <f aca="false">ROUND(E12861*F12861,2)</f>
        <v>349096.02</v>
      </c>
    </row>
    <row r="12862" customFormat="false" ht="15" hidden="false" customHeight="false" outlineLevel="0" collapsed="false">
      <c r="A12862" s="3" t="n">
        <v>12861</v>
      </c>
      <c r="B12862" s="3" t="n">
        <v>5</v>
      </c>
      <c r="C12862" s="3" t="s">
        <v>486</v>
      </c>
      <c r="D12862" s="3" t="s">
        <v>562</v>
      </c>
      <c r="E12862" s="3" t="n">
        <v>2161</v>
      </c>
      <c r="F12862" s="4" t="n">
        <v>608.94</v>
      </c>
      <c r="G12862" s="3" t="s">
        <v>8</v>
      </c>
      <c r="H12862" s="4" t="n">
        <f aca="false">ROUND(E12862*F12862,2)</f>
        <v>1315919.34</v>
      </c>
    </row>
    <row r="12863" customFormat="false" ht="15" hidden="false" customHeight="false" outlineLevel="0" collapsed="false">
      <c r="A12863" s="3" t="n">
        <v>12862</v>
      </c>
      <c r="B12863" s="3" t="n">
        <v>8</v>
      </c>
      <c r="C12863" s="3" t="s">
        <v>486</v>
      </c>
      <c r="D12863" s="3" t="s">
        <v>563</v>
      </c>
      <c r="E12863" s="3" t="n">
        <v>2668</v>
      </c>
      <c r="F12863" s="4" t="n">
        <v>74.95</v>
      </c>
      <c r="G12863" s="3" t="s">
        <v>8</v>
      </c>
      <c r="H12863" s="4" t="n">
        <f aca="false">ROUND(E12863*F12863,2)</f>
        <v>199966.6</v>
      </c>
    </row>
    <row r="12864" customFormat="false" ht="15" hidden="false" customHeight="false" outlineLevel="0" collapsed="false">
      <c r="A12864" s="3" t="n">
        <v>12863</v>
      </c>
      <c r="B12864" s="3" t="n">
        <v>11</v>
      </c>
      <c r="C12864" s="3" t="s">
        <v>486</v>
      </c>
      <c r="D12864" s="3" t="s">
        <v>562</v>
      </c>
      <c r="E12864" s="3" t="n">
        <v>2738</v>
      </c>
      <c r="F12864" s="4" t="n">
        <v>111.07</v>
      </c>
      <c r="G12864" s="3" t="s">
        <v>34</v>
      </c>
      <c r="H12864" s="4" t="n">
        <f aca="false">ROUND(E12864*F12864,2)</f>
        <v>304109.66</v>
      </c>
    </row>
    <row r="12865" customFormat="false" ht="15" hidden="false" customHeight="false" outlineLevel="0" collapsed="false">
      <c r="A12865" s="3" t="n">
        <v>12864</v>
      </c>
      <c r="B12865" s="3" t="n">
        <v>13</v>
      </c>
      <c r="C12865" s="3" t="s">
        <v>486</v>
      </c>
      <c r="D12865" s="3" t="s">
        <v>562</v>
      </c>
      <c r="E12865" s="3" t="n">
        <v>598</v>
      </c>
      <c r="F12865" s="4" t="n">
        <v>44.36</v>
      </c>
      <c r="G12865" s="3" t="s">
        <v>41</v>
      </c>
      <c r="H12865" s="4" t="n">
        <f aca="false">ROUND(E12865*F12865,2)</f>
        <v>26527.28</v>
      </c>
    </row>
    <row r="12866" customFormat="false" ht="15" hidden="false" customHeight="false" outlineLevel="0" collapsed="false">
      <c r="A12866" s="3" t="n">
        <v>12865</v>
      </c>
      <c r="B12866" s="3" t="n">
        <v>6</v>
      </c>
      <c r="C12866" s="3" t="s">
        <v>486</v>
      </c>
      <c r="D12866" s="3" t="s">
        <v>563</v>
      </c>
      <c r="E12866" s="3" t="n">
        <v>607</v>
      </c>
      <c r="F12866" s="4" t="n">
        <v>250</v>
      </c>
      <c r="G12866" s="3" t="s">
        <v>8</v>
      </c>
      <c r="H12866" s="4" t="n">
        <f aca="false">ROUND(E12866*F12866,2)</f>
        <v>151750</v>
      </c>
    </row>
    <row r="12867" customFormat="false" ht="15" hidden="false" customHeight="false" outlineLevel="0" collapsed="false">
      <c r="A12867" s="3" t="n">
        <v>12866</v>
      </c>
      <c r="B12867" s="3" t="n">
        <v>8</v>
      </c>
      <c r="C12867" s="3" t="s">
        <v>486</v>
      </c>
      <c r="D12867" s="3" t="s">
        <v>563</v>
      </c>
      <c r="E12867" s="3" t="n">
        <v>719</v>
      </c>
      <c r="F12867" s="4" t="n">
        <v>75.12</v>
      </c>
      <c r="G12867" s="3" t="s">
        <v>8</v>
      </c>
      <c r="H12867" s="4" t="n">
        <f aca="false">ROUND(E12867*F12867,2)</f>
        <v>54011.28</v>
      </c>
    </row>
    <row r="12868" customFormat="false" ht="15" hidden="false" customHeight="false" outlineLevel="0" collapsed="false">
      <c r="A12868" s="3" t="n">
        <v>12867</v>
      </c>
      <c r="B12868" s="3" t="n">
        <v>5</v>
      </c>
      <c r="C12868" s="3" t="s">
        <v>486</v>
      </c>
      <c r="D12868" s="3" t="s">
        <v>563</v>
      </c>
      <c r="E12868" s="3" t="n">
        <v>4363</v>
      </c>
      <c r="F12868" s="4" t="n">
        <v>607.03</v>
      </c>
      <c r="G12868" s="3" t="s">
        <v>8</v>
      </c>
      <c r="H12868" s="4" t="n">
        <f aca="false">ROUND(E12868*F12868,2)</f>
        <v>2648471.89</v>
      </c>
    </row>
    <row r="12869" customFormat="false" ht="15" hidden="false" customHeight="false" outlineLevel="0" collapsed="false">
      <c r="A12869" s="3" t="n">
        <v>12868</v>
      </c>
      <c r="B12869" s="3" t="n">
        <v>15</v>
      </c>
      <c r="C12869" s="3" t="s">
        <v>486</v>
      </c>
      <c r="D12869" s="3" t="s">
        <v>563</v>
      </c>
      <c r="E12869" s="3" t="n">
        <v>2091</v>
      </c>
      <c r="F12869" s="4" t="n">
        <v>283.81</v>
      </c>
      <c r="G12869" s="3" t="s">
        <v>46</v>
      </c>
      <c r="H12869" s="4" t="n">
        <f aca="false">ROUND(E12869*F12869,2)</f>
        <v>593446.71</v>
      </c>
    </row>
    <row r="12870" customFormat="false" ht="15" hidden="false" customHeight="false" outlineLevel="0" collapsed="false">
      <c r="A12870" s="3" t="n">
        <v>12869</v>
      </c>
      <c r="B12870" s="3" t="n">
        <v>10</v>
      </c>
      <c r="C12870" s="3" t="s">
        <v>486</v>
      </c>
      <c r="D12870" s="3" t="s">
        <v>563</v>
      </c>
      <c r="E12870" s="3" t="n">
        <v>3113</v>
      </c>
      <c r="F12870" s="4" t="n">
        <v>81.78</v>
      </c>
      <c r="G12870" s="3" t="s">
        <v>8</v>
      </c>
      <c r="H12870" s="4" t="n">
        <f aca="false">ROUND(E12870*F12870,2)</f>
        <v>254581.14</v>
      </c>
    </row>
    <row r="12871" customFormat="false" ht="15" hidden="false" customHeight="false" outlineLevel="0" collapsed="false">
      <c r="A12871" s="3" t="n">
        <v>12870</v>
      </c>
      <c r="B12871" s="3" t="n">
        <v>2</v>
      </c>
      <c r="C12871" s="3" t="s">
        <v>486</v>
      </c>
      <c r="D12871" s="3" t="s">
        <v>562</v>
      </c>
      <c r="E12871" s="3" t="n">
        <v>4223</v>
      </c>
      <c r="F12871" s="4" t="n">
        <v>32.41</v>
      </c>
      <c r="G12871" s="3" t="s">
        <v>8</v>
      </c>
      <c r="H12871" s="4" t="n">
        <f aca="false">ROUND(E12871*F12871,2)</f>
        <v>136867.43</v>
      </c>
    </row>
    <row r="12872" customFormat="false" ht="15" hidden="false" customHeight="false" outlineLevel="0" collapsed="false">
      <c r="A12872" s="3" t="n">
        <v>12871</v>
      </c>
      <c r="B12872" s="3" t="n">
        <v>12</v>
      </c>
      <c r="C12872" s="3" t="s">
        <v>486</v>
      </c>
      <c r="D12872" s="3" t="s">
        <v>563</v>
      </c>
      <c r="E12872" s="3" t="n">
        <v>2153</v>
      </c>
      <c r="F12872" s="4" t="n">
        <v>209.79</v>
      </c>
      <c r="G12872" s="3" t="s">
        <v>38</v>
      </c>
      <c r="H12872" s="4" t="n">
        <f aca="false">ROUND(E12872*F12872,2)</f>
        <v>451677.87</v>
      </c>
    </row>
    <row r="12873" customFormat="false" ht="15" hidden="false" customHeight="false" outlineLevel="0" collapsed="false">
      <c r="A12873" s="3" t="n">
        <v>12872</v>
      </c>
      <c r="B12873" s="3" t="n">
        <v>13</v>
      </c>
      <c r="C12873" s="3" t="s">
        <v>486</v>
      </c>
      <c r="D12873" s="3" t="s">
        <v>563</v>
      </c>
      <c r="E12873" s="3" t="n">
        <v>2550</v>
      </c>
      <c r="F12873" s="4" t="n">
        <v>44.36</v>
      </c>
      <c r="G12873" s="3" t="s">
        <v>41</v>
      </c>
      <c r="H12873" s="4" t="n">
        <f aca="false">ROUND(E12873*F12873,2)</f>
        <v>113118</v>
      </c>
    </row>
    <row r="12874" customFormat="false" ht="15" hidden="false" customHeight="false" outlineLevel="0" collapsed="false">
      <c r="A12874" s="3" t="n">
        <v>12873</v>
      </c>
      <c r="B12874" s="3" t="n">
        <v>3</v>
      </c>
      <c r="C12874" s="3" t="s">
        <v>486</v>
      </c>
      <c r="D12874" s="3" t="s">
        <v>562</v>
      </c>
      <c r="E12874" s="3" t="n">
        <v>4108</v>
      </c>
      <c r="F12874" s="4" t="n">
        <v>175.73</v>
      </c>
      <c r="G12874" s="3" t="s">
        <v>8</v>
      </c>
      <c r="H12874" s="4" t="n">
        <f aca="false">ROUND(E12874*F12874,2)</f>
        <v>721898.84</v>
      </c>
    </row>
    <row r="12875" customFormat="false" ht="15" hidden="false" customHeight="false" outlineLevel="0" collapsed="false">
      <c r="A12875" s="3" t="n">
        <v>12874</v>
      </c>
      <c r="B12875" s="3" t="n">
        <v>14</v>
      </c>
      <c r="C12875" s="3" t="s">
        <v>486</v>
      </c>
      <c r="D12875" s="3" t="s">
        <v>563</v>
      </c>
      <c r="E12875" s="3" t="n">
        <v>4603</v>
      </c>
      <c r="F12875" s="4" t="n">
        <v>68.16</v>
      </c>
      <c r="G12875" s="3" t="s">
        <v>41</v>
      </c>
      <c r="H12875" s="4" t="n">
        <f aca="false">ROUND(E12875*F12875,2)</f>
        <v>313740.48</v>
      </c>
    </row>
    <row r="12876" customFormat="false" ht="15" hidden="false" customHeight="false" outlineLevel="0" collapsed="false">
      <c r="A12876" s="3" t="n">
        <v>12875</v>
      </c>
      <c r="B12876" s="3" t="n">
        <v>15</v>
      </c>
      <c r="C12876" s="3" t="s">
        <v>487</v>
      </c>
      <c r="D12876" s="3" t="s">
        <v>563</v>
      </c>
      <c r="E12876" s="3" t="n">
        <v>899</v>
      </c>
      <c r="F12876" s="4" t="n">
        <v>286.1</v>
      </c>
      <c r="G12876" s="3" t="s">
        <v>46</v>
      </c>
      <c r="H12876" s="4" t="n">
        <f aca="false">ROUND(E12876*F12876,2)</f>
        <v>257203.9</v>
      </c>
    </row>
    <row r="12877" customFormat="false" ht="15" hidden="false" customHeight="false" outlineLevel="0" collapsed="false">
      <c r="A12877" s="3" t="n">
        <v>12876</v>
      </c>
      <c r="B12877" s="3" t="n">
        <v>1</v>
      </c>
      <c r="C12877" s="3" t="s">
        <v>487</v>
      </c>
      <c r="D12877" s="3" t="s">
        <v>563</v>
      </c>
      <c r="E12877" s="3" t="n">
        <v>4029</v>
      </c>
      <c r="F12877" s="4" t="n">
        <v>327.97</v>
      </c>
      <c r="G12877" s="3" t="s">
        <v>8</v>
      </c>
      <c r="H12877" s="4" t="n">
        <f aca="false">ROUND(E12877*F12877,2)</f>
        <v>1321391.13</v>
      </c>
    </row>
    <row r="12878" customFormat="false" ht="15" hidden="false" customHeight="false" outlineLevel="0" collapsed="false">
      <c r="A12878" s="3" t="n">
        <v>12877</v>
      </c>
      <c r="B12878" s="3" t="n">
        <v>9</v>
      </c>
      <c r="C12878" s="3" t="s">
        <v>487</v>
      </c>
      <c r="D12878" s="3" t="s">
        <v>563</v>
      </c>
      <c r="E12878" s="3" t="n">
        <v>3899</v>
      </c>
      <c r="F12878" s="4" t="n">
        <v>240.8</v>
      </c>
      <c r="G12878" s="3" t="s">
        <v>8</v>
      </c>
      <c r="H12878" s="4" t="n">
        <f aca="false">ROUND(E12878*F12878,2)</f>
        <v>938879.2</v>
      </c>
    </row>
    <row r="12879" customFormat="false" ht="15" hidden="false" customHeight="false" outlineLevel="0" collapsed="false">
      <c r="A12879" s="3" t="n">
        <v>12878</v>
      </c>
      <c r="B12879" s="3" t="n">
        <v>9</v>
      </c>
      <c r="C12879" s="3" t="s">
        <v>487</v>
      </c>
      <c r="D12879" s="3" t="s">
        <v>563</v>
      </c>
      <c r="E12879" s="3" t="n">
        <v>3175</v>
      </c>
      <c r="F12879" s="4" t="n">
        <v>240.73</v>
      </c>
      <c r="G12879" s="3" t="s">
        <v>8</v>
      </c>
      <c r="H12879" s="4" t="n">
        <f aca="false">ROUND(E12879*F12879,2)</f>
        <v>764317.75</v>
      </c>
    </row>
    <row r="12880" customFormat="false" ht="15" hidden="false" customHeight="false" outlineLevel="0" collapsed="false">
      <c r="A12880" s="3" t="n">
        <v>12879</v>
      </c>
      <c r="B12880" s="3" t="n">
        <v>3</v>
      </c>
      <c r="C12880" s="3" t="s">
        <v>487</v>
      </c>
      <c r="D12880" s="3" t="s">
        <v>562</v>
      </c>
      <c r="E12880" s="3" t="n">
        <v>1484</v>
      </c>
      <c r="F12880" s="4" t="n">
        <v>180.74</v>
      </c>
      <c r="G12880" s="3" t="s">
        <v>8</v>
      </c>
      <c r="H12880" s="4" t="n">
        <f aca="false">ROUND(E12880*F12880,2)</f>
        <v>268218.16</v>
      </c>
    </row>
    <row r="12881" customFormat="false" ht="15" hidden="false" customHeight="false" outlineLevel="0" collapsed="false">
      <c r="A12881" s="3" t="n">
        <v>12880</v>
      </c>
      <c r="B12881" s="3" t="n">
        <v>6</v>
      </c>
      <c r="C12881" s="3" t="s">
        <v>487</v>
      </c>
      <c r="D12881" s="3" t="s">
        <v>562</v>
      </c>
      <c r="E12881" s="3" t="n">
        <v>1986</v>
      </c>
      <c r="F12881" s="4" t="n">
        <v>259.9</v>
      </c>
      <c r="G12881" s="3" t="s">
        <v>8</v>
      </c>
      <c r="H12881" s="4" t="n">
        <f aca="false">ROUND(E12881*F12881,2)</f>
        <v>516161.4</v>
      </c>
    </row>
    <row r="12882" customFormat="false" ht="15" hidden="false" customHeight="false" outlineLevel="0" collapsed="false">
      <c r="A12882" s="3" t="n">
        <v>12881</v>
      </c>
      <c r="B12882" s="3" t="n">
        <v>11</v>
      </c>
      <c r="C12882" s="3" t="s">
        <v>487</v>
      </c>
      <c r="D12882" s="3" t="s">
        <v>562</v>
      </c>
      <c r="E12882" s="3" t="n">
        <v>692</v>
      </c>
      <c r="F12882" s="4" t="n">
        <v>113.01</v>
      </c>
      <c r="G12882" s="3" t="s">
        <v>34</v>
      </c>
      <c r="H12882" s="4" t="n">
        <f aca="false">ROUND(E12882*F12882,2)</f>
        <v>78202.92</v>
      </c>
    </row>
    <row r="12883" customFormat="false" ht="15" hidden="false" customHeight="false" outlineLevel="0" collapsed="false">
      <c r="A12883" s="3" t="n">
        <v>12882</v>
      </c>
      <c r="B12883" s="3" t="n">
        <v>10</v>
      </c>
      <c r="C12883" s="3" t="s">
        <v>487</v>
      </c>
      <c r="D12883" s="3" t="s">
        <v>563</v>
      </c>
      <c r="E12883" s="3" t="n">
        <v>846</v>
      </c>
      <c r="F12883" s="4" t="n">
        <v>80.64</v>
      </c>
      <c r="G12883" s="3" t="s">
        <v>8</v>
      </c>
      <c r="H12883" s="4" t="n">
        <f aca="false">ROUND(E12883*F12883,2)</f>
        <v>68221.44</v>
      </c>
    </row>
    <row r="12884" customFormat="false" ht="15" hidden="false" customHeight="false" outlineLevel="0" collapsed="false">
      <c r="A12884" s="3" t="n">
        <v>12883</v>
      </c>
      <c r="B12884" s="3" t="n">
        <v>12</v>
      </c>
      <c r="C12884" s="3" t="s">
        <v>487</v>
      </c>
      <c r="D12884" s="3" t="s">
        <v>563</v>
      </c>
      <c r="E12884" s="3" t="n">
        <v>2133</v>
      </c>
      <c r="F12884" s="4" t="n">
        <v>210.54</v>
      </c>
      <c r="G12884" s="3" t="s">
        <v>38</v>
      </c>
      <c r="H12884" s="4" t="n">
        <f aca="false">ROUND(E12884*F12884,2)</f>
        <v>449081.82</v>
      </c>
    </row>
    <row r="12885" customFormat="false" ht="15" hidden="false" customHeight="false" outlineLevel="0" collapsed="false">
      <c r="A12885" s="3" t="n">
        <v>12884</v>
      </c>
      <c r="B12885" s="3" t="n">
        <v>6</v>
      </c>
      <c r="C12885" s="3" t="s">
        <v>487</v>
      </c>
      <c r="D12885" s="3" t="s">
        <v>563</v>
      </c>
      <c r="E12885" s="3" t="n">
        <v>977</v>
      </c>
      <c r="F12885" s="4" t="n">
        <v>259.45</v>
      </c>
      <c r="G12885" s="3" t="s">
        <v>8</v>
      </c>
      <c r="H12885" s="4" t="n">
        <f aca="false">ROUND(E12885*F12885,2)</f>
        <v>253482.65</v>
      </c>
    </row>
    <row r="12886" customFormat="false" ht="15" hidden="false" customHeight="false" outlineLevel="0" collapsed="false">
      <c r="A12886" s="3" t="n">
        <v>12885</v>
      </c>
      <c r="B12886" s="3" t="n">
        <v>15</v>
      </c>
      <c r="C12886" s="3" t="s">
        <v>487</v>
      </c>
      <c r="D12886" s="3" t="s">
        <v>563</v>
      </c>
      <c r="E12886" s="3" t="n">
        <v>158</v>
      </c>
      <c r="F12886" s="4" t="n">
        <v>285.45</v>
      </c>
      <c r="G12886" s="3" t="s">
        <v>46</v>
      </c>
      <c r="H12886" s="4" t="n">
        <f aca="false">ROUND(E12886*F12886,2)</f>
        <v>45101.1</v>
      </c>
    </row>
    <row r="12887" customFormat="false" ht="15" hidden="false" customHeight="false" outlineLevel="0" collapsed="false">
      <c r="A12887" s="3" t="n">
        <v>12886</v>
      </c>
      <c r="B12887" s="3" t="n">
        <v>2</v>
      </c>
      <c r="C12887" s="3" t="s">
        <v>487</v>
      </c>
      <c r="D12887" s="3" t="s">
        <v>563</v>
      </c>
      <c r="E12887" s="3" t="n">
        <v>2224</v>
      </c>
      <c r="F12887" s="4" t="n">
        <v>32.45</v>
      </c>
      <c r="G12887" s="3" t="s">
        <v>8</v>
      </c>
      <c r="H12887" s="4" t="n">
        <f aca="false">ROUND(E12887*F12887,2)</f>
        <v>72168.8</v>
      </c>
    </row>
    <row r="12888" customFormat="false" ht="15" hidden="false" customHeight="false" outlineLevel="0" collapsed="false">
      <c r="A12888" s="3" t="n">
        <v>12887</v>
      </c>
      <c r="B12888" s="3" t="n">
        <v>12</v>
      </c>
      <c r="C12888" s="3" t="s">
        <v>487</v>
      </c>
      <c r="D12888" s="3" t="s">
        <v>563</v>
      </c>
      <c r="E12888" s="3" t="n">
        <v>1663</v>
      </c>
      <c r="F12888" s="4" t="n">
        <v>211.56</v>
      </c>
      <c r="G12888" s="3" t="s">
        <v>38</v>
      </c>
      <c r="H12888" s="4" t="n">
        <f aca="false">ROUND(E12888*F12888,2)</f>
        <v>351824.28</v>
      </c>
    </row>
    <row r="12889" customFormat="false" ht="15" hidden="false" customHeight="false" outlineLevel="0" collapsed="false">
      <c r="A12889" s="3" t="n">
        <v>12888</v>
      </c>
      <c r="B12889" s="3" t="n">
        <v>8</v>
      </c>
      <c r="C12889" s="3" t="s">
        <v>487</v>
      </c>
      <c r="D12889" s="3" t="s">
        <v>563</v>
      </c>
      <c r="E12889" s="3" t="n">
        <v>2584</v>
      </c>
      <c r="F12889" s="4" t="n">
        <v>74.18</v>
      </c>
      <c r="G12889" s="3" t="s">
        <v>8</v>
      </c>
      <c r="H12889" s="4" t="n">
        <f aca="false">ROUND(E12889*F12889,2)</f>
        <v>191681.12</v>
      </c>
    </row>
    <row r="12890" customFormat="false" ht="15" hidden="false" customHeight="false" outlineLevel="0" collapsed="false">
      <c r="A12890" s="3" t="n">
        <v>12889</v>
      </c>
      <c r="B12890" s="3" t="n">
        <v>10</v>
      </c>
      <c r="C12890" s="3" t="s">
        <v>487</v>
      </c>
      <c r="D12890" s="3" t="s">
        <v>562</v>
      </c>
      <c r="E12890" s="3" t="n">
        <v>4593</v>
      </c>
      <c r="F12890" s="4" t="n">
        <v>80.85</v>
      </c>
      <c r="G12890" s="3" t="s">
        <v>8</v>
      </c>
      <c r="H12890" s="4" t="n">
        <f aca="false">ROUND(E12890*F12890,2)</f>
        <v>371344.05</v>
      </c>
    </row>
    <row r="12891" customFormat="false" ht="15" hidden="false" customHeight="false" outlineLevel="0" collapsed="false">
      <c r="A12891" s="3" t="n">
        <v>12890</v>
      </c>
      <c r="B12891" s="3" t="n">
        <v>15</v>
      </c>
      <c r="C12891" s="3" t="s">
        <v>487</v>
      </c>
      <c r="D12891" s="3" t="s">
        <v>562</v>
      </c>
      <c r="E12891" s="3" t="n">
        <v>2981</v>
      </c>
      <c r="F12891" s="4" t="n">
        <v>284.8</v>
      </c>
      <c r="G12891" s="3" t="s">
        <v>46</v>
      </c>
      <c r="H12891" s="4" t="n">
        <f aca="false">ROUND(E12891*F12891,2)</f>
        <v>848988.8</v>
      </c>
    </row>
    <row r="12892" customFormat="false" ht="15" hidden="false" customHeight="false" outlineLevel="0" collapsed="false">
      <c r="A12892" s="3" t="n">
        <v>12891</v>
      </c>
      <c r="B12892" s="3" t="n">
        <v>8</v>
      </c>
      <c r="C12892" s="3" t="s">
        <v>487</v>
      </c>
      <c r="D12892" s="3" t="s">
        <v>563</v>
      </c>
      <c r="E12892" s="3" t="n">
        <v>3721</v>
      </c>
      <c r="F12892" s="4" t="n">
        <v>74.14</v>
      </c>
      <c r="G12892" s="3" t="s">
        <v>8</v>
      </c>
      <c r="H12892" s="4" t="n">
        <f aca="false">ROUND(E12892*F12892,2)</f>
        <v>275874.94</v>
      </c>
    </row>
    <row r="12893" customFormat="false" ht="15" hidden="false" customHeight="false" outlineLevel="0" collapsed="false">
      <c r="A12893" s="3" t="n">
        <v>12892</v>
      </c>
      <c r="B12893" s="3" t="n">
        <v>5</v>
      </c>
      <c r="C12893" s="3" t="s">
        <v>487</v>
      </c>
      <c r="D12893" s="3" t="s">
        <v>563</v>
      </c>
      <c r="E12893" s="3" t="n">
        <v>2704</v>
      </c>
      <c r="F12893" s="4" t="n">
        <v>615.35</v>
      </c>
      <c r="G12893" s="3" t="s">
        <v>8</v>
      </c>
      <c r="H12893" s="4" t="n">
        <f aca="false">ROUND(E12893*F12893,2)</f>
        <v>1663906.4</v>
      </c>
    </row>
    <row r="12894" customFormat="false" ht="15" hidden="false" customHeight="false" outlineLevel="0" collapsed="false">
      <c r="A12894" s="3" t="n">
        <v>12893</v>
      </c>
      <c r="B12894" s="3" t="n">
        <v>11</v>
      </c>
      <c r="C12894" s="3" t="s">
        <v>487</v>
      </c>
      <c r="D12894" s="3" t="s">
        <v>563</v>
      </c>
      <c r="E12894" s="3" t="n">
        <v>1852</v>
      </c>
      <c r="F12894" s="4" t="n">
        <v>113.29</v>
      </c>
      <c r="G12894" s="3" t="s">
        <v>34</v>
      </c>
      <c r="H12894" s="4" t="n">
        <f aca="false">ROUND(E12894*F12894,2)</f>
        <v>209813.08</v>
      </c>
    </row>
    <row r="12895" customFormat="false" ht="15" hidden="false" customHeight="false" outlineLevel="0" collapsed="false">
      <c r="A12895" s="3" t="n">
        <v>12894</v>
      </c>
      <c r="B12895" s="3" t="n">
        <v>14</v>
      </c>
      <c r="C12895" s="3" t="s">
        <v>487</v>
      </c>
      <c r="D12895" s="3" t="s">
        <v>563</v>
      </c>
      <c r="E12895" s="3" t="n">
        <v>3759</v>
      </c>
      <c r="F12895" s="4" t="n">
        <v>69.72</v>
      </c>
      <c r="G12895" s="3" t="s">
        <v>41</v>
      </c>
      <c r="H12895" s="4" t="n">
        <f aca="false">ROUND(E12895*F12895,2)</f>
        <v>262077.48</v>
      </c>
    </row>
    <row r="12896" customFormat="false" ht="15" hidden="false" customHeight="false" outlineLevel="0" collapsed="false">
      <c r="A12896" s="3" t="n">
        <v>12895</v>
      </c>
      <c r="B12896" s="3" t="n">
        <v>11</v>
      </c>
      <c r="C12896" s="3" t="s">
        <v>487</v>
      </c>
      <c r="D12896" s="3" t="s">
        <v>562</v>
      </c>
      <c r="E12896" s="3" t="n">
        <v>2961</v>
      </c>
      <c r="F12896" s="4" t="n">
        <v>113.24</v>
      </c>
      <c r="G12896" s="3" t="s">
        <v>34</v>
      </c>
      <c r="H12896" s="4" t="n">
        <f aca="false">ROUND(E12896*F12896,2)</f>
        <v>335303.64</v>
      </c>
    </row>
    <row r="12897" customFormat="false" ht="15" hidden="false" customHeight="false" outlineLevel="0" collapsed="false">
      <c r="A12897" s="3" t="n">
        <v>12896</v>
      </c>
      <c r="B12897" s="3" t="n">
        <v>13</v>
      </c>
      <c r="C12897" s="3" t="s">
        <v>487</v>
      </c>
      <c r="D12897" s="3" t="s">
        <v>563</v>
      </c>
      <c r="E12897" s="3" t="n">
        <v>1470</v>
      </c>
      <c r="F12897" s="4" t="n">
        <v>44.59</v>
      </c>
      <c r="G12897" s="3" t="s">
        <v>41</v>
      </c>
      <c r="H12897" s="4" t="n">
        <f aca="false">ROUND(E12897*F12897,2)</f>
        <v>65547.3</v>
      </c>
    </row>
    <row r="12898" customFormat="false" ht="15" hidden="false" customHeight="false" outlineLevel="0" collapsed="false">
      <c r="A12898" s="3" t="n">
        <v>12897</v>
      </c>
      <c r="B12898" s="3" t="n">
        <v>4</v>
      </c>
      <c r="C12898" s="3" t="s">
        <v>487</v>
      </c>
      <c r="D12898" s="3" t="s">
        <v>562</v>
      </c>
      <c r="E12898" s="3" t="n">
        <v>3213</v>
      </c>
      <c r="F12898" s="4" t="n">
        <v>119.87</v>
      </c>
      <c r="G12898" s="3" t="s">
        <v>8</v>
      </c>
      <c r="H12898" s="4" t="n">
        <f aca="false">ROUND(E12898*F12898,2)</f>
        <v>385142.31</v>
      </c>
    </row>
    <row r="12899" customFormat="false" ht="15" hidden="false" customHeight="false" outlineLevel="0" collapsed="false">
      <c r="A12899" s="3" t="n">
        <v>12898</v>
      </c>
      <c r="B12899" s="3" t="n">
        <v>13</v>
      </c>
      <c r="C12899" s="3" t="s">
        <v>487</v>
      </c>
      <c r="D12899" s="3" t="s">
        <v>562</v>
      </c>
      <c r="E12899" s="3" t="n">
        <v>1462</v>
      </c>
      <c r="F12899" s="4" t="n">
        <v>44.44</v>
      </c>
      <c r="G12899" s="3" t="s">
        <v>41</v>
      </c>
      <c r="H12899" s="4" t="n">
        <f aca="false">ROUND(E12899*F12899,2)</f>
        <v>64971.28</v>
      </c>
    </row>
    <row r="12900" customFormat="false" ht="15" hidden="false" customHeight="false" outlineLevel="0" collapsed="false">
      <c r="A12900" s="3" t="n">
        <v>12899</v>
      </c>
      <c r="B12900" s="3" t="n">
        <v>15</v>
      </c>
      <c r="C12900" s="3" t="s">
        <v>487</v>
      </c>
      <c r="D12900" s="3" t="s">
        <v>562</v>
      </c>
      <c r="E12900" s="3" t="n">
        <v>4151</v>
      </c>
      <c r="F12900" s="4" t="n">
        <v>284.84</v>
      </c>
      <c r="G12900" s="3" t="s">
        <v>46</v>
      </c>
      <c r="H12900" s="4" t="n">
        <f aca="false">ROUND(E12900*F12900,2)</f>
        <v>1182370.84</v>
      </c>
    </row>
    <row r="12901" customFormat="false" ht="15" hidden="false" customHeight="false" outlineLevel="0" collapsed="false">
      <c r="A12901" s="3" t="n">
        <v>12900</v>
      </c>
      <c r="B12901" s="3" t="n">
        <v>7</v>
      </c>
      <c r="C12901" s="3" t="s">
        <v>487</v>
      </c>
      <c r="D12901" s="3" t="s">
        <v>562</v>
      </c>
      <c r="E12901" s="3" t="n">
        <v>3077</v>
      </c>
      <c r="F12901" s="4" t="n">
        <v>268.21</v>
      </c>
      <c r="G12901" s="3" t="s">
        <v>8</v>
      </c>
      <c r="H12901" s="4" t="n">
        <f aca="false">ROUND(E12901*F12901,2)</f>
        <v>825282.17</v>
      </c>
    </row>
    <row r="12902" customFormat="false" ht="15" hidden="false" customHeight="false" outlineLevel="0" collapsed="false">
      <c r="A12902" s="3" t="n">
        <v>12901</v>
      </c>
      <c r="B12902" s="3" t="n">
        <v>12</v>
      </c>
      <c r="C12902" s="3" t="s">
        <v>487</v>
      </c>
      <c r="D12902" s="3" t="s">
        <v>562</v>
      </c>
      <c r="E12902" s="3" t="n">
        <v>1407</v>
      </c>
      <c r="F12902" s="4" t="n">
        <v>211.44</v>
      </c>
      <c r="G12902" s="3" t="s">
        <v>38</v>
      </c>
      <c r="H12902" s="4" t="n">
        <f aca="false">ROUND(E12902*F12902,2)</f>
        <v>297496.08</v>
      </c>
    </row>
    <row r="12903" customFormat="false" ht="15" hidden="false" customHeight="false" outlineLevel="0" collapsed="false">
      <c r="A12903" s="3" t="n">
        <v>12902</v>
      </c>
      <c r="B12903" s="3" t="n">
        <v>9</v>
      </c>
      <c r="C12903" s="3" t="s">
        <v>488</v>
      </c>
      <c r="D12903" s="3" t="s">
        <v>563</v>
      </c>
      <c r="E12903" s="3" t="n">
        <v>4497</v>
      </c>
      <c r="F12903" s="4" t="n">
        <v>241.62</v>
      </c>
      <c r="G12903" s="3" t="s">
        <v>8</v>
      </c>
      <c r="H12903" s="4" t="n">
        <f aca="false">ROUND(E12903*F12903,2)</f>
        <v>1086565.14</v>
      </c>
    </row>
    <row r="12904" customFormat="false" ht="15" hidden="false" customHeight="false" outlineLevel="0" collapsed="false">
      <c r="A12904" s="3" t="n">
        <v>12903</v>
      </c>
      <c r="B12904" s="3" t="n">
        <v>15</v>
      </c>
      <c r="C12904" s="3" t="s">
        <v>488</v>
      </c>
      <c r="D12904" s="3" t="s">
        <v>563</v>
      </c>
      <c r="E12904" s="3" t="n">
        <v>131</v>
      </c>
      <c r="F12904" s="4" t="n">
        <v>286.38</v>
      </c>
      <c r="G12904" s="3" t="s">
        <v>46</v>
      </c>
      <c r="H12904" s="4" t="n">
        <f aca="false">ROUND(E12904*F12904,2)</f>
        <v>37515.78</v>
      </c>
    </row>
    <row r="12905" customFormat="false" ht="15" hidden="false" customHeight="false" outlineLevel="0" collapsed="false">
      <c r="A12905" s="3" t="n">
        <v>12904</v>
      </c>
      <c r="B12905" s="3" t="n">
        <v>3</v>
      </c>
      <c r="C12905" s="3" t="s">
        <v>488</v>
      </c>
      <c r="D12905" s="3" t="s">
        <v>562</v>
      </c>
      <c r="E12905" s="3" t="n">
        <v>558</v>
      </c>
      <c r="F12905" s="4" t="n">
        <v>180.09</v>
      </c>
      <c r="G12905" s="3" t="s">
        <v>8</v>
      </c>
      <c r="H12905" s="4" t="n">
        <f aca="false">ROUND(E12905*F12905,2)</f>
        <v>100490.22</v>
      </c>
    </row>
    <row r="12906" customFormat="false" ht="15" hidden="false" customHeight="false" outlineLevel="0" collapsed="false">
      <c r="A12906" s="3" t="n">
        <v>12905</v>
      </c>
      <c r="B12906" s="3" t="n">
        <v>11</v>
      </c>
      <c r="C12906" s="3" t="s">
        <v>488</v>
      </c>
      <c r="D12906" s="3" t="s">
        <v>563</v>
      </c>
      <c r="E12906" s="3" t="n">
        <v>2105</v>
      </c>
      <c r="F12906" s="4" t="n">
        <v>109.52</v>
      </c>
      <c r="G12906" s="3" t="s">
        <v>34</v>
      </c>
      <c r="H12906" s="4" t="n">
        <f aca="false">ROUND(E12906*F12906,2)</f>
        <v>230539.6</v>
      </c>
    </row>
    <row r="12907" customFormat="false" ht="15" hidden="false" customHeight="false" outlineLevel="0" collapsed="false">
      <c r="A12907" s="3" t="n">
        <v>12906</v>
      </c>
      <c r="B12907" s="3" t="n">
        <v>14</v>
      </c>
      <c r="C12907" s="3" t="s">
        <v>488</v>
      </c>
      <c r="D12907" s="3" t="s">
        <v>563</v>
      </c>
      <c r="E12907" s="3" t="n">
        <v>853</v>
      </c>
      <c r="F12907" s="4" t="n">
        <v>69.85</v>
      </c>
      <c r="G12907" s="3" t="s">
        <v>41</v>
      </c>
      <c r="H12907" s="4" t="n">
        <f aca="false">ROUND(E12907*F12907,2)</f>
        <v>59582.05</v>
      </c>
    </row>
    <row r="12908" customFormat="false" ht="15" hidden="false" customHeight="false" outlineLevel="0" collapsed="false">
      <c r="A12908" s="3" t="n">
        <v>12907</v>
      </c>
      <c r="B12908" s="3" t="n">
        <v>13</v>
      </c>
      <c r="C12908" s="3" t="s">
        <v>488</v>
      </c>
      <c r="D12908" s="3" t="s">
        <v>562</v>
      </c>
      <c r="E12908" s="3" t="n">
        <v>3125</v>
      </c>
      <c r="F12908" s="4" t="n">
        <v>44.48</v>
      </c>
      <c r="G12908" s="3" t="s">
        <v>41</v>
      </c>
      <c r="H12908" s="4" t="n">
        <f aca="false">ROUND(E12908*F12908,2)</f>
        <v>139000</v>
      </c>
    </row>
    <row r="12909" customFormat="false" ht="15" hidden="false" customHeight="false" outlineLevel="0" collapsed="false">
      <c r="A12909" s="3" t="n">
        <v>12908</v>
      </c>
      <c r="B12909" s="3" t="n">
        <v>11</v>
      </c>
      <c r="C12909" s="3" t="s">
        <v>488</v>
      </c>
      <c r="D12909" s="3" t="s">
        <v>563</v>
      </c>
      <c r="E12909" s="3" t="n">
        <v>2778</v>
      </c>
      <c r="F12909" s="4" t="n">
        <v>109.36</v>
      </c>
      <c r="G12909" s="3" t="s">
        <v>34</v>
      </c>
      <c r="H12909" s="4" t="n">
        <f aca="false">ROUND(E12909*F12909,2)</f>
        <v>303802.08</v>
      </c>
    </row>
    <row r="12910" customFormat="false" ht="15" hidden="false" customHeight="false" outlineLevel="0" collapsed="false">
      <c r="A12910" s="3" t="n">
        <v>12909</v>
      </c>
      <c r="B12910" s="3" t="n">
        <v>9</v>
      </c>
      <c r="C12910" s="3" t="s">
        <v>488</v>
      </c>
      <c r="D12910" s="3" t="s">
        <v>562</v>
      </c>
      <c r="E12910" s="3" t="n">
        <v>250</v>
      </c>
      <c r="F12910" s="4" t="n">
        <v>241</v>
      </c>
      <c r="G12910" s="3" t="s">
        <v>8</v>
      </c>
      <c r="H12910" s="4" t="n">
        <f aca="false">ROUND(E12910*F12910,2)</f>
        <v>60250</v>
      </c>
    </row>
    <row r="12911" customFormat="false" ht="15" hidden="false" customHeight="false" outlineLevel="0" collapsed="false">
      <c r="A12911" s="3" t="n">
        <v>12910</v>
      </c>
      <c r="B12911" s="3" t="n">
        <v>2</v>
      </c>
      <c r="C12911" s="3" t="s">
        <v>488</v>
      </c>
      <c r="D12911" s="3" t="s">
        <v>562</v>
      </c>
      <c r="E12911" s="3" t="n">
        <v>4792</v>
      </c>
      <c r="F12911" s="4" t="n">
        <v>32.15</v>
      </c>
      <c r="G12911" s="3" t="s">
        <v>8</v>
      </c>
      <c r="H12911" s="4" t="n">
        <f aca="false">ROUND(E12911*F12911,2)</f>
        <v>154062.8</v>
      </c>
    </row>
    <row r="12912" customFormat="false" ht="15" hidden="false" customHeight="false" outlineLevel="0" collapsed="false">
      <c r="A12912" s="3" t="n">
        <v>12911</v>
      </c>
      <c r="B12912" s="3" t="n">
        <v>2</v>
      </c>
      <c r="C12912" s="3" t="s">
        <v>488</v>
      </c>
      <c r="D12912" s="3" t="s">
        <v>563</v>
      </c>
      <c r="E12912" s="3" t="n">
        <v>2908</v>
      </c>
      <c r="F12912" s="4" t="n">
        <v>32.08</v>
      </c>
      <c r="G12912" s="3" t="s">
        <v>8</v>
      </c>
      <c r="H12912" s="4" t="n">
        <f aca="false">ROUND(E12912*F12912,2)</f>
        <v>93288.64</v>
      </c>
    </row>
    <row r="12913" customFormat="false" ht="15" hidden="false" customHeight="false" outlineLevel="0" collapsed="false">
      <c r="A12913" s="3" t="n">
        <v>12912</v>
      </c>
      <c r="B12913" s="3" t="n">
        <v>13</v>
      </c>
      <c r="C12913" s="3" t="s">
        <v>488</v>
      </c>
      <c r="D12913" s="3" t="s">
        <v>562</v>
      </c>
      <c r="E12913" s="3" t="n">
        <v>1206</v>
      </c>
      <c r="F12913" s="4" t="n">
        <v>44.64</v>
      </c>
      <c r="G12913" s="3" t="s">
        <v>41</v>
      </c>
      <c r="H12913" s="4" t="n">
        <f aca="false">ROUND(E12913*F12913,2)</f>
        <v>53835.84</v>
      </c>
    </row>
    <row r="12914" customFormat="false" ht="15" hidden="false" customHeight="false" outlineLevel="0" collapsed="false">
      <c r="A12914" s="3" t="n">
        <v>12913</v>
      </c>
      <c r="B12914" s="3" t="n">
        <v>10</v>
      </c>
      <c r="C12914" s="3" t="s">
        <v>488</v>
      </c>
      <c r="D12914" s="3" t="s">
        <v>563</v>
      </c>
      <c r="E12914" s="3" t="n">
        <v>2184</v>
      </c>
      <c r="F12914" s="4" t="n">
        <v>83.13</v>
      </c>
      <c r="G12914" s="3" t="s">
        <v>8</v>
      </c>
      <c r="H12914" s="4" t="n">
        <f aca="false">ROUND(E12914*F12914,2)</f>
        <v>181555.92</v>
      </c>
    </row>
    <row r="12915" customFormat="false" ht="15" hidden="false" customHeight="false" outlineLevel="0" collapsed="false">
      <c r="A12915" s="3" t="n">
        <v>12914</v>
      </c>
      <c r="B12915" s="3" t="n">
        <v>5</v>
      </c>
      <c r="C12915" s="3" t="s">
        <v>488</v>
      </c>
      <c r="D12915" s="3" t="s">
        <v>563</v>
      </c>
      <c r="E12915" s="3" t="n">
        <v>3292</v>
      </c>
      <c r="F12915" s="4" t="n">
        <v>616.7</v>
      </c>
      <c r="G12915" s="3" t="s">
        <v>8</v>
      </c>
      <c r="H12915" s="4" t="n">
        <f aca="false">ROUND(E12915*F12915,2)</f>
        <v>2030176.4</v>
      </c>
    </row>
    <row r="12916" customFormat="false" ht="15" hidden="false" customHeight="false" outlineLevel="0" collapsed="false">
      <c r="A12916" s="3" t="n">
        <v>12915</v>
      </c>
      <c r="B12916" s="3" t="n">
        <v>10</v>
      </c>
      <c r="C12916" s="3" t="s">
        <v>488</v>
      </c>
      <c r="D12916" s="3" t="s">
        <v>563</v>
      </c>
      <c r="E12916" s="3" t="n">
        <v>806</v>
      </c>
      <c r="F12916" s="4" t="n">
        <v>83.06</v>
      </c>
      <c r="G12916" s="3" t="s">
        <v>8</v>
      </c>
      <c r="H12916" s="4" t="n">
        <f aca="false">ROUND(E12916*F12916,2)</f>
        <v>66946.36</v>
      </c>
    </row>
    <row r="12917" customFormat="false" ht="15" hidden="false" customHeight="false" outlineLevel="0" collapsed="false">
      <c r="A12917" s="3" t="n">
        <v>12916</v>
      </c>
      <c r="B12917" s="3" t="n">
        <v>15</v>
      </c>
      <c r="C12917" s="3" t="s">
        <v>488</v>
      </c>
      <c r="D12917" s="3" t="s">
        <v>563</v>
      </c>
      <c r="E12917" s="3" t="n">
        <v>986</v>
      </c>
      <c r="F12917" s="4" t="n">
        <v>286.23</v>
      </c>
      <c r="G12917" s="3" t="s">
        <v>46</v>
      </c>
      <c r="H12917" s="4" t="n">
        <f aca="false">ROUND(E12917*F12917,2)</f>
        <v>282222.78</v>
      </c>
    </row>
    <row r="12918" customFormat="false" ht="15" hidden="false" customHeight="false" outlineLevel="0" collapsed="false">
      <c r="A12918" s="3" t="n">
        <v>12917</v>
      </c>
      <c r="B12918" s="3" t="n">
        <v>4</v>
      </c>
      <c r="C12918" s="3" t="s">
        <v>488</v>
      </c>
      <c r="D12918" s="3" t="s">
        <v>563</v>
      </c>
      <c r="E12918" s="3" t="n">
        <v>367</v>
      </c>
      <c r="F12918" s="4" t="n">
        <v>119.56</v>
      </c>
      <c r="G12918" s="3" t="s">
        <v>8</v>
      </c>
      <c r="H12918" s="4" t="n">
        <f aca="false">ROUND(E12918*F12918,2)</f>
        <v>43878.52</v>
      </c>
    </row>
    <row r="12919" customFormat="false" ht="15" hidden="false" customHeight="false" outlineLevel="0" collapsed="false">
      <c r="A12919" s="3" t="n">
        <v>12918</v>
      </c>
      <c r="B12919" s="3" t="n">
        <v>4</v>
      </c>
      <c r="C12919" s="3" t="s">
        <v>488</v>
      </c>
      <c r="D12919" s="3" t="s">
        <v>562</v>
      </c>
      <c r="E12919" s="3" t="n">
        <v>570</v>
      </c>
      <c r="F12919" s="4" t="n">
        <v>119.21</v>
      </c>
      <c r="G12919" s="3" t="s">
        <v>8</v>
      </c>
      <c r="H12919" s="4" t="n">
        <f aca="false">ROUND(E12919*F12919,2)</f>
        <v>67949.7</v>
      </c>
    </row>
    <row r="12920" customFormat="false" ht="15" hidden="false" customHeight="false" outlineLevel="0" collapsed="false">
      <c r="A12920" s="3" t="n">
        <v>12919</v>
      </c>
      <c r="B12920" s="3" t="n">
        <v>12</v>
      </c>
      <c r="C12920" s="3" t="s">
        <v>488</v>
      </c>
      <c r="D12920" s="3" t="s">
        <v>562</v>
      </c>
      <c r="E12920" s="3" t="n">
        <v>1069</v>
      </c>
      <c r="F12920" s="4" t="n">
        <v>212.83</v>
      </c>
      <c r="G12920" s="3" t="s">
        <v>38</v>
      </c>
      <c r="H12920" s="4" t="n">
        <f aca="false">ROUND(E12920*F12920,2)</f>
        <v>227515.27</v>
      </c>
    </row>
    <row r="12921" customFormat="false" ht="15" hidden="false" customHeight="false" outlineLevel="0" collapsed="false">
      <c r="A12921" s="3" t="n">
        <v>12920</v>
      </c>
      <c r="B12921" s="3" t="n">
        <v>13</v>
      </c>
      <c r="C12921" s="3" t="s">
        <v>488</v>
      </c>
      <c r="D12921" s="3" t="s">
        <v>563</v>
      </c>
      <c r="E12921" s="3" t="n">
        <v>604</v>
      </c>
      <c r="F12921" s="4" t="n">
        <v>44.64</v>
      </c>
      <c r="G12921" s="3" t="s">
        <v>41</v>
      </c>
      <c r="H12921" s="4" t="n">
        <f aca="false">ROUND(E12921*F12921,2)</f>
        <v>26962.56</v>
      </c>
    </row>
    <row r="12922" customFormat="false" ht="15" hidden="false" customHeight="false" outlineLevel="0" collapsed="false">
      <c r="A12922" s="3" t="n">
        <v>12921</v>
      </c>
      <c r="B12922" s="3" t="n">
        <v>7</v>
      </c>
      <c r="C12922" s="3" t="s">
        <v>488</v>
      </c>
      <c r="D12922" s="3" t="s">
        <v>563</v>
      </c>
      <c r="E12922" s="3" t="n">
        <v>3332</v>
      </c>
      <c r="F12922" s="4" t="n">
        <v>266.31</v>
      </c>
      <c r="G12922" s="3" t="s">
        <v>8</v>
      </c>
      <c r="H12922" s="4" t="n">
        <f aca="false">ROUND(E12922*F12922,2)</f>
        <v>887344.92</v>
      </c>
    </row>
    <row r="12923" customFormat="false" ht="15" hidden="false" customHeight="false" outlineLevel="0" collapsed="false">
      <c r="A12923" s="3" t="n">
        <v>12922</v>
      </c>
      <c r="B12923" s="3" t="n">
        <v>4</v>
      </c>
      <c r="C12923" s="3" t="s">
        <v>488</v>
      </c>
      <c r="D12923" s="3" t="s">
        <v>563</v>
      </c>
      <c r="E12923" s="3" t="n">
        <v>4540</v>
      </c>
      <c r="F12923" s="4" t="n">
        <v>119.41</v>
      </c>
      <c r="G12923" s="3" t="s">
        <v>8</v>
      </c>
      <c r="H12923" s="4" t="n">
        <f aca="false">ROUND(E12923*F12923,2)</f>
        <v>542121.4</v>
      </c>
    </row>
    <row r="12924" customFormat="false" ht="15" hidden="false" customHeight="false" outlineLevel="0" collapsed="false">
      <c r="A12924" s="3" t="n">
        <v>12923</v>
      </c>
      <c r="B12924" s="3" t="n">
        <v>6</v>
      </c>
      <c r="C12924" s="3" t="s">
        <v>488</v>
      </c>
      <c r="D12924" s="3" t="s">
        <v>563</v>
      </c>
      <c r="E12924" s="3" t="n">
        <v>554</v>
      </c>
      <c r="F12924" s="4" t="n">
        <v>254.76</v>
      </c>
      <c r="G12924" s="3" t="s">
        <v>8</v>
      </c>
      <c r="H12924" s="4" t="n">
        <f aca="false">ROUND(E12924*F12924,2)</f>
        <v>141137.04</v>
      </c>
    </row>
    <row r="12925" customFormat="false" ht="15" hidden="false" customHeight="false" outlineLevel="0" collapsed="false">
      <c r="A12925" s="3" t="n">
        <v>12924</v>
      </c>
      <c r="B12925" s="3" t="n">
        <v>7</v>
      </c>
      <c r="C12925" s="3" t="s">
        <v>488</v>
      </c>
      <c r="D12925" s="3" t="s">
        <v>562</v>
      </c>
      <c r="E12925" s="3" t="n">
        <v>1031</v>
      </c>
      <c r="F12925" s="4" t="n">
        <v>265.6</v>
      </c>
      <c r="G12925" s="3" t="s">
        <v>8</v>
      </c>
      <c r="H12925" s="4" t="n">
        <f aca="false">ROUND(E12925*F12925,2)</f>
        <v>273833.6</v>
      </c>
    </row>
    <row r="12926" customFormat="false" ht="15" hidden="false" customHeight="false" outlineLevel="0" collapsed="false">
      <c r="A12926" s="3" t="n">
        <v>12925</v>
      </c>
      <c r="B12926" s="3" t="n">
        <v>15</v>
      </c>
      <c r="C12926" s="3" t="s">
        <v>488</v>
      </c>
      <c r="D12926" s="3" t="s">
        <v>563</v>
      </c>
      <c r="E12926" s="3" t="n">
        <v>3441</v>
      </c>
      <c r="F12926" s="4" t="n">
        <v>285.15</v>
      </c>
      <c r="G12926" s="3" t="s">
        <v>46</v>
      </c>
      <c r="H12926" s="4" t="n">
        <f aca="false">ROUND(E12926*F12926,2)</f>
        <v>981201.15</v>
      </c>
    </row>
    <row r="12927" customFormat="false" ht="15" hidden="false" customHeight="false" outlineLevel="0" collapsed="false">
      <c r="A12927" s="3" t="n">
        <v>12926</v>
      </c>
      <c r="B12927" s="3" t="n">
        <v>10</v>
      </c>
      <c r="C12927" s="3" t="s">
        <v>488</v>
      </c>
      <c r="D12927" s="3" t="s">
        <v>562</v>
      </c>
      <c r="E12927" s="3" t="n">
        <v>1701</v>
      </c>
      <c r="F12927" s="4" t="n">
        <v>83.13</v>
      </c>
      <c r="G12927" s="3" t="s">
        <v>8</v>
      </c>
      <c r="H12927" s="4" t="n">
        <f aca="false">ROUND(E12927*F12927,2)</f>
        <v>141404.13</v>
      </c>
    </row>
    <row r="12928" customFormat="false" ht="15" hidden="false" customHeight="false" outlineLevel="0" collapsed="false">
      <c r="A12928" s="3" t="n">
        <v>12927</v>
      </c>
      <c r="B12928" s="3" t="n">
        <v>9</v>
      </c>
      <c r="C12928" s="3" t="s">
        <v>488</v>
      </c>
      <c r="D12928" s="3" t="s">
        <v>562</v>
      </c>
      <c r="E12928" s="3" t="n">
        <v>2028</v>
      </c>
      <c r="F12928" s="4" t="n">
        <v>240.4</v>
      </c>
      <c r="G12928" s="3" t="s">
        <v>8</v>
      </c>
      <c r="H12928" s="4" t="n">
        <f aca="false">ROUND(E12928*F12928,2)</f>
        <v>487531.2</v>
      </c>
    </row>
    <row r="12929" customFormat="false" ht="15" hidden="false" customHeight="false" outlineLevel="0" collapsed="false">
      <c r="A12929" s="3" t="n">
        <v>12928</v>
      </c>
      <c r="B12929" s="3" t="n">
        <v>5</v>
      </c>
      <c r="C12929" s="3" t="s">
        <v>488</v>
      </c>
      <c r="D12929" s="3" t="s">
        <v>563</v>
      </c>
      <c r="E12929" s="3" t="n">
        <v>3968</v>
      </c>
      <c r="F12929" s="4" t="n">
        <v>616.93</v>
      </c>
      <c r="G12929" s="3" t="s">
        <v>8</v>
      </c>
      <c r="H12929" s="4" t="n">
        <f aca="false">ROUND(E12929*F12929,2)</f>
        <v>2447978.24</v>
      </c>
    </row>
    <row r="12930" customFormat="false" ht="15" hidden="false" customHeight="false" outlineLevel="0" collapsed="false">
      <c r="A12930" s="3" t="n">
        <v>12929</v>
      </c>
      <c r="B12930" s="3" t="n">
        <v>14</v>
      </c>
      <c r="C12930" s="3" t="s">
        <v>488</v>
      </c>
      <c r="D12930" s="3" t="s">
        <v>563</v>
      </c>
      <c r="E12930" s="3" t="n">
        <v>4082</v>
      </c>
      <c r="F12930" s="4" t="n">
        <v>69.85</v>
      </c>
      <c r="G12930" s="3" t="s">
        <v>41</v>
      </c>
      <c r="H12930" s="4" t="n">
        <f aca="false">ROUND(E12930*F12930,2)</f>
        <v>285127.7</v>
      </c>
    </row>
    <row r="12931" customFormat="false" ht="15" hidden="false" customHeight="false" outlineLevel="0" collapsed="false">
      <c r="A12931" s="3" t="n">
        <v>12930</v>
      </c>
      <c r="B12931" s="3" t="n">
        <v>4</v>
      </c>
      <c r="C12931" s="3" t="s">
        <v>488</v>
      </c>
      <c r="D12931" s="3" t="s">
        <v>563</v>
      </c>
      <c r="E12931" s="3" t="n">
        <v>4725</v>
      </c>
      <c r="F12931" s="4" t="n">
        <v>119.52</v>
      </c>
      <c r="G12931" s="3" t="s">
        <v>8</v>
      </c>
      <c r="H12931" s="4" t="n">
        <f aca="false">ROUND(E12931*F12931,2)</f>
        <v>564732</v>
      </c>
    </row>
    <row r="12932" customFormat="false" ht="15" hidden="false" customHeight="false" outlineLevel="0" collapsed="false">
      <c r="A12932" s="3" t="n">
        <v>12931</v>
      </c>
      <c r="B12932" s="3" t="n">
        <v>9</v>
      </c>
      <c r="C12932" s="3" t="s">
        <v>488</v>
      </c>
      <c r="D12932" s="3" t="s">
        <v>562</v>
      </c>
      <c r="E12932" s="3" t="n">
        <v>31</v>
      </c>
      <c r="F12932" s="4" t="n">
        <v>241.27</v>
      </c>
      <c r="G12932" s="3" t="s">
        <v>8</v>
      </c>
      <c r="H12932" s="4" t="n">
        <f aca="false">ROUND(E12932*F12932,2)</f>
        <v>7479.37</v>
      </c>
    </row>
    <row r="12933" customFormat="false" ht="15" hidden="false" customHeight="false" outlineLevel="0" collapsed="false">
      <c r="A12933" s="3" t="n">
        <v>12932</v>
      </c>
      <c r="B12933" s="3" t="n">
        <v>5</v>
      </c>
      <c r="C12933" s="3" t="s">
        <v>489</v>
      </c>
      <c r="D12933" s="3" t="s">
        <v>562</v>
      </c>
      <c r="E12933" s="3" t="n">
        <v>4214</v>
      </c>
      <c r="F12933" s="4" t="n">
        <v>600.7</v>
      </c>
      <c r="G12933" s="3" t="s">
        <v>8</v>
      </c>
      <c r="H12933" s="4" t="n">
        <f aca="false">ROUND(E12933*F12933,2)</f>
        <v>2531349.8</v>
      </c>
    </row>
    <row r="12934" customFormat="false" ht="15" hidden="false" customHeight="false" outlineLevel="0" collapsed="false">
      <c r="A12934" s="3" t="n">
        <v>12933</v>
      </c>
      <c r="B12934" s="3" t="n">
        <v>9</v>
      </c>
      <c r="C12934" s="3" t="s">
        <v>489</v>
      </c>
      <c r="D12934" s="3" t="s">
        <v>563</v>
      </c>
      <c r="E12934" s="3" t="n">
        <v>973</v>
      </c>
      <c r="F12934" s="4" t="n">
        <v>246.55</v>
      </c>
      <c r="G12934" s="3" t="s">
        <v>8</v>
      </c>
      <c r="H12934" s="4" t="n">
        <f aca="false">ROUND(E12934*F12934,2)</f>
        <v>239893.15</v>
      </c>
    </row>
    <row r="12935" customFormat="false" ht="15" hidden="false" customHeight="false" outlineLevel="0" collapsed="false">
      <c r="A12935" s="3" t="n">
        <v>12934</v>
      </c>
      <c r="B12935" s="3" t="n">
        <v>10</v>
      </c>
      <c r="C12935" s="3" t="s">
        <v>489</v>
      </c>
      <c r="D12935" s="3" t="s">
        <v>563</v>
      </c>
      <c r="E12935" s="3" t="n">
        <v>4878</v>
      </c>
      <c r="F12935" s="4" t="n">
        <v>86.32</v>
      </c>
      <c r="G12935" s="3" t="s">
        <v>8</v>
      </c>
      <c r="H12935" s="4" t="n">
        <f aca="false">ROUND(E12935*F12935,2)</f>
        <v>421068.96</v>
      </c>
    </row>
    <row r="12936" customFormat="false" ht="15" hidden="false" customHeight="false" outlineLevel="0" collapsed="false">
      <c r="A12936" s="3" t="n">
        <v>12935</v>
      </c>
      <c r="B12936" s="3" t="n">
        <v>9</v>
      </c>
      <c r="C12936" s="3" t="s">
        <v>489</v>
      </c>
      <c r="D12936" s="3" t="s">
        <v>562</v>
      </c>
      <c r="E12936" s="3" t="n">
        <v>1731</v>
      </c>
      <c r="F12936" s="4" t="n">
        <v>247.26</v>
      </c>
      <c r="G12936" s="3" t="s">
        <v>8</v>
      </c>
      <c r="H12936" s="4" t="n">
        <f aca="false">ROUND(E12936*F12936,2)</f>
        <v>428007.06</v>
      </c>
    </row>
    <row r="12937" customFormat="false" ht="15" hidden="false" customHeight="false" outlineLevel="0" collapsed="false">
      <c r="A12937" s="3" t="n">
        <v>12936</v>
      </c>
      <c r="B12937" s="3" t="n">
        <v>3</v>
      </c>
      <c r="C12937" s="3" t="s">
        <v>489</v>
      </c>
      <c r="D12937" s="3" t="s">
        <v>562</v>
      </c>
      <c r="E12937" s="3" t="n">
        <v>1390</v>
      </c>
      <c r="F12937" s="4" t="n">
        <v>180.36</v>
      </c>
      <c r="G12937" s="3" t="s">
        <v>8</v>
      </c>
      <c r="H12937" s="4" t="n">
        <f aca="false">ROUND(E12937*F12937,2)</f>
        <v>250700.4</v>
      </c>
    </row>
    <row r="12938" customFormat="false" ht="15" hidden="false" customHeight="false" outlineLevel="0" collapsed="false">
      <c r="A12938" s="3" t="n">
        <v>12937</v>
      </c>
      <c r="B12938" s="3" t="n">
        <v>6</v>
      </c>
      <c r="C12938" s="3" t="s">
        <v>489</v>
      </c>
      <c r="D12938" s="3" t="s">
        <v>563</v>
      </c>
      <c r="E12938" s="3" t="n">
        <v>1607</v>
      </c>
      <c r="F12938" s="4" t="n">
        <v>250.93</v>
      </c>
      <c r="G12938" s="3" t="s">
        <v>8</v>
      </c>
      <c r="H12938" s="4" t="n">
        <f aca="false">ROUND(E12938*F12938,2)</f>
        <v>403244.51</v>
      </c>
    </row>
    <row r="12939" customFormat="false" ht="15" hidden="false" customHeight="false" outlineLevel="0" collapsed="false">
      <c r="A12939" s="3" t="n">
        <v>12938</v>
      </c>
      <c r="B12939" s="3" t="n">
        <v>3</v>
      </c>
      <c r="C12939" s="3" t="s">
        <v>489</v>
      </c>
      <c r="D12939" s="3" t="s">
        <v>562</v>
      </c>
      <c r="E12939" s="3" t="n">
        <v>1546</v>
      </c>
      <c r="F12939" s="4" t="n">
        <v>180.21</v>
      </c>
      <c r="G12939" s="3" t="s">
        <v>8</v>
      </c>
      <c r="H12939" s="4" t="n">
        <f aca="false">ROUND(E12939*F12939,2)</f>
        <v>278604.66</v>
      </c>
    </row>
    <row r="12940" customFormat="false" ht="15" hidden="false" customHeight="false" outlineLevel="0" collapsed="false">
      <c r="A12940" s="3" t="n">
        <v>12939</v>
      </c>
      <c r="B12940" s="3" t="n">
        <v>4</v>
      </c>
      <c r="C12940" s="3" t="s">
        <v>489</v>
      </c>
      <c r="D12940" s="3" t="s">
        <v>563</v>
      </c>
      <c r="E12940" s="3" t="n">
        <v>893</v>
      </c>
      <c r="F12940" s="4" t="n">
        <v>117.4</v>
      </c>
      <c r="G12940" s="3" t="s">
        <v>8</v>
      </c>
      <c r="H12940" s="4" t="n">
        <f aca="false">ROUND(E12940*F12940,2)</f>
        <v>104838.2</v>
      </c>
    </row>
    <row r="12941" customFormat="false" ht="15" hidden="false" customHeight="false" outlineLevel="0" collapsed="false">
      <c r="A12941" s="3" t="n">
        <v>12940</v>
      </c>
      <c r="B12941" s="3" t="n">
        <v>4</v>
      </c>
      <c r="C12941" s="3" t="s">
        <v>489</v>
      </c>
      <c r="D12941" s="3" t="s">
        <v>562</v>
      </c>
      <c r="E12941" s="3" t="n">
        <v>2830</v>
      </c>
      <c r="F12941" s="4" t="n">
        <v>117.23</v>
      </c>
      <c r="G12941" s="3" t="s">
        <v>8</v>
      </c>
      <c r="H12941" s="4" t="n">
        <f aca="false">ROUND(E12941*F12941,2)</f>
        <v>331760.9</v>
      </c>
    </row>
    <row r="12942" customFormat="false" ht="15" hidden="false" customHeight="false" outlineLevel="0" collapsed="false">
      <c r="A12942" s="3" t="n">
        <v>12941</v>
      </c>
      <c r="B12942" s="3" t="n">
        <v>6</v>
      </c>
      <c r="C12942" s="3" t="s">
        <v>489</v>
      </c>
      <c r="D12942" s="3" t="s">
        <v>563</v>
      </c>
      <c r="E12942" s="3" t="n">
        <v>1498</v>
      </c>
      <c r="F12942" s="4" t="n">
        <v>250.21</v>
      </c>
      <c r="G12942" s="3" t="s">
        <v>8</v>
      </c>
      <c r="H12942" s="4" t="n">
        <f aca="false">ROUND(E12942*F12942,2)</f>
        <v>374814.58</v>
      </c>
    </row>
    <row r="12943" customFormat="false" ht="15" hidden="false" customHeight="false" outlineLevel="0" collapsed="false">
      <c r="A12943" s="3" t="n">
        <v>12942</v>
      </c>
      <c r="B12943" s="3" t="n">
        <v>9</v>
      </c>
      <c r="C12943" s="3" t="s">
        <v>489</v>
      </c>
      <c r="D12943" s="3" t="s">
        <v>562</v>
      </c>
      <c r="E12943" s="3" t="n">
        <v>2403</v>
      </c>
      <c r="F12943" s="4" t="n">
        <v>246.09</v>
      </c>
      <c r="G12943" s="3" t="s">
        <v>8</v>
      </c>
      <c r="H12943" s="4" t="n">
        <f aca="false">ROUND(E12943*F12943,2)</f>
        <v>591354.27</v>
      </c>
    </row>
    <row r="12944" customFormat="false" ht="15" hidden="false" customHeight="false" outlineLevel="0" collapsed="false">
      <c r="A12944" s="3" t="n">
        <v>12943</v>
      </c>
      <c r="B12944" s="3" t="n">
        <v>5</v>
      </c>
      <c r="C12944" s="3" t="s">
        <v>489</v>
      </c>
      <c r="D12944" s="3" t="s">
        <v>563</v>
      </c>
      <c r="E12944" s="3" t="n">
        <v>3440</v>
      </c>
      <c r="F12944" s="4" t="n">
        <v>598.7</v>
      </c>
      <c r="G12944" s="3" t="s">
        <v>8</v>
      </c>
      <c r="H12944" s="4" t="n">
        <f aca="false">ROUND(E12944*F12944,2)</f>
        <v>2059528</v>
      </c>
    </row>
    <row r="12945" customFormat="false" ht="15" hidden="false" customHeight="false" outlineLevel="0" collapsed="false">
      <c r="A12945" s="3" t="n">
        <v>12944</v>
      </c>
      <c r="B12945" s="3" t="n">
        <v>5</v>
      </c>
      <c r="C12945" s="3" t="s">
        <v>489</v>
      </c>
      <c r="D12945" s="3" t="s">
        <v>563</v>
      </c>
      <c r="E12945" s="3" t="n">
        <v>2024</v>
      </c>
      <c r="F12945" s="4" t="n">
        <v>599.28</v>
      </c>
      <c r="G12945" s="3" t="s">
        <v>8</v>
      </c>
      <c r="H12945" s="4" t="n">
        <f aca="false">ROUND(E12945*F12945,2)</f>
        <v>1212942.72</v>
      </c>
    </row>
    <row r="12946" customFormat="false" ht="15" hidden="false" customHeight="false" outlineLevel="0" collapsed="false">
      <c r="A12946" s="3" t="n">
        <v>12945</v>
      </c>
      <c r="B12946" s="3" t="n">
        <v>12</v>
      </c>
      <c r="C12946" s="3" t="s">
        <v>489</v>
      </c>
      <c r="D12946" s="3" t="s">
        <v>562</v>
      </c>
      <c r="E12946" s="3" t="n">
        <v>1890</v>
      </c>
      <c r="F12946" s="4" t="n">
        <v>212.06</v>
      </c>
      <c r="G12946" s="3" t="s">
        <v>38</v>
      </c>
      <c r="H12946" s="4" t="n">
        <f aca="false">ROUND(E12946*F12946,2)</f>
        <v>400793.4</v>
      </c>
    </row>
    <row r="12947" customFormat="false" ht="15" hidden="false" customHeight="false" outlineLevel="0" collapsed="false">
      <c r="A12947" s="3" t="n">
        <v>12946</v>
      </c>
      <c r="B12947" s="3" t="n">
        <v>7</v>
      </c>
      <c r="C12947" s="3" t="s">
        <v>489</v>
      </c>
      <c r="D12947" s="3" t="s">
        <v>562</v>
      </c>
      <c r="E12947" s="3" t="n">
        <v>4501</v>
      </c>
      <c r="F12947" s="4" t="n">
        <v>258</v>
      </c>
      <c r="G12947" s="3" t="s">
        <v>8</v>
      </c>
      <c r="H12947" s="4" t="n">
        <f aca="false">ROUND(E12947*F12947,2)</f>
        <v>1161258</v>
      </c>
    </row>
    <row r="12948" customFormat="false" ht="15" hidden="false" customHeight="false" outlineLevel="0" collapsed="false">
      <c r="A12948" s="3" t="n">
        <v>12947</v>
      </c>
      <c r="B12948" s="3" t="n">
        <v>4</v>
      </c>
      <c r="C12948" s="3" t="s">
        <v>489</v>
      </c>
      <c r="D12948" s="3" t="s">
        <v>562</v>
      </c>
      <c r="E12948" s="3" t="n">
        <v>2937</v>
      </c>
      <c r="F12948" s="4" t="n">
        <v>117.29</v>
      </c>
      <c r="G12948" s="3" t="s">
        <v>8</v>
      </c>
      <c r="H12948" s="4" t="n">
        <f aca="false">ROUND(E12948*F12948,2)</f>
        <v>344480.73</v>
      </c>
    </row>
    <row r="12949" customFormat="false" ht="15" hidden="false" customHeight="false" outlineLevel="0" collapsed="false">
      <c r="A12949" s="3" t="n">
        <v>12948</v>
      </c>
      <c r="B12949" s="3" t="n">
        <v>8</v>
      </c>
      <c r="C12949" s="3" t="s">
        <v>489</v>
      </c>
      <c r="D12949" s="3" t="s">
        <v>562</v>
      </c>
      <c r="E12949" s="3" t="n">
        <v>3643</v>
      </c>
      <c r="F12949" s="4" t="n">
        <v>77.37</v>
      </c>
      <c r="G12949" s="3" t="s">
        <v>8</v>
      </c>
      <c r="H12949" s="4" t="n">
        <f aca="false">ROUND(E12949*F12949,2)</f>
        <v>281858.91</v>
      </c>
    </row>
    <row r="12950" customFormat="false" ht="15" hidden="false" customHeight="false" outlineLevel="0" collapsed="false">
      <c r="A12950" s="3" t="n">
        <v>12949</v>
      </c>
      <c r="B12950" s="3" t="n">
        <v>8</v>
      </c>
      <c r="C12950" s="3" t="s">
        <v>489</v>
      </c>
      <c r="D12950" s="3" t="s">
        <v>563</v>
      </c>
      <c r="E12950" s="3" t="n">
        <v>3554</v>
      </c>
      <c r="F12950" s="4" t="n">
        <v>77.62</v>
      </c>
      <c r="G12950" s="3" t="s">
        <v>8</v>
      </c>
      <c r="H12950" s="4" t="n">
        <f aca="false">ROUND(E12950*F12950,2)</f>
        <v>275861.48</v>
      </c>
    </row>
    <row r="12951" customFormat="false" ht="15" hidden="false" customHeight="false" outlineLevel="0" collapsed="false">
      <c r="A12951" s="3" t="n">
        <v>12950</v>
      </c>
      <c r="B12951" s="3" t="n">
        <v>3</v>
      </c>
      <c r="C12951" s="3" t="s">
        <v>489</v>
      </c>
      <c r="D12951" s="3" t="s">
        <v>562</v>
      </c>
      <c r="E12951" s="3" t="n">
        <v>1583</v>
      </c>
      <c r="F12951" s="4" t="n">
        <v>180.41</v>
      </c>
      <c r="G12951" s="3" t="s">
        <v>8</v>
      </c>
      <c r="H12951" s="4" t="n">
        <f aca="false">ROUND(E12951*F12951,2)</f>
        <v>285589.03</v>
      </c>
    </row>
    <row r="12952" customFormat="false" ht="15" hidden="false" customHeight="false" outlineLevel="0" collapsed="false">
      <c r="A12952" s="3" t="n">
        <v>12951</v>
      </c>
      <c r="B12952" s="3" t="n">
        <v>12</v>
      </c>
      <c r="C12952" s="3" t="s">
        <v>489</v>
      </c>
      <c r="D12952" s="3" t="s">
        <v>563</v>
      </c>
      <c r="E12952" s="3" t="n">
        <v>515</v>
      </c>
      <c r="F12952" s="4" t="n">
        <v>212.56</v>
      </c>
      <c r="G12952" s="3" t="s">
        <v>38</v>
      </c>
      <c r="H12952" s="4" t="n">
        <f aca="false">ROUND(E12952*F12952,2)</f>
        <v>109468.4</v>
      </c>
    </row>
    <row r="12953" customFormat="false" ht="15" hidden="false" customHeight="false" outlineLevel="0" collapsed="false">
      <c r="A12953" s="3" t="n">
        <v>12952</v>
      </c>
      <c r="B12953" s="3" t="n">
        <v>5</v>
      </c>
      <c r="C12953" s="3" t="s">
        <v>489</v>
      </c>
      <c r="D12953" s="3" t="s">
        <v>563</v>
      </c>
      <c r="E12953" s="3" t="n">
        <v>4038</v>
      </c>
      <c r="F12953" s="4" t="n">
        <v>599.39</v>
      </c>
      <c r="G12953" s="3" t="s">
        <v>8</v>
      </c>
      <c r="H12953" s="4" t="n">
        <f aca="false">ROUND(E12953*F12953,2)</f>
        <v>2420336.82</v>
      </c>
    </row>
    <row r="12954" customFormat="false" ht="15" hidden="false" customHeight="false" outlineLevel="0" collapsed="false">
      <c r="A12954" s="3" t="n">
        <v>12953</v>
      </c>
      <c r="B12954" s="3" t="n">
        <v>6</v>
      </c>
      <c r="C12954" s="3" t="s">
        <v>489</v>
      </c>
      <c r="D12954" s="3" t="s">
        <v>563</v>
      </c>
      <c r="E12954" s="3" t="n">
        <v>410</v>
      </c>
      <c r="F12954" s="4" t="n">
        <v>249.61</v>
      </c>
      <c r="G12954" s="3" t="s">
        <v>8</v>
      </c>
      <c r="H12954" s="4" t="n">
        <f aca="false">ROUND(E12954*F12954,2)</f>
        <v>102340.1</v>
      </c>
    </row>
    <row r="12955" customFormat="false" ht="15" hidden="false" customHeight="false" outlineLevel="0" collapsed="false">
      <c r="A12955" s="3" t="n">
        <v>12954</v>
      </c>
      <c r="B12955" s="3" t="n">
        <v>15</v>
      </c>
      <c r="C12955" s="3" t="s">
        <v>489</v>
      </c>
      <c r="D12955" s="3" t="s">
        <v>563</v>
      </c>
      <c r="E12955" s="3" t="n">
        <v>3393</v>
      </c>
      <c r="F12955" s="4" t="n">
        <v>285.39</v>
      </c>
      <c r="G12955" s="3" t="s">
        <v>46</v>
      </c>
      <c r="H12955" s="4" t="n">
        <f aca="false">ROUND(E12955*F12955,2)</f>
        <v>968328.27</v>
      </c>
    </row>
    <row r="12956" customFormat="false" ht="15" hidden="false" customHeight="false" outlineLevel="0" collapsed="false">
      <c r="A12956" s="3" t="n">
        <v>12955</v>
      </c>
      <c r="B12956" s="3" t="n">
        <v>7</v>
      </c>
      <c r="C12956" s="3" t="s">
        <v>489</v>
      </c>
      <c r="D12956" s="3" t="s">
        <v>562</v>
      </c>
      <c r="E12956" s="3" t="n">
        <v>3001</v>
      </c>
      <c r="F12956" s="4" t="n">
        <v>258.11</v>
      </c>
      <c r="G12956" s="3" t="s">
        <v>8</v>
      </c>
      <c r="H12956" s="4" t="n">
        <f aca="false">ROUND(E12956*F12956,2)</f>
        <v>774588.11</v>
      </c>
    </row>
    <row r="12957" customFormat="false" ht="15" hidden="false" customHeight="false" outlineLevel="0" collapsed="false">
      <c r="A12957" s="3" t="n">
        <v>12956</v>
      </c>
      <c r="B12957" s="3" t="n">
        <v>10</v>
      </c>
      <c r="C12957" s="3" t="s">
        <v>489</v>
      </c>
      <c r="D12957" s="3" t="s">
        <v>563</v>
      </c>
      <c r="E12957" s="3" t="n">
        <v>3343</v>
      </c>
      <c r="F12957" s="4" t="n">
        <v>85.95</v>
      </c>
      <c r="G12957" s="3" t="s">
        <v>8</v>
      </c>
      <c r="H12957" s="4" t="n">
        <f aca="false">ROUND(E12957*F12957,2)</f>
        <v>287330.85</v>
      </c>
    </row>
    <row r="12958" customFormat="false" ht="15" hidden="false" customHeight="false" outlineLevel="0" collapsed="false">
      <c r="A12958" s="3" t="n">
        <v>12957</v>
      </c>
      <c r="B12958" s="3" t="n">
        <v>7</v>
      </c>
      <c r="C12958" s="3" t="s">
        <v>489</v>
      </c>
      <c r="D12958" s="3" t="s">
        <v>562</v>
      </c>
      <c r="E12958" s="3" t="n">
        <v>4671</v>
      </c>
      <c r="F12958" s="4" t="n">
        <v>258.04</v>
      </c>
      <c r="G12958" s="3" t="s">
        <v>8</v>
      </c>
      <c r="H12958" s="4" t="n">
        <f aca="false">ROUND(E12958*F12958,2)</f>
        <v>1205304.84</v>
      </c>
    </row>
    <row r="12959" customFormat="false" ht="15" hidden="false" customHeight="false" outlineLevel="0" collapsed="false">
      <c r="A12959" s="3" t="n">
        <v>12958</v>
      </c>
      <c r="B12959" s="3" t="n">
        <v>10</v>
      </c>
      <c r="C12959" s="3" t="s">
        <v>489</v>
      </c>
      <c r="D12959" s="3" t="s">
        <v>562</v>
      </c>
      <c r="E12959" s="3" t="n">
        <v>4633</v>
      </c>
      <c r="F12959" s="4" t="n">
        <v>86.36</v>
      </c>
      <c r="G12959" s="3" t="s">
        <v>8</v>
      </c>
      <c r="H12959" s="4" t="n">
        <f aca="false">ROUND(E12959*F12959,2)</f>
        <v>400105.88</v>
      </c>
    </row>
    <row r="12960" customFormat="false" ht="15" hidden="false" customHeight="false" outlineLevel="0" collapsed="false">
      <c r="A12960" s="3" t="n">
        <v>12959</v>
      </c>
      <c r="B12960" s="3" t="n">
        <v>3</v>
      </c>
      <c r="C12960" s="3" t="s">
        <v>489</v>
      </c>
      <c r="D12960" s="3" t="s">
        <v>562</v>
      </c>
      <c r="E12960" s="3" t="n">
        <v>36</v>
      </c>
      <c r="F12960" s="4" t="n">
        <v>180.6</v>
      </c>
      <c r="G12960" s="3" t="s">
        <v>8</v>
      </c>
      <c r="H12960" s="4" t="n">
        <f aca="false">ROUND(E12960*F12960,2)</f>
        <v>6501.6</v>
      </c>
    </row>
    <row r="12961" customFormat="false" ht="15" hidden="false" customHeight="false" outlineLevel="0" collapsed="false">
      <c r="A12961" s="3" t="n">
        <v>12960</v>
      </c>
      <c r="B12961" s="3" t="n">
        <v>14</v>
      </c>
      <c r="C12961" s="3" t="s">
        <v>489</v>
      </c>
      <c r="D12961" s="3" t="s">
        <v>562</v>
      </c>
      <c r="E12961" s="3" t="n">
        <v>4007</v>
      </c>
      <c r="F12961" s="4" t="n">
        <v>71.5</v>
      </c>
      <c r="G12961" s="3" t="s">
        <v>41</v>
      </c>
      <c r="H12961" s="4" t="n">
        <f aca="false">ROUND(E12961*F12961,2)</f>
        <v>286500.5</v>
      </c>
    </row>
    <row r="12962" customFormat="false" ht="15" hidden="false" customHeight="false" outlineLevel="0" collapsed="false">
      <c r="A12962" s="3" t="n">
        <v>12961</v>
      </c>
      <c r="B12962" s="3" t="n">
        <v>11</v>
      </c>
      <c r="C12962" s="3" t="s">
        <v>489</v>
      </c>
      <c r="D12962" s="3" t="s">
        <v>562</v>
      </c>
      <c r="E12962" s="3" t="n">
        <v>957</v>
      </c>
      <c r="F12962" s="4" t="n">
        <v>108.4</v>
      </c>
      <c r="G12962" s="3" t="s">
        <v>34</v>
      </c>
      <c r="H12962" s="4" t="n">
        <f aca="false">ROUND(E12962*F12962,2)</f>
        <v>103738.8</v>
      </c>
    </row>
    <row r="12963" customFormat="false" ht="15" hidden="false" customHeight="false" outlineLevel="0" collapsed="false">
      <c r="A12963" s="3" t="n">
        <v>12962</v>
      </c>
      <c r="B12963" s="3" t="n">
        <v>7</v>
      </c>
      <c r="C12963" s="3" t="s">
        <v>489</v>
      </c>
      <c r="D12963" s="3" t="s">
        <v>563</v>
      </c>
      <c r="E12963" s="3" t="n">
        <v>4200</v>
      </c>
      <c r="F12963" s="4" t="n">
        <v>258.26</v>
      </c>
      <c r="G12963" s="3" t="s">
        <v>8</v>
      </c>
      <c r="H12963" s="4" t="n">
        <f aca="false">ROUND(E12963*F12963,2)</f>
        <v>1084692</v>
      </c>
    </row>
    <row r="12964" customFormat="false" ht="15" hidden="false" customHeight="false" outlineLevel="0" collapsed="false">
      <c r="A12964" s="3" t="n">
        <v>12963</v>
      </c>
      <c r="B12964" s="3" t="n">
        <v>9</v>
      </c>
      <c r="C12964" s="3" t="s">
        <v>489</v>
      </c>
      <c r="D12964" s="3" t="s">
        <v>562</v>
      </c>
      <c r="E12964" s="3" t="n">
        <v>1294</v>
      </c>
      <c r="F12964" s="4" t="n">
        <v>246.25</v>
      </c>
      <c r="G12964" s="3" t="s">
        <v>8</v>
      </c>
      <c r="H12964" s="4" t="n">
        <f aca="false">ROUND(E12964*F12964,2)</f>
        <v>318647.5</v>
      </c>
    </row>
    <row r="12965" customFormat="false" ht="15" hidden="false" customHeight="false" outlineLevel="0" collapsed="false">
      <c r="A12965" s="3" t="n">
        <v>12964</v>
      </c>
      <c r="B12965" s="3" t="n">
        <v>7</v>
      </c>
      <c r="C12965" s="3" t="s">
        <v>489</v>
      </c>
      <c r="D12965" s="3" t="s">
        <v>562</v>
      </c>
      <c r="E12965" s="3" t="n">
        <v>2299</v>
      </c>
      <c r="F12965" s="4" t="n">
        <v>258.15</v>
      </c>
      <c r="G12965" s="3" t="s">
        <v>8</v>
      </c>
      <c r="H12965" s="4" t="n">
        <f aca="false">ROUND(E12965*F12965,2)</f>
        <v>593486.85</v>
      </c>
    </row>
    <row r="12966" customFormat="false" ht="15" hidden="false" customHeight="false" outlineLevel="0" collapsed="false">
      <c r="A12966" s="3" t="n">
        <v>12965</v>
      </c>
      <c r="B12966" s="3" t="n">
        <v>2</v>
      </c>
      <c r="C12966" s="3" t="s">
        <v>489</v>
      </c>
      <c r="D12966" s="3" t="s">
        <v>563</v>
      </c>
      <c r="E12966" s="3" t="n">
        <v>944</v>
      </c>
      <c r="F12966" s="4" t="n">
        <v>33.06</v>
      </c>
      <c r="G12966" s="3" t="s">
        <v>8</v>
      </c>
      <c r="H12966" s="4" t="n">
        <f aca="false">ROUND(E12966*F12966,2)</f>
        <v>31208.64</v>
      </c>
    </row>
    <row r="12967" customFormat="false" ht="15" hidden="false" customHeight="false" outlineLevel="0" collapsed="false">
      <c r="A12967" s="3" t="n">
        <v>12966</v>
      </c>
      <c r="B12967" s="3" t="n">
        <v>11</v>
      </c>
      <c r="C12967" s="3" t="s">
        <v>489</v>
      </c>
      <c r="D12967" s="3" t="s">
        <v>562</v>
      </c>
      <c r="E12967" s="3" t="n">
        <v>3246</v>
      </c>
      <c r="F12967" s="4" t="n">
        <v>107.93</v>
      </c>
      <c r="G12967" s="3" t="s">
        <v>34</v>
      </c>
      <c r="H12967" s="4" t="n">
        <f aca="false">ROUND(E12967*F12967,2)</f>
        <v>350340.78</v>
      </c>
    </row>
    <row r="12968" customFormat="false" ht="15" hidden="false" customHeight="false" outlineLevel="0" collapsed="false">
      <c r="A12968" s="3" t="n">
        <v>12967</v>
      </c>
      <c r="B12968" s="3" t="n">
        <v>11</v>
      </c>
      <c r="C12968" s="3" t="s">
        <v>489</v>
      </c>
      <c r="D12968" s="3" t="s">
        <v>563</v>
      </c>
      <c r="E12968" s="3" t="n">
        <v>3653</v>
      </c>
      <c r="F12968" s="4" t="n">
        <v>108.06</v>
      </c>
      <c r="G12968" s="3" t="s">
        <v>34</v>
      </c>
      <c r="H12968" s="4" t="n">
        <f aca="false">ROUND(E12968*F12968,2)</f>
        <v>394743.18</v>
      </c>
    </row>
    <row r="12969" customFormat="false" ht="15" hidden="false" customHeight="false" outlineLevel="0" collapsed="false">
      <c r="A12969" s="3" t="n">
        <v>12968</v>
      </c>
      <c r="B12969" s="3" t="n">
        <v>1</v>
      </c>
      <c r="C12969" s="3" t="s">
        <v>490</v>
      </c>
      <c r="D12969" s="3" t="s">
        <v>562</v>
      </c>
      <c r="E12969" s="3" t="n">
        <v>4275</v>
      </c>
      <c r="F12969" s="4" t="n">
        <v>314.64</v>
      </c>
      <c r="G12969" s="3" t="s">
        <v>8</v>
      </c>
      <c r="H12969" s="4" t="n">
        <f aca="false">ROUND(E12969*F12969,2)</f>
        <v>1345086</v>
      </c>
    </row>
    <row r="12970" customFormat="false" ht="15" hidden="false" customHeight="false" outlineLevel="0" collapsed="false">
      <c r="A12970" s="3" t="n">
        <v>12969</v>
      </c>
      <c r="B12970" s="3" t="n">
        <v>13</v>
      </c>
      <c r="C12970" s="3" t="s">
        <v>490</v>
      </c>
      <c r="D12970" s="3" t="s">
        <v>563</v>
      </c>
      <c r="E12970" s="3" t="n">
        <v>4604</v>
      </c>
      <c r="F12970" s="4" t="n">
        <v>42.74</v>
      </c>
      <c r="G12970" s="3" t="s">
        <v>41</v>
      </c>
      <c r="H12970" s="4" t="n">
        <f aca="false">ROUND(E12970*F12970,2)</f>
        <v>196774.96</v>
      </c>
    </row>
    <row r="12971" customFormat="false" ht="15" hidden="false" customHeight="false" outlineLevel="0" collapsed="false">
      <c r="A12971" s="3" t="n">
        <v>12970</v>
      </c>
      <c r="B12971" s="3" t="n">
        <v>2</v>
      </c>
      <c r="C12971" s="3" t="s">
        <v>490</v>
      </c>
      <c r="D12971" s="3" t="s">
        <v>563</v>
      </c>
      <c r="E12971" s="3" t="n">
        <v>141</v>
      </c>
      <c r="F12971" s="4" t="n">
        <v>33.52</v>
      </c>
      <c r="G12971" s="3" t="s">
        <v>8</v>
      </c>
      <c r="H12971" s="4" t="n">
        <f aca="false">ROUND(E12971*F12971,2)</f>
        <v>4726.32</v>
      </c>
    </row>
    <row r="12972" customFormat="false" ht="15" hidden="false" customHeight="false" outlineLevel="0" collapsed="false">
      <c r="A12972" s="3" t="n">
        <v>12971</v>
      </c>
      <c r="B12972" s="3" t="n">
        <v>9</v>
      </c>
      <c r="C12972" s="3" t="s">
        <v>490</v>
      </c>
      <c r="D12972" s="3" t="s">
        <v>563</v>
      </c>
      <c r="E12972" s="3" t="n">
        <v>518</v>
      </c>
      <c r="F12972" s="4" t="n">
        <v>252.66</v>
      </c>
      <c r="G12972" s="3" t="s">
        <v>8</v>
      </c>
      <c r="H12972" s="4" t="n">
        <f aca="false">ROUND(E12972*F12972,2)</f>
        <v>130877.88</v>
      </c>
    </row>
    <row r="12973" customFormat="false" ht="15" hidden="false" customHeight="false" outlineLevel="0" collapsed="false">
      <c r="A12973" s="3" t="n">
        <v>12972</v>
      </c>
      <c r="B12973" s="3" t="n">
        <v>6</v>
      </c>
      <c r="C12973" s="3" t="s">
        <v>490</v>
      </c>
      <c r="D12973" s="3" t="s">
        <v>562</v>
      </c>
      <c r="E12973" s="3" t="n">
        <v>3364</v>
      </c>
      <c r="F12973" s="4" t="n">
        <v>249.02</v>
      </c>
      <c r="G12973" s="3" t="s">
        <v>8</v>
      </c>
      <c r="H12973" s="4" t="n">
        <f aca="false">ROUND(E12973*F12973,2)</f>
        <v>837703.28</v>
      </c>
    </row>
    <row r="12974" customFormat="false" ht="15" hidden="false" customHeight="false" outlineLevel="0" collapsed="false">
      <c r="A12974" s="3" t="n">
        <v>12973</v>
      </c>
      <c r="B12974" s="3" t="n">
        <v>6</v>
      </c>
      <c r="C12974" s="3" t="s">
        <v>490</v>
      </c>
      <c r="D12974" s="3" t="s">
        <v>562</v>
      </c>
      <c r="E12974" s="3" t="n">
        <v>2337</v>
      </c>
      <c r="F12974" s="4" t="n">
        <v>248.31</v>
      </c>
      <c r="G12974" s="3" t="s">
        <v>8</v>
      </c>
      <c r="H12974" s="4" t="n">
        <f aca="false">ROUND(E12974*F12974,2)</f>
        <v>580300.47</v>
      </c>
    </row>
    <row r="12975" customFormat="false" ht="15" hidden="false" customHeight="false" outlineLevel="0" collapsed="false">
      <c r="A12975" s="3" t="n">
        <v>12974</v>
      </c>
      <c r="B12975" s="3" t="n">
        <v>10</v>
      </c>
      <c r="C12975" s="3" t="s">
        <v>490</v>
      </c>
      <c r="D12975" s="3" t="s">
        <v>563</v>
      </c>
      <c r="E12975" s="3" t="n">
        <v>3886</v>
      </c>
      <c r="F12975" s="4" t="n">
        <v>87.94</v>
      </c>
      <c r="G12975" s="3" t="s">
        <v>8</v>
      </c>
      <c r="H12975" s="4" t="n">
        <f aca="false">ROUND(E12975*F12975,2)</f>
        <v>341734.84</v>
      </c>
    </row>
    <row r="12976" customFormat="false" ht="15" hidden="false" customHeight="false" outlineLevel="0" collapsed="false">
      <c r="A12976" s="3" t="n">
        <v>12975</v>
      </c>
      <c r="B12976" s="3" t="n">
        <v>6</v>
      </c>
      <c r="C12976" s="3" t="s">
        <v>490</v>
      </c>
      <c r="D12976" s="3" t="s">
        <v>563</v>
      </c>
      <c r="E12976" s="3" t="n">
        <v>1477</v>
      </c>
      <c r="F12976" s="4" t="n">
        <v>248.29</v>
      </c>
      <c r="G12976" s="3" t="s">
        <v>8</v>
      </c>
      <c r="H12976" s="4" t="n">
        <f aca="false">ROUND(E12976*F12976,2)</f>
        <v>366724.33</v>
      </c>
    </row>
    <row r="12977" customFormat="false" ht="15" hidden="false" customHeight="false" outlineLevel="0" collapsed="false">
      <c r="A12977" s="3" t="n">
        <v>12976</v>
      </c>
      <c r="B12977" s="3" t="n">
        <v>7</v>
      </c>
      <c r="C12977" s="3" t="s">
        <v>490</v>
      </c>
      <c r="D12977" s="3" t="s">
        <v>563</v>
      </c>
      <c r="E12977" s="3" t="n">
        <v>3255</v>
      </c>
      <c r="F12977" s="4" t="n">
        <v>261.1</v>
      </c>
      <c r="G12977" s="3" t="s">
        <v>8</v>
      </c>
      <c r="H12977" s="4" t="n">
        <f aca="false">ROUND(E12977*F12977,2)</f>
        <v>849880.5</v>
      </c>
    </row>
    <row r="12978" customFormat="false" ht="15" hidden="false" customHeight="false" outlineLevel="0" collapsed="false">
      <c r="A12978" s="3" t="n">
        <v>12977</v>
      </c>
      <c r="B12978" s="3" t="n">
        <v>2</v>
      </c>
      <c r="C12978" s="3" t="s">
        <v>490</v>
      </c>
      <c r="D12978" s="3" t="s">
        <v>563</v>
      </c>
      <c r="E12978" s="3" t="n">
        <v>2953</v>
      </c>
      <c r="F12978" s="4" t="n">
        <v>33.46</v>
      </c>
      <c r="G12978" s="3" t="s">
        <v>8</v>
      </c>
      <c r="H12978" s="4" t="n">
        <f aca="false">ROUND(E12978*F12978,2)</f>
        <v>98807.38</v>
      </c>
    </row>
    <row r="12979" customFormat="false" ht="15" hidden="false" customHeight="false" outlineLevel="0" collapsed="false">
      <c r="A12979" s="3" t="n">
        <v>12978</v>
      </c>
      <c r="B12979" s="3" t="n">
        <v>13</v>
      </c>
      <c r="C12979" s="3" t="s">
        <v>490</v>
      </c>
      <c r="D12979" s="3" t="s">
        <v>562</v>
      </c>
      <c r="E12979" s="3" t="n">
        <v>432</v>
      </c>
      <c r="F12979" s="4" t="n">
        <v>42.89</v>
      </c>
      <c r="G12979" s="3" t="s">
        <v>41</v>
      </c>
      <c r="H12979" s="4" t="n">
        <f aca="false">ROUND(E12979*F12979,2)</f>
        <v>18528.48</v>
      </c>
    </row>
    <row r="12980" customFormat="false" ht="15" hidden="false" customHeight="false" outlineLevel="0" collapsed="false">
      <c r="A12980" s="3" t="n">
        <v>12979</v>
      </c>
      <c r="B12980" s="3" t="n">
        <v>8</v>
      </c>
      <c r="C12980" s="3" t="s">
        <v>490</v>
      </c>
      <c r="D12980" s="3" t="s">
        <v>563</v>
      </c>
      <c r="E12980" s="3" t="n">
        <v>2850</v>
      </c>
      <c r="F12980" s="4" t="n">
        <v>77.43</v>
      </c>
      <c r="G12980" s="3" t="s">
        <v>8</v>
      </c>
      <c r="H12980" s="4" t="n">
        <f aca="false">ROUND(E12980*F12980,2)</f>
        <v>220675.5</v>
      </c>
    </row>
    <row r="12981" customFormat="false" ht="15" hidden="false" customHeight="false" outlineLevel="0" collapsed="false">
      <c r="A12981" s="3" t="n">
        <v>12980</v>
      </c>
      <c r="B12981" s="3" t="n">
        <v>8</v>
      </c>
      <c r="C12981" s="3" t="s">
        <v>490</v>
      </c>
      <c r="D12981" s="3" t="s">
        <v>563</v>
      </c>
      <c r="E12981" s="3" t="n">
        <v>1724</v>
      </c>
      <c r="F12981" s="4" t="n">
        <v>77.57</v>
      </c>
      <c r="G12981" s="3" t="s">
        <v>8</v>
      </c>
      <c r="H12981" s="4" t="n">
        <f aca="false">ROUND(E12981*F12981,2)</f>
        <v>133730.68</v>
      </c>
    </row>
    <row r="12982" customFormat="false" ht="15" hidden="false" customHeight="false" outlineLevel="0" collapsed="false">
      <c r="A12982" s="3" t="n">
        <v>12981</v>
      </c>
      <c r="B12982" s="3" t="n">
        <v>9</v>
      </c>
      <c r="C12982" s="3" t="s">
        <v>490</v>
      </c>
      <c r="D12982" s="3" t="s">
        <v>562</v>
      </c>
      <c r="E12982" s="3" t="n">
        <v>4314</v>
      </c>
      <c r="F12982" s="4" t="n">
        <v>253.61</v>
      </c>
      <c r="G12982" s="3" t="s">
        <v>8</v>
      </c>
      <c r="H12982" s="4" t="n">
        <f aca="false">ROUND(E12982*F12982,2)</f>
        <v>1094073.54</v>
      </c>
    </row>
    <row r="12983" customFormat="false" ht="15" hidden="false" customHeight="false" outlineLevel="0" collapsed="false">
      <c r="A12983" s="3" t="n">
        <v>12982</v>
      </c>
      <c r="B12983" s="3" t="n">
        <v>5</v>
      </c>
      <c r="C12983" s="3" t="s">
        <v>490</v>
      </c>
      <c r="D12983" s="3" t="s">
        <v>562</v>
      </c>
      <c r="E12983" s="3" t="n">
        <v>112</v>
      </c>
      <c r="F12983" s="4" t="n">
        <v>595.83</v>
      </c>
      <c r="G12983" s="3" t="s">
        <v>8</v>
      </c>
      <c r="H12983" s="4" t="n">
        <f aca="false">ROUND(E12983*F12983,2)</f>
        <v>66732.96</v>
      </c>
    </row>
    <row r="12984" customFormat="false" ht="15" hidden="false" customHeight="false" outlineLevel="0" collapsed="false">
      <c r="A12984" s="3" t="n">
        <v>12983</v>
      </c>
      <c r="B12984" s="3" t="n">
        <v>7</v>
      </c>
      <c r="C12984" s="3" t="s">
        <v>490</v>
      </c>
      <c r="D12984" s="3" t="s">
        <v>562</v>
      </c>
      <c r="E12984" s="3" t="n">
        <v>4622</v>
      </c>
      <c r="F12984" s="4" t="n">
        <v>261.17</v>
      </c>
      <c r="G12984" s="3" t="s">
        <v>8</v>
      </c>
      <c r="H12984" s="4" t="n">
        <f aca="false">ROUND(E12984*F12984,2)</f>
        <v>1207127.74</v>
      </c>
    </row>
    <row r="12985" customFormat="false" ht="15" hidden="false" customHeight="false" outlineLevel="0" collapsed="false">
      <c r="A12985" s="3" t="n">
        <v>12984</v>
      </c>
      <c r="B12985" s="3" t="n">
        <v>5</v>
      </c>
      <c r="C12985" s="3" t="s">
        <v>490</v>
      </c>
      <c r="D12985" s="3" t="s">
        <v>563</v>
      </c>
      <c r="E12985" s="3" t="n">
        <v>1826</v>
      </c>
      <c r="F12985" s="4" t="n">
        <v>594.25</v>
      </c>
      <c r="G12985" s="3" t="s">
        <v>8</v>
      </c>
      <c r="H12985" s="4" t="n">
        <f aca="false">ROUND(E12985*F12985,2)</f>
        <v>1085100.5</v>
      </c>
    </row>
    <row r="12986" customFormat="false" ht="15" hidden="false" customHeight="false" outlineLevel="0" collapsed="false">
      <c r="A12986" s="3" t="n">
        <v>12985</v>
      </c>
      <c r="B12986" s="3" t="n">
        <v>3</v>
      </c>
      <c r="C12986" s="3" t="s">
        <v>490</v>
      </c>
      <c r="D12986" s="3" t="s">
        <v>562</v>
      </c>
      <c r="E12986" s="3" t="n">
        <v>4052</v>
      </c>
      <c r="F12986" s="4" t="n">
        <v>180.96</v>
      </c>
      <c r="G12986" s="3" t="s">
        <v>8</v>
      </c>
      <c r="H12986" s="4" t="n">
        <f aca="false">ROUND(E12986*F12986,2)</f>
        <v>733249.92</v>
      </c>
    </row>
    <row r="12987" customFormat="false" ht="15" hidden="false" customHeight="false" outlineLevel="0" collapsed="false">
      <c r="A12987" s="3" t="n">
        <v>12986</v>
      </c>
      <c r="B12987" s="3" t="n">
        <v>9</v>
      </c>
      <c r="C12987" s="3" t="s">
        <v>490</v>
      </c>
      <c r="D12987" s="3" t="s">
        <v>563</v>
      </c>
      <c r="E12987" s="3" t="n">
        <v>739</v>
      </c>
      <c r="F12987" s="4" t="n">
        <v>253.08</v>
      </c>
      <c r="G12987" s="3" t="s">
        <v>8</v>
      </c>
      <c r="H12987" s="4" t="n">
        <f aca="false">ROUND(E12987*F12987,2)</f>
        <v>187026.12</v>
      </c>
    </row>
    <row r="12988" customFormat="false" ht="15" hidden="false" customHeight="false" outlineLevel="0" collapsed="false">
      <c r="A12988" s="3" t="n">
        <v>12987</v>
      </c>
      <c r="B12988" s="3" t="n">
        <v>11</v>
      </c>
      <c r="C12988" s="3" t="s">
        <v>490</v>
      </c>
      <c r="D12988" s="3" t="s">
        <v>563</v>
      </c>
      <c r="E12988" s="3" t="n">
        <v>3381</v>
      </c>
      <c r="F12988" s="4" t="n">
        <v>107.55</v>
      </c>
      <c r="G12988" s="3" t="s">
        <v>34</v>
      </c>
      <c r="H12988" s="4" t="n">
        <f aca="false">ROUND(E12988*F12988,2)</f>
        <v>363626.55</v>
      </c>
    </row>
    <row r="12989" customFormat="false" ht="15" hidden="false" customHeight="false" outlineLevel="0" collapsed="false">
      <c r="A12989" s="3" t="n">
        <v>12988</v>
      </c>
      <c r="B12989" s="3" t="n">
        <v>2</v>
      </c>
      <c r="C12989" s="3" t="s">
        <v>490</v>
      </c>
      <c r="D12989" s="3" t="s">
        <v>563</v>
      </c>
      <c r="E12989" s="3" t="n">
        <v>2985</v>
      </c>
      <c r="F12989" s="4" t="n">
        <v>33.48</v>
      </c>
      <c r="G12989" s="3" t="s">
        <v>8</v>
      </c>
      <c r="H12989" s="4" t="n">
        <f aca="false">ROUND(E12989*F12989,2)</f>
        <v>99937.8</v>
      </c>
    </row>
    <row r="12990" customFormat="false" ht="15" hidden="false" customHeight="false" outlineLevel="0" collapsed="false">
      <c r="A12990" s="3" t="n">
        <v>12989</v>
      </c>
      <c r="B12990" s="3" t="n">
        <v>15</v>
      </c>
      <c r="C12990" s="3" t="s">
        <v>490</v>
      </c>
      <c r="D12990" s="3" t="s">
        <v>562</v>
      </c>
      <c r="E12990" s="3" t="n">
        <v>706</v>
      </c>
      <c r="F12990" s="4" t="n">
        <v>284.09</v>
      </c>
      <c r="G12990" s="3" t="s">
        <v>46</v>
      </c>
      <c r="H12990" s="4" t="n">
        <f aca="false">ROUND(E12990*F12990,2)</f>
        <v>200567.54</v>
      </c>
    </row>
    <row r="12991" customFormat="false" ht="15" hidden="false" customHeight="false" outlineLevel="0" collapsed="false">
      <c r="A12991" s="3" t="n">
        <v>12990</v>
      </c>
      <c r="B12991" s="3" t="n">
        <v>7</v>
      </c>
      <c r="C12991" s="3" t="s">
        <v>490</v>
      </c>
      <c r="D12991" s="3" t="s">
        <v>563</v>
      </c>
      <c r="E12991" s="3" t="n">
        <v>1654</v>
      </c>
      <c r="F12991" s="4" t="n">
        <v>261.8</v>
      </c>
      <c r="G12991" s="3" t="s">
        <v>8</v>
      </c>
      <c r="H12991" s="4" t="n">
        <f aca="false">ROUND(E12991*F12991,2)</f>
        <v>433017.2</v>
      </c>
    </row>
    <row r="12992" customFormat="false" ht="15" hidden="false" customHeight="false" outlineLevel="0" collapsed="false">
      <c r="A12992" s="3" t="n">
        <v>12991</v>
      </c>
      <c r="B12992" s="3" t="n">
        <v>10</v>
      </c>
      <c r="C12992" s="3" t="s">
        <v>490</v>
      </c>
      <c r="D12992" s="3" t="s">
        <v>563</v>
      </c>
      <c r="E12992" s="3" t="n">
        <v>1526</v>
      </c>
      <c r="F12992" s="4" t="n">
        <v>87.95</v>
      </c>
      <c r="G12992" s="3" t="s">
        <v>8</v>
      </c>
      <c r="H12992" s="4" t="n">
        <f aca="false">ROUND(E12992*F12992,2)</f>
        <v>134211.7</v>
      </c>
    </row>
    <row r="12993" customFormat="false" ht="15" hidden="false" customHeight="false" outlineLevel="0" collapsed="false">
      <c r="A12993" s="3" t="n">
        <v>12992</v>
      </c>
      <c r="B12993" s="3" t="n">
        <v>11</v>
      </c>
      <c r="C12993" s="3" t="s">
        <v>490</v>
      </c>
      <c r="D12993" s="3" t="s">
        <v>563</v>
      </c>
      <c r="E12993" s="3" t="n">
        <v>3119</v>
      </c>
      <c r="F12993" s="4" t="n">
        <v>107.16</v>
      </c>
      <c r="G12993" s="3" t="s">
        <v>34</v>
      </c>
      <c r="H12993" s="4" t="n">
        <f aca="false">ROUND(E12993*F12993,2)</f>
        <v>334232.04</v>
      </c>
    </row>
    <row r="12994" customFormat="false" ht="15" hidden="false" customHeight="false" outlineLevel="0" collapsed="false">
      <c r="A12994" s="3" t="n">
        <v>12993</v>
      </c>
      <c r="B12994" s="3" t="n">
        <v>4</v>
      </c>
      <c r="C12994" s="3" t="s">
        <v>490</v>
      </c>
      <c r="D12994" s="3" t="s">
        <v>562</v>
      </c>
      <c r="E12994" s="3" t="n">
        <v>1208</v>
      </c>
      <c r="F12994" s="4" t="n">
        <v>118.88</v>
      </c>
      <c r="G12994" s="3" t="s">
        <v>8</v>
      </c>
      <c r="H12994" s="4" t="n">
        <f aca="false">ROUND(E12994*F12994,2)</f>
        <v>143607.04</v>
      </c>
    </row>
    <row r="12995" customFormat="false" ht="15" hidden="false" customHeight="false" outlineLevel="0" collapsed="false">
      <c r="A12995" s="3" t="n">
        <v>12994</v>
      </c>
      <c r="B12995" s="3" t="n">
        <v>3</v>
      </c>
      <c r="C12995" s="3" t="s">
        <v>490</v>
      </c>
      <c r="D12995" s="3" t="s">
        <v>563</v>
      </c>
      <c r="E12995" s="3" t="n">
        <v>3075</v>
      </c>
      <c r="F12995" s="4" t="n">
        <v>180.9</v>
      </c>
      <c r="G12995" s="3" t="s">
        <v>8</v>
      </c>
      <c r="H12995" s="4" t="n">
        <f aca="false">ROUND(E12995*F12995,2)</f>
        <v>556267.5</v>
      </c>
    </row>
    <row r="12996" customFormat="false" ht="15" hidden="false" customHeight="false" outlineLevel="0" collapsed="false">
      <c r="A12996" s="3" t="n">
        <v>12995</v>
      </c>
      <c r="B12996" s="3" t="n">
        <v>5</v>
      </c>
      <c r="C12996" s="3" t="s">
        <v>490</v>
      </c>
      <c r="D12996" s="3" t="s">
        <v>562</v>
      </c>
      <c r="E12996" s="3" t="n">
        <v>789</v>
      </c>
      <c r="F12996" s="4" t="n">
        <v>596.74</v>
      </c>
      <c r="G12996" s="3" t="s">
        <v>8</v>
      </c>
      <c r="H12996" s="4" t="n">
        <f aca="false">ROUND(E12996*F12996,2)</f>
        <v>470827.86</v>
      </c>
    </row>
    <row r="12997" customFormat="false" ht="15" hidden="false" customHeight="false" outlineLevel="0" collapsed="false">
      <c r="A12997" s="3" t="n">
        <v>12996</v>
      </c>
      <c r="B12997" s="3" t="n">
        <v>6</v>
      </c>
      <c r="C12997" s="3" t="s">
        <v>490</v>
      </c>
      <c r="D12997" s="3" t="s">
        <v>563</v>
      </c>
      <c r="E12997" s="3" t="n">
        <v>3614</v>
      </c>
      <c r="F12997" s="4" t="n">
        <v>248.5</v>
      </c>
      <c r="G12997" s="3" t="s">
        <v>8</v>
      </c>
      <c r="H12997" s="4" t="n">
        <f aca="false">ROUND(E12997*F12997,2)</f>
        <v>898079</v>
      </c>
    </row>
    <row r="12998" customFormat="false" ht="15" hidden="false" customHeight="false" outlineLevel="0" collapsed="false">
      <c r="A12998" s="3" t="n">
        <v>12997</v>
      </c>
      <c r="B12998" s="3" t="n">
        <v>7</v>
      </c>
      <c r="C12998" s="3" t="s">
        <v>490</v>
      </c>
      <c r="D12998" s="3" t="s">
        <v>563</v>
      </c>
      <c r="E12998" s="3" t="n">
        <v>2925</v>
      </c>
      <c r="F12998" s="4" t="n">
        <v>261.25</v>
      </c>
      <c r="G12998" s="3" t="s">
        <v>8</v>
      </c>
      <c r="H12998" s="4" t="n">
        <f aca="false">ROUND(E12998*F12998,2)</f>
        <v>764156.25</v>
      </c>
    </row>
    <row r="12999" customFormat="false" ht="15" hidden="false" customHeight="false" outlineLevel="0" collapsed="false">
      <c r="A12999" s="3" t="n">
        <v>12998</v>
      </c>
      <c r="B12999" s="3" t="n">
        <v>1</v>
      </c>
      <c r="C12999" s="3" t="s">
        <v>490</v>
      </c>
      <c r="D12999" s="3" t="s">
        <v>563</v>
      </c>
      <c r="E12999" s="3" t="n">
        <v>1471</v>
      </c>
      <c r="F12999" s="4" t="n">
        <v>314.27</v>
      </c>
      <c r="G12999" s="3" t="s">
        <v>8</v>
      </c>
      <c r="H12999" s="4" t="n">
        <f aca="false">ROUND(E12999*F12999,2)</f>
        <v>462291.17</v>
      </c>
    </row>
    <row r="13000" customFormat="false" ht="15" hidden="false" customHeight="false" outlineLevel="0" collapsed="false">
      <c r="A13000" s="3" t="n">
        <v>12999</v>
      </c>
      <c r="B13000" s="3" t="n">
        <v>7</v>
      </c>
      <c r="C13000" s="3" t="s">
        <v>490</v>
      </c>
      <c r="D13000" s="3" t="s">
        <v>563</v>
      </c>
      <c r="E13000" s="3" t="n">
        <v>4719</v>
      </c>
      <c r="F13000" s="4" t="n">
        <v>261.95</v>
      </c>
      <c r="G13000" s="3" t="s">
        <v>8</v>
      </c>
      <c r="H13000" s="4" t="n">
        <f aca="false">ROUND(E13000*F13000,2)</f>
        <v>1236142.05</v>
      </c>
    </row>
    <row r="13001" customFormat="false" ht="15" hidden="false" customHeight="false" outlineLevel="0" collapsed="false">
      <c r="A13001" s="3" t="n">
        <v>13000</v>
      </c>
      <c r="B13001" s="3" t="n">
        <v>15</v>
      </c>
      <c r="C13001" s="3" t="s">
        <v>491</v>
      </c>
      <c r="D13001" s="3" t="s">
        <v>562</v>
      </c>
      <c r="E13001" s="3" t="n">
        <v>3662</v>
      </c>
      <c r="F13001" s="4" t="n">
        <v>284.72</v>
      </c>
      <c r="G13001" s="3" t="s">
        <v>46</v>
      </c>
      <c r="H13001" s="4" t="n">
        <f aca="false">ROUND(E13001*F13001,2)</f>
        <v>1042644.64</v>
      </c>
    </row>
    <row r="13002" customFormat="false" ht="15" hidden="false" customHeight="false" outlineLevel="0" collapsed="false">
      <c r="A13002" s="3" t="n">
        <v>13001</v>
      </c>
      <c r="B13002" s="3" t="n">
        <v>11</v>
      </c>
      <c r="C13002" s="3" t="s">
        <v>491</v>
      </c>
      <c r="D13002" s="3" t="s">
        <v>562</v>
      </c>
      <c r="E13002" s="3" t="n">
        <v>779</v>
      </c>
      <c r="F13002" s="4" t="n">
        <v>108.34</v>
      </c>
      <c r="G13002" s="3" t="s">
        <v>34</v>
      </c>
      <c r="H13002" s="4" t="n">
        <f aca="false">ROUND(E13002*F13002,2)</f>
        <v>84396.86</v>
      </c>
    </row>
    <row r="13003" customFormat="false" ht="15" hidden="false" customHeight="false" outlineLevel="0" collapsed="false">
      <c r="A13003" s="3" t="n">
        <v>13002</v>
      </c>
      <c r="B13003" s="3" t="n">
        <v>13</v>
      </c>
      <c r="C13003" s="3" t="s">
        <v>491</v>
      </c>
      <c r="D13003" s="3" t="s">
        <v>563</v>
      </c>
      <c r="E13003" s="3" t="n">
        <v>3792</v>
      </c>
      <c r="F13003" s="4" t="n">
        <v>42.69</v>
      </c>
      <c r="G13003" s="3" t="s">
        <v>41</v>
      </c>
      <c r="H13003" s="4" t="n">
        <f aca="false">ROUND(E13003*F13003,2)</f>
        <v>161880.48</v>
      </c>
    </row>
    <row r="13004" customFormat="false" ht="15" hidden="false" customHeight="false" outlineLevel="0" collapsed="false">
      <c r="A13004" s="3" t="n">
        <v>13003</v>
      </c>
      <c r="B13004" s="3" t="n">
        <v>13</v>
      </c>
      <c r="C13004" s="3" t="s">
        <v>491</v>
      </c>
      <c r="D13004" s="3" t="s">
        <v>563</v>
      </c>
      <c r="E13004" s="3" t="n">
        <v>3698</v>
      </c>
      <c r="F13004" s="4" t="n">
        <v>42.75</v>
      </c>
      <c r="G13004" s="3" t="s">
        <v>41</v>
      </c>
      <c r="H13004" s="4" t="n">
        <f aca="false">ROUND(E13004*F13004,2)</f>
        <v>158089.5</v>
      </c>
    </row>
    <row r="13005" customFormat="false" ht="15" hidden="false" customHeight="false" outlineLevel="0" collapsed="false">
      <c r="A13005" s="3" t="n">
        <v>13004</v>
      </c>
      <c r="B13005" s="3" t="n">
        <v>7</v>
      </c>
      <c r="C13005" s="3" t="s">
        <v>491</v>
      </c>
      <c r="D13005" s="3" t="s">
        <v>562</v>
      </c>
      <c r="E13005" s="3" t="n">
        <v>526</v>
      </c>
      <c r="F13005" s="4" t="n">
        <v>259.63</v>
      </c>
      <c r="G13005" s="3" t="s">
        <v>8</v>
      </c>
      <c r="H13005" s="4" t="n">
        <f aca="false">ROUND(E13005*F13005,2)</f>
        <v>136565.38</v>
      </c>
    </row>
    <row r="13006" customFormat="false" ht="15" hidden="false" customHeight="false" outlineLevel="0" collapsed="false">
      <c r="A13006" s="3" t="n">
        <v>13005</v>
      </c>
      <c r="B13006" s="3" t="n">
        <v>14</v>
      </c>
      <c r="C13006" s="3" t="s">
        <v>491</v>
      </c>
      <c r="D13006" s="3" t="s">
        <v>562</v>
      </c>
      <c r="E13006" s="3" t="n">
        <v>4345</v>
      </c>
      <c r="F13006" s="4" t="n">
        <v>69.44</v>
      </c>
      <c r="G13006" s="3" t="s">
        <v>41</v>
      </c>
      <c r="H13006" s="4" t="n">
        <f aca="false">ROUND(E13006*F13006,2)</f>
        <v>301716.8</v>
      </c>
    </row>
    <row r="13007" customFormat="false" ht="15" hidden="false" customHeight="false" outlineLevel="0" collapsed="false">
      <c r="A13007" s="3" t="n">
        <v>13006</v>
      </c>
      <c r="B13007" s="3" t="n">
        <v>11</v>
      </c>
      <c r="C13007" s="3" t="s">
        <v>491</v>
      </c>
      <c r="D13007" s="3" t="s">
        <v>563</v>
      </c>
      <c r="E13007" s="3" t="n">
        <v>1964</v>
      </c>
      <c r="F13007" s="4" t="n">
        <v>108.32</v>
      </c>
      <c r="G13007" s="3" t="s">
        <v>34</v>
      </c>
      <c r="H13007" s="4" t="n">
        <f aca="false">ROUND(E13007*F13007,2)</f>
        <v>212740.48</v>
      </c>
    </row>
    <row r="13008" customFormat="false" ht="15" hidden="false" customHeight="false" outlineLevel="0" collapsed="false">
      <c r="A13008" s="3" t="n">
        <v>13007</v>
      </c>
      <c r="B13008" s="3" t="n">
        <v>1</v>
      </c>
      <c r="C13008" s="3" t="s">
        <v>491</v>
      </c>
      <c r="D13008" s="3" t="s">
        <v>562</v>
      </c>
      <c r="E13008" s="3" t="n">
        <v>64</v>
      </c>
      <c r="F13008" s="4" t="n">
        <v>310.69</v>
      </c>
      <c r="G13008" s="3" t="s">
        <v>8</v>
      </c>
      <c r="H13008" s="4" t="n">
        <f aca="false">ROUND(E13008*F13008,2)</f>
        <v>19884.16</v>
      </c>
    </row>
    <row r="13009" customFormat="false" ht="15" hidden="false" customHeight="false" outlineLevel="0" collapsed="false">
      <c r="A13009" s="3" t="n">
        <v>13008</v>
      </c>
      <c r="B13009" s="3" t="n">
        <v>7</v>
      </c>
      <c r="C13009" s="3" t="s">
        <v>491</v>
      </c>
      <c r="D13009" s="3" t="s">
        <v>562</v>
      </c>
      <c r="E13009" s="3" t="n">
        <v>4506</v>
      </c>
      <c r="F13009" s="4" t="n">
        <v>259.5</v>
      </c>
      <c r="G13009" s="3" t="s">
        <v>8</v>
      </c>
      <c r="H13009" s="4" t="n">
        <f aca="false">ROUND(E13009*F13009,2)</f>
        <v>1169307</v>
      </c>
    </row>
    <row r="13010" customFormat="false" ht="15" hidden="false" customHeight="false" outlineLevel="0" collapsed="false">
      <c r="A13010" s="3" t="n">
        <v>13009</v>
      </c>
      <c r="B13010" s="3" t="n">
        <v>11</v>
      </c>
      <c r="C13010" s="3" t="s">
        <v>491</v>
      </c>
      <c r="D13010" s="3" t="s">
        <v>563</v>
      </c>
      <c r="E13010" s="3" t="n">
        <v>419</v>
      </c>
      <c r="F13010" s="4" t="n">
        <v>108.43</v>
      </c>
      <c r="G13010" s="3" t="s">
        <v>34</v>
      </c>
      <c r="H13010" s="4" t="n">
        <f aca="false">ROUND(E13010*F13010,2)</f>
        <v>45432.17</v>
      </c>
    </row>
    <row r="13011" customFormat="false" ht="15" hidden="false" customHeight="false" outlineLevel="0" collapsed="false">
      <c r="A13011" s="3" t="n">
        <v>13010</v>
      </c>
      <c r="B13011" s="3" t="n">
        <v>14</v>
      </c>
      <c r="C13011" s="3" t="s">
        <v>491</v>
      </c>
      <c r="D13011" s="3" t="s">
        <v>563</v>
      </c>
      <c r="E13011" s="3" t="n">
        <v>40</v>
      </c>
      <c r="F13011" s="4" t="n">
        <v>69.69</v>
      </c>
      <c r="G13011" s="3" t="s">
        <v>41</v>
      </c>
      <c r="H13011" s="4" t="n">
        <f aca="false">ROUND(E13011*F13011,2)</f>
        <v>2787.6</v>
      </c>
    </row>
    <row r="13012" customFormat="false" ht="15" hidden="false" customHeight="false" outlineLevel="0" collapsed="false">
      <c r="A13012" s="3" t="n">
        <v>13011</v>
      </c>
      <c r="B13012" s="3" t="n">
        <v>14</v>
      </c>
      <c r="C13012" s="3" t="s">
        <v>491</v>
      </c>
      <c r="D13012" s="3" t="s">
        <v>563</v>
      </c>
      <c r="E13012" s="3" t="n">
        <v>2876</v>
      </c>
      <c r="F13012" s="4" t="n">
        <v>69.74</v>
      </c>
      <c r="G13012" s="3" t="s">
        <v>41</v>
      </c>
      <c r="H13012" s="4" t="n">
        <f aca="false">ROUND(E13012*F13012,2)</f>
        <v>200572.24</v>
      </c>
    </row>
    <row r="13013" customFormat="false" ht="15" hidden="false" customHeight="false" outlineLevel="0" collapsed="false">
      <c r="A13013" s="3" t="n">
        <v>13012</v>
      </c>
      <c r="B13013" s="3" t="n">
        <v>8</v>
      </c>
      <c r="C13013" s="3" t="s">
        <v>491</v>
      </c>
      <c r="D13013" s="3" t="s">
        <v>562</v>
      </c>
      <c r="E13013" s="3" t="n">
        <v>3561</v>
      </c>
      <c r="F13013" s="4" t="n">
        <v>78.17</v>
      </c>
      <c r="G13013" s="3" t="s">
        <v>8</v>
      </c>
      <c r="H13013" s="4" t="n">
        <f aca="false">ROUND(E13013*F13013,2)</f>
        <v>278363.37</v>
      </c>
    </row>
    <row r="13014" customFormat="false" ht="15" hidden="false" customHeight="false" outlineLevel="0" collapsed="false">
      <c r="A13014" s="3" t="n">
        <v>13013</v>
      </c>
      <c r="B13014" s="3" t="n">
        <v>15</v>
      </c>
      <c r="C13014" s="3" t="s">
        <v>491</v>
      </c>
      <c r="D13014" s="3" t="s">
        <v>563</v>
      </c>
      <c r="E13014" s="3" t="n">
        <v>801</v>
      </c>
      <c r="F13014" s="4" t="n">
        <v>285.32</v>
      </c>
      <c r="G13014" s="3" t="s">
        <v>46</v>
      </c>
      <c r="H13014" s="4" t="n">
        <f aca="false">ROUND(E13014*F13014,2)</f>
        <v>228541.32</v>
      </c>
    </row>
    <row r="13015" customFormat="false" ht="15" hidden="false" customHeight="false" outlineLevel="0" collapsed="false">
      <c r="A13015" s="3" t="n">
        <v>13014</v>
      </c>
      <c r="B13015" s="3" t="n">
        <v>9</v>
      </c>
      <c r="C13015" s="3" t="s">
        <v>491</v>
      </c>
      <c r="D13015" s="3" t="s">
        <v>563</v>
      </c>
      <c r="E13015" s="3" t="n">
        <v>1447</v>
      </c>
      <c r="F13015" s="4" t="n">
        <v>248.33</v>
      </c>
      <c r="G13015" s="3" t="s">
        <v>8</v>
      </c>
      <c r="H13015" s="4" t="n">
        <f aca="false">ROUND(E13015*F13015,2)</f>
        <v>359333.51</v>
      </c>
    </row>
    <row r="13016" customFormat="false" ht="15" hidden="false" customHeight="false" outlineLevel="0" collapsed="false">
      <c r="A13016" s="3" t="n">
        <v>13015</v>
      </c>
      <c r="B13016" s="3" t="n">
        <v>4</v>
      </c>
      <c r="C13016" s="3" t="s">
        <v>491</v>
      </c>
      <c r="D13016" s="3" t="s">
        <v>563</v>
      </c>
      <c r="E13016" s="3" t="n">
        <v>4221</v>
      </c>
      <c r="F13016" s="4" t="n">
        <v>122.62</v>
      </c>
      <c r="G13016" s="3" t="s">
        <v>8</v>
      </c>
      <c r="H13016" s="4" t="n">
        <f aca="false">ROUND(E13016*F13016,2)</f>
        <v>517579.02</v>
      </c>
    </row>
    <row r="13017" customFormat="false" ht="15" hidden="false" customHeight="false" outlineLevel="0" collapsed="false">
      <c r="A13017" s="3" t="n">
        <v>13016</v>
      </c>
      <c r="B13017" s="3" t="n">
        <v>2</v>
      </c>
      <c r="C13017" s="3" t="s">
        <v>491</v>
      </c>
      <c r="D13017" s="3" t="s">
        <v>563</v>
      </c>
      <c r="E13017" s="3" t="n">
        <v>4354</v>
      </c>
      <c r="F13017" s="4" t="n">
        <v>33.89</v>
      </c>
      <c r="G13017" s="3" t="s">
        <v>8</v>
      </c>
      <c r="H13017" s="4" t="n">
        <f aca="false">ROUND(E13017*F13017,2)</f>
        <v>147557.06</v>
      </c>
    </row>
    <row r="13018" customFormat="false" ht="15" hidden="false" customHeight="false" outlineLevel="0" collapsed="false">
      <c r="A13018" s="3" t="n">
        <v>13017</v>
      </c>
      <c r="B13018" s="3" t="n">
        <v>2</v>
      </c>
      <c r="C13018" s="3" t="s">
        <v>491</v>
      </c>
      <c r="D13018" s="3" t="s">
        <v>562</v>
      </c>
      <c r="E13018" s="3" t="n">
        <v>4424</v>
      </c>
      <c r="F13018" s="4" t="n">
        <v>34.01</v>
      </c>
      <c r="G13018" s="3" t="s">
        <v>8</v>
      </c>
      <c r="H13018" s="4" t="n">
        <f aca="false">ROUND(E13018*F13018,2)</f>
        <v>150460.24</v>
      </c>
    </row>
    <row r="13019" customFormat="false" ht="15" hidden="false" customHeight="false" outlineLevel="0" collapsed="false">
      <c r="A13019" s="3" t="n">
        <v>13018</v>
      </c>
      <c r="B13019" s="3" t="n">
        <v>3</v>
      </c>
      <c r="C13019" s="3" t="s">
        <v>491</v>
      </c>
      <c r="D13019" s="3" t="s">
        <v>563</v>
      </c>
      <c r="E13019" s="3" t="n">
        <v>2640</v>
      </c>
      <c r="F13019" s="4" t="n">
        <v>179.22</v>
      </c>
      <c r="G13019" s="3" t="s">
        <v>8</v>
      </c>
      <c r="H13019" s="4" t="n">
        <f aca="false">ROUND(E13019*F13019,2)</f>
        <v>473140.8</v>
      </c>
    </row>
    <row r="13020" customFormat="false" ht="15" hidden="false" customHeight="false" outlineLevel="0" collapsed="false">
      <c r="A13020" s="3" t="n">
        <v>13019</v>
      </c>
      <c r="B13020" s="3" t="n">
        <v>6</v>
      </c>
      <c r="C13020" s="3" t="s">
        <v>491</v>
      </c>
      <c r="D13020" s="3" t="s">
        <v>563</v>
      </c>
      <c r="E13020" s="3" t="n">
        <v>2946</v>
      </c>
      <c r="F13020" s="4" t="n">
        <v>244.44</v>
      </c>
      <c r="G13020" s="3" t="s">
        <v>8</v>
      </c>
      <c r="H13020" s="4" t="n">
        <f aca="false">ROUND(E13020*F13020,2)</f>
        <v>720120.24</v>
      </c>
    </row>
    <row r="13021" customFormat="false" ht="15" hidden="false" customHeight="false" outlineLevel="0" collapsed="false">
      <c r="A13021" s="3" t="n">
        <v>13020</v>
      </c>
      <c r="B13021" s="3" t="n">
        <v>12</v>
      </c>
      <c r="C13021" s="3" t="s">
        <v>491</v>
      </c>
      <c r="D13021" s="3" t="s">
        <v>563</v>
      </c>
      <c r="E13021" s="3" t="n">
        <v>4899</v>
      </c>
      <c r="F13021" s="4" t="n">
        <v>211.37</v>
      </c>
      <c r="G13021" s="3" t="s">
        <v>38</v>
      </c>
      <c r="H13021" s="4" t="n">
        <f aca="false">ROUND(E13021*F13021,2)</f>
        <v>1035501.63</v>
      </c>
    </row>
    <row r="13022" customFormat="false" ht="15" hidden="false" customHeight="false" outlineLevel="0" collapsed="false">
      <c r="A13022" s="3" t="n">
        <v>13021</v>
      </c>
      <c r="B13022" s="3" t="n">
        <v>9</v>
      </c>
      <c r="C13022" s="3" t="s">
        <v>491</v>
      </c>
      <c r="D13022" s="3" t="s">
        <v>562</v>
      </c>
      <c r="E13022" s="3" t="n">
        <v>1634</v>
      </c>
      <c r="F13022" s="4" t="n">
        <v>249.11</v>
      </c>
      <c r="G13022" s="3" t="s">
        <v>8</v>
      </c>
      <c r="H13022" s="4" t="n">
        <f aca="false">ROUND(E13022*F13022,2)</f>
        <v>407045.74</v>
      </c>
    </row>
    <row r="13023" customFormat="false" ht="15" hidden="false" customHeight="false" outlineLevel="0" collapsed="false">
      <c r="A13023" s="3" t="n">
        <v>13022</v>
      </c>
      <c r="B13023" s="3" t="n">
        <v>5</v>
      </c>
      <c r="C13023" s="3" t="s">
        <v>491</v>
      </c>
      <c r="D13023" s="3" t="s">
        <v>563</v>
      </c>
      <c r="E13023" s="3" t="n">
        <v>4353</v>
      </c>
      <c r="F13023" s="4" t="n">
        <v>579.38</v>
      </c>
      <c r="G13023" s="3" t="s">
        <v>8</v>
      </c>
      <c r="H13023" s="4" t="n">
        <f aca="false">ROUND(E13023*F13023,2)</f>
        <v>2522041.14</v>
      </c>
    </row>
    <row r="13024" customFormat="false" ht="15" hidden="false" customHeight="false" outlineLevel="0" collapsed="false">
      <c r="A13024" s="3" t="n">
        <v>13023</v>
      </c>
      <c r="B13024" s="3" t="n">
        <v>11</v>
      </c>
      <c r="C13024" s="3" t="s">
        <v>491</v>
      </c>
      <c r="D13024" s="3" t="s">
        <v>563</v>
      </c>
      <c r="E13024" s="3" t="n">
        <v>4357</v>
      </c>
      <c r="F13024" s="4" t="n">
        <v>108.14</v>
      </c>
      <c r="G13024" s="3" t="s">
        <v>34</v>
      </c>
      <c r="H13024" s="4" t="n">
        <f aca="false">ROUND(E13024*F13024,2)</f>
        <v>471165.98</v>
      </c>
    </row>
    <row r="13025" customFormat="false" ht="15" hidden="false" customHeight="false" outlineLevel="0" collapsed="false">
      <c r="A13025" s="3" t="n">
        <v>13024</v>
      </c>
      <c r="B13025" s="3" t="n">
        <v>1</v>
      </c>
      <c r="C13025" s="3" t="s">
        <v>492</v>
      </c>
      <c r="D13025" s="3" t="s">
        <v>563</v>
      </c>
      <c r="E13025" s="3" t="n">
        <v>3742</v>
      </c>
      <c r="F13025" s="4" t="n">
        <v>319.71</v>
      </c>
      <c r="G13025" s="3" t="s">
        <v>8</v>
      </c>
      <c r="H13025" s="4" t="n">
        <f aca="false">ROUND(E13025*F13025,2)</f>
        <v>1196354.82</v>
      </c>
    </row>
    <row r="13026" customFormat="false" ht="15" hidden="false" customHeight="false" outlineLevel="0" collapsed="false">
      <c r="A13026" s="3" t="n">
        <v>13025</v>
      </c>
      <c r="B13026" s="3" t="n">
        <v>8</v>
      </c>
      <c r="C13026" s="3" t="s">
        <v>492</v>
      </c>
      <c r="D13026" s="3" t="s">
        <v>563</v>
      </c>
      <c r="E13026" s="3" t="n">
        <v>3736</v>
      </c>
      <c r="F13026" s="4" t="n">
        <v>78.92</v>
      </c>
      <c r="G13026" s="3" t="s">
        <v>8</v>
      </c>
      <c r="H13026" s="4" t="n">
        <f aca="false">ROUND(E13026*F13026,2)</f>
        <v>294845.12</v>
      </c>
    </row>
    <row r="13027" customFormat="false" ht="15" hidden="false" customHeight="false" outlineLevel="0" collapsed="false">
      <c r="A13027" s="3" t="n">
        <v>13026</v>
      </c>
      <c r="B13027" s="3" t="n">
        <v>4</v>
      </c>
      <c r="C13027" s="3" t="s">
        <v>492</v>
      </c>
      <c r="D13027" s="3" t="s">
        <v>563</v>
      </c>
      <c r="E13027" s="3" t="n">
        <v>3306</v>
      </c>
      <c r="F13027" s="4" t="n">
        <v>121.6</v>
      </c>
      <c r="G13027" s="3" t="s">
        <v>8</v>
      </c>
      <c r="H13027" s="4" t="n">
        <f aca="false">ROUND(E13027*F13027,2)</f>
        <v>402009.6</v>
      </c>
    </row>
    <row r="13028" customFormat="false" ht="15" hidden="false" customHeight="false" outlineLevel="0" collapsed="false">
      <c r="A13028" s="3" t="n">
        <v>13027</v>
      </c>
      <c r="B13028" s="3" t="n">
        <v>4</v>
      </c>
      <c r="C13028" s="3" t="s">
        <v>492</v>
      </c>
      <c r="D13028" s="3" t="s">
        <v>562</v>
      </c>
      <c r="E13028" s="3" t="n">
        <v>3032</v>
      </c>
      <c r="F13028" s="4" t="n">
        <v>121.59</v>
      </c>
      <c r="G13028" s="3" t="s">
        <v>8</v>
      </c>
      <c r="H13028" s="4" t="n">
        <f aca="false">ROUND(E13028*F13028,2)</f>
        <v>368660.88</v>
      </c>
    </row>
    <row r="13029" customFormat="false" ht="15" hidden="false" customHeight="false" outlineLevel="0" collapsed="false">
      <c r="A13029" s="3" t="n">
        <v>13028</v>
      </c>
      <c r="B13029" s="3" t="n">
        <v>14</v>
      </c>
      <c r="C13029" s="3" t="s">
        <v>492</v>
      </c>
      <c r="D13029" s="3" t="s">
        <v>562</v>
      </c>
      <c r="E13029" s="3" t="n">
        <v>2992</v>
      </c>
      <c r="F13029" s="4" t="n">
        <v>70.12</v>
      </c>
      <c r="G13029" s="3" t="s">
        <v>41</v>
      </c>
      <c r="H13029" s="4" t="n">
        <f aca="false">ROUND(E13029*F13029,2)</f>
        <v>209799.04</v>
      </c>
    </row>
    <row r="13030" customFormat="false" ht="15" hidden="false" customHeight="false" outlineLevel="0" collapsed="false">
      <c r="A13030" s="3" t="n">
        <v>13029</v>
      </c>
      <c r="B13030" s="3" t="n">
        <v>9</v>
      </c>
      <c r="C13030" s="3" t="s">
        <v>492</v>
      </c>
      <c r="D13030" s="3" t="s">
        <v>562</v>
      </c>
      <c r="E13030" s="3" t="n">
        <v>1087</v>
      </c>
      <c r="F13030" s="4" t="n">
        <v>251.63</v>
      </c>
      <c r="G13030" s="3" t="s">
        <v>8</v>
      </c>
      <c r="H13030" s="4" t="n">
        <f aca="false">ROUND(E13030*F13030,2)</f>
        <v>273521.81</v>
      </c>
    </row>
    <row r="13031" customFormat="false" ht="15" hidden="false" customHeight="false" outlineLevel="0" collapsed="false">
      <c r="A13031" s="3" t="n">
        <v>13030</v>
      </c>
      <c r="B13031" s="3" t="n">
        <v>10</v>
      </c>
      <c r="C13031" s="3" t="s">
        <v>492</v>
      </c>
      <c r="D13031" s="3" t="s">
        <v>562</v>
      </c>
      <c r="E13031" s="3" t="n">
        <v>2722</v>
      </c>
      <c r="F13031" s="4" t="n">
        <v>92.26</v>
      </c>
      <c r="G13031" s="3" t="s">
        <v>8</v>
      </c>
      <c r="H13031" s="4" t="n">
        <f aca="false">ROUND(E13031*F13031,2)</f>
        <v>251131.72</v>
      </c>
    </row>
    <row r="13032" customFormat="false" ht="15" hidden="false" customHeight="false" outlineLevel="0" collapsed="false">
      <c r="A13032" s="3" t="n">
        <v>13031</v>
      </c>
      <c r="B13032" s="3" t="n">
        <v>7</v>
      </c>
      <c r="C13032" s="3" t="s">
        <v>492</v>
      </c>
      <c r="D13032" s="3" t="s">
        <v>562</v>
      </c>
      <c r="E13032" s="3" t="n">
        <v>4393</v>
      </c>
      <c r="F13032" s="4" t="n">
        <v>254.14</v>
      </c>
      <c r="G13032" s="3" t="s">
        <v>8</v>
      </c>
      <c r="H13032" s="4" t="n">
        <f aca="false">ROUND(E13032*F13032,2)</f>
        <v>1116437.02</v>
      </c>
    </row>
    <row r="13033" customFormat="false" ht="15" hidden="false" customHeight="false" outlineLevel="0" collapsed="false">
      <c r="A13033" s="3" t="n">
        <v>13032</v>
      </c>
      <c r="B13033" s="3" t="n">
        <v>7</v>
      </c>
      <c r="C13033" s="3" t="s">
        <v>492</v>
      </c>
      <c r="D13033" s="3" t="s">
        <v>563</v>
      </c>
      <c r="E13033" s="3" t="n">
        <v>1533</v>
      </c>
      <c r="F13033" s="4" t="n">
        <v>255.15</v>
      </c>
      <c r="G13033" s="3" t="s">
        <v>8</v>
      </c>
      <c r="H13033" s="4" t="n">
        <f aca="false">ROUND(E13033*F13033,2)</f>
        <v>391144.95</v>
      </c>
    </row>
    <row r="13034" customFormat="false" ht="15" hidden="false" customHeight="false" outlineLevel="0" collapsed="false">
      <c r="A13034" s="3" t="n">
        <v>13033</v>
      </c>
      <c r="B13034" s="3" t="n">
        <v>8</v>
      </c>
      <c r="C13034" s="3" t="s">
        <v>492</v>
      </c>
      <c r="D13034" s="3" t="s">
        <v>563</v>
      </c>
      <c r="E13034" s="3" t="n">
        <v>3277</v>
      </c>
      <c r="F13034" s="4" t="n">
        <v>79.12</v>
      </c>
      <c r="G13034" s="3" t="s">
        <v>8</v>
      </c>
      <c r="H13034" s="4" t="n">
        <f aca="false">ROUND(E13034*F13034,2)</f>
        <v>259276.24</v>
      </c>
    </row>
    <row r="13035" customFormat="false" ht="15" hidden="false" customHeight="false" outlineLevel="0" collapsed="false">
      <c r="A13035" s="3" t="n">
        <v>13034</v>
      </c>
      <c r="B13035" s="3" t="n">
        <v>5</v>
      </c>
      <c r="C13035" s="3" t="s">
        <v>492</v>
      </c>
      <c r="D13035" s="3" t="s">
        <v>562</v>
      </c>
      <c r="E13035" s="3" t="n">
        <v>54</v>
      </c>
      <c r="F13035" s="4" t="n">
        <v>577.03</v>
      </c>
      <c r="G13035" s="3" t="s">
        <v>8</v>
      </c>
      <c r="H13035" s="4" t="n">
        <f aca="false">ROUND(E13035*F13035,2)</f>
        <v>31159.62</v>
      </c>
    </row>
    <row r="13036" customFormat="false" ht="15" hidden="false" customHeight="false" outlineLevel="0" collapsed="false">
      <c r="A13036" s="3" t="n">
        <v>13035</v>
      </c>
      <c r="B13036" s="3" t="n">
        <v>1</v>
      </c>
      <c r="C13036" s="3" t="s">
        <v>492</v>
      </c>
      <c r="D13036" s="3" t="s">
        <v>562</v>
      </c>
      <c r="E13036" s="3" t="n">
        <v>1107</v>
      </c>
      <c r="F13036" s="4" t="n">
        <v>318.8</v>
      </c>
      <c r="G13036" s="3" t="s">
        <v>8</v>
      </c>
      <c r="H13036" s="4" t="n">
        <f aca="false">ROUND(E13036*F13036,2)</f>
        <v>352911.6</v>
      </c>
    </row>
    <row r="13037" customFormat="false" ht="15" hidden="false" customHeight="false" outlineLevel="0" collapsed="false">
      <c r="A13037" s="3" t="n">
        <v>13036</v>
      </c>
      <c r="B13037" s="3" t="n">
        <v>12</v>
      </c>
      <c r="C13037" s="3" t="s">
        <v>492</v>
      </c>
      <c r="D13037" s="3" t="s">
        <v>563</v>
      </c>
      <c r="E13037" s="3" t="n">
        <v>2234</v>
      </c>
      <c r="F13037" s="4" t="n">
        <v>211.58</v>
      </c>
      <c r="G13037" s="3" t="s">
        <v>38</v>
      </c>
      <c r="H13037" s="4" t="n">
        <f aca="false">ROUND(E13037*F13037,2)</f>
        <v>472669.72</v>
      </c>
    </row>
    <row r="13038" customFormat="false" ht="15" hidden="false" customHeight="false" outlineLevel="0" collapsed="false">
      <c r="A13038" s="3" t="n">
        <v>13037</v>
      </c>
      <c r="B13038" s="3" t="n">
        <v>3</v>
      </c>
      <c r="C13038" s="3" t="s">
        <v>492</v>
      </c>
      <c r="D13038" s="3" t="s">
        <v>562</v>
      </c>
      <c r="E13038" s="3" t="n">
        <v>3995</v>
      </c>
      <c r="F13038" s="4" t="n">
        <v>179.7</v>
      </c>
      <c r="G13038" s="3" t="s">
        <v>8</v>
      </c>
      <c r="H13038" s="4" t="n">
        <f aca="false">ROUND(E13038*F13038,2)</f>
        <v>717901.5</v>
      </c>
    </row>
    <row r="13039" customFormat="false" ht="15" hidden="false" customHeight="false" outlineLevel="0" collapsed="false">
      <c r="A13039" s="3" t="n">
        <v>13038</v>
      </c>
      <c r="B13039" s="3" t="n">
        <v>14</v>
      </c>
      <c r="C13039" s="3" t="s">
        <v>492</v>
      </c>
      <c r="D13039" s="3" t="s">
        <v>562</v>
      </c>
      <c r="E13039" s="3" t="n">
        <v>200</v>
      </c>
      <c r="F13039" s="4" t="n">
        <v>69.97</v>
      </c>
      <c r="G13039" s="3" t="s">
        <v>41</v>
      </c>
      <c r="H13039" s="4" t="n">
        <f aca="false">ROUND(E13039*F13039,2)</f>
        <v>13994</v>
      </c>
    </row>
    <row r="13040" customFormat="false" ht="15" hidden="false" customHeight="false" outlineLevel="0" collapsed="false">
      <c r="A13040" s="3" t="n">
        <v>13039</v>
      </c>
      <c r="B13040" s="3" t="n">
        <v>12</v>
      </c>
      <c r="C13040" s="3" t="s">
        <v>492</v>
      </c>
      <c r="D13040" s="3" t="s">
        <v>563</v>
      </c>
      <c r="E13040" s="3" t="n">
        <v>174</v>
      </c>
      <c r="F13040" s="4" t="n">
        <v>211.6</v>
      </c>
      <c r="G13040" s="3" t="s">
        <v>38</v>
      </c>
      <c r="H13040" s="4" t="n">
        <f aca="false">ROUND(E13040*F13040,2)</f>
        <v>36818.4</v>
      </c>
    </row>
    <row r="13041" customFormat="false" ht="15" hidden="false" customHeight="false" outlineLevel="0" collapsed="false">
      <c r="A13041" s="3" t="n">
        <v>13040</v>
      </c>
      <c r="B13041" s="3" t="n">
        <v>9</v>
      </c>
      <c r="C13041" s="3" t="s">
        <v>492</v>
      </c>
      <c r="D13041" s="3" t="s">
        <v>562</v>
      </c>
      <c r="E13041" s="3" t="n">
        <v>2784</v>
      </c>
      <c r="F13041" s="4" t="n">
        <v>251.53</v>
      </c>
      <c r="G13041" s="3" t="s">
        <v>8</v>
      </c>
      <c r="H13041" s="4" t="n">
        <f aca="false">ROUND(E13041*F13041,2)</f>
        <v>700259.52</v>
      </c>
    </row>
    <row r="13042" customFormat="false" ht="15" hidden="false" customHeight="false" outlineLevel="0" collapsed="false">
      <c r="A13042" s="3" t="n">
        <v>13041</v>
      </c>
      <c r="B13042" s="3" t="n">
        <v>8</v>
      </c>
      <c r="C13042" s="3" t="s">
        <v>492</v>
      </c>
      <c r="D13042" s="3" t="s">
        <v>563</v>
      </c>
      <c r="E13042" s="3" t="n">
        <v>4731</v>
      </c>
      <c r="F13042" s="4" t="n">
        <v>79.09</v>
      </c>
      <c r="G13042" s="3" t="s">
        <v>8</v>
      </c>
      <c r="H13042" s="4" t="n">
        <f aca="false">ROUND(E13042*F13042,2)</f>
        <v>374174.79</v>
      </c>
    </row>
    <row r="13043" customFormat="false" ht="15" hidden="false" customHeight="false" outlineLevel="0" collapsed="false">
      <c r="A13043" s="3" t="n">
        <v>13042</v>
      </c>
      <c r="B13043" s="3" t="n">
        <v>6</v>
      </c>
      <c r="C13043" s="3" t="s">
        <v>492</v>
      </c>
      <c r="D13043" s="3" t="s">
        <v>562</v>
      </c>
      <c r="E13043" s="3" t="n">
        <v>3246</v>
      </c>
      <c r="F13043" s="4" t="n">
        <v>244.59</v>
      </c>
      <c r="G13043" s="3" t="s">
        <v>8</v>
      </c>
      <c r="H13043" s="4" t="n">
        <f aca="false">ROUND(E13043*F13043,2)</f>
        <v>793939.14</v>
      </c>
    </row>
    <row r="13044" customFormat="false" ht="15" hidden="false" customHeight="false" outlineLevel="0" collapsed="false">
      <c r="A13044" s="3" t="n">
        <v>13043</v>
      </c>
      <c r="B13044" s="3" t="n">
        <v>3</v>
      </c>
      <c r="C13044" s="3" t="s">
        <v>492</v>
      </c>
      <c r="D13044" s="3" t="s">
        <v>563</v>
      </c>
      <c r="E13044" s="3" t="n">
        <v>2550</v>
      </c>
      <c r="F13044" s="4" t="n">
        <v>179.38</v>
      </c>
      <c r="G13044" s="3" t="s">
        <v>8</v>
      </c>
      <c r="H13044" s="4" t="n">
        <f aca="false">ROUND(E13044*F13044,2)</f>
        <v>457419</v>
      </c>
    </row>
    <row r="13045" customFormat="false" ht="15" hidden="false" customHeight="false" outlineLevel="0" collapsed="false">
      <c r="A13045" s="3" t="n">
        <v>13044</v>
      </c>
      <c r="B13045" s="3" t="n">
        <v>15</v>
      </c>
      <c r="C13045" s="3" t="s">
        <v>492</v>
      </c>
      <c r="D13045" s="3" t="s">
        <v>562</v>
      </c>
      <c r="E13045" s="3" t="n">
        <v>3142</v>
      </c>
      <c r="F13045" s="4" t="n">
        <v>285.16</v>
      </c>
      <c r="G13045" s="3" t="s">
        <v>46</v>
      </c>
      <c r="H13045" s="4" t="n">
        <f aca="false">ROUND(E13045*F13045,2)</f>
        <v>895972.72</v>
      </c>
    </row>
    <row r="13046" customFormat="false" ht="15" hidden="false" customHeight="false" outlineLevel="0" collapsed="false">
      <c r="A13046" s="3" t="n">
        <v>13045</v>
      </c>
      <c r="B13046" s="3" t="n">
        <v>14</v>
      </c>
      <c r="C13046" s="3" t="s">
        <v>492</v>
      </c>
      <c r="D13046" s="3" t="s">
        <v>563</v>
      </c>
      <c r="E13046" s="3" t="n">
        <v>3846</v>
      </c>
      <c r="F13046" s="4" t="n">
        <v>69.94</v>
      </c>
      <c r="G13046" s="3" t="s">
        <v>41</v>
      </c>
      <c r="H13046" s="4" t="n">
        <f aca="false">ROUND(E13046*F13046,2)</f>
        <v>268989.24</v>
      </c>
    </row>
    <row r="13047" customFormat="false" ht="15" hidden="false" customHeight="false" outlineLevel="0" collapsed="false">
      <c r="A13047" s="3" t="n">
        <v>13046</v>
      </c>
      <c r="B13047" s="3" t="n">
        <v>10</v>
      </c>
      <c r="C13047" s="3" t="s">
        <v>492</v>
      </c>
      <c r="D13047" s="3" t="s">
        <v>563</v>
      </c>
      <c r="E13047" s="3" t="n">
        <v>4838</v>
      </c>
      <c r="F13047" s="4" t="n">
        <v>92.69</v>
      </c>
      <c r="G13047" s="3" t="s">
        <v>8</v>
      </c>
      <c r="H13047" s="4" t="n">
        <f aca="false">ROUND(E13047*F13047,2)</f>
        <v>448434.22</v>
      </c>
    </row>
    <row r="13048" customFormat="false" ht="15" hidden="false" customHeight="false" outlineLevel="0" collapsed="false">
      <c r="A13048" s="3" t="n">
        <v>13047</v>
      </c>
      <c r="B13048" s="3" t="n">
        <v>10</v>
      </c>
      <c r="C13048" s="3" t="s">
        <v>492</v>
      </c>
      <c r="D13048" s="3" t="s">
        <v>562</v>
      </c>
      <c r="E13048" s="3" t="n">
        <v>1750</v>
      </c>
      <c r="F13048" s="4" t="n">
        <v>92.29</v>
      </c>
      <c r="G13048" s="3" t="s">
        <v>8</v>
      </c>
      <c r="H13048" s="4" t="n">
        <f aca="false">ROUND(E13048*F13048,2)</f>
        <v>161507.5</v>
      </c>
    </row>
    <row r="13049" customFormat="false" ht="15" hidden="false" customHeight="false" outlineLevel="0" collapsed="false">
      <c r="A13049" s="3" t="n">
        <v>13048</v>
      </c>
      <c r="B13049" s="3" t="n">
        <v>4</v>
      </c>
      <c r="C13049" s="3" t="s">
        <v>492</v>
      </c>
      <c r="D13049" s="3" t="s">
        <v>563</v>
      </c>
      <c r="E13049" s="3" t="n">
        <v>4590</v>
      </c>
      <c r="F13049" s="4" t="n">
        <v>121.54</v>
      </c>
      <c r="G13049" s="3" t="s">
        <v>8</v>
      </c>
      <c r="H13049" s="4" t="n">
        <f aca="false">ROUND(E13049*F13049,2)</f>
        <v>557868.6</v>
      </c>
    </row>
    <row r="13050" customFormat="false" ht="15" hidden="false" customHeight="false" outlineLevel="0" collapsed="false">
      <c r="A13050" s="3" t="n">
        <v>13049</v>
      </c>
      <c r="B13050" s="3" t="n">
        <v>6</v>
      </c>
      <c r="C13050" s="3" t="s">
        <v>492</v>
      </c>
      <c r="D13050" s="3" t="s">
        <v>562</v>
      </c>
      <c r="E13050" s="3" t="n">
        <v>165</v>
      </c>
      <c r="F13050" s="4" t="n">
        <v>243.15</v>
      </c>
      <c r="G13050" s="3" t="s">
        <v>8</v>
      </c>
      <c r="H13050" s="4" t="n">
        <f aca="false">ROUND(E13050*F13050,2)</f>
        <v>40119.75</v>
      </c>
    </row>
    <row r="13051" customFormat="false" ht="15" hidden="false" customHeight="false" outlineLevel="0" collapsed="false">
      <c r="A13051" s="3" t="n">
        <v>13050</v>
      </c>
      <c r="B13051" s="3" t="n">
        <v>13</v>
      </c>
      <c r="C13051" s="3" t="s">
        <v>492</v>
      </c>
      <c r="D13051" s="3" t="s">
        <v>563</v>
      </c>
      <c r="E13051" s="3" t="n">
        <v>4668</v>
      </c>
      <c r="F13051" s="4" t="n">
        <v>43.12</v>
      </c>
      <c r="G13051" s="3" t="s">
        <v>41</v>
      </c>
      <c r="H13051" s="4" t="n">
        <f aca="false">ROUND(E13051*F13051,2)</f>
        <v>201284.16</v>
      </c>
    </row>
    <row r="13052" customFormat="false" ht="15" hidden="false" customHeight="false" outlineLevel="0" collapsed="false">
      <c r="A13052" s="3" t="n">
        <v>13051</v>
      </c>
      <c r="B13052" s="3" t="n">
        <v>7</v>
      </c>
      <c r="C13052" s="3" t="s">
        <v>492</v>
      </c>
      <c r="D13052" s="3" t="s">
        <v>562</v>
      </c>
      <c r="E13052" s="3" t="n">
        <v>2904</v>
      </c>
      <c r="F13052" s="4" t="n">
        <v>254.42</v>
      </c>
      <c r="G13052" s="3" t="s">
        <v>8</v>
      </c>
      <c r="H13052" s="4" t="n">
        <f aca="false">ROUND(E13052*F13052,2)</f>
        <v>738835.68</v>
      </c>
    </row>
    <row r="13053" customFormat="false" ht="15" hidden="false" customHeight="false" outlineLevel="0" collapsed="false">
      <c r="A13053" s="3" t="n">
        <v>13052</v>
      </c>
      <c r="B13053" s="3" t="n">
        <v>9</v>
      </c>
      <c r="C13053" s="3" t="s">
        <v>493</v>
      </c>
      <c r="D13053" s="3" t="s">
        <v>562</v>
      </c>
      <c r="E13053" s="3" t="n">
        <v>1443</v>
      </c>
      <c r="F13053" s="4" t="n">
        <v>249.28</v>
      </c>
      <c r="G13053" s="3" t="s">
        <v>8</v>
      </c>
      <c r="H13053" s="4" t="n">
        <f aca="false">ROUND(E13053*F13053,2)</f>
        <v>359711.04</v>
      </c>
    </row>
    <row r="13054" customFormat="false" ht="15" hidden="false" customHeight="false" outlineLevel="0" collapsed="false">
      <c r="A13054" s="3" t="n">
        <v>13053</v>
      </c>
      <c r="B13054" s="3" t="n">
        <v>15</v>
      </c>
      <c r="C13054" s="3" t="s">
        <v>493</v>
      </c>
      <c r="D13054" s="3" t="s">
        <v>562</v>
      </c>
      <c r="E13054" s="3" t="n">
        <v>3502</v>
      </c>
      <c r="F13054" s="4" t="n">
        <v>286.21</v>
      </c>
      <c r="G13054" s="3" t="s">
        <v>46</v>
      </c>
      <c r="H13054" s="4" t="n">
        <f aca="false">ROUND(E13054*F13054,2)</f>
        <v>1002307.42</v>
      </c>
    </row>
    <row r="13055" customFormat="false" ht="15" hidden="false" customHeight="false" outlineLevel="0" collapsed="false">
      <c r="A13055" s="3" t="n">
        <v>13054</v>
      </c>
      <c r="B13055" s="3" t="n">
        <v>10</v>
      </c>
      <c r="C13055" s="3" t="s">
        <v>493</v>
      </c>
      <c r="D13055" s="3" t="s">
        <v>563</v>
      </c>
      <c r="E13055" s="3" t="n">
        <v>2597</v>
      </c>
      <c r="F13055" s="4" t="n">
        <v>91.64</v>
      </c>
      <c r="G13055" s="3" t="s">
        <v>8</v>
      </c>
      <c r="H13055" s="4" t="n">
        <f aca="false">ROUND(E13055*F13055,2)</f>
        <v>237989.08</v>
      </c>
    </row>
    <row r="13056" customFormat="false" ht="15" hidden="false" customHeight="false" outlineLevel="0" collapsed="false">
      <c r="A13056" s="3" t="n">
        <v>13055</v>
      </c>
      <c r="B13056" s="3" t="n">
        <v>7</v>
      </c>
      <c r="C13056" s="3" t="s">
        <v>493</v>
      </c>
      <c r="D13056" s="3" t="s">
        <v>563</v>
      </c>
      <c r="E13056" s="3" t="n">
        <v>1418</v>
      </c>
      <c r="F13056" s="4" t="n">
        <v>246.57</v>
      </c>
      <c r="G13056" s="3" t="s">
        <v>8</v>
      </c>
      <c r="H13056" s="4" t="n">
        <f aca="false">ROUND(E13056*F13056,2)</f>
        <v>349636.26</v>
      </c>
    </row>
    <row r="13057" customFormat="false" ht="15" hidden="false" customHeight="false" outlineLevel="0" collapsed="false">
      <c r="A13057" s="3" t="n">
        <v>13056</v>
      </c>
      <c r="B13057" s="3" t="n">
        <v>5</v>
      </c>
      <c r="C13057" s="3" t="s">
        <v>493</v>
      </c>
      <c r="D13057" s="3" t="s">
        <v>562</v>
      </c>
      <c r="E13057" s="3" t="n">
        <v>3683</v>
      </c>
      <c r="F13057" s="4" t="n">
        <v>580.67</v>
      </c>
      <c r="G13057" s="3" t="s">
        <v>8</v>
      </c>
      <c r="H13057" s="4" t="n">
        <f aca="false">ROUND(E13057*F13057,2)</f>
        <v>2138607.61</v>
      </c>
    </row>
    <row r="13058" customFormat="false" ht="15" hidden="false" customHeight="false" outlineLevel="0" collapsed="false">
      <c r="A13058" s="3" t="n">
        <v>13057</v>
      </c>
      <c r="B13058" s="3" t="n">
        <v>8</v>
      </c>
      <c r="C13058" s="3" t="s">
        <v>493</v>
      </c>
      <c r="D13058" s="3" t="s">
        <v>562</v>
      </c>
      <c r="E13058" s="3" t="n">
        <v>2605</v>
      </c>
      <c r="F13058" s="4" t="n">
        <v>77.89</v>
      </c>
      <c r="G13058" s="3" t="s">
        <v>8</v>
      </c>
      <c r="H13058" s="4" t="n">
        <f aca="false">ROUND(E13058*F13058,2)</f>
        <v>202903.45</v>
      </c>
    </row>
    <row r="13059" customFormat="false" ht="15" hidden="false" customHeight="false" outlineLevel="0" collapsed="false">
      <c r="A13059" s="3" t="n">
        <v>13058</v>
      </c>
      <c r="B13059" s="3" t="n">
        <v>8</v>
      </c>
      <c r="C13059" s="3" t="s">
        <v>493</v>
      </c>
      <c r="D13059" s="3" t="s">
        <v>562</v>
      </c>
      <c r="E13059" s="3" t="n">
        <v>4078</v>
      </c>
      <c r="F13059" s="4" t="n">
        <v>77.77</v>
      </c>
      <c r="G13059" s="3" t="s">
        <v>8</v>
      </c>
      <c r="H13059" s="4" t="n">
        <f aca="false">ROUND(E13059*F13059,2)</f>
        <v>317146.06</v>
      </c>
    </row>
    <row r="13060" customFormat="false" ht="15" hidden="false" customHeight="false" outlineLevel="0" collapsed="false">
      <c r="A13060" s="3" t="n">
        <v>13059</v>
      </c>
      <c r="B13060" s="3" t="n">
        <v>4</v>
      </c>
      <c r="C13060" s="3" t="s">
        <v>493</v>
      </c>
      <c r="D13060" s="3" t="s">
        <v>563</v>
      </c>
      <c r="E13060" s="3" t="n">
        <v>1159</v>
      </c>
      <c r="F13060" s="4" t="n">
        <v>121.13</v>
      </c>
      <c r="G13060" s="3" t="s">
        <v>8</v>
      </c>
      <c r="H13060" s="4" t="n">
        <f aca="false">ROUND(E13060*F13060,2)</f>
        <v>140389.67</v>
      </c>
    </row>
    <row r="13061" customFormat="false" ht="15" hidden="false" customHeight="false" outlineLevel="0" collapsed="false">
      <c r="A13061" s="3" t="n">
        <v>13060</v>
      </c>
      <c r="B13061" s="3" t="n">
        <v>3</v>
      </c>
      <c r="C13061" s="3" t="s">
        <v>493</v>
      </c>
      <c r="D13061" s="3" t="s">
        <v>562</v>
      </c>
      <c r="E13061" s="3" t="n">
        <v>3827</v>
      </c>
      <c r="F13061" s="4" t="n">
        <v>175.53</v>
      </c>
      <c r="G13061" s="3" t="s">
        <v>8</v>
      </c>
      <c r="H13061" s="4" t="n">
        <f aca="false">ROUND(E13061*F13061,2)</f>
        <v>671753.31</v>
      </c>
    </row>
    <row r="13062" customFormat="false" ht="15" hidden="false" customHeight="false" outlineLevel="0" collapsed="false">
      <c r="A13062" s="3" t="n">
        <v>13061</v>
      </c>
      <c r="B13062" s="3" t="n">
        <v>15</v>
      </c>
      <c r="C13062" s="3" t="s">
        <v>493</v>
      </c>
      <c r="D13062" s="3" t="s">
        <v>562</v>
      </c>
      <c r="E13062" s="3" t="n">
        <v>4963</v>
      </c>
      <c r="F13062" s="4" t="n">
        <v>286.51</v>
      </c>
      <c r="G13062" s="3" t="s">
        <v>46</v>
      </c>
      <c r="H13062" s="4" t="n">
        <f aca="false">ROUND(E13062*F13062,2)</f>
        <v>1421949.13</v>
      </c>
    </row>
    <row r="13063" customFormat="false" ht="15" hidden="false" customHeight="false" outlineLevel="0" collapsed="false">
      <c r="A13063" s="3" t="n">
        <v>13062</v>
      </c>
      <c r="B13063" s="3" t="n">
        <v>11</v>
      </c>
      <c r="C13063" s="3" t="s">
        <v>493</v>
      </c>
      <c r="D13063" s="3" t="s">
        <v>562</v>
      </c>
      <c r="E13063" s="3" t="n">
        <v>2216</v>
      </c>
      <c r="F13063" s="4" t="n">
        <v>107.7</v>
      </c>
      <c r="G13063" s="3" t="s">
        <v>34</v>
      </c>
      <c r="H13063" s="4" t="n">
        <f aca="false">ROUND(E13063*F13063,2)</f>
        <v>238663.2</v>
      </c>
    </row>
    <row r="13064" customFormat="false" ht="15" hidden="false" customHeight="false" outlineLevel="0" collapsed="false">
      <c r="A13064" s="3" t="n">
        <v>13063</v>
      </c>
      <c r="B13064" s="3" t="n">
        <v>15</v>
      </c>
      <c r="C13064" s="3" t="s">
        <v>493</v>
      </c>
      <c r="D13064" s="3" t="s">
        <v>563</v>
      </c>
      <c r="E13064" s="3" t="n">
        <v>4972</v>
      </c>
      <c r="F13064" s="4" t="n">
        <v>285.44</v>
      </c>
      <c r="G13064" s="3" t="s">
        <v>46</v>
      </c>
      <c r="H13064" s="4" t="n">
        <f aca="false">ROUND(E13064*F13064,2)</f>
        <v>1419207.68</v>
      </c>
    </row>
    <row r="13065" customFormat="false" ht="15" hidden="false" customHeight="false" outlineLevel="0" collapsed="false">
      <c r="A13065" s="3" t="n">
        <v>13064</v>
      </c>
      <c r="B13065" s="3" t="n">
        <v>7</v>
      </c>
      <c r="C13065" s="3" t="s">
        <v>493</v>
      </c>
      <c r="D13065" s="3" t="s">
        <v>562</v>
      </c>
      <c r="E13065" s="3" t="n">
        <v>1162</v>
      </c>
      <c r="F13065" s="4" t="n">
        <v>246.46</v>
      </c>
      <c r="G13065" s="3" t="s">
        <v>8</v>
      </c>
      <c r="H13065" s="4" t="n">
        <f aca="false">ROUND(E13065*F13065,2)</f>
        <v>286386.52</v>
      </c>
    </row>
    <row r="13066" customFormat="false" ht="15" hidden="false" customHeight="false" outlineLevel="0" collapsed="false">
      <c r="A13066" s="3" t="n">
        <v>13065</v>
      </c>
      <c r="B13066" s="3" t="n">
        <v>8</v>
      </c>
      <c r="C13066" s="3" t="s">
        <v>493</v>
      </c>
      <c r="D13066" s="3" t="s">
        <v>562</v>
      </c>
      <c r="E13066" s="3" t="n">
        <v>3111</v>
      </c>
      <c r="F13066" s="4" t="n">
        <v>77.47</v>
      </c>
      <c r="G13066" s="3" t="s">
        <v>8</v>
      </c>
      <c r="H13066" s="4" t="n">
        <f aca="false">ROUND(E13066*F13066,2)</f>
        <v>241009.17</v>
      </c>
    </row>
    <row r="13067" customFormat="false" ht="15" hidden="false" customHeight="false" outlineLevel="0" collapsed="false">
      <c r="A13067" s="3" t="n">
        <v>13066</v>
      </c>
      <c r="B13067" s="3" t="n">
        <v>15</v>
      </c>
      <c r="C13067" s="3" t="s">
        <v>493</v>
      </c>
      <c r="D13067" s="3" t="s">
        <v>563</v>
      </c>
      <c r="E13067" s="3" t="n">
        <v>260</v>
      </c>
      <c r="F13067" s="4" t="n">
        <v>285.97</v>
      </c>
      <c r="G13067" s="3" t="s">
        <v>46</v>
      </c>
      <c r="H13067" s="4" t="n">
        <f aca="false">ROUND(E13067*F13067,2)</f>
        <v>74352.2</v>
      </c>
    </row>
    <row r="13068" customFormat="false" ht="15" hidden="false" customHeight="false" outlineLevel="0" collapsed="false">
      <c r="A13068" s="3" t="n">
        <v>13067</v>
      </c>
      <c r="B13068" s="3" t="n">
        <v>6</v>
      </c>
      <c r="C13068" s="3" t="s">
        <v>493</v>
      </c>
      <c r="D13068" s="3" t="s">
        <v>562</v>
      </c>
      <c r="E13068" s="3" t="n">
        <v>1047</v>
      </c>
      <c r="F13068" s="4" t="n">
        <v>243.24</v>
      </c>
      <c r="G13068" s="3" t="s">
        <v>8</v>
      </c>
      <c r="H13068" s="4" t="n">
        <f aca="false">ROUND(E13068*F13068,2)</f>
        <v>254672.28</v>
      </c>
    </row>
    <row r="13069" customFormat="false" ht="15" hidden="false" customHeight="false" outlineLevel="0" collapsed="false">
      <c r="A13069" s="3" t="n">
        <v>13068</v>
      </c>
      <c r="B13069" s="3" t="n">
        <v>4</v>
      </c>
      <c r="C13069" s="3" t="s">
        <v>493</v>
      </c>
      <c r="D13069" s="3" t="s">
        <v>562</v>
      </c>
      <c r="E13069" s="3" t="n">
        <v>4660</v>
      </c>
      <c r="F13069" s="4" t="n">
        <v>120.9</v>
      </c>
      <c r="G13069" s="3" t="s">
        <v>8</v>
      </c>
      <c r="H13069" s="4" t="n">
        <f aca="false">ROUND(E13069*F13069,2)</f>
        <v>563394</v>
      </c>
    </row>
    <row r="13070" customFormat="false" ht="15" hidden="false" customHeight="false" outlineLevel="0" collapsed="false">
      <c r="A13070" s="3" t="n">
        <v>13069</v>
      </c>
      <c r="B13070" s="3" t="n">
        <v>13</v>
      </c>
      <c r="C13070" s="3" t="s">
        <v>493</v>
      </c>
      <c r="D13070" s="3" t="s">
        <v>562</v>
      </c>
      <c r="E13070" s="3" t="n">
        <v>1283</v>
      </c>
      <c r="F13070" s="4" t="n">
        <v>43.36</v>
      </c>
      <c r="G13070" s="3" t="s">
        <v>41</v>
      </c>
      <c r="H13070" s="4" t="n">
        <f aca="false">ROUND(E13070*F13070,2)</f>
        <v>55630.88</v>
      </c>
    </row>
    <row r="13071" customFormat="false" ht="15" hidden="false" customHeight="false" outlineLevel="0" collapsed="false">
      <c r="A13071" s="3" t="n">
        <v>13070</v>
      </c>
      <c r="B13071" s="3" t="n">
        <v>4</v>
      </c>
      <c r="C13071" s="3" t="s">
        <v>493</v>
      </c>
      <c r="D13071" s="3" t="s">
        <v>563</v>
      </c>
      <c r="E13071" s="3" t="n">
        <v>1188</v>
      </c>
      <c r="F13071" s="4" t="n">
        <v>120.68</v>
      </c>
      <c r="G13071" s="3" t="s">
        <v>8</v>
      </c>
      <c r="H13071" s="4" t="n">
        <f aca="false">ROUND(E13071*F13071,2)</f>
        <v>143367.84</v>
      </c>
    </row>
    <row r="13072" customFormat="false" ht="15" hidden="false" customHeight="false" outlineLevel="0" collapsed="false">
      <c r="A13072" s="3" t="n">
        <v>13071</v>
      </c>
      <c r="B13072" s="3" t="n">
        <v>5</v>
      </c>
      <c r="C13072" s="3" t="s">
        <v>493</v>
      </c>
      <c r="D13072" s="3" t="s">
        <v>563</v>
      </c>
      <c r="E13072" s="3" t="n">
        <v>3635</v>
      </c>
      <c r="F13072" s="4" t="n">
        <v>580.92</v>
      </c>
      <c r="G13072" s="3" t="s">
        <v>8</v>
      </c>
      <c r="H13072" s="4" t="n">
        <f aca="false">ROUND(E13072*F13072,2)</f>
        <v>2111644.2</v>
      </c>
    </row>
    <row r="13073" customFormat="false" ht="15" hidden="false" customHeight="false" outlineLevel="0" collapsed="false">
      <c r="A13073" s="3" t="n">
        <v>13072</v>
      </c>
      <c r="B13073" s="3" t="n">
        <v>11</v>
      </c>
      <c r="C13073" s="3" t="s">
        <v>493</v>
      </c>
      <c r="D13073" s="3" t="s">
        <v>562</v>
      </c>
      <c r="E13073" s="3" t="n">
        <v>1210</v>
      </c>
      <c r="F13073" s="4" t="n">
        <v>107.67</v>
      </c>
      <c r="G13073" s="3" t="s">
        <v>34</v>
      </c>
      <c r="H13073" s="4" t="n">
        <f aca="false">ROUND(E13073*F13073,2)</f>
        <v>130280.7</v>
      </c>
    </row>
    <row r="13074" customFormat="false" ht="15" hidden="false" customHeight="false" outlineLevel="0" collapsed="false">
      <c r="A13074" s="3" t="n">
        <v>13073</v>
      </c>
      <c r="B13074" s="3" t="n">
        <v>10</v>
      </c>
      <c r="C13074" s="3" t="s">
        <v>493</v>
      </c>
      <c r="D13074" s="3" t="s">
        <v>563</v>
      </c>
      <c r="E13074" s="3" t="n">
        <v>3966</v>
      </c>
      <c r="F13074" s="4" t="n">
        <v>91.84</v>
      </c>
      <c r="G13074" s="3" t="s">
        <v>8</v>
      </c>
      <c r="H13074" s="4" t="n">
        <f aca="false">ROUND(E13074*F13074,2)</f>
        <v>364237.44</v>
      </c>
    </row>
    <row r="13075" customFormat="false" ht="15" hidden="false" customHeight="false" outlineLevel="0" collapsed="false">
      <c r="A13075" s="3" t="n">
        <v>13074</v>
      </c>
      <c r="B13075" s="3" t="n">
        <v>11</v>
      </c>
      <c r="C13075" s="3" t="s">
        <v>493</v>
      </c>
      <c r="D13075" s="3" t="s">
        <v>562</v>
      </c>
      <c r="E13075" s="3" t="n">
        <v>3554</v>
      </c>
      <c r="F13075" s="4" t="n">
        <v>107.83</v>
      </c>
      <c r="G13075" s="3" t="s">
        <v>34</v>
      </c>
      <c r="H13075" s="4" t="n">
        <f aca="false">ROUND(E13075*F13075,2)</f>
        <v>383227.82</v>
      </c>
    </row>
    <row r="13076" customFormat="false" ht="15" hidden="false" customHeight="false" outlineLevel="0" collapsed="false">
      <c r="A13076" s="3" t="n">
        <v>13075</v>
      </c>
      <c r="B13076" s="3" t="n">
        <v>7</v>
      </c>
      <c r="C13076" s="3" t="s">
        <v>493</v>
      </c>
      <c r="D13076" s="3" t="s">
        <v>563</v>
      </c>
      <c r="E13076" s="3" t="n">
        <v>2999</v>
      </c>
      <c r="F13076" s="4" t="n">
        <v>247.19</v>
      </c>
      <c r="G13076" s="3" t="s">
        <v>8</v>
      </c>
      <c r="H13076" s="4" t="n">
        <f aca="false">ROUND(E13076*F13076,2)</f>
        <v>741322.81</v>
      </c>
    </row>
    <row r="13077" customFormat="false" ht="15" hidden="false" customHeight="false" outlineLevel="0" collapsed="false">
      <c r="A13077" s="3" t="n">
        <v>13076</v>
      </c>
      <c r="B13077" s="3" t="n">
        <v>14</v>
      </c>
      <c r="C13077" s="3" t="s">
        <v>493</v>
      </c>
      <c r="D13077" s="3" t="s">
        <v>562</v>
      </c>
      <c r="E13077" s="3" t="n">
        <v>2950</v>
      </c>
      <c r="F13077" s="4" t="n">
        <v>70.92</v>
      </c>
      <c r="G13077" s="3" t="s">
        <v>41</v>
      </c>
      <c r="H13077" s="4" t="n">
        <f aca="false">ROUND(E13077*F13077,2)</f>
        <v>209214</v>
      </c>
    </row>
    <row r="13078" customFormat="false" ht="15" hidden="false" customHeight="false" outlineLevel="0" collapsed="false">
      <c r="A13078" s="3" t="n">
        <v>13077</v>
      </c>
      <c r="B13078" s="3" t="n">
        <v>9</v>
      </c>
      <c r="C13078" s="3" t="s">
        <v>493</v>
      </c>
      <c r="D13078" s="3" t="s">
        <v>563</v>
      </c>
      <c r="E13078" s="3" t="n">
        <v>1951</v>
      </c>
      <c r="F13078" s="4" t="n">
        <v>249.24</v>
      </c>
      <c r="G13078" s="3" t="s">
        <v>8</v>
      </c>
      <c r="H13078" s="4" t="n">
        <f aca="false">ROUND(E13078*F13078,2)</f>
        <v>486267.24</v>
      </c>
    </row>
    <row r="13079" customFormat="false" ht="15" hidden="false" customHeight="false" outlineLevel="0" collapsed="false">
      <c r="A13079" s="3" t="n">
        <v>13078</v>
      </c>
      <c r="B13079" s="3" t="n">
        <v>5</v>
      </c>
      <c r="C13079" s="3" t="s">
        <v>493</v>
      </c>
      <c r="D13079" s="3" t="s">
        <v>563</v>
      </c>
      <c r="E13079" s="3" t="n">
        <v>2008</v>
      </c>
      <c r="F13079" s="4" t="n">
        <v>579.95</v>
      </c>
      <c r="G13079" s="3" t="s">
        <v>8</v>
      </c>
      <c r="H13079" s="4" t="n">
        <f aca="false">ROUND(E13079*F13079,2)</f>
        <v>1164539.6</v>
      </c>
    </row>
    <row r="13080" customFormat="false" ht="15" hidden="false" customHeight="false" outlineLevel="0" collapsed="false">
      <c r="A13080" s="3" t="n">
        <v>13079</v>
      </c>
      <c r="B13080" s="3" t="n">
        <v>5</v>
      </c>
      <c r="C13080" s="3" t="s">
        <v>493</v>
      </c>
      <c r="D13080" s="3" t="s">
        <v>562</v>
      </c>
      <c r="E13080" s="3" t="n">
        <v>2265</v>
      </c>
      <c r="F13080" s="4" t="n">
        <v>579.14</v>
      </c>
      <c r="G13080" s="3" t="s">
        <v>8</v>
      </c>
      <c r="H13080" s="4" t="n">
        <f aca="false">ROUND(E13080*F13080,2)</f>
        <v>1311752.1</v>
      </c>
    </row>
    <row r="13081" customFormat="false" ht="15" hidden="false" customHeight="false" outlineLevel="0" collapsed="false">
      <c r="A13081" s="3" t="n">
        <v>13080</v>
      </c>
      <c r="B13081" s="3" t="n">
        <v>13</v>
      </c>
      <c r="C13081" s="3" t="s">
        <v>493</v>
      </c>
      <c r="D13081" s="3" t="s">
        <v>563</v>
      </c>
      <c r="E13081" s="3" t="n">
        <v>1311</v>
      </c>
      <c r="F13081" s="4" t="n">
        <v>43.31</v>
      </c>
      <c r="G13081" s="3" t="s">
        <v>41</v>
      </c>
      <c r="H13081" s="4" t="n">
        <f aca="false">ROUND(E13081*F13081,2)</f>
        <v>56779.41</v>
      </c>
    </row>
    <row r="13082" customFormat="false" ht="15" hidden="false" customHeight="false" outlineLevel="0" collapsed="false">
      <c r="A13082" s="3" t="n">
        <v>13081</v>
      </c>
      <c r="B13082" s="3" t="n">
        <v>4</v>
      </c>
      <c r="C13082" s="3" t="s">
        <v>493</v>
      </c>
      <c r="D13082" s="3" t="s">
        <v>563</v>
      </c>
      <c r="E13082" s="3" t="n">
        <v>4603</v>
      </c>
      <c r="F13082" s="4" t="n">
        <v>120.53</v>
      </c>
      <c r="G13082" s="3" t="s">
        <v>8</v>
      </c>
      <c r="H13082" s="4" t="n">
        <f aca="false">ROUND(E13082*F13082,2)</f>
        <v>554799.59</v>
      </c>
    </row>
    <row r="13083" customFormat="false" ht="15" hidden="false" customHeight="false" outlineLevel="0" collapsed="false">
      <c r="A13083" s="3" t="n">
        <v>13082</v>
      </c>
      <c r="B13083" s="3" t="n">
        <v>6</v>
      </c>
      <c r="C13083" s="3" t="s">
        <v>493</v>
      </c>
      <c r="D13083" s="3" t="s">
        <v>562</v>
      </c>
      <c r="E13083" s="3" t="n">
        <v>2031</v>
      </c>
      <c r="F13083" s="4" t="n">
        <v>242.62</v>
      </c>
      <c r="G13083" s="3" t="s">
        <v>8</v>
      </c>
      <c r="H13083" s="4" t="n">
        <f aca="false">ROUND(E13083*F13083,2)</f>
        <v>492761.22</v>
      </c>
    </row>
    <row r="13084" customFormat="false" ht="15" hidden="false" customHeight="false" outlineLevel="0" collapsed="false">
      <c r="A13084" s="3" t="n">
        <v>13083</v>
      </c>
      <c r="B13084" s="3" t="n">
        <v>15</v>
      </c>
      <c r="C13084" s="3" t="s">
        <v>493</v>
      </c>
      <c r="D13084" s="3" t="s">
        <v>563</v>
      </c>
      <c r="E13084" s="3" t="n">
        <v>2421</v>
      </c>
      <c r="F13084" s="4" t="n">
        <v>286.59</v>
      </c>
      <c r="G13084" s="3" t="s">
        <v>46</v>
      </c>
      <c r="H13084" s="4" t="n">
        <f aca="false">ROUND(E13084*F13084,2)</f>
        <v>693834.39</v>
      </c>
    </row>
    <row r="13085" customFormat="false" ht="15" hidden="false" customHeight="false" outlineLevel="0" collapsed="false">
      <c r="A13085" s="3" t="n">
        <v>13084</v>
      </c>
      <c r="B13085" s="3" t="n">
        <v>13</v>
      </c>
      <c r="C13085" s="3" t="s">
        <v>493</v>
      </c>
      <c r="D13085" s="3" t="s">
        <v>563</v>
      </c>
      <c r="E13085" s="3" t="n">
        <v>4400</v>
      </c>
      <c r="F13085" s="4" t="n">
        <v>43.49</v>
      </c>
      <c r="G13085" s="3" t="s">
        <v>41</v>
      </c>
      <c r="H13085" s="4" t="n">
        <f aca="false">ROUND(E13085*F13085,2)</f>
        <v>191356</v>
      </c>
    </row>
    <row r="13086" customFormat="false" ht="15" hidden="false" customHeight="false" outlineLevel="0" collapsed="false">
      <c r="A13086" s="3" t="n">
        <v>13085</v>
      </c>
      <c r="B13086" s="3" t="n">
        <v>14</v>
      </c>
      <c r="C13086" s="3" t="s">
        <v>493</v>
      </c>
      <c r="D13086" s="3" t="s">
        <v>563</v>
      </c>
      <c r="E13086" s="3" t="n">
        <v>1412</v>
      </c>
      <c r="F13086" s="4" t="n">
        <v>70.76</v>
      </c>
      <c r="G13086" s="3" t="s">
        <v>41</v>
      </c>
      <c r="H13086" s="4" t="n">
        <f aca="false">ROUND(E13086*F13086,2)</f>
        <v>99913.12</v>
      </c>
    </row>
    <row r="13087" customFormat="false" ht="15" hidden="false" customHeight="false" outlineLevel="0" collapsed="false">
      <c r="A13087" s="3" t="n">
        <v>13086</v>
      </c>
      <c r="B13087" s="3" t="n">
        <v>11</v>
      </c>
      <c r="C13087" s="3" t="s">
        <v>493</v>
      </c>
      <c r="D13087" s="3" t="s">
        <v>563</v>
      </c>
      <c r="E13087" s="3" t="n">
        <v>2816</v>
      </c>
      <c r="F13087" s="4" t="n">
        <v>107.84</v>
      </c>
      <c r="G13087" s="3" t="s">
        <v>34</v>
      </c>
      <c r="H13087" s="4" t="n">
        <f aca="false">ROUND(E13087*F13087,2)</f>
        <v>303677.44</v>
      </c>
    </row>
    <row r="13088" customFormat="false" ht="15" hidden="false" customHeight="false" outlineLevel="0" collapsed="false">
      <c r="A13088" s="3" t="n">
        <v>13087</v>
      </c>
      <c r="B13088" s="3" t="n">
        <v>14</v>
      </c>
      <c r="C13088" s="3" t="s">
        <v>493</v>
      </c>
      <c r="D13088" s="3" t="s">
        <v>562</v>
      </c>
      <c r="E13088" s="3" t="n">
        <v>4420</v>
      </c>
      <c r="F13088" s="4" t="n">
        <v>70.96</v>
      </c>
      <c r="G13088" s="3" t="s">
        <v>41</v>
      </c>
      <c r="H13088" s="4" t="n">
        <f aca="false">ROUND(E13088*F13088,2)</f>
        <v>313643.2</v>
      </c>
    </row>
    <row r="13089" customFormat="false" ht="15" hidden="false" customHeight="false" outlineLevel="0" collapsed="false">
      <c r="A13089" s="3" t="n">
        <v>13088</v>
      </c>
      <c r="B13089" s="3" t="n">
        <v>11</v>
      </c>
      <c r="C13089" s="3" t="s">
        <v>493</v>
      </c>
      <c r="D13089" s="3" t="s">
        <v>563</v>
      </c>
      <c r="E13089" s="3" t="n">
        <v>1531</v>
      </c>
      <c r="F13089" s="4" t="n">
        <v>107.55</v>
      </c>
      <c r="G13089" s="3" t="s">
        <v>34</v>
      </c>
      <c r="H13089" s="4" t="n">
        <f aca="false">ROUND(E13089*F13089,2)</f>
        <v>164659.05</v>
      </c>
    </row>
    <row r="13090" customFormat="false" ht="15" hidden="false" customHeight="false" outlineLevel="0" collapsed="false">
      <c r="A13090" s="3" t="n">
        <v>13089</v>
      </c>
      <c r="B13090" s="3" t="n">
        <v>10</v>
      </c>
      <c r="C13090" s="3" t="s">
        <v>493</v>
      </c>
      <c r="D13090" s="3" t="s">
        <v>563</v>
      </c>
      <c r="E13090" s="3" t="n">
        <v>3751</v>
      </c>
      <c r="F13090" s="4" t="n">
        <v>91.93</v>
      </c>
      <c r="G13090" s="3" t="s">
        <v>8</v>
      </c>
      <c r="H13090" s="4" t="n">
        <f aca="false">ROUND(E13090*F13090,2)</f>
        <v>344829.43</v>
      </c>
    </row>
    <row r="13091" customFormat="false" ht="15" hidden="false" customHeight="false" outlineLevel="0" collapsed="false">
      <c r="A13091" s="3" t="n">
        <v>13090</v>
      </c>
      <c r="B13091" s="3" t="n">
        <v>6</v>
      </c>
      <c r="C13091" s="3" t="s">
        <v>494</v>
      </c>
      <c r="D13091" s="3" t="s">
        <v>563</v>
      </c>
      <c r="E13091" s="3" t="n">
        <v>3230</v>
      </c>
      <c r="F13091" s="4" t="n">
        <v>245.84</v>
      </c>
      <c r="G13091" s="3" t="s">
        <v>8</v>
      </c>
      <c r="H13091" s="4" t="n">
        <f aca="false">ROUND(E13091*F13091,2)</f>
        <v>794063.2</v>
      </c>
    </row>
    <row r="13092" customFormat="false" ht="15" hidden="false" customHeight="false" outlineLevel="0" collapsed="false">
      <c r="A13092" s="3" t="n">
        <v>13091</v>
      </c>
      <c r="B13092" s="3" t="n">
        <v>1</v>
      </c>
      <c r="C13092" s="3" t="s">
        <v>494</v>
      </c>
      <c r="D13092" s="3" t="s">
        <v>562</v>
      </c>
      <c r="E13092" s="3" t="n">
        <v>2331</v>
      </c>
      <c r="F13092" s="4" t="n">
        <v>321.37</v>
      </c>
      <c r="G13092" s="3" t="s">
        <v>8</v>
      </c>
      <c r="H13092" s="4" t="n">
        <f aca="false">ROUND(E13092*F13092,2)</f>
        <v>749113.47</v>
      </c>
    </row>
    <row r="13093" customFormat="false" ht="15" hidden="false" customHeight="false" outlineLevel="0" collapsed="false">
      <c r="A13093" s="3" t="n">
        <v>13092</v>
      </c>
      <c r="B13093" s="3" t="n">
        <v>14</v>
      </c>
      <c r="C13093" s="3" t="s">
        <v>494</v>
      </c>
      <c r="D13093" s="3" t="s">
        <v>562</v>
      </c>
      <c r="E13093" s="3" t="n">
        <v>888</v>
      </c>
      <c r="F13093" s="4" t="n">
        <v>68.22</v>
      </c>
      <c r="G13093" s="3" t="s">
        <v>41</v>
      </c>
      <c r="H13093" s="4" t="n">
        <f aca="false">ROUND(E13093*F13093,2)</f>
        <v>60579.36</v>
      </c>
    </row>
    <row r="13094" customFormat="false" ht="15" hidden="false" customHeight="false" outlineLevel="0" collapsed="false">
      <c r="A13094" s="3" t="n">
        <v>13093</v>
      </c>
      <c r="B13094" s="3" t="n">
        <v>5</v>
      </c>
      <c r="C13094" s="3" t="s">
        <v>494</v>
      </c>
      <c r="D13094" s="3" t="s">
        <v>562</v>
      </c>
      <c r="E13094" s="3" t="n">
        <v>1477</v>
      </c>
      <c r="F13094" s="4" t="n">
        <v>583.68</v>
      </c>
      <c r="G13094" s="3" t="s">
        <v>8</v>
      </c>
      <c r="H13094" s="4" t="n">
        <f aca="false">ROUND(E13094*F13094,2)</f>
        <v>862095.36</v>
      </c>
    </row>
    <row r="13095" customFormat="false" ht="15" hidden="false" customHeight="false" outlineLevel="0" collapsed="false">
      <c r="A13095" s="3" t="n">
        <v>13094</v>
      </c>
      <c r="B13095" s="3" t="n">
        <v>6</v>
      </c>
      <c r="C13095" s="3" t="s">
        <v>494</v>
      </c>
      <c r="D13095" s="3" t="s">
        <v>563</v>
      </c>
      <c r="E13095" s="3" t="n">
        <v>4318</v>
      </c>
      <c r="F13095" s="4" t="n">
        <v>245.87</v>
      </c>
      <c r="G13095" s="3" t="s">
        <v>8</v>
      </c>
      <c r="H13095" s="4" t="n">
        <f aca="false">ROUND(E13095*F13095,2)</f>
        <v>1061666.66</v>
      </c>
    </row>
    <row r="13096" customFormat="false" ht="15" hidden="false" customHeight="false" outlineLevel="0" collapsed="false">
      <c r="A13096" s="3" t="n">
        <v>13095</v>
      </c>
      <c r="B13096" s="3" t="n">
        <v>4</v>
      </c>
      <c r="C13096" s="3" t="s">
        <v>494</v>
      </c>
      <c r="D13096" s="3" t="s">
        <v>563</v>
      </c>
      <c r="E13096" s="3" t="n">
        <v>1354</v>
      </c>
      <c r="F13096" s="4" t="n">
        <v>119.58</v>
      </c>
      <c r="G13096" s="3" t="s">
        <v>8</v>
      </c>
      <c r="H13096" s="4" t="n">
        <f aca="false">ROUND(E13096*F13096,2)</f>
        <v>161911.32</v>
      </c>
    </row>
    <row r="13097" customFormat="false" ht="15" hidden="false" customHeight="false" outlineLevel="0" collapsed="false">
      <c r="A13097" s="3" t="n">
        <v>13096</v>
      </c>
      <c r="B13097" s="3" t="n">
        <v>2</v>
      </c>
      <c r="C13097" s="3" t="s">
        <v>494</v>
      </c>
      <c r="D13097" s="3" t="s">
        <v>563</v>
      </c>
      <c r="E13097" s="3" t="n">
        <v>4554</v>
      </c>
      <c r="F13097" s="4" t="n">
        <v>34.02</v>
      </c>
      <c r="G13097" s="3" t="s">
        <v>8</v>
      </c>
      <c r="H13097" s="4" t="n">
        <f aca="false">ROUND(E13097*F13097,2)</f>
        <v>154927.08</v>
      </c>
    </row>
    <row r="13098" customFormat="false" ht="15" hidden="false" customHeight="false" outlineLevel="0" collapsed="false">
      <c r="A13098" s="3" t="n">
        <v>13097</v>
      </c>
      <c r="B13098" s="3" t="n">
        <v>8</v>
      </c>
      <c r="C13098" s="3" t="s">
        <v>494</v>
      </c>
      <c r="D13098" s="3" t="s">
        <v>563</v>
      </c>
      <c r="E13098" s="3" t="n">
        <v>2444</v>
      </c>
      <c r="F13098" s="4" t="n">
        <v>76.67</v>
      </c>
      <c r="G13098" s="3" t="s">
        <v>8</v>
      </c>
      <c r="H13098" s="4" t="n">
        <f aca="false">ROUND(E13098*F13098,2)</f>
        <v>187381.48</v>
      </c>
    </row>
    <row r="13099" customFormat="false" ht="15" hidden="false" customHeight="false" outlineLevel="0" collapsed="false">
      <c r="A13099" s="3" t="n">
        <v>13098</v>
      </c>
      <c r="B13099" s="3" t="n">
        <v>6</v>
      </c>
      <c r="C13099" s="3" t="s">
        <v>494</v>
      </c>
      <c r="D13099" s="3" t="s">
        <v>562</v>
      </c>
      <c r="E13099" s="3" t="n">
        <v>3009</v>
      </c>
      <c r="F13099" s="4" t="n">
        <v>245.7</v>
      </c>
      <c r="G13099" s="3" t="s">
        <v>8</v>
      </c>
      <c r="H13099" s="4" t="n">
        <f aca="false">ROUND(E13099*F13099,2)</f>
        <v>739311.3</v>
      </c>
    </row>
    <row r="13100" customFormat="false" ht="15" hidden="false" customHeight="false" outlineLevel="0" collapsed="false">
      <c r="A13100" s="3" t="n">
        <v>13099</v>
      </c>
      <c r="B13100" s="3" t="n">
        <v>12</v>
      </c>
      <c r="C13100" s="3" t="s">
        <v>494</v>
      </c>
      <c r="D13100" s="3" t="s">
        <v>562</v>
      </c>
      <c r="E13100" s="3" t="n">
        <v>4570</v>
      </c>
      <c r="F13100" s="4" t="n">
        <v>209.84</v>
      </c>
      <c r="G13100" s="3" t="s">
        <v>38</v>
      </c>
      <c r="H13100" s="4" t="n">
        <f aca="false">ROUND(E13100*F13100,2)</f>
        <v>958968.8</v>
      </c>
    </row>
    <row r="13101" customFormat="false" ht="15" hidden="false" customHeight="false" outlineLevel="0" collapsed="false">
      <c r="A13101" s="3" t="n">
        <v>13100</v>
      </c>
      <c r="B13101" s="3" t="n">
        <v>7</v>
      </c>
      <c r="C13101" s="3" t="s">
        <v>494</v>
      </c>
      <c r="D13101" s="3" t="s">
        <v>562</v>
      </c>
      <c r="E13101" s="3" t="n">
        <v>3905</v>
      </c>
      <c r="F13101" s="4" t="n">
        <v>244.64</v>
      </c>
      <c r="G13101" s="3" t="s">
        <v>8</v>
      </c>
      <c r="H13101" s="4" t="n">
        <f aca="false">ROUND(E13101*F13101,2)</f>
        <v>955319.2</v>
      </c>
    </row>
    <row r="13102" customFormat="false" ht="15" hidden="false" customHeight="false" outlineLevel="0" collapsed="false">
      <c r="A13102" s="3" t="n">
        <v>13101</v>
      </c>
      <c r="B13102" s="3" t="n">
        <v>6</v>
      </c>
      <c r="C13102" s="3" t="s">
        <v>494</v>
      </c>
      <c r="D13102" s="3" t="s">
        <v>562</v>
      </c>
      <c r="E13102" s="3" t="n">
        <v>4653</v>
      </c>
      <c r="F13102" s="4" t="n">
        <v>245.86</v>
      </c>
      <c r="G13102" s="3" t="s">
        <v>8</v>
      </c>
      <c r="H13102" s="4" t="n">
        <f aca="false">ROUND(E13102*F13102,2)</f>
        <v>1143986.58</v>
      </c>
    </row>
    <row r="13103" customFormat="false" ht="15" hidden="false" customHeight="false" outlineLevel="0" collapsed="false">
      <c r="A13103" s="3" t="n">
        <v>13102</v>
      </c>
      <c r="B13103" s="3" t="n">
        <v>8</v>
      </c>
      <c r="C13103" s="3" t="s">
        <v>494</v>
      </c>
      <c r="D13103" s="3" t="s">
        <v>563</v>
      </c>
      <c r="E13103" s="3" t="n">
        <v>2743</v>
      </c>
      <c r="F13103" s="4" t="n">
        <v>76.77</v>
      </c>
      <c r="G13103" s="3" t="s">
        <v>8</v>
      </c>
      <c r="H13103" s="4" t="n">
        <f aca="false">ROUND(E13103*F13103,2)</f>
        <v>210580.11</v>
      </c>
    </row>
    <row r="13104" customFormat="false" ht="15" hidden="false" customHeight="false" outlineLevel="0" collapsed="false">
      <c r="A13104" s="3" t="n">
        <v>13103</v>
      </c>
      <c r="B13104" s="3" t="n">
        <v>3</v>
      </c>
      <c r="C13104" s="3" t="s">
        <v>494</v>
      </c>
      <c r="D13104" s="3" t="s">
        <v>562</v>
      </c>
      <c r="E13104" s="3" t="n">
        <v>4652</v>
      </c>
      <c r="F13104" s="4" t="n">
        <v>176.99</v>
      </c>
      <c r="G13104" s="3" t="s">
        <v>8</v>
      </c>
      <c r="H13104" s="4" t="n">
        <f aca="false">ROUND(E13104*F13104,2)</f>
        <v>823357.48</v>
      </c>
    </row>
    <row r="13105" customFormat="false" ht="15" hidden="false" customHeight="false" outlineLevel="0" collapsed="false">
      <c r="A13105" s="3" t="n">
        <v>13104</v>
      </c>
      <c r="B13105" s="3" t="n">
        <v>8</v>
      </c>
      <c r="C13105" s="3" t="s">
        <v>494</v>
      </c>
      <c r="D13105" s="3" t="s">
        <v>562</v>
      </c>
      <c r="E13105" s="3" t="n">
        <v>181</v>
      </c>
      <c r="F13105" s="4" t="n">
        <v>76.96</v>
      </c>
      <c r="G13105" s="3" t="s">
        <v>8</v>
      </c>
      <c r="H13105" s="4" t="n">
        <f aca="false">ROUND(E13105*F13105,2)</f>
        <v>13929.76</v>
      </c>
    </row>
    <row r="13106" customFormat="false" ht="15" hidden="false" customHeight="false" outlineLevel="0" collapsed="false">
      <c r="A13106" s="3" t="n">
        <v>13105</v>
      </c>
      <c r="B13106" s="3" t="n">
        <v>2</v>
      </c>
      <c r="C13106" s="3" t="s">
        <v>494</v>
      </c>
      <c r="D13106" s="3" t="s">
        <v>563</v>
      </c>
      <c r="E13106" s="3" t="n">
        <v>1307</v>
      </c>
      <c r="F13106" s="4" t="n">
        <v>34.02</v>
      </c>
      <c r="G13106" s="3" t="s">
        <v>8</v>
      </c>
      <c r="H13106" s="4" t="n">
        <f aca="false">ROUND(E13106*F13106,2)</f>
        <v>44464.14</v>
      </c>
    </row>
    <row r="13107" customFormat="false" ht="15" hidden="false" customHeight="false" outlineLevel="0" collapsed="false">
      <c r="A13107" s="3" t="n">
        <v>13106</v>
      </c>
      <c r="B13107" s="3" t="n">
        <v>6</v>
      </c>
      <c r="C13107" s="3" t="s">
        <v>494</v>
      </c>
      <c r="D13107" s="3" t="s">
        <v>563</v>
      </c>
      <c r="E13107" s="3" t="n">
        <v>1120</v>
      </c>
      <c r="F13107" s="4" t="n">
        <v>245.67</v>
      </c>
      <c r="G13107" s="3" t="s">
        <v>8</v>
      </c>
      <c r="H13107" s="4" t="n">
        <f aca="false">ROUND(E13107*F13107,2)</f>
        <v>275150.4</v>
      </c>
    </row>
    <row r="13108" customFormat="false" ht="15" hidden="false" customHeight="false" outlineLevel="0" collapsed="false">
      <c r="A13108" s="3" t="n">
        <v>13107</v>
      </c>
      <c r="B13108" s="3" t="n">
        <v>10</v>
      </c>
      <c r="C13108" s="3" t="s">
        <v>494</v>
      </c>
      <c r="D13108" s="3" t="s">
        <v>562</v>
      </c>
      <c r="E13108" s="3" t="n">
        <v>4851</v>
      </c>
      <c r="F13108" s="4" t="n">
        <v>93.07</v>
      </c>
      <c r="G13108" s="3" t="s">
        <v>8</v>
      </c>
      <c r="H13108" s="4" t="n">
        <f aca="false">ROUND(E13108*F13108,2)</f>
        <v>451482.57</v>
      </c>
    </row>
    <row r="13109" customFormat="false" ht="15" hidden="false" customHeight="false" outlineLevel="0" collapsed="false">
      <c r="A13109" s="3" t="n">
        <v>13108</v>
      </c>
      <c r="B13109" s="3" t="n">
        <v>3</v>
      </c>
      <c r="C13109" s="3" t="s">
        <v>494</v>
      </c>
      <c r="D13109" s="3" t="s">
        <v>563</v>
      </c>
      <c r="E13109" s="3" t="n">
        <v>4685</v>
      </c>
      <c r="F13109" s="4" t="n">
        <v>177.22</v>
      </c>
      <c r="G13109" s="3" t="s">
        <v>8</v>
      </c>
      <c r="H13109" s="4" t="n">
        <f aca="false">ROUND(E13109*F13109,2)</f>
        <v>830275.7</v>
      </c>
    </row>
    <row r="13110" customFormat="false" ht="15" hidden="false" customHeight="false" outlineLevel="0" collapsed="false">
      <c r="A13110" s="3" t="n">
        <v>13109</v>
      </c>
      <c r="B13110" s="3" t="n">
        <v>13</v>
      </c>
      <c r="C13110" s="3" t="s">
        <v>494</v>
      </c>
      <c r="D13110" s="3" t="s">
        <v>562</v>
      </c>
      <c r="E13110" s="3" t="n">
        <v>3671</v>
      </c>
      <c r="F13110" s="4" t="n">
        <v>43.63</v>
      </c>
      <c r="G13110" s="3" t="s">
        <v>41</v>
      </c>
      <c r="H13110" s="4" t="n">
        <f aca="false">ROUND(E13110*F13110,2)</f>
        <v>160165.73</v>
      </c>
    </row>
    <row r="13111" customFormat="false" ht="15" hidden="false" customHeight="false" outlineLevel="0" collapsed="false">
      <c r="A13111" s="3" t="n">
        <v>13110</v>
      </c>
      <c r="B13111" s="3" t="n">
        <v>15</v>
      </c>
      <c r="C13111" s="3" t="s">
        <v>494</v>
      </c>
      <c r="D13111" s="3" t="s">
        <v>562</v>
      </c>
      <c r="E13111" s="3" t="n">
        <v>867</v>
      </c>
      <c r="F13111" s="4" t="n">
        <v>285.39</v>
      </c>
      <c r="G13111" s="3" t="s">
        <v>46</v>
      </c>
      <c r="H13111" s="4" t="n">
        <f aca="false">ROUND(E13111*F13111,2)</f>
        <v>247433.13</v>
      </c>
    </row>
    <row r="13112" customFormat="false" ht="15" hidden="false" customHeight="false" outlineLevel="0" collapsed="false">
      <c r="A13112" s="3" t="n">
        <v>13111</v>
      </c>
      <c r="B13112" s="3" t="n">
        <v>3</v>
      </c>
      <c r="C13112" s="3" t="s">
        <v>494</v>
      </c>
      <c r="D13112" s="3" t="s">
        <v>562</v>
      </c>
      <c r="E13112" s="3" t="n">
        <v>2036</v>
      </c>
      <c r="F13112" s="4" t="n">
        <v>177.41</v>
      </c>
      <c r="G13112" s="3" t="s">
        <v>8</v>
      </c>
      <c r="H13112" s="4" t="n">
        <f aca="false">ROUND(E13112*F13112,2)</f>
        <v>361206.76</v>
      </c>
    </row>
    <row r="13113" customFormat="false" ht="15" hidden="false" customHeight="false" outlineLevel="0" collapsed="false">
      <c r="A13113" s="3" t="n">
        <v>13112</v>
      </c>
      <c r="B13113" s="3" t="n">
        <v>14</v>
      </c>
      <c r="C13113" s="3" t="s">
        <v>494</v>
      </c>
      <c r="D13113" s="3" t="s">
        <v>562</v>
      </c>
      <c r="E13113" s="3" t="n">
        <v>902</v>
      </c>
      <c r="F13113" s="4" t="n">
        <v>68.02</v>
      </c>
      <c r="G13113" s="3" t="s">
        <v>41</v>
      </c>
      <c r="H13113" s="4" t="n">
        <f aca="false">ROUND(E13113*F13113,2)</f>
        <v>61354.04</v>
      </c>
    </row>
    <row r="13114" customFormat="false" ht="15" hidden="false" customHeight="false" outlineLevel="0" collapsed="false">
      <c r="A13114" s="3" t="n">
        <v>13113</v>
      </c>
      <c r="B13114" s="3" t="n">
        <v>4</v>
      </c>
      <c r="C13114" s="3" t="s">
        <v>494</v>
      </c>
      <c r="D13114" s="3" t="s">
        <v>563</v>
      </c>
      <c r="E13114" s="3" t="n">
        <v>2152</v>
      </c>
      <c r="F13114" s="4" t="n">
        <v>119.55</v>
      </c>
      <c r="G13114" s="3" t="s">
        <v>8</v>
      </c>
      <c r="H13114" s="4" t="n">
        <f aca="false">ROUND(E13114*F13114,2)</f>
        <v>257271.6</v>
      </c>
    </row>
    <row r="13115" customFormat="false" ht="15" hidden="false" customHeight="false" outlineLevel="0" collapsed="false">
      <c r="A13115" s="3" t="n">
        <v>13114</v>
      </c>
      <c r="B13115" s="3" t="n">
        <v>14</v>
      </c>
      <c r="C13115" s="3" t="s">
        <v>494</v>
      </c>
      <c r="D13115" s="3" t="s">
        <v>563</v>
      </c>
      <c r="E13115" s="3" t="n">
        <v>3540</v>
      </c>
      <c r="F13115" s="4" t="n">
        <v>68.21</v>
      </c>
      <c r="G13115" s="3" t="s">
        <v>41</v>
      </c>
      <c r="H13115" s="4" t="n">
        <f aca="false">ROUND(E13115*F13115,2)</f>
        <v>241463.4</v>
      </c>
    </row>
    <row r="13116" customFormat="false" ht="15" hidden="false" customHeight="false" outlineLevel="0" collapsed="false">
      <c r="A13116" s="3" t="n">
        <v>13115</v>
      </c>
      <c r="B13116" s="3" t="n">
        <v>3</v>
      </c>
      <c r="C13116" s="3" t="s">
        <v>494</v>
      </c>
      <c r="D13116" s="3" t="s">
        <v>562</v>
      </c>
      <c r="E13116" s="3" t="n">
        <v>376</v>
      </c>
      <c r="F13116" s="4" t="n">
        <v>176.99</v>
      </c>
      <c r="G13116" s="3" t="s">
        <v>8</v>
      </c>
      <c r="H13116" s="4" t="n">
        <f aca="false">ROUND(E13116*F13116,2)</f>
        <v>66548.24</v>
      </c>
    </row>
    <row r="13117" customFormat="false" ht="15" hidden="false" customHeight="false" outlineLevel="0" collapsed="false">
      <c r="A13117" s="3" t="n">
        <v>13116</v>
      </c>
      <c r="B13117" s="3" t="n">
        <v>6</v>
      </c>
      <c r="C13117" s="3" t="s">
        <v>494</v>
      </c>
      <c r="D13117" s="3" t="s">
        <v>563</v>
      </c>
      <c r="E13117" s="3" t="n">
        <v>2513</v>
      </c>
      <c r="F13117" s="4" t="n">
        <v>245.3</v>
      </c>
      <c r="G13117" s="3" t="s">
        <v>8</v>
      </c>
      <c r="H13117" s="4" t="n">
        <f aca="false">ROUND(E13117*F13117,2)</f>
        <v>616438.9</v>
      </c>
    </row>
    <row r="13118" customFormat="false" ht="15" hidden="false" customHeight="false" outlineLevel="0" collapsed="false">
      <c r="A13118" s="3" t="n">
        <v>13117</v>
      </c>
      <c r="B13118" s="3" t="n">
        <v>9</v>
      </c>
      <c r="C13118" s="3" t="s">
        <v>494</v>
      </c>
      <c r="D13118" s="3" t="s">
        <v>562</v>
      </c>
      <c r="E13118" s="3" t="n">
        <v>2197</v>
      </c>
      <c r="F13118" s="4" t="n">
        <v>246.78</v>
      </c>
      <c r="G13118" s="3" t="s">
        <v>8</v>
      </c>
      <c r="H13118" s="4" t="n">
        <f aca="false">ROUND(E13118*F13118,2)</f>
        <v>542175.66</v>
      </c>
    </row>
    <row r="13119" customFormat="false" ht="15" hidden="false" customHeight="false" outlineLevel="0" collapsed="false">
      <c r="A13119" s="3" t="n">
        <v>13118</v>
      </c>
      <c r="B13119" s="3" t="n">
        <v>8</v>
      </c>
      <c r="C13119" s="3" t="s">
        <v>494</v>
      </c>
      <c r="D13119" s="3" t="s">
        <v>563</v>
      </c>
      <c r="E13119" s="3" t="n">
        <v>4428</v>
      </c>
      <c r="F13119" s="4" t="n">
        <v>76.76</v>
      </c>
      <c r="G13119" s="3" t="s">
        <v>8</v>
      </c>
      <c r="H13119" s="4" t="n">
        <f aca="false">ROUND(E13119*F13119,2)</f>
        <v>339893.28</v>
      </c>
    </row>
    <row r="13120" customFormat="false" ht="15" hidden="false" customHeight="false" outlineLevel="0" collapsed="false">
      <c r="A13120" s="3" t="n">
        <v>13119</v>
      </c>
      <c r="B13120" s="3" t="n">
        <v>4</v>
      </c>
      <c r="C13120" s="3" t="s">
        <v>494</v>
      </c>
      <c r="D13120" s="3" t="s">
        <v>563</v>
      </c>
      <c r="E13120" s="3" t="n">
        <v>2299</v>
      </c>
      <c r="F13120" s="4" t="n">
        <v>118.9</v>
      </c>
      <c r="G13120" s="3" t="s">
        <v>8</v>
      </c>
      <c r="H13120" s="4" t="n">
        <f aca="false">ROUND(E13120*F13120,2)</f>
        <v>273351.1</v>
      </c>
    </row>
    <row r="13121" customFormat="false" ht="15" hidden="false" customHeight="false" outlineLevel="0" collapsed="false">
      <c r="A13121" s="3" t="n">
        <v>13120</v>
      </c>
      <c r="B13121" s="3" t="n">
        <v>11</v>
      </c>
      <c r="C13121" s="3" t="s">
        <v>494</v>
      </c>
      <c r="D13121" s="3" t="s">
        <v>563</v>
      </c>
      <c r="E13121" s="3" t="n">
        <v>4469</v>
      </c>
      <c r="F13121" s="4" t="n">
        <v>106.99</v>
      </c>
      <c r="G13121" s="3" t="s">
        <v>34</v>
      </c>
      <c r="H13121" s="4" t="n">
        <f aca="false">ROUND(E13121*F13121,2)</f>
        <v>478138.31</v>
      </c>
    </row>
    <row r="13122" customFormat="false" ht="15" hidden="false" customHeight="false" outlineLevel="0" collapsed="false">
      <c r="A13122" s="3" t="n">
        <v>13121</v>
      </c>
      <c r="B13122" s="3" t="n">
        <v>1</v>
      </c>
      <c r="C13122" s="3" t="s">
        <v>494</v>
      </c>
      <c r="D13122" s="3" t="s">
        <v>563</v>
      </c>
      <c r="E13122" s="3" t="n">
        <v>1047</v>
      </c>
      <c r="F13122" s="4" t="n">
        <v>322.26</v>
      </c>
      <c r="G13122" s="3" t="s">
        <v>8</v>
      </c>
      <c r="H13122" s="4" t="n">
        <f aca="false">ROUND(E13122*F13122,2)</f>
        <v>337406.22</v>
      </c>
    </row>
    <row r="13123" customFormat="false" ht="15" hidden="false" customHeight="false" outlineLevel="0" collapsed="false">
      <c r="A13123" s="3" t="n">
        <v>13122</v>
      </c>
      <c r="B13123" s="3" t="n">
        <v>1</v>
      </c>
      <c r="C13123" s="3" t="s">
        <v>494</v>
      </c>
      <c r="D13123" s="3" t="s">
        <v>562</v>
      </c>
      <c r="E13123" s="3" t="n">
        <v>1355</v>
      </c>
      <c r="F13123" s="4" t="n">
        <v>321.68</v>
      </c>
      <c r="G13123" s="3" t="s">
        <v>8</v>
      </c>
      <c r="H13123" s="4" t="n">
        <f aca="false">ROUND(E13123*F13123,2)</f>
        <v>435876.4</v>
      </c>
    </row>
    <row r="13124" customFormat="false" ht="15" hidden="false" customHeight="false" outlineLevel="0" collapsed="false">
      <c r="A13124" s="3" t="n">
        <v>13123</v>
      </c>
      <c r="B13124" s="3" t="n">
        <v>2</v>
      </c>
      <c r="C13124" s="3" t="s">
        <v>494</v>
      </c>
      <c r="D13124" s="3" t="s">
        <v>563</v>
      </c>
      <c r="E13124" s="3" t="n">
        <v>4568</v>
      </c>
      <c r="F13124" s="4" t="n">
        <v>34.05</v>
      </c>
      <c r="G13124" s="3" t="s">
        <v>8</v>
      </c>
      <c r="H13124" s="4" t="n">
        <f aca="false">ROUND(E13124*F13124,2)</f>
        <v>155540.4</v>
      </c>
    </row>
    <row r="13125" customFormat="false" ht="15" hidden="false" customHeight="false" outlineLevel="0" collapsed="false">
      <c r="A13125" s="3" t="n">
        <v>13124</v>
      </c>
      <c r="B13125" s="3" t="n">
        <v>12</v>
      </c>
      <c r="C13125" s="3" t="s">
        <v>494</v>
      </c>
      <c r="D13125" s="3" t="s">
        <v>563</v>
      </c>
      <c r="E13125" s="3" t="n">
        <v>1235</v>
      </c>
      <c r="F13125" s="4" t="n">
        <v>209.71</v>
      </c>
      <c r="G13125" s="3" t="s">
        <v>38</v>
      </c>
      <c r="H13125" s="4" t="n">
        <f aca="false">ROUND(E13125*F13125,2)</f>
        <v>258991.85</v>
      </c>
    </row>
    <row r="13126" customFormat="false" ht="15" hidden="false" customHeight="false" outlineLevel="0" collapsed="false">
      <c r="A13126" s="3" t="n">
        <v>13125</v>
      </c>
      <c r="B13126" s="3" t="n">
        <v>4</v>
      </c>
      <c r="C13126" s="3" t="s">
        <v>494</v>
      </c>
      <c r="D13126" s="3" t="s">
        <v>562</v>
      </c>
      <c r="E13126" s="3" t="n">
        <v>2129</v>
      </c>
      <c r="F13126" s="4" t="n">
        <v>119.15</v>
      </c>
      <c r="G13126" s="3" t="s">
        <v>8</v>
      </c>
      <c r="H13126" s="4" t="n">
        <f aca="false">ROUND(E13126*F13126,2)</f>
        <v>253670.35</v>
      </c>
    </row>
    <row r="13127" customFormat="false" ht="15" hidden="false" customHeight="false" outlineLevel="0" collapsed="false">
      <c r="A13127" s="3" t="n">
        <v>13126</v>
      </c>
      <c r="B13127" s="3" t="n">
        <v>11</v>
      </c>
      <c r="C13127" s="3" t="s">
        <v>494</v>
      </c>
      <c r="D13127" s="3" t="s">
        <v>562</v>
      </c>
      <c r="E13127" s="3" t="n">
        <v>2071</v>
      </c>
      <c r="F13127" s="4" t="n">
        <v>106.46</v>
      </c>
      <c r="G13127" s="3" t="s">
        <v>34</v>
      </c>
      <c r="H13127" s="4" t="n">
        <f aca="false">ROUND(E13127*F13127,2)</f>
        <v>220478.66</v>
      </c>
    </row>
    <row r="13128" customFormat="false" ht="15" hidden="false" customHeight="false" outlineLevel="0" collapsed="false">
      <c r="A13128" s="3" t="n">
        <v>13127</v>
      </c>
      <c r="B13128" s="3" t="n">
        <v>7</v>
      </c>
      <c r="C13128" s="3" t="s">
        <v>494</v>
      </c>
      <c r="D13128" s="3" t="s">
        <v>563</v>
      </c>
      <c r="E13128" s="3" t="n">
        <v>1721</v>
      </c>
      <c r="F13128" s="4" t="n">
        <v>244.98</v>
      </c>
      <c r="G13128" s="3" t="s">
        <v>8</v>
      </c>
      <c r="H13128" s="4" t="n">
        <f aca="false">ROUND(E13128*F13128,2)</f>
        <v>421610.58</v>
      </c>
    </row>
    <row r="13129" customFormat="false" ht="15" hidden="false" customHeight="false" outlineLevel="0" collapsed="false">
      <c r="A13129" s="3" t="n">
        <v>13128</v>
      </c>
      <c r="B13129" s="3" t="n">
        <v>1</v>
      </c>
      <c r="C13129" s="3" t="s">
        <v>494</v>
      </c>
      <c r="D13129" s="3" t="s">
        <v>563</v>
      </c>
      <c r="E13129" s="3" t="n">
        <v>2240</v>
      </c>
      <c r="F13129" s="4" t="n">
        <v>322.37</v>
      </c>
      <c r="G13129" s="3" t="s">
        <v>8</v>
      </c>
      <c r="H13129" s="4" t="n">
        <f aca="false">ROUND(E13129*F13129,2)</f>
        <v>722108.8</v>
      </c>
    </row>
    <row r="13130" customFormat="false" ht="15" hidden="false" customHeight="false" outlineLevel="0" collapsed="false">
      <c r="A13130" s="3" t="n">
        <v>13129</v>
      </c>
      <c r="B13130" s="3" t="n">
        <v>5</v>
      </c>
      <c r="C13130" s="3" t="s">
        <v>495</v>
      </c>
      <c r="D13130" s="3" t="s">
        <v>563</v>
      </c>
      <c r="E13130" s="3" t="n">
        <v>3193</v>
      </c>
      <c r="F13130" s="4" t="n">
        <v>592.18</v>
      </c>
      <c r="G13130" s="3" t="s">
        <v>8</v>
      </c>
      <c r="H13130" s="4" t="n">
        <f aca="false">ROUND(E13130*F13130,2)</f>
        <v>1890830.74</v>
      </c>
    </row>
    <row r="13131" customFormat="false" ht="15" hidden="false" customHeight="false" outlineLevel="0" collapsed="false">
      <c r="A13131" s="3" t="n">
        <v>13130</v>
      </c>
      <c r="B13131" s="3" t="n">
        <v>9</v>
      </c>
      <c r="C13131" s="3" t="s">
        <v>495</v>
      </c>
      <c r="D13131" s="3" t="s">
        <v>562</v>
      </c>
      <c r="E13131" s="3" t="n">
        <v>4891</v>
      </c>
      <c r="F13131" s="4" t="n">
        <v>243.43</v>
      </c>
      <c r="G13131" s="3" t="s">
        <v>8</v>
      </c>
      <c r="H13131" s="4" t="n">
        <f aca="false">ROUND(E13131*F13131,2)</f>
        <v>1190616.13</v>
      </c>
    </row>
    <row r="13132" customFormat="false" ht="15" hidden="false" customHeight="false" outlineLevel="0" collapsed="false">
      <c r="A13132" s="3" t="n">
        <v>13131</v>
      </c>
      <c r="B13132" s="3" t="n">
        <v>2</v>
      </c>
      <c r="C13132" s="3" t="s">
        <v>495</v>
      </c>
      <c r="D13132" s="3" t="s">
        <v>562</v>
      </c>
      <c r="E13132" s="3" t="n">
        <v>1160</v>
      </c>
      <c r="F13132" s="4" t="n">
        <v>33.93</v>
      </c>
      <c r="G13132" s="3" t="s">
        <v>8</v>
      </c>
      <c r="H13132" s="4" t="n">
        <f aca="false">ROUND(E13132*F13132,2)</f>
        <v>39358.8</v>
      </c>
    </row>
    <row r="13133" customFormat="false" ht="15" hidden="false" customHeight="false" outlineLevel="0" collapsed="false">
      <c r="A13133" s="3" t="n">
        <v>13132</v>
      </c>
      <c r="B13133" s="3" t="n">
        <v>10</v>
      </c>
      <c r="C13133" s="3" t="s">
        <v>495</v>
      </c>
      <c r="D13133" s="3" t="s">
        <v>563</v>
      </c>
      <c r="E13133" s="3" t="n">
        <v>2192</v>
      </c>
      <c r="F13133" s="4" t="n">
        <v>94.56</v>
      </c>
      <c r="G13133" s="3" t="s">
        <v>8</v>
      </c>
      <c r="H13133" s="4" t="n">
        <f aca="false">ROUND(E13133*F13133,2)</f>
        <v>207275.52</v>
      </c>
    </row>
    <row r="13134" customFormat="false" ht="15" hidden="false" customHeight="false" outlineLevel="0" collapsed="false">
      <c r="A13134" s="3" t="n">
        <v>13133</v>
      </c>
      <c r="B13134" s="3" t="n">
        <v>7</v>
      </c>
      <c r="C13134" s="3" t="s">
        <v>495</v>
      </c>
      <c r="D13134" s="3" t="s">
        <v>563</v>
      </c>
      <c r="E13134" s="3" t="n">
        <v>953</v>
      </c>
      <c r="F13134" s="4" t="n">
        <v>246.81</v>
      </c>
      <c r="G13134" s="3" t="s">
        <v>8</v>
      </c>
      <c r="H13134" s="4" t="n">
        <f aca="false">ROUND(E13134*F13134,2)</f>
        <v>235209.93</v>
      </c>
    </row>
    <row r="13135" customFormat="false" ht="15" hidden="false" customHeight="false" outlineLevel="0" collapsed="false">
      <c r="A13135" s="3" t="n">
        <v>13134</v>
      </c>
      <c r="B13135" s="3" t="n">
        <v>13</v>
      </c>
      <c r="C13135" s="3" t="s">
        <v>495</v>
      </c>
      <c r="D13135" s="3" t="s">
        <v>562</v>
      </c>
      <c r="E13135" s="3" t="n">
        <v>3713</v>
      </c>
      <c r="F13135" s="4" t="n">
        <v>43.54</v>
      </c>
      <c r="G13135" s="3" t="s">
        <v>41</v>
      </c>
      <c r="H13135" s="4" t="n">
        <f aca="false">ROUND(E13135*F13135,2)</f>
        <v>161664.02</v>
      </c>
    </row>
    <row r="13136" customFormat="false" ht="15" hidden="false" customHeight="false" outlineLevel="0" collapsed="false">
      <c r="A13136" s="3" t="n">
        <v>13135</v>
      </c>
      <c r="B13136" s="3" t="n">
        <v>4</v>
      </c>
      <c r="C13136" s="3" t="s">
        <v>495</v>
      </c>
      <c r="D13136" s="3" t="s">
        <v>563</v>
      </c>
      <c r="E13136" s="3" t="n">
        <v>3478</v>
      </c>
      <c r="F13136" s="4" t="n">
        <v>116.31</v>
      </c>
      <c r="G13136" s="3" t="s">
        <v>8</v>
      </c>
      <c r="H13136" s="4" t="n">
        <f aca="false">ROUND(E13136*F13136,2)</f>
        <v>404526.18</v>
      </c>
    </row>
    <row r="13137" customFormat="false" ht="15" hidden="false" customHeight="false" outlineLevel="0" collapsed="false">
      <c r="A13137" s="3" t="n">
        <v>13136</v>
      </c>
      <c r="B13137" s="3" t="n">
        <v>4</v>
      </c>
      <c r="C13137" s="3" t="s">
        <v>495</v>
      </c>
      <c r="D13137" s="3" t="s">
        <v>562</v>
      </c>
      <c r="E13137" s="3" t="n">
        <v>4663</v>
      </c>
      <c r="F13137" s="4" t="n">
        <v>116.06</v>
      </c>
      <c r="G13137" s="3" t="s">
        <v>8</v>
      </c>
      <c r="H13137" s="4" t="n">
        <f aca="false">ROUND(E13137*F13137,2)</f>
        <v>541187.78</v>
      </c>
    </row>
    <row r="13138" customFormat="false" ht="15" hidden="false" customHeight="false" outlineLevel="0" collapsed="false">
      <c r="A13138" s="3" t="n">
        <v>13137</v>
      </c>
      <c r="B13138" s="3" t="n">
        <v>4</v>
      </c>
      <c r="C13138" s="3" t="s">
        <v>495</v>
      </c>
      <c r="D13138" s="3" t="s">
        <v>562</v>
      </c>
      <c r="E13138" s="3" t="n">
        <v>4063</v>
      </c>
      <c r="F13138" s="4" t="n">
        <v>116.11</v>
      </c>
      <c r="G13138" s="3" t="s">
        <v>8</v>
      </c>
      <c r="H13138" s="4" t="n">
        <f aca="false">ROUND(E13138*F13138,2)</f>
        <v>471754.93</v>
      </c>
    </row>
    <row r="13139" customFormat="false" ht="15" hidden="false" customHeight="false" outlineLevel="0" collapsed="false">
      <c r="A13139" s="3" t="n">
        <v>13138</v>
      </c>
      <c r="B13139" s="3" t="n">
        <v>8</v>
      </c>
      <c r="C13139" s="3" t="s">
        <v>495</v>
      </c>
      <c r="D13139" s="3" t="s">
        <v>562</v>
      </c>
      <c r="E13139" s="3" t="n">
        <v>4357</v>
      </c>
      <c r="F13139" s="4" t="n">
        <v>78.65</v>
      </c>
      <c r="G13139" s="3" t="s">
        <v>8</v>
      </c>
      <c r="H13139" s="4" t="n">
        <f aca="false">ROUND(E13139*F13139,2)</f>
        <v>342678.05</v>
      </c>
    </row>
    <row r="13140" customFormat="false" ht="15" hidden="false" customHeight="false" outlineLevel="0" collapsed="false">
      <c r="A13140" s="3" t="n">
        <v>13139</v>
      </c>
      <c r="B13140" s="3" t="n">
        <v>7</v>
      </c>
      <c r="C13140" s="3" t="s">
        <v>495</v>
      </c>
      <c r="D13140" s="3" t="s">
        <v>562</v>
      </c>
      <c r="E13140" s="3" t="n">
        <v>618</v>
      </c>
      <c r="F13140" s="4" t="n">
        <v>245.84</v>
      </c>
      <c r="G13140" s="3" t="s">
        <v>8</v>
      </c>
      <c r="H13140" s="4" t="n">
        <f aca="false">ROUND(E13140*F13140,2)</f>
        <v>151929.12</v>
      </c>
    </row>
    <row r="13141" customFormat="false" ht="15" hidden="false" customHeight="false" outlineLevel="0" collapsed="false">
      <c r="A13141" s="3" t="n">
        <v>13140</v>
      </c>
      <c r="B13141" s="3" t="n">
        <v>5</v>
      </c>
      <c r="C13141" s="3" t="s">
        <v>495</v>
      </c>
      <c r="D13141" s="3" t="s">
        <v>563</v>
      </c>
      <c r="E13141" s="3" t="n">
        <v>4979</v>
      </c>
      <c r="F13141" s="4" t="n">
        <v>589.92</v>
      </c>
      <c r="G13141" s="3" t="s">
        <v>8</v>
      </c>
      <c r="H13141" s="4" t="n">
        <f aca="false">ROUND(E13141*F13141,2)</f>
        <v>2937211.68</v>
      </c>
    </row>
    <row r="13142" customFormat="false" ht="15" hidden="false" customHeight="false" outlineLevel="0" collapsed="false">
      <c r="A13142" s="3" t="n">
        <v>13141</v>
      </c>
      <c r="B13142" s="3" t="n">
        <v>13</v>
      </c>
      <c r="C13142" s="3" t="s">
        <v>495</v>
      </c>
      <c r="D13142" s="3" t="s">
        <v>562</v>
      </c>
      <c r="E13142" s="3" t="n">
        <v>1819</v>
      </c>
      <c r="F13142" s="4" t="n">
        <v>43.54</v>
      </c>
      <c r="G13142" s="3" t="s">
        <v>41</v>
      </c>
      <c r="H13142" s="4" t="n">
        <f aca="false">ROUND(E13142*F13142,2)</f>
        <v>79199.26</v>
      </c>
    </row>
    <row r="13143" customFormat="false" ht="15" hidden="false" customHeight="false" outlineLevel="0" collapsed="false">
      <c r="A13143" s="3" t="n">
        <v>13142</v>
      </c>
      <c r="B13143" s="3" t="n">
        <v>12</v>
      </c>
      <c r="C13143" s="3" t="s">
        <v>495</v>
      </c>
      <c r="D13143" s="3" t="s">
        <v>563</v>
      </c>
      <c r="E13143" s="3" t="n">
        <v>936</v>
      </c>
      <c r="F13143" s="4" t="n">
        <v>208.12</v>
      </c>
      <c r="G13143" s="3" t="s">
        <v>38</v>
      </c>
      <c r="H13143" s="4" t="n">
        <f aca="false">ROUND(E13143*F13143,2)</f>
        <v>194800.32</v>
      </c>
    </row>
    <row r="13144" customFormat="false" ht="15" hidden="false" customHeight="false" outlineLevel="0" collapsed="false">
      <c r="A13144" s="3" t="n">
        <v>13143</v>
      </c>
      <c r="B13144" s="3" t="n">
        <v>2</v>
      </c>
      <c r="C13144" s="3" t="s">
        <v>495</v>
      </c>
      <c r="D13144" s="3" t="s">
        <v>563</v>
      </c>
      <c r="E13144" s="3" t="n">
        <v>3197</v>
      </c>
      <c r="F13144" s="4" t="n">
        <v>33.82</v>
      </c>
      <c r="G13144" s="3" t="s">
        <v>8</v>
      </c>
      <c r="H13144" s="4" t="n">
        <f aca="false">ROUND(E13144*F13144,2)</f>
        <v>108122.54</v>
      </c>
    </row>
    <row r="13145" customFormat="false" ht="15" hidden="false" customHeight="false" outlineLevel="0" collapsed="false">
      <c r="A13145" s="3" t="n">
        <v>13144</v>
      </c>
      <c r="B13145" s="3" t="n">
        <v>15</v>
      </c>
      <c r="C13145" s="3" t="s">
        <v>495</v>
      </c>
      <c r="D13145" s="3" t="s">
        <v>563</v>
      </c>
      <c r="E13145" s="3" t="n">
        <v>952</v>
      </c>
      <c r="F13145" s="4" t="n">
        <v>285.09</v>
      </c>
      <c r="G13145" s="3" t="s">
        <v>46</v>
      </c>
      <c r="H13145" s="4" t="n">
        <f aca="false">ROUND(E13145*F13145,2)</f>
        <v>271405.68</v>
      </c>
    </row>
    <row r="13146" customFormat="false" ht="15" hidden="false" customHeight="false" outlineLevel="0" collapsed="false">
      <c r="A13146" s="3" t="n">
        <v>13145</v>
      </c>
      <c r="B13146" s="3" t="n">
        <v>14</v>
      </c>
      <c r="C13146" s="3" t="s">
        <v>495</v>
      </c>
      <c r="D13146" s="3" t="s">
        <v>562</v>
      </c>
      <c r="E13146" s="3" t="n">
        <v>2998</v>
      </c>
      <c r="F13146" s="4" t="n">
        <v>66.1</v>
      </c>
      <c r="G13146" s="3" t="s">
        <v>41</v>
      </c>
      <c r="H13146" s="4" t="n">
        <f aca="false">ROUND(E13146*F13146,2)</f>
        <v>198167.8</v>
      </c>
    </row>
    <row r="13147" customFormat="false" ht="15" hidden="false" customHeight="false" outlineLevel="0" collapsed="false">
      <c r="A13147" s="3" t="n">
        <v>13146</v>
      </c>
      <c r="B13147" s="3" t="n">
        <v>12</v>
      </c>
      <c r="C13147" s="3" t="s">
        <v>495</v>
      </c>
      <c r="D13147" s="3" t="s">
        <v>562</v>
      </c>
      <c r="E13147" s="3" t="n">
        <v>1514</v>
      </c>
      <c r="F13147" s="4" t="n">
        <v>207.56</v>
      </c>
      <c r="G13147" s="3" t="s">
        <v>38</v>
      </c>
      <c r="H13147" s="4" t="n">
        <f aca="false">ROUND(E13147*F13147,2)</f>
        <v>314245.84</v>
      </c>
    </row>
    <row r="13148" customFormat="false" ht="15" hidden="false" customHeight="false" outlineLevel="0" collapsed="false">
      <c r="A13148" s="3" t="n">
        <v>13147</v>
      </c>
      <c r="B13148" s="3" t="n">
        <v>2</v>
      </c>
      <c r="C13148" s="3" t="s">
        <v>495</v>
      </c>
      <c r="D13148" s="3" t="s">
        <v>562</v>
      </c>
      <c r="E13148" s="3" t="n">
        <v>3850</v>
      </c>
      <c r="F13148" s="4" t="n">
        <v>33.95</v>
      </c>
      <c r="G13148" s="3" t="s">
        <v>8</v>
      </c>
      <c r="H13148" s="4" t="n">
        <f aca="false">ROUND(E13148*F13148,2)</f>
        <v>130707.5</v>
      </c>
    </row>
    <row r="13149" customFormat="false" ht="15" hidden="false" customHeight="false" outlineLevel="0" collapsed="false">
      <c r="A13149" s="3" t="n">
        <v>13148</v>
      </c>
      <c r="B13149" s="3" t="n">
        <v>13</v>
      </c>
      <c r="C13149" s="3" t="s">
        <v>495</v>
      </c>
      <c r="D13149" s="3" t="s">
        <v>563</v>
      </c>
      <c r="E13149" s="3" t="n">
        <v>2930</v>
      </c>
      <c r="F13149" s="4" t="n">
        <v>43.49</v>
      </c>
      <c r="G13149" s="3" t="s">
        <v>41</v>
      </c>
      <c r="H13149" s="4" t="n">
        <f aca="false">ROUND(E13149*F13149,2)</f>
        <v>127425.7</v>
      </c>
    </row>
    <row r="13150" customFormat="false" ht="15" hidden="false" customHeight="false" outlineLevel="0" collapsed="false">
      <c r="A13150" s="3" t="n">
        <v>13149</v>
      </c>
      <c r="B13150" s="3" t="n">
        <v>14</v>
      </c>
      <c r="C13150" s="3" t="s">
        <v>495</v>
      </c>
      <c r="D13150" s="3" t="s">
        <v>562</v>
      </c>
      <c r="E13150" s="3" t="n">
        <v>208</v>
      </c>
      <c r="F13150" s="4" t="n">
        <v>65.91</v>
      </c>
      <c r="G13150" s="3" t="s">
        <v>41</v>
      </c>
      <c r="H13150" s="4" t="n">
        <f aca="false">ROUND(E13150*F13150,2)</f>
        <v>13709.28</v>
      </c>
    </row>
    <row r="13151" customFormat="false" ht="15" hidden="false" customHeight="false" outlineLevel="0" collapsed="false">
      <c r="A13151" s="3" t="n">
        <v>13150</v>
      </c>
      <c r="B13151" s="3" t="n">
        <v>15</v>
      </c>
      <c r="C13151" s="3" t="s">
        <v>495</v>
      </c>
      <c r="D13151" s="3" t="s">
        <v>562</v>
      </c>
      <c r="E13151" s="3" t="n">
        <v>1328</v>
      </c>
      <c r="F13151" s="4" t="n">
        <v>285.5</v>
      </c>
      <c r="G13151" s="3" t="s">
        <v>46</v>
      </c>
      <c r="H13151" s="4" t="n">
        <f aca="false">ROUND(E13151*F13151,2)</f>
        <v>379144</v>
      </c>
    </row>
    <row r="13152" customFormat="false" ht="15" hidden="false" customHeight="false" outlineLevel="0" collapsed="false">
      <c r="A13152" s="3" t="n">
        <v>13151</v>
      </c>
      <c r="B13152" s="3" t="n">
        <v>9</v>
      </c>
      <c r="C13152" s="3" t="s">
        <v>495</v>
      </c>
      <c r="D13152" s="3" t="s">
        <v>562</v>
      </c>
      <c r="E13152" s="3" t="n">
        <v>3391</v>
      </c>
      <c r="F13152" s="4" t="n">
        <v>243.23</v>
      </c>
      <c r="G13152" s="3" t="s">
        <v>8</v>
      </c>
      <c r="H13152" s="4" t="n">
        <f aca="false">ROUND(E13152*F13152,2)</f>
        <v>824792.93</v>
      </c>
    </row>
    <row r="13153" customFormat="false" ht="15" hidden="false" customHeight="false" outlineLevel="0" collapsed="false">
      <c r="A13153" s="3" t="n">
        <v>13152</v>
      </c>
      <c r="B13153" s="3" t="n">
        <v>5</v>
      </c>
      <c r="C13153" s="3" t="s">
        <v>495</v>
      </c>
      <c r="D13153" s="3" t="s">
        <v>562</v>
      </c>
      <c r="E13153" s="3" t="n">
        <v>2072</v>
      </c>
      <c r="F13153" s="4" t="n">
        <v>591.4</v>
      </c>
      <c r="G13153" s="3" t="s">
        <v>8</v>
      </c>
      <c r="H13153" s="4" t="n">
        <f aca="false">ROUND(E13153*F13153,2)</f>
        <v>1225380.8</v>
      </c>
    </row>
    <row r="13154" customFormat="false" ht="15" hidden="false" customHeight="false" outlineLevel="0" collapsed="false">
      <c r="A13154" s="3" t="n">
        <v>13153</v>
      </c>
      <c r="B13154" s="3" t="n">
        <v>7</v>
      </c>
      <c r="C13154" s="3" t="s">
        <v>495</v>
      </c>
      <c r="D13154" s="3" t="s">
        <v>562</v>
      </c>
      <c r="E13154" s="3" t="n">
        <v>3397</v>
      </c>
      <c r="F13154" s="4" t="n">
        <v>246</v>
      </c>
      <c r="G13154" s="3" t="s">
        <v>8</v>
      </c>
      <c r="H13154" s="4" t="n">
        <f aca="false">ROUND(E13154*F13154,2)</f>
        <v>835662</v>
      </c>
    </row>
    <row r="13155" customFormat="false" ht="15" hidden="false" customHeight="false" outlineLevel="0" collapsed="false">
      <c r="A13155" s="3" t="n">
        <v>13154</v>
      </c>
      <c r="B13155" s="3" t="n">
        <v>9</v>
      </c>
      <c r="C13155" s="3" t="s">
        <v>496</v>
      </c>
      <c r="D13155" s="3" t="s">
        <v>562</v>
      </c>
      <c r="E13155" s="3" t="n">
        <v>63</v>
      </c>
      <c r="F13155" s="4" t="n">
        <v>245.06</v>
      </c>
      <c r="G13155" s="3" t="s">
        <v>8</v>
      </c>
      <c r="H13155" s="4" t="n">
        <f aca="false">ROUND(E13155*F13155,2)</f>
        <v>15438.78</v>
      </c>
    </row>
    <row r="13156" customFormat="false" ht="15" hidden="false" customHeight="false" outlineLevel="0" collapsed="false">
      <c r="A13156" s="3" t="n">
        <v>13155</v>
      </c>
      <c r="B13156" s="3" t="n">
        <v>2</v>
      </c>
      <c r="C13156" s="3" t="s">
        <v>496</v>
      </c>
      <c r="D13156" s="3" t="s">
        <v>563</v>
      </c>
      <c r="E13156" s="3" t="n">
        <v>84</v>
      </c>
      <c r="F13156" s="4" t="n">
        <v>33.71</v>
      </c>
      <c r="G13156" s="3" t="s">
        <v>8</v>
      </c>
      <c r="H13156" s="4" t="n">
        <f aca="false">ROUND(E13156*F13156,2)</f>
        <v>2831.64</v>
      </c>
    </row>
    <row r="13157" customFormat="false" ht="15" hidden="false" customHeight="false" outlineLevel="0" collapsed="false">
      <c r="A13157" s="3" t="n">
        <v>13156</v>
      </c>
      <c r="B13157" s="3" t="n">
        <v>10</v>
      </c>
      <c r="C13157" s="3" t="s">
        <v>496</v>
      </c>
      <c r="D13157" s="3" t="s">
        <v>562</v>
      </c>
      <c r="E13157" s="3" t="n">
        <v>4768</v>
      </c>
      <c r="F13157" s="4" t="n">
        <v>91.85</v>
      </c>
      <c r="G13157" s="3" t="s">
        <v>8</v>
      </c>
      <c r="H13157" s="4" t="n">
        <f aca="false">ROUND(E13157*F13157,2)</f>
        <v>437940.8</v>
      </c>
    </row>
    <row r="13158" customFormat="false" ht="15" hidden="false" customHeight="false" outlineLevel="0" collapsed="false">
      <c r="A13158" s="3" t="n">
        <v>13157</v>
      </c>
      <c r="B13158" s="3" t="n">
        <v>7</v>
      </c>
      <c r="C13158" s="3" t="s">
        <v>496</v>
      </c>
      <c r="D13158" s="3" t="s">
        <v>563</v>
      </c>
      <c r="E13158" s="3" t="n">
        <v>3172</v>
      </c>
      <c r="F13158" s="4" t="n">
        <v>242.85</v>
      </c>
      <c r="G13158" s="3" t="s">
        <v>8</v>
      </c>
      <c r="H13158" s="4" t="n">
        <f aca="false">ROUND(E13158*F13158,2)</f>
        <v>770320.2</v>
      </c>
    </row>
    <row r="13159" customFormat="false" ht="15" hidden="false" customHeight="false" outlineLevel="0" collapsed="false">
      <c r="A13159" s="3" t="n">
        <v>13158</v>
      </c>
      <c r="B13159" s="3" t="n">
        <v>15</v>
      </c>
      <c r="C13159" s="3" t="s">
        <v>496</v>
      </c>
      <c r="D13159" s="3" t="s">
        <v>562</v>
      </c>
      <c r="E13159" s="3" t="n">
        <v>4578</v>
      </c>
      <c r="F13159" s="4" t="n">
        <v>285.47</v>
      </c>
      <c r="G13159" s="3" t="s">
        <v>46</v>
      </c>
      <c r="H13159" s="4" t="n">
        <f aca="false">ROUND(E13159*F13159,2)</f>
        <v>1306881.66</v>
      </c>
    </row>
    <row r="13160" customFormat="false" ht="15" hidden="false" customHeight="false" outlineLevel="0" collapsed="false">
      <c r="A13160" s="3" t="n">
        <v>13159</v>
      </c>
      <c r="B13160" s="3" t="n">
        <v>15</v>
      </c>
      <c r="C13160" s="3" t="s">
        <v>496</v>
      </c>
      <c r="D13160" s="3" t="s">
        <v>562</v>
      </c>
      <c r="E13160" s="3" t="n">
        <v>2074</v>
      </c>
      <c r="F13160" s="4" t="n">
        <v>285.4</v>
      </c>
      <c r="G13160" s="3" t="s">
        <v>46</v>
      </c>
      <c r="H13160" s="4" t="n">
        <f aca="false">ROUND(E13160*F13160,2)</f>
        <v>591919.6</v>
      </c>
    </row>
    <row r="13161" customFormat="false" ht="15" hidden="false" customHeight="false" outlineLevel="0" collapsed="false">
      <c r="A13161" s="3" t="n">
        <v>13160</v>
      </c>
      <c r="B13161" s="3" t="n">
        <v>6</v>
      </c>
      <c r="C13161" s="3" t="s">
        <v>496</v>
      </c>
      <c r="D13161" s="3" t="s">
        <v>563</v>
      </c>
      <c r="E13161" s="3" t="n">
        <v>1620</v>
      </c>
      <c r="F13161" s="4" t="n">
        <v>246.37</v>
      </c>
      <c r="G13161" s="3" t="s">
        <v>8</v>
      </c>
      <c r="H13161" s="4" t="n">
        <f aca="false">ROUND(E13161*F13161,2)</f>
        <v>399119.4</v>
      </c>
    </row>
    <row r="13162" customFormat="false" ht="15" hidden="false" customHeight="false" outlineLevel="0" collapsed="false">
      <c r="A13162" s="3" t="n">
        <v>13161</v>
      </c>
      <c r="B13162" s="3" t="n">
        <v>13</v>
      </c>
      <c r="C13162" s="3" t="s">
        <v>496</v>
      </c>
      <c r="D13162" s="3" t="s">
        <v>562</v>
      </c>
      <c r="E13162" s="3" t="n">
        <v>430</v>
      </c>
      <c r="F13162" s="4" t="n">
        <v>43.1</v>
      </c>
      <c r="G13162" s="3" t="s">
        <v>41</v>
      </c>
      <c r="H13162" s="4" t="n">
        <f aca="false">ROUND(E13162*F13162,2)</f>
        <v>18533</v>
      </c>
    </row>
    <row r="13163" customFormat="false" ht="15" hidden="false" customHeight="false" outlineLevel="0" collapsed="false">
      <c r="A13163" s="3" t="n">
        <v>13162</v>
      </c>
      <c r="B13163" s="3" t="n">
        <v>5</v>
      </c>
      <c r="C13163" s="3" t="s">
        <v>496</v>
      </c>
      <c r="D13163" s="3" t="s">
        <v>562</v>
      </c>
      <c r="E13163" s="3" t="n">
        <v>4667</v>
      </c>
      <c r="F13163" s="4" t="n">
        <v>598.77</v>
      </c>
      <c r="G13163" s="3" t="s">
        <v>8</v>
      </c>
      <c r="H13163" s="4" t="n">
        <f aca="false">ROUND(E13163*F13163,2)</f>
        <v>2794459.59</v>
      </c>
    </row>
    <row r="13164" customFormat="false" ht="15" hidden="false" customHeight="false" outlineLevel="0" collapsed="false">
      <c r="A13164" s="3" t="n">
        <v>13163</v>
      </c>
      <c r="B13164" s="3" t="n">
        <v>6</v>
      </c>
      <c r="C13164" s="3" t="s">
        <v>496</v>
      </c>
      <c r="D13164" s="3" t="s">
        <v>563</v>
      </c>
      <c r="E13164" s="3" t="n">
        <v>2594</v>
      </c>
      <c r="F13164" s="4" t="n">
        <v>246.41</v>
      </c>
      <c r="G13164" s="3" t="s">
        <v>8</v>
      </c>
      <c r="H13164" s="4" t="n">
        <f aca="false">ROUND(E13164*F13164,2)</f>
        <v>639187.54</v>
      </c>
    </row>
    <row r="13165" customFormat="false" ht="15" hidden="false" customHeight="false" outlineLevel="0" collapsed="false">
      <c r="A13165" s="3" t="n">
        <v>13164</v>
      </c>
      <c r="B13165" s="3" t="n">
        <v>2</v>
      </c>
      <c r="C13165" s="3" t="s">
        <v>496</v>
      </c>
      <c r="D13165" s="3" t="s">
        <v>562</v>
      </c>
      <c r="E13165" s="3" t="n">
        <v>3887</v>
      </c>
      <c r="F13165" s="4" t="n">
        <v>33.73</v>
      </c>
      <c r="G13165" s="3" t="s">
        <v>8</v>
      </c>
      <c r="H13165" s="4" t="n">
        <f aca="false">ROUND(E13165*F13165,2)</f>
        <v>131108.51</v>
      </c>
    </row>
    <row r="13166" customFormat="false" ht="15" hidden="false" customHeight="false" outlineLevel="0" collapsed="false">
      <c r="A13166" s="3" t="n">
        <v>13165</v>
      </c>
      <c r="B13166" s="3" t="n">
        <v>14</v>
      </c>
      <c r="C13166" s="3" t="s">
        <v>496</v>
      </c>
      <c r="D13166" s="3" t="s">
        <v>563</v>
      </c>
      <c r="E13166" s="3" t="n">
        <v>1326</v>
      </c>
      <c r="F13166" s="4" t="n">
        <v>65.62</v>
      </c>
      <c r="G13166" s="3" t="s">
        <v>41</v>
      </c>
      <c r="H13166" s="4" t="n">
        <f aca="false">ROUND(E13166*F13166,2)</f>
        <v>87012.12</v>
      </c>
    </row>
    <row r="13167" customFormat="false" ht="15" hidden="false" customHeight="false" outlineLevel="0" collapsed="false">
      <c r="A13167" s="3" t="n">
        <v>13166</v>
      </c>
      <c r="B13167" s="3" t="n">
        <v>14</v>
      </c>
      <c r="C13167" s="3" t="s">
        <v>496</v>
      </c>
      <c r="D13167" s="3" t="s">
        <v>563</v>
      </c>
      <c r="E13167" s="3" t="n">
        <v>2916</v>
      </c>
      <c r="F13167" s="4" t="n">
        <v>65.63</v>
      </c>
      <c r="G13167" s="3" t="s">
        <v>41</v>
      </c>
      <c r="H13167" s="4" t="n">
        <f aca="false">ROUND(E13167*F13167,2)</f>
        <v>191377.08</v>
      </c>
    </row>
    <row r="13168" customFormat="false" ht="15" hidden="false" customHeight="false" outlineLevel="0" collapsed="false">
      <c r="A13168" s="3" t="n">
        <v>13167</v>
      </c>
      <c r="B13168" s="3" t="n">
        <v>2</v>
      </c>
      <c r="C13168" s="3" t="s">
        <v>496</v>
      </c>
      <c r="D13168" s="3" t="s">
        <v>563</v>
      </c>
      <c r="E13168" s="3" t="n">
        <v>1892</v>
      </c>
      <c r="F13168" s="4" t="n">
        <v>33.53</v>
      </c>
      <c r="G13168" s="3" t="s">
        <v>8</v>
      </c>
      <c r="H13168" s="4" t="n">
        <f aca="false">ROUND(E13168*F13168,2)</f>
        <v>63438.76</v>
      </c>
    </row>
    <row r="13169" customFormat="false" ht="15" hidden="false" customHeight="false" outlineLevel="0" collapsed="false">
      <c r="A13169" s="3" t="n">
        <v>13168</v>
      </c>
      <c r="B13169" s="3" t="n">
        <v>3</v>
      </c>
      <c r="C13169" s="3" t="s">
        <v>496</v>
      </c>
      <c r="D13169" s="3" t="s">
        <v>562</v>
      </c>
      <c r="E13169" s="3" t="n">
        <v>2358</v>
      </c>
      <c r="F13169" s="4" t="n">
        <v>179.79</v>
      </c>
      <c r="G13169" s="3" t="s">
        <v>8</v>
      </c>
      <c r="H13169" s="4" t="n">
        <f aca="false">ROUND(E13169*F13169,2)</f>
        <v>423944.82</v>
      </c>
    </row>
    <row r="13170" customFormat="false" ht="15" hidden="false" customHeight="false" outlineLevel="0" collapsed="false">
      <c r="A13170" s="3" t="n">
        <v>13169</v>
      </c>
      <c r="B13170" s="3" t="n">
        <v>14</v>
      </c>
      <c r="C13170" s="3" t="s">
        <v>496</v>
      </c>
      <c r="D13170" s="3" t="s">
        <v>562</v>
      </c>
      <c r="E13170" s="3" t="n">
        <v>3984</v>
      </c>
      <c r="F13170" s="4" t="n">
        <v>65.53</v>
      </c>
      <c r="G13170" s="3" t="s">
        <v>41</v>
      </c>
      <c r="H13170" s="4" t="n">
        <f aca="false">ROUND(E13170*F13170,2)</f>
        <v>261071.52</v>
      </c>
    </row>
    <row r="13171" customFormat="false" ht="15" hidden="false" customHeight="false" outlineLevel="0" collapsed="false">
      <c r="A13171" s="3" t="n">
        <v>13170</v>
      </c>
      <c r="B13171" s="3" t="n">
        <v>13</v>
      </c>
      <c r="C13171" s="3" t="s">
        <v>496</v>
      </c>
      <c r="D13171" s="3" t="s">
        <v>563</v>
      </c>
      <c r="E13171" s="3" t="n">
        <v>3472</v>
      </c>
      <c r="F13171" s="4" t="n">
        <v>42.99</v>
      </c>
      <c r="G13171" s="3" t="s">
        <v>41</v>
      </c>
      <c r="H13171" s="4" t="n">
        <f aca="false">ROUND(E13171*F13171,2)</f>
        <v>149261.28</v>
      </c>
    </row>
    <row r="13172" customFormat="false" ht="15" hidden="false" customHeight="false" outlineLevel="0" collapsed="false">
      <c r="A13172" s="3" t="n">
        <v>13171</v>
      </c>
      <c r="B13172" s="3" t="n">
        <v>2</v>
      </c>
      <c r="C13172" s="3" t="s">
        <v>496</v>
      </c>
      <c r="D13172" s="3" t="s">
        <v>563</v>
      </c>
      <c r="E13172" s="3" t="n">
        <v>3907</v>
      </c>
      <c r="F13172" s="4" t="n">
        <v>33.64</v>
      </c>
      <c r="G13172" s="3" t="s">
        <v>8</v>
      </c>
      <c r="H13172" s="4" t="n">
        <f aca="false">ROUND(E13172*F13172,2)</f>
        <v>131431.48</v>
      </c>
    </row>
    <row r="13173" customFormat="false" ht="15" hidden="false" customHeight="false" outlineLevel="0" collapsed="false">
      <c r="A13173" s="3" t="n">
        <v>13172</v>
      </c>
      <c r="B13173" s="3" t="n">
        <v>6</v>
      </c>
      <c r="C13173" s="3" t="s">
        <v>496</v>
      </c>
      <c r="D13173" s="3" t="s">
        <v>563</v>
      </c>
      <c r="E13173" s="3" t="n">
        <v>3666</v>
      </c>
      <c r="F13173" s="4" t="n">
        <v>246.85</v>
      </c>
      <c r="G13173" s="3" t="s">
        <v>8</v>
      </c>
      <c r="H13173" s="4" t="n">
        <f aca="false">ROUND(E13173*F13173,2)</f>
        <v>904952.1</v>
      </c>
    </row>
    <row r="13174" customFormat="false" ht="15" hidden="false" customHeight="false" outlineLevel="0" collapsed="false">
      <c r="A13174" s="3" t="n">
        <v>13173</v>
      </c>
      <c r="B13174" s="3" t="n">
        <v>1</v>
      </c>
      <c r="C13174" s="3" t="s">
        <v>496</v>
      </c>
      <c r="D13174" s="3" t="s">
        <v>563</v>
      </c>
      <c r="E13174" s="3" t="n">
        <v>4142</v>
      </c>
      <c r="F13174" s="4" t="n">
        <v>325.37</v>
      </c>
      <c r="G13174" s="3" t="s">
        <v>8</v>
      </c>
      <c r="H13174" s="4" t="n">
        <f aca="false">ROUND(E13174*F13174,2)</f>
        <v>1347682.54</v>
      </c>
    </row>
    <row r="13175" customFormat="false" ht="15" hidden="false" customHeight="false" outlineLevel="0" collapsed="false">
      <c r="A13175" s="3" t="n">
        <v>13174</v>
      </c>
      <c r="B13175" s="3" t="n">
        <v>2</v>
      </c>
      <c r="C13175" s="3" t="s">
        <v>497</v>
      </c>
      <c r="D13175" s="3" t="s">
        <v>563</v>
      </c>
      <c r="E13175" s="3" t="n">
        <v>3188</v>
      </c>
      <c r="F13175" s="4" t="n">
        <v>33.52</v>
      </c>
      <c r="G13175" s="3" t="s">
        <v>8</v>
      </c>
      <c r="H13175" s="4" t="n">
        <f aca="false">ROUND(E13175*F13175,2)</f>
        <v>106861.76</v>
      </c>
    </row>
    <row r="13176" customFormat="false" ht="15" hidden="false" customHeight="false" outlineLevel="0" collapsed="false">
      <c r="A13176" s="3" t="n">
        <v>13175</v>
      </c>
      <c r="B13176" s="3" t="n">
        <v>10</v>
      </c>
      <c r="C13176" s="3" t="s">
        <v>497</v>
      </c>
      <c r="D13176" s="3" t="s">
        <v>562</v>
      </c>
      <c r="E13176" s="3" t="n">
        <v>1261</v>
      </c>
      <c r="F13176" s="4" t="n">
        <v>91.8</v>
      </c>
      <c r="G13176" s="3" t="s">
        <v>8</v>
      </c>
      <c r="H13176" s="4" t="n">
        <f aca="false">ROUND(E13176*F13176,2)</f>
        <v>115759.8</v>
      </c>
    </row>
    <row r="13177" customFormat="false" ht="15" hidden="false" customHeight="false" outlineLevel="0" collapsed="false">
      <c r="A13177" s="3" t="n">
        <v>13176</v>
      </c>
      <c r="B13177" s="3" t="n">
        <v>5</v>
      </c>
      <c r="C13177" s="3" t="s">
        <v>497</v>
      </c>
      <c r="D13177" s="3" t="s">
        <v>562</v>
      </c>
      <c r="E13177" s="3" t="n">
        <v>4231</v>
      </c>
      <c r="F13177" s="4" t="n">
        <v>586.46</v>
      </c>
      <c r="G13177" s="3" t="s">
        <v>8</v>
      </c>
      <c r="H13177" s="4" t="n">
        <f aca="false">ROUND(E13177*F13177,2)</f>
        <v>2481312.26</v>
      </c>
    </row>
    <row r="13178" customFormat="false" ht="15" hidden="false" customHeight="false" outlineLevel="0" collapsed="false">
      <c r="A13178" s="3" t="n">
        <v>13177</v>
      </c>
      <c r="B13178" s="3" t="n">
        <v>9</v>
      </c>
      <c r="C13178" s="3" t="s">
        <v>497</v>
      </c>
      <c r="D13178" s="3" t="s">
        <v>563</v>
      </c>
      <c r="E13178" s="3" t="n">
        <v>4702</v>
      </c>
      <c r="F13178" s="4" t="n">
        <v>246.56</v>
      </c>
      <c r="G13178" s="3" t="s">
        <v>8</v>
      </c>
      <c r="H13178" s="4" t="n">
        <f aca="false">ROUND(E13178*F13178,2)</f>
        <v>1159325.12</v>
      </c>
    </row>
    <row r="13179" customFormat="false" ht="15" hidden="false" customHeight="false" outlineLevel="0" collapsed="false">
      <c r="A13179" s="3" t="n">
        <v>13178</v>
      </c>
      <c r="B13179" s="3" t="n">
        <v>13</v>
      </c>
      <c r="C13179" s="3" t="s">
        <v>497</v>
      </c>
      <c r="D13179" s="3" t="s">
        <v>562</v>
      </c>
      <c r="E13179" s="3" t="n">
        <v>3315</v>
      </c>
      <c r="F13179" s="4" t="n">
        <v>43.27</v>
      </c>
      <c r="G13179" s="3" t="s">
        <v>41</v>
      </c>
      <c r="H13179" s="4" t="n">
        <f aca="false">ROUND(E13179*F13179,2)</f>
        <v>143440.05</v>
      </c>
    </row>
    <row r="13180" customFormat="false" ht="15" hidden="false" customHeight="false" outlineLevel="0" collapsed="false">
      <c r="A13180" s="3" t="n">
        <v>13179</v>
      </c>
      <c r="B13180" s="3" t="n">
        <v>13</v>
      </c>
      <c r="C13180" s="3" t="s">
        <v>497</v>
      </c>
      <c r="D13180" s="3" t="s">
        <v>563</v>
      </c>
      <c r="E13180" s="3" t="n">
        <v>4900</v>
      </c>
      <c r="F13180" s="4" t="n">
        <v>43.41</v>
      </c>
      <c r="G13180" s="3" t="s">
        <v>41</v>
      </c>
      <c r="H13180" s="4" t="n">
        <f aca="false">ROUND(E13180*F13180,2)</f>
        <v>212709</v>
      </c>
    </row>
    <row r="13181" customFormat="false" ht="15" hidden="false" customHeight="false" outlineLevel="0" collapsed="false">
      <c r="A13181" s="3" t="n">
        <v>13180</v>
      </c>
      <c r="B13181" s="3" t="n">
        <v>14</v>
      </c>
      <c r="C13181" s="3" t="s">
        <v>497</v>
      </c>
      <c r="D13181" s="3" t="s">
        <v>563</v>
      </c>
      <c r="E13181" s="3" t="n">
        <v>1908</v>
      </c>
      <c r="F13181" s="4" t="n">
        <v>64.9</v>
      </c>
      <c r="G13181" s="3" t="s">
        <v>41</v>
      </c>
      <c r="H13181" s="4" t="n">
        <f aca="false">ROUND(E13181*F13181,2)</f>
        <v>123829.2</v>
      </c>
    </row>
    <row r="13182" customFormat="false" ht="15" hidden="false" customHeight="false" outlineLevel="0" collapsed="false">
      <c r="A13182" s="3" t="n">
        <v>13181</v>
      </c>
      <c r="B13182" s="3" t="n">
        <v>9</v>
      </c>
      <c r="C13182" s="3" t="s">
        <v>497</v>
      </c>
      <c r="D13182" s="3" t="s">
        <v>563</v>
      </c>
      <c r="E13182" s="3" t="n">
        <v>948</v>
      </c>
      <c r="F13182" s="4" t="n">
        <v>246.94</v>
      </c>
      <c r="G13182" s="3" t="s">
        <v>8</v>
      </c>
      <c r="H13182" s="4" t="n">
        <f aca="false">ROUND(E13182*F13182,2)</f>
        <v>234099.12</v>
      </c>
    </row>
    <row r="13183" customFormat="false" ht="15" hidden="false" customHeight="false" outlineLevel="0" collapsed="false">
      <c r="A13183" s="3" t="n">
        <v>13182</v>
      </c>
      <c r="B13183" s="3" t="n">
        <v>15</v>
      </c>
      <c r="C13183" s="3" t="s">
        <v>497</v>
      </c>
      <c r="D13183" s="3" t="s">
        <v>563</v>
      </c>
      <c r="E13183" s="3" t="n">
        <v>4892</v>
      </c>
      <c r="F13183" s="4" t="n">
        <v>282.57</v>
      </c>
      <c r="G13183" s="3" t="s">
        <v>46</v>
      </c>
      <c r="H13183" s="4" t="n">
        <f aca="false">ROUND(E13183*F13183,2)</f>
        <v>1382332.44</v>
      </c>
    </row>
    <row r="13184" customFormat="false" ht="15" hidden="false" customHeight="false" outlineLevel="0" collapsed="false">
      <c r="A13184" s="3" t="n">
        <v>13183</v>
      </c>
      <c r="B13184" s="3" t="n">
        <v>9</v>
      </c>
      <c r="C13184" s="3" t="s">
        <v>497</v>
      </c>
      <c r="D13184" s="3" t="s">
        <v>562</v>
      </c>
      <c r="E13184" s="3" t="n">
        <v>1572</v>
      </c>
      <c r="F13184" s="4" t="n">
        <v>247.33</v>
      </c>
      <c r="G13184" s="3" t="s">
        <v>8</v>
      </c>
      <c r="H13184" s="4" t="n">
        <f aca="false">ROUND(E13184*F13184,2)</f>
        <v>388802.76</v>
      </c>
    </row>
    <row r="13185" customFormat="false" ht="15" hidden="false" customHeight="false" outlineLevel="0" collapsed="false">
      <c r="A13185" s="3" t="n">
        <v>13184</v>
      </c>
      <c r="B13185" s="3" t="n">
        <v>2</v>
      </c>
      <c r="C13185" s="3" t="s">
        <v>497</v>
      </c>
      <c r="D13185" s="3" t="s">
        <v>563</v>
      </c>
      <c r="E13185" s="3" t="n">
        <v>171</v>
      </c>
      <c r="F13185" s="4" t="n">
        <v>33.64</v>
      </c>
      <c r="G13185" s="3" t="s">
        <v>8</v>
      </c>
      <c r="H13185" s="4" t="n">
        <f aca="false">ROUND(E13185*F13185,2)</f>
        <v>5752.44</v>
      </c>
    </row>
    <row r="13186" customFormat="false" ht="15" hidden="false" customHeight="false" outlineLevel="0" collapsed="false">
      <c r="A13186" s="3" t="n">
        <v>13185</v>
      </c>
      <c r="B13186" s="3" t="n">
        <v>6</v>
      </c>
      <c r="C13186" s="3" t="s">
        <v>497</v>
      </c>
      <c r="D13186" s="3" t="s">
        <v>563</v>
      </c>
      <c r="E13186" s="3" t="n">
        <v>507</v>
      </c>
      <c r="F13186" s="4" t="n">
        <v>250.55</v>
      </c>
      <c r="G13186" s="3" t="s">
        <v>8</v>
      </c>
      <c r="H13186" s="4" t="n">
        <f aca="false">ROUND(E13186*F13186,2)</f>
        <v>127028.85</v>
      </c>
    </row>
    <row r="13187" customFormat="false" ht="15" hidden="false" customHeight="false" outlineLevel="0" collapsed="false">
      <c r="A13187" s="3" t="n">
        <v>13186</v>
      </c>
      <c r="B13187" s="3" t="n">
        <v>11</v>
      </c>
      <c r="C13187" s="3" t="s">
        <v>497</v>
      </c>
      <c r="D13187" s="3" t="s">
        <v>562</v>
      </c>
      <c r="E13187" s="3" t="n">
        <v>2744</v>
      </c>
      <c r="F13187" s="4" t="n">
        <v>105.16</v>
      </c>
      <c r="G13187" s="3" t="s">
        <v>34</v>
      </c>
      <c r="H13187" s="4" t="n">
        <f aca="false">ROUND(E13187*F13187,2)</f>
        <v>288559.04</v>
      </c>
    </row>
    <row r="13188" customFormat="false" ht="15" hidden="false" customHeight="false" outlineLevel="0" collapsed="false">
      <c r="A13188" s="3" t="n">
        <v>13187</v>
      </c>
      <c r="B13188" s="3" t="n">
        <v>9</v>
      </c>
      <c r="C13188" s="3" t="s">
        <v>497</v>
      </c>
      <c r="D13188" s="3" t="s">
        <v>562</v>
      </c>
      <c r="E13188" s="3" t="n">
        <v>2461</v>
      </c>
      <c r="F13188" s="4" t="n">
        <v>246.99</v>
      </c>
      <c r="G13188" s="3" t="s">
        <v>8</v>
      </c>
      <c r="H13188" s="4" t="n">
        <f aca="false">ROUND(E13188*F13188,2)</f>
        <v>607842.39</v>
      </c>
    </row>
    <row r="13189" customFormat="false" ht="15" hidden="false" customHeight="false" outlineLevel="0" collapsed="false">
      <c r="A13189" s="3" t="n">
        <v>13188</v>
      </c>
      <c r="B13189" s="3" t="n">
        <v>10</v>
      </c>
      <c r="C13189" s="3" t="s">
        <v>497</v>
      </c>
      <c r="D13189" s="3" t="s">
        <v>562</v>
      </c>
      <c r="E13189" s="3" t="n">
        <v>1283</v>
      </c>
      <c r="F13189" s="4" t="n">
        <v>91.57</v>
      </c>
      <c r="G13189" s="3" t="s">
        <v>8</v>
      </c>
      <c r="H13189" s="4" t="n">
        <f aca="false">ROUND(E13189*F13189,2)</f>
        <v>117484.31</v>
      </c>
    </row>
    <row r="13190" customFormat="false" ht="15" hidden="false" customHeight="false" outlineLevel="0" collapsed="false">
      <c r="A13190" s="3" t="n">
        <v>13189</v>
      </c>
      <c r="B13190" s="3" t="n">
        <v>2</v>
      </c>
      <c r="C13190" s="3" t="s">
        <v>497</v>
      </c>
      <c r="D13190" s="3" t="s">
        <v>563</v>
      </c>
      <c r="E13190" s="3" t="n">
        <v>3918</v>
      </c>
      <c r="F13190" s="4" t="n">
        <v>33.55</v>
      </c>
      <c r="G13190" s="3" t="s">
        <v>8</v>
      </c>
      <c r="H13190" s="4" t="n">
        <f aca="false">ROUND(E13190*F13190,2)</f>
        <v>131448.9</v>
      </c>
    </row>
    <row r="13191" customFormat="false" ht="15" hidden="false" customHeight="false" outlineLevel="0" collapsed="false">
      <c r="A13191" s="3" t="n">
        <v>13190</v>
      </c>
      <c r="B13191" s="3" t="n">
        <v>9</v>
      </c>
      <c r="C13191" s="3" t="s">
        <v>497</v>
      </c>
      <c r="D13191" s="3" t="s">
        <v>562</v>
      </c>
      <c r="E13191" s="3" t="n">
        <v>4801</v>
      </c>
      <c r="F13191" s="4" t="n">
        <v>246.18</v>
      </c>
      <c r="G13191" s="3" t="s">
        <v>8</v>
      </c>
      <c r="H13191" s="4" t="n">
        <f aca="false">ROUND(E13191*F13191,2)</f>
        <v>1181910.18</v>
      </c>
    </row>
    <row r="13192" customFormat="false" ht="15" hidden="false" customHeight="false" outlineLevel="0" collapsed="false">
      <c r="A13192" s="3" t="n">
        <v>13191</v>
      </c>
      <c r="B13192" s="3" t="n">
        <v>6</v>
      </c>
      <c r="C13192" s="3" t="s">
        <v>497</v>
      </c>
      <c r="D13192" s="3" t="s">
        <v>563</v>
      </c>
      <c r="E13192" s="3" t="n">
        <v>4668</v>
      </c>
      <c r="F13192" s="4" t="n">
        <v>250.14</v>
      </c>
      <c r="G13192" s="3" t="s">
        <v>8</v>
      </c>
      <c r="H13192" s="4" t="n">
        <f aca="false">ROUND(E13192*F13192,2)</f>
        <v>1167653.52</v>
      </c>
    </row>
    <row r="13193" customFormat="false" ht="15" hidden="false" customHeight="false" outlineLevel="0" collapsed="false">
      <c r="A13193" s="3" t="n">
        <v>13192</v>
      </c>
      <c r="B13193" s="3" t="n">
        <v>3</v>
      </c>
      <c r="C13193" s="3" t="s">
        <v>497</v>
      </c>
      <c r="D13193" s="3" t="s">
        <v>562</v>
      </c>
      <c r="E13193" s="3" t="n">
        <v>508</v>
      </c>
      <c r="F13193" s="4" t="n">
        <v>178.14</v>
      </c>
      <c r="G13193" s="3" t="s">
        <v>8</v>
      </c>
      <c r="H13193" s="4" t="n">
        <f aca="false">ROUND(E13193*F13193,2)</f>
        <v>90495.12</v>
      </c>
    </row>
    <row r="13194" customFormat="false" ht="15" hidden="false" customHeight="false" outlineLevel="0" collapsed="false">
      <c r="A13194" s="3" t="n">
        <v>13193</v>
      </c>
      <c r="B13194" s="3" t="n">
        <v>12</v>
      </c>
      <c r="C13194" s="3" t="s">
        <v>497</v>
      </c>
      <c r="D13194" s="3" t="s">
        <v>562</v>
      </c>
      <c r="E13194" s="3" t="n">
        <v>389</v>
      </c>
      <c r="F13194" s="4" t="n">
        <v>207.79</v>
      </c>
      <c r="G13194" s="3" t="s">
        <v>38</v>
      </c>
      <c r="H13194" s="4" t="n">
        <f aca="false">ROUND(E13194*F13194,2)</f>
        <v>80830.31</v>
      </c>
    </row>
    <row r="13195" customFormat="false" ht="15" hidden="false" customHeight="false" outlineLevel="0" collapsed="false">
      <c r="A13195" s="3" t="n">
        <v>13194</v>
      </c>
      <c r="B13195" s="3" t="n">
        <v>10</v>
      </c>
      <c r="C13195" s="3" t="s">
        <v>497</v>
      </c>
      <c r="D13195" s="3" t="s">
        <v>562</v>
      </c>
      <c r="E13195" s="3" t="n">
        <v>4823</v>
      </c>
      <c r="F13195" s="4" t="n">
        <v>91.57</v>
      </c>
      <c r="G13195" s="3" t="s">
        <v>8</v>
      </c>
      <c r="H13195" s="4" t="n">
        <f aca="false">ROUND(E13195*F13195,2)</f>
        <v>441642.11</v>
      </c>
    </row>
    <row r="13196" customFormat="false" ht="15" hidden="false" customHeight="false" outlineLevel="0" collapsed="false">
      <c r="A13196" s="3" t="n">
        <v>13195</v>
      </c>
      <c r="B13196" s="3" t="n">
        <v>7</v>
      </c>
      <c r="C13196" s="3" t="s">
        <v>497</v>
      </c>
      <c r="D13196" s="3" t="s">
        <v>562</v>
      </c>
      <c r="E13196" s="3" t="n">
        <v>2629</v>
      </c>
      <c r="F13196" s="4" t="n">
        <v>248.32</v>
      </c>
      <c r="G13196" s="3" t="s">
        <v>8</v>
      </c>
      <c r="H13196" s="4" t="n">
        <f aca="false">ROUND(E13196*F13196,2)</f>
        <v>652833.28</v>
      </c>
    </row>
    <row r="13197" customFormat="false" ht="15" hidden="false" customHeight="false" outlineLevel="0" collapsed="false">
      <c r="A13197" s="3" t="n">
        <v>13196</v>
      </c>
      <c r="B13197" s="3" t="n">
        <v>15</v>
      </c>
      <c r="C13197" s="3" t="s">
        <v>497</v>
      </c>
      <c r="D13197" s="3" t="s">
        <v>562</v>
      </c>
      <c r="E13197" s="3" t="n">
        <v>2403</v>
      </c>
      <c r="F13197" s="4" t="n">
        <v>280.97</v>
      </c>
      <c r="G13197" s="3" t="s">
        <v>46</v>
      </c>
      <c r="H13197" s="4" t="n">
        <f aca="false">ROUND(E13197*F13197,2)</f>
        <v>675170.91</v>
      </c>
    </row>
    <row r="13198" customFormat="false" ht="15" hidden="false" customHeight="false" outlineLevel="0" collapsed="false">
      <c r="A13198" s="3" t="n">
        <v>13197</v>
      </c>
      <c r="B13198" s="3" t="n">
        <v>13</v>
      </c>
      <c r="C13198" s="3" t="s">
        <v>497</v>
      </c>
      <c r="D13198" s="3" t="s">
        <v>562</v>
      </c>
      <c r="E13198" s="3" t="n">
        <v>2045</v>
      </c>
      <c r="F13198" s="4" t="n">
        <v>43.42</v>
      </c>
      <c r="G13198" s="3" t="s">
        <v>41</v>
      </c>
      <c r="H13198" s="4" t="n">
        <f aca="false">ROUND(E13198*F13198,2)</f>
        <v>88793.9</v>
      </c>
    </row>
    <row r="13199" customFormat="false" ht="15" hidden="false" customHeight="false" outlineLevel="0" collapsed="false">
      <c r="A13199" s="3" t="n">
        <v>13198</v>
      </c>
      <c r="B13199" s="3" t="n">
        <v>4</v>
      </c>
      <c r="C13199" s="3" t="s">
        <v>497</v>
      </c>
      <c r="D13199" s="3" t="s">
        <v>562</v>
      </c>
      <c r="E13199" s="3" t="n">
        <v>3148</v>
      </c>
      <c r="F13199" s="4" t="n">
        <v>118.78</v>
      </c>
      <c r="G13199" s="3" t="s">
        <v>8</v>
      </c>
      <c r="H13199" s="4" t="n">
        <f aca="false">ROUND(E13199*F13199,2)</f>
        <v>373919.44</v>
      </c>
    </row>
    <row r="13200" customFormat="false" ht="15" hidden="false" customHeight="false" outlineLevel="0" collapsed="false">
      <c r="A13200" s="3" t="n">
        <v>13199</v>
      </c>
      <c r="B13200" s="3" t="n">
        <v>14</v>
      </c>
      <c r="C13200" s="3" t="s">
        <v>497</v>
      </c>
      <c r="D13200" s="3" t="s">
        <v>562</v>
      </c>
      <c r="E13200" s="3" t="n">
        <v>4172</v>
      </c>
      <c r="F13200" s="4" t="n">
        <v>64.93</v>
      </c>
      <c r="G13200" s="3" t="s">
        <v>41</v>
      </c>
      <c r="H13200" s="4" t="n">
        <f aca="false">ROUND(E13200*F13200,2)</f>
        <v>270887.96</v>
      </c>
    </row>
    <row r="13201" customFormat="false" ht="15" hidden="false" customHeight="false" outlineLevel="0" collapsed="false">
      <c r="A13201" s="3" t="n">
        <v>13200</v>
      </c>
      <c r="B13201" s="3" t="n">
        <v>8</v>
      </c>
      <c r="C13201" s="3" t="s">
        <v>497</v>
      </c>
      <c r="D13201" s="3" t="s">
        <v>562</v>
      </c>
      <c r="E13201" s="3" t="n">
        <v>1664</v>
      </c>
      <c r="F13201" s="4" t="n">
        <v>78.7</v>
      </c>
      <c r="G13201" s="3" t="s">
        <v>8</v>
      </c>
      <c r="H13201" s="4" t="n">
        <f aca="false">ROUND(E13201*F13201,2)</f>
        <v>130956.8</v>
      </c>
    </row>
    <row r="13202" customFormat="false" ht="15" hidden="false" customHeight="false" outlineLevel="0" collapsed="false">
      <c r="A13202" s="3" t="n">
        <v>13201</v>
      </c>
      <c r="B13202" s="3" t="n">
        <v>6</v>
      </c>
      <c r="C13202" s="3" t="s">
        <v>497</v>
      </c>
      <c r="D13202" s="3" t="s">
        <v>563</v>
      </c>
      <c r="E13202" s="3" t="n">
        <v>2713</v>
      </c>
      <c r="F13202" s="4" t="n">
        <v>250.66</v>
      </c>
      <c r="G13202" s="3" t="s">
        <v>8</v>
      </c>
      <c r="H13202" s="4" t="n">
        <f aca="false">ROUND(E13202*F13202,2)</f>
        <v>680040.58</v>
      </c>
    </row>
    <row r="13203" customFormat="false" ht="15" hidden="false" customHeight="false" outlineLevel="0" collapsed="false">
      <c r="A13203" s="3" t="n">
        <v>13202</v>
      </c>
      <c r="B13203" s="3" t="n">
        <v>6</v>
      </c>
      <c r="C13203" s="3" t="s">
        <v>497</v>
      </c>
      <c r="D13203" s="3" t="s">
        <v>563</v>
      </c>
      <c r="E13203" s="3" t="n">
        <v>4355</v>
      </c>
      <c r="F13203" s="4" t="n">
        <v>250.69</v>
      </c>
      <c r="G13203" s="3" t="s">
        <v>8</v>
      </c>
      <c r="H13203" s="4" t="n">
        <f aca="false">ROUND(E13203*F13203,2)</f>
        <v>1091754.95</v>
      </c>
    </row>
    <row r="13204" customFormat="false" ht="15" hidden="false" customHeight="false" outlineLevel="0" collapsed="false">
      <c r="A13204" s="3" t="n">
        <v>13203</v>
      </c>
      <c r="B13204" s="3" t="n">
        <v>3</v>
      </c>
      <c r="C13204" s="3" t="s">
        <v>497</v>
      </c>
      <c r="D13204" s="3" t="s">
        <v>562</v>
      </c>
      <c r="E13204" s="3" t="n">
        <v>1069</v>
      </c>
      <c r="F13204" s="4" t="n">
        <v>178.61</v>
      </c>
      <c r="G13204" s="3" t="s">
        <v>8</v>
      </c>
      <c r="H13204" s="4" t="n">
        <f aca="false">ROUND(E13204*F13204,2)</f>
        <v>190934.09</v>
      </c>
    </row>
    <row r="13205" customFormat="false" ht="15" hidden="false" customHeight="false" outlineLevel="0" collapsed="false">
      <c r="A13205" s="3" t="n">
        <v>13204</v>
      </c>
      <c r="B13205" s="3" t="n">
        <v>11</v>
      </c>
      <c r="C13205" s="3" t="s">
        <v>497</v>
      </c>
      <c r="D13205" s="3" t="s">
        <v>563</v>
      </c>
      <c r="E13205" s="3" t="n">
        <v>1790</v>
      </c>
      <c r="F13205" s="4" t="n">
        <v>105.11</v>
      </c>
      <c r="G13205" s="3" t="s">
        <v>34</v>
      </c>
      <c r="H13205" s="4" t="n">
        <f aca="false">ROUND(E13205*F13205,2)</f>
        <v>188146.9</v>
      </c>
    </row>
    <row r="13206" customFormat="false" ht="15" hidden="false" customHeight="false" outlineLevel="0" collapsed="false">
      <c r="A13206" s="3" t="n">
        <v>13205</v>
      </c>
      <c r="B13206" s="3" t="n">
        <v>13</v>
      </c>
      <c r="C13206" s="3" t="s">
        <v>497</v>
      </c>
      <c r="D13206" s="3" t="s">
        <v>563</v>
      </c>
      <c r="E13206" s="3" t="n">
        <v>4976</v>
      </c>
      <c r="F13206" s="4" t="n">
        <v>43.29</v>
      </c>
      <c r="G13206" s="3" t="s">
        <v>41</v>
      </c>
      <c r="H13206" s="4" t="n">
        <f aca="false">ROUND(E13206*F13206,2)</f>
        <v>215411.04</v>
      </c>
    </row>
    <row r="13207" customFormat="false" ht="15" hidden="false" customHeight="false" outlineLevel="0" collapsed="false">
      <c r="A13207" s="3" t="n">
        <v>13206</v>
      </c>
      <c r="B13207" s="3" t="n">
        <v>1</v>
      </c>
      <c r="C13207" s="3" t="s">
        <v>497</v>
      </c>
      <c r="D13207" s="3" t="s">
        <v>562</v>
      </c>
      <c r="E13207" s="3" t="n">
        <v>108</v>
      </c>
      <c r="F13207" s="4" t="n">
        <v>323.79</v>
      </c>
      <c r="G13207" s="3" t="s">
        <v>8</v>
      </c>
      <c r="H13207" s="4" t="n">
        <f aca="false">ROUND(E13207*F13207,2)</f>
        <v>34969.32</v>
      </c>
    </row>
    <row r="13208" customFormat="false" ht="15" hidden="false" customHeight="false" outlineLevel="0" collapsed="false">
      <c r="A13208" s="3" t="n">
        <v>13207</v>
      </c>
      <c r="B13208" s="3" t="n">
        <v>5</v>
      </c>
      <c r="C13208" s="3" t="s">
        <v>497</v>
      </c>
      <c r="D13208" s="3" t="s">
        <v>562</v>
      </c>
      <c r="E13208" s="3" t="n">
        <v>3341</v>
      </c>
      <c r="F13208" s="4" t="n">
        <v>587.98</v>
      </c>
      <c r="G13208" s="3" t="s">
        <v>8</v>
      </c>
      <c r="H13208" s="4" t="n">
        <f aca="false">ROUND(E13208*F13208,2)</f>
        <v>1964441.18</v>
      </c>
    </row>
    <row r="13209" customFormat="false" ht="15" hidden="false" customHeight="false" outlineLevel="0" collapsed="false">
      <c r="A13209" s="3" t="n">
        <v>13208</v>
      </c>
      <c r="B13209" s="3" t="n">
        <v>6</v>
      </c>
      <c r="C13209" s="3" t="s">
        <v>497</v>
      </c>
      <c r="D13209" s="3" t="s">
        <v>563</v>
      </c>
      <c r="E13209" s="3" t="n">
        <v>522</v>
      </c>
      <c r="F13209" s="4" t="n">
        <v>251.46</v>
      </c>
      <c r="G13209" s="3" t="s">
        <v>8</v>
      </c>
      <c r="H13209" s="4" t="n">
        <f aca="false">ROUND(E13209*F13209,2)</f>
        <v>131262.12</v>
      </c>
    </row>
    <row r="13210" customFormat="false" ht="15" hidden="false" customHeight="false" outlineLevel="0" collapsed="false">
      <c r="A13210" s="3" t="n">
        <v>13209</v>
      </c>
      <c r="B13210" s="3" t="n">
        <v>6</v>
      </c>
      <c r="C13210" s="3" t="s">
        <v>497</v>
      </c>
      <c r="D13210" s="3" t="s">
        <v>562</v>
      </c>
      <c r="E13210" s="3" t="n">
        <v>684</v>
      </c>
      <c r="F13210" s="4" t="n">
        <v>250.7</v>
      </c>
      <c r="G13210" s="3" t="s">
        <v>8</v>
      </c>
      <c r="H13210" s="4" t="n">
        <f aca="false">ROUND(E13210*F13210,2)</f>
        <v>171478.8</v>
      </c>
    </row>
    <row r="13211" customFormat="false" ht="15" hidden="false" customHeight="false" outlineLevel="0" collapsed="false">
      <c r="A13211" s="3" t="n">
        <v>13210</v>
      </c>
      <c r="B13211" s="3" t="n">
        <v>14</v>
      </c>
      <c r="C13211" s="3" t="s">
        <v>497</v>
      </c>
      <c r="D13211" s="3" t="s">
        <v>562</v>
      </c>
      <c r="E13211" s="3" t="n">
        <v>1660</v>
      </c>
      <c r="F13211" s="4" t="n">
        <v>64.9</v>
      </c>
      <c r="G13211" s="3" t="s">
        <v>41</v>
      </c>
      <c r="H13211" s="4" t="n">
        <f aca="false">ROUND(E13211*F13211,2)</f>
        <v>107734</v>
      </c>
    </row>
    <row r="13212" customFormat="false" ht="15" hidden="false" customHeight="false" outlineLevel="0" collapsed="false">
      <c r="A13212" s="3" t="n">
        <v>13211</v>
      </c>
      <c r="B13212" s="3" t="n">
        <v>8</v>
      </c>
      <c r="C13212" s="3" t="s">
        <v>497</v>
      </c>
      <c r="D13212" s="3" t="s">
        <v>562</v>
      </c>
      <c r="E13212" s="3" t="n">
        <v>1864</v>
      </c>
      <c r="F13212" s="4" t="n">
        <v>78.47</v>
      </c>
      <c r="G13212" s="3" t="s">
        <v>8</v>
      </c>
      <c r="H13212" s="4" t="n">
        <f aca="false">ROUND(E13212*F13212,2)</f>
        <v>146268.08</v>
      </c>
    </row>
    <row r="13213" customFormat="false" ht="15" hidden="false" customHeight="false" outlineLevel="0" collapsed="false">
      <c r="A13213" s="3" t="n">
        <v>13212</v>
      </c>
      <c r="B13213" s="3" t="n">
        <v>11</v>
      </c>
      <c r="C13213" s="3" t="s">
        <v>497</v>
      </c>
      <c r="D13213" s="3" t="s">
        <v>563</v>
      </c>
      <c r="E13213" s="3" t="n">
        <v>4183</v>
      </c>
      <c r="F13213" s="4" t="n">
        <v>104.93</v>
      </c>
      <c r="G13213" s="3" t="s">
        <v>34</v>
      </c>
      <c r="H13213" s="4" t="n">
        <f aca="false">ROUND(E13213*F13213,2)</f>
        <v>438922.19</v>
      </c>
    </row>
    <row r="13214" customFormat="false" ht="15" hidden="false" customHeight="false" outlineLevel="0" collapsed="false">
      <c r="A13214" s="3" t="n">
        <v>13213</v>
      </c>
      <c r="B13214" s="3" t="n">
        <v>8</v>
      </c>
      <c r="C13214" s="3" t="s">
        <v>498</v>
      </c>
      <c r="D13214" s="3" t="s">
        <v>563</v>
      </c>
      <c r="E13214" s="3" t="n">
        <v>3631</v>
      </c>
      <c r="F13214" s="4" t="n">
        <v>77.67</v>
      </c>
      <c r="G13214" s="3" t="s">
        <v>8</v>
      </c>
      <c r="H13214" s="4" t="n">
        <f aca="false">ROUND(E13214*F13214,2)</f>
        <v>282019.77</v>
      </c>
    </row>
    <row r="13215" customFormat="false" ht="15" hidden="false" customHeight="false" outlineLevel="0" collapsed="false">
      <c r="A13215" s="3" t="n">
        <v>13214</v>
      </c>
      <c r="B13215" s="3" t="n">
        <v>5</v>
      </c>
      <c r="C13215" s="3" t="s">
        <v>498</v>
      </c>
      <c r="D13215" s="3" t="s">
        <v>562</v>
      </c>
      <c r="E13215" s="3" t="n">
        <v>2876</v>
      </c>
      <c r="F13215" s="4" t="n">
        <v>603.77</v>
      </c>
      <c r="G13215" s="3" t="s">
        <v>8</v>
      </c>
      <c r="H13215" s="4" t="n">
        <f aca="false">ROUND(E13215*F13215,2)</f>
        <v>1736442.52</v>
      </c>
    </row>
    <row r="13216" customFormat="false" ht="15" hidden="false" customHeight="false" outlineLevel="0" collapsed="false">
      <c r="A13216" s="3" t="n">
        <v>13215</v>
      </c>
      <c r="B13216" s="3" t="n">
        <v>15</v>
      </c>
      <c r="C13216" s="3" t="s">
        <v>498</v>
      </c>
      <c r="D13216" s="3" t="s">
        <v>562</v>
      </c>
      <c r="E13216" s="3" t="n">
        <v>4664</v>
      </c>
      <c r="F13216" s="4" t="n">
        <v>282.11</v>
      </c>
      <c r="G13216" s="3" t="s">
        <v>46</v>
      </c>
      <c r="H13216" s="4" t="n">
        <f aca="false">ROUND(E13216*F13216,2)</f>
        <v>1315761.04</v>
      </c>
    </row>
    <row r="13217" customFormat="false" ht="15" hidden="false" customHeight="false" outlineLevel="0" collapsed="false">
      <c r="A13217" s="3" t="n">
        <v>13216</v>
      </c>
      <c r="B13217" s="3" t="n">
        <v>3</v>
      </c>
      <c r="C13217" s="3" t="s">
        <v>498</v>
      </c>
      <c r="D13217" s="3" t="s">
        <v>562</v>
      </c>
      <c r="E13217" s="3" t="n">
        <v>1958</v>
      </c>
      <c r="F13217" s="4" t="n">
        <v>174.98</v>
      </c>
      <c r="G13217" s="3" t="s">
        <v>8</v>
      </c>
      <c r="H13217" s="4" t="n">
        <f aca="false">ROUND(E13217*F13217,2)</f>
        <v>342610.84</v>
      </c>
    </row>
    <row r="13218" customFormat="false" ht="15" hidden="false" customHeight="false" outlineLevel="0" collapsed="false">
      <c r="A13218" s="3" t="n">
        <v>13217</v>
      </c>
      <c r="B13218" s="3" t="n">
        <v>14</v>
      </c>
      <c r="C13218" s="3" t="s">
        <v>498</v>
      </c>
      <c r="D13218" s="3" t="s">
        <v>563</v>
      </c>
      <c r="E13218" s="3" t="n">
        <v>3459</v>
      </c>
      <c r="F13218" s="4" t="n">
        <v>65.43</v>
      </c>
      <c r="G13218" s="3" t="s">
        <v>41</v>
      </c>
      <c r="H13218" s="4" t="n">
        <f aca="false">ROUND(E13218*F13218,2)</f>
        <v>226322.37</v>
      </c>
    </row>
    <row r="13219" customFormat="false" ht="15" hidden="false" customHeight="false" outlineLevel="0" collapsed="false">
      <c r="A13219" s="3" t="n">
        <v>13218</v>
      </c>
      <c r="B13219" s="3" t="n">
        <v>12</v>
      </c>
      <c r="C13219" s="3" t="s">
        <v>498</v>
      </c>
      <c r="D13219" s="3" t="s">
        <v>563</v>
      </c>
      <c r="E13219" s="3" t="n">
        <v>4925</v>
      </c>
      <c r="F13219" s="4" t="n">
        <v>207.61</v>
      </c>
      <c r="G13219" s="3" t="s">
        <v>38</v>
      </c>
      <c r="H13219" s="4" t="n">
        <f aca="false">ROUND(E13219*F13219,2)</f>
        <v>1022479.25</v>
      </c>
    </row>
    <row r="13220" customFormat="false" ht="15" hidden="false" customHeight="false" outlineLevel="0" collapsed="false">
      <c r="A13220" s="3" t="n">
        <v>13219</v>
      </c>
      <c r="B13220" s="3" t="n">
        <v>14</v>
      </c>
      <c r="C13220" s="3" t="s">
        <v>498</v>
      </c>
      <c r="D13220" s="3" t="s">
        <v>562</v>
      </c>
      <c r="E13220" s="3" t="n">
        <v>2569</v>
      </c>
      <c r="F13220" s="4" t="n">
        <v>65.32</v>
      </c>
      <c r="G13220" s="3" t="s">
        <v>41</v>
      </c>
      <c r="H13220" s="4" t="n">
        <f aca="false">ROUND(E13220*F13220,2)</f>
        <v>167807.08</v>
      </c>
    </row>
    <row r="13221" customFormat="false" ht="15" hidden="false" customHeight="false" outlineLevel="0" collapsed="false">
      <c r="A13221" s="3" t="n">
        <v>13220</v>
      </c>
      <c r="B13221" s="3" t="n">
        <v>2</v>
      </c>
      <c r="C13221" s="3" t="s">
        <v>498</v>
      </c>
      <c r="D13221" s="3" t="s">
        <v>563</v>
      </c>
      <c r="E13221" s="3" t="n">
        <v>1798</v>
      </c>
      <c r="F13221" s="4" t="n">
        <v>33.22</v>
      </c>
      <c r="G13221" s="3" t="s">
        <v>8</v>
      </c>
      <c r="H13221" s="4" t="n">
        <f aca="false">ROUND(E13221*F13221,2)</f>
        <v>59729.56</v>
      </c>
    </row>
    <row r="13222" customFormat="false" ht="15" hidden="false" customHeight="false" outlineLevel="0" collapsed="false">
      <c r="A13222" s="3" t="n">
        <v>13221</v>
      </c>
      <c r="B13222" s="3" t="n">
        <v>2</v>
      </c>
      <c r="C13222" s="3" t="s">
        <v>498</v>
      </c>
      <c r="D13222" s="3" t="s">
        <v>563</v>
      </c>
      <c r="E13222" s="3" t="n">
        <v>4212</v>
      </c>
      <c r="F13222" s="4" t="n">
        <v>33.21</v>
      </c>
      <c r="G13222" s="3" t="s">
        <v>8</v>
      </c>
      <c r="H13222" s="4" t="n">
        <f aca="false">ROUND(E13222*F13222,2)</f>
        <v>139880.52</v>
      </c>
    </row>
    <row r="13223" customFormat="false" ht="15" hidden="false" customHeight="false" outlineLevel="0" collapsed="false">
      <c r="A13223" s="3" t="n">
        <v>13222</v>
      </c>
      <c r="B13223" s="3" t="n">
        <v>5</v>
      </c>
      <c r="C13223" s="3" t="s">
        <v>498</v>
      </c>
      <c r="D13223" s="3" t="s">
        <v>562</v>
      </c>
      <c r="E13223" s="3" t="n">
        <v>2400</v>
      </c>
      <c r="F13223" s="4" t="n">
        <v>602.4</v>
      </c>
      <c r="G13223" s="3" t="s">
        <v>8</v>
      </c>
      <c r="H13223" s="4" t="n">
        <f aca="false">ROUND(E13223*F13223,2)</f>
        <v>1445760</v>
      </c>
    </row>
    <row r="13224" customFormat="false" ht="15" hidden="false" customHeight="false" outlineLevel="0" collapsed="false">
      <c r="A13224" s="3" t="n">
        <v>13223</v>
      </c>
      <c r="B13224" s="3" t="n">
        <v>3</v>
      </c>
      <c r="C13224" s="3" t="s">
        <v>498</v>
      </c>
      <c r="D13224" s="3" t="s">
        <v>562</v>
      </c>
      <c r="E13224" s="3" t="n">
        <v>1271</v>
      </c>
      <c r="F13224" s="4" t="n">
        <v>175.9</v>
      </c>
      <c r="G13224" s="3" t="s">
        <v>8</v>
      </c>
      <c r="H13224" s="4" t="n">
        <f aca="false">ROUND(E13224*F13224,2)</f>
        <v>223568.9</v>
      </c>
    </row>
    <row r="13225" customFormat="false" ht="15" hidden="false" customHeight="false" outlineLevel="0" collapsed="false">
      <c r="A13225" s="3" t="n">
        <v>13224</v>
      </c>
      <c r="B13225" s="3" t="n">
        <v>14</v>
      </c>
      <c r="C13225" s="3" t="s">
        <v>498</v>
      </c>
      <c r="D13225" s="3" t="s">
        <v>562</v>
      </c>
      <c r="E13225" s="3" t="n">
        <v>2022</v>
      </c>
      <c r="F13225" s="4" t="n">
        <v>65.31</v>
      </c>
      <c r="G13225" s="3" t="s">
        <v>41</v>
      </c>
      <c r="H13225" s="4" t="n">
        <f aca="false">ROUND(E13225*F13225,2)</f>
        <v>132056.82</v>
      </c>
    </row>
    <row r="13226" customFormat="false" ht="15" hidden="false" customHeight="false" outlineLevel="0" collapsed="false">
      <c r="A13226" s="3" t="n">
        <v>13225</v>
      </c>
      <c r="B13226" s="3" t="n">
        <v>9</v>
      </c>
      <c r="C13226" s="3" t="s">
        <v>498</v>
      </c>
      <c r="D13226" s="3" t="s">
        <v>562</v>
      </c>
      <c r="E13226" s="3" t="n">
        <v>461</v>
      </c>
      <c r="F13226" s="4" t="n">
        <v>252</v>
      </c>
      <c r="G13226" s="3" t="s">
        <v>8</v>
      </c>
      <c r="H13226" s="4" t="n">
        <f aca="false">ROUND(E13226*F13226,2)</f>
        <v>116172</v>
      </c>
    </row>
    <row r="13227" customFormat="false" ht="15" hidden="false" customHeight="false" outlineLevel="0" collapsed="false">
      <c r="A13227" s="3" t="n">
        <v>13226</v>
      </c>
      <c r="B13227" s="3" t="n">
        <v>7</v>
      </c>
      <c r="C13227" s="3" t="s">
        <v>498</v>
      </c>
      <c r="D13227" s="3" t="s">
        <v>562</v>
      </c>
      <c r="E13227" s="3" t="n">
        <v>1628</v>
      </c>
      <c r="F13227" s="4" t="n">
        <v>250.17</v>
      </c>
      <c r="G13227" s="3" t="s">
        <v>8</v>
      </c>
      <c r="H13227" s="4" t="n">
        <f aca="false">ROUND(E13227*F13227,2)</f>
        <v>407276.76</v>
      </c>
    </row>
    <row r="13228" customFormat="false" ht="15" hidden="false" customHeight="false" outlineLevel="0" collapsed="false">
      <c r="A13228" s="3" t="n">
        <v>13227</v>
      </c>
      <c r="B13228" s="3" t="n">
        <v>4</v>
      </c>
      <c r="C13228" s="3" t="s">
        <v>498</v>
      </c>
      <c r="D13228" s="3" t="s">
        <v>562</v>
      </c>
      <c r="E13228" s="3" t="n">
        <v>4217</v>
      </c>
      <c r="F13228" s="4" t="n">
        <v>119.66</v>
      </c>
      <c r="G13228" s="3" t="s">
        <v>8</v>
      </c>
      <c r="H13228" s="4" t="n">
        <f aca="false">ROUND(E13228*F13228,2)</f>
        <v>504606.22</v>
      </c>
    </row>
    <row r="13229" customFormat="false" ht="15" hidden="false" customHeight="false" outlineLevel="0" collapsed="false">
      <c r="A13229" s="3" t="n">
        <v>13228</v>
      </c>
      <c r="B13229" s="3" t="n">
        <v>9</v>
      </c>
      <c r="C13229" s="3" t="s">
        <v>498</v>
      </c>
      <c r="D13229" s="3" t="s">
        <v>563</v>
      </c>
      <c r="E13229" s="3" t="n">
        <v>1749</v>
      </c>
      <c r="F13229" s="4" t="n">
        <v>252.23</v>
      </c>
      <c r="G13229" s="3" t="s">
        <v>8</v>
      </c>
      <c r="H13229" s="4" t="n">
        <f aca="false">ROUND(E13229*F13229,2)</f>
        <v>441150.27</v>
      </c>
    </row>
    <row r="13230" customFormat="false" ht="15" hidden="false" customHeight="false" outlineLevel="0" collapsed="false">
      <c r="A13230" s="3" t="n">
        <v>13229</v>
      </c>
      <c r="B13230" s="3" t="n">
        <v>11</v>
      </c>
      <c r="C13230" s="3" t="s">
        <v>498</v>
      </c>
      <c r="D13230" s="3" t="s">
        <v>563</v>
      </c>
      <c r="E13230" s="3" t="n">
        <v>1017</v>
      </c>
      <c r="F13230" s="4" t="n">
        <v>106.05</v>
      </c>
      <c r="G13230" s="3" t="s">
        <v>34</v>
      </c>
      <c r="H13230" s="4" t="n">
        <f aca="false">ROUND(E13230*F13230,2)</f>
        <v>107852.85</v>
      </c>
    </row>
    <row r="13231" customFormat="false" ht="15" hidden="false" customHeight="false" outlineLevel="0" collapsed="false">
      <c r="A13231" s="3" t="n">
        <v>13230</v>
      </c>
      <c r="B13231" s="3" t="n">
        <v>4</v>
      </c>
      <c r="C13231" s="3" t="s">
        <v>498</v>
      </c>
      <c r="D13231" s="3" t="s">
        <v>563</v>
      </c>
      <c r="E13231" s="3" t="n">
        <v>613</v>
      </c>
      <c r="F13231" s="4" t="n">
        <v>119.95</v>
      </c>
      <c r="G13231" s="3" t="s">
        <v>8</v>
      </c>
      <c r="H13231" s="4" t="n">
        <f aca="false">ROUND(E13231*F13231,2)</f>
        <v>73529.35</v>
      </c>
    </row>
    <row r="13232" customFormat="false" ht="15" hidden="false" customHeight="false" outlineLevel="0" collapsed="false">
      <c r="A13232" s="3" t="n">
        <v>13231</v>
      </c>
      <c r="B13232" s="3" t="n">
        <v>5</v>
      </c>
      <c r="C13232" s="3" t="s">
        <v>498</v>
      </c>
      <c r="D13232" s="3" t="s">
        <v>563</v>
      </c>
      <c r="E13232" s="3" t="n">
        <v>4279</v>
      </c>
      <c r="F13232" s="4" t="n">
        <v>602.95</v>
      </c>
      <c r="G13232" s="3" t="s">
        <v>8</v>
      </c>
      <c r="H13232" s="4" t="n">
        <f aca="false">ROUND(E13232*F13232,2)</f>
        <v>2580023.05</v>
      </c>
    </row>
    <row r="13233" customFormat="false" ht="15" hidden="false" customHeight="false" outlineLevel="0" collapsed="false">
      <c r="A13233" s="3" t="n">
        <v>13232</v>
      </c>
      <c r="B13233" s="3" t="n">
        <v>6</v>
      </c>
      <c r="C13233" s="3" t="s">
        <v>498</v>
      </c>
      <c r="D13233" s="3" t="s">
        <v>563</v>
      </c>
      <c r="E13233" s="3" t="n">
        <v>1459</v>
      </c>
      <c r="F13233" s="4" t="n">
        <v>250.9</v>
      </c>
      <c r="G13233" s="3" t="s">
        <v>8</v>
      </c>
      <c r="H13233" s="4" t="n">
        <f aca="false">ROUND(E13233*F13233,2)</f>
        <v>366063.1</v>
      </c>
    </row>
    <row r="13234" customFormat="false" ht="15" hidden="false" customHeight="false" outlineLevel="0" collapsed="false">
      <c r="A13234" s="3" t="n">
        <v>13233</v>
      </c>
      <c r="B13234" s="3" t="n">
        <v>9</v>
      </c>
      <c r="C13234" s="3" t="s">
        <v>498</v>
      </c>
      <c r="D13234" s="3" t="s">
        <v>563</v>
      </c>
      <c r="E13234" s="3" t="n">
        <v>3896</v>
      </c>
      <c r="F13234" s="4" t="n">
        <v>253.21</v>
      </c>
      <c r="G13234" s="3" t="s">
        <v>8</v>
      </c>
      <c r="H13234" s="4" t="n">
        <f aca="false">ROUND(E13234*F13234,2)</f>
        <v>986506.16</v>
      </c>
    </row>
    <row r="13235" customFormat="false" ht="15" hidden="false" customHeight="false" outlineLevel="0" collapsed="false">
      <c r="A13235" s="3" t="n">
        <v>13234</v>
      </c>
      <c r="B13235" s="3" t="n">
        <v>4</v>
      </c>
      <c r="C13235" s="3" t="s">
        <v>498</v>
      </c>
      <c r="D13235" s="3" t="s">
        <v>562</v>
      </c>
      <c r="E13235" s="3" t="n">
        <v>790</v>
      </c>
      <c r="F13235" s="4" t="n">
        <v>120.19</v>
      </c>
      <c r="G13235" s="3" t="s">
        <v>8</v>
      </c>
      <c r="H13235" s="4" t="n">
        <f aca="false">ROUND(E13235*F13235,2)</f>
        <v>94950.1</v>
      </c>
    </row>
    <row r="13236" customFormat="false" ht="15" hidden="false" customHeight="false" outlineLevel="0" collapsed="false">
      <c r="A13236" s="3" t="n">
        <v>13235</v>
      </c>
      <c r="B13236" s="3" t="n">
        <v>7</v>
      </c>
      <c r="C13236" s="3" t="s">
        <v>498</v>
      </c>
      <c r="D13236" s="3" t="s">
        <v>563</v>
      </c>
      <c r="E13236" s="3" t="n">
        <v>3683</v>
      </c>
      <c r="F13236" s="4" t="n">
        <v>250.22</v>
      </c>
      <c r="G13236" s="3" t="s">
        <v>8</v>
      </c>
      <c r="H13236" s="4" t="n">
        <f aca="false">ROUND(E13236*F13236,2)</f>
        <v>921560.26</v>
      </c>
    </row>
    <row r="13237" customFormat="false" ht="15" hidden="false" customHeight="false" outlineLevel="0" collapsed="false">
      <c r="A13237" s="3" t="n">
        <v>13236</v>
      </c>
      <c r="B13237" s="3" t="n">
        <v>7</v>
      </c>
      <c r="C13237" s="3" t="s">
        <v>498</v>
      </c>
      <c r="D13237" s="3" t="s">
        <v>562</v>
      </c>
      <c r="E13237" s="3" t="n">
        <v>474</v>
      </c>
      <c r="F13237" s="4" t="n">
        <v>249.92</v>
      </c>
      <c r="G13237" s="3" t="s">
        <v>8</v>
      </c>
      <c r="H13237" s="4" t="n">
        <f aca="false">ROUND(E13237*F13237,2)</f>
        <v>118462.08</v>
      </c>
    </row>
    <row r="13238" customFormat="false" ht="15" hidden="false" customHeight="false" outlineLevel="0" collapsed="false">
      <c r="A13238" s="3" t="n">
        <v>13237</v>
      </c>
      <c r="B13238" s="3" t="n">
        <v>12</v>
      </c>
      <c r="C13238" s="3" t="s">
        <v>498</v>
      </c>
      <c r="D13238" s="3" t="s">
        <v>563</v>
      </c>
      <c r="E13238" s="3" t="n">
        <v>183</v>
      </c>
      <c r="F13238" s="4" t="n">
        <v>208.03</v>
      </c>
      <c r="G13238" s="3" t="s">
        <v>38</v>
      </c>
      <c r="H13238" s="4" t="n">
        <f aca="false">ROUND(E13238*F13238,2)</f>
        <v>38069.49</v>
      </c>
    </row>
    <row r="13239" customFormat="false" ht="15" hidden="false" customHeight="false" outlineLevel="0" collapsed="false">
      <c r="A13239" s="3" t="n">
        <v>13238</v>
      </c>
      <c r="B13239" s="3" t="n">
        <v>8</v>
      </c>
      <c r="C13239" s="3" t="s">
        <v>498</v>
      </c>
      <c r="D13239" s="3" t="s">
        <v>563</v>
      </c>
      <c r="E13239" s="3" t="n">
        <v>1566</v>
      </c>
      <c r="F13239" s="4" t="n">
        <v>77.77</v>
      </c>
      <c r="G13239" s="3" t="s">
        <v>8</v>
      </c>
      <c r="H13239" s="4" t="n">
        <f aca="false">ROUND(E13239*F13239,2)</f>
        <v>121787.82</v>
      </c>
    </row>
    <row r="13240" customFormat="false" ht="15" hidden="false" customHeight="false" outlineLevel="0" collapsed="false">
      <c r="A13240" s="3" t="n">
        <v>13239</v>
      </c>
      <c r="B13240" s="3" t="n">
        <v>10</v>
      </c>
      <c r="C13240" s="3" t="s">
        <v>498</v>
      </c>
      <c r="D13240" s="3" t="s">
        <v>562</v>
      </c>
      <c r="E13240" s="3" t="n">
        <v>54</v>
      </c>
      <c r="F13240" s="4" t="n">
        <v>90.43</v>
      </c>
      <c r="G13240" s="3" t="s">
        <v>8</v>
      </c>
      <c r="H13240" s="4" t="n">
        <f aca="false">ROUND(E13240*F13240,2)</f>
        <v>4883.22</v>
      </c>
    </row>
    <row r="13241" customFormat="false" ht="15" hidden="false" customHeight="false" outlineLevel="0" collapsed="false">
      <c r="A13241" s="3" t="n">
        <v>13240</v>
      </c>
      <c r="B13241" s="3" t="n">
        <v>1</v>
      </c>
      <c r="C13241" s="3" t="s">
        <v>498</v>
      </c>
      <c r="D13241" s="3" t="s">
        <v>563</v>
      </c>
      <c r="E13241" s="3" t="n">
        <v>1956</v>
      </c>
      <c r="F13241" s="4" t="n">
        <v>316</v>
      </c>
      <c r="G13241" s="3" t="s">
        <v>8</v>
      </c>
      <c r="H13241" s="4" t="n">
        <f aca="false">ROUND(E13241*F13241,2)</f>
        <v>618096</v>
      </c>
    </row>
    <row r="13242" customFormat="false" ht="15" hidden="false" customHeight="false" outlineLevel="0" collapsed="false">
      <c r="A13242" s="3" t="n">
        <v>13241</v>
      </c>
      <c r="B13242" s="3" t="n">
        <v>2</v>
      </c>
      <c r="C13242" s="3" t="s">
        <v>498</v>
      </c>
      <c r="D13242" s="3" t="s">
        <v>563</v>
      </c>
      <c r="E13242" s="3" t="n">
        <v>4660</v>
      </c>
      <c r="F13242" s="4" t="n">
        <v>33.33</v>
      </c>
      <c r="G13242" s="3" t="s">
        <v>8</v>
      </c>
      <c r="H13242" s="4" t="n">
        <f aca="false">ROUND(E13242*F13242,2)</f>
        <v>155317.8</v>
      </c>
    </row>
    <row r="13243" customFormat="false" ht="15" hidden="false" customHeight="false" outlineLevel="0" collapsed="false">
      <c r="A13243" s="3" t="n">
        <v>13242</v>
      </c>
      <c r="B13243" s="3" t="n">
        <v>10</v>
      </c>
      <c r="C13243" s="3" t="s">
        <v>498</v>
      </c>
      <c r="D13243" s="3" t="s">
        <v>563</v>
      </c>
      <c r="E13243" s="3" t="n">
        <v>59</v>
      </c>
      <c r="F13243" s="4" t="n">
        <v>90.32</v>
      </c>
      <c r="G13243" s="3" t="s">
        <v>8</v>
      </c>
      <c r="H13243" s="4" t="n">
        <f aca="false">ROUND(E13243*F13243,2)</f>
        <v>5328.88</v>
      </c>
    </row>
    <row r="13244" customFormat="false" ht="15" hidden="false" customHeight="false" outlineLevel="0" collapsed="false">
      <c r="A13244" s="3" t="n">
        <v>13243</v>
      </c>
      <c r="B13244" s="3" t="n">
        <v>3</v>
      </c>
      <c r="C13244" s="3" t="s">
        <v>498</v>
      </c>
      <c r="D13244" s="3" t="s">
        <v>562</v>
      </c>
      <c r="E13244" s="3" t="n">
        <v>2711</v>
      </c>
      <c r="F13244" s="4" t="n">
        <v>175.59</v>
      </c>
      <c r="G13244" s="3" t="s">
        <v>8</v>
      </c>
      <c r="H13244" s="4" t="n">
        <f aca="false">ROUND(E13244*F13244,2)</f>
        <v>476024.49</v>
      </c>
    </row>
    <row r="13245" customFormat="false" ht="15" hidden="false" customHeight="false" outlineLevel="0" collapsed="false">
      <c r="A13245" s="3" t="n">
        <v>13244</v>
      </c>
      <c r="B13245" s="3" t="n">
        <v>4</v>
      </c>
      <c r="C13245" s="3" t="s">
        <v>498</v>
      </c>
      <c r="D13245" s="3" t="s">
        <v>563</v>
      </c>
      <c r="E13245" s="3" t="n">
        <v>4142</v>
      </c>
      <c r="F13245" s="4" t="n">
        <v>119.98</v>
      </c>
      <c r="G13245" s="3" t="s">
        <v>8</v>
      </c>
      <c r="H13245" s="4" t="n">
        <f aca="false">ROUND(E13245*F13245,2)</f>
        <v>496957.16</v>
      </c>
    </row>
    <row r="13246" customFormat="false" ht="15" hidden="false" customHeight="false" outlineLevel="0" collapsed="false">
      <c r="A13246" s="3" t="n">
        <v>13245</v>
      </c>
      <c r="B13246" s="3" t="n">
        <v>12</v>
      </c>
      <c r="C13246" s="3" t="s">
        <v>498</v>
      </c>
      <c r="D13246" s="3" t="s">
        <v>562</v>
      </c>
      <c r="E13246" s="3" t="n">
        <v>382</v>
      </c>
      <c r="F13246" s="4" t="n">
        <v>207.14</v>
      </c>
      <c r="G13246" s="3" t="s">
        <v>38</v>
      </c>
      <c r="H13246" s="4" t="n">
        <f aca="false">ROUND(E13246*F13246,2)</f>
        <v>79127.48</v>
      </c>
    </row>
    <row r="13247" customFormat="false" ht="15" hidden="false" customHeight="false" outlineLevel="0" collapsed="false">
      <c r="A13247" s="3" t="n">
        <v>13246</v>
      </c>
      <c r="B13247" s="3" t="n">
        <v>2</v>
      </c>
      <c r="C13247" s="3" t="s">
        <v>498</v>
      </c>
      <c r="D13247" s="3" t="s">
        <v>563</v>
      </c>
      <c r="E13247" s="3" t="n">
        <v>71</v>
      </c>
      <c r="F13247" s="4" t="n">
        <v>33.33</v>
      </c>
      <c r="G13247" s="3" t="s">
        <v>8</v>
      </c>
      <c r="H13247" s="4" t="n">
        <f aca="false">ROUND(E13247*F13247,2)</f>
        <v>2366.43</v>
      </c>
    </row>
    <row r="13248" customFormat="false" ht="15" hidden="false" customHeight="false" outlineLevel="0" collapsed="false">
      <c r="A13248" s="3" t="n">
        <v>13247</v>
      </c>
      <c r="B13248" s="3" t="n">
        <v>5</v>
      </c>
      <c r="C13248" s="3" t="s">
        <v>498</v>
      </c>
      <c r="D13248" s="3" t="s">
        <v>562</v>
      </c>
      <c r="E13248" s="3" t="n">
        <v>3158</v>
      </c>
      <c r="F13248" s="4" t="n">
        <v>604.34</v>
      </c>
      <c r="G13248" s="3" t="s">
        <v>8</v>
      </c>
      <c r="H13248" s="4" t="n">
        <f aca="false">ROUND(E13248*F13248,2)</f>
        <v>1908505.72</v>
      </c>
    </row>
    <row r="13249" customFormat="false" ht="15" hidden="false" customHeight="false" outlineLevel="0" collapsed="false">
      <c r="A13249" s="3" t="n">
        <v>13248</v>
      </c>
      <c r="B13249" s="3" t="n">
        <v>9</v>
      </c>
      <c r="C13249" s="3" t="s">
        <v>498</v>
      </c>
      <c r="D13249" s="3" t="s">
        <v>562</v>
      </c>
      <c r="E13249" s="3" t="n">
        <v>2026</v>
      </c>
      <c r="F13249" s="4" t="n">
        <v>252.26</v>
      </c>
      <c r="G13249" s="3" t="s">
        <v>8</v>
      </c>
      <c r="H13249" s="4" t="n">
        <f aca="false">ROUND(E13249*F13249,2)</f>
        <v>511078.76</v>
      </c>
    </row>
    <row r="13250" customFormat="false" ht="15" hidden="false" customHeight="false" outlineLevel="0" collapsed="false">
      <c r="A13250" s="3" t="n">
        <v>13249</v>
      </c>
      <c r="B13250" s="3" t="n">
        <v>12</v>
      </c>
      <c r="C13250" s="3" t="s">
        <v>498</v>
      </c>
      <c r="D13250" s="3" t="s">
        <v>563</v>
      </c>
      <c r="E13250" s="3" t="n">
        <v>3517</v>
      </c>
      <c r="F13250" s="4" t="n">
        <v>208.16</v>
      </c>
      <c r="G13250" s="3" t="s">
        <v>38</v>
      </c>
      <c r="H13250" s="4" t="n">
        <f aca="false">ROUND(E13250*F13250,2)</f>
        <v>732098.72</v>
      </c>
    </row>
    <row r="13251" customFormat="false" ht="15" hidden="false" customHeight="false" outlineLevel="0" collapsed="false">
      <c r="A13251" s="3" t="n">
        <v>13250</v>
      </c>
      <c r="B13251" s="3" t="n">
        <v>13</v>
      </c>
      <c r="C13251" s="3" t="s">
        <v>498</v>
      </c>
      <c r="D13251" s="3" t="s">
        <v>562</v>
      </c>
      <c r="E13251" s="3" t="n">
        <v>941</v>
      </c>
      <c r="F13251" s="4" t="n">
        <v>42.01</v>
      </c>
      <c r="G13251" s="3" t="s">
        <v>41</v>
      </c>
      <c r="H13251" s="4" t="n">
        <f aca="false">ROUND(E13251*F13251,2)</f>
        <v>39531.41</v>
      </c>
    </row>
    <row r="13252" customFormat="false" ht="15" hidden="false" customHeight="false" outlineLevel="0" collapsed="false">
      <c r="A13252" s="3" t="n">
        <v>13251</v>
      </c>
      <c r="B13252" s="3" t="n">
        <v>8</v>
      </c>
      <c r="C13252" s="3" t="s">
        <v>498</v>
      </c>
      <c r="D13252" s="3" t="s">
        <v>562</v>
      </c>
      <c r="E13252" s="3" t="n">
        <v>991</v>
      </c>
      <c r="F13252" s="4" t="n">
        <v>77.58</v>
      </c>
      <c r="G13252" s="3" t="s">
        <v>8</v>
      </c>
      <c r="H13252" s="4" t="n">
        <f aca="false">ROUND(E13252*F13252,2)</f>
        <v>76881.78</v>
      </c>
    </row>
    <row r="13253" customFormat="false" ht="15" hidden="false" customHeight="false" outlineLevel="0" collapsed="false">
      <c r="A13253" s="3" t="n">
        <v>13252</v>
      </c>
      <c r="B13253" s="3" t="n">
        <v>12</v>
      </c>
      <c r="C13253" s="3" t="s">
        <v>499</v>
      </c>
      <c r="D13253" s="3" t="s">
        <v>563</v>
      </c>
      <c r="E13253" s="3" t="n">
        <v>317</v>
      </c>
      <c r="F13253" s="4" t="n">
        <v>206.89</v>
      </c>
      <c r="G13253" s="3" t="s">
        <v>38</v>
      </c>
      <c r="H13253" s="4" t="n">
        <f aca="false">ROUND(E13253*F13253,2)</f>
        <v>65584.13</v>
      </c>
    </row>
    <row r="13254" customFormat="false" ht="15" hidden="false" customHeight="false" outlineLevel="0" collapsed="false">
      <c r="A13254" s="3" t="n">
        <v>13253</v>
      </c>
      <c r="B13254" s="3" t="n">
        <v>8</v>
      </c>
      <c r="C13254" s="3" t="s">
        <v>499</v>
      </c>
      <c r="D13254" s="3" t="s">
        <v>563</v>
      </c>
      <c r="E13254" s="3" t="n">
        <v>2955</v>
      </c>
      <c r="F13254" s="4" t="n">
        <v>80.89</v>
      </c>
      <c r="G13254" s="3" t="s">
        <v>8</v>
      </c>
      <c r="H13254" s="4" t="n">
        <f aca="false">ROUND(E13254*F13254,2)</f>
        <v>239029.95</v>
      </c>
    </row>
    <row r="13255" customFormat="false" ht="15" hidden="false" customHeight="false" outlineLevel="0" collapsed="false">
      <c r="A13255" s="3" t="n">
        <v>13254</v>
      </c>
      <c r="B13255" s="3" t="n">
        <v>6</v>
      </c>
      <c r="C13255" s="3" t="s">
        <v>499</v>
      </c>
      <c r="D13255" s="3" t="s">
        <v>562</v>
      </c>
      <c r="E13255" s="3" t="n">
        <v>4293</v>
      </c>
      <c r="F13255" s="4" t="n">
        <v>247.52</v>
      </c>
      <c r="G13255" s="3" t="s">
        <v>8</v>
      </c>
      <c r="H13255" s="4" t="n">
        <f aca="false">ROUND(E13255*F13255,2)</f>
        <v>1062603.36</v>
      </c>
    </row>
    <row r="13256" customFormat="false" ht="15" hidden="false" customHeight="false" outlineLevel="0" collapsed="false">
      <c r="A13256" s="3" t="n">
        <v>13255</v>
      </c>
      <c r="B13256" s="3" t="n">
        <v>8</v>
      </c>
      <c r="C13256" s="3" t="s">
        <v>499</v>
      </c>
      <c r="D13256" s="3" t="s">
        <v>563</v>
      </c>
      <c r="E13256" s="3" t="n">
        <v>1765</v>
      </c>
      <c r="F13256" s="4" t="n">
        <v>80.75</v>
      </c>
      <c r="G13256" s="3" t="s">
        <v>8</v>
      </c>
      <c r="H13256" s="4" t="n">
        <f aca="false">ROUND(E13256*F13256,2)</f>
        <v>142523.75</v>
      </c>
    </row>
    <row r="13257" customFormat="false" ht="15" hidden="false" customHeight="false" outlineLevel="0" collapsed="false">
      <c r="A13257" s="3" t="n">
        <v>13256</v>
      </c>
      <c r="B13257" s="3" t="n">
        <v>9</v>
      </c>
      <c r="C13257" s="3" t="s">
        <v>499</v>
      </c>
      <c r="D13257" s="3" t="s">
        <v>563</v>
      </c>
      <c r="E13257" s="3" t="n">
        <v>3740</v>
      </c>
      <c r="F13257" s="4" t="n">
        <v>255.39</v>
      </c>
      <c r="G13257" s="3" t="s">
        <v>8</v>
      </c>
      <c r="H13257" s="4" t="n">
        <f aca="false">ROUND(E13257*F13257,2)</f>
        <v>955158.6</v>
      </c>
    </row>
    <row r="13258" customFormat="false" ht="15" hidden="false" customHeight="false" outlineLevel="0" collapsed="false">
      <c r="A13258" s="3" t="n">
        <v>13257</v>
      </c>
      <c r="B13258" s="3" t="n">
        <v>3</v>
      </c>
      <c r="C13258" s="3" t="s">
        <v>499</v>
      </c>
      <c r="D13258" s="3" t="s">
        <v>563</v>
      </c>
      <c r="E13258" s="3" t="n">
        <v>3715</v>
      </c>
      <c r="F13258" s="4" t="n">
        <v>177.91</v>
      </c>
      <c r="G13258" s="3" t="s">
        <v>8</v>
      </c>
      <c r="H13258" s="4" t="n">
        <f aca="false">ROUND(E13258*F13258,2)</f>
        <v>660935.65</v>
      </c>
    </row>
    <row r="13259" customFormat="false" ht="15" hidden="false" customHeight="false" outlineLevel="0" collapsed="false">
      <c r="A13259" s="3" t="n">
        <v>13258</v>
      </c>
      <c r="B13259" s="3" t="n">
        <v>14</v>
      </c>
      <c r="C13259" s="3" t="s">
        <v>499</v>
      </c>
      <c r="D13259" s="3" t="s">
        <v>562</v>
      </c>
      <c r="E13259" s="3" t="n">
        <v>1788</v>
      </c>
      <c r="F13259" s="4" t="n">
        <v>64.34</v>
      </c>
      <c r="G13259" s="3" t="s">
        <v>41</v>
      </c>
      <c r="H13259" s="4" t="n">
        <f aca="false">ROUND(E13259*F13259,2)</f>
        <v>115039.92</v>
      </c>
    </row>
    <row r="13260" customFormat="false" ht="15" hidden="false" customHeight="false" outlineLevel="0" collapsed="false">
      <c r="A13260" s="3" t="n">
        <v>13259</v>
      </c>
      <c r="B13260" s="3" t="n">
        <v>6</v>
      </c>
      <c r="C13260" s="3" t="s">
        <v>499</v>
      </c>
      <c r="D13260" s="3" t="s">
        <v>562</v>
      </c>
      <c r="E13260" s="3" t="n">
        <v>2777</v>
      </c>
      <c r="F13260" s="4" t="n">
        <v>246.38</v>
      </c>
      <c r="G13260" s="3" t="s">
        <v>8</v>
      </c>
      <c r="H13260" s="4" t="n">
        <f aca="false">ROUND(E13260*F13260,2)</f>
        <v>684197.26</v>
      </c>
    </row>
    <row r="13261" customFormat="false" ht="15" hidden="false" customHeight="false" outlineLevel="0" collapsed="false">
      <c r="A13261" s="3" t="n">
        <v>13260</v>
      </c>
      <c r="B13261" s="3" t="n">
        <v>3</v>
      </c>
      <c r="C13261" s="3" t="s">
        <v>499</v>
      </c>
      <c r="D13261" s="3" t="s">
        <v>563</v>
      </c>
      <c r="E13261" s="3" t="n">
        <v>2743</v>
      </c>
      <c r="F13261" s="4" t="n">
        <v>177.82</v>
      </c>
      <c r="G13261" s="3" t="s">
        <v>8</v>
      </c>
      <c r="H13261" s="4" t="n">
        <f aca="false">ROUND(E13261*F13261,2)</f>
        <v>487760.26</v>
      </c>
    </row>
    <row r="13262" customFormat="false" ht="15" hidden="false" customHeight="false" outlineLevel="0" collapsed="false">
      <c r="A13262" s="3" t="n">
        <v>13261</v>
      </c>
      <c r="B13262" s="3" t="n">
        <v>10</v>
      </c>
      <c r="C13262" s="3" t="s">
        <v>499</v>
      </c>
      <c r="D13262" s="3" t="s">
        <v>563</v>
      </c>
      <c r="E13262" s="3" t="n">
        <v>2563</v>
      </c>
      <c r="F13262" s="4" t="n">
        <v>93.08</v>
      </c>
      <c r="G13262" s="3" t="s">
        <v>8</v>
      </c>
      <c r="H13262" s="4" t="n">
        <f aca="false">ROUND(E13262*F13262,2)</f>
        <v>238564.04</v>
      </c>
    </row>
    <row r="13263" customFormat="false" ht="15" hidden="false" customHeight="false" outlineLevel="0" collapsed="false">
      <c r="A13263" s="3" t="n">
        <v>13262</v>
      </c>
      <c r="B13263" s="3" t="n">
        <v>14</v>
      </c>
      <c r="C13263" s="3" t="s">
        <v>499</v>
      </c>
      <c r="D13263" s="3" t="s">
        <v>563</v>
      </c>
      <c r="E13263" s="3" t="n">
        <v>3225</v>
      </c>
      <c r="F13263" s="4" t="n">
        <v>64.45</v>
      </c>
      <c r="G13263" s="3" t="s">
        <v>41</v>
      </c>
      <c r="H13263" s="4" t="n">
        <f aca="false">ROUND(E13263*F13263,2)</f>
        <v>207851.25</v>
      </c>
    </row>
    <row r="13264" customFormat="false" ht="15" hidden="false" customHeight="false" outlineLevel="0" collapsed="false">
      <c r="A13264" s="3" t="n">
        <v>13263</v>
      </c>
      <c r="B13264" s="3" t="n">
        <v>15</v>
      </c>
      <c r="C13264" s="3" t="s">
        <v>499</v>
      </c>
      <c r="D13264" s="3" t="s">
        <v>562</v>
      </c>
      <c r="E13264" s="3" t="n">
        <v>2516</v>
      </c>
      <c r="F13264" s="4" t="n">
        <v>282.71</v>
      </c>
      <c r="G13264" s="3" t="s">
        <v>46</v>
      </c>
      <c r="H13264" s="4" t="n">
        <f aca="false">ROUND(E13264*F13264,2)</f>
        <v>711298.36</v>
      </c>
    </row>
    <row r="13265" customFormat="false" ht="15" hidden="false" customHeight="false" outlineLevel="0" collapsed="false">
      <c r="A13265" s="3" t="n">
        <v>13264</v>
      </c>
      <c r="B13265" s="3" t="n">
        <v>13</v>
      </c>
      <c r="C13265" s="3" t="s">
        <v>499</v>
      </c>
      <c r="D13265" s="3" t="s">
        <v>562</v>
      </c>
      <c r="E13265" s="3" t="n">
        <v>1323</v>
      </c>
      <c r="F13265" s="4" t="n">
        <v>40.98</v>
      </c>
      <c r="G13265" s="3" t="s">
        <v>41</v>
      </c>
      <c r="H13265" s="4" t="n">
        <f aca="false">ROUND(E13265*F13265,2)</f>
        <v>54216.54</v>
      </c>
    </row>
    <row r="13266" customFormat="false" ht="15" hidden="false" customHeight="false" outlineLevel="0" collapsed="false">
      <c r="A13266" s="3" t="n">
        <v>13265</v>
      </c>
      <c r="B13266" s="3" t="n">
        <v>13</v>
      </c>
      <c r="C13266" s="3" t="s">
        <v>499</v>
      </c>
      <c r="D13266" s="3" t="s">
        <v>563</v>
      </c>
      <c r="E13266" s="3" t="n">
        <v>4290</v>
      </c>
      <c r="F13266" s="4" t="n">
        <v>41.06</v>
      </c>
      <c r="G13266" s="3" t="s">
        <v>41</v>
      </c>
      <c r="H13266" s="4" t="n">
        <f aca="false">ROUND(E13266*F13266,2)</f>
        <v>176147.4</v>
      </c>
    </row>
    <row r="13267" customFormat="false" ht="15" hidden="false" customHeight="false" outlineLevel="0" collapsed="false">
      <c r="A13267" s="3" t="n">
        <v>13266</v>
      </c>
      <c r="B13267" s="3" t="n">
        <v>3</v>
      </c>
      <c r="C13267" s="3" t="s">
        <v>499</v>
      </c>
      <c r="D13267" s="3" t="s">
        <v>562</v>
      </c>
      <c r="E13267" s="3" t="n">
        <v>4033</v>
      </c>
      <c r="F13267" s="4" t="n">
        <v>178.11</v>
      </c>
      <c r="G13267" s="3" t="s">
        <v>8</v>
      </c>
      <c r="H13267" s="4" t="n">
        <f aca="false">ROUND(E13267*F13267,2)</f>
        <v>718317.63</v>
      </c>
    </row>
    <row r="13268" customFormat="false" ht="15" hidden="false" customHeight="false" outlineLevel="0" collapsed="false">
      <c r="A13268" s="3" t="n">
        <v>13267</v>
      </c>
      <c r="B13268" s="3" t="n">
        <v>12</v>
      </c>
      <c r="C13268" s="3" t="s">
        <v>499</v>
      </c>
      <c r="D13268" s="3" t="s">
        <v>562</v>
      </c>
      <c r="E13268" s="3" t="n">
        <v>2214</v>
      </c>
      <c r="F13268" s="4" t="n">
        <v>206.3</v>
      </c>
      <c r="G13268" s="3" t="s">
        <v>38</v>
      </c>
      <c r="H13268" s="4" t="n">
        <f aca="false">ROUND(E13268*F13268,2)</f>
        <v>456748.2</v>
      </c>
    </row>
    <row r="13269" customFormat="false" ht="15" hidden="false" customHeight="false" outlineLevel="0" collapsed="false">
      <c r="A13269" s="3" t="n">
        <v>13268</v>
      </c>
      <c r="B13269" s="3" t="n">
        <v>5</v>
      </c>
      <c r="C13269" s="3" t="s">
        <v>499</v>
      </c>
      <c r="D13269" s="3" t="s">
        <v>562</v>
      </c>
      <c r="E13269" s="3" t="n">
        <v>4171</v>
      </c>
      <c r="F13269" s="4" t="n">
        <v>602.19</v>
      </c>
      <c r="G13269" s="3" t="s">
        <v>8</v>
      </c>
      <c r="H13269" s="4" t="n">
        <f aca="false">ROUND(E13269*F13269,2)</f>
        <v>2511734.49</v>
      </c>
    </row>
    <row r="13270" customFormat="false" ht="15" hidden="false" customHeight="false" outlineLevel="0" collapsed="false">
      <c r="A13270" s="3" t="n">
        <v>13269</v>
      </c>
      <c r="B13270" s="3" t="n">
        <v>9</v>
      </c>
      <c r="C13270" s="3" t="s">
        <v>499</v>
      </c>
      <c r="D13270" s="3" t="s">
        <v>563</v>
      </c>
      <c r="E13270" s="3" t="n">
        <v>4147</v>
      </c>
      <c r="F13270" s="4" t="n">
        <v>255.18</v>
      </c>
      <c r="G13270" s="3" t="s">
        <v>8</v>
      </c>
      <c r="H13270" s="4" t="n">
        <f aca="false">ROUND(E13270*F13270,2)</f>
        <v>1058231.46</v>
      </c>
    </row>
    <row r="13271" customFormat="false" ht="15" hidden="false" customHeight="false" outlineLevel="0" collapsed="false">
      <c r="A13271" s="3" t="n">
        <v>13270</v>
      </c>
      <c r="B13271" s="3" t="n">
        <v>15</v>
      </c>
      <c r="C13271" s="3" t="s">
        <v>499</v>
      </c>
      <c r="D13271" s="3" t="s">
        <v>562</v>
      </c>
      <c r="E13271" s="3" t="n">
        <v>4305</v>
      </c>
      <c r="F13271" s="4" t="n">
        <v>284.09</v>
      </c>
      <c r="G13271" s="3" t="s">
        <v>46</v>
      </c>
      <c r="H13271" s="4" t="n">
        <f aca="false">ROUND(E13271*F13271,2)</f>
        <v>1223007.45</v>
      </c>
    </row>
    <row r="13272" customFormat="false" ht="15" hidden="false" customHeight="false" outlineLevel="0" collapsed="false">
      <c r="A13272" s="3" t="n">
        <v>13271</v>
      </c>
      <c r="B13272" s="3" t="n">
        <v>12</v>
      </c>
      <c r="C13272" s="3" t="s">
        <v>499</v>
      </c>
      <c r="D13272" s="3" t="s">
        <v>563</v>
      </c>
      <c r="E13272" s="3" t="n">
        <v>4581</v>
      </c>
      <c r="F13272" s="4" t="n">
        <v>207.36</v>
      </c>
      <c r="G13272" s="3" t="s">
        <v>38</v>
      </c>
      <c r="H13272" s="4" t="n">
        <f aca="false">ROUND(E13272*F13272,2)</f>
        <v>949916.16</v>
      </c>
    </row>
    <row r="13273" customFormat="false" ht="15" hidden="false" customHeight="false" outlineLevel="0" collapsed="false">
      <c r="A13273" s="3" t="n">
        <v>13272</v>
      </c>
      <c r="B13273" s="3" t="n">
        <v>8</v>
      </c>
      <c r="C13273" s="3" t="s">
        <v>499</v>
      </c>
      <c r="D13273" s="3" t="s">
        <v>562</v>
      </c>
      <c r="E13273" s="3" t="n">
        <v>2093</v>
      </c>
      <c r="F13273" s="4" t="n">
        <v>80.95</v>
      </c>
      <c r="G13273" s="3" t="s">
        <v>8</v>
      </c>
      <c r="H13273" s="4" t="n">
        <f aca="false">ROUND(E13273*F13273,2)</f>
        <v>169428.35</v>
      </c>
    </row>
    <row r="13274" customFormat="false" ht="15" hidden="false" customHeight="false" outlineLevel="0" collapsed="false">
      <c r="A13274" s="3" t="n">
        <v>13273</v>
      </c>
      <c r="B13274" s="3" t="n">
        <v>2</v>
      </c>
      <c r="C13274" s="3" t="s">
        <v>499</v>
      </c>
      <c r="D13274" s="3" t="s">
        <v>563</v>
      </c>
      <c r="E13274" s="3" t="n">
        <v>4807</v>
      </c>
      <c r="F13274" s="4" t="n">
        <v>33.07</v>
      </c>
      <c r="G13274" s="3" t="s">
        <v>8</v>
      </c>
      <c r="H13274" s="4" t="n">
        <f aca="false">ROUND(E13274*F13274,2)</f>
        <v>158967.49</v>
      </c>
    </row>
    <row r="13275" customFormat="false" ht="15" hidden="false" customHeight="false" outlineLevel="0" collapsed="false">
      <c r="A13275" s="3" t="n">
        <v>13274</v>
      </c>
      <c r="B13275" s="3" t="n">
        <v>2</v>
      </c>
      <c r="C13275" s="3" t="s">
        <v>500</v>
      </c>
      <c r="D13275" s="3" t="s">
        <v>563</v>
      </c>
      <c r="E13275" s="3" t="n">
        <v>4715</v>
      </c>
      <c r="F13275" s="4" t="n">
        <v>32.96</v>
      </c>
      <c r="G13275" s="3" t="s">
        <v>8</v>
      </c>
      <c r="H13275" s="4" t="n">
        <f aca="false">ROUND(E13275*F13275,2)</f>
        <v>155406.4</v>
      </c>
    </row>
    <row r="13276" customFormat="false" ht="15" hidden="false" customHeight="false" outlineLevel="0" collapsed="false">
      <c r="A13276" s="3" t="n">
        <v>13275</v>
      </c>
      <c r="B13276" s="3" t="n">
        <v>6</v>
      </c>
      <c r="C13276" s="3" t="s">
        <v>500</v>
      </c>
      <c r="D13276" s="3" t="s">
        <v>562</v>
      </c>
      <c r="E13276" s="3" t="n">
        <v>35</v>
      </c>
      <c r="F13276" s="4" t="n">
        <v>253.28</v>
      </c>
      <c r="G13276" s="3" t="s">
        <v>8</v>
      </c>
      <c r="H13276" s="4" t="n">
        <f aca="false">ROUND(E13276*F13276,2)</f>
        <v>8864.8</v>
      </c>
    </row>
    <row r="13277" customFormat="false" ht="15" hidden="false" customHeight="false" outlineLevel="0" collapsed="false">
      <c r="A13277" s="3" t="n">
        <v>13276</v>
      </c>
      <c r="B13277" s="3" t="n">
        <v>11</v>
      </c>
      <c r="C13277" s="3" t="s">
        <v>500</v>
      </c>
      <c r="D13277" s="3" t="s">
        <v>562</v>
      </c>
      <c r="E13277" s="3" t="n">
        <v>4385</v>
      </c>
      <c r="F13277" s="4" t="n">
        <v>107.33</v>
      </c>
      <c r="G13277" s="3" t="s">
        <v>34</v>
      </c>
      <c r="H13277" s="4" t="n">
        <f aca="false">ROUND(E13277*F13277,2)</f>
        <v>470642.05</v>
      </c>
    </row>
    <row r="13278" customFormat="false" ht="15" hidden="false" customHeight="false" outlineLevel="0" collapsed="false">
      <c r="A13278" s="3" t="n">
        <v>13277</v>
      </c>
      <c r="B13278" s="3" t="n">
        <v>5</v>
      </c>
      <c r="C13278" s="3" t="s">
        <v>500</v>
      </c>
      <c r="D13278" s="3" t="s">
        <v>562</v>
      </c>
      <c r="E13278" s="3" t="n">
        <v>2960</v>
      </c>
      <c r="F13278" s="4" t="n">
        <v>602.82</v>
      </c>
      <c r="G13278" s="3" t="s">
        <v>8</v>
      </c>
      <c r="H13278" s="4" t="n">
        <f aca="false">ROUND(E13278*F13278,2)</f>
        <v>1784347.2</v>
      </c>
    </row>
    <row r="13279" customFormat="false" ht="15" hidden="false" customHeight="false" outlineLevel="0" collapsed="false">
      <c r="A13279" s="3" t="n">
        <v>13278</v>
      </c>
      <c r="B13279" s="3" t="n">
        <v>7</v>
      </c>
      <c r="C13279" s="3" t="s">
        <v>500</v>
      </c>
      <c r="D13279" s="3" t="s">
        <v>563</v>
      </c>
      <c r="E13279" s="3" t="n">
        <v>169</v>
      </c>
      <c r="F13279" s="4" t="n">
        <v>254.24</v>
      </c>
      <c r="G13279" s="3" t="s">
        <v>8</v>
      </c>
      <c r="H13279" s="4" t="n">
        <f aca="false">ROUND(E13279*F13279,2)</f>
        <v>42966.56</v>
      </c>
    </row>
    <row r="13280" customFormat="false" ht="15" hidden="false" customHeight="false" outlineLevel="0" collapsed="false">
      <c r="A13280" s="3" t="n">
        <v>13279</v>
      </c>
      <c r="B13280" s="3" t="n">
        <v>2</v>
      </c>
      <c r="C13280" s="3" t="s">
        <v>500</v>
      </c>
      <c r="D13280" s="3" t="s">
        <v>563</v>
      </c>
      <c r="E13280" s="3" t="n">
        <v>2735</v>
      </c>
      <c r="F13280" s="4" t="n">
        <v>32.95</v>
      </c>
      <c r="G13280" s="3" t="s">
        <v>8</v>
      </c>
      <c r="H13280" s="4" t="n">
        <f aca="false">ROUND(E13280*F13280,2)</f>
        <v>90118.25</v>
      </c>
    </row>
    <row r="13281" customFormat="false" ht="15" hidden="false" customHeight="false" outlineLevel="0" collapsed="false">
      <c r="A13281" s="3" t="n">
        <v>13280</v>
      </c>
      <c r="B13281" s="3" t="n">
        <v>3</v>
      </c>
      <c r="C13281" s="3" t="s">
        <v>500</v>
      </c>
      <c r="D13281" s="3" t="s">
        <v>562</v>
      </c>
      <c r="E13281" s="3" t="n">
        <v>839</v>
      </c>
      <c r="F13281" s="4" t="n">
        <v>173.82</v>
      </c>
      <c r="G13281" s="3" t="s">
        <v>8</v>
      </c>
      <c r="H13281" s="4" t="n">
        <f aca="false">ROUND(E13281*F13281,2)</f>
        <v>145834.98</v>
      </c>
    </row>
    <row r="13282" customFormat="false" ht="15" hidden="false" customHeight="false" outlineLevel="0" collapsed="false">
      <c r="A13282" s="3" t="n">
        <v>13281</v>
      </c>
      <c r="B13282" s="3" t="n">
        <v>6</v>
      </c>
      <c r="C13282" s="3" t="s">
        <v>500</v>
      </c>
      <c r="D13282" s="3" t="s">
        <v>563</v>
      </c>
      <c r="E13282" s="3" t="n">
        <v>1225</v>
      </c>
      <c r="F13282" s="4" t="n">
        <v>253.2</v>
      </c>
      <c r="G13282" s="3" t="s">
        <v>8</v>
      </c>
      <c r="H13282" s="4" t="n">
        <f aca="false">ROUND(E13282*F13282,2)</f>
        <v>310170</v>
      </c>
    </row>
    <row r="13283" customFormat="false" ht="15" hidden="false" customHeight="false" outlineLevel="0" collapsed="false">
      <c r="A13283" s="3" t="n">
        <v>13282</v>
      </c>
      <c r="B13283" s="3" t="n">
        <v>5</v>
      </c>
      <c r="C13283" s="3" t="s">
        <v>500</v>
      </c>
      <c r="D13283" s="3" t="s">
        <v>563</v>
      </c>
      <c r="E13283" s="3" t="n">
        <v>1247</v>
      </c>
      <c r="F13283" s="4" t="n">
        <v>603.49</v>
      </c>
      <c r="G13283" s="3" t="s">
        <v>8</v>
      </c>
      <c r="H13283" s="4" t="n">
        <f aca="false">ROUND(E13283*F13283,2)</f>
        <v>752552.03</v>
      </c>
    </row>
    <row r="13284" customFormat="false" ht="15" hidden="false" customHeight="false" outlineLevel="0" collapsed="false">
      <c r="A13284" s="3" t="n">
        <v>13283</v>
      </c>
      <c r="B13284" s="3" t="n">
        <v>10</v>
      </c>
      <c r="C13284" s="3" t="s">
        <v>500</v>
      </c>
      <c r="D13284" s="3" t="s">
        <v>563</v>
      </c>
      <c r="E13284" s="3" t="n">
        <v>2820</v>
      </c>
      <c r="F13284" s="4" t="n">
        <v>92.18</v>
      </c>
      <c r="G13284" s="3" t="s">
        <v>8</v>
      </c>
      <c r="H13284" s="4" t="n">
        <f aca="false">ROUND(E13284*F13284,2)</f>
        <v>259947.6</v>
      </c>
    </row>
    <row r="13285" customFormat="false" ht="15" hidden="false" customHeight="false" outlineLevel="0" collapsed="false">
      <c r="A13285" s="3" t="n">
        <v>13284</v>
      </c>
      <c r="B13285" s="3" t="n">
        <v>13</v>
      </c>
      <c r="C13285" s="3" t="s">
        <v>500</v>
      </c>
      <c r="D13285" s="3" t="s">
        <v>562</v>
      </c>
      <c r="E13285" s="3" t="n">
        <v>3650</v>
      </c>
      <c r="F13285" s="4" t="n">
        <v>41.16</v>
      </c>
      <c r="G13285" s="3" t="s">
        <v>41</v>
      </c>
      <c r="H13285" s="4" t="n">
        <f aca="false">ROUND(E13285*F13285,2)</f>
        <v>150234</v>
      </c>
    </row>
    <row r="13286" customFormat="false" ht="15" hidden="false" customHeight="false" outlineLevel="0" collapsed="false">
      <c r="A13286" s="3" t="n">
        <v>13285</v>
      </c>
      <c r="B13286" s="3" t="n">
        <v>7</v>
      </c>
      <c r="C13286" s="3" t="s">
        <v>500</v>
      </c>
      <c r="D13286" s="3" t="s">
        <v>563</v>
      </c>
      <c r="E13286" s="3" t="n">
        <v>2556</v>
      </c>
      <c r="F13286" s="4" t="n">
        <v>255.15</v>
      </c>
      <c r="G13286" s="3" t="s">
        <v>8</v>
      </c>
      <c r="H13286" s="4" t="n">
        <f aca="false">ROUND(E13286*F13286,2)</f>
        <v>652163.4</v>
      </c>
    </row>
    <row r="13287" customFormat="false" ht="15" hidden="false" customHeight="false" outlineLevel="0" collapsed="false">
      <c r="A13287" s="3" t="n">
        <v>13286</v>
      </c>
      <c r="B13287" s="3" t="n">
        <v>1</v>
      </c>
      <c r="C13287" s="3" t="s">
        <v>500</v>
      </c>
      <c r="D13287" s="3" t="s">
        <v>562</v>
      </c>
      <c r="E13287" s="3" t="n">
        <v>3649</v>
      </c>
      <c r="F13287" s="4" t="n">
        <v>323.15</v>
      </c>
      <c r="G13287" s="3" t="s">
        <v>8</v>
      </c>
      <c r="H13287" s="4" t="n">
        <f aca="false">ROUND(E13287*F13287,2)</f>
        <v>1179174.35</v>
      </c>
    </row>
    <row r="13288" customFormat="false" ht="15" hidden="false" customHeight="false" outlineLevel="0" collapsed="false">
      <c r="A13288" s="3" t="n">
        <v>13287</v>
      </c>
      <c r="B13288" s="3" t="n">
        <v>4</v>
      </c>
      <c r="C13288" s="3" t="s">
        <v>500</v>
      </c>
      <c r="D13288" s="3" t="s">
        <v>562</v>
      </c>
      <c r="E13288" s="3" t="n">
        <v>1260</v>
      </c>
      <c r="F13288" s="4" t="n">
        <v>116.68</v>
      </c>
      <c r="G13288" s="3" t="s">
        <v>8</v>
      </c>
      <c r="H13288" s="4" t="n">
        <f aca="false">ROUND(E13288*F13288,2)</f>
        <v>147016.8</v>
      </c>
    </row>
    <row r="13289" customFormat="false" ht="15" hidden="false" customHeight="false" outlineLevel="0" collapsed="false">
      <c r="A13289" s="3" t="n">
        <v>13288</v>
      </c>
      <c r="B13289" s="3" t="n">
        <v>13</v>
      </c>
      <c r="C13289" s="3" t="s">
        <v>500</v>
      </c>
      <c r="D13289" s="3" t="s">
        <v>563</v>
      </c>
      <c r="E13289" s="3" t="n">
        <v>3666</v>
      </c>
      <c r="F13289" s="4" t="n">
        <v>41.18</v>
      </c>
      <c r="G13289" s="3" t="s">
        <v>41</v>
      </c>
      <c r="H13289" s="4" t="n">
        <f aca="false">ROUND(E13289*F13289,2)</f>
        <v>150965.88</v>
      </c>
    </row>
    <row r="13290" customFormat="false" ht="15" hidden="false" customHeight="false" outlineLevel="0" collapsed="false">
      <c r="A13290" s="3" t="n">
        <v>13289</v>
      </c>
      <c r="B13290" s="3" t="n">
        <v>3</v>
      </c>
      <c r="C13290" s="3" t="s">
        <v>500</v>
      </c>
      <c r="D13290" s="3" t="s">
        <v>562</v>
      </c>
      <c r="E13290" s="3" t="n">
        <v>4222</v>
      </c>
      <c r="F13290" s="4" t="n">
        <v>173.49</v>
      </c>
      <c r="G13290" s="3" t="s">
        <v>8</v>
      </c>
      <c r="H13290" s="4" t="n">
        <f aca="false">ROUND(E13290*F13290,2)</f>
        <v>732474.78</v>
      </c>
    </row>
    <row r="13291" customFormat="false" ht="15" hidden="false" customHeight="false" outlineLevel="0" collapsed="false">
      <c r="A13291" s="3" t="n">
        <v>13290</v>
      </c>
      <c r="B13291" s="3" t="n">
        <v>10</v>
      </c>
      <c r="C13291" s="3" t="s">
        <v>500</v>
      </c>
      <c r="D13291" s="3" t="s">
        <v>563</v>
      </c>
      <c r="E13291" s="3" t="n">
        <v>852</v>
      </c>
      <c r="F13291" s="4" t="n">
        <v>91.72</v>
      </c>
      <c r="G13291" s="3" t="s">
        <v>8</v>
      </c>
      <c r="H13291" s="4" t="n">
        <f aca="false">ROUND(E13291*F13291,2)</f>
        <v>78145.44</v>
      </c>
    </row>
    <row r="13292" customFormat="false" ht="15" hidden="false" customHeight="false" outlineLevel="0" collapsed="false">
      <c r="A13292" s="3" t="n">
        <v>13291</v>
      </c>
      <c r="B13292" s="3" t="n">
        <v>6</v>
      </c>
      <c r="C13292" s="3" t="s">
        <v>500</v>
      </c>
      <c r="D13292" s="3" t="s">
        <v>563</v>
      </c>
      <c r="E13292" s="3" t="n">
        <v>4360</v>
      </c>
      <c r="F13292" s="4" t="n">
        <v>252.35</v>
      </c>
      <c r="G13292" s="3" t="s">
        <v>8</v>
      </c>
      <c r="H13292" s="4" t="n">
        <f aca="false">ROUND(E13292*F13292,2)</f>
        <v>1100246</v>
      </c>
    </row>
    <row r="13293" customFormat="false" ht="15" hidden="false" customHeight="false" outlineLevel="0" collapsed="false">
      <c r="A13293" s="3" t="n">
        <v>13292</v>
      </c>
      <c r="B13293" s="3" t="n">
        <v>1</v>
      </c>
      <c r="C13293" s="3" t="s">
        <v>500</v>
      </c>
      <c r="D13293" s="3" t="s">
        <v>563</v>
      </c>
      <c r="E13293" s="3" t="n">
        <v>4332</v>
      </c>
      <c r="F13293" s="4" t="n">
        <v>323.66</v>
      </c>
      <c r="G13293" s="3" t="s">
        <v>8</v>
      </c>
      <c r="H13293" s="4" t="n">
        <f aca="false">ROUND(E13293*F13293,2)</f>
        <v>1402095.12</v>
      </c>
    </row>
    <row r="13294" customFormat="false" ht="15" hidden="false" customHeight="false" outlineLevel="0" collapsed="false">
      <c r="A13294" s="3" t="n">
        <v>13293</v>
      </c>
      <c r="B13294" s="3" t="n">
        <v>1</v>
      </c>
      <c r="C13294" s="3" t="s">
        <v>500</v>
      </c>
      <c r="D13294" s="3" t="s">
        <v>563</v>
      </c>
      <c r="E13294" s="3" t="n">
        <v>4477</v>
      </c>
      <c r="F13294" s="4" t="n">
        <v>323.78</v>
      </c>
      <c r="G13294" s="3" t="s">
        <v>8</v>
      </c>
      <c r="H13294" s="4" t="n">
        <f aca="false">ROUND(E13294*F13294,2)</f>
        <v>1449563.06</v>
      </c>
    </row>
    <row r="13295" customFormat="false" ht="15" hidden="false" customHeight="false" outlineLevel="0" collapsed="false">
      <c r="A13295" s="3" t="n">
        <v>13294</v>
      </c>
      <c r="B13295" s="3" t="n">
        <v>1</v>
      </c>
      <c r="C13295" s="3" t="s">
        <v>501</v>
      </c>
      <c r="D13295" s="3" t="s">
        <v>563</v>
      </c>
      <c r="E13295" s="3" t="n">
        <v>1086</v>
      </c>
      <c r="F13295" s="4" t="n">
        <v>322.83</v>
      </c>
      <c r="G13295" s="3" t="s">
        <v>8</v>
      </c>
      <c r="H13295" s="4" t="n">
        <f aca="false">ROUND(E13295*F13295,2)</f>
        <v>350593.38</v>
      </c>
    </row>
    <row r="13296" customFormat="false" ht="15" hidden="false" customHeight="false" outlineLevel="0" collapsed="false">
      <c r="A13296" s="3" t="n">
        <v>13295</v>
      </c>
      <c r="B13296" s="3" t="n">
        <v>7</v>
      </c>
      <c r="C13296" s="3" t="s">
        <v>501</v>
      </c>
      <c r="D13296" s="3" t="s">
        <v>562</v>
      </c>
      <c r="E13296" s="3" t="n">
        <v>595</v>
      </c>
      <c r="F13296" s="4" t="n">
        <v>250.55</v>
      </c>
      <c r="G13296" s="3" t="s">
        <v>8</v>
      </c>
      <c r="H13296" s="4" t="n">
        <f aca="false">ROUND(E13296*F13296,2)</f>
        <v>149077.25</v>
      </c>
    </row>
    <row r="13297" customFormat="false" ht="15" hidden="false" customHeight="false" outlineLevel="0" collapsed="false">
      <c r="A13297" s="3" t="n">
        <v>13296</v>
      </c>
      <c r="B13297" s="3" t="n">
        <v>15</v>
      </c>
      <c r="C13297" s="3" t="s">
        <v>501</v>
      </c>
      <c r="D13297" s="3" t="s">
        <v>563</v>
      </c>
      <c r="E13297" s="3" t="n">
        <v>3714</v>
      </c>
      <c r="F13297" s="4" t="n">
        <v>281.47</v>
      </c>
      <c r="G13297" s="3" t="s">
        <v>46</v>
      </c>
      <c r="H13297" s="4" t="n">
        <f aca="false">ROUND(E13297*F13297,2)</f>
        <v>1045379.58</v>
      </c>
    </row>
    <row r="13298" customFormat="false" ht="15" hidden="false" customHeight="false" outlineLevel="0" collapsed="false">
      <c r="A13298" s="3" t="n">
        <v>13297</v>
      </c>
      <c r="B13298" s="3" t="n">
        <v>8</v>
      </c>
      <c r="C13298" s="3" t="s">
        <v>501</v>
      </c>
      <c r="D13298" s="3" t="s">
        <v>563</v>
      </c>
      <c r="E13298" s="3" t="n">
        <v>693</v>
      </c>
      <c r="F13298" s="4" t="n">
        <v>81.13</v>
      </c>
      <c r="G13298" s="3" t="s">
        <v>8</v>
      </c>
      <c r="H13298" s="4" t="n">
        <f aca="false">ROUND(E13298*F13298,2)</f>
        <v>56223.09</v>
      </c>
    </row>
    <row r="13299" customFormat="false" ht="15" hidden="false" customHeight="false" outlineLevel="0" collapsed="false">
      <c r="A13299" s="3" t="n">
        <v>13298</v>
      </c>
      <c r="B13299" s="3" t="n">
        <v>6</v>
      </c>
      <c r="C13299" s="3" t="s">
        <v>501</v>
      </c>
      <c r="D13299" s="3" t="s">
        <v>562</v>
      </c>
      <c r="E13299" s="3" t="n">
        <v>277</v>
      </c>
      <c r="F13299" s="4" t="n">
        <v>251.67</v>
      </c>
      <c r="G13299" s="3" t="s">
        <v>8</v>
      </c>
      <c r="H13299" s="4" t="n">
        <f aca="false">ROUND(E13299*F13299,2)</f>
        <v>69712.59</v>
      </c>
    </row>
    <row r="13300" customFormat="false" ht="15" hidden="false" customHeight="false" outlineLevel="0" collapsed="false">
      <c r="A13300" s="3" t="n">
        <v>13299</v>
      </c>
      <c r="B13300" s="3" t="n">
        <v>1</v>
      </c>
      <c r="C13300" s="3" t="s">
        <v>501</v>
      </c>
      <c r="D13300" s="3" t="s">
        <v>563</v>
      </c>
      <c r="E13300" s="3" t="n">
        <v>994</v>
      </c>
      <c r="F13300" s="4" t="n">
        <v>322.71</v>
      </c>
      <c r="G13300" s="3" t="s">
        <v>8</v>
      </c>
      <c r="H13300" s="4" t="n">
        <f aca="false">ROUND(E13300*F13300,2)</f>
        <v>320773.74</v>
      </c>
    </row>
    <row r="13301" customFormat="false" ht="15" hidden="false" customHeight="false" outlineLevel="0" collapsed="false">
      <c r="A13301" s="3" t="n">
        <v>13300</v>
      </c>
      <c r="B13301" s="3" t="n">
        <v>8</v>
      </c>
      <c r="C13301" s="3" t="s">
        <v>501</v>
      </c>
      <c r="D13301" s="3" t="s">
        <v>563</v>
      </c>
      <c r="E13301" s="3" t="n">
        <v>2514</v>
      </c>
      <c r="F13301" s="4" t="n">
        <v>80.81</v>
      </c>
      <c r="G13301" s="3" t="s">
        <v>8</v>
      </c>
      <c r="H13301" s="4" t="n">
        <f aca="false">ROUND(E13301*F13301,2)</f>
        <v>203156.34</v>
      </c>
    </row>
    <row r="13302" customFormat="false" ht="15" hidden="false" customHeight="false" outlineLevel="0" collapsed="false">
      <c r="A13302" s="3" t="n">
        <v>13301</v>
      </c>
      <c r="B13302" s="3" t="n">
        <v>15</v>
      </c>
      <c r="C13302" s="3" t="s">
        <v>501</v>
      </c>
      <c r="D13302" s="3" t="s">
        <v>562</v>
      </c>
      <c r="E13302" s="3" t="n">
        <v>3955</v>
      </c>
      <c r="F13302" s="4" t="n">
        <v>281.39</v>
      </c>
      <c r="G13302" s="3" t="s">
        <v>46</v>
      </c>
      <c r="H13302" s="4" t="n">
        <f aca="false">ROUND(E13302*F13302,2)</f>
        <v>1112897.45</v>
      </c>
    </row>
    <row r="13303" customFormat="false" ht="15" hidden="false" customHeight="false" outlineLevel="0" collapsed="false">
      <c r="A13303" s="3" t="n">
        <v>13302</v>
      </c>
      <c r="B13303" s="3" t="n">
        <v>1</v>
      </c>
      <c r="C13303" s="3" t="s">
        <v>501</v>
      </c>
      <c r="D13303" s="3" t="s">
        <v>562</v>
      </c>
      <c r="E13303" s="3" t="n">
        <v>510</v>
      </c>
      <c r="F13303" s="4" t="n">
        <v>321.87</v>
      </c>
      <c r="G13303" s="3" t="s">
        <v>8</v>
      </c>
      <c r="H13303" s="4" t="n">
        <f aca="false">ROUND(E13303*F13303,2)</f>
        <v>164153.7</v>
      </c>
    </row>
    <row r="13304" customFormat="false" ht="15" hidden="false" customHeight="false" outlineLevel="0" collapsed="false">
      <c r="A13304" s="3" t="n">
        <v>13303</v>
      </c>
      <c r="B13304" s="3" t="n">
        <v>12</v>
      </c>
      <c r="C13304" s="3" t="s">
        <v>501</v>
      </c>
      <c r="D13304" s="3" t="s">
        <v>563</v>
      </c>
      <c r="E13304" s="3" t="n">
        <v>1836</v>
      </c>
      <c r="F13304" s="4" t="n">
        <v>206.69</v>
      </c>
      <c r="G13304" s="3" t="s">
        <v>38</v>
      </c>
      <c r="H13304" s="4" t="n">
        <f aca="false">ROUND(E13304*F13304,2)</f>
        <v>379482.84</v>
      </c>
    </row>
    <row r="13305" customFormat="false" ht="15" hidden="false" customHeight="false" outlineLevel="0" collapsed="false">
      <c r="A13305" s="3" t="n">
        <v>13304</v>
      </c>
      <c r="B13305" s="3" t="n">
        <v>4</v>
      </c>
      <c r="C13305" s="3" t="s">
        <v>501</v>
      </c>
      <c r="D13305" s="3" t="s">
        <v>562</v>
      </c>
      <c r="E13305" s="3" t="n">
        <v>885</v>
      </c>
      <c r="F13305" s="4" t="n">
        <v>113.86</v>
      </c>
      <c r="G13305" s="3" t="s">
        <v>8</v>
      </c>
      <c r="H13305" s="4" t="n">
        <f aca="false">ROUND(E13305*F13305,2)</f>
        <v>100766.1</v>
      </c>
    </row>
    <row r="13306" customFormat="false" ht="15" hidden="false" customHeight="false" outlineLevel="0" collapsed="false">
      <c r="A13306" s="3" t="n">
        <v>13305</v>
      </c>
      <c r="B13306" s="3" t="n">
        <v>13</v>
      </c>
      <c r="C13306" s="3" t="s">
        <v>501</v>
      </c>
      <c r="D13306" s="3" t="s">
        <v>563</v>
      </c>
      <c r="E13306" s="3" t="n">
        <v>1675</v>
      </c>
      <c r="F13306" s="4" t="n">
        <v>43.06</v>
      </c>
      <c r="G13306" s="3" t="s">
        <v>41</v>
      </c>
      <c r="H13306" s="4" t="n">
        <f aca="false">ROUND(E13306*F13306,2)</f>
        <v>72125.5</v>
      </c>
    </row>
    <row r="13307" customFormat="false" ht="15" hidden="false" customHeight="false" outlineLevel="0" collapsed="false">
      <c r="A13307" s="3" t="n">
        <v>13306</v>
      </c>
      <c r="B13307" s="3" t="n">
        <v>1</v>
      </c>
      <c r="C13307" s="3" t="s">
        <v>501</v>
      </c>
      <c r="D13307" s="3" t="s">
        <v>562</v>
      </c>
      <c r="E13307" s="3" t="n">
        <v>1900</v>
      </c>
      <c r="F13307" s="4" t="n">
        <v>323.24</v>
      </c>
      <c r="G13307" s="3" t="s">
        <v>8</v>
      </c>
      <c r="H13307" s="4" t="n">
        <f aca="false">ROUND(E13307*F13307,2)</f>
        <v>614156</v>
      </c>
    </row>
    <row r="13308" customFormat="false" ht="15" hidden="false" customHeight="false" outlineLevel="0" collapsed="false">
      <c r="A13308" s="3" t="n">
        <v>13307</v>
      </c>
      <c r="B13308" s="3" t="n">
        <v>4</v>
      </c>
      <c r="C13308" s="3" t="s">
        <v>501</v>
      </c>
      <c r="D13308" s="3" t="s">
        <v>563</v>
      </c>
      <c r="E13308" s="3" t="n">
        <v>4539</v>
      </c>
      <c r="F13308" s="4" t="n">
        <v>113.95</v>
      </c>
      <c r="G13308" s="3" t="s">
        <v>8</v>
      </c>
      <c r="H13308" s="4" t="n">
        <f aca="false">ROUND(E13308*F13308,2)</f>
        <v>517219.05</v>
      </c>
    </row>
    <row r="13309" customFormat="false" ht="15" hidden="false" customHeight="false" outlineLevel="0" collapsed="false">
      <c r="A13309" s="3" t="n">
        <v>13308</v>
      </c>
      <c r="B13309" s="3" t="n">
        <v>5</v>
      </c>
      <c r="C13309" s="3" t="s">
        <v>501</v>
      </c>
      <c r="D13309" s="3" t="s">
        <v>562</v>
      </c>
      <c r="E13309" s="3" t="n">
        <v>1080</v>
      </c>
      <c r="F13309" s="4" t="n">
        <v>607.5</v>
      </c>
      <c r="G13309" s="3" t="s">
        <v>8</v>
      </c>
      <c r="H13309" s="4" t="n">
        <f aca="false">ROUND(E13309*F13309,2)</f>
        <v>656100</v>
      </c>
    </row>
    <row r="13310" customFormat="false" ht="15" hidden="false" customHeight="false" outlineLevel="0" collapsed="false">
      <c r="A13310" s="3" t="n">
        <v>13309</v>
      </c>
      <c r="B13310" s="3" t="n">
        <v>5</v>
      </c>
      <c r="C13310" s="3" t="s">
        <v>501</v>
      </c>
      <c r="D13310" s="3" t="s">
        <v>562</v>
      </c>
      <c r="E13310" s="3" t="n">
        <v>2690</v>
      </c>
      <c r="F13310" s="4" t="n">
        <v>604.51</v>
      </c>
      <c r="G13310" s="3" t="s">
        <v>8</v>
      </c>
      <c r="H13310" s="4" t="n">
        <f aca="false">ROUND(E13310*F13310,2)</f>
        <v>1626131.9</v>
      </c>
    </row>
    <row r="13311" customFormat="false" ht="15" hidden="false" customHeight="false" outlineLevel="0" collapsed="false">
      <c r="A13311" s="3" t="n">
        <v>13310</v>
      </c>
      <c r="B13311" s="3" t="n">
        <v>12</v>
      </c>
      <c r="C13311" s="3" t="s">
        <v>501</v>
      </c>
      <c r="D13311" s="3" t="s">
        <v>562</v>
      </c>
      <c r="E13311" s="3" t="n">
        <v>2387</v>
      </c>
      <c r="F13311" s="4" t="n">
        <v>205.76</v>
      </c>
      <c r="G13311" s="3" t="s">
        <v>38</v>
      </c>
      <c r="H13311" s="4" t="n">
        <f aca="false">ROUND(E13311*F13311,2)</f>
        <v>491149.12</v>
      </c>
    </row>
    <row r="13312" customFormat="false" ht="15" hidden="false" customHeight="false" outlineLevel="0" collapsed="false">
      <c r="A13312" s="3" t="n">
        <v>13311</v>
      </c>
      <c r="B13312" s="3" t="n">
        <v>9</v>
      </c>
      <c r="C13312" s="3" t="s">
        <v>501</v>
      </c>
      <c r="D13312" s="3" t="s">
        <v>563</v>
      </c>
      <c r="E13312" s="3" t="n">
        <v>166</v>
      </c>
      <c r="F13312" s="4" t="n">
        <v>263.1</v>
      </c>
      <c r="G13312" s="3" t="s">
        <v>8</v>
      </c>
      <c r="H13312" s="4" t="n">
        <f aca="false">ROUND(E13312*F13312,2)</f>
        <v>43674.6</v>
      </c>
    </row>
    <row r="13313" customFormat="false" ht="15" hidden="false" customHeight="false" outlineLevel="0" collapsed="false">
      <c r="A13313" s="3" t="n">
        <v>13312</v>
      </c>
      <c r="B13313" s="3" t="n">
        <v>5</v>
      </c>
      <c r="C13313" s="3" t="s">
        <v>501</v>
      </c>
      <c r="D13313" s="3" t="s">
        <v>562</v>
      </c>
      <c r="E13313" s="3" t="n">
        <v>3714</v>
      </c>
      <c r="F13313" s="4" t="n">
        <v>605.09</v>
      </c>
      <c r="G13313" s="3" t="s">
        <v>8</v>
      </c>
      <c r="H13313" s="4" t="n">
        <f aca="false">ROUND(E13313*F13313,2)</f>
        <v>2247304.26</v>
      </c>
    </row>
    <row r="13314" customFormat="false" ht="15" hidden="false" customHeight="false" outlineLevel="0" collapsed="false">
      <c r="A13314" s="3" t="n">
        <v>13313</v>
      </c>
      <c r="B13314" s="3" t="n">
        <v>9</v>
      </c>
      <c r="C13314" s="3" t="s">
        <v>501</v>
      </c>
      <c r="D13314" s="3" t="s">
        <v>562</v>
      </c>
      <c r="E13314" s="3" t="n">
        <v>926</v>
      </c>
      <c r="F13314" s="4" t="n">
        <v>263.89</v>
      </c>
      <c r="G13314" s="3" t="s">
        <v>8</v>
      </c>
      <c r="H13314" s="4" t="n">
        <f aca="false">ROUND(E13314*F13314,2)</f>
        <v>244362.14</v>
      </c>
    </row>
    <row r="13315" customFormat="false" ht="15" hidden="false" customHeight="false" outlineLevel="0" collapsed="false">
      <c r="A13315" s="3" t="n">
        <v>13314</v>
      </c>
      <c r="B13315" s="3" t="n">
        <v>15</v>
      </c>
      <c r="C13315" s="3" t="s">
        <v>501</v>
      </c>
      <c r="D13315" s="3" t="s">
        <v>563</v>
      </c>
      <c r="E13315" s="3" t="n">
        <v>3473</v>
      </c>
      <c r="F13315" s="4" t="n">
        <v>280.48</v>
      </c>
      <c r="G13315" s="3" t="s">
        <v>46</v>
      </c>
      <c r="H13315" s="4" t="n">
        <f aca="false">ROUND(E13315*F13315,2)</f>
        <v>974107.04</v>
      </c>
    </row>
    <row r="13316" customFormat="false" ht="15" hidden="false" customHeight="false" outlineLevel="0" collapsed="false">
      <c r="A13316" s="3" t="n">
        <v>13315</v>
      </c>
      <c r="B13316" s="3" t="n">
        <v>12</v>
      </c>
      <c r="C13316" s="3" t="s">
        <v>501</v>
      </c>
      <c r="D13316" s="3" t="s">
        <v>563</v>
      </c>
      <c r="E13316" s="3" t="n">
        <v>1425</v>
      </c>
      <c r="F13316" s="4" t="n">
        <v>206.58</v>
      </c>
      <c r="G13316" s="3" t="s">
        <v>38</v>
      </c>
      <c r="H13316" s="4" t="n">
        <f aca="false">ROUND(E13316*F13316,2)</f>
        <v>294376.5</v>
      </c>
    </row>
    <row r="13317" customFormat="false" ht="15" hidden="false" customHeight="false" outlineLevel="0" collapsed="false">
      <c r="A13317" s="3" t="n">
        <v>13316</v>
      </c>
      <c r="B13317" s="3" t="n">
        <v>13</v>
      </c>
      <c r="C13317" s="3" t="s">
        <v>501</v>
      </c>
      <c r="D13317" s="3" t="s">
        <v>562</v>
      </c>
      <c r="E13317" s="3" t="n">
        <v>2608</v>
      </c>
      <c r="F13317" s="4" t="n">
        <v>42.85</v>
      </c>
      <c r="G13317" s="3" t="s">
        <v>41</v>
      </c>
      <c r="H13317" s="4" t="n">
        <f aca="false">ROUND(E13317*F13317,2)</f>
        <v>111752.8</v>
      </c>
    </row>
    <row r="13318" customFormat="false" ht="15" hidden="false" customHeight="false" outlineLevel="0" collapsed="false">
      <c r="A13318" s="3" t="n">
        <v>13317</v>
      </c>
      <c r="B13318" s="3" t="n">
        <v>10</v>
      </c>
      <c r="C13318" s="3" t="s">
        <v>501</v>
      </c>
      <c r="D13318" s="3" t="s">
        <v>563</v>
      </c>
      <c r="E13318" s="3" t="n">
        <v>1132</v>
      </c>
      <c r="F13318" s="4" t="n">
        <v>91.81</v>
      </c>
      <c r="G13318" s="3" t="s">
        <v>8</v>
      </c>
      <c r="H13318" s="4" t="n">
        <f aca="false">ROUND(E13318*F13318,2)</f>
        <v>103928.92</v>
      </c>
    </row>
    <row r="13319" customFormat="false" ht="15" hidden="false" customHeight="false" outlineLevel="0" collapsed="false">
      <c r="A13319" s="3" t="n">
        <v>13318</v>
      </c>
      <c r="B13319" s="3" t="n">
        <v>11</v>
      </c>
      <c r="C13319" s="3" t="s">
        <v>501</v>
      </c>
      <c r="D13319" s="3" t="s">
        <v>562</v>
      </c>
      <c r="E13319" s="3" t="n">
        <v>2514</v>
      </c>
      <c r="F13319" s="4" t="n">
        <v>107.89</v>
      </c>
      <c r="G13319" s="3" t="s">
        <v>34</v>
      </c>
      <c r="H13319" s="4" t="n">
        <f aca="false">ROUND(E13319*F13319,2)</f>
        <v>271235.46</v>
      </c>
    </row>
    <row r="13320" customFormat="false" ht="15" hidden="false" customHeight="false" outlineLevel="0" collapsed="false">
      <c r="A13320" s="3" t="n">
        <v>13319</v>
      </c>
      <c r="B13320" s="3" t="n">
        <v>14</v>
      </c>
      <c r="C13320" s="3" t="s">
        <v>501</v>
      </c>
      <c r="D13320" s="3" t="s">
        <v>562</v>
      </c>
      <c r="E13320" s="3" t="n">
        <v>2096</v>
      </c>
      <c r="F13320" s="4" t="n">
        <v>63.86</v>
      </c>
      <c r="G13320" s="3" t="s">
        <v>41</v>
      </c>
      <c r="H13320" s="4" t="n">
        <f aca="false">ROUND(E13320*F13320,2)</f>
        <v>133850.56</v>
      </c>
    </row>
    <row r="13321" customFormat="false" ht="15" hidden="false" customHeight="false" outlineLevel="0" collapsed="false">
      <c r="A13321" s="3" t="n">
        <v>13320</v>
      </c>
      <c r="B13321" s="3" t="n">
        <v>1</v>
      </c>
      <c r="C13321" s="3" t="s">
        <v>501</v>
      </c>
      <c r="D13321" s="3" t="s">
        <v>562</v>
      </c>
      <c r="E13321" s="3" t="n">
        <v>2217</v>
      </c>
      <c r="F13321" s="4" t="n">
        <v>322.75</v>
      </c>
      <c r="G13321" s="3" t="s">
        <v>8</v>
      </c>
      <c r="H13321" s="4" t="n">
        <f aca="false">ROUND(E13321*F13321,2)</f>
        <v>715536.75</v>
      </c>
    </row>
    <row r="13322" customFormat="false" ht="15" hidden="false" customHeight="false" outlineLevel="0" collapsed="false">
      <c r="A13322" s="3" t="n">
        <v>13321</v>
      </c>
      <c r="B13322" s="3" t="n">
        <v>7</v>
      </c>
      <c r="C13322" s="3" t="s">
        <v>501</v>
      </c>
      <c r="D13322" s="3" t="s">
        <v>562</v>
      </c>
      <c r="E13322" s="3" t="n">
        <v>4286</v>
      </c>
      <c r="F13322" s="4" t="n">
        <v>250.95</v>
      </c>
      <c r="G13322" s="3" t="s">
        <v>8</v>
      </c>
      <c r="H13322" s="4" t="n">
        <f aca="false">ROUND(E13322*F13322,2)</f>
        <v>1075571.7</v>
      </c>
    </row>
    <row r="13323" customFormat="false" ht="15" hidden="false" customHeight="false" outlineLevel="0" collapsed="false">
      <c r="A13323" s="3" t="n">
        <v>13322</v>
      </c>
      <c r="B13323" s="3" t="n">
        <v>7</v>
      </c>
      <c r="C13323" s="3" t="s">
        <v>501</v>
      </c>
      <c r="D13323" s="3" t="s">
        <v>563</v>
      </c>
      <c r="E13323" s="3" t="n">
        <v>3625</v>
      </c>
      <c r="F13323" s="4" t="n">
        <v>250.35</v>
      </c>
      <c r="G13323" s="3" t="s">
        <v>8</v>
      </c>
      <c r="H13323" s="4" t="n">
        <f aca="false">ROUND(E13323*F13323,2)</f>
        <v>907518.75</v>
      </c>
    </row>
    <row r="13324" customFormat="false" ht="15" hidden="false" customHeight="false" outlineLevel="0" collapsed="false">
      <c r="A13324" s="3" t="n">
        <v>13323</v>
      </c>
      <c r="B13324" s="3" t="n">
        <v>6</v>
      </c>
      <c r="C13324" s="3" t="s">
        <v>501</v>
      </c>
      <c r="D13324" s="3" t="s">
        <v>562</v>
      </c>
      <c r="E13324" s="3" t="n">
        <v>4205</v>
      </c>
      <c r="F13324" s="4" t="n">
        <v>250.99</v>
      </c>
      <c r="G13324" s="3" t="s">
        <v>8</v>
      </c>
      <c r="H13324" s="4" t="n">
        <f aca="false">ROUND(E13324*F13324,2)</f>
        <v>1055412.95</v>
      </c>
    </row>
    <row r="13325" customFormat="false" ht="15" hidden="false" customHeight="false" outlineLevel="0" collapsed="false">
      <c r="A13325" s="3" t="n">
        <v>13324</v>
      </c>
      <c r="B13325" s="3" t="n">
        <v>2</v>
      </c>
      <c r="C13325" s="3" t="s">
        <v>502</v>
      </c>
      <c r="D13325" s="3" t="s">
        <v>563</v>
      </c>
      <c r="E13325" s="3" t="n">
        <v>187</v>
      </c>
      <c r="F13325" s="4" t="n">
        <v>32.94</v>
      </c>
      <c r="G13325" s="3" t="s">
        <v>8</v>
      </c>
      <c r="H13325" s="4" t="n">
        <f aca="false">ROUND(E13325*F13325,2)</f>
        <v>6159.78</v>
      </c>
    </row>
    <row r="13326" customFormat="false" ht="15" hidden="false" customHeight="false" outlineLevel="0" collapsed="false">
      <c r="A13326" s="3" t="n">
        <v>13325</v>
      </c>
      <c r="B13326" s="3" t="n">
        <v>4</v>
      </c>
      <c r="C13326" s="3" t="s">
        <v>502</v>
      </c>
      <c r="D13326" s="3" t="s">
        <v>563</v>
      </c>
      <c r="E13326" s="3" t="n">
        <v>2239</v>
      </c>
      <c r="F13326" s="4" t="n">
        <v>112.59</v>
      </c>
      <c r="G13326" s="3" t="s">
        <v>8</v>
      </c>
      <c r="H13326" s="4" t="n">
        <f aca="false">ROUND(E13326*F13326,2)</f>
        <v>252089.01</v>
      </c>
    </row>
    <row r="13327" customFormat="false" ht="15" hidden="false" customHeight="false" outlineLevel="0" collapsed="false">
      <c r="A13327" s="3" t="n">
        <v>13326</v>
      </c>
      <c r="B13327" s="3" t="n">
        <v>1</v>
      </c>
      <c r="C13327" s="3" t="s">
        <v>502</v>
      </c>
      <c r="D13327" s="3" t="s">
        <v>563</v>
      </c>
      <c r="E13327" s="3" t="n">
        <v>234</v>
      </c>
      <c r="F13327" s="4" t="n">
        <v>327.13</v>
      </c>
      <c r="G13327" s="3" t="s">
        <v>8</v>
      </c>
      <c r="H13327" s="4" t="n">
        <f aca="false">ROUND(E13327*F13327,2)</f>
        <v>76548.42</v>
      </c>
    </row>
    <row r="13328" customFormat="false" ht="15" hidden="false" customHeight="false" outlineLevel="0" collapsed="false">
      <c r="A13328" s="3" t="n">
        <v>13327</v>
      </c>
      <c r="B13328" s="3" t="n">
        <v>4</v>
      </c>
      <c r="C13328" s="3" t="s">
        <v>502</v>
      </c>
      <c r="D13328" s="3" t="s">
        <v>562</v>
      </c>
      <c r="E13328" s="3" t="n">
        <v>2930</v>
      </c>
      <c r="F13328" s="4" t="n">
        <v>112.53</v>
      </c>
      <c r="G13328" s="3" t="s">
        <v>8</v>
      </c>
      <c r="H13328" s="4" t="n">
        <f aca="false">ROUND(E13328*F13328,2)</f>
        <v>329712.9</v>
      </c>
    </row>
    <row r="13329" customFormat="false" ht="15" hidden="false" customHeight="false" outlineLevel="0" collapsed="false">
      <c r="A13329" s="3" t="n">
        <v>13328</v>
      </c>
      <c r="B13329" s="3" t="n">
        <v>15</v>
      </c>
      <c r="C13329" s="3" t="s">
        <v>502</v>
      </c>
      <c r="D13329" s="3" t="s">
        <v>563</v>
      </c>
      <c r="E13329" s="3" t="n">
        <v>2439</v>
      </c>
      <c r="F13329" s="4" t="n">
        <v>280.12</v>
      </c>
      <c r="G13329" s="3" t="s">
        <v>46</v>
      </c>
      <c r="H13329" s="4" t="n">
        <f aca="false">ROUND(E13329*F13329,2)</f>
        <v>683212.68</v>
      </c>
    </row>
    <row r="13330" customFormat="false" ht="15" hidden="false" customHeight="false" outlineLevel="0" collapsed="false">
      <c r="A13330" s="3" t="n">
        <v>13329</v>
      </c>
      <c r="B13330" s="3" t="n">
        <v>13</v>
      </c>
      <c r="C13330" s="3" t="s">
        <v>502</v>
      </c>
      <c r="D13330" s="3" t="s">
        <v>563</v>
      </c>
      <c r="E13330" s="3" t="n">
        <v>4057</v>
      </c>
      <c r="F13330" s="4" t="n">
        <v>44</v>
      </c>
      <c r="G13330" s="3" t="s">
        <v>41</v>
      </c>
      <c r="H13330" s="4" t="n">
        <f aca="false">ROUND(E13330*F13330,2)</f>
        <v>178508</v>
      </c>
    </row>
    <row r="13331" customFormat="false" ht="15" hidden="false" customHeight="false" outlineLevel="0" collapsed="false">
      <c r="A13331" s="3" t="n">
        <v>13330</v>
      </c>
      <c r="B13331" s="3" t="n">
        <v>2</v>
      </c>
      <c r="C13331" s="3" t="s">
        <v>502</v>
      </c>
      <c r="D13331" s="3" t="s">
        <v>562</v>
      </c>
      <c r="E13331" s="3" t="n">
        <v>3432</v>
      </c>
      <c r="F13331" s="4" t="n">
        <v>32.89</v>
      </c>
      <c r="G13331" s="3" t="s">
        <v>8</v>
      </c>
      <c r="H13331" s="4" t="n">
        <f aca="false">ROUND(E13331*F13331,2)</f>
        <v>112878.48</v>
      </c>
    </row>
    <row r="13332" customFormat="false" ht="15" hidden="false" customHeight="false" outlineLevel="0" collapsed="false">
      <c r="A13332" s="3" t="n">
        <v>13331</v>
      </c>
      <c r="B13332" s="3" t="n">
        <v>12</v>
      </c>
      <c r="C13332" s="3" t="s">
        <v>502</v>
      </c>
      <c r="D13332" s="3" t="s">
        <v>562</v>
      </c>
      <c r="E13332" s="3" t="n">
        <v>3030</v>
      </c>
      <c r="F13332" s="4" t="n">
        <v>208.08</v>
      </c>
      <c r="G13332" s="3" t="s">
        <v>38</v>
      </c>
      <c r="H13332" s="4" t="n">
        <f aca="false">ROUND(E13332*F13332,2)</f>
        <v>630482.4</v>
      </c>
    </row>
    <row r="13333" customFormat="false" ht="15" hidden="false" customHeight="false" outlineLevel="0" collapsed="false">
      <c r="A13333" s="3" t="n">
        <v>13332</v>
      </c>
      <c r="B13333" s="3" t="n">
        <v>4</v>
      </c>
      <c r="C13333" s="3" t="s">
        <v>502</v>
      </c>
      <c r="D13333" s="3" t="s">
        <v>563</v>
      </c>
      <c r="E13333" s="3" t="n">
        <v>4555</v>
      </c>
      <c r="F13333" s="4" t="n">
        <v>112.8</v>
      </c>
      <c r="G13333" s="3" t="s">
        <v>8</v>
      </c>
      <c r="H13333" s="4" t="n">
        <f aca="false">ROUND(E13333*F13333,2)</f>
        <v>513804</v>
      </c>
    </row>
    <row r="13334" customFormat="false" ht="15" hidden="false" customHeight="false" outlineLevel="0" collapsed="false">
      <c r="A13334" s="3" t="n">
        <v>13333</v>
      </c>
      <c r="B13334" s="3" t="n">
        <v>4</v>
      </c>
      <c r="C13334" s="3" t="s">
        <v>502</v>
      </c>
      <c r="D13334" s="3" t="s">
        <v>563</v>
      </c>
      <c r="E13334" s="3" t="n">
        <v>704</v>
      </c>
      <c r="F13334" s="4" t="n">
        <v>112.28</v>
      </c>
      <c r="G13334" s="3" t="s">
        <v>8</v>
      </c>
      <c r="H13334" s="4" t="n">
        <f aca="false">ROUND(E13334*F13334,2)</f>
        <v>79045.12</v>
      </c>
    </row>
    <row r="13335" customFormat="false" ht="15" hidden="false" customHeight="false" outlineLevel="0" collapsed="false">
      <c r="A13335" s="3" t="n">
        <v>13334</v>
      </c>
      <c r="B13335" s="3" t="n">
        <v>11</v>
      </c>
      <c r="C13335" s="3" t="s">
        <v>502</v>
      </c>
      <c r="D13335" s="3" t="s">
        <v>563</v>
      </c>
      <c r="E13335" s="3" t="n">
        <v>437</v>
      </c>
      <c r="F13335" s="4" t="n">
        <v>107.71</v>
      </c>
      <c r="G13335" s="3" t="s">
        <v>34</v>
      </c>
      <c r="H13335" s="4" t="n">
        <f aca="false">ROUND(E13335*F13335,2)</f>
        <v>47069.27</v>
      </c>
    </row>
    <row r="13336" customFormat="false" ht="15" hidden="false" customHeight="false" outlineLevel="0" collapsed="false">
      <c r="A13336" s="3" t="n">
        <v>13335</v>
      </c>
      <c r="B13336" s="3" t="n">
        <v>4</v>
      </c>
      <c r="C13336" s="3" t="s">
        <v>502</v>
      </c>
      <c r="D13336" s="3" t="s">
        <v>563</v>
      </c>
      <c r="E13336" s="3" t="n">
        <v>2908</v>
      </c>
      <c r="F13336" s="4" t="n">
        <v>112.47</v>
      </c>
      <c r="G13336" s="3" t="s">
        <v>8</v>
      </c>
      <c r="H13336" s="4" t="n">
        <f aca="false">ROUND(E13336*F13336,2)</f>
        <v>327062.76</v>
      </c>
    </row>
    <row r="13337" customFormat="false" ht="15" hidden="false" customHeight="false" outlineLevel="0" collapsed="false">
      <c r="A13337" s="3" t="n">
        <v>13336</v>
      </c>
      <c r="B13337" s="3" t="n">
        <v>4</v>
      </c>
      <c r="C13337" s="3" t="s">
        <v>502</v>
      </c>
      <c r="D13337" s="3" t="s">
        <v>562</v>
      </c>
      <c r="E13337" s="3" t="n">
        <v>3678</v>
      </c>
      <c r="F13337" s="4" t="n">
        <v>112.22</v>
      </c>
      <c r="G13337" s="3" t="s">
        <v>8</v>
      </c>
      <c r="H13337" s="4" t="n">
        <f aca="false">ROUND(E13337*F13337,2)</f>
        <v>412745.16</v>
      </c>
    </row>
    <row r="13338" customFormat="false" ht="15" hidden="false" customHeight="false" outlineLevel="0" collapsed="false">
      <c r="A13338" s="3" t="n">
        <v>13337</v>
      </c>
      <c r="B13338" s="3" t="n">
        <v>1</v>
      </c>
      <c r="C13338" s="3" t="s">
        <v>502</v>
      </c>
      <c r="D13338" s="3" t="s">
        <v>562</v>
      </c>
      <c r="E13338" s="3" t="n">
        <v>2694</v>
      </c>
      <c r="F13338" s="4" t="n">
        <v>328.53</v>
      </c>
      <c r="G13338" s="3" t="s">
        <v>8</v>
      </c>
      <c r="H13338" s="4" t="n">
        <f aca="false">ROUND(E13338*F13338,2)</f>
        <v>885059.82</v>
      </c>
    </row>
    <row r="13339" customFormat="false" ht="15" hidden="false" customHeight="false" outlineLevel="0" collapsed="false">
      <c r="A13339" s="3" t="n">
        <v>13338</v>
      </c>
      <c r="B13339" s="3" t="n">
        <v>15</v>
      </c>
      <c r="C13339" s="3" t="s">
        <v>502</v>
      </c>
      <c r="D13339" s="3" t="s">
        <v>562</v>
      </c>
      <c r="E13339" s="3" t="n">
        <v>4912</v>
      </c>
      <c r="F13339" s="4" t="n">
        <v>279.13</v>
      </c>
      <c r="G13339" s="3" t="s">
        <v>46</v>
      </c>
      <c r="H13339" s="4" t="n">
        <f aca="false">ROUND(E13339*F13339,2)</f>
        <v>1371086.56</v>
      </c>
    </row>
    <row r="13340" customFormat="false" ht="15" hidden="false" customHeight="false" outlineLevel="0" collapsed="false">
      <c r="A13340" s="3" t="n">
        <v>13339</v>
      </c>
      <c r="B13340" s="3" t="n">
        <v>8</v>
      </c>
      <c r="C13340" s="3" t="s">
        <v>502</v>
      </c>
      <c r="D13340" s="3" t="s">
        <v>562</v>
      </c>
      <c r="E13340" s="3" t="n">
        <v>4609</v>
      </c>
      <c r="F13340" s="4" t="n">
        <v>79.34</v>
      </c>
      <c r="G13340" s="3" t="s">
        <v>8</v>
      </c>
      <c r="H13340" s="4" t="n">
        <f aca="false">ROUND(E13340*F13340,2)</f>
        <v>365678.06</v>
      </c>
    </row>
    <row r="13341" customFormat="false" ht="15" hidden="false" customHeight="false" outlineLevel="0" collapsed="false">
      <c r="A13341" s="3" t="n">
        <v>13340</v>
      </c>
      <c r="B13341" s="3" t="n">
        <v>11</v>
      </c>
      <c r="C13341" s="3" t="s">
        <v>502</v>
      </c>
      <c r="D13341" s="3" t="s">
        <v>562</v>
      </c>
      <c r="E13341" s="3" t="n">
        <v>2444</v>
      </c>
      <c r="F13341" s="4" t="n">
        <v>107.42</v>
      </c>
      <c r="G13341" s="3" t="s">
        <v>34</v>
      </c>
      <c r="H13341" s="4" t="n">
        <f aca="false">ROUND(E13341*F13341,2)</f>
        <v>262534.48</v>
      </c>
    </row>
    <row r="13342" customFormat="false" ht="15" hidden="false" customHeight="false" outlineLevel="0" collapsed="false">
      <c r="A13342" s="3" t="n">
        <v>13341</v>
      </c>
      <c r="B13342" s="3" t="n">
        <v>8</v>
      </c>
      <c r="C13342" s="3" t="s">
        <v>502</v>
      </c>
      <c r="D13342" s="3" t="s">
        <v>562</v>
      </c>
      <c r="E13342" s="3" t="n">
        <v>84</v>
      </c>
      <c r="F13342" s="4" t="n">
        <v>79.29</v>
      </c>
      <c r="G13342" s="3" t="s">
        <v>8</v>
      </c>
      <c r="H13342" s="4" t="n">
        <f aca="false">ROUND(E13342*F13342,2)</f>
        <v>6660.36</v>
      </c>
    </row>
    <row r="13343" customFormat="false" ht="15" hidden="false" customHeight="false" outlineLevel="0" collapsed="false">
      <c r="A13343" s="3" t="n">
        <v>13342</v>
      </c>
      <c r="B13343" s="3" t="n">
        <v>5</v>
      </c>
      <c r="C13343" s="3" t="s">
        <v>502</v>
      </c>
      <c r="D13343" s="3" t="s">
        <v>563</v>
      </c>
      <c r="E13343" s="3" t="n">
        <v>2994</v>
      </c>
      <c r="F13343" s="4" t="n">
        <v>612.84</v>
      </c>
      <c r="G13343" s="3" t="s">
        <v>8</v>
      </c>
      <c r="H13343" s="4" t="n">
        <f aca="false">ROUND(E13343*F13343,2)</f>
        <v>1834842.96</v>
      </c>
    </row>
    <row r="13344" customFormat="false" ht="15" hidden="false" customHeight="false" outlineLevel="0" collapsed="false">
      <c r="A13344" s="3" t="n">
        <v>13343</v>
      </c>
      <c r="B13344" s="3" t="n">
        <v>5</v>
      </c>
      <c r="C13344" s="3" t="s">
        <v>502</v>
      </c>
      <c r="D13344" s="3" t="s">
        <v>563</v>
      </c>
      <c r="E13344" s="3" t="n">
        <v>3224</v>
      </c>
      <c r="F13344" s="4" t="n">
        <v>614.22</v>
      </c>
      <c r="G13344" s="3" t="s">
        <v>8</v>
      </c>
      <c r="H13344" s="4" t="n">
        <f aca="false">ROUND(E13344*F13344,2)</f>
        <v>1980245.28</v>
      </c>
    </row>
    <row r="13345" customFormat="false" ht="15" hidden="false" customHeight="false" outlineLevel="0" collapsed="false">
      <c r="A13345" s="3" t="n">
        <v>13344</v>
      </c>
      <c r="B13345" s="3" t="n">
        <v>15</v>
      </c>
      <c r="C13345" s="3" t="s">
        <v>502</v>
      </c>
      <c r="D13345" s="3" t="s">
        <v>563</v>
      </c>
      <c r="E13345" s="3" t="n">
        <v>1189</v>
      </c>
      <c r="F13345" s="4" t="n">
        <v>279.78</v>
      </c>
      <c r="G13345" s="3" t="s">
        <v>46</v>
      </c>
      <c r="H13345" s="4" t="n">
        <f aca="false">ROUND(E13345*F13345,2)</f>
        <v>332658.42</v>
      </c>
    </row>
    <row r="13346" customFormat="false" ht="15" hidden="false" customHeight="false" outlineLevel="0" collapsed="false">
      <c r="A13346" s="3" t="n">
        <v>13345</v>
      </c>
      <c r="B13346" s="3" t="n">
        <v>2</v>
      </c>
      <c r="C13346" s="3" t="s">
        <v>502</v>
      </c>
      <c r="D13346" s="3" t="s">
        <v>562</v>
      </c>
      <c r="E13346" s="3" t="n">
        <v>531</v>
      </c>
      <c r="F13346" s="4" t="n">
        <v>32.8</v>
      </c>
      <c r="G13346" s="3" t="s">
        <v>8</v>
      </c>
      <c r="H13346" s="4" t="n">
        <f aca="false">ROUND(E13346*F13346,2)</f>
        <v>17416.8</v>
      </c>
    </row>
    <row r="13347" customFormat="false" ht="15" hidden="false" customHeight="false" outlineLevel="0" collapsed="false">
      <c r="A13347" s="3" t="n">
        <v>13346</v>
      </c>
      <c r="B13347" s="3" t="n">
        <v>5</v>
      </c>
      <c r="C13347" s="3" t="s">
        <v>502</v>
      </c>
      <c r="D13347" s="3" t="s">
        <v>562</v>
      </c>
      <c r="E13347" s="3" t="n">
        <v>896</v>
      </c>
      <c r="F13347" s="4" t="n">
        <v>612.05</v>
      </c>
      <c r="G13347" s="3" t="s">
        <v>8</v>
      </c>
      <c r="H13347" s="4" t="n">
        <f aca="false">ROUND(E13347*F13347,2)</f>
        <v>548396.8</v>
      </c>
    </row>
    <row r="13348" customFormat="false" ht="15" hidden="false" customHeight="false" outlineLevel="0" collapsed="false">
      <c r="A13348" s="3" t="n">
        <v>13347</v>
      </c>
      <c r="B13348" s="3" t="n">
        <v>12</v>
      </c>
      <c r="C13348" s="3" t="s">
        <v>502</v>
      </c>
      <c r="D13348" s="3" t="s">
        <v>562</v>
      </c>
      <c r="E13348" s="3" t="n">
        <v>3259</v>
      </c>
      <c r="F13348" s="4" t="n">
        <v>207.93</v>
      </c>
      <c r="G13348" s="3" t="s">
        <v>38</v>
      </c>
      <c r="H13348" s="4" t="n">
        <f aca="false">ROUND(E13348*F13348,2)</f>
        <v>677643.87</v>
      </c>
    </row>
    <row r="13349" customFormat="false" ht="15" hidden="false" customHeight="false" outlineLevel="0" collapsed="false">
      <c r="A13349" s="3" t="n">
        <v>13348</v>
      </c>
      <c r="B13349" s="3" t="n">
        <v>8</v>
      </c>
      <c r="C13349" s="3" t="s">
        <v>502</v>
      </c>
      <c r="D13349" s="3" t="s">
        <v>562</v>
      </c>
      <c r="E13349" s="3" t="n">
        <v>1862</v>
      </c>
      <c r="F13349" s="4" t="n">
        <v>79.55</v>
      </c>
      <c r="G13349" s="3" t="s">
        <v>8</v>
      </c>
      <c r="H13349" s="4" t="n">
        <f aca="false">ROUND(E13349*F13349,2)</f>
        <v>148122.1</v>
      </c>
    </row>
    <row r="13350" customFormat="false" ht="15" hidden="false" customHeight="false" outlineLevel="0" collapsed="false">
      <c r="A13350" s="3" t="n">
        <v>13349</v>
      </c>
      <c r="B13350" s="3" t="n">
        <v>14</v>
      </c>
      <c r="C13350" s="3" t="s">
        <v>502</v>
      </c>
      <c r="D13350" s="3" t="s">
        <v>563</v>
      </c>
      <c r="E13350" s="3" t="n">
        <v>4386</v>
      </c>
      <c r="F13350" s="4" t="n">
        <v>62.5</v>
      </c>
      <c r="G13350" s="3" t="s">
        <v>41</v>
      </c>
      <c r="H13350" s="4" t="n">
        <f aca="false">ROUND(E13350*F13350,2)</f>
        <v>274125</v>
      </c>
    </row>
    <row r="13351" customFormat="false" ht="15" hidden="false" customHeight="false" outlineLevel="0" collapsed="false">
      <c r="A13351" s="3" t="n">
        <v>13350</v>
      </c>
      <c r="B13351" s="3" t="n">
        <v>4</v>
      </c>
      <c r="C13351" s="3" t="s">
        <v>502</v>
      </c>
      <c r="D13351" s="3" t="s">
        <v>563</v>
      </c>
      <c r="E13351" s="3" t="n">
        <v>2977</v>
      </c>
      <c r="F13351" s="4" t="n">
        <v>112.27</v>
      </c>
      <c r="G13351" s="3" t="s">
        <v>8</v>
      </c>
      <c r="H13351" s="4" t="n">
        <f aca="false">ROUND(E13351*F13351,2)</f>
        <v>334227.79</v>
      </c>
    </row>
    <row r="13352" customFormat="false" ht="15" hidden="false" customHeight="false" outlineLevel="0" collapsed="false">
      <c r="A13352" s="3" t="n">
        <v>13351</v>
      </c>
      <c r="B13352" s="3" t="n">
        <v>4</v>
      </c>
      <c r="C13352" s="3" t="s">
        <v>502</v>
      </c>
      <c r="D13352" s="3" t="s">
        <v>563</v>
      </c>
      <c r="E13352" s="3" t="n">
        <v>3053</v>
      </c>
      <c r="F13352" s="4" t="n">
        <v>112.69</v>
      </c>
      <c r="G13352" s="3" t="s">
        <v>8</v>
      </c>
      <c r="H13352" s="4" t="n">
        <f aca="false">ROUND(E13352*F13352,2)</f>
        <v>344042.57</v>
      </c>
    </row>
    <row r="13353" customFormat="false" ht="15" hidden="false" customHeight="false" outlineLevel="0" collapsed="false">
      <c r="A13353" s="3" t="n">
        <v>13352</v>
      </c>
      <c r="B13353" s="3" t="n">
        <v>14</v>
      </c>
      <c r="C13353" s="3" t="s">
        <v>502</v>
      </c>
      <c r="D13353" s="3" t="s">
        <v>563</v>
      </c>
      <c r="E13353" s="3" t="n">
        <v>1521</v>
      </c>
      <c r="F13353" s="4" t="n">
        <v>62.38</v>
      </c>
      <c r="G13353" s="3" t="s">
        <v>41</v>
      </c>
      <c r="H13353" s="4" t="n">
        <f aca="false">ROUND(E13353*F13353,2)</f>
        <v>94879.98</v>
      </c>
    </row>
    <row r="13354" customFormat="false" ht="15" hidden="false" customHeight="false" outlineLevel="0" collapsed="false">
      <c r="A13354" s="3" t="n">
        <v>13353</v>
      </c>
      <c r="B13354" s="3" t="n">
        <v>7</v>
      </c>
      <c r="C13354" s="3" t="s">
        <v>502</v>
      </c>
      <c r="D13354" s="3" t="s">
        <v>563</v>
      </c>
      <c r="E13354" s="3" t="n">
        <v>2695</v>
      </c>
      <c r="F13354" s="4" t="n">
        <v>254.7</v>
      </c>
      <c r="G13354" s="3" t="s">
        <v>8</v>
      </c>
      <c r="H13354" s="4" t="n">
        <f aca="false">ROUND(E13354*F13354,2)</f>
        <v>686416.5</v>
      </c>
    </row>
    <row r="13355" customFormat="false" ht="15" hidden="false" customHeight="false" outlineLevel="0" collapsed="false">
      <c r="A13355" s="3" t="n">
        <v>13354</v>
      </c>
      <c r="B13355" s="3" t="n">
        <v>10</v>
      </c>
      <c r="C13355" s="3" t="s">
        <v>502</v>
      </c>
      <c r="D13355" s="3" t="s">
        <v>562</v>
      </c>
      <c r="E13355" s="3" t="n">
        <v>1613</v>
      </c>
      <c r="F13355" s="4" t="n">
        <v>94.16</v>
      </c>
      <c r="G13355" s="3" t="s">
        <v>8</v>
      </c>
      <c r="H13355" s="4" t="n">
        <f aca="false">ROUND(E13355*F13355,2)</f>
        <v>151880.08</v>
      </c>
    </row>
    <row r="13356" customFormat="false" ht="15" hidden="false" customHeight="false" outlineLevel="0" collapsed="false">
      <c r="A13356" s="3" t="n">
        <v>13355</v>
      </c>
      <c r="B13356" s="3" t="n">
        <v>15</v>
      </c>
      <c r="C13356" s="3" t="s">
        <v>502</v>
      </c>
      <c r="D13356" s="3" t="s">
        <v>563</v>
      </c>
      <c r="E13356" s="3" t="n">
        <v>2500</v>
      </c>
      <c r="F13356" s="4" t="n">
        <v>278.83</v>
      </c>
      <c r="G13356" s="3" t="s">
        <v>46</v>
      </c>
      <c r="H13356" s="4" t="n">
        <f aca="false">ROUND(E13356*F13356,2)</f>
        <v>697075</v>
      </c>
    </row>
    <row r="13357" customFormat="false" ht="15" hidden="false" customHeight="false" outlineLevel="0" collapsed="false">
      <c r="A13357" s="3" t="n">
        <v>13356</v>
      </c>
      <c r="B13357" s="3" t="n">
        <v>6</v>
      </c>
      <c r="C13357" s="3" t="s">
        <v>503</v>
      </c>
      <c r="D13357" s="3" t="s">
        <v>562</v>
      </c>
      <c r="E13357" s="3" t="n">
        <v>2673</v>
      </c>
      <c r="F13357" s="4" t="n">
        <v>262.32</v>
      </c>
      <c r="G13357" s="3" t="s">
        <v>8</v>
      </c>
      <c r="H13357" s="4" t="n">
        <f aca="false">ROUND(E13357*F13357,2)</f>
        <v>701181.36</v>
      </c>
    </row>
    <row r="13358" customFormat="false" ht="15" hidden="false" customHeight="false" outlineLevel="0" collapsed="false">
      <c r="A13358" s="3" t="n">
        <v>13357</v>
      </c>
      <c r="B13358" s="3" t="n">
        <v>8</v>
      </c>
      <c r="C13358" s="3" t="s">
        <v>503</v>
      </c>
      <c r="D13358" s="3" t="s">
        <v>563</v>
      </c>
      <c r="E13358" s="3" t="n">
        <v>1677</v>
      </c>
      <c r="F13358" s="4" t="n">
        <v>81.15</v>
      </c>
      <c r="G13358" s="3" t="s">
        <v>8</v>
      </c>
      <c r="H13358" s="4" t="n">
        <f aca="false">ROUND(E13358*F13358,2)</f>
        <v>136088.55</v>
      </c>
    </row>
    <row r="13359" customFormat="false" ht="15" hidden="false" customHeight="false" outlineLevel="0" collapsed="false">
      <c r="A13359" s="3" t="n">
        <v>13358</v>
      </c>
      <c r="B13359" s="3" t="n">
        <v>6</v>
      </c>
      <c r="C13359" s="3" t="s">
        <v>503</v>
      </c>
      <c r="D13359" s="3" t="s">
        <v>563</v>
      </c>
      <c r="E13359" s="3" t="n">
        <v>4237</v>
      </c>
      <c r="F13359" s="4" t="n">
        <v>262.53</v>
      </c>
      <c r="G13359" s="3" t="s">
        <v>8</v>
      </c>
      <c r="H13359" s="4" t="n">
        <f aca="false">ROUND(E13359*F13359,2)</f>
        <v>1112339.61</v>
      </c>
    </row>
    <row r="13360" customFormat="false" ht="15" hidden="false" customHeight="false" outlineLevel="0" collapsed="false">
      <c r="A13360" s="3" t="n">
        <v>13359</v>
      </c>
      <c r="B13360" s="3" t="n">
        <v>2</v>
      </c>
      <c r="C13360" s="3" t="s">
        <v>503</v>
      </c>
      <c r="D13360" s="3" t="s">
        <v>563</v>
      </c>
      <c r="E13360" s="3" t="n">
        <v>1110</v>
      </c>
      <c r="F13360" s="4" t="n">
        <v>32.28</v>
      </c>
      <c r="G13360" s="3" t="s">
        <v>8</v>
      </c>
      <c r="H13360" s="4" t="n">
        <f aca="false">ROUND(E13360*F13360,2)</f>
        <v>35830.8</v>
      </c>
    </row>
    <row r="13361" customFormat="false" ht="15" hidden="false" customHeight="false" outlineLevel="0" collapsed="false">
      <c r="A13361" s="3" t="n">
        <v>13360</v>
      </c>
      <c r="B13361" s="3" t="n">
        <v>8</v>
      </c>
      <c r="C13361" s="3" t="s">
        <v>503</v>
      </c>
      <c r="D13361" s="3" t="s">
        <v>562</v>
      </c>
      <c r="E13361" s="3" t="n">
        <v>2268</v>
      </c>
      <c r="F13361" s="4" t="n">
        <v>81.21</v>
      </c>
      <c r="G13361" s="3" t="s">
        <v>8</v>
      </c>
      <c r="H13361" s="4" t="n">
        <f aca="false">ROUND(E13361*F13361,2)</f>
        <v>184184.28</v>
      </c>
    </row>
    <row r="13362" customFormat="false" ht="15" hidden="false" customHeight="false" outlineLevel="0" collapsed="false">
      <c r="A13362" s="3" t="n">
        <v>13361</v>
      </c>
      <c r="B13362" s="3" t="n">
        <v>6</v>
      </c>
      <c r="C13362" s="3" t="s">
        <v>503</v>
      </c>
      <c r="D13362" s="3" t="s">
        <v>563</v>
      </c>
      <c r="E13362" s="3" t="n">
        <v>836</v>
      </c>
      <c r="F13362" s="4" t="n">
        <v>262.27</v>
      </c>
      <c r="G13362" s="3" t="s">
        <v>8</v>
      </c>
      <c r="H13362" s="4" t="n">
        <f aca="false">ROUND(E13362*F13362,2)</f>
        <v>219257.72</v>
      </c>
    </row>
    <row r="13363" customFormat="false" ht="15" hidden="false" customHeight="false" outlineLevel="0" collapsed="false">
      <c r="A13363" s="3" t="n">
        <v>13362</v>
      </c>
      <c r="B13363" s="3" t="n">
        <v>14</v>
      </c>
      <c r="C13363" s="3" t="s">
        <v>503</v>
      </c>
      <c r="D13363" s="3" t="s">
        <v>562</v>
      </c>
      <c r="E13363" s="3" t="n">
        <v>4345</v>
      </c>
      <c r="F13363" s="4" t="n">
        <v>61.76</v>
      </c>
      <c r="G13363" s="3" t="s">
        <v>41</v>
      </c>
      <c r="H13363" s="4" t="n">
        <f aca="false">ROUND(E13363*F13363,2)</f>
        <v>268347.2</v>
      </c>
    </row>
    <row r="13364" customFormat="false" ht="15" hidden="false" customHeight="false" outlineLevel="0" collapsed="false">
      <c r="A13364" s="3" t="n">
        <v>13363</v>
      </c>
      <c r="B13364" s="3" t="n">
        <v>4</v>
      </c>
      <c r="C13364" s="3" t="s">
        <v>503</v>
      </c>
      <c r="D13364" s="3" t="s">
        <v>563</v>
      </c>
      <c r="E13364" s="3" t="n">
        <v>3128</v>
      </c>
      <c r="F13364" s="4" t="n">
        <v>109.25</v>
      </c>
      <c r="G13364" s="3" t="s">
        <v>8</v>
      </c>
      <c r="H13364" s="4" t="n">
        <f aca="false">ROUND(E13364*F13364,2)</f>
        <v>341734</v>
      </c>
    </row>
    <row r="13365" customFormat="false" ht="15" hidden="false" customHeight="false" outlineLevel="0" collapsed="false">
      <c r="A13365" s="3" t="n">
        <v>13364</v>
      </c>
      <c r="B13365" s="3" t="n">
        <v>14</v>
      </c>
      <c r="C13365" s="3" t="s">
        <v>503</v>
      </c>
      <c r="D13365" s="3" t="s">
        <v>562</v>
      </c>
      <c r="E13365" s="3" t="n">
        <v>1602</v>
      </c>
      <c r="F13365" s="4" t="n">
        <v>61.54</v>
      </c>
      <c r="G13365" s="3" t="s">
        <v>41</v>
      </c>
      <c r="H13365" s="4" t="n">
        <f aca="false">ROUND(E13365*F13365,2)</f>
        <v>98587.08</v>
      </c>
    </row>
    <row r="13366" customFormat="false" ht="15" hidden="false" customHeight="false" outlineLevel="0" collapsed="false">
      <c r="A13366" s="3" t="n">
        <v>13365</v>
      </c>
      <c r="B13366" s="3" t="n">
        <v>9</v>
      </c>
      <c r="C13366" s="3" t="s">
        <v>503</v>
      </c>
      <c r="D13366" s="3" t="s">
        <v>563</v>
      </c>
      <c r="E13366" s="3" t="n">
        <v>2943</v>
      </c>
      <c r="F13366" s="4" t="n">
        <v>262.05</v>
      </c>
      <c r="G13366" s="3" t="s">
        <v>8</v>
      </c>
      <c r="H13366" s="4" t="n">
        <f aca="false">ROUND(E13366*F13366,2)</f>
        <v>771213.15</v>
      </c>
    </row>
    <row r="13367" customFormat="false" ht="15" hidden="false" customHeight="false" outlineLevel="0" collapsed="false">
      <c r="A13367" s="3" t="n">
        <v>13366</v>
      </c>
      <c r="B13367" s="3" t="n">
        <v>8</v>
      </c>
      <c r="C13367" s="3" t="s">
        <v>503</v>
      </c>
      <c r="D13367" s="3" t="s">
        <v>563</v>
      </c>
      <c r="E13367" s="3" t="n">
        <v>214</v>
      </c>
      <c r="F13367" s="4" t="n">
        <v>81.31</v>
      </c>
      <c r="G13367" s="3" t="s">
        <v>8</v>
      </c>
      <c r="H13367" s="4" t="n">
        <f aca="false">ROUND(E13367*F13367,2)</f>
        <v>17400.34</v>
      </c>
    </row>
    <row r="13368" customFormat="false" ht="15" hidden="false" customHeight="false" outlineLevel="0" collapsed="false">
      <c r="A13368" s="3" t="n">
        <v>13367</v>
      </c>
      <c r="B13368" s="3" t="n">
        <v>11</v>
      </c>
      <c r="C13368" s="3" t="s">
        <v>503</v>
      </c>
      <c r="D13368" s="3" t="s">
        <v>563</v>
      </c>
      <c r="E13368" s="3" t="n">
        <v>2888</v>
      </c>
      <c r="F13368" s="4" t="n">
        <v>107.23</v>
      </c>
      <c r="G13368" s="3" t="s">
        <v>34</v>
      </c>
      <c r="H13368" s="4" t="n">
        <f aca="false">ROUND(E13368*F13368,2)</f>
        <v>309680.24</v>
      </c>
    </row>
    <row r="13369" customFormat="false" ht="15" hidden="false" customHeight="false" outlineLevel="0" collapsed="false">
      <c r="A13369" s="3" t="n">
        <v>13368</v>
      </c>
      <c r="B13369" s="3" t="n">
        <v>13</v>
      </c>
      <c r="C13369" s="3" t="s">
        <v>503</v>
      </c>
      <c r="D13369" s="3" t="s">
        <v>562</v>
      </c>
      <c r="E13369" s="3" t="n">
        <v>514</v>
      </c>
      <c r="F13369" s="4" t="n">
        <v>43.34</v>
      </c>
      <c r="G13369" s="3" t="s">
        <v>41</v>
      </c>
      <c r="H13369" s="4" t="n">
        <f aca="false">ROUND(E13369*F13369,2)</f>
        <v>22276.76</v>
      </c>
    </row>
    <row r="13370" customFormat="false" ht="15" hidden="false" customHeight="false" outlineLevel="0" collapsed="false">
      <c r="A13370" s="3" t="n">
        <v>13369</v>
      </c>
      <c r="B13370" s="3" t="n">
        <v>2</v>
      </c>
      <c r="C13370" s="3" t="s">
        <v>503</v>
      </c>
      <c r="D13370" s="3" t="s">
        <v>562</v>
      </c>
      <c r="E13370" s="3" t="n">
        <v>4692</v>
      </c>
      <c r="F13370" s="4" t="n">
        <v>32.17</v>
      </c>
      <c r="G13370" s="3" t="s">
        <v>8</v>
      </c>
      <c r="H13370" s="4" t="n">
        <f aca="false">ROUND(E13370*F13370,2)</f>
        <v>150941.64</v>
      </c>
    </row>
    <row r="13371" customFormat="false" ht="15" hidden="false" customHeight="false" outlineLevel="0" collapsed="false">
      <c r="A13371" s="3" t="n">
        <v>13370</v>
      </c>
      <c r="B13371" s="3" t="n">
        <v>1</v>
      </c>
      <c r="C13371" s="3" t="s">
        <v>503</v>
      </c>
      <c r="D13371" s="3" t="s">
        <v>563</v>
      </c>
      <c r="E13371" s="3" t="n">
        <v>1411</v>
      </c>
      <c r="F13371" s="4" t="n">
        <v>326.06</v>
      </c>
      <c r="G13371" s="3" t="s">
        <v>8</v>
      </c>
      <c r="H13371" s="4" t="n">
        <f aca="false">ROUND(E13371*F13371,2)</f>
        <v>460070.66</v>
      </c>
    </row>
    <row r="13372" customFormat="false" ht="15" hidden="false" customHeight="false" outlineLevel="0" collapsed="false">
      <c r="A13372" s="3" t="n">
        <v>13371</v>
      </c>
      <c r="B13372" s="3" t="n">
        <v>15</v>
      </c>
      <c r="C13372" s="3" t="s">
        <v>503</v>
      </c>
      <c r="D13372" s="3" t="s">
        <v>562</v>
      </c>
      <c r="E13372" s="3" t="n">
        <v>367</v>
      </c>
      <c r="F13372" s="4" t="n">
        <v>280.33</v>
      </c>
      <c r="G13372" s="3" t="s">
        <v>46</v>
      </c>
      <c r="H13372" s="4" t="n">
        <f aca="false">ROUND(E13372*F13372,2)</f>
        <v>102881.11</v>
      </c>
    </row>
    <row r="13373" customFormat="false" ht="15" hidden="false" customHeight="false" outlineLevel="0" collapsed="false">
      <c r="A13373" s="3" t="n">
        <v>13372</v>
      </c>
      <c r="B13373" s="3" t="n">
        <v>2</v>
      </c>
      <c r="C13373" s="3" t="s">
        <v>503</v>
      </c>
      <c r="D13373" s="3" t="s">
        <v>562</v>
      </c>
      <c r="E13373" s="3" t="n">
        <v>3595</v>
      </c>
      <c r="F13373" s="4" t="n">
        <v>32.21</v>
      </c>
      <c r="G13373" s="3" t="s">
        <v>8</v>
      </c>
      <c r="H13373" s="4" t="n">
        <f aca="false">ROUND(E13373*F13373,2)</f>
        <v>115794.95</v>
      </c>
    </row>
    <row r="13374" customFormat="false" ht="15" hidden="false" customHeight="false" outlineLevel="0" collapsed="false">
      <c r="A13374" s="3" t="n">
        <v>13373</v>
      </c>
      <c r="B13374" s="3" t="n">
        <v>11</v>
      </c>
      <c r="C13374" s="3" t="s">
        <v>503</v>
      </c>
      <c r="D13374" s="3" t="s">
        <v>562</v>
      </c>
      <c r="E13374" s="3" t="n">
        <v>4155</v>
      </c>
      <c r="F13374" s="4" t="n">
        <v>107.39</v>
      </c>
      <c r="G13374" s="3" t="s">
        <v>34</v>
      </c>
      <c r="H13374" s="4" t="n">
        <f aca="false">ROUND(E13374*F13374,2)</f>
        <v>446205.45</v>
      </c>
    </row>
    <row r="13375" customFormat="false" ht="15" hidden="false" customHeight="false" outlineLevel="0" collapsed="false">
      <c r="A13375" s="3" t="n">
        <v>13374</v>
      </c>
      <c r="B13375" s="3" t="n">
        <v>15</v>
      </c>
      <c r="C13375" s="3" t="s">
        <v>503</v>
      </c>
      <c r="D13375" s="3" t="s">
        <v>563</v>
      </c>
      <c r="E13375" s="3" t="n">
        <v>4824</v>
      </c>
      <c r="F13375" s="4" t="n">
        <v>280.83</v>
      </c>
      <c r="G13375" s="3" t="s">
        <v>46</v>
      </c>
      <c r="H13375" s="4" t="n">
        <f aca="false">ROUND(E13375*F13375,2)</f>
        <v>1354723.92</v>
      </c>
    </row>
    <row r="13376" customFormat="false" ht="15" hidden="false" customHeight="false" outlineLevel="0" collapsed="false">
      <c r="A13376" s="3" t="n">
        <v>13375</v>
      </c>
      <c r="B13376" s="3" t="n">
        <v>15</v>
      </c>
      <c r="C13376" s="3" t="s">
        <v>503</v>
      </c>
      <c r="D13376" s="3" t="s">
        <v>562</v>
      </c>
      <c r="E13376" s="3" t="n">
        <v>4601</v>
      </c>
      <c r="F13376" s="4" t="n">
        <v>281.1</v>
      </c>
      <c r="G13376" s="3" t="s">
        <v>46</v>
      </c>
      <c r="H13376" s="4" t="n">
        <f aca="false">ROUND(E13376*F13376,2)</f>
        <v>1293341.1</v>
      </c>
    </row>
    <row r="13377" customFormat="false" ht="15" hidden="false" customHeight="false" outlineLevel="0" collapsed="false">
      <c r="A13377" s="3" t="n">
        <v>13376</v>
      </c>
      <c r="B13377" s="3" t="n">
        <v>5</v>
      </c>
      <c r="C13377" s="3" t="s">
        <v>503</v>
      </c>
      <c r="D13377" s="3" t="s">
        <v>563</v>
      </c>
      <c r="E13377" s="3" t="n">
        <v>3347</v>
      </c>
      <c r="F13377" s="4" t="n">
        <v>615.15</v>
      </c>
      <c r="G13377" s="3" t="s">
        <v>8</v>
      </c>
      <c r="H13377" s="4" t="n">
        <f aca="false">ROUND(E13377*F13377,2)</f>
        <v>2058907.05</v>
      </c>
    </row>
    <row r="13378" customFormat="false" ht="15" hidden="false" customHeight="false" outlineLevel="0" collapsed="false">
      <c r="A13378" s="3" t="n">
        <v>13377</v>
      </c>
      <c r="B13378" s="3" t="n">
        <v>8</v>
      </c>
      <c r="C13378" s="3" t="s">
        <v>503</v>
      </c>
      <c r="D13378" s="3" t="s">
        <v>562</v>
      </c>
      <c r="E13378" s="3" t="n">
        <v>3655</v>
      </c>
      <c r="F13378" s="4" t="n">
        <v>80.93</v>
      </c>
      <c r="G13378" s="3" t="s">
        <v>8</v>
      </c>
      <c r="H13378" s="4" t="n">
        <f aca="false">ROUND(E13378*F13378,2)</f>
        <v>295799.15</v>
      </c>
    </row>
    <row r="13379" customFormat="false" ht="15" hidden="false" customHeight="false" outlineLevel="0" collapsed="false">
      <c r="A13379" s="3" t="n">
        <v>13378</v>
      </c>
      <c r="B13379" s="3" t="n">
        <v>9</v>
      </c>
      <c r="C13379" s="3" t="s">
        <v>503</v>
      </c>
      <c r="D13379" s="3" t="s">
        <v>562</v>
      </c>
      <c r="E13379" s="3" t="n">
        <v>508</v>
      </c>
      <c r="F13379" s="4" t="n">
        <v>261.33</v>
      </c>
      <c r="G13379" s="3" t="s">
        <v>8</v>
      </c>
      <c r="H13379" s="4" t="n">
        <f aca="false">ROUND(E13379*F13379,2)</f>
        <v>132755.64</v>
      </c>
    </row>
    <row r="13380" customFormat="false" ht="15" hidden="false" customHeight="false" outlineLevel="0" collapsed="false">
      <c r="A13380" s="3" t="n">
        <v>13379</v>
      </c>
      <c r="B13380" s="3" t="n">
        <v>4</v>
      </c>
      <c r="C13380" s="3" t="s">
        <v>503</v>
      </c>
      <c r="D13380" s="3" t="s">
        <v>562</v>
      </c>
      <c r="E13380" s="3" t="n">
        <v>3442</v>
      </c>
      <c r="F13380" s="4" t="n">
        <v>109.34</v>
      </c>
      <c r="G13380" s="3" t="s">
        <v>8</v>
      </c>
      <c r="H13380" s="4" t="n">
        <f aca="false">ROUND(E13380*F13380,2)</f>
        <v>376348.28</v>
      </c>
    </row>
    <row r="13381" customFormat="false" ht="15" hidden="false" customHeight="false" outlineLevel="0" collapsed="false">
      <c r="A13381" s="3" t="n">
        <v>13380</v>
      </c>
      <c r="B13381" s="3" t="n">
        <v>9</v>
      </c>
      <c r="C13381" s="3" t="s">
        <v>503</v>
      </c>
      <c r="D13381" s="3" t="s">
        <v>563</v>
      </c>
      <c r="E13381" s="3" t="n">
        <v>864</v>
      </c>
      <c r="F13381" s="4" t="n">
        <v>261.95</v>
      </c>
      <c r="G13381" s="3" t="s">
        <v>8</v>
      </c>
      <c r="H13381" s="4" t="n">
        <f aca="false">ROUND(E13381*F13381,2)</f>
        <v>226324.8</v>
      </c>
    </row>
    <row r="13382" customFormat="false" ht="15" hidden="false" customHeight="false" outlineLevel="0" collapsed="false">
      <c r="A13382" s="3" t="n">
        <v>13381</v>
      </c>
      <c r="B13382" s="3" t="n">
        <v>3</v>
      </c>
      <c r="C13382" s="3" t="s">
        <v>503</v>
      </c>
      <c r="D13382" s="3" t="s">
        <v>562</v>
      </c>
      <c r="E13382" s="3" t="n">
        <v>1210</v>
      </c>
      <c r="F13382" s="4" t="n">
        <v>175.28</v>
      </c>
      <c r="G13382" s="3" t="s">
        <v>8</v>
      </c>
      <c r="H13382" s="4" t="n">
        <f aca="false">ROUND(E13382*F13382,2)</f>
        <v>212088.8</v>
      </c>
    </row>
    <row r="13383" customFormat="false" ht="15" hidden="false" customHeight="false" outlineLevel="0" collapsed="false">
      <c r="A13383" s="3" t="n">
        <v>13382</v>
      </c>
      <c r="B13383" s="3" t="n">
        <v>5</v>
      </c>
      <c r="C13383" s="3" t="s">
        <v>503</v>
      </c>
      <c r="D13383" s="3" t="s">
        <v>562</v>
      </c>
      <c r="E13383" s="3" t="n">
        <v>730</v>
      </c>
      <c r="F13383" s="4" t="n">
        <v>616</v>
      </c>
      <c r="G13383" s="3" t="s">
        <v>8</v>
      </c>
      <c r="H13383" s="4" t="n">
        <f aca="false">ROUND(E13383*F13383,2)</f>
        <v>449680</v>
      </c>
    </row>
    <row r="13384" customFormat="false" ht="15" hidden="false" customHeight="false" outlineLevel="0" collapsed="false">
      <c r="A13384" s="3" t="n">
        <v>13383</v>
      </c>
      <c r="B13384" s="3" t="n">
        <v>15</v>
      </c>
      <c r="C13384" s="3" t="s">
        <v>503</v>
      </c>
      <c r="D13384" s="3" t="s">
        <v>562</v>
      </c>
      <c r="E13384" s="3" t="n">
        <v>3845</v>
      </c>
      <c r="F13384" s="4" t="n">
        <v>280.17</v>
      </c>
      <c r="G13384" s="3" t="s">
        <v>46</v>
      </c>
      <c r="H13384" s="4" t="n">
        <f aca="false">ROUND(E13384*F13384,2)</f>
        <v>1077253.65</v>
      </c>
    </row>
    <row r="13385" customFormat="false" ht="15" hidden="false" customHeight="false" outlineLevel="0" collapsed="false">
      <c r="A13385" s="3" t="n">
        <v>13384</v>
      </c>
      <c r="B13385" s="3" t="n">
        <v>2</v>
      </c>
      <c r="C13385" s="3" t="s">
        <v>503</v>
      </c>
      <c r="D13385" s="3" t="s">
        <v>562</v>
      </c>
      <c r="E13385" s="3" t="n">
        <v>2924</v>
      </c>
      <c r="F13385" s="4" t="n">
        <v>32.24</v>
      </c>
      <c r="G13385" s="3" t="s">
        <v>8</v>
      </c>
      <c r="H13385" s="4" t="n">
        <f aca="false">ROUND(E13385*F13385,2)</f>
        <v>94269.76</v>
      </c>
    </row>
    <row r="13386" customFormat="false" ht="15" hidden="false" customHeight="false" outlineLevel="0" collapsed="false">
      <c r="A13386" s="3" t="n">
        <v>13385</v>
      </c>
      <c r="B13386" s="3" t="n">
        <v>14</v>
      </c>
      <c r="C13386" s="3" t="s">
        <v>503</v>
      </c>
      <c r="D13386" s="3" t="s">
        <v>562</v>
      </c>
      <c r="E13386" s="3" t="n">
        <v>4563</v>
      </c>
      <c r="F13386" s="4" t="n">
        <v>61.69</v>
      </c>
      <c r="G13386" s="3" t="s">
        <v>41</v>
      </c>
      <c r="H13386" s="4" t="n">
        <f aca="false">ROUND(E13386*F13386,2)</f>
        <v>281491.47</v>
      </c>
    </row>
    <row r="13387" customFormat="false" ht="15" hidden="false" customHeight="false" outlineLevel="0" collapsed="false">
      <c r="A13387" s="3" t="n">
        <v>13386</v>
      </c>
      <c r="B13387" s="3" t="n">
        <v>3</v>
      </c>
      <c r="C13387" s="3" t="s">
        <v>503</v>
      </c>
      <c r="D13387" s="3" t="s">
        <v>563</v>
      </c>
      <c r="E13387" s="3" t="n">
        <v>2599</v>
      </c>
      <c r="F13387" s="4" t="n">
        <v>174.9</v>
      </c>
      <c r="G13387" s="3" t="s">
        <v>8</v>
      </c>
      <c r="H13387" s="4" t="n">
        <f aca="false">ROUND(E13387*F13387,2)</f>
        <v>454565.1</v>
      </c>
    </row>
    <row r="13388" customFormat="false" ht="15" hidden="false" customHeight="false" outlineLevel="0" collapsed="false">
      <c r="A13388" s="3" t="n">
        <v>13387</v>
      </c>
      <c r="B13388" s="3" t="n">
        <v>2</v>
      </c>
      <c r="C13388" s="3" t="s">
        <v>503</v>
      </c>
      <c r="D13388" s="3" t="s">
        <v>562</v>
      </c>
      <c r="E13388" s="3" t="n">
        <v>4481</v>
      </c>
      <c r="F13388" s="4" t="n">
        <v>32.15</v>
      </c>
      <c r="G13388" s="3" t="s">
        <v>8</v>
      </c>
      <c r="H13388" s="4" t="n">
        <f aca="false">ROUND(E13388*F13388,2)</f>
        <v>144064.15</v>
      </c>
    </row>
    <row r="13389" customFormat="false" ht="15" hidden="false" customHeight="false" outlineLevel="0" collapsed="false">
      <c r="A13389" s="3" t="n">
        <v>13388</v>
      </c>
      <c r="B13389" s="3" t="n">
        <v>1</v>
      </c>
      <c r="C13389" s="3" t="s">
        <v>503</v>
      </c>
      <c r="D13389" s="3" t="s">
        <v>562</v>
      </c>
      <c r="E13389" s="3" t="n">
        <v>1852</v>
      </c>
      <c r="F13389" s="4" t="n">
        <v>326.22</v>
      </c>
      <c r="G13389" s="3" t="s">
        <v>8</v>
      </c>
      <c r="H13389" s="4" t="n">
        <f aca="false">ROUND(E13389*F13389,2)</f>
        <v>604159.44</v>
      </c>
    </row>
    <row r="13390" customFormat="false" ht="15" hidden="false" customHeight="false" outlineLevel="0" collapsed="false">
      <c r="A13390" s="3" t="n">
        <v>13389</v>
      </c>
      <c r="B13390" s="3" t="n">
        <v>4</v>
      </c>
      <c r="C13390" s="3" t="s">
        <v>504</v>
      </c>
      <c r="D13390" s="3" t="s">
        <v>563</v>
      </c>
      <c r="E13390" s="3" t="n">
        <v>3548</v>
      </c>
      <c r="F13390" s="4" t="n">
        <v>112.12</v>
      </c>
      <c r="G13390" s="3" t="s">
        <v>8</v>
      </c>
      <c r="H13390" s="4" t="n">
        <f aca="false">ROUND(E13390*F13390,2)</f>
        <v>397801.76</v>
      </c>
    </row>
    <row r="13391" customFormat="false" ht="15" hidden="false" customHeight="false" outlineLevel="0" collapsed="false">
      <c r="A13391" s="3" t="n">
        <v>13390</v>
      </c>
      <c r="B13391" s="3" t="n">
        <v>7</v>
      </c>
      <c r="C13391" s="3" t="s">
        <v>504</v>
      </c>
      <c r="D13391" s="3" t="s">
        <v>563</v>
      </c>
      <c r="E13391" s="3" t="n">
        <v>1171</v>
      </c>
      <c r="F13391" s="4" t="n">
        <v>258.9</v>
      </c>
      <c r="G13391" s="3" t="s">
        <v>8</v>
      </c>
      <c r="H13391" s="4" t="n">
        <f aca="false">ROUND(E13391*F13391,2)</f>
        <v>303171.9</v>
      </c>
    </row>
    <row r="13392" customFormat="false" ht="15" hidden="false" customHeight="false" outlineLevel="0" collapsed="false">
      <c r="A13392" s="3" t="n">
        <v>13391</v>
      </c>
      <c r="B13392" s="3" t="n">
        <v>14</v>
      </c>
      <c r="C13392" s="3" t="s">
        <v>504</v>
      </c>
      <c r="D13392" s="3" t="s">
        <v>562</v>
      </c>
      <c r="E13392" s="3" t="n">
        <v>873</v>
      </c>
      <c r="F13392" s="4" t="n">
        <v>62.47</v>
      </c>
      <c r="G13392" s="3" t="s">
        <v>41</v>
      </c>
      <c r="H13392" s="4" t="n">
        <f aca="false">ROUND(E13392*F13392,2)</f>
        <v>54536.31</v>
      </c>
    </row>
    <row r="13393" customFormat="false" ht="15" hidden="false" customHeight="false" outlineLevel="0" collapsed="false">
      <c r="A13393" s="3" t="n">
        <v>13392</v>
      </c>
      <c r="B13393" s="3" t="n">
        <v>5</v>
      </c>
      <c r="C13393" s="3" t="s">
        <v>504</v>
      </c>
      <c r="D13393" s="3" t="s">
        <v>562</v>
      </c>
      <c r="E13393" s="3" t="n">
        <v>2977</v>
      </c>
      <c r="F13393" s="4" t="n">
        <v>622.49</v>
      </c>
      <c r="G13393" s="3" t="s">
        <v>8</v>
      </c>
      <c r="H13393" s="4" t="n">
        <f aca="false">ROUND(E13393*F13393,2)</f>
        <v>1853152.73</v>
      </c>
    </row>
    <row r="13394" customFormat="false" ht="15" hidden="false" customHeight="false" outlineLevel="0" collapsed="false">
      <c r="A13394" s="3" t="n">
        <v>13393</v>
      </c>
      <c r="B13394" s="3" t="n">
        <v>5</v>
      </c>
      <c r="C13394" s="3" t="s">
        <v>504</v>
      </c>
      <c r="D13394" s="3" t="s">
        <v>563</v>
      </c>
      <c r="E13394" s="3" t="n">
        <v>3944</v>
      </c>
      <c r="F13394" s="4" t="n">
        <v>621.08</v>
      </c>
      <c r="G13394" s="3" t="s">
        <v>8</v>
      </c>
      <c r="H13394" s="4" t="n">
        <f aca="false">ROUND(E13394*F13394,2)</f>
        <v>2449539.52</v>
      </c>
    </row>
    <row r="13395" customFormat="false" ht="15" hidden="false" customHeight="false" outlineLevel="0" collapsed="false">
      <c r="A13395" s="3" t="n">
        <v>13394</v>
      </c>
      <c r="B13395" s="3" t="n">
        <v>4</v>
      </c>
      <c r="C13395" s="3" t="s">
        <v>504</v>
      </c>
      <c r="D13395" s="3" t="s">
        <v>562</v>
      </c>
      <c r="E13395" s="3" t="n">
        <v>1750</v>
      </c>
      <c r="F13395" s="4" t="n">
        <v>112.29</v>
      </c>
      <c r="G13395" s="3" t="s">
        <v>8</v>
      </c>
      <c r="H13395" s="4" t="n">
        <f aca="false">ROUND(E13395*F13395,2)</f>
        <v>196507.5</v>
      </c>
    </row>
    <row r="13396" customFormat="false" ht="15" hidden="false" customHeight="false" outlineLevel="0" collapsed="false">
      <c r="A13396" s="3" t="n">
        <v>13395</v>
      </c>
      <c r="B13396" s="3" t="n">
        <v>15</v>
      </c>
      <c r="C13396" s="3" t="s">
        <v>504</v>
      </c>
      <c r="D13396" s="3" t="s">
        <v>562</v>
      </c>
      <c r="E13396" s="3" t="n">
        <v>3661</v>
      </c>
      <c r="F13396" s="4" t="n">
        <v>281.01</v>
      </c>
      <c r="G13396" s="3" t="s">
        <v>46</v>
      </c>
      <c r="H13396" s="4" t="n">
        <f aca="false">ROUND(E13396*F13396,2)</f>
        <v>1028777.61</v>
      </c>
    </row>
    <row r="13397" customFormat="false" ht="15" hidden="false" customHeight="false" outlineLevel="0" collapsed="false">
      <c r="A13397" s="3" t="n">
        <v>13396</v>
      </c>
      <c r="B13397" s="3" t="n">
        <v>12</v>
      </c>
      <c r="C13397" s="3" t="s">
        <v>504</v>
      </c>
      <c r="D13397" s="3" t="s">
        <v>562</v>
      </c>
      <c r="E13397" s="3" t="n">
        <v>4879</v>
      </c>
      <c r="F13397" s="4" t="n">
        <v>208.47</v>
      </c>
      <c r="G13397" s="3" t="s">
        <v>38</v>
      </c>
      <c r="H13397" s="4" t="n">
        <f aca="false">ROUND(E13397*F13397,2)</f>
        <v>1017125.13</v>
      </c>
    </row>
    <row r="13398" customFormat="false" ht="15" hidden="false" customHeight="false" outlineLevel="0" collapsed="false">
      <c r="A13398" s="3" t="n">
        <v>13397</v>
      </c>
      <c r="B13398" s="3" t="n">
        <v>6</v>
      </c>
      <c r="C13398" s="3" t="s">
        <v>504</v>
      </c>
      <c r="D13398" s="3" t="s">
        <v>563</v>
      </c>
      <c r="E13398" s="3" t="n">
        <v>165</v>
      </c>
      <c r="F13398" s="4" t="n">
        <v>274.68</v>
      </c>
      <c r="G13398" s="3" t="s">
        <v>8</v>
      </c>
      <c r="H13398" s="4" t="n">
        <f aca="false">ROUND(E13398*F13398,2)</f>
        <v>45322.2</v>
      </c>
    </row>
    <row r="13399" customFormat="false" ht="15" hidden="false" customHeight="false" outlineLevel="0" collapsed="false">
      <c r="A13399" s="3" t="n">
        <v>13398</v>
      </c>
      <c r="B13399" s="3" t="n">
        <v>14</v>
      </c>
      <c r="C13399" s="3" t="s">
        <v>504</v>
      </c>
      <c r="D13399" s="3" t="s">
        <v>563</v>
      </c>
      <c r="E13399" s="3" t="n">
        <v>2568</v>
      </c>
      <c r="F13399" s="4" t="n">
        <v>62.17</v>
      </c>
      <c r="G13399" s="3" t="s">
        <v>41</v>
      </c>
      <c r="H13399" s="4" t="n">
        <f aca="false">ROUND(E13399*F13399,2)</f>
        <v>159652.56</v>
      </c>
    </row>
    <row r="13400" customFormat="false" ht="15" hidden="false" customHeight="false" outlineLevel="0" collapsed="false">
      <c r="A13400" s="3" t="n">
        <v>13399</v>
      </c>
      <c r="B13400" s="3" t="n">
        <v>11</v>
      </c>
      <c r="C13400" s="3" t="s">
        <v>504</v>
      </c>
      <c r="D13400" s="3" t="s">
        <v>563</v>
      </c>
      <c r="E13400" s="3" t="n">
        <v>4089</v>
      </c>
      <c r="F13400" s="4" t="n">
        <v>107.09</v>
      </c>
      <c r="G13400" s="3" t="s">
        <v>34</v>
      </c>
      <c r="H13400" s="4" t="n">
        <f aca="false">ROUND(E13400*F13400,2)</f>
        <v>437891.01</v>
      </c>
    </row>
    <row r="13401" customFormat="false" ht="15" hidden="false" customHeight="false" outlineLevel="0" collapsed="false">
      <c r="A13401" s="3" t="n">
        <v>13400</v>
      </c>
      <c r="B13401" s="3" t="n">
        <v>8</v>
      </c>
      <c r="C13401" s="3" t="s">
        <v>504</v>
      </c>
      <c r="D13401" s="3" t="s">
        <v>562</v>
      </c>
      <c r="E13401" s="3" t="n">
        <v>155</v>
      </c>
      <c r="F13401" s="4" t="n">
        <v>79.55</v>
      </c>
      <c r="G13401" s="3" t="s">
        <v>8</v>
      </c>
      <c r="H13401" s="4" t="n">
        <f aca="false">ROUND(E13401*F13401,2)</f>
        <v>12330.25</v>
      </c>
    </row>
    <row r="13402" customFormat="false" ht="15" hidden="false" customHeight="false" outlineLevel="0" collapsed="false">
      <c r="A13402" s="3" t="n">
        <v>13401</v>
      </c>
      <c r="B13402" s="3" t="n">
        <v>8</v>
      </c>
      <c r="C13402" s="3" t="s">
        <v>504</v>
      </c>
      <c r="D13402" s="3" t="s">
        <v>563</v>
      </c>
      <c r="E13402" s="3" t="n">
        <v>4067</v>
      </c>
      <c r="F13402" s="4" t="n">
        <v>79.8</v>
      </c>
      <c r="G13402" s="3" t="s">
        <v>8</v>
      </c>
      <c r="H13402" s="4" t="n">
        <f aca="false">ROUND(E13402*F13402,2)</f>
        <v>324546.6</v>
      </c>
    </row>
    <row r="13403" customFormat="false" ht="15" hidden="false" customHeight="false" outlineLevel="0" collapsed="false">
      <c r="A13403" s="3" t="n">
        <v>13402</v>
      </c>
      <c r="B13403" s="3" t="n">
        <v>9</v>
      </c>
      <c r="C13403" s="3" t="s">
        <v>504</v>
      </c>
      <c r="D13403" s="3" t="s">
        <v>563</v>
      </c>
      <c r="E13403" s="3" t="n">
        <v>4436</v>
      </c>
      <c r="F13403" s="4" t="n">
        <v>251.59</v>
      </c>
      <c r="G13403" s="3" t="s">
        <v>8</v>
      </c>
      <c r="H13403" s="4" t="n">
        <f aca="false">ROUND(E13403*F13403,2)</f>
        <v>1116053.24</v>
      </c>
    </row>
    <row r="13404" customFormat="false" ht="15" hidden="false" customHeight="false" outlineLevel="0" collapsed="false">
      <c r="A13404" s="3" t="n">
        <v>13403</v>
      </c>
      <c r="B13404" s="3" t="n">
        <v>8</v>
      </c>
      <c r="C13404" s="3" t="s">
        <v>504</v>
      </c>
      <c r="D13404" s="3" t="s">
        <v>562</v>
      </c>
      <c r="E13404" s="3" t="n">
        <v>997</v>
      </c>
      <c r="F13404" s="4" t="n">
        <v>79.74</v>
      </c>
      <c r="G13404" s="3" t="s">
        <v>8</v>
      </c>
      <c r="H13404" s="4" t="n">
        <f aca="false">ROUND(E13404*F13404,2)</f>
        <v>79500.78</v>
      </c>
    </row>
    <row r="13405" customFormat="false" ht="15" hidden="false" customHeight="false" outlineLevel="0" collapsed="false">
      <c r="A13405" s="3" t="n">
        <v>13404</v>
      </c>
      <c r="B13405" s="3" t="n">
        <v>10</v>
      </c>
      <c r="C13405" s="3" t="s">
        <v>504</v>
      </c>
      <c r="D13405" s="3" t="s">
        <v>562</v>
      </c>
      <c r="E13405" s="3" t="n">
        <v>1038</v>
      </c>
      <c r="F13405" s="4" t="n">
        <v>92.25</v>
      </c>
      <c r="G13405" s="3" t="s">
        <v>8</v>
      </c>
      <c r="H13405" s="4" t="n">
        <f aca="false">ROUND(E13405*F13405,2)</f>
        <v>95755.5</v>
      </c>
    </row>
    <row r="13406" customFormat="false" ht="15" hidden="false" customHeight="false" outlineLevel="0" collapsed="false">
      <c r="A13406" s="3" t="n">
        <v>13405</v>
      </c>
      <c r="B13406" s="3" t="n">
        <v>5</v>
      </c>
      <c r="C13406" s="3" t="s">
        <v>504</v>
      </c>
      <c r="D13406" s="3" t="s">
        <v>562</v>
      </c>
      <c r="E13406" s="3" t="n">
        <v>4185</v>
      </c>
      <c r="F13406" s="4" t="n">
        <v>623.62</v>
      </c>
      <c r="G13406" s="3" t="s">
        <v>8</v>
      </c>
      <c r="H13406" s="4" t="n">
        <f aca="false">ROUND(E13406*F13406,2)</f>
        <v>2609849.7</v>
      </c>
    </row>
    <row r="13407" customFormat="false" ht="15" hidden="false" customHeight="false" outlineLevel="0" collapsed="false">
      <c r="A13407" s="3" t="n">
        <v>13406</v>
      </c>
      <c r="B13407" s="3" t="n">
        <v>7</v>
      </c>
      <c r="C13407" s="3" t="s">
        <v>504</v>
      </c>
      <c r="D13407" s="3" t="s">
        <v>563</v>
      </c>
      <c r="E13407" s="3" t="n">
        <v>2732</v>
      </c>
      <c r="F13407" s="4" t="n">
        <v>258.8</v>
      </c>
      <c r="G13407" s="3" t="s">
        <v>8</v>
      </c>
      <c r="H13407" s="4" t="n">
        <f aca="false">ROUND(E13407*F13407,2)</f>
        <v>707041.6</v>
      </c>
    </row>
    <row r="13408" customFormat="false" ht="15" hidden="false" customHeight="false" outlineLevel="0" collapsed="false">
      <c r="A13408" s="3" t="n">
        <v>13407</v>
      </c>
      <c r="B13408" s="3" t="n">
        <v>7</v>
      </c>
      <c r="C13408" s="3" t="s">
        <v>504</v>
      </c>
      <c r="D13408" s="3" t="s">
        <v>563</v>
      </c>
      <c r="E13408" s="3" t="n">
        <v>3287</v>
      </c>
      <c r="F13408" s="4" t="n">
        <v>258.84</v>
      </c>
      <c r="G13408" s="3" t="s">
        <v>8</v>
      </c>
      <c r="H13408" s="4" t="n">
        <f aca="false">ROUND(E13408*F13408,2)</f>
        <v>850807.08</v>
      </c>
    </row>
    <row r="13409" customFormat="false" ht="15" hidden="false" customHeight="false" outlineLevel="0" collapsed="false">
      <c r="A13409" s="3" t="n">
        <v>13408</v>
      </c>
      <c r="B13409" s="3" t="n">
        <v>8</v>
      </c>
      <c r="C13409" s="3" t="s">
        <v>504</v>
      </c>
      <c r="D13409" s="3" t="s">
        <v>562</v>
      </c>
      <c r="E13409" s="3" t="n">
        <v>4451</v>
      </c>
      <c r="F13409" s="4" t="n">
        <v>79.75</v>
      </c>
      <c r="G13409" s="3" t="s">
        <v>8</v>
      </c>
      <c r="H13409" s="4" t="n">
        <f aca="false">ROUND(E13409*F13409,2)</f>
        <v>354967.25</v>
      </c>
    </row>
    <row r="13410" customFormat="false" ht="15" hidden="false" customHeight="false" outlineLevel="0" collapsed="false">
      <c r="A13410" s="3" t="n">
        <v>13409</v>
      </c>
      <c r="B13410" s="3" t="n">
        <v>8</v>
      </c>
      <c r="C13410" s="3" t="s">
        <v>504</v>
      </c>
      <c r="D13410" s="3" t="s">
        <v>563</v>
      </c>
      <c r="E13410" s="3" t="n">
        <v>3736</v>
      </c>
      <c r="F13410" s="4" t="n">
        <v>79.83</v>
      </c>
      <c r="G13410" s="3" t="s">
        <v>8</v>
      </c>
      <c r="H13410" s="4" t="n">
        <f aca="false">ROUND(E13410*F13410,2)</f>
        <v>298244.88</v>
      </c>
    </row>
    <row r="13411" customFormat="false" ht="15" hidden="false" customHeight="false" outlineLevel="0" collapsed="false">
      <c r="A13411" s="3" t="n">
        <v>13410</v>
      </c>
      <c r="B13411" s="3" t="n">
        <v>2</v>
      </c>
      <c r="C13411" s="3" t="s">
        <v>504</v>
      </c>
      <c r="D13411" s="3" t="s">
        <v>562</v>
      </c>
      <c r="E13411" s="3" t="n">
        <v>887</v>
      </c>
      <c r="F13411" s="4" t="n">
        <v>32.27</v>
      </c>
      <c r="G13411" s="3" t="s">
        <v>8</v>
      </c>
      <c r="H13411" s="4" t="n">
        <f aca="false">ROUND(E13411*F13411,2)</f>
        <v>28623.49</v>
      </c>
    </row>
    <row r="13412" customFormat="false" ht="15" hidden="false" customHeight="false" outlineLevel="0" collapsed="false">
      <c r="A13412" s="3" t="n">
        <v>13411</v>
      </c>
      <c r="B13412" s="3" t="n">
        <v>4</v>
      </c>
      <c r="C13412" s="3" t="s">
        <v>504</v>
      </c>
      <c r="D13412" s="3" t="s">
        <v>562</v>
      </c>
      <c r="E13412" s="3" t="n">
        <v>1844</v>
      </c>
      <c r="F13412" s="4" t="n">
        <v>112.19</v>
      </c>
      <c r="G13412" s="3" t="s">
        <v>8</v>
      </c>
      <c r="H13412" s="4" t="n">
        <f aca="false">ROUND(E13412*F13412,2)</f>
        <v>206878.36</v>
      </c>
    </row>
    <row r="13413" customFormat="false" ht="15" hidden="false" customHeight="false" outlineLevel="0" collapsed="false">
      <c r="A13413" s="3" t="n">
        <v>13412</v>
      </c>
      <c r="B13413" s="3" t="n">
        <v>7</v>
      </c>
      <c r="C13413" s="3" t="s">
        <v>504</v>
      </c>
      <c r="D13413" s="3" t="s">
        <v>562</v>
      </c>
      <c r="E13413" s="3" t="n">
        <v>3689</v>
      </c>
      <c r="F13413" s="4" t="n">
        <v>259.39</v>
      </c>
      <c r="G13413" s="3" t="s">
        <v>8</v>
      </c>
      <c r="H13413" s="4" t="n">
        <f aca="false">ROUND(E13413*F13413,2)</f>
        <v>956889.71</v>
      </c>
    </row>
    <row r="13414" customFormat="false" ht="15" hidden="false" customHeight="false" outlineLevel="0" collapsed="false">
      <c r="A13414" s="3" t="n">
        <v>13413</v>
      </c>
      <c r="B13414" s="3" t="n">
        <v>14</v>
      </c>
      <c r="C13414" s="3" t="s">
        <v>504</v>
      </c>
      <c r="D13414" s="3" t="s">
        <v>563</v>
      </c>
      <c r="E13414" s="3" t="n">
        <v>2331</v>
      </c>
      <c r="F13414" s="4" t="n">
        <v>62.52</v>
      </c>
      <c r="G13414" s="3" t="s">
        <v>41</v>
      </c>
      <c r="H13414" s="4" t="n">
        <f aca="false">ROUND(E13414*F13414,2)</f>
        <v>145734.12</v>
      </c>
    </row>
    <row r="13415" customFormat="false" ht="15" hidden="false" customHeight="false" outlineLevel="0" collapsed="false">
      <c r="A13415" s="3" t="n">
        <v>13414</v>
      </c>
      <c r="B13415" s="3" t="n">
        <v>12</v>
      </c>
      <c r="C13415" s="3" t="s">
        <v>504</v>
      </c>
      <c r="D13415" s="3" t="s">
        <v>562</v>
      </c>
      <c r="E13415" s="3" t="n">
        <v>1313</v>
      </c>
      <c r="F13415" s="4" t="n">
        <v>208.85</v>
      </c>
      <c r="G13415" s="3" t="s">
        <v>38</v>
      </c>
      <c r="H13415" s="4" t="n">
        <f aca="false">ROUND(E13415*F13415,2)</f>
        <v>274220.05</v>
      </c>
    </row>
    <row r="13416" customFormat="false" ht="15" hidden="false" customHeight="false" outlineLevel="0" collapsed="false">
      <c r="A13416" s="3" t="n">
        <v>13415</v>
      </c>
      <c r="B13416" s="3" t="n">
        <v>3</v>
      </c>
      <c r="C13416" s="3" t="s">
        <v>505</v>
      </c>
      <c r="D13416" s="3" t="s">
        <v>563</v>
      </c>
      <c r="E13416" s="3" t="n">
        <v>2220</v>
      </c>
      <c r="F13416" s="4" t="n">
        <v>175.31</v>
      </c>
      <c r="G13416" s="3" t="s">
        <v>8</v>
      </c>
      <c r="H13416" s="4" t="n">
        <f aca="false">ROUND(E13416*F13416,2)</f>
        <v>389188.2</v>
      </c>
    </row>
    <row r="13417" customFormat="false" ht="15" hidden="false" customHeight="false" outlineLevel="0" collapsed="false">
      <c r="A13417" s="3" t="n">
        <v>13416</v>
      </c>
      <c r="B13417" s="3" t="n">
        <v>15</v>
      </c>
      <c r="C13417" s="3" t="s">
        <v>505</v>
      </c>
      <c r="D13417" s="3" t="s">
        <v>562</v>
      </c>
      <c r="E13417" s="3" t="n">
        <v>3308</v>
      </c>
      <c r="F13417" s="4" t="n">
        <v>280.78</v>
      </c>
      <c r="G13417" s="3" t="s">
        <v>46</v>
      </c>
      <c r="H13417" s="4" t="n">
        <f aca="false">ROUND(E13417*F13417,2)</f>
        <v>928820.24</v>
      </c>
    </row>
    <row r="13418" customFormat="false" ht="15" hidden="false" customHeight="false" outlineLevel="0" collapsed="false">
      <c r="A13418" s="3" t="n">
        <v>13417</v>
      </c>
      <c r="B13418" s="3" t="n">
        <v>4</v>
      </c>
      <c r="C13418" s="3" t="s">
        <v>505</v>
      </c>
      <c r="D13418" s="3" t="s">
        <v>562</v>
      </c>
      <c r="E13418" s="3" t="n">
        <v>3116</v>
      </c>
      <c r="F13418" s="4" t="n">
        <v>110.46</v>
      </c>
      <c r="G13418" s="3" t="s">
        <v>8</v>
      </c>
      <c r="H13418" s="4" t="n">
        <f aca="false">ROUND(E13418*F13418,2)</f>
        <v>344193.36</v>
      </c>
    </row>
    <row r="13419" customFormat="false" ht="15" hidden="false" customHeight="false" outlineLevel="0" collapsed="false">
      <c r="A13419" s="3" t="n">
        <v>13418</v>
      </c>
      <c r="B13419" s="3" t="n">
        <v>2</v>
      </c>
      <c r="C13419" s="3" t="s">
        <v>505</v>
      </c>
      <c r="D13419" s="3" t="s">
        <v>563</v>
      </c>
      <c r="E13419" s="3" t="n">
        <v>3180</v>
      </c>
      <c r="F13419" s="4" t="n">
        <v>31.77</v>
      </c>
      <c r="G13419" s="3" t="s">
        <v>8</v>
      </c>
      <c r="H13419" s="4" t="n">
        <f aca="false">ROUND(E13419*F13419,2)</f>
        <v>101028.6</v>
      </c>
    </row>
    <row r="13420" customFormat="false" ht="15" hidden="false" customHeight="false" outlineLevel="0" collapsed="false">
      <c r="A13420" s="3" t="n">
        <v>13419</v>
      </c>
      <c r="B13420" s="3" t="n">
        <v>7</v>
      </c>
      <c r="C13420" s="3" t="s">
        <v>505</v>
      </c>
      <c r="D13420" s="3" t="s">
        <v>562</v>
      </c>
      <c r="E13420" s="3" t="n">
        <v>1617</v>
      </c>
      <c r="F13420" s="4" t="n">
        <v>258.3</v>
      </c>
      <c r="G13420" s="3" t="s">
        <v>8</v>
      </c>
      <c r="H13420" s="4" t="n">
        <f aca="false">ROUND(E13420*F13420,2)</f>
        <v>417671.1</v>
      </c>
    </row>
    <row r="13421" customFormat="false" ht="15" hidden="false" customHeight="false" outlineLevel="0" collapsed="false">
      <c r="A13421" s="3" t="n">
        <v>13420</v>
      </c>
      <c r="B13421" s="3" t="n">
        <v>13</v>
      </c>
      <c r="C13421" s="3" t="s">
        <v>505</v>
      </c>
      <c r="D13421" s="3" t="s">
        <v>563</v>
      </c>
      <c r="E13421" s="3" t="n">
        <v>764</v>
      </c>
      <c r="F13421" s="4" t="n">
        <v>43.83</v>
      </c>
      <c r="G13421" s="3" t="s">
        <v>41</v>
      </c>
      <c r="H13421" s="4" t="n">
        <f aca="false">ROUND(E13421*F13421,2)</f>
        <v>33486.12</v>
      </c>
    </row>
    <row r="13422" customFormat="false" ht="15" hidden="false" customHeight="false" outlineLevel="0" collapsed="false">
      <c r="A13422" s="3" t="n">
        <v>13421</v>
      </c>
      <c r="B13422" s="3" t="n">
        <v>12</v>
      </c>
      <c r="C13422" s="3" t="s">
        <v>505</v>
      </c>
      <c r="D13422" s="3" t="s">
        <v>563</v>
      </c>
      <c r="E13422" s="3" t="n">
        <v>2223</v>
      </c>
      <c r="F13422" s="4" t="n">
        <v>209.04</v>
      </c>
      <c r="G13422" s="3" t="s">
        <v>38</v>
      </c>
      <c r="H13422" s="4" t="n">
        <f aca="false">ROUND(E13422*F13422,2)</f>
        <v>464695.92</v>
      </c>
    </row>
    <row r="13423" customFormat="false" ht="15" hidden="false" customHeight="false" outlineLevel="0" collapsed="false">
      <c r="A13423" s="3" t="n">
        <v>13422</v>
      </c>
      <c r="B13423" s="3" t="n">
        <v>8</v>
      </c>
      <c r="C13423" s="3" t="s">
        <v>505</v>
      </c>
      <c r="D13423" s="3" t="s">
        <v>563</v>
      </c>
      <c r="E13423" s="3" t="n">
        <v>4387</v>
      </c>
      <c r="F13423" s="4" t="n">
        <v>80.11</v>
      </c>
      <c r="G13423" s="3" t="s">
        <v>8</v>
      </c>
      <c r="H13423" s="4" t="n">
        <f aca="false">ROUND(E13423*F13423,2)</f>
        <v>351442.57</v>
      </c>
    </row>
    <row r="13424" customFormat="false" ht="15" hidden="false" customHeight="false" outlineLevel="0" collapsed="false">
      <c r="A13424" s="3" t="n">
        <v>13423</v>
      </c>
      <c r="B13424" s="3" t="n">
        <v>13</v>
      </c>
      <c r="C13424" s="3" t="s">
        <v>505</v>
      </c>
      <c r="D13424" s="3" t="s">
        <v>563</v>
      </c>
      <c r="E13424" s="3" t="n">
        <v>3715</v>
      </c>
      <c r="F13424" s="4" t="n">
        <v>43.78</v>
      </c>
      <c r="G13424" s="3" t="s">
        <v>41</v>
      </c>
      <c r="H13424" s="4" t="n">
        <f aca="false">ROUND(E13424*F13424,2)</f>
        <v>162642.7</v>
      </c>
    </row>
    <row r="13425" customFormat="false" ht="15" hidden="false" customHeight="false" outlineLevel="0" collapsed="false">
      <c r="A13425" s="3" t="n">
        <v>13424</v>
      </c>
      <c r="B13425" s="3" t="n">
        <v>12</v>
      </c>
      <c r="C13425" s="3" t="s">
        <v>505</v>
      </c>
      <c r="D13425" s="3" t="s">
        <v>563</v>
      </c>
      <c r="E13425" s="3" t="n">
        <v>4083</v>
      </c>
      <c r="F13425" s="4" t="n">
        <v>208.77</v>
      </c>
      <c r="G13425" s="3" t="s">
        <v>38</v>
      </c>
      <c r="H13425" s="4" t="n">
        <f aca="false">ROUND(E13425*F13425,2)</f>
        <v>852407.91</v>
      </c>
    </row>
    <row r="13426" customFormat="false" ht="15" hidden="false" customHeight="false" outlineLevel="0" collapsed="false">
      <c r="A13426" s="3" t="n">
        <v>13425</v>
      </c>
      <c r="B13426" s="3" t="n">
        <v>7</v>
      </c>
      <c r="C13426" s="3" t="s">
        <v>505</v>
      </c>
      <c r="D13426" s="3" t="s">
        <v>563</v>
      </c>
      <c r="E13426" s="3" t="n">
        <v>4190</v>
      </c>
      <c r="F13426" s="4" t="n">
        <v>258.86</v>
      </c>
      <c r="G13426" s="3" t="s">
        <v>8</v>
      </c>
      <c r="H13426" s="4" t="n">
        <f aca="false">ROUND(E13426*F13426,2)</f>
        <v>1084623.4</v>
      </c>
    </row>
    <row r="13427" customFormat="false" ht="15" hidden="false" customHeight="false" outlineLevel="0" collapsed="false">
      <c r="A13427" s="3" t="n">
        <v>13426</v>
      </c>
      <c r="B13427" s="3" t="n">
        <v>7</v>
      </c>
      <c r="C13427" s="3" t="s">
        <v>505</v>
      </c>
      <c r="D13427" s="3" t="s">
        <v>563</v>
      </c>
      <c r="E13427" s="3" t="n">
        <v>4604</v>
      </c>
      <c r="F13427" s="4" t="n">
        <v>258.68</v>
      </c>
      <c r="G13427" s="3" t="s">
        <v>8</v>
      </c>
      <c r="H13427" s="4" t="n">
        <f aca="false">ROUND(E13427*F13427,2)</f>
        <v>1190962.72</v>
      </c>
    </row>
    <row r="13428" customFormat="false" ht="15" hidden="false" customHeight="false" outlineLevel="0" collapsed="false">
      <c r="A13428" s="3" t="n">
        <v>13427</v>
      </c>
      <c r="B13428" s="3" t="n">
        <v>12</v>
      </c>
      <c r="C13428" s="3" t="s">
        <v>505</v>
      </c>
      <c r="D13428" s="3" t="s">
        <v>562</v>
      </c>
      <c r="E13428" s="3" t="n">
        <v>4876</v>
      </c>
      <c r="F13428" s="4" t="n">
        <v>209.3</v>
      </c>
      <c r="G13428" s="3" t="s">
        <v>38</v>
      </c>
      <c r="H13428" s="4" t="n">
        <f aca="false">ROUND(E13428*F13428,2)</f>
        <v>1020546.8</v>
      </c>
    </row>
    <row r="13429" customFormat="false" ht="15" hidden="false" customHeight="false" outlineLevel="0" collapsed="false">
      <c r="A13429" s="3" t="n">
        <v>13428</v>
      </c>
      <c r="B13429" s="3" t="n">
        <v>9</v>
      </c>
      <c r="C13429" s="3" t="s">
        <v>505</v>
      </c>
      <c r="D13429" s="3" t="s">
        <v>562</v>
      </c>
      <c r="E13429" s="3" t="n">
        <v>4517</v>
      </c>
      <c r="F13429" s="4" t="n">
        <v>251.29</v>
      </c>
      <c r="G13429" s="3" t="s">
        <v>8</v>
      </c>
      <c r="H13429" s="4" t="n">
        <f aca="false">ROUND(E13429*F13429,2)</f>
        <v>1135076.93</v>
      </c>
    </row>
    <row r="13430" customFormat="false" ht="15" hidden="false" customHeight="false" outlineLevel="0" collapsed="false">
      <c r="A13430" s="3" t="n">
        <v>13429</v>
      </c>
      <c r="B13430" s="3" t="n">
        <v>6</v>
      </c>
      <c r="C13430" s="3" t="s">
        <v>505</v>
      </c>
      <c r="D13430" s="3" t="s">
        <v>562</v>
      </c>
      <c r="E13430" s="3" t="n">
        <v>3118</v>
      </c>
      <c r="F13430" s="4" t="n">
        <v>284.52</v>
      </c>
      <c r="G13430" s="3" t="s">
        <v>8</v>
      </c>
      <c r="H13430" s="4" t="n">
        <f aca="false">ROUND(E13430*F13430,2)</f>
        <v>887133.36</v>
      </c>
    </row>
    <row r="13431" customFormat="false" ht="15" hidden="false" customHeight="false" outlineLevel="0" collapsed="false">
      <c r="A13431" s="3" t="n">
        <v>13430</v>
      </c>
      <c r="B13431" s="3" t="n">
        <v>1</v>
      </c>
      <c r="C13431" s="3" t="s">
        <v>505</v>
      </c>
      <c r="D13431" s="3" t="s">
        <v>562</v>
      </c>
      <c r="E13431" s="3" t="n">
        <v>1773</v>
      </c>
      <c r="F13431" s="4" t="n">
        <v>329.66</v>
      </c>
      <c r="G13431" s="3" t="s">
        <v>8</v>
      </c>
      <c r="H13431" s="4" t="n">
        <f aca="false">ROUND(E13431*F13431,2)</f>
        <v>584487.18</v>
      </c>
    </row>
    <row r="13432" customFormat="false" ht="15" hidden="false" customHeight="false" outlineLevel="0" collapsed="false">
      <c r="A13432" s="3" t="n">
        <v>13431</v>
      </c>
      <c r="B13432" s="3" t="n">
        <v>14</v>
      </c>
      <c r="C13432" s="3" t="s">
        <v>505</v>
      </c>
      <c r="D13432" s="3" t="s">
        <v>563</v>
      </c>
      <c r="E13432" s="3" t="n">
        <v>3152</v>
      </c>
      <c r="F13432" s="4" t="n">
        <v>63.37</v>
      </c>
      <c r="G13432" s="3" t="s">
        <v>41</v>
      </c>
      <c r="H13432" s="4" t="n">
        <f aca="false">ROUND(E13432*F13432,2)</f>
        <v>199742.24</v>
      </c>
    </row>
    <row r="13433" customFormat="false" ht="15" hidden="false" customHeight="false" outlineLevel="0" collapsed="false">
      <c r="A13433" s="3" t="n">
        <v>13432</v>
      </c>
      <c r="B13433" s="3" t="n">
        <v>7</v>
      </c>
      <c r="C13433" s="3" t="s">
        <v>505</v>
      </c>
      <c r="D13433" s="3" t="s">
        <v>563</v>
      </c>
      <c r="E13433" s="3" t="n">
        <v>399</v>
      </c>
      <c r="F13433" s="4" t="n">
        <v>259.12</v>
      </c>
      <c r="G13433" s="3" t="s">
        <v>8</v>
      </c>
      <c r="H13433" s="4" t="n">
        <f aca="false">ROUND(E13433*F13433,2)</f>
        <v>103388.88</v>
      </c>
    </row>
    <row r="13434" customFormat="false" ht="15" hidden="false" customHeight="false" outlineLevel="0" collapsed="false">
      <c r="A13434" s="3" t="n">
        <v>13433</v>
      </c>
      <c r="B13434" s="3" t="n">
        <v>12</v>
      </c>
      <c r="C13434" s="3" t="s">
        <v>505</v>
      </c>
      <c r="D13434" s="3" t="s">
        <v>563</v>
      </c>
      <c r="E13434" s="3" t="n">
        <v>2623</v>
      </c>
      <c r="F13434" s="4" t="n">
        <v>208.42</v>
      </c>
      <c r="G13434" s="3" t="s">
        <v>38</v>
      </c>
      <c r="H13434" s="4" t="n">
        <f aca="false">ROUND(E13434*F13434,2)</f>
        <v>546685.66</v>
      </c>
    </row>
    <row r="13435" customFormat="false" ht="15" hidden="false" customHeight="false" outlineLevel="0" collapsed="false">
      <c r="A13435" s="3" t="n">
        <v>13434</v>
      </c>
      <c r="B13435" s="3" t="n">
        <v>13</v>
      </c>
      <c r="C13435" s="3" t="s">
        <v>505</v>
      </c>
      <c r="D13435" s="3" t="s">
        <v>563</v>
      </c>
      <c r="E13435" s="3" t="n">
        <v>3737</v>
      </c>
      <c r="F13435" s="4" t="n">
        <v>43.78</v>
      </c>
      <c r="G13435" s="3" t="s">
        <v>41</v>
      </c>
      <c r="H13435" s="4" t="n">
        <f aca="false">ROUND(E13435*F13435,2)</f>
        <v>163605.86</v>
      </c>
    </row>
    <row r="13436" customFormat="false" ht="15" hidden="false" customHeight="false" outlineLevel="0" collapsed="false">
      <c r="A13436" s="3" t="n">
        <v>13435</v>
      </c>
      <c r="B13436" s="3" t="n">
        <v>11</v>
      </c>
      <c r="C13436" s="3" t="s">
        <v>505</v>
      </c>
      <c r="D13436" s="3" t="s">
        <v>562</v>
      </c>
      <c r="E13436" s="3" t="n">
        <v>4608</v>
      </c>
      <c r="F13436" s="4" t="n">
        <v>106.06</v>
      </c>
      <c r="G13436" s="3" t="s">
        <v>34</v>
      </c>
      <c r="H13436" s="4" t="n">
        <f aca="false">ROUND(E13436*F13436,2)</f>
        <v>488724.48</v>
      </c>
    </row>
    <row r="13437" customFormat="false" ht="15" hidden="false" customHeight="false" outlineLevel="0" collapsed="false">
      <c r="A13437" s="3" t="n">
        <v>13436</v>
      </c>
      <c r="B13437" s="3" t="n">
        <v>1</v>
      </c>
      <c r="C13437" s="3" t="s">
        <v>505</v>
      </c>
      <c r="D13437" s="3" t="s">
        <v>563</v>
      </c>
      <c r="E13437" s="3" t="n">
        <v>3446</v>
      </c>
      <c r="F13437" s="4" t="n">
        <v>328.44</v>
      </c>
      <c r="G13437" s="3" t="s">
        <v>8</v>
      </c>
      <c r="H13437" s="4" t="n">
        <f aca="false">ROUND(E13437*F13437,2)</f>
        <v>1131804.24</v>
      </c>
    </row>
    <row r="13438" customFormat="false" ht="15" hidden="false" customHeight="false" outlineLevel="0" collapsed="false">
      <c r="A13438" s="3" t="n">
        <v>13437</v>
      </c>
      <c r="B13438" s="3" t="n">
        <v>3</v>
      </c>
      <c r="C13438" s="3" t="s">
        <v>505</v>
      </c>
      <c r="D13438" s="3" t="s">
        <v>563</v>
      </c>
      <c r="E13438" s="3" t="n">
        <v>3677</v>
      </c>
      <c r="F13438" s="4" t="n">
        <v>175.08</v>
      </c>
      <c r="G13438" s="3" t="s">
        <v>8</v>
      </c>
      <c r="H13438" s="4" t="n">
        <f aca="false">ROUND(E13438*F13438,2)</f>
        <v>643769.16</v>
      </c>
    </row>
    <row r="13439" customFormat="false" ht="15" hidden="false" customHeight="false" outlineLevel="0" collapsed="false">
      <c r="A13439" s="3" t="n">
        <v>13438</v>
      </c>
      <c r="B13439" s="3" t="n">
        <v>7</v>
      </c>
      <c r="C13439" s="3" t="s">
        <v>505</v>
      </c>
      <c r="D13439" s="3" t="s">
        <v>563</v>
      </c>
      <c r="E13439" s="3" t="n">
        <v>3763</v>
      </c>
      <c r="F13439" s="4" t="n">
        <v>259.15</v>
      </c>
      <c r="G13439" s="3" t="s">
        <v>8</v>
      </c>
      <c r="H13439" s="4" t="n">
        <f aca="false">ROUND(E13439*F13439,2)</f>
        <v>975181.45</v>
      </c>
    </row>
    <row r="13440" customFormat="false" ht="15" hidden="false" customHeight="false" outlineLevel="0" collapsed="false">
      <c r="A13440" s="3" t="n">
        <v>13439</v>
      </c>
      <c r="B13440" s="3" t="n">
        <v>13</v>
      </c>
      <c r="C13440" s="3" t="s">
        <v>505</v>
      </c>
      <c r="D13440" s="3" t="s">
        <v>562</v>
      </c>
      <c r="E13440" s="3" t="n">
        <v>4893</v>
      </c>
      <c r="F13440" s="4" t="n">
        <v>43.88</v>
      </c>
      <c r="G13440" s="3" t="s">
        <v>41</v>
      </c>
      <c r="H13440" s="4" t="n">
        <f aca="false">ROUND(E13440*F13440,2)</f>
        <v>214704.84</v>
      </c>
    </row>
    <row r="13441" customFormat="false" ht="15" hidden="false" customHeight="false" outlineLevel="0" collapsed="false">
      <c r="A13441" s="3" t="n">
        <v>13440</v>
      </c>
      <c r="B13441" s="3" t="n">
        <v>12</v>
      </c>
      <c r="C13441" s="3" t="s">
        <v>506</v>
      </c>
      <c r="D13441" s="3" t="s">
        <v>562</v>
      </c>
      <c r="E13441" s="3" t="n">
        <v>1007</v>
      </c>
      <c r="F13441" s="4" t="n">
        <v>209.44</v>
      </c>
      <c r="G13441" s="3" t="s">
        <v>38</v>
      </c>
      <c r="H13441" s="4" t="n">
        <f aca="false">ROUND(E13441*F13441,2)</f>
        <v>210906.08</v>
      </c>
    </row>
    <row r="13442" customFormat="false" ht="15" hidden="false" customHeight="false" outlineLevel="0" collapsed="false">
      <c r="A13442" s="3" t="n">
        <v>13441</v>
      </c>
      <c r="B13442" s="3" t="n">
        <v>2</v>
      </c>
      <c r="C13442" s="3" t="s">
        <v>506</v>
      </c>
      <c r="D13442" s="3" t="s">
        <v>562</v>
      </c>
      <c r="E13442" s="3" t="n">
        <v>2179</v>
      </c>
      <c r="F13442" s="4" t="n">
        <v>32.4</v>
      </c>
      <c r="G13442" s="3" t="s">
        <v>8</v>
      </c>
      <c r="H13442" s="4" t="n">
        <f aca="false">ROUND(E13442*F13442,2)</f>
        <v>70599.6</v>
      </c>
    </row>
    <row r="13443" customFormat="false" ht="15" hidden="false" customHeight="false" outlineLevel="0" collapsed="false">
      <c r="A13443" s="3" t="n">
        <v>13442</v>
      </c>
      <c r="B13443" s="3" t="n">
        <v>15</v>
      </c>
      <c r="C13443" s="3" t="s">
        <v>506</v>
      </c>
      <c r="D13443" s="3" t="s">
        <v>563</v>
      </c>
      <c r="E13443" s="3" t="n">
        <v>3499</v>
      </c>
      <c r="F13443" s="4" t="n">
        <v>279.13</v>
      </c>
      <c r="G13443" s="3" t="s">
        <v>46</v>
      </c>
      <c r="H13443" s="4" t="n">
        <f aca="false">ROUND(E13443*F13443,2)</f>
        <v>976675.87</v>
      </c>
    </row>
    <row r="13444" customFormat="false" ht="15" hidden="false" customHeight="false" outlineLevel="0" collapsed="false">
      <c r="A13444" s="3" t="n">
        <v>13443</v>
      </c>
      <c r="B13444" s="3" t="n">
        <v>11</v>
      </c>
      <c r="C13444" s="3" t="s">
        <v>506</v>
      </c>
      <c r="D13444" s="3" t="s">
        <v>562</v>
      </c>
      <c r="E13444" s="3" t="n">
        <v>1276</v>
      </c>
      <c r="F13444" s="4" t="n">
        <v>104.91</v>
      </c>
      <c r="G13444" s="3" t="s">
        <v>34</v>
      </c>
      <c r="H13444" s="4" t="n">
        <f aca="false">ROUND(E13444*F13444,2)</f>
        <v>133865.16</v>
      </c>
    </row>
    <row r="13445" customFormat="false" ht="15" hidden="false" customHeight="false" outlineLevel="0" collapsed="false">
      <c r="A13445" s="3" t="n">
        <v>13444</v>
      </c>
      <c r="B13445" s="3" t="n">
        <v>7</v>
      </c>
      <c r="C13445" s="3" t="s">
        <v>506</v>
      </c>
      <c r="D13445" s="3" t="s">
        <v>563</v>
      </c>
      <c r="E13445" s="3" t="n">
        <v>527</v>
      </c>
      <c r="F13445" s="4" t="n">
        <v>257.52</v>
      </c>
      <c r="G13445" s="3" t="s">
        <v>8</v>
      </c>
      <c r="H13445" s="4" t="n">
        <f aca="false">ROUND(E13445*F13445,2)</f>
        <v>135713.04</v>
      </c>
    </row>
    <row r="13446" customFormat="false" ht="15" hidden="false" customHeight="false" outlineLevel="0" collapsed="false">
      <c r="A13446" s="3" t="n">
        <v>13445</v>
      </c>
      <c r="B13446" s="3" t="n">
        <v>15</v>
      </c>
      <c r="C13446" s="3" t="s">
        <v>506</v>
      </c>
      <c r="D13446" s="3" t="s">
        <v>562</v>
      </c>
      <c r="E13446" s="3" t="n">
        <v>215</v>
      </c>
      <c r="F13446" s="4" t="n">
        <v>279.36</v>
      </c>
      <c r="G13446" s="3" t="s">
        <v>46</v>
      </c>
      <c r="H13446" s="4" t="n">
        <f aca="false">ROUND(E13446*F13446,2)</f>
        <v>60062.4</v>
      </c>
    </row>
    <row r="13447" customFormat="false" ht="15" hidden="false" customHeight="false" outlineLevel="0" collapsed="false">
      <c r="A13447" s="3" t="n">
        <v>13446</v>
      </c>
      <c r="B13447" s="3" t="n">
        <v>11</v>
      </c>
      <c r="C13447" s="3" t="s">
        <v>506</v>
      </c>
      <c r="D13447" s="3" t="s">
        <v>562</v>
      </c>
      <c r="E13447" s="3" t="n">
        <v>233</v>
      </c>
      <c r="F13447" s="4" t="n">
        <v>104.6</v>
      </c>
      <c r="G13447" s="3" t="s">
        <v>34</v>
      </c>
      <c r="H13447" s="4" t="n">
        <f aca="false">ROUND(E13447*F13447,2)</f>
        <v>24371.8</v>
      </c>
    </row>
    <row r="13448" customFormat="false" ht="15" hidden="false" customHeight="false" outlineLevel="0" collapsed="false">
      <c r="A13448" s="3" t="n">
        <v>13447</v>
      </c>
      <c r="B13448" s="3" t="n">
        <v>7</v>
      </c>
      <c r="C13448" s="3" t="s">
        <v>506</v>
      </c>
      <c r="D13448" s="3" t="s">
        <v>562</v>
      </c>
      <c r="E13448" s="3" t="n">
        <v>3552</v>
      </c>
      <c r="F13448" s="4" t="n">
        <v>257.35</v>
      </c>
      <c r="G13448" s="3" t="s">
        <v>8</v>
      </c>
      <c r="H13448" s="4" t="n">
        <f aca="false">ROUND(E13448*F13448,2)</f>
        <v>914107.2</v>
      </c>
    </row>
    <row r="13449" customFormat="false" ht="15" hidden="false" customHeight="false" outlineLevel="0" collapsed="false">
      <c r="A13449" s="3" t="n">
        <v>13448</v>
      </c>
      <c r="B13449" s="3" t="n">
        <v>13</v>
      </c>
      <c r="C13449" s="3" t="s">
        <v>506</v>
      </c>
      <c r="D13449" s="3" t="s">
        <v>563</v>
      </c>
      <c r="E13449" s="3" t="n">
        <v>2043</v>
      </c>
      <c r="F13449" s="4" t="n">
        <v>44.63</v>
      </c>
      <c r="G13449" s="3" t="s">
        <v>41</v>
      </c>
      <c r="H13449" s="4" t="n">
        <f aca="false">ROUND(E13449*F13449,2)</f>
        <v>91179.09</v>
      </c>
    </row>
    <row r="13450" customFormat="false" ht="15" hidden="false" customHeight="false" outlineLevel="0" collapsed="false">
      <c r="A13450" s="3" t="n">
        <v>13449</v>
      </c>
      <c r="B13450" s="3" t="n">
        <v>12</v>
      </c>
      <c r="C13450" s="3" t="s">
        <v>506</v>
      </c>
      <c r="D13450" s="3" t="s">
        <v>563</v>
      </c>
      <c r="E13450" s="3" t="n">
        <v>4934</v>
      </c>
      <c r="F13450" s="4" t="n">
        <v>209.12</v>
      </c>
      <c r="G13450" s="3" t="s">
        <v>38</v>
      </c>
      <c r="H13450" s="4" t="n">
        <f aca="false">ROUND(E13450*F13450,2)</f>
        <v>1031798.08</v>
      </c>
    </row>
    <row r="13451" customFormat="false" ht="15" hidden="false" customHeight="false" outlineLevel="0" collapsed="false">
      <c r="A13451" s="3" t="n">
        <v>13450</v>
      </c>
      <c r="B13451" s="3" t="n">
        <v>11</v>
      </c>
      <c r="C13451" s="3" t="s">
        <v>506</v>
      </c>
      <c r="D13451" s="3" t="s">
        <v>562</v>
      </c>
      <c r="E13451" s="3" t="n">
        <v>3103</v>
      </c>
      <c r="F13451" s="4" t="n">
        <v>104.47</v>
      </c>
      <c r="G13451" s="3" t="s">
        <v>34</v>
      </c>
      <c r="H13451" s="4" t="n">
        <f aca="false">ROUND(E13451*F13451,2)</f>
        <v>324170.41</v>
      </c>
    </row>
    <row r="13452" customFormat="false" ht="15" hidden="false" customHeight="false" outlineLevel="0" collapsed="false">
      <c r="A13452" s="3" t="n">
        <v>13451</v>
      </c>
      <c r="B13452" s="3" t="n">
        <v>7</v>
      </c>
      <c r="C13452" s="3" t="s">
        <v>506</v>
      </c>
      <c r="D13452" s="3" t="s">
        <v>563</v>
      </c>
      <c r="E13452" s="3" t="n">
        <v>3039</v>
      </c>
      <c r="F13452" s="4" t="n">
        <v>257.47</v>
      </c>
      <c r="G13452" s="3" t="s">
        <v>8</v>
      </c>
      <c r="H13452" s="4" t="n">
        <f aca="false">ROUND(E13452*F13452,2)</f>
        <v>782451.33</v>
      </c>
    </row>
    <row r="13453" customFormat="false" ht="15" hidden="false" customHeight="false" outlineLevel="0" collapsed="false">
      <c r="A13453" s="3" t="n">
        <v>13452</v>
      </c>
      <c r="B13453" s="3" t="n">
        <v>15</v>
      </c>
      <c r="C13453" s="3" t="s">
        <v>506</v>
      </c>
      <c r="D13453" s="3" t="s">
        <v>562</v>
      </c>
      <c r="E13453" s="3" t="n">
        <v>4818</v>
      </c>
      <c r="F13453" s="4" t="n">
        <v>280.47</v>
      </c>
      <c r="G13453" s="3" t="s">
        <v>46</v>
      </c>
      <c r="H13453" s="4" t="n">
        <f aca="false">ROUND(E13453*F13453,2)</f>
        <v>1351304.46</v>
      </c>
    </row>
    <row r="13454" customFormat="false" ht="15" hidden="false" customHeight="false" outlineLevel="0" collapsed="false">
      <c r="A13454" s="3" t="n">
        <v>13453</v>
      </c>
      <c r="B13454" s="3" t="n">
        <v>15</v>
      </c>
      <c r="C13454" s="3" t="s">
        <v>506</v>
      </c>
      <c r="D13454" s="3" t="s">
        <v>562</v>
      </c>
      <c r="E13454" s="3" t="n">
        <v>903</v>
      </c>
      <c r="F13454" s="4" t="n">
        <v>280.38</v>
      </c>
      <c r="G13454" s="3" t="s">
        <v>46</v>
      </c>
      <c r="H13454" s="4" t="n">
        <f aca="false">ROUND(E13454*F13454,2)</f>
        <v>253183.14</v>
      </c>
    </row>
    <row r="13455" customFormat="false" ht="15" hidden="false" customHeight="false" outlineLevel="0" collapsed="false">
      <c r="A13455" s="3" t="n">
        <v>13454</v>
      </c>
      <c r="B13455" s="3" t="n">
        <v>2</v>
      </c>
      <c r="C13455" s="3" t="s">
        <v>506</v>
      </c>
      <c r="D13455" s="3" t="s">
        <v>563</v>
      </c>
      <c r="E13455" s="3" t="n">
        <v>412</v>
      </c>
      <c r="F13455" s="4" t="n">
        <v>32.4</v>
      </c>
      <c r="G13455" s="3" t="s">
        <v>8</v>
      </c>
      <c r="H13455" s="4" t="n">
        <f aca="false">ROUND(E13455*F13455,2)</f>
        <v>13348.8</v>
      </c>
    </row>
    <row r="13456" customFormat="false" ht="15" hidden="false" customHeight="false" outlineLevel="0" collapsed="false">
      <c r="A13456" s="3" t="n">
        <v>13455</v>
      </c>
      <c r="B13456" s="3" t="n">
        <v>8</v>
      </c>
      <c r="C13456" s="3" t="s">
        <v>506</v>
      </c>
      <c r="D13456" s="3" t="s">
        <v>562</v>
      </c>
      <c r="E13456" s="3" t="n">
        <v>869</v>
      </c>
      <c r="F13456" s="4" t="n">
        <v>81.83</v>
      </c>
      <c r="G13456" s="3" t="s">
        <v>8</v>
      </c>
      <c r="H13456" s="4" t="n">
        <f aca="false">ROUND(E13456*F13456,2)</f>
        <v>71110.27</v>
      </c>
    </row>
    <row r="13457" customFormat="false" ht="15" hidden="false" customHeight="false" outlineLevel="0" collapsed="false">
      <c r="A13457" s="3" t="n">
        <v>13456</v>
      </c>
      <c r="B13457" s="3" t="n">
        <v>8</v>
      </c>
      <c r="C13457" s="3" t="s">
        <v>506</v>
      </c>
      <c r="D13457" s="3" t="s">
        <v>563</v>
      </c>
      <c r="E13457" s="3" t="n">
        <v>2249</v>
      </c>
      <c r="F13457" s="4" t="n">
        <v>81.49</v>
      </c>
      <c r="G13457" s="3" t="s">
        <v>8</v>
      </c>
      <c r="H13457" s="4" t="n">
        <f aca="false">ROUND(E13457*F13457,2)</f>
        <v>183271.01</v>
      </c>
    </row>
    <row r="13458" customFormat="false" ht="15" hidden="false" customHeight="false" outlineLevel="0" collapsed="false">
      <c r="A13458" s="3" t="n">
        <v>13457</v>
      </c>
      <c r="B13458" s="3" t="n">
        <v>12</v>
      </c>
      <c r="C13458" s="3" t="s">
        <v>506</v>
      </c>
      <c r="D13458" s="3" t="s">
        <v>563</v>
      </c>
      <c r="E13458" s="3" t="n">
        <v>276</v>
      </c>
      <c r="F13458" s="4" t="n">
        <v>209.56</v>
      </c>
      <c r="G13458" s="3" t="s">
        <v>38</v>
      </c>
      <c r="H13458" s="4" t="n">
        <f aca="false">ROUND(E13458*F13458,2)</f>
        <v>57838.56</v>
      </c>
    </row>
    <row r="13459" customFormat="false" ht="15" hidden="false" customHeight="false" outlineLevel="0" collapsed="false">
      <c r="A13459" s="3" t="n">
        <v>13458</v>
      </c>
      <c r="B13459" s="3" t="n">
        <v>6</v>
      </c>
      <c r="C13459" s="3" t="s">
        <v>506</v>
      </c>
      <c r="D13459" s="3" t="s">
        <v>562</v>
      </c>
      <c r="E13459" s="3" t="n">
        <v>2173</v>
      </c>
      <c r="F13459" s="4" t="n">
        <v>287.67</v>
      </c>
      <c r="G13459" s="3" t="s">
        <v>8</v>
      </c>
      <c r="H13459" s="4" t="n">
        <f aca="false">ROUND(E13459*F13459,2)</f>
        <v>625106.91</v>
      </c>
    </row>
    <row r="13460" customFormat="false" ht="15" hidden="false" customHeight="false" outlineLevel="0" collapsed="false">
      <c r="A13460" s="3" t="n">
        <v>13459</v>
      </c>
      <c r="B13460" s="3" t="n">
        <v>12</v>
      </c>
      <c r="C13460" s="3" t="s">
        <v>506</v>
      </c>
      <c r="D13460" s="3" t="s">
        <v>563</v>
      </c>
      <c r="E13460" s="3" t="n">
        <v>179</v>
      </c>
      <c r="F13460" s="4" t="n">
        <v>209.67</v>
      </c>
      <c r="G13460" s="3" t="s">
        <v>38</v>
      </c>
      <c r="H13460" s="4" t="n">
        <f aca="false">ROUND(E13460*F13460,2)</f>
        <v>37530.93</v>
      </c>
    </row>
    <row r="13461" customFormat="false" ht="15" hidden="false" customHeight="false" outlineLevel="0" collapsed="false">
      <c r="A13461" s="3" t="n">
        <v>13460</v>
      </c>
      <c r="B13461" s="3" t="n">
        <v>11</v>
      </c>
      <c r="C13461" s="3" t="s">
        <v>506</v>
      </c>
      <c r="D13461" s="3" t="s">
        <v>562</v>
      </c>
      <c r="E13461" s="3" t="n">
        <v>1439</v>
      </c>
      <c r="F13461" s="4" t="n">
        <v>104.76</v>
      </c>
      <c r="G13461" s="3" t="s">
        <v>34</v>
      </c>
      <c r="H13461" s="4" t="n">
        <f aca="false">ROUND(E13461*F13461,2)</f>
        <v>150749.64</v>
      </c>
    </row>
    <row r="13462" customFormat="false" ht="15" hidden="false" customHeight="false" outlineLevel="0" collapsed="false">
      <c r="A13462" s="3" t="n">
        <v>13461</v>
      </c>
      <c r="B13462" s="3" t="n">
        <v>11</v>
      </c>
      <c r="C13462" s="3" t="s">
        <v>506</v>
      </c>
      <c r="D13462" s="3" t="s">
        <v>562</v>
      </c>
      <c r="E13462" s="3" t="n">
        <v>2911</v>
      </c>
      <c r="F13462" s="4" t="n">
        <v>104.72</v>
      </c>
      <c r="G13462" s="3" t="s">
        <v>34</v>
      </c>
      <c r="H13462" s="4" t="n">
        <f aca="false">ROUND(E13462*F13462,2)</f>
        <v>304839.92</v>
      </c>
    </row>
    <row r="13463" customFormat="false" ht="15" hidden="false" customHeight="false" outlineLevel="0" collapsed="false">
      <c r="A13463" s="3" t="n">
        <v>13462</v>
      </c>
      <c r="B13463" s="3" t="n">
        <v>9</v>
      </c>
      <c r="C13463" s="3" t="s">
        <v>506</v>
      </c>
      <c r="D13463" s="3" t="s">
        <v>563</v>
      </c>
      <c r="E13463" s="3" t="n">
        <v>887</v>
      </c>
      <c r="F13463" s="4" t="n">
        <v>254.95</v>
      </c>
      <c r="G13463" s="3" t="s">
        <v>8</v>
      </c>
      <c r="H13463" s="4" t="n">
        <f aca="false">ROUND(E13463*F13463,2)</f>
        <v>226140.65</v>
      </c>
    </row>
    <row r="13464" customFormat="false" ht="15" hidden="false" customHeight="false" outlineLevel="0" collapsed="false">
      <c r="A13464" s="3" t="n">
        <v>13463</v>
      </c>
      <c r="B13464" s="3" t="n">
        <v>11</v>
      </c>
      <c r="C13464" s="3" t="s">
        <v>506</v>
      </c>
      <c r="D13464" s="3" t="s">
        <v>562</v>
      </c>
      <c r="E13464" s="3" t="n">
        <v>4219</v>
      </c>
      <c r="F13464" s="4" t="n">
        <v>104.67</v>
      </c>
      <c r="G13464" s="3" t="s">
        <v>34</v>
      </c>
      <c r="H13464" s="4" t="n">
        <f aca="false">ROUND(E13464*F13464,2)</f>
        <v>441602.73</v>
      </c>
    </row>
    <row r="13465" customFormat="false" ht="15" hidden="false" customHeight="false" outlineLevel="0" collapsed="false">
      <c r="A13465" s="3" t="n">
        <v>13464</v>
      </c>
      <c r="B13465" s="3" t="n">
        <v>5</v>
      </c>
      <c r="C13465" s="3" t="s">
        <v>506</v>
      </c>
      <c r="D13465" s="3" t="s">
        <v>562</v>
      </c>
      <c r="E13465" s="3" t="n">
        <v>4238</v>
      </c>
      <c r="F13465" s="4" t="n">
        <v>631.39</v>
      </c>
      <c r="G13465" s="3" t="s">
        <v>8</v>
      </c>
      <c r="H13465" s="4" t="n">
        <f aca="false">ROUND(E13465*F13465,2)</f>
        <v>2675830.82</v>
      </c>
    </row>
    <row r="13466" customFormat="false" ht="15" hidden="false" customHeight="false" outlineLevel="0" collapsed="false">
      <c r="A13466" s="3" t="n">
        <v>13465</v>
      </c>
      <c r="B13466" s="3" t="n">
        <v>1</v>
      </c>
      <c r="C13466" s="3" t="s">
        <v>506</v>
      </c>
      <c r="D13466" s="3" t="s">
        <v>562</v>
      </c>
      <c r="E13466" s="3" t="n">
        <v>3047</v>
      </c>
      <c r="F13466" s="4" t="n">
        <v>327.03</v>
      </c>
      <c r="G13466" s="3" t="s">
        <v>8</v>
      </c>
      <c r="H13466" s="4" t="n">
        <f aca="false">ROUND(E13466*F13466,2)</f>
        <v>996460.41</v>
      </c>
    </row>
    <row r="13467" customFormat="false" ht="15" hidden="false" customHeight="false" outlineLevel="0" collapsed="false">
      <c r="A13467" s="3" t="n">
        <v>13466</v>
      </c>
      <c r="B13467" s="3" t="n">
        <v>5</v>
      </c>
      <c r="C13467" s="3" t="s">
        <v>506</v>
      </c>
      <c r="D13467" s="3" t="s">
        <v>562</v>
      </c>
      <c r="E13467" s="3" t="n">
        <v>4263</v>
      </c>
      <c r="F13467" s="4" t="n">
        <v>631.69</v>
      </c>
      <c r="G13467" s="3" t="s">
        <v>8</v>
      </c>
      <c r="H13467" s="4" t="n">
        <f aca="false">ROUND(E13467*F13467,2)</f>
        <v>2692894.47</v>
      </c>
    </row>
    <row r="13468" customFormat="false" ht="15" hidden="false" customHeight="false" outlineLevel="0" collapsed="false">
      <c r="A13468" s="3" t="n">
        <v>13467</v>
      </c>
      <c r="B13468" s="3" t="n">
        <v>11</v>
      </c>
      <c r="C13468" s="3" t="s">
        <v>506</v>
      </c>
      <c r="D13468" s="3" t="s">
        <v>563</v>
      </c>
      <c r="E13468" s="3" t="n">
        <v>1705</v>
      </c>
      <c r="F13468" s="4" t="n">
        <v>104.4</v>
      </c>
      <c r="G13468" s="3" t="s">
        <v>34</v>
      </c>
      <c r="H13468" s="4" t="n">
        <f aca="false">ROUND(E13468*F13468,2)</f>
        <v>178002</v>
      </c>
    </row>
    <row r="13469" customFormat="false" ht="15" hidden="false" customHeight="false" outlineLevel="0" collapsed="false">
      <c r="A13469" s="3" t="n">
        <v>13468</v>
      </c>
      <c r="B13469" s="3" t="n">
        <v>1</v>
      </c>
      <c r="C13469" s="3" t="s">
        <v>506</v>
      </c>
      <c r="D13469" s="3" t="s">
        <v>563</v>
      </c>
      <c r="E13469" s="3" t="n">
        <v>2233</v>
      </c>
      <c r="F13469" s="4" t="n">
        <v>327.32</v>
      </c>
      <c r="G13469" s="3" t="s">
        <v>8</v>
      </c>
      <c r="H13469" s="4" t="n">
        <f aca="false">ROUND(E13469*F13469,2)</f>
        <v>730905.56</v>
      </c>
    </row>
    <row r="13470" customFormat="false" ht="15" hidden="false" customHeight="false" outlineLevel="0" collapsed="false">
      <c r="A13470" s="3" t="n">
        <v>13469</v>
      </c>
      <c r="B13470" s="3" t="n">
        <v>10</v>
      </c>
      <c r="C13470" s="3" t="s">
        <v>506</v>
      </c>
      <c r="D13470" s="3" t="s">
        <v>562</v>
      </c>
      <c r="E13470" s="3" t="n">
        <v>3869</v>
      </c>
      <c r="F13470" s="4" t="n">
        <v>93.48</v>
      </c>
      <c r="G13470" s="3" t="s">
        <v>8</v>
      </c>
      <c r="H13470" s="4" t="n">
        <f aca="false">ROUND(E13470*F13470,2)</f>
        <v>361674.12</v>
      </c>
    </row>
    <row r="13471" customFormat="false" ht="15" hidden="false" customHeight="false" outlineLevel="0" collapsed="false">
      <c r="A13471" s="3" t="n">
        <v>13470</v>
      </c>
      <c r="B13471" s="3" t="n">
        <v>14</v>
      </c>
      <c r="C13471" s="3" t="s">
        <v>506</v>
      </c>
      <c r="D13471" s="3" t="s">
        <v>562</v>
      </c>
      <c r="E13471" s="3" t="n">
        <v>189</v>
      </c>
      <c r="F13471" s="4" t="n">
        <v>61.96</v>
      </c>
      <c r="G13471" s="3" t="s">
        <v>41</v>
      </c>
      <c r="H13471" s="4" t="n">
        <f aca="false">ROUND(E13471*F13471,2)</f>
        <v>11710.44</v>
      </c>
    </row>
    <row r="13472" customFormat="false" ht="15" hidden="false" customHeight="false" outlineLevel="0" collapsed="false">
      <c r="A13472" s="3" t="n">
        <v>13471</v>
      </c>
      <c r="B13472" s="3" t="n">
        <v>12</v>
      </c>
      <c r="C13472" s="3" t="s">
        <v>506</v>
      </c>
      <c r="D13472" s="3" t="s">
        <v>563</v>
      </c>
      <c r="E13472" s="3" t="n">
        <v>3969</v>
      </c>
      <c r="F13472" s="4" t="n">
        <v>209.75</v>
      </c>
      <c r="G13472" s="3" t="s">
        <v>38</v>
      </c>
      <c r="H13472" s="4" t="n">
        <f aca="false">ROUND(E13472*F13472,2)</f>
        <v>832497.75</v>
      </c>
    </row>
    <row r="13473" customFormat="false" ht="15" hidden="false" customHeight="false" outlineLevel="0" collapsed="false">
      <c r="A13473" s="3" t="n">
        <v>13472</v>
      </c>
      <c r="B13473" s="3" t="n">
        <v>10</v>
      </c>
      <c r="C13473" s="3" t="s">
        <v>506</v>
      </c>
      <c r="D13473" s="3" t="s">
        <v>563</v>
      </c>
      <c r="E13473" s="3" t="n">
        <v>442</v>
      </c>
      <c r="F13473" s="4" t="n">
        <v>93.15</v>
      </c>
      <c r="G13473" s="3" t="s">
        <v>8</v>
      </c>
      <c r="H13473" s="4" t="n">
        <f aca="false">ROUND(E13473*F13473,2)</f>
        <v>41172.3</v>
      </c>
    </row>
    <row r="13474" customFormat="false" ht="15" hidden="false" customHeight="false" outlineLevel="0" collapsed="false">
      <c r="A13474" s="3" t="n">
        <v>13473</v>
      </c>
      <c r="B13474" s="3" t="n">
        <v>13</v>
      </c>
      <c r="C13474" s="3" t="s">
        <v>506</v>
      </c>
      <c r="D13474" s="3" t="s">
        <v>563</v>
      </c>
      <c r="E13474" s="3" t="n">
        <v>3889</v>
      </c>
      <c r="F13474" s="4" t="n">
        <v>44.54</v>
      </c>
      <c r="G13474" s="3" t="s">
        <v>41</v>
      </c>
      <c r="H13474" s="4" t="n">
        <f aca="false">ROUND(E13474*F13474,2)</f>
        <v>173216.06</v>
      </c>
    </row>
    <row r="13475" customFormat="false" ht="15" hidden="false" customHeight="false" outlineLevel="0" collapsed="false">
      <c r="A13475" s="3" t="n">
        <v>13474</v>
      </c>
      <c r="B13475" s="3" t="n">
        <v>10</v>
      </c>
      <c r="C13475" s="3" t="s">
        <v>507</v>
      </c>
      <c r="D13475" s="3" t="s">
        <v>563</v>
      </c>
      <c r="E13475" s="3" t="n">
        <v>1690</v>
      </c>
      <c r="F13475" s="4" t="n">
        <v>95.84</v>
      </c>
      <c r="G13475" s="3" t="s">
        <v>8</v>
      </c>
      <c r="H13475" s="4" t="n">
        <f aca="false">ROUND(E13475*F13475,2)</f>
        <v>161969.6</v>
      </c>
    </row>
    <row r="13476" customFormat="false" ht="15" hidden="false" customHeight="false" outlineLevel="0" collapsed="false">
      <c r="A13476" s="3" t="n">
        <v>13475</v>
      </c>
      <c r="B13476" s="3" t="n">
        <v>6</v>
      </c>
      <c r="C13476" s="3" t="s">
        <v>507</v>
      </c>
      <c r="D13476" s="3" t="s">
        <v>563</v>
      </c>
      <c r="E13476" s="3" t="n">
        <v>3443</v>
      </c>
      <c r="F13476" s="4" t="n">
        <v>287.19</v>
      </c>
      <c r="G13476" s="3" t="s">
        <v>8</v>
      </c>
      <c r="H13476" s="4" t="n">
        <f aca="false">ROUND(E13476*F13476,2)</f>
        <v>988795.17</v>
      </c>
    </row>
    <row r="13477" customFormat="false" ht="15" hidden="false" customHeight="false" outlineLevel="0" collapsed="false">
      <c r="A13477" s="3" t="n">
        <v>13476</v>
      </c>
      <c r="B13477" s="3" t="n">
        <v>9</v>
      </c>
      <c r="C13477" s="3" t="s">
        <v>507</v>
      </c>
      <c r="D13477" s="3" t="s">
        <v>562</v>
      </c>
      <c r="E13477" s="3" t="n">
        <v>4655</v>
      </c>
      <c r="F13477" s="4" t="n">
        <v>256.18</v>
      </c>
      <c r="G13477" s="3" t="s">
        <v>8</v>
      </c>
      <c r="H13477" s="4" t="n">
        <f aca="false">ROUND(E13477*F13477,2)</f>
        <v>1192517.9</v>
      </c>
    </row>
    <row r="13478" customFormat="false" ht="15" hidden="false" customHeight="false" outlineLevel="0" collapsed="false">
      <c r="A13478" s="3" t="n">
        <v>13477</v>
      </c>
      <c r="B13478" s="3" t="n">
        <v>8</v>
      </c>
      <c r="C13478" s="3" t="s">
        <v>507</v>
      </c>
      <c r="D13478" s="3" t="s">
        <v>562</v>
      </c>
      <c r="E13478" s="3" t="n">
        <v>429</v>
      </c>
      <c r="F13478" s="4" t="n">
        <v>80.8</v>
      </c>
      <c r="G13478" s="3" t="s">
        <v>8</v>
      </c>
      <c r="H13478" s="4" t="n">
        <f aca="false">ROUND(E13478*F13478,2)</f>
        <v>34663.2</v>
      </c>
    </row>
    <row r="13479" customFormat="false" ht="15" hidden="false" customHeight="false" outlineLevel="0" collapsed="false">
      <c r="A13479" s="3" t="n">
        <v>13478</v>
      </c>
      <c r="B13479" s="3" t="n">
        <v>8</v>
      </c>
      <c r="C13479" s="3" t="s">
        <v>507</v>
      </c>
      <c r="D13479" s="3" t="s">
        <v>562</v>
      </c>
      <c r="E13479" s="3" t="n">
        <v>1972</v>
      </c>
      <c r="F13479" s="4" t="n">
        <v>80.93</v>
      </c>
      <c r="G13479" s="3" t="s">
        <v>8</v>
      </c>
      <c r="H13479" s="4" t="n">
        <f aca="false">ROUND(E13479*F13479,2)</f>
        <v>159593.96</v>
      </c>
    </row>
    <row r="13480" customFormat="false" ht="15" hidden="false" customHeight="false" outlineLevel="0" collapsed="false">
      <c r="A13480" s="3" t="n">
        <v>13479</v>
      </c>
      <c r="B13480" s="3" t="n">
        <v>1</v>
      </c>
      <c r="C13480" s="3" t="s">
        <v>507</v>
      </c>
      <c r="D13480" s="3" t="s">
        <v>563</v>
      </c>
      <c r="E13480" s="3" t="n">
        <v>1733</v>
      </c>
      <c r="F13480" s="4" t="n">
        <v>331.56</v>
      </c>
      <c r="G13480" s="3" t="s">
        <v>8</v>
      </c>
      <c r="H13480" s="4" t="n">
        <f aca="false">ROUND(E13480*F13480,2)</f>
        <v>574593.48</v>
      </c>
    </row>
    <row r="13481" customFormat="false" ht="15" hidden="false" customHeight="false" outlineLevel="0" collapsed="false">
      <c r="A13481" s="3" t="n">
        <v>13480</v>
      </c>
      <c r="B13481" s="3" t="n">
        <v>6</v>
      </c>
      <c r="C13481" s="3" t="s">
        <v>507</v>
      </c>
      <c r="D13481" s="3" t="s">
        <v>563</v>
      </c>
      <c r="E13481" s="3" t="n">
        <v>3962</v>
      </c>
      <c r="F13481" s="4" t="n">
        <v>286.21</v>
      </c>
      <c r="G13481" s="3" t="s">
        <v>8</v>
      </c>
      <c r="H13481" s="4" t="n">
        <f aca="false">ROUND(E13481*F13481,2)</f>
        <v>1133964.02</v>
      </c>
    </row>
    <row r="13482" customFormat="false" ht="15" hidden="false" customHeight="false" outlineLevel="0" collapsed="false">
      <c r="A13482" s="3" t="n">
        <v>13481</v>
      </c>
      <c r="B13482" s="3" t="n">
        <v>5</v>
      </c>
      <c r="C13482" s="3" t="s">
        <v>507</v>
      </c>
      <c r="D13482" s="3" t="s">
        <v>562</v>
      </c>
      <c r="E13482" s="3" t="n">
        <v>471</v>
      </c>
      <c r="F13482" s="4" t="n">
        <v>643.96</v>
      </c>
      <c r="G13482" s="3" t="s">
        <v>8</v>
      </c>
      <c r="H13482" s="4" t="n">
        <f aca="false">ROUND(E13482*F13482,2)</f>
        <v>303305.16</v>
      </c>
    </row>
    <row r="13483" customFormat="false" ht="15" hidden="false" customHeight="false" outlineLevel="0" collapsed="false">
      <c r="A13483" s="3" t="n">
        <v>13482</v>
      </c>
      <c r="B13483" s="3" t="n">
        <v>10</v>
      </c>
      <c r="C13483" s="3" t="s">
        <v>507</v>
      </c>
      <c r="D13483" s="3" t="s">
        <v>563</v>
      </c>
      <c r="E13483" s="3" t="n">
        <v>2113</v>
      </c>
      <c r="F13483" s="4" t="n">
        <v>96.09</v>
      </c>
      <c r="G13483" s="3" t="s">
        <v>8</v>
      </c>
      <c r="H13483" s="4" t="n">
        <f aca="false">ROUND(E13483*F13483,2)</f>
        <v>203038.17</v>
      </c>
    </row>
    <row r="13484" customFormat="false" ht="15" hidden="false" customHeight="false" outlineLevel="0" collapsed="false">
      <c r="A13484" s="3" t="n">
        <v>13483</v>
      </c>
      <c r="B13484" s="3" t="n">
        <v>4</v>
      </c>
      <c r="C13484" s="3" t="s">
        <v>507</v>
      </c>
      <c r="D13484" s="3" t="s">
        <v>563</v>
      </c>
      <c r="E13484" s="3" t="n">
        <v>2840</v>
      </c>
      <c r="F13484" s="4" t="n">
        <v>110.41</v>
      </c>
      <c r="G13484" s="3" t="s">
        <v>8</v>
      </c>
      <c r="H13484" s="4" t="n">
        <f aca="false">ROUND(E13484*F13484,2)</f>
        <v>313564.4</v>
      </c>
    </row>
    <row r="13485" customFormat="false" ht="15" hidden="false" customHeight="false" outlineLevel="0" collapsed="false">
      <c r="A13485" s="3" t="n">
        <v>13484</v>
      </c>
      <c r="B13485" s="3" t="n">
        <v>10</v>
      </c>
      <c r="C13485" s="3" t="s">
        <v>507</v>
      </c>
      <c r="D13485" s="3" t="s">
        <v>562</v>
      </c>
      <c r="E13485" s="3" t="n">
        <v>4039</v>
      </c>
      <c r="F13485" s="4" t="n">
        <v>96.26</v>
      </c>
      <c r="G13485" s="3" t="s">
        <v>8</v>
      </c>
      <c r="H13485" s="4" t="n">
        <f aca="false">ROUND(E13485*F13485,2)</f>
        <v>388794.14</v>
      </c>
    </row>
    <row r="13486" customFormat="false" ht="15" hidden="false" customHeight="false" outlineLevel="0" collapsed="false">
      <c r="A13486" s="3" t="n">
        <v>13485</v>
      </c>
      <c r="B13486" s="3" t="n">
        <v>12</v>
      </c>
      <c r="C13486" s="3" t="s">
        <v>507</v>
      </c>
      <c r="D13486" s="3" t="s">
        <v>563</v>
      </c>
      <c r="E13486" s="3" t="n">
        <v>3026</v>
      </c>
      <c r="F13486" s="4" t="n">
        <v>209.66</v>
      </c>
      <c r="G13486" s="3" t="s">
        <v>38</v>
      </c>
      <c r="H13486" s="4" t="n">
        <f aca="false">ROUND(E13486*F13486,2)</f>
        <v>634431.16</v>
      </c>
    </row>
    <row r="13487" customFormat="false" ht="15" hidden="false" customHeight="false" outlineLevel="0" collapsed="false">
      <c r="A13487" s="3" t="n">
        <v>13486</v>
      </c>
      <c r="B13487" s="3" t="n">
        <v>2</v>
      </c>
      <c r="C13487" s="3" t="s">
        <v>507</v>
      </c>
      <c r="D13487" s="3" t="s">
        <v>563</v>
      </c>
      <c r="E13487" s="3" t="n">
        <v>3238</v>
      </c>
      <c r="F13487" s="4" t="n">
        <v>33.12</v>
      </c>
      <c r="G13487" s="3" t="s">
        <v>8</v>
      </c>
      <c r="H13487" s="4" t="n">
        <f aca="false">ROUND(E13487*F13487,2)</f>
        <v>107242.56</v>
      </c>
    </row>
    <row r="13488" customFormat="false" ht="15" hidden="false" customHeight="false" outlineLevel="0" collapsed="false">
      <c r="A13488" s="3" t="n">
        <v>13487</v>
      </c>
      <c r="B13488" s="3" t="n">
        <v>6</v>
      </c>
      <c r="C13488" s="3" t="s">
        <v>507</v>
      </c>
      <c r="D13488" s="3" t="s">
        <v>562</v>
      </c>
      <c r="E13488" s="3" t="n">
        <v>2394</v>
      </c>
      <c r="F13488" s="4" t="n">
        <v>287.19</v>
      </c>
      <c r="G13488" s="3" t="s">
        <v>8</v>
      </c>
      <c r="H13488" s="4" t="n">
        <f aca="false">ROUND(E13488*F13488,2)</f>
        <v>687532.86</v>
      </c>
    </row>
    <row r="13489" customFormat="false" ht="15" hidden="false" customHeight="false" outlineLevel="0" collapsed="false">
      <c r="A13489" s="3" t="n">
        <v>13488</v>
      </c>
      <c r="B13489" s="3" t="n">
        <v>5</v>
      </c>
      <c r="C13489" s="3" t="s">
        <v>507</v>
      </c>
      <c r="D13489" s="3" t="s">
        <v>563</v>
      </c>
      <c r="E13489" s="3" t="n">
        <v>4428</v>
      </c>
      <c r="F13489" s="4" t="n">
        <v>642.34</v>
      </c>
      <c r="G13489" s="3" t="s">
        <v>8</v>
      </c>
      <c r="H13489" s="4" t="n">
        <f aca="false">ROUND(E13489*F13489,2)</f>
        <v>2844281.52</v>
      </c>
    </row>
    <row r="13490" customFormat="false" ht="15" hidden="false" customHeight="false" outlineLevel="0" collapsed="false">
      <c r="A13490" s="3" t="n">
        <v>13489</v>
      </c>
      <c r="B13490" s="3" t="n">
        <v>7</v>
      </c>
      <c r="C13490" s="3" t="s">
        <v>507</v>
      </c>
      <c r="D13490" s="3" t="s">
        <v>562</v>
      </c>
      <c r="E13490" s="3" t="n">
        <v>889</v>
      </c>
      <c r="F13490" s="4" t="n">
        <v>260.56</v>
      </c>
      <c r="G13490" s="3" t="s">
        <v>8</v>
      </c>
      <c r="H13490" s="4" t="n">
        <f aca="false">ROUND(E13490*F13490,2)</f>
        <v>231637.84</v>
      </c>
    </row>
    <row r="13491" customFormat="false" ht="15" hidden="false" customHeight="false" outlineLevel="0" collapsed="false">
      <c r="A13491" s="3" t="n">
        <v>13490</v>
      </c>
      <c r="B13491" s="3" t="n">
        <v>13</v>
      </c>
      <c r="C13491" s="3" t="s">
        <v>507</v>
      </c>
      <c r="D13491" s="3" t="s">
        <v>563</v>
      </c>
      <c r="E13491" s="3" t="n">
        <v>740</v>
      </c>
      <c r="F13491" s="4" t="n">
        <v>44.81</v>
      </c>
      <c r="G13491" s="3" t="s">
        <v>41</v>
      </c>
      <c r="H13491" s="4" t="n">
        <f aca="false">ROUND(E13491*F13491,2)</f>
        <v>33159.4</v>
      </c>
    </row>
    <row r="13492" customFormat="false" ht="15" hidden="false" customHeight="false" outlineLevel="0" collapsed="false">
      <c r="A13492" s="3" t="n">
        <v>13491</v>
      </c>
      <c r="B13492" s="3" t="n">
        <v>4</v>
      </c>
      <c r="C13492" s="3" t="s">
        <v>507</v>
      </c>
      <c r="D13492" s="3" t="s">
        <v>562</v>
      </c>
      <c r="E13492" s="3" t="n">
        <v>1512</v>
      </c>
      <c r="F13492" s="4" t="n">
        <v>110.63</v>
      </c>
      <c r="G13492" s="3" t="s">
        <v>8</v>
      </c>
      <c r="H13492" s="4" t="n">
        <f aca="false">ROUND(E13492*F13492,2)</f>
        <v>167272.56</v>
      </c>
    </row>
    <row r="13493" customFormat="false" ht="15" hidden="false" customHeight="false" outlineLevel="0" collapsed="false">
      <c r="A13493" s="3" t="n">
        <v>13492</v>
      </c>
      <c r="B13493" s="3" t="n">
        <v>9</v>
      </c>
      <c r="C13493" s="3" t="s">
        <v>507</v>
      </c>
      <c r="D13493" s="3" t="s">
        <v>562</v>
      </c>
      <c r="E13493" s="3" t="n">
        <v>4701</v>
      </c>
      <c r="F13493" s="4" t="n">
        <v>257.2</v>
      </c>
      <c r="G13493" s="3" t="s">
        <v>8</v>
      </c>
      <c r="H13493" s="4" t="n">
        <f aca="false">ROUND(E13493*F13493,2)</f>
        <v>1209097.2</v>
      </c>
    </row>
    <row r="13494" customFormat="false" ht="15" hidden="false" customHeight="false" outlineLevel="0" collapsed="false">
      <c r="A13494" s="3" t="n">
        <v>13493</v>
      </c>
      <c r="B13494" s="3" t="n">
        <v>13</v>
      </c>
      <c r="C13494" s="3" t="s">
        <v>507</v>
      </c>
      <c r="D13494" s="3" t="s">
        <v>562</v>
      </c>
      <c r="E13494" s="3" t="n">
        <v>1745</v>
      </c>
      <c r="F13494" s="4" t="n">
        <v>44.88</v>
      </c>
      <c r="G13494" s="3" t="s">
        <v>41</v>
      </c>
      <c r="H13494" s="4" t="n">
        <f aca="false">ROUND(E13494*F13494,2)</f>
        <v>78315.6</v>
      </c>
    </row>
    <row r="13495" customFormat="false" ht="15" hidden="false" customHeight="false" outlineLevel="0" collapsed="false">
      <c r="A13495" s="3" t="n">
        <v>13494</v>
      </c>
      <c r="B13495" s="3" t="n">
        <v>3</v>
      </c>
      <c r="C13495" s="3" t="s">
        <v>507</v>
      </c>
      <c r="D13495" s="3" t="s">
        <v>562</v>
      </c>
      <c r="E13495" s="3" t="n">
        <v>1061</v>
      </c>
      <c r="F13495" s="4" t="n">
        <v>180.2</v>
      </c>
      <c r="G13495" s="3" t="s">
        <v>8</v>
      </c>
      <c r="H13495" s="4" t="n">
        <f aca="false">ROUND(E13495*F13495,2)</f>
        <v>191192.2</v>
      </c>
    </row>
    <row r="13496" customFormat="false" ht="15" hidden="false" customHeight="false" outlineLevel="0" collapsed="false">
      <c r="A13496" s="3" t="n">
        <v>13495</v>
      </c>
      <c r="B13496" s="3" t="n">
        <v>3</v>
      </c>
      <c r="C13496" s="3" t="s">
        <v>507</v>
      </c>
      <c r="D13496" s="3" t="s">
        <v>563</v>
      </c>
      <c r="E13496" s="3" t="n">
        <v>3943</v>
      </c>
      <c r="F13496" s="4" t="n">
        <v>179.79</v>
      </c>
      <c r="G13496" s="3" t="s">
        <v>8</v>
      </c>
      <c r="H13496" s="4" t="n">
        <f aca="false">ROUND(E13496*F13496,2)</f>
        <v>708911.97</v>
      </c>
    </row>
    <row r="13497" customFormat="false" ht="15" hidden="false" customHeight="false" outlineLevel="0" collapsed="false">
      <c r="A13497" s="3" t="n">
        <v>13496</v>
      </c>
      <c r="B13497" s="3" t="n">
        <v>3</v>
      </c>
      <c r="C13497" s="3" t="s">
        <v>507</v>
      </c>
      <c r="D13497" s="3" t="s">
        <v>563</v>
      </c>
      <c r="E13497" s="3" t="n">
        <v>1460</v>
      </c>
      <c r="F13497" s="4" t="n">
        <v>179.77</v>
      </c>
      <c r="G13497" s="3" t="s">
        <v>8</v>
      </c>
      <c r="H13497" s="4" t="n">
        <f aca="false">ROUND(E13497*F13497,2)</f>
        <v>262464.2</v>
      </c>
    </row>
    <row r="13498" customFormat="false" ht="15" hidden="false" customHeight="false" outlineLevel="0" collapsed="false">
      <c r="A13498" s="3" t="n">
        <v>13497</v>
      </c>
      <c r="B13498" s="3" t="n">
        <v>5</v>
      </c>
      <c r="C13498" s="3" t="s">
        <v>507</v>
      </c>
      <c r="D13498" s="3" t="s">
        <v>562</v>
      </c>
      <c r="E13498" s="3" t="n">
        <v>979</v>
      </c>
      <c r="F13498" s="4" t="n">
        <v>642.44</v>
      </c>
      <c r="G13498" s="3" t="s">
        <v>8</v>
      </c>
      <c r="H13498" s="4" t="n">
        <f aca="false">ROUND(E13498*F13498,2)</f>
        <v>628948.76</v>
      </c>
    </row>
    <row r="13499" customFormat="false" ht="15" hidden="false" customHeight="false" outlineLevel="0" collapsed="false">
      <c r="A13499" s="3" t="n">
        <v>13498</v>
      </c>
      <c r="B13499" s="3" t="n">
        <v>12</v>
      </c>
      <c r="C13499" s="3" t="s">
        <v>508</v>
      </c>
      <c r="D13499" s="3" t="s">
        <v>562</v>
      </c>
      <c r="E13499" s="3" t="n">
        <v>4673</v>
      </c>
      <c r="F13499" s="4" t="n">
        <v>210.34</v>
      </c>
      <c r="G13499" s="3" t="s">
        <v>38</v>
      </c>
      <c r="H13499" s="4" t="n">
        <f aca="false">ROUND(E13499*F13499,2)</f>
        <v>982918.82</v>
      </c>
    </row>
    <row r="13500" customFormat="false" ht="15" hidden="false" customHeight="false" outlineLevel="0" collapsed="false">
      <c r="A13500" s="3" t="n">
        <v>13499</v>
      </c>
      <c r="B13500" s="3" t="n">
        <v>14</v>
      </c>
      <c r="C13500" s="3" t="s">
        <v>508</v>
      </c>
      <c r="D13500" s="3" t="s">
        <v>562</v>
      </c>
      <c r="E13500" s="3" t="n">
        <v>795</v>
      </c>
      <c r="F13500" s="4" t="n">
        <v>62.22</v>
      </c>
      <c r="G13500" s="3" t="s">
        <v>41</v>
      </c>
      <c r="H13500" s="4" t="n">
        <f aca="false">ROUND(E13500*F13500,2)</f>
        <v>49464.9</v>
      </c>
    </row>
    <row r="13501" customFormat="false" ht="15" hidden="false" customHeight="false" outlineLevel="0" collapsed="false">
      <c r="A13501" s="3" t="n">
        <v>13500</v>
      </c>
      <c r="B13501" s="3" t="n">
        <v>7</v>
      </c>
      <c r="C13501" s="3" t="s">
        <v>508</v>
      </c>
      <c r="D13501" s="3" t="s">
        <v>563</v>
      </c>
      <c r="E13501" s="3" t="n">
        <v>800</v>
      </c>
      <c r="F13501" s="4" t="n">
        <v>256.59</v>
      </c>
      <c r="G13501" s="3" t="s">
        <v>8</v>
      </c>
      <c r="H13501" s="4" t="n">
        <f aca="false">ROUND(E13501*F13501,2)</f>
        <v>205272</v>
      </c>
    </row>
    <row r="13502" customFormat="false" ht="15" hidden="false" customHeight="false" outlineLevel="0" collapsed="false">
      <c r="A13502" s="3" t="n">
        <v>13501</v>
      </c>
      <c r="B13502" s="3" t="n">
        <v>6</v>
      </c>
      <c r="C13502" s="3" t="s">
        <v>508</v>
      </c>
      <c r="D13502" s="3" t="s">
        <v>562</v>
      </c>
      <c r="E13502" s="3" t="n">
        <v>4493</v>
      </c>
      <c r="F13502" s="4" t="n">
        <v>281.36</v>
      </c>
      <c r="G13502" s="3" t="s">
        <v>8</v>
      </c>
      <c r="H13502" s="4" t="n">
        <f aca="false">ROUND(E13502*F13502,2)</f>
        <v>1264150.48</v>
      </c>
    </row>
    <row r="13503" customFormat="false" ht="15" hidden="false" customHeight="false" outlineLevel="0" collapsed="false">
      <c r="A13503" s="3" t="n">
        <v>13502</v>
      </c>
      <c r="B13503" s="3" t="n">
        <v>10</v>
      </c>
      <c r="C13503" s="3" t="s">
        <v>508</v>
      </c>
      <c r="D13503" s="3" t="s">
        <v>562</v>
      </c>
      <c r="E13503" s="3" t="n">
        <v>1157</v>
      </c>
      <c r="F13503" s="4" t="n">
        <v>98.25</v>
      </c>
      <c r="G13503" s="3" t="s">
        <v>8</v>
      </c>
      <c r="H13503" s="4" t="n">
        <f aca="false">ROUND(E13503*F13503,2)</f>
        <v>113675.25</v>
      </c>
    </row>
    <row r="13504" customFormat="false" ht="15" hidden="false" customHeight="false" outlineLevel="0" collapsed="false">
      <c r="A13504" s="3" t="n">
        <v>13503</v>
      </c>
      <c r="B13504" s="3" t="n">
        <v>5</v>
      </c>
      <c r="C13504" s="3" t="s">
        <v>508</v>
      </c>
      <c r="D13504" s="3" t="s">
        <v>563</v>
      </c>
      <c r="E13504" s="3" t="n">
        <v>3557</v>
      </c>
      <c r="F13504" s="4" t="n">
        <v>637.36</v>
      </c>
      <c r="G13504" s="3" t="s">
        <v>8</v>
      </c>
      <c r="H13504" s="4" t="n">
        <f aca="false">ROUND(E13504*F13504,2)</f>
        <v>2267089.52</v>
      </c>
    </row>
    <row r="13505" customFormat="false" ht="15" hidden="false" customHeight="false" outlineLevel="0" collapsed="false">
      <c r="A13505" s="3" t="n">
        <v>13504</v>
      </c>
      <c r="B13505" s="3" t="n">
        <v>1</v>
      </c>
      <c r="C13505" s="3" t="s">
        <v>508</v>
      </c>
      <c r="D13505" s="3" t="s">
        <v>562</v>
      </c>
      <c r="E13505" s="3" t="n">
        <v>904</v>
      </c>
      <c r="F13505" s="4" t="n">
        <v>320.9</v>
      </c>
      <c r="G13505" s="3" t="s">
        <v>8</v>
      </c>
      <c r="H13505" s="4" t="n">
        <f aca="false">ROUND(E13505*F13505,2)</f>
        <v>290093.6</v>
      </c>
    </row>
    <row r="13506" customFormat="false" ht="15" hidden="false" customHeight="false" outlineLevel="0" collapsed="false">
      <c r="A13506" s="3" t="n">
        <v>13505</v>
      </c>
      <c r="B13506" s="3" t="n">
        <v>7</v>
      </c>
      <c r="C13506" s="3" t="s">
        <v>508</v>
      </c>
      <c r="D13506" s="3" t="s">
        <v>562</v>
      </c>
      <c r="E13506" s="3" t="n">
        <v>954</v>
      </c>
      <c r="F13506" s="4" t="n">
        <v>255.68</v>
      </c>
      <c r="G13506" s="3" t="s">
        <v>8</v>
      </c>
      <c r="H13506" s="4" t="n">
        <f aca="false">ROUND(E13506*F13506,2)</f>
        <v>243918.72</v>
      </c>
    </row>
    <row r="13507" customFormat="false" ht="15" hidden="false" customHeight="false" outlineLevel="0" collapsed="false">
      <c r="A13507" s="3" t="n">
        <v>13506</v>
      </c>
      <c r="B13507" s="3" t="n">
        <v>8</v>
      </c>
      <c r="C13507" s="3" t="s">
        <v>508</v>
      </c>
      <c r="D13507" s="3" t="s">
        <v>563</v>
      </c>
      <c r="E13507" s="3" t="n">
        <v>160</v>
      </c>
      <c r="F13507" s="4" t="n">
        <v>81.87</v>
      </c>
      <c r="G13507" s="3" t="s">
        <v>8</v>
      </c>
      <c r="H13507" s="4" t="n">
        <f aca="false">ROUND(E13507*F13507,2)</f>
        <v>13099.2</v>
      </c>
    </row>
    <row r="13508" customFormat="false" ht="15" hidden="false" customHeight="false" outlineLevel="0" collapsed="false">
      <c r="A13508" s="3" t="n">
        <v>13507</v>
      </c>
      <c r="B13508" s="3" t="n">
        <v>5</v>
      </c>
      <c r="C13508" s="3" t="s">
        <v>508</v>
      </c>
      <c r="D13508" s="3" t="s">
        <v>562</v>
      </c>
      <c r="E13508" s="3" t="n">
        <v>4210</v>
      </c>
      <c r="F13508" s="4" t="n">
        <v>638.99</v>
      </c>
      <c r="G13508" s="3" t="s">
        <v>8</v>
      </c>
      <c r="H13508" s="4" t="n">
        <f aca="false">ROUND(E13508*F13508,2)</f>
        <v>2690147.9</v>
      </c>
    </row>
    <row r="13509" customFormat="false" ht="15" hidden="false" customHeight="false" outlineLevel="0" collapsed="false">
      <c r="A13509" s="3" t="n">
        <v>13508</v>
      </c>
      <c r="B13509" s="3" t="n">
        <v>3</v>
      </c>
      <c r="C13509" s="3" t="s">
        <v>508</v>
      </c>
      <c r="D13509" s="3" t="s">
        <v>562</v>
      </c>
      <c r="E13509" s="3" t="n">
        <v>2491</v>
      </c>
      <c r="F13509" s="4" t="n">
        <v>179.85</v>
      </c>
      <c r="G13509" s="3" t="s">
        <v>8</v>
      </c>
      <c r="H13509" s="4" t="n">
        <f aca="false">ROUND(E13509*F13509,2)</f>
        <v>448006.35</v>
      </c>
    </row>
    <row r="13510" customFormat="false" ht="15" hidden="false" customHeight="false" outlineLevel="0" collapsed="false">
      <c r="A13510" s="3" t="n">
        <v>13509</v>
      </c>
      <c r="B13510" s="3" t="n">
        <v>7</v>
      </c>
      <c r="C13510" s="3" t="s">
        <v>508</v>
      </c>
      <c r="D13510" s="3" t="s">
        <v>562</v>
      </c>
      <c r="E13510" s="3" t="n">
        <v>2621</v>
      </c>
      <c r="F13510" s="4" t="n">
        <v>256.09</v>
      </c>
      <c r="G13510" s="3" t="s">
        <v>8</v>
      </c>
      <c r="H13510" s="4" t="n">
        <f aca="false">ROUND(E13510*F13510,2)</f>
        <v>671211.89</v>
      </c>
    </row>
    <row r="13511" customFormat="false" ht="15" hidden="false" customHeight="false" outlineLevel="0" collapsed="false">
      <c r="A13511" s="3" t="n">
        <v>13510</v>
      </c>
      <c r="B13511" s="3" t="n">
        <v>3</v>
      </c>
      <c r="C13511" s="3" t="s">
        <v>508</v>
      </c>
      <c r="D13511" s="3" t="s">
        <v>562</v>
      </c>
      <c r="E13511" s="3" t="n">
        <v>745</v>
      </c>
      <c r="F13511" s="4" t="n">
        <v>179.95</v>
      </c>
      <c r="G13511" s="3" t="s">
        <v>8</v>
      </c>
      <c r="H13511" s="4" t="n">
        <f aca="false">ROUND(E13511*F13511,2)</f>
        <v>134062.75</v>
      </c>
    </row>
    <row r="13512" customFormat="false" ht="15" hidden="false" customHeight="false" outlineLevel="0" collapsed="false">
      <c r="A13512" s="3" t="n">
        <v>13511</v>
      </c>
      <c r="B13512" s="3" t="n">
        <v>2</v>
      </c>
      <c r="C13512" s="3" t="s">
        <v>508</v>
      </c>
      <c r="D13512" s="3" t="s">
        <v>563</v>
      </c>
      <c r="E13512" s="3" t="n">
        <v>4937</v>
      </c>
      <c r="F13512" s="4" t="n">
        <v>33.23</v>
      </c>
      <c r="G13512" s="3" t="s">
        <v>8</v>
      </c>
      <c r="H13512" s="4" t="n">
        <f aca="false">ROUND(E13512*F13512,2)</f>
        <v>164056.51</v>
      </c>
    </row>
    <row r="13513" customFormat="false" ht="15" hidden="false" customHeight="false" outlineLevel="0" collapsed="false">
      <c r="A13513" s="3" t="n">
        <v>13512</v>
      </c>
      <c r="B13513" s="3" t="n">
        <v>14</v>
      </c>
      <c r="C13513" s="3" t="s">
        <v>508</v>
      </c>
      <c r="D13513" s="3" t="s">
        <v>562</v>
      </c>
      <c r="E13513" s="3" t="n">
        <v>459</v>
      </c>
      <c r="F13513" s="4" t="n">
        <v>62.2</v>
      </c>
      <c r="G13513" s="3" t="s">
        <v>41</v>
      </c>
      <c r="H13513" s="4" t="n">
        <f aca="false">ROUND(E13513*F13513,2)</f>
        <v>28549.8</v>
      </c>
    </row>
    <row r="13514" customFormat="false" ht="15" hidden="false" customHeight="false" outlineLevel="0" collapsed="false">
      <c r="A13514" s="3" t="n">
        <v>13513</v>
      </c>
      <c r="B13514" s="3" t="n">
        <v>1</v>
      </c>
      <c r="C13514" s="3" t="s">
        <v>508</v>
      </c>
      <c r="D13514" s="3" t="s">
        <v>563</v>
      </c>
      <c r="E13514" s="3" t="n">
        <v>4015</v>
      </c>
      <c r="F13514" s="4" t="n">
        <v>321.17</v>
      </c>
      <c r="G13514" s="3" t="s">
        <v>8</v>
      </c>
      <c r="H13514" s="4" t="n">
        <f aca="false">ROUND(E13514*F13514,2)</f>
        <v>1289497.55</v>
      </c>
    </row>
    <row r="13515" customFormat="false" ht="15" hidden="false" customHeight="false" outlineLevel="0" collapsed="false">
      <c r="A13515" s="3" t="n">
        <v>13514</v>
      </c>
      <c r="B13515" s="3" t="n">
        <v>12</v>
      </c>
      <c r="C13515" s="3" t="s">
        <v>508</v>
      </c>
      <c r="D13515" s="3" t="s">
        <v>562</v>
      </c>
      <c r="E13515" s="3" t="n">
        <v>3854</v>
      </c>
      <c r="F13515" s="4" t="n">
        <v>210.54</v>
      </c>
      <c r="G13515" s="3" t="s">
        <v>38</v>
      </c>
      <c r="H13515" s="4" t="n">
        <f aca="false">ROUND(E13515*F13515,2)</f>
        <v>811421.16</v>
      </c>
    </row>
    <row r="13516" customFormat="false" ht="15" hidden="false" customHeight="false" outlineLevel="0" collapsed="false">
      <c r="A13516" s="3" t="n">
        <v>13515</v>
      </c>
      <c r="B13516" s="3" t="n">
        <v>4</v>
      </c>
      <c r="C13516" s="3" t="s">
        <v>508</v>
      </c>
      <c r="D13516" s="3" t="s">
        <v>562</v>
      </c>
      <c r="E13516" s="3" t="n">
        <v>2723</v>
      </c>
      <c r="F13516" s="4" t="n">
        <v>110.3</v>
      </c>
      <c r="G13516" s="3" t="s">
        <v>8</v>
      </c>
      <c r="H13516" s="4" t="n">
        <f aca="false">ROUND(E13516*F13516,2)</f>
        <v>300346.9</v>
      </c>
    </row>
    <row r="13517" customFormat="false" ht="15" hidden="false" customHeight="false" outlineLevel="0" collapsed="false">
      <c r="A13517" s="3" t="n">
        <v>13516</v>
      </c>
      <c r="B13517" s="3" t="n">
        <v>8</v>
      </c>
      <c r="C13517" s="3" t="s">
        <v>508</v>
      </c>
      <c r="D13517" s="3" t="s">
        <v>562</v>
      </c>
      <c r="E13517" s="3" t="n">
        <v>1258</v>
      </c>
      <c r="F13517" s="4" t="n">
        <v>81.83</v>
      </c>
      <c r="G13517" s="3" t="s">
        <v>8</v>
      </c>
      <c r="H13517" s="4" t="n">
        <f aca="false">ROUND(E13517*F13517,2)</f>
        <v>102942.14</v>
      </c>
    </row>
    <row r="13518" customFormat="false" ht="15" hidden="false" customHeight="false" outlineLevel="0" collapsed="false">
      <c r="A13518" s="3" t="n">
        <v>13517</v>
      </c>
      <c r="B13518" s="3" t="n">
        <v>7</v>
      </c>
      <c r="C13518" s="3" t="s">
        <v>508</v>
      </c>
      <c r="D13518" s="3" t="s">
        <v>562</v>
      </c>
      <c r="E13518" s="3" t="n">
        <v>1005</v>
      </c>
      <c r="F13518" s="4" t="n">
        <v>256.79</v>
      </c>
      <c r="G13518" s="3" t="s">
        <v>8</v>
      </c>
      <c r="H13518" s="4" t="n">
        <f aca="false">ROUND(E13518*F13518,2)</f>
        <v>258073.95</v>
      </c>
    </row>
    <row r="13519" customFormat="false" ht="15" hidden="false" customHeight="false" outlineLevel="0" collapsed="false">
      <c r="A13519" s="3" t="n">
        <v>13518</v>
      </c>
      <c r="B13519" s="3" t="n">
        <v>12</v>
      </c>
      <c r="C13519" s="3" t="s">
        <v>508</v>
      </c>
      <c r="D13519" s="3" t="s">
        <v>563</v>
      </c>
      <c r="E13519" s="3" t="n">
        <v>2811</v>
      </c>
      <c r="F13519" s="4" t="n">
        <v>210.3</v>
      </c>
      <c r="G13519" s="3" t="s">
        <v>38</v>
      </c>
      <c r="H13519" s="4" t="n">
        <f aca="false">ROUND(E13519*F13519,2)</f>
        <v>591153.3</v>
      </c>
    </row>
    <row r="13520" customFormat="false" ht="15" hidden="false" customHeight="false" outlineLevel="0" collapsed="false">
      <c r="A13520" s="3" t="n">
        <v>13519</v>
      </c>
      <c r="B13520" s="3" t="n">
        <v>13</v>
      </c>
      <c r="C13520" s="3" t="s">
        <v>508</v>
      </c>
      <c r="D13520" s="3" t="s">
        <v>563</v>
      </c>
      <c r="E13520" s="3" t="n">
        <v>4777</v>
      </c>
      <c r="F13520" s="4" t="n">
        <v>44.13</v>
      </c>
      <c r="G13520" s="3" t="s">
        <v>41</v>
      </c>
      <c r="H13520" s="4" t="n">
        <f aca="false">ROUND(E13520*F13520,2)</f>
        <v>210809.01</v>
      </c>
    </row>
    <row r="13521" customFormat="false" ht="15" hidden="false" customHeight="false" outlineLevel="0" collapsed="false">
      <c r="A13521" s="3" t="n">
        <v>13520</v>
      </c>
      <c r="B13521" s="3" t="n">
        <v>11</v>
      </c>
      <c r="C13521" s="3" t="s">
        <v>508</v>
      </c>
      <c r="D13521" s="3" t="s">
        <v>562</v>
      </c>
      <c r="E13521" s="3" t="n">
        <v>1864</v>
      </c>
      <c r="F13521" s="4" t="n">
        <v>104.28</v>
      </c>
      <c r="G13521" s="3" t="s">
        <v>34</v>
      </c>
      <c r="H13521" s="4" t="n">
        <f aca="false">ROUND(E13521*F13521,2)</f>
        <v>194377.92</v>
      </c>
    </row>
    <row r="13522" customFormat="false" ht="15" hidden="false" customHeight="false" outlineLevel="0" collapsed="false">
      <c r="A13522" s="3" t="n">
        <v>13521</v>
      </c>
      <c r="B13522" s="3" t="n">
        <v>5</v>
      </c>
      <c r="C13522" s="3" t="s">
        <v>508</v>
      </c>
      <c r="D13522" s="3" t="s">
        <v>563</v>
      </c>
      <c r="E13522" s="3" t="n">
        <v>1484</v>
      </c>
      <c r="F13522" s="4" t="n">
        <v>638.88</v>
      </c>
      <c r="G13522" s="3" t="s">
        <v>8</v>
      </c>
      <c r="H13522" s="4" t="n">
        <f aca="false">ROUND(E13522*F13522,2)</f>
        <v>948097.92</v>
      </c>
    </row>
    <row r="13523" customFormat="false" ht="15" hidden="false" customHeight="false" outlineLevel="0" collapsed="false">
      <c r="A13523" s="3" t="n">
        <v>13522</v>
      </c>
      <c r="B13523" s="3" t="n">
        <v>10</v>
      </c>
      <c r="C13523" s="3" t="s">
        <v>508</v>
      </c>
      <c r="D13523" s="3" t="s">
        <v>563</v>
      </c>
      <c r="E13523" s="3" t="n">
        <v>414</v>
      </c>
      <c r="F13523" s="4" t="n">
        <v>97.98</v>
      </c>
      <c r="G13523" s="3" t="s">
        <v>8</v>
      </c>
      <c r="H13523" s="4" t="n">
        <f aca="false">ROUND(E13523*F13523,2)</f>
        <v>40563.72</v>
      </c>
    </row>
    <row r="13524" customFormat="false" ht="15" hidden="false" customHeight="false" outlineLevel="0" collapsed="false">
      <c r="A13524" s="3" t="n">
        <v>13523</v>
      </c>
      <c r="B13524" s="3" t="n">
        <v>13</v>
      </c>
      <c r="C13524" s="3" t="s">
        <v>509</v>
      </c>
      <c r="D13524" s="3" t="s">
        <v>563</v>
      </c>
      <c r="E13524" s="3" t="n">
        <v>96</v>
      </c>
      <c r="F13524" s="4" t="n">
        <v>43.3</v>
      </c>
      <c r="G13524" s="3" t="s">
        <v>41</v>
      </c>
      <c r="H13524" s="4" t="n">
        <f aca="false">ROUND(E13524*F13524,2)</f>
        <v>4156.8</v>
      </c>
    </row>
    <row r="13525" customFormat="false" ht="15" hidden="false" customHeight="false" outlineLevel="0" collapsed="false">
      <c r="A13525" s="3" t="n">
        <v>13524</v>
      </c>
      <c r="B13525" s="3" t="n">
        <v>4</v>
      </c>
      <c r="C13525" s="3" t="s">
        <v>509</v>
      </c>
      <c r="D13525" s="3" t="s">
        <v>562</v>
      </c>
      <c r="E13525" s="3" t="n">
        <v>1546</v>
      </c>
      <c r="F13525" s="4" t="n">
        <v>111.91</v>
      </c>
      <c r="G13525" s="3" t="s">
        <v>8</v>
      </c>
      <c r="H13525" s="4" t="n">
        <f aca="false">ROUND(E13525*F13525,2)</f>
        <v>173012.86</v>
      </c>
    </row>
    <row r="13526" customFormat="false" ht="15" hidden="false" customHeight="false" outlineLevel="0" collapsed="false">
      <c r="A13526" s="3" t="n">
        <v>13525</v>
      </c>
      <c r="B13526" s="3" t="n">
        <v>2</v>
      </c>
      <c r="C13526" s="3" t="s">
        <v>509</v>
      </c>
      <c r="D13526" s="3" t="s">
        <v>563</v>
      </c>
      <c r="E13526" s="3" t="n">
        <v>4983</v>
      </c>
      <c r="F13526" s="4" t="n">
        <v>32.88</v>
      </c>
      <c r="G13526" s="3" t="s">
        <v>8</v>
      </c>
      <c r="H13526" s="4" t="n">
        <f aca="false">ROUND(E13526*F13526,2)</f>
        <v>163841.04</v>
      </c>
    </row>
    <row r="13527" customFormat="false" ht="15" hidden="false" customHeight="false" outlineLevel="0" collapsed="false">
      <c r="A13527" s="3" t="n">
        <v>13526</v>
      </c>
      <c r="B13527" s="3" t="n">
        <v>6</v>
      </c>
      <c r="C13527" s="3" t="s">
        <v>509</v>
      </c>
      <c r="D13527" s="3" t="s">
        <v>562</v>
      </c>
      <c r="E13527" s="3" t="n">
        <v>3679</v>
      </c>
      <c r="F13527" s="4" t="n">
        <v>275.14</v>
      </c>
      <c r="G13527" s="3" t="s">
        <v>8</v>
      </c>
      <c r="H13527" s="4" t="n">
        <f aca="false">ROUND(E13527*F13527,2)</f>
        <v>1012240.06</v>
      </c>
    </row>
    <row r="13528" customFormat="false" ht="15" hidden="false" customHeight="false" outlineLevel="0" collapsed="false">
      <c r="A13528" s="3" t="n">
        <v>13527</v>
      </c>
      <c r="B13528" s="3" t="n">
        <v>12</v>
      </c>
      <c r="C13528" s="3" t="s">
        <v>509</v>
      </c>
      <c r="D13528" s="3" t="s">
        <v>563</v>
      </c>
      <c r="E13528" s="3" t="n">
        <v>2837</v>
      </c>
      <c r="F13528" s="4" t="n">
        <v>210.64</v>
      </c>
      <c r="G13528" s="3" t="s">
        <v>38</v>
      </c>
      <c r="H13528" s="4" t="n">
        <f aca="false">ROUND(E13528*F13528,2)</f>
        <v>597585.68</v>
      </c>
    </row>
    <row r="13529" customFormat="false" ht="15" hidden="false" customHeight="false" outlineLevel="0" collapsed="false">
      <c r="A13529" s="3" t="n">
        <v>13528</v>
      </c>
      <c r="B13529" s="3" t="n">
        <v>9</v>
      </c>
      <c r="C13529" s="3" t="s">
        <v>509</v>
      </c>
      <c r="D13529" s="3" t="s">
        <v>562</v>
      </c>
      <c r="E13529" s="3" t="n">
        <v>1690</v>
      </c>
      <c r="F13529" s="4" t="n">
        <v>259.86</v>
      </c>
      <c r="G13529" s="3" t="s">
        <v>8</v>
      </c>
      <c r="H13529" s="4" t="n">
        <f aca="false">ROUND(E13529*F13529,2)</f>
        <v>439163.4</v>
      </c>
    </row>
    <row r="13530" customFormat="false" ht="15" hidden="false" customHeight="false" outlineLevel="0" collapsed="false">
      <c r="A13530" s="3" t="n">
        <v>13529</v>
      </c>
      <c r="B13530" s="3" t="n">
        <v>5</v>
      </c>
      <c r="C13530" s="3" t="s">
        <v>509</v>
      </c>
      <c r="D13530" s="3" t="s">
        <v>563</v>
      </c>
      <c r="E13530" s="3" t="n">
        <v>3315</v>
      </c>
      <c r="F13530" s="4" t="n">
        <v>642.39</v>
      </c>
      <c r="G13530" s="3" t="s">
        <v>8</v>
      </c>
      <c r="H13530" s="4" t="n">
        <f aca="false">ROUND(E13530*F13530,2)</f>
        <v>2129522.85</v>
      </c>
    </row>
    <row r="13531" customFormat="false" ht="15" hidden="false" customHeight="false" outlineLevel="0" collapsed="false">
      <c r="A13531" s="3" t="n">
        <v>13530</v>
      </c>
      <c r="B13531" s="3" t="n">
        <v>15</v>
      </c>
      <c r="C13531" s="3" t="s">
        <v>509</v>
      </c>
      <c r="D13531" s="3" t="s">
        <v>562</v>
      </c>
      <c r="E13531" s="3" t="n">
        <v>1148</v>
      </c>
      <c r="F13531" s="4" t="n">
        <v>278.47</v>
      </c>
      <c r="G13531" s="3" t="s">
        <v>46</v>
      </c>
      <c r="H13531" s="4" t="n">
        <f aca="false">ROUND(E13531*F13531,2)</f>
        <v>319683.56</v>
      </c>
    </row>
    <row r="13532" customFormat="false" ht="15" hidden="false" customHeight="false" outlineLevel="0" collapsed="false">
      <c r="A13532" s="3" t="n">
        <v>13531</v>
      </c>
      <c r="B13532" s="3" t="n">
        <v>8</v>
      </c>
      <c r="C13532" s="3" t="s">
        <v>509</v>
      </c>
      <c r="D13532" s="3" t="s">
        <v>563</v>
      </c>
      <c r="E13532" s="3" t="n">
        <v>1845</v>
      </c>
      <c r="F13532" s="4" t="n">
        <v>84.64</v>
      </c>
      <c r="G13532" s="3" t="s">
        <v>8</v>
      </c>
      <c r="H13532" s="4" t="n">
        <f aca="false">ROUND(E13532*F13532,2)</f>
        <v>156160.8</v>
      </c>
    </row>
    <row r="13533" customFormat="false" ht="15" hidden="false" customHeight="false" outlineLevel="0" collapsed="false">
      <c r="A13533" s="3" t="n">
        <v>13532</v>
      </c>
      <c r="B13533" s="3" t="n">
        <v>10</v>
      </c>
      <c r="C13533" s="3" t="s">
        <v>509</v>
      </c>
      <c r="D13533" s="3" t="s">
        <v>563</v>
      </c>
      <c r="E13533" s="3" t="n">
        <v>4607</v>
      </c>
      <c r="F13533" s="4" t="n">
        <v>97.53</v>
      </c>
      <c r="G13533" s="3" t="s">
        <v>8</v>
      </c>
      <c r="H13533" s="4" t="n">
        <f aca="false">ROUND(E13533*F13533,2)</f>
        <v>449320.71</v>
      </c>
    </row>
    <row r="13534" customFormat="false" ht="15" hidden="false" customHeight="false" outlineLevel="0" collapsed="false">
      <c r="A13534" s="3" t="n">
        <v>13533</v>
      </c>
      <c r="B13534" s="3" t="n">
        <v>1</v>
      </c>
      <c r="C13534" s="3" t="s">
        <v>509</v>
      </c>
      <c r="D13534" s="3" t="s">
        <v>562</v>
      </c>
      <c r="E13534" s="3" t="n">
        <v>394</v>
      </c>
      <c r="F13534" s="4" t="n">
        <v>319.9</v>
      </c>
      <c r="G13534" s="3" t="s">
        <v>8</v>
      </c>
      <c r="H13534" s="4" t="n">
        <f aca="false">ROUND(E13534*F13534,2)</f>
        <v>126040.6</v>
      </c>
    </row>
    <row r="13535" customFormat="false" ht="15" hidden="false" customHeight="false" outlineLevel="0" collapsed="false">
      <c r="A13535" s="3" t="n">
        <v>13534</v>
      </c>
      <c r="B13535" s="3" t="n">
        <v>15</v>
      </c>
      <c r="C13535" s="3" t="s">
        <v>509</v>
      </c>
      <c r="D13535" s="3" t="s">
        <v>563</v>
      </c>
      <c r="E13535" s="3" t="n">
        <v>3271</v>
      </c>
      <c r="F13535" s="4" t="n">
        <v>278.73</v>
      </c>
      <c r="G13535" s="3" t="s">
        <v>46</v>
      </c>
      <c r="H13535" s="4" t="n">
        <f aca="false">ROUND(E13535*F13535,2)</f>
        <v>911725.83</v>
      </c>
    </row>
    <row r="13536" customFormat="false" ht="15" hidden="false" customHeight="false" outlineLevel="0" collapsed="false">
      <c r="A13536" s="3" t="n">
        <v>13535</v>
      </c>
      <c r="B13536" s="3" t="n">
        <v>14</v>
      </c>
      <c r="C13536" s="3" t="s">
        <v>509</v>
      </c>
      <c r="D13536" s="3" t="s">
        <v>562</v>
      </c>
      <c r="E13536" s="3" t="n">
        <v>4828</v>
      </c>
      <c r="F13536" s="4" t="n">
        <v>62.26</v>
      </c>
      <c r="G13536" s="3" t="s">
        <v>41</v>
      </c>
      <c r="H13536" s="4" t="n">
        <f aca="false">ROUND(E13536*F13536,2)</f>
        <v>300591.28</v>
      </c>
    </row>
    <row r="13537" customFormat="false" ht="15" hidden="false" customHeight="false" outlineLevel="0" collapsed="false">
      <c r="A13537" s="3" t="n">
        <v>13536</v>
      </c>
      <c r="B13537" s="3" t="n">
        <v>12</v>
      </c>
      <c r="C13537" s="3" t="s">
        <v>509</v>
      </c>
      <c r="D13537" s="3" t="s">
        <v>563</v>
      </c>
      <c r="E13537" s="3" t="n">
        <v>4691</v>
      </c>
      <c r="F13537" s="4" t="n">
        <v>210.26</v>
      </c>
      <c r="G13537" s="3" t="s">
        <v>38</v>
      </c>
      <c r="H13537" s="4" t="n">
        <f aca="false">ROUND(E13537*F13537,2)</f>
        <v>986329.66</v>
      </c>
    </row>
    <row r="13538" customFormat="false" ht="15" hidden="false" customHeight="false" outlineLevel="0" collapsed="false">
      <c r="A13538" s="3" t="n">
        <v>13537</v>
      </c>
      <c r="B13538" s="3" t="n">
        <v>8</v>
      </c>
      <c r="C13538" s="3" t="s">
        <v>509</v>
      </c>
      <c r="D13538" s="3" t="s">
        <v>562</v>
      </c>
      <c r="E13538" s="3" t="n">
        <v>2330</v>
      </c>
      <c r="F13538" s="4" t="n">
        <v>84.5</v>
      </c>
      <c r="G13538" s="3" t="s">
        <v>8</v>
      </c>
      <c r="H13538" s="4" t="n">
        <f aca="false">ROUND(E13538*F13538,2)</f>
        <v>196885</v>
      </c>
    </row>
    <row r="13539" customFormat="false" ht="15" hidden="false" customHeight="false" outlineLevel="0" collapsed="false">
      <c r="A13539" s="3" t="n">
        <v>13538</v>
      </c>
      <c r="B13539" s="3" t="n">
        <v>15</v>
      </c>
      <c r="C13539" s="3" t="s">
        <v>509</v>
      </c>
      <c r="D13539" s="3" t="s">
        <v>563</v>
      </c>
      <c r="E13539" s="3" t="n">
        <v>1620</v>
      </c>
      <c r="F13539" s="4" t="n">
        <v>279.24</v>
      </c>
      <c r="G13539" s="3" t="s">
        <v>46</v>
      </c>
      <c r="H13539" s="4" t="n">
        <f aca="false">ROUND(E13539*F13539,2)</f>
        <v>452368.8</v>
      </c>
    </row>
    <row r="13540" customFormat="false" ht="15" hidden="false" customHeight="false" outlineLevel="0" collapsed="false">
      <c r="A13540" s="3" t="n">
        <v>13539</v>
      </c>
      <c r="B13540" s="3" t="n">
        <v>8</v>
      </c>
      <c r="C13540" s="3" t="s">
        <v>509</v>
      </c>
      <c r="D13540" s="3" t="s">
        <v>563</v>
      </c>
      <c r="E13540" s="3" t="n">
        <v>2771</v>
      </c>
      <c r="F13540" s="4" t="n">
        <v>84.76</v>
      </c>
      <c r="G13540" s="3" t="s">
        <v>8</v>
      </c>
      <c r="H13540" s="4" t="n">
        <f aca="false">ROUND(E13540*F13540,2)</f>
        <v>234869.96</v>
      </c>
    </row>
    <row r="13541" customFormat="false" ht="15" hidden="false" customHeight="false" outlineLevel="0" collapsed="false">
      <c r="A13541" s="3" t="n">
        <v>13540</v>
      </c>
      <c r="B13541" s="3" t="n">
        <v>1</v>
      </c>
      <c r="C13541" s="3" t="s">
        <v>509</v>
      </c>
      <c r="D13541" s="3" t="s">
        <v>563</v>
      </c>
      <c r="E13541" s="3" t="n">
        <v>3030</v>
      </c>
      <c r="F13541" s="4" t="n">
        <v>318.73</v>
      </c>
      <c r="G13541" s="3" t="s">
        <v>8</v>
      </c>
      <c r="H13541" s="4" t="n">
        <f aca="false">ROUND(E13541*F13541,2)</f>
        <v>965751.9</v>
      </c>
    </row>
    <row r="13542" customFormat="false" ht="15" hidden="false" customHeight="false" outlineLevel="0" collapsed="false">
      <c r="A13542" s="3" t="n">
        <v>13541</v>
      </c>
      <c r="B13542" s="3" t="n">
        <v>1</v>
      </c>
      <c r="C13542" s="3" t="s">
        <v>509</v>
      </c>
      <c r="D13542" s="3" t="s">
        <v>562</v>
      </c>
      <c r="E13542" s="3" t="n">
        <v>2155</v>
      </c>
      <c r="F13542" s="4" t="n">
        <v>319.81</v>
      </c>
      <c r="G13542" s="3" t="s">
        <v>8</v>
      </c>
      <c r="H13542" s="4" t="n">
        <f aca="false">ROUND(E13542*F13542,2)</f>
        <v>689190.55</v>
      </c>
    </row>
    <row r="13543" customFormat="false" ht="15" hidden="false" customHeight="false" outlineLevel="0" collapsed="false">
      <c r="A13543" s="3" t="n">
        <v>13542</v>
      </c>
      <c r="B13543" s="3" t="n">
        <v>5</v>
      </c>
      <c r="C13543" s="3" t="s">
        <v>509</v>
      </c>
      <c r="D13543" s="3" t="s">
        <v>562</v>
      </c>
      <c r="E13543" s="3" t="n">
        <v>1713</v>
      </c>
      <c r="F13543" s="4" t="n">
        <v>641.44</v>
      </c>
      <c r="G13543" s="3" t="s">
        <v>8</v>
      </c>
      <c r="H13543" s="4" t="n">
        <f aca="false">ROUND(E13543*F13543,2)</f>
        <v>1098786.72</v>
      </c>
    </row>
    <row r="13544" customFormat="false" ht="15" hidden="false" customHeight="false" outlineLevel="0" collapsed="false">
      <c r="A13544" s="3" t="n">
        <v>13543</v>
      </c>
      <c r="B13544" s="3" t="n">
        <v>3</v>
      </c>
      <c r="C13544" s="3" t="s">
        <v>509</v>
      </c>
      <c r="D13544" s="3" t="s">
        <v>563</v>
      </c>
      <c r="E13544" s="3" t="n">
        <v>2660</v>
      </c>
      <c r="F13544" s="4" t="n">
        <v>174.91</v>
      </c>
      <c r="G13544" s="3" t="s">
        <v>8</v>
      </c>
      <c r="H13544" s="4" t="n">
        <f aca="false">ROUND(E13544*F13544,2)</f>
        <v>465260.6</v>
      </c>
    </row>
    <row r="13545" customFormat="false" ht="15" hidden="false" customHeight="false" outlineLevel="0" collapsed="false">
      <c r="A13545" s="3" t="n">
        <v>13544</v>
      </c>
      <c r="B13545" s="3" t="n">
        <v>15</v>
      </c>
      <c r="C13545" s="3" t="s">
        <v>509</v>
      </c>
      <c r="D13545" s="3" t="s">
        <v>563</v>
      </c>
      <c r="E13545" s="3" t="n">
        <v>3963</v>
      </c>
      <c r="F13545" s="4" t="n">
        <v>278.55</v>
      </c>
      <c r="G13545" s="3" t="s">
        <v>46</v>
      </c>
      <c r="H13545" s="4" t="n">
        <f aca="false">ROUND(E13545*F13545,2)</f>
        <v>1103893.65</v>
      </c>
    </row>
    <row r="13546" customFormat="false" ht="15" hidden="false" customHeight="false" outlineLevel="0" collapsed="false">
      <c r="A13546" s="3" t="n">
        <v>13545</v>
      </c>
      <c r="B13546" s="3" t="n">
        <v>3</v>
      </c>
      <c r="C13546" s="3" t="s">
        <v>509</v>
      </c>
      <c r="D13546" s="3" t="s">
        <v>563</v>
      </c>
      <c r="E13546" s="3" t="n">
        <v>62</v>
      </c>
      <c r="F13546" s="4" t="n">
        <v>175.22</v>
      </c>
      <c r="G13546" s="3" t="s">
        <v>8</v>
      </c>
      <c r="H13546" s="4" t="n">
        <f aca="false">ROUND(E13546*F13546,2)</f>
        <v>10863.64</v>
      </c>
    </row>
    <row r="13547" customFormat="false" ht="15" hidden="false" customHeight="false" outlineLevel="0" collapsed="false">
      <c r="A13547" s="3" t="n">
        <v>13546</v>
      </c>
      <c r="B13547" s="3" t="n">
        <v>12</v>
      </c>
      <c r="C13547" s="3" t="s">
        <v>509</v>
      </c>
      <c r="D13547" s="3" t="s">
        <v>563</v>
      </c>
      <c r="E13547" s="3" t="n">
        <v>4287</v>
      </c>
      <c r="F13547" s="4" t="n">
        <v>210.2</v>
      </c>
      <c r="G13547" s="3" t="s">
        <v>38</v>
      </c>
      <c r="H13547" s="4" t="n">
        <f aca="false">ROUND(E13547*F13547,2)</f>
        <v>901127.4</v>
      </c>
    </row>
    <row r="13548" customFormat="false" ht="15" hidden="false" customHeight="false" outlineLevel="0" collapsed="false">
      <c r="A13548" s="3" t="n">
        <v>13547</v>
      </c>
      <c r="B13548" s="3" t="n">
        <v>9</v>
      </c>
      <c r="C13548" s="3" t="s">
        <v>509</v>
      </c>
      <c r="D13548" s="3" t="s">
        <v>562</v>
      </c>
      <c r="E13548" s="3" t="n">
        <v>1181</v>
      </c>
      <c r="F13548" s="4" t="n">
        <v>259.58</v>
      </c>
      <c r="G13548" s="3" t="s">
        <v>8</v>
      </c>
      <c r="H13548" s="4" t="n">
        <f aca="false">ROUND(E13548*F13548,2)</f>
        <v>306563.98</v>
      </c>
    </row>
    <row r="13549" customFormat="false" ht="15" hidden="false" customHeight="false" outlineLevel="0" collapsed="false">
      <c r="A13549" s="3" t="n">
        <v>13548</v>
      </c>
      <c r="B13549" s="3" t="n">
        <v>12</v>
      </c>
      <c r="C13549" s="3" t="s">
        <v>510</v>
      </c>
      <c r="D13549" s="3" t="s">
        <v>563</v>
      </c>
      <c r="E13549" s="3" t="n">
        <v>4598</v>
      </c>
      <c r="F13549" s="4" t="n">
        <v>211.31</v>
      </c>
      <c r="G13549" s="3" t="s">
        <v>38</v>
      </c>
      <c r="H13549" s="4" t="n">
        <f aca="false">ROUND(E13549*F13549,2)</f>
        <v>971603.38</v>
      </c>
    </row>
    <row r="13550" customFormat="false" ht="15" hidden="false" customHeight="false" outlineLevel="0" collapsed="false">
      <c r="A13550" s="3" t="n">
        <v>13549</v>
      </c>
      <c r="B13550" s="3" t="n">
        <v>6</v>
      </c>
      <c r="C13550" s="3" t="s">
        <v>510</v>
      </c>
      <c r="D13550" s="3" t="s">
        <v>562</v>
      </c>
      <c r="E13550" s="3" t="n">
        <v>1696</v>
      </c>
      <c r="F13550" s="4" t="n">
        <v>273.43</v>
      </c>
      <c r="G13550" s="3" t="s">
        <v>8</v>
      </c>
      <c r="H13550" s="4" t="n">
        <f aca="false">ROUND(E13550*F13550,2)</f>
        <v>463737.28</v>
      </c>
    </row>
    <row r="13551" customFormat="false" ht="15" hidden="false" customHeight="false" outlineLevel="0" collapsed="false">
      <c r="A13551" s="3" t="n">
        <v>13550</v>
      </c>
      <c r="B13551" s="3" t="n">
        <v>15</v>
      </c>
      <c r="C13551" s="3" t="s">
        <v>510</v>
      </c>
      <c r="D13551" s="3" t="s">
        <v>562</v>
      </c>
      <c r="E13551" s="3" t="n">
        <v>4875</v>
      </c>
      <c r="F13551" s="4" t="n">
        <v>279.38</v>
      </c>
      <c r="G13551" s="3" t="s">
        <v>46</v>
      </c>
      <c r="H13551" s="4" t="n">
        <f aca="false">ROUND(E13551*F13551,2)</f>
        <v>1361977.5</v>
      </c>
    </row>
    <row r="13552" customFormat="false" ht="15" hidden="false" customHeight="false" outlineLevel="0" collapsed="false">
      <c r="A13552" s="3" t="n">
        <v>13551</v>
      </c>
      <c r="B13552" s="3" t="n">
        <v>11</v>
      </c>
      <c r="C13552" s="3" t="s">
        <v>510</v>
      </c>
      <c r="D13552" s="3" t="s">
        <v>563</v>
      </c>
      <c r="E13552" s="3" t="n">
        <v>2850</v>
      </c>
      <c r="F13552" s="4" t="n">
        <v>102.49</v>
      </c>
      <c r="G13552" s="3" t="s">
        <v>34</v>
      </c>
      <c r="H13552" s="4" t="n">
        <f aca="false">ROUND(E13552*F13552,2)</f>
        <v>292096.5</v>
      </c>
    </row>
    <row r="13553" customFormat="false" ht="15" hidden="false" customHeight="false" outlineLevel="0" collapsed="false">
      <c r="A13553" s="3" t="n">
        <v>13552</v>
      </c>
      <c r="B13553" s="3" t="n">
        <v>14</v>
      </c>
      <c r="C13553" s="3" t="s">
        <v>510</v>
      </c>
      <c r="D13553" s="3" t="s">
        <v>563</v>
      </c>
      <c r="E13553" s="3" t="n">
        <v>1082</v>
      </c>
      <c r="F13553" s="4" t="n">
        <v>61.46</v>
      </c>
      <c r="G13553" s="3" t="s">
        <v>41</v>
      </c>
      <c r="H13553" s="4" t="n">
        <f aca="false">ROUND(E13553*F13553,2)</f>
        <v>66499.72</v>
      </c>
    </row>
    <row r="13554" customFormat="false" ht="15" hidden="false" customHeight="false" outlineLevel="0" collapsed="false">
      <c r="A13554" s="3" t="n">
        <v>13553</v>
      </c>
      <c r="B13554" s="3" t="n">
        <v>7</v>
      </c>
      <c r="C13554" s="3" t="s">
        <v>510</v>
      </c>
      <c r="D13554" s="3" t="s">
        <v>562</v>
      </c>
      <c r="E13554" s="3" t="n">
        <v>502</v>
      </c>
      <c r="F13554" s="4" t="n">
        <v>259.23</v>
      </c>
      <c r="G13554" s="3" t="s">
        <v>8</v>
      </c>
      <c r="H13554" s="4" t="n">
        <f aca="false">ROUND(E13554*F13554,2)</f>
        <v>130133.46</v>
      </c>
    </row>
    <row r="13555" customFormat="false" ht="15" hidden="false" customHeight="false" outlineLevel="0" collapsed="false">
      <c r="A13555" s="3" t="n">
        <v>13554</v>
      </c>
      <c r="B13555" s="3" t="n">
        <v>1</v>
      </c>
      <c r="C13555" s="3" t="s">
        <v>510</v>
      </c>
      <c r="D13555" s="3" t="s">
        <v>562</v>
      </c>
      <c r="E13555" s="3" t="n">
        <v>300</v>
      </c>
      <c r="F13555" s="4" t="n">
        <v>326.71</v>
      </c>
      <c r="G13555" s="3" t="s">
        <v>8</v>
      </c>
      <c r="H13555" s="4" t="n">
        <f aca="false">ROUND(E13555*F13555,2)</f>
        <v>98013</v>
      </c>
    </row>
    <row r="13556" customFormat="false" ht="15" hidden="false" customHeight="false" outlineLevel="0" collapsed="false">
      <c r="A13556" s="3" t="n">
        <v>13555</v>
      </c>
      <c r="B13556" s="3" t="n">
        <v>12</v>
      </c>
      <c r="C13556" s="3" t="s">
        <v>510</v>
      </c>
      <c r="D13556" s="3" t="s">
        <v>562</v>
      </c>
      <c r="E13556" s="3" t="n">
        <v>217</v>
      </c>
      <c r="F13556" s="4" t="n">
        <v>211.19</v>
      </c>
      <c r="G13556" s="3" t="s">
        <v>38</v>
      </c>
      <c r="H13556" s="4" t="n">
        <f aca="false">ROUND(E13556*F13556,2)</f>
        <v>45828.23</v>
      </c>
    </row>
    <row r="13557" customFormat="false" ht="15" hidden="false" customHeight="false" outlineLevel="0" collapsed="false">
      <c r="A13557" s="3" t="n">
        <v>13556</v>
      </c>
      <c r="B13557" s="3" t="n">
        <v>8</v>
      </c>
      <c r="C13557" s="3" t="s">
        <v>510</v>
      </c>
      <c r="D13557" s="3" t="s">
        <v>563</v>
      </c>
      <c r="E13557" s="3" t="n">
        <v>910</v>
      </c>
      <c r="F13557" s="4" t="n">
        <v>81.66</v>
      </c>
      <c r="G13557" s="3" t="s">
        <v>8</v>
      </c>
      <c r="H13557" s="4" t="n">
        <f aca="false">ROUND(E13557*F13557,2)</f>
        <v>74310.6</v>
      </c>
    </row>
    <row r="13558" customFormat="false" ht="15" hidden="false" customHeight="false" outlineLevel="0" collapsed="false">
      <c r="A13558" s="3" t="n">
        <v>13557</v>
      </c>
      <c r="B13558" s="3" t="n">
        <v>11</v>
      </c>
      <c r="C13558" s="3" t="s">
        <v>510</v>
      </c>
      <c r="D13558" s="3" t="s">
        <v>562</v>
      </c>
      <c r="E13558" s="3" t="n">
        <v>84</v>
      </c>
      <c r="F13558" s="4" t="n">
        <v>102.49</v>
      </c>
      <c r="G13558" s="3" t="s">
        <v>34</v>
      </c>
      <c r="H13558" s="4" t="n">
        <f aca="false">ROUND(E13558*F13558,2)</f>
        <v>8609.16</v>
      </c>
    </row>
    <row r="13559" customFormat="false" ht="15" hidden="false" customHeight="false" outlineLevel="0" collapsed="false">
      <c r="A13559" s="3" t="n">
        <v>13558</v>
      </c>
      <c r="B13559" s="3" t="n">
        <v>2</v>
      </c>
      <c r="C13559" s="3" t="s">
        <v>510</v>
      </c>
      <c r="D13559" s="3" t="s">
        <v>562</v>
      </c>
      <c r="E13559" s="3" t="n">
        <v>1840</v>
      </c>
      <c r="F13559" s="4" t="n">
        <v>32.5</v>
      </c>
      <c r="G13559" s="3" t="s">
        <v>8</v>
      </c>
      <c r="H13559" s="4" t="n">
        <f aca="false">ROUND(E13559*F13559,2)</f>
        <v>59800</v>
      </c>
    </row>
    <row r="13560" customFormat="false" ht="15" hidden="false" customHeight="false" outlineLevel="0" collapsed="false">
      <c r="A13560" s="3" t="n">
        <v>13559</v>
      </c>
      <c r="B13560" s="3" t="n">
        <v>9</v>
      </c>
      <c r="C13560" s="3" t="s">
        <v>510</v>
      </c>
      <c r="D13560" s="3" t="s">
        <v>562</v>
      </c>
      <c r="E13560" s="3" t="n">
        <v>3665</v>
      </c>
      <c r="F13560" s="4" t="n">
        <v>259.75</v>
      </c>
      <c r="G13560" s="3" t="s">
        <v>8</v>
      </c>
      <c r="H13560" s="4" t="n">
        <f aca="false">ROUND(E13560*F13560,2)</f>
        <v>951983.75</v>
      </c>
    </row>
    <row r="13561" customFormat="false" ht="15" hidden="false" customHeight="false" outlineLevel="0" collapsed="false">
      <c r="A13561" s="3" t="n">
        <v>13560</v>
      </c>
      <c r="B13561" s="3" t="n">
        <v>3</v>
      </c>
      <c r="C13561" s="3" t="s">
        <v>510</v>
      </c>
      <c r="D13561" s="3" t="s">
        <v>563</v>
      </c>
      <c r="E13561" s="3" t="n">
        <v>2314</v>
      </c>
      <c r="F13561" s="4" t="n">
        <v>166.59</v>
      </c>
      <c r="G13561" s="3" t="s">
        <v>8</v>
      </c>
      <c r="H13561" s="4" t="n">
        <f aca="false">ROUND(E13561*F13561,2)</f>
        <v>385489.26</v>
      </c>
    </row>
    <row r="13562" customFormat="false" ht="15" hidden="false" customHeight="false" outlineLevel="0" collapsed="false">
      <c r="A13562" s="3" t="n">
        <v>13561</v>
      </c>
      <c r="B13562" s="3" t="n">
        <v>5</v>
      </c>
      <c r="C13562" s="3" t="s">
        <v>510</v>
      </c>
      <c r="D13562" s="3" t="s">
        <v>563</v>
      </c>
      <c r="E13562" s="3" t="n">
        <v>1332</v>
      </c>
      <c r="F13562" s="4" t="n">
        <v>654.92</v>
      </c>
      <c r="G13562" s="3" t="s">
        <v>8</v>
      </c>
      <c r="H13562" s="4" t="n">
        <f aca="false">ROUND(E13562*F13562,2)</f>
        <v>872353.44</v>
      </c>
    </row>
    <row r="13563" customFormat="false" ht="15" hidden="false" customHeight="false" outlineLevel="0" collapsed="false">
      <c r="A13563" s="3" t="n">
        <v>13562</v>
      </c>
      <c r="B13563" s="3" t="n">
        <v>7</v>
      </c>
      <c r="C13563" s="3" t="s">
        <v>510</v>
      </c>
      <c r="D13563" s="3" t="s">
        <v>563</v>
      </c>
      <c r="E13563" s="3" t="n">
        <v>2340</v>
      </c>
      <c r="F13563" s="4" t="n">
        <v>257.96</v>
      </c>
      <c r="G13563" s="3" t="s">
        <v>8</v>
      </c>
      <c r="H13563" s="4" t="n">
        <f aca="false">ROUND(E13563*F13563,2)</f>
        <v>603626.4</v>
      </c>
    </row>
    <row r="13564" customFormat="false" ht="15" hidden="false" customHeight="false" outlineLevel="0" collapsed="false">
      <c r="A13564" s="3" t="n">
        <v>13563</v>
      </c>
      <c r="B13564" s="3" t="n">
        <v>7</v>
      </c>
      <c r="C13564" s="3" t="s">
        <v>510</v>
      </c>
      <c r="D13564" s="3" t="s">
        <v>562</v>
      </c>
      <c r="E13564" s="3" t="n">
        <v>4474</v>
      </c>
      <c r="F13564" s="4" t="n">
        <v>258.51</v>
      </c>
      <c r="G13564" s="3" t="s">
        <v>8</v>
      </c>
      <c r="H13564" s="4" t="n">
        <f aca="false">ROUND(E13564*F13564,2)</f>
        <v>1156573.74</v>
      </c>
    </row>
    <row r="13565" customFormat="false" ht="15" hidden="false" customHeight="false" outlineLevel="0" collapsed="false">
      <c r="A13565" s="3" t="n">
        <v>13564</v>
      </c>
      <c r="B13565" s="3" t="n">
        <v>11</v>
      </c>
      <c r="C13565" s="3" t="s">
        <v>510</v>
      </c>
      <c r="D13565" s="3" t="s">
        <v>562</v>
      </c>
      <c r="E13565" s="3" t="n">
        <v>4194</v>
      </c>
      <c r="F13565" s="4" t="n">
        <v>102.23</v>
      </c>
      <c r="G13565" s="3" t="s">
        <v>34</v>
      </c>
      <c r="H13565" s="4" t="n">
        <f aca="false">ROUND(E13565*F13565,2)</f>
        <v>428752.62</v>
      </c>
    </row>
    <row r="13566" customFormat="false" ht="15" hidden="false" customHeight="false" outlineLevel="0" collapsed="false">
      <c r="A13566" s="3" t="n">
        <v>13565</v>
      </c>
      <c r="B13566" s="3" t="n">
        <v>4</v>
      </c>
      <c r="C13566" s="3" t="s">
        <v>510</v>
      </c>
      <c r="D13566" s="3" t="s">
        <v>563</v>
      </c>
      <c r="E13566" s="3" t="n">
        <v>2755</v>
      </c>
      <c r="F13566" s="4" t="n">
        <v>110.44</v>
      </c>
      <c r="G13566" s="3" t="s">
        <v>8</v>
      </c>
      <c r="H13566" s="4" t="n">
        <f aca="false">ROUND(E13566*F13566,2)</f>
        <v>304262.2</v>
      </c>
    </row>
    <row r="13567" customFormat="false" ht="15" hidden="false" customHeight="false" outlineLevel="0" collapsed="false">
      <c r="A13567" s="3" t="n">
        <v>13566</v>
      </c>
      <c r="B13567" s="3" t="n">
        <v>6</v>
      </c>
      <c r="C13567" s="3" t="s">
        <v>510</v>
      </c>
      <c r="D13567" s="3" t="s">
        <v>563</v>
      </c>
      <c r="E13567" s="3" t="n">
        <v>3872</v>
      </c>
      <c r="F13567" s="4" t="n">
        <v>272.46</v>
      </c>
      <c r="G13567" s="3" t="s">
        <v>8</v>
      </c>
      <c r="H13567" s="4" t="n">
        <f aca="false">ROUND(E13567*F13567,2)</f>
        <v>1054965.12</v>
      </c>
    </row>
    <row r="13568" customFormat="false" ht="15" hidden="false" customHeight="false" outlineLevel="0" collapsed="false">
      <c r="A13568" s="3" t="n">
        <v>13567</v>
      </c>
      <c r="B13568" s="3" t="n">
        <v>15</v>
      </c>
      <c r="C13568" s="3" t="s">
        <v>510</v>
      </c>
      <c r="D13568" s="3" t="s">
        <v>562</v>
      </c>
      <c r="E13568" s="3" t="n">
        <v>4058</v>
      </c>
      <c r="F13568" s="4" t="n">
        <v>279.6</v>
      </c>
      <c r="G13568" s="3" t="s">
        <v>46</v>
      </c>
      <c r="H13568" s="4" t="n">
        <f aca="false">ROUND(E13568*F13568,2)</f>
        <v>1134616.8</v>
      </c>
    </row>
    <row r="13569" customFormat="false" ht="15" hidden="false" customHeight="false" outlineLevel="0" collapsed="false">
      <c r="A13569" s="3" t="n">
        <v>13568</v>
      </c>
      <c r="B13569" s="3" t="n">
        <v>6</v>
      </c>
      <c r="C13569" s="3" t="s">
        <v>510</v>
      </c>
      <c r="D13569" s="3" t="s">
        <v>563</v>
      </c>
      <c r="E13569" s="3" t="n">
        <v>47</v>
      </c>
      <c r="F13569" s="4" t="n">
        <v>273.16</v>
      </c>
      <c r="G13569" s="3" t="s">
        <v>8</v>
      </c>
      <c r="H13569" s="4" t="n">
        <f aca="false">ROUND(E13569*F13569,2)</f>
        <v>12838.52</v>
      </c>
    </row>
    <row r="13570" customFormat="false" ht="15" hidden="false" customHeight="false" outlineLevel="0" collapsed="false">
      <c r="A13570" s="3" t="n">
        <v>13569</v>
      </c>
      <c r="B13570" s="3" t="n">
        <v>3</v>
      </c>
      <c r="C13570" s="3" t="s">
        <v>510</v>
      </c>
      <c r="D13570" s="3" t="s">
        <v>563</v>
      </c>
      <c r="E13570" s="3" t="n">
        <v>4651</v>
      </c>
      <c r="F13570" s="4" t="n">
        <v>165.85</v>
      </c>
      <c r="G13570" s="3" t="s">
        <v>8</v>
      </c>
      <c r="H13570" s="4" t="n">
        <f aca="false">ROUND(E13570*F13570,2)</f>
        <v>771368.35</v>
      </c>
    </row>
    <row r="13571" customFormat="false" ht="15" hidden="false" customHeight="false" outlineLevel="0" collapsed="false">
      <c r="A13571" s="3" t="n">
        <v>13570</v>
      </c>
      <c r="B13571" s="3" t="n">
        <v>2</v>
      </c>
      <c r="C13571" s="3" t="s">
        <v>510</v>
      </c>
      <c r="D13571" s="3" t="s">
        <v>563</v>
      </c>
      <c r="E13571" s="3" t="n">
        <v>3502</v>
      </c>
      <c r="F13571" s="4" t="n">
        <v>32.51</v>
      </c>
      <c r="G13571" s="3" t="s">
        <v>8</v>
      </c>
      <c r="H13571" s="4" t="n">
        <f aca="false">ROUND(E13571*F13571,2)</f>
        <v>113850.02</v>
      </c>
    </row>
    <row r="13572" customFormat="false" ht="15" hidden="false" customHeight="false" outlineLevel="0" collapsed="false">
      <c r="A13572" s="3" t="n">
        <v>13571</v>
      </c>
      <c r="B13572" s="3" t="n">
        <v>9</v>
      </c>
      <c r="C13572" s="3" t="s">
        <v>511</v>
      </c>
      <c r="D13572" s="3" t="s">
        <v>563</v>
      </c>
      <c r="E13572" s="3" t="n">
        <v>1921</v>
      </c>
      <c r="F13572" s="4" t="n">
        <v>257.32</v>
      </c>
      <c r="G13572" s="3" t="s">
        <v>8</v>
      </c>
      <c r="H13572" s="4" t="n">
        <f aca="false">ROUND(E13572*F13572,2)</f>
        <v>494311.72</v>
      </c>
    </row>
    <row r="13573" customFormat="false" ht="15" hidden="false" customHeight="false" outlineLevel="0" collapsed="false">
      <c r="A13573" s="3" t="n">
        <v>13572</v>
      </c>
      <c r="B13573" s="3" t="n">
        <v>6</v>
      </c>
      <c r="C13573" s="3" t="s">
        <v>511</v>
      </c>
      <c r="D13573" s="3" t="s">
        <v>562</v>
      </c>
      <c r="E13573" s="3" t="n">
        <v>1906</v>
      </c>
      <c r="F13573" s="4" t="n">
        <v>280.91</v>
      </c>
      <c r="G13573" s="3" t="s">
        <v>8</v>
      </c>
      <c r="H13573" s="4" t="n">
        <f aca="false">ROUND(E13573*F13573,2)</f>
        <v>535414.46</v>
      </c>
    </row>
    <row r="13574" customFormat="false" ht="15" hidden="false" customHeight="false" outlineLevel="0" collapsed="false">
      <c r="A13574" s="3" t="n">
        <v>13573</v>
      </c>
      <c r="B13574" s="3" t="n">
        <v>2</v>
      </c>
      <c r="C13574" s="3" t="s">
        <v>511</v>
      </c>
      <c r="D13574" s="3" t="s">
        <v>563</v>
      </c>
      <c r="E13574" s="3" t="n">
        <v>1113</v>
      </c>
      <c r="F13574" s="4" t="n">
        <v>31.5</v>
      </c>
      <c r="G13574" s="3" t="s">
        <v>8</v>
      </c>
      <c r="H13574" s="4" t="n">
        <f aca="false">ROUND(E13574*F13574,2)</f>
        <v>35059.5</v>
      </c>
    </row>
    <row r="13575" customFormat="false" ht="15" hidden="false" customHeight="false" outlineLevel="0" collapsed="false">
      <c r="A13575" s="3" t="n">
        <v>13574</v>
      </c>
      <c r="B13575" s="3" t="n">
        <v>6</v>
      </c>
      <c r="C13575" s="3" t="s">
        <v>511</v>
      </c>
      <c r="D13575" s="3" t="s">
        <v>562</v>
      </c>
      <c r="E13575" s="3" t="n">
        <v>2663</v>
      </c>
      <c r="F13575" s="4" t="n">
        <v>279.99</v>
      </c>
      <c r="G13575" s="3" t="s">
        <v>8</v>
      </c>
      <c r="H13575" s="4" t="n">
        <f aca="false">ROUND(E13575*F13575,2)</f>
        <v>745613.37</v>
      </c>
    </row>
    <row r="13576" customFormat="false" ht="15" hidden="false" customHeight="false" outlineLevel="0" collapsed="false">
      <c r="A13576" s="3" t="n">
        <v>13575</v>
      </c>
      <c r="B13576" s="3" t="n">
        <v>3</v>
      </c>
      <c r="C13576" s="3" t="s">
        <v>511</v>
      </c>
      <c r="D13576" s="3" t="s">
        <v>562</v>
      </c>
      <c r="E13576" s="3" t="n">
        <v>292</v>
      </c>
      <c r="F13576" s="4" t="n">
        <v>173.12</v>
      </c>
      <c r="G13576" s="3" t="s">
        <v>8</v>
      </c>
      <c r="H13576" s="4" t="n">
        <f aca="false">ROUND(E13576*F13576,2)</f>
        <v>50551.04</v>
      </c>
    </row>
    <row r="13577" customFormat="false" ht="15" hidden="false" customHeight="false" outlineLevel="0" collapsed="false">
      <c r="A13577" s="3" t="n">
        <v>13576</v>
      </c>
      <c r="B13577" s="3" t="n">
        <v>11</v>
      </c>
      <c r="C13577" s="3" t="s">
        <v>511</v>
      </c>
      <c r="D13577" s="3" t="s">
        <v>562</v>
      </c>
      <c r="E13577" s="3" t="n">
        <v>1527</v>
      </c>
      <c r="F13577" s="4" t="n">
        <v>100.48</v>
      </c>
      <c r="G13577" s="3" t="s">
        <v>34</v>
      </c>
      <c r="H13577" s="4" t="n">
        <f aca="false">ROUND(E13577*F13577,2)</f>
        <v>153432.96</v>
      </c>
    </row>
    <row r="13578" customFormat="false" ht="15" hidden="false" customHeight="false" outlineLevel="0" collapsed="false">
      <c r="A13578" s="3" t="n">
        <v>13577</v>
      </c>
      <c r="B13578" s="3" t="n">
        <v>15</v>
      </c>
      <c r="C13578" s="3" t="s">
        <v>511</v>
      </c>
      <c r="D13578" s="3" t="s">
        <v>563</v>
      </c>
      <c r="E13578" s="3" t="n">
        <v>4977</v>
      </c>
      <c r="F13578" s="4" t="n">
        <v>275.95</v>
      </c>
      <c r="G13578" s="3" t="s">
        <v>46</v>
      </c>
      <c r="H13578" s="4" t="n">
        <f aca="false">ROUND(E13578*F13578,2)</f>
        <v>1373403.15</v>
      </c>
    </row>
    <row r="13579" customFormat="false" ht="15" hidden="false" customHeight="false" outlineLevel="0" collapsed="false">
      <c r="A13579" s="3" t="n">
        <v>13578</v>
      </c>
      <c r="B13579" s="3" t="n">
        <v>10</v>
      </c>
      <c r="C13579" s="3" t="s">
        <v>511</v>
      </c>
      <c r="D13579" s="3" t="s">
        <v>562</v>
      </c>
      <c r="E13579" s="3" t="n">
        <v>4930</v>
      </c>
      <c r="F13579" s="4" t="n">
        <v>99.89</v>
      </c>
      <c r="G13579" s="3" t="s">
        <v>8</v>
      </c>
      <c r="H13579" s="4" t="n">
        <f aca="false">ROUND(E13579*F13579,2)</f>
        <v>492457.7</v>
      </c>
    </row>
    <row r="13580" customFormat="false" ht="15" hidden="false" customHeight="false" outlineLevel="0" collapsed="false">
      <c r="A13580" s="3" t="n">
        <v>13579</v>
      </c>
      <c r="B13580" s="3" t="n">
        <v>1</v>
      </c>
      <c r="C13580" s="3" t="s">
        <v>511</v>
      </c>
      <c r="D13580" s="3" t="s">
        <v>562</v>
      </c>
      <c r="E13580" s="3" t="n">
        <v>771</v>
      </c>
      <c r="F13580" s="4" t="n">
        <v>320.79</v>
      </c>
      <c r="G13580" s="3" t="s">
        <v>8</v>
      </c>
      <c r="H13580" s="4" t="n">
        <f aca="false">ROUND(E13580*F13580,2)</f>
        <v>247329.09</v>
      </c>
    </row>
    <row r="13581" customFormat="false" ht="15" hidden="false" customHeight="false" outlineLevel="0" collapsed="false">
      <c r="A13581" s="3" t="n">
        <v>13580</v>
      </c>
      <c r="B13581" s="3" t="n">
        <v>5</v>
      </c>
      <c r="C13581" s="3" t="s">
        <v>511</v>
      </c>
      <c r="D13581" s="3" t="s">
        <v>562</v>
      </c>
      <c r="E13581" s="3" t="n">
        <v>816</v>
      </c>
      <c r="F13581" s="4" t="n">
        <v>637.34</v>
      </c>
      <c r="G13581" s="3" t="s">
        <v>8</v>
      </c>
      <c r="H13581" s="4" t="n">
        <f aca="false">ROUND(E13581*F13581,2)</f>
        <v>520069.44</v>
      </c>
    </row>
    <row r="13582" customFormat="false" ht="15" hidden="false" customHeight="false" outlineLevel="0" collapsed="false">
      <c r="A13582" s="3" t="n">
        <v>13581</v>
      </c>
      <c r="B13582" s="3" t="n">
        <v>8</v>
      </c>
      <c r="C13582" s="3" t="s">
        <v>511</v>
      </c>
      <c r="D13582" s="3" t="s">
        <v>562</v>
      </c>
      <c r="E13582" s="3" t="n">
        <v>1831</v>
      </c>
      <c r="F13582" s="4" t="n">
        <v>82.39</v>
      </c>
      <c r="G13582" s="3" t="s">
        <v>8</v>
      </c>
      <c r="H13582" s="4" t="n">
        <f aca="false">ROUND(E13582*F13582,2)</f>
        <v>150856.09</v>
      </c>
    </row>
    <row r="13583" customFormat="false" ht="15" hidden="false" customHeight="false" outlineLevel="0" collapsed="false">
      <c r="A13583" s="3" t="n">
        <v>13582</v>
      </c>
      <c r="B13583" s="3" t="n">
        <v>12</v>
      </c>
      <c r="C13583" s="3" t="s">
        <v>511</v>
      </c>
      <c r="D13583" s="3" t="s">
        <v>563</v>
      </c>
      <c r="E13583" s="3" t="n">
        <v>3230</v>
      </c>
      <c r="F13583" s="4" t="n">
        <v>210.11</v>
      </c>
      <c r="G13583" s="3" t="s">
        <v>38</v>
      </c>
      <c r="H13583" s="4" t="n">
        <f aca="false">ROUND(E13583*F13583,2)</f>
        <v>678655.3</v>
      </c>
    </row>
    <row r="13584" customFormat="false" ht="15" hidden="false" customHeight="false" outlineLevel="0" collapsed="false">
      <c r="A13584" s="3" t="n">
        <v>13583</v>
      </c>
      <c r="B13584" s="3" t="n">
        <v>8</v>
      </c>
      <c r="C13584" s="3" t="s">
        <v>511</v>
      </c>
      <c r="D13584" s="3" t="s">
        <v>563</v>
      </c>
      <c r="E13584" s="3" t="n">
        <v>1351</v>
      </c>
      <c r="F13584" s="4" t="n">
        <v>82.64</v>
      </c>
      <c r="G13584" s="3" t="s">
        <v>8</v>
      </c>
      <c r="H13584" s="4" t="n">
        <f aca="false">ROUND(E13584*F13584,2)</f>
        <v>111646.64</v>
      </c>
    </row>
    <row r="13585" customFormat="false" ht="15" hidden="false" customHeight="false" outlineLevel="0" collapsed="false">
      <c r="A13585" s="3" t="n">
        <v>13584</v>
      </c>
      <c r="B13585" s="3" t="n">
        <v>9</v>
      </c>
      <c r="C13585" s="3" t="s">
        <v>511</v>
      </c>
      <c r="D13585" s="3" t="s">
        <v>562</v>
      </c>
      <c r="E13585" s="3" t="n">
        <v>4368</v>
      </c>
      <c r="F13585" s="4" t="n">
        <v>258.59</v>
      </c>
      <c r="G13585" s="3" t="s">
        <v>8</v>
      </c>
      <c r="H13585" s="4" t="n">
        <f aca="false">ROUND(E13585*F13585,2)</f>
        <v>1129521.12</v>
      </c>
    </row>
    <row r="13586" customFormat="false" ht="15" hidden="false" customHeight="false" outlineLevel="0" collapsed="false">
      <c r="A13586" s="3" t="n">
        <v>13585</v>
      </c>
      <c r="B13586" s="3" t="n">
        <v>3</v>
      </c>
      <c r="C13586" s="3" t="s">
        <v>511</v>
      </c>
      <c r="D13586" s="3" t="s">
        <v>563</v>
      </c>
      <c r="E13586" s="3" t="n">
        <v>4200</v>
      </c>
      <c r="F13586" s="4" t="n">
        <v>172.63</v>
      </c>
      <c r="G13586" s="3" t="s">
        <v>8</v>
      </c>
      <c r="H13586" s="4" t="n">
        <f aca="false">ROUND(E13586*F13586,2)</f>
        <v>725046</v>
      </c>
    </row>
    <row r="13587" customFormat="false" ht="15" hidden="false" customHeight="false" outlineLevel="0" collapsed="false">
      <c r="A13587" s="3" t="n">
        <v>13586</v>
      </c>
      <c r="B13587" s="3" t="n">
        <v>13</v>
      </c>
      <c r="C13587" s="3" t="s">
        <v>511</v>
      </c>
      <c r="D13587" s="3" t="s">
        <v>563</v>
      </c>
      <c r="E13587" s="3" t="n">
        <v>2164</v>
      </c>
      <c r="F13587" s="4" t="n">
        <v>41.93</v>
      </c>
      <c r="G13587" s="3" t="s">
        <v>41</v>
      </c>
      <c r="H13587" s="4" t="n">
        <f aca="false">ROUND(E13587*F13587,2)</f>
        <v>90736.52</v>
      </c>
    </row>
    <row r="13588" customFormat="false" ht="15" hidden="false" customHeight="false" outlineLevel="0" collapsed="false">
      <c r="A13588" s="3" t="n">
        <v>13587</v>
      </c>
      <c r="B13588" s="3" t="n">
        <v>9</v>
      </c>
      <c r="C13588" s="3" t="s">
        <v>511</v>
      </c>
      <c r="D13588" s="3" t="s">
        <v>562</v>
      </c>
      <c r="E13588" s="3" t="n">
        <v>4780</v>
      </c>
      <c r="F13588" s="4" t="n">
        <v>257.32</v>
      </c>
      <c r="G13588" s="3" t="s">
        <v>8</v>
      </c>
      <c r="H13588" s="4" t="n">
        <f aca="false">ROUND(E13588*F13588,2)</f>
        <v>1229989.6</v>
      </c>
    </row>
    <row r="13589" customFormat="false" ht="15" hidden="false" customHeight="false" outlineLevel="0" collapsed="false">
      <c r="A13589" s="3" t="n">
        <v>13588</v>
      </c>
      <c r="B13589" s="3" t="n">
        <v>7</v>
      </c>
      <c r="C13589" s="3" t="s">
        <v>511</v>
      </c>
      <c r="D13589" s="3" t="s">
        <v>562</v>
      </c>
      <c r="E13589" s="3" t="n">
        <v>2302</v>
      </c>
      <c r="F13589" s="4" t="n">
        <v>254.27</v>
      </c>
      <c r="G13589" s="3" t="s">
        <v>8</v>
      </c>
      <c r="H13589" s="4" t="n">
        <f aca="false">ROUND(E13589*F13589,2)</f>
        <v>585329.54</v>
      </c>
    </row>
    <row r="13590" customFormat="false" ht="15" hidden="false" customHeight="false" outlineLevel="0" collapsed="false">
      <c r="A13590" s="3" t="n">
        <v>13589</v>
      </c>
      <c r="B13590" s="3" t="n">
        <v>12</v>
      </c>
      <c r="C13590" s="3" t="s">
        <v>511</v>
      </c>
      <c r="D13590" s="3" t="s">
        <v>562</v>
      </c>
      <c r="E13590" s="3" t="n">
        <v>4890</v>
      </c>
      <c r="F13590" s="4" t="n">
        <v>209.89</v>
      </c>
      <c r="G13590" s="3" t="s">
        <v>38</v>
      </c>
      <c r="H13590" s="4" t="n">
        <f aca="false">ROUND(E13590*F13590,2)</f>
        <v>1026362.1</v>
      </c>
    </row>
    <row r="13591" customFormat="false" ht="15" hidden="false" customHeight="false" outlineLevel="0" collapsed="false">
      <c r="A13591" s="3" t="n">
        <v>13590</v>
      </c>
      <c r="B13591" s="3" t="n">
        <v>2</v>
      </c>
      <c r="C13591" s="3" t="s">
        <v>511</v>
      </c>
      <c r="D13591" s="3" t="s">
        <v>563</v>
      </c>
      <c r="E13591" s="3" t="n">
        <v>39</v>
      </c>
      <c r="F13591" s="4" t="n">
        <v>31.58</v>
      </c>
      <c r="G13591" s="3" t="s">
        <v>8</v>
      </c>
      <c r="H13591" s="4" t="n">
        <f aca="false">ROUND(E13591*F13591,2)</f>
        <v>1231.62</v>
      </c>
    </row>
    <row r="13592" customFormat="false" ht="15" hidden="false" customHeight="false" outlineLevel="0" collapsed="false">
      <c r="A13592" s="3" t="n">
        <v>13591</v>
      </c>
      <c r="B13592" s="3" t="n">
        <v>2</v>
      </c>
      <c r="C13592" s="3" t="s">
        <v>511</v>
      </c>
      <c r="D13592" s="3" t="s">
        <v>563</v>
      </c>
      <c r="E13592" s="3" t="n">
        <v>4966</v>
      </c>
      <c r="F13592" s="4" t="n">
        <v>31.48</v>
      </c>
      <c r="G13592" s="3" t="s">
        <v>8</v>
      </c>
      <c r="H13592" s="4" t="n">
        <f aca="false">ROUND(E13592*F13592,2)</f>
        <v>156329.68</v>
      </c>
    </row>
    <row r="13593" customFormat="false" ht="15" hidden="false" customHeight="false" outlineLevel="0" collapsed="false">
      <c r="A13593" s="3" t="n">
        <v>13592</v>
      </c>
      <c r="B13593" s="3" t="n">
        <v>10</v>
      </c>
      <c r="C13593" s="3" t="s">
        <v>511</v>
      </c>
      <c r="D13593" s="3" t="s">
        <v>563</v>
      </c>
      <c r="E13593" s="3" t="n">
        <v>3678</v>
      </c>
      <c r="F13593" s="4" t="n">
        <v>99.86</v>
      </c>
      <c r="G13593" s="3" t="s">
        <v>8</v>
      </c>
      <c r="H13593" s="4" t="n">
        <f aca="false">ROUND(E13593*F13593,2)</f>
        <v>367285.08</v>
      </c>
    </row>
    <row r="13594" customFormat="false" ht="15" hidden="false" customHeight="false" outlineLevel="0" collapsed="false">
      <c r="A13594" s="3" t="n">
        <v>13593</v>
      </c>
      <c r="B13594" s="3" t="n">
        <v>8</v>
      </c>
      <c r="C13594" s="3" t="s">
        <v>511</v>
      </c>
      <c r="D13594" s="3" t="s">
        <v>563</v>
      </c>
      <c r="E13594" s="3" t="n">
        <v>2230</v>
      </c>
      <c r="F13594" s="4" t="n">
        <v>82.37</v>
      </c>
      <c r="G13594" s="3" t="s">
        <v>8</v>
      </c>
      <c r="H13594" s="4" t="n">
        <f aca="false">ROUND(E13594*F13594,2)</f>
        <v>183685.1</v>
      </c>
    </row>
    <row r="13595" customFormat="false" ht="15" hidden="false" customHeight="false" outlineLevel="0" collapsed="false">
      <c r="A13595" s="3" t="n">
        <v>13594</v>
      </c>
      <c r="B13595" s="3" t="n">
        <v>11</v>
      </c>
      <c r="C13595" s="3" t="s">
        <v>511</v>
      </c>
      <c r="D13595" s="3" t="s">
        <v>563</v>
      </c>
      <c r="E13595" s="3" t="n">
        <v>3885</v>
      </c>
      <c r="F13595" s="4" t="n">
        <v>100.45</v>
      </c>
      <c r="G13595" s="3" t="s">
        <v>34</v>
      </c>
      <c r="H13595" s="4" t="n">
        <f aca="false">ROUND(E13595*F13595,2)</f>
        <v>390248.25</v>
      </c>
    </row>
    <row r="13596" customFormat="false" ht="15" hidden="false" customHeight="false" outlineLevel="0" collapsed="false">
      <c r="A13596" s="3" t="n">
        <v>13595</v>
      </c>
      <c r="B13596" s="3" t="n">
        <v>9</v>
      </c>
      <c r="C13596" s="3" t="s">
        <v>511</v>
      </c>
      <c r="D13596" s="3" t="s">
        <v>562</v>
      </c>
      <c r="E13596" s="3" t="n">
        <v>718</v>
      </c>
      <c r="F13596" s="4" t="n">
        <v>258.47</v>
      </c>
      <c r="G13596" s="3" t="s">
        <v>8</v>
      </c>
      <c r="H13596" s="4" t="n">
        <f aca="false">ROUND(E13596*F13596,2)</f>
        <v>185581.46</v>
      </c>
    </row>
    <row r="13597" customFormat="false" ht="15" hidden="false" customHeight="false" outlineLevel="0" collapsed="false">
      <c r="A13597" s="3" t="n">
        <v>13596</v>
      </c>
      <c r="B13597" s="3" t="n">
        <v>15</v>
      </c>
      <c r="C13597" s="3" t="s">
        <v>511</v>
      </c>
      <c r="D13597" s="3" t="s">
        <v>563</v>
      </c>
      <c r="E13597" s="3" t="n">
        <v>1781</v>
      </c>
      <c r="F13597" s="4" t="n">
        <v>275.88</v>
      </c>
      <c r="G13597" s="3" t="s">
        <v>46</v>
      </c>
      <c r="H13597" s="4" t="n">
        <f aca="false">ROUND(E13597*F13597,2)</f>
        <v>491342.28</v>
      </c>
    </row>
    <row r="13598" customFormat="false" ht="15" hidden="false" customHeight="false" outlineLevel="0" collapsed="false">
      <c r="A13598" s="3" t="n">
        <v>13597</v>
      </c>
      <c r="B13598" s="3" t="n">
        <v>10</v>
      </c>
      <c r="C13598" s="3" t="s">
        <v>511</v>
      </c>
      <c r="D13598" s="3" t="s">
        <v>562</v>
      </c>
      <c r="E13598" s="3" t="n">
        <v>2333</v>
      </c>
      <c r="F13598" s="4" t="n">
        <v>100.08</v>
      </c>
      <c r="G13598" s="3" t="s">
        <v>8</v>
      </c>
      <c r="H13598" s="4" t="n">
        <f aca="false">ROUND(E13598*F13598,2)</f>
        <v>233486.64</v>
      </c>
    </row>
    <row r="13599" customFormat="false" ht="15" hidden="false" customHeight="false" outlineLevel="0" collapsed="false">
      <c r="A13599" s="3" t="n">
        <v>13598</v>
      </c>
      <c r="B13599" s="3" t="n">
        <v>1</v>
      </c>
      <c r="C13599" s="3" t="s">
        <v>511</v>
      </c>
      <c r="D13599" s="3" t="s">
        <v>563</v>
      </c>
      <c r="E13599" s="3" t="n">
        <v>3375</v>
      </c>
      <c r="F13599" s="4" t="n">
        <v>321.77</v>
      </c>
      <c r="G13599" s="3" t="s">
        <v>8</v>
      </c>
      <c r="H13599" s="4" t="n">
        <f aca="false">ROUND(E13599*F13599,2)</f>
        <v>1085973.75</v>
      </c>
    </row>
    <row r="13600" customFormat="false" ht="15" hidden="false" customHeight="false" outlineLevel="0" collapsed="false">
      <c r="A13600" s="3" t="n">
        <v>13599</v>
      </c>
      <c r="B13600" s="3" t="n">
        <v>5</v>
      </c>
      <c r="C13600" s="3" t="s">
        <v>511</v>
      </c>
      <c r="D13600" s="3" t="s">
        <v>562</v>
      </c>
      <c r="E13600" s="3" t="n">
        <v>144</v>
      </c>
      <c r="F13600" s="4" t="n">
        <v>634.74</v>
      </c>
      <c r="G13600" s="3" t="s">
        <v>8</v>
      </c>
      <c r="H13600" s="4" t="n">
        <f aca="false">ROUND(E13600*F13600,2)</f>
        <v>91402.56</v>
      </c>
    </row>
    <row r="13601" customFormat="false" ht="15" hidden="false" customHeight="false" outlineLevel="0" collapsed="false">
      <c r="A13601" s="3" t="n">
        <v>13600</v>
      </c>
      <c r="B13601" s="3" t="n">
        <v>5</v>
      </c>
      <c r="C13601" s="3" t="s">
        <v>511</v>
      </c>
      <c r="D13601" s="3" t="s">
        <v>563</v>
      </c>
      <c r="E13601" s="3" t="n">
        <v>2505</v>
      </c>
      <c r="F13601" s="4" t="n">
        <v>637.74</v>
      </c>
      <c r="G13601" s="3" t="s">
        <v>8</v>
      </c>
      <c r="H13601" s="4" t="n">
        <f aca="false">ROUND(E13601*F13601,2)</f>
        <v>1597538.7</v>
      </c>
    </row>
    <row r="13602" customFormat="false" ht="15" hidden="false" customHeight="false" outlineLevel="0" collapsed="false">
      <c r="A13602" s="3" t="n">
        <v>13601</v>
      </c>
      <c r="B13602" s="3" t="n">
        <v>9</v>
      </c>
      <c r="C13602" s="3" t="s">
        <v>512</v>
      </c>
      <c r="D13602" s="3" t="s">
        <v>563</v>
      </c>
      <c r="E13602" s="3" t="n">
        <v>4766</v>
      </c>
      <c r="F13602" s="4" t="n">
        <v>258.57</v>
      </c>
      <c r="G13602" s="3" t="s">
        <v>8</v>
      </c>
      <c r="H13602" s="4" t="n">
        <f aca="false">ROUND(E13602*F13602,2)</f>
        <v>1232344.62</v>
      </c>
    </row>
    <row r="13603" customFormat="false" ht="15" hidden="false" customHeight="false" outlineLevel="0" collapsed="false">
      <c r="A13603" s="3" t="n">
        <v>13602</v>
      </c>
      <c r="B13603" s="3" t="n">
        <v>3</v>
      </c>
      <c r="C13603" s="3" t="s">
        <v>512</v>
      </c>
      <c r="D13603" s="3" t="s">
        <v>563</v>
      </c>
      <c r="E13603" s="3" t="n">
        <v>1364</v>
      </c>
      <c r="F13603" s="4" t="n">
        <v>175.89</v>
      </c>
      <c r="G13603" s="3" t="s">
        <v>8</v>
      </c>
      <c r="H13603" s="4" t="n">
        <f aca="false">ROUND(E13603*F13603,2)</f>
        <v>239913.96</v>
      </c>
    </row>
    <row r="13604" customFormat="false" ht="15" hidden="false" customHeight="false" outlineLevel="0" collapsed="false">
      <c r="A13604" s="3" t="n">
        <v>13603</v>
      </c>
      <c r="B13604" s="3" t="n">
        <v>11</v>
      </c>
      <c r="C13604" s="3" t="s">
        <v>512</v>
      </c>
      <c r="D13604" s="3" t="s">
        <v>562</v>
      </c>
      <c r="E13604" s="3" t="n">
        <v>2354</v>
      </c>
      <c r="F13604" s="4" t="n">
        <v>99.2</v>
      </c>
      <c r="G13604" s="3" t="s">
        <v>34</v>
      </c>
      <c r="H13604" s="4" t="n">
        <f aca="false">ROUND(E13604*F13604,2)</f>
        <v>233516.8</v>
      </c>
    </row>
    <row r="13605" customFormat="false" ht="15" hidden="false" customHeight="false" outlineLevel="0" collapsed="false">
      <c r="A13605" s="3" t="n">
        <v>13604</v>
      </c>
      <c r="B13605" s="3" t="n">
        <v>12</v>
      </c>
      <c r="C13605" s="3" t="s">
        <v>512</v>
      </c>
      <c r="D13605" s="3" t="s">
        <v>562</v>
      </c>
      <c r="E13605" s="3" t="n">
        <v>4644</v>
      </c>
      <c r="F13605" s="4" t="n">
        <v>208.75</v>
      </c>
      <c r="G13605" s="3" t="s">
        <v>38</v>
      </c>
      <c r="H13605" s="4" t="n">
        <f aca="false">ROUND(E13605*F13605,2)</f>
        <v>969435</v>
      </c>
    </row>
    <row r="13606" customFormat="false" ht="15" hidden="false" customHeight="false" outlineLevel="0" collapsed="false">
      <c r="A13606" s="3" t="n">
        <v>13605</v>
      </c>
      <c r="B13606" s="3" t="n">
        <v>3</v>
      </c>
      <c r="C13606" s="3" t="s">
        <v>512</v>
      </c>
      <c r="D13606" s="3" t="s">
        <v>563</v>
      </c>
      <c r="E13606" s="3" t="n">
        <v>4368</v>
      </c>
      <c r="F13606" s="4" t="n">
        <v>175.93</v>
      </c>
      <c r="G13606" s="3" t="s">
        <v>8</v>
      </c>
      <c r="H13606" s="4" t="n">
        <f aca="false">ROUND(E13606*F13606,2)</f>
        <v>768462.24</v>
      </c>
    </row>
    <row r="13607" customFormat="false" ht="15" hidden="false" customHeight="false" outlineLevel="0" collapsed="false">
      <c r="A13607" s="3" t="n">
        <v>13606</v>
      </c>
      <c r="B13607" s="3" t="n">
        <v>14</v>
      </c>
      <c r="C13607" s="3" t="s">
        <v>512</v>
      </c>
      <c r="D13607" s="3" t="s">
        <v>563</v>
      </c>
      <c r="E13607" s="3" t="n">
        <v>1918</v>
      </c>
      <c r="F13607" s="4" t="n">
        <v>60.68</v>
      </c>
      <c r="G13607" s="3" t="s">
        <v>41</v>
      </c>
      <c r="H13607" s="4" t="n">
        <f aca="false">ROUND(E13607*F13607,2)</f>
        <v>116384.24</v>
      </c>
    </row>
    <row r="13608" customFormat="false" ht="15" hidden="false" customHeight="false" outlineLevel="0" collapsed="false">
      <c r="A13608" s="3" t="n">
        <v>13607</v>
      </c>
      <c r="B13608" s="3" t="n">
        <v>10</v>
      </c>
      <c r="C13608" s="3" t="s">
        <v>512</v>
      </c>
      <c r="D13608" s="3" t="s">
        <v>562</v>
      </c>
      <c r="E13608" s="3" t="n">
        <v>1547</v>
      </c>
      <c r="F13608" s="4" t="n">
        <v>99.86</v>
      </c>
      <c r="G13608" s="3" t="s">
        <v>8</v>
      </c>
      <c r="H13608" s="4" t="n">
        <f aca="false">ROUND(E13608*F13608,2)</f>
        <v>154483.42</v>
      </c>
    </row>
    <row r="13609" customFormat="false" ht="15" hidden="false" customHeight="false" outlineLevel="0" collapsed="false">
      <c r="A13609" s="3" t="n">
        <v>13608</v>
      </c>
      <c r="B13609" s="3" t="n">
        <v>8</v>
      </c>
      <c r="C13609" s="3" t="s">
        <v>512</v>
      </c>
      <c r="D13609" s="3" t="s">
        <v>562</v>
      </c>
      <c r="E13609" s="3" t="n">
        <v>3939</v>
      </c>
      <c r="F13609" s="4" t="n">
        <v>81.6</v>
      </c>
      <c r="G13609" s="3" t="s">
        <v>8</v>
      </c>
      <c r="H13609" s="4" t="n">
        <f aca="false">ROUND(E13609*F13609,2)</f>
        <v>321422.4</v>
      </c>
    </row>
    <row r="13610" customFormat="false" ht="15" hidden="false" customHeight="false" outlineLevel="0" collapsed="false">
      <c r="A13610" s="3" t="n">
        <v>13609</v>
      </c>
      <c r="B13610" s="3" t="n">
        <v>3</v>
      </c>
      <c r="C13610" s="3" t="s">
        <v>512</v>
      </c>
      <c r="D13610" s="3" t="s">
        <v>563</v>
      </c>
      <c r="E13610" s="3" t="n">
        <v>2062</v>
      </c>
      <c r="F13610" s="4" t="n">
        <v>175.02</v>
      </c>
      <c r="G13610" s="3" t="s">
        <v>8</v>
      </c>
      <c r="H13610" s="4" t="n">
        <f aca="false">ROUND(E13610*F13610,2)</f>
        <v>360891.24</v>
      </c>
    </row>
    <row r="13611" customFormat="false" ht="15" hidden="false" customHeight="false" outlineLevel="0" collapsed="false">
      <c r="A13611" s="3" t="n">
        <v>13610</v>
      </c>
      <c r="B13611" s="3" t="n">
        <v>5</v>
      </c>
      <c r="C13611" s="3" t="s">
        <v>512</v>
      </c>
      <c r="D13611" s="3" t="s">
        <v>563</v>
      </c>
      <c r="E13611" s="3" t="n">
        <v>1824</v>
      </c>
      <c r="F13611" s="4" t="n">
        <v>633.15</v>
      </c>
      <c r="G13611" s="3" t="s">
        <v>8</v>
      </c>
      <c r="H13611" s="4" t="n">
        <f aca="false">ROUND(E13611*F13611,2)</f>
        <v>1154865.6</v>
      </c>
    </row>
    <row r="13612" customFormat="false" ht="15" hidden="false" customHeight="false" outlineLevel="0" collapsed="false">
      <c r="A13612" s="3" t="n">
        <v>13611</v>
      </c>
      <c r="B13612" s="3" t="n">
        <v>8</v>
      </c>
      <c r="C13612" s="3" t="s">
        <v>512</v>
      </c>
      <c r="D13612" s="3" t="s">
        <v>563</v>
      </c>
      <c r="E13612" s="3" t="n">
        <v>2637</v>
      </c>
      <c r="F13612" s="4" t="n">
        <v>81.75</v>
      </c>
      <c r="G13612" s="3" t="s">
        <v>8</v>
      </c>
      <c r="H13612" s="4" t="n">
        <f aca="false">ROUND(E13612*F13612,2)</f>
        <v>215574.75</v>
      </c>
    </row>
    <row r="13613" customFormat="false" ht="15" hidden="false" customHeight="false" outlineLevel="0" collapsed="false">
      <c r="A13613" s="3" t="n">
        <v>13612</v>
      </c>
      <c r="B13613" s="3" t="n">
        <v>4</v>
      </c>
      <c r="C13613" s="3" t="s">
        <v>512</v>
      </c>
      <c r="D13613" s="3" t="s">
        <v>562</v>
      </c>
      <c r="E13613" s="3" t="n">
        <v>2689</v>
      </c>
      <c r="F13613" s="4" t="n">
        <v>110.22</v>
      </c>
      <c r="G13613" s="3" t="s">
        <v>8</v>
      </c>
      <c r="H13613" s="4" t="n">
        <f aca="false">ROUND(E13613*F13613,2)</f>
        <v>296381.58</v>
      </c>
    </row>
    <row r="13614" customFormat="false" ht="15" hidden="false" customHeight="false" outlineLevel="0" collapsed="false">
      <c r="A13614" s="3" t="n">
        <v>13613</v>
      </c>
      <c r="B13614" s="3" t="n">
        <v>10</v>
      </c>
      <c r="C13614" s="3" t="s">
        <v>512</v>
      </c>
      <c r="D13614" s="3" t="s">
        <v>563</v>
      </c>
      <c r="E13614" s="3" t="n">
        <v>3076</v>
      </c>
      <c r="F13614" s="4" t="n">
        <v>99.75</v>
      </c>
      <c r="G13614" s="3" t="s">
        <v>8</v>
      </c>
      <c r="H13614" s="4" t="n">
        <f aca="false">ROUND(E13614*F13614,2)</f>
        <v>306831</v>
      </c>
    </row>
    <row r="13615" customFormat="false" ht="15" hidden="false" customHeight="false" outlineLevel="0" collapsed="false">
      <c r="A13615" s="3" t="n">
        <v>13614</v>
      </c>
      <c r="B13615" s="3" t="n">
        <v>6</v>
      </c>
      <c r="C13615" s="3" t="s">
        <v>512</v>
      </c>
      <c r="D13615" s="3" t="s">
        <v>562</v>
      </c>
      <c r="E13615" s="3" t="n">
        <v>2864</v>
      </c>
      <c r="F13615" s="4" t="n">
        <v>273.89</v>
      </c>
      <c r="G13615" s="3" t="s">
        <v>8</v>
      </c>
      <c r="H13615" s="4" t="n">
        <f aca="false">ROUND(E13615*F13615,2)</f>
        <v>784420.96</v>
      </c>
    </row>
    <row r="13616" customFormat="false" ht="15" hidden="false" customHeight="false" outlineLevel="0" collapsed="false">
      <c r="A13616" s="3" t="n">
        <v>13615</v>
      </c>
      <c r="B13616" s="3" t="n">
        <v>3</v>
      </c>
      <c r="C13616" s="3" t="s">
        <v>512</v>
      </c>
      <c r="D13616" s="3" t="s">
        <v>563</v>
      </c>
      <c r="E13616" s="3" t="n">
        <v>4884</v>
      </c>
      <c r="F13616" s="4" t="n">
        <v>175.07</v>
      </c>
      <c r="G13616" s="3" t="s">
        <v>8</v>
      </c>
      <c r="H13616" s="4" t="n">
        <f aca="false">ROUND(E13616*F13616,2)</f>
        <v>855041.88</v>
      </c>
    </row>
    <row r="13617" customFormat="false" ht="15" hidden="false" customHeight="false" outlineLevel="0" collapsed="false">
      <c r="A13617" s="3" t="n">
        <v>13616</v>
      </c>
      <c r="B13617" s="3" t="n">
        <v>6</v>
      </c>
      <c r="C13617" s="3" t="s">
        <v>512</v>
      </c>
      <c r="D13617" s="3" t="s">
        <v>563</v>
      </c>
      <c r="E13617" s="3" t="n">
        <v>3431</v>
      </c>
      <c r="F13617" s="4" t="n">
        <v>273.52</v>
      </c>
      <c r="G13617" s="3" t="s">
        <v>8</v>
      </c>
      <c r="H13617" s="4" t="n">
        <f aca="false">ROUND(E13617*F13617,2)</f>
        <v>938447.12</v>
      </c>
    </row>
    <row r="13618" customFormat="false" ht="15" hidden="false" customHeight="false" outlineLevel="0" collapsed="false">
      <c r="A13618" s="3" t="n">
        <v>13617</v>
      </c>
      <c r="B13618" s="3" t="n">
        <v>1</v>
      </c>
      <c r="C13618" s="3" t="s">
        <v>512</v>
      </c>
      <c r="D13618" s="3" t="s">
        <v>562</v>
      </c>
      <c r="E13618" s="3" t="n">
        <v>3243</v>
      </c>
      <c r="F13618" s="4" t="n">
        <v>317.74</v>
      </c>
      <c r="G13618" s="3" t="s">
        <v>8</v>
      </c>
      <c r="H13618" s="4" t="n">
        <f aca="false">ROUND(E13618*F13618,2)</f>
        <v>1030430.82</v>
      </c>
    </row>
    <row r="13619" customFormat="false" ht="15" hidden="false" customHeight="false" outlineLevel="0" collapsed="false">
      <c r="A13619" s="3" t="n">
        <v>13618</v>
      </c>
      <c r="B13619" s="3" t="n">
        <v>5</v>
      </c>
      <c r="C13619" s="3" t="s">
        <v>512</v>
      </c>
      <c r="D13619" s="3" t="s">
        <v>563</v>
      </c>
      <c r="E13619" s="3" t="n">
        <v>212</v>
      </c>
      <c r="F13619" s="4" t="n">
        <v>632.87</v>
      </c>
      <c r="G13619" s="3" t="s">
        <v>8</v>
      </c>
      <c r="H13619" s="4" t="n">
        <f aca="false">ROUND(E13619*F13619,2)</f>
        <v>134168.44</v>
      </c>
    </row>
    <row r="13620" customFormat="false" ht="15" hidden="false" customHeight="false" outlineLevel="0" collapsed="false">
      <c r="A13620" s="3" t="n">
        <v>13619</v>
      </c>
      <c r="B13620" s="3" t="n">
        <v>13</v>
      </c>
      <c r="C13620" s="3" t="s">
        <v>512</v>
      </c>
      <c r="D13620" s="3" t="s">
        <v>563</v>
      </c>
      <c r="E13620" s="3" t="n">
        <v>2421</v>
      </c>
      <c r="F13620" s="4" t="n">
        <v>42.15</v>
      </c>
      <c r="G13620" s="3" t="s">
        <v>41</v>
      </c>
      <c r="H13620" s="4" t="n">
        <f aca="false">ROUND(E13620*F13620,2)</f>
        <v>102045.15</v>
      </c>
    </row>
    <row r="13621" customFormat="false" ht="15" hidden="false" customHeight="false" outlineLevel="0" collapsed="false">
      <c r="A13621" s="3" t="n">
        <v>13620</v>
      </c>
      <c r="B13621" s="3" t="n">
        <v>3</v>
      </c>
      <c r="C13621" s="3" t="s">
        <v>512</v>
      </c>
      <c r="D13621" s="3" t="s">
        <v>562</v>
      </c>
      <c r="E13621" s="3" t="n">
        <v>3718</v>
      </c>
      <c r="F13621" s="4" t="n">
        <v>174.91</v>
      </c>
      <c r="G13621" s="3" t="s">
        <v>8</v>
      </c>
      <c r="H13621" s="4" t="n">
        <f aca="false">ROUND(E13621*F13621,2)</f>
        <v>650315.38</v>
      </c>
    </row>
    <row r="13622" customFormat="false" ht="15" hidden="false" customHeight="false" outlineLevel="0" collapsed="false">
      <c r="A13622" s="3" t="n">
        <v>13621</v>
      </c>
      <c r="B13622" s="3" t="n">
        <v>13</v>
      </c>
      <c r="C13622" s="3" t="s">
        <v>512</v>
      </c>
      <c r="D13622" s="3" t="s">
        <v>563</v>
      </c>
      <c r="E13622" s="3" t="n">
        <v>579</v>
      </c>
      <c r="F13622" s="4" t="n">
        <v>42.17</v>
      </c>
      <c r="G13622" s="3" t="s">
        <v>41</v>
      </c>
      <c r="H13622" s="4" t="n">
        <f aca="false">ROUND(E13622*F13622,2)</f>
        <v>24416.43</v>
      </c>
    </row>
    <row r="13623" customFormat="false" ht="15" hidden="false" customHeight="false" outlineLevel="0" collapsed="false">
      <c r="A13623" s="3" t="n">
        <v>13622</v>
      </c>
      <c r="B13623" s="3" t="n">
        <v>15</v>
      </c>
      <c r="C13623" s="3" t="s">
        <v>512</v>
      </c>
      <c r="D13623" s="3" t="s">
        <v>563</v>
      </c>
      <c r="E13623" s="3" t="n">
        <v>549</v>
      </c>
      <c r="F13623" s="4" t="n">
        <v>275.44</v>
      </c>
      <c r="G13623" s="3" t="s">
        <v>46</v>
      </c>
      <c r="H13623" s="4" t="n">
        <f aca="false">ROUND(E13623*F13623,2)</f>
        <v>151216.56</v>
      </c>
    </row>
    <row r="13624" customFormat="false" ht="15" hidden="false" customHeight="false" outlineLevel="0" collapsed="false">
      <c r="A13624" s="3" t="n">
        <v>13623</v>
      </c>
      <c r="B13624" s="3" t="n">
        <v>13</v>
      </c>
      <c r="C13624" s="3" t="s">
        <v>512</v>
      </c>
      <c r="D13624" s="3" t="s">
        <v>563</v>
      </c>
      <c r="E13624" s="3" t="n">
        <v>914</v>
      </c>
      <c r="F13624" s="4" t="n">
        <v>42.33</v>
      </c>
      <c r="G13624" s="3" t="s">
        <v>41</v>
      </c>
      <c r="H13624" s="4" t="n">
        <f aca="false">ROUND(E13624*F13624,2)</f>
        <v>38689.62</v>
      </c>
    </row>
    <row r="13625" customFormat="false" ht="15" hidden="false" customHeight="false" outlineLevel="0" collapsed="false">
      <c r="A13625" s="3" t="n">
        <v>13624</v>
      </c>
      <c r="B13625" s="3" t="n">
        <v>8</v>
      </c>
      <c r="C13625" s="3" t="s">
        <v>512</v>
      </c>
      <c r="D13625" s="3" t="s">
        <v>563</v>
      </c>
      <c r="E13625" s="3" t="n">
        <v>3859</v>
      </c>
      <c r="F13625" s="4" t="n">
        <v>81.82</v>
      </c>
      <c r="G13625" s="3" t="s">
        <v>8</v>
      </c>
      <c r="H13625" s="4" t="n">
        <f aca="false">ROUND(E13625*F13625,2)</f>
        <v>315743.38</v>
      </c>
    </row>
    <row r="13626" customFormat="false" ht="15" hidden="false" customHeight="false" outlineLevel="0" collapsed="false">
      <c r="A13626" s="3" t="n">
        <v>13625</v>
      </c>
      <c r="B13626" s="3" t="n">
        <v>14</v>
      </c>
      <c r="C13626" s="3" t="s">
        <v>513</v>
      </c>
      <c r="D13626" s="3" t="s">
        <v>563</v>
      </c>
      <c r="E13626" s="3" t="n">
        <v>690</v>
      </c>
      <c r="F13626" s="4" t="n">
        <v>60.34</v>
      </c>
      <c r="G13626" s="3" t="s">
        <v>41</v>
      </c>
      <c r="H13626" s="4" t="n">
        <f aca="false">ROUND(E13626*F13626,2)</f>
        <v>41634.6</v>
      </c>
    </row>
    <row r="13627" customFormat="false" ht="15" hidden="false" customHeight="false" outlineLevel="0" collapsed="false">
      <c r="A13627" s="3" t="n">
        <v>13626</v>
      </c>
      <c r="B13627" s="3" t="n">
        <v>4</v>
      </c>
      <c r="C13627" s="3" t="s">
        <v>513</v>
      </c>
      <c r="D13627" s="3" t="s">
        <v>563</v>
      </c>
      <c r="E13627" s="3" t="n">
        <v>4110</v>
      </c>
      <c r="F13627" s="4" t="n">
        <v>111.33</v>
      </c>
      <c r="G13627" s="3" t="s">
        <v>8</v>
      </c>
      <c r="H13627" s="4" t="n">
        <f aca="false">ROUND(E13627*F13627,2)</f>
        <v>457566.3</v>
      </c>
    </row>
    <row r="13628" customFormat="false" ht="15" hidden="false" customHeight="false" outlineLevel="0" collapsed="false">
      <c r="A13628" s="3" t="n">
        <v>13627</v>
      </c>
      <c r="B13628" s="3" t="n">
        <v>8</v>
      </c>
      <c r="C13628" s="3" t="s">
        <v>513</v>
      </c>
      <c r="D13628" s="3" t="s">
        <v>563</v>
      </c>
      <c r="E13628" s="3" t="n">
        <v>3144</v>
      </c>
      <c r="F13628" s="4" t="n">
        <v>83.38</v>
      </c>
      <c r="G13628" s="3" t="s">
        <v>8</v>
      </c>
      <c r="H13628" s="4" t="n">
        <f aca="false">ROUND(E13628*F13628,2)</f>
        <v>262146.72</v>
      </c>
    </row>
    <row r="13629" customFormat="false" ht="15" hidden="false" customHeight="false" outlineLevel="0" collapsed="false">
      <c r="A13629" s="3" t="n">
        <v>13628</v>
      </c>
      <c r="B13629" s="3" t="n">
        <v>10</v>
      </c>
      <c r="C13629" s="3" t="s">
        <v>513</v>
      </c>
      <c r="D13629" s="3" t="s">
        <v>562</v>
      </c>
      <c r="E13629" s="3" t="n">
        <v>4799</v>
      </c>
      <c r="F13629" s="4" t="n">
        <v>102</v>
      </c>
      <c r="G13629" s="3" t="s">
        <v>8</v>
      </c>
      <c r="H13629" s="4" t="n">
        <f aca="false">ROUND(E13629*F13629,2)</f>
        <v>489498</v>
      </c>
    </row>
    <row r="13630" customFormat="false" ht="15" hidden="false" customHeight="false" outlineLevel="0" collapsed="false">
      <c r="A13630" s="3" t="n">
        <v>13629</v>
      </c>
      <c r="B13630" s="3" t="n">
        <v>15</v>
      </c>
      <c r="C13630" s="3" t="s">
        <v>513</v>
      </c>
      <c r="D13630" s="3" t="s">
        <v>563</v>
      </c>
      <c r="E13630" s="3" t="n">
        <v>1979</v>
      </c>
      <c r="F13630" s="4" t="n">
        <v>274.98</v>
      </c>
      <c r="G13630" s="3" t="s">
        <v>46</v>
      </c>
      <c r="H13630" s="4" t="n">
        <f aca="false">ROUND(E13630*F13630,2)</f>
        <v>544185.42</v>
      </c>
    </row>
    <row r="13631" customFormat="false" ht="15" hidden="false" customHeight="false" outlineLevel="0" collapsed="false">
      <c r="A13631" s="3" t="n">
        <v>13630</v>
      </c>
      <c r="B13631" s="3" t="n">
        <v>4</v>
      </c>
      <c r="C13631" s="3" t="s">
        <v>513</v>
      </c>
      <c r="D13631" s="3" t="s">
        <v>563</v>
      </c>
      <c r="E13631" s="3" t="n">
        <v>1308</v>
      </c>
      <c r="F13631" s="4" t="n">
        <v>110.95</v>
      </c>
      <c r="G13631" s="3" t="s">
        <v>8</v>
      </c>
      <c r="H13631" s="4" t="n">
        <f aca="false">ROUND(E13631*F13631,2)</f>
        <v>145122.6</v>
      </c>
    </row>
    <row r="13632" customFormat="false" ht="15" hidden="false" customHeight="false" outlineLevel="0" collapsed="false">
      <c r="A13632" s="3" t="n">
        <v>13631</v>
      </c>
      <c r="B13632" s="3" t="n">
        <v>8</v>
      </c>
      <c r="C13632" s="3" t="s">
        <v>513</v>
      </c>
      <c r="D13632" s="3" t="s">
        <v>563</v>
      </c>
      <c r="E13632" s="3" t="n">
        <v>1750</v>
      </c>
      <c r="F13632" s="4" t="n">
        <v>83.32</v>
      </c>
      <c r="G13632" s="3" t="s">
        <v>8</v>
      </c>
      <c r="H13632" s="4" t="n">
        <f aca="false">ROUND(E13632*F13632,2)</f>
        <v>145810</v>
      </c>
    </row>
    <row r="13633" customFormat="false" ht="15" hidden="false" customHeight="false" outlineLevel="0" collapsed="false">
      <c r="A13633" s="3" t="n">
        <v>13632</v>
      </c>
      <c r="B13633" s="3" t="n">
        <v>8</v>
      </c>
      <c r="C13633" s="3" t="s">
        <v>513</v>
      </c>
      <c r="D13633" s="3" t="s">
        <v>562</v>
      </c>
      <c r="E13633" s="3" t="n">
        <v>992</v>
      </c>
      <c r="F13633" s="4" t="n">
        <v>83.61</v>
      </c>
      <c r="G13633" s="3" t="s">
        <v>8</v>
      </c>
      <c r="H13633" s="4" t="n">
        <f aca="false">ROUND(E13633*F13633,2)</f>
        <v>82941.12</v>
      </c>
    </row>
    <row r="13634" customFormat="false" ht="15" hidden="false" customHeight="false" outlineLevel="0" collapsed="false">
      <c r="A13634" s="3" t="n">
        <v>13633</v>
      </c>
      <c r="B13634" s="3" t="n">
        <v>4</v>
      </c>
      <c r="C13634" s="3" t="s">
        <v>513</v>
      </c>
      <c r="D13634" s="3" t="s">
        <v>562</v>
      </c>
      <c r="E13634" s="3" t="n">
        <v>3222</v>
      </c>
      <c r="F13634" s="4" t="n">
        <v>111.2</v>
      </c>
      <c r="G13634" s="3" t="s">
        <v>8</v>
      </c>
      <c r="H13634" s="4" t="n">
        <f aca="false">ROUND(E13634*F13634,2)</f>
        <v>358286.4</v>
      </c>
    </row>
    <row r="13635" customFormat="false" ht="15" hidden="false" customHeight="false" outlineLevel="0" collapsed="false">
      <c r="A13635" s="3" t="n">
        <v>13634</v>
      </c>
      <c r="B13635" s="3" t="n">
        <v>9</v>
      </c>
      <c r="C13635" s="3" t="s">
        <v>513</v>
      </c>
      <c r="D13635" s="3" t="s">
        <v>563</v>
      </c>
      <c r="E13635" s="3" t="n">
        <v>4328</v>
      </c>
      <c r="F13635" s="4" t="n">
        <v>258.2</v>
      </c>
      <c r="G13635" s="3" t="s">
        <v>8</v>
      </c>
      <c r="H13635" s="4" t="n">
        <f aca="false">ROUND(E13635*F13635,2)</f>
        <v>1117489.6</v>
      </c>
    </row>
    <row r="13636" customFormat="false" ht="15" hidden="false" customHeight="false" outlineLevel="0" collapsed="false">
      <c r="A13636" s="3" t="n">
        <v>13635</v>
      </c>
      <c r="B13636" s="3" t="n">
        <v>4</v>
      </c>
      <c r="C13636" s="3" t="s">
        <v>513</v>
      </c>
      <c r="D13636" s="3" t="s">
        <v>562</v>
      </c>
      <c r="E13636" s="3" t="n">
        <v>1108</v>
      </c>
      <c r="F13636" s="4" t="n">
        <v>110.85</v>
      </c>
      <c r="G13636" s="3" t="s">
        <v>8</v>
      </c>
      <c r="H13636" s="4" t="n">
        <f aca="false">ROUND(E13636*F13636,2)</f>
        <v>122821.8</v>
      </c>
    </row>
    <row r="13637" customFormat="false" ht="15" hidden="false" customHeight="false" outlineLevel="0" collapsed="false">
      <c r="A13637" s="3" t="n">
        <v>13636</v>
      </c>
      <c r="B13637" s="3" t="n">
        <v>7</v>
      </c>
      <c r="C13637" s="3" t="s">
        <v>513</v>
      </c>
      <c r="D13637" s="3" t="s">
        <v>563</v>
      </c>
      <c r="E13637" s="3" t="n">
        <v>4692</v>
      </c>
      <c r="F13637" s="4" t="n">
        <v>258.85</v>
      </c>
      <c r="G13637" s="3" t="s">
        <v>8</v>
      </c>
      <c r="H13637" s="4" t="n">
        <f aca="false">ROUND(E13637*F13637,2)</f>
        <v>1214524.2</v>
      </c>
    </row>
    <row r="13638" customFormat="false" ht="15" hidden="false" customHeight="false" outlineLevel="0" collapsed="false">
      <c r="A13638" s="3" t="n">
        <v>13637</v>
      </c>
      <c r="B13638" s="3" t="n">
        <v>9</v>
      </c>
      <c r="C13638" s="3" t="s">
        <v>513</v>
      </c>
      <c r="D13638" s="3" t="s">
        <v>563</v>
      </c>
      <c r="E13638" s="3" t="n">
        <v>2101</v>
      </c>
      <c r="F13638" s="4" t="n">
        <v>259.52</v>
      </c>
      <c r="G13638" s="3" t="s">
        <v>8</v>
      </c>
      <c r="H13638" s="4" t="n">
        <f aca="false">ROUND(E13638*F13638,2)</f>
        <v>545251.52</v>
      </c>
    </row>
    <row r="13639" customFormat="false" ht="15" hidden="false" customHeight="false" outlineLevel="0" collapsed="false">
      <c r="A13639" s="3" t="n">
        <v>13638</v>
      </c>
      <c r="B13639" s="3" t="n">
        <v>10</v>
      </c>
      <c r="C13639" s="3" t="s">
        <v>513</v>
      </c>
      <c r="D13639" s="3" t="s">
        <v>562</v>
      </c>
      <c r="E13639" s="3" t="n">
        <v>4053</v>
      </c>
      <c r="F13639" s="4" t="n">
        <v>101.97</v>
      </c>
      <c r="G13639" s="3" t="s">
        <v>8</v>
      </c>
      <c r="H13639" s="4" t="n">
        <f aca="false">ROUND(E13639*F13639,2)</f>
        <v>413284.41</v>
      </c>
    </row>
    <row r="13640" customFormat="false" ht="15" hidden="false" customHeight="false" outlineLevel="0" collapsed="false">
      <c r="A13640" s="3" t="n">
        <v>13639</v>
      </c>
      <c r="B13640" s="3" t="n">
        <v>9</v>
      </c>
      <c r="C13640" s="3" t="s">
        <v>513</v>
      </c>
      <c r="D13640" s="3" t="s">
        <v>562</v>
      </c>
      <c r="E13640" s="3" t="n">
        <v>1772</v>
      </c>
      <c r="F13640" s="4" t="n">
        <v>259.49</v>
      </c>
      <c r="G13640" s="3" t="s">
        <v>8</v>
      </c>
      <c r="H13640" s="4" t="n">
        <f aca="false">ROUND(E13640*F13640,2)</f>
        <v>459816.28</v>
      </c>
    </row>
    <row r="13641" customFormat="false" ht="15" hidden="false" customHeight="false" outlineLevel="0" collapsed="false">
      <c r="A13641" s="3" t="n">
        <v>13640</v>
      </c>
      <c r="B13641" s="3" t="n">
        <v>1</v>
      </c>
      <c r="C13641" s="3" t="s">
        <v>513</v>
      </c>
      <c r="D13641" s="3" t="s">
        <v>563</v>
      </c>
      <c r="E13641" s="3" t="n">
        <v>781</v>
      </c>
      <c r="F13641" s="4" t="n">
        <v>322.38</v>
      </c>
      <c r="G13641" s="3" t="s">
        <v>8</v>
      </c>
      <c r="H13641" s="4" t="n">
        <f aca="false">ROUND(E13641*F13641,2)</f>
        <v>251778.78</v>
      </c>
    </row>
    <row r="13642" customFormat="false" ht="15" hidden="false" customHeight="false" outlineLevel="0" collapsed="false">
      <c r="A13642" s="3" t="n">
        <v>13641</v>
      </c>
      <c r="B13642" s="3" t="n">
        <v>15</v>
      </c>
      <c r="C13642" s="3" t="s">
        <v>513</v>
      </c>
      <c r="D13642" s="3" t="s">
        <v>563</v>
      </c>
      <c r="E13642" s="3" t="n">
        <v>345</v>
      </c>
      <c r="F13642" s="4" t="n">
        <v>273.9</v>
      </c>
      <c r="G13642" s="3" t="s">
        <v>46</v>
      </c>
      <c r="H13642" s="4" t="n">
        <f aca="false">ROUND(E13642*F13642,2)</f>
        <v>94495.5</v>
      </c>
    </row>
    <row r="13643" customFormat="false" ht="15" hidden="false" customHeight="false" outlineLevel="0" collapsed="false">
      <c r="A13643" s="3" t="n">
        <v>13642</v>
      </c>
      <c r="B13643" s="3" t="n">
        <v>10</v>
      </c>
      <c r="C13643" s="3" t="s">
        <v>513</v>
      </c>
      <c r="D13643" s="3" t="s">
        <v>563</v>
      </c>
      <c r="E13643" s="3" t="n">
        <v>4221</v>
      </c>
      <c r="F13643" s="4" t="n">
        <v>102.23</v>
      </c>
      <c r="G13643" s="3" t="s">
        <v>8</v>
      </c>
      <c r="H13643" s="4" t="n">
        <f aca="false">ROUND(E13643*F13643,2)</f>
        <v>431512.83</v>
      </c>
    </row>
    <row r="13644" customFormat="false" ht="15" hidden="false" customHeight="false" outlineLevel="0" collapsed="false">
      <c r="A13644" s="3" t="n">
        <v>13643</v>
      </c>
      <c r="B13644" s="3" t="n">
        <v>5</v>
      </c>
      <c r="C13644" s="3" t="s">
        <v>513</v>
      </c>
      <c r="D13644" s="3" t="s">
        <v>563</v>
      </c>
      <c r="E13644" s="3" t="n">
        <v>526</v>
      </c>
      <c r="F13644" s="4" t="n">
        <v>628.47</v>
      </c>
      <c r="G13644" s="3" t="s">
        <v>8</v>
      </c>
      <c r="H13644" s="4" t="n">
        <f aca="false">ROUND(E13644*F13644,2)</f>
        <v>330575.22</v>
      </c>
    </row>
    <row r="13645" customFormat="false" ht="15" hidden="false" customHeight="false" outlineLevel="0" collapsed="false">
      <c r="A13645" s="3" t="n">
        <v>13644</v>
      </c>
      <c r="B13645" s="3" t="n">
        <v>11</v>
      </c>
      <c r="C13645" s="3" t="s">
        <v>513</v>
      </c>
      <c r="D13645" s="3" t="s">
        <v>562</v>
      </c>
      <c r="E13645" s="3" t="n">
        <v>1995</v>
      </c>
      <c r="F13645" s="4" t="n">
        <v>99.91</v>
      </c>
      <c r="G13645" s="3" t="s">
        <v>34</v>
      </c>
      <c r="H13645" s="4" t="n">
        <f aca="false">ROUND(E13645*F13645,2)</f>
        <v>199320.45</v>
      </c>
    </row>
    <row r="13646" customFormat="false" ht="15" hidden="false" customHeight="false" outlineLevel="0" collapsed="false">
      <c r="A13646" s="3" t="n">
        <v>13645</v>
      </c>
      <c r="B13646" s="3" t="n">
        <v>8</v>
      </c>
      <c r="C13646" s="3" t="s">
        <v>513</v>
      </c>
      <c r="D13646" s="3" t="s">
        <v>562</v>
      </c>
      <c r="E13646" s="3" t="n">
        <v>101</v>
      </c>
      <c r="F13646" s="4" t="n">
        <v>83.76</v>
      </c>
      <c r="G13646" s="3" t="s">
        <v>8</v>
      </c>
      <c r="H13646" s="4" t="n">
        <f aca="false">ROUND(E13646*F13646,2)</f>
        <v>8459.76</v>
      </c>
    </row>
    <row r="13647" customFormat="false" ht="15" hidden="false" customHeight="false" outlineLevel="0" collapsed="false">
      <c r="A13647" s="3" t="n">
        <v>13646</v>
      </c>
      <c r="B13647" s="3" t="n">
        <v>15</v>
      </c>
      <c r="C13647" s="3" t="s">
        <v>513</v>
      </c>
      <c r="D13647" s="3" t="s">
        <v>562</v>
      </c>
      <c r="E13647" s="3" t="n">
        <v>642</v>
      </c>
      <c r="F13647" s="4" t="n">
        <v>275.05</v>
      </c>
      <c r="G13647" s="3" t="s">
        <v>46</v>
      </c>
      <c r="H13647" s="4" t="n">
        <f aca="false">ROUND(E13647*F13647,2)</f>
        <v>176582.1</v>
      </c>
    </row>
    <row r="13648" customFormat="false" ht="15" hidden="false" customHeight="false" outlineLevel="0" collapsed="false">
      <c r="A13648" s="3" t="n">
        <v>13647</v>
      </c>
      <c r="B13648" s="3" t="n">
        <v>6</v>
      </c>
      <c r="C13648" s="3" t="s">
        <v>513</v>
      </c>
      <c r="D13648" s="3" t="s">
        <v>562</v>
      </c>
      <c r="E13648" s="3" t="n">
        <v>4734</v>
      </c>
      <c r="F13648" s="4" t="n">
        <v>268.17</v>
      </c>
      <c r="G13648" s="3" t="s">
        <v>8</v>
      </c>
      <c r="H13648" s="4" t="n">
        <f aca="false">ROUND(E13648*F13648,2)</f>
        <v>1269516.78</v>
      </c>
    </row>
    <row r="13649" customFormat="false" ht="15" hidden="false" customHeight="false" outlineLevel="0" collapsed="false">
      <c r="A13649" s="3" t="n">
        <v>13648</v>
      </c>
      <c r="B13649" s="3" t="n">
        <v>9</v>
      </c>
      <c r="C13649" s="3" t="s">
        <v>513</v>
      </c>
      <c r="D13649" s="3" t="s">
        <v>562</v>
      </c>
      <c r="E13649" s="3" t="n">
        <v>2555</v>
      </c>
      <c r="F13649" s="4" t="n">
        <v>259.27</v>
      </c>
      <c r="G13649" s="3" t="s">
        <v>8</v>
      </c>
      <c r="H13649" s="4" t="n">
        <f aca="false">ROUND(E13649*F13649,2)</f>
        <v>662434.85</v>
      </c>
    </row>
    <row r="13650" customFormat="false" ht="15" hidden="false" customHeight="false" outlineLevel="0" collapsed="false">
      <c r="A13650" s="3" t="n">
        <v>13649</v>
      </c>
      <c r="B13650" s="3" t="n">
        <v>7</v>
      </c>
      <c r="C13650" s="3" t="s">
        <v>513</v>
      </c>
      <c r="D13650" s="3" t="s">
        <v>562</v>
      </c>
      <c r="E13650" s="3" t="n">
        <v>87</v>
      </c>
      <c r="F13650" s="4" t="n">
        <v>258.09</v>
      </c>
      <c r="G13650" s="3" t="s">
        <v>8</v>
      </c>
      <c r="H13650" s="4" t="n">
        <f aca="false">ROUND(E13650*F13650,2)</f>
        <v>22453.83</v>
      </c>
    </row>
    <row r="13651" customFormat="false" ht="15" hidden="false" customHeight="false" outlineLevel="0" collapsed="false">
      <c r="A13651" s="3" t="n">
        <v>13650</v>
      </c>
      <c r="B13651" s="3" t="n">
        <v>12</v>
      </c>
      <c r="C13651" s="3" t="s">
        <v>513</v>
      </c>
      <c r="D13651" s="3" t="s">
        <v>563</v>
      </c>
      <c r="E13651" s="3" t="n">
        <v>2164</v>
      </c>
      <c r="F13651" s="4" t="n">
        <v>208.94</v>
      </c>
      <c r="G13651" s="3" t="s">
        <v>38</v>
      </c>
      <c r="H13651" s="4" t="n">
        <f aca="false">ROUND(E13651*F13651,2)</f>
        <v>452146.16</v>
      </c>
    </row>
    <row r="13652" customFormat="false" ht="15" hidden="false" customHeight="false" outlineLevel="0" collapsed="false">
      <c r="A13652" s="3" t="n">
        <v>13651</v>
      </c>
      <c r="B13652" s="3" t="n">
        <v>15</v>
      </c>
      <c r="C13652" s="3" t="s">
        <v>513</v>
      </c>
      <c r="D13652" s="3" t="s">
        <v>562</v>
      </c>
      <c r="E13652" s="3" t="n">
        <v>3302</v>
      </c>
      <c r="F13652" s="4" t="n">
        <v>275.1</v>
      </c>
      <c r="G13652" s="3" t="s">
        <v>46</v>
      </c>
      <c r="H13652" s="4" t="n">
        <f aca="false">ROUND(E13652*F13652,2)</f>
        <v>908380.2</v>
      </c>
    </row>
    <row r="13653" customFormat="false" ht="15" hidden="false" customHeight="false" outlineLevel="0" collapsed="false">
      <c r="A13653" s="3" t="n">
        <v>13652</v>
      </c>
      <c r="B13653" s="3" t="n">
        <v>2</v>
      </c>
      <c r="C13653" s="3" t="s">
        <v>513</v>
      </c>
      <c r="D13653" s="3" t="s">
        <v>563</v>
      </c>
      <c r="E13653" s="3" t="n">
        <v>1531</v>
      </c>
      <c r="F13653" s="4" t="n">
        <v>32.38</v>
      </c>
      <c r="G13653" s="3" t="s">
        <v>8</v>
      </c>
      <c r="H13653" s="4" t="n">
        <f aca="false">ROUND(E13653*F13653,2)</f>
        <v>49573.78</v>
      </c>
    </row>
    <row r="13654" customFormat="false" ht="15" hidden="false" customHeight="false" outlineLevel="0" collapsed="false">
      <c r="A13654" s="3" t="n">
        <v>13653</v>
      </c>
      <c r="B13654" s="3" t="n">
        <v>15</v>
      </c>
      <c r="C13654" s="3" t="s">
        <v>513</v>
      </c>
      <c r="D13654" s="3" t="s">
        <v>562</v>
      </c>
      <c r="E13654" s="3" t="n">
        <v>1227</v>
      </c>
      <c r="F13654" s="4" t="n">
        <v>274.14</v>
      </c>
      <c r="G13654" s="3" t="s">
        <v>46</v>
      </c>
      <c r="H13654" s="4" t="n">
        <f aca="false">ROUND(E13654*F13654,2)</f>
        <v>336369.78</v>
      </c>
    </row>
    <row r="13655" customFormat="false" ht="15" hidden="false" customHeight="false" outlineLevel="0" collapsed="false">
      <c r="A13655" s="3" t="n">
        <v>13654</v>
      </c>
      <c r="B13655" s="3" t="n">
        <v>5</v>
      </c>
      <c r="C13655" s="3" t="s">
        <v>513</v>
      </c>
      <c r="D13655" s="3" t="s">
        <v>562</v>
      </c>
      <c r="E13655" s="3" t="n">
        <v>4712</v>
      </c>
      <c r="F13655" s="4" t="n">
        <v>629.08</v>
      </c>
      <c r="G13655" s="3" t="s">
        <v>8</v>
      </c>
      <c r="H13655" s="4" t="n">
        <f aca="false">ROUND(E13655*F13655,2)</f>
        <v>2964224.96</v>
      </c>
    </row>
    <row r="13656" customFormat="false" ht="15" hidden="false" customHeight="false" outlineLevel="0" collapsed="false">
      <c r="A13656" s="3" t="n">
        <v>13655</v>
      </c>
      <c r="B13656" s="3" t="n">
        <v>2</v>
      </c>
      <c r="C13656" s="3" t="s">
        <v>513</v>
      </c>
      <c r="D13656" s="3" t="s">
        <v>563</v>
      </c>
      <c r="E13656" s="3" t="n">
        <v>1978</v>
      </c>
      <c r="F13656" s="4" t="n">
        <v>32.44</v>
      </c>
      <c r="G13656" s="3" t="s">
        <v>8</v>
      </c>
      <c r="H13656" s="4" t="n">
        <f aca="false">ROUND(E13656*F13656,2)</f>
        <v>64166.32</v>
      </c>
    </row>
    <row r="13657" customFormat="false" ht="15" hidden="false" customHeight="false" outlineLevel="0" collapsed="false">
      <c r="A13657" s="3" t="n">
        <v>13656</v>
      </c>
      <c r="B13657" s="3" t="n">
        <v>2</v>
      </c>
      <c r="C13657" s="3" t="s">
        <v>513</v>
      </c>
      <c r="D13657" s="3" t="s">
        <v>562</v>
      </c>
      <c r="E13657" s="3" t="n">
        <v>1456</v>
      </c>
      <c r="F13657" s="4" t="n">
        <v>32.39</v>
      </c>
      <c r="G13657" s="3" t="s">
        <v>8</v>
      </c>
      <c r="H13657" s="4" t="n">
        <f aca="false">ROUND(E13657*F13657,2)</f>
        <v>47159.84</v>
      </c>
    </row>
    <row r="13658" customFormat="false" ht="15" hidden="false" customHeight="false" outlineLevel="0" collapsed="false">
      <c r="A13658" s="3" t="n">
        <v>13657</v>
      </c>
      <c r="B13658" s="3" t="n">
        <v>10</v>
      </c>
      <c r="C13658" s="3" t="s">
        <v>513</v>
      </c>
      <c r="D13658" s="3" t="s">
        <v>563</v>
      </c>
      <c r="E13658" s="3" t="n">
        <v>2576</v>
      </c>
      <c r="F13658" s="4" t="n">
        <v>102.06</v>
      </c>
      <c r="G13658" s="3" t="s">
        <v>8</v>
      </c>
      <c r="H13658" s="4" t="n">
        <f aca="false">ROUND(E13658*F13658,2)</f>
        <v>262906.56</v>
      </c>
    </row>
    <row r="13659" customFormat="false" ht="15" hidden="false" customHeight="false" outlineLevel="0" collapsed="false">
      <c r="A13659" s="3" t="n">
        <v>13658</v>
      </c>
      <c r="B13659" s="3" t="n">
        <v>12</v>
      </c>
      <c r="C13659" s="3" t="s">
        <v>513</v>
      </c>
      <c r="D13659" s="3" t="s">
        <v>563</v>
      </c>
      <c r="E13659" s="3" t="n">
        <v>223</v>
      </c>
      <c r="F13659" s="4" t="n">
        <v>209.51</v>
      </c>
      <c r="G13659" s="3" t="s">
        <v>38</v>
      </c>
      <c r="H13659" s="4" t="n">
        <f aca="false">ROUND(E13659*F13659,2)</f>
        <v>46720.73</v>
      </c>
    </row>
    <row r="13660" customFormat="false" ht="15" hidden="false" customHeight="false" outlineLevel="0" collapsed="false">
      <c r="A13660" s="3" t="n">
        <v>13659</v>
      </c>
      <c r="B13660" s="3" t="n">
        <v>7</v>
      </c>
      <c r="C13660" s="3" t="s">
        <v>513</v>
      </c>
      <c r="D13660" s="3" t="s">
        <v>563</v>
      </c>
      <c r="E13660" s="3" t="n">
        <v>2216</v>
      </c>
      <c r="F13660" s="4" t="n">
        <v>258.55</v>
      </c>
      <c r="G13660" s="3" t="s">
        <v>8</v>
      </c>
      <c r="H13660" s="4" t="n">
        <f aca="false">ROUND(E13660*F13660,2)</f>
        <v>572946.8</v>
      </c>
    </row>
    <row r="13661" customFormat="false" ht="15" hidden="false" customHeight="false" outlineLevel="0" collapsed="false">
      <c r="A13661" s="3" t="n">
        <v>13660</v>
      </c>
      <c r="B13661" s="3" t="n">
        <v>4</v>
      </c>
      <c r="C13661" s="3" t="s">
        <v>513</v>
      </c>
      <c r="D13661" s="3" t="s">
        <v>562</v>
      </c>
      <c r="E13661" s="3" t="n">
        <v>824</v>
      </c>
      <c r="F13661" s="4" t="n">
        <v>110.85</v>
      </c>
      <c r="G13661" s="3" t="s">
        <v>8</v>
      </c>
      <c r="H13661" s="4" t="n">
        <f aca="false">ROUND(E13661*F13661,2)</f>
        <v>91340.4</v>
      </c>
    </row>
    <row r="13662" customFormat="false" ht="15" hidden="false" customHeight="false" outlineLevel="0" collapsed="false">
      <c r="A13662" s="3" t="n">
        <v>13661</v>
      </c>
      <c r="B13662" s="3" t="n">
        <v>10</v>
      </c>
      <c r="C13662" s="3" t="s">
        <v>514</v>
      </c>
      <c r="D13662" s="3" t="s">
        <v>563</v>
      </c>
      <c r="E13662" s="3" t="n">
        <v>1967</v>
      </c>
      <c r="F13662" s="4" t="n">
        <v>99.56</v>
      </c>
      <c r="G13662" s="3" t="s">
        <v>8</v>
      </c>
      <c r="H13662" s="4" t="n">
        <f aca="false">ROUND(E13662*F13662,2)</f>
        <v>195834.52</v>
      </c>
    </row>
    <row r="13663" customFormat="false" ht="15" hidden="false" customHeight="false" outlineLevel="0" collapsed="false">
      <c r="A13663" s="3" t="n">
        <v>13662</v>
      </c>
      <c r="B13663" s="3" t="n">
        <v>5</v>
      </c>
      <c r="C13663" s="3" t="s">
        <v>514</v>
      </c>
      <c r="D13663" s="3" t="s">
        <v>562</v>
      </c>
      <c r="E13663" s="3" t="n">
        <v>683</v>
      </c>
      <c r="F13663" s="4" t="n">
        <v>630.59</v>
      </c>
      <c r="G13663" s="3" t="s">
        <v>8</v>
      </c>
      <c r="H13663" s="4" t="n">
        <f aca="false">ROUND(E13663*F13663,2)</f>
        <v>430692.97</v>
      </c>
    </row>
    <row r="13664" customFormat="false" ht="15" hidden="false" customHeight="false" outlineLevel="0" collapsed="false">
      <c r="A13664" s="3" t="n">
        <v>13663</v>
      </c>
      <c r="B13664" s="3" t="n">
        <v>5</v>
      </c>
      <c r="C13664" s="3" t="s">
        <v>514</v>
      </c>
      <c r="D13664" s="3" t="s">
        <v>562</v>
      </c>
      <c r="E13664" s="3" t="n">
        <v>1326</v>
      </c>
      <c r="F13664" s="4" t="n">
        <v>630.21</v>
      </c>
      <c r="G13664" s="3" t="s">
        <v>8</v>
      </c>
      <c r="H13664" s="4" t="n">
        <f aca="false">ROUND(E13664*F13664,2)</f>
        <v>835658.46</v>
      </c>
    </row>
    <row r="13665" customFormat="false" ht="15" hidden="false" customHeight="false" outlineLevel="0" collapsed="false">
      <c r="A13665" s="3" t="n">
        <v>13664</v>
      </c>
      <c r="B13665" s="3" t="n">
        <v>3</v>
      </c>
      <c r="C13665" s="3" t="s">
        <v>514</v>
      </c>
      <c r="D13665" s="3" t="s">
        <v>562</v>
      </c>
      <c r="E13665" s="3" t="n">
        <v>313</v>
      </c>
      <c r="F13665" s="4" t="n">
        <v>178.18</v>
      </c>
      <c r="G13665" s="3" t="s">
        <v>8</v>
      </c>
      <c r="H13665" s="4" t="n">
        <f aca="false">ROUND(E13665*F13665,2)</f>
        <v>55770.34</v>
      </c>
    </row>
    <row r="13666" customFormat="false" ht="15" hidden="false" customHeight="false" outlineLevel="0" collapsed="false">
      <c r="A13666" s="3" t="n">
        <v>13665</v>
      </c>
      <c r="B13666" s="3" t="n">
        <v>4</v>
      </c>
      <c r="C13666" s="3" t="s">
        <v>514</v>
      </c>
      <c r="D13666" s="3" t="s">
        <v>562</v>
      </c>
      <c r="E13666" s="3" t="n">
        <v>78</v>
      </c>
      <c r="F13666" s="4" t="n">
        <v>114.07</v>
      </c>
      <c r="G13666" s="3" t="s">
        <v>8</v>
      </c>
      <c r="H13666" s="4" t="n">
        <f aca="false">ROUND(E13666*F13666,2)</f>
        <v>8897.46</v>
      </c>
    </row>
    <row r="13667" customFormat="false" ht="15" hidden="false" customHeight="false" outlineLevel="0" collapsed="false">
      <c r="A13667" s="3" t="n">
        <v>13666</v>
      </c>
      <c r="B13667" s="3" t="n">
        <v>7</v>
      </c>
      <c r="C13667" s="3" t="s">
        <v>514</v>
      </c>
      <c r="D13667" s="3" t="s">
        <v>562</v>
      </c>
      <c r="E13667" s="3" t="n">
        <v>1908</v>
      </c>
      <c r="F13667" s="4" t="n">
        <v>248.98</v>
      </c>
      <c r="G13667" s="3" t="s">
        <v>8</v>
      </c>
      <c r="H13667" s="4" t="n">
        <f aca="false">ROUND(E13667*F13667,2)</f>
        <v>475053.84</v>
      </c>
    </row>
    <row r="13668" customFormat="false" ht="15" hidden="false" customHeight="false" outlineLevel="0" collapsed="false">
      <c r="A13668" s="3" t="n">
        <v>13667</v>
      </c>
      <c r="B13668" s="3" t="n">
        <v>6</v>
      </c>
      <c r="C13668" s="3" t="s">
        <v>514</v>
      </c>
      <c r="D13668" s="3" t="s">
        <v>562</v>
      </c>
      <c r="E13668" s="3" t="n">
        <v>2217</v>
      </c>
      <c r="F13668" s="4" t="n">
        <v>270.46</v>
      </c>
      <c r="G13668" s="3" t="s">
        <v>8</v>
      </c>
      <c r="H13668" s="4" t="n">
        <f aca="false">ROUND(E13668*F13668,2)</f>
        <v>599609.82</v>
      </c>
    </row>
    <row r="13669" customFormat="false" ht="15" hidden="false" customHeight="false" outlineLevel="0" collapsed="false">
      <c r="A13669" s="3" t="n">
        <v>13668</v>
      </c>
      <c r="B13669" s="3" t="n">
        <v>9</v>
      </c>
      <c r="C13669" s="3" t="s">
        <v>514</v>
      </c>
      <c r="D13669" s="3" t="s">
        <v>562</v>
      </c>
      <c r="E13669" s="3" t="n">
        <v>3857</v>
      </c>
      <c r="F13669" s="4" t="n">
        <v>264.29</v>
      </c>
      <c r="G13669" s="3" t="s">
        <v>8</v>
      </c>
      <c r="H13669" s="4" t="n">
        <f aca="false">ROUND(E13669*F13669,2)</f>
        <v>1019366.53</v>
      </c>
    </row>
    <row r="13670" customFormat="false" ht="15" hidden="false" customHeight="false" outlineLevel="0" collapsed="false">
      <c r="A13670" s="3" t="n">
        <v>13669</v>
      </c>
      <c r="B13670" s="3" t="n">
        <v>5</v>
      </c>
      <c r="C13670" s="3" t="s">
        <v>514</v>
      </c>
      <c r="D13670" s="3" t="s">
        <v>563</v>
      </c>
      <c r="E13670" s="3" t="n">
        <v>3804</v>
      </c>
      <c r="F13670" s="4" t="n">
        <v>630.95</v>
      </c>
      <c r="G13670" s="3" t="s">
        <v>8</v>
      </c>
      <c r="H13670" s="4" t="n">
        <f aca="false">ROUND(E13670*F13670,2)</f>
        <v>2400133.8</v>
      </c>
    </row>
    <row r="13671" customFormat="false" ht="15" hidden="false" customHeight="false" outlineLevel="0" collapsed="false">
      <c r="A13671" s="3" t="n">
        <v>13670</v>
      </c>
      <c r="B13671" s="3" t="n">
        <v>14</v>
      </c>
      <c r="C13671" s="3" t="s">
        <v>514</v>
      </c>
      <c r="D13671" s="3" t="s">
        <v>562</v>
      </c>
      <c r="E13671" s="3" t="n">
        <v>2331</v>
      </c>
      <c r="F13671" s="4" t="n">
        <v>62.57</v>
      </c>
      <c r="G13671" s="3" t="s">
        <v>41</v>
      </c>
      <c r="H13671" s="4" t="n">
        <f aca="false">ROUND(E13671*F13671,2)</f>
        <v>145850.67</v>
      </c>
    </row>
    <row r="13672" customFormat="false" ht="15" hidden="false" customHeight="false" outlineLevel="0" collapsed="false">
      <c r="A13672" s="3" t="n">
        <v>13671</v>
      </c>
      <c r="B13672" s="3" t="n">
        <v>6</v>
      </c>
      <c r="C13672" s="3" t="s">
        <v>514</v>
      </c>
      <c r="D13672" s="3" t="s">
        <v>562</v>
      </c>
      <c r="E13672" s="3" t="n">
        <v>3554</v>
      </c>
      <c r="F13672" s="4" t="n">
        <v>269.77</v>
      </c>
      <c r="G13672" s="3" t="s">
        <v>8</v>
      </c>
      <c r="H13672" s="4" t="n">
        <f aca="false">ROUND(E13672*F13672,2)</f>
        <v>958762.58</v>
      </c>
    </row>
    <row r="13673" customFormat="false" ht="15" hidden="false" customHeight="false" outlineLevel="0" collapsed="false">
      <c r="A13673" s="3" t="n">
        <v>13672</v>
      </c>
      <c r="B13673" s="3" t="n">
        <v>11</v>
      </c>
      <c r="C13673" s="3" t="s">
        <v>514</v>
      </c>
      <c r="D13673" s="3" t="s">
        <v>563</v>
      </c>
      <c r="E13673" s="3" t="n">
        <v>4913</v>
      </c>
      <c r="F13673" s="4" t="n">
        <v>98.04</v>
      </c>
      <c r="G13673" s="3" t="s">
        <v>34</v>
      </c>
      <c r="H13673" s="4" t="n">
        <f aca="false">ROUND(E13673*F13673,2)</f>
        <v>481670.52</v>
      </c>
    </row>
    <row r="13674" customFormat="false" ht="15" hidden="false" customHeight="false" outlineLevel="0" collapsed="false">
      <c r="A13674" s="3" t="n">
        <v>13673</v>
      </c>
      <c r="B13674" s="3" t="n">
        <v>4</v>
      </c>
      <c r="C13674" s="3" t="s">
        <v>514</v>
      </c>
      <c r="D13674" s="3" t="s">
        <v>563</v>
      </c>
      <c r="E13674" s="3" t="n">
        <v>749</v>
      </c>
      <c r="F13674" s="4" t="n">
        <v>114.06</v>
      </c>
      <c r="G13674" s="3" t="s">
        <v>8</v>
      </c>
      <c r="H13674" s="4" t="n">
        <f aca="false">ROUND(E13674*F13674,2)</f>
        <v>85430.94</v>
      </c>
    </row>
    <row r="13675" customFormat="false" ht="15" hidden="false" customHeight="false" outlineLevel="0" collapsed="false">
      <c r="A13675" s="3" t="n">
        <v>13674</v>
      </c>
      <c r="B13675" s="3" t="n">
        <v>2</v>
      </c>
      <c r="C13675" s="3" t="s">
        <v>514</v>
      </c>
      <c r="D13675" s="3" t="s">
        <v>563</v>
      </c>
      <c r="E13675" s="3" t="n">
        <v>3632</v>
      </c>
      <c r="F13675" s="4" t="n">
        <v>31.97</v>
      </c>
      <c r="G13675" s="3" t="s">
        <v>8</v>
      </c>
      <c r="H13675" s="4" t="n">
        <f aca="false">ROUND(E13675*F13675,2)</f>
        <v>116115.04</v>
      </c>
    </row>
    <row r="13676" customFormat="false" ht="15" hidden="false" customHeight="false" outlineLevel="0" collapsed="false">
      <c r="A13676" s="3" t="n">
        <v>13675</v>
      </c>
      <c r="B13676" s="3" t="n">
        <v>8</v>
      </c>
      <c r="C13676" s="3" t="s">
        <v>514</v>
      </c>
      <c r="D13676" s="3" t="s">
        <v>563</v>
      </c>
      <c r="E13676" s="3" t="n">
        <v>3332</v>
      </c>
      <c r="F13676" s="4" t="n">
        <v>80.65</v>
      </c>
      <c r="G13676" s="3" t="s">
        <v>8</v>
      </c>
      <c r="H13676" s="4" t="n">
        <f aca="false">ROUND(E13676*F13676,2)</f>
        <v>268725.8</v>
      </c>
    </row>
    <row r="13677" customFormat="false" ht="15" hidden="false" customHeight="false" outlineLevel="0" collapsed="false">
      <c r="A13677" s="3" t="n">
        <v>13676</v>
      </c>
      <c r="B13677" s="3" t="n">
        <v>3</v>
      </c>
      <c r="C13677" s="3" t="s">
        <v>514</v>
      </c>
      <c r="D13677" s="3" t="s">
        <v>563</v>
      </c>
      <c r="E13677" s="3" t="n">
        <v>4898</v>
      </c>
      <c r="F13677" s="4" t="n">
        <v>178.06</v>
      </c>
      <c r="G13677" s="3" t="s">
        <v>8</v>
      </c>
      <c r="H13677" s="4" t="n">
        <f aca="false">ROUND(E13677*F13677,2)</f>
        <v>872137.88</v>
      </c>
    </row>
    <row r="13678" customFormat="false" ht="15" hidden="false" customHeight="false" outlineLevel="0" collapsed="false">
      <c r="A13678" s="3" t="n">
        <v>13677</v>
      </c>
      <c r="B13678" s="3" t="n">
        <v>8</v>
      </c>
      <c r="C13678" s="3" t="s">
        <v>514</v>
      </c>
      <c r="D13678" s="3" t="s">
        <v>563</v>
      </c>
      <c r="E13678" s="3" t="n">
        <v>1320</v>
      </c>
      <c r="F13678" s="4" t="n">
        <v>80.79</v>
      </c>
      <c r="G13678" s="3" t="s">
        <v>8</v>
      </c>
      <c r="H13678" s="4" t="n">
        <f aca="false">ROUND(E13678*F13678,2)</f>
        <v>106642.8</v>
      </c>
    </row>
    <row r="13679" customFormat="false" ht="15" hidden="false" customHeight="false" outlineLevel="0" collapsed="false">
      <c r="A13679" s="3" t="n">
        <v>13678</v>
      </c>
      <c r="B13679" s="3" t="n">
        <v>8</v>
      </c>
      <c r="C13679" s="3" t="s">
        <v>514</v>
      </c>
      <c r="D13679" s="3" t="s">
        <v>563</v>
      </c>
      <c r="E13679" s="3" t="n">
        <v>2176</v>
      </c>
      <c r="F13679" s="4" t="n">
        <v>81.07</v>
      </c>
      <c r="G13679" s="3" t="s">
        <v>8</v>
      </c>
      <c r="H13679" s="4" t="n">
        <f aca="false">ROUND(E13679*F13679,2)</f>
        <v>176408.32</v>
      </c>
    </row>
    <row r="13680" customFormat="false" ht="15" hidden="false" customHeight="false" outlineLevel="0" collapsed="false">
      <c r="A13680" s="3" t="n">
        <v>13679</v>
      </c>
      <c r="B13680" s="3" t="n">
        <v>14</v>
      </c>
      <c r="C13680" s="3" t="s">
        <v>514</v>
      </c>
      <c r="D13680" s="3" t="s">
        <v>563</v>
      </c>
      <c r="E13680" s="3" t="n">
        <v>1730</v>
      </c>
      <c r="F13680" s="4" t="n">
        <v>62.64</v>
      </c>
      <c r="G13680" s="3" t="s">
        <v>41</v>
      </c>
      <c r="H13680" s="4" t="n">
        <f aca="false">ROUND(E13680*F13680,2)</f>
        <v>108367.2</v>
      </c>
    </row>
    <row r="13681" customFormat="false" ht="15" hidden="false" customHeight="false" outlineLevel="0" collapsed="false">
      <c r="A13681" s="3" t="n">
        <v>13680</v>
      </c>
      <c r="B13681" s="3" t="n">
        <v>15</v>
      </c>
      <c r="C13681" s="3" t="s">
        <v>514</v>
      </c>
      <c r="D13681" s="3" t="s">
        <v>563</v>
      </c>
      <c r="E13681" s="3" t="n">
        <v>281</v>
      </c>
      <c r="F13681" s="4" t="n">
        <v>275.34</v>
      </c>
      <c r="G13681" s="3" t="s">
        <v>46</v>
      </c>
      <c r="H13681" s="4" t="n">
        <f aca="false">ROUND(E13681*F13681,2)</f>
        <v>77370.54</v>
      </c>
    </row>
    <row r="13682" customFormat="false" ht="15" hidden="false" customHeight="false" outlineLevel="0" collapsed="false">
      <c r="A13682" s="3" t="n">
        <v>13681</v>
      </c>
      <c r="B13682" s="3" t="n">
        <v>1</v>
      </c>
      <c r="C13682" s="3" t="s">
        <v>515</v>
      </c>
      <c r="D13682" s="3" t="s">
        <v>563</v>
      </c>
      <c r="E13682" s="3" t="n">
        <v>4192</v>
      </c>
      <c r="F13682" s="4" t="n">
        <v>319.33</v>
      </c>
      <c r="G13682" s="3" t="s">
        <v>8</v>
      </c>
      <c r="H13682" s="4" t="n">
        <f aca="false">ROUND(E13682*F13682,2)</f>
        <v>1338631.36</v>
      </c>
    </row>
    <row r="13683" customFormat="false" ht="15" hidden="false" customHeight="false" outlineLevel="0" collapsed="false">
      <c r="A13683" s="3" t="n">
        <v>13682</v>
      </c>
      <c r="B13683" s="3" t="n">
        <v>5</v>
      </c>
      <c r="C13683" s="3" t="s">
        <v>515</v>
      </c>
      <c r="D13683" s="3" t="s">
        <v>562</v>
      </c>
      <c r="E13683" s="3" t="n">
        <v>635</v>
      </c>
      <c r="F13683" s="4" t="n">
        <v>618.53</v>
      </c>
      <c r="G13683" s="3" t="s">
        <v>8</v>
      </c>
      <c r="H13683" s="4" t="n">
        <f aca="false">ROUND(E13683*F13683,2)</f>
        <v>392766.55</v>
      </c>
    </row>
    <row r="13684" customFormat="false" ht="15" hidden="false" customHeight="false" outlineLevel="0" collapsed="false">
      <c r="A13684" s="3" t="n">
        <v>13683</v>
      </c>
      <c r="B13684" s="3" t="n">
        <v>2</v>
      </c>
      <c r="C13684" s="3" t="s">
        <v>515</v>
      </c>
      <c r="D13684" s="3" t="s">
        <v>563</v>
      </c>
      <c r="E13684" s="3" t="n">
        <v>4751</v>
      </c>
      <c r="F13684" s="4" t="n">
        <v>32.3</v>
      </c>
      <c r="G13684" s="3" t="s">
        <v>8</v>
      </c>
      <c r="H13684" s="4" t="n">
        <f aca="false">ROUND(E13684*F13684,2)</f>
        <v>153457.3</v>
      </c>
    </row>
    <row r="13685" customFormat="false" ht="15" hidden="false" customHeight="false" outlineLevel="0" collapsed="false">
      <c r="A13685" s="3" t="n">
        <v>13684</v>
      </c>
      <c r="B13685" s="3" t="n">
        <v>9</v>
      </c>
      <c r="C13685" s="3" t="s">
        <v>515</v>
      </c>
      <c r="D13685" s="3" t="s">
        <v>563</v>
      </c>
      <c r="E13685" s="3" t="n">
        <v>1603</v>
      </c>
      <c r="F13685" s="4" t="n">
        <v>261.96</v>
      </c>
      <c r="G13685" s="3" t="s">
        <v>8</v>
      </c>
      <c r="H13685" s="4" t="n">
        <f aca="false">ROUND(E13685*F13685,2)</f>
        <v>419921.88</v>
      </c>
    </row>
    <row r="13686" customFormat="false" ht="15" hidden="false" customHeight="false" outlineLevel="0" collapsed="false">
      <c r="A13686" s="3" t="n">
        <v>13685</v>
      </c>
      <c r="B13686" s="3" t="n">
        <v>9</v>
      </c>
      <c r="C13686" s="3" t="s">
        <v>515</v>
      </c>
      <c r="D13686" s="3" t="s">
        <v>563</v>
      </c>
      <c r="E13686" s="3" t="n">
        <v>2603</v>
      </c>
      <c r="F13686" s="4" t="n">
        <v>261.07</v>
      </c>
      <c r="G13686" s="3" t="s">
        <v>8</v>
      </c>
      <c r="H13686" s="4" t="n">
        <f aca="false">ROUND(E13686*F13686,2)</f>
        <v>679565.21</v>
      </c>
    </row>
    <row r="13687" customFormat="false" ht="15" hidden="false" customHeight="false" outlineLevel="0" collapsed="false">
      <c r="A13687" s="3" t="n">
        <v>13686</v>
      </c>
      <c r="B13687" s="3" t="n">
        <v>9</v>
      </c>
      <c r="C13687" s="3" t="s">
        <v>515</v>
      </c>
      <c r="D13687" s="3" t="s">
        <v>562</v>
      </c>
      <c r="E13687" s="3" t="n">
        <v>1932</v>
      </c>
      <c r="F13687" s="4" t="n">
        <v>260.91</v>
      </c>
      <c r="G13687" s="3" t="s">
        <v>8</v>
      </c>
      <c r="H13687" s="4" t="n">
        <f aca="false">ROUND(E13687*F13687,2)</f>
        <v>504078.12</v>
      </c>
    </row>
    <row r="13688" customFormat="false" ht="15" hidden="false" customHeight="false" outlineLevel="0" collapsed="false">
      <c r="A13688" s="3" t="n">
        <v>13687</v>
      </c>
      <c r="B13688" s="3" t="n">
        <v>12</v>
      </c>
      <c r="C13688" s="3" t="s">
        <v>515</v>
      </c>
      <c r="D13688" s="3" t="s">
        <v>562</v>
      </c>
      <c r="E13688" s="3" t="n">
        <v>767</v>
      </c>
      <c r="F13688" s="4" t="n">
        <v>209.12</v>
      </c>
      <c r="G13688" s="3" t="s">
        <v>38</v>
      </c>
      <c r="H13688" s="4" t="n">
        <f aca="false">ROUND(E13688*F13688,2)</f>
        <v>160395.04</v>
      </c>
    </row>
    <row r="13689" customFormat="false" ht="15" hidden="false" customHeight="false" outlineLevel="0" collapsed="false">
      <c r="A13689" s="3" t="n">
        <v>13688</v>
      </c>
      <c r="B13689" s="3" t="n">
        <v>14</v>
      </c>
      <c r="C13689" s="3" t="s">
        <v>515</v>
      </c>
      <c r="D13689" s="3" t="s">
        <v>563</v>
      </c>
      <c r="E13689" s="3" t="n">
        <v>3030</v>
      </c>
      <c r="F13689" s="4" t="n">
        <v>64.74</v>
      </c>
      <c r="G13689" s="3" t="s">
        <v>41</v>
      </c>
      <c r="H13689" s="4" t="n">
        <f aca="false">ROUND(E13689*F13689,2)</f>
        <v>196162.2</v>
      </c>
    </row>
    <row r="13690" customFormat="false" ht="15" hidden="false" customHeight="false" outlineLevel="0" collapsed="false">
      <c r="A13690" s="3" t="n">
        <v>13689</v>
      </c>
      <c r="B13690" s="3" t="n">
        <v>1</v>
      </c>
      <c r="C13690" s="3" t="s">
        <v>515</v>
      </c>
      <c r="D13690" s="3" t="s">
        <v>562</v>
      </c>
      <c r="E13690" s="3" t="n">
        <v>886</v>
      </c>
      <c r="F13690" s="4" t="n">
        <v>319.96</v>
      </c>
      <c r="G13690" s="3" t="s">
        <v>8</v>
      </c>
      <c r="H13690" s="4" t="n">
        <f aca="false">ROUND(E13690*F13690,2)</f>
        <v>283484.56</v>
      </c>
    </row>
    <row r="13691" customFormat="false" ht="15" hidden="false" customHeight="false" outlineLevel="0" collapsed="false">
      <c r="A13691" s="3" t="n">
        <v>13690</v>
      </c>
      <c r="B13691" s="3" t="n">
        <v>10</v>
      </c>
      <c r="C13691" s="3" t="s">
        <v>515</v>
      </c>
      <c r="D13691" s="3" t="s">
        <v>562</v>
      </c>
      <c r="E13691" s="3" t="n">
        <v>4346</v>
      </c>
      <c r="F13691" s="4" t="n">
        <v>96.61</v>
      </c>
      <c r="G13691" s="3" t="s">
        <v>8</v>
      </c>
      <c r="H13691" s="4" t="n">
        <f aca="false">ROUND(E13691*F13691,2)</f>
        <v>419867.06</v>
      </c>
    </row>
    <row r="13692" customFormat="false" ht="15" hidden="false" customHeight="false" outlineLevel="0" collapsed="false">
      <c r="A13692" s="3" t="n">
        <v>13691</v>
      </c>
      <c r="B13692" s="3" t="n">
        <v>9</v>
      </c>
      <c r="C13692" s="3" t="s">
        <v>515</v>
      </c>
      <c r="D13692" s="3" t="s">
        <v>562</v>
      </c>
      <c r="E13692" s="3" t="n">
        <v>2989</v>
      </c>
      <c r="F13692" s="4" t="n">
        <v>261.06</v>
      </c>
      <c r="G13692" s="3" t="s">
        <v>8</v>
      </c>
      <c r="H13692" s="4" t="n">
        <f aca="false">ROUND(E13692*F13692,2)</f>
        <v>780308.34</v>
      </c>
    </row>
    <row r="13693" customFormat="false" ht="15" hidden="false" customHeight="false" outlineLevel="0" collapsed="false">
      <c r="A13693" s="3" t="n">
        <v>13692</v>
      </c>
      <c r="B13693" s="3" t="n">
        <v>8</v>
      </c>
      <c r="C13693" s="3" t="s">
        <v>515</v>
      </c>
      <c r="D13693" s="3" t="s">
        <v>563</v>
      </c>
      <c r="E13693" s="3" t="n">
        <v>1876</v>
      </c>
      <c r="F13693" s="4" t="n">
        <v>81.69</v>
      </c>
      <c r="G13693" s="3" t="s">
        <v>8</v>
      </c>
      <c r="H13693" s="4" t="n">
        <f aca="false">ROUND(E13693*F13693,2)</f>
        <v>153250.44</v>
      </c>
    </row>
    <row r="13694" customFormat="false" ht="15" hidden="false" customHeight="false" outlineLevel="0" collapsed="false">
      <c r="A13694" s="3" t="n">
        <v>13693</v>
      </c>
      <c r="B13694" s="3" t="n">
        <v>7</v>
      </c>
      <c r="C13694" s="3" t="s">
        <v>515</v>
      </c>
      <c r="D13694" s="3" t="s">
        <v>563</v>
      </c>
      <c r="E13694" s="3" t="n">
        <v>4352</v>
      </c>
      <c r="F13694" s="4" t="n">
        <v>245.5</v>
      </c>
      <c r="G13694" s="3" t="s">
        <v>8</v>
      </c>
      <c r="H13694" s="4" t="n">
        <f aca="false">ROUND(E13694*F13694,2)</f>
        <v>1068416</v>
      </c>
    </row>
    <row r="13695" customFormat="false" ht="15" hidden="false" customHeight="false" outlineLevel="0" collapsed="false">
      <c r="A13695" s="3" t="n">
        <v>13694</v>
      </c>
      <c r="B13695" s="3" t="n">
        <v>9</v>
      </c>
      <c r="C13695" s="3" t="s">
        <v>515</v>
      </c>
      <c r="D13695" s="3" t="s">
        <v>562</v>
      </c>
      <c r="E13695" s="3" t="n">
        <v>801</v>
      </c>
      <c r="F13695" s="4" t="n">
        <v>261.38</v>
      </c>
      <c r="G13695" s="3" t="s">
        <v>8</v>
      </c>
      <c r="H13695" s="4" t="n">
        <f aca="false">ROUND(E13695*F13695,2)</f>
        <v>209365.38</v>
      </c>
    </row>
    <row r="13696" customFormat="false" ht="15" hidden="false" customHeight="false" outlineLevel="0" collapsed="false">
      <c r="A13696" s="3" t="n">
        <v>13695</v>
      </c>
      <c r="B13696" s="3" t="n">
        <v>7</v>
      </c>
      <c r="C13696" s="3" t="s">
        <v>515</v>
      </c>
      <c r="D13696" s="3" t="s">
        <v>562</v>
      </c>
      <c r="E13696" s="3" t="n">
        <v>1422</v>
      </c>
      <c r="F13696" s="4" t="n">
        <v>244.96</v>
      </c>
      <c r="G13696" s="3" t="s">
        <v>8</v>
      </c>
      <c r="H13696" s="4" t="n">
        <f aca="false">ROUND(E13696*F13696,2)</f>
        <v>348333.12</v>
      </c>
    </row>
    <row r="13697" customFormat="false" ht="15" hidden="false" customHeight="false" outlineLevel="0" collapsed="false">
      <c r="A13697" s="3" t="n">
        <v>13696</v>
      </c>
      <c r="B13697" s="3" t="n">
        <v>5</v>
      </c>
      <c r="C13697" s="3" t="s">
        <v>515</v>
      </c>
      <c r="D13697" s="3" t="s">
        <v>562</v>
      </c>
      <c r="E13697" s="3" t="n">
        <v>853</v>
      </c>
      <c r="F13697" s="4" t="n">
        <v>616.82</v>
      </c>
      <c r="G13697" s="3" t="s">
        <v>8</v>
      </c>
      <c r="H13697" s="4" t="n">
        <f aca="false">ROUND(E13697*F13697,2)</f>
        <v>526147.46</v>
      </c>
    </row>
    <row r="13698" customFormat="false" ht="15" hidden="false" customHeight="false" outlineLevel="0" collapsed="false">
      <c r="A13698" s="3" t="n">
        <v>13697</v>
      </c>
      <c r="B13698" s="3" t="n">
        <v>11</v>
      </c>
      <c r="C13698" s="3" t="s">
        <v>515</v>
      </c>
      <c r="D13698" s="3" t="s">
        <v>562</v>
      </c>
      <c r="E13698" s="3" t="n">
        <v>2717</v>
      </c>
      <c r="F13698" s="4" t="n">
        <v>97.81</v>
      </c>
      <c r="G13698" s="3" t="s">
        <v>34</v>
      </c>
      <c r="H13698" s="4" t="n">
        <f aca="false">ROUND(E13698*F13698,2)</f>
        <v>265749.77</v>
      </c>
    </row>
    <row r="13699" customFormat="false" ht="15" hidden="false" customHeight="false" outlineLevel="0" collapsed="false">
      <c r="A13699" s="3" t="n">
        <v>13698</v>
      </c>
      <c r="B13699" s="3" t="n">
        <v>5</v>
      </c>
      <c r="C13699" s="3" t="s">
        <v>515</v>
      </c>
      <c r="D13699" s="3" t="s">
        <v>562</v>
      </c>
      <c r="E13699" s="3" t="n">
        <v>2252</v>
      </c>
      <c r="F13699" s="4" t="n">
        <v>619.73</v>
      </c>
      <c r="G13699" s="3" t="s">
        <v>8</v>
      </c>
      <c r="H13699" s="4" t="n">
        <f aca="false">ROUND(E13699*F13699,2)</f>
        <v>1395631.96</v>
      </c>
    </row>
    <row r="13700" customFormat="false" ht="15" hidden="false" customHeight="false" outlineLevel="0" collapsed="false">
      <c r="A13700" s="3" t="n">
        <v>13699</v>
      </c>
      <c r="B13700" s="3" t="n">
        <v>5</v>
      </c>
      <c r="C13700" s="3" t="s">
        <v>515</v>
      </c>
      <c r="D13700" s="3" t="s">
        <v>563</v>
      </c>
      <c r="E13700" s="3" t="n">
        <v>13</v>
      </c>
      <c r="F13700" s="4" t="n">
        <v>619.59</v>
      </c>
      <c r="G13700" s="3" t="s">
        <v>8</v>
      </c>
      <c r="H13700" s="4" t="n">
        <f aca="false">ROUND(E13700*F13700,2)</f>
        <v>8054.67</v>
      </c>
    </row>
    <row r="13701" customFormat="false" ht="15" hidden="false" customHeight="false" outlineLevel="0" collapsed="false">
      <c r="A13701" s="3" t="n">
        <v>13700</v>
      </c>
      <c r="B13701" s="3" t="n">
        <v>15</v>
      </c>
      <c r="C13701" s="3" t="s">
        <v>515</v>
      </c>
      <c r="D13701" s="3" t="s">
        <v>562</v>
      </c>
      <c r="E13701" s="3" t="n">
        <v>737</v>
      </c>
      <c r="F13701" s="4" t="n">
        <v>278.2</v>
      </c>
      <c r="G13701" s="3" t="s">
        <v>46</v>
      </c>
      <c r="H13701" s="4" t="n">
        <f aca="false">ROUND(E13701*F13701,2)</f>
        <v>205033.4</v>
      </c>
    </row>
    <row r="13702" customFormat="false" ht="15" hidden="false" customHeight="false" outlineLevel="0" collapsed="false">
      <c r="A13702" s="3" t="n">
        <v>13701</v>
      </c>
      <c r="B13702" s="3" t="n">
        <v>14</v>
      </c>
      <c r="C13702" s="3" t="s">
        <v>515</v>
      </c>
      <c r="D13702" s="3" t="s">
        <v>562</v>
      </c>
      <c r="E13702" s="3" t="n">
        <v>1447</v>
      </c>
      <c r="F13702" s="4" t="n">
        <v>64.74</v>
      </c>
      <c r="G13702" s="3" t="s">
        <v>41</v>
      </c>
      <c r="H13702" s="4" t="n">
        <f aca="false">ROUND(E13702*F13702,2)</f>
        <v>93678.78</v>
      </c>
    </row>
    <row r="13703" customFormat="false" ht="15" hidden="false" customHeight="false" outlineLevel="0" collapsed="false">
      <c r="A13703" s="3" t="n">
        <v>13702</v>
      </c>
      <c r="B13703" s="3" t="n">
        <v>7</v>
      </c>
      <c r="C13703" s="3" t="s">
        <v>515</v>
      </c>
      <c r="D13703" s="3" t="s">
        <v>563</v>
      </c>
      <c r="E13703" s="3" t="n">
        <v>3714</v>
      </c>
      <c r="F13703" s="4" t="n">
        <v>245.93</v>
      </c>
      <c r="G13703" s="3" t="s">
        <v>8</v>
      </c>
      <c r="H13703" s="4" t="n">
        <f aca="false">ROUND(E13703*F13703,2)</f>
        <v>913384.02</v>
      </c>
    </row>
    <row r="13704" customFormat="false" ht="15" hidden="false" customHeight="false" outlineLevel="0" collapsed="false">
      <c r="A13704" s="3" t="n">
        <v>13703</v>
      </c>
      <c r="B13704" s="3" t="n">
        <v>13</v>
      </c>
      <c r="C13704" s="3" t="s">
        <v>515</v>
      </c>
      <c r="D13704" s="3" t="s">
        <v>563</v>
      </c>
      <c r="E13704" s="3" t="n">
        <v>3375</v>
      </c>
      <c r="F13704" s="4" t="n">
        <v>43.32</v>
      </c>
      <c r="G13704" s="3" t="s">
        <v>41</v>
      </c>
      <c r="H13704" s="4" t="n">
        <f aca="false">ROUND(E13704*F13704,2)</f>
        <v>146205</v>
      </c>
    </row>
    <row r="13705" customFormat="false" ht="15" hidden="false" customHeight="false" outlineLevel="0" collapsed="false">
      <c r="A13705" s="3" t="n">
        <v>13704</v>
      </c>
      <c r="B13705" s="3" t="n">
        <v>4</v>
      </c>
      <c r="C13705" s="3" t="s">
        <v>515</v>
      </c>
      <c r="D13705" s="3" t="s">
        <v>562</v>
      </c>
      <c r="E13705" s="3" t="n">
        <v>2887</v>
      </c>
      <c r="F13705" s="4" t="n">
        <v>116.58</v>
      </c>
      <c r="G13705" s="3" t="s">
        <v>8</v>
      </c>
      <c r="H13705" s="4" t="n">
        <f aca="false">ROUND(E13705*F13705,2)</f>
        <v>336566.46</v>
      </c>
    </row>
    <row r="13706" customFormat="false" ht="15" hidden="false" customHeight="false" outlineLevel="0" collapsed="false">
      <c r="A13706" s="3" t="n">
        <v>13705</v>
      </c>
      <c r="B13706" s="3" t="n">
        <v>2</v>
      </c>
      <c r="C13706" s="3" t="s">
        <v>515</v>
      </c>
      <c r="D13706" s="3" t="s">
        <v>562</v>
      </c>
      <c r="E13706" s="3" t="n">
        <v>3306</v>
      </c>
      <c r="F13706" s="4" t="n">
        <v>32.39</v>
      </c>
      <c r="G13706" s="3" t="s">
        <v>8</v>
      </c>
      <c r="H13706" s="4" t="n">
        <f aca="false">ROUND(E13706*F13706,2)</f>
        <v>107081.34</v>
      </c>
    </row>
    <row r="13707" customFormat="false" ht="15" hidden="false" customHeight="false" outlineLevel="0" collapsed="false">
      <c r="A13707" s="3" t="n">
        <v>13706</v>
      </c>
      <c r="B13707" s="3" t="n">
        <v>4</v>
      </c>
      <c r="C13707" s="3" t="s">
        <v>515</v>
      </c>
      <c r="D13707" s="3" t="s">
        <v>562</v>
      </c>
      <c r="E13707" s="3" t="n">
        <v>4755</v>
      </c>
      <c r="F13707" s="4" t="n">
        <v>116.64</v>
      </c>
      <c r="G13707" s="3" t="s">
        <v>8</v>
      </c>
      <c r="H13707" s="4" t="n">
        <f aca="false">ROUND(E13707*F13707,2)</f>
        <v>554623.2</v>
      </c>
    </row>
    <row r="13708" customFormat="false" ht="15" hidden="false" customHeight="false" outlineLevel="0" collapsed="false">
      <c r="A13708" s="3" t="n">
        <v>13707</v>
      </c>
      <c r="B13708" s="3" t="n">
        <v>8</v>
      </c>
      <c r="C13708" s="3" t="s">
        <v>515</v>
      </c>
      <c r="D13708" s="3" t="s">
        <v>563</v>
      </c>
      <c r="E13708" s="3" t="n">
        <v>3911</v>
      </c>
      <c r="F13708" s="4" t="n">
        <v>81.56</v>
      </c>
      <c r="G13708" s="3" t="s">
        <v>8</v>
      </c>
      <c r="H13708" s="4" t="n">
        <f aca="false">ROUND(E13708*F13708,2)</f>
        <v>318981.16</v>
      </c>
    </row>
    <row r="13709" customFormat="false" ht="15" hidden="false" customHeight="false" outlineLevel="0" collapsed="false">
      <c r="A13709" s="3" t="n">
        <v>13708</v>
      </c>
      <c r="B13709" s="3" t="n">
        <v>10</v>
      </c>
      <c r="C13709" s="3" t="s">
        <v>515</v>
      </c>
      <c r="D13709" s="3" t="s">
        <v>563</v>
      </c>
      <c r="E13709" s="3" t="n">
        <v>4047</v>
      </c>
      <c r="F13709" s="4" t="n">
        <v>96.58</v>
      </c>
      <c r="G13709" s="3" t="s">
        <v>8</v>
      </c>
      <c r="H13709" s="4" t="n">
        <f aca="false">ROUND(E13709*F13709,2)</f>
        <v>390859.26</v>
      </c>
    </row>
    <row r="13710" customFormat="false" ht="15" hidden="false" customHeight="false" outlineLevel="0" collapsed="false">
      <c r="A13710" s="3" t="n">
        <v>13709</v>
      </c>
      <c r="B13710" s="3" t="n">
        <v>7</v>
      </c>
      <c r="C13710" s="3" t="s">
        <v>515</v>
      </c>
      <c r="D13710" s="3" t="s">
        <v>562</v>
      </c>
      <c r="E13710" s="3" t="n">
        <v>1388</v>
      </c>
      <c r="F13710" s="4" t="n">
        <v>245.31</v>
      </c>
      <c r="G13710" s="3" t="s">
        <v>8</v>
      </c>
      <c r="H13710" s="4" t="n">
        <f aca="false">ROUND(E13710*F13710,2)</f>
        <v>340490.28</v>
      </c>
    </row>
    <row r="13711" customFormat="false" ht="15" hidden="false" customHeight="false" outlineLevel="0" collapsed="false">
      <c r="A13711" s="3" t="n">
        <v>13710</v>
      </c>
      <c r="B13711" s="3" t="n">
        <v>15</v>
      </c>
      <c r="C13711" s="3" t="s">
        <v>515</v>
      </c>
      <c r="D13711" s="3" t="s">
        <v>563</v>
      </c>
      <c r="E13711" s="3" t="n">
        <v>2961</v>
      </c>
      <c r="F13711" s="4" t="n">
        <v>276.99</v>
      </c>
      <c r="G13711" s="3" t="s">
        <v>46</v>
      </c>
      <c r="H13711" s="4" t="n">
        <f aca="false">ROUND(E13711*F13711,2)</f>
        <v>820167.39</v>
      </c>
    </row>
    <row r="13712" customFormat="false" ht="15" hidden="false" customHeight="false" outlineLevel="0" collapsed="false">
      <c r="A13712" s="3" t="n">
        <v>13711</v>
      </c>
      <c r="B13712" s="3" t="n">
        <v>13</v>
      </c>
      <c r="C13712" s="3" t="s">
        <v>515</v>
      </c>
      <c r="D13712" s="3" t="s">
        <v>563</v>
      </c>
      <c r="E13712" s="3" t="n">
        <v>4889</v>
      </c>
      <c r="F13712" s="4" t="n">
        <v>43.33</v>
      </c>
      <c r="G13712" s="3" t="s">
        <v>41</v>
      </c>
      <c r="H13712" s="4" t="n">
        <f aca="false">ROUND(E13712*F13712,2)</f>
        <v>211840.37</v>
      </c>
    </row>
    <row r="13713" customFormat="false" ht="15" hidden="false" customHeight="false" outlineLevel="0" collapsed="false">
      <c r="A13713" s="3" t="n">
        <v>13712</v>
      </c>
      <c r="B13713" s="3" t="n">
        <v>12</v>
      </c>
      <c r="C13713" s="3" t="s">
        <v>515</v>
      </c>
      <c r="D13713" s="3" t="s">
        <v>562</v>
      </c>
      <c r="E13713" s="3" t="n">
        <v>69</v>
      </c>
      <c r="F13713" s="4" t="n">
        <v>208.29</v>
      </c>
      <c r="G13713" s="3" t="s">
        <v>38</v>
      </c>
      <c r="H13713" s="4" t="n">
        <f aca="false">ROUND(E13713*F13713,2)</f>
        <v>14372.01</v>
      </c>
    </row>
    <row r="13714" customFormat="false" ht="15" hidden="false" customHeight="false" outlineLevel="0" collapsed="false">
      <c r="A13714" s="3" t="n">
        <v>13713</v>
      </c>
      <c r="B13714" s="3" t="n">
        <v>10</v>
      </c>
      <c r="C13714" s="3" t="s">
        <v>515</v>
      </c>
      <c r="D13714" s="3" t="s">
        <v>563</v>
      </c>
      <c r="E13714" s="3" t="n">
        <v>4958</v>
      </c>
      <c r="F13714" s="4" t="n">
        <v>96.18</v>
      </c>
      <c r="G13714" s="3" t="s">
        <v>8</v>
      </c>
      <c r="H13714" s="4" t="n">
        <f aca="false">ROUND(E13714*F13714,2)</f>
        <v>476860.44</v>
      </c>
    </row>
    <row r="13715" customFormat="false" ht="15" hidden="false" customHeight="false" outlineLevel="0" collapsed="false">
      <c r="A13715" s="3" t="n">
        <v>13714</v>
      </c>
      <c r="B13715" s="3" t="n">
        <v>2</v>
      </c>
      <c r="C13715" s="3" t="s">
        <v>516</v>
      </c>
      <c r="D13715" s="3" t="s">
        <v>562</v>
      </c>
      <c r="E13715" s="3" t="n">
        <v>1983</v>
      </c>
      <c r="F13715" s="4" t="n">
        <v>31.88</v>
      </c>
      <c r="G13715" s="3" t="s">
        <v>8</v>
      </c>
      <c r="H13715" s="4" t="n">
        <f aca="false">ROUND(E13715*F13715,2)</f>
        <v>63218.04</v>
      </c>
    </row>
    <row r="13716" customFormat="false" ht="15" hidden="false" customHeight="false" outlineLevel="0" collapsed="false">
      <c r="A13716" s="3" t="n">
        <v>13715</v>
      </c>
      <c r="B13716" s="3" t="n">
        <v>14</v>
      </c>
      <c r="C13716" s="3" t="s">
        <v>516</v>
      </c>
      <c r="D13716" s="3" t="s">
        <v>562</v>
      </c>
      <c r="E13716" s="3" t="n">
        <v>298</v>
      </c>
      <c r="F13716" s="4" t="n">
        <v>63.1</v>
      </c>
      <c r="G13716" s="3" t="s">
        <v>41</v>
      </c>
      <c r="H13716" s="4" t="n">
        <f aca="false">ROUND(E13716*F13716,2)</f>
        <v>18803.8</v>
      </c>
    </row>
    <row r="13717" customFormat="false" ht="15" hidden="false" customHeight="false" outlineLevel="0" collapsed="false">
      <c r="A13717" s="3" t="n">
        <v>13716</v>
      </c>
      <c r="B13717" s="3" t="n">
        <v>14</v>
      </c>
      <c r="C13717" s="3" t="s">
        <v>516</v>
      </c>
      <c r="D13717" s="3" t="s">
        <v>563</v>
      </c>
      <c r="E13717" s="3" t="n">
        <v>723</v>
      </c>
      <c r="F13717" s="4" t="n">
        <v>62.94</v>
      </c>
      <c r="G13717" s="3" t="s">
        <v>41</v>
      </c>
      <c r="H13717" s="4" t="n">
        <f aca="false">ROUND(E13717*F13717,2)</f>
        <v>45505.62</v>
      </c>
    </row>
    <row r="13718" customFormat="false" ht="15" hidden="false" customHeight="false" outlineLevel="0" collapsed="false">
      <c r="A13718" s="3" t="n">
        <v>13717</v>
      </c>
      <c r="B13718" s="3" t="n">
        <v>3</v>
      </c>
      <c r="C13718" s="3" t="s">
        <v>516</v>
      </c>
      <c r="D13718" s="3" t="s">
        <v>562</v>
      </c>
      <c r="E13718" s="3" t="n">
        <v>671</v>
      </c>
      <c r="F13718" s="4" t="n">
        <v>180.83</v>
      </c>
      <c r="G13718" s="3" t="s">
        <v>8</v>
      </c>
      <c r="H13718" s="4" t="n">
        <f aca="false">ROUND(E13718*F13718,2)</f>
        <v>121336.93</v>
      </c>
    </row>
    <row r="13719" customFormat="false" ht="15" hidden="false" customHeight="false" outlineLevel="0" collapsed="false">
      <c r="A13719" s="3" t="n">
        <v>13718</v>
      </c>
      <c r="B13719" s="3" t="n">
        <v>8</v>
      </c>
      <c r="C13719" s="3" t="s">
        <v>516</v>
      </c>
      <c r="D13719" s="3" t="s">
        <v>563</v>
      </c>
      <c r="E13719" s="3" t="n">
        <v>3008</v>
      </c>
      <c r="F13719" s="4" t="n">
        <v>80.11</v>
      </c>
      <c r="G13719" s="3" t="s">
        <v>8</v>
      </c>
      <c r="H13719" s="4" t="n">
        <f aca="false">ROUND(E13719*F13719,2)</f>
        <v>240970.88</v>
      </c>
    </row>
    <row r="13720" customFormat="false" ht="15" hidden="false" customHeight="false" outlineLevel="0" collapsed="false">
      <c r="A13720" s="3" t="n">
        <v>13719</v>
      </c>
      <c r="B13720" s="3" t="n">
        <v>13</v>
      </c>
      <c r="C13720" s="3" t="s">
        <v>516</v>
      </c>
      <c r="D13720" s="3" t="s">
        <v>562</v>
      </c>
      <c r="E13720" s="3" t="n">
        <v>2171</v>
      </c>
      <c r="F13720" s="4" t="n">
        <v>44.16</v>
      </c>
      <c r="G13720" s="3" t="s">
        <v>41</v>
      </c>
      <c r="H13720" s="4" t="n">
        <f aca="false">ROUND(E13720*F13720,2)</f>
        <v>95871.36</v>
      </c>
    </row>
    <row r="13721" customFormat="false" ht="15" hidden="false" customHeight="false" outlineLevel="0" collapsed="false">
      <c r="A13721" s="3" t="n">
        <v>13720</v>
      </c>
      <c r="B13721" s="3" t="n">
        <v>4</v>
      </c>
      <c r="C13721" s="3" t="s">
        <v>516</v>
      </c>
      <c r="D13721" s="3" t="s">
        <v>562</v>
      </c>
      <c r="E13721" s="3" t="n">
        <v>482</v>
      </c>
      <c r="F13721" s="4" t="n">
        <v>116.47</v>
      </c>
      <c r="G13721" s="3" t="s">
        <v>8</v>
      </c>
      <c r="H13721" s="4" t="n">
        <f aca="false">ROUND(E13721*F13721,2)</f>
        <v>56138.54</v>
      </c>
    </row>
    <row r="13722" customFormat="false" ht="15" hidden="false" customHeight="false" outlineLevel="0" collapsed="false">
      <c r="A13722" s="3" t="n">
        <v>13721</v>
      </c>
      <c r="B13722" s="3" t="n">
        <v>12</v>
      </c>
      <c r="C13722" s="3" t="s">
        <v>516</v>
      </c>
      <c r="D13722" s="3" t="s">
        <v>562</v>
      </c>
      <c r="E13722" s="3" t="n">
        <v>3335</v>
      </c>
      <c r="F13722" s="4" t="n">
        <v>208.32</v>
      </c>
      <c r="G13722" s="3" t="s">
        <v>38</v>
      </c>
      <c r="H13722" s="4" t="n">
        <f aca="false">ROUND(E13722*F13722,2)</f>
        <v>694747.2</v>
      </c>
    </row>
    <row r="13723" customFormat="false" ht="15" hidden="false" customHeight="false" outlineLevel="0" collapsed="false">
      <c r="A13723" s="3" t="n">
        <v>13722</v>
      </c>
      <c r="B13723" s="3" t="n">
        <v>4</v>
      </c>
      <c r="C13723" s="3" t="s">
        <v>516</v>
      </c>
      <c r="D13723" s="3" t="s">
        <v>562</v>
      </c>
      <c r="E13723" s="3" t="n">
        <v>4361</v>
      </c>
      <c r="F13723" s="4" t="n">
        <v>116.63</v>
      </c>
      <c r="G13723" s="3" t="s">
        <v>8</v>
      </c>
      <c r="H13723" s="4" t="n">
        <f aca="false">ROUND(E13723*F13723,2)</f>
        <v>508623.43</v>
      </c>
    </row>
    <row r="13724" customFormat="false" ht="15" hidden="false" customHeight="false" outlineLevel="0" collapsed="false">
      <c r="A13724" s="3" t="n">
        <v>13723</v>
      </c>
      <c r="B13724" s="3" t="n">
        <v>8</v>
      </c>
      <c r="C13724" s="3" t="s">
        <v>516</v>
      </c>
      <c r="D13724" s="3" t="s">
        <v>562</v>
      </c>
      <c r="E13724" s="3" t="n">
        <v>3963</v>
      </c>
      <c r="F13724" s="4" t="n">
        <v>80.08</v>
      </c>
      <c r="G13724" s="3" t="s">
        <v>8</v>
      </c>
      <c r="H13724" s="4" t="n">
        <f aca="false">ROUND(E13724*F13724,2)</f>
        <v>317357.04</v>
      </c>
    </row>
    <row r="13725" customFormat="false" ht="15" hidden="false" customHeight="false" outlineLevel="0" collapsed="false">
      <c r="A13725" s="3" t="n">
        <v>13724</v>
      </c>
      <c r="B13725" s="3" t="n">
        <v>2</v>
      </c>
      <c r="C13725" s="3" t="s">
        <v>516</v>
      </c>
      <c r="D13725" s="3" t="s">
        <v>562</v>
      </c>
      <c r="E13725" s="3" t="n">
        <v>2290</v>
      </c>
      <c r="F13725" s="4" t="n">
        <v>31.87</v>
      </c>
      <c r="G13725" s="3" t="s">
        <v>8</v>
      </c>
      <c r="H13725" s="4" t="n">
        <f aca="false">ROUND(E13725*F13725,2)</f>
        <v>72982.3</v>
      </c>
    </row>
    <row r="13726" customFormat="false" ht="15" hidden="false" customHeight="false" outlineLevel="0" collapsed="false">
      <c r="A13726" s="3" t="n">
        <v>13725</v>
      </c>
      <c r="B13726" s="3" t="n">
        <v>6</v>
      </c>
      <c r="C13726" s="3" t="s">
        <v>516</v>
      </c>
      <c r="D13726" s="3" t="s">
        <v>562</v>
      </c>
      <c r="E13726" s="3" t="n">
        <v>4756</v>
      </c>
      <c r="F13726" s="4" t="n">
        <v>272.45</v>
      </c>
      <c r="G13726" s="3" t="s">
        <v>8</v>
      </c>
      <c r="H13726" s="4" t="n">
        <f aca="false">ROUND(E13726*F13726,2)</f>
        <v>1295772.2</v>
      </c>
    </row>
    <row r="13727" customFormat="false" ht="15" hidden="false" customHeight="false" outlineLevel="0" collapsed="false">
      <c r="A13727" s="3" t="n">
        <v>13726</v>
      </c>
      <c r="B13727" s="3" t="n">
        <v>2</v>
      </c>
      <c r="C13727" s="3" t="s">
        <v>516</v>
      </c>
      <c r="D13727" s="3" t="s">
        <v>562</v>
      </c>
      <c r="E13727" s="3" t="n">
        <v>1053</v>
      </c>
      <c r="F13727" s="4" t="n">
        <v>31.84</v>
      </c>
      <c r="G13727" s="3" t="s">
        <v>8</v>
      </c>
      <c r="H13727" s="4" t="n">
        <f aca="false">ROUND(E13727*F13727,2)</f>
        <v>33527.52</v>
      </c>
    </row>
    <row r="13728" customFormat="false" ht="15" hidden="false" customHeight="false" outlineLevel="0" collapsed="false">
      <c r="A13728" s="3" t="n">
        <v>13727</v>
      </c>
      <c r="B13728" s="3" t="n">
        <v>3</v>
      </c>
      <c r="C13728" s="3" t="s">
        <v>516</v>
      </c>
      <c r="D13728" s="3" t="s">
        <v>563</v>
      </c>
      <c r="E13728" s="3" t="n">
        <v>3553</v>
      </c>
      <c r="F13728" s="4" t="n">
        <v>181.8</v>
      </c>
      <c r="G13728" s="3" t="s">
        <v>8</v>
      </c>
      <c r="H13728" s="4" t="n">
        <f aca="false">ROUND(E13728*F13728,2)</f>
        <v>645935.4</v>
      </c>
    </row>
    <row r="13729" customFormat="false" ht="15" hidden="false" customHeight="false" outlineLevel="0" collapsed="false">
      <c r="A13729" s="3" t="n">
        <v>13728</v>
      </c>
      <c r="B13729" s="3" t="n">
        <v>6</v>
      </c>
      <c r="C13729" s="3" t="s">
        <v>516</v>
      </c>
      <c r="D13729" s="3" t="s">
        <v>562</v>
      </c>
      <c r="E13729" s="3" t="n">
        <v>4941</v>
      </c>
      <c r="F13729" s="4" t="n">
        <v>273.31</v>
      </c>
      <c r="G13729" s="3" t="s">
        <v>8</v>
      </c>
      <c r="H13729" s="4" t="n">
        <f aca="false">ROUND(E13729*F13729,2)</f>
        <v>1350424.71</v>
      </c>
    </row>
    <row r="13730" customFormat="false" ht="15" hidden="false" customHeight="false" outlineLevel="0" collapsed="false">
      <c r="A13730" s="3" t="n">
        <v>13729</v>
      </c>
      <c r="B13730" s="3" t="n">
        <v>1</v>
      </c>
      <c r="C13730" s="3" t="s">
        <v>516</v>
      </c>
      <c r="D13730" s="3" t="s">
        <v>562</v>
      </c>
      <c r="E13730" s="3" t="n">
        <v>3929</v>
      </c>
      <c r="F13730" s="4" t="n">
        <v>319.1</v>
      </c>
      <c r="G13730" s="3" t="s">
        <v>8</v>
      </c>
      <c r="H13730" s="4" t="n">
        <f aca="false">ROUND(E13730*F13730,2)</f>
        <v>1253743.9</v>
      </c>
    </row>
    <row r="13731" customFormat="false" ht="15" hidden="false" customHeight="false" outlineLevel="0" collapsed="false">
      <c r="A13731" s="3" t="n">
        <v>13730</v>
      </c>
      <c r="B13731" s="3" t="n">
        <v>12</v>
      </c>
      <c r="C13731" s="3" t="s">
        <v>516</v>
      </c>
      <c r="D13731" s="3" t="s">
        <v>562</v>
      </c>
      <c r="E13731" s="3" t="n">
        <v>2917</v>
      </c>
      <c r="F13731" s="4" t="n">
        <v>208.78</v>
      </c>
      <c r="G13731" s="3" t="s">
        <v>38</v>
      </c>
      <c r="H13731" s="4" t="n">
        <f aca="false">ROUND(E13731*F13731,2)</f>
        <v>609011.26</v>
      </c>
    </row>
    <row r="13732" customFormat="false" ht="15" hidden="false" customHeight="false" outlineLevel="0" collapsed="false">
      <c r="A13732" s="3" t="n">
        <v>13731</v>
      </c>
      <c r="B13732" s="3" t="n">
        <v>15</v>
      </c>
      <c r="C13732" s="3" t="s">
        <v>516</v>
      </c>
      <c r="D13732" s="3" t="s">
        <v>563</v>
      </c>
      <c r="E13732" s="3" t="n">
        <v>4915</v>
      </c>
      <c r="F13732" s="4" t="n">
        <v>276.87</v>
      </c>
      <c r="G13732" s="3" t="s">
        <v>46</v>
      </c>
      <c r="H13732" s="4" t="n">
        <f aca="false">ROUND(E13732*F13732,2)</f>
        <v>1360816.05</v>
      </c>
    </row>
    <row r="13733" customFormat="false" ht="15" hidden="false" customHeight="false" outlineLevel="0" collapsed="false">
      <c r="A13733" s="3" t="n">
        <v>13732</v>
      </c>
      <c r="B13733" s="3" t="n">
        <v>1</v>
      </c>
      <c r="C13733" s="3" t="s">
        <v>516</v>
      </c>
      <c r="D13733" s="3" t="s">
        <v>563</v>
      </c>
      <c r="E13733" s="3" t="n">
        <v>2679</v>
      </c>
      <c r="F13733" s="4" t="n">
        <v>318.73</v>
      </c>
      <c r="G13733" s="3" t="s">
        <v>8</v>
      </c>
      <c r="H13733" s="4" t="n">
        <f aca="false">ROUND(E13733*F13733,2)</f>
        <v>853877.67</v>
      </c>
    </row>
    <row r="13734" customFormat="false" ht="15" hidden="false" customHeight="false" outlineLevel="0" collapsed="false">
      <c r="A13734" s="3" t="n">
        <v>13733</v>
      </c>
      <c r="B13734" s="3" t="n">
        <v>9</v>
      </c>
      <c r="C13734" s="3" t="s">
        <v>516</v>
      </c>
      <c r="D13734" s="3" t="s">
        <v>563</v>
      </c>
      <c r="E13734" s="3" t="n">
        <v>4039</v>
      </c>
      <c r="F13734" s="4" t="n">
        <v>254.95</v>
      </c>
      <c r="G13734" s="3" t="s">
        <v>8</v>
      </c>
      <c r="H13734" s="4" t="n">
        <f aca="false">ROUND(E13734*F13734,2)</f>
        <v>1029743.05</v>
      </c>
    </row>
    <row r="13735" customFormat="false" ht="15" hidden="false" customHeight="false" outlineLevel="0" collapsed="false">
      <c r="A13735" s="3" t="n">
        <v>13734</v>
      </c>
      <c r="B13735" s="3" t="n">
        <v>11</v>
      </c>
      <c r="C13735" s="3" t="s">
        <v>516</v>
      </c>
      <c r="D13735" s="3" t="s">
        <v>562</v>
      </c>
      <c r="E13735" s="3" t="n">
        <v>2906</v>
      </c>
      <c r="F13735" s="4" t="n">
        <v>99.7</v>
      </c>
      <c r="G13735" s="3" t="s">
        <v>34</v>
      </c>
      <c r="H13735" s="4" t="n">
        <f aca="false">ROUND(E13735*F13735,2)</f>
        <v>289728.2</v>
      </c>
    </row>
    <row r="13736" customFormat="false" ht="15" hidden="false" customHeight="false" outlineLevel="0" collapsed="false">
      <c r="A13736" s="3" t="n">
        <v>13735</v>
      </c>
      <c r="B13736" s="3" t="n">
        <v>1</v>
      </c>
      <c r="C13736" s="3" t="s">
        <v>516</v>
      </c>
      <c r="D13736" s="3" t="s">
        <v>562</v>
      </c>
      <c r="E13736" s="3" t="n">
        <v>2292</v>
      </c>
      <c r="F13736" s="4" t="n">
        <v>319.53</v>
      </c>
      <c r="G13736" s="3" t="s">
        <v>8</v>
      </c>
      <c r="H13736" s="4" t="n">
        <f aca="false">ROUND(E13736*F13736,2)</f>
        <v>732362.76</v>
      </c>
    </row>
    <row r="13737" customFormat="false" ht="15" hidden="false" customHeight="false" outlineLevel="0" collapsed="false">
      <c r="A13737" s="3" t="n">
        <v>13736</v>
      </c>
      <c r="B13737" s="3" t="n">
        <v>6</v>
      </c>
      <c r="C13737" s="3" t="s">
        <v>516</v>
      </c>
      <c r="D13737" s="3" t="s">
        <v>562</v>
      </c>
      <c r="E13737" s="3" t="n">
        <v>2597</v>
      </c>
      <c r="F13737" s="4" t="n">
        <v>272.68</v>
      </c>
      <c r="G13737" s="3" t="s">
        <v>8</v>
      </c>
      <c r="H13737" s="4" t="n">
        <f aca="false">ROUND(E13737*F13737,2)</f>
        <v>708149.96</v>
      </c>
    </row>
    <row r="13738" customFormat="false" ht="15" hidden="false" customHeight="false" outlineLevel="0" collapsed="false">
      <c r="A13738" s="3" t="n">
        <v>13737</v>
      </c>
      <c r="B13738" s="3" t="n">
        <v>12</v>
      </c>
      <c r="C13738" s="3" t="s">
        <v>516</v>
      </c>
      <c r="D13738" s="3" t="s">
        <v>563</v>
      </c>
      <c r="E13738" s="3" t="n">
        <v>1823</v>
      </c>
      <c r="F13738" s="4" t="n">
        <v>209.27</v>
      </c>
      <c r="G13738" s="3" t="s">
        <v>38</v>
      </c>
      <c r="H13738" s="4" t="n">
        <f aca="false">ROUND(E13738*F13738,2)</f>
        <v>381499.21</v>
      </c>
    </row>
    <row r="13739" customFormat="false" ht="15" hidden="false" customHeight="false" outlineLevel="0" collapsed="false">
      <c r="A13739" s="3" t="n">
        <v>13738</v>
      </c>
      <c r="B13739" s="3" t="n">
        <v>6</v>
      </c>
      <c r="C13739" s="3" t="s">
        <v>516</v>
      </c>
      <c r="D13739" s="3" t="s">
        <v>563</v>
      </c>
      <c r="E13739" s="3" t="n">
        <v>4161</v>
      </c>
      <c r="F13739" s="4" t="n">
        <v>273.04</v>
      </c>
      <c r="G13739" s="3" t="s">
        <v>8</v>
      </c>
      <c r="H13739" s="4" t="n">
        <f aca="false">ROUND(E13739*F13739,2)</f>
        <v>1136119.44</v>
      </c>
    </row>
    <row r="13740" customFormat="false" ht="15" hidden="false" customHeight="false" outlineLevel="0" collapsed="false">
      <c r="A13740" s="3" t="n">
        <v>13739</v>
      </c>
      <c r="B13740" s="3" t="n">
        <v>12</v>
      </c>
      <c r="C13740" s="3" t="s">
        <v>516</v>
      </c>
      <c r="D13740" s="3" t="s">
        <v>563</v>
      </c>
      <c r="E13740" s="3" t="n">
        <v>3965</v>
      </c>
      <c r="F13740" s="4" t="n">
        <v>209.28</v>
      </c>
      <c r="G13740" s="3" t="s">
        <v>38</v>
      </c>
      <c r="H13740" s="4" t="n">
        <f aca="false">ROUND(E13740*F13740,2)</f>
        <v>829795.2</v>
      </c>
    </row>
    <row r="13741" customFormat="false" ht="15" hidden="false" customHeight="false" outlineLevel="0" collapsed="false">
      <c r="A13741" s="3" t="n">
        <v>13740</v>
      </c>
      <c r="B13741" s="3" t="n">
        <v>5</v>
      </c>
      <c r="C13741" s="3" t="s">
        <v>516</v>
      </c>
      <c r="D13741" s="3" t="s">
        <v>563</v>
      </c>
      <c r="E13741" s="3" t="n">
        <v>1882</v>
      </c>
      <c r="F13741" s="4" t="n">
        <v>649.36</v>
      </c>
      <c r="G13741" s="3" t="s">
        <v>8</v>
      </c>
      <c r="H13741" s="4" t="n">
        <f aca="false">ROUND(E13741*F13741,2)</f>
        <v>1222095.52</v>
      </c>
    </row>
    <row r="13742" customFormat="false" ht="15" hidden="false" customHeight="false" outlineLevel="0" collapsed="false">
      <c r="A13742" s="3" t="n">
        <v>13741</v>
      </c>
      <c r="B13742" s="3" t="n">
        <v>8</v>
      </c>
      <c r="C13742" s="3" t="s">
        <v>516</v>
      </c>
      <c r="D13742" s="3" t="s">
        <v>562</v>
      </c>
      <c r="E13742" s="3" t="n">
        <v>649</v>
      </c>
      <c r="F13742" s="4" t="n">
        <v>80.28</v>
      </c>
      <c r="G13742" s="3" t="s">
        <v>8</v>
      </c>
      <c r="H13742" s="4" t="n">
        <f aca="false">ROUND(E13742*F13742,2)</f>
        <v>52101.72</v>
      </c>
    </row>
    <row r="13743" customFormat="false" ht="15" hidden="false" customHeight="false" outlineLevel="0" collapsed="false">
      <c r="A13743" s="3" t="n">
        <v>13742</v>
      </c>
      <c r="B13743" s="3" t="n">
        <v>6</v>
      </c>
      <c r="C13743" s="3" t="s">
        <v>517</v>
      </c>
      <c r="D13743" s="3" t="s">
        <v>563</v>
      </c>
      <c r="E13743" s="3" t="n">
        <v>894</v>
      </c>
      <c r="F13743" s="4" t="n">
        <v>271.85</v>
      </c>
      <c r="G13743" s="3" t="s">
        <v>8</v>
      </c>
      <c r="H13743" s="4" t="n">
        <f aca="false">ROUND(E13743*F13743,2)</f>
        <v>243033.9</v>
      </c>
    </row>
    <row r="13744" customFormat="false" ht="15" hidden="false" customHeight="false" outlineLevel="0" collapsed="false">
      <c r="A13744" s="3" t="n">
        <v>13743</v>
      </c>
      <c r="B13744" s="3" t="n">
        <v>6</v>
      </c>
      <c r="C13744" s="3" t="s">
        <v>517</v>
      </c>
      <c r="D13744" s="3" t="s">
        <v>562</v>
      </c>
      <c r="E13744" s="3" t="n">
        <v>1358</v>
      </c>
      <c r="F13744" s="4" t="n">
        <v>270.86</v>
      </c>
      <c r="G13744" s="3" t="s">
        <v>8</v>
      </c>
      <c r="H13744" s="4" t="n">
        <f aca="false">ROUND(E13744*F13744,2)</f>
        <v>367827.88</v>
      </c>
    </row>
    <row r="13745" customFormat="false" ht="15" hidden="false" customHeight="false" outlineLevel="0" collapsed="false">
      <c r="A13745" s="3" t="n">
        <v>13744</v>
      </c>
      <c r="B13745" s="3" t="n">
        <v>5</v>
      </c>
      <c r="C13745" s="3" t="s">
        <v>517</v>
      </c>
      <c r="D13745" s="3" t="s">
        <v>562</v>
      </c>
      <c r="E13745" s="3" t="n">
        <v>2206</v>
      </c>
      <c r="F13745" s="4" t="n">
        <v>663.42</v>
      </c>
      <c r="G13745" s="3" t="s">
        <v>8</v>
      </c>
      <c r="H13745" s="4" t="n">
        <f aca="false">ROUND(E13745*F13745,2)</f>
        <v>1463504.52</v>
      </c>
    </row>
    <row r="13746" customFormat="false" ht="15" hidden="false" customHeight="false" outlineLevel="0" collapsed="false">
      <c r="A13746" s="3" t="n">
        <v>13745</v>
      </c>
      <c r="B13746" s="3" t="n">
        <v>13</v>
      </c>
      <c r="C13746" s="3" t="s">
        <v>517</v>
      </c>
      <c r="D13746" s="3" t="s">
        <v>563</v>
      </c>
      <c r="E13746" s="3" t="n">
        <v>2877</v>
      </c>
      <c r="F13746" s="4" t="n">
        <v>43.87</v>
      </c>
      <c r="G13746" s="3" t="s">
        <v>41</v>
      </c>
      <c r="H13746" s="4" t="n">
        <f aca="false">ROUND(E13746*F13746,2)</f>
        <v>126213.99</v>
      </c>
    </row>
    <row r="13747" customFormat="false" ht="15" hidden="false" customHeight="false" outlineLevel="0" collapsed="false">
      <c r="A13747" s="3" t="n">
        <v>13746</v>
      </c>
      <c r="B13747" s="3" t="n">
        <v>8</v>
      </c>
      <c r="C13747" s="3" t="s">
        <v>517</v>
      </c>
      <c r="D13747" s="3" t="s">
        <v>563</v>
      </c>
      <c r="E13747" s="3" t="n">
        <v>4419</v>
      </c>
      <c r="F13747" s="4" t="n">
        <v>80.82</v>
      </c>
      <c r="G13747" s="3" t="s">
        <v>8</v>
      </c>
      <c r="H13747" s="4" t="n">
        <f aca="false">ROUND(E13747*F13747,2)</f>
        <v>357143.58</v>
      </c>
    </row>
    <row r="13748" customFormat="false" ht="15" hidden="false" customHeight="false" outlineLevel="0" collapsed="false">
      <c r="A13748" s="3" t="n">
        <v>13747</v>
      </c>
      <c r="B13748" s="3" t="n">
        <v>6</v>
      </c>
      <c r="C13748" s="3" t="s">
        <v>517</v>
      </c>
      <c r="D13748" s="3" t="s">
        <v>563</v>
      </c>
      <c r="E13748" s="3" t="n">
        <v>562</v>
      </c>
      <c r="F13748" s="4" t="n">
        <v>271.19</v>
      </c>
      <c r="G13748" s="3" t="s">
        <v>8</v>
      </c>
      <c r="H13748" s="4" t="n">
        <f aca="false">ROUND(E13748*F13748,2)</f>
        <v>152408.78</v>
      </c>
    </row>
    <row r="13749" customFormat="false" ht="15" hidden="false" customHeight="false" outlineLevel="0" collapsed="false">
      <c r="A13749" s="3" t="n">
        <v>13748</v>
      </c>
      <c r="B13749" s="3" t="n">
        <v>15</v>
      </c>
      <c r="C13749" s="3" t="s">
        <v>517</v>
      </c>
      <c r="D13749" s="3" t="s">
        <v>562</v>
      </c>
      <c r="E13749" s="3" t="n">
        <v>605</v>
      </c>
      <c r="F13749" s="4" t="n">
        <v>272.34</v>
      </c>
      <c r="G13749" s="3" t="s">
        <v>46</v>
      </c>
      <c r="H13749" s="4" t="n">
        <f aca="false">ROUND(E13749*F13749,2)</f>
        <v>164765.7</v>
      </c>
    </row>
    <row r="13750" customFormat="false" ht="15" hidden="false" customHeight="false" outlineLevel="0" collapsed="false">
      <c r="A13750" s="3" t="n">
        <v>13749</v>
      </c>
      <c r="B13750" s="3" t="n">
        <v>7</v>
      </c>
      <c r="C13750" s="3" t="s">
        <v>517</v>
      </c>
      <c r="D13750" s="3" t="s">
        <v>562</v>
      </c>
      <c r="E13750" s="3" t="n">
        <v>3922</v>
      </c>
      <c r="F13750" s="4" t="n">
        <v>240.36</v>
      </c>
      <c r="G13750" s="3" t="s">
        <v>8</v>
      </c>
      <c r="H13750" s="4" t="n">
        <f aca="false">ROUND(E13750*F13750,2)</f>
        <v>942691.92</v>
      </c>
    </row>
    <row r="13751" customFormat="false" ht="15" hidden="false" customHeight="false" outlineLevel="0" collapsed="false">
      <c r="A13751" s="3" t="n">
        <v>13750</v>
      </c>
      <c r="B13751" s="3" t="n">
        <v>14</v>
      </c>
      <c r="C13751" s="3" t="s">
        <v>517</v>
      </c>
      <c r="D13751" s="3" t="s">
        <v>562</v>
      </c>
      <c r="E13751" s="3" t="n">
        <v>4603</v>
      </c>
      <c r="F13751" s="4" t="n">
        <v>63.06</v>
      </c>
      <c r="G13751" s="3" t="s">
        <v>41</v>
      </c>
      <c r="H13751" s="4" t="n">
        <f aca="false">ROUND(E13751*F13751,2)</f>
        <v>290265.18</v>
      </c>
    </row>
    <row r="13752" customFormat="false" ht="15" hidden="false" customHeight="false" outlineLevel="0" collapsed="false">
      <c r="A13752" s="3" t="n">
        <v>13751</v>
      </c>
      <c r="B13752" s="3" t="n">
        <v>5</v>
      </c>
      <c r="C13752" s="3" t="s">
        <v>517</v>
      </c>
      <c r="D13752" s="3" t="s">
        <v>562</v>
      </c>
      <c r="E13752" s="3" t="n">
        <v>4949</v>
      </c>
      <c r="F13752" s="4" t="n">
        <v>664.15</v>
      </c>
      <c r="G13752" s="3" t="s">
        <v>8</v>
      </c>
      <c r="H13752" s="4" t="n">
        <f aca="false">ROUND(E13752*F13752,2)</f>
        <v>3286878.35</v>
      </c>
    </row>
    <row r="13753" customFormat="false" ht="15" hidden="false" customHeight="false" outlineLevel="0" collapsed="false">
      <c r="A13753" s="3" t="n">
        <v>13752</v>
      </c>
      <c r="B13753" s="3" t="n">
        <v>10</v>
      </c>
      <c r="C13753" s="3" t="s">
        <v>517</v>
      </c>
      <c r="D13753" s="3" t="s">
        <v>563</v>
      </c>
      <c r="E13753" s="3" t="n">
        <v>3621</v>
      </c>
      <c r="F13753" s="4" t="n">
        <v>95.76</v>
      </c>
      <c r="G13753" s="3" t="s">
        <v>8</v>
      </c>
      <c r="H13753" s="4" t="n">
        <f aca="false">ROUND(E13753*F13753,2)</f>
        <v>346746.96</v>
      </c>
    </row>
    <row r="13754" customFormat="false" ht="15" hidden="false" customHeight="false" outlineLevel="0" collapsed="false">
      <c r="A13754" s="3" t="n">
        <v>13753</v>
      </c>
      <c r="B13754" s="3" t="n">
        <v>14</v>
      </c>
      <c r="C13754" s="3" t="s">
        <v>517</v>
      </c>
      <c r="D13754" s="3" t="s">
        <v>563</v>
      </c>
      <c r="E13754" s="3" t="n">
        <v>3633</v>
      </c>
      <c r="F13754" s="4" t="n">
        <v>62.9</v>
      </c>
      <c r="G13754" s="3" t="s">
        <v>41</v>
      </c>
      <c r="H13754" s="4" t="n">
        <f aca="false">ROUND(E13754*F13754,2)</f>
        <v>228515.7</v>
      </c>
    </row>
    <row r="13755" customFormat="false" ht="15" hidden="false" customHeight="false" outlineLevel="0" collapsed="false">
      <c r="A13755" s="3" t="n">
        <v>13754</v>
      </c>
      <c r="B13755" s="3" t="n">
        <v>6</v>
      </c>
      <c r="C13755" s="3" t="s">
        <v>517</v>
      </c>
      <c r="D13755" s="3" t="s">
        <v>562</v>
      </c>
      <c r="E13755" s="3" t="n">
        <v>2797</v>
      </c>
      <c r="F13755" s="4" t="n">
        <v>271.31</v>
      </c>
      <c r="G13755" s="3" t="s">
        <v>8</v>
      </c>
      <c r="H13755" s="4" t="n">
        <f aca="false">ROUND(E13755*F13755,2)</f>
        <v>758854.07</v>
      </c>
    </row>
    <row r="13756" customFormat="false" ht="15" hidden="false" customHeight="false" outlineLevel="0" collapsed="false">
      <c r="A13756" s="3" t="n">
        <v>13755</v>
      </c>
      <c r="B13756" s="3" t="n">
        <v>7</v>
      </c>
      <c r="C13756" s="3" t="s">
        <v>517</v>
      </c>
      <c r="D13756" s="3" t="s">
        <v>563</v>
      </c>
      <c r="E13756" s="3" t="n">
        <v>2174</v>
      </c>
      <c r="F13756" s="4" t="n">
        <v>240.83</v>
      </c>
      <c r="G13756" s="3" t="s">
        <v>8</v>
      </c>
      <c r="H13756" s="4" t="n">
        <f aca="false">ROUND(E13756*F13756,2)</f>
        <v>523564.42</v>
      </c>
    </row>
    <row r="13757" customFormat="false" ht="15" hidden="false" customHeight="false" outlineLevel="0" collapsed="false">
      <c r="A13757" s="3" t="n">
        <v>13756</v>
      </c>
      <c r="B13757" s="3" t="n">
        <v>11</v>
      </c>
      <c r="C13757" s="3" t="s">
        <v>517</v>
      </c>
      <c r="D13757" s="3" t="s">
        <v>563</v>
      </c>
      <c r="E13757" s="3" t="n">
        <v>1761</v>
      </c>
      <c r="F13757" s="4" t="n">
        <v>99.25</v>
      </c>
      <c r="G13757" s="3" t="s">
        <v>34</v>
      </c>
      <c r="H13757" s="4" t="n">
        <f aca="false">ROUND(E13757*F13757,2)</f>
        <v>174779.25</v>
      </c>
    </row>
    <row r="13758" customFormat="false" ht="15" hidden="false" customHeight="false" outlineLevel="0" collapsed="false">
      <c r="A13758" s="3" t="n">
        <v>13757</v>
      </c>
      <c r="B13758" s="3" t="n">
        <v>15</v>
      </c>
      <c r="C13758" s="3" t="s">
        <v>517</v>
      </c>
      <c r="D13758" s="3" t="s">
        <v>563</v>
      </c>
      <c r="E13758" s="3" t="n">
        <v>3941</v>
      </c>
      <c r="F13758" s="4" t="n">
        <v>272.72</v>
      </c>
      <c r="G13758" s="3" t="s">
        <v>46</v>
      </c>
      <c r="H13758" s="4" t="n">
        <f aca="false">ROUND(E13758*F13758,2)</f>
        <v>1074789.52</v>
      </c>
    </row>
    <row r="13759" customFormat="false" ht="15" hidden="false" customHeight="false" outlineLevel="0" collapsed="false">
      <c r="A13759" s="3" t="n">
        <v>13758</v>
      </c>
      <c r="B13759" s="3" t="n">
        <v>4</v>
      </c>
      <c r="C13759" s="3" t="s">
        <v>517</v>
      </c>
      <c r="D13759" s="3" t="s">
        <v>563</v>
      </c>
      <c r="E13759" s="3" t="n">
        <v>1468</v>
      </c>
      <c r="F13759" s="4" t="n">
        <v>112.08</v>
      </c>
      <c r="G13759" s="3" t="s">
        <v>8</v>
      </c>
      <c r="H13759" s="4" t="n">
        <f aca="false">ROUND(E13759*F13759,2)</f>
        <v>164533.44</v>
      </c>
    </row>
    <row r="13760" customFormat="false" ht="15" hidden="false" customHeight="false" outlineLevel="0" collapsed="false">
      <c r="A13760" s="3" t="n">
        <v>13759</v>
      </c>
      <c r="B13760" s="3" t="n">
        <v>8</v>
      </c>
      <c r="C13760" s="3" t="s">
        <v>517</v>
      </c>
      <c r="D13760" s="3" t="s">
        <v>563</v>
      </c>
      <c r="E13760" s="3" t="n">
        <v>1219</v>
      </c>
      <c r="F13760" s="4" t="n">
        <v>81.06</v>
      </c>
      <c r="G13760" s="3" t="s">
        <v>8</v>
      </c>
      <c r="H13760" s="4" t="n">
        <f aca="false">ROUND(E13760*F13760,2)</f>
        <v>98812.14</v>
      </c>
    </row>
    <row r="13761" customFormat="false" ht="15" hidden="false" customHeight="false" outlineLevel="0" collapsed="false">
      <c r="A13761" s="3" t="n">
        <v>13760</v>
      </c>
      <c r="B13761" s="3" t="n">
        <v>14</v>
      </c>
      <c r="C13761" s="3" t="s">
        <v>517</v>
      </c>
      <c r="D13761" s="3" t="s">
        <v>563</v>
      </c>
      <c r="E13761" s="3" t="n">
        <v>2435</v>
      </c>
      <c r="F13761" s="4" t="n">
        <v>62.76</v>
      </c>
      <c r="G13761" s="3" t="s">
        <v>41</v>
      </c>
      <c r="H13761" s="4" t="n">
        <f aca="false">ROUND(E13761*F13761,2)</f>
        <v>152820.6</v>
      </c>
    </row>
    <row r="13762" customFormat="false" ht="15" hidden="false" customHeight="false" outlineLevel="0" collapsed="false">
      <c r="A13762" s="3" t="n">
        <v>13761</v>
      </c>
      <c r="B13762" s="3" t="n">
        <v>11</v>
      </c>
      <c r="C13762" s="3" t="s">
        <v>517</v>
      </c>
      <c r="D13762" s="3" t="s">
        <v>562</v>
      </c>
      <c r="E13762" s="3" t="n">
        <v>3900</v>
      </c>
      <c r="F13762" s="4" t="n">
        <v>99.62</v>
      </c>
      <c r="G13762" s="3" t="s">
        <v>34</v>
      </c>
      <c r="H13762" s="4" t="n">
        <f aca="false">ROUND(E13762*F13762,2)</f>
        <v>388518</v>
      </c>
    </row>
    <row r="13763" customFormat="false" ht="15" hidden="false" customHeight="false" outlineLevel="0" collapsed="false">
      <c r="A13763" s="3" t="n">
        <v>13762</v>
      </c>
      <c r="B13763" s="3" t="n">
        <v>2</v>
      </c>
      <c r="C13763" s="3" t="s">
        <v>517</v>
      </c>
      <c r="D13763" s="3" t="s">
        <v>563</v>
      </c>
      <c r="E13763" s="3" t="n">
        <v>2976</v>
      </c>
      <c r="F13763" s="4" t="n">
        <v>32.28</v>
      </c>
      <c r="G13763" s="3" t="s">
        <v>8</v>
      </c>
      <c r="H13763" s="4" t="n">
        <f aca="false">ROUND(E13763*F13763,2)</f>
        <v>96065.28</v>
      </c>
    </row>
    <row r="13764" customFormat="false" ht="15" hidden="false" customHeight="false" outlineLevel="0" collapsed="false">
      <c r="A13764" s="3" t="n">
        <v>13763</v>
      </c>
      <c r="B13764" s="3" t="n">
        <v>11</v>
      </c>
      <c r="C13764" s="3" t="s">
        <v>517</v>
      </c>
      <c r="D13764" s="3" t="s">
        <v>562</v>
      </c>
      <c r="E13764" s="3" t="n">
        <v>1291</v>
      </c>
      <c r="F13764" s="4" t="n">
        <v>99.29</v>
      </c>
      <c r="G13764" s="3" t="s">
        <v>34</v>
      </c>
      <c r="H13764" s="4" t="n">
        <f aca="false">ROUND(E13764*F13764,2)</f>
        <v>128183.39</v>
      </c>
    </row>
    <row r="13765" customFormat="false" ht="15" hidden="false" customHeight="false" outlineLevel="0" collapsed="false">
      <c r="A13765" s="3" t="n">
        <v>13764</v>
      </c>
      <c r="B13765" s="3" t="n">
        <v>4</v>
      </c>
      <c r="C13765" s="3" t="s">
        <v>517</v>
      </c>
      <c r="D13765" s="3" t="s">
        <v>563</v>
      </c>
      <c r="E13765" s="3" t="n">
        <v>910</v>
      </c>
      <c r="F13765" s="4" t="n">
        <v>111.6</v>
      </c>
      <c r="G13765" s="3" t="s">
        <v>8</v>
      </c>
      <c r="H13765" s="4" t="n">
        <f aca="false">ROUND(E13765*F13765,2)</f>
        <v>101556</v>
      </c>
    </row>
    <row r="13766" customFormat="false" ht="15" hidden="false" customHeight="false" outlineLevel="0" collapsed="false">
      <c r="A13766" s="3" t="n">
        <v>13765</v>
      </c>
      <c r="B13766" s="3" t="n">
        <v>2</v>
      </c>
      <c r="C13766" s="3" t="s">
        <v>517</v>
      </c>
      <c r="D13766" s="3" t="s">
        <v>563</v>
      </c>
      <c r="E13766" s="3" t="n">
        <v>1502</v>
      </c>
      <c r="F13766" s="4" t="n">
        <v>32.19</v>
      </c>
      <c r="G13766" s="3" t="s">
        <v>8</v>
      </c>
      <c r="H13766" s="4" t="n">
        <f aca="false">ROUND(E13766*F13766,2)</f>
        <v>48349.38</v>
      </c>
    </row>
    <row r="13767" customFormat="false" ht="15" hidden="false" customHeight="false" outlineLevel="0" collapsed="false">
      <c r="A13767" s="3" t="n">
        <v>13766</v>
      </c>
      <c r="B13767" s="3" t="n">
        <v>13</v>
      </c>
      <c r="C13767" s="3" t="s">
        <v>517</v>
      </c>
      <c r="D13767" s="3" t="s">
        <v>562</v>
      </c>
      <c r="E13767" s="3" t="n">
        <v>1083</v>
      </c>
      <c r="F13767" s="4" t="n">
        <v>43.84</v>
      </c>
      <c r="G13767" s="3" t="s">
        <v>41</v>
      </c>
      <c r="H13767" s="4" t="n">
        <f aca="false">ROUND(E13767*F13767,2)</f>
        <v>47478.72</v>
      </c>
    </row>
    <row r="13768" customFormat="false" ht="15" hidden="false" customHeight="false" outlineLevel="0" collapsed="false">
      <c r="A13768" s="3" t="n">
        <v>13767</v>
      </c>
      <c r="B13768" s="3" t="n">
        <v>11</v>
      </c>
      <c r="C13768" s="3" t="s">
        <v>517</v>
      </c>
      <c r="D13768" s="3" t="s">
        <v>562</v>
      </c>
      <c r="E13768" s="3" t="n">
        <v>2341</v>
      </c>
      <c r="F13768" s="4" t="n">
        <v>99.63</v>
      </c>
      <c r="G13768" s="3" t="s">
        <v>34</v>
      </c>
      <c r="H13768" s="4" t="n">
        <f aca="false">ROUND(E13768*F13768,2)</f>
        <v>233233.83</v>
      </c>
    </row>
    <row r="13769" customFormat="false" ht="15" hidden="false" customHeight="false" outlineLevel="0" collapsed="false">
      <c r="A13769" s="3" t="n">
        <v>13768</v>
      </c>
      <c r="B13769" s="3" t="n">
        <v>4</v>
      </c>
      <c r="C13769" s="3" t="s">
        <v>517</v>
      </c>
      <c r="D13769" s="3" t="s">
        <v>563</v>
      </c>
      <c r="E13769" s="3" t="n">
        <v>1482</v>
      </c>
      <c r="F13769" s="4" t="n">
        <v>111.79</v>
      </c>
      <c r="G13769" s="3" t="s">
        <v>8</v>
      </c>
      <c r="H13769" s="4" t="n">
        <f aca="false">ROUND(E13769*F13769,2)</f>
        <v>165672.78</v>
      </c>
    </row>
    <row r="13770" customFormat="false" ht="15" hidden="false" customHeight="false" outlineLevel="0" collapsed="false">
      <c r="A13770" s="3" t="n">
        <v>13769</v>
      </c>
      <c r="B13770" s="3" t="n">
        <v>6</v>
      </c>
      <c r="C13770" s="3" t="s">
        <v>517</v>
      </c>
      <c r="D13770" s="3" t="s">
        <v>563</v>
      </c>
      <c r="E13770" s="3" t="n">
        <v>1279</v>
      </c>
      <c r="F13770" s="4" t="n">
        <v>271.77</v>
      </c>
      <c r="G13770" s="3" t="s">
        <v>8</v>
      </c>
      <c r="H13770" s="4" t="n">
        <f aca="false">ROUND(E13770*F13770,2)</f>
        <v>347593.83</v>
      </c>
    </row>
    <row r="13771" customFormat="false" ht="15" hidden="false" customHeight="false" outlineLevel="0" collapsed="false">
      <c r="A13771" s="3" t="n">
        <v>13770</v>
      </c>
      <c r="B13771" s="3" t="n">
        <v>3</v>
      </c>
      <c r="C13771" s="3" t="s">
        <v>517</v>
      </c>
      <c r="D13771" s="3" t="s">
        <v>562</v>
      </c>
      <c r="E13771" s="3" t="n">
        <v>2421</v>
      </c>
      <c r="F13771" s="4" t="n">
        <v>177.06</v>
      </c>
      <c r="G13771" s="3" t="s">
        <v>8</v>
      </c>
      <c r="H13771" s="4" t="n">
        <f aca="false">ROUND(E13771*F13771,2)</f>
        <v>428662.26</v>
      </c>
    </row>
    <row r="13772" customFormat="false" ht="15" hidden="false" customHeight="false" outlineLevel="0" collapsed="false">
      <c r="A13772" s="3" t="n">
        <v>13771</v>
      </c>
      <c r="B13772" s="3" t="n">
        <v>3</v>
      </c>
      <c r="C13772" s="3" t="s">
        <v>518</v>
      </c>
      <c r="D13772" s="3" t="s">
        <v>563</v>
      </c>
      <c r="E13772" s="3" t="n">
        <v>3770</v>
      </c>
      <c r="F13772" s="4" t="n">
        <v>174.76</v>
      </c>
      <c r="G13772" s="3" t="s">
        <v>8</v>
      </c>
      <c r="H13772" s="4" t="n">
        <f aca="false">ROUND(E13772*F13772,2)</f>
        <v>658845.2</v>
      </c>
    </row>
    <row r="13773" customFormat="false" ht="15" hidden="false" customHeight="false" outlineLevel="0" collapsed="false">
      <c r="A13773" s="3" t="n">
        <v>13772</v>
      </c>
      <c r="B13773" s="3" t="n">
        <v>6</v>
      </c>
      <c r="C13773" s="3" t="s">
        <v>518</v>
      </c>
      <c r="D13773" s="3" t="s">
        <v>562</v>
      </c>
      <c r="E13773" s="3" t="n">
        <v>428</v>
      </c>
      <c r="F13773" s="4" t="n">
        <v>268.1</v>
      </c>
      <c r="G13773" s="3" t="s">
        <v>8</v>
      </c>
      <c r="H13773" s="4" t="n">
        <f aca="false">ROUND(E13773*F13773,2)</f>
        <v>114746.8</v>
      </c>
    </row>
    <row r="13774" customFormat="false" ht="15" hidden="false" customHeight="false" outlineLevel="0" collapsed="false">
      <c r="A13774" s="3" t="n">
        <v>13773</v>
      </c>
      <c r="B13774" s="3" t="n">
        <v>7</v>
      </c>
      <c r="C13774" s="3" t="s">
        <v>518</v>
      </c>
      <c r="D13774" s="3" t="s">
        <v>562</v>
      </c>
      <c r="E13774" s="3" t="n">
        <v>3976</v>
      </c>
      <c r="F13774" s="4" t="n">
        <v>244.75</v>
      </c>
      <c r="G13774" s="3" t="s">
        <v>8</v>
      </c>
      <c r="H13774" s="4" t="n">
        <f aca="false">ROUND(E13774*F13774,2)</f>
        <v>973126</v>
      </c>
    </row>
    <row r="13775" customFormat="false" ht="15" hidden="false" customHeight="false" outlineLevel="0" collapsed="false">
      <c r="A13775" s="3" t="n">
        <v>13774</v>
      </c>
      <c r="B13775" s="3" t="n">
        <v>14</v>
      </c>
      <c r="C13775" s="3" t="s">
        <v>518</v>
      </c>
      <c r="D13775" s="3" t="s">
        <v>562</v>
      </c>
      <c r="E13775" s="3" t="n">
        <v>3663</v>
      </c>
      <c r="F13775" s="4" t="n">
        <v>61.75</v>
      </c>
      <c r="G13775" s="3" t="s">
        <v>41</v>
      </c>
      <c r="H13775" s="4" t="n">
        <f aca="false">ROUND(E13775*F13775,2)</f>
        <v>226190.25</v>
      </c>
    </row>
    <row r="13776" customFormat="false" ht="15" hidden="false" customHeight="false" outlineLevel="0" collapsed="false">
      <c r="A13776" s="3" t="n">
        <v>13775</v>
      </c>
      <c r="B13776" s="3" t="n">
        <v>4</v>
      </c>
      <c r="C13776" s="3" t="s">
        <v>518</v>
      </c>
      <c r="D13776" s="3" t="s">
        <v>562</v>
      </c>
      <c r="E13776" s="3" t="n">
        <v>817</v>
      </c>
      <c r="F13776" s="4" t="n">
        <v>114.98</v>
      </c>
      <c r="G13776" s="3" t="s">
        <v>8</v>
      </c>
      <c r="H13776" s="4" t="n">
        <f aca="false">ROUND(E13776*F13776,2)</f>
        <v>93938.66</v>
      </c>
    </row>
    <row r="13777" customFormat="false" ht="15" hidden="false" customHeight="false" outlineLevel="0" collapsed="false">
      <c r="A13777" s="3" t="n">
        <v>13776</v>
      </c>
      <c r="B13777" s="3" t="n">
        <v>15</v>
      </c>
      <c r="C13777" s="3" t="s">
        <v>518</v>
      </c>
      <c r="D13777" s="3" t="s">
        <v>562</v>
      </c>
      <c r="E13777" s="3" t="n">
        <v>1055</v>
      </c>
      <c r="F13777" s="4" t="n">
        <v>272.68</v>
      </c>
      <c r="G13777" s="3" t="s">
        <v>46</v>
      </c>
      <c r="H13777" s="4" t="n">
        <f aca="false">ROUND(E13777*F13777,2)</f>
        <v>287677.4</v>
      </c>
    </row>
    <row r="13778" customFormat="false" ht="15" hidden="false" customHeight="false" outlineLevel="0" collapsed="false">
      <c r="A13778" s="3" t="n">
        <v>13777</v>
      </c>
      <c r="B13778" s="3" t="n">
        <v>12</v>
      </c>
      <c r="C13778" s="3" t="s">
        <v>518</v>
      </c>
      <c r="D13778" s="3" t="s">
        <v>562</v>
      </c>
      <c r="E13778" s="3" t="n">
        <v>1562</v>
      </c>
      <c r="F13778" s="4" t="n">
        <v>207.23</v>
      </c>
      <c r="G13778" s="3" t="s">
        <v>38</v>
      </c>
      <c r="H13778" s="4" t="n">
        <f aca="false">ROUND(E13778*F13778,2)</f>
        <v>323693.26</v>
      </c>
    </row>
    <row r="13779" customFormat="false" ht="15" hidden="false" customHeight="false" outlineLevel="0" collapsed="false">
      <c r="A13779" s="3" t="n">
        <v>13778</v>
      </c>
      <c r="B13779" s="3" t="n">
        <v>4</v>
      </c>
      <c r="C13779" s="3" t="s">
        <v>518</v>
      </c>
      <c r="D13779" s="3" t="s">
        <v>563</v>
      </c>
      <c r="E13779" s="3" t="n">
        <v>75</v>
      </c>
      <c r="F13779" s="4" t="n">
        <v>115.05</v>
      </c>
      <c r="G13779" s="3" t="s">
        <v>8</v>
      </c>
      <c r="H13779" s="4" t="n">
        <f aca="false">ROUND(E13779*F13779,2)</f>
        <v>8628.75</v>
      </c>
    </row>
    <row r="13780" customFormat="false" ht="15" hidden="false" customHeight="false" outlineLevel="0" collapsed="false">
      <c r="A13780" s="3" t="n">
        <v>13779</v>
      </c>
      <c r="B13780" s="3" t="n">
        <v>8</v>
      </c>
      <c r="C13780" s="3" t="s">
        <v>518</v>
      </c>
      <c r="D13780" s="3" t="s">
        <v>562</v>
      </c>
      <c r="E13780" s="3" t="n">
        <v>2874</v>
      </c>
      <c r="F13780" s="4" t="n">
        <v>80.64</v>
      </c>
      <c r="G13780" s="3" t="s">
        <v>8</v>
      </c>
      <c r="H13780" s="4" t="n">
        <f aca="false">ROUND(E13780*F13780,2)</f>
        <v>231759.36</v>
      </c>
    </row>
    <row r="13781" customFormat="false" ht="15" hidden="false" customHeight="false" outlineLevel="0" collapsed="false">
      <c r="A13781" s="3" t="n">
        <v>13780</v>
      </c>
      <c r="B13781" s="3" t="n">
        <v>8</v>
      </c>
      <c r="C13781" s="3" t="s">
        <v>518</v>
      </c>
      <c r="D13781" s="3" t="s">
        <v>563</v>
      </c>
      <c r="E13781" s="3" t="n">
        <v>4304</v>
      </c>
      <c r="F13781" s="4" t="n">
        <v>80.39</v>
      </c>
      <c r="G13781" s="3" t="s">
        <v>8</v>
      </c>
      <c r="H13781" s="4" t="n">
        <f aca="false">ROUND(E13781*F13781,2)</f>
        <v>345998.56</v>
      </c>
    </row>
    <row r="13782" customFormat="false" ht="15" hidden="false" customHeight="false" outlineLevel="0" collapsed="false">
      <c r="A13782" s="3" t="n">
        <v>13781</v>
      </c>
      <c r="B13782" s="3" t="n">
        <v>9</v>
      </c>
      <c r="C13782" s="3" t="s">
        <v>518</v>
      </c>
      <c r="D13782" s="3" t="s">
        <v>563</v>
      </c>
      <c r="E13782" s="3" t="n">
        <v>2934</v>
      </c>
      <c r="F13782" s="4" t="n">
        <v>255.1</v>
      </c>
      <c r="G13782" s="3" t="s">
        <v>8</v>
      </c>
      <c r="H13782" s="4" t="n">
        <f aca="false">ROUND(E13782*F13782,2)</f>
        <v>748463.4</v>
      </c>
    </row>
    <row r="13783" customFormat="false" ht="15" hidden="false" customHeight="false" outlineLevel="0" collapsed="false">
      <c r="A13783" s="3" t="n">
        <v>13782</v>
      </c>
      <c r="B13783" s="3" t="n">
        <v>13</v>
      </c>
      <c r="C13783" s="3" t="s">
        <v>518</v>
      </c>
      <c r="D13783" s="3" t="s">
        <v>562</v>
      </c>
      <c r="E13783" s="3" t="n">
        <v>4287</v>
      </c>
      <c r="F13783" s="4" t="n">
        <v>42.93</v>
      </c>
      <c r="G13783" s="3" t="s">
        <v>41</v>
      </c>
      <c r="H13783" s="4" t="n">
        <f aca="false">ROUND(E13783*F13783,2)</f>
        <v>184040.91</v>
      </c>
    </row>
    <row r="13784" customFormat="false" ht="15" hidden="false" customHeight="false" outlineLevel="0" collapsed="false">
      <c r="A13784" s="3" t="n">
        <v>13783</v>
      </c>
      <c r="B13784" s="3" t="n">
        <v>13</v>
      </c>
      <c r="C13784" s="3" t="s">
        <v>518</v>
      </c>
      <c r="D13784" s="3" t="s">
        <v>562</v>
      </c>
      <c r="E13784" s="3" t="n">
        <v>4791</v>
      </c>
      <c r="F13784" s="4" t="n">
        <v>42.77</v>
      </c>
      <c r="G13784" s="3" t="s">
        <v>41</v>
      </c>
      <c r="H13784" s="4" t="n">
        <f aca="false">ROUND(E13784*F13784,2)</f>
        <v>204911.07</v>
      </c>
    </row>
    <row r="13785" customFormat="false" ht="15" hidden="false" customHeight="false" outlineLevel="0" collapsed="false">
      <c r="A13785" s="3" t="n">
        <v>13784</v>
      </c>
      <c r="B13785" s="3" t="n">
        <v>10</v>
      </c>
      <c r="C13785" s="3" t="s">
        <v>518</v>
      </c>
      <c r="D13785" s="3" t="s">
        <v>562</v>
      </c>
      <c r="E13785" s="3" t="n">
        <v>4206</v>
      </c>
      <c r="F13785" s="4" t="n">
        <v>95.12</v>
      </c>
      <c r="G13785" s="3" t="s">
        <v>8</v>
      </c>
      <c r="H13785" s="4" t="n">
        <f aca="false">ROUND(E13785*F13785,2)</f>
        <v>400074.72</v>
      </c>
    </row>
    <row r="13786" customFormat="false" ht="15" hidden="false" customHeight="false" outlineLevel="0" collapsed="false">
      <c r="A13786" s="3" t="n">
        <v>13785</v>
      </c>
      <c r="B13786" s="3" t="n">
        <v>4</v>
      </c>
      <c r="C13786" s="3" t="s">
        <v>518</v>
      </c>
      <c r="D13786" s="3" t="s">
        <v>563</v>
      </c>
      <c r="E13786" s="3" t="n">
        <v>3056</v>
      </c>
      <c r="F13786" s="4" t="n">
        <v>114.8</v>
      </c>
      <c r="G13786" s="3" t="s">
        <v>8</v>
      </c>
      <c r="H13786" s="4" t="n">
        <f aca="false">ROUND(E13786*F13786,2)</f>
        <v>350828.8</v>
      </c>
    </row>
    <row r="13787" customFormat="false" ht="15" hidden="false" customHeight="false" outlineLevel="0" collapsed="false">
      <c r="A13787" s="3" t="n">
        <v>13786</v>
      </c>
      <c r="B13787" s="3" t="n">
        <v>2</v>
      </c>
      <c r="C13787" s="3" t="s">
        <v>518</v>
      </c>
      <c r="D13787" s="3" t="s">
        <v>562</v>
      </c>
      <c r="E13787" s="3" t="n">
        <v>1984</v>
      </c>
      <c r="F13787" s="4" t="n">
        <v>33.25</v>
      </c>
      <c r="G13787" s="3" t="s">
        <v>8</v>
      </c>
      <c r="H13787" s="4" t="n">
        <f aca="false">ROUND(E13787*F13787,2)</f>
        <v>65968</v>
      </c>
    </row>
    <row r="13788" customFormat="false" ht="15" hidden="false" customHeight="false" outlineLevel="0" collapsed="false">
      <c r="A13788" s="3" t="n">
        <v>13787</v>
      </c>
      <c r="B13788" s="3" t="n">
        <v>6</v>
      </c>
      <c r="C13788" s="3" t="s">
        <v>518</v>
      </c>
      <c r="D13788" s="3" t="s">
        <v>563</v>
      </c>
      <c r="E13788" s="3" t="n">
        <v>1451</v>
      </c>
      <c r="F13788" s="4" t="n">
        <v>267.91</v>
      </c>
      <c r="G13788" s="3" t="s">
        <v>8</v>
      </c>
      <c r="H13788" s="4" t="n">
        <f aca="false">ROUND(E13788*F13788,2)</f>
        <v>388737.41</v>
      </c>
    </row>
    <row r="13789" customFormat="false" ht="15" hidden="false" customHeight="false" outlineLevel="0" collapsed="false">
      <c r="A13789" s="3" t="n">
        <v>13788</v>
      </c>
      <c r="B13789" s="3" t="n">
        <v>14</v>
      </c>
      <c r="C13789" s="3" t="s">
        <v>518</v>
      </c>
      <c r="D13789" s="3" t="s">
        <v>563</v>
      </c>
      <c r="E13789" s="3" t="n">
        <v>164</v>
      </c>
      <c r="F13789" s="4" t="n">
        <v>61.55</v>
      </c>
      <c r="G13789" s="3" t="s">
        <v>41</v>
      </c>
      <c r="H13789" s="4" t="n">
        <f aca="false">ROUND(E13789*F13789,2)</f>
        <v>10094.2</v>
      </c>
    </row>
    <row r="13790" customFormat="false" ht="15" hidden="false" customHeight="false" outlineLevel="0" collapsed="false">
      <c r="A13790" s="3" t="n">
        <v>13789</v>
      </c>
      <c r="B13790" s="3" t="n">
        <v>9</v>
      </c>
      <c r="C13790" s="3" t="s">
        <v>518</v>
      </c>
      <c r="D13790" s="3" t="s">
        <v>563</v>
      </c>
      <c r="E13790" s="3" t="n">
        <v>82</v>
      </c>
      <c r="F13790" s="4" t="n">
        <v>255.36</v>
      </c>
      <c r="G13790" s="3" t="s">
        <v>8</v>
      </c>
      <c r="H13790" s="4" t="n">
        <f aca="false">ROUND(E13790*F13790,2)</f>
        <v>20939.52</v>
      </c>
    </row>
    <row r="13791" customFormat="false" ht="15" hidden="false" customHeight="false" outlineLevel="0" collapsed="false">
      <c r="A13791" s="3" t="n">
        <v>13790</v>
      </c>
      <c r="B13791" s="3" t="n">
        <v>5</v>
      </c>
      <c r="C13791" s="3" t="s">
        <v>518</v>
      </c>
      <c r="D13791" s="3" t="s">
        <v>563</v>
      </c>
      <c r="E13791" s="3" t="n">
        <v>410</v>
      </c>
      <c r="F13791" s="4" t="n">
        <v>653.4</v>
      </c>
      <c r="G13791" s="3" t="s">
        <v>8</v>
      </c>
      <c r="H13791" s="4" t="n">
        <f aca="false">ROUND(E13791*F13791,2)</f>
        <v>267894</v>
      </c>
    </row>
    <row r="13792" customFormat="false" ht="15" hidden="false" customHeight="false" outlineLevel="0" collapsed="false">
      <c r="A13792" s="3" t="n">
        <v>13791</v>
      </c>
      <c r="B13792" s="3" t="n">
        <v>2</v>
      </c>
      <c r="C13792" s="3" t="s">
        <v>518</v>
      </c>
      <c r="D13792" s="3" t="s">
        <v>563</v>
      </c>
      <c r="E13792" s="3" t="n">
        <v>1693</v>
      </c>
      <c r="F13792" s="4" t="n">
        <v>33.11</v>
      </c>
      <c r="G13792" s="3" t="s">
        <v>8</v>
      </c>
      <c r="H13792" s="4" t="n">
        <f aca="false">ROUND(E13792*F13792,2)</f>
        <v>56055.23</v>
      </c>
    </row>
    <row r="13793" customFormat="false" ht="15" hidden="false" customHeight="false" outlineLevel="0" collapsed="false">
      <c r="A13793" s="3" t="n">
        <v>13792</v>
      </c>
      <c r="B13793" s="3" t="n">
        <v>1</v>
      </c>
      <c r="C13793" s="3" t="s">
        <v>518</v>
      </c>
      <c r="D13793" s="3" t="s">
        <v>562</v>
      </c>
      <c r="E13793" s="3" t="n">
        <v>402</v>
      </c>
      <c r="F13793" s="4" t="n">
        <v>308.84</v>
      </c>
      <c r="G13793" s="3" t="s">
        <v>8</v>
      </c>
      <c r="H13793" s="4" t="n">
        <f aca="false">ROUND(E13793*F13793,2)</f>
        <v>124153.68</v>
      </c>
    </row>
    <row r="13794" customFormat="false" ht="15" hidden="false" customHeight="false" outlineLevel="0" collapsed="false">
      <c r="A13794" s="3" t="n">
        <v>13793</v>
      </c>
      <c r="B13794" s="3" t="n">
        <v>13</v>
      </c>
      <c r="C13794" s="3" t="s">
        <v>518</v>
      </c>
      <c r="D13794" s="3" t="s">
        <v>562</v>
      </c>
      <c r="E13794" s="3" t="n">
        <v>863</v>
      </c>
      <c r="F13794" s="4" t="n">
        <v>42.87</v>
      </c>
      <c r="G13794" s="3" t="s">
        <v>41</v>
      </c>
      <c r="H13794" s="4" t="n">
        <f aca="false">ROUND(E13794*F13794,2)</f>
        <v>36996.81</v>
      </c>
    </row>
    <row r="13795" customFormat="false" ht="15" hidden="false" customHeight="false" outlineLevel="0" collapsed="false">
      <c r="A13795" s="3" t="n">
        <v>13794</v>
      </c>
      <c r="B13795" s="3" t="n">
        <v>11</v>
      </c>
      <c r="C13795" s="3" t="s">
        <v>518</v>
      </c>
      <c r="D13795" s="3" t="s">
        <v>562</v>
      </c>
      <c r="E13795" s="3" t="n">
        <v>4875</v>
      </c>
      <c r="F13795" s="4" t="n">
        <v>98.76</v>
      </c>
      <c r="G13795" s="3" t="s">
        <v>34</v>
      </c>
      <c r="H13795" s="4" t="n">
        <f aca="false">ROUND(E13795*F13795,2)</f>
        <v>481455</v>
      </c>
    </row>
    <row r="13796" customFormat="false" ht="15" hidden="false" customHeight="false" outlineLevel="0" collapsed="false">
      <c r="A13796" s="3" t="n">
        <v>13795</v>
      </c>
      <c r="B13796" s="3" t="n">
        <v>12</v>
      </c>
      <c r="C13796" s="3" t="s">
        <v>518</v>
      </c>
      <c r="D13796" s="3" t="s">
        <v>562</v>
      </c>
      <c r="E13796" s="3" t="n">
        <v>4026</v>
      </c>
      <c r="F13796" s="4" t="n">
        <v>206.94</v>
      </c>
      <c r="G13796" s="3" t="s">
        <v>38</v>
      </c>
      <c r="H13796" s="4" t="n">
        <f aca="false">ROUND(E13796*F13796,2)</f>
        <v>833140.44</v>
      </c>
    </row>
    <row r="13797" customFormat="false" ht="15" hidden="false" customHeight="false" outlineLevel="0" collapsed="false">
      <c r="A13797" s="3" t="n">
        <v>13796</v>
      </c>
      <c r="B13797" s="3" t="n">
        <v>2</v>
      </c>
      <c r="C13797" s="3" t="s">
        <v>518</v>
      </c>
      <c r="D13797" s="3" t="s">
        <v>562</v>
      </c>
      <c r="E13797" s="3" t="n">
        <v>3023</v>
      </c>
      <c r="F13797" s="4" t="n">
        <v>33.16</v>
      </c>
      <c r="G13797" s="3" t="s">
        <v>8</v>
      </c>
      <c r="H13797" s="4" t="n">
        <f aca="false">ROUND(E13797*F13797,2)</f>
        <v>100242.68</v>
      </c>
    </row>
    <row r="13798" customFormat="false" ht="15" hidden="false" customHeight="false" outlineLevel="0" collapsed="false">
      <c r="A13798" s="3" t="n">
        <v>13797</v>
      </c>
      <c r="B13798" s="3" t="n">
        <v>12</v>
      </c>
      <c r="C13798" s="3" t="s">
        <v>518</v>
      </c>
      <c r="D13798" s="3" t="s">
        <v>563</v>
      </c>
      <c r="E13798" s="3" t="n">
        <v>599</v>
      </c>
      <c r="F13798" s="4" t="n">
        <v>207.89</v>
      </c>
      <c r="G13798" s="3" t="s">
        <v>38</v>
      </c>
      <c r="H13798" s="4" t="n">
        <f aca="false">ROUND(E13798*F13798,2)</f>
        <v>124526.11</v>
      </c>
    </row>
    <row r="13799" customFormat="false" ht="15" hidden="false" customHeight="false" outlineLevel="0" collapsed="false">
      <c r="A13799" s="3" t="n">
        <v>13798</v>
      </c>
      <c r="B13799" s="3" t="n">
        <v>1</v>
      </c>
      <c r="C13799" s="3" t="s">
        <v>519</v>
      </c>
      <c r="D13799" s="3" t="s">
        <v>563</v>
      </c>
      <c r="E13799" s="3" t="n">
        <v>1048</v>
      </c>
      <c r="F13799" s="4" t="n">
        <v>301.05</v>
      </c>
      <c r="G13799" s="3" t="s">
        <v>8</v>
      </c>
      <c r="H13799" s="4" t="n">
        <f aca="false">ROUND(E13799*F13799,2)</f>
        <v>315500.4</v>
      </c>
    </row>
    <row r="13800" customFormat="false" ht="15" hidden="false" customHeight="false" outlineLevel="0" collapsed="false">
      <c r="A13800" s="3" t="n">
        <v>13799</v>
      </c>
      <c r="B13800" s="3" t="n">
        <v>13</v>
      </c>
      <c r="C13800" s="3" t="s">
        <v>519</v>
      </c>
      <c r="D13800" s="3" t="s">
        <v>562</v>
      </c>
      <c r="E13800" s="3" t="n">
        <v>1274</v>
      </c>
      <c r="F13800" s="4" t="n">
        <v>44.31</v>
      </c>
      <c r="G13800" s="3" t="s">
        <v>41</v>
      </c>
      <c r="H13800" s="4" t="n">
        <f aca="false">ROUND(E13800*F13800,2)</f>
        <v>56450.94</v>
      </c>
    </row>
    <row r="13801" customFormat="false" ht="15" hidden="false" customHeight="false" outlineLevel="0" collapsed="false">
      <c r="A13801" s="3" t="n">
        <v>13800</v>
      </c>
      <c r="B13801" s="3" t="n">
        <v>10</v>
      </c>
      <c r="C13801" s="3" t="s">
        <v>519</v>
      </c>
      <c r="D13801" s="3" t="s">
        <v>562</v>
      </c>
      <c r="E13801" s="3" t="n">
        <v>2405</v>
      </c>
      <c r="F13801" s="4" t="n">
        <v>95.79</v>
      </c>
      <c r="G13801" s="3" t="s">
        <v>8</v>
      </c>
      <c r="H13801" s="4" t="n">
        <f aca="false">ROUND(E13801*F13801,2)</f>
        <v>230374.95</v>
      </c>
    </row>
    <row r="13802" customFormat="false" ht="15" hidden="false" customHeight="false" outlineLevel="0" collapsed="false">
      <c r="A13802" s="3" t="n">
        <v>13801</v>
      </c>
      <c r="B13802" s="3" t="n">
        <v>2</v>
      </c>
      <c r="C13802" s="3" t="s">
        <v>519</v>
      </c>
      <c r="D13802" s="3" t="s">
        <v>563</v>
      </c>
      <c r="E13802" s="3" t="n">
        <v>941</v>
      </c>
      <c r="F13802" s="4" t="n">
        <v>32.5</v>
      </c>
      <c r="G13802" s="3" t="s">
        <v>8</v>
      </c>
      <c r="H13802" s="4" t="n">
        <f aca="false">ROUND(E13802*F13802,2)</f>
        <v>30582.5</v>
      </c>
    </row>
    <row r="13803" customFormat="false" ht="15" hidden="false" customHeight="false" outlineLevel="0" collapsed="false">
      <c r="A13803" s="3" t="n">
        <v>13802</v>
      </c>
      <c r="B13803" s="3" t="n">
        <v>6</v>
      </c>
      <c r="C13803" s="3" t="s">
        <v>519</v>
      </c>
      <c r="D13803" s="3" t="s">
        <v>562</v>
      </c>
      <c r="E13803" s="3" t="n">
        <v>1249</v>
      </c>
      <c r="F13803" s="4" t="n">
        <v>261.9</v>
      </c>
      <c r="G13803" s="3" t="s">
        <v>8</v>
      </c>
      <c r="H13803" s="4" t="n">
        <f aca="false">ROUND(E13803*F13803,2)</f>
        <v>327113.1</v>
      </c>
    </row>
    <row r="13804" customFormat="false" ht="15" hidden="false" customHeight="false" outlineLevel="0" collapsed="false">
      <c r="A13804" s="3" t="n">
        <v>13803</v>
      </c>
      <c r="B13804" s="3" t="n">
        <v>3</v>
      </c>
      <c r="C13804" s="3" t="s">
        <v>519</v>
      </c>
      <c r="D13804" s="3" t="s">
        <v>563</v>
      </c>
      <c r="E13804" s="3" t="n">
        <v>748</v>
      </c>
      <c r="F13804" s="4" t="n">
        <v>180.45</v>
      </c>
      <c r="G13804" s="3" t="s">
        <v>8</v>
      </c>
      <c r="H13804" s="4" t="n">
        <f aca="false">ROUND(E13804*F13804,2)</f>
        <v>134976.6</v>
      </c>
    </row>
    <row r="13805" customFormat="false" ht="15" hidden="false" customHeight="false" outlineLevel="0" collapsed="false">
      <c r="A13805" s="3" t="n">
        <v>13804</v>
      </c>
      <c r="B13805" s="3" t="n">
        <v>6</v>
      </c>
      <c r="C13805" s="3" t="s">
        <v>519</v>
      </c>
      <c r="D13805" s="3" t="s">
        <v>562</v>
      </c>
      <c r="E13805" s="3" t="n">
        <v>3775</v>
      </c>
      <c r="F13805" s="4" t="n">
        <v>262.35</v>
      </c>
      <c r="G13805" s="3" t="s">
        <v>8</v>
      </c>
      <c r="H13805" s="4" t="n">
        <f aca="false">ROUND(E13805*F13805,2)</f>
        <v>990371.25</v>
      </c>
    </row>
    <row r="13806" customFormat="false" ht="15" hidden="false" customHeight="false" outlineLevel="0" collapsed="false">
      <c r="A13806" s="3" t="n">
        <v>13805</v>
      </c>
      <c r="B13806" s="3" t="n">
        <v>7</v>
      </c>
      <c r="C13806" s="3" t="s">
        <v>519</v>
      </c>
      <c r="D13806" s="3" t="s">
        <v>563</v>
      </c>
      <c r="E13806" s="3" t="n">
        <v>2952</v>
      </c>
      <c r="F13806" s="4" t="n">
        <v>245.29</v>
      </c>
      <c r="G13806" s="3" t="s">
        <v>8</v>
      </c>
      <c r="H13806" s="4" t="n">
        <f aca="false">ROUND(E13806*F13806,2)</f>
        <v>724096.08</v>
      </c>
    </row>
    <row r="13807" customFormat="false" ht="15" hidden="false" customHeight="false" outlineLevel="0" collapsed="false">
      <c r="A13807" s="3" t="n">
        <v>13806</v>
      </c>
      <c r="B13807" s="3" t="n">
        <v>14</v>
      </c>
      <c r="C13807" s="3" t="s">
        <v>519</v>
      </c>
      <c r="D13807" s="3" t="s">
        <v>562</v>
      </c>
      <c r="E13807" s="3" t="n">
        <v>2954</v>
      </c>
      <c r="F13807" s="4" t="n">
        <v>59.77</v>
      </c>
      <c r="G13807" s="3" t="s">
        <v>41</v>
      </c>
      <c r="H13807" s="4" t="n">
        <f aca="false">ROUND(E13807*F13807,2)</f>
        <v>176560.58</v>
      </c>
    </row>
    <row r="13808" customFormat="false" ht="15" hidden="false" customHeight="false" outlineLevel="0" collapsed="false">
      <c r="A13808" s="3" t="n">
        <v>13807</v>
      </c>
      <c r="B13808" s="3" t="n">
        <v>3</v>
      </c>
      <c r="C13808" s="3" t="s">
        <v>519</v>
      </c>
      <c r="D13808" s="3" t="s">
        <v>563</v>
      </c>
      <c r="E13808" s="3" t="n">
        <v>1356</v>
      </c>
      <c r="F13808" s="4" t="n">
        <v>179.93</v>
      </c>
      <c r="G13808" s="3" t="s">
        <v>8</v>
      </c>
      <c r="H13808" s="4" t="n">
        <f aca="false">ROUND(E13808*F13808,2)</f>
        <v>243985.08</v>
      </c>
    </row>
    <row r="13809" customFormat="false" ht="15" hidden="false" customHeight="false" outlineLevel="0" collapsed="false">
      <c r="A13809" s="3" t="n">
        <v>13808</v>
      </c>
      <c r="B13809" s="3" t="n">
        <v>14</v>
      </c>
      <c r="C13809" s="3" t="s">
        <v>519</v>
      </c>
      <c r="D13809" s="3" t="s">
        <v>563</v>
      </c>
      <c r="E13809" s="3" t="n">
        <v>3651</v>
      </c>
      <c r="F13809" s="4" t="n">
        <v>59.81</v>
      </c>
      <c r="G13809" s="3" t="s">
        <v>41</v>
      </c>
      <c r="H13809" s="4" t="n">
        <f aca="false">ROUND(E13809*F13809,2)</f>
        <v>218366.31</v>
      </c>
    </row>
    <row r="13810" customFormat="false" ht="15" hidden="false" customHeight="false" outlineLevel="0" collapsed="false">
      <c r="A13810" s="3" t="n">
        <v>13809</v>
      </c>
      <c r="B13810" s="3" t="n">
        <v>6</v>
      </c>
      <c r="C13810" s="3" t="s">
        <v>519</v>
      </c>
      <c r="D13810" s="3" t="s">
        <v>563</v>
      </c>
      <c r="E13810" s="3" t="n">
        <v>3195</v>
      </c>
      <c r="F13810" s="4" t="n">
        <v>261.87</v>
      </c>
      <c r="G13810" s="3" t="s">
        <v>8</v>
      </c>
      <c r="H13810" s="4" t="n">
        <f aca="false">ROUND(E13810*F13810,2)</f>
        <v>836674.65</v>
      </c>
    </row>
    <row r="13811" customFormat="false" ht="15" hidden="false" customHeight="false" outlineLevel="0" collapsed="false">
      <c r="A13811" s="3" t="n">
        <v>13810</v>
      </c>
      <c r="B13811" s="3" t="n">
        <v>14</v>
      </c>
      <c r="C13811" s="3" t="s">
        <v>519</v>
      </c>
      <c r="D13811" s="3" t="s">
        <v>562</v>
      </c>
      <c r="E13811" s="3" t="n">
        <v>4878</v>
      </c>
      <c r="F13811" s="4" t="n">
        <v>59.96</v>
      </c>
      <c r="G13811" s="3" t="s">
        <v>41</v>
      </c>
      <c r="H13811" s="4" t="n">
        <f aca="false">ROUND(E13811*F13811,2)</f>
        <v>292484.88</v>
      </c>
    </row>
    <row r="13812" customFormat="false" ht="15" hidden="false" customHeight="false" outlineLevel="0" collapsed="false">
      <c r="A13812" s="3" t="n">
        <v>13811</v>
      </c>
      <c r="B13812" s="3" t="n">
        <v>9</v>
      </c>
      <c r="C13812" s="3" t="s">
        <v>519</v>
      </c>
      <c r="D13812" s="3" t="s">
        <v>563</v>
      </c>
      <c r="E13812" s="3" t="n">
        <v>875</v>
      </c>
      <c r="F13812" s="4" t="n">
        <v>257.79</v>
      </c>
      <c r="G13812" s="3" t="s">
        <v>8</v>
      </c>
      <c r="H13812" s="4" t="n">
        <f aca="false">ROUND(E13812*F13812,2)</f>
        <v>225566.25</v>
      </c>
    </row>
    <row r="13813" customFormat="false" ht="15" hidden="false" customHeight="false" outlineLevel="0" collapsed="false">
      <c r="A13813" s="3" t="n">
        <v>13812</v>
      </c>
      <c r="B13813" s="3" t="n">
        <v>8</v>
      </c>
      <c r="C13813" s="3" t="s">
        <v>519</v>
      </c>
      <c r="D13813" s="3" t="s">
        <v>563</v>
      </c>
      <c r="E13813" s="3" t="n">
        <v>1376</v>
      </c>
      <c r="F13813" s="4" t="n">
        <v>79.53</v>
      </c>
      <c r="G13813" s="3" t="s">
        <v>8</v>
      </c>
      <c r="H13813" s="4" t="n">
        <f aca="false">ROUND(E13813*F13813,2)</f>
        <v>109433.28</v>
      </c>
    </row>
    <row r="13814" customFormat="false" ht="15" hidden="false" customHeight="false" outlineLevel="0" collapsed="false">
      <c r="A13814" s="3" t="n">
        <v>13813</v>
      </c>
      <c r="B13814" s="3" t="n">
        <v>11</v>
      </c>
      <c r="C13814" s="3" t="s">
        <v>519</v>
      </c>
      <c r="D13814" s="3" t="s">
        <v>562</v>
      </c>
      <c r="E13814" s="3" t="n">
        <v>4244</v>
      </c>
      <c r="F13814" s="4" t="n">
        <v>99.57</v>
      </c>
      <c r="G13814" s="3" t="s">
        <v>34</v>
      </c>
      <c r="H13814" s="4" t="n">
        <f aca="false">ROUND(E13814*F13814,2)</f>
        <v>422575.08</v>
      </c>
    </row>
    <row r="13815" customFormat="false" ht="15" hidden="false" customHeight="false" outlineLevel="0" collapsed="false">
      <c r="A13815" s="3" t="n">
        <v>13814</v>
      </c>
      <c r="B13815" s="3" t="n">
        <v>1</v>
      </c>
      <c r="C13815" s="3" t="s">
        <v>519</v>
      </c>
      <c r="D13815" s="3" t="s">
        <v>562</v>
      </c>
      <c r="E13815" s="3" t="n">
        <v>3507</v>
      </c>
      <c r="F13815" s="4" t="n">
        <v>301.08</v>
      </c>
      <c r="G13815" s="3" t="s">
        <v>8</v>
      </c>
      <c r="H13815" s="4" t="n">
        <f aca="false">ROUND(E13815*F13815,2)</f>
        <v>1055887.56</v>
      </c>
    </row>
    <row r="13816" customFormat="false" ht="15" hidden="false" customHeight="false" outlineLevel="0" collapsed="false">
      <c r="A13816" s="3" t="n">
        <v>13815</v>
      </c>
      <c r="B13816" s="3" t="n">
        <v>6</v>
      </c>
      <c r="C13816" s="3" t="s">
        <v>519</v>
      </c>
      <c r="D13816" s="3" t="s">
        <v>563</v>
      </c>
      <c r="E13816" s="3" t="n">
        <v>1061</v>
      </c>
      <c r="F13816" s="4" t="n">
        <v>261.83</v>
      </c>
      <c r="G13816" s="3" t="s">
        <v>8</v>
      </c>
      <c r="H13816" s="4" t="n">
        <f aca="false">ROUND(E13816*F13816,2)</f>
        <v>277801.63</v>
      </c>
    </row>
    <row r="13817" customFormat="false" ht="15" hidden="false" customHeight="false" outlineLevel="0" collapsed="false">
      <c r="A13817" s="3" t="n">
        <v>13816</v>
      </c>
      <c r="B13817" s="3" t="n">
        <v>5</v>
      </c>
      <c r="C13817" s="3" t="s">
        <v>519</v>
      </c>
      <c r="D13817" s="3" t="s">
        <v>562</v>
      </c>
      <c r="E13817" s="3" t="n">
        <v>670</v>
      </c>
      <c r="F13817" s="4" t="n">
        <v>665.93</v>
      </c>
      <c r="G13817" s="3" t="s">
        <v>8</v>
      </c>
      <c r="H13817" s="4" t="n">
        <f aca="false">ROUND(E13817*F13817,2)</f>
        <v>446173.1</v>
      </c>
    </row>
    <row r="13818" customFormat="false" ht="15" hidden="false" customHeight="false" outlineLevel="0" collapsed="false">
      <c r="A13818" s="3" t="n">
        <v>13817</v>
      </c>
      <c r="B13818" s="3" t="n">
        <v>8</v>
      </c>
      <c r="C13818" s="3" t="s">
        <v>519</v>
      </c>
      <c r="D13818" s="3" t="s">
        <v>562</v>
      </c>
      <c r="E13818" s="3" t="n">
        <v>437</v>
      </c>
      <c r="F13818" s="4" t="n">
        <v>79.54</v>
      </c>
      <c r="G13818" s="3" t="s">
        <v>8</v>
      </c>
      <c r="H13818" s="4" t="n">
        <f aca="false">ROUND(E13818*F13818,2)</f>
        <v>34758.98</v>
      </c>
    </row>
    <row r="13819" customFormat="false" ht="15" hidden="false" customHeight="false" outlineLevel="0" collapsed="false">
      <c r="A13819" s="3" t="n">
        <v>13818</v>
      </c>
      <c r="B13819" s="3" t="n">
        <v>12</v>
      </c>
      <c r="C13819" s="3" t="s">
        <v>519</v>
      </c>
      <c r="D13819" s="3" t="s">
        <v>563</v>
      </c>
      <c r="E13819" s="3" t="n">
        <v>3527</v>
      </c>
      <c r="F13819" s="4" t="n">
        <v>207.69</v>
      </c>
      <c r="G13819" s="3" t="s">
        <v>38</v>
      </c>
      <c r="H13819" s="4" t="n">
        <f aca="false">ROUND(E13819*F13819,2)</f>
        <v>732522.63</v>
      </c>
    </row>
    <row r="13820" customFormat="false" ht="15" hidden="false" customHeight="false" outlineLevel="0" collapsed="false">
      <c r="A13820" s="3" t="n">
        <v>13819</v>
      </c>
      <c r="B13820" s="3" t="n">
        <v>1</v>
      </c>
      <c r="C13820" s="3" t="s">
        <v>519</v>
      </c>
      <c r="D13820" s="3" t="s">
        <v>563</v>
      </c>
      <c r="E13820" s="3" t="n">
        <v>1410</v>
      </c>
      <c r="F13820" s="4" t="n">
        <v>302.44</v>
      </c>
      <c r="G13820" s="3" t="s">
        <v>8</v>
      </c>
      <c r="H13820" s="4" t="n">
        <f aca="false">ROUND(E13820*F13820,2)</f>
        <v>426440.4</v>
      </c>
    </row>
    <row r="13821" customFormat="false" ht="15" hidden="false" customHeight="false" outlineLevel="0" collapsed="false">
      <c r="A13821" s="3" t="n">
        <v>13820</v>
      </c>
      <c r="B13821" s="3" t="n">
        <v>7</v>
      </c>
      <c r="C13821" s="3" t="s">
        <v>519</v>
      </c>
      <c r="D13821" s="3" t="s">
        <v>563</v>
      </c>
      <c r="E13821" s="3" t="n">
        <v>4998</v>
      </c>
      <c r="F13821" s="4" t="n">
        <v>244.22</v>
      </c>
      <c r="G13821" s="3" t="s">
        <v>8</v>
      </c>
      <c r="H13821" s="4" t="n">
        <f aca="false">ROUND(E13821*F13821,2)</f>
        <v>1220611.56</v>
      </c>
    </row>
    <row r="13822" customFormat="false" ht="15" hidden="false" customHeight="false" outlineLevel="0" collapsed="false">
      <c r="A13822" s="3" t="n">
        <v>13821</v>
      </c>
      <c r="B13822" s="3" t="n">
        <v>5</v>
      </c>
      <c r="C13822" s="3" t="s">
        <v>519</v>
      </c>
      <c r="D13822" s="3" t="s">
        <v>562</v>
      </c>
      <c r="E13822" s="3" t="n">
        <v>3415</v>
      </c>
      <c r="F13822" s="4" t="n">
        <v>667.77</v>
      </c>
      <c r="G13822" s="3" t="s">
        <v>8</v>
      </c>
      <c r="H13822" s="4" t="n">
        <f aca="false">ROUND(E13822*F13822,2)</f>
        <v>2280434.55</v>
      </c>
    </row>
    <row r="13823" customFormat="false" ht="15" hidden="false" customHeight="false" outlineLevel="0" collapsed="false">
      <c r="A13823" s="3" t="n">
        <v>13822</v>
      </c>
      <c r="B13823" s="3" t="n">
        <v>14</v>
      </c>
      <c r="C13823" s="3" t="s">
        <v>520</v>
      </c>
      <c r="D13823" s="3" t="s">
        <v>563</v>
      </c>
      <c r="E13823" s="3" t="n">
        <v>1122</v>
      </c>
      <c r="F13823" s="4" t="n">
        <v>61.29</v>
      </c>
      <c r="G13823" s="3" t="s">
        <v>41</v>
      </c>
      <c r="H13823" s="4" t="n">
        <f aca="false">ROUND(E13823*F13823,2)</f>
        <v>68767.38</v>
      </c>
    </row>
    <row r="13824" customFormat="false" ht="15" hidden="false" customHeight="false" outlineLevel="0" collapsed="false">
      <c r="A13824" s="3" t="n">
        <v>13823</v>
      </c>
      <c r="B13824" s="3" t="n">
        <v>1</v>
      </c>
      <c r="C13824" s="3" t="s">
        <v>520</v>
      </c>
      <c r="D13824" s="3" t="s">
        <v>563</v>
      </c>
      <c r="E13824" s="3" t="n">
        <v>2751</v>
      </c>
      <c r="F13824" s="4" t="n">
        <v>306.95</v>
      </c>
      <c r="G13824" s="3" t="s">
        <v>8</v>
      </c>
      <c r="H13824" s="4" t="n">
        <f aca="false">ROUND(E13824*F13824,2)</f>
        <v>844419.45</v>
      </c>
    </row>
    <row r="13825" customFormat="false" ht="15" hidden="false" customHeight="false" outlineLevel="0" collapsed="false">
      <c r="A13825" s="3" t="n">
        <v>13824</v>
      </c>
      <c r="B13825" s="3" t="n">
        <v>3</v>
      </c>
      <c r="C13825" s="3" t="s">
        <v>520</v>
      </c>
      <c r="D13825" s="3" t="s">
        <v>563</v>
      </c>
      <c r="E13825" s="3" t="n">
        <v>2771</v>
      </c>
      <c r="F13825" s="4" t="n">
        <v>178.05</v>
      </c>
      <c r="G13825" s="3" t="s">
        <v>8</v>
      </c>
      <c r="H13825" s="4" t="n">
        <f aca="false">ROUND(E13825*F13825,2)</f>
        <v>493376.55</v>
      </c>
    </row>
    <row r="13826" customFormat="false" ht="15" hidden="false" customHeight="false" outlineLevel="0" collapsed="false">
      <c r="A13826" s="3" t="n">
        <v>13825</v>
      </c>
      <c r="B13826" s="3" t="n">
        <v>4</v>
      </c>
      <c r="C13826" s="3" t="s">
        <v>520</v>
      </c>
      <c r="D13826" s="3" t="s">
        <v>562</v>
      </c>
      <c r="E13826" s="3" t="n">
        <v>4553</v>
      </c>
      <c r="F13826" s="4" t="n">
        <v>112.97</v>
      </c>
      <c r="G13826" s="3" t="s">
        <v>8</v>
      </c>
      <c r="H13826" s="4" t="n">
        <f aca="false">ROUND(E13826*F13826,2)</f>
        <v>514352.41</v>
      </c>
    </row>
    <row r="13827" customFormat="false" ht="15" hidden="false" customHeight="false" outlineLevel="0" collapsed="false">
      <c r="A13827" s="3" t="n">
        <v>13826</v>
      </c>
      <c r="B13827" s="3" t="n">
        <v>10</v>
      </c>
      <c r="C13827" s="3" t="s">
        <v>520</v>
      </c>
      <c r="D13827" s="3" t="s">
        <v>563</v>
      </c>
      <c r="E13827" s="3" t="n">
        <v>1368</v>
      </c>
      <c r="F13827" s="4" t="n">
        <v>96.75</v>
      </c>
      <c r="G13827" s="3" t="s">
        <v>8</v>
      </c>
      <c r="H13827" s="4" t="n">
        <f aca="false">ROUND(E13827*F13827,2)</f>
        <v>132354</v>
      </c>
    </row>
    <row r="13828" customFormat="false" ht="15" hidden="false" customHeight="false" outlineLevel="0" collapsed="false">
      <c r="A13828" s="3" t="n">
        <v>13827</v>
      </c>
      <c r="B13828" s="3" t="n">
        <v>10</v>
      </c>
      <c r="C13828" s="3" t="s">
        <v>520</v>
      </c>
      <c r="D13828" s="3" t="s">
        <v>563</v>
      </c>
      <c r="E13828" s="3" t="n">
        <v>989</v>
      </c>
      <c r="F13828" s="4" t="n">
        <v>96.88</v>
      </c>
      <c r="G13828" s="3" t="s">
        <v>8</v>
      </c>
      <c r="H13828" s="4" t="n">
        <f aca="false">ROUND(E13828*F13828,2)</f>
        <v>95814.32</v>
      </c>
    </row>
    <row r="13829" customFormat="false" ht="15" hidden="false" customHeight="false" outlineLevel="0" collapsed="false">
      <c r="A13829" s="3" t="n">
        <v>13828</v>
      </c>
      <c r="B13829" s="3" t="n">
        <v>11</v>
      </c>
      <c r="C13829" s="3" t="s">
        <v>520</v>
      </c>
      <c r="D13829" s="3" t="s">
        <v>562</v>
      </c>
      <c r="E13829" s="3" t="n">
        <v>4556</v>
      </c>
      <c r="F13829" s="4" t="n">
        <v>97.93</v>
      </c>
      <c r="G13829" s="3" t="s">
        <v>34</v>
      </c>
      <c r="H13829" s="4" t="n">
        <f aca="false">ROUND(E13829*F13829,2)</f>
        <v>446169.08</v>
      </c>
    </row>
    <row r="13830" customFormat="false" ht="15" hidden="false" customHeight="false" outlineLevel="0" collapsed="false">
      <c r="A13830" s="3" t="n">
        <v>13829</v>
      </c>
      <c r="B13830" s="3" t="n">
        <v>5</v>
      </c>
      <c r="C13830" s="3" t="s">
        <v>520</v>
      </c>
      <c r="D13830" s="3" t="s">
        <v>563</v>
      </c>
      <c r="E13830" s="3" t="n">
        <v>4701</v>
      </c>
      <c r="F13830" s="4" t="n">
        <v>645.41</v>
      </c>
      <c r="G13830" s="3" t="s">
        <v>8</v>
      </c>
      <c r="H13830" s="4" t="n">
        <f aca="false">ROUND(E13830*F13830,2)</f>
        <v>3034072.41</v>
      </c>
    </row>
    <row r="13831" customFormat="false" ht="15" hidden="false" customHeight="false" outlineLevel="0" collapsed="false">
      <c r="A13831" s="3" t="n">
        <v>13830</v>
      </c>
      <c r="B13831" s="3" t="n">
        <v>6</v>
      </c>
      <c r="C13831" s="3" t="s">
        <v>520</v>
      </c>
      <c r="D13831" s="3" t="s">
        <v>562</v>
      </c>
      <c r="E13831" s="3" t="n">
        <v>4288</v>
      </c>
      <c r="F13831" s="4" t="n">
        <v>268.32</v>
      </c>
      <c r="G13831" s="3" t="s">
        <v>8</v>
      </c>
      <c r="H13831" s="4" t="n">
        <f aca="false">ROUND(E13831*F13831,2)</f>
        <v>1150556.16</v>
      </c>
    </row>
    <row r="13832" customFormat="false" ht="15" hidden="false" customHeight="false" outlineLevel="0" collapsed="false">
      <c r="A13832" s="3" t="n">
        <v>13831</v>
      </c>
      <c r="B13832" s="3" t="n">
        <v>4</v>
      </c>
      <c r="C13832" s="3" t="s">
        <v>520</v>
      </c>
      <c r="D13832" s="3" t="s">
        <v>563</v>
      </c>
      <c r="E13832" s="3" t="n">
        <v>2802</v>
      </c>
      <c r="F13832" s="4" t="n">
        <v>113.19</v>
      </c>
      <c r="G13832" s="3" t="s">
        <v>8</v>
      </c>
      <c r="H13832" s="4" t="n">
        <f aca="false">ROUND(E13832*F13832,2)</f>
        <v>317158.38</v>
      </c>
    </row>
    <row r="13833" customFormat="false" ht="15" hidden="false" customHeight="false" outlineLevel="0" collapsed="false">
      <c r="A13833" s="3" t="n">
        <v>13832</v>
      </c>
      <c r="B13833" s="3" t="n">
        <v>3</v>
      </c>
      <c r="C13833" s="3" t="s">
        <v>520</v>
      </c>
      <c r="D13833" s="3" t="s">
        <v>563</v>
      </c>
      <c r="E13833" s="3" t="n">
        <v>3535</v>
      </c>
      <c r="F13833" s="4" t="n">
        <v>178.12</v>
      </c>
      <c r="G13833" s="3" t="s">
        <v>8</v>
      </c>
      <c r="H13833" s="4" t="n">
        <f aca="false">ROUND(E13833*F13833,2)</f>
        <v>629654.2</v>
      </c>
    </row>
    <row r="13834" customFormat="false" ht="15" hidden="false" customHeight="false" outlineLevel="0" collapsed="false">
      <c r="A13834" s="3" t="n">
        <v>13833</v>
      </c>
      <c r="B13834" s="3" t="n">
        <v>2</v>
      </c>
      <c r="C13834" s="3" t="s">
        <v>520</v>
      </c>
      <c r="D13834" s="3" t="s">
        <v>562</v>
      </c>
      <c r="E13834" s="3" t="n">
        <v>1661</v>
      </c>
      <c r="F13834" s="4" t="n">
        <v>32.49</v>
      </c>
      <c r="G13834" s="3" t="s">
        <v>8</v>
      </c>
      <c r="H13834" s="4" t="n">
        <f aca="false">ROUND(E13834*F13834,2)</f>
        <v>53965.89</v>
      </c>
    </row>
    <row r="13835" customFormat="false" ht="15" hidden="false" customHeight="false" outlineLevel="0" collapsed="false">
      <c r="A13835" s="3" t="n">
        <v>13834</v>
      </c>
      <c r="B13835" s="3" t="n">
        <v>8</v>
      </c>
      <c r="C13835" s="3" t="s">
        <v>520</v>
      </c>
      <c r="D13835" s="3" t="s">
        <v>563</v>
      </c>
      <c r="E13835" s="3" t="n">
        <v>1003</v>
      </c>
      <c r="F13835" s="4" t="n">
        <v>79.69</v>
      </c>
      <c r="G13835" s="3" t="s">
        <v>8</v>
      </c>
      <c r="H13835" s="4" t="n">
        <f aca="false">ROUND(E13835*F13835,2)</f>
        <v>79929.07</v>
      </c>
    </row>
    <row r="13836" customFormat="false" ht="15" hidden="false" customHeight="false" outlineLevel="0" collapsed="false">
      <c r="A13836" s="3" t="n">
        <v>13835</v>
      </c>
      <c r="B13836" s="3" t="n">
        <v>12</v>
      </c>
      <c r="C13836" s="3" t="s">
        <v>520</v>
      </c>
      <c r="D13836" s="3" t="s">
        <v>563</v>
      </c>
      <c r="E13836" s="3" t="n">
        <v>3007</v>
      </c>
      <c r="F13836" s="4" t="n">
        <v>209.58</v>
      </c>
      <c r="G13836" s="3" t="s">
        <v>38</v>
      </c>
      <c r="H13836" s="4" t="n">
        <f aca="false">ROUND(E13836*F13836,2)</f>
        <v>630207.06</v>
      </c>
    </row>
    <row r="13837" customFormat="false" ht="15" hidden="false" customHeight="false" outlineLevel="0" collapsed="false">
      <c r="A13837" s="3" t="n">
        <v>13836</v>
      </c>
      <c r="B13837" s="3" t="n">
        <v>1</v>
      </c>
      <c r="C13837" s="3" t="s">
        <v>520</v>
      </c>
      <c r="D13837" s="3" t="s">
        <v>563</v>
      </c>
      <c r="E13837" s="3" t="n">
        <v>4145</v>
      </c>
      <c r="F13837" s="4" t="n">
        <v>307.94</v>
      </c>
      <c r="G13837" s="3" t="s">
        <v>8</v>
      </c>
      <c r="H13837" s="4" t="n">
        <f aca="false">ROUND(E13837*F13837,2)</f>
        <v>1276411.3</v>
      </c>
    </row>
    <row r="13838" customFormat="false" ht="15" hidden="false" customHeight="false" outlineLevel="0" collapsed="false">
      <c r="A13838" s="3" t="n">
        <v>13837</v>
      </c>
      <c r="B13838" s="3" t="n">
        <v>1</v>
      </c>
      <c r="C13838" s="3" t="s">
        <v>520</v>
      </c>
      <c r="D13838" s="3" t="s">
        <v>563</v>
      </c>
      <c r="E13838" s="3" t="n">
        <v>1339</v>
      </c>
      <c r="F13838" s="4" t="n">
        <v>307.92</v>
      </c>
      <c r="G13838" s="3" t="s">
        <v>8</v>
      </c>
      <c r="H13838" s="4" t="n">
        <f aca="false">ROUND(E13838*F13838,2)</f>
        <v>412304.88</v>
      </c>
    </row>
    <row r="13839" customFormat="false" ht="15" hidden="false" customHeight="false" outlineLevel="0" collapsed="false">
      <c r="A13839" s="3" t="n">
        <v>13838</v>
      </c>
      <c r="B13839" s="3" t="n">
        <v>11</v>
      </c>
      <c r="C13839" s="3" t="s">
        <v>520</v>
      </c>
      <c r="D13839" s="3" t="s">
        <v>563</v>
      </c>
      <c r="E13839" s="3" t="n">
        <v>359</v>
      </c>
      <c r="F13839" s="4" t="n">
        <v>97.95</v>
      </c>
      <c r="G13839" s="3" t="s">
        <v>34</v>
      </c>
      <c r="H13839" s="4" t="n">
        <f aca="false">ROUND(E13839*F13839,2)</f>
        <v>35164.05</v>
      </c>
    </row>
    <row r="13840" customFormat="false" ht="15" hidden="false" customHeight="false" outlineLevel="0" collapsed="false">
      <c r="A13840" s="3" t="n">
        <v>13839</v>
      </c>
      <c r="B13840" s="3" t="n">
        <v>1</v>
      </c>
      <c r="C13840" s="3" t="s">
        <v>520</v>
      </c>
      <c r="D13840" s="3" t="s">
        <v>563</v>
      </c>
      <c r="E13840" s="3" t="n">
        <v>3848</v>
      </c>
      <c r="F13840" s="4" t="n">
        <v>307.59</v>
      </c>
      <c r="G13840" s="3" t="s">
        <v>8</v>
      </c>
      <c r="H13840" s="4" t="n">
        <f aca="false">ROUND(E13840*F13840,2)</f>
        <v>1183606.32</v>
      </c>
    </row>
    <row r="13841" customFormat="false" ht="15" hidden="false" customHeight="false" outlineLevel="0" collapsed="false">
      <c r="A13841" s="3" t="n">
        <v>13840</v>
      </c>
      <c r="B13841" s="3" t="n">
        <v>7</v>
      </c>
      <c r="C13841" s="3" t="s">
        <v>520</v>
      </c>
      <c r="D13841" s="3" t="s">
        <v>563</v>
      </c>
      <c r="E13841" s="3" t="n">
        <v>2884</v>
      </c>
      <c r="F13841" s="4" t="n">
        <v>251.57</v>
      </c>
      <c r="G13841" s="3" t="s">
        <v>8</v>
      </c>
      <c r="H13841" s="4" t="n">
        <f aca="false">ROUND(E13841*F13841,2)</f>
        <v>725527.88</v>
      </c>
    </row>
    <row r="13842" customFormat="false" ht="15" hidden="false" customHeight="false" outlineLevel="0" collapsed="false">
      <c r="A13842" s="3" t="n">
        <v>13841</v>
      </c>
      <c r="B13842" s="3" t="n">
        <v>1</v>
      </c>
      <c r="C13842" s="3" t="s">
        <v>520</v>
      </c>
      <c r="D13842" s="3" t="s">
        <v>563</v>
      </c>
      <c r="E13842" s="3" t="n">
        <v>3496</v>
      </c>
      <c r="F13842" s="4" t="n">
        <v>306.33</v>
      </c>
      <c r="G13842" s="3" t="s">
        <v>8</v>
      </c>
      <c r="H13842" s="4" t="n">
        <f aca="false">ROUND(E13842*F13842,2)</f>
        <v>1070929.68</v>
      </c>
    </row>
    <row r="13843" customFormat="false" ht="15" hidden="false" customHeight="false" outlineLevel="0" collapsed="false">
      <c r="A13843" s="3" t="n">
        <v>13842</v>
      </c>
      <c r="B13843" s="3" t="n">
        <v>15</v>
      </c>
      <c r="C13843" s="3" t="s">
        <v>520</v>
      </c>
      <c r="D13843" s="3" t="s">
        <v>562</v>
      </c>
      <c r="E13843" s="3" t="n">
        <v>487</v>
      </c>
      <c r="F13843" s="4" t="n">
        <v>274.51</v>
      </c>
      <c r="G13843" s="3" t="s">
        <v>46</v>
      </c>
      <c r="H13843" s="4" t="n">
        <f aca="false">ROUND(E13843*F13843,2)</f>
        <v>133686.37</v>
      </c>
    </row>
    <row r="13844" customFormat="false" ht="15" hidden="false" customHeight="false" outlineLevel="0" collapsed="false">
      <c r="A13844" s="3" t="n">
        <v>13843</v>
      </c>
      <c r="B13844" s="3" t="n">
        <v>11</v>
      </c>
      <c r="C13844" s="3" t="s">
        <v>520</v>
      </c>
      <c r="D13844" s="3" t="s">
        <v>562</v>
      </c>
      <c r="E13844" s="3" t="n">
        <v>4298</v>
      </c>
      <c r="F13844" s="4" t="n">
        <v>97.63</v>
      </c>
      <c r="G13844" s="3" t="s">
        <v>34</v>
      </c>
      <c r="H13844" s="4" t="n">
        <f aca="false">ROUND(E13844*F13844,2)</f>
        <v>419613.74</v>
      </c>
    </row>
    <row r="13845" customFormat="false" ht="15" hidden="false" customHeight="false" outlineLevel="0" collapsed="false">
      <c r="A13845" s="3" t="n">
        <v>13844</v>
      </c>
      <c r="B13845" s="3" t="n">
        <v>3</v>
      </c>
      <c r="C13845" s="3" t="s">
        <v>520</v>
      </c>
      <c r="D13845" s="3" t="s">
        <v>563</v>
      </c>
      <c r="E13845" s="3" t="n">
        <v>3267</v>
      </c>
      <c r="F13845" s="4" t="n">
        <v>178.01</v>
      </c>
      <c r="G13845" s="3" t="s">
        <v>8</v>
      </c>
      <c r="H13845" s="4" t="n">
        <f aca="false">ROUND(E13845*F13845,2)</f>
        <v>581558.67</v>
      </c>
    </row>
    <row r="13846" customFormat="false" ht="15" hidden="false" customHeight="false" outlineLevel="0" collapsed="false">
      <c r="A13846" s="3" t="n">
        <v>13845</v>
      </c>
      <c r="B13846" s="3" t="n">
        <v>9</v>
      </c>
      <c r="C13846" s="3" t="s">
        <v>520</v>
      </c>
      <c r="D13846" s="3" t="s">
        <v>562</v>
      </c>
      <c r="E13846" s="3" t="n">
        <v>465</v>
      </c>
      <c r="F13846" s="4" t="n">
        <v>258.26</v>
      </c>
      <c r="G13846" s="3" t="s">
        <v>8</v>
      </c>
      <c r="H13846" s="4" t="n">
        <f aca="false">ROUND(E13846*F13846,2)</f>
        <v>120090.9</v>
      </c>
    </row>
    <row r="13847" customFormat="false" ht="15" hidden="false" customHeight="false" outlineLevel="0" collapsed="false">
      <c r="A13847" s="3" t="n">
        <v>13846</v>
      </c>
      <c r="B13847" s="3" t="n">
        <v>14</v>
      </c>
      <c r="C13847" s="3" t="s">
        <v>520</v>
      </c>
      <c r="D13847" s="3" t="s">
        <v>562</v>
      </c>
      <c r="E13847" s="3" t="n">
        <v>4210</v>
      </c>
      <c r="F13847" s="4" t="n">
        <v>61.17</v>
      </c>
      <c r="G13847" s="3" t="s">
        <v>41</v>
      </c>
      <c r="H13847" s="4" t="n">
        <f aca="false">ROUND(E13847*F13847,2)</f>
        <v>257525.7</v>
      </c>
    </row>
    <row r="13848" customFormat="false" ht="15" hidden="false" customHeight="false" outlineLevel="0" collapsed="false">
      <c r="A13848" s="3" t="n">
        <v>13847</v>
      </c>
      <c r="B13848" s="3" t="n">
        <v>11</v>
      </c>
      <c r="C13848" s="3" t="s">
        <v>520</v>
      </c>
      <c r="D13848" s="3" t="s">
        <v>562</v>
      </c>
      <c r="E13848" s="3" t="n">
        <v>2214</v>
      </c>
      <c r="F13848" s="4" t="n">
        <v>97.61</v>
      </c>
      <c r="G13848" s="3" t="s">
        <v>34</v>
      </c>
      <c r="H13848" s="4" t="n">
        <f aca="false">ROUND(E13848*F13848,2)</f>
        <v>216108.54</v>
      </c>
    </row>
    <row r="13849" customFormat="false" ht="15" hidden="false" customHeight="false" outlineLevel="0" collapsed="false">
      <c r="A13849" s="3" t="n">
        <v>13848</v>
      </c>
      <c r="B13849" s="3" t="n">
        <v>1</v>
      </c>
      <c r="C13849" s="3" t="s">
        <v>520</v>
      </c>
      <c r="D13849" s="3" t="s">
        <v>562</v>
      </c>
      <c r="E13849" s="3" t="n">
        <v>1252</v>
      </c>
      <c r="F13849" s="4" t="n">
        <v>306.79</v>
      </c>
      <c r="G13849" s="3" t="s">
        <v>8</v>
      </c>
      <c r="H13849" s="4" t="n">
        <f aca="false">ROUND(E13849*F13849,2)</f>
        <v>384101.08</v>
      </c>
    </row>
    <row r="13850" customFormat="false" ht="15" hidden="false" customHeight="false" outlineLevel="0" collapsed="false">
      <c r="A13850" s="3" t="n">
        <v>13849</v>
      </c>
      <c r="B13850" s="3" t="n">
        <v>1</v>
      </c>
      <c r="C13850" s="3" t="s">
        <v>520</v>
      </c>
      <c r="D13850" s="3" t="s">
        <v>562</v>
      </c>
      <c r="E13850" s="3" t="n">
        <v>221</v>
      </c>
      <c r="F13850" s="4" t="n">
        <v>307.12</v>
      </c>
      <c r="G13850" s="3" t="s">
        <v>8</v>
      </c>
      <c r="H13850" s="4" t="n">
        <f aca="false">ROUND(E13850*F13850,2)</f>
        <v>67873.52</v>
      </c>
    </row>
    <row r="13851" customFormat="false" ht="15" hidden="false" customHeight="false" outlineLevel="0" collapsed="false">
      <c r="A13851" s="3" t="n">
        <v>13850</v>
      </c>
      <c r="B13851" s="3" t="n">
        <v>1</v>
      </c>
      <c r="C13851" s="3" t="s">
        <v>520</v>
      </c>
      <c r="D13851" s="3" t="s">
        <v>562</v>
      </c>
      <c r="E13851" s="3" t="n">
        <v>365</v>
      </c>
      <c r="F13851" s="4" t="n">
        <v>307.27</v>
      </c>
      <c r="G13851" s="3" t="s">
        <v>8</v>
      </c>
      <c r="H13851" s="4" t="n">
        <f aca="false">ROUND(E13851*F13851,2)</f>
        <v>112153.55</v>
      </c>
    </row>
    <row r="13852" customFormat="false" ht="15" hidden="false" customHeight="false" outlineLevel="0" collapsed="false">
      <c r="A13852" s="3" t="n">
        <v>13851</v>
      </c>
      <c r="B13852" s="3" t="n">
        <v>13</v>
      </c>
      <c r="C13852" s="3" t="s">
        <v>520</v>
      </c>
      <c r="D13852" s="3" t="s">
        <v>563</v>
      </c>
      <c r="E13852" s="3" t="n">
        <v>2253</v>
      </c>
      <c r="F13852" s="4" t="n">
        <v>45.69</v>
      </c>
      <c r="G13852" s="3" t="s">
        <v>41</v>
      </c>
      <c r="H13852" s="4" t="n">
        <f aca="false">ROUND(E13852*F13852,2)</f>
        <v>102939.57</v>
      </c>
    </row>
    <row r="13853" customFormat="false" ht="15" hidden="false" customHeight="false" outlineLevel="0" collapsed="false">
      <c r="A13853" s="3" t="n">
        <v>13852</v>
      </c>
      <c r="B13853" s="3" t="n">
        <v>3</v>
      </c>
      <c r="C13853" s="3" t="s">
        <v>520</v>
      </c>
      <c r="D13853" s="3" t="s">
        <v>562</v>
      </c>
      <c r="E13853" s="3" t="n">
        <v>2548</v>
      </c>
      <c r="F13853" s="4" t="n">
        <v>178.47</v>
      </c>
      <c r="G13853" s="3" t="s">
        <v>8</v>
      </c>
      <c r="H13853" s="4" t="n">
        <f aca="false">ROUND(E13853*F13853,2)</f>
        <v>454741.56</v>
      </c>
    </row>
    <row r="13854" customFormat="false" ht="15" hidden="false" customHeight="false" outlineLevel="0" collapsed="false">
      <c r="A13854" s="3" t="n">
        <v>13853</v>
      </c>
      <c r="B13854" s="3" t="n">
        <v>10</v>
      </c>
      <c r="C13854" s="3" t="s">
        <v>520</v>
      </c>
      <c r="D13854" s="3" t="s">
        <v>562</v>
      </c>
      <c r="E13854" s="3" t="n">
        <v>3871</v>
      </c>
      <c r="F13854" s="4" t="n">
        <v>97.22</v>
      </c>
      <c r="G13854" s="3" t="s">
        <v>8</v>
      </c>
      <c r="H13854" s="4" t="n">
        <f aca="false">ROUND(E13854*F13854,2)</f>
        <v>376338.62</v>
      </c>
    </row>
    <row r="13855" customFormat="false" ht="15" hidden="false" customHeight="false" outlineLevel="0" collapsed="false">
      <c r="A13855" s="3" t="n">
        <v>13854</v>
      </c>
      <c r="B13855" s="3" t="n">
        <v>13</v>
      </c>
      <c r="C13855" s="3" t="s">
        <v>520</v>
      </c>
      <c r="D13855" s="3" t="s">
        <v>563</v>
      </c>
      <c r="E13855" s="3" t="n">
        <v>1948</v>
      </c>
      <c r="F13855" s="4" t="n">
        <v>45.62</v>
      </c>
      <c r="G13855" s="3" t="s">
        <v>41</v>
      </c>
      <c r="H13855" s="4" t="n">
        <f aca="false">ROUND(E13855*F13855,2)</f>
        <v>88867.76</v>
      </c>
    </row>
    <row r="13856" customFormat="false" ht="15" hidden="false" customHeight="false" outlineLevel="0" collapsed="false">
      <c r="A13856" s="3" t="n">
        <v>13855</v>
      </c>
      <c r="B13856" s="3" t="n">
        <v>6</v>
      </c>
      <c r="C13856" s="3" t="s">
        <v>520</v>
      </c>
      <c r="D13856" s="3" t="s">
        <v>563</v>
      </c>
      <c r="E13856" s="3" t="n">
        <v>419</v>
      </c>
      <c r="F13856" s="4" t="n">
        <v>268.68</v>
      </c>
      <c r="G13856" s="3" t="s">
        <v>8</v>
      </c>
      <c r="H13856" s="4" t="n">
        <f aca="false">ROUND(E13856*F13856,2)</f>
        <v>112576.92</v>
      </c>
    </row>
    <row r="13857" customFormat="false" ht="15" hidden="false" customHeight="false" outlineLevel="0" collapsed="false">
      <c r="A13857" s="3" t="n">
        <v>13856</v>
      </c>
      <c r="B13857" s="3" t="n">
        <v>13</v>
      </c>
      <c r="C13857" s="3" t="s">
        <v>520</v>
      </c>
      <c r="D13857" s="3" t="s">
        <v>563</v>
      </c>
      <c r="E13857" s="3" t="n">
        <v>1550</v>
      </c>
      <c r="F13857" s="4" t="n">
        <v>45.68</v>
      </c>
      <c r="G13857" s="3" t="s">
        <v>41</v>
      </c>
      <c r="H13857" s="4" t="n">
        <f aca="false">ROUND(E13857*F13857,2)</f>
        <v>70804</v>
      </c>
    </row>
    <row r="13858" customFormat="false" ht="15" hidden="false" customHeight="false" outlineLevel="0" collapsed="false">
      <c r="A13858" s="3" t="n">
        <v>13857</v>
      </c>
      <c r="B13858" s="3" t="n">
        <v>13</v>
      </c>
      <c r="C13858" s="3" t="s">
        <v>520</v>
      </c>
      <c r="D13858" s="3" t="s">
        <v>563</v>
      </c>
      <c r="E13858" s="3" t="n">
        <v>2798</v>
      </c>
      <c r="F13858" s="4" t="n">
        <v>45.56</v>
      </c>
      <c r="G13858" s="3" t="s">
        <v>41</v>
      </c>
      <c r="H13858" s="4" t="n">
        <f aca="false">ROUND(E13858*F13858,2)</f>
        <v>127476.88</v>
      </c>
    </row>
    <row r="13859" customFormat="false" ht="15" hidden="false" customHeight="false" outlineLevel="0" collapsed="false">
      <c r="A13859" s="3" t="n">
        <v>13858</v>
      </c>
      <c r="B13859" s="3" t="n">
        <v>8</v>
      </c>
      <c r="C13859" s="3" t="s">
        <v>520</v>
      </c>
      <c r="D13859" s="3" t="s">
        <v>563</v>
      </c>
      <c r="E13859" s="3" t="n">
        <v>2062</v>
      </c>
      <c r="F13859" s="4" t="n">
        <v>79.49</v>
      </c>
      <c r="G13859" s="3" t="s">
        <v>8</v>
      </c>
      <c r="H13859" s="4" t="n">
        <f aca="false">ROUND(E13859*F13859,2)</f>
        <v>163908.38</v>
      </c>
    </row>
    <row r="13860" customFormat="false" ht="15" hidden="false" customHeight="false" outlineLevel="0" collapsed="false">
      <c r="A13860" s="3" t="n">
        <v>13859</v>
      </c>
      <c r="B13860" s="3" t="n">
        <v>1</v>
      </c>
      <c r="C13860" s="3" t="s">
        <v>520</v>
      </c>
      <c r="D13860" s="3" t="s">
        <v>562</v>
      </c>
      <c r="E13860" s="3" t="n">
        <v>700</v>
      </c>
      <c r="F13860" s="4" t="n">
        <v>307.43</v>
      </c>
      <c r="G13860" s="3" t="s">
        <v>8</v>
      </c>
      <c r="H13860" s="4" t="n">
        <f aca="false">ROUND(E13860*F13860,2)</f>
        <v>215201</v>
      </c>
    </row>
    <row r="13861" customFormat="false" ht="15" hidden="false" customHeight="false" outlineLevel="0" collapsed="false">
      <c r="A13861" s="3" t="n">
        <v>13860</v>
      </c>
      <c r="B13861" s="3" t="n">
        <v>9</v>
      </c>
      <c r="C13861" s="3" t="s">
        <v>520</v>
      </c>
      <c r="D13861" s="3" t="s">
        <v>563</v>
      </c>
      <c r="E13861" s="3" t="n">
        <v>1557</v>
      </c>
      <c r="F13861" s="4" t="n">
        <v>258.68</v>
      </c>
      <c r="G13861" s="3" t="s">
        <v>8</v>
      </c>
      <c r="H13861" s="4" t="n">
        <f aca="false">ROUND(E13861*F13861,2)</f>
        <v>402764.76</v>
      </c>
    </row>
    <row r="13862" customFormat="false" ht="15" hidden="false" customHeight="false" outlineLevel="0" collapsed="false">
      <c r="A13862" s="3" t="n">
        <v>13861</v>
      </c>
      <c r="B13862" s="3" t="n">
        <v>1</v>
      </c>
      <c r="C13862" s="3" t="s">
        <v>521</v>
      </c>
      <c r="D13862" s="3" t="s">
        <v>562</v>
      </c>
      <c r="E13862" s="3" t="n">
        <v>3471</v>
      </c>
      <c r="F13862" s="4" t="n">
        <v>302.53</v>
      </c>
      <c r="G13862" s="3" t="s">
        <v>8</v>
      </c>
      <c r="H13862" s="4" t="n">
        <f aca="false">ROUND(E13862*F13862,2)</f>
        <v>1050081.63</v>
      </c>
    </row>
    <row r="13863" customFormat="false" ht="15" hidden="false" customHeight="false" outlineLevel="0" collapsed="false">
      <c r="A13863" s="3" t="n">
        <v>13862</v>
      </c>
      <c r="B13863" s="3" t="n">
        <v>11</v>
      </c>
      <c r="C13863" s="3" t="s">
        <v>521</v>
      </c>
      <c r="D13863" s="3" t="s">
        <v>562</v>
      </c>
      <c r="E13863" s="3" t="n">
        <v>2916</v>
      </c>
      <c r="F13863" s="4" t="n">
        <v>98.89</v>
      </c>
      <c r="G13863" s="3" t="s">
        <v>34</v>
      </c>
      <c r="H13863" s="4" t="n">
        <f aca="false">ROUND(E13863*F13863,2)</f>
        <v>288363.24</v>
      </c>
    </row>
    <row r="13864" customFormat="false" ht="15" hidden="false" customHeight="false" outlineLevel="0" collapsed="false">
      <c r="A13864" s="3" t="n">
        <v>13863</v>
      </c>
      <c r="B13864" s="3" t="n">
        <v>6</v>
      </c>
      <c r="C13864" s="3" t="s">
        <v>521</v>
      </c>
      <c r="D13864" s="3" t="s">
        <v>562</v>
      </c>
      <c r="E13864" s="3" t="n">
        <v>2107</v>
      </c>
      <c r="F13864" s="4" t="n">
        <v>265.21</v>
      </c>
      <c r="G13864" s="3" t="s">
        <v>8</v>
      </c>
      <c r="H13864" s="4" t="n">
        <f aca="false">ROUND(E13864*F13864,2)</f>
        <v>558797.47</v>
      </c>
    </row>
    <row r="13865" customFormat="false" ht="15" hidden="false" customHeight="false" outlineLevel="0" collapsed="false">
      <c r="A13865" s="3" t="n">
        <v>13864</v>
      </c>
      <c r="B13865" s="3" t="n">
        <v>1</v>
      </c>
      <c r="C13865" s="3" t="s">
        <v>521</v>
      </c>
      <c r="D13865" s="3" t="s">
        <v>562</v>
      </c>
      <c r="E13865" s="3" t="n">
        <v>2591</v>
      </c>
      <c r="F13865" s="4" t="n">
        <v>301.51</v>
      </c>
      <c r="G13865" s="3" t="s">
        <v>8</v>
      </c>
      <c r="H13865" s="4" t="n">
        <f aca="false">ROUND(E13865*F13865,2)</f>
        <v>781212.41</v>
      </c>
    </row>
    <row r="13866" customFormat="false" ht="15" hidden="false" customHeight="false" outlineLevel="0" collapsed="false">
      <c r="A13866" s="3" t="n">
        <v>13865</v>
      </c>
      <c r="B13866" s="3" t="n">
        <v>1</v>
      </c>
      <c r="C13866" s="3" t="s">
        <v>521</v>
      </c>
      <c r="D13866" s="3" t="s">
        <v>563</v>
      </c>
      <c r="E13866" s="3" t="n">
        <v>4232</v>
      </c>
      <c r="F13866" s="4" t="n">
        <v>302.31</v>
      </c>
      <c r="G13866" s="3" t="s">
        <v>8</v>
      </c>
      <c r="H13866" s="4" t="n">
        <f aca="false">ROUND(E13866*F13866,2)</f>
        <v>1279375.92</v>
      </c>
    </row>
    <row r="13867" customFormat="false" ht="15" hidden="false" customHeight="false" outlineLevel="0" collapsed="false">
      <c r="A13867" s="3" t="n">
        <v>13866</v>
      </c>
      <c r="B13867" s="3" t="n">
        <v>1</v>
      </c>
      <c r="C13867" s="3" t="s">
        <v>521</v>
      </c>
      <c r="D13867" s="3" t="s">
        <v>562</v>
      </c>
      <c r="E13867" s="3" t="n">
        <v>2198</v>
      </c>
      <c r="F13867" s="4" t="n">
        <v>301.7</v>
      </c>
      <c r="G13867" s="3" t="s">
        <v>8</v>
      </c>
      <c r="H13867" s="4" t="n">
        <f aca="false">ROUND(E13867*F13867,2)</f>
        <v>663136.6</v>
      </c>
    </row>
    <row r="13868" customFormat="false" ht="15" hidden="false" customHeight="false" outlineLevel="0" collapsed="false">
      <c r="A13868" s="3" t="n">
        <v>13867</v>
      </c>
      <c r="B13868" s="3" t="n">
        <v>10</v>
      </c>
      <c r="C13868" s="3" t="s">
        <v>521</v>
      </c>
      <c r="D13868" s="3" t="s">
        <v>562</v>
      </c>
      <c r="E13868" s="3" t="n">
        <v>4679</v>
      </c>
      <c r="F13868" s="4" t="n">
        <v>98.29</v>
      </c>
      <c r="G13868" s="3" t="s">
        <v>8</v>
      </c>
      <c r="H13868" s="4" t="n">
        <f aca="false">ROUND(E13868*F13868,2)</f>
        <v>459898.91</v>
      </c>
    </row>
    <row r="13869" customFormat="false" ht="15" hidden="false" customHeight="false" outlineLevel="0" collapsed="false">
      <c r="A13869" s="3" t="n">
        <v>13868</v>
      </c>
      <c r="B13869" s="3" t="n">
        <v>13</v>
      </c>
      <c r="C13869" s="3" t="s">
        <v>521</v>
      </c>
      <c r="D13869" s="3" t="s">
        <v>563</v>
      </c>
      <c r="E13869" s="3" t="n">
        <v>36</v>
      </c>
      <c r="F13869" s="4" t="n">
        <v>45.53</v>
      </c>
      <c r="G13869" s="3" t="s">
        <v>41</v>
      </c>
      <c r="H13869" s="4" t="n">
        <f aca="false">ROUND(E13869*F13869,2)</f>
        <v>1639.08</v>
      </c>
    </row>
    <row r="13870" customFormat="false" ht="15" hidden="false" customHeight="false" outlineLevel="0" collapsed="false">
      <c r="A13870" s="3" t="n">
        <v>13869</v>
      </c>
      <c r="B13870" s="3" t="n">
        <v>8</v>
      </c>
      <c r="C13870" s="3" t="s">
        <v>521</v>
      </c>
      <c r="D13870" s="3" t="s">
        <v>563</v>
      </c>
      <c r="E13870" s="3" t="n">
        <v>2410</v>
      </c>
      <c r="F13870" s="4" t="n">
        <v>80.61</v>
      </c>
      <c r="G13870" s="3" t="s">
        <v>8</v>
      </c>
      <c r="H13870" s="4" t="n">
        <f aca="false">ROUND(E13870*F13870,2)</f>
        <v>194270.1</v>
      </c>
    </row>
    <row r="13871" customFormat="false" ht="15" hidden="false" customHeight="false" outlineLevel="0" collapsed="false">
      <c r="A13871" s="3" t="n">
        <v>13870</v>
      </c>
      <c r="B13871" s="3" t="n">
        <v>6</v>
      </c>
      <c r="C13871" s="3" t="s">
        <v>521</v>
      </c>
      <c r="D13871" s="3" t="s">
        <v>562</v>
      </c>
      <c r="E13871" s="3" t="n">
        <v>1578</v>
      </c>
      <c r="F13871" s="4" t="n">
        <v>266.09</v>
      </c>
      <c r="G13871" s="3" t="s">
        <v>8</v>
      </c>
      <c r="H13871" s="4" t="n">
        <f aca="false">ROUND(E13871*F13871,2)</f>
        <v>419890.02</v>
      </c>
    </row>
    <row r="13872" customFormat="false" ht="15" hidden="false" customHeight="false" outlineLevel="0" collapsed="false">
      <c r="A13872" s="3" t="n">
        <v>13871</v>
      </c>
      <c r="B13872" s="3" t="n">
        <v>5</v>
      </c>
      <c r="C13872" s="3" t="s">
        <v>521</v>
      </c>
      <c r="D13872" s="3" t="s">
        <v>563</v>
      </c>
      <c r="E13872" s="3" t="n">
        <v>1036</v>
      </c>
      <c r="F13872" s="4" t="n">
        <v>658.67</v>
      </c>
      <c r="G13872" s="3" t="s">
        <v>8</v>
      </c>
      <c r="H13872" s="4" t="n">
        <f aca="false">ROUND(E13872*F13872,2)</f>
        <v>682382.12</v>
      </c>
    </row>
    <row r="13873" customFormat="false" ht="15" hidden="false" customHeight="false" outlineLevel="0" collapsed="false">
      <c r="A13873" s="3" t="n">
        <v>13872</v>
      </c>
      <c r="B13873" s="3" t="n">
        <v>14</v>
      </c>
      <c r="C13873" s="3" t="s">
        <v>521</v>
      </c>
      <c r="D13873" s="3" t="s">
        <v>562</v>
      </c>
      <c r="E13873" s="3" t="n">
        <v>443</v>
      </c>
      <c r="F13873" s="4" t="n">
        <v>60.39</v>
      </c>
      <c r="G13873" s="3" t="s">
        <v>41</v>
      </c>
      <c r="H13873" s="4" t="n">
        <f aca="false">ROUND(E13873*F13873,2)</f>
        <v>26752.77</v>
      </c>
    </row>
    <row r="13874" customFormat="false" ht="15" hidden="false" customHeight="false" outlineLevel="0" collapsed="false">
      <c r="A13874" s="3" t="n">
        <v>13873</v>
      </c>
      <c r="B13874" s="3" t="n">
        <v>9</v>
      </c>
      <c r="C13874" s="3" t="s">
        <v>521</v>
      </c>
      <c r="D13874" s="3" t="s">
        <v>562</v>
      </c>
      <c r="E13874" s="3" t="n">
        <v>1569</v>
      </c>
      <c r="F13874" s="4" t="n">
        <v>254.29</v>
      </c>
      <c r="G13874" s="3" t="s">
        <v>8</v>
      </c>
      <c r="H13874" s="4" t="n">
        <f aca="false">ROUND(E13874*F13874,2)</f>
        <v>398981.01</v>
      </c>
    </row>
    <row r="13875" customFormat="false" ht="15" hidden="false" customHeight="false" outlineLevel="0" collapsed="false">
      <c r="A13875" s="3" t="n">
        <v>13874</v>
      </c>
      <c r="B13875" s="3" t="n">
        <v>2</v>
      </c>
      <c r="C13875" s="3" t="s">
        <v>521</v>
      </c>
      <c r="D13875" s="3" t="s">
        <v>562</v>
      </c>
      <c r="E13875" s="3" t="n">
        <v>3402</v>
      </c>
      <c r="F13875" s="4" t="n">
        <v>32.63</v>
      </c>
      <c r="G13875" s="3" t="s">
        <v>8</v>
      </c>
      <c r="H13875" s="4" t="n">
        <f aca="false">ROUND(E13875*F13875,2)</f>
        <v>111007.26</v>
      </c>
    </row>
    <row r="13876" customFormat="false" ht="15" hidden="false" customHeight="false" outlineLevel="0" collapsed="false">
      <c r="A13876" s="3" t="n">
        <v>13875</v>
      </c>
      <c r="B13876" s="3" t="n">
        <v>5</v>
      </c>
      <c r="C13876" s="3" t="s">
        <v>521</v>
      </c>
      <c r="D13876" s="3" t="s">
        <v>562</v>
      </c>
      <c r="E13876" s="3" t="n">
        <v>220</v>
      </c>
      <c r="F13876" s="4" t="n">
        <v>659.65</v>
      </c>
      <c r="G13876" s="3" t="s">
        <v>8</v>
      </c>
      <c r="H13876" s="4" t="n">
        <f aca="false">ROUND(E13876*F13876,2)</f>
        <v>145123</v>
      </c>
    </row>
    <row r="13877" customFormat="false" ht="15" hidden="false" customHeight="false" outlineLevel="0" collapsed="false">
      <c r="A13877" s="3" t="n">
        <v>13876</v>
      </c>
      <c r="B13877" s="3" t="n">
        <v>12</v>
      </c>
      <c r="C13877" s="3" t="s">
        <v>521</v>
      </c>
      <c r="D13877" s="3" t="s">
        <v>562</v>
      </c>
      <c r="E13877" s="3" t="n">
        <v>4563</v>
      </c>
      <c r="F13877" s="4" t="n">
        <v>211.93</v>
      </c>
      <c r="G13877" s="3" t="s">
        <v>38</v>
      </c>
      <c r="H13877" s="4" t="n">
        <f aca="false">ROUND(E13877*F13877,2)</f>
        <v>967036.59</v>
      </c>
    </row>
    <row r="13878" customFormat="false" ht="15" hidden="false" customHeight="false" outlineLevel="0" collapsed="false">
      <c r="A13878" s="3" t="n">
        <v>13877</v>
      </c>
      <c r="B13878" s="3" t="n">
        <v>8</v>
      </c>
      <c r="C13878" s="3" t="s">
        <v>521</v>
      </c>
      <c r="D13878" s="3" t="s">
        <v>563</v>
      </c>
      <c r="E13878" s="3" t="n">
        <v>2646</v>
      </c>
      <c r="F13878" s="4" t="n">
        <v>80.45</v>
      </c>
      <c r="G13878" s="3" t="s">
        <v>8</v>
      </c>
      <c r="H13878" s="4" t="n">
        <f aca="false">ROUND(E13878*F13878,2)</f>
        <v>212870.7</v>
      </c>
    </row>
    <row r="13879" customFormat="false" ht="15" hidden="false" customHeight="false" outlineLevel="0" collapsed="false">
      <c r="A13879" s="3" t="n">
        <v>13878</v>
      </c>
      <c r="B13879" s="3" t="n">
        <v>13</v>
      </c>
      <c r="C13879" s="3" t="s">
        <v>521</v>
      </c>
      <c r="D13879" s="3" t="s">
        <v>563</v>
      </c>
      <c r="E13879" s="3" t="n">
        <v>4451</v>
      </c>
      <c r="F13879" s="4" t="n">
        <v>45.73</v>
      </c>
      <c r="G13879" s="3" t="s">
        <v>41</v>
      </c>
      <c r="H13879" s="4" t="n">
        <f aca="false">ROUND(E13879*F13879,2)</f>
        <v>203544.23</v>
      </c>
    </row>
    <row r="13880" customFormat="false" ht="15" hidden="false" customHeight="false" outlineLevel="0" collapsed="false">
      <c r="A13880" s="3" t="n">
        <v>13879</v>
      </c>
      <c r="B13880" s="3" t="n">
        <v>7</v>
      </c>
      <c r="C13880" s="3" t="s">
        <v>521</v>
      </c>
      <c r="D13880" s="3" t="s">
        <v>563</v>
      </c>
      <c r="E13880" s="3" t="n">
        <v>3488</v>
      </c>
      <c r="F13880" s="4" t="n">
        <v>258.34</v>
      </c>
      <c r="G13880" s="3" t="s">
        <v>8</v>
      </c>
      <c r="H13880" s="4" t="n">
        <f aca="false">ROUND(E13880*F13880,2)</f>
        <v>901089.92</v>
      </c>
    </row>
    <row r="13881" customFormat="false" ht="15" hidden="false" customHeight="false" outlineLevel="0" collapsed="false">
      <c r="A13881" s="3" t="n">
        <v>13880</v>
      </c>
      <c r="B13881" s="3" t="n">
        <v>4</v>
      </c>
      <c r="C13881" s="3" t="s">
        <v>521</v>
      </c>
      <c r="D13881" s="3" t="s">
        <v>562</v>
      </c>
      <c r="E13881" s="3" t="n">
        <v>3479</v>
      </c>
      <c r="F13881" s="4" t="n">
        <v>115.4</v>
      </c>
      <c r="G13881" s="3" t="s">
        <v>8</v>
      </c>
      <c r="H13881" s="4" t="n">
        <f aca="false">ROUND(E13881*F13881,2)</f>
        <v>401476.6</v>
      </c>
    </row>
    <row r="13882" customFormat="false" ht="15" hidden="false" customHeight="false" outlineLevel="0" collapsed="false">
      <c r="A13882" s="3" t="n">
        <v>13881</v>
      </c>
      <c r="B13882" s="3" t="n">
        <v>9</v>
      </c>
      <c r="C13882" s="3" t="s">
        <v>521</v>
      </c>
      <c r="D13882" s="3" t="s">
        <v>563</v>
      </c>
      <c r="E13882" s="3" t="n">
        <v>2580</v>
      </c>
      <c r="F13882" s="4" t="n">
        <v>253.86</v>
      </c>
      <c r="G13882" s="3" t="s">
        <v>8</v>
      </c>
      <c r="H13882" s="4" t="n">
        <f aca="false">ROUND(E13882*F13882,2)</f>
        <v>654958.8</v>
      </c>
    </row>
    <row r="13883" customFormat="false" ht="15" hidden="false" customHeight="false" outlineLevel="0" collapsed="false">
      <c r="A13883" s="3" t="n">
        <v>13882</v>
      </c>
      <c r="B13883" s="3" t="n">
        <v>8</v>
      </c>
      <c r="C13883" s="3" t="s">
        <v>521</v>
      </c>
      <c r="D13883" s="3" t="s">
        <v>563</v>
      </c>
      <c r="E13883" s="3" t="n">
        <v>1590</v>
      </c>
      <c r="F13883" s="4" t="n">
        <v>80.57</v>
      </c>
      <c r="G13883" s="3" t="s">
        <v>8</v>
      </c>
      <c r="H13883" s="4" t="n">
        <f aca="false">ROUND(E13883*F13883,2)</f>
        <v>128106.3</v>
      </c>
    </row>
    <row r="13884" customFormat="false" ht="15" hidden="false" customHeight="false" outlineLevel="0" collapsed="false">
      <c r="A13884" s="3" t="n">
        <v>13883</v>
      </c>
      <c r="B13884" s="3" t="n">
        <v>3</v>
      </c>
      <c r="C13884" s="3" t="s">
        <v>521</v>
      </c>
      <c r="D13884" s="3" t="s">
        <v>562</v>
      </c>
      <c r="E13884" s="3" t="n">
        <v>4513</v>
      </c>
      <c r="F13884" s="4" t="n">
        <v>178.66</v>
      </c>
      <c r="G13884" s="3" t="s">
        <v>8</v>
      </c>
      <c r="H13884" s="4" t="n">
        <f aca="false">ROUND(E13884*F13884,2)</f>
        <v>806292.58</v>
      </c>
    </row>
    <row r="13885" customFormat="false" ht="15" hidden="false" customHeight="false" outlineLevel="0" collapsed="false">
      <c r="A13885" s="3" t="n">
        <v>13884</v>
      </c>
      <c r="B13885" s="3" t="n">
        <v>2</v>
      </c>
      <c r="C13885" s="3" t="s">
        <v>521</v>
      </c>
      <c r="D13885" s="3" t="s">
        <v>563</v>
      </c>
      <c r="E13885" s="3" t="n">
        <v>3763</v>
      </c>
      <c r="F13885" s="4" t="n">
        <v>32.65</v>
      </c>
      <c r="G13885" s="3" t="s">
        <v>8</v>
      </c>
      <c r="H13885" s="4" t="n">
        <f aca="false">ROUND(E13885*F13885,2)</f>
        <v>122861.95</v>
      </c>
    </row>
    <row r="13886" customFormat="false" ht="15" hidden="false" customHeight="false" outlineLevel="0" collapsed="false">
      <c r="A13886" s="3" t="n">
        <v>13885</v>
      </c>
      <c r="B13886" s="3" t="n">
        <v>5</v>
      </c>
      <c r="C13886" s="3" t="s">
        <v>521</v>
      </c>
      <c r="D13886" s="3" t="s">
        <v>563</v>
      </c>
      <c r="E13886" s="3" t="n">
        <v>2612</v>
      </c>
      <c r="F13886" s="4" t="n">
        <v>660.72</v>
      </c>
      <c r="G13886" s="3" t="s">
        <v>8</v>
      </c>
      <c r="H13886" s="4" t="n">
        <f aca="false">ROUND(E13886*F13886,2)</f>
        <v>1725800.64</v>
      </c>
    </row>
    <row r="13887" customFormat="false" ht="15" hidden="false" customHeight="false" outlineLevel="0" collapsed="false">
      <c r="A13887" s="3" t="n">
        <v>13886</v>
      </c>
      <c r="B13887" s="3" t="n">
        <v>5</v>
      </c>
      <c r="C13887" s="3" t="s">
        <v>521</v>
      </c>
      <c r="D13887" s="3" t="s">
        <v>562</v>
      </c>
      <c r="E13887" s="3" t="n">
        <v>683</v>
      </c>
      <c r="F13887" s="4" t="n">
        <v>659.09</v>
      </c>
      <c r="G13887" s="3" t="s">
        <v>8</v>
      </c>
      <c r="H13887" s="4" t="n">
        <f aca="false">ROUND(E13887*F13887,2)</f>
        <v>450158.47</v>
      </c>
    </row>
    <row r="13888" customFormat="false" ht="15" hidden="false" customHeight="false" outlineLevel="0" collapsed="false">
      <c r="A13888" s="3" t="n">
        <v>13887</v>
      </c>
      <c r="B13888" s="3" t="n">
        <v>2</v>
      </c>
      <c r="C13888" s="3" t="s">
        <v>521</v>
      </c>
      <c r="D13888" s="3" t="s">
        <v>563</v>
      </c>
      <c r="E13888" s="3" t="n">
        <v>1982</v>
      </c>
      <c r="F13888" s="4" t="n">
        <v>32.6</v>
      </c>
      <c r="G13888" s="3" t="s">
        <v>8</v>
      </c>
      <c r="H13888" s="4" t="n">
        <f aca="false">ROUND(E13888*F13888,2)</f>
        <v>64613.2</v>
      </c>
    </row>
    <row r="13889" customFormat="false" ht="15" hidden="false" customHeight="false" outlineLevel="0" collapsed="false">
      <c r="A13889" s="3" t="n">
        <v>13888</v>
      </c>
      <c r="B13889" s="3" t="n">
        <v>12</v>
      </c>
      <c r="C13889" s="3" t="s">
        <v>521</v>
      </c>
      <c r="D13889" s="3" t="s">
        <v>563</v>
      </c>
      <c r="E13889" s="3" t="n">
        <v>2397</v>
      </c>
      <c r="F13889" s="4" t="n">
        <v>211.32</v>
      </c>
      <c r="G13889" s="3" t="s">
        <v>38</v>
      </c>
      <c r="H13889" s="4" t="n">
        <f aca="false">ROUND(E13889*F13889,2)</f>
        <v>506534.04</v>
      </c>
    </row>
    <row r="13890" customFormat="false" ht="15" hidden="false" customHeight="false" outlineLevel="0" collapsed="false">
      <c r="A13890" s="3" t="n">
        <v>13889</v>
      </c>
      <c r="B13890" s="3" t="n">
        <v>13</v>
      </c>
      <c r="C13890" s="3" t="s">
        <v>521</v>
      </c>
      <c r="D13890" s="3" t="s">
        <v>562</v>
      </c>
      <c r="E13890" s="3" t="n">
        <v>4761</v>
      </c>
      <c r="F13890" s="4" t="n">
        <v>45.67</v>
      </c>
      <c r="G13890" s="3" t="s">
        <v>41</v>
      </c>
      <c r="H13890" s="4" t="n">
        <f aca="false">ROUND(E13890*F13890,2)</f>
        <v>217434.87</v>
      </c>
    </row>
    <row r="13891" customFormat="false" ht="15" hidden="false" customHeight="false" outlineLevel="0" collapsed="false">
      <c r="A13891" s="3" t="n">
        <v>13890</v>
      </c>
      <c r="B13891" s="3" t="n">
        <v>5</v>
      </c>
      <c r="C13891" s="3" t="s">
        <v>521</v>
      </c>
      <c r="D13891" s="3" t="s">
        <v>562</v>
      </c>
      <c r="E13891" s="3" t="n">
        <v>813</v>
      </c>
      <c r="F13891" s="4" t="n">
        <v>658.85</v>
      </c>
      <c r="G13891" s="3" t="s">
        <v>8</v>
      </c>
      <c r="H13891" s="4" t="n">
        <f aca="false">ROUND(E13891*F13891,2)</f>
        <v>535645.05</v>
      </c>
    </row>
    <row r="13892" customFormat="false" ht="15" hidden="false" customHeight="false" outlineLevel="0" collapsed="false">
      <c r="A13892" s="3" t="n">
        <v>13891</v>
      </c>
      <c r="B13892" s="3" t="n">
        <v>15</v>
      </c>
      <c r="C13892" s="3" t="s">
        <v>521</v>
      </c>
      <c r="D13892" s="3" t="s">
        <v>562</v>
      </c>
      <c r="E13892" s="3" t="n">
        <v>4685</v>
      </c>
      <c r="F13892" s="4" t="n">
        <v>270.52</v>
      </c>
      <c r="G13892" s="3" t="s">
        <v>46</v>
      </c>
      <c r="H13892" s="4" t="n">
        <f aca="false">ROUND(E13892*F13892,2)</f>
        <v>1267386.2</v>
      </c>
    </row>
    <row r="13893" customFormat="false" ht="15" hidden="false" customHeight="false" outlineLevel="0" collapsed="false">
      <c r="A13893" s="3" t="n">
        <v>13892</v>
      </c>
      <c r="B13893" s="3" t="n">
        <v>8</v>
      </c>
      <c r="C13893" s="3" t="s">
        <v>521</v>
      </c>
      <c r="D13893" s="3" t="s">
        <v>562</v>
      </c>
      <c r="E13893" s="3" t="n">
        <v>377</v>
      </c>
      <c r="F13893" s="4" t="n">
        <v>80.22</v>
      </c>
      <c r="G13893" s="3" t="s">
        <v>8</v>
      </c>
      <c r="H13893" s="4" t="n">
        <f aca="false">ROUND(E13893*F13893,2)</f>
        <v>30242.94</v>
      </c>
    </row>
    <row r="13894" customFormat="false" ht="15" hidden="false" customHeight="false" outlineLevel="0" collapsed="false">
      <c r="A13894" s="3" t="n">
        <v>13893</v>
      </c>
      <c r="B13894" s="3" t="n">
        <v>1</v>
      </c>
      <c r="C13894" s="3" t="s">
        <v>521</v>
      </c>
      <c r="D13894" s="3" t="s">
        <v>562</v>
      </c>
      <c r="E13894" s="3" t="n">
        <v>1787</v>
      </c>
      <c r="F13894" s="4" t="n">
        <v>301.66</v>
      </c>
      <c r="G13894" s="3" t="s">
        <v>8</v>
      </c>
      <c r="H13894" s="4" t="n">
        <f aca="false">ROUND(E13894*F13894,2)</f>
        <v>539066.42</v>
      </c>
    </row>
    <row r="13895" customFormat="false" ht="15" hidden="false" customHeight="false" outlineLevel="0" collapsed="false">
      <c r="A13895" s="3" t="n">
        <v>13894</v>
      </c>
      <c r="B13895" s="3" t="n">
        <v>3</v>
      </c>
      <c r="C13895" s="3" t="s">
        <v>521</v>
      </c>
      <c r="D13895" s="3" t="s">
        <v>563</v>
      </c>
      <c r="E13895" s="3" t="n">
        <v>342</v>
      </c>
      <c r="F13895" s="4" t="n">
        <v>179</v>
      </c>
      <c r="G13895" s="3" t="s">
        <v>8</v>
      </c>
      <c r="H13895" s="4" t="n">
        <f aca="false">ROUND(E13895*F13895,2)</f>
        <v>61218</v>
      </c>
    </row>
    <row r="13896" customFormat="false" ht="15" hidden="false" customHeight="false" outlineLevel="0" collapsed="false">
      <c r="A13896" s="3" t="n">
        <v>13895</v>
      </c>
      <c r="B13896" s="3" t="n">
        <v>12</v>
      </c>
      <c r="C13896" s="3" t="s">
        <v>521</v>
      </c>
      <c r="D13896" s="3" t="s">
        <v>563</v>
      </c>
      <c r="E13896" s="3" t="n">
        <v>687</v>
      </c>
      <c r="F13896" s="4" t="n">
        <v>211.79</v>
      </c>
      <c r="G13896" s="3" t="s">
        <v>38</v>
      </c>
      <c r="H13896" s="4" t="n">
        <f aca="false">ROUND(E13896*F13896,2)</f>
        <v>145499.73</v>
      </c>
    </row>
    <row r="13897" customFormat="false" ht="15" hidden="false" customHeight="false" outlineLevel="0" collapsed="false">
      <c r="A13897" s="3" t="n">
        <v>13896</v>
      </c>
      <c r="B13897" s="3" t="n">
        <v>4</v>
      </c>
      <c r="C13897" s="3" t="s">
        <v>521</v>
      </c>
      <c r="D13897" s="3" t="s">
        <v>562</v>
      </c>
      <c r="E13897" s="3" t="n">
        <v>1900</v>
      </c>
      <c r="F13897" s="4" t="n">
        <v>115.67</v>
      </c>
      <c r="G13897" s="3" t="s">
        <v>8</v>
      </c>
      <c r="H13897" s="4" t="n">
        <f aca="false">ROUND(E13897*F13897,2)</f>
        <v>219773</v>
      </c>
    </row>
    <row r="13898" customFormat="false" ht="15" hidden="false" customHeight="false" outlineLevel="0" collapsed="false">
      <c r="A13898" s="3" t="n">
        <v>13897</v>
      </c>
      <c r="B13898" s="3" t="n">
        <v>7</v>
      </c>
      <c r="C13898" s="3" t="s">
        <v>521</v>
      </c>
      <c r="D13898" s="3" t="s">
        <v>562</v>
      </c>
      <c r="E13898" s="3" t="n">
        <v>4504</v>
      </c>
      <c r="F13898" s="4" t="n">
        <v>258.05</v>
      </c>
      <c r="G13898" s="3" t="s">
        <v>8</v>
      </c>
      <c r="H13898" s="4" t="n">
        <f aca="false">ROUND(E13898*F13898,2)</f>
        <v>1162257.2</v>
      </c>
    </row>
    <row r="13899" customFormat="false" ht="15" hidden="false" customHeight="false" outlineLevel="0" collapsed="false">
      <c r="A13899" s="3" t="n">
        <v>13898</v>
      </c>
      <c r="B13899" s="3" t="n">
        <v>2</v>
      </c>
      <c r="C13899" s="3" t="s">
        <v>521</v>
      </c>
      <c r="D13899" s="3" t="s">
        <v>562</v>
      </c>
      <c r="E13899" s="3" t="n">
        <v>1315</v>
      </c>
      <c r="F13899" s="4" t="n">
        <v>32.58</v>
      </c>
      <c r="G13899" s="3" t="s">
        <v>8</v>
      </c>
      <c r="H13899" s="4" t="n">
        <f aca="false">ROUND(E13899*F13899,2)</f>
        <v>42842.7</v>
      </c>
    </row>
    <row r="13900" customFormat="false" ht="15" hidden="false" customHeight="false" outlineLevel="0" collapsed="false">
      <c r="A13900" s="3" t="n">
        <v>13899</v>
      </c>
      <c r="B13900" s="3" t="n">
        <v>14</v>
      </c>
      <c r="C13900" s="3" t="s">
        <v>522</v>
      </c>
      <c r="D13900" s="3" t="s">
        <v>562</v>
      </c>
      <c r="E13900" s="3" t="n">
        <v>460</v>
      </c>
      <c r="F13900" s="4" t="n">
        <v>60.21</v>
      </c>
      <c r="G13900" s="3" t="s">
        <v>41</v>
      </c>
      <c r="H13900" s="4" t="n">
        <f aca="false">ROUND(E13900*F13900,2)</f>
        <v>27696.6</v>
      </c>
    </row>
    <row r="13901" customFormat="false" ht="15" hidden="false" customHeight="false" outlineLevel="0" collapsed="false">
      <c r="A13901" s="3" t="n">
        <v>13900</v>
      </c>
      <c r="B13901" s="3" t="n">
        <v>9</v>
      </c>
      <c r="C13901" s="3" t="s">
        <v>522</v>
      </c>
      <c r="D13901" s="3" t="s">
        <v>562</v>
      </c>
      <c r="E13901" s="3" t="n">
        <v>3405</v>
      </c>
      <c r="F13901" s="4" t="n">
        <v>262.9</v>
      </c>
      <c r="G13901" s="3" t="s">
        <v>8</v>
      </c>
      <c r="H13901" s="4" t="n">
        <f aca="false">ROUND(E13901*F13901,2)</f>
        <v>895174.5</v>
      </c>
    </row>
    <row r="13902" customFormat="false" ht="15" hidden="false" customHeight="false" outlineLevel="0" collapsed="false">
      <c r="A13902" s="3" t="n">
        <v>13901</v>
      </c>
      <c r="B13902" s="3" t="n">
        <v>11</v>
      </c>
      <c r="C13902" s="3" t="s">
        <v>522</v>
      </c>
      <c r="D13902" s="3" t="s">
        <v>562</v>
      </c>
      <c r="E13902" s="3" t="n">
        <v>621</v>
      </c>
      <c r="F13902" s="4" t="n">
        <v>98.51</v>
      </c>
      <c r="G13902" s="3" t="s">
        <v>34</v>
      </c>
      <c r="H13902" s="4" t="n">
        <f aca="false">ROUND(E13902*F13902,2)</f>
        <v>61174.71</v>
      </c>
    </row>
    <row r="13903" customFormat="false" ht="15" hidden="false" customHeight="false" outlineLevel="0" collapsed="false">
      <c r="A13903" s="3" t="n">
        <v>13902</v>
      </c>
      <c r="B13903" s="3" t="n">
        <v>3</v>
      </c>
      <c r="C13903" s="3" t="s">
        <v>522</v>
      </c>
      <c r="D13903" s="3" t="s">
        <v>563</v>
      </c>
      <c r="E13903" s="3" t="n">
        <v>866</v>
      </c>
      <c r="F13903" s="4" t="n">
        <v>178.37</v>
      </c>
      <c r="G13903" s="3" t="s">
        <v>8</v>
      </c>
      <c r="H13903" s="4" t="n">
        <f aca="false">ROUND(E13903*F13903,2)</f>
        <v>154468.42</v>
      </c>
    </row>
    <row r="13904" customFormat="false" ht="15" hidden="false" customHeight="false" outlineLevel="0" collapsed="false">
      <c r="A13904" s="3" t="n">
        <v>13903</v>
      </c>
      <c r="B13904" s="3" t="n">
        <v>13</v>
      </c>
      <c r="C13904" s="3" t="s">
        <v>522</v>
      </c>
      <c r="D13904" s="3" t="s">
        <v>562</v>
      </c>
      <c r="E13904" s="3" t="n">
        <v>496</v>
      </c>
      <c r="F13904" s="4" t="n">
        <v>45.33</v>
      </c>
      <c r="G13904" s="3" t="s">
        <v>41</v>
      </c>
      <c r="H13904" s="4" t="n">
        <f aca="false">ROUND(E13904*F13904,2)</f>
        <v>22483.68</v>
      </c>
    </row>
    <row r="13905" customFormat="false" ht="15" hidden="false" customHeight="false" outlineLevel="0" collapsed="false">
      <c r="A13905" s="3" t="n">
        <v>13904</v>
      </c>
      <c r="B13905" s="3" t="n">
        <v>11</v>
      </c>
      <c r="C13905" s="3" t="s">
        <v>522</v>
      </c>
      <c r="D13905" s="3" t="s">
        <v>562</v>
      </c>
      <c r="E13905" s="3" t="n">
        <v>1060</v>
      </c>
      <c r="F13905" s="4" t="n">
        <v>98.61</v>
      </c>
      <c r="G13905" s="3" t="s">
        <v>34</v>
      </c>
      <c r="H13905" s="4" t="n">
        <f aca="false">ROUND(E13905*F13905,2)</f>
        <v>104526.6</v>
      </c>
    </row>
    <row r="13906" customFormat="false" ht="15" hidden="false" customHeight="false" outlineLevel="0" collapsed="false">
      <c r="A13906" s="3" t="n">
        <v>13905</v>
      </c>
      <c r="B13906" s="3" t="n">
        <v>10</v>
      </c>
      <c r="C13906" s="3" t="s">
        <v>522</v>
      </c>
      <c r="D13906" s="3" t="s">
        <v>562</v>
      </c>
      <c r="E13906" s="3" t="n">
        <v>3419</v>
      </c>
      <c r="F13906" s="4" t="n">
        <v>97.52</v>
      </c>
      <c r="G13906" s="3" t="s">
        <v>8</v>
      </c>
      <c r="H13906" s="4" t="n">
        <f aca="false">ROUND(E13906*F13906,2)</f>
        <v>333420.88</v>
      </c>
    </row>
    <row r="13907" customFormat="false" ht="15" hidden="false" customHeight="false" outlineLevel="0" collapsed="false">
      <c r="A13907" s="3" t="n">
        <v>13906</v>
      </c>
      <c r="B13907" s="3" t="n">
        <v>14</v>
      </c>
      <c r="C13907" s="3" t="s">
        <v>522</v>
      </c>
      <c r="D13907" s="3" t="s">
        <v>563</v>
      </c>
      <c r="E13907" s="3" t="n">
        <v>2764</v>
      </c>
      <c r="F13907" s="4" t="n">
        <v>60</v>
      </c>
      <c r="G13907" s="3" t="s">
        <v>41</v>
      </c>
      <c r="H13907" s="4" t="n">
        <f aca="false">ROUND(E13907*F13907,2)</f>
        <v>165840</v>
      </c>
    </row>
    <row r="13908" customFormat="false" ht="15" hidden="false" customHeight="false" outlineLevel="0" collapsed="false">
      <c r="A13908" s="3" t="n">
        <v>13907</v>
      </c>
      <c r="B13908" s="3" t="n">
        <v>5</v>
      </c>
      <c r="C13908" s="3" t="s">
        <v>522</v>
      </c>
      <c r="D13908" s="3" t="s">
        <v>562</v>
      </c>
      <c r="E13908" s="3" t="n">
        <v>913</v>
      </c>
      <c r="F13908" s="4" t="n">
        <v>646.13</v>
      </c>
      <c r="G13908" s="3" t="s">
        <v>8</v>
      </c>
      <c r="H13908" s="4" t="n">
        <f aca="false">ROUND(E13908*F13908,2)</f>
        <v>589916.69</v>
      </c>
    </row>
    <row r="13909" customFormat="false" ht="15" hidden="false" customHeight="false" outlineLevel="0" collapsed="false">
      <c r="A13909" s="3" t="n">
        <v>13908</v>
      </c>
      <c r="B13909" s="3" t="n">
        <v>6</v>
      </c>
      <c r="C13909" s="3" t="s">
        <v>522</v>
      </c>
      <c r="D13909" s="3" t="s">
        <v>562</v>
      </c>
      <c r="E13909" s="3" t="n">
        <v>590</v>
      </c>
      <c r="F13909" s="4" t="n">
        <v>264.81</v>
      </c>
      <c r="G13909" s="3" t="s">
        <v>8</v>
      </c>
      <c r="H13909" s="4" t="n">
        <f aca="false">ROUND(E13909*F13909,2)</f>
        <v>156237.9</v>
      </c>
    </row>
    <row r="13910" customFormat="false" ht="15" hidden="false" customHeight="false" outlineLevel="0" collapsed="false">
      <c r="A13910" s="3" t="n">
        <v>13909</v>
      </c>
      <c r="B13910" s="3" t="n">
        <v>4</v>
      </c>
      <c r="C13910" s="3" t="s">
        <v>522</v>
      </c>
      <c r="D13910" s="3" t="s">
        <v>562</v>
      </c>
      <c r="E13910" s="3" t="n">
        <v>366</v>
      </c>
      <c r="F13910" s="4" t="n">
        <v>115.08</v>
      </c>
      <c r="G13910" s="3" t="s">
        <v>8</v>
      </c>
      <c r="H13910" s="4" t="n">
        <f aca="false">ROUND(E13910*F13910,2)</f>
        <v>42119.28</v>
      </c>
    </row>
    <row r="13911" customFormat="false" ht="15" hidden="false" customHeight="false" outlineLevel="0" collapsed="false">
      <c r="A13911" s="3" t="n">
        <v>13910</v>
      </c>
      <c r="B13911" s="3" t="n">
        <v>15</v>
      </c>
      <c r="C13911" s="3" t="s">
        <v>522</v>
      </c>
      <c r="D13911" s="3" t="s">
        <v>562</v>
      </c>
      <c r="E13911" s="3" t="n">
        <v>451</v>
      </c>
      <c r="F13911" s="4" t="n">
        <v>273.94</v>
      </c>
      <c r="G13911" s="3" t="s">
        <v>46</v>
      </c>
      <c r="H13911" s="4" t="n">
        <f aca="false">ROUND(E13911*F13911,2)</f>
        <v>123546.94</v>
      </c>
    </row>
    <row r="13912" customFormat="false" ht="15" hidden="false" customHeight="false" outlineLevel="0" collapsed="false">
      <c r="A13912" s="3" t="n">
        <v>13911</v>
      </c>
      <c r="B13912" s="3" t="n">
        <v>6</v>
      </c>
      <c r="C13912" s="3" t="s">
        <v>522</v>
      </c>
      <c r="D13912" s="3" t="s">
        <v>562</v>
      </c>
      <c r="E13912" s="3" t="n">
        <v>3716</v>
      </c>
      <c r="F13912" s="4" t="n">
        <v>263.87</v>
      </c>
      <c r="G13912" s="3" t="s">
        <v>8</v>
      </c>
      <c r="H13912" s="4" t="n">
        <f aca="false">ROUND(E13912*F13912,2)</f>
        <v>980540.92</v>
      </c>
    </row>
    <row r="13913" customFormat="false" ht="15" hidden="false" customHeight="false" outlineLevel="0" collapsed="false">
      <c r="A13913" s="3" t="n">
        <v>13912</v>
      </c>
      <c r="B13913" s="3" t="n">
        <v>5</v>
      </c>
      <c r="C13913" s="3" t="s">
        <v>522</v>
      </c>
      <c r="D13913" s="3" t="s">
        <v>563</v>
      </c>
      <c r="E13913" s="3" t="n">
        <v>582</v>
      </c>
      <c r="F13913" s="4" t="n">
        <v>648.14</v>
      </c>
      <c r="G13913" s="3" t="s">
        <v>8</v>
      </c>
      <c r="H13913" s="4" t="n">
        <f aca="false">ROUND(E13913*F13913,2)</f>
        <v>377217.48</v>
      </c>
    </row>
    <row r="13914" customFormat="false" ht="15" hidden="false" customHeight="false" outlineLevel="0" collapsed="false">
      <c r="A13914" s="3" t="n">
        <v>13913</v>
      </c>
      <c r="B13914" s="3" t="n">
        <v>5</v>
      </c>
      <c r="C13914" s="3" t="s">
        <v>522</v>
      </c>
      <c r="D13914" s="3" t="s">
        <v>563</v>
      </c>
      <c r="E13914" s="3" t="n">
        <v>474</v>
      </c>
      <c r="F13914" s="4" t="n">
        <v>648.81</v>
      </c>
      <c r="G13914" s="3" t="s">
        <v>8</v>
      </c>
      <c r="H13914" s="4" t="n">
        <f aca="false">ROUND(E13914*F13914,2)</f>
        <v>307535.94</v>
      </c>
    </row>
    <row r="13915" customFormat="false" ht="15" hidden="false" customHeight="false" outlineLevel="0" collapsed="false">
      <c r="A13915" s="3" t="n">
        <v>13914</v>
      </c>
      <c r="B13915" s="3" t="n">
        <v>4</v>
      </c>
      <c r="C13915" s="3" t="s">
        <v>522</v>
      </c>
      <c r="D13915" s="3" t="s">
        <v>562</v>
      </c>
      <c r="E13915" s="3" t="n">
        <v>4078</v>
      </c>
      <c r="F13915" s="4" t="n">
        <v>115.07</v>
      </c>
      <c r="G13915" s="3" t="s">
        <v>8</v>
      </c>
      <c r="H13915" s="4" t="n">
        <f aca="false">ROUND(E13915*F13915,2)</f>
        <v>469255.46</v>
      </c>
    </row>
    <row r="13916" customFormat="false" ht="15" hidden="false" customHeight="false" outlineLevel="0" collapsed="false">
      <c r="A13916" s="3" t="n">
        <v>13915</v>
      </c>
      <c r="B13916" s="3" t="n">
        <v>15</v>
      </c>
      <c r="C13916" s="3" t="s">
        <v>522</v>
      </c>
      <c r="D13916" s="3" t="s">
        <v>563</v>
      </c>
      <c r="E13916" s="3" t="n">
        <v>2951</v>
      </c>
      <c r="F13916" s="4" t="n">
        <v>274.19</v>
      </c>
      <c r="G13916" s="3" t="s">
        <v>46</v>
      </c>
      <c r="H13916" s="4" t="n">
        <f aca="false">ROUND(E13916*F13916,2)</f>
        <v>809134.69</v>
      </c>
    </row>
    <row r="13917" customFormat="false" ht="15" hidden="false" customHeight="false" outlineLevel="0" collapsed="false">
      <c r="A13917" s="3" t="n">
        <v>13916</v>
      </c>
      <c r="B13917" s="3" t="n">
        <v>12</v>
      </c>
      <c r="C13917" s="3" t="s">
        <v>522</v>
      </c>
      <c r="D13917" s="3" t="s">
        <v>562</v>
      </c>
      <c r="E13917" s="3" t="n">
        <v>2734</v>
      </c>
      <c r="F13917" s="4" t="n">
        <v>212.9</v>
      </c>
      <c r="G13917" s="3" t="s">
        <v>38</v>
      </c>
      <c r="H13917" s="4" t="n">
        <f aca="false">ROUND(E13917*F13917,2)</f>
        <v>582068.6</v>
      </c>
    </row>
    <row r="13918" customFormat="false" ht="15" hidden="false" customHeight="false" outlineLevel="0" collapsed="false">
      <c r="A13918" s="3" t="n">
        <v>13917</v>
      </c>
      <c r="B13918" s="3" t="n">
        <v>13</v>
      </c>
      <c r="C13918" s="3" t="s">
        <v>522</v>
      </c>
      <c r="D13918" s="3" t="s">
        <v>563</v>
      </c>
      <c r="E13918" s="3" t="n">
        <v>2617</v>
      </c>
      <c r="F13918" s="4" t="n">
        <v>45.31</v>
      </c>
      <c r="G13918" s="3" t="s">
        <v>41</v>
      </c>
      <c r="H13918" s="4" t="n">
        <f aca="false">ROUND(E13918*F13918,2)</f>
        <v>118576.27</v>
      </c>
    </row>
    <row r="13919" customFormat="false" ht="15" hidden="false" customHeight="false" outlineLevel="0" collapsed="false">
      <c r="A13919" s="3" t="n">
        <v>13918</v>
      </c>
      <c r="B13919" s="3" t="n">
        <v>14</v>
      </c>
      <c r="C13919" s="3" t="s">
        <v>522</v>
      </c>
      <c r="D13919" s="3" t="s">
        <v>563</v>
      </c>
      <c r="E13919" s="3" t="n">
        <v>2183</v>
      </c>
      <c r="F13919" s="4" t="n">
        <v>60.03</v>
      </c>
      <c r="G13919" s="3" t="s">
        <v>41</v>
      </c>
      <c r="H13919" s="4" t="n">
        <f aca="false">ROUND(E13919*F13919,2)</f>
        <v>131045.49</v>
      </c>
    </row>
    <row r="13920" customFormat="false" ht="15" hidden="false" customHeight="false" outlineLevel="0" collapsed="false">
      <c r="A13920" s="3" t="n">
        <v>13919</v>
      </c>
      <c r="B13920" s="3" t="n">
        <v>7</v>
      </c>
      <c r="C13920" s="3" t="s">
        <v>522</v>
      </c>
      <c r="D13920" s="3" t="s">
        <v>563</v>
      </c>
      <c r="E13920" s="3" t="n">
        <v>3217</v>
      </c>
      <c r="F13920" s="4" t="n">
        <v>258.13</v>
      </c>
      <c r="G13920" s="3" t="s">
        <v>8</v>
      </c>
      <c r="H13920" s="4" t="n">
        <f aca="false">ROUND(E13920*F13920,2)</f>
        <v>830404.21</v>
      </c>
    </row>
    <row r="13921" customFormat="false" ht="15" hidden="false" customHeight="false" outlineLevel="0" collapsed="false">
      <c r="A13921" s="3" t="n">
        <v>13920</v>
      </c>
      <c r="B13921" s="3" t="n">
        <v>8</v>
      </c>
      <c r="C13921" s="3" t="s">
        <v>522</v>
      </c>
      <c r="D13921" s="3" t="s">
        <v>562</v>
      </c>
      <c r="E13921" s="3" t="n">
        <v>1704</v>
      </c>
      <c r="F13921" s="4" t="n">
        <v>81.34</v>
      </c>
      <c r="G13921" s="3" t="s">
        <v>8</v>
      </c>
      <c r="H13921" s="4" t="n">
        <f aca="false">ROUND(E13921*F13921,2)</f>
        <v>138603.36</v>
      </c>
    </row>
    <row r="13922" customFormat="false" ht="15" hidden="false" customHeight="false" outlineLevel="0" collapsed="false">
      <c r="A13922" s="3" t="n">
        <v>13921</v>
      </c>
      <c r="B13922" s="3" t="n">
        <v>11</v>
      </c>
      <c r="C13922" s="3" t="s">
        <v>522</v>
      </c>
      <c r="D13922" s="3" t="s">
        <v>562</v>
      </c>
      <c r="E13922" s="3" t="n">
        <v>2243</v>
      </c>
      <c r="F13922" s="4" t="n">
        <v>98.17</v>
      </c>
      <c r="G13922" s="3" t="s">
        <v>34</v>
      </c>
      <c r="H13922" s="4" t="n">
        <f aca="false">ROUND(E13922*F13922,2)</f>
        <v>220195.31</v>
      </c>
    </row>
    <row r="13923" customFormat="false" ht="15" hidden="false" customHeight="false" outlineLevel="0" collapsed="false">
      <c r="A13923" s="3" t="n">
        <v>13922</v>
      </c>
      <c r="B13923" s="3" t="n">
        <v>2</v>
      </c>
      <c r="C13923" s="3" t="s">
        <v>522</v>
      </c>
      <c r="D13923" s="3" t="s">
        <v>563</v>
      </c>
      <c r="E13923" s="3" t="n">
        <v>1256</v>
      </c>
      <c r="F13923" s="4" t="n">
        <v>32.55</v>
      </c>
      <c r="G13923" s="3" t="s">
        <v>8</v>
      </c>
      <c r="H13923" s="4" t="n">
        <f aca="false">ROUND(E13923*F13923,2)</f>
        <v>40882.8</v>
      </c>
    </row>
    <row r="13924" customFormat="false" ht="15" hidden="false" customHeight="false" outlineLevel="0" collapsed="false">
      <c r="A13924" s="3" t="n">
        <v>13923</v>
      </c>
      <c r="B13924" s="3" t="n">
        <v>9</v>
      </c>
      <c r="C13924" s="3" t="s">
        <v>522</v>
      </c>
      <c r="D13924" s="3" t="s">
        <v>563</v>
      </c>
      <c r="E13924" s="3" t="n">
        <v>2255</v>
      </c>
      <c r="F13924" s="4" t="n">
        <v>262.4</v>
      </c>
      <c r="G13924" s="3" t="s">
        <v>8</v>
      </c>
      <c r="H13924" s="4" t="n">
        <f aca="false">ROUND(E13924*F13924,2)</f>
        <v>591712</v>
      </c>
    </row>
    <row r="13925" customFormat="false" ht="15" hidden="false" customHeight="false" outlineLevel="0" collapsed="false">
      <c r="A13925" s="3" t="n">
        <v>13924</v>
      </c>
      <c r="B13925" s="3" t="n">
        <v>6</v>
      </c>
      <c r="C13925" s="3" t="s">
        <v>522</v>
      </c>
      <c r="D13925" s="3" t="s">
        <v>563</v>
      </c>
      <c r="E13925" s="3" t="n">
        <v>2762</v>
      </c>
      <c r="F13925" s="4" t="n">
        <v>264.19</v>
      </c>
      <c r="G13925" s="3" t="s">
        <v>8</v>
      </c>
      <c r="H13925" s="4" t="n">
        <f aca="false">ROUND(E13925*F13925,2)</f>
        <v>729692.78</v>
      </c>
    </row>
    <row r="13926" customFormat="false" ht="15" hidden="false" customHeight="false" outlineLevel="0" collapsed="false">
      <c r="A13926" s="3" t="n">
        <v>13925</v>
      </c>
      <c r="B13926" s="3" t="n">
        <v>2</v>
      </c>
      <c r="C13926" s="3" t="s">
        <v>522</v>
      </c>
      <c r="D13926" s="3" t="s">
        <v>563</v>
      </c>
      <c r="E13926" s="3" t="n">
        <v>4543</v>
      </c>
      <c r="F13926" s="4" t="n">
        <v>32.51</v>
      </c>
      <c r="G13926" s="3" t="s">
        <v>8</v>
      </c>
      <c r="H13926" s="4" t="n">
        <f aca="false">ROUND(E13926*F13926,2)</f>
        <v>147692.93</v>
      </c>
    </row>
    <row r="13927" customFormat="false" ht="15" hidden="false" customHeight="false" outlineLevel="0" collapsed="false">
      <c r="A13927" s="3" t="n">
        <v>13926</v>
      </c>
      <c r="B13927" s="3" t="n">
        <v>13</v>
      </c>
      <c r="C13927" s="3" t="s">
        <v>522</v>
      </c>
      <c r="D13927" s="3" t="s">
        <v>562</v>
      </c>
      <c r="E13927" s="3" t="n">
        <v>4314</v>
      </c>
      <c r="F13927" s="4" t="n">
        <v>45.18</v>
      </c>
      <c r="G13927" s="3" t="s">
        <v>41</v>
      </c>
      <c r="H13927" s="4" t="n">
        <f aca="false">ROUND(E13927*F13927,2)</f>
        <v>194906.52</v>
      </c>
    </row>
    <row r="13928" customFormat="false" ht="15" hidden="false" customHeight="false" outlineLevel="0" collapsed="false">
      <c r="A13928" s="3" t="n">
        <v>13927</v>
      </c>
      <c r="B13928" s="3" t="n">
        <v>13</v>
      </c>
      <c r="C13928" s="3" t="s">
        <v>523</v>
      </c>
      <c r="D13928" s="3" t="s">
        <v>563</v>
      </c>
      <c r="E13928" s="3" t="n">
        <v>1070</v>
      </c>
      <c r="F13928" s="4" t="n">
        <v>44.82</v>
      </c>
      <c r="G13928" s="3" t="s">
        <v>41</v>
      </c>
      <c r="H13928" s="4" t="n">
        <f aca="false">ROUND(E13928*F13928,2)</f>
        <v>47957.4</v>
      </c>
    </row>
    <row r="13929" customFormat="false" ht="15" hidden="false" customHeight="false" outlineLevel="0" collapsed="false">
      <c r="A13929" s="3" t="n">
        <v>13928</v>
      </c>
      <c r="B13929" s="3" t="n">
        <v>11</v>
      </c>
      <c r="C13929" s="3" t="s">
        <v>523</v>
      </c>
      <c r="D13929" s="3" t="s">
        <v>562</v>
      </c>
      <c r="E13929" s="3" t="n">
        <v>1713</v>
      </c>
      <c r="F13929" s="4" t="n">
        <v>98.49</v>
      </c>
      <c r="G13929" s="3" t="s">
        <v>34</v>
      </c>
      <c r="H13929" s="4" t="n">
        <f aca="false">ROUND(E13929*F13929,2)</f>
        <v>168713.37</v>
      </c>
    </row>
    <row r="13930" customFormat="false" ht="15" hidden="false" customHeight="false" outlineLevel="0" collapsed="false">
      <c r="A13930" s="3" t="n">
        <v>13929</v>
      </c>
      <c r="B13930" s="3" t="n">
        <v>14</v>
      </c>
      <c r="C13930" s="3" t="s">
        <v>523</v>
      </c>
      <c r="D13930" s="3" t="s">
        <v>563</v>
      </c>
      <c r="E13930" s="3" t="n">
        <v>688</v>
      </c>
      <c r="F13930" s="4" t="n">
        <v>59.11</v>
      </c>
      <c r="G13930" s="3" t="s">
        <v>41</v>
      </c>
      <c r="H13930" s="4" t="n">
        <f aca="false">ROUND(E13930*F13930,2)</f>
        <v>40667.68</v>
      </c>
    </row>
    <row r="13931" customFormat="false" ht="15" hidden="false" customHeight="false" outlineLevel="0" collapsed="false">
      <c r="A13931" s="3" t="n">
        <v>13930</v>
      </c>
      <c r="B13931" s="3" t="n">
        <v>4</v>
      </c>
      <c r="C13931" s="3" t="s">
        <v>523</v>
      </c>
      <c r="D13931" s="3" t="s">
        <v>562</v>
      </c>
      <c r="E13931" s="3" t="n">
        <v>83</v>
      </c>
      <c r="F13931" s="4" t="n">
        <v>114.26</v>
      </c>
      <c r="G13931" s="3" t="s">
        <v>8</v>
      </c>
      <c r="H13931" s="4" t="n">
        <f aca="false">ROUND(E13931*F13931,2)</f>
        <v>9483.58</v>
      </c>
    </row>
    <row r="13932" customFormat="false" ht="15" hidden="false" customHeight="false" outlineLevel="0" collapsed="false">
      <c r="A13932" s="3" t="n">
        <v>13931</v>
      </c>
      <c r="B13932" s="3" t="n">
        <v>8</v>
      </c>
      <c r="C13932" s="3" t="s">
        <v>523</v>
      </c>
      <c r="D13932" s="3" t="s">
        <v>562</v>
      </c>
      <c r="E13932" s="3" t="n">
        <v>3187</v>
      </c>
      <c r="F13932" s="4" t="n">
        <v>81.81</v>
      </c>
      <c r="G13932" s="3" t="s">
        <v>8</v>
      </c>
      <c r="H13932" s="4" t="n">
        <f aca="false">ROUND(E13932*F13932,2)</f>
        <v>260728.47</v>
      </c>
    </row>
    <row r="13933" customFormat="false" ht="15" hidden="false" customHeight="false" outlineLevel="0" collapsed="false">
      <c r="A13933" s="3" t="n">
        <v>13932</v>
      </c>
      <c r="B13933" s="3" t="n">
        <v>8</v>
      </c>
      <c r="C13933" s="3" t="s">
        <v>523</v>
      </c>
      <c r="D13933" s="3" t="s">
        <v>562</v>
      </c>
      <c r="E13933" s="3" t="n">
        <v>4959</v>
      </c>
      <c r="F13933" s="4" t="n">
        <v>81.75</v>
      </c>
      <c r="G13933" s="3" t="s">
        <v>8</v>
      </c>
      <c r="H13933" s="4" t="n">
        <f aca="false">ROUND(E13933*F13933,2)</f>
        <v>405398.25</v>
      </c>
    </row>
    <row r="13934" customFormat="false" ht="15" hidden="false" customHeight="false" outlineLevel="0" collapsed="false">
      <c r="A13934" s="3" t="n">
        <v>13933</v>
      </c>
      <c r="B13934" s="3" t="n">
        <v>12</v>
      </c>
      <c r="C13934" s="3" t="s">
        <v>523</v>
      </c>
      <c r="D13934" s="3" t="s">
        <v>562</v>
      </c>
      <c r="E13934" s="3" t="n">
        <v>201</v>
      </c>
      <c r="F13934" s="4" t="n">
        <v>211.84</v>
      </c>
      <c r="G13934" s="3" t="s">
        <v>38</v>
      </c>
      <c r="H13934" s="4" t="n">
        <f aca="false">ROUND(E13934*F13934,2)</f>
        <v>42579.84</v>
      </c>
    </row>
    <row r="13935" customFormat="false" ht="15" hidden="false" customHeight="false" outlineLevel="0" collapsed="false">
      <c r="A13935" s="3" t="n">
        <v>13934</v>
      </c>
      <c r="B13935" s="3" t="n">
        <v>12</v>
      </c>
      <c r="C13935" s="3" t="s">
        <v>523</v>
      </c>
      <c r="D13935" s="3" t="s">
        <v>562</v>
      </c>
      <c r="E13935" s="3" t="n">
        <v>3899</v>
      </c>
      <c r="F13935" s="4" t="n">
        <v>211.24</v>
      </c>
      <c r="G13935" s="3" t="s">
        <v>38</v>
      </c>
      <c r="H13935" s="4" t="n">
        <f aca="false">ROUND(E13935*F13935,2)</f>
        <v>823624.76</v>
      </c>
    </row>
    <row r="13936" customFormat="false" ht="15" hidden="false" customHeight="false" outlineLevel="0" collapsed="false">
      <c r="A13936" s="3" t="n">
        <v>13935</v>
      </c>
      <c r="B13936" s="3" t="n">
        <v>2</v>
      </c>
      <c r="C13936" s="3" t="s">
        <v>523</v>
      </c>
      <c r="D13936" s="3" t="s">
        <v>562</v>
      </c>
      <c r="E13936" s="3" t="n">
        <v>3830</v>
      </c>
      <c r="F13936" s="4" t="n">
        <v>32.82</v>
      </c>
      <c r="G13936" s="3" t="s">
        <v>8</v>
      </c>
      <c r="H13936" s="4" t="n">
        <f aca="false">ROUND(E13936*F13936,2)</f>
        <v>125700.6</v>
      </c>
    </row>
    <row r="13937" customFormat="false" ht="15" hidden="false" customHeight="false" outlineLevel="0" collapsed="false">
      <c r="A13937" s="3" t="n">
        <v>13936</v>
      </c>
      <c r="B13937" s="3" t="n">
        <v>8</v>
      </c>
      <c r="C13937" s="3" t="s">
        <v>523</v>
      </c>
      <c r="D13937" s="3" t="s">
        <v>562</v>
      </c>
      <c r="E13937" s="3" t="n">
        <v>1985</v>
      </c>
      <c r="F13937" s="4" t="n">
        <v>81.83</v>
      </c>
      <c r="G13937" s="3" t="s">
        <v>8</v>
      </c>
      <c r="H13937" s="4" t="n">
        <f aca="false">ROUND(E13937*F13937,2)</f>
        <v>162432.55</v>
      </c>
    </row>
    <row r="13938" customFormat="false" ht="15" hidden="false" customHeight="false" outlineLevel="0" collapsed="false">
      <c r="A13938" s="3" t="n">
        <v>13937</v>
      </c>
      <c r="B13938" s="3" t="n">
        <v>12</v>
      </c>
      <c r="C13938" s="3" t="s">
        <v>523</v>
      </c>
      <c r="D13938" s="3" t="s">
        <v>563</v>
      </c>
      <c r="E13938" s="3" t="n">
        <v>3310</v>
      </c>
      <c r="F13938" s="4" t="n">
        <v>211.42</v>
      </c>
      <c r="G13938" s="3" t="s">
        <v>38</v>
      </c>
      <c r="H13938" s="4" t="n">
        <f aca="false">ROUND(E13938*F13938,2)</f>
        <v>699800.2</v>
      </c>
    </row>
    <row r="13939" customFormat="false" ht="15" hidden="false" customHeight="false" outlineLevel="0" collapsed="false">
      <c r="A13939" s="3" t="n">
        <v>13938</v>
      </c>
      <c r="B13939" s="3" t="n">
        <v>3</v>
      </c>
      <c r="C13939" s="3" t="s">
        <v>523</v>
      </c>
      <c r="D13939" s="3" t="s">
        <v>562</v>
      </c>
      <c r="E13939" s="3" t="n">
        <v>4821</v>
      </c>
      <c r="F13939" s="4" t="n">
        <v>177.42</v>
      </c>
      <c r="G13939" s="3" t="s">
        <v>8</v>
      </c>
      <c r="H13939" s="4" t="n">
        <f aca="false">ROUND(E13939*F13939,2)</f>
        <v>855341.82</v>
      </c>
    </row>
    <row r="13940" customFormat="false" ht="15" hidden="false" customHeight="false" outlineLevel="0" collapsed="false">
      <c r="A13940" s="3" t="n">
        <v>13939</v>
      </c>
      <c r="B13940" s="3" t="n">
        <v>8</v>
      </c>
      <c r="C13940" s="3" t="s">
        <v>523</v>
      </c>
      <c r="D13940" s="3" t="s">
        <v>562</v>
      </c>
      <c r="E13940" s="3" t="n">
        <v>2843</v>
      </c>
      <c r="F13940" s="4" t="n">
        <v>81.64</v>
      </c>
      <c r="G13940" s="3" t="s">
        <v>8</v>
      </c>
      <c r="H13940" s="4" t="n">
        <f aca="false">ROUND(E13940*F13940,2)</f>
        <v>232102.52</v>
      </c>
    </row>
    <row r="13941" customFormat="false" ht="15" hidden="false" customHeight="false" outlineLevel="0" collapsed="false">
      <c r="A13941" s="3" t="n">
        <v>13940</v>
      </c>
      <c r="B13941" s="3" t="n">
        <v>13</v>
      </c>
      <c r="C13941" s="3" t="s">
        <v>523</v>
      </c>
      <c r="D13941" s="3" t="s">
        <v>563</v>
      </c>
      <c r="E13941" s="3" t="n">
        <v>1579</v>
      </c>
      <c r="F13941" s="4" t="n">
        <v>44.83</v>
      </c>
      <c r="G13941" s="3" t="s">
        <v>41</v>
      </c>
      <c r="H13941" s="4" t="n">
        <f aca="false">ROUND(E13941*F13941,2)</f>
        <v>70786.57</v>
      </c>
    </row>
    <row r="13942" customFormat="false" ht="15" hidden="false" customHeight="false" outlineLevel="0" collapsed="false">
      <c r="A13942" s="3" t="n">
        <v>13941</v>
      </c>
      <c r="B13942" s="3" t="n">
        <v>2</v>
      </c>
      <c r="C13942" s="3" t="s">
        <v>523</v>
      </c>
      <c r="D13942" s="3" t="s">
        <v>563</v>
      </c>
      <c r="E13942" s="3" t="n">
        <v>3557</v>
      </c>
      <c r="F13942" s="4" t="n">
        <v>32.96</v>
      </c>
      <c r="G13942" s="3" t="s">
        <v>8</v>
      </c>
      <c r="H13942" s="4" t="n">
        <f aca="false">ROUND(E13942*F13942,2)</f>
        <v>117238.72</v>
      </c>
    </row>
    <row r="13943" customFormat="false" ht="15" hidden="false" customHeight="false" outlineLevel="0" collapsed="false">
      <c r="A13943" s="3" t="n">
        <v>13942</v>
      </c>
      <c r="B13943" s="3" t="n">
        <v>1</v>
      </c>
      <c r="C13943" s="3" t="s">
        <v>523</v>
      </c>
      <c r="D13943" s="3" t="s">
        <v>562</v>
      </c>
      <c r="E13943" s="3" t="n">
        <v>3532</v>
      </c>
      <c r="F13943" s="4" t="n">
        <v>312.79</v>
      </c>
      <c r="G13943" s="3" t="s">
        <v>8</v>
      </c>
      <c r="H13943" s="4" t="n">
        <f aca="false">ROUND(E13943*F13943,2)</f>
        <v>1104774.28</v>
      </c>
    </row>
    <row r="13944" customFormat="false" ht="15" hidden="false" customHeight="false" outlineLevel="0" collapsed="false">
      <c r="A13944" s="3" t="n">
        <v>13943</v>
      </c>
      <c r="B13944" s="3" t="n">
        <v>10</v>
      </c>
      <c r="C13944" s="3" t="s">
        <v>523</v>
      </c>
      <c r="D13944" s="3" t="s">
        <v>562</v>
      </c>
      <c r="E13944" s="3" t="n">
        <v>4953</v>
      </c>
      <c r="F13944" s="4" t="n">
        <v>100.67</v>
      </c>
      <c r="G13944" s="3" t="s">
        <v>8</v>
      </c>
      <c r="H13944" s="4" t="n">
        <f aca="false">ROUND(E13944*F13944,2)</f>
        <v>498618.51</v>
      </c>
    </row>
    <row r="13945" customFormat="false" ht="15" hidden="false" customHeight="false" outlineLevel="0" collapsed="false">
      <c r="A13945" s="3" t="n">
        <v>13944</v>
      </c>
      <c r="B13945" s="3" t="n">
        <v>6</v>
      </c>
      <c r="C13945" s="3" t="s">
        <v>523</v>
      </c>
      <c r="D13945" s="3" t="s">
        <v>562</v>
      </c>
      <c r="E13945" s="3" t="n">
        <v>1276</v>
      </c>
      <c r="F13945" s="4" t="n">
        <v>270.73</v>
      </c>
      <c r="G13945" s="3" t="s">
        <v>8</v>
      </c>
      <c r="H13945" s="4" t="n">
        <f aca="false">ROUND(E13945*F13945,2)</f>
        <v>345451.48</v>
      </c>
    </row>
    <row r="13946" customFormat="false" ht="15" hidden="false" customHeight="false" outlineLevel="0" collapsed="false">
      <c r="A13946" s="3" t="n">
        <v>13945</v>
      </c>
      <c r="B13946" s="3" t="n">
        <v>10</v>
      </c>
      <c r="C13946" s="3" t="s">
        <v>523</v>
      </c>
      <c r="D13946" s="3" t="s">
        <v>562</v>
      </c>
      <c r="E13946" s="3" t="n">
        <v>500</v>
      </c>
      <c r="F13946" s="4" t="n">
        <v>101.1</v>
      </c>
      <c r="G13946" s="3" t="s">
        <v>8</v>
      </c>
      <c r="H13946" s="4" t="n">
        <f aca="false">ROUND(E13946*F13946,2)</f>
        <v>50550</v>
      </c>
    </row>
    <row r="13947" customFormat="false" ht="15" hidden="false" customHeight="false" outlineLevel="0" collapsed="false">
      <c r="A13947" s="3" t="n">
        <v>13946</v>
      </c>
      <c r="B13947" s="3" t="n">
        <v>13</v>
      </c>
      <c r="C13947" s="3" t="s">
        <v>523</v>
      </c>
      <c r="D13947" s="3" t="s">
        <v>563</v>
      </c>
      <c r="E13947" s="3" t="n">
        <v>2177</v>
      </c>
      <c r="F13947" s="4" t="n">
        <v>44.97</v>
      </c>
      <c r="G13947" s="3" t="s">
        <v>41</v>
      </c>
      <c r="H13947" s="4" t="n">
        <f aca="false">ROUND(E13947*F13947,2)</f>
        <v>97899.69</v>
      </c>
    </row>
    <row r="13948" customFormat="false" ht="15" hidden="false" customHeight="false" outlineLevel="0" collapsed="false">
      <c r="A13948" s="3" t="n">
        <v>13947</v>
      </c>
      <c r="B13948" s="3" t="n">
        <v>7</v>
      </c>
      <c r="C13948" s="3" t="s">
        <v>523</v>
      </c>
      <c r="D13948" s="3" t="s">
        <v>563</v>
      </c>
      <c r="E13948" s="3" t="n">
        <v>1116</v>
      </c>
      <c r="F13948" s="4" t="n">
        <v>260.06</v>
      </c>
      <c r="G13948" s="3" t="s">
        <v>8</v>
      </c>
      <c r="H13948" s="4" t="n">
        <f aca="false">ROUND(E13948*F13948,2)</f>
        <v>290226.96</v>
      </c>
    </row>
    <row r="13949" customFormat="false" ht="15" hidden="false" customHeight="false" outlineLevel="0" collapsed="false">
      <c r="A13949" s="3" t="n">
        <v>13948</v>
      </c>
      <c r="B13949" s="3" t="n">
        <v>14</v>
      </c>
      <c r="C13949" s="3" t="s">
        <v>523</v>
      </c>
      <c r="D13949" s="3" t="s">
        <v>562</v>
      </c>
      <c r="E13949" s="3" t="n">
        <v>3503</v>
      </c>
      <c r="F13949" s="4" t="n">
        <v>59.03</v>
      </c>
      <c r="G13949" s="3" t="s">
        <v>41</v>
      </c>
      <c r="H13949" s="4" t="n">
        <f aca="false">ROUND(E13949*F13949,2)</f>
        <v>206782.09</v>
      </c>
    </row>
    <row r="13950" customFormat="false" ht="15" hidden="false" customHeight="false" outlineLevel="0" collapsed="false">
      <c r="A13950" s="3" t="n">
        <v>13949</v>
      </c>
      <c r="B13950" s="3" t="n">
        <v>4</v>
      </c>
      <c r="C13950" s="3" t="s">
        <v>523</v>
      </c>
      <c r="D13950" s="3" t="s">
        <v>563</v>
      </c>
      <c r="E13950" s="3" t="n">
        <v>1760</v>
      </c>
      <c r="F13950" s="4" t="n">
        <v>114.21</v>
      </c>
      <c r="G13950" s="3" t="s">
        <v>8</v>
      </c>
      <c r="H13950" s="4" t="n">
        <f aca="false">ROUND(E13950*F13950,2)</f>
        <v>201009.6</v>
      </c>
    </row>
    <row r="13951" customFormat="false" ht="15" hidden="false" customHeight="false" outlineLevel="0" collapsed="false">
      <c r="A13951" s="3" t="n">
        <v>13950</v>
      </c>
      <c r="B13951" s="3" t="n">
        <v>1</v>
      </c>
      <c r="C13951" s="3" t="s">
        <v>523</v>
      </c>
      <c r="D13951" s="3" t="s">
        <v>563</v>
      </c>
      <c r="E13951" s="3" t="n">
        <v>1806</v>
      </c>
      <c r="F13951" s="4" t="n">
        <v>313</v>
      </c>
      <c r="G13951" s="3" t="s">
        <v>8</v>
      </c>
      <c r="H13951" s="4" t="n">
        <f aca="false">ROUND(E13951*F13951,2)</f>
        <v>565278</v>
      </c>
    </row>
    <row r="13952" customFormat="false" ht="15" hidden="false" customHeight="false" outlineLevel="0" collapsed="false">
      <c r="A13952" s="3" t="n">
        <v>13951</v>
      </c>
      <c r="B13952" s="3" t="n">
        <v>12</v>
      </c>
      <c r="C13952" s="3" t="s">
        <v>523</v>
      </c>
      <c r="D13952" s="3" t="s">
        <v>562</v>
      </c>
      <c r="E13952" s="3" t="n">
        <v>4628</v>
      </c>
      <c r="F13952" s="4" t="n">
        <v>211.38</v>
      </c>
      <c r="G13952" s="3" t="s">
        <v>38</v>
      </c>
      <c r="H13952" s="4" t="n">
        <f aca="false">ROUND(E13952*F13952,2)</f>
        <v>978266.64</v>
      </c>
    </row>
    <row r="13953" customFormat="false" ht="15" hidden="false" customHeight="false" outlineLevel="0" collapsed="false">
      <c r="A13953" s="3" t="n">
        <v>13952</v>
      </c>
      <c r="B13953" s="3" t="n">
        <v>15</v>
      </c>
      <c r="C13953" s="3" t="s">
        <v>524</v>
      </c>
      <c r="D13953" s="3" t="s">
        <v>562</v>
      </c>
      <c r="E13953" s="3" t="n">
        <v>126</v>
      </c>
      <c r="F13953" s="4" t="n">
        <v>275.46</v>
      </c>
      <c r="G13953" s="3" t="s">
        <v>46</v>
      </c>
      <c r="H13953" s="4" t="n">
        <f aca="false">ROUND(E13953*F13953,2)</f>
        <v>34707.96</v>
      </c>
    </row>
    <row r="13954" customFormat="false" ht="15" hidden="false" customHeight="false" outlineLevel="0" collapsed="false">
      <c r="A13954" s="3" t="n">
        <v>13953</v>
      </c>
      <c r="B13954" s="3" t="n">
        <v>3</v>
      </c>
      <c r="C13954" s="3" t="s">
        <v>524</v>
      </c>
      <c r="D13954" s="3" t="s">
        <v>563</v>
      </c>
      <c r="E13954" s="3" t="n">
        <v>850</v>
      </c>
      <c r="F13954" s="4" t="n">
        <v>179.94</v>
      </c>
      <c r="G13954" s="3" t="s">
        <v>8</v>
      </c>
      <c r="H13954" s="4" t="n">
        <f aca="false">ROUND(E13954*F13954,2)</f>
        <v>152949</v>
      </c>
    </row>
    <row r="13955" customFormat="false" ht="15" hidden="false" customHeight="false" outlineLevel="0" collapsed="false">
      <c r="A13955" s="3" t="n">
        <v>13954</v>
      </c>
      <c r="B13955" s="3" t="n">
        <v>5</v>
      </c>
      <c r="C13955" s="3" t="s">
        <v>524</v>
      </c>
      <c r="D13955" s="3" t="s">
        <v>563</v>
      </c>
      <c r="E13955" s="3" t="n">
        <v>4717</v>
      </c>
      <c r="F13955" s="4" t="n">
        <v>648.46</v>
      </c>
      <c r="G13955" s="3" t="s">
        <v>8</v>
      </c>
      <c r="H13955" s="4" t="n">
        <f aca="false">ROUND(E13955*F13955,2)</f>
        <v>3058785.82</v>
      </c>
    </row>
    <row r="13956" customFormat="false" ht="15" hidden="false" customHeight="false" outlineLevel="0" collapsed="false">
      <c r="A13956" s="3" t="n">
        <v>13955</v>
      </c>
      <c r="B13956" s="3" t="n">
        <v>9</v>
      </c>
      <c r="C13956" s="3" t="s">
        <v>524</v>
      </c>
      <c r="D13956" s="3" t="s">
        <v>562</v>
      </c>
      <c r="E13956" s="3" t="n">
        <v>4456</v>
      </c>
      <c r="F13956" s="4" t="n">
        <v>269.73</v>
      </c>
      <c r="G13956" s="3" t="s">
        <v>8</v>
      </c>
      <c r="H13956" s="4" t="n">
        <f aca="false">ROUND(E13956*F13956,2)</f>
        <v>1201916.88</v>
      </c>
    </row>
    <row r="13957" customFormat="false" ht="15" hidden="false" customHeight="false" outlineLevel="0" collapsed="false">
      <c r="A13957" s="3" t="n">
        <v>13956</v>
      </c>
      <c r="B13957" s="3" t="n">
        <v>12</v>
      </c>
      <c r="C13957" s="3" t="s">
        <v>524</v>
      </c>
      <c r="D13957" s="3" t="s">
        <v>562</v>
      </c>
      <c r="E13957" s="3" t="n">
        <v>950</v>
      </c>
      <c r="F13957" s="4" t="n">
        <v>211.43</v>
      </c>
      <c r="G13957" s="3" t="s">
        <v>38</v>
      </c>
      <c r="H13957" s="4" t="n">
        <f aca="false">ROUND(E13957*F13957,2)</f>
        <v>200858.5</v>
      </c>
    </row>
    <row r="13958" customFormat="false" ht="15" hidden="false" customHeight="false" outlineLevel="0" collapsed="false">
      <c r="A13958" s="3" t="n">
        <v>13957</v>
      </c>
      <c r="B13958" s="3" t="n">
        <v>1</v>
      </c>
      <c r="C13958" s="3" t="s">
        <v>524</v>
      </c>
      <c r="D13958" s="3" t="s">
        <v>562</v>
      </c>
      <c r="E13958" s="3" t="n">
        <v>4225</v>
      </c>
      <c r="F13958" s="4" t="n">
        <v>322.87</v>
      </c>
      <c r="G13958" s="3" t="s">
        <v>8</v>
      </c>
      <c r="H13958" s="4" t="n">
        <f aca="false">ROUND(E13958*F13958,2)</f>
        <v>1364125.75</v>
      </c>
    </row>
    <row r="13959" customFormat="false" ht="15" hidden="false" customHeight="false" outlineLevel="0" collapsed="false">
      <c r="A13959" s="3" t="n">
        <v>13958</v>
      </c>
      <c r="B13959" s="3" t="n">
        <v>3</v>
      </c>
      <c r="C13959" s="3" t="s">
        <v>524</v>
      </c>
      <c r="D13959" s="3" t="s">
        <v>562</v>
      </c>
      <c r="E13959" s="3" t="n">
        <v>569</v>
      </c>
      <c r="F13959" s="4" t="n">
        <v>179.98</v>
      </c>
      <c r="G13959" s="3" t="s">
        <v>8</v>
      </c>
      <c r="H13959" s="4" t="n">
        <f aca="false">ROUND(E13959*F13959,2)</f>
        <v>102408.62</v>
      </c>
    </row>
    <row r="13960" customFormat="false" ht="15" hidden="false" customHeight="false" outlineLevel="0" collapsed="false">
      <c r="A13960" s="3" t="n">
        <v>13959</v>
      </c>
      <c r="B13960" s="3" t="n">
        <v>4</v>
      </c>
      <c r="C13960" s="3" t="s">
        <v>524</v>
      </c>
      <c r="D13960" s="3" t="s">
        <v>563</v>
      </c>
      <c r="E13960" s="3" t="n">
        <v>4062</v>
      </c>
      <c r="F13960" s="4" t="n">
        <v>114.05</v>
      </c>
      <c r="G13960" s="3" t="s">
        <v>8</v>
      </c>
      <c r="H13960" s="4" t="n">
        <f aca="false">ROUND(E13960*F13960,2)</f>
        <v>463271.1</v>
      </c>
    </row>
    <row r="13961" customFormat="false" ht="15" hidden="false" customHeight="false" outlineLevel="0" collapsed="false">
      <c r="A13961" s="3" t="n">
        <v>13960</v>
      </c>
      <c r="B13961" s="3" t="n">
        <v>2</v>
      </c>
      <c r="C13961" s="3" t="s">
        <v>524</v>
      </c>
      <c r="D13961" s="3" t="s">
        <v>563</v>
      </c>
      <c r="E13961" s="3" t="n">
        <v>2997</v>
      </c>
      <c r="F13961" s="4" t="n">
        <v>32.34</v>
      </c>
      <c r="G13961" s="3" t="s">
        <v>8</v>
      </c>
      <c r="H13961" s="4" t="n">
        <f aca="false">ROUND(E13961*F13961,2)</f>
        <v>96922.98</v>
      </c>
    </row>
    <row r="13962" customFormat="false" ht="15" hidden="false" customHeight="false" outlineLevel="0" collapsed="false">
      <c r="A13962" s="3" t="n">
        <v>13961</v>
      </c>
      <c r="B13962" s="3" t="n">
        <v>9</v>
      </c>
      <c r="C13962" s="3" t="s">
        <v>524</v>
      </c>
      <c r="D13962" s="3" t="s">
        <v>562</v>
      </c>
      <c r="E13962" s="3" t="n">
        <v>4227</v>
      </c>
      <c r="F13962" s="4" t="n">
        <v>269.65</v>
      </c>
      <c r="G13962" s="3" t="s">
        <v>8</v>
      </c>
      <c r="H13962" s="4" t="n">
        <f aca="false">ROUND(E13962*F13962,2)</f>
        <v>1139810.55</v>
      </c>
    </row>
    <row r="13963" customFormat="false" ht="15" hidden="false" customHeight="false" outlineLevel="0" collapsed="false">
      <c r="A13963" s="3" t="n">
        <v>13962</v>
      </c>
      <c r="B13963" s="3" t="n">
        <v>10</v>
      </c>
      <c r="C13963" s="3" t="s">
        <v>524</v>
      </c>
      <c r="D13963" s="3" t="s">
        <v>562</v>
      </c>
      <c r="E13963" s="3" t="n">
        <v>3434</v>
      </c>
      <c r="F13963" s="4" t="n">
        <v>102</v>
      </c>
      <c r="G13963" s="3" t="s">
        <v>8</v>
      </c>
      <c r="H13963" s="4" t="n">
        <f aca="false">ROUND(E13963*F13963,2)</f>
        <v>350268</v>
      </c>
    </row>
    <row r="13964" customFormat="false" ht="15" hidden="false" customHeight="false" outlineLevel="0" collapsed="false">
      <c r="A13964" s="3" t="n">
        <v>13963</v>
      </c>
      <c r="B13964" s="3" t="n">
        <v>2</v>
      </c>
      <c r="C13964" s="3" t="s">
        <v>524</v>
      </c>
      <c r="D13964" s="3" t="s">
        <v>563</v>
      </c>
      <c r="E13964" s="3" t="n">
        <v>3341</v>
      </c>
      <c r="F13964" s="4" t="n">
        <v>32.42</v>
      </c>
      <c r="G13964" s="3" t="s">
        <v>8</v>
      </c>
      <c r="H13964" s="4" t="n">
        <f aca="false">ROUND(E13964*F13964,2)</f>
        <v>108315.22</v>
      </c>
    </row>
    <row r="13965" customFormat="false" ht="15" hidden="false" customHeight="false" outlineLevel="0" collapsed="false">
      <c r="A13965" s="3" t="n">
        <v>13964</v>
      </c>
      <c r="B13965" s="3" t="n">
        <v>2</v>
      </c>
      <c r="C13965" s="3" t="s">
        <v>524</v>
      </c>
      <c r="D13965" s="3" t="s">
        <v>563</v>
      </c>
      <c r="E13965" s="3" t="n">
        <v>1791</v>
      </c>
      <c r="F13965" s="4" t="n">
        <v>32.29</v>
      </c>
      <c r="G13965" s="3" t="s">
        <v>8</v>
      </c>
      <c r="H13965" s="4" t="n">
        <f aca="false">ROUND(E13965*F13965,2)</f>
        <v>57831.39</v>
      </c>
    </row>
    <row r="13966" customFormat="false" ht="15" hidden="false" customHeight="false" outlineLevel="0" collapsed="false">
      <c r="A13966" s="3" t="n">
        <v>13965</v>
      </c>
      <c r="B13966" s="3" t="n">
        <v>5</v>
      </c>
      <c r="C13966" s="3" t="s">
        <v>524</v>
      </c>
      <c r="D13966" s="3" t="s">
        <v>562</v>
      </c>
      <c r="E13966" s="3" t="n">
        <v>780</v>
      </c>
      <c r="F13966" s="4" t="n">
        <v>647.53</v>
      </c>
      <c r="G13966" s="3" t="s">
        <v>8</v>
      </c>
      <c r="H13966" s="4" t="n">
        <f aca="false">ROUND(E13966*F13966,2)</f>
        <v>505073.4</v>
      </c>
    </row>
    <row r="13967" customFormat="false" ht="15" hidden="false" customHeight="false" outlineLevel="0" collapsed="false">
      <c r="A13967" s="3" t="n">
        <v>13966</v>
      </c>
      <c r="B13967" s="3" t="n">
        <v>1</v>
      </c>
      <c r="C13967" s="3" t="s">
        <v>524</v>
      </c>
      <c r="D13967" s="3" t="s">
        <v>563</v>
      </c>
      <c r="E13967" s="3" t="n">
        <v>4882</v>
      </c>
      <c r="F13967" s="4" t="n">
        <v>322.72</v>
      </c>
      <c r="G13967" s="3" t="s">
        <v>8</v>
      </c>
      <c r="H13967" s="4" t="n">
        <f aca="false">ROUND(E13967*F13967,2)</f>
        <v>1575519.04</v>
      </c>
    </row>
    <row r="13968" customFormat="false" ht="15" hidden="false" customHeight="false" outlineLevel="0" collapsed="false">
      <c r="A13968" s="3" t="n">
        <v>13967</v>
      </c>
      <c r="B13968" s="3" t="n">
        <v>10</v>
      </c>
      <c r="C13968" s="3" t="s">
        <v>524</v>
      </c>
      <c r="D13968" s="3" t="s">
        <v>562</v>
      </c>
      <c r="E13968" s="3" t="n">
        <v>2714</v>
      </c>
      <c r="F13968" s="4" t="n">
        <v>101.76</v>
      </c>
      <c r="G13968" s="3" t="s">
        <v>8</v>
      </c>
      <c r="H13968" s="4" t="n">
        <f aca="false">ROUND(E13968*F13968,2)</f>
        <v>276176.64</v>
      </c>
    </row>
    <row r="13969" customFormat="false" ht="15" hidden="false" customHeight="false" outlineLevel="0" collapsed="false">
      <c r="A13969" s="3" t="n">
        <v>13968</v>
      </c>
      <c r="B13969" s="3" t="n">
        <v>10</v>
      </c>
      <c r="C13969" s="3" t="s">
        <v>524</v>
      </c>
      <c r="D13969" s="3" t="s">
        <v>563</v>
      </c>
      <c r="E13969" s="3" t="n">
        <v>4141</v>
      </c>
      <c r="F13969" s="4" t="n">
        <v>102.04</v>
      </c>
      <c r="G13969" s="3" t="s">
        <v>8</v>
      </c>
      <c r="H13969" s="4" t="n">
        <f aca="false">ROUND(E13969*F13969,2)</f>
        <v>422547.64</v>
      </c>
    </row>
    <row r="13970" customFormat="false" ht="15" hidden="false" customHeight="false" outlineLevel="0" collapsed="false">
      <c r="A13970" s="3" t="n">
        <v>13969</v>
      </c>
      <c r="B13970" s="3" t="n">
        <v>5</v>
      </c>
      <c r="C13970" s="3" t="s">
        <v>524</v>
      </c>
      <c r="D13970" s="3" t="s">
        <v>562</v>
      </c>
      <c r="E13970" s="3" t="n">
        <v>4090</v>
      </c>
      <c r="F13970" s="4" t="n">
        <v>649.57</v>
      </c>
      <c r="G13970" s="3" t="s">
        <v>8</v>
      </c>
      <c r="H13970" s="4" t="n">
        <f aca="false">ROUND(E13970*F13970,2)</f>
        <v>2656741.3</v>
      </c>
    </row>
    <row r="13971" customFormat="false" ht="15" hidden="false" customHeight="false" outlineLevel="0" collapsed="false">
      <c r="A13971" s="3" t="n">
        <v>13970</v>
      </c>
      <c r="B13971" s="3" t="n">
        <v>2</v>
      </c>
      <c r="C13971" s="3" t="s">
        <v>524</v>
      </c>
      <c r="D13971" s="3" t="s">
        <v>563</v>
      </c>
      <c r="E13971" s="3" t="n">
        <v>438</v>
      </c>
      <c r="F13971" s="4" t="n">
        <v>32.35</v>
      </c>
      <c r="G13971" s="3" t="s">
        <v>8</v>
      </c>
      <c r="H13971" s="4" t="n">
        <f aca="false">ROUND(E13971*F13971,2)</f>
        <v>14169.3</v>
      </c>
    </row>
    <row r="13972" customFormat="false" ht="15" hidden="false" customHeight="false" outlineLevel="0" collapsed="false">
      <c r="A13972" s="3" t="n">
        <v>13971</v>
      </c>
      <c r="B13972" s="3" t="n">
        <v>11</v>
      </c>
      <c r="C13972" s="3" t="s">
        <v>524</v>
      </c>
      <c r="D13972" s="3" t="s">
        <v>562</v>
      </c>
      <c r="E13972" s="3" t="n">
        <v>765</v>
      </c>
      <c r="F13972" s="4" t="n">
        <v>98.96</v>
      </c>
      <c r="G13972" s="3" t="s">
        <v>34</v>
      </c>
      <c r="H13972" s="4" t="n">
        <f aca="false">ROUND(E13972*F13972,2)</f>
        <v>75704.4</v>
      </c>
    </row>
    <row r="13973" customFormat="false" ht="15" hidden="false" customHeight="false" outlineLevel="0" collapsed="false">
      <c r="A13973" s="3" t="n">
        <v>13972</v>
      </c>
      <c r="B13973" s="3" t="n">
        <v>4</v>
      </c>
      <c r="C13973" s="3" t="s">
        <v>524</v>
      </c>
      <c r="D13973" s="3" t="s">
        <v>562</v>
      </c>
      <c r="E13973" s="3" t="n">
        <v>2250</v>
      </c>
      <c r="F13973" s="4" t="n">
        <v>114.49</v>
      </c>
      <c r="G13973" s="3" t="s">
        <v>8</v>
      </c>
      <c r="H13973" s="4" t="n">
        <f aca="false">ROUND(E13973*F13973,2)</f>
        <v>257602.5</v>
      </c>
    </row>
    <row r="13974" customFormat="false" ht="15" hidden="false" customHeight="false" outlineLevel="0" collapsed="false">
      <c r="A13974" s="3" t="n">
        <v>13973</v>
      </c>
      <c r="B13974" s="3" t="n">
        <v>2</v>
      </c>
      <c r="C13974" s="3" t="s">
        <v>524</v>
      </c>
      <c r="D13974" s="3" t="s">
        <v>563</v>
      </c>
      <c r="E13974" s="3" t="n">
        <v>3275</v>
      </c>
      <c r="F13974" s="4" t="n">
        <v>32.34</v>
      </c>
      <c r="G13974" s="3" t="s">
        <v>8</v>
      </c>
      <c r="H13974" s="4" t="n">
        <f aca="false">ROUND(E13974*F13974,2)</f>
        <v>105913.5</v>
      </c>
    </row>
    <row r="13975" customFormat="false" ht="15" hidden="false" customHeight="false" outlineLevel="0" collapsed="false">
      <c r="A13975" s="3" t="n">
        <v>13974</v>
      </c>
      <c r="B13975" s="3" t="n">
        <v>15</v>
      </c>
      <c r="C13975" s="3" t="s">
        <v>524</v>
      </c>
      <c r="D13975" s="3" t="s">
        <v>562</v>
      </c>
      <c r="E13975" s="3" t="n">
        <v>1892</v>
      </c>
      <c r="F13975" s="4" t="n">
        <v>276.12</v>
      </c>
      <c r="G13975" s="3" t="s">
        <v>46</v>
      </c>
      <c r="H13975" s="4" t="n">
        <f aca="false">ROUND(E13975*F13975,2)</f>
        <v>522419.04</v>
      </c>
    </row>
    <row r="13976" customFormat="false" ht="15" hidden="false" customHeight="false" outlineLevel="0" collapsed="false">
      <c r="A13976" s="3" t="n">
        <v>13975</v>
      </c>
      <c r="B13976" s="3" t="n">
        <v>4</v>
      </c>
      <c r="C13976" s="3" t="s">
        <v>524</v>
      </c>
      <c r="D13976" s="3" t="s">
        <v>563</v>
      </c>
      <c r="E13976" s="3" t="n">
        <v>1598</v>
      </c>
      <c r="F13976" s="4" t="n">
        <v>114.31</v>
      </c>
      <c r="G13976" s="3" t="s">
        <v>8</v>
      </c>
      <c r="H13976" s="4" t="n">
        <f aca="false">ROUND(E13976*F13976,2)</f>
        <v>182667.38</v>
      </c>
    </row>
    <row r="13977" customFormat="false" ht="15" hidden="false" customHeight="false" outlineLevel="0" collapsed="false">
      <c r="A13977" s="3" t="n">
        <v>13976</v>
      </c>
      <c r="B13977" s="3" t="n">
        <v>8</v>
      </c>
      <c r="C13977" s="3" t="s">
        <v>524</v>
      </c>
      <c r="D13977" s="3" t="s">
        <v>563</v>
      </c>
      <c r="E13977" s="3" t="n">
        <v>2156</v>
      </c>
      <c r="F13977" s="4" t="n">
        <v>83.93</v>
      </c>
      <c r="G13977" s="3" t="s">
        <v>8</v>
      </c>
      <c r="H13977" s="4" t="n">
        <f aca="false">ROUND(E13977*F13977,2)</f>
        <v>180953.08</v>
      </c>
    </row>
    <row r="13978" customFormat="false" ht="15" hidden="false" customHeight="false" outlineLevel="0" collapsed="false">
      <c r="A13978" s="3" t="n">
        <v>13977</v>
      </c>
      <c r="B13978" s="3" t="n">
        <v>10</v>
      </c>
      <c r="C13978" s="3" t="s">
        <v>524</v>
      </c>
      <c r="D13978" s="3" t="s">
        <v>562</v>
      </c>
      <c r="E13978" s="3" t="n">
        <v>3054</v>
      </c>
      <c r="F13978" s="4" t="n">
        <v>101.84</v>
      </c>
      <c r="G13978" s="3" t="s">
        <v>8</v>
      </c>
      <c r="H13978" s="4" t="n">
        <f aca="false">ROUND(E13978*F13978,2)</f>
        <v>311019.36</v>
      </c>
    </row>
    <row r="13979" customFormat="false" ht="15" hidden="false" customHeight="false" outlineLevel="0" collapsed="false">
      <c r="A13979" s="3" t="n">
        <v>13978</v>
      </c>
      <c r="B13979" s="3" t="n">
        <v>8</v>
      </c>
      <c r="C13979" s="3" t="s">
        <v>524</v>
      </c>
      <c r="D13979" s="3" t="s">
        <v>563</v>
      </c>
      <c r="E13979" s="3" t="n">
        <v>2210</v>
      </c>
      <c r="F13979" s="4" t="n">
        <v>83.87</v>
      </c>
      <c r="G13979" s="3" t="s">
        <v>8</v>
      </c>
      <c r="H13979" s="4" t="n">
        <f aca="false">ROUND(E13979*F13979,2)</f>
        <v>185352.7</v>
      </c>
    </row>
    <row r="13980" customFormat="false" ht="15" hidden="false" customHeight="false" outlineLevel="0" collapsed="false">
      <c r="A13980" s="3" t="n">
        <v>13979</v>
      </c>
      <c r="B13980" s="3" t="n">
        <v>4</v>
      </c>
      <c r="C13980" s="3" t="s">
        <v>524</v>
      </c>
      <c r="D13980" s="3" t="s">
        <v>562</v>
      </c>
      <c r="E13980" s="3" t="n">
        <v>1146</v>
      </c>
      <c r="F13980" s="4" t="n">
        <v>114.22</v>
      </c>
      <c r="G13980" s="3" t="s">
        <v>8</v>
      </c>
      <c r="H13980" s="4" t="n">
        <f aca="false">ROUND(E13980*F13980,2)</f>
        <v>130896.12</v>
      </c>
    </row>
    <row r="13981" customFormat="false" ht="15" hidden="false" customHeight="false" outlineLevel="0" collapsed="false">
      <c r="A13981" s="3" t="n">
        <v>13980</v>
      </c>
      <c r="B13981" s="3" t="n">
        <v>2</v>
      </c>
      <c r="C13981" s="3" t="s">
        <v>524</v>
      </c>
      <c r="D13981" s="3" t="s">
        <v>563</v>
      </c>
      <c r="E13981" s="3" t="n">
        <v>3075</v>
      </c>
      <c r="F13981" s="4" t="n">
        <v>32.41</v>
      </c>
      <c r="G13981" s="3" t="s">
        <v>8</v>
      </c>
      <c r="H13981" s="4" t="n">
        <f aca="false">ROUND(E13981*F13981,2)</f>
        <v>99660.75</v>
      </c>
    </row>
    <row r="13982" customFormat="false" ht="15" hidden="false" customHeight="false" outlineLevel="0" collapsed="false">
      <c r="A13982" s="3" t="n">
        <v>13981</v>
      </c>
      <c r="B13982" s="3" t="n">
        <v>13</v>
      </c>
      <c r="C13982" s="3" t="s">
        <v>524</v>
      </c>
      <c r="D13982" s="3" t="s">
        <v>562</v>
      </c>
      <c r="E13982" s="3" t="n">
        <v>3433</v>
      </c>
      <c r="F13982" s="4" t="n">
        <v>46.93</v>
      </c>
      <c r="G13982" s="3" t="s">
        <v>41</v>
      </c>
      <c r="H13982" s="4" t="n">
        <f aca="false">ROUND(E13982*F13982,2)</f>
        <v>161110.69</v>
      </c>
    </row>
    <row r="13983" customFormat="false" ht="15" hidden="false" customHeight="false" outlineLevel="0" collapsed="false">
      <c r="A13983" s="3" t="n">
        <v>13982</v>
      </c>
      <c r="B13983" s="3" t="n">
        <v>13</v>
      </c>
      <c r="C13983" s="3" t="s">
        <v>524</v>
      </c>
      <c r="D13983" s="3" t="s">
        <v>563</v>
      </c>
      <c r="E13983" s="3" t="n">
        <v>206</v>
      </c>
      <c r="F13983" s="4" t="n">
        <v>46.93</v>
      </c>
      <c r="G13983" s="3" t="s">
        <v>41</v>
      </c>
      <c r="H13983" s="4" t="n">
        <f aca="false">ROUND(E13983*F13983,2)</f>
        <v>9667.58</v>
      </c>
    </row>
    <row r="13984" customFormat="false" ht="15" hidden="false" customHeight="false" outlineLevel="0" collapsed="false">
      <c r="A13984" s="3" t="n">
        <v>13983</v>
      </c>
      <c r="B13984" s="3" t="n">
        <v>12</v>
      </c>
      <c r="C13984" s="3" t="s">
        <v>524</v>
      </c>
      <c r="D13984" s="3" t="s">
        <v>563</v>
      </c>
      <c r="E13984" s="3" t="n">
        <v>161</v>
      </c>
      <c r="F13984" s="4" t="n">
        <v>212.44</v>
      </c>
      <c r="G13984" s="3" t="s">
        <v>38</v>
      </c>
      <c r="H13984" s="4" t="n">
        <f aca="false">ROUND(E13984*F13984,2)</f>
        <v>34202.84</v>
      </c>
    </row>
    <row r="13985" customFormat="false" ht="15" hidden="false" customHeight="false" outlineLevel="0" collapsed="false">
      <c r="A13985" s="3" t="n">
        <v>13984</v>
      </c>
      <c r="B13985" s="3" t="n">
        <v>1</v>
      </c>
      <c r="C13985" s="3" t="s">
        <v>524</v>
      </c>
      <c r="D13985" s="3" t="s">
        <v>562</v>
      </c>
      <c r="E13985" s="3" t="n">
        <v>2268</v>
      </c>
      <c r="F13985" s="4" t="n">
        <v>323.5</v>
      </c>
      <c r="G13985" s="3" t="s">
        <v>8</v>
      </c>
      <c r="H13985" s="4" t="n">
        <f aca="false">ROUND(E13985*F13985,2)</f>
        <v>733698</v>
      </c>
    </row>
    <row r="13986" customFormat="false" ht="15" hidden="false" customHeight="false" outlineLevel="0" collapsed="false">
      <c r="A13986" s="3" t="n">
        <v>13985</v>
      </c>
      <c r="B13986" s="3" t="n">
        <v>10</v>
      </c>
      <c r="C13986" s="3" t="s">
        <v>524</v>
      </c>
      <c r="D13986" s="3" t="s">
        <v>562</v>
      </c>
      <c r="E13986" s="3" t="n">
        <v>1645</v>
      </c>
      <c r="F13986" s="4" t="n">
        <v>101.66</v>
      </c>
      <c r="G13986" s="3" t="s">
        <v>8</v>
      </c>
      <c r="H13986" s="4" t="n">
        <f aca="false">ROUND(E13986*F13986,2)</f>
        <v>167230.7</v>
      </c>
    </row>
    <row r="13987" customFormat="false" ht="15" hidden="false" customHeight="false" outlineLevel="0" collapsed="false">
      <c r="A13987" s="3" t="n">
        <v>13986</v>
      </c>
      <c r="B13987" s="3" t="n">
        <v>1</v>
      </c>
      <c r="C13987" s="3" t="s">
        <v>524</v>
      </c>
      <c r="D13987" s="3" t="s">
        <v>563</v>
      </c>
      <c r="E13987" s="3" t="n">
        <v>3826</v>
      </c>
      <c r="F13987" s="4" t="n">
        <v>323.54</v>
      </c>
      <c r="G13987" s="3" t="s">
        <v>8</v>
      </c>
      <c r="H13987" s="4" t="n">
        <f aca="false">ROUND(E13987*F13987,2)</f>
        <v>1237864.04</v>
      </c>
    </row>
    <row r="13988" customFormat="false" ht="15" hidden="false" customHeight="false" outlineLevel="0" collapsed="false">
      <c r="A13988" s="3" t="n">
        <v>13987</v>
      </c>
      <c r="B13988" s="3" t="n">
        <v>14</v>
      </c>
      <c r="C13988" s="3" t="s">
        <v>524</v>
      </c>
      <c r="D13988" s="3" t="s">
        <v>562</v>
      </c>
      <c r="E13988" s="3" t="n">
        <v>3252</v>
      </c>
      <c r="F13988" s="4" t="n">
        <v>59.58</v>
      </c>
      <c r="G13988" s="3" t="s">
        <v>41</v>
      </c>
      <c r="H13988" s="4" t="n">
        <f aca="false">ROUND(E13988*F13988,2)</f>
        <v>193754.16</v>
      </c>
    </row>
    <row r="13989" customFormat="false" ht="15" hidden="false" customHeight="false" outlineLevel="0" collapsed="false">
      <c r="A13989" s="3" t="n">
        <v>13988</v>
      </c>
      <c r="B13989" s="3" t="n">
        <v>14</v>
      </c>
      <c r="C13989" s="3" t="s">
        <v>524</v>
      </c>
      <c r="D13989" s="3" t="s">
        <v>563</v>
      </c>
      <c r="E13989" s="3" t="n">
        <v>1944</v>
      </c>
      <c r="F13989" s="4" t="n">
        <v>59.56</v>
      </c>
      <c r="G13989" s="3" t="s">
        <v>41</v>
      </c>
      <c r="H13989" s="4" t="n">
        <f aca="false">ROUND(E13989*F13989,2)</f>
        <v>115784.64</v>
      </c>
    </row>
    <row r="13990" customFormat="false" ht="15" hidden="false" customHeight="false" outlineLevel="0" collapsed="false">
      <c r="A13990" s="3" t="n">
        <v>13989</v>
      </c>
      <c r="B13990" s="3" t="n">
        <v>8</v>
      </c>
      <c r="C13990" s="3" t="s">
        <v>524</v>
      </c>
      <c r="D13990" s="3" t="s">
        <v>563</v>
      </c>
      <c r="E13990" s="3" t="n">
        <v>3460</v>
      </c>
      <c r="F13990" s="4" t="n">
        <v>83.65</v>
      </c>
      <c r="G13990" s="3" t="s">
        <v>8</v>
      </c>
      <c r="H13990" s="4" t="n">
        <f aca="false">ROUND(E13990*F13990,2)</f>
        <v>289429</v>
      </c>
    </row>
    <row r="13991" customFormat="false" ht="15" hidden="false" customHeight="false" outlineLevel="0" collapsed="false">
      <c r="A13991" s="3" t="n">
        <v>13990</v>
      </c>
      <c r="B13991" s="3" t="n">
        <v>5</v>
      </c>
      <c r="C13991" s="3" t="s">
        <v>525</v>
      </c>
      <c r="D13991" s="3" t="s">
        <v>562</v>
      </c>
      <c r="E13991" s="3" t="n">
        <v>2876</v>
      </c>
      <c r="F13991" s="4" t="n">
        <v>654.95</v>
      </c>
      <c r="G13991" s="3" t="s">
        <v>8</v>
      </c>
      <c r="H13991" s="4" t="n">
        <f aca="false">ROUND(E13991*F13991,2)</f>
        <v>1883636.2</v>
      </c>
    </row>
    <row r="13992" customFormat="false" ht="15" hidden="false" customHeight="false" outlineLevel="0" collapsed="false">
      <c r="A13992" s="3" t="n">
        <v>13991</v>
      </c>
      <c r="B13992" s="3" t="n">
        <v>2</v>
      </c>
      <c r="C13992" s="3" t="s">
        <v>525</v>
      </c>
      <c r="D13992" s="3" t="s">
        <v>562</v>
      </c>
      <c r="E13992" s="3" t="n">
        <v>3136</v>
      </c>
      <c r="F13992" s="4" t="n">
        <v>31.6</v>
      </c>
      <c r="G13992" s="3" t="s">
        <v>8</v>
      </c>
      <c r="H13992" s="4" t="n">
        <f aca="false">ROUND(E13992*F13992,2)</f>
        <v>99097.6</v>
      </c>
    </row>
    <row r="13993" customFormat="false" ht="15" hidden="false" customHeight="false" outlineLevel="0" collapsed="false">
      <c r="A13993" s="3" t="n">
        <v>13992</v>
      </c>
      <c r="B13993" s="3" t="n">
        <v>10</v>
      </c>
      <c r="C13993" s="3" t="s">
        <v>525</v>
      </c>
      <c r="D13993" s="3" t="s">
        <v>562</v>
      </c>
      <c r="E13993" s="3" t="n">
        <v>144</v>
      </c>
      <c r="F13993" s="4" t="n">
        <v>101.13</v>
      </c>
      <c r="G13993" s="3" t="s">
        <v>8</v>
      </c>
      <c r="H13993" s="4" t="n">
        <f aca="false">ROUND(E13993*F13993,2)</f>
        <v>14562.72</v>
      </c>
    </row>
    <row r="13994" customFormat="false" ht="15" hidden="false" customHeight="false" outlineLevel="0" collapsed="false">
      <c r="A13994" s="3" t="n">
        <v>13993</v>
      </c>
      <c r="B13994" s="3" t="n">
        <v>14</v>
      </c>
      <c r="C13994" s="3" t="s">
        <v>525</v>
      </c>
      <c r="D13994" s="3" t="s">
        <v>563</v>
      </c>
      <c r="E13994" s="3" t="n">
        <v>2322</v>
      </c>
      <c r="F13994" s="4" t="n">
        <v>61.42</v>
      </c>
      <c r="G13994" s="3" t="s">
        <v>41</v>
      </c>
      <c r="H13994" s="4" t="n">
        <f aca="false">ROUND(E13994*F13994,2)</f>
        <v>142617.24</v>
      </c>
    </row>
    <row r="13995" customFormat="false" ht="15" hidden="false" customHeight="false" outlineLevel="0" collapsed="false">
      <c r="A13995" s="3" t="n">
        <v>13994</v>
      </c>
      <c r="B13995" s="3" t="n">
        <v>15</v>
      </c>
      <c r="C13995" s="3" t="s">
        <v>525</v>
      </c>
      <c r="D13995" s="3" t="s">
        <v>562</v>
      </c>
      <c r="E13995" s="3" t="n">
        <v>4648</v>
      </c>
      <c r="F13995" s="4" t="n">
        <v>278.12</v>
      </c>
      <c r="G13995" s="3" t="s">
        <v>46</v>
      </c>
      <c r="H13995" s="4" t="n">
        <f aca="false">ROUND(E13995*F13995,2)</f>
        <v>1292701.76</v>
      </c>
    </row>
    <row r="13996" customFormat="false" ht="15" hidden="false" customHeight="false" outlineLevel="0" collapsed="false">
      <c r="A13996" s="3" t="n">
        <v>13995</v>
      </c>
      <c r="B13996" s="3" t="n">
        <v>11</v>
      </c>
      <c r="C13996" s="3" t="s">
        <v>525</v>
      </c>
      <c r="D13996" s="3" t="s">
        <v>563</v>
      </c>
      <c r="E13996" s="3" t="n">
        <v>3613</v>
      </c>
      <c r="F13996" s="4" t="n">
        <v>98.76</v>
      </c>
      <c r="G13996" s="3" t="s">
        <v>34</v>
      </c>
      <c r="H13996" s="4" t="n">
        <f aca="false">ROUND(E13996*F13996,2)</f>
        <v>356819.88</v>
      </c>
    </row>
    <row r="13997" customFormat="false" ht="15" hidden="false" customHeight="false" outlineLevel="0" collapsed="false">
      <c r="A13997" s="3" t="n">
        <v>13996</v>
      </c>
      <c r="B13997" s="3" t="n">
        <v>5</v>
      </c>
      <c r="C13997" s="3" t="s">
        <v>525</v>
      </c>
      <c r="D13997" s="3" t="s">
        <v>562</v>
      </c>
      <c r="E13997" s="3" t="n">
        <v>2382</v>
      </c>
      <c r="F13997" s="4" t="n">
        <v>656.24</v>
      </c>
      <c r="G13997" s="3" t="s">
        <v>8</v>
      </c>
      <c r="H13997" s="4" t="n">
        <f aca="false">ROUND(E13997*F13997,2)</f>
        <v>1563163.68</v>
      </c>
    </row>
    <row r="13998" customFormat="false" ht="15" hidden="false" customHeight="false" outlineLevel="0" collapsed="false">
      <c r="A13998" s="3" t="n">
        <v>13997</v>
      </c>
      <c r="B13998" s="3" t="n">
        <v>14</v>
      </c>
      <c r="C13998" s="3" t="s">
        <v>525</v>
      </c>
      <c r="D13998" s="3" t="s">
        <v>562</v>
      </c>
      <c r="E13998" s="3" t="n">
        <v>677</v>
      </c>
      <c r="F13998" s="4" t="n">
        <v>61.26</v>
      </c>
      <c r="G13998" s="3" t="s">
        <v>41</v>
      </c>
      <c r="H13998" s="4" t="n">
        <f aca="false">ROUND(E13998*F13998,2)</f>
        <v>41473.02</v>
      </c>
    </row>
    <row r="13999" customFormat="false" ht="15" hidden="false" customHeight="false" outlineLevel="0" collapsed="false">
      <c r="A13999" s="3" t="n">
        <v>13998</v>
      </c>
      <c r="B13999" s="3" t="n">
        <v>3</v>
      </c>
      <c r="C13999" s="3" t="s">
        <v>525</v>
      </c>
      <c r="D13999" s="3" t="s">
        <v>563</v>
      </c>
      <c r="E13999" s="3" t="n">
        <v>4704</v>
      </c>
      <c r="F13999" s="4" t="n">
        <v>182.93</v>
      </c>
      <c r="G13999" s="3" t="s">
        <v>8</v>
      </c>
      <c r="H13999" s="4" t="n">
        <f aca="false">ROUND(E13999*F13999,2)</f>
        <v>860502.72</v>
      </c>
    </row>
    <row r="14000" customFormat="false" ht="15" hidden="false" customHeight="false" outlineLevel="0" collapsed="false">
      <c r="A14000" s="3" t="n">
        <v>13999</v>
      </c>
      <c r="B14000" s="3" t="n">
        <v>1</v>
      </c>
      <c r="C14000" s="3" t="s">
        <v>525</v>
      </c>
      <c r="D14000" s="3" t="s">
        <v>562</v>
      </c>
      <c r="E14000" s="3" t="n">
        <v>3092</v>
      </c>
      <c r="F14000" s="4" t="n">
        <v>320.95</v>
      </c>
      <c r="G14000" s="3" t="s">
        <v>8</v>
      </c>
      <c r="H14000" s="4" t="n">
        <f aca="false">ROUND(E14000*F14000,2)</f>
        <v>992377.4</v>
      </c>
    </row>
    <row r="14001" customFormat="false" ht="15" hidden="false" customHeight="false" outlineLevel="0" collapsed="false">
      <c r="A14001" s="3" t="n">
        <v>14000</v>
      </c>
      <c r="B14001" s="3" t="n">
        <v>14</v>
      </c>
      <c r="C14001" s="3" t="s">
        <v>525</v>
      </c>
      <c r="D14001" s="3" t="s">
        <v>563</v>
      </c>
      <c r="E14001" s="3" t="n">
        <v>2559</v>
      </c>
      <c r="F14001" s="4" t="n">
        <v>61.47</v>
      </c>
      <c r="G14001" s="3" t="s">
        <v>41</v>
      </c>
      <c r="H14001" s="4" t="n">
        <f aca="false">ROUND(E14001*F14001,2)</f>
        <v>157301.73</v>
      </c>
    </row>
    <row r="14002" customFormat="false" ht="15" hidden="false" customHeight="false" outlineLevel="0" collapsed="false">
      <c r="A14002" s="3" t="n">
        <v>14001</v>
      </c>
      <c r="B14002" s="3" t="n">
        <v>14</v>
      </c>
      <c r="C14002" s="3" t="s">
        <v>525</v>
      </c>
      <c r="D14002" s="3" t="s">
        <v>562</v>
      </c>
      <c r="E14002" s="3" t="n">
        <v>4165</v>
      </c>
      <c r="F14002" s="4" t="n">
        <v>61.37</v>
      </c>
      <c r="G14002" s="3" t="s">
        <v>41</v>
      </c>
      <c r="H14002" s="4" t="n">
        <f aca="false">ROUND(E14002*F14002,2)</f>
        <v>255606.05</v>
      </c>
    </row>
    <row r="14003" customFormat="false" ht="15" hidden="false" customHeight="false" outlineLevel="0" collapsed="false">
      <c r="A14003" s="3" t="n">
        <v>14002</v>
      </c>
      <c r="B14003" s="3" t="n">
        <v>1</v>
      </c>
      <c r="C14003" s="3" t="s">
        <v>525</v>
      </c>
      <c r="D14003" s="3" t="s">
        <v>563</v>
      </c>
      <c r="E14003" s="3" t="n">
        <v>3264</v>
      </c>
      <c r="F14003" s="4" t="n">
        <v>321.69</v>
      </c>
      <c r="G14003" s="3" t="s">
        <v>8</v>
      </c>
      <c r="H14003" s="4" t="n">
        <f aca="false">ROUND(E14003*F14003,2)</f>
        <v>1049996.16</v>
      </c>
    </row>
    <row r="14004" customFormat="false" ht="15" hidden="false" customHeight="false" outlineLevel="0" collapsed="false">
      <c r="A14004" s="3" t="n">
        <v>14003</v>
      </c>
      <c r="B14004" s="3" t="n">
        <v>1</v>
      </c>
      <c r="C14004" s="3" t="s">
        <v>525</v>
      </c>
      <c r="D14004" s="3" t="s">
        <v>563</v>
      </c>
      <c r="E14004" s="3" t="n">
        <v>3382</v>
      </c>
      <c r="F14004" s="4" t="n">
        <v>320.23</v>
      </c>
      <c r="G14004" s="3" t="s">
        <v>8</v>
      </c>
      <c r="H14004" s="4" t="n">
        <f aca="false">ROUND(E14004*F14004,2)</f>
        <v>1083017.86</v>
      </c>
    </row>
    <row r="14005" customFormat="false" ht="15" hidden="false" customHeight="false" outlineLevel="0" collapsed="false">
      <c r="A14005" s="3" t="n">
        <v>14004</v>
      </c>
      <c r="B14005" s="3" t="n">
        <v>11</v>
      </c>
      <c r="C14005" s="3" t="s">
        <v>525</v>
      </c>
      <c r="D14005" s="3" t="s">
        <v>563</v>
      </c>
      <c r="E14005" s="3" t="n">
        <v>2335</v>
      </c>
      <c r="F14005" s="4" t="n">
        <v>98.5</v>
      </c>
      <c r="G14005" s="3" t="s">
        <v>34</v>
      </c>
      <c r="H14005" s="4" t="n">
        <f aca="false">ROUND(E14005*F14005,2)</f>
        <v>229997.5</v>
      </c>
    </row>
    <row r="14006" customFormat="false" ht="15" hidden="false" customHeight="false" outlineLevel="0" collapsed="false">
      <c r="A14006" s="3" t="n">
        <v>14005</v>
      </c>
      <c r="B14006" s="3" t="n">
        <v>5</v>
      </c>
      <c r="C14006" s="3" t="s">
        <v>525</v>
      </c>
      <c r="D14006" s="3" t="s">
        <v>563</v>
      </c>
      <c r="E14006" s="3" t="n">
        <v>3839</v>
      </c>
      <c r="F14006" s="4" t="n">
        <v>656.67</v>
      </c>
      <c r="G14006" s="3" t="s">
        <v>8</v>
      </c>
      <c r="H14006" s="4" t="n">
        <f aca="false">ROUND(E14006*F14006,2)</f>
        <v>2520956.13</v>
      </c>
    </row>
    <row r="14007" customFormat="false" ht="15" hidden="false" customHeight="false" outlineLevel="0" collapsed="false">
      <c r="A14007" s="3" t="n">
        <v>14006</v>
      </c>
      <c r="B14007" s="3" t="n">
        <v>10</v>
      </c>
      <c r="C14007" s="3" t="s">
        <v>525</v>
      </c>
      <c r="D14007" s="3" t="s">
        <v>563</v>
      </c>
      <c r="E14007" s="3" t="n">
        <v>4091</v>
      </c>
      <c r="F14007" s="4" t="n">
        <v>101.12</v>
      </c>
      <c r="G14007" s="3" t="s">
        <v>8</v>
      </c>
      <c r="H14007" s="4" t="n">
        <f aca="false">ROUND(E14007*F14007,2)</f>
        <v>413681.92</v>
      </c>
    </row>
    <row r="14008" customFormat="false" ht="15" hidden="false" customHeight="false" outlineLevel="0" collapsed="false">
      <c r="A14008" s="3" t="n">
        <v>14007</v>
      </c>
      <c r="B14008" s="3" t="n">
        <v>8</v>
      </c>
      <c r="C14008" s="3" t="s">
        <v>525</v>
      </c>
      <c r="D14008" s="3" t="s">
        <v>562</v>
      </c>
      <c r="E14008" s="3" t="n">
        <v>2598</v>
      </c>
      <c r="F14008" s="4" t="n">
        <v>83.58</v>
      </c>
      <c r="G14008" s="3" t="s">
        <v>8</v>
      </c>
      <c r="H14008" s="4" t="n">
        <f aca="false">ROUND(E14008*F14008,2)</f>
        <v>217140.84</v>
      </c>
    </row>
    <row r="14009" customFormat="false" ht="15" hidden="false" customHeight="false" outlineLevel="0" collapsed="false">
      <c r="A14009" s="3" t="n">
        <v>14008</v>
      </c>
      <c r="B14009" s="3" t="n">
        <v>1</v>
      </c>
      <c r="C14009" s="3" t="s">
        <v>525</v>
      </c>
      <c r="D14009" s="3" t="s">
        <v>563</v>
      </c>
      <c r="E14009" s="3" t="n">
        <v>4009</v>
      </c>
      <c r="F14009" s="4" t="n">
        <v>321.29</v>
      </c>
      <c r="G14009" s="3" t="s">
        <v>8</v>
      </c>
      <c r="H14009" s="4" t="n">
        <f aca="false">ROUND(E14009*F14009,2)</f>
        <v>1288051.61</v>
      </c>
    </row>
    <row r="14010" customFormat="false" ht="15" hidden="false" customHeight="false" outlineLevel="0" collapsed="false">
      <c r="A14010" s="3" t="n">
        <v>14009</v>
      </c>
      <c r="B14010" s="3" t="n">
        <v>1</v>
      </c>
      <c r="C14010" s="3" t="s">
        <v>525</v>
      </c>
      <c r="D14010" s="3" t="s">
        <v>562</v>
      </c>
      <c r="E14010" s="3" t="n">
        <v>752</v>
      </c>
      <c r="F14010" s="4" t="n">
        <v>320.1</v>
      </c>
      <c r="G14010" s="3" t="s">
        <v>8</v>
      </c>
      <c r="H14010" s="4" t="n">
        <f aca="false">ROUND(E14010*F14010,2)</f>
        <v>240715.2</v>
      </c>
    </row>
    <row r="14011" customFormat="false" ht="15" hidden="false" customHeight="false" outlineLevel="0" collapsed="false">
      <c r="A14011" s="3" t="n">
        <v>14010</v>
      </c>
      <c r="B14011" s="3" t="n">
        <v>11</v>
      </c>
      <c r="C14011" s="3" t="s">
        <v>525</v>
      </c>
      <c r="D14011" s="3" t="s">
        <v>562</v>
      </c>
      <c r="E14011" s="3" t="n">
        <v>188</v>
      </c>
      <c r="F14011" s="4" t="n">
        <v>98.46</v>
      </c>
      <c r="G14011" s="3" t="s">
        <v>34</v>
      </c>
      <c r="H14011" s="4" t="n">
        <f aca="false">ROUND(E14011*F14011,2)</f>
        <v>18510.48</v>
      </c>
    </row>
    <row r="14012" customFormat="false" ht="15" hidden="false" customHeight="false" outlineLevel="0" collapsed="false">
      <c r="A14012" s="3" t="n">
        <v>14011</v>
      </c>
      <c r="B14012" s="3" t="n">
        <v>4</v>
      </c>
      <c r="C14012" s="3" t="s">
        <v>525</v>
      </c>
      <c r="D14012" s="3" t="s">
        <v>562</v>
      </c>
      <c r="E14012" s="3" t="n">
        <v>4566</v>
      </c>
      <c r="F14012" s="4" t="n">
        <v>114.31</v>
      </c>
      <c r="G14012" s="3" t="s">
        <v>8</v>
      </c>
      <c r="H14012" s="4" t="n">
        <f aca="false">ROUND(E14012*F14012,2)</f>
        <v>521939.46</v>
      </c>
    </row>
    <row r="14013" customFormat="false" ht="15" hidden="false" customHeight="false" outlineLevel="0" collapsed="false">
      <c r="A14013" s="3" t="n">
        <v>14012</v>
      </c>
      <c r="B14013" s="3" t="n">
        <v>1</v>
      </c>
      <c r="C14013" s="3" t="s">
        <v>525</v>
      </c>
      <c r="D14013" s="3" t="s">
        <v>562</v>
      </c>
      <c r="E14013" s="3" t="n">
        <v>4157</v>
      </c>
      <c r="F14013" s="4" t="n">
        <v>321.63</v>
      </c>
      <c r="G14013" s="3" t="s">
        <v>8</v>
      </c>
      <c r="H14013" s="4" t="n">
        <f aca="false">ROUND(E14013*F14013,2)</f>
        <v>1337015.91</v>
      </c>
    </row>
    <row r="14014" customFormat="false" ht="15" hidden="false" customHeight="false" outlineLevel="0" collapsed="false">
      <c r="A14014" s="3" t="n">
        <v>14013</v>
      </c>
      <c r="B14014" s="3" t="n">
        <v>12</v>
      </c>
      <c r="C14014" s="3" t="s">
        <v>525</v>
      </c>
      <c r="D14014" s="3" t="s">
        <v>563</v>
      </c>
      <c r="E14014" s="3" t="n">
        <v>1782</v>
      </c>
      <c r="F14014" s="4" t="n">
        <v>211.26</v>
      </c>
      <c r="G14014" s="3" t="s">
        <v>38</v>
      </c>
      <c r="H14014" s="4" t="n">
        <f aca="false">ROUND(E14014*F14014,2)</f>
        <v>376465.32</v>
      </c>
    </row>
    <row r="14015" customFormat="false" ht="15" hidden="false" customHeight="false" outlineLevel="0" collapsed="false">
      <c r="A14015" s="3" t="n">
        <v>14014</v>
      </c>
      <c r="B14015" s="3" t="n">
        <v>4</v>
      </c>
      <c r="C14015" s="3" t="s">
        <v>525</v>
      </c>
      <c r="D14015" s="3" t="s">
        <v>563</v>
      </c>
      <c r="E14015" s="3" t="n">
        <v>2785</v>
      </c>
      <c r="F14015" s="4" t="n">
        <v>114.37</v>
      </c>
      <c r="G14015" s="3" t="s">
        <v>8</v>
      </c>
      <c r="H14015" s="4" t="n">
        <f aca="false">ROUND(E14015*F14015,2)</f>
        <v>318520.45</v>
      </c>
    </row>
    <row r="14016" customFormat="false" ht="15" hidden="false" customHeight="false" outlineLevel="0" collapsed="false">
      <c r="A14016" s="3" t="n">
        <v>14015</v>
      </c>
      <c r="B14016" s="3" t="n">
        <v>14</v>
      </c>
      <c r="C14016" s="3" t="s">
        <v>525</v>
      </c>
      <c r="D14016" s="3" t="s">
        <v>563</v>
      </c>
      <c r="E14016" s="3" t="n">
        <v>3675</v>
      </c>
      <c r="F14016" s="4" t="n">
        <v>61.15</v>
      </c>
      <c r="G14016" s="3" t="s">
        <v>41</v>
      </c>
      <c r="H14016" s="4" t="n">
        <f aca="false">ROUND(E14016*F14016,2)</f>
        <v>224726.25</v>
      </c>
    </row>
    <row r="14017" customFormat="false" ht="15" hidden="false" customHeight="false" outlineLevel="0" collapsed="false">
      <c r="A14017" s="3" t="n">
        <v>14016</v>
      </c>
      <c r="B14017" s="3" t="n">
        <v>9</v>
      </c>
      <c r="C14017" s="3" t="s">
        <v>525</v>
      </c>
      <c r="D14017" s="3" t="s">
        <v>562</v>
      </c>
      <c r="E14017" s="3" t="n">
        <v>3339</v>
      </c>
      <c r="F14017" s="4" t="n">
        <v>271.36</v>
      </c>
      <c r="G14017" s="3" t="s">
        <v>8</v>
      </c>
      <c r="H14017" s="4" t="n">
        <f aca="false">ROUND(E14017*F14017,2)</f>
        <v>906071.04</v>
      </c>
    </row>
    <row r="14018" customFormat="false" ht="15" hidden="false" customHeight="false" outlineLevel="0" collapsed="false">
      <c r="A14018" s="3" t="n">
        <v>14017</v>
      </c>
      <c r="B14018" s="3" t="n">
        <v>4</v>
      </c>
      <c r="C14018" s="3" t="s">
        <v>525</v>
      </c>
      <c r="D14018" s="3" t="s">
        <v>563</v>
      </c>
      <c r="E14018" s="3" t="n">
        <v>2726</v>
      </c>
      <c r="F14018" s="4" t="n">
        <v>114.32</v>
      </c>
      <c r="G14018" s="3" t="s">
        <v>8</v>
      </c>
      <c r="H14018" s="4" t="n">
        <f aca="false">ROUND(E14018*F14018,2)</f>
        <v>311636.32</v>
      </c>
    </row>
    <row r="14019" customFormat="false" ht="15" hidden="false" customHeight="false" outlineLevel="0" collapsed="false">
      <c r="A14019" s="3" t="n">
        <v>14018</v>
      </c>
      <c r="B14019" s="3" t="n">
        <v>12</v>
      </c>
      <c r="C14019" s="3" t="s">
        <v>525</v>
      </c>
      <c r="D14019" s="3" t="s">
        <v>563</v>
      </c>
      <c r="E14019" s="3" t="n">
        <v>3493</v>
      </c>
      <c r="F14019" s="4" t="n">
        <v>211.57</v>
      </c>
      <c r="G14019" s="3" t="s">
        <v>38</v>
      </c>
      <c r="H14019" s="4" t="n">
        <f aca="false">ROUND(E14019*F14019,2)</f>
        <v>739014.01</v>
      </c>
    </row>
    <row r="14020" customFormat="false" ht="15" hidden="false" customHeight="false" outlineLevel="0" collapsed="false">
      <c r="A14020" s="3" t="n">
        <v>14019</v>
      </c>
      <c r="B14020" s="3" t="n">
        <v>10</v>
      </c>
      <c r="C14020" s="3" t="s">
        <v>525</v>
      </c>
      <c r="D14020" s="3" t="s">
        <v>563</v>
      </c>
      <c r="E14020" s="3" t="n">
        <v>528</v>
      </c>
      <c r="F14020" s="4" t="n">
        <v>100.73</v>
      </c>
      <c r="G14020" s="3" t="s">
        <v>8</v>
      </c>
      <c r="H14020" s="4" t="n">
        <f aca="false">ROUND(E14020*F14020,2)</f>
        <v>53185.44</v>
      </c>
    </row>
    <row r="14021" customFormat="false" ht="15" hidden="false" customHeight="false" outlineLevel="0" collapsed="false">
      <c r="A14021" s="3" t="n">
        <v>14020</v>
      </c>
      <c r="B14021" s="3" t="n">
        <v>11</v>
      </c>
      <c r="C14021" s="3" t="s">
        <v>525</v>
      </c>
      <c r="D14021" s="3" t="s">
        <v>563</v>
      </c>
      <c r="E14021" s="3" t="n">
        <v>4209</v>
      </c>
      <c r="F14021" s="4" t="n">
        <v>98.82</v>
      </c>
      <c r="G14021" s="3" t="s">
        <v>34</v>
      </c>
      <c r="H14021" s="4" t="n">
        <f aca="false">ROUND(E14021*F14021,2)</f>
        <v>415933.38</v>
      </c>
    </row>
    <row r="14022" customFormat="false" ht="15" hidden="false" customHeight="false" outlineLevel="0" collapsed="false">
      <c r="A14022" s="3" t="n">
        <v>14021</v>
      </c>
      <c r="B14022" s="3" t="n">
        <v>12</v>
      </c>
      <c r="C14022" s="3" t="s">
        <v>525</v>
      </c>
      <c r="D14022" s="3" t="s">
        <v>563</v>
      </c>
      <c r="E14022" s="3" t="n">
        <v>3690</v>
      </c>
      <c r="F14022" s="4" t="n">
        <v>211.33</v>
      </c>
      <c r="G14022" s="3" t="s">
        <v>38</v>
      </c>
      <c r="H14022" s="4" t="n">
        <f aca="false">ROUND(E14022*F14022,2)</f>
        <v>779807.7</v>
      </c>
    </row>
    <row r="14023" customFormat="false" ht="15" hidden="false" customHeight="false" outlineLevel="0" collapsed="false">
      <c r="A14023" s="3" t="n">
        <v>14022</v>
      </c>
      <c r="B14023" s="3" t="n">
        <v>10</v>
      </c>
      <c r="C14023" s="3" t="s">
        <v>525</v>
      </c>
      <c r="D14023" s="3" t="s">
        <v>563</v>
      </c>
      <c r="E14023" s="3" t="n">
        <v>2770</v>
      </c>
      <c r="F14023" s="4" t="n">
        <v>100.66</v>
      </c>
      <c r="G14023" s="3" t="s">
        <v>8</v>
      </c>
      <c r="H14023" s="4" t="n">
        <f aca="false">ROUND(E14023*F14023,2)</f>
        <v>278828.2</v>
      </c>
    </row>
    <row r="14024" customFormat="false" ht="15" hidden="false" customHeight="false" outlineLevel="0" collapsed="false">
      <c r="A14024" s="3" t="n">
        <v>14023</v>
      </c>
      <c r="B14024" s="3" t="n">
        <v>9</v>
      </c>
      <c r="C14024" s="3" t="s">
        <v>525</v>
      </c>
      <c r="D14024" s="3" t="s">
        <v>562</v>
      </c>
      <c r="E14024" s="3" t="n">
        <v>2626</v>
      </c>
      <c r="F14024" s="4" t="n">
        <v>272.29</v>
      </c>
      <c r="G14024" s="3" t="s">
        <v>8</v>
      </c>
      <c r="H14024" s="4" t="n">
        <f aca="false">ROUND(E14024*F14024,2)</f>
        <v>715033.54</v>
      </c>
    </row>
    <row r="14025" customFormat="false" ht="15" hidden="false" customHeight="false" outlineLevel="0" collapsed="false">
      <c r="A14025" s="3" t="n">
        <v>14024</v>
      </c>
      <c r="B14025" s="3" t="n">
        <v>15</v>
      </c>
      <c r="C14025" s="3" t="s">
        <v>526</v>
      </c>
      <c r="D14025" s="3" t="s">
        <v>562</v>
      </c>
      <c r="E14025" s="3" t="n">
        <v>1676</v>
      </c>
      <c r="F14025" s="4" t="n">
        <v>274.62</v>
      </c>
      <c r="G14025" s="3" t="s">
        <v>46</v>
      </c>
      <c r="H14025" s="4" t="n">
        <f aca="false">ROUND(E14025*F14025,2)</f>
        <v>460263.12</v>
      </c>
    </row>
    <row r="14026" customFormat="false" ht="15" hidden="false" customHeight="false" outlineLevel="0" collapsed="false">
      <c r="A14026" s="3" t="n">
        <v>14025</v>
      </c>
      <c r="B14026" s="3" t="n">
        <v>11</v>
      </c>
      <c r="C14026" s="3" t="s">
        <v>526</v>
      </c>
      <c r="D14026" s="3" t="s">
        <v>563</v>
      </c>
      <c r="E14026" s="3" t="n">
        <v>3822</v>
      </c>
      <c r="F14026" s="4" t="n">
        <v>99.98</v>
      </c>
      <c r="G14026" s="3" t="s">
        <v>34</v>
      </c>
      <c r="H14026" s="4" t="n">
        <f aca="false">ROUND(E14026*F14026,2)</f>
        <v>382123.56</v>
      </c>
    </row>
    <row r="14027" customFormat="false" ht="15" hidden="false" customHeight="false" outlineLevel="0" collapsed="false">
      <c r="A14027" s="3" t="n">
        <v>14026</v>
      </c>
      <c r="B14027" s="3" t="n">
        <v>11</v>
      </c>
      <c r="C14027" s="3" t="s">
        <v>526</v>
      </c>
      <c r="D14027" s="3" t="s">
        <v>562</v>
      </c>
      <c r="E14027" s="3" t="n">
        <v>1364</v>
      </c>
      <c r="F14027" s="4" t="n">
        <v>100.18</v>
      </c>
      <c r="G14027" s="3" t="s">
        <v>34</v>
      </c>
      <c r="H14027" s="4" t="n">
        <f aca="false">ROUND(E14027*F14027,2)</f>
        <v>136645.52</v>
      </c>
    </row>
    <row r="14028" customFormat="false" ht="15" hidden="false" customHeight="false" outlineLevel="0" collapsed="false">
      <c r="A14028" s="3" t="n">
        <v>14027</v>
      </c>
      <c r="B14028" s="3" t="n">
        <v>15</v>
      </c>
      <c r="C14028" s="3" t="s">
        <v>526</v>
      </c>
      <c r="D14028" s="3" t="s">
        <v>562</v>
      </c>
      <c r="E14028" s="3" t="n">
        <v>2982</v>
      </c>
      <c r="F14028" s="4" t="n">
        <v>273.6</v>
      </c>
      <c r="G14028" s="3" t="s">
        <v>46</v>
      </c>
      <c r="H14028" s="4" t="n">
        <f aca="false">ROUND(E14028*F14028,2)</f>
        <v>815875.2</v>
      </c>
    </row>
    <row r="14029" customFormat="false" ht="15" hidden="false" customHeight="false" outlineLevel="0" collapsed="false">
      <c r="A14029" s="3" t="n">
        <v>14028</v>
      </c>
      <c r="B14029" s="3" t="n">
        <v>8</v>
      </c>
      <c r="C14029" s="3" t="s">
        <v>526</v>
      </c>
      <c r="D14029" s="3" t="s">
        <v>563</v>
      </c>
      <c r="E14029" s="3" t="n">
        <v>3670</v>
      </c>
      <c r="F14029" s="4" t="n">
        <v>85.21</v>
      </c>
      <c r="G14029" s="3" t="s">
        <v>8</v>
      </c>
      <c r="H14029" s="4" t="n">
        <f aca="false">ROUND(E14029*F14029,2)</f>
        <v>312720.7</v>
      </c>
    </row>
    <row r="14030" customFormat="false" ht="15" hidden="false" customHeight="false" outlineLevel="0" collapsed="false">
      <c r="A14030" s="3" t="n">
        <v>14029</v>
      </c>
      <c r="B14030" s="3" t="n">
        <v>10</v>
      </c>
      <c r="C14030" s="3" t="s">
        <v>526</v>
      </c>
      <c r="D14030" s="3" t="s">
        <v>563</v>
      </c>
      <c r="E14030" s="3" t="n">
        <v>1243</v>
      </c>
      <c r="F14030" s="4" t="n">
        <v>102.49</v>
      </c>
      <c r="G14030" s="3" t="s">
        <v>8</v>
      </c>
      <c r="H14030" s="4" t="n">
        <f aca="false">ROUND(E14030*F14030,2)</f>
        <v>127395.07</v>
      </c>
    </row>
    <row r="14031" customFormat="false" ht="15" hidden="false" customHeight="false" outlineLevel="0" collapsed="false">
      <c r="A14031" s="3" t="n">
        <v>14030</v>
      </c>
      <c r="B14031" s="3" t="n">
        <v>10</v>
      </c>
      <c r="C14031" s="3" t="s">
        <v>526</v>
      </c>
      <c r="D14031" s="3" t="s">
        <v>562</v>
      </c>
      <c r="E14031" s="3" t="n">
        <v>3948</v>
      </c>
      <c r="F14031" s="4" t="n">
        <v>102.47</v>
      </c>
      <c r="G14031" s="3" t="s">
        <v>8</v>
      </c>
      <c r="H14031" s="4" t="n">
        <f aca="false">ROUND(E14031*F14031,2)</f>
        <v>404551.56</v>
      </c>
    </row>
    <row r="14032" customFormat="false" ht="15" hidden="false" customHeight="false" outlineLevel="0" collapsed="false">
      <c r="A14032" s="3" t="n">
        <v>14031</v>
      </c>
      <c r="B14032" s="3" t="n">
        <v>9</v>
      </c>
      <c r="C14032" s="3" t="s">
        <v>526</v>
      </c>
      <c r="D14032" s="3" t="s">
        <v>563</v>
      </c>
      <c r="E14032" s="3" t="n">
        <v>2020</v>
      </c>
      <c r="F14032" s="4" t="n">
        <v>274.13</v>
      </c>
      <c r="G14032" s="3" t="s">
        <v>8</v>
      </c>
      <c r="H14032" s="4" t="n">
        <f aca="false">ROUND(E14032*F14032,2)</f>
        <v>553742.6</v>
      </c>
    </row>
    <row r="14033" customFormat="false" ht="15" hidden="false" customHeight="false" outlineLevel="0" collapsed="false">
      <c r="A14033" s="3" t="n">
        <v>14032</v>
      </c>
      <c r="B14033" s="3" t="n">
        <v>14</v>
      </c>
      <c r="C14033" s="3" t="s">
        <v>526</v>
      </c>
      <c r="D14033" s="3" t="s">
        <v>563</v>
      </c>
      <c r="E14033" s="3" t="n">
        <v>306</v>
      </c>
      <c r="F14033" s="4" t="n">
        <v>60.3</v>
      </c>
      <c r="G14033" s="3" t="s">
        <v>41</v>
      </c>
      <c r="H14033" s="4" t="n">
        <f aca="false">ROUND(E14033*F14033,2)</f>
        <v>18451.8</v>
      </c>
    </row>
    <row r="14034" customFormat="false" ht="15" hidden="false" customHeight="false" outlineLevel="0" collapsed="false">
      <c r="A14034" s="3" t="n">
        <v>14033</v>
      </c>
      <c r="B14034" s="3" t="n">
        <v>4</v>
      </c>
      <c r="C14034" s="3" t="s">
        <v>526</v>
      </c>
      <c r="D14034" s="3" t="s">
        <v>563</v>
      </c>
      <c r="E14034" s="3" t="n">
        <v>1488</v>
      </c>
      <c r="F14034" s="4" t="n">
        <v>112.45</v>
      </c>
      <c r="G14034" s="3" t="s">
        <v>8</v>
      </c>
      <c r="H14034" s="4" t="n">
        <f aca="false">ROUND(E14034*F14034,2)</f>
        <v>167325.6</v>
      </c>
    </row>
    <row r="14035" customFormat="false" ht="15" hidden="false" customHeight="false" outlineLevel="0" collapsed="false">
      <c r="A14035" s="3" t="n">
        <v>14034</v>
      </c>
      <c r="B14035" s="3" t="n">
        <v>9</v>
      </c>
      <c r="C14035" s="3" t="s">
        <v>526</v>
      </c>
      <c r="D14035" s="3" t="s">
        <v>562</v>
      </c>
      <c r="E14035" s="3" t="n">
        <v>4665</v>
      </c>
      <c r="F14035" s="4" t="n">
        <v>273.57</v>
      </c>
      <c r="G14035" s="3" t="s">
        <v>8</v>
      </c>
      <c r="H14035" s="4" t="n">
        <f aca="false">ROUND(E14035*F14035,2)</f>
        <v>1276204.05</v>
      </c>
    </row>
    <row r="14036" customFormat="false" ht="15" hidden="false" customHeight="false" outlineLevel="0" collapsed="false">
      <c r="A14036" s="3" t="n">
        <v>14035</v>
      </c>
      <c r="B14036" s="3" t="n">
        <v>2</v>
      </c>
      <c r="C14036" s="3" t="s">
        <v>526</v>
      </c>
      <c r="D14036" s="3" t="s">
        <v>562</v>
      </c>
      <c r="E14036" s="3" t="n">
        <v>2509</v>
      </c>
      <c r="F14036" s="4" t="n">
        <v>31.1</v>
      </c>
      <c r="G14036" s="3" t="s">
        <v>8</v>
      </c>
      <c r="H14036" s="4" t="n">
        <f aca="false">ROUND(E14036*F14036,2)</f>
        <v>78029.9</v>
      </c>
    </row>
    <row r="14037" customFormat="false" ht="15" hidden="false" customHeight="false" outlineLevel="0" collapsed="false">
      <c r="A14037" s="3" t="n">
        <v>14036</v>
      </c>
      <c r="B14037" s="3" t="n">
        <v>4</v>
      </c>
      <c r="C14037" s="3" t="s">
        <v>526</v>
      </c>
      <c r="D14037" s="3" t="s">
        <v>563</v>
      </c>
      <c r="E14037" s="3" t="n">
        <v>380</v>
      </c>
      <c r="F14037" s="4" t="n">
        <v>112.43</v>
      </c>
      <c r="G14037" s="3" t="s">
        <v>8</v>
      </c>
      <c r="H14037" s="4" t="n">
        <f aca="false">ROUND(E14037*F14037,2)</f>
        <v>42723.4</v>
      </c>
    </row>
    <row r="14038" customFormat="false" ht="15" hidden="false" customHeight="false" outlineLevel="0" collapsed="false">
      <c r="A14038" s="3" t="n">
        <v>14037</v>
      </c>
      <c r="B14038" s="3" t="n">
        <v>4</v>
      </c>
      <c r="C14038" s="3" t="s">
        <v>526</v>
      </c>
      <c r="D14038" s="3" t="s">
        <v>563</v>
      </c>
      <c r="E14038" s="3" t="n">
        <v>3786</v>
      </c>
      <c r="F14038" s="4" t="n">
        <v>112.17</v>
      </c>
      <c r="G14038" s="3" t="s">
        <v>8</v>
      </c>
      <c r="H14038" s="4" t="n">
        <f aca="false">ROUND(E14038*F14038,2)</f>
        <v>424675.62</v>
      </c>
    </row>
    <row r="14039" customFormat="false" ht="15" hidden="false" customHeight="false" outlineLevel="0" collapsed="false">
      <c r="A14039" s="3" t="n">
        <v>14038</v>
      </c>
      <c r="B14039" s="3" t="n">
        <v>15</v>
      </c>
      <c r="C14039" s="3" t="s">
        <v>526</v>
      </c>
      <c r="D14039" s="3" t="s">
        <v>562</v>
      </c>
      <c r="E14039" s="3" t="n">
        <v>3197</v>
      </c>
      <c r="F14039" s="4" t="n">
        <v>273.16</v>
      </c>
      <c r="G14039" s="3" t="s">
        <v>46</v>
      </c>
      <c r="H14039" s="4" t="n">
        <f aca="false">ROUND(E14039*F14039,2)</f>
        <v>873292.52</v>
      </c>
    </row>
    <row r="14040" customFormat="false" ht="15" hidden="false" customHeight="false" outlineLevel="0" collapsed="false">
      <c r="A14040" s="3" t="n">
        <v>14039</v>
      </c>
      <c r="B14040" s="3" t="n">
        <v>11</v>
      </c>
      <c r="C14040" s="3" t="s">
        <v>526</v>
      </c>
      <c r="D14040" s="3" t="s">
        <v>562</v>
      </c>
      <c r="E14040" s="3" t="n">
        <v>3149</v>
      </c>
      <c r="F14040" s="4" t="n">
        <v>100.22</v>
      </c>
      <c r="G14040" s="3" t="s">
        <v>34</v>
      </c>
      <c r="H14040" s="4" t="n">
        <f aca="false">ROUND(E14040*F14040,2)</f>
        <v>315592.78</v>
      </c>
    </row>
    <row r="14041" customFormat="false" ht="15" hidden="false" customHeight="false" outlineLevel="0" collapsed="false">
      <c r="A14041" s="3" t="n">
        <v>14040</v>
      </c>
      <c r="B14041" s="3" t="n">
        <v>5</v>
      </c>
      <c r="C14041" s="3" t="s">
        <v>526</v>
      </c>
      <c r="D14041" s="3" t="s">
        <v>562</v>
      </c>
      <c r="E14041" s="3" t="n">
        <v>427</v>
      </c>
      <c r="F14041" s="4" t="n">
        <v>658.76</v>
      </c>
      <c r="G14041" s="3" t="s">
        <v>8</v>
      </c>
      <c r="H14041" s="4" t="n">
        <f aca="false">ROUND(E14041*F14041,2)</f>
        <v>281290.52</v>
      </c>
    </row>
    <row r="14042" customFormat="false" ht="15" hidden="false" customHeight="false" outlineLevel="0" collapsed="false">
      <c r="A14042" s="3" t="n">
        <v>14041</v>
      </c>
      <c r="B14042" s="3" t="n">
        <v>3</v>
      </c>
      <c r="C14042" s="3" t="s">
        <v>526</v>
      </c>
      <c r="D14042" s="3" t="s">
        <v>562</v>
      </c>
      <c r="E14042" s="3" t="n">
        <v>4048</v>
      </c>
      <c r="F14042" s="4" t="n">
        <v>179.91</v>
      </c>
      <c r="G14042" s="3" t="s">
        <v>8</v>
      </c>
      <c r="H14042" s="4" t="n">
        <f aca="false">ROUND(E14042*F14042,2)</f>
        <v>728275.68</v>
      </c>
    </row>
    <row r="14043" customFormat="false" ht="15" hidden="false" customHeight="false" outlineLevel="0" collapsed="false">
      <c r="A14043" s="3" t="n">
        <v>14042</v>
      </c>
      <c r="B14043" s="3" t="n">
        <v>9</v>
      </c>
      <c r="C14043" s="3" t="s">
        <v>526</v>
      </c>
      <c r="D14043" s="3" t="s">
        <v>562</v>
      </c>
      <c r="E14043" s="3" t="n">
        <v>438</v>
      </c>
      <c r="F14043" s="4" t="n">
        <v>273.64</v>
      </c>
      <c r="G14043" s="3" t="s">
        <v>8</v>
      </c>
      <c r="H14043" s="4" t="n">
        <f aca="false">ROUND(E14043*F14043,2)</f>
        <v>119854.32</v>
      </c>
    </row>
    <row r="14044" customFormat="false" ht="15" hidden="false" customHeight="false" outlineLevel="0" collapsed="false">
      <c r="A14044" s="3" t="n">
        <v>14043</v>
      </c>
      <c r="B14044" s="3" t="n">
        <v>5</v>
      </c>
      <c r="C14044" s="3" t="s">
        <v>526</v>
      </c>
      <c r="D14044" s="3" t="s">
        <v>563</v>
      </c>
      <c r="E14044" s="3" t="n">
        <v>4982</v>
      </c>
      <c r="F14044" s="4" t="n">
        <v>656.98</v>
      </c>
      <c r="G14044" s="3" t="s">
        <v>8</v>
      </c>
      <c r="H14044" s="4" t="n">
        <f aca="false">ROUND(E14044*F14044,2)</f>
        <v>3273074.36</v>
      </c>
    </row>
    <row r="14045" customFormat="false" ht="15" hidden="false" customHeight="false" outlineLevel="0" collapsed="false">
      <c r="A14045" s="3" t="n">
        <v>14044</v>
      </c>
      <c r="B14045" s="3" t="n">
        <v>2</v>
      </c>
      <c r="C14045" s="3" t="s">
        <v>526</v>
      </c>
      <c r="D14045" s="3" t="s">
        <v>563</v>
      </c>
      <c r="E14045" s="3" t="n">
        <v>918</v>
      </c>
      <c r="F14045" s="4" t="n">
        <v>30.98</v>
      </c>
      <c r="G14045" s="3" t="s">
        <v>8</v>
      </c>
      <c r="H14045" s="4" t="n">
        <f aca="false">ROUND(E14045*F14045,2)</f>
        <v>28439.64</v>
      </c>
    </row>
    <row r="14046" customFormat="false" ht="15" hidden="false" customHeight="false" outlineLevel="0" collapsed="false">
      <c r="A14046" s="3" t="n">
        <v>14045</v>
      </c>
      <c r="B14046" s="3" t="n">
        <v>6</v>
      </c>
      <c r="C14046" s="3" t="s">
        <v>527</v>
      </c>
      <c r="D14046" s="3" t="s">
        <v>562</v>
      </c>
      <c r="E14046" s="3" t="n">
        <v>4430</v>
      </c>
      <c r="F14046" s="4" t="n">
        <v>264.21</v>
      </c>
      <c r="G14046" s="3" t="s">
        <v>8</v>
      </c>
      <c r="H14046" s="4" t="n">
        <f aca="false">ROUND(E14046*F14046,2)</f>
        <v>1170450.3</v>
      </c>
    </row>
    <row r="14047" customFormat="false" ht="15" hidden="false" customHeight="false" outlineLevel="0" collapsed="false">
      <c r="A14047" s="3" t="n">
        <v>14046</v>
      </c>
      <c r="B14047" s="3" t="n">
        <v>13</v>
      </c>
      <c r="C14047" s="3" t="s">
        <v>527</v>
      </c>
      <c r="D14047" s="3" t="s">
        <v>562</v>
      </c>
      <c r="E14047" s="3" t="n">
        <v>1877</v>
      </c>
      <c r="F14047" s="4" t="n">
        <v>47.9</v>
      </c>
      <c r="G14047" s="3" t="s">
        <v>41</v>
      </c>
      <c r="H14047" s="4" t="n">
        <f aca="false">ROUND(E14047*F14047,2)</f>
        <v>89908.3</v>
      </c>
    </row>
    <row r="14048" customFormat="false" ht="15" hidden="false" customHeight="false" outlineLevel="0" collapsed="false">
      <c r="A14048" s="3" t="n">
        <v>14047</v>
      </c>
      <c r="B14048" s="3" t="n">
        <v>11</v>
      </c>
      <c r="C14048" s="3" t="s">
        <v>527</v>
      </c>
      <c r="D14048" s="3" t="s">
        <v>563</v>
      </c>
      <c r="E14048" s="3" t="n">
        <v>4043</v>
      </c>
      <c r="F14048" s="4" t="n">
        <v>98.7</v>
      </c>
      <c r="G14048" s="3" t="s">
        <v>34</v>
      </c>
      <c r="H14048" s="4" t="n">
        <f aca="false">ROUND(E14048*F14048,2)</f>
        <v>399044.1</v>
      </c>
    </row>
    <row r="14049" customFormat="false" ht="15" hidden="false" customHeight="false" outlineLevel="0" collapsed="false">
      <c r="A14049" s="3" t="n">
        <v>14048</v>
      </c>
      <c r="B14049" s="3" t="n">
        <v>8</v>
      </c>
      <c r="C14049" s="3" t="s">
        <v>527</v>
      </c>
      <c r="D14049" s="3" t="s">
        <v>563</v>
      </c>
      <c r="E14049" s="3" t="n">
        <v>2412</v>
      </c>
      <c r="F14049" s="4" t="n">
        <v>85.39</v>
      </c>
      <c r="G14049" s="3" t="s">
        <v>8</v>
      </c>
      <c r="H14049" s="4" t="n">
        <f aca="false">ROUND(E14049*F14049,2)</f>
        <v>205960.68</v>
      </c>
    </row>
    <row r="14050" customFormat="false" ht="15" hidden="false" customHeight="false" outlineLevel="0" collapsed="false">
      <c r="A14050" s="3" t="n">
        <v>14049</v>
      </c>
      <c r="B14050" s="3" t="n">
        <v>9</v>
      </c>
      <c r="C14050" s="3" t="s">
        <v>527</v>
      </c>
      <c r="D14050" s="3" t="s">
        <v>562</v>
      </c>
      <c r="E14050" s="3" t="n">
        <v>2895</v>
      </c>
      <c r="F14050" s="4" t="n">
        <v>273.14</v>
      </c>
      <c r="G14050" s="3" t="s">
        <v>8</v>
      </c>
      <c r="H14050" s="4" t="n">
        <f aca="false">ROUND(E14050*F14050,2)</f>
        <v>790740.3</v>
      </c>
    </row>
    <row r="14051" customFormat="false" ht="15" hidden="false" customHeight="false" outlineLevel="0" collapsed="false">
      <c r="A14051" s="3" t="n">
        <v>14050</v>
      </c>
      <c r="B14051" s="3" t="n">
        <v>8</v>
      </c>
      <c r="C14051" s="3" t="s">
        <v>527</v>
      </c>
      <c r="D14051" s="3" t="s">
        <v>563</v>
      </c>
      <c r="E14051" s="3" t="n">
        <v>1414</v>
      </c>
      <c r="F14051" s="4" t="n">
        <v>85.32</v>
      </c>
      <c r="G14051" s="3" t="s">
        <v>8</v>
      </c>
      <c r="H14051" s="4" t="n">
        <f aca="false">ROUND(E14051*F14051,2)</f>
        <v>120642.48</v>
      </c>
    </row>
    <row r="14052" customFormat="false" ht="15" hidden="false" customHeight="false" outlineLevel="0" collapsed="false">
      <c r="A14052" s="3" t="n">
        <v>14051</v>
      </c>
      <c r="B14052" s="3" t="n">
        <v>13</v>
      </c>
      <c r="C14052" s="3" t="s">
        <v>527</v>
      </c>
      <c r="D14052" s="3" t="s">
        <v>563</v>
      </c>
      <c r="E14052" s="3" t="n">
        <v>1502</v>
      </c>
      <c r="F14052" s="4" t="n">
        <v>47.67</v>
      </c>
      <c r="G14052" s="3" t="s">
        <v>41</v>
      </c>
      <c r="H14052" s="4" t="n">
        <f aca="false">ROUND(E14052*F14052,2)</f>
        <v>71600.34</v>
      </c>
    </row>
    <row r="14053" customFormat="false" ht="15" hidden="false" customHeight="false" outlineLevel="0" collapsed="false">
      <c r="A14053" s="3" t="n">
        <v>14052</v>
      </c>
      <c r="B14053" s="3" t="n">
        <v>15</v>
      </c>
      <c r="C14053" s="3" t="s">
        <v>527</v>
      </c>
      <c r="D14053" s="3" t="s">
        <v>562</v>
      </c>
      <c r="E14053" s="3" t="n">
        <v>4679</v>
      </c>
      <c r="F14053" s="4" t="n">
        <v>274.06</v>
      </c>
      <c r="G14053" s="3" t="s">
        <v>46</v>
      </c>
      <c r="H14053" s="4" t="n">
        <f aca="false">ROUND(E14053*F14053,2)</f>
        <v>1282326.74</v>
      </c>
    </row>
    <row r="14054" customFormat="false" ht="15" hidden="false" customHeight="false" outlineLevel="0" collapsed="false">
      <c r="A14054" s="3" t="n">
        <v>14053</v>
      </c>
      <c r="B14054" s="3" t="n">
        <v>6</v>
      </c>
      <c r="C14054" s="3" t="s">
        <v>527</v>
      </c>
      <c r="D14054" s="3" t="s">
        <v>562</v>
      </c>
      <c r="E14054" s="3" t="n">
        <v>140</v>
      </c>
      <c r="F14054" s="4" t="n">
        <v>263.57</v>
      </c>
      <c r="G14054" s="3" t="s">
        <v>8</v>
      </c>
      <c r="H14054" s="4" t="n">
        <f aca="false">ROUND(E14054*F14054,2)</f>
        <v>36899.8</v>
      </c>
    </row>
    <row r="14055" customFormat="false" ht="15" hidden="false" customHeight="false" outlineLevel="0" collapsed="false">
      <c r="A14055" s="3" t="n">
        <v>14054</v>
      </c>
      <c r="B14055" s="3" t="n">
        <v>11</v>
      </c>
      <c r="C14055" s="3" t="s">
        <v>527</v>
      </c>
      <c r="D14055" s="3" t="s">
        <v>563</v>
      </c>
      <c r="E14055" s="3" t="n">
        <v>843</v>
      </c>
      <c r="F14055" s="4" t="n">
        <v>98.86</v>
      </c>
      <c r="G14055" s="3" t="s">
        <v>34</v>
      </c>
      <c r="H14055" s="4" t="n">
        <f aca="false">ROUND(E14055*F14055,2)</f>
        <v>83338.98</v>
      </c>
    </row>
    <row r="14056" customFormat="false" ht="15" hidden="false" customHeight="false" outlineLevel="0" collapsed="false">
      <c r="A14056" s="3" t="n">
        <v>14055</v>
      </c>
      <c r="B14056" s="3" t="n">
        <v>7</v>
      </c>
      <c r="C14056" s="3" t="s">
        <v>527</v>
      </c>
      <c r="D14056" s="3" t="s">
        <v>563</v>
      </c>
      <c r="E14056" s="3" t="n">
        <v>4300</v>
      </c>
      <c r="F14056" s="4" t="n">
        <v>253.98</v>
      </c>
      <c r="G14056" s="3" t="s">
        <v>8</v>
      </c>
      <c r="H14056" s="4" t="n">
        <f aca="false">ROUND(E14056*F14056,2)</f>
        <v>1092114</v>
      </c>
    </row>
    <row r="14057" customFormat="false" ht="15" hidden="false" customHeight="false" outlineLevel="0" collapsed="false">
      <c r="A14057" s="3" t="n">
        <v>14056</v>
      </c>
      <c r="B14057" s="3" t="n">
        <v>12</v>
      </c>
      <c r="C14057" s="3" t="s">
        <v>527</v>
      </c>
      <c r="D14057" s="3" t="s">
        <v>562</v>
      </c>
      <c r="E14057" s="3" t="n">
        <v>1981</v>
      </c>
      <c r="F14057" s="4" t="n">
        <v>211.36</v>
      </c>
      <c r="G14057" s="3" t="s">
        <v>38</v>
      </c>
      <c r="H14057" s="4" t="n">
        <f aca="false">ROUND(E14057*F14057,2)</f>
        <v>418704.16</v>
      </c>
    </row>
    <row r="14058" customFormat="false" ht="15" hidden="false" customHeight="false" outlineLevel="0" collapsed="false">
      <c r="A14058" s="3" t="n">
        <v>14057</v>
      </c>
      <c r="B14058" s="3" t="n">
        <v>15</v>
      </c>
      <c r="C14058" s="3" t="s">
        <v>527</v>
      </c>
      <c r="D14058" s="3" t="s">
        <v>562</v>
      </c>
      <c r="E14058" s="3" t="n">
        <v>2004</v>
      </c>
      <c r="F14058" s="4" t="n">
        <v>274.81</v>
      </c>
      <c r="G14058" s="3" t="s">
        <v>46</v>
      </c>
      <c r="H14058" s="4" t="n">
        <f aca="false">ROUND(E14058*F14058,2)</f>
        <v>550719.24</v>
      </c>
    </row>
    <row r="14059" customFormat="false" ht="15" hidden="false" customHeight="false" outlineLevel="0" collapsed="false">
      <c r="A14059" s="3" t="n">
        <v>14058</v>
      </c>
      <c r="B14059" s="3" t="n">
        <v>11</v>
      </c>
      <c r="C14059" s="3" t="s">
        <v>527</v>
      </c>
      <c r="D14059" s="3" t="s">
        <v>563</v>
      </c>
      <c r="E14059" s="3" t="n">
        <v>2204</v>
      </c>
      <c r="F14059" s="4" t="n">
        <v>98.64</v>
      </c>
      <c r="G14059" s="3" t="s">
        <v>34</v>
      </c>
      <c r="H14059" s="4" t="n">
        <f aca="false">ROUND(E14059*F14059,2)</f>
        <v>217402.56</v>
      </c>
    </row>
    <row r="14060" customFormat="false" ht="15" hidden="false" customHeight="false" outlineLevel="0" collapsed="false">
      <c r="A14060" s="3" t="n">
        <v>14059</v>
      </c>
      <c r="B14060" s="3" t="n">
        <v>7</v>
      </c>
      <c r="C14060" s="3" t="s">
        <v>527</v>
      </c>
      <c r="D14060" s="3" t="s">
        <v>563</v>
      </c>
      <c r="E14060" s="3" t="n">
        <v>2912</v>
      </c>
      <c r="F14060" s="4" t="n">
        <v>254.02</v>
      </c>
      <c r="G14060" s="3" t="s">
        <v>8</v>
      </c>
      <c r="H14060" s="4" t="n">
        <f aca="false">ROUND(E14060*F14060,2)</f>
        <v>739706.24</v>
      </c>
    </row>
    <row r="14061" customFormat="false" ht="15" hidden="false" customHeight="false" outlineLevel="0" collapsed="false">
      <c r="A14061" s="3" t="n">
        <v>14060</v>
      </c>
      <c r="B14061" s="3" t="n">
        <v>9</v>
      </c>
      <c r="C14061" s="3" t="s">
        <v>527</v>
      </c>
      <c r="D14061" s="3" t="s">
        <v>562</v>
      </c>
      <c r="E14061" s="3" t="n">
        <v>2026</v>
      </c>
      <c r="F14061" s="4" t="n">
        <v>272.35</v>
      </c>
      <c r="G14061" s="3" t="s">
        <v>8</v>
      </c>
      <c r="H14061" s="4" t="n">
        <f aca="false">ROUND(E14061*F14061,2)</f>
        <v>551781.1</v>
      </c>
    </row>
    <row r="14062" customFormat="false" ht="15" hidden="false" customHeight="false" outlineLevel="0" collapsed="false">
      <c r="A14062" s="3" t="n">
        <v>14061</v>
      </c>
      <c r="B14062" s="3" t="n">
        <v>15</v>
      </c>
      <c r="C14062" s="3" t="s">
        <v>527</v>
      </c>
      <c r="D14062" s="3" t="s">
        <v>562</v>
      </c>
      <c r="E14062" s="3" t="n">
        <v>4961</v>
      </c>
      <c r="F14062" s="4" t="n">
        <v>274.34</v>
      </c>
      <c r="G14062" s="3" t="s">
        <v>46</v>
      </c>
      <c r="H14062" s="4" t="n">
        <f aca="false">ROUND(E14062*F14062,2)</f>
        <v>1361000.74</v>
      </c>
    </row>
    <row r="14063" customFormat="false" ht="15" hidden="false" customHeight="false" outlineLevel="0" collapsed="false">
      <c r="A14063" s="3" t="n">
        <v>14062</v>
      </c>
      <c r="B14063" s="3" t="n">
        <v>8</v>
      </c>
      <c r="C14063" s="3" t="s">
        <v>527</v>
      </c>
      <c r="D14063" s="3" t="s">
        <v>562</v>
      </c>
      <c r="E14063" s="3" t="n">
        <v>822</v>
      </c>
      <c r="F14063" s="4" t="n">
        <v>85.42</v>
      </c>
      <c r="G14063" s="3" t="s">
        <v>8</v>
      </c>
      <c r="H14063" s="4" t="n">
        <f aca="false">ROUND(E14063*F14063,2)</f>
        <v>70215.24</v>
      </c>
    </row>
    <row r="14064" customFormat="false" ht="15" hidden="false" customHeight="false" outlineLevel="0" collapsed="false">
      <c r="A14064" s="3" t="n">
        <v>14063</v>
      </c>
      <c r="B14064" s="3" t="n">
        <v>6</v>
      </c>
      <c r="C14064" s="3" t="s">
        <v>527</v>
      </c>
      <c r="D14064" s="3" t="s">
        <v>563</v>
      </c>
      <c r="E14064" s="3" t="n">
        <v>4530</v>
      </c>
      <c r="F14064" s="4" t="n">
        <v>264.7</v>
      </c>
      <c r="G14064" s="3" t="s">
        <v>8</v>
      </c>
      <c r="H14064" s="4" t="n">
        <f aca="false">ROUND(E14064*F14064,2)</f>
        <v>1199091</v>
      </c>
    </row>
    <row r="14065" customFormat="false" ht="15" hidden="false" customHeight="false" outlineLevel="0" collapsed="false">
      <c r="A14065" s="3" t="n">
        <v>14064</v>
      </c>
      <c r="B14065" s="3" t="n">
        <v>8</v>
      </c>
      <c r="C14065" s="3" t="s">
        <v>527</v>
      </c>
      <c r="D14065" s="3" t="s">
        <v>563</v>
      </c>
      <c r="E14065" s="3" t="n">
        <v>1736</v>
      </c>
      <c r="F14065" s="4" t="n">
        <v>85.36</v>
      </c>
      <c r="G14065" s="3" t="s">
        <v>8</v>
      </c>
      <c r="H14065" s="4" t="n">
        <f aca="false">ROUND(E14065*F14065,2)</f>
        <v>148184.96</v>
      </c>
    </row>
    <row r="14066" customFormat="false" ht="15" hidden="false" customHeight="false" outlineLevel="0" collapsed="false">
      <c r="A14066" s="3" t="n">
        <v>14065</v>
      </c>
      <c r="B14066" s="3" t="n">
        <v>6</v>
      </c>
      <c r="C14066" s="3" t="s">
        <v>527</v>
      </c>
      <c r="D14066" s="3" t="s">
        <v>563</v>
      </c>
      <c r="E14066" s="3" t="n">
        <v>70</v>
      </c>
      <c r="F14066" s="4" t="n">
        <v>264.09</v>
      </c>
      <c r="G14066" s="3" t="s">
        <v>8</v>
      </c>
      <c r="H14066" s="4" t="n">
        <f aca="false">ROUND(E14066*F14066,2)</f>
        <v>18486.3</v>
      </c>
    </row>
    <row r="14067" customFormat="false" ht="15" hidden="false" customHeight="false" outlineLevel="0" collapsed="false">
      <c r="A14067" s="3" t="n">
        <v>14066</v>
      </c>
      <c r="B14067" s="3" t="n">
        <v>1</v>
      </c>
      <c r="C14067" s="3" t="s">
        <v>527</v>
      </c>
      <c r="D14067" s="3" t="s">
        <v>563</v>
      </c>
      <c r="E14067" s="3" t="n">
        <v>533</v>
      </c>
      <c r="F14067" s="4" t="n">
        <v>326</v>
      </c>
      <c r="G14067" s="3" t="s">
        <v>8</v>
      </c>
      <c r="H14067" s="4" t="n">
        <f aca="false">ROUND(E14067*F14067,2)</f>
        <v>173758</v>
      </c>
    </row>
    <row r="14068" customFormat="false" ht="15" hidden="false" customHeight="false" outlineLevel="0" collapsed="false">
      <c r="A14068" s="3" t="n">
        <v>14067</v>
      </c>
      <c r="B14068" s="3" t="n">
        <v>11</v>
      </c>
      <c r="C14068" s="3" t="s">
        <v>527</v>
      </c>
      <c r="D14068" s="3" t="s">
        <v>563</v>
      </c>
      <c r="E14068" s="3" t="n">
        <v>1250</v>
      </c>
      <c r="F14068" s="4" t="n">
        <v>98.76</v>
      </c>
      <c r="G14068" s="3" t="s">
        <v>34</v>
      </c>
      <c r="H14068" s="4" t="n">
        <f aca="false">ROUND(E14068*F14068,2)</f>
        <v>123450</v>
      </c>
    </row>
    <row r="14069" customFormat="false" ht="15" hidden="false" customHeight="false" outlineLevel="0" collapsed="false">
      <c r="A14069" s="3" t="n">
        <v>14068</v>
      </c>
      <c r="B14069" s="3" t="n">
        <v>12</v>
      </c>
      <c r="C14069" s="3" t="s">
        <v>527</v>
      </c>
      <c r="D14069" s="3" t="s">
        <v>563</v>
      </c>
      <c r="E14069" s="3" t="n">
        <v>1202</v>
      </c>
      <c r="F14069" s="4" t="n">
        <v>211.21</v>
      </c>
      <c r="G14069" s="3" t="s">
        <v>38</v>
      </c>
      <c r="H14069" s="4" t="n">
        <f aca="false">ROUND(E14069*F14069,2)</f>
        <v>253874.42</v>
      </c>
    </row>
    <row r="14070" customFormat="false" ht="15" hidden="false" customHeight="false" outlineLevel="0" collapsed="false">
      <c r="A14070" s="3" t="n">
        <v>14069</v>
      </c>
      <c r="B14070" s="3" t="n">
        <v>11</v>
      </c>
      <c r="C14070" s="3" t="s">
        <v>527</v>
      </c>
      <c r="D14070" s="3" t="s">
        <v>563</v>
      </c>
      <c r="E14070" s="3" t="n">
        <v>3246</v>
      </c>
      <c r="F14070" s="4" t="n">
        <v>98.93</v>
      </c>
      <c r="G14070" s="3" t="s">
        <v>34</v>
      </c>
      <c r="H14070" s="4" t="n">
        <f aca="false">ROUND(E14070*F14070,2)</f>
        <v>321126.78</v>
      </c>
    </row>
    <row r="14071" customFormat="false" ht="15" hidden="false" customHeight="false" outlineLevel="0" collapsed="false">
      <c r="A14071" s="3" t="n">
        <v>14070</v>
      </c>
      <c r="B14071" s="3" t="n">
        <v>6</v>
      </c>
      <c r="C14071" s="3" t="s">
        <v>527</v>
      </c>
      <c r="D14071" s="3" t="s">
        <v>563</v>
      </c>
      <c r="E14071" s="3" t="n">
        <v>2637</v>
      </c>
      <c r="F14071" s="4" t="n">
        <v>263.69</v>
      </c>
      <c r="G14071" s="3" t="s">
        <v>8</v>
      </c>
      <c r="H14071" s="4" t="n">
        <f aca="false">ROUND(E14071*F14071,2)</f>
        <v>695350.53</v>
      </c>
    </row>
    <row r="14072" customFormat="false" ht="15" hidden="false" customHeight="false" outlineLevel="0" collapsed="false">
      <c r="A14072" s="3" t="n">
        <v>14071</v>
      </c>
      <c r="B14072" s="3" t="n">
        <v>10</v>
      </c>
      <c r="C14072" s="3" t="s">
        <v>527</v>
      </c>
      <c r="D14072" s="3" t="s">
        <v>562</v>
      </c>
      <c r="E14072" s="3" t="n">
        <v>180</v>
      </c>
      <c r="F14072" s="4" t="n">
        <v>104.47</v>
      </c>
      <c r="G14072" s="3" t="s">
        <v>8</v>
      </c>
      <c r="H14072" s="4" t="n">
        <f aca="false">ROUND(E14072*F14072,2)</f>
        <v>18804.6</v>
      </c>
    </row>
    <row r="14073" customFormat="false" ht="15" hidden="false" customHeight="false" outlineLevel="0" collapsed="false">
      <c r="A14073" s="3" t="n">
        <v>14072</v>
      </c>
      <c r="B14073" s="3" t="n">
        <v>1</v>
      </c>
      <c r="C14073" s="3" t="s">
        <v>527</v>
      </c>
      <c r="D14073" s="3" t="s">
        <v>563</v>
      </c>
      <c r="E14073" s="3" t="n">
        <v>3001</v>
      </c>
      <c r="F14073" s="4" t="n">
        <v>326.74</v>
      </c>
      <c r="G14073" s="3" t="s">
        <v>8</v>
      </c>
      <c r="H14073" s="4" t="n">
        <f aca="false">ROUND(E14073*F14073,2)</f>
        <v>980546.74</v>
      </c>
    </row>
    <row r="14074" customFormat="false" ht="15" hidden="false" customHeight="false" outlineLevel="0" collapsed="false">
      <c r="A14074" s="3" t="n">
        <v>14073</v>
      </c>
      <c r="B14074" s="3" t="n">
        <v>11</v>
      </c>
      <c r="C14074" s="3" t="s">
        <v>527</v>
      </c>
      <c r="D14074" s="3" t="s">
        <v>563</v>
      </c>
      <c r="E14074" s="3" t="n">
        <v>3609</v>
      </c>
      <c r="F14074" s="4" t="n">
        <v>98.66</v>
      </c>
      <c r="G14074" s="3" t="s">
        <v>34</v>
      </c>
      <c r="H14074" s="4" t="n">
        <f aca="false">ROUND(E14074*F14074,2)</f>
        <v>356063.94</v>
      </c>
    </row>
    <row r="14075" customFormat="false" ht="15" hidden="false" customHeight="false" outlineLevel="0" collapsed="false">
      <c r="A14075" s="3" t="n">
        <v>14074</v>
      </c>
      <c r="B14075" s="3" t="n">
        <v>15</v>
      </c>
      <c r="C14075" s="3" t="s">
        <v>527</v>
      </c>
      <c r="D14075" s="3" t="s">
        <v>562</v>
      </c>
      <c r="E14075" s="3" t="n">
        <v>1381</v>
      </c>
      <c r="F14075" s="4" t="n">
        <v>274.33</v>
      </c>
      <c r="G14075" s="3" t="s">
        <v>46</v>
      </c>
      <c r="H14075" s="4" t="n">
        <f aca="false">ROUND(E14075*F14075,2)</f>
        <v>378849.73</v>
      </c>
    </row>
    <row r="14076" customFormat="false" ht="15" hidden="false" customHeight="false" outlineLevel="0" collapsed="false">
      <c r="A14076" s="3" t="n">
        <v>14075</v>
      </c>
      <c r="B14076" s="3" t="n">
        <v>6</v>
      </c>
      <c r="C14076" s="3" t="s">
        <v>527</v>
      </c>
      <c r="D14076" s="3" t="s">
        <v>562</v>
      </c>
      <c r="E14076" s="3" t="n">
        <v>1732</v>
      </c>
      <c r="F14076" s="4" t="n">
        <v>264.52</v>
      </c>
      <c r="G14076" s="3" t="s">
        <v>8</v>
      </c>
      <c r="H14076" s="4" t="n">
        <f aca="false">ROUND(E14076*F14076,2)</f>
        <v>458148.64</v>
      </c>
    </row>
    <row r="14077" customFormat="false" ht="15" hidden="false" customHeight="false" outlineLevel="0" collapsed="false">
      <c r="A14077" s="3" t="n">
        <v>14076</v>
      </c>
      <c r="B14077" s="3" t="n">
        <v>14</v>
      </c>
      <c r="C14077" s="3" t="s">
        <v>527</v>
      </c>
      <c r="D14077" s="3" t="s">
        <v>562</v>
      </c>
      <c r="E14077" s="3" t="n">
        <v>2026</v>
      </c>
      <c r="F14077" s="4" t="n">
        <v>58.61</v>
      </c>
      <c r="G14077" s="3" t="s">
        <v>41</v>
      </c>
      <c r="H14077" s="4" t="n">
        <f aca="false">ROUND(E14077*F14077,2)</f>
        <v>118743.86</v>
      </c>
    </row>
    <row r="14078" customFormat="false" ht="15" hidden="false" customHeight="false" outlineLevel="0" collapsed="false">
      <c r="A14078" s="3" t="n">
        <v>14077</v>
      </c>
      <c r="B14078" s="3" t="n">
        <v>13</v>
      </c>
      <c r="C14078" s="3" t="s">
        <v>527</v>
      </c>
      <c r="D14078" s="3" t="s">
        <v>563</v>
      </c>
      <c r="E14078" s="3" t="n">
        <v>1470</v>
      </c>
      <c r="F14078" s="4" t="n">
        <v>47.73</v>
      </c>
      <c r="G14078" s="3" t="s">
        <v>41</v>
      </c>
      <c r="H14078" s="4" t="n">
        <f aca="false">ROUND(E14078*F14078,2)</f>
        <v>70163.1</v>
      </c>
    </row>
    <row r="14079" customFormat="false" ht="15" hidden="false" customHeight="false" outlineLevel="0" collapsed="false">
      <c r="A14079" s="3" t="n">
        <v>14078</v>
      </c>
      <c r="B14079" s="3" t="n">
        <v>11</v>
      </c>
      <c r="C14079" s="3" t="s">
        <v>528</v>
      </c>
      <c r="D14079" s="3" t="s">
        <v>562</v>
      </c>
      <c r="E14079" s="3" t="n">
        <v>2768</v>
      </c>
      <c r="F14079" s="4" t="n">
        <v>97.87</v>
      </c>
      <c r="G14079" s="3" t="s">
        <v>34</v>
      </c>
      <c r="H14079" s="4" t="n">
        <f aca="false">ROUND(E14079*F14079,2)</f>
        <v>270904.16</v>
      </c>
    </row>
    <row r="14080" customFormat="false" ht="15" hidden="false" customHeight="false" outlineLevel="0" collapsed="false">
      <c r="A14080" s="3" t="n">
        <v>14079</v>
      </c>
      <c r="B14080" s="3" t="n">
        <v>7</v>
      </c>
      <c r="C14080" s="3" t="s">
        <v>528</v>
      </c>
      <c r="D14080" s="3" t="s">
        <v>563</v>
      </c>
      <c r="E14080" s="3" t="n">
        <v>2910</v>
      </c>
      <c r="F14080" s="4" t="n">
        <v>251.81</v>
      </c>
      <c r="G14080" s="3" t="s">
        <v>8</v>
      </c>
      <c r="H14080" s="4" t="n">
        <f aca="false">ROUND(E14080*F14080,2)</f>
        <v>732767.1</v>
      </c>
    </row>
    <row r="14081" customFormat="false" ht="15" hidden="false" customHeight="false" outlineLevel="0" collapsed="false">
      <c r="A14081" s="3" t="n">
        <v>14080</v>
      </c>
      <c r="B14081" s="3" t="n">
        <v>4</v>
      </c>
      <c r="C14081" s="3" t="s">
        <v>528</v>
      </c>
      <c r="D14081" s="3" t="s">
        <v>563</v>
      </c>
      <c r="E14081" s="3" t="n">
        <v>1919</v>
      </c>
      <c r="F14081" s="4" t="n">
        <v>109.55</v>
      </c>
      <c r="G14081" s="3" t="s">
        <v>8</v>
      </c>
      <c r="H14081" s="4" t="n">
        <f aca="false">ROUND(E14081*F14081,2)</f>
        <v>210226.45</v>
      </c>
    </row>
    <row r="14082" customFormat="false" ht="15" hidden="false" customHeight="false" outlineLevel="0" collapsed="false">
      <c r="A14082" s="3" t="n">
        <v>14081</v>
      </c>
      <c r="B14082" s="3" t="n">
        <v>5</v>
      </c>
      <c r="C14082" s="3" t="s">
        <v>528</v>
      </c>
      <c r="D14082" s="3" t="s">
        <v>563</v>
      </c>
      <c r="E14082" s="3" t="n">
        <v>2792</v>
      </c>
      <c r="F14082" s="4" t="n">
        <v>659.69</v>
      </c>
      <c r="G14082" s="3" t="s">
        <v>8</v>
      </c>
      <c r="H14082" s="4" t="n">
        <f aca="false">ROUND(E14082*F14082,2)</f>
        <v>1841854.48</v>
      </c>
    </row>
    <row r="14083" customFormat="false" ht="15" hidden="false" customHeight="false" outlineLevel="0" collapsed="false">
      <c r="A14083" s="3" t="n">
        <v>14082</v>
      </c>
      <c r="B14083" s="3" t="n">
        <v>8</v>
      </c>
      <c r="C14083" s="3" t="s">
        <v>528</v>
      </c>
      <c r="D14083" s="3" t="s">
        <v>563</v>
      </c>
      <c r="E14083" s="3" t="n">
        <v>4245</v>
      </c>
      <c r="F14083" s="4" t="n">
        <v>86.66</v>
      </c>
      <c r="G14083" s="3" t="s">
        <v>8</v>
      </c>
      <c r="H14083" s="4" t="n">
        <f aca="false">ROUND(E14083*F14083,2)</f>
        <v>367871.7</v>
      </c>
    </row>
    <row r="14084" customFormat="false" ht="15" hidden="false" customHeight="false" outlineLevel="0" collapsed="false">
      <c r="A14084" s="3" t="n">
        <v>14083</v>
      </c>
      <c r="B14084" s="3" t="n">
        <v>14</v>
      </c>
      <c r="C14084" s="3" t="s">
        <v>528</v>
      </c>
      <c r="D14084" s="3" t="s">
        <v>563</v>
      </c>
      <c r="E14084" s="3" t="n">
        <v>4172</v>
      </c>
      <c r="F14084" s="4" t="n">
        <v>57.99</v>
      </c>
      <c r="G14084" s="3" t="s">
        <v>41</v>
      </c>
      <c r="H14084" s="4" t="n">
        <f aca="false">ROUND(E14084*F14084,2)</f>
        <v>241934.28</v>
      </c>
    </row>
    <row r="14085" customFormat="false" ht="15" hidden="false" customHeight="false" outlineLevel="0" collapsed="false">
      <c r="A14085" s="3" t="n">
        <v>14084</v>
      </c>
      <c r="B14085" s="3" t="n">
        <v>14</v>
      </c>
      <c r="C14085" s="3" t="s">
        <v>528</v>
      </c>
      <c r="D14085" s="3" t="s">
        <v>563</v>
      </c>
      <c r="E14085" s="3" t="n">
        <v>1537</v>
      </c>
      <c r="F14085" s="4" t="n">
        <v>57.98</v>
      </c>
      <c r="G14085" s="3" t="s">
        <v>41</v>
      </c>
      <c r="H14085" s="4" t="n">
        <f aca="false">ROUND(E14085*F14085,2)</f>
        <v>89115.26</v>
      </c>
    </row>
    <row r="14086" customFormat="false" ht="15" hidden="false" customHeight="false" outlineLevel="0" collapsed="false">
      <c r="A14086" s="3" t="n">
        <v>14085</v>
      </c>
      <c r="B14086" s="3" t="n">
        <v>15</v>
      </c>
      <c r="C14086" s="3" t="s">
        <v>528</v>
      </c>
      <c r="D14086" s="3" t="s">
        <v>562</v>
      </c>
      <c r="E14086" s="3" t="n">
        <v>981</v>
      </c>
      <c r="F14086" s="4" t="n">
        <v>275.8</v>
      </c>
      <c r="G14086" s="3" t="s">
        <v>46</v>
      </c>
      <c r="H14086" s="4" t="n">
        <f aca="false">ROUND(E14086*F14086,2)</f>
        <v>270559.8</v>
      </c>
    </row>
    <row r="14087" customFormat="false" ht="15" hidden="false" customHeight="false" outlineLevel="0" collapsed="false">
      <c r="A14087" s="3" t="n">
        <v>14086</v>
      </c>
      <c r="B14087" s="3" t="n">
        <v>4</v>
      </c>
      <c r="C14087" s="3" t="s">
        <v>528</v>
      </c>
      <c r="D14087" s="3" t="s">
        <v>563</v>
      </c>
      <c r="E14087" s="3" t="n">
        <v>3573</v>
      </c>
      <c r="F14087" s="4" t="n">
        <v>109.51</v>
      </c>
      <c r="G14087" s="3" t="s">
        <v>8</v>
      </c>
      <c r="H14087" s="4" t="n">
        <f aca="false">ROUND(E14087*F14087,2)</f>
        <v>391279.23</v>
      </c>
    </row>
    <row r="14088" customFormat="false" ht="15" hidden="false" customHeight="false" outlineLevel="0" collapsed="false">
      <c r="A14088" s="3" t="n">
        <v>14087</v>
      </c>
      <c r="B14088" s="3" t="n">
        <v>5</v>
      </c>
      <c r="C14088" s="3" t="s">
        <v>528</v>
      </c>
      <c r="D14088" s="3" t="s">
        <v>562</v>
      </c>
      <c r="E14088" s="3" t="n">
        <v>582</v>
      </c>
      <c r="F14088" s="4" t="n">
        <v>660.32</v>
      </c>
      <c r="G14088" s="3" t="s">
        <v>8</v>
      </c>
      <c r="H14088" s="4" t="n">
        <f aca="false">ROUND(E14088*F14088,2)</f>
        <v>384306.24</v>
      </c>
    </row>
    <row r="14089" customFormat="false" ht="15" hidden="false" customHeight="false" outlineLevel="0" collapsed="false">
      <c r="A14089" s="3" t="n">
        <v>14088</v>
      </c>
      <c r="B14089" s="3" t="n">
        <v>7</v>
      </c>
      <c r="C14089" s="3" t="s">
        <v>528</v>
      </c>
      <c r="D14089" s="3" t="s">
        <v>562</v>
      </c>
      <c r="E14089" s="3" t="n">
        <v>2897</v>
      </c>
      <c r="F14089" s="4" t="n">
        <v>252.92</v>
      </c>
      <c r="G14089" s="3" t="s">
        <v>8</v>
      </c>
      <c r="H14089" s="4" t="n">
        <f aca="false">ROUND(E14089*F14089,2)</f>
        <v>732709.24</v>
      </c>
    </row>
    <row r="14090" customFormat="false" ht="15" hidden="false" customHeight="false" outlineLevel="0" collapsed="false">
      <c r="A14090" s="3" t="n">
        <v>14089</v>
      </c>
      <c r="B14090" s="3" t="n">
        <v>10</v>
      </c>
      <c r="C14090" s="3" t="s">
        <v>528</v>
      </c>
      <c r="D14090" s="3" t="s">
        <v>563</v>
      </c>
      <c r="E14090" s="3" t="n">
        <v>2292</v>
      </c>
      <c r="F14090" s="4" t="n">
        <v>104.31</v>
      </c>
      <c r="G14090" s="3" t="s">
        <v>8</v>
      </c>
      <c r="H14090" s="4" t="n">
        <f aca="false">ROUND(E14090*F14090,2)</f>
        <v>239078.52</v>
      </c>
    </row>
    <row r="14091" customFormat="false" ht="15" hidden="false" customHeight="false" outlineLevel="0" collapsed="false">
      <c r="A14091" s="3" t="n">
        <v>14090</v>
      </c>
      <c r="B14091" s="3" t="n">
        <v>13</v>
      </c>
      <c r="C14091" s="3" t="s">
        <v>528</v>
      </c>
      <c r="D14091" s="3" t="s">
        <v>562</v>
      </c>
      <c r="E14091" s="3" t="n">
        <v>4947</v>
      </c>
      <c r="F14091" s="4" t="n">
        <v>47.79</v>
      </c>
      <c r="G14091" s="3" t="s">
        <v>41</v>
      </c>
      <c r="H14091" s="4" t="n">
        <f aca="false">ROUND(E14091*F14091,2)</f>
        <v>236417.13</v>
      </c>
    </row>
    <row r="14092" customFormat="false" ht="15" hidden="false" customHeight="false" outlineLevel="0" collapsed="false">
      <c r="A14092" s="3" t="n">
        <v>14091</v>
      </c>
      <c r="B14092" s="3" t="n">
        <v>10</v>
      </c>
      <c r="C14092" s="3" t="s">
        <v>528</v>
      </c>
      <c r="D14092" s="3" t="s">
        <v>562</v>
      </c>
      <c r="E14092" s="3" t="n">
        <v>74</v>
      </c>
      <c r="F14092" s="4" t="n">
        <v>104.46</v>
      </c>
      <c r="G14092" s="3" t="s">
        <v>8</v>
      </c>
      <c r="H14092" s="4" t="n">
        <f aca="false">ROUND(E14092*F14092,2)</f>
        <v>7730.04</v>
      </c>
    </row>
    <row r="14093" customFormat="false" ht="15" hidden="false" customHeight="false" outlineLevel="0" collapsed="false">
      <c r="A14093" s="3" t="n">
        <v>14092</v>
      </c>
      <c r="B14093" s="3" t="n">
        <v>13</v>
      </c>
      <c r="C14093" s="3" t="s">
        <v>528</v>
      </c>
      <c r="D14093" s="3" t="s">
        <v>563</v>
      </c>
      <c r="E14093" s="3" t="n">
        <v>1749</v>
      </c>
      <c r="F14093" s="4" t="n">
        <v>47.79</v>
      </c>
      <c r="G14093" s="3" t="s">
        <v>41</v>
      </c>
      <c r="H14093" s="4" t="n">
        <f aca="false">ROUND(E14093*F14093,2)</f>
        <v>83584.71</v>
      </c>
    </row>
    <row r="14094" customFormat="false" ht="15" hidden="false" customHeight="false" outlineLevel="0" collapsed="false">
      <c r="A14094" s="3" t="n">
        <v>14093</v>
      </c>
      <c r="B14094" s="3" t="n">
        <v>1</v>
      </c>
      <c r="C14094" s="3" t="s">
        <v>528</v>
      </c>
      <c r="D14094" s="3" t="s">
        <v>562</v>
      </c>
      <c r="E14094" s="3" t="n">
        <v>4869</v>
      </c>
      <c r="F14094" s="4" t="n">
        <v>329.68</v>
      </c>
      <c r="G14094" s="3" t="s">
        <v>8</v>
      </c>
      <c r="H14094" s="4" t="n">
        <f aca="false">ROUND(E14094*F14094,2)</f>
        <v>1605211.92</v>
      </c>
    </row>
    <row r="14095" customFormat="false" ht="15" hidden="false" customHeight="false" outlineLevel="0" collapsed="false">
      <c r="A14095" s="3" t="n">
        <v>14094</v>
      </c>
      <c r="B14095" s="3" t="n">
        <v>8</v>
      </c>
      <c r="C14095" s="3" t="s">
        <v>528</v>
      </c>
      <c r="D14095" s="3" t="s">
        <v>563</v>
      </c>
      <c r="E14095" s="3" t="n">
        <v>4318</v>
      </c>
      <c r="F14095" s="4" t="n">
        <v>86.64</v>
      </c>
      <c r="G14095" s="3" t="s">
        <v>8</v>
      </c>
      <c r="H14095" s="4" t="n">
        <f aca="false">ROUND(E14095*F14095,2)</f>
        <v>374111.52</v>
      </c>
    </row>
    <row r="14096" customFormat="false" ht="15" hidden="false" customHeight="false" outlineLevel="0" collapsed="false">
      <c r="A14096" s="3" t="n">
        <v>14095</v>
      </c>
      <c r="B14096" s="3" t="n">
        <v>5</v>
      </c>
      <c r="C14096" s="3" t="s">
        <v>528</v>
      </c>
      <c r="D14096" s="3" t="s">
        <v>562</v>
      </c>
      <c r="E14096" s="3" t="n">
        <v>733</v>
      </c>
      <c r="F14096" s="4" t="n">
        <v>657.95</v>
      </c>
      <c r="G14096" s="3" t="s">
        <v>8</v>
      </c>
      <c r="H14096" s="4" t="n">
        <f aca="false">ROUND(E14096*F14096,2)</f>
        <v>482277.35</v>
      </c>
    </row>
    <row r="14097" customFormat="false" ht="15" hidden="false" customHeight="false" outlineLevel="0" collapsed="false">
      <c r="A14097" s="3" t="n">
        <v>14096</v>
      </c>
      <c r="B14097" s="3" t="n">
        <v>8</v>
      </c>
      <c r="C14097" s="3" t="s">
        <v>528</v>
      </c>
      <c r="D14097" s="3" t="s">
        <v>563</v>
      </c>
      <c r="E14097" s="3" t="n">
        <v>1750</v>
      </c>
      <c r="F14097" s="4" t="n">
        <v>86.74</v>
      </c>
      <c r="G14097" s="3" t="s">
        <v>8</v>
      </c>
      <c r="H14097" s="4" t="n">
        <f aca="false">ROUND(E14097*F14097,2)</f>
        <v>151795</v>
      </c>
    </row>
    <row r="14098" customFormat="false" ht="15" hidden="false" customHeight="false" outlineLevel="0" collapsed="false">
      <c r="A14098" s="3" t="n">
        <v>14097</v>
      </c>
      <c r="B14098" s="3" t="n">
        <v>6</v>
      </c>
      <c r="C14098" s="3" t="s">
        <v>528</v>
      </c>
      <c r="D14098" s="3" t="s">
        <v>562</v>
      </c>
      <c r="E14098" s="3" t="n">
        <v>2937</v>
      </c>
      <c r="F14098" s="4" t="n">
        <v>267.42</v>
      </c>
      <c r="G14098" s="3" t="s">
        <v>8</v>
      </c>
      <c r="H14098" s="4" t="n">
        <f aca="false">ROUND(E14098*F14098,2)</f>
        <v>785412.54</v>
      </c>
    </row>
    <row r="14099" customFormat="false" ht="15" hidden="false" customHeight="false" outlineLevel="0" collapsed="false">
      <c r="A14099" s="3" t="n">
        <v>14098</v>
      </c>
      <c r="B14099" s="3" t="n">
        <v>13</v>
      </c>
      <c r="C14099" s="3" t="s">
        <v>529</v>
      </c>
      <c r="D14099" s="3" t="s">
        <v>563</v>
      </c>
      <c r="E14099" s="3" t="n">
        <v>145</v>
      </c>
      <c r="F14099" s="4" t="n">
        <v>47.88</v>
      </c>
      <c r="G14099" s="3" t="s">
        <v>41</v>
      </c>
      <c r="H14099" s="4" t="n">
        <f aca="false">ROUND(E14099*F14099,2)</f>
        <v>6942.6</v>
      </c>
    </row>
    <row r="14100" customFormat="false" ht="15" hidden="false" customHeight="false" outlineLevel="0" collapsed="false">
      <c r="A14100" s="3" t="n">
        <v>14099</v>
      </c>
      <c r="B14100" s="3" t="n">
        <v>8</v>
      </c>
      <c r="C14100" s="3" t="s">
        <v>529</v>
      </c>
      <c r="D14100" s="3" t="s">
        <v>562</v>
      </c>
      <c r="E14100" s="3" t="n">
        <v>4447</v>
      </c>
      <c r="F14100" s="4" t="n">
        <v>88.17</v>
      </c>
      <c r="G14100" s="3" t="s">
        <v>8</v>
      </c>
      <c r="H14100" s="4" t="n">
        <f aca="false">ROUND(E14100*F14100,2)</f>
        <v>392091.99</v>
      </c>
    </row>
    <row r="14101" customFormat="false" ht="15" hidden="false" customHeight="false" outlineLevel="0" collapsed="false">
      <c r="A14101" s="3" t="n">
        <v>14100</v>
      </c>
      <c r="B14101" s="3" t="n">
        <v>3</v>
      </c>
      <c r="C14101" s="3" t="s">
        <v>529</v>
      </c>
      <c r="D14101" s="3" t="s">
        <v>563</v>
      </c>
      <c r="E14101" s="3" t="n">
        <v>3568</v>
      </c>
      <c r="F14101" s="4" t="n">
        <v>188.75</v>
      </c>
      <c r="G14101" s="3" t="s">
        <v>8</v>
      </c>
      <c r="H14101" s="4" t="n">
        <f aca="false">ROUND(E14101*F14101,2)</f>
        <v>673460</v>
      </c>
    </row>
    <row r="14102" customFormat="false" ht="15" hidden="false" customHeight="false" outlineLevel="0" collapsed="false">
      <c r="A14102" s="3" t="n">
        <v>14101</v>
      </c>
      <c r="B14102" s="3" t="n">
        <v>11</v>
      </c>
      <c r="C14102" s="3" t="s">
        <v>529</v>
      </c>
      <c r="D14102" s="3" t="s">
        <v>563</v>
      </c>
      <c r="E14102" s="3" t="n">
        <v>1630</v>
      </c>
      <c r="F14102" s="4" t="n">
        <v>97.78</v>
      </c>
      <c r="G14102" s="3" t="s">
        <v>34</v>
      </c>
      <c r="H14102" s="4" t="n">
        <f aca="false">ROUND(E14102*F14102,2)</f>
        <v>159381.4</v>
      </c>
    </row>
    <row r="14103" customFormat="false" ht="15" hidden="false" customHeight="false" outlineLevel="0" collapsed="false">
      <c r="A14103" s="3" t="n">
        <v>14102</v>
      </c>
      <c r="B14103" s="3" t="n">
        <v>8</v>
      </c>
      <c r="C14103" s="3" t="s">
        <v>529</v>
      </c>
      <c r="D14103" s="3" t="s">
        <v>562</v>
      </c>
      <c r="E14103" s="3" t="n">
        <v>1441</v>
      </c>
      <c r="F14103" s="4" t="n">
        <v>88.38</v>
      </c>
      <c r="G14103" s="3" t="s">
        <v>8</v>
      </c>
      <c r="H14103" s="4" t="n">
        <f aca="false">ROUND(E14103*F14103,2)</f>
        <v>127355.58</v>
      </c>
    </row>
    <row r="14104" customFormat="false" ht="15" hidden="false" customHeight="false" outlineLevel="0" collapsed="false">
      <c r="A14104" s="3" t="n">
        <v>14103</v>
      </c>
      <c r="B14104" s="3" t="n">
        <v>10</v>
      </c>
      <c r="C14104" s="3" t="s">
        <v>529</v>
      </c>
      <c r="D14104" s="3" t="s">
        <v>563</v>
      </c>
      <c r="E14104" s="3" t="n">
        <v>2759</v>
      </c>
      <c r="F14104" s="4" t="n">
        <v>103.4</v>
      </c>
      <c r="G14104" s="3" t="s">
        <v>8</v>
      </c>
      <c r="H14104" s="4" t="n">
        <f aca="false">ROUND(E14104*F14104,2)</f>
        <v>285280.6</v>
      </c>
    </row>
    <row r="14105" customFormat="false" ht="15" hidden="false" customHeight="false" outlineLevel="0" collapsed="false">
      <c r="A14105" s="3" t="n">
        <v>14104</v>
      </c>
      <c r="B14105" s="3" t="n">
        <v>2</v>
      </c>
      <c r="C14105" s="3" t="s">
        <v>529</v>
      </c>
      <c r="D14105" s="3" t="s">
        <v>563</v>
      </c>
      <c r="E14105" s="3" t="n">
        <v>3663</v>
      </c>
      <c r="F14105" s="4" t="n">
        <v>31.4</v>
      </c>
      <c r="G14105" s="3" t="s">
        <v>8</v>
      </c>
      <c r="H14105" s="4" t="n">
        <f aca="false">ROUND(E14105*F14105,2)</f>
        <v>115018.2</v>
      </c>
    </row>
    <row r="14106" customFormat="false" ht="15" hidden="false" customHeight="false" outlineLevel="0" collapsed="false">
      <c r="A14106" s="3" t="n">
        <v>14105</v>
      </c>
      <c r="B14106" s="3" t="n">
        <v>15</v>
      </c>
      <c r="C14106" s="3" t="s">
        <v>529</v>
      </c>
      <c r="D14106" s="3" t="s">
        <v>562</v>
      </c>
      <c r="E14106" s="3" t="n">
        <v>820</v>
      </c>
      <c r="F14106" s="4" t="n">
        <v>276.48</v>
      </c>
      <c r="G14106" s="3" t="s">
        <v>46</v>
      </c>
      <c r="H14106" s="4" t="n">
        <f aca="false">ROUND(E14106*F14106,2)</f>
        <v>226713.6</v>
      </c>
    </row>
    <row r="14107" customFormat="false" ht="15" hidden="false" customHeight="false" outlineLevel="0" collapsed="false">
      <c r="A14107" s="3" t="n">
        <v>14106</v>
      </c>
      <c r="B14107" s="3" t="n">
        <v>9</v>
      </c>
      <c r="C14107" s="3" t="s">
        <v>529</v>
      </c>
      <c r="D14107" s="3" t="s">
        <v>563</v>
      </c>
      <c r="E14107" s="3" t="n">
        <v>2772</v>
      </c>
      <c r="F14107" s="4" t="n">
        <v>273.93</v>
      </c>
      <c r="G14107" s="3" t="s">
        <v>8</v>
      </c>
      <c r="H14107" s="4" t="n">
        <f aca="false">ROUND(E14107*F14107,2)</f>
        <v>759333.96</v>
      </c>
    </row>
    <row r="14108" customFormat="false" ht="15" hidden="false" customHeight="false" outlineLevel="0" collapsed="false">
      <c r="A14108" s="3" t="n">
        <v>14107</v>
      </c>
      <c r="B14108" s="3" t="n">
        <v>14</v>
      </c>
      <c r="C14108" s="3" t="s">
        <v>529</v>
      </c>
      <c r="D14108" s="3" t="s">
        <v>563</v>
      </c>
      <c r="E14108" s="3" t="n">
        <v>4674</v>
      </c>
      <c r="F14108" s="4" t="n">
        <v>58.12</v>
      </c>
      <c r="G14108" s="3" t="s">
        <v>41</v>
      </c>
      <c r="H14108" s="4" t="n">
        <f aca="false">ROUND(E14108*F14108,2)</f>
        <v>271652.88</v>
      </c>
    </row>
    <row r="14109" customFormat="false" ht="15" hidden="false" customHeight="false" outlineLevel="0" collapsed="false">
      <c r="A14109" s="3" t="n">
        <v>14108</v>
      </c>
      <c r="B14109" s="3" t="n">
        <v>5</v>
      </c>
      <c r="C14109" s="3" t="s">
        <v>529</v>
      </c>
      <c r="D14109" s="3" t="s">
        <v>562</v>
      </c>
      <c r="E14109" s="3" t="n">
        <v>1557</v>
      </c>
      <c r="F14109" s="4" t="n">
        <v>645.8</v>
      </c>
      <c r="G14109" s="3" t="s">
        <v>8</v>
      </c>
      <c r="H14109" s="4" t="n">
        <f aca="false">ROUND(E14109*F14109,2)</f>
        <v>1005510.6</v>
      </c>
    </row>
    <row r="14110" customFormat="false" ht="15" hidden="false" customHeight="false" outlineLevel="0" collapsed="false">
      <c r="A14110" s="3" t="n">
        <v>14109</v>
      </c>
      <c r="B14110" s="3" t="n">
        <v>12</v>
      </c>
      <c r="C14110" s="3" t="s">
        <v>529</v>
      </c>
      <c r="D14110" s="3" t="s">
        <v>562</v>
      </c>
      <c r="E14110" s="3" t="n">
        <v>4323</v>
      </c>
      <c r="F14110" s="4" t="n">
        <v>212.09</v>
      </c>
      <c r="G14110" s="3" t="s">
        <v>38</v>
      </c>
      <c r="H14110" s="4" t="n">
        <f aca="false">ROUND(E14110*F14110,2)</f>
        <v>916865.07</v>
      </c>
    </row>
    <row r="14111" customFormat="false" ht="15" hidden="false" customHeight="false" outlineLevel="0" collapsed="false">
      <c r="A14111" s="3" t="n">
        <v>14110</v>
      </c>
      <c r="B14111" s="3" t="n">
        <v>8</v>
      </c>
      <c r="C14111" s="3" t="s">
        <v>529</v>
      </c>
      <c r="D14111" s="3" t="s">
        <v>563</v>
      </c>
      <c r="E14111" s="3" t="n">
        <v>3164</v>
      </c>
      <c r="F14111" s="4" t="n">
        <v>88.54</v>
      </c>
      <c r="G14111" s="3" t="s">
        <v>8</v>
      </c>
      <c r="H14111" s="4" t="n">
        <f aca="false">ROUND(E14111*F14111,2)</f>
        <v>280140.56</v>
      </c>
    </row>
    <row r="14112" customFormat="false" ht="15" hidden="false" customHeight="false" outlineLevel="0" collapsed="false">
      <c r="A14112" s="3" t="n">
        <v>14111</v>
      </c>
      <c r="B14112" s="3" t="n">
        <v>12</v>
      </c>
      <c r="C14112" s="3" t="s">
        <v>529</v>
      </c>
      <c r="D14112" s="3" t="s">
        <v>562</v>
      </c>
      <c r="E14112" s="3" t="n">
        <v>4553</v>
      </c>
      <c r="F14112" s="4" t="n">
        <v>212.33</v>
      </c>
      <c r="G14112" s="3" t="s">
        <v>38</v>
      </c>
      <c r="H14112" s="4" t="n">
        <f aca="false">ROUND(E14112*F14112,2)</f>
        <v>966738.49</v>
      </c>
    </row>
    <row r="14113" customFormat="false" ht="15" hidden="false" customHeight="false" outlineLevel="0" collapsed="false">
      <c r="A14113" s="3" t="n">
        <v>14112</v>
      </c>
      <c r="B14113" s="3" t="n">
        <v>15</v>
      </c>
      <c r="C14113" s="3" t="s">
        <v>529</v>
      </c>
      <c r="D14113" s="3" t="s">
        <v>563</v>
      </c>
      <c r="E14113" s="3" t="n">
        <v>3224</v>
      </c>
      <c r="F14113" s="4" t="n">
        <v>277.05</v>
      </c>
      <c r="G14113" s="3" t="s">
        <v>46</v>
      </c>
      <c r="H14113" s="4" t="n">
        <f aca="false">ROUND(E14113*F14113,2)</f>
        <v>893209.2</v>
      </c>
    </row>
    <row r="14114" customFormat="false" ht="15" hidden="false" customHeight="false" outlineLevel="0" collapsed="false">
      <c r="A14114" s="3" t="n">
        <v>14113</v>
      </c>
      <c r="B14114" s="3" t="n">
        <v>15</v>
      </c>
      <c r="C14114" s="3" t="s">
        <v>529</v>
      </c>
      <c r="D14114" s="3" t="s">
        <v>562</v>
      </c>
      <c r="E14114" s="3" t="n">
        <v>424</v>
      </c>
      <c r="F14114" s="4" t="n">
        <v>277.63</v>
      </c>
      <c r="G14114" s="3" t="s">
        <v>46</v>
      </c>
      <c r="H14114" s="4" t="n">
        <f aca="false">ROUND(E14114*F14114,2)</f>
        <v>117715.12</v>
      </c>
    </row>
    <row r="14115" customFormat="false" ht="15" hidden="false" customHeight="false" outlineLevel="0" collapsed="false">
      <c r="A14115" s="3" t="n">
        <v>14114</v>
      </c>
      <c r="B14115" s="3" t="n">
        <v>9</v>
      </c>
      <c r="C14115" s="3" t="s">
        <v>529</v>
      </c>
      <c r="D14115" s="3" t="s">
        <v>562</v>
      </c>
      <c r="E14115" s="3" t="n">
        <v>2818</v>
      </c>
      <c r="F14115" s="4" t="n">
        <v>273.55</v>
      </c>
      <c r="G14115" s="3" t="s">
        <v>8</v>
      </c>
      <c r="H14115" s="4" t="n">
        <f aca="false">ROUND(E14115*F14115,2)</f>
        <v>770863.9</v>
      </c>
    </row>
    <row r="14116" customFormat="false" ht="15" hidden="false" customHeight="false" outlineLevel="0" collapsed="false">
      <c r="A14116" s="3" t="n">
        <v>14115</v>
      </c>
      <c r="B14116" s="3" t="n">
        <v>9</v>
      </c>
      <c r="C14116" s="3" t="s">
        <v>529</v>
      </c>
      <c r="D14116" s="3" t="s">
        <v>563</v>
      </c>
      <c r="E14116" s="3" t="n">
        <v>3098</v>
      </c>
      <c r="F14116" s="4" t="n">
        <v>274.67</v>
      </c>
      <c r="G14116" s="3" t="s">
        <v>8</v>
      </c>
      <c r="H14116" s="4" t="n">
        <f aca="false">ROUND(E14116*F14116,2)</f>
        <v>850927.66</v>
      </c>
    </row>
    <row r="14117" customFormat="false" ht="15" hidden="false" customHeight="false" outlineLevel="0" collapsed="false">
      <c r="A14117" s="3" t="n">
        <v>14116</v>
      </c>
      <c r="B14117" s="3" t="n">
        <v>8</v>
      </c>
      <c r="C14117" s="3" t="s">
        <v>529</v>
      </c>
      <c r="D14117" s="3" t="s">
        <v>563</v>
      </c>
      <c r="E14117" s="3" t="n">
        <v>3131</v>
      </c>
      <c r="F14117" s="4" t="n">
        <v>88.58</v>
      </c>
      <c r="G14117" s="3" t="s">
        <v>8</v>
      </c>
      <c r="H14117" s="4" t="n">
        <f aca="false">ROUND(E14117*F14117,2)</f>
        <v>277343.98</v>
      </c>
    </row>
    <row r="14118" customFormat="false" ht="15" hidden="false" customHeight="false" outlineLevel="0" collapsed="false">
      <c r="A14118" s="3" t="n">
        <v>14117</v>
      </c>
      <c r="B14118" s="3" t="n">
        <v>8</v>
      </c>
      <c r="C14118" s="3" t="s">
        <v>529</v>
      </c>
      <c r="D14118" s="3" t="s">
        <v>562</v>
      </c>
      <c r="E14118" s="3" t="n">
        <v>838</v>
      </c>
      <c r="F14118" s="4" t="n">
        <v>88.26</v>
      </c>
      <c r="G14118" s="3" t="s">
        <v>8</v>
      </c>
      <c r="H14118" s="4" t="n">
        <f aca="false">ROUND(E14118*F14118,2)</f>
        <v>73961.88</v>
      </c>
    </row>
    <row r="14119" customFormat="false" ht="15" hidden="false" customHeight="false" outlineLevel="0" collapsed="false">
      <c r="A14119" s="3" t="n">
        <v>14118</v>
      </c>
      <c r="B14119" s="3" t="n">
        <v>13</v>
      </c>
      <c r="C14119" s="3" t="s">
        <v>529</v>
      </c>
      <c r="D14119" s="3" t="s">
        <v>563</v>
      </c>
      <c r="E14119" s="3" t="n">
        <v>1032</v>
      </c>
      <c r="F14119" s="4" t="n">
        <v>47.89</v>
      </c>
      <c r="G14119" s="3" t="s">
        <v>41</v>
      </c>
      <c r="H14119" s="4" t="n">
        <f aca="false">ROUND(E14119*F14119,2)</f>
        <v>49422.48</v>
      </c>
    </row>
    <row r="14120" customFormat="false" ht="15" hidden="false" customHeight="false" outlineLevel="0" collapsed="false">
      <c r="A14120" s="3" t="n">
        <v>14119</v>
      </c>
      <c r="B14120" s="3" t="n">
        <v>14</v>
      </c>
      <c r="C14120" s="3" t="s">
        <v>529</v>
      </c>
      <c r="D14120" s="3" t="s">
        <v>563</v>
      </c>
      <c r="E14120" s="3" t="n">
        <v>3816</v>
      </c>
      <c r="F14120" s="4" t="n">
        <v>58.19</v>
      </c>
      <c r="G14120" s="3" t="s">
        <v>41</v>
      </c>
      <c r="H14120" s="4" t="n">
        <f aca="false">ROUND(E14120*F14120,2)</f>
        <v>222053.04</v>
      </c>
    </row>
    <row r="14121" customFormat="false" ht="15" hidden="false" customHeight="false" outlineLevel="0" collapsed="false">
      <c r="A14121" s="3" t="n">
        <v>14120</v>
      </c>
      <c r="B14121" s="3" t="n">
        <v>7</v>
      </c>
      <c r="C14121" s="3" t="s">
        <v>529</v>
      </c>
      <c r="D14121" s="3" t="s">
        <v>563</v>
      </c>
      <c r="E14121" s="3" t="n">
        <v>672</v>
      </c>
      <c r="F14121" s="4" t="n">
        <v>250.78</v>
      </c>
      <c r="G14121" s="3" t="s">
        <v>8</v>
      </c>
      <c r="H14121" s="4" t="n">
        <f aca="false">ROUND(E14121*F14121,2)</f>
        <v>168524.16</v>
      </c>
    </row>
    <row r="14122" customFormat="false" ht="15" hidden="false" customHeight="false" outlineLevel="0" collapsed="false">
      <c r="A14122" s="3" t="n">
        <v>14121</v>
      </c>
      <c r="B14122" s="3" t="n">
        <v>12</v>
      </c>
      <c r="C14122" s="3" t="s">
        <v>529</v>
      </c>
      <c r="D14122" s="3" t="s">
        <v>562</v>
      </c>
      <c r="E14122" s="3" t="n">
        <v>3826</v>
      </c>
      <c r="F14122" s="4" t="n">
        <v>211.9</v>
      </c>
      <c r="G14122" s="3" t="s">
        <v>38</v>
      </c>
      <c r="H14122" s="4" t="n">
        <f aca="false">ROUND(E14122*F14122,2)</f>
        <v>810729.4</v>
      </c>
    </row>
    <row r="14123" customFormat="false" ht="15" hidden="false" customHeight="false" outlineLevel="0" collapsed="false">
      <c r="A14123" s="3" t="n">
        <v>14122</v>
      </c>
      <c r="B14123" s="3" t="n">
        <v>6</v>
      </c>
      <c r="C14123" s="3" t="s">
        <v>529</v>
      </c>
      <c r="D14123" s="3" t="s">
        <v>562</v>
      </c>
      <c r="E14123" s="3" t="n">
        <v>3077</v>
      </c>
      <c r="F14123" s="4" t="n">
        <v>273.14</v>
      </c>
      <c r="G14123" s="3" t="s">
        <v>8</v>
      </c>
      <c r="H14123" s="4" t="n">
        <f aca="false">ROUND(E14123*F14123,2)</f>
        <v>840451.78</v>
      </c>
    </row>
    <row r="14124" customFormat="false" ht="15" hidden="false" customHeight="false" outlineLevel="0" collapsed="false">
      <c r="A14124" s="3" t="n">
        <v>14123</v>
      </c>
      <c r="B14124" s="3" t="n">
        <v>3</v>
      </c>
      <c r="C14124" s="3" t="s">
        <v>529</v>
      </c>
      <c r="D14124" s="3" t="s">
        <v>562</v>
      </c>
      <c r="E14124" s="3" t="n">
        <v>1749</v>
      </c>
      <c r="F14124" s="4" t="n">
        <v>188.08</v>
      </c>
      <c r="G14124" s="3" t="s">
        <v>8</v>
      </c>
      <c r="H14124" s="4" t="n">
        <f aca="false">ROUND(E14124*F14124,2)</f>
        <v>328951.92</v>
      </c>
    </row>
    <row r="14125" customFormat="false" ht="15" hidden="false" customHeight="false" outlineLevel="0" collapsed="false">
      <c r="A14125" s="3" t="n">
        <v>14124</v>
      </c>
      <c r="B14125" s="3" t="n">
        <v>9</v>
      </c>
      <c r="C14125" s="3" t="s">
        <v>529</v>
      </c>
      <c r="D14125" s="3" t="s">
        <v>562</v>
      </c>
      <c r="E14125" s="3" t="n">
        <v>3239</v>
      </c>
      <c r="F14125" s="4" t="n">
        <v>274.19</v>
      </c>
      <c r="G14125" s="3" t="s">
        <v>8</v>
      </c>
      <c r="H14125" s="4" t="n">
        <f aca="false">ROUND(E14125*F14125,2)</f>
        <v>888101.41</v>
      </c>
    </row>
    <row r="14126" customFormat="false" ht="15" hidden="false" customHeight="false" outlineLevel="0" collapsed="false">
      <c r="A14126" s="3" t="n">
        <v>14125</v>
      </c>
      <c r="B14126" s="3" t="n">
        <v>1</v>
      </c>
      <c r="C14126" s="3" t="s">
        <v>529</v>
      </c>
      <c r="D14126" s="3" t="s">
        <v>563</v>
      </c>
      <c r="E14126" s="3" t="n">
        <v>3883</v>
      </c>
      <c r="F14126" s="4" t="n">
        <v>328.04</v>
      </c>
      <c r="G14126" s="3" t="s">
        <v>8</v>
      </c>
      <c r="H14126" s="4" t="n">
        <f aca="false">ROUND(E14126*F14126,2)</f>
        <v>1273779.32</v>
      </c>
    </row>
    <row r="14127" customFormat="false" ht="15" hidden="false" customHeight="false" outlineLevel="0" collapsed="false">
      <c r="A14127" s="3" t="n">
        <v>14126</v>
      </c>
      <c r="B14127" s="3" t="n">
        <v>5</v>
      </c>
      <c r="C14127" s="3" t="s">
        <v>530</v>
      </c>
      <c r="D14127" s="3" t="s">
        <v>563</v>
      </c>
      <c r="E14127" s="3" t="n">
        <v>4825</v>
      </c>
      <c r="F14127" s="4" t="n">
        <v>637.27</v>
      </c>
      <c r="G14127" s="3" t="s">
        <v>8</v>
      </c>
      <c r="H14127" s="4" t="n">
        <f aca="false">ROUND(E14127*F14127,2)</f>
        <v>3074827.75</v>
      </c>
    </row>
    <row r="14128" customFormat="false" ht="15" hidden="false" customHeight="false" outlineLevel="0" collapsed="false">
      <c r="A14128" s="3" t="n">
        <v>14127</v>
      </c>
      <c r="B14128" s="3" t="n">
        <v>5</v>
      </c>
      <c r="C14128" s="3" t="s">
        <v>530</v>
      </c>
      <c r="D14128" s="3" t="s">
        <v>562</v>
      </c>
      <c r="E14128" s="3" t="n">
        <v>1014</v>
      </c>
      <c r="F14128" s="4" t="n">
        <v>637.5</v>
      </c>
      <c r="G14128" s="3" t="s">
        <v>8</v>
      </c>
      <c r="H14128" s="4" t="n">
        <f aca="false">ROUND(E14128*F14128,2)</f>
        <v>646425</v>
      </c>
    </row>
    <row r="14129" customFormat="false" ht="15" hidden="false" customHeight="false" outlineLevel="0" collapsed="false">
      <c r="A14129" s="3" t="n">
        <v>14128</v>
      </c>
      <c r="B14129" s="3" t="n">
        <v>6</v>
      </c>
      <c r="C14129" s="3" t="s">
        <v>530</v>
      </c>
      <c r="D14129" s="3" t="s">
        <v>562</v>
      </c>
      <c r="E14129" s="3" t="n">
        <v>3968</v>
      </c>
      <c r="F14129" s="4" t="n">
        <v>286.8</v>
      </c>
      <c r="G14129" s="3" t="s">
        <v>8</v>
      </c>
      <c r="H14129" s="4" t="n">
        <f aca="false">ROUND(E14129*F14129,2)</f>
        <v>1138022.4</v>
      </c>
    </row>
    <row r="14130" customFormat="false" ht="15" hidden="false" customHeight="false" outlineLevel="0" collapsed="false">
      <c r="A14130" s="3" t="n">
        <v>14129</v>
      </c>
      <c r="B14130" s="3" t="n">
        <v>1</v>
      </c>
      <c r="C14130" s="3" t="s">
        <v>530</v>
      </c>
      <c r="D14130" s="3" t="s">
        <v>563</v>
      </c>
      <c r="E14130" s="3" t="n">
        <v>4896</v>
      </c>
      <c r="F14130" s="4" t="n">
        <v>324.81</v>
      </c>
      <c r="G14130" s="3" t="s">
        <v>8</v>
      </c>
      <c r="H14130" s="4" t="n">
        <f aca="false">ROUND(E14130*F14130,2)</f>
        <v>1590269.76</v>
      </c>
    </row>
    <row r="14131" customFormat="false" ht="15" hidden="false" customHeight="false" outlineLevel="0" collapsed="false">
      <c r="A14131" s="3" t="n">
        <v>14130</v>
      </c>
      <c r="B14131" s="3" t="n">
        <v>3</v>
      </c>
      <c r="C14131" s="3" t="s">
        <v>530</v>
      </c>
      <c r="D14131" s="3" t="s">
        <v>562</v>
      </c>
      <c r="E14131" s="3" t="n">
        <v>4923</v>
      </c>
      <c r="F14131" s="4" t="n">
        <v>186.75</v>
      </c>
      <c r="G14131" s="3" t="s">
        <v>8</v>
      </c>
      <c r="H14131" s="4" t="n">
        <f aca="false">ROUND(E14131*F14131,2)</f>
        <v>919370.25</v>
      </c>
    </row>
    <row r="14132" customFormat="false" ht="15" hidden="false" customHeight="false" outlineLevel="0" collapsed="false">
      <c r="A14132" s="3" t="n">
        <v>14131</v>
      </c>
      <c r="B14132" s="3" t="n">
        <v>1</v>
      </c>
      <c r="C14132" s="3" t="s">
        <v>530</v>
      </c>
      <c r="D14132" s="3" t="s">
        <v>562</v>
      </c>
      <c r="E14132" s="3" t="n">
        <v>2345</v>
      </c>
      <c r="F14132" s="4" t="n">
        <v>324.33</v>
      </c>
      <c r="G14132" s="3" t="s">
        <v>8</v>
      </c>
      <c r="H14132" s="4" t="n">
        <f aca="false">ROUND(E14132*F14132,2)</f>
        <v>760553.85</v>
      </c>
    </row>
    <row r="14133" customFormat="false" ht="15" hidden="false" customHeight="false" outlineLevel="0" collapsed="false">
      <c r="A14133" s="3" t="n">
        <v>14132</v>
      </c>
      <c r="B14133" s="3" t="n">
        <v>8</v>
      </c>
      <c r="C14133" s="3" t="s">
        <v>530</v>
      </c>
      <c r="D14133" s="3" t="s">
        <v>563</v>
      </c>
      <c r="E14133" s="3" t="n">
        <v>1484</v>
      </c>
      <c r="F14133" s="4" t="n">
        <v>89.85</v>
      </c>
      <c r="G14133" s="3" t="s">
        <v>8</v>
      </c>
      <c r="H14133" s="4" t="n">
        <f aca="false">ROUND(E14133*F14133,2)</f>
        <v>133337.4</v>
      </c>
    </row>
    <row r="14134" customFormat="false" ht="15" hidden="false" customHeight="false" outlineLevel="0" collapsed="false">
      <c r="A14134" s="3" t="n">
        <v>14133</v>
      </c>
      <c r="B14134" s="3" t="n">
        <v>7</v>
      </c>
      <c r="C14134" s="3" t="s">
        <v>530</v>
      </c>
      <c r="D14134" s="3" t="s">
        <v>563</v>
      </c>
      <c r="E14134" s="3" t="n">
        <v>2164</v>
      </c>
      <c r="F14134" s="4" t="n">
        <v>253.64</v>
      </c>
      <c r="G14134" s="3" t="s">
        <v>8</v>
      </c>
      <c r="H14134" s="4" t="n">
        <f aca="false">ROUND(E14134*F14134,2)</f>
        <v>548876.96</v>
      </c>
    </row>
    <row r="14135" customFormat="false" ht="15" hidden="false" customHeight="false" outlineLevel="0" collapsed="false">
      <c r="A14135" s="3" t="n">
        <v>14134</v>
      </c>
      <c r="B14135" s="3" t="n">
        <v>11</v>
      </c>
      <c r="C14135" s="3" t="s">
        <v>530</v>
      </c>
      <c r="D14135" s="3" t="s">
        <v>562</v>
      </c>
      <c r="E14135" s="3" t="n">
        <v>2853</v>
      </c>
      <c r="F14135" s="4" t="n">
        <v>98.51</v>
      </c>
      <c r="G14135" s="3" t="s">
        <v>34</v>
      </c>
      <c r="H14135" s="4" t="n">
        <f aca="false">ROUND(E14135*F14135,2)</f>
        <v>281049.03</v>
      </c>
    </row>
    <row r="14136" customFormat="false" ht="15" hidden="false" customHeight="false" outlineLevel="0" collapsed="false">
      <c r="A14136" s="3" t="n">
        <v>14135</v>
      </c>
      <c r="B14136" s="3" t="n">
        <v>15</v>
      </c>
      <c r="C14136" s="3" t="s">
        <v>530</v>
      </c>
      <c r="D14136" s="3" t="s">
        <v>563</v>
      </c>
      <c r="E14136" s="3" t="n">
        <v>814</v>
      </c>
      <c r="F14136" s="4" t="n">
        <v>279.6</v>
      </c>
      <c r="G14136" s="3" t="s">
        <v>46</v>
      </c>
      <c r="H14136" s="4" t="n">
        <f aca="false">ROUND(E14136*F14136,2)</f>
        <v>227594.4</v>
      </c>
    </row>
    <row r="14137" customFormat="false" ht="15" hidden="false" customHeight="false" outlineLevel="0" collapsed="false">
      <c r="A14137" s="3" t="n">
        <v>14136</v>
      </c>
      <c r="B14137" s="3" t="n">
        <v>8</v>
      </c>
      <c r="C14137" s="3" t="s">
        <v>530</v>
      </c>
      <c r="D14137" s="3" t="s">
        <v>563</v>
      </c>
      <c r="E14137" s="3" t="n">
        <v>2218</v>
      </c>
      <c r="F14137" s="4" t="n">
        <v>89.82</v>
      </c>
      <c r="G14137" s="3" t="s">
        <v>8</v>
      </c>
      <c r="H14137" s="4" t="n">
        <f aca="false">ROUND(E14137*F14137,2)</f>
        <v>199220.76</v>
      </c>
    </row>
    <row r="14138" customFormat="false" ht="15" hidden="false" customHeight="false" outlineLevel="0" collapsed="false">
      <c r="A14138" s="3" t="n">
        <v>14137</v>
      </c>
      <c r="B14138" s="3" t="n">
        <v>1</v>
      </c>
      <c r="C14138" s="3" t="s">
        <v>530</v>
      </c>
      <c r="D14138" s="3" t="s">
        <v>562</v>
      </c>
      <c r="E14138" s="3" t="n">
        <v>660</v>
      </c>
      <c r="F14138" s="4" t="n">
        <v>324.91</v>
      </c>
      <c r="G14138" s="3" t="s">
        <v>8</v>
      </c>
      <c r="H14138" s="4" t="n">
        <f aca="false">ROUND(E14138*F14138,2)</f>
        <v>214440.6</v>
      </c>
    </row>
    <row r="14139" customFormat="false" ht="15" hidden="false" customHeight="false" outlineLevel="0" collapsed="false">
      <c r="A14139" s="3" t="n">
        <v>14138</v>
      </c>
      <c r="B14139" s="3" t="n">
        <v>13</v>
      </c>
      <c r="C14139" s="3" t="s">
        <v>530</v>
      </c>
      <c r="D14139" s="3" t="s">
        <v>562</v>
      </c>
      <c r="E14139" s="3" t="n">
        <v>1400</v>
      </c>
      <c r="F14139" s="4" t="n">
        <v>47.53</v>
      </c>
      <c r="G14139" s="3" t="s">
        <v>41</v>
      </c>
      <c r="H14139" s="4" t="n">
        <f aca="false">ROUND(E14139*F14139,2)</f>
        <v>66542</v>
      </c>
    </row>
    <row r="14140" customFormat="false" ht="15" hidden="false" customHeight="false" outlineLevel="0" collapsed="false">
      <c r="A14140" s="3" t="n">
        <v>14139</v>
      </c>
      <c r="B14140" s="3" t="n">
        <v>15</v>
      </c>
      <c r="C14140" s="3" t="s">
        <v>530</v>
      </c>
      <c r="D14140" s="3" t="s">
        <v>562</v>
      </c>
      <c r="E14140" s="3" t="n">
        <v>2202</v>
      </c>
      <c r="F14140" s="4" t="n">
        <v>279.4</v>
      </c>
      <c r="G14140" s="3" t="s">
        <v>46</v>
      </c>
      <c r="H14140" s="4" t="n">
        <f aca="false">ROUND(E14140*F14140,2)</f>
        <v>615238.8</v>
      </c>
    </row>
    <row r="14141" customFormat="false" ht="15" hidden="false" customHeight="false" outlineLevel="0" collapsed="false">
      <c r="A14141" s="3" t="n">
        <v>14140</v>
      </c>
      <c r="B14141" s="3" t="n">
        <v>4</v>
      </c>
      <c r="C14141" s="3" t="s">
        <v>530</v>
      </c>
      <c r="D14141" s="3" t="s">
        <v>562</v>
      </c>
      <c r="E14141" s="3" t="n">
        <v>1835</v>
      </c>
      <c r="F14141" s="4" t="n">
        <v>110.67</v>
      </c>
      <c r="G14141" s="3" t="s">
        <v>8</v>
      </c>
      <c r="H14141" s="4" t="n">
        <f aca="false">ROUND(E14141*F14141,2)</f>
        <v>203079.45</v>
      </c>
    </row>
    <row r="14142" customFormat="false" ht="15" hidden="false" customHeight="false" outlineLevel="0" collapsed="false">
      <c r="A14142" s="3" t="n">
        <v>14141</v>
      </c>
      <c r="B14142" s="3" t="n">
        <v>15</v>
      </c>
      <c r="C14142" s="3" t="s">
        <v>530</v>
      </c>
      <c r="D14142" s="3" t="s">
        <v>563</v>
      </c>
      <c r="E14142" s="3" t="n">
        <v>1608</v>
      </c>
      <c r="F14142" s="4" t="n">
        <v>278.98</v>
      </c>
      <c r="G14142" s="3" t="s">
        <v>46</v>
      </c>
      <c r="H14142" s="4" t="n">
        <f aca="false">ROUND(E14142*F14142,2)</f>
        <v>448599.84</v>
      </c>
    </row>
    <row r="14143" customFormat="false" ht="15" hidden="false" customHeight="false" outlineLevel="0" collapsed="false">
      <c r="A14143" s="3" t="n">
        <v>14142</v>
      </c>
      <c r="B14143" s="3" t="n">
        <v>2</v>
      </c>
      <c r="C14143" s="3" t="s">
        <v>530</v>
      </c>
      <c r="D14143" s="3" t="s">
        <v>563</v>
      </c>
      <c r="E14143" s="3" t="n">
        <v>1343</v>
      </c>
      <c r="F14143" s="4" t="n">
        <v>32.23</v>
      </c>
      <c r="G14143" s="3" t="s">
        <v>8</v>
      </c>
      <c r="H14143" s="4" t="n">
        <f aca="false">ROUND(E14143*F14143,2)</f>
        <v>43284.89</v>
      </c>
    </row>
    <row r="14144" customFormat="false" ht="15" hidden="false" customHeight="false" outlineLevel="0" collapsed="false">
      <c r="A14144" s="3" t="n">
        <v>14143</v>
      </c>
      <c r="B14144" s="3" t="n">
        <v>9</v>
      </c>
      <c r="C14144" s="3" t="s">
        <v>530</v>
      </c>
      <c r="D14144" s="3" t="s">
        <v>563</v>
      </c>
      <c r="E14144" s="3" t="n">
        <v>3941</v>
      </c>
      <c r="F14144" s="4" t="n">
        <v>276.61</v>
      </c>
      <c r="G14144" s="3" t="s">
        <v>8</v>
      </c>
      <c r="H14144" s="4" t="n">
        <f aca="false">ROUND(E14144*F14144,2)</f>
        <v>1090120.01</v>
      </c>
    </row>
    <row r="14145" customFormat="false" ht="15" hidden="false" customHeight="false" outlineLevel="0" collapsed="false">
      <c r="A14145" s="3" t="n">
        <v>14144</v>
      </c>
      <c r="B14145" s="3" t="n">
        <v>2</v>
      </c>
      <c r="C14145" s="3" t="s">
        <v>530</v>
      </c>
      <c r="D14145" s="3" t="s">
        <v>563</v>
      </c>
      <c r="E14145" s="3" t="n">
        <v>943</v>
      </c>
      <c r="F14145" s="4" t="n">
        <v>32.26</v>
      </c>
      <c r="G14145" s="3" t="s">
        <v>8</v>
      </c>
      <c r="H14145" s="4" t="n">
        <f aca="false">ROUND(E14145*F14145,2)</f>
        <v>30421.18</v>
      </c>
    </row>
    <row r="14146" customFormat="false" ht="15" hidden="false" customHeight="false" outlineLevel="0" collapsed="false">
      <c r="A14146" s="3" t="n">
        <v>14145</v>
      </c>
      <c r="B14146" s="3" t="n">
        <v>9</v>
      </c>
      <c r="C14146" s="3" t="s">
        <v>530</v>
      </c>
      <c r="D14146" s="3" t="s">
        <v>563</v>
      </c>
      <c r="E14146" s="3" t="n">
        <v>74</v>
      </c>
      <c r="F14146" s="4" t="n">
        <v>276.85</v>
      </c>
      <c r="G14146" s="3" t="s">
        <v>8</v>
      </c>
      <c r="H14146" s="4" t="n">
        <f aca="false">ROUND(E14146*F14146,2)</f>
        <v>20486.9</v>
      </c>
    </row>
    <row r="14147" customFormat="false" ht="15" hidden="false" customHeight="false" outlineLevel="0" collapsed="false">
      <c r="A14147" s="3" t="n">
        <v>14146</v>
      </c>
      <c r="B14147" s="3" t="n">
        <v>2</v>
      </c>
      <c r="C14147" s="3" t="s">
        <v>530</v>
      </c>
      <c r="D14147" s="3" t="s">
        <v>562</v>
      </c>
      <c r="E14147" s="3" t="n">
        <v>4603</v>
      </c>
      <c r="F14147" s="4" t="n">
        <v>32.26</v>
      </c>
      <c r="G14147" s="3" t="s">
        <v>8</v>
      </c>
      <c r="H14147" s="4" t="n">
        <f aca="false">ROUND(E14147*F14147,2)</f>
        <v>148492.78</v>
      </c>
    </row>
    <row r="14148" customFormat="false" ht="15" hidden="false" customHeight="false" outlineLevel="0" collapsed="false">
      <c r="A14148" s="3" t="n">
        <v>14147</v>
      </c>
      <c r="B14148" s="3" t="n">
        <v>13</v>
      </c>
      <c r="C14148" s="3" t="s">
        <v>530</v>
      </c>
      <c r="D14148" s="3" t="s">
        <v>563</v>
      </c>
      <c r="E14148" s="3" t="n">
        <v>4279</v>
      </c>
      <c r="F14148" s="4" t="n">
        <v>47.61</v>
      </c>
      <c r="G14148" s="3" t="s">
        <v>41</v>
      </c>
      <c r="H14148" s="4" t="n">
        <f aca="false">ROUND(E14148*F14148,2)</f>
        <v>203723.19</v>
      </c>
    </row>
    <row r="14149" customFormat="false" ht="15" hidden="false" customHeight="false" outlineLevel="0" collapsed="false">
      <c r="A14149" s="3" t="n">
        <v>14148</v>
      </c>
      <c r="B14149" s="3" t="n">
        <v>9</v>
      </c>
      <c r="C14149" s="3" t="s">
        <v>530</v>
      </c>
      <c r="D14149" s="3" t="s">
        <v>563</v>
      </c>
      <c r="E14149" s="3" t="n">
        <v>736</v>
      </c>
      <c r="F14149" s="4" t="n">
        <v>276.26</v>
      </c>
      <c r="G14149" s="3" t="s">
        <v>8</v>
      </c>
      <c r="H14149" s="4" t="n">
        <f aca="false">ROUND(E14149*F14149,2)</f>
        <v>203327.36</v>
      </c>
    </row>
    <row r="14150" customFormat="false" ht="15" hidden="false" customHeight="false" outlineLevel="0" collapsed="false">
      <c r="A14150" s="3" t="n">
        <v>14149</v>
      </c>
      <c r="B14150" s="3" t="n">
        <v>14</v>
      </c>
      <c r="C14150" s="3" t="s">
        <v>530</v>
      </c>
      <c r="D14150" s="3" t="s">
        <v>562</v>
      </c>
      <c r="E14150" s="3" t="n">
        <v>2297</v>
      </c>
      <c r="F14150" s="4" t="n">
        <v>57.78</v>
      </c>
      <c r="G14150" s="3" t="s">
        <v>41</v>
      </c>
      <c r="H14150" s="4" t="n">
        <f aca="false">ROUND(E14150*F14150,2)</f>
        <v>132720.66</v>
      </c>
    </row>
    <row r="14151" customFormat="false" ht="15" hidden="false" customHeight="false" outlineLevel="0" collapsed="false">
      <c r="A14151" s="3" t="n">
        <v>14150</v>
      </c>
      <c r="B14151" s="3" t="n">
        <v>5</v>
      </c>
      <c r="C14151" s="3" t="s">
        <v>530</v>
      </c>
      <c r="D14151" s="3" t="s">
        <v>562</v>
      </c>
      <c r="E14151" s="3" t="n">
        <v>4524</v>
      </c>
      <c r="F14151" s="4" t="n">
        <v>636.35</v>
      </c>
      <c r="G14151" s="3" t="s">
        <v>8</v>
      </c>
      <c r="H14151" s="4" t="n">
        <f aca="false">ROUND(E14151*F14151,2)</f>
        <v>2878847.4</v>
      </c>
    </row>
    <row r="14152" customFormat="false" ht="15" hidden="false" customHeight="false" outlineLevel="0" collapsed="false">
      <c r="A14152" s="3" t="n">
        <v>14151</v>
      </c>
      <c r="B14152" s="3" t="n">
        <v>10</v>
      </c>
      <c r="C14152" s="3" t="s">
        <v>530</v>
      </c>
      <c r="D14152" s="3" t="s">
        <v>562</v>
      </c>
      <c r="E14152" s="3" t="n">
        <v>1910</v>
      </c>
      <c r="F14152" s="4" t="n">
        <v>101.3</v>
      </c>
      <c r="G14152" s="3" t="s">
        <v>8</v>
      </c>
      <c r="H14152" s="4" t="n">
        <f aca="false">ROUND(E14152*F14152,2)</f>
        <v>193483</v>
      </c>
    </row>
    <row r="14153" customFormat="false" ht="15" hidden="false" customHeight="false" outlineLevel="0" collapsed="false">
      <c r="A14153" s="3" t="n">
        <v>14152</v>
      </c>
      <c r="B14153" s="3" t="n">
        <v>11</v>
      </c>
      <c r="C14153" s="3" t="s">
        <v>530</v>
      </c>
      <c r="D14153" s="3" t="s">
        <v>563</v>
      </c>
      <c r="E14153" s="3" t="n">
        <v>2347</v>
      </c>
      <c r="F14153" s="4" t="n">
        <v>98.5</v>
      </c>
      <c r="G14153" s="3" t="s">
        <v>34</v>
      </c>
      <c r="H14153" s="4" t="n">
        <f aca="false">ROUND(E14153*F14153,2)</f>
        <v>231179.5</v>
      </c>
    </row>
    <row r="14154" customFormat="false" ht="15" hidden="false" customHeight="false" outlineLevel="0" collapsed="false">
      <c r="A14154" s="3" t="n">
        <v>14153</v>
      </c>
      <c r="B14154" s="3" t="n">
        <v>9</v>
      </c>
      <c r="C14154" s="3" t="s">
        <v>530</v>
      </c>
      <c r="D14154" s="3" t="s">
        <v>562</v>
      </c>
      <c r="E14154" s="3" t="n">
        <v>4289</v>
      </c>
      <c r="F14154" s="4" t="n">
        <v>276.71</v>
      </c>
      <c r="G14154" s="3" t="s">
        <v>8</v>
      </c>
      <c r="H14154" s="4" t="n">
        <f aca="false">ROUND(E14154*F14154,2)</f>
        <v>1186809.19</v>
      </c>
    </row>
    <row r="14155" customFormat="false" ht="15" hidden="false" customHeight="false" outlineLevel="0" collapsed="false">
      <c r="A14155" s="3" t="n">
        <v>14154</v>
      </c>
      <c r="B14155" s="3" t="n">
        <v>13</v>
      </c>
      <c r="C14155" s="3" t="s">
        <v>530</v>
      </c>
      <c r="D14155" s="3" t="s">
        <v>563</v>
      </c>
      <c r="E14155" s="3" t="n">
        <v>4242</v>
      </c>
      <c r="F14155" s="4" t="n">
        <v>47.56</v>
      </c>
      <c r="G14155" s="3" t="s">
        <v>41</v>
      </c>
      <c r="H14155" s="4" t="n">
        <f aca="false">ROUND(E14155*F14155,2)</f>
        <v>201749.52</v>
      </c>
    </row>
    <row r="14156" customFormat="false" ht="15" hidden="false" customHeight="false" outlineLevel="0" collapsed="false">
      <c r="A14156" s="3" t="n">
        <v>14155</v>
      </c>
      <c r="B14156" s="3" t="n">
        <v>14</v>
      </c>
      <c r="C14156" s="3" t="s">
        <v>530</v>
      </c>
      <c r="D14156" s="3" t="s">
        <v>562</v>
      </c>
      <c r="E14156" s="3" t="n">
        <v>1758</v>
      </c>
      <c r="F14156" s="4" t="n">
        <v>57.75</v>
      </c>
      <c r="G14156" s="3" t="s">
        <v>41</v>
      </c>
      <c r="H14156" s="4" t="n">
        <f aca="false">ROUND(E14156*F14156,2)</f>
        <v>101524.5</v>
      </c>
    </row>
    <row r="14157" customFormat="false" ht="15" hidden="false" customHeight="false" outlineLevel="0" collapsed="false">
      <c r="A14157" s="3" t="n">
        <v>14156</v>
      </c>
      <c r="B14157" s="3" t="n">
        <v>9</v>
      </c>
      <c r="C14157" s="3" t="s">
        <v>530</v>
      </c>
      <c r="D14157" s="3" t="s">
        <v>563</v>
      </c>
      <c r="E14157" s="3" t="n">
        <v>3736</v>
      </c>
      <c r="F14157" s="4" t="n">
        <v>275.91</v>
      </c>
      <c r="G14157" s="3" t="s">
        <v>8</v>
      </c>
      <c r="H14157" s="4" t="n">
        <f aca="false">ROUND(E14157*F14157,2)</f>
        <v>1030799.76</v>
      </c>
    </row>
    <row r="14158" customFormat="false" ht="15" hidden="false" customHeight="false" outlineLevel="0" collapsed="false">
      <c r="A14158" s="3" t="n">
        <v>14157</v>
      </c>
      <c r="B14158" s="3" t="n">
        <v>10</v>
      </c>
      <c r="C14158" s="3" t="s">
        <v>530</v>
      </c>
      <c r="D14158" s="3" t="s">
        <v>563</v>
      </c>
      <c r="E14158" s="3" t="n">
        <v>4920</v>
      </c>
      <c r="F14158" s="4" t="n">
        <v>101.11</v>
      </c>
      <c r="G14158" s="3" t="s">
        <v>8</v>
      </c>
      <c r="H14158" s="4" t="n">
        <f aca="false">ROUND(E14158*F14158,2)</f>
        <v>497461.2</v>
      </c>
    </row>
    <row r="14159" customFormat="false" ht="15" hidden="false" customHeight="false" outlineLevel="0" collapsed="false">
      <c r="A14159" s="3" t="n">
        <v>14158</v>
      </c>
      <c r="B14159" s="3" t="n">
        <v>1</v>
      </c>
      <c r="C14159" s="3" t="s">
        <v>530</v>
      </c>
      <c r="D14159" s="3" t="s">
        <v>563</v>
      </c>
      <c r="E14159" s="3" t="n">
        <v>12</v>
      </c>
      <c r="F14159" s="4" t="n">
        <v>324.99</v>
      </c>
      <c r="G14159" s="3" t="s">
        <v>8</v>
      </c>
      <c r="H14159" s="4" t="n">
        <f aca="false">ROUND(E14159*F14159,2)</f>
        <v>3899.88</v>
      </c>
    </row>
    <row r="14160" customFormat="false" ht="15" hidden="false" customHeight="false" outlineLevel="0" collapsed="false">
      <c r="A14160" s="3" t="n">
        <v>14159</v>
      </c>
      <c r="B14160" s="3" t="n">
        <v>9</v>
      </c>
      <c r="C14160" s="3" t="s">
        <v>530</v>
      </c>
      <c r="D14160" s="3" t="s">
        <v>562</v>
      </c>
      <c r="E14160" s="3" t="n">
        <v>2388</v>
      </c>
      <c r="F14160" s="4" t="n">
        <v>276.5</v>
      </c>
      <c r="G14160" s="3" t="s">
        <v>8</v>
      </c>
      <c r="H14160" s="4" t="n">
        <f aca="false">ROUND(E14160*F14160,2)</f>
        <v>660282</v>
      </c>
    </row>
    <row r="14161" customFormat="false" ht="15" hidden="false" customHeight="false" outlineLevel="0" collapsed="false">
      <c r="A14161" s="3" t="n">
        <v>14160</v>
      </c>
      <c r="B14161" s="3" t="n">
        <v>1</v>
      </c>
      <c r="C14161" s="3" t="s">
        <v>530</v>
      </c>
      <c r="D14161" s="3" t="s">
        <v>562</v>
      </c>
      <c r="E14161" s="3" t="n">
        <v>1716</v>
      </c>
      <c r="F14161" s="4" t="n">
        <v>324.03</v>
      </c>
      <c r="G14161" s="3" t="s">
        <v>8</v>
      </c>
      <c r="H14161" s="4" t="n">
        <f aca="false">ROUND(E14161*F14161,2)</f>
        <v>556035.48</v>
      </c>
    </row>
    <row r="14162" customFormat="false" ht="15" hidden="false" customHeight="false" outlineLevel="0" collapsed="false">
      <c r="A14162" s="3" t="n">
        <v>14161</v>
      </c>
      <c r="B14162" s="3" t="n">
        <v>12</v>
      </c>
      <c r="C14162" s="3" t="s">
        <v>530</v>
      </c>
      <c r="D14162" s="3" t="s">
        <v>563</v>
      </c>
      <c r="E14162" s="3" t="n">
        <v>1617</v>
      </c>
      <c r="F14162" s="4" t="n">
        <v>212.78</v>
      </c>
      <c r="G14162" s="3" t="s">
        <v>38</v>
      </c>
      <c r="H14162" s="4" t="n">
        <f aca="false">ROUND(E14162*F14162,2)</f>
        <v>344065.26</v>
      </c>
    </row>
    <row r="14163" customFormat="false" ht="15" hidden="false" customHeight="false" outlineLevel="0" collapsed="false">
      <c r="A14163" s="3" t="n">
        <v>14162</v>
      </c>
      <c r="B14163" s="3" t="n">
        <v>11</v>
      </c>
      <c r="C14163" s="3" t="s">
        <v>531</v>
      </c>
      <c r="D14163" s="3" t="s">
        <v>562</v>
      </c>
      <c r="E14163" s="3" t="n">
        <v>3845</v>
      </c>
      <c r="F14163" s="4" t="n">
        <v>99.66</v>
      </c>
      <c r="G14163" s="3" t="s">
        <v>34</v>
      </c>
      <c r="H14163" s="4" t="n">
        <f aca="false">ROUND(E14163*F14163,2)</f>
        <v>383192.7</v>
      </c>
    </row>
    <row r="14164" customFormat="false" ht="15" hidden="false" customHeight="false" outlineLevel="0" collapsed="false">
      <c r="A14164" s="3" t="n">
        <v>14163</v>
      </c>
      <c r="B14164" s="3" t="n">
        <v>10</v>
      </c>
      <c r="C14164" s="3" t="s">
        <v>531</v>
      </c>
      <c r="D14164" s="3" t="s">
        <v>562</v>
      </c>
      <c r="E14164" s="3" t="n">
        <v>3341</v>
      </c>
      <c r="F14164" s="4" t="n">
        <v>101.61</v>
      </c>
      <c r="G14164" s="3" t="s">
        <v>8</v>
      </c>
      <c r="H14164" s="4" t="n">
        <f aca="false">ROUND(E14164*F14164,2)</f>
        <v>339479.01</v>
      </c>
    </row>
    <row r="14165" customFormat="false" ht="15" hidden="false" customHeight="false" outlineLevel="0" collapsed="false">
      <c r="A14165" s="3" t="n">
        <v>14164</v>
      </c>
      <c r="B14165" s="3" t="n">
        <v>11</v>
      </c>
      <c r="C14165" s="3" t="s">
        <v>531</v>
      </c>
      <c r="D14165" s="3" t="s">
        <v>562</v>
      </c>
      <c r="E14165" s="3" t="n">
        <v>1970</v>
      </c>
      <c r="F14165" s="4" t="n">
        <v>99.75</v>
      </c>
      <c r="G14165" s="3" t="s">
        <v>34</v>
      </c>
      <c r="H14165" s="4" t="n">
        <f aca="false">ROUND(E14165*F14165,2)</f>
        <v>196507.5</v>
      </c>
    </row>
    <row r="14166" customFormat="false" ht="15" hidden="false" customHeight="false" outlineLevel="0" collapsed="false">
      <c r="A14166" s="3" t="n">
        <v>14165</v>
      </c>
      <c r="B14166" s="3" t="n">
        <v>15</v>
      </c>
      <c r="C14166" s="3" t="s">
        <v>531</v>
      </c>
      <c r="D14166" s="3" t="s">
        <v>563</v>
      </c>
      <c r="E14166" s="3" t="n">
        <v>469</v>
      </c>
      <c r="F14166" s="4" t="n">
        <v>278.38</v>
      </c>
      <c r="G14166" s="3" t="s">
        <v>46</v>
      </c>
      <c r="H14166" s="4" t="n">
        <f aca="false">ROUND(E14166*F14166,2)</f>
        <v>130560.22</v>
      </c>
    </row>
    <row r="14167" customFormat="false" ht="15" hidden="false" customHeight="false" outlineLevel="0" collapsed="false">
      <c r="A14167" s="3" t="n">
        <v>14166</v>
      </c>
      <c r="B14167" s="3" t="n">
        <v>5</v>
      </c>
      <c r="C14167" s="3" t="s">
        <v>531</v>
      </c>
      <c r="D14167" s="3" t="s">
        <v>562</v>
      </c>
      <c r="E14167" s="3" t="n">
        <v>2272</v>
      </c>
      <c r="F14167" s="4" t="n">
        <v>627.61</v>
      </c>
      <c r="G14167" s="3" t="s">
        <v>8</v>
      </c>
      <c r="H14167" s="4" t="n">
        <f aca="false">ROUND(E14167*F14167,2)</f>
        <v>1425929.92</v>
      </c>
    </row>
    <row r="14168" customFormat="false" ht="15" hidden="false" customHeight="false" outlineLevel="0" collapsed="false">
      <c r="A14168" s="3" t="n">
        <v>14167</v>
      </c>
      <c r="B14168" s="3" t="n">
        <v>14</v>
      </c>
      <c r="C14168" s="3" t="s">
        <v>531</v>
      </c>
      <c r="D14168" s="3" t="s">
        <v>562</v>
      </c>
      <c r="E14168" s="3" t="n">
        <v>4146</v>
      </c>
      <c r="F14168" s="4" t="n">
        <v>53.86</v>
      </c>
      <c r="G14168" s="3" t="s">
        <v>41</v>
      </c>
      <c r="H14168" s="4" t="n">
        <f aca="false">ROUND(E14168*F14168,2)</f>
        <v>223303.56</v>
      </c>
    </row>
    <row r="14169" customFormat="false" ht="15" hidden="false" customHeight="false" outlineLevel="0" collapsed="false">
      <c r="A14169" s="3" t="n">
        <v>14168</v>
      </c>
      <c r="B14169" s="3" t="n">
        <v>4</v>
      </c>
      <c r="C14169" s="3" t="s">
        <v>531</v>
      </c>
      <c r="D14169" s="3" t="s">
        <v>562</v>
      </c>
      <c r="E14169" s="3" t="n">
        <v>3023</v>
      </c>
      <c r="F14169" s="4" t="n">
        <v>108.43</v>
      </c>
      <c r="G14169" s="3" t="s">
        <v>8</v>
      </c>
      <c r="H14169" s="4" t="n">
        <f aca="false">ROUND(E14169*F14169,2)</f>
        <v>327783.89</v>
      </c>
    </row>
    <row r="14170" customFormat="false" ht="15" hidden="false" customHeight="false" outlineLevel="0" collapsed="false">
      <c r="A14170" s="3" t="n">
        <v>14169</v>
      </c>
      <c r="B14170" s="3" t="n">
        <v>2</v>
      </c>
      <c r="C14170" s="3" t="s">
        <v>531</v>
      </c>
      <c r="D14170" s="3" t="s">
        <v>562</v>
      </c>
      <c r="E14170" s="3" t="n">
        <v>2937</v>
      </c>
      <c r="F14170" s="4" t="n">
        <v>32.25</v>
      </c>
      <c r="G14170" s="3" t="s">
        <v>8</v>
      </c>
      <c r="H14170" s="4" t="n">
        <f aca="false">ROUND(E14170*F14170,2)</f>
        <v>94718.25</v>
      </c>
    </row>
    <row r="14171" customFormat="false" ht="15" hidden="false" customHeight="false" outlineLevel="0" collapsed="false">
      <c r="A14171" s="3" t="n">
        <v>14170</v>
      </c>
      <c r="B14171" s="3" t="n">
        <v>8</v>
      </c>
      <c r="C14171" s="3" t="s">
        <v>531</v>
      </c>
      <c r="D14171" s="3" t="s">
        <v>562</v>
      </c>
      <c r="E14171" s="3" t="n">
        <v>3331</v>
      </c>
      <c r="F14171" s="4" t="n">
        <v>90.58</v>
      </c>
      <c r="G14171" s="3" t="s">
        <v>8</v>
      </c>
      <c r="H14171" s="4" t="n">
        <f aca="false">ROUND(E14171*F14171,2)</f>
        <v>301721.98</v>
      </c>
    </row>
    <row r="14172" customFormat="false" ht="15" hidden="false" customHeight="false" outlineLevel="0" collapsed="false">
      <c r="A14172" s="3" t="n">
        <v>14171</v>
      </c>
      <c r="B14172" s="3" t="n">
        <v>8</v>
      </c>
      <c r="C14172" s="3" t="s">
        <v>531</v>
      </c>
      <c r="D14172" s="3" t="s">
        <v>562</v>
      </c>
      <c r="E14172" s="3" t="n">
        <v>1490</v>
      </c>
      <c r="F14172" s="4" t="n">
        <v>90.77</v>
      </c>
      <c r="G14172" s="3" t="s">
        <v>8</v>
      </c>
      <c r="H14172" s="4" t="n">
        <f aca="false">ROUND(E14172*F14172,2)</f>
        <v>135247.3</v>
      </c>
    </row>
    <row r="14173" customFormat="false" ht="15" hidden="false" customHeight="false" outlineLevel="0" collapsed="false">
      <c r="A14173" s="3" t="n">
        <v>14172</v>
      </c>
      <c r="B14173" s="3" t="n">
        <v>15</v>
      </c>
      <c r="C14173" s="3" t="s">
        <v>531</v>
      </c>
      <c r="D14173" s="3" t="s">
        <v>563</v>
      </c>
      <c r="E14173" s="3" t="n">
        <v>2194</v>
      </c>
      <c r="F14173" s="4" t="n">
        <v>278.72</v>
      </c>
      <c r="G14173" s="3" t="s">
        <v>46</v>
      </c>
      <c r="H14173" s="4" t="n">
        <f aca="false">ROUND(E14173*F14173,2)</f>
        <v>611511.68</v>
      </c>
    </row>
    <row r="14174" customFormat="false" ht="15" hidden="false" customHeight="false" outlineLevel="0" collapsed="false">
      <c r="A14174" s="3" t="n">
        <v>14173</v>
      </c>
      <c r="B14174" s="3" t="n">
        <v>3</v>
      </c>
      <c r="C14174" s="3" t="s">
        <v>531</v>
      </c>
      <c r="D14174" s="3" t="s">
        <v>562</v>
      </c>
      <c r="E14174" s="3" t="n">
        <v>4785</v>
      </c>
      <c r="F14174" s="4" t="n">
        <v>186.07</v>
      </c>
      <c r="G14174" s="3" t="s">
        <v>8</v>
      </c>
      <c r="H14174" s="4" t="n">
        <f aca="false">ROUND(E14174*F14174,2)</f>
        <v>890344.95</v>
      </c>
    </row>
    <row r="14175" customFormat="false" ht="15" hidden="false" customHeight="false" outlineLevel="0" collapsed="false">
      <c r="A14175" s="3" t="n">
        <v>14174</v>
      </c>
      <c r="B14175" s="3" t="n">
        <v>5</v>
      </c>
      <c r="C14175" s="3" t="s">
        <v>531</v>
      </c>
      <c r="D14175" s="3" t="s">
        <v>562</v>
      </c>
      <c r="E14175" s="3" t="n">
        <v>4534</v>
      </c>
      <c r="F14175" s="4" t="n">
        <v>630.8</v>
      </c>
      <c r="G14175" s="3" t="s">
        <v>8</v>
      </c>
      <c r="H14175" s="4" t="n">
        <f aca="false">ROUND(E14175*F14175,2)</f>
        <v>2860047.2</v>
      </c>
    </row>
    <row r="14176" customFormat="false" ht="15" hidden="false" customHeight="false" outlineLevel="0" collapsed="false">
      <c r="A14176" s="3" t="n">
        <v>14175</v>
      </c>
      <c r="B14176" s="3" t="n">
        <v>6</v>
      </c>
      <c r="C14176" s="3" t="s">
        <v>531</v>
      </c>
      <c r="D14176" s="3" t="s">
        <v>563</v>
      </c>
      <c r="E14176" s="3" t="n">
        <v>4409</v>
      </c>
      <c r="F14176" s="4" t="n">
        <v>281.46</v>
      </c>
      <c r="G14176" s="3" t="s">
        <v>8</v>
      </c>
      <c r="H14176" s="4" t="n">
        <f aca="false">ROUND(E14176*F14176,2)</f>
        <v>1240957.14</v>
      </c>
    </row>
    <row r="14177" customFormat="false" ht="15" hidden="false" customHeight="false" outlineLevel="0" collapsed="false">
      <c r="A14177" s="3" t="n">
        <v>14176</v>
      </c>
      <c r="B14177" s="3" t="n">
        <v>6</v>
      </c>
      <c r="C14177" s="3" t="s">
        <v>531</v>
      </c>
      <c r="D14177" s="3" t="s">
        <v>562</v>
      </c>
      <c r="E14177" s="3" t="n">
        <v>395</v>
      </c>
      <c r="F14177" s="4" t="n">
        <v>282.9</v>
      </c>
      <c r="G14177" s="3" t="s">
        <v>8</v>
      </c>
      <c r="H14177" s="4" t="n">
        <f aca="false">ROUND(E14177*F14177,2)</f>
        <v>111745.5</v>
      </c>
    </row>
    <row r="14178" customFormat="false" ht="15" hidden="false" customHeight="false" outlineLevel="0" collapsed="false">
      <c r="A14178" s="3" t="n">
        <v>14177</v>
      </c>
      <c r="B14178" s="3" t="n">
        <v>10</v>
      </c>
      <c r="C14178" s="3" t="s">
        <v>531</v>
      </c>
      <c r="D14178" s="3" t="s">
        <v>563</v>
      </c>
      <c r="E14178" s="3" t="n">
        <v>768</v>
      </c>
      <c r="F14178" s="4" t="n">
        <v>101.66</v>
      </c>
      <c r="G14178" s="3" t="s">
        <v>8</v>
      </c>
      <c r="H14178" s="4" t="n">
        <f aca="false">ROUND(E14178*F14178,2)</f>
        <v>78074.88</v>
      </c>
    </row>
    <row r="14179" customFormat="false" ht="15" hidden="false" customHeight="false" outlineLevel="0" collapsed="false">
      <c r="A14179" s="3" t="n">
        <v>14178</v>
      </c>
      <c r="B14179" s="3" t="n">
        <v>9</v>
      </c>
      <c r="C14179" s="3" t="s">
        <v>531</v>
      </c>
      <c r="D14179" s="3" t="s">
        <v>563</v>
      </c>
      <c r="E14179" s="3" t="n">
        <v>135</v>
      </c>
      <c r="F14179" s="4" t="n">
        <v>278.75</v>
      </c>
      <c r="G14179" s="3" t="s">
        <v>8</v>
      </c>
      <c r="H14179" s="4" t="n">
        <f aca="false">ROUND(E14179*F14179,2)</f>
        <v>37631.25</v>
      </c>
    </row>
    <row r="14180" customFormat="false" ht="15" hidden="false" customHeight="false" outlineLevel="0" collapsed="false">
      <c r="A14180" s="3" t="n">
        <v>14179</v>
      </c>
      <c r="B14180" s="3" t="n">
        <v>13</v>
      </c>
      <c r="C14180" s="3" t="s">
        <v>531</v>
      </c>
      <c r="D14180" s="3" t="s">
        <v>562</v>
      </c>
      <c r="E14180" s="3" t="n">
        <v>2733</v>
      </c>
      <c r="F14180" s="4" t="n">
        <v>47.73</v>
      </c>
      <c r="G14180" s="3" t="s">
        <v>41</v>
      </c>
      <c r="H14180" s="4" t="n">
        <f aca="false">ROUND(E14180*F14180,2)</f>
        <v>130446.09</v>
      </c>
    </row>
    <row r="14181" customFormat="false" ht="15" hidden="false" customHeight="false" outlineLevel="0" collapsed="false">
      <c r="A14181" s="3" t="n">
        <v>14180</v>
      </c>
      <c r="B14181" s="3" t="n">
        <v>2</v>
      </c>
      <c r="C14181" s="3" t="s">
        <v>531</v>
      </c>
      <c r="D14181" s="3" t="s">
        <v>562</v>
      </c>
      <c r="E14181" s="3" t="n">
        <v>3722</v>
      </c>
      <c r="F14181" s="4" t="n">
        <v>32.33</v>
      </c>
      <c r="G14181" s="3" t="s">
        <v>8</v>
      </c>
      <c r="H14181" s="4" t="n">
        <f aca="false">ROUND(E14181*F14181,2)</f>
        <v>120332.26</v>
      </c>
    </row>
    <row r="14182" customFormat="false" ht="15" hidden="false" customHeight="false" outlineLevel="0" collapsed="false">
      <c r="A14182" s="3" t="n">
        <v>14181</v>
      </c>
      <c r="B14182" s="3" t="n">
        <v>4</v>
      </c>
      <c r="C14182" s="3" t="s">
        <v>531</v>
      </c>
      <c r="D14182" s="3" t="s">
        <v>563</v>
      </c>
      <c r="E14182" s="3" t="n">
        <v>1236</v>
      </c>
      <c r="F14182" s="4" t="n">
        <v>108.27</v>
      </c>
      <c r="G14182" s="3" t="s">
        <v>8</v>
      </c>
      <c r="H14182" s="4" t="n">
        <f aca="false">ROUND(E14182*F14182,2)</f>
        <v>133821.72</v>
      </c>
    </row>
    <row r="14183" customFormat="false" ht="15" hidden="false" customHeight="false" outlineLevel="0" collapsed="false">
      <c r="A14183" s="3" t="n">
        <v>14182</v>
      </c>
      <c r="B14183" s="3" t="n">
        <v>14</v>
      </c>
      <c r="C14183" s="3" t="s">
        <v>531</v>
      </c>
      <c r="D14183" s="3" t="s">
        <v>562</v>
      </c>
      <c r="E14183" s="3" t="n">
        <v>1499</v>
      </c>
      <c r="F14183" s="4" t="n">
        <v>53.92</v>
      </c>
      <c r="G14183" s="3" t="s">
        <v>41</v>
      </c>
      <c r="H14183" s="4" t="n">
        <f aca="false">ROUND(E14183*F14183,2)</f>
        <v>80826.08</v>
      </c>
    </row>
    <row r="14184" customFormat="false" ht="15" hidden="false" customHeight="false" outlineLevel="0" collapsed="false">
      <c r="A14184" s="3" t="n">
        <v>14183</v>
      </c>
      <c r="B14184" s="3" t="n">
        <v>5</v>
      </c>
      <c r="C14184" s="3" t="s">
        <v>531</v>
      </c>
      <c r="D14184" s="3" t="s">
        <v>563</v>
      </c>
      <c r="E14184" s="3" t="n">
        <v>2577</v>
      </c>
      <c r="F14184" s="4" t="n">
        <v>629.87</v>
      </c>
      <c r="G14184" s="3" t="s">
        <v>8</v>
      </c>
      <c r="H14184" s="4" t="n">
        <f aca="false">ROUND(E14184*F14184,2)</f>
        <v>1623174.99</v>
      </c>
    </row>
    <row r="14185" customFormat="false" ht="15" hidden="false" customHeight="false" outlineLevel="0" collapsed="false">
      <c r="A14185" s="3" t="n">
        <v>14184</v>
      </c>
      <c r="B14185" s="3" t="n">
        <v>5</v>
      </c>
      <c r="C14185" s="3" t="s">
        <v>531</v>
      </c>
      <c r="D14185" s="3" t="s">
        <v>563</v>
      </c>
      <c r="E14185" s="3" t="n">
        <v>4307</v>
      </c>
      <c r="F14185" s="4" t="n">
        <v>627.6</v>
      </c>
      <c r="G14185" s="3" t="s">
        <v>8</v>
      </c>
      <c r="H14185" s="4" t="n">
        <f aca="false">ROUND(E14185*F14185,2)</f>
        <v>2703073.2</v>
      </c>
    </row>
    <row r="14186" customFormat="false" ht="15" hidden="false" customHeight="false" outlineLevel="0" collapsed="false">
      <c r="A14186" s="3" t="n">
        <v>14185</v>
      </c>
      <c r="B14186" s="3" t="n">
        <v>4</v>
      </c>
      <c r="C14186" s="3" t="s">
        <v>531</v>
      </c>
      <c r="D14186" s="3" t="s">
        <v>563</v>
      </c>
      <c r="E14186" s="3" t="n">
        <v>2432</v>
      </c>
      <c r="F14186" s="4" t="n">
        <v>108.72</v>
      </c>
      <c r="G14186" s="3" t="s">
        <v>8</v>
      </c>
      <c r="H14186" s="4" t="n">
        <f aca="false">ROUND(E14186*F14186,2)</f>
        <v>264407.04</v>
      </c>
    </row>
    <row r="14187" customFormat="false" ht="15" hidden="false" customHeight="false" outlineLevel="0" collapsed="false">
      <c r="A14187" s="3" t="n">
        <v>14186</v>
      </c>
      <c r="B14187" s="3" t="n">
        <v>9</v>
      </c>
      <c r="C14187" s="3" t="s">
        <v>531</v>
      </c>
      <c r="D14187" s="3" t="s">
        <v>562</v>
      </c>
      <c r="E14187" s="3" t="n">
        <v>1345</v>
      </c>
      <c r="F14187" s="4" t="n">
        <v>278.61</v>
      </c>
      <c r="G14187" s="3" t="s">
        <v>8</v>
      </c>
      <c r="H14187" s="4" t="n">
        <f aca="false">ROUND(E14187*F14187,2)</f>
        <v>374730.45</v>
      </c>
    </row>
    <row r="14188" customFormat="false" ht="15" hidden="false" customHeight="false" outlineLevel="0" collapsed="false">
      <c r="A14188" s="3" t="n">
        <v>14187</v>
      </c>
      <c r="B14188" s="3" t="n">
        <v>1</v>
      </c>
      <c r="C14188" s="3" t="s">
        <v>531</v>
      </c>
      <c r="D14188" s="3" t="s">
        <v>563</v>
      </c>
      <c r="E14188" s="3" t="n">
        <v>196</v>
      </c>
      <c r="F14188" s="4" t="n">
        <v>326.74</v>
      </c>
      <c r="G14188" s="3" t="s">
        <v>8</v>
      </c>
      <c r="H14188" s="4" t="n">
        <f aca="false">ROUND(E14188*F14188,2)</f>
        <v>64041.04</v>
      </c>
    </row>
    <row r="14189" customFormat="false" ht="15" hidden="false" customHeight="false" outlineLevel="0" collapsed="false">
      <c r="A14189" s="3" t="n">
        <v>14188</v>
      </c>
      <c r="B14189" s="3" t="n">
        <v>15</v>
      </c>
      <c r="C14189" s="3" t="s">
        <v>531</v>
      </c>
      <c r="D14189" s="3" t="s">
        <v>563</v>
      </c>
      <c r="E14189" s="3" t="n">
        <v>1114</v>
      </c>
      <c r="F14189" s="4" t="n">
        <v>278.79</v>
      </c>
      <c r="G14189" s="3" t="s">
        <v>46</v>
      </c>
      <c r="H14189" s="4" t="n">
        <f aca="false">ROUND(E14189*F14189,2)</f>
        <v>310572.06</v>
      </c>
    </row>
    <row r="14190" customFormat="false" ht="15" hidden="false" customHeight="false" outlineLevel="0" collapsed="false">
      <c r="A14190" s="3" t="n">
        <v>14189</v>
      </c>
      <c r="B14190" s="3" t="n">
        <v>7</v>
      </c>
      <c r="C14190" s="3" t="s">
        <v>531</v>
      </c>
      <c r="D14190" s="3" t="s">
        <v>562</v>
      </c>
      <c r="E14190" s="3" t="n">
        <v>896</v>
      </c>
      <c r="F14190" s="4" t="n">
        <v>250.4</v>
      </c>
      <c r="G14190" s="3" t="s">
        <v>8</v>
      </c>
      <c r="H14190" s="4" t="n">
        <f aca="false">ROUND(E14190*F14190,2)</f>
        <v>224358.4</v>
      </c>
    </row>
    <row r="14191" customFormat="false" ht="15" hidden="false" customHeight="false" outlineLevel="0" collapsed="false">
      <c r="A14191" s="3" t="n">
        <v>14190</v>
      </c>
      <c r="B14191" s="3" t="n">
        <v>9</v>
      </c>
      <c r="C14191" s="3" t="s">
        <v>531</v>
      </c>
      <c r="D14191" s="3" t="s">
        <v>562</v>
      </c>
      <c r="E14191" s="3" t="n">
        <v>1934</v>
      </c>
      <c r="F14191" s="4" t="n">
        <v>279.09</v>
      </c>
      <c r="G14191" s="3" t="s">
        <v>8</v>
      </c>
      <c r="H14191" s="4" t="n">
        <f aca="false">ROUND(E14191*F14191,2)</f>
        <v>539760.06</v>
      </c>
    </row>
    <row r="14192" customFormat="false" ht="15" hidden="false" customHeight="false" outlineLevel="0" collapsed="false">
      <c r="A14192" s="3" t="n">
        <v>14191</v>
      </c>
      <c r="B14192" s="3" t="n">
        <v>15</v>
      </c>
      <c r="C14192" s="3" t="s">
        <v>531</v>
      </c>
      <c r="D14192" s="3" t="s">
        <v>562</v>
      </c>
      <c r="E14192" s="3" t="n">
        <v>2393</v>
      </c>
      <c r="F14192" s="4" t="n">
        <v>278.04</v>
      </c>
      <c r="G14192" s="3" t="s">
        <v>46</v>
      </c>
      <c r="H14192" s="4" t="n">
        <f aca="false">ROUND(E14192*F14192,2)</f>
        <v>665349.72</v>
      </c>
    </row>
    <row r="14193" customFormat="false" ht="15" hidden="false" customHeight="false" outlineLevel="0" collapsed="false">
      <c r="A14193" s="3" t="n">
        <v>14192</v>
      </c>
      <c r="B14193" s="3" t="n">
        <v>14</v>
      </c>
      <c r="C14193" s="3" t="s">
        <v>532</v>
      </c>
      <c r="D14193" s="3" t="s">
        <v>563</v>
      </c>
      <c r="E14193" s="3" t="n">
        <v>115</v>
      </c>
      <c r="F14193" s="4" t="n">
        <v>53.19</v>
      </c>
      <c r="G14193" s="3" t="s">
        <v>41</v>
      </c>
      <c r="H14193" s="4" t="n">
        <f aca="false">ROUND(E14193*F14193,2)</f>
        <v>6116.85</v>
      </c>
    </row>
    <row r="14194" customFormat="false" ht="15" hidden="false" customHeight="false" outlineLevel="0" collapsed="false">
      <c r="A14194" s="3" t="n">
        <v>14193</v>
      </c>
      <c r="B14194" s="3" t="n">
        <v>9</v>
      </c>
      <c r="C14194" s="3" t="s">
        <v>532</v>
      </c>
      <c r="D14194" s="3" t="s">
        <v>562</v>
      </c>
      <c r="E14194" s="3" t="n">
        <v>2402</v>
      </c>
      <c r="F14194" s="4" t="n">
        <v>275.09</v>
      </c>
      <c r="G14194" s="3" t="s">
        <v>8</v>
      </c>
      <c r="H14194" s="4" t="n">
        <f aca="false">ROUND(E14194*F14194,2)</f>
        <v>660766.18</v>
      </c>
    </row>
    <row r="14195" customFormat="false" ht="15" hidden="false" customHeight="false" outlineLevel="0" collapsed="false">
      <c r="A14195" s="3" t="n">
        <v>14194</v>
      </c>
      <c r="B14195" s="3" t="n">
        <v>9</v>
      </c>
      <c r="C14195" s="3" t="s">
        <v>532</v>
      </c>
      <c r="D14195" s="3" t="s">
        <v>562</v>
      </c>
      <c r="E14195" s="3" t="n">
        <v>2434</v>
      </c>
      <c r="F14195" s="4" t="n">
        <v>274.8</v>
      </c>
      <c r="G14195" s="3" t="s">
        <v>8</v>
      </c>
      <c r="H14195" s="4" t="n">
        <f aca="false">ROUND(E14195*F14195,2)</f>
        <v>668863.2</v>
      </c>
    </row>
    <row r="14196" customFormat="false" ht="15" hidden="false" customHeight="false" outlineLevel="0" collapsed="false">
      <c r="A14196" s="3" t="n">
        <v>14195</v>
      </c>
      <c r="B14196" s="3" t="n">
        <v>5</v>
      </c>
      <c r="C14196" s="3" t="s">
        <v>532</v>
      </c>
      <c r="D14196" s="3" t="s">
        <v>562</v>
      </c>
      <c r="E14196" s="3" t="n">
        <v>606</v>
      </c>
      <c r="F14196" s="4" t="n">
        <v>628.72</v>
      </c>
      <c r="G14196" s="3" t="s">
        <v>8</v>
      </c>
      <c r="H14196" s="4" t="n">
        <f aca="false">ROUND(E14196*F14196,2)</f>
        <v>381004.32</v>
      </c>
    </row>
    <row r="14197" customFormat="false" ht="15" hidden="false" customHeight="false" outlineLevel="0" collapsed="false">
      <c r="A14197" s="3" t="n">
        <v>14196</v>
      </c>
      <c r="B14197" s="3" t="n">
        <v>13</v>
      </c>
      <c r="C14197" s="3" t="s">
        <v>532</v>
      </c>
      <c r="D14197" s="3" t="s">
        <v>563</v>
      </c>
      <c r="E14197" s="3" t="n">
        <v>4639</v>
      </c>
      <c r="F14197" s="4" t="n">
        <v>49.41</v>
      </c>
      <c r="G14197" s="3" t="s">
        <v>41</v>
      </c>
      <c r="H14197" s="4" t="n">
        <f aca="false">ROUND(E14197*F14197,2)</f>
        <v>229212.99</v>
      </c>
    </row>
    <row r="14198" customFormat="false" ht="15" hidden="false" customHeight="false" outlineLevel="0" collapsed="false">
      <c r="A14198" s="3" t="n">
        <v>14197</v>
      </c>
      <c r="B14198" s="3" t="n">
        <v>5</v>
      </c>
      <c r="C14198" s="3" t="s">
        <v>532</v>
      </c>
      <c r="D14198" s="3" t="s">
        <v>563</v>
      </c>
      <c r="E14198" s="3" t="n">
        <v>4479</v>
      </c>
      <c r="F14198" s="4" t="n">
        <v>630.46</v>
      </c>
      <c r="G14198" s="3" t="s">
        <v>8</v>
      </c>
      <c r="H14198" s="4" t="n">
        <f aca="false">ROUND(E14198*F14198,2)</f>
        <v>2823830.34</v>
      </c>
    </row>
    <row r="14199" customFormat="false" ht="15" hidden="false" customHeight="false" outlineLevel="0" collapsed="false">
      <c r="A14199" s="3" t="n">
        <v>14198</v>
      </c>
      <c r="B14199" s="3" t="n">
        <v>14</v>
      </c>
      <c r="C14199" s="3" t="s">
        <v>532</v>
      </c>
      <c r="D14199" s="3" t="s">
        <v>563</v>
      </c>
      <c r="E14199" s="3" t="n">
        <v>348</v>
      </c>
      <c r="F14199" s="4" t="n">
        <v>53.23</v>
      </c>
      <c r="G14199" s="3" t="s">
        <v>41</v>
      </c>
      <c r="H14199" s="4" t="n">
        <f aca="false">ROUND(E14199*F14199,2)</f>
        <v>18524.04</v>
      </c>
    </row>
    <row r="14200" customFormat="false" ht="15" hidden="false" customHeight="false" outlineLevel="0" collapsed="false">
      <c r="A14200" s="3" t="n">
        <v>14199</v>
      </c>
      <c r="B14200" s="3" t="n">
        <v>12</v>
      </c>
      <c r="C14200" s="3" t="s">
        <v>532</v>
      </c>
      <c r="D14200" s="3" t="s">
        <v>563</v>
      </c>
      <c r="E14200" s="3" t="n">
        <v>4727</v>
      </c>
      <c r="F14200" s="4" t="n">
        <v>212.58</v>
      </c>
      <c r="G14200" s="3" t="s">
        <v>38</v>
      </c>
      <c r="H14200" s="4" t="n">
        <f aca="false">ROUND(E14200*F14200,2)</f>
        <v>1004865.66</v>
      </c>
    </row>
    <row r="14201" customFormat="false" ht="15" hidden="false" customHeight="false" outlineLevel="0" collapsed="false">
      <c r="A14201" s="3" t="n">
        <v>14200</v>
      </c>
      <c r="B14201" s="3" t="n">
        <v>5</v>
      </c>
      <c r="C14201" s="3" t="s">
        <v>532</v>
      </c>
      <c r="D14201" s="3" t="s">
        <v>563</v>
      </c>
      <c r="E14201" s="3" t="n">
        <v>450</v>
      </c>
      <c r="F14201" s="4" t="n">
        <v>628.48</v>
      </c>
      <c r="G14201" s="3" t="s">
        <v>8</v>
      </c>
      <c r="H14201" s="4" t="n">
        <f aca="false">ROUND(E14201*F14201,2)</f>
        <v>282816</v>
      </c>
    </row>
    <row r="14202" customFormat="false" ht="15" hidden="false" customHeight="false" outlineLevel="0" collapsed="false">
      <c r="A14202" s="3" t="n">
        <v>14201</v>
      </c>
      <c r="B14202" s="3" t="n">
        <v>1</v>
      </c>
      <c r="C14202" s="3" t="s">
        <v>532</v>
      </c>
      <c r="D14202" s="3" t="s">
        <v>562</v>
      </c>
      <c r="E14202" s="3" t="n">
        <v>4017</v>
      </c>
      <c r="F14202" s="4" t="n">
        <v>324.22</v>
      </c>
      <c r="G14202" s="3" t="s">
        <v>8</v>
      </c>
      <c r="H14202" s="4" t="n">
        <f aca="false">ROUND(E14202*F14202,2)</f>
        <v>1302391.74</v>
      </c>
    </row>
    <row r="14203" customFormat="false" ht="15" hidden="false" customHeight="false" outlineLevel="0" collapsed="false">
      <c r="A14203" s="3" t="n">
        <v>14202</v>
      </c>
      <c r="B14203" s="3" t="n">
        <v>1</v>
      </c>
      <c r="C14203" s="3" t="s">
        <v>532</v>
      </c>
      <c r="D14203" s="3" t="s">
        <v>562</v>
      </c>
      <c r="E14203" s="3" t="n">
        <v>2716</v>
      </c>
      <c r="F14203" s="4" t="n">
        <v>325.02</v>
      </c>
      <c r="G14203" s="3" t="s">
        <v>8</v>
      </c>
      <c r="H14203" s="4" t="n">
        <f aca="false">ROUND(E14203*F14203,2)</f>
        <v>882754.32</v>
      </c>
    </row>
    <row r="14204" customFormat="false" ht="15" hidden="false" customHeight="false" outlineLevel="0" collapsed="false">
      <c r="A14204" s="3" t="n">
        <v>14203</v>
      </c>
      <c r="B14204" s="3" t="n">
        <v>4</v>
      </c>
      <c r="C14204" s="3" t="s">
        <v>532</v>
      </c>
      <c r="D14204" s="3" t="s">
        <v>563</v>
      </c>
      <c r="E14204" s="3" t="n">
        <v>4336</v>
      </c>
      <c r="F14204" s="4" t="n">
        <v>112.75</v>
      </c>
      <c r="G14204" s="3" t="s">
        <v>8</v>
      </c>
      <c r="H14204" s="4" t="n">
        <f aca="false">ROUND(E14204*F14204,2)</f>
        <v>488884</v>
      </c>
    </row>
    <row r="14205" customFormat="false" ht="15" hidden="false" customHeight="false" outlineLevel="0" collapsed="false">
      <c r="A14205" s="3" t="n">
        <v>14204</v>
      </c>
      <c r="B14205" s="3" t="n">
        <v>10</v>
      </c>
      <c r="C14205" s="3" t="s">
        <v>532</v>
      </c>
      <c r="D14205" s="3" t="s">
        <v>562</v>
      </c>
      <c r="E14205" s="3" t="n">
        <v>2510</v>
      </c>
      <c r="F14205" s="4" t="n">
        <v>101.13</v>
      </c>
      <c r="G14205" s="3" t="s">
        <v>8</v>
      </c>
      <c r="H14205" s="4" t="n">
        <f aca="false">ROUND(E14205*F14205,2)</f>
        <v>253836.3</v>
      </c>
    </row>
    <row r="14206" customFormat="false" ht="15" hidden="false" customHeight="false" outlineLevel="0" collapsed="false">
      <c r="A14206" s="3" t="n">
        <v>14205</v>
      </c>
      <c r="B14206" s="3" t="n">
        <v>8</v>
      </c>
      <c r="C14206" s="3" t="s">
        <v>532</v>
      </c>
      <c r="D14206" s="3" t="s">
        <v>562</v>
      </c>
      <c r="E14206" s="3" t="n">
        <v>4824</v>
      </c>
      <c r="F14206" s="4" t="n">
        <v>88.79</v>
      </c>
      <c r="G14206" s="3" t="s">
        <v>8</v>
      </c>
      <c r="H14206" s="4" t="n">
        <f aca="false">ROUND(E14206*F14206,2)</f>
        <v>428322.96</v>
      </c>
    </row>
    <row r="14207" customFormat="false" ht="15" hidden="false" customHeight="false" outlineLevel="0" collapsed="false">
      <c r="A14207" s="3" t="n">
        <v>14206</v>
      </c>
      <c r="B14207" s="3" t="n">
        <v>1</v>
      </c>
      <c r="C14207" s="3" t="s">
        <v>532</v>
      </c>
      <c r="D14207" s="3" t="s">
        <v>562</v>
      </c>
      <c r="E14207" s="3" t="n">
        <v>3800</v>
      </c>
      <c r="F14207" s="4" t="n">
        <v>323.97</v>
      </c>
      <c r="G14207" s="3" t="s">
        <v>8</v>
      </c>
      <c r="H14207" s="4" t="n">
        <f aca="false">ROUND(E14207*F14207,2)</f>
        <v>1231086</v>
      </c>
    </row>
    <row r="14208" customFormat="false" ht="15" hidden="false" customHeight="false" outlineLevel="0" collapsed="false">
      <c r="A14208" s="3" t="n">
        <v>14207</v>
      </c>
      <c r="B14208" s="3" t="n">
        <v>1</v>
      </c>
      <c r="C14208" s="3" t="s">
        <v>532</v>
      </c>
      <c r="D14208" s="3" t="s">
        <v>562</v>
      </c>
      <c r="E14208" s="3" t="n">
        <v>4934</v>
      </c>
      <c r="F14208" s="4" t="n">
        <v>323.79</v>
      </c>
      <c r="G14208" s="3" t="s">
        <v>8</v>
      </c>
      <c r="H14208" s="4" t="n">
        <f aca="false">ROUND(E14208*F14208,2)</f>
        <v>1597579.86</v>
      </c>
    </row>
    <row r="14209" customFormat="false" ht="15" hidden="false" customHeight="false" outlineLevel="0" collapsed="false">
      <c r="A14209" s="3" t="n">
        <v>14208</v>
      </c>
      <c r="B14209" s="3" t="n">
        <v>12</v>
      </c>
      <c r="C14209" s="3" t="s">
        <v>532</v>
      </c>
      <c r="D14209" s="3" t="s">
        <v>562</v>
      </c>
      <c r="E14209" s="3" t="n">
        <v>949</v>
      </c>
      <c r="F14209" s="4" t="n">
        <v>212.38</v>
      </c>
      <c r="G14209" s="3" t="s">
        <v>38</v>
      </c>
      <c r="H14209" s="4" t="n">
        <f aca="false">ROUND(E14209*F14209,2)</f>
        <v>201548.62</v>
      </c>
    </row>
    <row r="14210" customFormat="false" ht="15" hidden="false" customHeight="false" outlineLevel="0" collapsed="false">
      <c r="A14210" s="3" t="n">
        <v>14209</v>
      </c>
      <c r="B14210" s="3" t="n">
        <v>4</v>
      </c>
      <c r="C14210" s="3" t="s">
        <v>532</v>
      </c>
      <c r="D14210" s="3" t="s">
        <v>562</v>
      </c>
      <c r="E14210" s="3" t="n">
        <v>3917</v>
      </c>
      <c r="F14210" s="4" t="n">
        <v>112.91</v>
      </c>
      <c r="G14210" s="3" t="s">
        <v>8</v>
      </c>
      <c r="H14210" s="4" t="n">
        <f aca="false">ROUND(E14210*F14210,2)</f>
        <v>442268.47</v>
      </c>
    </row>
    <row r="14211" customFormat="false" ht="15" hidden="false" customHeight="false" outlineLevel="0" collapsed="false">
      <c r="A14211" s="3" t="n">
        <v>14210</v>
      </c>
      <c r="B14211" s="3" t="n">
        <v>10</v>
      </c>
      <c r="C14211" s="3" t="s">
        <v>532</v>
      </c>
      <c r="D14211" s="3" t="s">
        <v>562</v>
      </c>
      <c r="E14211" s="3" t="n">
        <v>724</v>
      </c>
      <c r="F14211" s="4" t="n">
        <v>101.33</v>
      </c>
      <c r="G14211" s="3" t="s">
        <v>8</v>
      </c>
      <c r="H14211" s="4" t="n">
        <f aca="false">ROUND(E14211*F14211,2)</f>
        <v>73362.92</v>
      </c>
    </row>
    <row r="14212" customFormat="false" ht="15" hidden="false" customHeight="false" outlineLevel="0" collapsed="false">
      <c r="A14212" s="3" t="n">
        <v>14211</v>
      </c>
      <c r="B14212" s="3" t="n">
        <v>13</v>
      </c>
      <c r="C14212" s="3" t="s">
        <v>532</v>
      </c>
      <c r="D14212" s="3" t="s">
        <v>562</v>
      </c>
      <c r="E14212" s="3" t="n">
        <v>2453</v>
      </c>
      <c r="F14212" s="4" t="n">
        <v>49.33</v>
      </c>
      <c r="G14212" s="3" t="s">
        <v>41</v>
      </c>
      <c r="H14212" s="4" t="n">
        <f aca="false">ROUND(E14212*F14212,2)</f>
        <v>121006.49</v>
      </c>
    </row>
    <row r="14213" customFormat="false" ht="15" hidden="false" customHeight="false" outlineLevel="0" collapsed="false">
      <c r="A14213" s="3" t="n">
        <v>14212</v>
      </c>
      <c r="B14213" s="3" t="n">
        <v>8</v>
      </c>
      <c r="C14213" s="3" t="s">
        <v>533</v>
      </c>
      <c r="D14213" s="3" t="s">
        <v>563</v>
      </c>
      <c r="E14213" s="3" t="n">
        <v>1681</v>
      </c>
      <c r="F14213" s="4" t="n">
        <v>87.66</v>
      </c>
      <c r="G14213" s="3" t="s">
        <v>8</v>
      </c>
      <c r="H14213" s="4" t="n">
        <f aca="false">ROUND(E14213*F14213,2)</f>
        <v>147356.46</v>
      </c>
    </row>
    <row r="14214" customFormat="false" ht="15" hidden="false" customHeight="false" outlineLevel="0" collapsed="false">
      <c r="A14214" s="3" t="n">
        <v>14213</v>
      </c>
      <c r="B14214" s="3" t="n">
        <v>6</v>
      </c>
      <c r="C14214" s="3" t="s">
        <v>533</v>
      </c>
      <c r="D14214" s="3" t="s">
        <v>563</v>
      </c>
      <c r="E14214" s="3" t="n">
        <v>4082</v>
      </c>
      <c r="F14214" s="4" t="n">
        <v>285.59</v>
      </c>
      <c r="G14214" s="3" t="s">
        <v>8</v>
      </c>
      <c r="H14214" s="4" t="n">
        <f aca="false">ROUND(E14214*F14214,2)</f>
        <v>1165778.38</v>
      </c>
    </row>
    <row r="14215" customFormat="false" ht="15" hidden="false" customHeight="false" outlineLevel="0" collapsed="false">
      <c r="A14215" s="3" t="n">
        <v>14214</v>
      </c>
      <c r="B14215" s="3" t="n">
        <v>15</v>
      </c>
      <c r="C14215" s="3" t="s">
        <v>533</v>
      </c>
      <c r="D14215" s="3" t="s">
        <v>563</v>
      </c>
      <c r="E14215" s="3" t="n">
        <v>4965</v>
      </c>
      <c r="F14215" s="4" t="n">
        <v>278.51</v>
      </c>
      <c r="G14215" s="3" t="s">
        <v>46</v>
      </c>
      <c r="H14215" s="4" t="n">
        <f aca="false">ROUND(E14215*F14215,2)</f>
        <v>1382802.15</v>
      </c>
    </row>
    <row r="14216" customFormat="false" ht="15" hidden="false" customHeight="false" outlineLevel="0" collapsed="false">
      <c r="A14216" s="3" t="n">
        <v>14215</v>
      </c>
      <c r="B14216" s="3" t="n">
        <v>6</v>
      </c>
      <c r="C14216" s="3" t="s">
        <v>533</v>
      </c>
      <c r="D14216" s="3" t="s">
        <v>563</v>
      </c>
      <c r="E14216" s="3" t="n">
        <v>3344</v>
      </c>
      <c r="F14216" s="4" t="n">
        <v>286.42</v>
      </c>
      <c r="G14216" s="3" t="s">
        <v>8</v>
      </c>
      <c r="H14216" s="4" t="n">
        <f aca="false">ROUND(E14216*F14216,2)</f>
        <v>957788.48</v>
      </c>
    </row>
    <row r="14217" customFormat="false" ht="15" hidden="false" customHeight="false" outlineLevel="0" collapsed="false">
      <c r="A14217" s="3" t="n">
        <v>14216</v>
      </c>
      <c r="B14217" s="3" t="n">
        <v>2</v>
      </c>
      <c r="C14217" s="3" t="s">
        <v>533</v>
      </c>
      <c r="D14217" s="3" t="s">
        <v>562</v>
      </c>
      <c r="E14217" s="3" t="n">
        <v>3385</v>
      </c>
      <c r="F14217" s="4" t="n">
        <v>31.89</v>
      </c>
      <c r="G14217" s="3" t="s">
        <v>8</v>
      </c>
      <c r="H14217" s="4" t="n">
        <f aca="false">ROUND(E14217*F14217,2)</f>
        <v>107947.65</v>
      </c>
    </row>
    <row r="14218" customFormat="false" ht="15" hidden="false" customHeight="false" outlineLevel="0" collapsed="false">
      <c r="A14218" s="3" t="n">
        <v>14217</v>
      </c>
      <c r="B14218" s="3" t="n">
        <v>9</v>
      </c>
      <c r="C14218" s="3" t="s">
        <v>533</v>
      </c>
      <c r="D14218" s="3" t="s">
        <v>563</v>
      </c>
      <c r="E14218" s="3" t="n">
        <v>224</v>
      </c>
      <c r="F14218" s="4" t="n">
        <v>278.18</v>
      </c>
      <c r="G14218" s="3" t="s">
        <v>8</v>
      </c>
      <c r="H14218" s="4" t="n">
        <f aca="false">ROUND(E14218*F14218,2)</f>
        <v>62312.32</v>
      </c>
    </row>
    <row r="14219" customFormat="false" ht="15" hidden="false" customHeight="false" outlineLevel="0" collapsed="false">
      <c r="A14219" s="3" t="n">
        <v>14218</v>
      </c>
      <c r="B14219" s="3" t="n">
        <v>8</v>
      </c>
      <c r="C14219" s="3" t="s">
        <v>533</v>
      </c>
      <c r="D14219" s="3" t="s">
        <v>563</v>
      </c>
      <c r="E14219" s="3" t="n">
        <v>1715</v>
      </c>
      <c r="F14219" s="4" t="n">
        <v>87.59</v>
      </c>
      <c r="G14219" s="3" t="s">
        <v>8</v>
      </c>
      <c r="H14219" s="4" t="n">
        <f aca="false">ROUND(E14219*F14219,2)</f>
        <v>150216.85</v>
      </c>
    </row>
    <row r="14220" customFormat="false" ht="15" hidden="false" customHeight="false" outlineLevel="0" collapsed="false">
      <c r="A14220" s="3" t="n">
        <v>14219</v>
      </c>
      <c r="B14220" s="3" t="n">
        <v>14</v>
      </c>
      <c r="C14220" s="3" t="s">
        <v>533</v>
      </c>
      <c r="D14220" s="3" t="s">
        <v>563</v>
      </c>
      <c r="E14220" s="3" t="n">
        <v>3099</v>
      </c>
      <c r="F14220" s="4" t="n">
        <v>50.66</v>
      </c>
      <c r="G14220" s="3" t="s">
        <v>41</v>
      </c>
      <c r="H14220" s="4" t="n">
        <f aca="false">ROUND(E14220*F14220,2)</f>
        <v>156995.34</v>
      </c>
    </row>
    <row r="14221" customFormat="false" ht="15" hidden="false" customHeight="false" outlineLevel="0" collapsed="false">
      <c r="A14221" s="3" t="n">
        <v>14220</v>
      </c>
      <c r="B14221" s="3" t="n">
        <v>11</v>
      </c>
      <c r="C14221" s="3" t="s">
        <v>533</v>
      </c>
      <c r="D14221" s="3" t="s">
        <v>563</v>
      </c>
      <c r="E14221" s="3" t="n">
        <v>2511</v>
      </c>
      <c r="F14221" s="4" t="n">
        <v>96.39</v>
      </c>
      <c r="G14221" s="3" t="s">
        <v>34</v>
      </c>
      <c r="H14221" s="4" t="n">
        <f aca="false">ROUND(E14221*F14221,2)</f>
        <v>242035.29</v>
      </c>
    </row>
    <row r="14222" customFormat="false" ht="15" hidden="false" customHeight="false" outlineLevel="0" collapsed="false">
      <c r="A14222" s="3" t="n">
        <v>14221</v>
      </c>
      <c r="B14222" s="3" t="n">
        <v>13</v>
      </c>
      <c r="C14222" s="3" t="s">
        <v>533</v>
      </c>
      <c r="D14222" s="3" t="s">
        <v>563</v>
      </c>
      <c r="E14222" s="3" t="n">
        <v>1803</v>
      </c>
      <c r="F14222" s="4" t="n">
        <v>48.16</v>
      </c>
      <c r="G14222" s="3" t="s">
        <v>41</v>
      </c>
      <c r="H14222" s="4" t="n">
        <f aca="false">ROUND(E14222*F14222,2)</f>
        <v>86832.48</v>
      </c>
    </row>
    <row r="14223" customFormat="false" ht="15" hidden="false" customHeight="false" outlineLevel="0" collapsed="false">
      <c r="A14223" s="3" t="n">
        <v>14222</v>
      </c>
      <c r="B14223" s="3" t="n">
        <v>4</v>
      </c>
      <c r="C14223" s="3" t="s">
        <v>533</v>
      </c>
      <c r="D14223" s="3" t="s">
        <v>563</v>
      </c>
      <c r="E14223" s="3" t="n">
        <v>4089</v>
      </c>
      <c r="F14223" s="4" t="n">
        <v>115.07</v>
      </c>
      <c r="G14223" s="3" t="s">
        <v>8</v>
      </c>
      <c r="H14223" s="4" t="n">
        <f aca="false">ROUND(E14223*F14223,2)</f>
        <v>470521.23</v>
      </c>
    </row>
    <row r="14224" customFormat="false" ht="15" hidden="false" customHeight="false" outlineLevel="0" collapsed="false">
      <c r="A14224" s="3" t="n">
        <v>14223</v>
      </c>
      <c r="B14224" s="3" t="n">
        <v>12</v>
      </c>
      <c r="C14224" s="3" t="s">
        <v>533</v>
      </c>
      <c r="D14224" s="3" t="s">
        <v>563</v>
      </c>
      <c r="E14224" s="3" t="n">
        <v>3889</v>
      </c>
      <c r="F14224" s="4" t="n">
        <v>211.58</v>
      </c>
      <c r="G14224" s="3" t="s">
        <v>38</v>
      </c>
      <c r="H14224" s="4" t="n">
        <f aca="false">ROUND(E14224*F14224,2)</f>
        <v>822834.62</v>
      </c>
    </row>
    <row r="14225" customFormat="false" ht="15" hidden="false" customHeight="false" outlineLevel="0" collapsed="false">
      <c r="A14225" s="3" t="n">
        <v>14224</v>
      </c>
      <c r="B14225" s="3" t="n">
        <v>13</v>
      </c>
      <c r="C14225" s="3" t="s">
        <v>533</v>
      </c>
      <c r="D14225" s="3" t="s">
        <v>563</v>
      </c>
      <c r="E14225" s="3" t="n">
        <v>3678</v>
      </c>
      <c r="F14225" s="4" t="n">
        <v>48.1</v>
      </c>
      <c r="G14225" s="3" t="s">
        <v>41</v>
      </c>
      <c r="H14225" s="4" t="n">
        <f aca="false">ROUND(E14225*F14225,2)</f>
        <v>176911.8</v>
      </c>
    </row>
    <row r="14226" customFormat="false" ht="15" hidden="false" customHeight="false" outlineLevel="0" collapsed="false">
      <c r="A14226" s="3" t="n">
        <v>14225</v>
      </c>
      <c r="B14226" s="3" t="n">
        <v>15</v>
      </c>
      <c r="C14226" s="3" t="s">
        <v>533</v>
      </c>
      <c r="D14226" s="3" t="s">
        <v>563</v>
      </c>
      <c r="E14226" s="3" t="n">
        <v>3168</v>
      </c>
      <c r="F14226" s="4" t="n">
        <v>278.54</v>
      </c>
      <c r="G14226" s="3" t="s">
        <v>46</v>
      </c>
      <c r="H14226" s="4" t="n">
        <f aca="false">ROUND(E14226*F14226,2)</f>
        <v>882414.72</v>
      </c>
    </row>
    <row r="14227" customFormat="false" ht="15" hidden="false" customHeight="false" outlineLevel="0" collapsed="false">
      <c r="A14227" s="3" t="n">
        <v>14226</v>
      </c>
      <c r="B14227" s="3" t="n">
        <v>13</v>
      </c>
      <c r="C14227" s="3" t="s">
        <v>533</v>
      </c>
      <c r="D14227" s="3" t="s">
        <v>562</v>
      </c>
      <c r="E14227" s="3" t="n">
        <v>1218</v>
      </c>
      <c r="F14227" s="4" t="n">
        <v>48.1</v>
      </c>
      <c r="G14227" s="3" t="s">
        <v>41</v>
      </c>
      <c r="H14227" s="4" t="n">
        <f aca="false">ROUND(E14227*F14227,2)</f>
        <v>58585.8</v>
      </c>
    </row>
    <row r="14228" customFormat="false" ht="15" hidden="false" customHeight="false" outlineLevel="0" collapsed="false">
      <c r="A14228" s="3" t="n">
        <v>14227</v>
      </c>
      <c r="B14228" s="3" t="n">
        <v>6</v>
      </c>
      <c r="C14228" s="3" t="s">
        <v>533</v>
      </c>
      <c r="D14228" s="3" t="s">
        <v>563</v>
      </c>
      <c r="E14228" s="3" t="n">
        <v>1163</v>
      </c>
      <c r="F14228" s="4" t="n">
        <v>286.48</v>
      </c>
      <c r="G14228" s="3" t="s">
        <v>8</v>
      </c>
      <c r="H14228" s="4" t="n">
        <f aca="false">ROUND(E14228*F14228,2)</f>
        <v>333176.24</v>
      </c>
    </row>
    <row r="14229" customFormat="false" ht="15" hidden="false" customHeight="false" outlineLevel="0" collapsed="false">
      <c r="A14229" s="3" t="n">
        <v>14228</v>
      </c>
      <c r="B14229" s="3" t="n">
        <v>12</v>
      </c>
      <c r="C14229" s="3" t="s">
        <v>533</v>
      </c>
      <c r="D14229" s="3" t="s">
        <v>562</v>
      </c>
      <c r="E14229" s="3" t="n">
        <v>339</v>
      </c>
      <c r="F14229" s="4" t="n">
        <v>211.38</v>
      </c>
      <c r="G14229" s="3" t="s">
        <v>38</v>
      </c>
      <c r="H14229" s="4" t="n">
        <f aca="false">ROUND(E14229*F14229,2)</f>
        <v>71657.82</v>
      </c>
    </row>
    <row r="14230" customFormat="false" ht="15" hidden="false" customHeight="false" outlineLevel="0" collapsed="false">
      <c r="A14230" s="3" t="n">
        <v>14229</v>
      </c>
      <c r="B14230" s="3" t="n">
        <v>13</v>
      </c>
      <c r="C14230" s="3" t="s">
        <v>533</v>
      </c>
      <c r="D14230" s="3" t="s">
        <v>563</v>
      </c>
      <c r="E14230" s="3" t="n">
        <v>3238</v>
      </c>
      <c r="F14230" s="4" t="n">
        <v>47.95</v>
      </c>
      <c r="G14230" s="3" t="s">
        <v>41</v>
      </c>
      <c r="H14230" s="4" t="n">
        <f aca="false">ROUND(E14230*F14230,2)</f>
        <v>155262.1</v>
      </c>
    </row>
    <row r="14231" customFormat="false" ht="15" hidden="false" customHeight="false" outlineLevel="0" collapsed="false">
      <c r="A14231" s="3" t="n">
        <v>14230</v>
      </c>
      <c r="B14231" s="3" t="n">
        <v>2</v>
      </c>
      <c r="C14231" s="3" t="s">
        <v>533</v>
      </c>
      <c r="D14231" s="3" t="s">
        <v>562</v>
      </c>
      <c r="E14231" s="3" t="n">
        <v>1057</v>
      </c>
      <c r="F14231" s="4" t="n">
        <v>31.93</v>
      </c>
      <c r="G14231" s="3" t="s">
        <v>8</v>
      </c>
      <c r="H14231" s="4" t="n">
        <f aca="false">ROUND(E14231*F14231,2)</f>
        <v>33750.01</v>
      </c>
    </row>
    <row r="14232" customFormat="false" ht="15" hidden="false" customHeight="false" outlineLevel="0" collapsed="false">
      <c r="A14232" s="3" t="n">
        <v>14231</v>
      </c>
      <c r="B14232" s="3" t="n">
        <v>9</v>
      </c>
      <c r="C14232" s="3" t="s">
        <v>533</v>
      </c>
      <c r="D14232" s="3" t="s">
        <v>562</v>
      </c>
      <c r="E14232" s="3" t="n">
        <v>2097</v>
      </c>
      <c r="F14232" s="4" t="n">
        <v>279.27</v>
      </c>
      <c r="G14232" s="3" t="s">
        <v>8</v>
      </c>
      <c r="H14232" s="4" t="n">
        <f aca="false">ROUND(E14232*F14232,2)</f>
        <v>585629.19</v>
      </c>
    </row>
    <row r="14233" customFormat="false" ht="15" hidden="false" customHeight="false" outlineLevel="0" collapsed="false">
      <c r="A14233" s="3" t="n">
        <v>14232</v>
      </c>
      <c r="B14233" s="3" t="n">
        <v>9</v>
      </c>
      <c r="C14233" s="3" t="s">
        <v>533</v>
      </c>
      <c r="D14233" s="3" t="s">
        <v>563</v>
      </c>
      <c r="E14233" s="3" t="n">
        <v>4652</v>
      </c>
      <c r="F14233" s="4" t="n">
        <v>278.45</v>
      </c>
      <c r="G14233" s="3" t="s">
        <v>8</v>
      </c>
      <c r="H14233" s="4" t="n">
        <f aca="false">ROUND(E14233*F14233,2)</f>
        <v>1295349.4</v>
      </c>
    </row>
    <row r="14234" customFormat="false" ht="15" hidden="false" customHeight="false" outlineLevel="0" collapsed="false">
      <c r="A14234" s="3" t="n">
        <v>14233</v>
      </c>
      <c r="B14234" s="3" t="n">
        <v>2</v>
      </c>
      <c r="C14234" s="3" t="s">
        <v>533</v>
      </c>
      <c r="D14234" s="3" t="s">
        <v>562</v>
      </c>
      <c r="E14234" s="3" t="n">
        <v>34</v>
      </c>
      <c r="F14234" s="4" t="n">
        <v>31.84</v>
      </c>
      <c r="G14234" s="3" t="s">
        <v>8</v>
      </c>
      <c r="H14234" s="4" t="n">
        <f aca="false">ROUND(E14234*F14234,2)</f>
        <v>1082.56</v>
      </c>
    </row>
    <row r="14235" customFormat="false" ht="15" hidden="false" customHeight="false" outlineLevel="0" collapsed="false">
      <c r="A14235" s="3" t="n">
        <v>14234</v>
      </c>
      <c r="B14235" s="3" t="n">
        <v>10</v>
      </c>
      <c r="C14235" s="3" t="s">
        <v>533</v>
      </c>
      <c r="D14235" s="3" t="s">
        <v>563</v>
      </c>
      <c r="E14235" s="3" t="n">
        <v>3998</v>
      </c>
      <c r="F14235" s="4" t="n">
        <v>102.91</v>
      </c>
      <c r="G14235" s="3" t="s">
        <v>8</v>
      </c>
      <c r="H14235" s="4" t="n">
        <f aca="false">ROUND(E14235*F14235,2)</f>
        <v>411434.18</v>
      </c>
    </row>
    <row r="14236" customFormat="false" ht="15" hidden="false" customHeight="false" outlineLevel="0" collapsed="false">
      <c r="A14236" s="3" t="n">
        <v>14235</v>
      </c>
      <c r="B14236" s="3" t="n">
        <v>13</v>
      </c>
      <c r="C14236" s="3" t="s">
        <v>533</v>
      </c>
      <c r="D14236" s="3" t="s">
        <v>562</v>
      </c>
      <c r="E14236" s="3" t="n">
        <v>4261</v>
      </c>
      <c r="F14236" s="4" t="n">
        <v>48.07</v>
      </c>
      <c r="G14236" s="3" t="s">
        <v>41</v>
      </c>
      <c r="H14236" s="4" t="n">
        <f aca="false">ROUND(E14236*F14236,2)</f>
        <v>204826.27</v>
      </c>
    </row>
    <row r="14237" customFormat="false" ht="15" hidden="false" customHeight="false" outlineLevel="0" collapsed="false">
      <c r="A14237" s="3" t="n">
        <v>14236</v>
      </c>
      <c r="B14237" s="3" t="n">
        <v>5</v>
      </c>
      <c r="C14237" s="3" t="s">
        <v>533</v>
      </c>
      <c r="D14237" s="3" t="s">
        <v>562</v>
      </c>
      <c r="E14237" s="3" t="n">
        <v>4346</v>
      </c>
      <c r="F14237" s="4" t="n">
        <v>627.18</v>
      </c>
      <c r="G14237" s="3" t="s">
        <v>8</v>
      </c>
      <c r="H14237" s="4" t="n">
        <f aca="false">ROUND(E14237*F14237,2)</f>
        <v>2725724.28</v>
      </c>
    </row>
    <row r="14238" customFormat="false" ht="15" hidden="false" customHeight="false" outlineLevel="0" collapsed="false">
      <c r="A14238" s="3" t="n">
        <v>14237</v>
      </c>
      <c r="B14238" s="3" t="n">
        <v>6</v>
      </c>
      <c r="C14238" s="3" t="s">
        <v>533</v>
      </c>
      <c r="D14238" s="3" t="s">
        <v>563</v>
      </c>
      <c r="E14238" s="3" t="n">
        <v>3797</v>
      </c>
      <c r="F14238" s="4" t="n">
        <v>286.82</v>
      </c>
      <c r="G14238" s="3" t="s">
        <v>8</v>
      </c>
      <c r="H14238" s="4" t="n">
        <f aca="false">ROUND(E14238*F14238,2)</f>
        <v>1089055.54</v>
      </c>
    </row>
    <row r="14239" customFormat="false" ht="15" hidden="false" customHeight="false" outlineLevel="0" collapsed="false">
      <c r="A14239" s="3" t="n">
        <v>14238</v>
      </c>
      <c r="B14239" s="3" t="n">
        <v>9</v>
      </c>
      <c r="C14239" s="3" t="s">
        <v>534</v>
      </c>
      <c r="D14239" s="3" t="s">
        <v>563</v>
      </c>
      <c r="E14239" s="3" t="n">
        <v>1772</v>
      </c>
      <c r="F14239" s="4" t="n">
        <v>278.38</v>
      </c>
      <c r="G14239" s="3" t="s">
        <v>8</v>
      </c>
      <c r="H14239" s="4" t="n">
        <f aca="false">ROUND(E14239*F14239,2)</f>
        <v>493289.36</v>
      </c>
    </row>
    <row r="14240" customFormat="false" ht="15" hidden="false" customHeight="false" outlineLevel="0" collapsed="false">
      <c r="A14240" s="3" t="n">
        <v>14239</v>
      </c>
      <c r="B14240" s="3" t="n">
        <v>2</v>
      </c>
      <c r="C14240" s="3" t="s">
        <v>534</v>
      </c>
      <c r="D14240" s="3" t="s">
        <v>563</v>
      </c>
      <c r="E14240" s="3" t="n">
        <v>1384</v>
      </c>
      <c r="F14240" s="4" t="n">
        <v>31.44</v>
      </c>
      <c r="G14240" s="3" t="s">
        <v>8</v>
      </c>
      <c r="H14240" s="4" t="n">
        <f aca="false">ROUND(E14240*F14240,2)</f>
        <v>43512.96</v>
      </c>
    </row>
    <row r="14241" customFormat="false" ht="15" hidden="false" customHeight="false" outlineLevel="0" collapsed="false">
      <c r="A14241" s="3" t="n">
        <v>14240</v>
      </c>
      <c r="B14241" s="3" t="n">
        <v>3</v>
      </c>
      <c r="C14241" s="3" t="s">
        <v>534</v>
      </c>
      <c r="D14241" s="3" t="s">
        <v>563</v>
      </c>
      <c r="E14241" s="3" t="n">
        <v>2907</v>
      </c>
      <c r="F14241" s="4" t="n">
        <v>188.17</v>
      </c>
      <c r="G14241" s="3" t="s">
        <v>8</v>
      </c>
      <c r="H14241" s="4" t="n">
        <f aca="false">ROUND(E14241*F14241,2)</f>
        <v>547010.19</v>
      </c>
    </row>
    <row r="14242" customFormat="false" ht="15" hidden="false" customHeight="false" outlineLevel="0" collapsed="false">
      <c r="A14242" s="3" t="n">
        <v>14241</v>
      </c>
      <c r="B14242" s="3" t="n">
        <v>8</v>
      </c>
      <c r="C14242" s="3" t="s">
        <v>534</v>
      </c>
      <c r="D14242" s="3" t="s">
        <v>562</v>
      </c>
      <c r="E14242" s="3" t="n">
        <v>2078</v>
      </c>
      <c r="F14242" s="4" t="n">
        <v>88.6</v>
      </c>
      <c r="G14242" s="3" t="s">
        <v>8</v>
      </c>
      <c r="H14242" s="4" t="n">
        <f aca="false">ROUND(E14242*F14242,2)</f>
        <v>184110.8</v>
      </c>
    </row>
    <row r="14243" customFormat="false" ht="15" hidden="false" customHeight="false" outlineLevel="0" collapsed="false">
      <c r="A14243" s="3" t="n">
        <v>14242</v>
      </c>
      <c r="B14243" s="3" t="n">
        <v>5</v>
      </c>
      <c r="C14243" s="3" t="s">
        <v>534</v>
      </c>
      <c r="D14243" s="3" t="s">
        <v>563</v>
      </c>
      <c r="E14243" s="3" t="n">
        <v>1563</v>
      </c>
      <c r="F14243" s="4" t="n">
        <v>623.58</v>
      </c>
      <c r="G14243" s="3" t="s">
        <v>8</v>
      </c>
      <c r="H14243" s="4" t="n">
        <f aca="false">ROUND(E14243*F14243,2)</f>
        <v>974655.54</v>
      </c>
    </row>
    <row r="14244" customFormat="false" ht="15" hidden="false" customHeight="false" outlineLevel="0" collapsed="false">
      <c r="A14244" s="3" t="n">
        <v>14243</v>
      </c>
      <c r="B14244" s="3" t="n">
        <v>8</v>
      </c>
      <c r="C14244" s="3" t="s">
        <v>534</v>
      </c>
      <c r="D14244" s="3" t="s">
        <v>563</v>
      </c>
      <c r="E14244" s="3" t="n">
        <v>2318</v>
      </c>
      <c r="F14244" s="4" t="n">
        <v>88.23</v>
      </c>
      <c r="G14244" s="3" t="s">
        <v>8</v>
      </c>
      <c r="H14244" s="4" t="n">
        <f aca="false">ROUND(E14244*F14244,2)</f>
        <v>204517.14</v>
      </c>
    </row>
    <row r="14245" customFormat="false" ht="15" hidden="false" customHeight="false" outlineLevel="0" collapsed="false">
      <c r="A14245" s="3" t="n">
        <v>14244</v>
      </c>
      <c r="B14245" s="3" t="n">
        <v>2</v>
      </c>
      <c r="C14245" s="3" t="s">
        <v>534</v>
      </c>
      <c r="D14245" s="3" t="s">
        <v>563</v>
      </c>
      <c r="E14245" s="3" t="n">
        <v>4903</v>
      </c>
      <c r="F14245" s="4" t="n">
        <v>31.46</v>
      </c>
      <c r="G14245" s="3" t="s">
        <v>8</v>
      </c>
      <c r="H14245" s="4" t="n">
        <f aca="false">ROUND(E14245*F14245,2)</f>
        <v>154248.38</v>
      </c>
    </row>
    <row r="14246" customFormat="false" ht="15" hidden="false" customHeight="false" outlineLevel="0" collapsed="false">
      <c r="A14246" s="3" t="n">
        <v>14245</v>
      </c>
      <c r="B14246" s="3" t="n">
        <v>14</v>
      </c>
      <c r="C14246" s="3" t="s">
        <v>534</v>
      </c>
      <c r="D14246" s="3" t="s">
        <v>562</v>
      </c>
      <c r="E14246" s="3" t="n">
        <v>2527</v>
      </c>
      <c r="F14246" s="4" t="n">
        <v>50.08</v>
      </c>
      <c r="G14246" s="3" t="s">
        <v>41</v>
      </c>
      <c r="H14246" s="4" t="n">
        <f aca="false">ROUND(E14246*F14246,2)</f>
        <v>126552.16</v>
      </c>
    </row>
    <row r="14247" customFormat="false" ht="15" hidden="false" customHeight="false" outlineLevel="0" collapsed="false">
      <c r="A14247" s="3" t="n">
        <v>14246</v>
      </c>
      <c r="B14247" s="3" t="n">
        <v>10</v>
      </c>
      <c r="C14247" s="3" t="s">
        <v>534</v>
      </c>
      <c r="D14247" s="3" t="s">
        <v>563</v>
      </c>
      <c r="E14247" s="3" t="n">
        <v>3826</v>
      </c>
      <c r="F14247" s="4" t="n">
        <v>102.75</v>
      </c>
      <c r="G14247" s="3" t="s">
        <v>8</v>
      </c>
      <c r="H14247" s="4" t="n">
        <f aca="false">ROUND(E14247*F14247,2)</f>
        <v>393121.5</v>
      </c>
    </row>
    <row r="14248" customFormat="false" ht="15" hidden="false" customHeight="false" outlineLevel="0" collapsed="false">
      <c r="A14248" s="3" t="n">
        <v>14247</v>
      </c>
      <c r="B14248" s="3" t="n">
        <v>7</v>
      </c>
      <c r="C14248" s="3" t="s">
        <v>534</v>
      </c>
      <c r="D14248" s="3" t="s">
        <v>563</v>
      </c>
      <c r="E14248" s="3" t="n">
        <v>2533</v>
      </c>
      <c r="F14248" s="4" t="n">
        <v>244.84</v>
      </c>
      <c r="G14248" s="3" t="s">
        <v>8</v>
      </c>
      <c r="H14248" s="4" t="n">
        <f aca="false">ROUND(E14248*F14248,2)</f>
        <v>620179.72</v>
      </c>
    </row>
    <row r="14249" customFormat="false" ht="15" hidden="false" customHeight="false" outlineLevel="0" collapsed="false">
      <c r="A14249" s="3" t="n">
        <v>14248</v>
      </c>
      <c r="B14249" s="3" t="n">
        <v>6</v>
      </c>
      <c r="C14249" s="3" t="s">
        <v>534</v>
      </c>
      <c r="D14249" s="3" t="s">
        <v>562</v>
      </c>
      <c r="E14249" s="3" t="n">
        <v>3983</v>
      </c>
      <c r="F14249" s="4" t="n">
        <v>292.77</v>
      </c>
      <c r="G14249" s="3" t="s">
        <v>8</v>
      </c>
      <c r="H14249" s="4" t="n">
        <f aca="false">ROUND(E14249*F14249,2)</f>
        <v>1166102.91</v>
      </c>
    </row>
    <row r="14250" customFormat="false" ht="15" hidden="false" customHeight="false" outlineLevel="0" collapsed="false">
      <c r="A14250" s="3" t="n">
        <v>14249</v>
      </c>
      <c r="B14250" s="3" t="n">
        <v>6</v>
      </c>
      <c r="C14250" s="3" t="s">
        <v>534</v>
      </c>
      <c r="D14250" s="3" t="s">
        <v>563</v>
      </c>
      <c r="E14250" s="3" t="n">
        <v>1615</v>
      </c>
      <c r="F14250" s="4" t="n">
        <v>291.94</v>
      </c>
      <c r="G14250" s="3" t="s">
        <v>8</v>
      </c>
      <c r="H14250" s="4" t="n">
        <f aca="false">ROUND(E14250*F14250,2)</f>
        <v>471483.1</v>
      </c>
    </row>
    <row r="14251" customFormat="false" ht="15" hidden="false" customHeight="false" outlineLevel="0" collapsed="false">
      <c r="A14251" s="3" t="n">
        <v>14250</v>
      </c>
      <c r="B14251" s="3" t="n">
        <v>15</v>
      </c>
      <c r="C14251" s="3" t="s">
        <v>534</v>
      </c>
      <c r="D14251" s="3" t="s">
        <v>563</v>
      </c>
      <c r="E14251" s="3" t="n">
        <v>1073</v>
      </c>
      <c r="F14251" s="4" t="n">
        <v>274.37</v>
      </c>
      <c r="G14251" s="3" t="s">
        <v>46</v>
      </c>
      <c r="H14251" s="4" t="n">
        <f aca="false">ROUND(E14251*F14251,2)</f>
        <v>294399.01</v>
      </c>
    </row>
    <row r="14252" customFormat="false" ht="15" hidden="false" customHeight="false" outlineLevel="0" collapsed="false">
      <c r="A14252" s="3" t="n">
        <v>14251</v>
      </c>
      <c r="B14252" s="3" t="n">
        <v>3</v>
      </c>
      <c r="C14252" s="3" t="s">
        <v>534</v>
      </c>
      <c r="D14252" s="3" t="s">
        <v>563</v>
      </c>
      <c r="E14252" s="3" t="n">
        <v>769</v>
      </c>
      <c r="F14252" s="4" t="n">
        <v>187.93</v>
      </c>
      <c r="G14252" s="3" t="s">
        <v>8</v>
      </c>
      <c r="H14252" s="4" t="n">
        <f aca="false">ROUND(E14252*F14252,2)</f>
        <v>144518.17</v>
      </c>
    </row>
    <row r="14253" customFormat="false" ht="15" hidden="false" customHeight="false" outlineLevel="0" collapsed="false">
      <c r="A14253" s="3" t="n">
        <v>14252</v>
      </c>
      <c r="B14253" s="3" t="n">
        <v>12</v>
      </c>
      <c r="C14253" s="3" t="s">
        <v>534</v>
      </c>
      <c r="D14253" s="3" t="s">
        <v>563</v>
      </c>
      <c r="E14253" s="3" t="n">
        <v>2126</v>
      </c>
      <c r="F14253" s="4" t="n">
        <v>209.63</v>
      </c>
      <c r="G14253" s="3" t="s">
        <v>38</v>
      </c>
      <c r="H14253" s="4" t="n">
        <f aca="false">ROUND(E14253*F14253,2)</f>
        <v>445673.38</v>
      </c>
    </row>
    <row r="14254" customFormat="false" ht="15" hidden="false" customHeight="false" outlineLevel="0" collapsed="false">
      <c r="A14254" s="3" t="n">
        <v>14253</v>
      </c>
      <c r="B14254" s="3" t="n">
        <v>3</v>
      </c>
      <c r="C14254" s="3" t="s">
        <v>534</v>
      </c>
      <c r="D14254" s="3" t="s">
        <v>563</v>
      </c>
      <c r="E14254" s="3" t="n">
        <v>4909</v>
      </c>
      <c r="F14254" s="4" t="n">
        <v>188.07</v>
      </c>
      <c r="G14254" s="3" t="s">
        <v>8</v>
      </c>
      <c r="H14254" s="4" t="n">
        <f aca="false">ROUND(E14254*F14254,2)</f>
        <v>923235.63</v>
      </c>
    </row>
    <row r="14255" customFormat="false" ht="15" hidden="false" customHeight="false" outlineLevel="0" collapsed="false">
      <c r="A14255" s="3" t="n">
        <v>14254</v>
      </c>
      <c r="B14255" s="3" t="n">
        <v>10</v>
      </c>
      <c r="C14255" s="3" t="s">
        <v>534</v>
      </c>
      <c r="D14255" s="3" t="s">
        <v>563</v>
      </c>
      <c r="E14255" s="3" t="n">
        <v>1947</v>
      </c>
      <c r="F14255" s="4" t="n">
        <v>102.55</v>
      </c>
      <c r="G14255" s="3" t="s">
        <v>8</v>
      </c>
      <c r="H14255" s="4" t="n">
        <f aca="false">ROUND(E14255*F14255,2)</f>
        <v>199664.85</v>
      </c>
    </row>
    <row r="14256" customFormat="false" ht="15" hidden="false" customHeight="false" outlineLevel="0" collapsed="false">
      <c r="A14256" s="3" t="n">
        <v>14255</v>
      </c>
      <c r="B14256" s="3" t="n">
        <v>9</v>
      </c>
      <c r="C14256" s="3" t="s">
        <v>534</v>
      </c>
      <c r="D14256" s="3" t="s">
        <v>563</v>
      </c>
      <c r="E14256" s="3" t="n">
        <v>3153</v>
      </c>
      <c r="F14256" s="4" t="n">
        <v>278.2</v>
      </c>
      <c r="G14256" s="3" t="s">
        <v>8</v>
      </c>
      <c r="H14256" s="4" t="n">
        <f aca="false">ROUND(E14256*F14256,2)</f>
        <v>877164.6</v>
      </c>
    </row>
    <row r="14257" customFormat="false" ht="15" hidden="false" customHeight="false" outlineLevel="0" collapsed="false">
      <c r="A14257" s="3" t="n">
        <v>14256</v>
      </c>
      <c r="B14257" s="3" t="n">
        <v>13</v>
      </c>
      <c r="C14257" s="3" t="s">
        <v>534</v>
      </c>
      <c r="D14257" s="3" t="s">
        <v>562</v>
      </c>
      <c r="E14257" s="3" t="n">
        <v>4351</v>
      </c>
      <c r="F14257" s="4" t="n">
        <v>48.47</v>
      </c>
      <c r="G14257" s="3" t="s">
        <v>41</v>
      </c>
      <c r="H14257" s="4" t="n">
        <f aca="false">ROUND(E14257*F14257,2)</f>
        <v>210892.97</v>
      </c>
    </row>
    <row r="14258" customFormat="false" ht="15" hidden="false" customHeight="false" outlineLevel="0" collapsed="false">
      <c r="A14258" s="3" t="n">
        <v>14257</v>
      </c>
      <c r="B14258" s="3" t="n">
        <v>14</v>
      </c>
      <c r="C14258" s="3" t="s">
        <v>534</v>
      </c>
      <c r="D14258" s="3" t="s">
        <v>562</v>
      </c>
      <c r="E14258" s="3" t="n">
        <v>1558</v>
      </c>
      <c r="F14258" s="4" t="n">
        <v>50.15</v>
      </c>
      <c r="G14258" s="3" t="s">
        <v>41</v>
      </c>
      <c r="H14258" s="4" t="n">
        <f aca="false">ROUND(E14258*F14258,2)</f>
        <v>78133.7</v>
      </c>
    </row>
    <row r="14259" customFormat="false" ht="15" hidden="false" customHeight="false" outlineLevel="0" collapsed="false">
      <c r="A14259" s="3" t="n">
        <v>14258</v>
      </c>
      <c r="B14259" s="3" t="n">
        <v>13</v>
      </c>
      <c r="C14259" s="3" t="s">
        <v>534</v>
      </c>
      <c r="D14259" s="3" t="s">
        <v>562</v>
      </c>
      <c r="E14259" s="3" t="n">
        <v>1100</v>
      </c>
      <c r="F14259" s="4" t="n">
        <v>48.57</v>
      </c>
      <c r="G14259" s="3" t="s">
        <v>41</v>
      </c>
      <c r="H14259" s="4" t="n">
        <f aca="false">ROUND(E14259*F14259,2)</f>
        <v>53427</v>
      </c>
    </row>
    <row r="14260" customFormat="false" ht="15" hidden="false" customHeight="false" outlineLevel="0" collapsed="false">
      <c r="A14260" s="3" t="n">
        <v>14259</v>
      </c>
      <c r="B14260" s="3" t="n">
        <v>10</v>
      </c>
      <c r="C14260" s="3" t="s">
        <v>534</v>
      </c>
      <c r="D14260" s="3" t="s">
        <v>562</v>
      </c>
      <c r="E14260" s="3" t="n">
        <v>1932</v>
      </c>
      <c r="F14260" s="4" t="n">
        <v>102.36</v>
      </c>
      <c r="G14260" s="3" t="s">
        <v>8</v>
      </c>
      <c r="H14260" s="4" t="n">
        <f aca="false">ROUND(E14260*F14260,2)</f>
        <v>197759.52</v>
      </c>
    </row>
    <row r="14261" customFormat="false" ht="15" hidden="false" customHeight="false" outlineLevel="0" collapsed="false">
      <c r="A14261" s="3" t="n">
        <v>14260</v>
      </c>
      <c r="B14261" s="3" t="n">
        <v>12</v>
      </c>
      <c r="C14261" s="3" t="s">
        <v>534</v>
      </c>
      <c r="D14261" s="3" t="s">
        <v>563</v>
      </c>
      <c r="E14261" s="3" t="n">
        <v>1109</v>
      </c>
      <c r="F14261" s="4" t="n">
        <v>208.53</v>
      </c>
      <c r="G14261" s="3" t="s">
        <v>38</v>
      </c>
      <c r="H14261" s="4" t="n">
        <f aca="false">ROUND(E14261*F14261,2)</f>
        <v>231259.77</v>
      </c>
    </row>
    <row r="14262" customFormat="false" ht="15" hidden="false" customHeight="false" outlineLevel="0" collapsed="false">
      <c r="A14262" s="3" t="n">
        <v>14261</v>
      </c>
      <c r="B14262" s="3" t="n">
        <v>10</v>
      </c>
      <c r="C14262" s="3" t="s">
        <v>534</v>
      </c>
      <c r="D14262" s="3" t="s">
        <v>563</v>
      </c>
      <c r="E14262" s="3" t="n">
        <v>3405</v>
      </c>
      <c r="F14262" s="4" t="n">
        <v>102.88</v>
      </c>
      <c r="G14262" s="3" t="s">
        <v>8</v>
      </c>
      <c r="H14262" s="4" t="n">
        <f aca="false">ROUND(E14262*F14262,2)</f>
        <v>350306.4</v>
      </c>
    </row>
    <row r="14263" customFormat="false" ht="15" hidden="false" customHeight="false" outlineLevel="0" collapsed="false">
      <c r="A14263" s="3" t="n">
        <v>14262</v>
      </c>
      <c r="B14263" s="3" t="n">
        <v>6</v>
      </c>
      <c r="C14263" s="3" t="s">
        <v>534</v>
      </c>
      <c r="D14263" s="3" t="s">
        <v>562</v>
      </c>
      <c r="E14263" s="3" t="n">
        <v>2889</v>
      </c>
      <c r="F14263" s="4" t="n">
        <v>292.56</v>
      </c>
      <c r="G14263" s="3" t="s">
        <v>8</v>
      </c>
      <c r="H14263" s="4" t="n">
        <f aca="false">ROUND(E14263*F14263,2)</f>
        <v>845205.84</v>
      </c>
    </row>
    <row r="14264" customFormat="false" ht="15" hidden="false" customHeight="false" outlineLevel="0" collapsed="false">
      <c r="A14264" s="3" t="n">
        <v>14263</v>
      </c>
      <c r="B14264" s="3" t="n">
        <v>6</v>
      </c>
      <c r="C14264" s="3" t="s">
        <v>534</v>
      </c>
      <c r="D14264" s="3" t="s">
        <v>562</v>
      </c>
      <c r="E14264" s="3" t="n">
        <v>953</v>
      </c>
      <c r="F14264" s="4" t="n">
        <v>292.14</v>
      </c>
      <c r="G14264" s="3" t="s">
        <v>8</v>
      </c>
      <c r="H14264" s="4" t="n">
        <f aca="false">ROUND(E14264*F14264,2)</f>
        <v>278409.42</v>
      </c>
    </row>
    <row r="14265" customFormat="false" ht="15" hidden="false" customHeight="false" outlineLevel="0" collapsed="false">
      <c r="A14265" s="3" t="n">
        <v>14264</v>
      </c>
      <c r="B14265" s="3" t="n">
        <v>8</v>
      </c>
      <c r="C14265" s="3" t="s">
        <v>534</v>
      </c>
      <c r="D14265" s="3" t="s">
        <v>563</v>
      </c>
      <c r="E14265" s="3" t="n">
        <v>1129</v>
      </c>
      <c r="F14265" s="4" t="n">
        <v>88.59</v>
      </c>
      <c r="G14265" s="3" t="s">
        <v>8</v>
      </c>
      <c r="H14265" s="4" t="n">
        <f aca="false">ROUND(E14265*F14265,2)</f>
        <v>100018.11</v>
      </c>
    </row>
    <row r="14266" customFormat="false" ht="15" hidden="false" customHeight="false" outlineLevel="0" collapsed="false">
      <c r="A14266" s="3" t="n">
        <v>14265</v>
      </c>
      <c r="B14266" s="3" t="n">
        <v>2</v>
      </c>
      <c r="C14266" s="3" t="s">
        <v>534</v>
      </c>
      <c r="D14266" s="3" t="s">
        <v>562</v>
      </c>
      <c r="E14266" s="3" t="n">
        <v>3471</v>
      </c>
      <c r="F14266" s="4" t="n">
        <v>31.52</v>
      </c>
      <c r="G14266" s="3" t="s">
        <v>8</v>
      </c>
      <c r="H14266" s="4" t="n">
        <f aca="false">ROUND(E14266*F14266,2)</f>
        <v>109405.92</v>
      </c>
    </row>
    <row r="14267" customFormat="false" ht="15" hidden="false" customHeight="false" outlineLevel="0" collapsed="false">
      <c r="A14267" s="3" t="n">
        <v>14266</v>
      </c>
      <c r="B14267" s="3" t="n">
        <v>7</v>
      </c>
      <c r="C14267" s="3" t="s">
        <v>534</v>
      </c>
      <c r="D14267" s="3" t="s">
        <v>563</v>
      </c>
      <c r="E14267" s="3" t="n">
        <v>3207</v>
      </c>
      <c r="F14267" s="4" t="n">
        <v>244.57</v>
      </c>
      <c r="G14267" s="3" t="s">
        <v>8</v>
      </c>
      <c r="H14267" s="4" t="n">
        <f aca="false">ROUND(E14267*F14267,2)</f>
        <v>784335.99</v>
      </c>
    </row>
    <row r="14268" customFormat="false" ht="15" hidden="false" customHeight="false" outlineLevel="0" collapsed="false">
      <c r="A14268" s="3" t="n">
        <v>14267</v>
      </c>
      <c r="B14268" s="3" t="n">
        <v>4</v>
      </c>
      <c r="C14268" s="3" t="s">
        <v>534</v>
      </c>
      <c r="D14268" s="3" t="s">
        <v>563</v>
      </c>
      <c r="E14268" s="3" t="n">
        <v>3251</v>
      </c>
      <c r="F14268" s="4" t="n">
        <v>113.73</v>
      </c>
      <c r="G14268" s="3" t="s">
        <v>8</v>
      </c>
      <c r="H14268" s="4" t="n">
        <f aca="false">ROUND(E14268*F14268,2)</f>
        <v>369736.23</v>
      </c>
    </row>
    <row r="14269" customFormat="false" ht="15" hidden="false" customHeight="false" outlineLevel="0" collapsed="false">
      <c r="A14269" s="3" t="n">
        <v>14268</v>
      </c>
      <c r="B14269" s="3" t="n">
        <v>8</v>
      </c>
      <c r="C14269" s="3" t="s">
        <v>534</v>
      </c>
      <c r="D14269" s="3" t="s">
        <v>563</v>
      </c>
      <c r="E14269" s="3" t="n">
        <v>145</v>
      </c>
      <c r="F14269" s="4" t="n">
        <v>88.32</v>
      </c>
      <c r="G14269" s="3" t="s">
        <v>8</v>
      </c>
      <c r="H14269" s="4" t="n">
        <f aca="false">ROUND(E14269*F14269,2)</f>
        <v>12806.4</v>
      </c>
    </row>
    <row r="14270" customFormat="false" ht="15" hidden="false" customHeight="false" outlineLevel="0" collapsed="false">
      <c r="A14270" s="3" t="n">
        <v>14269</v>
      </c>
      <c r="B14270" s="3" t="n">
        <v>10</v>
      </c>
      <c r="C14270" s="3" t="s">
        <v>534</v>
      </c>
      <c r="D14270" s="3" t="s">
        <v>563</v>
      </c>
      <c r="E14270" s="3" t="n">
        <v>1104</v>
      </c>
      <c r="F14270" s="4" t="n">
        <v>102.38</v>
      </c>
      <c r="G14270" s="3" t="s">
        <v>8</v>
      </c>
      <c r="H14270" s="4" t="n">
        <f aca="false">ROUND(E14270*F14270,2)</f>
        <v>113027.52</v>
      </c>
    </row>
    <row r="14271" customFormat="false" ht="15" hidden="false" customHeight="false" outlineLevel="0" collapsed="false">
      <c r="A14271" s="3" t="n">
        <v>14270</v>
      </c>
      <c r="B14271" s="3" t="n">
        <v>3</v>
      </c>
      <c r="C14271" s="3" t="s">
        <v>534</v>
      </c>
      <c r="D14271" s="3" t="s">
        <v>562</v>
      </c>
      <c r="E14271" s="3" t="n">
        <v>1513</v>
      </c>
      <c r="F14271" s="4" t="n">
        <v>188.18</v>
      </c>
      <c r="G14271" s="3" t="s">
        <v>8</v>
      </c>
      <c r="H14271" s="4" t="n">
        <f aca="false">ROUND(E14271*F14271,2)</f>
        <v>284716.34</v>
      </c>
    </row>
    <row r="14272" customFormat="false" ht="15" hidden="false" customHeight="false" outlineLevel="0" collapsed="false">
      <c r="A14272" s="3" t="n">
        <v>14271</v>
      </c>
      <c r="B14272" s="3" t="n">
        <v>6</v>
      </c>
      <c r="C14272" s="3" t="s">
        <v>534</v>
      </c>
      <c r="D14272" s="3" t="s">
        <v>563</v>
      </c>
      <c r="E14272" s="3" t="n">
        <v>1034</v>
      </c>
      <c r="F14272" s="4" t="n">
        <v>292.78</v>
      </c>
      <c r="G14272" s="3" t="s">
        <v>8</v>
      </c>
      <c r="H14272" s="4" t="n">
        <f aca="false">ROUND(E14272*F14272,2)</f>
        <v>302734.52</v>
      </c>
    </row>
    <row r="14273" customFormat="false" ht="15" hidden="false" customHeight="false" outlineLevel="0" collapsed="false">
      <c r="A14273" s="3" t="n">
        <v>14272</v>
      </c>
      <c r="B14273" s="3" t="n">
        <v>9</v>
      </c>
      <c r="C14273" s="3" t="s">
        <v>534</v>
      </c>
      <c r="D14273" s="3" t="s">
        <v>563</v>
      </c>
      <c r="E14273" s="3" t="n">
        <v>1024</v>
      </c>
      <c r="F14273" s="4" t="n">
        <v>278.72</v>
      </c>
      <c r="G14273" s="3" t="s">
        <v>8</v>
      </c>
      <c r="H14273" s="4" t="n">
        <f aca="false">ROUND(E14273*F14273,2)</f>
        <v>285409.28</v>
      </c>
    </row>
    <row r="14274" customFormat="false" ht="15" hidden="false" customHeight="false" outlineLevel="0" collapsed="false">
      <c r="A14274" s="3" t="n">
        <v>14273</v>
      </c>
      <c r="B14274" s="3" t="n">
        <v>5</v>
      </c>
      <c r="C14274" s="3" t="s">
        <v>534</v>
      </c>
      <c r="D14274" s="3" t="s">
        <v>563</v>
      </c>
      <c r="E14274" s="3" t="n">
        <v>4724</v>
      </c>
      <c r="F14274" s="4" t="n">
        <v>623.74</v>
      </c>
      <c r="G14274" s="3" t="s">
        <v>8</v>
      </c>
      <c r="H14274" s="4" t="n">
        <f aca="false">ROUND(E14274*F14274,2)</f>
        <v>2946547.76</v>
      </c>
    </row>
    <row r="14275" customFormat="false" ht="15" hidden="false" customHeight="false" outlineLevel="0" collapsed="false">
      <c r="A14275" s="3" t="n">
        <v>14274</v>
      </c>
      <c r="B14275" s="3" t="n">
        <v>8</v>
      </c>
      <c r="C14275" s="3" t="s">
        <v>535</v>
      </c>
      <c r="D14275" s="3" t="s">
        <v>563</v>
      </c>
      <c r="E14275" s="3" t="n">
        <v>243</v>
      </c>
      <c r="F14275" s="4" t="n">
        <v>89.1</v>
      </c>
      <c r="G14275" s="3" t="s">
        <v>8</v>
      </c>
      <c r="H14275" s="4" t="n">
        <f aca="false">ROUND(E14275*F14275,2)</f>
        <v>21651.3</v>
      </c>
    </row>
    <row r="14276" customFormat="false" ht="15" hidden="false" customHeight="false" outlineLevel="0" collapsed="false">
      <c r="A14276" s="3" t="n">
        <v>14275</v>
      </c>
      <c r="B14276" s="3" t="n">
        <v>1</v>
      </c>
      <c r="C14276" s="3" t="s">
        <v>535</v>
      </c>
      <c r="D14276" s="3" t="s">
        <v>563</v>
      </c>
      <c r="E14276" s="3" t="n">
        <v>3358</v>
      </c>
      <c r="F14276" s="4" t="n">
        <v>321.2</v>
      </c>
      <c r="G14276" s="3" t="s">
        <v>8</v>
      </c>
      <c r="H14276" s="4" t="n">
        <f aca="false">ROUND(E14276*F14276,2)</f>
        <v>1078589.6</v>
      </c>
    </row>
    <row r="14277" customFormat="false" ht="15" hidden="false" customHeight="false" outlineLevel="0" collapsed="false">
      <c r="A14277" s="3" t="n">
        <v>14276</v>
      </c>
      <c r="B14277" s="3" t="n">
        <v>2</v>
      </c>
      <c r="C14277" s="3" t="s">
        <v>535</v>
      </c>
      <c r="D14277" s="3" t="s">
        <v>562</v>
      </c>
      <c r="E14277" s="3" t="n">
        <v>169</v>
      </c>
      <c r="F14277" s="4" t="n">
        <v>31.01</v>
      </c>
      <c r="G14277" s="3" t="s">
        <v>8</v>
      </c>
      <c r="H14277" s="4" t="n">
        <f aca="false">ROUND(E14277*F14277,2)</f>
        <v>5240.69</v>
      </c>
    </row>
    <row r="14278" customFormat="false" ht="15" hidden="false" customHeight="false" outlineLevel="0" collapsed="false">
      <c r="A14278" s="3" t="n">
        <v>14277</v>
      </c>
      <c r="B14278" s="3" t="n">
        <v>2</v>
      </c>
      <c r="C14278" s="3" t="s">
        <v>535</v>
      </c>
      <c r="D14278" s="3" t="s">
        <v>562</v>
      </c>
      <c r="E14278" s="3" t="n">
        <v>1922</v>
      </c>
      <c r="F14278" s="4" t="n">
        <v>30.94</v>
      </c>
      <c r="G14278" s="3" t="s">
        <v>8</v>
      </c>
      <c r="H14278" s="4" t="n">
        <f aca="false">ROUND(E14278*F14278,2)</f>
        <v>59466.68</v>
      </c>
    </row>
    <row r="14279" customFormat="false" ht="15" hidden="false" customHeight="false" outlineLevel="0" collapsed="false">
      <c r="A14279" s="3" t="n">
        <v>14278</v>
      </c>
      <c r="B14279" s="3" t="n">
        <v>11</v>
      </c>
      <c r="C14279" s="3" t="s">
        <v>535</v>
      </c>
      <c r="D14279" s="3" t="s">
        <v>562</v>
      </c>
      <c r="E14279" s="3" t="n">
        <v>2165</v>
      </c>
      <c r="F14279" s="4" t="n">
        <v>97.56</v>
      </c>
      <c r="G14279" s="3" t="s">
        <v>34</v>
      </c>
      <c r="H14279" s="4" t="n">
        <f aca="false">ROUND(E14279*F14279,2)</f>
        <v>211217.4</v>
      </c>
    </row>
    <row r="14280" customFormat="false" ht="15" hidden="false" customHeight="false" outlineLevel="0" collapsed="false">
      <c r="A14280" s="3" t="n">
        <v>14279</v>
      </c>
      <c r="B14280" s="3" t="n">
        <v>12</v>
      </c>
      <c r="C14280" s="3" t="s">
        <v>535</v>
      </c>
      <c r="D14280" s="3" t="s">
        <v>563</v>
      </c>
      <c r="E14280" s="3" t="n">
        <v>4942</v>
      </c>
      <c r="F14280" s="4" t="n">
        <v>209.46</v>
      </c>
      <c r="G14280" s="3" t="s">
        <v>38</v>
      </c>
      <c r="H14280" s="4" t="n">
        <f aca="false">ROUND(E14280*F14280,2)</f>
        <v>1035151.32</v>
      </c>
    </row>
    <row r="14281" customFormat="false" ht="15" hidden="false" customHeight="false" outlineLevel="0" collapsed="false">
      <c r="A14281" s="3" t="n">
        <v>14280</v>
      </c>
      <c r="B14281" s="3" t="n">
        <v>15</v>
      </c>
      <c r="C14281" s="3" t="s">
        <v>535</v>
      </c>
      <c r="D14281" s="3" t="s">
        <v>563</v>
      </c>
      <c r="E14281" s="3" t="n">
        <v>973</v>
      </c>
      <c r="F14281" s="4" t="n">
        <v>273.36</v>
      </c>
      <c r="G14281" s="3" t="s">
        <v>46</v>
      </c>
      <c r="H14281" s="4" t="n">
        <f aca="false">ROUND(E14281*F14281,2)</f>
        <v>265979.28</v>
      </c>
    </row>
    <row r="14282" customFormat="false" ht="15" hidden="false" customHeight="false" outlineLevel="0" collapsed="false">
      <c r="A14282" s="3" t="n">
        <v>14281</v>
      </c>
      <c r="B14282" s="3" t="n">
        <v>13</v>
      </c>
      <c r="C14282" s="3" t="s">
        <v>535</v>
      </c>
      <c r="D14282" s="3" t="s">
        <v>563</v>
      </c>
      <c r="E14282" s="3" t="n">
        <v>3777</v>
      </c>
      <c r="F14282" s="4" t="n">
        <v>48.08</v>
      </c>
      <c r="G14282" s="3" t="s">
        <v>41</v>
      </c>
      <c r="H14282" s="4" t="n">
        <f aca="false">ROUND(E14282*F14282,2)</f>
        <v>181598.16</v>
      </c>
    </row>
    <row r="14283" customFormat="false" ht="15" hidden="false" customHeight="false" outlineLevel="0" collapsed="false">
      <c r="A14283" s="3" t="n">
        <v>14282</v>
      </c>
      <c r="B14283" s="3" t="n">
        <v>5</v>
      </c>
      <c r="C14283" s="3" t="s">
        <v>535</v>
      </c>
      <c r="D14283" s="3" t="s">
        <v>563</v>
      </c>
      <c r="E14283" s="3" t="n">
        <v>3837</v>
      </c>
      <c r="F14283" s="4" t="n">
        <v>617.47</v>
      </c>
      <c r="G14283" s="3" t="s">
        <v>8</v>
      </c>
      <c r="H14283" s="4" t="n">
        <f aca="false">ROUND(E14283*F14283,2)</f>
        <v>2369232.39</v>
      </c>
    </row>
    <row r="14284" customFormat="false" ht="15" hidden="false" customHeight="false" outlineLevel="0" collapsed="false">
      <c r="A14284" s="3" t="n">
        <v>14283</v>
      </c>
      <c r="B14284" s="3" t="n">
        <v>4</v>
      </c>
      <c r="C14284" s="3" t="s">
        <v>535</v>
      </c>
      <c r="D14284" s="3" t="s">
        <v>562</v>
      </c>
      <c r="E14284" s="3" t="n">
        <v>2203</v>
      </c>
      <c r="F14284" s="4" t="n">
        <v>114.27</v>
      </c>
      <c r="G14284" s="3" t="s">
        <v>8</v>
      </c>
      <c r="H14284" s="4" t="n">
        <f aca="false">ROUND(E14284*F14284,2)</f>
        <v>251736.81</v>
      </c>
    </row>
    <row r="14285" customFormat="false" ht="15" hidden="false" customHeight="false" outlineLevel="0" collapsed="false">
      <c r="A14285" s="3" t="n">
        <v>14284</v>
      </c>
      <c r="B14285" s="3" t="n">
        <v>2</v>
      </c>
      <c r="C14285" s="3" t="s">
        <v>535</v>
      </c>
      <c r="D14285" s="3" t="s">
        <v>562</v>
      </c>
      <c r="E14285" s="3" t="n">
        <v>3954</v>
      </c>
      <c r="F14285" s="4" t="n">
        <v>31.02</v>
      </c>
      <c r="G14285" s="3" t="s">
        <v>8</v>
      </c>
      <c r="H14285" s="4" t="n">
        <f aca="false">ROUND(E14285*F14285,2)</f>
        <v>122653.08</v>
      </c>
    </row>
    <row r="14286" customFormat="false" ht="15" hidden="false" customHeight="false" outlineLevel="0" collapsed="false">
      <c r="A14286" s="3" t="n">
        <v>14285</v>
      </c>
      <c r="B14286" s="3" t="n">
        <v>1</v>
      </c>
      <c r="C14286" s="3" t="s">
        <v>535</v>
      </c>
      <c r="D14286" s="3" t="s">
        <v>562</v>
      </c>
      <c r="E14286" s="3" t="n">
        <v>3836</v>
      </c>
      <c r="F14286" s="4" t="n">
        <v>320.46</v>
      </c>
      <c r="G14286" s="3" t="s">
        <v>8</v>
      </c>
      <c r="H14286" s="4" t="n">
        <f aca="false">ROUND(E14286*F14286,2)</f>
        <v>1229284.56</v>
      </c>
    </row>
    <row r="14287" customFormat="false" ht="15" hidden="false" customHeight="false" outlineLevel="0" collapsed="false">
      <c r="A14287" s="3" t="n">
        <v>14286</v>
      </c>
      <c r="B14287" s="3" t="n">
        <v>12</v>
      </c>
      <c r="C14287" s="3" t="s">
        <v>535</v>
      </c>
      <c r="D14287" s="3" t="s">
        <v>562</v>
      </c>
      <c r="E14287" s="3" t="n">
        <v>2735</v>
      </c>
      <c r="F14287" s="4" t="n">
        <v>210.17</v>
      </c>
      <c r="G14287" s="3" t="s">
        <v>38</v>
      </c>
      <c r="H14287" s="4" t="n">
        <f aca="false">ROUND(E14287*F14287,2)</f>
        <v>574814.95</v>
      </c>
    </row>
    <row r="14288" customFormat="false" ht="15" hidden="false" customHeight="false" outlineLevel="0" collapsed="false">
      <c r="A14288" s="3" t="n">
        <v>14287</v>
      </c>
      <c r="B14288" s="3" t="n">
        <v>10</v>
      </c>
      <c r="C14288" s="3" t="s">
        <v>535</v>
      </c>
      <c r="D14288" s="3" t="s">
        <v>563</v>
      </c>
      <c r="E14288" s="3" t="n">
        <v>1996</v>
      </c>
      <c r="F14288" s="4" t="n">
        <v>103.67</v>
      </c>
      <c r="G14288" s="3" t="s">
        <v>8</v>
      </c>
      <c r="H14288" s="4" t="n">
        <f aca="false">ROUND(E14288*F14288,2)</f>
        <v>206925.32</v>
      </c>
    </row>
    <row r="14289" customFormat="false" ht="15" hidden="false" customHeight="false" outlineLevel="0" collapsed="false">
      <c r="A14289" s="3" t="n">
        <v>14288</v>
      </c>
      <c r="B14289" s="3" t="n">
        <v>11</v>
      </c>
      <c r="C14289" s="3" t="s">
        <v>535</v>
      </c>
      <c r="D14289" s="3" t="s">
        <v>563</v>
      </c>
      <c r="E14289" s="3" t="n">
        <v>4507</v>
      </c>
      <c r="F14289" s="4" t="n">
        <v>97.7</v>
      </c>
      <c r="G14289" s="3" t="s">
        <v>34</v>
      </c>
      <c r="H14289" s="4" t="n">
        <f aca="false">ROUND(E14289*F14289,2)</f>
        <v>440333.9</v>
      </c>
    </row>
    <row r="14290" customFormat="false" ht="15" hidden="false" customHeight="false" outlineLevel="0" collapsed="false">
      <c r="A14290" s="3" t="n">
        <v>14289</v>
      </c>
      <c r="B14290" s="3" t="n">
        <v>2</v>
      </c>
      <c r="C14290" s="3" t="s">
        <v>535</v>
      </c>
      <c r="D14290" s="3" t="s">
        <v>563</v>
      </c>
      <c r="E14290" s="3" t="n">
        <v>4095</v>
      </c>
      <c r="F14290" s="4" t="n">
        <v>30.94</v>
      </c>
      <c r="G14290" s="3" t="s">
        <v>8</v>
      </c>
      <c r="H14290" s="4" t="n">
        <f aca="false">ROUND(E14290*F14290,2)</f>
        <v>126699.3</v>
      </c>
    </row>
    <row r="14291" customFormat="false" ht="15" hidden="false" customHeight="false" outlineLevel="0" collapsed="false">
      <c r="A14291" s="3" t="n">
        <v>14290</v>
      </c>
      <c r="B14291" s="3" t="n">
        <v>1</v>
      </c>
      <c r="C14291" s="3" t="s">
        <v>535</v>
      </c>
      <c r="D14291" s="3" t="s">
        <v>562</v>
      </c>
      <c r="E14291" s="3" t="n">
        <v>2205</v>
      </c>
      <c r="F14291" s="4" t="n">
        <v>321.17</v>
      </c>
      <c r="G14291" s="3" t="s">
        <v>8</v>
      </c>
      <c r="H14291" s="4" t="n">
        <f aca="false">ROUND(E14291*F14291,2)</f>
        <v>708179.85</v>
      </c>
    </row>
    <row r="14292" customFormat="false" ht="15" hidden="false" customHeight="false" outlineLevel="0" collapsed="false">
      <c r="A14292" s="3" t="n">
        <v>14291</v>
      </c>
      <c r="B14292" s="3" t="n">
        <v>10</v>
      </c>
      <c r="C14292" s="3" t="s">
        <v>535</v>
      </c>
      <c r="D14292" s="3" t="s">
        <v>562</v>
      </c>
      <c r="E14292" s="3" t="n">
        <v>1168</v>
      </c>
      <c r="F14292" s="4" t="n">
        <v>103.6</v>
      </c>
      <c r="G14292" s="3" t="s">
        <v>8</v>
      </c>
      <c r="H14292" s="4" t="n">
        <f aca="false">ROUND(E14292*F14292,2)</f>
        <v>121004.8</v>
      </c>
    </row>
    <row r="14293" customFormat="false" ht="15" hidden="false" customHeight="false" outlineLevel="0" collapsed="false">
      <c r="A14293" s="3" t="n">
        <v>14292</v>
      </c>
      <c r="B14293" s="3" t="n">
        <v>7</v>
      </c>
      <c r="C14293" s="3" t="s">
        <v>535</v>
      </c>
      <c r="D14293" s="3" t="s">
        <v>562</v>
      </c>
      <c r="E14293" s="3" t="n">
        <v>2775</v>
      </c>
      <c r="F14293" s="4" t="n">
        <v>242.1</v>
      </c>
      <c r="G14293" s="3" t="s">
        <v>8</v>
      </c>
      <c r="H14293" s="4" t="n">
        <f aca="false">ROUND(E14293*F14293,2)</f>
        <v>671827.5</v>
      </c>
    </row>
    <row r="14294" customFormat="false" ht="15" hidden="false" customHeight="false" outlineLevel="0" collapsed="false">
      <c r="A14294" s="3" t="n">
        <v>14293</v>
      </c>
      <c r="B14294" s="3" t="n">
        <v>10</v>
      </c>
      <c r="C14294" s="3" t="s">
        <v>535</v>
      </c>
      <c r="D14294" s="3" t="s">
        <v>562</v>
      </c>
      <c r="E14294" s="3" t="n">
        <v>4313</v>
      </c>
      <c r="F14294" s="4" t="n">
        <v>103.71</v>
      </c>
      <c r="G14294" s="3" t="s">
        <v>8</v>
      </c>
      <c r="H14294" s="4" t="n">
        <f aca="false">ROUND(E14294*F14294,2)</f>
        <v>447301.23</v>
      </c>
    </row>
    <row r="14295" customFormat="false" ht="15" hidden="false" customHeight="false" outlineLevel="0" collapsed="false">
      <c r="A14295" s="3" t="n">
        <v>14294</v>
      </c>
      <c r="B14295" s="3" t="n">
        <v>12</v>
      </c>
      <c r="C14295" s="3" t="s">
        <v>535</v>
      </c>
      <c r="D14295" s="3" t="s">
        <v>563</v>
      </c>
      <c r="E14295" s="3" t="n">
        <v>2917</v>
      </c>
      <c r="F14295" s="4" t="n">
        <v>210.49</v>
      </c>
      <c r="G14295" s="3" t="s">
        <v>38</v>
      </c>
      <c r="H14295" s="4" t="n">
        <f aca="false">ROUND(E14295*F14295,2)</f>
        <v>613999.33</v>
      </c>
    </row>
    <row r="14296" customFormat="false" ht="15" hidden="false" customHeight="false" outlineLevel="0" collapsed="false">
      <c r="A14296" s="3" t="n">
        <v>14295</v>
      </c>
      <c r="B14296" s="3" t="n">
        <v>12</v>
      </c>
      <c r="C14296" s="3" t="s">
        <v>535</v>
      </c>
      <c r="D14296" s="3" t="s">
        <v>562</v>
      </c>
      <c r="E14296" s="3" t="n">
        <v>1587</v>
      </c>
      <c r="F14296" s="4" t="n">
        <v>210.34</v>
      </c>
      <c r="G14296" s="3" t="s">
        <v>38</v>
      </c>
      <c r="H14296" s="4" t="n">
        <f aca="false">ROUND(E14296*F14296,2)</f>
        <v>333809.58</v>
      </c>
    </row>
    <row r="14297" customFormat="false" ht="15" hidden="false" customHeight="false" outlineLevel="0" collapsed="false">
      <c r="A14297" s="3" t="n">
        <v>14296</v>
      </c>
      <c r="B14297" s="3" t="n">
        <v>6</v>
      </c>
      <c r="C14297" s="3" t="s">
        <v>535</v>
      </c>
      <c r="D14297" s="3" t="s">
        <v>563</v>
      </c>
      <c r="E14297" s="3" t="n">
        <v>2937</v>
      </c>
      <c r="F14297" s="4" t="n">
        <v>289.96</v>
      </c>
      <c r="G14297" s="3" t="s">
        <v>8</v>
      </c>
      <c r="H14297" s="4" t="n">
        <f aca="false">ROUND(E14297*F14297,2)</f>
        <v>851612.52</v>
      </c>
    </row>
    <row r="14298" customFormat="false" ht="15" hidden="false" customHeight="false" outlineLevel="0" collapsed="false">
      <c r="A14298" s="3" t="n">
        <v>14297</v>
      </c>
      <c r="B14298" s="3" t="n">
        <v>6</v>
      </c>
      <c r="C14298" s="3" t="s">
        <v>535</v>
      </c>
      <c r="D14298" s="3" t="s">
        <v>562</v>
      </c>
      <c r="E14298" s="3" t="n">
        <v>2598</v>
      </c>
      <c r="F14298" s="4" t="n">
        <v>290</v>
      </c>
      <c r="G14298" s="3" t="s">
        <v>8</v>
      </c>
      <c r="H14298" s="4" t="n">
        <f aca="false">ROUND(E14298*F14298,2)</f>
        <v>753420</v>
      </c>
    </row>
    <row r="14299" customFormat="false" ht="15" hidden="false" customHeight="false" outlineLevel="0" collapsed="false">
      <c r="A14299" s="3" t="n">
        <v>14298</v>
      </c>
      <c r="B14299" s="3" t="n">
        <v>2</v>
      </c>
      <c r="C14299" s="3" t="s">
        <v>535</v>
      </c>
      <c r="D14299" s="3" t="s">
        <v>562</v>
      </c>
      <c r="E14299" s="3" t="n">
        <v>4069</v>
      </c>
      <c r="F14299" s="4" t="n">
        <v>31</v>
      </c>
      <c r="G14299" s="3" t="s">
        <v>8</v>
      </c>
      <c r="H14299" s="4" t="n">
        <f aca="false">ROUND(E14299*F14299,2)</f>
        <v>126139</v>
      </c>
    </row>
    <row r="14300" customFormat="false" ht="15" hidden="false" customHeight="false" outlineLevel="0" collapsed="false">
      <c r="A14300" s="3" t="n">
        <v>14299</v>
      </c>
      <c r="B14300" s="3" t="n">
        <v>13</v>
      </c>
      <c r="C14300" s="3" t="s">
        <v>535</v>
      </c>
      <c r="D14300" s="3" t="s">
        <v>563</v>
      </c>
      <c r="E14300" s="3" t="n">
        <v>785</v>
      </c>
      <c r="F14300" s="4" t="n">
        <v>48.17</v>
      </c>
      <c r="G14300" s="3" t="s">
        <v>41</v>
      </c>
      <c r="H14300" s="4" t="n">
        <f aca="false">ROUND(E14300*F14300,2)</f>
        <v>37813.45</v>
      </c>
    </row>
    <row r="14301" customFormat="false" ht="15" hidden="false" customHeight="false" outlineLevel="0" collapsed="false">
      <c r="A14301" s="3" t="n">
        <v>14300</v>
      </c>
      <c r="B14301" s="3" t="n">
        <v>7</v>
      </c>
      <c r="C14301" s="3" t="s">
        <v>535</v>
      </c>
      <c r="D14301" s="3" t="s">
        <v>563</v>
      </c>
      <c r="E14301" s="3" t="n">
        <v>2927</v>
      </c>
      <c r="F14301" s="4" t="n">
        <v>242.35</v>
      </c>
      <c r="G14301" s="3" t="s">
        <v>8</v>
      </c>
      <c r="H14301" s="4" t="n">
        <f aca="false">ROUND(E14301*F14301,2)</f>
        <v>709358.45</v>
      </c>
    </row>
    <row r="14302" customFormat="false" ht="15" hidden="false" customHeight="false" outlineLevel="0" collapsed="false">
      <c r="A14302" s="3" t="n">
        <v>14301</v>
      </c>
      <c r="B14302" s="3" t="n">
        <v>9</v>
      </c>
      <c r="C14302" s="3" t="s">
        <v>535</v>
      </c>
      <c r="D14302" s="3" t="s">
        <v>562</v>
      </c>
      <c r="E14302" s="3" t="n">
        <v>2259</v>
      </c>
      <c r="F14302" s="4" t="n">
        <v>271.7</v>
      </c>
      <c r="G14302" s="3" t="s">
        <v>8</v>
      </c>
      <c r="H14302" s="4" t="n">
        <f aca="false">ROUND(E14302*F14302,2)</f>
        <v>613770.3</v>
      </c>
    </row>
    <row r="14303" customFormat="false" ht="15" hidden="false" customHeight="false" outlineLevel="0" collapsed="false">
      <c r="A14303" s="3" t="n">
        <v>14302</v>
      </c>
      <c r="B14303" s="3" t="n">
        <v>6</v>
      </c>
      <c r="C14303" s="3" t="s">
        <v>535</v>
      </c>
      <c r="D14303" s="3" t="s">
        <v>562</v>
      </c>
      <c r="E14303" s="3" t="n">
        <v>2405</v>
      </c>
      <c r="F14303" s="4" t="n">
        <v>288.59</v>
      </c>
      <c r="G14303" s="3" t="s">
        <v>8</v>
      </c>
      <c r="H14303" s="4" t="n">
        <f aca="false">ROUND(E14303*F14303,2)</f>
        <v>694058.95</v>
      </c>
    </row>
    <row r="14304" customFormat="false" ht="15" hidden="false" customHeight="false" outlineLevel="0" collapsed="false">
      <c r="A14304" s="3" t="n">
        <v>14303</v>
      </c>
      <c r="B14304" s="3" t="n">
        <v>2</v>
      </c>
      <c r="C14304" s="3" t="s">
        <v>536</v>
      </c>
      <c r="D14304" s="3" t="s">
        <v>562</v>
      </c>
      <c r="E14304" s="3" t="n">
        <v>3299</v>
      </c>
      <c r="F14304" s="4" t="n">
        <v>31.13</v>
      </c>
      <c r="G14304" s="3" t="s">
        <v>8</v>
      </c>
      <c r="H14304" s="4" t="n">
        <f aca="false">ROUND(E14304*F14304,2)</f>
        <v>102697.87</v>
      </c>
    </row>
    <row r="14305" customFormat="false" ht="15" hidden="false" customHeight="false" outlineLevel="0" collapsed="false">
      <c r="A14305" s="3" t="n">
        <v>14304</v>
      </c>
      <c r="B14305" s="3" t="n">
        <v>9</v>
      </c>
      <c r="C14305" s="3" t="s">
        <v>536</v>
      </c>
      <c r="D14305" s="3" t="s">
        <v>562</v>
      </c>
      <c r="E14305" s="3" t="n">
        <v>1504</v>
      </c>
      <c r="F14305" s="4" t="n">
        <v>274.56</v>
      </c>
      <c r="G14305" s="3" t="s">
        <v>8</v>
      </c>
      <c r="H14305" s="4" t="n">
        <f aca="false">ROUND(E14305*F14305,2)</f>
        <v>412938.24</v>
      </c>
    </row>
    <row r="14306" customFormat="false" ht="15" hidden="false" customHeight="false" outlineLevel="0" collapsed="false">
      <c r="A14306" s="3" t="n">
        <v>14305</v>
      </c>
      <c r="B14306" s="3" t="n">
        <v>2</v>
      </c>
      <c r="C14306" s="3" t="s">
        <v>536</v>
      </c>
      <c r="D14306" s="3" t="s">
        <v>562</v>
      </c>
      <c r="E14306" s="3" t="n">
        <v>2700</v>
      </c>
      <c r="F14306" s="4" t="n">
        <v>31.15</v>
      </c>
      <c r="G14306" s="3" t="s">
        <v>8</v>
      </c>
      <c r="H14306" s="4" t="n">
        <f aca="false">ROUND(E14306*F14306,2)</f>
        <v>84105</v>
      </c>
    </row>
    <row r="14307" customFormat="false" ht="15" hidden="false" customHeight="false" outlineLevel="0" collapsed="false">
      <c r="A14307" s="3" t="n">
        <v>14306</v>
      </c>
      <c r="B14307" s="3" t="n">
        <v>5</v>
      </c>
      <c r="C14307" s="3" t="s">
        <v>536</v>
      </c>
      <c r="D14307" s="3" t="s">
        <v>562</v>
      </c>
      <c r="E14307" s="3" t="n">
        <v>2957</v>
      </c>
      <c r="F14307" s="4" t="n">
        <v>618.21</v>
      </c>
      <c r="G14307" s="3" t="s">
        <v>8</v>
      </c>
      <c r="H14307" s="4" t="n">
        <f aca="false">ROUND(E14307*F14307,2)</f>
        <v>1828046.97</v>
      </c>
    </row>
    <row r="14308" customFormat="false" ht="15" hidden="false" customHeight="false" outlineLevel="0" collapsed="false">
      <c r="A14308" s="3" t="n">
        <v>14307</v>
      </c>
      <c r="B14308" s="3" t="n">
        <v>11</v>
      </c>
      <c r="C14308" s="3" t="s">
        <v>536</v>
      </c>
      <c r="D14308" s="3" t="s">
        <v>562</v>
      </c>
      <c r="E14308" s="3" t="n">
        <v>2470</v>
      </c>
      <c r="F14308" s="4" t="n">
        <v>96.86</v>
      </c>
      <c r="G14308" s="3" t="s">
        <v>34</v>
      </c>
      <c r="H14308" s="4" t="n">
        <f aca="false">ROUND(E14308*F14308,2)</f>
        <v>239244.2</v>
      </c>
    </row>
    <row r="14309" customFormat="false" ht="15" hidden="false" customHeight="false" outlineLevel="0" collapsed="false">
      <c r="A14309" s="3" t="n">
        <v>14308</v>
      </c>
      <c r="B14309" s="3" t="n">
        <v>7</v>
      </c>
      <c r="C14309" s="3" t="s">
        <v>536</v>
      </c>
      <c r="D14309" s="3" t="s">
        <v>562</v>
      </c>
      <c r="E14309" s="3" t="n">
        <v>197</v>
      </c>
      <c r="F14309" s="4" t="n">
        <v>246.24</v>
      </c>
      <c r="G14309" s="3" t="s">
        <v>8</v>
      </c>
      <c r="H14309" s="4" t="n">
        <f aca="false">ROUND(E14309*F14309,2)</f>
        <v>48509.28</v>
      </c>
    </row>
    <row r="14310" customFormat="false" ht="15" hidden="false" customHeight="false" outlineLevel="0" collapsed="false">
      <c r="A14310" s="3" t="n">
        <v>14309</v>
      </c>
      <c r="B14310" s="3" t="n">
        <v>2</v>
      </c>
      <c r="C14310" s="3" t="s">
        <v>536</v>
      </c>
      <c r="D14310" s="3" t="s">
        <v>563</v>
      </c>
      <c r="E14310" s="3" t="n">
        <v>4417</v>
      </c>
      <c r="F14310" s="4" t="n">
        <v>31.14</v>
      </c>
      <c r="G14310" s="3" t="s">
        <v>8</v>
      </c>
      <c r="H14310" s="4" t="n">
        <f aca="false">ROUND(E14310*F14310,2)</f>
        <v>137545.38</v>
      </c>
    </row>
    <row r="14311" customFormat="false" ht="15" hidden="false" customHeight="false" outlineLevel="0" collapsed="false">
      <c r="A14311" s="3" t="n">
        <v>14310</v>
      </c>
      <c r="B14311" s="3" t="n">
        <v>1</v>
      </c>
      <c r="C14311" s="3" t="s">
        <v>536</v>
      </c>
      <c r="D14311" s="3" t="s">
        <v>562</v>
      </c>
      <c r="E14311" s="3" t="n">
        <v>2110</v>
      </c>
      <c r="F14311" s="4" t="n">
        <v>325.24</v>
      </c>
      <c r="G14311" s="3" t="s">
        <v>8</v>
      </c>
      <c r="H14311" s="4" t="n">
        <f aca="false">ROUND(E14311*F14311,2)</f>
        <v>686256.4</v>
      </c>
    </row>
    <row r="14312" customFormat="false" ht="15" hidden="false" customHeight="false" outlineLevel="0" collapsed="false">
      <c r="A14312" s="3" t="n">
        <v>14311</v>
      </c>
      <c r="B14312" s="3" t="n">
        <v>5</v>
      </c>
      <c r="C14312" s="3" t="s">
        <v>536</v>
      </c>
      <c r="D14312" s="3" t="s">
        <v>563</v>
      </c>
      <c r="E14312" s="3" t="n">
        <v>4822</v>
      </c>
      <c r="F14312" s="4" t="n">
        <v>619.38</v>
      </c>
      <c r="G14312" s="3" t="s">
        <v>8</v>
      </c>
      <c r="H14312" s="4" t="n">
        <f aca="false">ROUND(E14312*F14312,2)</f>
        <v>2986650.36</v>
      </c>
    </row>
    <row r="14313" customFormat="false" ht="15" hidden="false" customHeight="false" outlineLevel="0" collapsed="false">
      <c r="A14313" s="3" t="n">
        <v>14312</v>
      </c>
      <c r="B14313" s="3" t="n">
        <v>5</v>
      </c>
      <c r="C14313" s="3" t="s">
        <v>536</v>
      </c>
      <c r="D14313" s="3" t="s">
        <v>562</v>
      </c>
      <c r="E14313" s="3" t="n">
        <v>1946</v>
      </c>
      <c r="F14313" s="4" t="n">
        <v>618.22</v>
      </c>
      <c r="G14313" s="3" t="s">
        <v>8</v>
      </c>
      <c r="H14313" s="4" t="n">
        <f aca="false">ROUND(E14313*F14313,2)</f>
        <v>1203056.12</v>
      </c>
    </row>
    <row r="14314" customFormat="false" ht="15" hidden="false" customHeight="false" outlineLevel="0" collapsed="false">
      <c r="A14314" s="3" t="n">
        <v>14313</v>
      </c>
      <c r="B14314" s="3" t="n">
        <v>7</v>
      </c>
      <c r="C14314" s="3" t="s">
        <v>536</v>
      </c>
      <c r="D14314" s="3" t="s">
        <v>563</v>
      </c>
      <c r="E14314" s="3" t="n">
        <v>3324</v>
      </c>
      <c r="F14314" s="4" t="n">
        <v>245.9</v>
      </c>
      <c r="G14314" s="3" t="s">
        <v>8</v>
      </c>
      <c r="H14314" s="4" t="n">
        <f aca="false">ROUND(E14314*F14314,2)</f>
        <v>817371.6</v>
      </c>
    </row>
    <row r="14315" customFormat="false" ht="15" hidden="false" customHeight="false" outlineLevel="0" collapsed="false">
      <c r="A14315" s="3" t="n">
        <v>14314</v>
      </c>
      <c r="B14315" s="3" t="n">
        <v>6</v>
      </c>
      <c r="C14315" s="3" t="s">
        <v>536</v>
      </c>
      <c r="D14315" s="3" t="s">
        <v>562</v>
      </c>
      <c r="E14315" s="3" t="n">
        <v>1902</v>
      </c>
      <c r="F14315" s="4" t="n">
        <v>302.15</v>
      </c>
      <c r="G14315" s="3" t="s">
        <v>8</v>
      </c>
      <c r="H14315" s="4" t="n">
        <f aca="false">ROUND(E14315*F14315,2)</f>
        <v>574689.3</v>
      </c>
    </row>
    <row r="14316" customFormat="false" ht="15" hidden="false" customHeight="false" outlineLevel="0" collapsed="false">
      <c r="A14316" s="3" t="n">
        <v>14315</v>
      </c>
      <c r="B14316" s="3" t="n">
        <v>12</v>
      </c>
      <c r="C14316" s="3" t="s">
        <v>536</v>
      </c>
      <c r="D14316" s="3" t="s">
        <v>562</v>
      </c>
      <c r="E14316" s="3" t="n">
        <v>1799</v>
      </c>
      <c r="F14316" s="4" t="n">
        <v>210.22</v>
      </c>
      <c r="G14316" s="3" t="s">
        <v>38</v>
      </c>
      <c r="H14316" s="4" t="n">
        <f aca="false">ROUND(E14316*F14316,2)</f>
        <v>378185.78</v>
      </c>
    </row>
    <row r="14317" customFormat="false" ht="15" hidden="false" customHeight="false" outlineLevel="0" collapsed="false">
      <c r="A14317" s="3" t="n">
        <v>14316</v>
      </c>
      <c r="B14317" s="3" t="n">
        <v>3</v>
      </c>
      <c r="C14317" s="3" t="s">
        <v>536</v>
      </c>
      <c r="D14317" s="3" t="s">
        <v>562</v>
      </c>
      <c r="E14317" s="3" t="n">
        <v>310</v>
      </c>
      <c r="F14317" s="4" t="n">
        <v>190.11</v>
      </c>
      <c r="G14317" s="3" t="s">
        <v>8</v>
      </c>
      <c r="H14317" s="4" t="n">
        <f aca="false">ROUND(E14317*F14317,2)</f>
        <v>58934.1</v>
      </c>
    </row>
    <row r="14318" customFormat="false" ht="15" hidden="false" customHeight="false" outlineLevel="0" collapsed="false">
      <c r="A14318" s="3" t="n">
        <v>14317</v>
      </c>
      <c r="B14318" s="3" t="n">
        <v>6</v>
      </c>
      <c r="C14318" s="3" t="s">
        <v>536</v>
      </c>
      <c r="D14318" s="3" t="s">
        <v>562</v>
      </c>
      <c r="E14318" s="3" t="n">
        <v>1506</v>
      </c>
      <c r="F14318" s="4" t="n">
        <v>302.03</v>
      </c>
      <c r="G14318" s="3" t="s">
        <v>8</v>
      </c>
      <c r="H14318" s="4" t="n">
        <f aca="false">ROUND(E14318*F14318,2)</f>
        <v>454857.18</v>
      </c>
    </row>
    <row r="14319" customFormat="false" ht="15" hidden="false" customHeight="false" outlineLevel="0" collapsed="false">
      <c r="A14319" s="3" t="n">
        <v>14318</v>
      </c>
      <c r="B14319" s="3" t="n">
        <v>13</v>
      </c>
      <c r="C14319" s="3" t="s">
        <v>536</v>
      </c>
      <c r="D14319" s="3" t="s">
        <v>562</v>
      </c>
      <c r="E14319" s="3" t="n">
        <v>1242</v>
      </c>
      <c r="F14319" s="4" t="n">
        <v>48.14</v>
      </c>
      <c r="G14319" s="3" t="s">
        <v>41</v>
      </c>
      <c r="H14319" s="4" t="n">
        <f aca="false">ROUND(E14319*F14319,2)</f>
        <v>59789.88</v>
      </c>
    </row>
    <row r="14320" customFormat="false" ht="15" hidden="false" customHeight="false" outlineLevel="0" collapsed="false">
      <c r="A14320" s="3" t="n">
        <v>14319</v>
      </c>
      <c r="B14320" s="3" t="n">
        <v>13</v>
      </c>
      <c r="C14320" s="3" t="s">
        <v>536</v>
      </c>
      <c r="D14320" s="3" t="s">
        <v>563</v>
      </c>
      <c r="E14320" s="3" t="n">
        <v>3517</v>
      </c>
      <c r="F14320" s="4" t="n">
        <v>48.07</v>
      </c>
      <c r="G14320" s="3" t="s">
        <v>41</v>
      </c>
      <c r="H14320" s="4" t="n">
        <f aca="false">ROUND(E14320*F14320,2)</f>
        <v>169062.19</v>
      </c>
    </row>
    <row r="14321" customFormat="false" ht="15" hidden="false" customHeight="false" outlineLevel="0" collapsed="false">
      <c r="A14321" s="3" t="n">
        <v>14320</v>
      </c>
      <c r="B14321" s="3" t="n">
        <v>9</v>
      </c>
      <c r="C14321" s="3" t="s">
        <v>536</v>
      </c>
      <c r="D14321" s="3" t="s">
        <v>562</v>
      </c>
      <c r="E14321" s="3" t="n">
        <v>265</v>
      </c>
      <c r="F14321" s="4" t="n">
        <v>274.59</v>
      </c>
      <c r="G14321" s="3" t="s">
        <v>8</v>
      </c>
      <c r="H14321" s="4" t="n">
        <f aca="false">ROUND(E14321*F14321,2)</f>
        <v>72766.35</v>
      </c>
    </row>
    <row r="14322" customFormat="false" ht="15" hidden="false" customHeight="false" outlineLevel="0" collapsed="false">
      <c r="A14322" s="3" t="n">
        <v>14321</v>
      </c>
      <c r="B14322" s="3" t="n">
        <v>6</v>
      </c>
      <c r="C14322" s="3" t="s">
        <v>536</v>
      </c>
      <c r="D14322" s="3" t="s">
        <v>562</v>
      </c>
      <c r="E14322" s="3" t="n">
        <v>3900</v>
      </c>
      <c r="F14322" s="4" t="n">
        <v>302.89</v>
      </c>
      <c r="G14322" s="3" t="s">
        <v>8</v>
      </c>
      <c r="H14322" s="4" t="n">
        <f aca="false">ROUND(E14322*F14322,2)</f>
        <v>1181271</v>
      </c>
    </row>
    <row r="14323" customFormat="false" ht="15" hidden="false" customHeight="false" outlineLevel="0" collapsed="false">
      <c r="A14323" s="3" t="n">
        <v>14322</v>
      </c>
      <c r="B14323" s="3" t="n">
        <v>9</v>
      </c>
      <c r="C14323" s="3" t="s">
        <v>536</v>
      </c>
      <c r="D14323" s="3" t="s">
        <v>563</v>
      </c>
      <c r="E14323" s="3" t="n">
        <v>155</v>
      </c>
      <c r="F14323" s="4" t="n">
        <v>274.26</v>
      </c>
      <c r="G14323" s="3" t="s">
        <v>8</v>
      </c>
      <c r="H14323" s="4" t="n">
        <f aca="false">ROUND(E14323*F14323,2)</f>
        <v>42510.3</v>
      </c>
    </row>
    <row r="14324" customFormat="false" ht="15" hidden="false" customHeight="false" outlineLevel="0" collapsed="false">
      <c r="A14324" s="3" t="n">
        <v>14323</v>
      </c>
      <c r="B14324" s="3" t="n">
        <v>14</v>
      </c>
      <c r="C14324" s="3" t="s">
        <v>536</v>
      </c>
      <c r="D14324" s="3" t="s">
        <v>563</v>
      </c>
      <c r="E14324" s="3" t="n">
        <v>3466</v>
      </c>
      <c r="F14324" s="4" t="n">
        <v>51.62</v>
      </c>
      <c r="G14324" s="3" t="s">
        <v>41</v>
      </c>
      <c r="H14324" s="4" t="n">
        <f aca="false">ROUND(E14324*F14324,2)</f>
        <v>178914.92</v>
      </c>
    </row>
    <row r="14325" customFormat="false" ht="15" hidden="false" customHeight="false" outlineLevel="0" collapsed="false">
      <c r="A14325" s="3" t="n">
        <v>14324</v>
      </c>
      <c r="B14325" s="3" t="n">
        <v>10</v>
      </c>
      <c r="C14325" s="3" t="s">
        <v>536</v>
      </c>
      <c r="D14325" s="3" t="s">
        <v>563</v>
      </c>
      <c r="E14325" s="3" t="n">
        <v>2281</v>
      </c>
      <c r="F14325" s="4" t="n">
        <v>104.42</v>
      </c>
      <c r="G14325" s="3" t="s">
        <v>8</v>
      </c>
      <c r="H14325" s="4" t="n">
        <f aca="false">ROUND(E14325*F14325,2)</f>
        <v>238182.02</v>
      </c>
    </row>
    <row r="14326" customFormat="false" ht="15" hidden="false" customHeight="false" outlineLevel="0" collapsed="false">
      <c r="A14326" s="3" t="n">
        <v>14325</v>
      </c>
      <c r="B14326" s="3" t="n">
        <v>13</v>
      </c>
      <c r="C14326" s="3" t="s">
        <v>537</v>
      </c>
      <c r="D14326" s="3" t="s">
        <v>563</v>
      </c>
      <c r="E14326" s="3" t="n">
        <v>3548</v>
      </c>
      <c r="F14326" s="4" t="n">
        <v>49.27</v>
      </c>
      <c r="G14326" s="3" t="s">
        <v>41</v>
      </c>
      <c r="H14326" s="4" t="n">
        <f aca="false">ROUND(E14326*F14326,2)</f>
        <v>174809.96</v>
      </c>
    </row>
    <row r="14327" customFormat="false" ht="15" hidden="false" customHeight="false" outlineLevel="0" collapsed="false">
      <c r="A14327" s="3" t="n">
        <v>14326</v>
      </c>
      <c r="B14327" s="3" t="n">
        <v>10</v>
      </c>
      <c r="C14327" s="3" t="s">
        <v>537</v>
      </c>
      <c r="D14327" s="3" t="s">
        <v>562</v>
      </c>
      <c r="E14327" s="3" t="n">
        <v>2990</v>
      </c>
      <c r="F14327" s="4" t="n">
        <v>103.99</v>
      </c>
      <c r="G14327" s="3" t="s">
        <v>8</v>
      </c>
      <c r="H14327" s="4" t="n">
        <f aca="false">ROUND(E14327*F14327,2)</f>
        <v>310930.1</v>
      </c>
    </row>
    <row r="14328" customFormat="false" ht="15" hidden="false" customHeight="false" outlineLevel="0" collapsed="false">
      <c r="A14328" s="3" t="n">
        <v>14327</v>
      </c>
      <c r="B14328" s="3" t="n">
        <v>4</v>
      </c>
      <c r="C14328" s="3" t="s">
        <v>537</v>
      </c>
      <c r="D14328" s="3" t="s">
        <v>563</v>
      </c>
      <c r="E14328" s="3" t="n">
        <v>3961</v>
      </c>
      <c r="F14328" s="4" t="n">
        <v>113.68</v>
      </c>
      <c r="G14328" s="3" t="s">
        <v>8</v>
      </c>
      <c r="H14328" s="4" t="n">
        <f aca="false">ROUND(E14328*F14328,2)</f>
        <v>450286.48</v>
      </c>
    </row>
    <row r="14329" customFormat="false" ht="15" hidden="false" customHeight="false" outlineLevel="0" collapsed="false">
      <c r="A14329" s="3" t="n">
        <v>14328</v>
      </c>
      <c r="B14329" s="3" t="n">
        <v>14</v>
      </c>
      <c r="C14329" s="3" t="s">
        <v>537</v>
      </c>
      <c r="D14329" s="3" t="s">
        <v>562</v>
      </c>
      <c r="E14329" s="3" t="n">
        <v>1010</v>
      </c>
      <c r="F14329" s="4" t="n">
        <v>50.25</v>
      </c>
      <c r="G14329" s="3" t="s">
        <v>41</v>
      </c>
      <c r="H14329" s="4" t="n">
        <f aca="false">ROUND(E14329*F14329,2)</f>
        <v>50752.5</v>
      </c>
    </row>
    <row r="14330" customFormat="false" ht="15" hidden="false" customHeight="false" outlineLevel="0" collapsed="false">
      <c r="A14330" s="3" t="n">
        <v>14329</v>
      </c>
      <c r="B14330" s="3" t="n">
        <v>3</v>
      </c>
      <c r="C14330" s="3" t="s">
        <v>537</v>
      </c>
      <c r="D14330" s="3" t="s">
        <v>563</v>
      </c>
      <c r="E14330" s="3" t="n">
        <v>56</v>
      </c>
      <c r="F14330" s="4" t="n">
        <v>191.7</v>
      </c>
      <c r="G14330" s="3" t="s">
        <v>8</v>
      </c>
      <c r="H14330" s="4" t="n">
        <f aca="false">ROUND(E14330*F14330,2)</f>
        <v>10735.2</v>
      </c>
    </row>
    <row r="14331" customFormat="false" ht="15" hidden="false" customHeight="false" outlineLevel="0" collapsed="false">
      <c r="A14331" s="3" t="n">
        <v>14330</v>
      </c>
      <c r="B14331" s="3" t="n">
        <v>2</v>
      </c>
      <c r="C14331" s="3" t="s">
        <v>537</v>
      </c>
      <c r="D14331" s="3" t="s">
        <v>562</v>
      </c>
      <c r="E14331" s="3" t="n">
        <v>1855</v>
      </c>
      <c r="F14331" s="4" t="n">
        <v>31.79</v>
      </c>
      <c r="G14331" s="3" t="s">
        <v>8</v>
      </c>
      <c r="H14331" s="4" t="n">
        <f aca="false">ROUND(E14331*F14331,2)</f>
        <v>58970.45</v>
      </c>
    </row>
    <row r="14332" customFormat="false" ht="15" hidden="false" customHeight="false" outlineLevel="0" collapsed="false">
      <c r="A14332" s="3" t="n">
        <v>14331</v>
      </c>
      <c r="B14332" s="3" t="n">
        <v>8</v>
      </c>
      <c r="C14332" s="3" t="s">
        <v>537</v>
      </c>
      <c r="D14332" s="3" t="s">
        <v>562</v>
      </c>
      <c r="E14332" s="3" t="n">
        <v>3985</v>
      </c>
      <c r="F14332" s="4" t="n">
        <v>86.98</v>
      </c>
      <c r="G14332" s="3" t="s">
        <v>8</v>
      </c>
      <c r="H14332" s="4" t="n">
        <f aca="false">ROUND(E14332*F14332,2)</f>
        <v>346615.3</v>
      </c>
    </row>
    <row r="14333" customFormat="false" ht="15" hidden="false" customHeight="false" outlineLevel="0" collapsed="false">
      <c r="A14333" s="3" t="n">
        <v>14332</v>
      </c>
      <c r="B14333" s="3" t="n">
        <v>12</v>
      </c>
      <c r="C14333" s="3" t="s">
        <v>537</v>
      </c>
      <c r="D14333" s="3" t="s">
        <v>562</v>
      </c>
      <c r="E14333" s="3" t="n">
        <v>4900</v>
      </c>
      <c r="F14333" s="4" t="n">
        <v>209.29</v>
      </c>
      <c r="G14333" s="3" t="s">
        <v>38</v>
      </c>
      <c r="H14333" s="4" t="n">
        <f aca="false">ROUND(E14333*F14333,2)</f>
        <v>1025521</v>
      </c>
    </row>
    <row r="14334" customFormat="false" ht="15" hidden="false" customHeight="false" outlineLevel="0" collapsed="false">
      <c r="A14334" s="3" t="n">
        <v>14333</v>
      </c>
      <c r="B14334" s="3" t="n">
        <v>3</v>
      </c>
      <c r="C14334" s="3" t="s">
        <v>537</v>
      </c>
      <c r="D14334" s="3" t="s">
        <v>563</v>
      </c>
      <c r="E14334" s="3" t="n">
        <v>329</v>
      </c>
      <c r="F14334" s="4" t="n">
        <v>191.65</v>
      </c>
      <c r="G14334" s="3" t="s">
        <v>8</v>
      </c>
      <c r="H14334" s="4" t="n">
        <f aca="false">ROUND(E14334*F14334,2)</f>
        <v>63052.85</v>
      </c>
    </row>
    <row r="14335" customFormat="false" ht="15" hidden="false" customHeight="false" outlineLevel="0" collapsed="false">
      <c r="A14335" s="3" t="n">
        <v>14334</v>
      </c>
      <c r="B14335" s="3" t="n">
        <v>14</v>
      </c>
      <c r="C14335" s="3" t="s">
        <v>537</v>
      </c>
      <c r="D14335" s="3" t="s">
        <v>562</v>
      </c>
      <c r="E14335" s="3" t="n">
        <v>1301</v>
      </c>
      <c r="F14335" s="4" t="n">
        <v>50.2</v>
      </c>
      <c r="G14335" s="3" t="s">
        <v>41</v>
      </c>
      <c r="H14335" s="4" t="n">
        <f aca="false">ROUND(E14335*F14335,2)</f>
        <v>65310.2</v>
      </c>
    </row>
    <row r="14336" customFormat="false" ht="15" hidden="false" customHeight="false" outlineLevel="0" collapsed="false">
      <c r="A14336" s="3" t="n">
        <v>14335</v>
      </c>
      <c r="B14336" s="3" t="n">
        <v>2</v>
      </c>
      <c r="C14336" s="3" t="s">
        <v>537</v>
      </c>
      <c r="D14336" s="3" t="s">
        <v>563</v>
      </c>
      <c r="E14336" s="3" t="n">
        <v>3873</v>
      </c>
      <c r="F14336" s="4" t="n">
        <v>31.8</v>
      </c>
      <c r="G14336" s="3" t="s">
        <v>8</v>
      </c>
      <c r="H14336" s="4" t="n">
        <f aca="false">ROUND(E14336*F14336,2)</f>
        <v>123161.4</v>
      </c>
    </row>
    <row r="14337" customFormat="false" ht="15" hidden="false" customHeight="false" outlineLevel="0" collapsed="false">
      <c r="A14337" s="3" t="n">
        <v>14336</v>
      </c>
      <c r="B14337" s="3" t="n">
        <v>11</v>
      </c>
      <c r="C14337" s="3" t="s">
        <v>537</v>
      </c>
      <c r="D14337" s="3" t="s">
        <v>562</v>
      </c>
      <c r="E14337" s="3" t="n">
        <v>1852</v>
      </c>
      <c r="F14337" s="4" t="n">
        <v>96.91</v>
      </c>
      <c r="G14337" s="3" t="s">
        <v>34</v>
      </c>
      <c r="H14337" s="4" t="n">
        <f aca="false">ROUND(E14337*F14337,2)</f>
        <v>179477.32</v>
      </c>
    </row>
    <row r="14338" customFormat="false" ht="15" hidden="false" customHeight="false" outlineLevel="0" collapsed="false">
      <c r="A14338" s="3" t="n">
        <v>14337</v>
      </c>
      <c r="B14338" s="3" t="n">
        <v>6</v>
      </c>
      <c r="C14338" s="3" t="s">
        <v>537</v>
      </c>
      <c r="D14338" s="3" t="s">
        <v>562</v>
      </c>
      <c r="E14338" s="3" t="n">
        <v>4058</v>
      </c>
      <c r="F14338" s="4" t="n">
        <v>309.52</v>
      </c>
      <c r="G14338" s="3" t="s">
        <v>8</v>
      </c>
      <c r="H14338" s="4" t="n">
        <f aca="false">ROUND(E14338*F14338,2)</f>
        <v>1256032.16</v>
      </c>
    </row>
    <row r="14339" customFormat="false" ht="15" hidden="false" customHeight="false" outlineLevel="0" collapsed="false">
      <c r="A14339" s="3" t="n">
        <v>14338</v>
      </c>
      <c r="B14339" s="3" t="n">
        <v>9</v>
      </c>
      <c r="C14339" s="3" t="s">
        <v>537</v>
      </c>
      <c r="D14339" s="3" t="s">
        <v>562</v>
      </c>
      <c r="E14339" s="3" t="n">
        <v>4858</v>
      </c>
      <c r="F14339" s="4" t="n">
        <v>274.85</v>
      </c>
      <c r="G14339" s="3" t="s">
        <v>8</v>
      </c>
      <c r="H14339" s="4" t="n">
        <f aca="false">ROUND(E14339*F14339,2)</f>
        <v>1335221.3</v>
      </c>
    </row>
    <row r="14340" customFormat="false" ht="15" hidden="false" customHeight="false" outlineLevel="0" collapsed="false">
      <c r="A14340" s="3" t="n">
        <v>14339</v>
      </c>
      <c r="B14340" s="3" t="n">
        <v>1</v>
      </c>
      <c r="C14340" s="3" t="s">
        <v>537</v>
      </c>
      <c r="D14340" s="3" t="s">
        <v>563</v>
      </c>
      <c r="E14340" s="3" t="n">
        <v>2039</v>
      </c>
      <c r="F14340" s="4" t="n">
        <v>322.01</v>
      </c>
      <c r="G14340" s="3" t="s">
        <v>8</v>
      </c>
      <c r="H14340" s="4" t="n">
        <f aca="false">ROUND(E14340*F14340,2)</f>
        <v>656578.39</v>
      </c>
    </row>
    <row r="14341" customFormat="false" ht="15" hidden="false" customHeight="false" outlineLevel="0" collapsed="false">
      <c r="A14341" s="3" t="n">
        <v>14340</v>
      </c>
      <c r="B14341" s="3" t="n">
        <v>8</v>
      </c>
      <c r="C14341" s="3" t="s">
        <v>537</v>
      </c>
      <c r="D14341" s="3" t="s">
        <v>563</v>
      </c>
      <c r="E14341" s="3" t="n">
        <v>2760</v>
      </c>
      <c r="F14341" s="4" t="n">
        <v>86.75</v>
      </c>
      <c r="G14341" s="3" t="s">
        <v>8</v>
      </c>
      <c r="H14341" s="4" t="n">
        <f aca="false">ROUND(E14341*F14341,2)</f>
        <v>239430</v>
      </c>
    </row>
    <row r="14342" customFormat="false" ht="15" hidden="false" customHeight="false" outlineLevel="0" collapsed="false">
      <c r="A14342" s="3" t="n">
        <v>14341</v>
      </c>
      <c r="B14342" s="3" t="n">
        <v>3</v>
      </c>
      <c r="C14342" s="3" t="s">
        <v>537</v>
      </c>
      <c r="D14342" s="3" t="s">
        <v>563</v>
      </c>
      <c r="E14342" s="3" t="n">
        <v>3670</v>
      </c>
      <c r="F14342" s="4" t="n">
        <v>192.41</v>
      </c>
      <c r="G14342" s="3" t="s">
        <v>8</v>
      </c>
      <c r="H14342" s="4" t="n">
        <f aca="false">ROUND(E14342*F14342,2)</f>
        <v>706144.7</v>
      </c>
    </row>
    <row r="14343" customFormat="false" ht="15" hidden="false" customHeight="false" outlineLevel="0" collapsed="false">
      <c r="A14343" s="3" t="n">
        <v>14342</v>
      </c>
      <c r="B14343" s="3" t="n">
        <v>5</v>
      </c>
      <c r="C14343" s="3" t="s">
        <v>537</v>
      </c>
      <c r="D14343" s="3" t="s">
        <v>562</v>
      </c>
      <c r="E14343" s="3" t="n">
        <v>1821</v>
      </c>
      <c r="F14343" s="4" t="n">
        <v>627.99</v>
      </c>
      <c r="G14343" s="3" t="s">
        <v>8</v>
      </c>
      <c r="H14343" s="4" t="n">
        <f aca="false">ROUND(E14343*F14343,2)</f>
        <v>1143569.79</v>
      </c>
    </row>
    <row r="14344" customFormat="false" ht="15" hidden="false" customHeight="false" outlineLevel="0" collapsed="false">
      <c r="A14344" s="3" t="n">
        <v>14343</v>
      </c>
      <c r="B14344" s="3" t="n">
        <v>12</v>
      </c>
      <c r="C14344" s="3" t="s">
        <v>537</v>
      </c>
      <c r="D14344" s="3" t="s">
        <v>562</v>
      </c>
      <c r="E14344" s="3" t="n">
        <v>669</v>
      </c>
      <c r="F14344" s="4" t="n">
        <v>209.51</v>
      </c>
      <c r="G14344" s="3" t="s">
        <v>38</v>
      </c>
      <c r="H14344" s="4" t="n">
        <f aca="false">ROUND(E14344*F14344,2)</f>
        <v>140162.19</v>
      </c>
    </row>
    <row r="14345" customFormat="false" ht="15" hidden="false" customHeight="false" outlineLevel="0" collapsed="false">
      <c r="A14345" s="3" t="n">
        <v>14344</v>
      </c>
      <c r="B14345" s="3" t="n">
        <v>5</v>
      </c>
      <c r="C14345" s="3" t="s">
        <v>537</v>
      </c>
      <c r="D14345" s="3" t="s">
        <v>563</v>
      </c>
      <c r="E14345" s="3" t="n">
        <v>2351</v>
      </c>
      <c r="F14345" s="4" t="n">
        <v>630.86</v>
      </c>
      <c r="G14345" s="3" t="s">
        <v>8</v>
      </c>
      <c r="H14345" s="4" t="n">
        <f aca="false">ROUND(E14345*F14345,2)</f>
        <v>1483151.86</v>
      </c>
    </row>
    <row r="14346" customFormat="false" ht="15" hidden="false" customHeight="false" outlineLevel="0" collapsed="false">
      <c r="A14346" s="3" t="n">
        <v>14345</v>
      </c>
      <c r="B14346" s="3" t="n">
        <v>12</v>
      </c>
      <c r="C14346" s="3" t="s">
        <v>537</v>
      </c>
      <c r="D14346" s="3" t="s">
        <v>562</v>
      </c>
      <c r="E14346" s="3" t="n">
        <v>3828</v>
      </c>
      <c r="F14346" s="4" t="n">
        <v>209.85</v>
      </c>
      <c r="G14346" s="3" t="s">
        <v>38</v>
      </c>
      <c r="H14346" s="4" t="n">
        <f aca="false">ROUND(E14346*F14346,2)</f>
        <v>803305.8</v>
      </c>
    </row>
    <row r="14347" customFormat="false" ht="15" hidden="false" customHeight="false" outlineLevel="0" collapsed="false">
      <c r="A14347" s="3" t="n">
        <v>14346</v>
      </c>
      <c r="B14347" s="3" t="n">
        <v>3</v>
      </c>
      <c r="C14347" s="3" t="s">
        <v>537</v>
      </c>
      <c r="D14347" s="3" t="s">
        <v>562</v>
      </c>
      <c r="E14347" s="3" t="n">
        <v>3918</v>
      </c>
      <c r="F14347" s="4" t="n">
        <v>192.16</v>
      </c>
      <c r="G14347" s="3" t="s">
        <v>8</v>
      </c>
      <c r="H14347" s="4" t="n">
        <f aca="false">ROUND(E14347*F14347,2)</f>
        <v>752882.88</v>
      </c>
    </row>
    <row r="14348" customFormat="false" ht="15" hidden="false" customHeight="false" outlineLevel="0" collapsed="false">
      <c r="A14348" s="3" t="n">
        <v>14347</v>
      </c>
      <c r="B14348" s="3" t="n">
        <v>9</v>
      </c>
      <c r="C14348" s="3" t="s">
        <v>537</v>
      </c>
      <c r="D14348" s="3" t="s">
        <v>562</v>
      </c>
      <c r="E14348" s="3" t="n">
        <v>234</v>
      </c>
      <c r="F14348" s="4" t="n">
        <v>274.06</v>
      </c>
      <c r="G14348" s="3" t="s">
        <v>8</v>
      </c>
      <c r="H14348" s="4" t="n">
        <f aca="false">ROUND(E14348*F14348,2)</f>
        <v>64130.04</v>
      </c>
    </row>
    <row r="14349" customFormat="false" ht="15" hidden="false" customHeight="false" outlineLevel="0" collapsed="false">
      <c r="A14349" s="3" t="n">
        <v>14348</v>
      </c>
      <c r="B14349" s="3" t="n">
        <v>15</v>
      </c>
      <c r="C14349" s="3" t="s">
        <v>537</v>
      </c>
      <c r="D14349" s="3" t="s">
        <v>563</v>
      </c>
      <c r="E14349" s="3" t="n">
        <v>2922</v>
      </c>
      <c r="F14349" s="4" t="n">
        <v>270.22</v>
      </c>
      <c r="G14349" s="3" t="s">
        <v>46</v>
      </c>
      <c r="H14349" s="4" t="n">
        <f aca="false">ROUND(E14349*F14349,2)</f>
        <v>789582.84</v>
      </c>
    </row>
    <row r="14350" customFormat="false" ht="15" hidden="false" customHeight="false" outlineLevel="0" collapsed="false">
      <c r="A14350" s="3" t="n">
        <v>14349</v>
      </c>
      <c r="B14350" s="3" t="n">
        <v>6</v>
      </c>
      <c r="C14350" s="3" t="s">
        <v>537</v>
      </c>
      <c r="D14350" s="3" t="s">
        <v>563</v>
      </c>
      <c r="E14350" s="3" t="n">
        <v>3022</v>
      </c>
      <c r="F14350" s="4" t="n">
        <v>311.03</v>
      </c>
      <c r="G14350" s="3" t="s">
        <v>8</v>
      </c>
      <c r="H14350" s="4" t="n">
        <f aca="false">ROUND(E14350*F14350,2)</f>
        <v>939932.66</v>
      </c>
    </row>
    <row r="14351" customFormat="false" ht="15" hidden="false" customHeight="false" outlineLevel="0" collapsed="false">
      <c r="A14351" s="3" t="n">
        <v>14350</v>
      </c>
      <c r="B14351" s="3" t="n">
        <v>9</v>
      </c>
      <c r="C14351" s="3" t="s">
        <v>537</v>
      </c>
      <c r="D14351" s="3" t="s">
        <v>562</v>
      </c>
      <c r="E14351" s="3" t="n">
        <v>3123</v>
      </c>
      <c r="F14351" s="4" t="n">
        <v>275.52</v>
      </c>
      <c r="G14351" s="3" t="s">
        <v>8</v>
      </c>
      <c r="H14351" s="4" t="n">
        <f aca="false">ROUND(E14351*F14351,2)</f>
        <v>860448.96</v>
      </c>
    </row>
    <row r="14352" customFormat="false" ht="15" hidden="false" customHeight="false" outlineLevel="0" collapsed="false">
      <c r="A14352" s="3" t="n">
        <v>14351</v>
      </c>
      <c r="B14352" s="3" t="n">
        <v>10</v>
      </c>
      <c r="C14352" s="3" t="s">
        <v>537</v>
      </c>
      <c r="D14352" s="3" t="s">
        <v>562</v>
      </c>
      <c r="E14352" s="3" t="n">
        <v>4559</v>
      </c>
      <c r="F14352" s="4" t="n">
        <v>104.33</v>
      </c>
      <c r="G14352" s="3" t="s">
        <v>8</v>
      </c>
      <c r="H14352" s="4" t="n">
        <f aca="false">ROUND(E14352*F14352,2)</f>
        <v>475640.47</v>
      </c>
    </row>
    <row r="14353" customFormat="false" ht="15" hidden="false" customHeight="false" outlineLevel="0" collapsed="false">
      <c r="A14353" s="3" t="n">
        <v>14352</v>
      </c>
      <c r="B14353" s="3" t="n">
        <v>7</v>
      </c>
      <c r="C14353" s="3" t="s">
        <v>537</v>
      </c>
      <c r="D14353" s="3" t="s">
        <v>563</v>
      </c>
      <c r="E14353" s="3" t="n">
        <v>4580</v>
      </c>
      <c r="F14353" s="4" t="n">
        <v>243.92</v>
      </c>
      <c r="G14353" s="3" t="s">
        <v>8</v>
      </c>
      <c r="H14353" s="4" t="n">
        <f aca="false">ROUND(E14353*F14353,2)</f>
        <v>1117153.6</v>
      </c>
    </row>
    <row r="14354" customFormat="false" ht="15" hidden="false" customHeight="false" outlineLevel="0" collapsed="false">
      <c r="A14354" s="3" t="n">
        <v>14353</v>
      </c>
      <c r="B14354" s="3" t="n">
        <v>14</v>
      </c>
      <c r="C14354" s="3" t="s">
        <v>537</v>
      </c>
      <c r="D14354" s="3" t="s">
        <v>563</v>
      </c>
      <c r="E14354" s="3" t="n">
        <v>1885</v>
      </c>
      <c r="F14354" s="4" t="n">
        <v>50.06</v>
      </c>
      <c r="G14354" s="3" t="s">
        <v>41</v>
      </c>
      <c r="H14354" s="4" t="n">
        <f aca="false">ROUND(E14354*F14354,2)</f>
        <v>94363.1</v>
      </c>
    </row>
    <row r="14355" customFormat="false" ht="15" hidden="false" customHeight="false" outlineLevel="0" collapsed="false">
      <c r="A14355" s="3" t="n">
        <v>14354</v>
      </c>
      <c r="B14355" s="3" t="n">
        <v>15</v>
      </c>
      <c r="C14355" s="3" t="s">
        <v>537</v>
      </c>
      <c r="D14355" s="3" t="s">
        <v>563</v>
      </c>
      <c r="E14355" s="3" t="n">
        <v>1355</v>
      </c>
      <c r="F14355" s="4" t="n">
        <v>270.1</v>
      </c>
      <c r="G14355" s="3" t="s">
        <v>46</v>
      </c>
      <c r="H14355" s="4" t="n">
        <f aca="false">ROUND(E14355*F14355,2)</f>
        <v>365985.5</v>
      </c>
    </row>
    <row r="14356" customFormat="false" ht="15" hidden="false" customHeight="false" outlineLevel="0" collapsed="false">
      <c r="A14356" s="3" t="n">
        <v>14355</v>
      </c>
      <c r="B14356" s="3" t="n">
        <v>14</v>
      </c>
      <c r="C14356" s="3" t="s">
        <v>537</v>
      </c>
      <c r="D14356" s="3" t="s">
        <v>562</v>
      </c>
      <c r="E14356" s="3" t="n">
        <v>3242</v>
      </c>
      <c r="F14356" s="4" t="n">
        <v>50.27</v>
      </c>
      <c r="G14356" s="3" t="s">
        <v>41</v>
      </c>
      <c r="H14356" s="4" t="n">
        <f aca="false">ROUND(E14356*F14356,2)</f>
        <v>162975.34</v>
      </c>
    </row>
    <row r="14357" customFormat="false" ht="15" hidden="false" customHeight="false" outlineLevel="0" collapsed="false">
      <c r="A14357" s="3" t="n">
        <v>14356</v>
      </c>
      <c r="B14357" s="3" t="n">
        <v>4</v>
      </c>
      <c r="C14357" s="3" t="s">
        <v>537</v>
      </c>
      <c r="D14357" s="3" t="s">
        <v>563</v>
      </c>
      <c r="E14357" s="3" t="n">
        <v>1874</v>
      </c>
      <c r="F14357" s="4" t="n">
        <v>113.56</v>
      </c>
      <c r="G14357" s="3" t="s">
        <v>8</v>
      </c>
      <c r="H14357" s="4" t="n">
        <f aca="false">ROUND(E14357*F14357,2)</f>
        <v>212811.44</v>
      </c>
    </row>
    <row r="14358" customFormat="false" ht="15" hidden="false" customHeight="false" outlineLevel="0" collapsed="false">
      <c r="A14358" s="3" t="n">
        <v>14357</v>
      </c>
      <c r="B14358" s="3" t="n">
        <v>2</v>
      </c>
      <c r="C14358" s="3" t="s">
        <v>537</v>
      </c>
      <c r="D14358" s="3" t="s">
        <v>562</v>
      </c>
      <c r="E14358" s="3" t="n">
        <v>241</v>
      </c>
      <c r="F14358" s="4" t="n">
        <v>31.75</v>
      </c>
      <c r="G14358" s="3" t="s">
        <v>8</v>
      </c>
      <c r="H14358" s="4" t="n">
        <f aca="false">ROUND(E14358*F14358,2)</f>
        <v>7651.75</v>
      </c>
    </row>
    <row r="14359" customFormat="false" ht="15" hidden="false" customHeight="false" outlineLevel="0" collapsed="false">
      <c r="A14359" s="3" t="n">
        <v>14358</v>
      </c>
      <c r="B14359" s="3" t="n">
        <v>7</v>
      </c>
      <c r="C14359" s="3" t="s">
        <v>538</v>
      </c>
      <c r="D14359" s="3" t="s">
        <v>563</v>
      </c>
      <c r="E14359" s="3" t="n">
        <v>1124</v>
      </c>
      <c r="F14359" s="4" t="n">
        <v>247.28</v>
      </c>
      <c r="G14359" s="3" t="s">
        <v>8</v>
      </c>
      <c r="H14359" s="4" t="n">
        <f aca="false">ROUND(E14359*F14359,2)</f>
        <v>277942.72</v>
      </c>
    </row>
    <row r="14360" customFormat="false" ht="15" hidden="false" customHeight="false" outlineLevel="0" collapsed="false">
      <c r="A14360" s="3" t="n">
        <v>14359</v>
      </c>
      <c r="B14360" s="3" t="n">
        <v>5</v>
      </c>
      <c r="C14360" s="3" t="s">
        <v>538</v>
      </c>
      <c r="D14360" s="3" t="s">
        <v>562</v>
      </c>
      <c r="E14360" s="3" t="n">
        <v>1438</v>
      </c>
      <c r="F14360" s="4" t="n">
        <v>640.19</v>
      </c>
      <c r="G14360" s="3" t="s">
        <v>8</v>
      </c>
      <c r="H14360" s="4" t="n">
        <f aca="false">ROUND(E14360*F14360,2)</f>
        <v>920593.22</v>
      </c>
    </row>
    <row r="14361" customFormat="false" ht="15" hidden="false" customHeight="false" outlineLevel="0" collapsed="false">
      <c r="A14361" s="3" t="n">
        <v>14360</v>
      </c>
      <c r="B14361" s="3" t="n">
        <v>5</v>
      </c>
      <c r="C14361" s="3" t="s">
        <v>538</v>
      </c>
      <c r="D14361" s="3" t="s">
        <v>563</v>
      </c>
      <c r="E14361" s="3" t="n">
        <v>2400</v>
      </c>
      <c r="F14361" s="4" t="n">
        <v>642.11</v>
      </c>
      <c r="G14361" s="3" t="s">
        <v>8</v>
      </c>
      <c r="H14361" s="4" t="n">
        <f aca="false">ROUND(E14361*F14361,2)</f>
        <v>1541064</v>
      </c>
    </row>
    <row r="14362" customFormat="false" ht="15" hidden="false" customHeight="false" outlineLevel="0" collapsed="false">
      <c r="A14362" s="3" t="n">
        <v>14361</v>
      </c>
      <c r="B14362" s="3" t="n">
        <v>12</v>
      </c>
      <c r="C14362" s="3" t="s">
        <v>538</v>
      </c>
      <c r="D14362" s="3" t="s">
        <v>563</v>
      </c>
      <c r="E14362" s="3" t="n">
        <v>2092</v>
      </c>
      <c r="F14362" s="4" t="n">
        <v>210.1</v>
      </c>
      <c r="G14362" s="3" t="s">
        <v>38</v>
      </c>
      <c r="H14362" s="4" t="n">
        <f aca="false">ROUND(E14362*F14362,2)</f>
        <v>439529.2</v>
      </c>
    </row>
    <row r="14363" customFormat="false" ht="15" hidden="false" customHeight="false" outlineLevel="0" collapsed="false">
      <c r="A14363" s="3" t="n">
        <v>14362</v>
      </c>
      <c r="B14363" s="3" t="n">
        <v>2</v>
      </c>
      <c r="C14363" s="3" t="s">
        <v>538</v>
      </c>
      <c r="D14363" s="3" t="s">
        <v>562</v>
      </c>
      <c r="E14363" s="3" t="n">
        <v>4070</v>
      </c>
      <c r="F14363" s="4" t="n">
        <v>31.4</v>
      </c>
      <c r="G14363" s="3" t="s">
        <v>8</v>
      </c>
      <c r="H14363" s="4" t="n">
        <f aca="false">ROUND(E14363*F14363,2)</f>
        <v>127798</v>
      </c>
    </row>
    <row r="14364" customFormat="false" ht="15" hidden="false" customHeight="false" outlineLevel="0" collapsed="false">
      <c r="A14364" s="3" t="n">
        <v>14363</v>
      </c>
      <c r="B14364" s="3" t="n">
        <v>9</v>
      </c>
      <c r="C14364" s="3" t="s">
        <v>538</v>
      </c>
      <c r="D14364" s="3" t="s">
        <v>563</v>
      </c>
      <c r="E14364" s="3" t="n">
        <v>4003</v>
      </c>
      <c r="F14364" s="4" t="n">
        <v>280.22</v>
      </c>
      <c r="G14364" s="3" t="s">
        <v>8</v>
      </c>
      <c r="H14364" s="4" t="n">
        <f aca="false">ROUND(E14364*F14364,2)</f>
        <v>1121720.66</v>
      </c>
    </row>
    <row r="14365" customFormat="false" ht="15" hidden="false" customHeight="false" outlineLevel="0" collapsed="false">
      <c r="A14365" s="3" t="n">
        <v>14364</v>
      </c>
      <c r="B14365" s="3" t="n">
        <v>13</v>
      </c>
      <c r="C14365" s="3" t="s">
        <v>538</v>
      </c>
      <c r="D14365" s="3" t="s">
        <v>563</v>
      </c>
      <c r="E14365" s="3" t="n">
        <v>4845</v>
      </c>
      <c r="F14365" s="4" t="n">
        <v>48.59</v>
      </c>
      <c r="G14365" s="3" t="s">
        <v>41</v>
      </c>
      <c r="H14365" s="4" t="n">
        <f aca="false">ROUND(E14365*F14365,2)</f>
        <v>235418.55</v>
      </c>
    </row>
    <row r="14366" customFormat="false" ht="15" hidden="false" customHeight="false" outlineLevel="0" collapsed="false">
      <c r="A14366" s="3" t="n">
        <v>14365</v>
      </c>
      <c r="B14366" s="3" t="n">
        <v>8</v>
      </c>
      <c r="C14366" s="3" t="s">
        <v>538</v>
      </c>
      <c r="D14366" s="3" t="s">
        <v>563</v>
      </c>
      <c r="E14366" s="3" t="n">
        <v>180</v>
      </c>
      <c r="F14366" s="4" t="n">
        <v>87.25</v>
      </c>
      <c r="G14366" s="3" t="s">
        <v>8</v>
      </c>
      <c r="H14366" s="4" t="n">
        <f aca="false">ROUND(E14366*F14366,2)</f>
        <v>15705</v>
      </c>
    </row>
    <row r="14367" customFormat="false" ht="15" hidden="false" customHeight="false" outlineLevel="0" collapsed="false">
      <c r="A14367" s="3" t="n">
        <v>14366</v>
      </c>
      <c r="B14367" s="3" t="n">
        <v>15</v>
      </c>
      <c r="C14367" s="3" t="s">
        <v>538</v>
      </c>
      <c r="D14367" s="3" t="s">
        <v>562</v>
      </c>
      <c r="E14367" s="3" t="n">
        <v>4839</v>
      </c>
      <c r="F14367" s="4" t="n">
        <v>271.02</v>
      </c>
      <c r="G14367" s="3" t="s">
        <v>46</v>
      </c>
      <c r="H14367" s="4" t="n">
        <f aca="false">ROUND(E14367*F14367,2)</f>
        <v>1311465.78</v>
      </c>
    </row>
    <row r="14368" customFormat="false" ht="15" hidden="false" customHeight="false" outlineLevel="0" collapsed="false">
      <c r="A14368" s="3" t="n">
        <v>14367</v>
      </c>
      <c r="B14368" s="3" t="n">
        <v>4</v>
      </c>
      <c r="C14368" s="3" t="s">
        <v>538</v>
      </c>
      <c r="D14368" s="3" t="s">
        <v>563</v>
      </c>
      <c r="E14368" s="3" t="n">
        <v>2208</v>
      </c>
      <c r="F14368" s="4" t="n">
        <v>112.83</v>
      </c>
      <c r="G14368" s="3" t="s">
        <v>8</v>
      </c>
      <c r="H14368" s="4" t="n">
        <f aca="false">ROUND(E14368*F14368,2)</f>
        <v>249128.64</v>
      </c>
    </row>
    <row r="14369" customFormat="false" ht="15" hidden="false" customHeight="false" outlineLevel="0" collapsed="false">
      <c r="A14369" s="3" t="n">
        <v>14368</v>
      </c>
      <c r="B14369" s="3" t="n">
        <v>8</v>
      </c>
      <c r="C14369" s="3" t="s">
        <v>538</v>
      </c>
      <c r="D14369" s="3" t="s">
        <v>563</v>
      </c>
      <c r="E14369" s="3" t="n">
        <v>1048</v>
      </c>
      <c r="F14369" s="4" t="n">
        <v>87.27</v>
      </c>
      <c r="G14369" s="3" t="s">
        <v>8</v>
      </c>
      <c r="H14369" s="4" t="n">
        <f aca="false">ROUND(E14369*F14369,2)</f>
        <v>91458.96</v>
      </c>
    </row>
    <row r="14370" customFormat="false" ht="15" hidden="false" customHeight="false" outlineLevel="0" collapsed="false">
      <c r="A14370" s="3" t="n">
        <v>14369</v>
      </c>
      <c r="B14370" s="3" t="n">
        <v>2</v>
      </c>
      <c r="C14370" s="3" t="s">
        <v>538</v>
      </c>
      <c r="D14370" s="3" t="s">
        <v>563</v>
      </c>
      <c r="E14370" s="3" t="n">
        <v>3851</v>
      </c>
      <c r="F14370" s="4" t="n">
        <v>31.26</v>
      </c>
      <c r="G14370" s="3" t="s">
        <v>8</v>
      </c>
      <c r="H14370" s="4" t="n">
        <f aca="false">ROUND(E14370*F14370,2)</f>
        <v>120382.26</v>
      </c>
    </row>
    <row r="14371" customFormat="false" ht="15" hidden="false" customHeight="false" outlineLevel="0" collapsed="false">
      <c r="A14371" s="3" t="n">
        <v>14370</v>
      </c>
      <c r="B14371" s="3" t="n">
        <v>8</v>
      </c>
      <c r="C14371" s="3" t="s">
        <v>538</v>
      </c>
      <c r="D14371" s="3" t="s">
        <v>562</v>
      </c>
      <c r="E14371" s="3" t="n">
        <v>1991</v>
      </c>
      <c r="F14371" s="4" t="n">
        <v>87.3</v>
      </c>
      <c r="G14371" s="3" t="s">
        <v>8</v>
      </c>
      <c r="H14371" s="4" t="n">
        <f aca="false">ROUND(E14371*F14371,2)</f>
        <v>173814.3</v>
      </c>
    </row>
    <row r="14372" customFormat="false" ht="15" hidden="false" customHeight="false" outlineLevel="0" collapsed="false">
      <c r="A14372" s="3" t="n">
        <v>14371</v>
      </c>
      <c r="B14372" s="3" t="n">
        <v>11</v>
      </c>
      <c r="C14372" s="3" t="s">
        <v>538</v>
      </c>
      <c r="D14372" s="3" t="s">
        <v>563</v>
      </c>
      <c r="E14372" s="3" t="n">
        <v>3535</v>
      </c>
      <c r="F14372" s="4" t="n">
        <v>96.36</v>
      </c>
      <c r="G14372" s="3" t="s">
        <v>34</v>
      </c>
      <c r="H14372" s="4" t="n">
        <f aca="false">ROUND(E14372*F14372,2)</f>
        <v>340632.6</v>
      </c>
    </row>
    <row r="14373" customFormat="false" ht="15" hidden="false" customHeight="false" outlineLevel="0" collapsed="false">
      <c r="A14373" s="3" t="n">
        <v>14372</v>
      </c>
      <c r="B14373" s="3" t="n">
        <v>2</v>
      </c>
      <c r="C14373" s="3" t="s">
        <v>538</v>
      </c>
      <c r="D14373" s="3" t="s">
        <v>563</v>
      </c>
      <c r="E14373" s="3" t="n">
        <v>1533</v>
      </c>
      <c r="F14373" s="4" t="n">
        <v>31.26</v>
      </c>
      <c r="G14373" s="3" t="s">
        <v>8</v>
      </c>
      <c r="H14373" s="4" t="n">
        <f aca="false">ROUND(E14373*F14373,2)</f>
        <v>47921.58</v>
      </c>
    </row>
    <row r="14374" customFormat="false" ht="15" hidden="false" customHeight="false" outlineLevel="0" collapsed="false">
      <c r="A14374" s="3" t="n">
        <v>14373</v>
      </c>
      <c r="B14374" s="3" t="n">
        <v>2</v>
      </c>
      <c r="C14374" s="3" t="s">
        <v>538</v>
      </c>
      <c r="D14374" s="3" t="s">
        <v>563</v>
      </c>
      <c r="E14374" s="3" t="n">
        <v>4767</v>
      </c>
      <c r="F14374" s="4" t="n">
        <v>31.28</v>
      </c>
      <c r="G14374" s="3" t="s">
        <v>8</v>
      </c>
      <c r="H14374" s="4" t="n">
        <f aca="false">ROUND(E14374*F14374,2)</f>
        <v>149111.76</v>
      </c>
    </row>
    <row r="14375" customFormat="false" ht="15" hidden="false" customHeight="false" outlineLevel="0" collapsed="false">
      <c r="A14375" s="3" t="n">
        <v>14374</v>
      </c>
      <c r="B14375" s="3" t="n">
        <v>14</v>
      </c>
      <c r="C14375" s="3" t="s">
        <v>538</v>
      </c>
      <c r="D14375" s="3" t="s">
        <v>563</v>
      </c>
      <c r="E14375" s="3" t="n">
        <v>1612</v>
      </c>
      <c r="F14375" s="4" t="n">
        <v>49.35</v>
      </c>
      <c r="G14375" s="3" t="s">
        <v>41</v>
      </c>
      <c r="H14375" s="4" t="n">
        <f aca="false">ROUND(E14375*F14375,2)</f>
        <v>79552.2</v>
      </c>
    </row>
    <row r="14376" customFormat="false" ht="15" hidden="false" customHeight="false" outlineLevel="0" collapsed="false">
      <c r="A14376" s="3" t="n">
        <v>14375</v>
      </c>
      <c r="B14376" s="3" t="n">
        <v>14</v>
      </c>
      <c r="C14376" s="3" t="s">
        <v>538</v>
      </c>
      <c r="D14376" s="3" t="s">
        <v>562</v>
      </c>
      <c r="E14376" s="3" t="n">
        <v>262</v>
      </c>
      <c r="F14376" s="4" t="n">
        <v>49.43</v>
      </c>
      <c r="G14376" s="3" t="s">
        <v>41</v>
      </c>
      <c r="H14376" s="4" t="n">
        <f aca="false">ROUND(E14376*F14376,2)</f>
        <v>12950.66</v>
      </c>
    </row>
    <row r="14377" customFormat="false" ht="15" hidden="false" customHeight="false" outlineLevel="0" collapsed="false">
      <c r="A14377" s="3" t="n">
        <v>14376</v>
      </c>
      <c r="B14377" s="3" t="n">
        <v>7</v>
      </c>
      <c r="C14377" s="3" t="s">
        <v>538</v>
      </c>
      <c r="D14377" s="3" t="s">
        <v>562</v>
      </c>
      <c r="E14377" s="3" t="n">
        <v>3173</v>
      </c>
      <c r="F14377" s="4" t="n">
        <v>246.4</v>
      </c>
      <c r="G14377" s="3" t="s">
        <v>8</v>
      </c>
      <c r="H14377" s="4" t="n">
        <f aca="false">ROUND(E14377*F14377,2)</f>
        <v>781827.2</v>
      </c>
    </row>
    <row r="14378" customFormat="false" ht="15" hidden="false" customHeight="false" outlineLevel="0" collapsed="false">
      <c r="A14378" s="3" t="n">
        <v>14377</v>
      </c>
      <c r="B14378" s="3" t="n">
        <v>6</v>
      </c>
      <c r="C14378" s="3" t="s">
        <v>538</v>
      </c>
      <c r="D14378" s="3" t="s">
        <v>562</v>
      </c>
      <c r="E14378" s="3" t="n">
        <v>2970</v>
      </c>
      <c r="F14378" s="4" t="n">
        <v>301.3</v>
      </c>
      <c r="G14378" s="3" t="s">
        <v>8</v>
      </c>
      <c r="H14378" s="4" t="n">
        <f aca="false">ROUND(E14378*F14378,2)</f>
        <v>894861</v>
      </c>
    </row>
    <row r="14379" customFormat="false" ht="15" hidden="false" customHeight="false" outlineLevel="0" collapsed="false">
      <c r="A14379" s="3" t="n">
        <v>14378</v>
      </c>
      <c r="B14379" s="3" t="n">
        <v>4</v>
      </c>
      <c r="C14379" s="3" t="s">
        <v>538</v>
      </c>
      <c r="D14379" s="3" t="s">
        <v>563</v>
      </c>
      <c r="E14379" s="3" t="n">
        <v>768</v>
      </c>
      <c r="F14379" s="4" t="n">
        <v>112.87</v>
      </c>
      <c r="G14379" s="3" t="s">
        <v>8</v>
      </c>
      <c r="H14379" s="4" t="n">
        <f aca="false">ROUND(E14379*F14379,2)</f>
        <v>86684.16</v>
      </c>
    </row>
    <row r="14380" customFormat="false" ht="15" hidden="false" customHeight="false" outlineLevel="0" collapsed="false">
      <c r="A14380" s="3" t="n">
        <v>14379</v>
      </c>
      <c r="B14380" s="3" t="n">
        <v>14</v>
      </c>
      <c r="C14380" s="3" t="s">
        <v>538</v>
      </c>
      <c r="D14380" s="3" t="s">
        <v>562</v>
      </c>
      <c r="E14380" s="3" t="n">
        <v>4191</v>
      </c>
      <c r="F14380" s="4" t="n">
        <v>49.53</v>
      </c>
      <c r="G14380" s="3" t="s">
        <v>41</v>
      </c>
      <c r="H14380" s="4" t="n">
        <f aca="false">ROUND(E14380*F14380,2)</f>
        <v>207580.23</v>
      </c>
    </row>
    <row r="14381" customFormat="false" ht="15" hidden="false" customHeight="false" outlineLevel="0" collapsed="false">
      <c r="A14381" s="3" t="n">
        <v>14380</v>
      </c>
      <c r="B14381" s="3" t="n">
        <v>1</v>
      </c>
      <c r="C14381" s="3" t="s">
        <v>538</v>
      </c>
      <c r="D14381" s="3" t="s">
        <v>563</v>
      </c>
      <c r="E14381" s="3" t="n">
        <v>156</v>
      </c>
      <c r="F14381" s="4" t="n">
        <v>313.06</v>
      </c>
      <c r="G14381" s="3" t="s">
        <v>8</v>
      </c>
      <c r="H14381" s="4" t="n">
        <f aca="false">ROUND(E14381*F14381,2)</f>
        <v>48837.36</v>
      </c>
    </row>
    <row r="14382" customFormat="false" ht="15" hidden="false" customHeight="false" outlineLevel="0" collapsed="false">
      <c r="A14382" s="3" t="n">
        <v>14381</v>
      </c>
      <c r="B14382" s="3" t="n">
        <v>2</v>
      </c>
      <c r="C14382" s="3" t="s">
        <v>538</v>
      </c>
      <c r="D14382" s="3" t="s">
        <v>562</v>
      </c>
      <c r="E14382" s="3" t="n">
        <v>1356</v>
      </c>
      <c r="F14382" s="4" t="n">
        <v>31.38</v>
      </c>
      <c r="G14382" s="3" t="s">
        <v>8</v>
      </c>
      <c r="H14382" s="4" t="n">
        <f aca="false">ROUND(E14382*F14382,2)</f>
        <v>42551.28</v>
      </c>
    </row>
    <row r="14383" customFormat="false" ht="15" hidden="false" customHeight="false" outlineLevel="0" collapsed="false">
      <c r="A14383" s="3" t="n">
        <v>14382</v>
      </c>
      <c r="B14383" s="3" t="n">
        <v>9</v>
      </c>
      <c r="C14383" s="3" t="s">
        <v>538</v>
      </c>
      <c r="D14383" s="3" t="s">
        <v>562</v>
      </c>
      <c r="E14383" s="3" t="n">
        <v>1199</v>
      </c>
      <c r="F14383" s="4" t="n">
        <v>280.48</v>
      </c>
      <c r="G14383" s="3" t="s">
        <v>8</v>
      </c>
      <c r="H14383" s="4" t="n">
        <f aca="false">ROUND(E14383*F14383,2)</f>
        <v>336295.52</v>
      </c>
    </row>
    <row r="14384" customFormat="false" ht="15" hidden="false" customHeight="false" outlineLevel="0" collapsed="false">
      <c r="A14384" s="3" t="n">
        <v>14383</v>
      </c>
      <c r="B14384" s="3" t="n">
        <v>9</v>
      </c>
      <c r="C14384" s="3" t="s">
        <v>538</v>
      </c>
      <c r="D14384" s="3" t="s">
        <v>562</v>
      </c>
      <c r="E14384" s="3" t="n">
        <v>100</v>
      </c>
      <c r="F14384" s="4" t="n">
        <v>279.78</v>
      </c>
      <c r="G14384" s="3" t="s">
        <v>8</v>
      </c>
      <c r="H14384" s="4" t="n">
        <f aca="false">ROUND(E14384*F14384,2)</f>
        <v>27978</v>
      </c>
    </row>
    <row r="14385" customFormat="false" ht="15" hidden="false" customHeight="false" outlineLevel="0" collapsed="false">
      <c r="A14385" s="3" t="n">
        <v>14384</v>
      </c>
      <c r="B14385" s="3" t="n">
        <v>6</v>
      </c>
      <c r="C14385" s="3" t="s">
        <v>538</v>
      </c>
      <c r="D14385" s="3" t="s">
        <v>563</v>
      </c>
      <c r="E14385" s="3" t="n">
        <v>2472</v>
      </c>
      <c r="F14385" s="4" t="n">
        <v>300.37</v>
      </c>
      <c r="G14385" s="3" t="s">
        <v>8</v>
      </c>
      <c r="H14385" s="4" t="n">
        <f aca="false">ROUND(E14385*F14385,2)</f>
        <v>742514.64</v>
      </c>
    </row>
    <row r="14386" customFormat="false" ht="15" hidden="false" customHeight="false" outlineLevel="0" collapsed="false">
      <c r="A14386" s="3" t="n">
        <v>14385</v>
      </c>
      <c r="B14386" s="3" t="n">
        <v>6</v>
      </c>
      <c r="C14386" s="3" t="s">
        <v>538</v>
      </c>
      <c r="D14386" s="3" t="s">
        <v>562</v>
      </c>
      <c r="E14386" s="3" t="n">
        <v>4899</v>
      </c>
      <c r="F14386" s="4" t="n">
        <v>300.89</v>
      </c>
      <c r="G14386" s="3" t="s">
        <v>8</v>
      </c>
      <c r="H14386" s="4" t="n">
        <f aca="false">ROUND(E14386*F14386,2)</f>
        <v>1474060.11</v>
      </c>
    </row>
    <row r="14387" customFormat="false" ht="15" hidden="false" customHeight="false" outlineLevel="0" collapsed="false">
      <c r="A14387" s="3" t="n">
        <v>14386</v>
      </c>
      <c r="B14387" s="3" t="n">
        <v>14</v>
      </c>
      <c r="C14387" s="3" t="s">
        <v>538</v>
      </c>
      <c r="D14387" s="3" t="s">
        <v>562</v>
      </c>
      <c r="E14387" s="3" t="n">
        <v>4630</v>
      </c>
      <c r="F14387" s="4" t="n">
        <v>49.44</v>
      </c>
      <c r="G14387" s="3" t="s">
        <v>41</v>
      </c>
      <c r="H14387" s="4" t="n">
        <f aca="false">ROUND(E14387*F14387,2)</f>
        <v>228907.2</v>
      </c>
    </row>
    <row r="14388" customFormat="false" ht="15" hidden="false" customHeight="false" outlineLevel="0" collapsed="false">
      <c r="A14388" s="3" t="n">
        <v>14387</v>
      </c>
      <c r="B14388" s="3" t="n">
        <v>13</v>
      </c>
      <c r="C14388" s="3" t="s">
        <v>538</v>
      </c>
      <c r="D14388" s="3" t="s">
        <v>562</v>
      </c>
      <c r="E14388" s="3" t="n">
        <v>2391</v>
      </c>
      <c r="F14388" s="4" t="n">
        <v>48.48</v>
      </c>
      <c r="G14388" s="3" t="s">
        <v>41</v>
      </c>
      <c r="H14388" s="4" t="n">
        <f aca="false">ROUND(E14388*F14388,2)</f>
        <v>115915.68</v>
      </c>
    </row>
    <row r="14389" customFormat="false" ht="15" hidden="false" customHeight="false" outlineLevel="0" collapsed="false">
      <c r="A14389" s="3" t="n">
        <v>14388</v>
      </c>
      <c r="B14389" s="3" t="n">
        <v>13</v>
      </c>
      <c r="C14389" s="3" t="s">
        <v>538</v>
      </c>
      <c r="D14389" s="3" t="s">
        <v>562</v>
      </c>
      <c r="E14389" s="3" t="n">
        <v>1443</v>
      </c>
      <c r="F14389" s="4" t="n">
        <v>48.56</v>
      </c>
      <c r="G14389" s="3" t="s">
        <v>41</v>
      </c>
      <c r="H14389" s="4" t="n">
        <f aca="false">ROUND(E14389*F14389,2)</f>
        <v>70072.08</v>
      </c>
    </row>
    <row r="14390" customFormat="false" ht="15" hidden="false" customHeight="false" outlineLevel="0" collapsed="false">
      <c r="A14390" s="3" t="n">
        <v>14389</v>
      </c>
      <c r="B14390" s="3" t="n">
        <v>7</v>
      </c>
      <c r="C14390" s="3" t="s">
        <v>538</v>
      </c>
      <c r="D14390" s="3" t="s">
        <v>563</v>
      </c>
      <c r="E14390" s="3" t="n">
        <v>1953</v>
      </c>
      <c r="F14390" s="4" t="n">
        <v>246.73</v>
      </c>
      <c r="G14390" s="3" t="s">
        <v>8</v>
      </c>
      <c r="H14390" s="4" t="n">
        <f aca="false">ROUND(E14390*F14390,2)</f>
        <v>481863.69</v>
      </c>
    </row>
    <row r="14391" customFormat="false" ht="15" hidden="false" customHeight="false" outlineLevel="0" collapsed="false">
      <c r="A14391" s="3" t="n">
        <v>14390</v>
      </c>
      <c r="B14391" s="3" t="n">
        <v>13</v>
      </c>
      <c r="C14391" s="3" t="s">
        <v>538</v>
      </c>
      <c r="D14391" s="3" t="s">
        <v>563</v>
      </c>
      <c r="E14391" s="3" t="n">
        <v>367</v>
      </c>
      <c r="F14391" s="4" t="n">
        <v>48.54</v>
      </c>
      <c r="G14391" s="3" t="s">
        <v>41</v>
      </c>
      <c r="H14391" s="4" t="n">
        <f aca="false">ROUND(E14391*F14391,2)</f>
        <v>17814.18</v>
      </c>
    </row>
    <row r="14392" customFormat="false" ht="15" hidden="false" customHeight="false" outlineLevel="0" collapsed="false">
      <c r="A14392" s="3" t="n">
        <v>14391</v>
      </c>
      <c r="B14392" s="3" t="n">
        <v>9</v>
      </c>
      <c r="C14392" s="3" t="s">
        <v>538</v>
      </c>
      <c r="D14392" s="3" t="s">
        <v>563</v>
      </c>
      <c r="E14392" s="3" t="n">
        <v>2095</v>
      </c>
      <c r="F14392" s="4" t="n">
        <v>279.63</v>
      </c>
      <c r="G14392" s="3" t="s">
        <v>8</v>
      </c>
      <c r="H14392" s="4" t="n">
        <f aca="false">ROUND(E14392*F14392,2)</f>
        <v>585824.85</v>
      </c>
    </row>
    <row r="14393" customFormat="false" ht="15" hidden="false" customHeight="false" outlineLevel="0" collapsed="false">
      <c r="A14393" s="3" t="n">
        <v>14392</v>
      </c>
      <c r="B14393" s="3" t="n">
        <v>5</v>
      </c>
      <c r="C14393" s="3" t="s">
        <v>538</v>
      </c>
      <c r="D14393" s="3" t="s">
        <v>562</v>
      </c>
      <c r="E14393" s="3" t="n">
        <v>2657</v>
      </c>
      <c r="F14393" s="4" t="n">
        <v>643.2</v>
      </c>
      <c r="G14393" s="3" t="s">
        <v>8</v>
      </c>
      <c r="H14393" s="4" t="n">
        <f aca="false">ROUND(E14393*F14393,2)</f>
        <v>1708982.4</v>
      </c>
    </row>
    <row r="14394" customFormat="false" ht="15" hidden="false" customHeight="false" outlineLevel="0" collapsed="false">
      <c r="A14394" s="3" t="n">
        <v>14393</v>
      </c>
      <c r="B14394" s="3" t="n">
        <v>12</v>
      </c>
      <c r="C14394" s="3" t="s">
        <v>538</v>
      </c>
      <c r="D14394" s="3" t="s">
        <v>562</v>
      </c>
      <c r="E14394" s="3" t="n">
        <v>1809</v>
      </c>
      <c r="F14394" s="4" t="n">
        <v>209.58</v>
      </c>
      <c r="G14394" s="3" t="s">
        <v>38</v>
      </c>
      <c r="H14394" s="4" t="n">
        <f aca="false">ROUND(E14394*F14394,2)</f>
        <v>379130.22</v>
      </c>
    </row>
    <row r="14395" customFormat="false" ht="15" hidden="false" customHeight="false" outlineLevel="0" collapsed="false">
      <c r="A14395" s="3" t="n">
        <v>14394</v>
      </c>
      <c r="B14395" s="3" t="n">
        <v>8</v>
      </c>
      <c r="C14395" s="3" t="s">
        <v>538</v>
      </c>
      <c r="D14395" s="3" t="s">
        <v>562</v>
      </c>
      <c r="E14395" s="3" t="n">
        <v>2931</v>
      </c>
      <c r="F14395" s="4" t="n">
        <v>87.08</v>
      </c>
      <c r="G14395" s="3" t="s">
        <v>8</v>
      </c>
      <c r="H14395" s="4" t="n">
        <f aca="false">ROUND(E14395*F14395,2)</f>
        <v>255231.48</v>
      </c>
    </row>
    <row r="14396" customFormat="false" ht="15" hidden="false" customHeight="false" outlineLevel="0" collapsed="false">
      <c r="A14396" s="3" t="n">
        <v>14395</v>
      </c>
      <c r="B14396" s="3" t="n">
        <v>10</v>
      </c>
      <c r="C14396" s="3" t="s">
        <v>539</v>
      </c>
      <c r="D14396" s="3" t="s">
        <v>563</v>
      </c>
      <c r="E14396" s="3" t="n">
        <v>1895</v>
      </c>
      <c r="F14396" s="4" t="n">
        <v>104.67</v>
      </c>
      <c r="G14396" s="3" t="s">
        <v>8</v>
      </c>
      <c r="H14396" s="4" t="n">
        <f aca="false">ROUND(E14396*F14396,2)</f>
        <v>198349.65</v>
      </c>
    </row>
    <row r="14397" customFormat="false" ht="15" hidden="false" customHeight="false" outlineLevel="0" collapsed="false">
      <c r="A14397" s="3" t="n">
        <v>14396</v>
      </c>
      <c r="B14397" s="3" t="n">
        <v>5</v>
      </c>
      <c r="C14397" s="3" t="s">
        <v>539</v>
      </c>
      <c r="D14397" s="3" t="s">
        <v>563</v>
      </c>
      <c r="E14397" s="3" t="n">
        <v>3000</v>
      </c>
      <c r="F14397" s="4" t="n">
        <v>627.13</v>
      </c>
      <c r="G14397" s="3" t="s">
        <v>8</v>
      </c>
      <c r="H14397" s="4" t="n">
        <f aca="false">ROUND(E14397*F14397,2)</f>
        <v>1881390</v>
      </c>
    </row>
    <row r="14398" customFormat="false" ht="15" hidden="false" customHeight="false" outlineLevel="0" collapsed="false">
      <c r="A14398" s="3" t="n">
        <v>14397</v>
      </c>
      <c r="B14398" s="3" t="n">
        <v>3</v>
      </c>
      <c r="C14398" s="3" t="s">
        <v>539</v>
      </c>
      <c r="D14398" s="3" t="s">
        <v>562</v>
      </c>
      <c r="E14398" s="3" t="n">
        <v>2648</v>
      </c>
      <c r="F14398" s="4" t="n">
        <v>196.66</v>
      </c>
      <c r="G14398" s="3" t="s">
        <v>8</v>
      </c>
      <c r="H14398" s="4" t="n">
        <f aca="false">ROUND(E14398*F14398,2)</f>
        <v>520755.68</v>
      </c>
    </row>
    <row r="14399" customFormat="false" ht="15" hidden="false" customHeight="false" outlineLevel="0" collapsed="false">
      <c r="A14399" s="3" t="n">
        <v>14398</v>
      </c>
      <c r="B14399" s="3" t="n">
        <v>12</v>
      </c>
      <c r="C14399" s="3" t="s">
        <v>539</v>
      </c>
      <c r="D14399" s="3" t="s">
        <v>562</v>
      </c>
      <c r="E14399" s="3" t="n">
        <v>2618</v>
      </c>
      <c r="F14399" s="4" t="n">
        <v>211.62</v>
      </c>
      <c r="G14399" s="3" t="s">
        <v>38</v>
      </c>
      <c r="H14399" s="4" t="n">
        <f aca="false">ROUND(E14399*F14399,2)</f>
        <v>554021.16</v>
      </c>
    </row>
    <row r="14400" customFormat="false" ht="15" hidden="false" customHeight="false" outlineLevel="0" collapsed="false">
      <c r="A14400" s="3" t="n">
        <v>14399</v>
      </c>
      <c r="B14400" s="3" t="n">
        <v>8</v>
      </c>
      <c r="C14400" s="3" t="s">
        <v>539</v>
      </c>
      <c r="D14400" s="3" t="s">
        <v>562</v>
      </c>
      <c r="E14400" s="3" t="n">
        <v>3135</v>
      </c>
      <c r="F14400" s="4" t="n">
        <v>89.39</v>
      </c>
      <c r="G14400" s="3" t="s">
        <v>8</v>
      </c>
      <c r="H14400" s="4" t="n">
        <f aca="false">ROUND(E14400*F14400,2)</f>
        <v>280237.65</v>
      </c>
    </row>
    <row r="14401" customFormat="false" ht="15" hidden="false" customHeight="false" outlineLevel="0" collapsed="false">
      <c r="A14401" s="3" t="n">
        <v>14400</v>
      </c>
      <c r="B14401" s="3" t="n">
        <v>4</v>
      </c>
      <c r="C14401" s="3" t="s">
        <v>539</v>
      </c>
      <c r="D14401" s="3" t="s">
        <v>562</v>
      </c>
      <c r="E14401" s="3" t="n">
        <v>4697</v>
      </c>
      <c r="F14401" s="4" t="n">
        <v>112.86</v>
      </c>
      <c r="G14401" s="3" t="s">
        <v>8</v>
      </c>
      <c r="H14401" s="4" t="n">
        <f aca="false">ROUND(E14401*F14401,2)</f>
        <v>530103.42</v>
      </c>
    </row>
    <row r="14402" customFormat="false" ht="15" hidden="false" customHeight="false" outlineLevel="0" collapsed="false">
      <c r="A14402" s="3" t="n">
        <v>14401</v>
      </c>
      <c r="B14402" s="3" t="n">
        <v>7</v>
      </c>
      <c r="C14402" s="3" t="s">
        <v>539</v>
      </c>
      <c r="D14402" s="3" t="s">
        <v>563</v>
      </c>
      <c r="E14402" s="3" t="n">
        <v>2791</v>
      </c>
      <c r="F14402" s="4" t="n">
        <v>249.45</v>
      </c>
      <c r="G14402" s="3" t="s">
        <v>8</v>
      </c>
      <c r="H14402" s="4" t="n">
        <f aca="false">ROUND(E14402*F14402,2)</f>
        <v>696214.95</v>
      </c>
    </row>
    <row r="14403" customFormat="false" ht="15" hidden="false" customHeight="false" outlineLevel="0" collapsed="false">
      <c r="A14403" s="3" t="n">
        <v>14402</v>
      </c>
      <c r="B14403" s="3" t="n">
        <v>1</v>
      </c>
      <c r="C14403" s="3" t="s">
        <v>539</v>
      </c>
      <c r="D14403" s="3" t="s">
        <v>562</v>
      </c>
      <c r="E14403" s="3" t="n">
        <v>2621</v>
      </c>
      <c r="F14403" s="4" t="n">
        <v>317.77</v>
      </c>
      <c r="G14403" s="3" t="s">
        <v>8</v>
      </c>
      <c r="H14403" s="4" t="n">
        <f aca="false">ROUND(E14403*F14403,2)</f>
        <v>832875.17</v>
      </c>
    </row>
    <row r="14404" customFormat="false" ht="15" hidden="false" customHeight="false" outlineLevel="0" collapsed="false">
      <c r="A14404" s="3" t="n">
        <v>14403</v>
      </c>
      <c r="B14404" s="3" t="n">
        <v>7</v>
      </c>
      <c r="C14404" s="3" t="s">
        <v>539</v>
      </c>
      <c r="D14404" s="3" t="s">
        <v>562</v>
      </c>
      <c r="E14404" s="3" t="n">
        <v>1171</v>
      </c>
      <c r="F14404" s="4" t="n">
        <v>250</v>
      </c>
      <c r="G14404" s="3" t="s">
        <v>8</v>
      </c>
      <c r="H14404" s="4" t="n">
        <f aca="false">ROUND(E14404*F14404,2)</f>
        <v>292750</v>
      </c>
    </row>
    <row r="14405" customFormat="false" ht="15" hidden="false" customHeight="false" outlineLevel="0" collapsed="false">
      <c r="A14405" s="3" t="n">
        <v>14404</v>
      </c>
      <c r="B14405" s="3" t="n">
        <v>6</v>
      </c>
      <c r="C14405" s="3" t="s">
        <v>539</v>
      </c>
      <c r="D14405" s="3" t="s">
        <v>563</v>
      </c>
      <c r="E14405" s="3" t="n">
        <v>1930</v>
      </c>
      <c r="F14405" s="4" t="n">
        <v>295.49</v>
      </c>
      <c r="G14405" s="3" t="s">
        <v>8</v>
      </c>
      <c r="H14405" s="4" t="n">
        <f aca="false">ROUND(E14405*F14405,2)</f>
        <v>570295.7</v>
      </c>
    </row>
    <row r="14406" customFormat="false" ht="15" hidden="false" customHeight="false" outlineLevel="0" collapsed="false">
      <c r="A14406" s="3" t="n">
        <v>14405</v>
      </c>
      <c r="B14406" s="3" t="n">
        <v>2</v>
      </c>
      <c r="C14406" s="3" t="s">
        <v>539</v>
      </c>
      <c r="D14406" s="3" t="s">
        <v>562</v>
      </c>
      <c r="E14406" s="3" t="n">
        <v>1113</v>
      </c>
      <c r="F14406" s="4" t="n">
        <v>30.54</v>
      </c>
      <c r="G14406" s="3" t="s">
        <v>8</v>
      </c>
      <c r="H14406" s="4" t="n">
        <f aca="false">ROUND(E14406*F14406,2)</f>
        <v>33991.02</v>
      </c>
    </row>
    <row r="14407" customFormat="false" ht="15" hidden="false" customHeight="false" outlineLevel="0" collapsed="false">
      <c r="A14407" s="3" t="n">
        <v>14406</v>
      </c>
      <c r="B14407" s="3" t="n">
        <v>11</v>
      </c>
      <c r="C14407" s="3" t="s">
        <v>539</v>
      </c>
      <c r="D14407" s="3" t="s">
        <v>563</v>
      </c>
      <c r="E14407" s="3" t="n">
        <v>3480</v>
      </c>
      <c r="F14407" s="4" t="n">
        <v>95.98</v>
      </c>
      <c r="G14407" s="3" t="s">
        <v>34</v>
      </c>
      <c r="H14407" s="4" t="n">
        <f aca="false">ROUND(E14407*F14407,2)</f>
        <v>334010.4</v>
      </c>
    </row>
    <row r="14408" customFormat="false" ht="15" hidden="false" customHeight="false" outlineLevel="0" collapsed="false">
      <c r="A14408" s="3" t="n">
        <v>14407</v>
      </c>
      <c r="B14408" s="3" t="n">
        <v>13</v>
      </c>
      <c r="C14408" s="3" t="s">
        <v>539</v>
      </c>
      <c r="D14408" s="3" t="s">
        <v>562</v>
      </c>
      <c r="E14408" s="3" t="n">
        <v>410</v>
      </c>
      <c r="F14408" s="4" t="n">
        <v>48.48</v>
      </c>
      <c r="G14408" s="3" t="s">
        <v>41</v>
      </c>
      <c r="H14408" s="4" t="n">
        <f aca="false">ROUND(E14408*F14408,2)</f>
        <v>19876.8</v>
      </c>
    </row>
    <row r="14409" customFormat="false" ht="15" hidden="false" customHeight="false" outlineLevel="0" collapsed="false">
      <c r="A14409" s="3" t="n">
        <v>14408</v>
      </c>
      <c r="B14409" s="3" t="n">
        <v>2</v>
      </c>
      <c r="C14409" s="3" t="s">
        <v>539</v>
      </c>
      <c r="D14409" s="3" t="s">
        <v>563</v>
      </c>
      <c r="E14409" s="3" t="n">
        <v>2804</v>
      </c>
      <c r="F14409" s="4" t="n">
        <v>30.56</v>
      </c>
      <c r="G14409" s="3" t="s">
        <v>8</v>
      </c>
      <c r="H14409" s="4" t="n">
        <f aca="false">ROUND(E14409*F14409,2)</f>
        <v>85690.24</v>
      </c>
    </row>
    <row r="14410" customFormat="false" ht="15" hidden="false" customHeight="false" outlineLevel="0" collapsed="false">
      <c r="A14410" s="3" t="n">
        <v>14409</v>
      </c>
      <c r="B14410" s="3" t="n">
        <v>9</v>
      </c>
      <c r="C14410" s="3" t="s">
        <v>539</v>
      </c>
      <c r="D14410" s="3" t="s">
        <v>562</v>
      </c>
      <c r="E14410" s="3" t="n">
        <v>3516</v>
      </c>
      <c r="F14410" s="4" t="n">
        <v>279.92</v>
      </c>
      <c r="G14410" s="3" t="s">
        <v>8</v>
      </c>
      <c r="H14410" s="4" t="n">
        <f aca="false">ROUND(E14410*F14410,2)</f>
        <v>984198.72</v>
      </c>
    </row>
    <row r="14411" customFormat="false" ht="15" hidden="false" customHeight="false" outlineLevel="0" collapsed="false">
      <c r="A14411" s="3" t="n">
        <v>14410</v>
      </c>
      <c r="B14411" s="3" t="n">
        <v>14</v>
      </c>
      <c r="C14411" s="3" t="s">
        <v>539</v>
      </c>
      <c r="D14411" s="3" t="s">
        <v>562</v>
      </c>
      <c r="E14411" s="3" t="n">
        <v>3791</v>
      </c>
      <c r="F14411" s="4" t="n">
        <v>50.15</v>
      </c>
      <c r="G14411" s="3" t="s">
        <v>41</v>
      </c>
      <c r="H14411" s="4" t="n">
        <f aca="false">ROUND(E14411*F14411,2)</f>
        <v>190118.65</v>
      </c>
    </row>
    <row r="14412" customFormat="false" ht="15" hidden="false" customHeight="false" outlineLevel="0" collapsed="false">
      <c r="A14412" s="3" t="n">
        <v>14411</v>
      </c>
      <c r="B14412" s="3" t="n">
        <v>13</v>
      </c>
      <c r="C14412" s="3" t="s">
        <v>539</v>
      </c>
      <c r="D14412" s="3" t="s">
        <v>562</v>
      </c>
      <c r="E14412" s="3" t="n">
        <v>3312</v>
      </c>
      <c r="F14412" s="4" t="n">
        <v>48.74</v>
      </c>
      <c r="G14412" s="3" t="s">
        <v>41</v>
      </c>
      <c r="H14412" s="4" t="n">
        <f aca="false">ROUND(E14412*F14412,2)</f>
        <v>161426.88</v>
      </c>
    </row>
    <row r="14413" customFormat="false" ht="15" hidden="false" customHeight="false" outlineLevel="0" collapsed="false">
      <c r="A14413" s="3" t="n">
        <v>14412</v>
      </c>
      <c r="B14413" s="3" t="n">
        <v>4</v>
      </c>
      <c r="C14413" s="3" t="s">
        <v>539</v>
      </c>
      <c r="D14413" s="3" t="s">
        <v>562</v>
      </c>
      <c r="E14413" s="3" t="n">
        <v>4671</v>
      </c>
      <c r="F14413" s="4" t="n">
        <v>113.15</v>
      </c>
      <c r="G14413" s="3" t="s">
        <v>8</v>
      </c>
      <c r="H14413" s="4" t="n">
        <f aca="false">ROUND(E14413*F14413,2)</f>
        <v>528523.65</v>
      </c>
    </row>
    <row r="14414" customFormat="false" ht="15" hidden="false" customHeight="false" outlineLevel="0" collapsed="false">
      <c r="A14414" s="3" t="n">
        <v>14413</v>
      </c>
      <c r="B14414" s="3" t="n">
        <v>7</v>
      </c>
      <c r="C14414" s="3" t="s">
        <v>539</v>
      </c>
      <c r="D14414" s="3" t="s">
        <v>562</v>
      </c>
      <c r="E14414" s="3" t="n">
        <v>4579</v>
      </c>
      <c r="F14414" s="4" t="n">
        <v>250.34</v>
      </c>
      <c r="G14414" s="3" t="s">
        <v>8</v>
      </c>
      <c r="H14414" s="4" t="n">
        <f aca="false">ROUND(E14414*F14414,2)</f>
        <v>1146306.86</v>
      </c>
    </row>
    <row r="14415" customFormat="false" ht="15" hidden="false" customHeight="false" outlineLevel="0" collapsed="false">
      <c r="A14415" s="3" t="n">
        <v>14414</v>
      </c>
      <c r="B14415" s="3" t="n">
        <v>10</v>
      </c>
      <c r="C14415" s="3" t="s">
        <v>539</v>
      </c>
      <c r="D14415" s="3" t="s">
        <v>562</v>
      </c>
      <c r="E14415" s="3" t="n">
        <v>4144</v>
      </c>
      <c r="F14415" s="4" t="n">
        <v>104.81</v>
      </c>
      <c r="G14415" s="3" t="s">
        <v>8</v>
      </c>
      <c r="H14415" s="4" t="n">
        <f aca="false">ROUND(E14415*F14415,2)</f>
        <v>434332.64</v>
      </c>
    </row>
    <row r="14416" customFormat="false" ht="15" hidden="false" customHeight="false" outlineLevel="0" collapsed="false">
      <c r="A14416" s="3" t="n">
        <v>14415</v>
      </c>
      <c r="B14416" s="3" t="n">
        <v>15</v>
      </c>
      <c r="C14416" s="3" t="s">
        <v>539</v>
      </c>
      <c r="D14416" s="3" t="s">
        <v>563</v>
      </c>
      <c r="E14416" s="3" t="n">
        <v>1627</v>
      </c>
      <c r="F14416" s="4" t="n">
        <v>272.66</v>
      </c>
      <c r="G14416" s="3" t="s">
        <v>46</v>
      </c>
      <c r="H14416" s="4" t="n">
        <f aca="false">ROUND(E14416*F14416,2)</f>
        <v>443617.82</v>
      </c>
    </row>
    <row r="14417" customFormat="false" ht="15" hidden="false" customHeight="false" outlineLevel="0" collapsed="false">
      <c r="A14417" s="3" t="n">
        <v>14416</v>
      </c>
      <c r="B14417" s="3" t="n">
        <v>10</v>
      </c>
      <c r="C14417" s="3" t="s">
        <v>539</v>
      </c>
      <c r="D14417" s="3" t="s">
        <v>562</v>
      </c>
      <c r="E14417" s="3" t="n">
        <v>1177</v>
      </c>
      <c r="F14417" s="4" t="n">
        <v>104.79</v>
      </c>
      <c r="G14417" s="3" t="s">
        <v>8</v>
      </c>
      <c r="H14417" s="4" t="n">
        <f aca="false">ROUND(E14417*F14417,2)</f>
        <v>123337.83</v>
      </c>
    </row>
    <row r="14418" customFormat="false" ht="15" hidden="false" customHeight="false" outlineLevel="0" collapsed="false">
      <c r="A14418" s="3" t="n">
        <v>14417</v>
      </c>
      <c r="B14418" s="3" t="n">
        <v>8</v>
      </c>
      <c r="C14418" s="3" t="s">
        <v>539</v>
      </c>
      <c r="D14418" s="3" t="s">
        <v>562</v>
      </c>
      <c r="E14418" s="3" t="n">
        <v>2283</v>
      </c>
      <c r="F14418" s="4" t="n">
        <v>89.3</v>
      </c>
      <c r="G14418" s="3" t="s">
        <v>8</v>
      </c>
      <c r="H14418" s="4" t="n">
        <f aca="false">ROUND(E14418*F14418,2)</f>
        <v>203871.9</v>
      </c>
    </row>
    <row r="14419" customFormat="false" ht="15" hidden="false" customHeight="false" outlineLevel="0" collapsed="false">
      <c r="A14419" s="3" t="n">
        <v>14418</v>
      </c>
      <c r="B14419" s="3" t="n">
        <v>2</v>
      </c>
      <c r="C14419" s="3" t="s">
        <v>539</v>
      </c>
      <c r="D14419" s="3" t="s">
        <v>562</v>
      </c>
      <c r="E14419" s="3" t="n">
        <v>2115</v>
      </c>
      <c r="F14419" s="4" t="n">
        <v>30.66</v>
      </c>
      <c r="G14419" s="3" t="s">
        <v>8</v>
      </c>
      <c r="H14419" s="4" t="n">
        <f aca="false">ROUND(E14419*F14419,2)</f>
        <v>64845.9</v>
      </c>
    </row>
    <row r="14420" customFormat="false" ht="15" hidden="false" customHeight="false" outlineLevel="0" collapsed="false">
      <c r="A14420" s="3" t="n">
        <v>14419</v>
      </c>
      <c r="B14420" s="3" t="n">
        <v>1</v>
      </c>
      <c r="C14420" s="3" t="s">
        <v>539</v>
      </c>
      <c r="D14420" s="3" t="s">
        <v>562</v>
      </c>
      <c r="E14420" s="3" t="n">
        <v>608</v>
      </c>
      <c r="F14420" s="4" t="n">
        <v>316.69</v>
      </c>
      <c r="G14420" s="3" t="s">
        <v>8</v>
      </c>
      <c r="H14420" s="4" t="n">
        <f aca="false">ROUND(E14420*F14420,2)</f>
        <v>192547.52</v>
      </c>
    </row>
    <row r="14421" customFormat="false" ht="15" hidden="false" customHeight="false" outlineLevel="0" collapsed="false">
      <c r="A14421" s="3" t="n">
        <v>14420</v>
      </c>
      <c r="B14421" s="3" t="n">
        <v>10</v>
      </c>
      <c r="C14421" s="3" t="s">
        <v>539</v>
      </c>
      <c r="D14421" s="3" t="s">
        <v>562</v>
      </c>
      <c r="E14421" s="3" t="n">
        <v>2321</v>
      </c>
      <c r="F14421" s="4" t="n">
        <v>104.79</v>
      </c>
      <c r="G14421" s="3" t="s">
        <v>8</v>
      </c>
      <c r="H14421" s="4" t="n">
        <f aca="false">ROUND(E14421*F14421,2)</f>
        <v>243217.59</v>
      </c>
    </row>
    <row r="14422" customFormat="false" ht="15" hidden="false" customHeight="false" outlineLevel="0" collapsed="false">
      <c r="A14422" s="3" t="n">
        <v>14421</v>
      </c>
      <c r="B14422" s="3" t="n">
        <v>12</v>
      </c>
      <c r="C14422" s="3" t="s">
        <v>539</v>
      </c>
      <c r="D14422" s="3" t="s">
        <v>562</v>
      </c>
      <c r="E14422" s="3" t="n">
        <v>768</v>
      </c>
      <c r="F14422" s="4" t="n">
        <v>210.72</v>
      </c>
      <c r="G14422" s="3" t="s">
        <v>38</v>
      </c>
      <c r="H14422" s="4" t="n">
        <f aca="false">ROUND(E14422*F14422,2)</f>
        <v>161832.96</v>
      </c>
    </row>
    <row r="14423" customFormat="false" ht="15" hidden="false" customHeight="false" outlineLevel="0" collapsed="false">
      <c r="A14423" s="3" t="n">
        <v>14422</v>
      </c>
      <c r="B14423" s="3" t="n">
        <v>14</v>
      </c>
      <c r="C14423" s="3" t="s">
        <v>539</v>
      </c>
      <c r="D14423" s="3" t="s">
        <v>563</v>
      </c>
      <c r="E14423" s="3" t="n">
        <v>856</v>
      </c>
      <c r="F14423" s="4" t="n">
        <v>50.08</v>
      </c>
      <c r="G14423" s="3" t="s">
        <v>41</v>
      </c>
      <c r="H14423" s="4" t="n">
        <f aca="false">ROUND(E14423*F14423,2)</f>
        <v>42868.48</v>
      </c>
    </row>
    <row r="14424" customFormat="false" ht="15" hidden="false" customHeight="false" outlineLevel="0" collapsed="false">
      <c r="A14424" s="3" t="n">
        <v>14423</v>
      </c>
      <c r="B14424" s="3" t="n">
        <v>2</v>
      </c>
      <c r="C14424" s="3" t="s">
        <v>539</v>
      </c>
      <c r="D14424" s="3" t="s">
        <v>562</v>
      </c>
      <c r="E14424" s="3" t="n">
        <v>2620</v>
      </c>
      <c r="F14424" s="4" t="n">
        <v>30.56</v>
      </c>
      <c r="G14424" s="3" t="s">
        <v>8</v>
      </c>
      <c r="H14424" s="4" t="n">
        <f aca="false">ROUND(E14424*F14424,2)</f>
        <v>80067.2</v>
      </c>
    </row>
    <row r="14425" customFormat="false" ht="15" hidden="false" customHeight="false" outlineLevel="0" collapsed="false">
      <c r="A14425" s="3" t="n">
        <v>14424</v>
      </c>
      <c r="B14425" s="3" t="n">
        <v>3</v>
      </c>
      <c r="C14425" s="3" t="s">
        <v>539</v>
      </c>
      <c r="D14425" s="3" t="s">
        <v>562</v>
      </c>
      <c r="E14425" s="3" t="n">
        <v>2236</v>
      </c>
      <c r="F14425" s="4" t="n">
        <v>196.77</v>
      </c>
      <c r="G14425" s="3" t="s">
        <v>8</v>
      </c>
      <c r="H14425" s="4" t="n">
        <f aca="false">ROUND(E14425*F14425,2)</f>
        <v>439977.72</v>
      </c>
    </row>
    <row r="14426" customFormat="false" ht="15" hidden="false" customHeight="false" outlineLevel="0" collapsed="false">
      <c r="A14426" s="3" t="n">
        <v>14425</v>
      </c>
      <c r="B14426" s="3" t="n">
        <v>12</v>
      </c>
      <c r="C14426" s="3" t="s">
        <v>539</v>
      </c>
      <c r="D14426" s="3" t="s">
        <v>562</v>
      </c>
      <c r="E14426" s="3" t="n">
        <v>3408</v>
      </c>
      <c r="F14426" s="4" t="n">
        <v>210.71</v>
      </c>
      <c r="G14426" s="3" t="s">
        <v>38</v>
      </c>
      <c r="H14426" s="4" t="n">
        <f aca="false">ROUND(E14426*F14426,2)</f>
        <v>718099.68</v>
      </c>
    </row>
    <row r="14427" customFormat="false" ht="15" hidden="false" customHeight="false" outlineLevel="0" collapsed="false">
      <c r="A14427" s="3" t="n">
        <v>14426</v>
      </c>
      <c r="B14427" s="3" t="n">
        <v>1</v>
      </c>
      <c r="C14427" s="3" t="s">
        <v>539</v>
      </c>
      <c r="D14427" s="3" t="s">
        <v>563</v>
      </c>
      <c r="E14427" s="3" t="n">
        <v>4568</v>
      </c>
      <c r="F14427" s="4" t="n">
        <v>317.2</v>
      </c>
      <c r="G14427" s="3" t="s">
        <v>8</v>
      </c>
      <c r="H14427" s="4" t="n">
        <f aca="false">ROUND(E14427*F14427,2)</f>
        <v>1448969.6</v>
      </c>
    </row>
    <row r="14428" customFormat="false" ht="15" hidden="false" customHeight="false" outlineLevel="0" collapsed="false">
      <c r="A14428" s="3" t="n">
        <v>14427</v>
      </c>
      <c r="B14428" s="3" t="n">
        <v>7</v>
      </c>
      <c r="C14428" s="3" t="s">
        <v>539</v>
      </c>
      <c r="D14428" s="3" t="s">
        <v>562</v>
      </c>
      <c r="E14428" s="3" t="n">
        <v>1717</v>
      </c>
      <c r="F14428" s="4" t="n">
        <v>250.23</v>
      </c>
      <c r="G14428" s="3" t="s">
        <v>8</v>
      </c>
      <c r="H14428" s="4" t="n">
        <f aca="false">ROUND(E14428*F14428,2)</f>
        <v>429644.91</v>
      </c>
    </row>
    <row r="14429" customFormat="false" ht="15" hidden="false" customHeight="false" outlineLevel="0" collapsed="false">
      <c r="A14429" s="3" t="n">
        <v>14428</v>
      </c>
      <c r="B14429" s="3" t="n">
        <v>1</v>
      </c>
      <c r="C14429" s="3" t="s">
        <v>539</v>
      </c>
      <c r="D14429" s="3" t="s">
        <v>562</v>
      </c>
      <c r="E14429" s="3" t="n">
        <v>1538</v>
      </c>
      <c r="F14429" s="4" t="n">
        <v>316.98</v>
      </c>
      <c r="G14429" s="3" t="s">
        <v>8</v>
      </c>
      <c r="H14429" s="4" t="n">
        <f aca="false">ROUND(E14429*F14429,2)</f>
        <v>487515.24</v>
      </c>
    </row>
    <row r="14430" customFormat="false" ht="15" hidden="false" customHeight="false" outlineLevel="0" collapsed="false">
      <c r="A14430" s="3" t="n">
        <v>14429</v>
      </c>
      <c r="B14430" s="3" t="n">
        <v>10</v>
      </c>
      <c r="C14430" s="3" t="s">
        <v>540</v>
      </c>
      <c r="D14430" s="3" t="s">
        <v>563</v>
      </c>
      <c r="E14430" s="3" t="n">
        <v>466</v>
      </c>
      <c r="F14430" s="4" t="n">
        <v>105.04</v>
      </c>
      <c r="G14430" s="3" t="s">
        <v>8</v>
      </c>
      <c r="H14430" s="4" t="n">
        <f aca="false">ROUND(E14430*F14430,2)</f>
        <v>48948.64</v>
      </c>
    </row>
    <row r="14431" customFormat="false" ht="15" hidden="false" customHeight="false" outlineLevel="0" collapsed="false">
      <c r="A14431" s="3" t="n">
        <v>14430</v>
      </c>
      <c r="B14431" s="3" t="n">
        <v>4</v>
      </c>
      <c r="C14431" s="3" t="s">
        <v>540</v>
      </c>
      <c r="D14431" s="3" t="s">
        <v>563</v>
      </c>
      <c r="E14431" s="3" t="n">
        <v>4642</v>
      </c>
      <c r="F14431" s="4" t="n">
        <v>114.08</v>
      </c>
      <c r="G14431" s="3" t="s">
        <v>8</v>
      </c>
      <c r="H14431" s="4" t="n">
        <f aca="false">ROUND(E14431*F14431,2)</f>
        <v>529559.36</v>
      </c>
    </row>
    <row r="14432" customFormat="false" ht="15" hidden="false" customHeight="false" outlineLevel="0" collapsed="false">
      <c r="A14432" s="3" t="n">
        <v>14431</v>
      </c>
      <c r="B14432" s="3" t="n">
        <v>9</v>
      </c>
      <c r="C14432" s="3" t="s">
        <v>540</v>
      </c>
      <c r="D14432" s="3" t="s">
        <v>562</v>
      </c>
      <c r="E14432" s="3" t="n">
        <v>85</v>
      </c>
      <c r="F14432" s="4" t="n">
        <v>287.09</v>
      </c>
      <c r="G14432" s="3" t="s">
        <v>8</v>
      </c>
      <c r="H14432" s="4" t="n">
        <f aca="false">ROUND(E14432*F14432,2)</f>
        <v>24402.65</v>
      </c>
    </row>
    <row r="14433" customFormat="false" ht="15" hidden="false" customHeight="false" outlineLevel="0" collapsed="false">
      <c r="A14433" s="3" t="n">
        <v>14432</v>
      </c>
      <c r="B14433" s="3" t="n">
        <v>4</v>
      </c>
      <c r="C14433" s="3" t="s">
        <v>540</v>
      </c>
      <c r="D14433" s="3" t="s">
        <v>563</v>
      </c>
      <c r="E14433" s="3" t="n">
        <v>722</v>
      </c>
      <c r="F14433" s="4" t="n">
        <v>114.5</v>
      </c>
      <c r="G14433" s="3" t="s">
        <v>8</v>
      </c>
      <c r="H14433" s="4" t="n">
        <f aca="false">ROUND(E14433*F14433,2)</f>
        <v>82669</v>
      </c>
    </row>
    <row r="14434" customFormat="false" ht="15" hidden="false" customHeight="false" outlineLevel="0" collapsed="false">
      <c r="A14434" s="3" t="n">
        <v>14433</v>
      </c>
      <c r="B14434" s="3" t="n">
        <v>2</v>
      </c>
      <c r="C14434" s="3" t="s">
        <v>540</v>
      </c>
      <c r="D14434" s="3" t="s">
        <v>563</v>
      </c>
      <c r="E14434" s="3" t="n">
        <v>336</v>
      </c>
      <c r="F14434" s="4" t="n">
        <v>30.92</v>
      </c>
      <c r="G14434" s="3" t="s">
        <v>8</v>
      </c>
      <c r="H14434" s="4" t="n">
        <f aca="false">ROUND(E14434*F14434,2)</f>
        <v>10389.12</v>
      </c>
    </row>
    <row r="14435" customFormat="false" ht="15" hidden="false" customHeight="false" outlineLevel="0" collapsed="false">
      <c r="A14435" s="3" t="n">
        <v>14434</v>
      </c>
      <c r="B14435" s="3" t="n">
        <v>12</v>
      </c>
      <c r="C14435" s="3" t="s">
        <v>540</v>
      </c>
      <c r="D14435" s="3" t="s">
        <v>563</v>
      </c>
      <c r="E14435" s="3" t="n">
        <v>2550</v>
      </c>
      <c r="F14435" s="4" t="n">
        <v>211.47</v>
      </c>
      <c r="G14435" s="3" t="s">
        <v>38</v>
      </c>
      <c r="H14435" s="4" t="n">
        <f aca="false">ROUND(E14435*F14435,2)</f>
        <v>539248.5</v>
      </c>
    </row>
    <row r="14436" customFormat="false" ht="15" hidden="false" customHeight="false" outlineLevel="0" collapsed="false">
      <c r="A14436" s="3" t="n">
        <v>14435</v>
      </c>
      <c r="B14436" s="3" t="n">
        <v>6</v>
      </c>
      <c r="C14436" s="3" t="s">
        <v>540</v>
      </c>
      <c r="D14436" s="3" t="s">
        <v>563</v>
      </c>
      <c r="E14436" s="3" t="n">
        <v>3250</v>
      </c>
      <c r="F14436" s="4" t="n">
        <v>300.65</v>
      </c>
      <c r="G14436" s="3" t="s">
        <v>8</v>
      </c>
      <c r="H14436" s="4" t="n">
        <f aca="false">ROUND(E14436*F14436,2)</f>
        <v>977112.5</v>
      </c>
    </row>
    <row r="14437" customFormat="false" ht="15" hidden="false" customHeight="false" outlineLevel="0" collapsed="false">
      <c r="A14437" s="3" t="n">
        <v>14436</v>
      </c>
      <c r="B14437" s="3" t="n">
        <v>10</v>
      </c>
      <c r="C14437" s="3" t="s">
        <v>540</v>
      </c>
      <c r="D14437" s="3" t="s">
        <v>563</v>
      </c>
      <c r="E14437" s="3" t="n">
        <v>600</v>
      </c>
      <c r="F14437" s="4" t="n">
        <v>105.07</v>
      </c>
      <c r="G14437" s="3" t="s">
        <v>8</v>
      </c>
      <c r="H14437" s="4" t="n">
        <f aca="false">ROUND(E14437*F14437,2)</f>
        <v>63042</v>
      </c>
    </row>
    <row r="14438" customFormat="false" ht="15" hidden="false" customHeight="false" outlineLevel="0" collapsed="false">
      <c r="A14438" s="3" t="n">
        <v>14437</v>
      </c>
      <c r="B14438" s="3" t="n">
        <v>8</v>
      </c>
      <c r="C14438" s="3" t="s">
        <v>540</v>
      </c>
      <c r="D14438" s="3" t="s">
        <v>563</v>
      </c>
      <c r="E14438" s="3" t="n">
        <v>2163</v>
      </c>
      <c r="F14438" s="4" t="n">
        <v>89.83</v>
      </c>
      <c r="G14438" s="3" t="s">
        <v>8</v>
      </c>
      <c r="H14438" s="4" t="n">
        <f aca="false">ROUND(E14438*F14438,2)</f>
        <v>194302.29</v>
      </c>
    </row>
    <row r="14439" customFormat="false" ht="15" hidden="false" customHeight="false" outlineLevel="0" collapsed="false">
      <c r="A14439" s="3" t="n">
        <v>14438</v>
      </c>
      <c r="B14439" s="3" t="n">
        <v>5</v>
      </c>
      <c r="C14439" s="3" t="s">
        <v>540</v>
      </c>
      <c r="D14439" s="3" t="s">
        <v>562</v>
      </c>
      <c r="E14439" s="3" t="n">
        <v>1976</v>
      </c>
      <c r="F14439" s="4" t="n">
        <v>649.98</v>
      </c>
      <c r="G14439" s="3" t="s">
        <v>8</v>
      </c>
      <c r="H14439" s="4" t="n">
        <f aca="false">ROUND(E14439*F14439,2)</f>
        <v>1284360.48</v>
      </c>
    </row>
    <row r="14440" customFormat="false" ht="15" hidden="false" customHeight="false" outlineLevel="0" collapsed="false">
      <c r="A14440" s="3" t="n">
        <v>14439</v>
      </c>
      <c r="B14440" s="3" t="n">
        <v>13</v>
      </c>
      <c r="C14440" s="3" t="s">
        <v>540</v>
      </c>
      <c r="D14440" s="3" t="s">
        <v>563</v>
      </c>
      <c r="E14440" s="3" t="n">
        <v>298</v>
      </c>
      <c r="F14440" s="4" t="n">
        <v>49.29</v>
      </c>
      <c r="G14440" s="3" t="s">
        <v>41</v>
      </c>
      <c r="H14440" s="4" t="n">
        <f aca="false">ROUND(E14440*F14440,2)</f>
        <v>14688.42</v>
      </c>
    </row>
    <row r="14441" customFormat="false" ht="15" hidden="false" customHeight="false" outlineLevel="0" collapsed="false">
      <c r="A14441" s="3" t="n">
        <v>14440</v>
      </c>
      <c r="B14441" s="3" t="n">
        <v>5</v>
      </c>
      <c r="C14441" s="3" t="s">
        <v>540</v>
      </c>
      <c r="D14441" s="3" t="s">
        <v>563</v>
      </c>
      <c r="E14441" s="3" t="n">
        <v>2234</v>
      </c>
      <c r="F14441" s="4" t="n">
        <v>650.01</v>
      </c>
      <c r="G14441" s="3" t="s">
        <v>8</v>
      </c>
      <c r="H14441" s="4" t="n">
        <f aca="false">ROUND(E14441*F14441,2)</f>
        <v>1452122.34</v>
      </c>
    </row>
    <row r="14442" customFormat="false" ht="15" hidden="false" customHeight="false" outlineLevel="0" collapsed="false">
      <c r="A14442" s="3" t="n">
        <v>14441</v>
      </c>
      <c r="B14442" s="3" t="n">
        <v>14</v>
      </c>
      <c r="C14442" s="3" t="s">
        <v>540</v>
      </c>
      <c r="D14442" s="3" t="s">
        <v>562</v>
      </c>
      <c r="E14442" s="3" t="n">
        <v>423</v>
      </c>
      <c r="F14442" s="4" t="n">
        <v>50.38</v>
      </c>
      <c r="G14442" s="3" t="s">
        <v>41</v>
      </c>
      <c r="H14442" s="4" t="n">
        <f aca="false">ROUND(E14442*F14442,2)</f>
        <v>21310.74</v>
      </c>
    </row>
    <row r="14443" customFormat="false" ht="15" hidden="false" customHeight="false" outlineLevel="0" collapsed="false">
      <c r="A14443" s="3" t="n">
        <v>14442</v>
      </c>
      <c r="B14443" s="3" t="n">
        <v>15</v>
      </c>
      <c r="C14443" s="3" t="s">
        <v>540</v>
      </c>
      <c r="D14443" s="3" t="s">
        <v>562</v>
      </c>
      <c r="E14443" s="3" t="n">
        <v>4146</v>
      </c>
      <c r="F14443" s="4" t="n">
        <v>275.18</v>
      </c>
      <c r="G14443" s="3" t="s">
        <v>46</v>
      </c>
      <c r="H14443" s="4" t="n">
        <f aca="false">ROUND(E14443*F14443,2)</f>
        <v>1140896.28</v>
      </c>
    </row>
    <row r="14444" customFormat="false" ht="15" hidden="false" customHeight="false" outlineLevel="0" collapsed="false">
      <c r="A14444" s="3" t="n">
        <v>14443</v>
      </c>
      <c r="B14444" s="3" t="n">
        <v>14</v>
      </c>
      <c r="C14444" s="3" t="s">
        <v>540</v>
      </c>
      <c r="D14444" s="3" t="s">
        <v>563</v>
      </c>
      <c r="E14444" s="3" t="n">
        <v>67</v>
      </c>
      <c r="F14444" s="4" t="n">
        <v>50.29</v>
      </c>
      <c r="G14444" s="3" t="s">
        <v>41</v>
      </c>
      <c r="H14444" s="4" t="n">
        <f aca="false">ROUND(E14444*F14444,2)</f>
        <v>3369.43</v>
      </c>
    </row>
    <row r="14445" customFormat="false" ht="15" hidden="false" customHeight="false" outlineLevel="0" collapsed="false">
      <c r="A14445" s="3" t="n">
        <v>14444</v>
      </c>
      <c r="B14445" s="3" t="n">
        <v>3</v>
      </c>
      <c r="C14445" s="3" t="s">
        <v>540</v>
      </c>
      <c r="D14445" s="3" t="s">
        <v>562</v>
      </c>
      <c r="E14445" s="3" t="n">
        <v>3708</v>
      </c>
      <c r="F14445" s="4" t="n">
        <v>206.24</v>
      </c>
      <c r="G14445" s="3" t="s">
        <v>8</v>
      </c>
      <c r="H14445" s="4" t="n">
        <f aca="false">ROUND(E14445*F14445,2)</f>
        <v>764737.92</v>
      </c>
    </row>
    <row r="14446" customFormat="false" ht="15" hidden="false" customHeight="false" outlineLevel="0" collapsed="false">
      <c r="A14446" s="3" t="n">
        <v>14445</v>
      </c>
      <c r="B14446" s="3" t="n">
        <v>3</v>
      </c>
      <c r="C14446" s="3" t="s">
        <v>540</v>
      </c>
      <c r="D14446" s="3" t="s">
        <v>563</v>
      </c>
      <c r="E14446" s="3" t="n">
        <v>753</v>
      </c>
      <c r="F14446" s="4" t="n">
        <v>206.05</v>
      </c>
      <c r="G14446" s="3" t="s">
        <v>8</v>
      </c>
      <c r="H14446" s="4" t="n">
        <f aca="false">ROUND(E14446*F14446,2)</f>
        <v>155155.65</v>
      </c>
    </row>
    <row r="14447" customFormat="false" ht="15" hidden="false" customHeight="false" outlineLevel="0" collapsed="false">
      <c r="A14447" s="3" t="n">
        <v>14446</v>
      </c>
      <c r="B14447" s="3" t="n">
        <v>14</v>
      </c>
      <c r="C14447" s="3" t="s">
        <v>540</v>
      </c>
      <c r="D14447" s="3" t="s">
        <v>563</v>
      </c>
      <c r="E14447" s="3" t="n">
        <v>1883</v>
      </c>
      <c r="F14447" s="4" t="n">
        <v>50.43</v>
      </c>
      <c r="G14447" s="3" t="s">
        <v>41</v>
      </c>
      <c r="H14447" s="4" t="n">
        <f aca="false">ROUND(E14447*F14447,2)</f>
        <v>94959.69</v>
      </c>
    </row>
    <row r="14448" customFormat="false" ht="15" hidden="false" customHeight="false" outlineLevel="0" collapsed="false">
      <c r="A14448" s="3" t="n">
        <v>14447</v>
      </c>
      <c r="B14448" s="3" t="n">
        <v>2</v>
      </c>
      <c r="C14448" s="3" t="s">
        <v>540</v>
      </c>
      <c r="D14448" s="3" t="s">
        <v>563</v>
      </c>
      <c r="E14448" s="3" t="n">
        <v>3639</v>
      </c>
      <c r="F14448" s="4" t="n">
        <v>30.83</v>
      </c>
      <c r="G14448" s="3" t="s">
        <v>8</v>
      </c>
      <c r="H14448" s="4" t="n">
        <f aca="false">ROUND(E14448*F14448,2)</f>
        <v>112190.37</v>
      </c>
    </row>
    <row r="14449" customFormat="false" ht="15" hidden="false" customHeight="false" outlineLevel="0" collapsed="false">
      <c r="A14449" s="3" t="n">
        <v>14448</v>
      </c>
      <c r="B14449" s="3" t="n">
        <v>12</v>
      </c>
      <c r="C14449" s="3" t="s">
        <v>540</v>
      </c>
      <c r="D14449" s="3" t="s">
        <v>563</v>
      </c>
      <c r="E14449" s="3" t="n">
        <v>3317</v>
      </c>
      <c r="F14449" s="4" t="n">
        <v>211.19</v>
      </c>
      <c r="G14449" s="3" t="s">
        <v>38</v>
      </c>
      <c r="H14449" s="4" t="n">
        <f aca="false">ROUND(E14449*F14449,2)</f>
        <v>700517.23</v>
      </c>
    </row>
    <row r="14450" customFormat="false" ht="15" hidden="false" customHeight="false" outlineLevel="0" collapsed="false">
      <c r="A14450" s="3" t="n">
        <v>14449</v>
      </c>
      <c r="B14450" s="3" t="n">
        <v>13</v>
      </c>
      <c r="C14450" s="3" t="s">
        <v>540</v>
      </c>
      <c r="D14450" s="3" t="s">
        <v>562</v>
      </c>
      <c r="E14450" s="3" t="n">
        <v>2395</v>
      </c>
      <c r="F14450" s="4" t="n">
        <v>49.33</v>
      </c>
      <c r="G14450" s="3" t="s">
        <v>41</v>
      </c>
      <c r="H14450" s="4" t="n">
        <f aca="false">ROUND(E14450*F14450,2)</f>
        <v>118145.35</v>
      </c>
    </row>
    <row r="14451" customFormat="false" ht="15" hidden="false" customHeight="false" outlineLevel="0" collapsed="false">
      <c r="A14451" s="3" t="n">
        <v>14450</v>
      </c>
      <c r="B14451" s="3" t="n">
        <v>15</v>
      </c>
      <c r="C14451" s="3" t="s">
        <v>540</v>
      </c>
      <c r="D14451" s="3" t="s">
        <v>563</v>
      </c>
      <c r="E14451" s="3" t="n">
        <v>1721</v>
      </c>
      <c r="F14451" s="4" t="n">
        <v>275.83</v>
      </c>
      <c r="G14451" s="3" t="s">
        <v>46</v>
      </c>
      <c r="H14451" s="4" t="n">
        <f aca="false">ROUND(E14451*F14451,2)</f>
        <v>474703.43</v>
      </c>
    </row>
    <row r="14452" customFormat="false" ht="15" hidden="false" customHeight="false" outlineLevel="0" collapsed="false">
      <c r="A14452" s="3" t="n">
        <v>14451</v>
      </c>
      <c r="B14452" s="3" t="n">
        <v>2</v>
      </c>
      <c r="C14452" s="3" t="s">
        <v>540</v>
      </c>
      <c r="D14452" s="3" t="s">
        <v>563</v>
      </c>
      <c r="E14452" s="3" t="n">
        <v>2562</v>
      </c>
      <c r="F14452" s="4" t="n">
        <v>30.82</v>
      </c>
      <c r="G14452" s="3" t="s">
        <v>8</v>
      </c>
      <c r="H14452" s="4" t="n">
        <f aca="false">ROUND(E14452*F14452,2)</f>
        <v>78960.84</v>
      </c>
    </row>
    <row r="14453" customFormat="false" ht="15" hidden="false" customHeight="false" outlineLevel="0" collapsed="false">
      <c r="A14453" s="3" t="n">
        <v>14452</v>
      </c>
      <c r="B14453" s="3" t="n">
        <v>12</v>
      </c>
      <c r="C14453" s="3" t="s">
        <v>540</v>
      </c>
      <c r="D14453" s="3" t="s">
        <v>562</v>
      </c>
      <c r="E14453" s="3" t="n">
        <v>1330</v>
      </c>
      <c r="F14453" s="4" t="n">
        <v>211.37</v>
      </c>
      <c r="G14453" s="3" t="s">
        <v>38</v>
      </c>
      <c r="H14453" s="4" t="n">
        <f aca="false">ROUND(E14453*F14453,2)</f>
        <v>281122.1</v>
      </c>
    </row>
    <row r="14454" customFormat="false" ht="15" hidden="false" customHeight="false" outlineLevel="0" collapsed="false">
      <c r="A14454" s="3" t="n">
        <v>14453</v>
      </c>
      <c r="B14454" s="3" t="n">
        <v>3</v>
      </c>
      <c r="C14454" s="3" t="s">
        <v>540</v>
      </c>
      <c r="D14454" s="3" t="s">
        <v>563</v>
      </c>
      <c r="E14454" s="3" t="n">
        <v>1824</v>
      </c>
      <c r="F14454" s="4" t="n">
        <v>205.78</v>
      </c>
      <c r="G14454" s="3" t="s">
        <v>8</v>
      </c>
      <c r="H14454" s="4" t="n">
        <f aca="false">ROUND(E14454*F14454,2)</f>
        <v>375342.72</v>
      </c>
    </row>
    <row r="14455" customFormat="false" ht="15" hidden="false" customHeight="false" outlineLevel="0" collapsed="false">
      <c r="A14455" s="3" t="n">
        <v>14454</v>
      </c>
      <c r="B14455" s="3" t="n">
        <v>13</v>
      </c>
      <c r="C14455" s="3" t="s">
        <v>540</v>
      </c>
      <c r="D14455" s="3" t="s">
        <v>563</v>
      </c>
      <c r="E14455" s="3" t="n">
        <v>2241</v>
      </c>
      <c r="F14455" s="4" t="n">
        <v>49.24</v>
      </c>
      <c r="G14455" s="3" t="s">
        <v>41</v>
      </c>
      <c r="H14455" s="4" t="n">
        <f aca="false">ROUND(E14455*F14455,2)</f>
        <v>110346.84</v>
      </c>
    </row>
    <row r="14456" customFormat="false" ht="15" hidden="false" customHeight="false" outlineLevel="0" collapsed="false">
      <c r="A14456" s="3" t="n">
        <v>14455</v>
      </c>
      <c r="B14456" s="3" t="n">
        <v>14</v>
      </c>
      <c r="C14456" s="3" t="s">
        <v>541</v>
      </c>
      <c r="D14456" s="3" t="s">
        <v>562</v>
      </c>
      <c r="E14456" s="3" t="n">
        <v>1973</v>
      </c>
      <c r="F14456" s="4" t="n">
        <v>50.2</v>
      </c>
      <c r="G14456" s="3" t="s">
        <v>41</v>
      </c>
      <c r="H14456" s="4" t="n">
        <f aca="false">ROUND(E14456*F14456,2)</f>
        <v>99044.6</v>
      </c>
    </row>
    <row r="14457" customFormat="false" ht="15" hidden="false" customHeight="false" outlineLevel="0" collapsed="false">
      <c r="A14457" s="3" t="n">
        <v>14456</v>
      </c>
      <c r="B14457" s="3" t="n">
        <v>13</v>
      </c>
      <c r="C14457" s="3" t="s">
        <v>541</v>
      </c>
      <c r="D14457" s="3" t="s">
        <v>563</v>
      </c>
      <c r="E14457" s="3" t="n">
        <v>3700</v>
      </c>
      <c r="F14457" s="4" t="n">
        <v>50.2</v>
      </c>
      <c r="G14457" s="3" t="s">
        <v>41</v>
      </c>
      <c r="H14457" s="4" t="n">
        <f aca="false">ROUND(E14457*F14457,2)</f>
        <v>185740</v>
      </c>
    </row>
    <row r="14458" customFormat="false" ht="15" hidden="false" customHeight="false" outlineLevel="0" collapsed="false">
      <c r="A14458" s="3" t="n">
        <v>14457</v>
      </c>
      <c r="B14458" s="3" t="n">
        <v>14</v>
      </c>
      <c r="C14458" s="3" t="s">
        <v>541</v>
      </c>
      <c r="D14458" s="3" t="s">
        <v>562</v>
      </c>
      <c r="E14458" s="3" t="n">
        <v>4724</v>
      </c>
      <c r="F14458" s="4" t="n">
        <v>50.09</v>
      </c>
      <c r="G14458" s="3" t="s">
        <v>41</v>
      </c>
      <c r="H14458" s="4" t="n">
        <f aca="false">ROUND(E14458*F14458,2)</f>
        <v>236625.16</v>
      </c>
    </row>
    <row r="14459" customFormat="false" ht="15" hidden="false" customHeight="false" outlineLevel="0" collapsed="false">
      <c r="A14459" s="3" t="n">
        <v>14458</v>
      </c>
      <c r="B14459" s="3" t="n">
        <v>13</v>
      </c>
      <c r="C14459" s="3" t="s">
        <v>541</v>
      </c>
      <c r="D14459" s="3" t="s">
        <v>563</v>
      </c>
      <c r="E14459" s="3" t="n">
        <v>3661</v>
      </c>
      <c r="F14459" s="4" t="n">
        <v>50.2</v>
      </c>
      <c r="G14459" s="3" t="s">
        <v>41</v>
      </c>
      <c r="H14459" s="4" t="n">
        <f aca="false">ROUND(E14459*F14459,2)</f>
        <v>183782.2</v>
      </c>
    </row>
    <row r="14460" customFormat="false" ht="15" hidden="false" customHeight="false" outlineLevel="0" collapsed="false">
      <c r="A14460" s="3" t="n">
        <v>14459</v>
      </c>
      <c r="B14460" s="3" t="n">
        <v>11</v>
      </c>
      <c r="C14460" s="3" t="s">
        <v>541</v>
      </c>
      <c r="D14460" s="3" t="s">
        <v>562</v>
      </c>
      <c r="E14460" s="3" t="n">
        <v>2667</v>
      </c>
      <c r="F14460" s="4" t="n">
        <v>93.59</v>
      </c>
      <c r="G14460" s="3" t="s">
        <v>34</v>
      </c>
      <c r="H14460" s="4" t="n">
        <f aca="false">ROUND(E14460*F14460,2)</f>
        <v>249604.53</v>
      </c>
    </row>
    <row r="14461" customFormat="false" ht="15" hidden="false" customHeight="false" outlineLevel="0" collapsed="false">
      <c r="A14461" s="3" t="n">
        <v>14460</v>
      </c>
      <c r="B14461" s="3" t="n">
        <v>5</v>
      </c>
      <c r="C14461" s="3" t="s">
        <v>541</v>
      </c>
      <c r="D14461" s="3" t="s">
        <v>563</v>
      </c>
      <c r="E14461" s="3" t="n">
        <v>1502</v>
      </c>
      <c r="F14461" s="4" t="n">
        <v>655.15</v>
      </c>
      <c r="G14461" s="3" t="s">
        <v>8</v>
      </c>
      <c r="H14461" s="4" t="n">
        <f aca="false">ROUND(E14461*F14461,2)</f>
        <v>984035.3</v>
      </c>
    </row>
    <row r="14462" customFormat="false" ht="15" hidden="false" customHeight="false" outlineLevel="0" collapsed="false">
      <c r="A14462" s="3" t="n">
        <v>14461</v>
      </c>
      <c r="B14462" s="3" t="n">
        <v>4</v>
      </c>
      <c r="C14462" s="3" t="s">
        <v>541</v>
      </c>
      <c r="D14462" s="3" t="s">
        <v>562</v>
      </c>
      <c r="E14462" s="3" t="n">
        <v>755</v>
      </c>
      <c r="F14462" s="4" t="n">
        <v>115.8</v>
      </c>
      <c r="G14462" s="3" t="s">
        <v>8</v>
      </c>
      <c r="H14462" s="4" t="n">
        <f aca="false">ROUND(E14462*F14462,2)</f>
        <v>87429</v>
      </c>
    </row>
    <row r="14463" customFormat="false" ht="15" hidden="false" customHeight="false" outlineLevel="0" collapsed="false">
      <c r="A14463" s="3" t="n">
        <v>14462</v>
      </c>
      <c r="B14463" s="3" t="n">
        <v>4</v>
      </c>
      <c r="C14463" s="3" t="s">
        <v>541</v>
      </c>
      <c r="D14463" s="3" t="s">
        <v>562</v>
      </c>
      <c r="E14463" s="3" t="n">
        <v>3719</v>
      </c>
      <c r="F14463" s="4" t="n">
        <v>115.97</v>
      </c>
      <c r="G14463" s="3" t="s">
        <v>8</v>
      </c>
      <c r="H14463" s="4" t="n">
        <f aca="false">ROUND(E14463*F14463,2)</f>
        <v>431292.43</v>
      </c>
    </row>
    <row r="14464" customFormat="false" ht="15" hidden="false" customHeight="false" outlineLevel="0" collapsed="false">
      <c r="A14464" s="3" t="n">
        <v>14463</v>
      </c>
      <c r="B14464" s="3" t="n">
        <v>4</v>
      </c>
      <c r="C14464" s="3" t="s">
        <v>541</v>
      </c>
      <c r="D14464" s="3" t="s">
        <v>563</v>
      </c>
      <c r="E14464" s="3" t="n">
        <v>1151</v>
      </c>
      <c r="F14464" s="4" t="n">
        <v>115.44</v>
      </c>
      <c r="G14464" s="3" t="s">
        <v>8</v>
      </c>
      <c r="H14464" s="4" t="n">
        <f aca="false">ROUND(E14464*F14464,2)</f>
        <v>132871.44</v>
      </c>
    </row>
    <row r="14465" customFormat="false" ht="15" hidden="false" customHeight="false" outlineLevel="0" collapsed="false">
      <c r="A14465" s="3" t="n">
        <v>14464</v>
      </c>
      <c r="B14465" s="3" t="n">
        <v>8</v>
      </c>
      <c r="C14465" s="3" t="s">
        <v>541</v>
      </c>
      <c r="D14465" s="3" t="s">
        <v>563</v>
      </c>
      <c r="E14465" s="3" t="n">
        <v>4746</v>
      </c>
      <c r="F14465" s="4" t="n">
        <v>89.72</v>
      </c>
      <c r="G14465" s="3" t="s">
        <v>8</v>
      </c>
      <c r="H14465" s="4" t="n">
        <f aca="false">ROUND(E14465*F14465,2)</f>
        <v>425811.12</v>
      </c>
    </row>
    <row r="14466" customFormat="false" ht="15" hidden="false" customHeight="false" outlineLevel="0" collapsed="false">
      <c r="A14466" s="3" t="n">
        <v>14465</v>
      </c>
      <c r="B14466" s="3" t="n">
        <v>10</v>
      </c>
      <c r="C14466" s="3" t="s">
        <v>541</v>
      </c>
      <c r="D14466" s="3" t="s">
        <v>563</v>
      </c>
      <c r="E14466" s="3" t="n">
        <v>428</v>
      </c>
      <c r="F14466" s="4" t="n">
        <v>104.27</v>
      </c>
      <c r="G14466" s="3" t="s">
        <v>8</v>
      </c>
      <c r="H14466" s="4" t="n">
        <f aca="false">ROUND(E14466*F14466,2)</f>
        <v>44627.56</v>
      </c>
    </row>
    <row r="14467" customFormat="false" ht="15" hidden="false" customHeight="false" outlineLevel="0" collapsed="false">
      <c r="A14467" s="3" t="n">
        <v>14466</v>
      </c>
      <c r="B14467" s="3" t="n">
        <v>15</v>
      </c>
      <c r="C14467" s="3" t="s">
        <v>541</v>
      </c>
      <c r="D14467" s="3" t="s">
        <v>563</v>
      </c>
      <c r="E14467" s="3" t="n">
        <v>2997</v>
      </c>
      <c r="F14467" s="4" t="n">
        <v>277.57</v>
      </c>
      <c r="G14467" s="3" t="s">
        <v>46</v>
      </c>
      <c r="H14467" s="4" t="n">
        <f aca="false">ROUND(E14467*F14467,2)</f>
        <v>831877.29</v>
      </c>
    </row>
    <row r="14468" customFormat="false" ht="15" hidden="false" customHeight="false" outlineLevel="0" collapsed="false">
      <c r="A14468" s="3" t="n">
        <v>14467</v>
      </c>
      <c r="B14468" s="3" t="n">
        <v>15</v>
      </c>
      <c r="C14468" s="3" t="s">
        <v>541</v>
      </c>
      <c r="D14468" s="3" t="s">
        <v>562</v>
      </c>
      <c r="E14468" s="3" t="n">
        <v>254</v>
      </c>
      <c r="F14468" s="4" t="n">
        <v>277.84</v>
      </c>
      <c r="G14468" s="3" t="s">
        <v>46</v>
      </c>
      <c r="H14468" s="4" t="n">
        <f aca="false">ROUND(E14468*F14468,2)</f>
        <v>70571.36</v>
      </c>
    </row>
    <row r="14469" customFormat="false" ht="15" hidden="false" customHeight="false" outlineLevel="0" collapsed="false">
      <c r="A14469" s="3" t="n">
        <v>14468</v>
      </c>
      <c r="B14469" s="3" t="n">
        <v>12</v>
      </c>
      <c r="C14469" s="3" t="s">
        <v>541</v>
      </c>
      <c r="D14469" s="3" t="s">
        <v>563</v>
      </c>
      <c r="E14469" s="3" t="n">
        <v>4919</v>
      </c>
      <c r="F14469" s="4" t="n">
        <v>211.71</v>
      </c>
      <c r="G14469" s="3" t="s">
        <v>38</v>
      </c>
      <c r="H14469" s="4" t="n">
        <f aca="false">ROUND(E14469*F14469,2)</f>
        <v>1041401.49</v>
      </c>
    </row>
    <row r="14470" customFormat="false" ht="15" hidden="false" customHeight="false" outlineLevel="0" collapsed="false">
      <c r="A14470" s="3" t="n">
        <v>14469</v>
      </c>
      <c r="B14470" s="3" t="n">
        <v>11</v>
      </c>
      <c r="C14470" s="3" t="s">
        <v>541</v>
      </c>
      <c r="D14470" s="3" t="s">
        <v>563</v>
      </c>
      <c r="E14470" s="3" t="n">
        <v>3017</v>
      </c>
      <c r="F14470" s="4" t="n">
        <v>93.67</v>
      </c>
      <c r="G14470" s="3" t="s">
        <v>34</v>
      </c>
      <c r="H14470" s="4" t="n">
        <f aca="false">ROUND(E14470*F14470,2)</f>
        <v>282602.39</v>
      </c>
    </row>
    <row r="14471" customFormat="false" ht="15" hidden="false" customHeight="false" outlineLevel="0" collapsed="false">
      <c r="A14471" s="3" t="n">
        <v>14470</v>
      </c>
      <c r="B14471" s="3" t="n">
        <v>3</v>
      </c>
      <c r="C14471" s="3" t="s">
        <v>541</v>
      </c>
      <c r="D14471" s="3" t="s">
        <v>563</v>
      </c>
      <c r="E14471" s="3" t="n">
        <v>1807</v>
      </c>
      <c r="F14471" s="4" t="n">
        <v>206.53</v>
      </c>
      <c r="G14471" s="3" t="s">
        <v>8</v>
      </c>
      <c r="H14471" s="4" t="n">
        <f aca="false">ROUND(E14471*F14471,2)</f>
        <v>373199.71</v>
      </c>
    </row>
    <row r="14472" customFormat="false" ht="15" hidden="false" customHeight="false" outlineLevel="0" collapsed="false">
      <c r="A14472" s="3" t="n">
        <v>14471</v>
      </c>
      <c r="B14472" s="3" t="n">
        <v>9</v>
      </c>
      <c r="C14472" s="3" t="s">
        <v>541</v>
      </c>
      <c r="D14472" s="3" t="s">
        <v>562</v>
      </c>
      <c r="E14472" s="3" t="n">
        <v>3377</v>
      </c>
      <c r="F14472" s="4" t="n">
        <v>287.62</v>
      </c>
      <c r="G14472" s="3" t="s">
        <v>8</v>
      </c>
      <c r="H14472" s="4" t="n">
        <f aca="false">ROUND(E14472*F14472,2)</f>
        <v>971292.74</v>
      </c>
    </row>
    <row r="14473" customFormat="false" ht="15" hidden="false" customHeight="false" outlineLevel="0" collapsed="false">
      <c r="A14473" s="3" t="n">
        <v>14472</v>
      </c>
      <c r="B14473" s="3" t="n">
        <v>12</v>
      </c>
      <c r="C14473" s="3" t="s">
        <v>541</v>
      </c>
      <c r="D14473" s="3" t="s">
        <v>562</v>
      </c>
      <c r="E14473" s="3" t="n">
        <v>4154</v>
      </c>
      <c r="F14473" s="4" t="n">
        <v>212.24</v>
      </c>
      <c r="G14473" s="3" t="s">
        <v>38</v>
      </c>
      <c r="H14473" s="4" t="n">
        <f aca="false">ROUND(E14473*F14473,2)</f>
        <v>881644.96</v>
      </c>
    </row>
    <row r="14474" customFormat="false" ht="15" hidden="false" customHeight="false" outlineLevel="0" collapsed="false">
      <c r="A14474" s="3" t="n">
        <v>14473</v>
      </c>
      <c r="B14474" s="3" t="n">
        <v>11</v>
      </c>
      <c r="C14474" s="3" t="s">
        <v>541</v>
      </c>
      <c r="D14474" s="3" t="s">
        <v>562</v>
      </c>
      <c r="E14474" s="3" t="n">
        <v>1468</v>
      </c>
      <c r="F14474" s="4" t="n">
        <v>94</v>
      </c>
      <c r="G14474" s="3" t="s">
        <v>34</v>
      </c>
      <c r="H14474" s="4" t="n">
        <f aca="false">ROUND(E14474*F14474,2)</f>
        <v>137992</v>
      </c>
    </row>
    <row r="14475" customFormat="false" ht="15" hidden="false" customHeight="false" outlineLevel="0" collapsed="false">
      <c r="A14475" s="3" t="n">
        <v>14474</v>
      </c>
      <c r="B14475" s="3" t="n">
        <v>2</v>
      </c>
      <c r="C14475" s="3" t="s">
        <v>541</v>
      </c>
      <c r="D14475" s="3" t="s">
        <v>563</v>
      </c>
      <c r="E14475" s="3" t="n">
        <v>4698</v>
      </c>
      <c r="F14475" s="4" t="n">
        <v>31.96</v>
      </c>
      <c r="G14475" s="3" t="s">
        <v>8</v>
      </c>
      <c r="H14475" s="4" t="n">
        <f aca="false">ROUND(E14475*F14475,2)</f>
        <v>150148.08</v>
      </c>
    </row>
    <row r="14476" customFormat="false" ht="15" hidden="false" customHeight="false" outlineLevel="0" collapsed="false">
      <c r="A14476" s="3" t="n">
        <v>14475</v>
      </c>
      <c r="B14476" s="3" t="n">
        <v>3</v>
      </c>
      <c r="C14476" s="3" t="s">
        <v>541</v>
      </c>
      <c r="D14476" s="3" t="s">
        <v>563</v>
      </c>
      <c r="E14476" s="3" t="n">
        <v>3671</v>
      </c>
      <c r="F14476" s="4" t="n">
        <v>207.52</v>
      </c>
      <c r="G14476" s="3" t="s">
        <v>8</v>
      </c>
      <c r="H14476" s="4" t="n">
        <f aca="false">ROUND(E14476*F14476,2)</f>
        <v>761805.92</v>
      </c>
    </row>
    <row r="14477" customFormat="false" ht="15" hidden="false" customHeight="false" outlineLevel="0" collapsed="false">
      <c r="A14477" s="3" t="n">
        <v>14476</v>
      </c>
      <c r="B14477" s="3" t="n">
        <v>11</v>
      </c>
      <c r="C14477" s="3" t="s">
        <v>541</v>
      </c>
      <c r="D14477" s="3" t="s">
        <v>563</v>
      </c>
      <c r="E14477" s="3" t="n">
        <v>4667</v>
      </c>
      <c r="F14477" s="4" t="n">
        <v>93.81</v>
      </c>
      <c r="G14477" s="3" t="s">
        <v>34</v>
      </c>
      <c r="H14477" s="4" t="n">
        <f aca="false">ROUND(E14477*F14477,2)</f>
        <v>437811.27</v>
      </c>
    </row>
    <row r="14478" customFormat="false" ht="15" hidden="false" customHeight="false" outlineLevel="0" collapsed="false">
      <c r="A14478" s="3" t="n">
        <v>14477</v>
      </c>
      <c r="B14478" s="3" t="n">
        <v>8</v>
      </c>
      <c r="C14478" s="3" t="s">
        <v>541</v>
      </c>
      <c r="D14478" s="3" t="s">
        <v>563</v>
      </c>
      <c r="E14478" s="3" t="n">
        <v>300</v>
      </c>
      <c r="F14478" s="4" t="n">
        <v>89.65</v>
      </c>
      <c r="G14478" s="3" t="s">
        <v>8</v>
      </c>
      <c r="H14478" s="4" t="n">
        <f aca="false">ROUND(E14478*F14478,2)</f>
        <v>26895</v>
      </c>
    </row>
    <row r="14479" customFormat="false" ht="15" hidden="false" customHeight="false" outlineLevel="0" collapsed="false">
      <c r="A14479" s="3" t="n">
        <v>14478</v>
      </c>
      <c r="B14479" s="3" t="n">
        <v>2</v>
      </c>
      <c r="C14479" s="3" t="s">
        <v>541</v>
      </c>
      <c r="D14479" s="3" t="s">
        <v>562</v>
      </c>
      <c r="E14479" s="3" t="n">
        <v>3709</v>
      </c>
      <c r="F14479" s="4" t="n">
        <v>32</v>
      </c>
      <c r="G14479" s="3" t="s">
        <v>8</v>
      </c>
      <c r="H14479" s="4" t="n">
        <f aca="false">ROUND(E14479*F14479,2)</f>
        <v>118688</v>
      </c>
    </row>
    <row r="14480" customFormat="false" ht="15" hidden="false" customHeight="false" outlineLevel="0" collapsed="false">
      <c r="A14480" s="3" t="n">
        <v>14479</v>
      </c>
      <c r="B14480" s="3" t="n">
        <v>8</v>
      </c>
      <c r="C14480" s="3" t="s">
        <v>541</v>
      </c>
      <c r="D14480" s="3" t="s">
        <v>562</v>
      </c>
      <c r="E14480" s="3" t="n">
        <v>4110</v>
      </c>
      <c r="F14480" s="4" t="n">
        <v>89.77</v>
      </c>
      <c r="G14480" s="3" t="s">
        <v>8</v>
      </c>
      <c r="H14480" s="4" t="n">
        <f aca="false">ROUND(E14480*F14480,2)</f>
        <v>368954.7</v>
      </c>
    </row>
    <row r="14481" customFormat="false" ht="15" hidden="false" customHeight="false" outlineLevel="0" collapsed="false">
      <c r="A14481" s="3" t="n">
        <v>14480</v>
      </c>
      <c r="B14481" s="3" t="n">
        <v>5</v>
      </c>
      <c r="C14481" s="3" t="s">
        <v>541</v>
      </c>
      <c r="D14481" s="3" t="s">
        <v>563</v>
      </c>
      <c r="E14481" s="3" t="n">
        <v>1643</v>
      </c>
      <c r="F14481" s="4" t="n">
        <v>653.08</v>
      </c>
      <c r="G14481" s="3" t="s">
        <v>8</v>
      </c>
      <c r="H14481" s="4" t="n">
        <f aca="false">ROUND(E14481*F14481,2)</f>
        <v>1073010.44</v>
      </c>
    </row>
    <row r="14482" customFormat="false" ht="15" hidden="false" customHeight="false" outlineLevel="0" collapsed="false">
      <c r="A14482" s="3" t="n">
        <v>14481</v>
      </c>
      <c r="B14482" s="3" t="n">
        <v>11</v>
      </c>
      <c r="C14482" s="3" t="s">
        <v>541</v>
      </c>
      <c r="D14482" s="3" t="s">
        <v>563</v>
      </c>
      <c r="E14482" s="3" t="n">
        <v>4976</v>
      </c>
      <c r="F14482" s="4" t="n">
        <v>93.62</v>
      </c>
      <c r="G14482" s="3" t="s">
        <v>34</v>
      </c>
      <c r="H14482" s="4" t="n">
        <f aca="false">ROUND(E14482*F14482,2)</f>
        <v>465853.12</v>
      </c>
    </row>
    <row r="14483" customFormat="false" ht="15" hidden="false" customHeight="false" outlineLevel="0" collapsed="false">
      <c r="A14483" s="3" t="n">
        <v>14482</v>
      </c>
      <c r="B14483" s="3" t="n">
        <v>1</v>
      </c>
      <c r="C14483" s="3" t="s">
        <v>542</v>
      </c>
      <c r="D14483" s="3" t="s">
        <v>563</v>
      </c>
      <c r="E14483" s="3" t="n">
        <v>2884</v>
      </c>
      <c r="F14483" s="4" t="n">
        <v>319.25</v>
      </c>
      <c r="G14483" s="3" t="s">
        <v>8</v>
      </c>
      <c r="H14483" s="4" t="n">
        <f aca="false">ROUND(E14483*F14483,2)</f>
        <v>920717</v>
      </c>
    </row>
    <row r="14484" customFormat="false" ht="15" hidden="false" customHeight="false" outlineLevel="0" collapsed="false">
      <c r="A14484" s="3" t="n">
        <v>14483</v>
      </c>
      <c r="B14484" s="3" t="n">
        <v>14</v>
      </c>
      <c r="C14484" s="3" t="s">
        <v>542</v>
      </c>
      <c r="D14484" s="3" t="s">
        <v>563</v>
      </c>
      <c r="E14484" s="3" t="n">
        <v>3192</v>
      </c>
      <c r="F14484" s="4" t="n">
        <v>51.3</v>
      </c>
      <c r="G14484" s="3" t="s">
        <v>41</v>
      </c>
      <c r="H14484" s="4" t="n">
        <f aca="false">ROUND(E14484*F14484,2)</f>
        <v>163749.6</v>
      </c>
    </row>
    <row r="14485" customFormat="false" ht="15" hidden="false" customHeight="false" outlineLevel="0" collapsed="false">
      <c r="A14485" s="3" t="n">
        <v>14484</v>
      </c>
      <c r="B14485" s="3" t="n">
        <v>2</v>
      </c>
      <c r="C14485" s="3" t="s">
        <v>542</v>
      </c>
      <c r="D14485" s="3" t="s">
        <v>563</v>
      </c>
      <c r="E14485" s="3" t="n">
        <v>4373</v>
      </c>
      <c r="F14485" s="4" t="n">
        <v>31.96</v>
      </c>
      <c r="G14485" s="3" t="s">
        <v>8</v>
      </c>
      <c r="H14485" s="4" t="n">
        <f aca="false">ROUND(E14485*F14485,2)</f>
        <v>139761.08</v>
      </c>
    </row>
    <row r="14486" customFormat="false" ht="15" hidden="false" customHeight="false" outlineLevel="0" collapsed="false">
      <c r="A14486" s="3" t="n">
        <v>14485</v>
      </c>
      <c r="B14486" s="3" t="n">
        <v>14</v>
      </c>
      <c r="C14486" s="3" t="s">
        <v>542</v>
      </c>
      <c r="D14486" s="3" t="s">
        <v>562</v>
      </c>
      <c r="E14486" s="3" t="n">
        <v>3470</v>
      </c>
      <c r="F14486" s="4" t="n">
        <v>51.29</v>
      </c>
      <c r="G14486" s="3" t="s">
        <v>41</v>
      </c>
      <c r="H14486" s="4" t="n">
        <f aca="false">ROUND(E14486*F14486,2)</f>
        <v>177976.3</v>
      </c>
    </row>
    <row r="14487" customFormat="false" ht="15" hidden="false" customHeight="false" outlineLevel="0" collapsed="false">
      <c r="A14487" s="3" t="n">
        <v>14486</v>
      </c>
      <c r="B14487" s="3" t="n">
        <v>9</v>
      </c>
      <c r="C14487" s="3" t="s">
        <v>542</v>
      </c>
      <c r="D14487" s="3" t="s">
        <v>563</v>
      </c>
      <c r="E14487" s="3" t="n">
        <v>682</v>
      </c>
      <c r="F14487" s="4" t="n">
        <v>295.79</v>
      </c>
      <c r="G14487" s="3" t="s">
        <v>8</v>
      </c>
      <c r="H14487" s="4" t="n">
        <f aca="false">ROUND(E14487*F14487,2)</f>
        <v>201728.78</v>
      </c>
    </row>
    <row r="14488" customFormat="false" ht="15" hidden="false" customHeight="false" outlineLevel="0" collapsed="false">
      <c r="A14488" s="3" t="n">
        <v>14487</v>
      </c>
      <c r="B14488" s="3" t="n">
        <v>11</v>
      </c>
      <c r="C14488" s="3" t="s">
        <v>542</v>
      </c>
      <c r="D14488" s="3" t="s">
        <v>562</v>
      </c>
      <c r="E14488" s="3" t="n">
        <v>4822</v>
      </c>
      <c r="F14488" s="4" t="n">
        <v>93.27</v>
      </c>
      <c r="G14488" s="3" t="s">
        <v>34</v>
      </c>
      <c r="H14488" s="4" t="n">
        <f aca="false">ROUND(E14488*F14488,2)</f>
        <v>449747.94</v>
      </c>
    </row>
    <row r="14489" customFormat="false" ht="15" hidden="false" customHeight="false" outlineLevel="0" collapsed="false">
      <c r="A14489" s="3" t="n">
        <v>14488</v>
      </c>
      <c r="B14489" s="3" t="n">
        <v>13</v>
      </c>
      <c r="C14489" s="3" t="s">
        <v>542</v>
      </c>
      <c r="D14489" s="3" t="s">
        <v>563</v>
      </c>
      <c r="E14489" s="3" t="n">
        <v>4585</v>
      </c>
      <c r="F14489" s="4" t="n">
        <v>47.75</v>
      </c>
      <c r="G14489" s="3" t="s">
        <v>41</v>
      </c>
      <c r="H14489" s="4" t="n">
        <f aca="false">ROUND(E14489*F14489,2)</f>
        <v>218933.75</v>
      </c>
    </row>
    <row r="14490" customFormat="false" ht="15" hidden="false" customHeight="false" outlineLevel="0" collapsed="false">
      <c r="A14490" s="3" t="n">
        <v>14489</v>
      </c>
      <c r="B14490" s="3" t="n">
        <v>11</v>
      </c>
      <c r="C14490" s="3" t="s">
        <v>542</v>
      </c>
      <c r="D14490" s="3" t="s">
        <v>562</v>
      </c>
      <c r="E14490" s="3" t="n">
        <v>3836</v>
      </c>
      <c r="F14490" s="4" t="n">
        <v>93.55</v>
      </c>
      <c r="G14490" s="3" t="s">
        <v>34</v>
      </c>
      <c r="H14490" s="4" t="n">
        <f aca="false">ROUND(E14490*F14490,2)</f>
        <v>358857.8</v>
      </c>
    </row>
    <row r="14491" customFormat="false" ht="15" hidden="false" customHeight="false" outlineLevel="0" collapsed="false">
      <c r="A14491" s="3" t="n">
        <v>14490</v>
      </c>
      <c r="B14491" s="3" t="n">
        <v>14</v>
      </c>
      <c r="C14491" s="3" t="s">
        <v>542</v>
      </c>
      <c r="D14491" s="3" t="s">
        <v>562</v>
      </c>
      <c r="E14491" s="3" t="n">
        <v>961</v>
      </c>
      <c r="F14491" s="4" t="n">
        <v>51.21</v>
      </c>
      <c r="G14491" s="3" t="s">
        <v>41</v>
      </c>
      <c r="H14491" s="4" t="n">
        <f aca="false">ROUND(E14491*F14491,2)</f>
        <v>49212.81</v>
      </c>
    </row>
    <row r="14492" customFormat="false" ht="15" hidden="false" customHeight="false" outlineLevel="0" collapsed="false">
      <c r="A14492" s="3" t="n">
        <v>14491</v>
      </c>
      <c r="B14492" s="3" t="n">
        <v>1</v>
      </c>
      <c r="C14492" s="3" t="s">
        <v>542</v>
      </c>
      <c r="D14492" s="3" t="s">
        <v>563</v>
      </c>
      <c r="E14492" s="3" t="n">
        <v>1017</v>
      </c>
      <c r="F14492" s="4" t="n">
        <v>319.14</v>
      </c>
      <c r="G14492" s="3" t="s">
        <v>8</v>
      </c>
      <c r="H14492" s="4" t="n">
        <f aca="false">ROUND(E14492*F14492,2)</f>
        <v>324565.38</v>
      </c>
    </row>
    <row r="14493" customFormat="false" ht="15" hidden="false" customHeight="false" outlineLevel="0" collapsed="false">
      <c r="A14493" s="3" t="n">
        <v>14492</v>
      </c>
      <c r="B14493" s="3" t="n">
        <v>6</v>
      </c>
      <c r="C14493" s="3" t="s">
        <v>542</v>
      </c>
      <c r="D14493" s="3" t="s">
        <v>563</v>
      </c>
      <c r="E14493" s="3" t="n">
        <v>4263</v>
      </c>
      <c r="F14493" s="4" t="n">
        <v>305.23</v>
      </c>
      <c r="G14493" s="3" t="s">
        <v>8</v>
      </c>
      <c r="H14493" s="4" t="n">
        <f aca="false">ROUND(E14493*F14493,2)</f>
        <v>1301195.49</v>
      </c>
    </row>
    <row r="14494" customFormat="false" ht="15" hidden="false" customHeight="false" outlineLevel="0" collapsed="false">
      <c r="A14494" s="3" t="n">
        <v>14493</v>
      </c>
      <c r="B14494" s="3" t="n">
        <v>8</v>
      </c>
      <c r="C14494" s="3" t="s">
        <v>542</v>
      </c>
      <c r="D14494" s="3" t="s">
        <v>562</v>
      </c>
      <c r="E14494" s="3" t="n">
        <v>1493</v>
      </c>
      <c r="F14494" s="4" t="n">
        <v>90.21</v>
      </c>
      <c r="G14494" s="3" t="s">
        <v>8</v>
      </c>
      <c r="H14494" s="4" t="n">
        <f aca="false">ROUND(E14494*F14494,2)</f>
        <v>134683.53</v>
      </c>
    </row>
    <row r="14495" customFormat="false" ht="15" hidden="false" customHeight="false" outlineLevel="0" collapsed="false">
      <c r="A14495" s="3" t="n">
        <v>14494</v>
      </c>
      <c r="B14495" s="3" t="n">
        <v>13</v>
      </c>
      <c r="C14495" s="3" t="s">
        <v>542</v>
      </c>
      <c r="D14495" s="3" t="s">
        <v>562</v>
      </c>
      <c r="E14495" s="3" t="n">
        <v>473</v>
      </c>
      <c r="F14495" s="4" t="n">
        <v>48</v>
      </c>
      <c r="G14495" s="3" t="s">
        <v>41</v>
      </c>
      <c r="H14495" s="4" t="n">
        <f aca="false">ROUND(E14495*F14495,2)</f>
        <v>22704</v>
      </c>
    </row>
    <row r="14496" customFormat="false" ht="15" hidden="false" customHeight="false" outlineLevel="0" collapsed="false">
      <c r="A14496" s="3" t="n">
        <v>14495</v>
      </c>
      <c r="B14496" s="3" t="n">
        <v>1</v>
      </c>
      <c r="C14496" s="3" t="s">
        <v>542</v>
      </c>
      <c r="D14496" s="3" t="s">
        <v>563</v>
      </c>
      <c r="E14496" s="3" t="n">
        <v>4514</v>
      </c>
      <c r="F14496" s="4" t="n">
        <v>318.83</v>
      </c>
      <c r="G14496" s="3" t="s">
        <v>8</v>
      </c>
      <c r="H14496" s="4" t="n">
        <f aca="false">ROUND(E14496*F14496,2)</f>
        <v>1439198.62</v>
      </c>
    </row>
    <row r="14497" customFormat="false" ht="15" hidden="false" customHeight="false" outlineLevel="0" collapsed="false">
      <c r="A14497" s="3" t="n">
        <v>14496</v>
      </c>
      <c r="B14497" s="3" t="n">
        <v>10</v>
      </c>
      <c r="C14497" s="3" t="s">
        <v>542</v>
      </c>
      <c r="D14497" s="3" t="s">
        <v>562</v>
      </c>
      <c r="E14497" s="3" t="n">
        <v>2834</v>
      </c>
      <c r="F14497" s="4" t="n">
        <v>105.65</v>
      </c>
      <c r="G14497" s="3" t="s">
        <v>8</v>
      </c>
      <c r="H14497" s="4" t="n">
        <f aca="false">ROUND(E14497*F14497,2)</f>
        <v>299412.1</v>
      </c>
    </row>
    <row r="14498" customFormat="false" ht="15" hidden="false" customHeight="false" outlineLevel="0" collapsed="false">
      <c r="A14498" s="3" t="n">
        <v>14497</v>
      </c>
      <c r="B14498" s="3" t="n">
        <v>15</v>
      </c>
      <c r="C14498" s="3" t="s">
        <v>542</v>
      </c>
      <c r="D14498" s="3" t="s">
        <v>563</v>
      </c>
      <c r="E14498" s="3" t="n">
        <v>545</v>
      </c>
      <c r="F14498" s="4" t="n">
        <v>281.59</v>
      </c>
      <c r="G14498" s="3" t="s">
        <v>46</v>
      </c>
      <c r="H14498" s="4" t="n">
        <f aca="false">ROUND(E14498*F14498,2)</f>
        <v>153466.55</v>
      </c>
    </row>
    <row r="14499" customFormat="false" ht="15" hidden="false" customHeight="false" outlineLevel="0" collapsed="false">
      <c r="A14499" s="3" t="n">
        <v>14498</v>
      </c>
      <c r="B14499" s="3" t="n">
        <v>5</v>
      </c>
      <c r="C14499" s="3" t="s">
        <v>542</v>
      </c>
      <c r="D14499" s="3" t="s">
        <v>563</v>
      </c>
      <c r="E14499" s="3" t="n">
        <v>4858</v>
      </c>
      <c r="F14499" s="4" t="n">
        <v>661.72</v>
      </c>
      <c r="G14499" s="3" t="s">
        <v>8</v>
      </c>
      <c r="H14499" s="4" t="n">
        <f aca="false">ROUND(E14499*F14499,2)</f>
        <v>3214635.76</v>
      </c>
    </row>
    <row r="14500" customFormat="false" ht="15" hidden="false" customHeight="false" outlineLevel="0" collapsed="false">
      <c r="A14500" s="3" t="n">
        <v>14499</v>
      </c>
      <c r="B14500" s="3" t="n">
        <v>13</v>
      </c>
      <c r="C14500" s="3" t="s">
        <v>542</v>
      </c>
      <c r="D14500" s="3" t="s">
        <v>563</v>
      </c>
      <c r="E14500" s="3" t="n">
        <v>382</v>
      </c>
      <c r="F14500" s="4" t="n">
        <v>47.98</v>
      </c>
      <c r="G14500" s="3" t="s">
        <v>41</v>
      </c>
      <c r="H14500" s="4" t="n">
        <f aca="false">ROUND(E14500*F14500,2)</f>
        <v>18328.36</v>
      </c>
    </row>
    <row r="14501" customFormat="false" ht="15" hidden="false" customHeight="false" outlineLevel="0" collapsed="false">
      <c r="A14501" s="3" t="n">
        <v>14500</v>
      </c>
      <c r="B14501" s="3" t="n">
        <v>12</v>
      </c>
      <c r="C14501" s="3" t="s">
        <v>542</v>
      </c>
      <c r="D14501" s="3" t="s">
        <v>562</v>
      </c>
      <c r="E14501" s="3" t="n">
        <v>2470</v>
      </c>
      <c r="F14501" s="4" t="n">
        <v>210.96</v>
      </c>
      <c r="G14501" s="3" t="s">
        <v>38</v>
      </c>
      <c r="H14501" s="4" t="n">
        <f aca="false">ROUND(E14501*F14501,2)</f>
        <v>521071.2</v>
      </c>
    </row>
    <row r="14502" customFormat="false" ht="15" hidden="false" customHeight="false" outlineLevel="0" collapsed="false">
      <c r="A14502" s="3" t="n">
        <v>14501</v>
      </c>
      <c r="B14502" s="3" t="n">
        <v>6</v>
      </c>
      <c r="C14502" s="3" t="s">
        <v>542</v>
      </c>
      <c r="D14502" s="3" t="s">
        <v>562</v>
      </c>
      <c r="E14502" s="3" t="n">
        <v>2103</v>
      </c>
      <c r="F14502" s="4" t="n">
        <v>305.81</v>
      </c>
      <c r="G14502" s="3" t="s">
        <v>8</v>
      </c>
      <c r="H14502" s="4" t="n">
        <f aca="false">ROUND(E14502*F14502,2)</f>
        <v>643118.43</v>
      </c>
    </row>
    <row r="14503" customFormat="false" ht="15" hidden="false" customHeight="false" outlineLevel="0" collapsed="false">
      <c r="A14503" s="3" t="n">
        <v>14502</v>
      </c>
      <c r="B14503" s="3" t="n">
        <v>8</v>
      </c>
      <c r="C14503" s="3" t="s">
        <v>542</v>
      </c>
      <c r="D14503" s="3" t="s">
        <v>562</v>
      </c>
      <c r="E14503" s="3" t="n">
        <v>644</v>
      </c>
      <c r="F14503" s="4" t="n">
        <v>90.03</v>
      </c>
      <c r="G14503" s="3" t="s">
        <v>8</v>
      </c>
      <c r="H14503" s="4" t="n">
        <f aca="false">ROUND(E14503*F14503,2)</f>
        <v>57979.32</v>
      </c>
    </row>
    <row r="14504" customFormat="false" ht="15" hidden="false" customHeight="false" outlineLevel="0" collapsed="false">
      <c r="A14504" s="3" t="n">
        <v>14503</v>
      </c>
      <c r="B14504" s="3" t="n">
        <v>8</v>
      </c>
      <c r="C14504" s="3" t="s">
        <v>542</v>
      </c>
      <c r="D14504" s="3" t="s">
        <v>562</v>
      </c>
      <c r="E14504" s="3" t="n">
        <v>4135</v>
      </c>
      <c r="F14504" s="4" t="n">
        <v>90.36</v>
      </c>
      <c r="G14504" s="3" t="s">
        <v>8</v>
      </c>
      <c r="H14504" s="4" t="n">
        <f aca="false">ROUND(E14504*F14504,2)</f>
        <v>373638.6</v>
      </c>
    </row>
    <row r="14505" customFormat="false" ht="15" hidden="false" customHeight="false" outlineLevel="0" collapsed="false">
      <c r="A14505" s="3" t="n">
        <v>14504</v>
      </c>
      <c r="B14505" s="3" t="n">
        <v>5</v>
      </c>
      <c r="C14505" s="3" t="s">
        <v>543</v>
      </c>
      <c r="D14505" s="3" t="s">
        <v>562</v>
      </c>
      <c r="E14505" s="3" t="n">
        <v>2726</v>
      </c>
      <c r="F14505" s="4" t="n">
        <v>665.84</v>
      </c>
      <c r="G14505" s="3" t="s">
        <v>8</v>
      </c>
      <c r="H14505" s="4" t="n">
        <f aca="false">ROUND(E14505*F14505,2)</f>
        <v>1815079.84</v>
      </c>
    </row>
    <row r="14506" customFormat="false" ht="15" hidden="false" customHeight="false" outlineLevel="0" collapsed="false">
      <c r="A14506" s="3" t="n">
        <v>14505</v>
      </c>
      <c r="B14506" s="3" t="n">
        <v>10</v>
      </c>
      <c r="C14506" s="3" t="s">
        <v>543</v>
      </c>
      <c r="D14506" s="3" t="s">
        <v>562</v>
      </c>
      <c r="E14506" s="3" t="n">
        <v>1597</v>
      </c>
      <c r="F14506" s="4" t="n">
        <v>102.47</v>
      </c>
      <c r="G14506" s="3" t="s">
        <v>8</v>
      </c>
      <c r="H14506" s="4" t="n">
        <f aca="false">ROUND(E14506*F14506,2)</f>
        <v>163644.59</v>
      </c>
    </row>
    <row r="14507" customFormat="false" ht="15" hidden="false" customHeight="false" outlineLevel="0" collapsed="false">
      <c r="A14507" s="3" t="n">
        <v>14506</v>
      </c>
      <c r="B14507" s="3" t="n">
        <v>6</v>
      </c>
      <c r="C14507" s="3" t="s">
        <v>543</v>
      </c>
      <c r="D14507" s="3" t="s">
        <v>562</v>
      </c>
      <c r="E14507" s="3" t="n">
        <v>583</v>
      </c>
      <c r="F14507" s="4" t="n">
        <v>298.82</v>
      </c>
      <c r="G14507" s="3" t="s">
        <v>8</v>
      </c>
      <c r="H14507" s="4" t="n">
        <f aca="false">ROUND(E14507*F14507,2)</f>
        <v>174212.06</v>
      </c>
    </row>
    <row r="14508" customFormat="false" ht="15" hidden="false" customHeight="false" outlineLevel="0" collapsed="false">
      <c r="A14508" s="3" t="n">
        <v>14507</v>
      </c>
      <c r="B14508" s="3" t="n">
        <v>10</v>
      </c>
      <c r="C14508" s="3" t="s">
        <v>543</v>
      </c>
      <c r="D14508" s="3" t="s">
        <v>563</v>
      </c>
      <c r="E14508" s="3" t="n">
        <v>40</v>
      </c>
      <c r="F14508" s="4" t="n">
        <v>102.55</v>
      </c>
      <c r="G14508" s="3" t="s">
        <v>8</v>
      </c>
      <c r="H14508" s="4" t="n">
        <f aca="false">ROUND(E14508*F14508,2)</f>
        <v>4102</v>
      </c>
    </row>
    <row r="14509" customFormat="false" ht="15" hidden="false" customHeight="false" outlineLevel="0" collapsed="false">
      <c r="A14509" s="3" t="n">
        <v>14508</v>
      </c>
      <c r="B14509" s="3" t="n">
        <v>8</v>
      </c>
      <c r="C14509" s="3" t="s">
        <v>543</v>
      </c>
      <c r="D14509" s="3" t="s">
        <v>563</v>
      </c>
      <c r="E14509" s="3" t="n">
        <v>244</v>
      </c>
      <c r="F14509" s="4" t="n">
        <v>90.7</v>
      </c>
      <c r="G14509" s="3" t="s">
        <v>8</v>
      </c>
      <c r="H14509" s="4" t="n">
        <f aca="false">ROUND(E14509*F14509,2)</f>
        <v>22130.8</v>
      </c>
    </row>
    <row r="14510" customFormat="false" ht="15" hidden="false" customHeight="false" outlineLevel="0" collapsed="false">
      <c r="A14510" s="3" t="n">
        <v>14509</v>
      </c>
      <c r="B14510" s="3" t="n">
        <v>11</v>
      </c>
      <c r="C14510" s="3" t="s">
        <v>543</v>
      </c>
      <c r="D14510" s="3" t="s">
        <v>562</v>
      </c>
      <c r="E14510" s="3" t="n">
        <v>3073</v>
      </c>
      <c r="F14510" s="4" t="n">
        <v>91.44</v>
      </c>
      <c r="G14510" s="3" t="s">
        <v>34</v>
      </c>
      <c r="H14510" s="4" t="n">
        <f aca="false">ROUND(E14510*F14510,2)</f>
        <v>280995.12</v>
      </c>
    </row>
    <row r="14511" customFormat="false" ht="15" hidden="false" customHeight="false" outlineLevel="0" collapsed="false">
      <c r="A14511" s="3" t="n">
        <v>14510</v>
      </c>
      <c r="B14511" s="3" t="n">
        <v>11</v>
      </c>
      <c r="C14511" s="3" t="s">
        <v>543</v>
      </c>
      <c r="D14511" s="3" t="s">
        <v>563</v>
      </c>
      <c r="E14511" s="3" t="n">
        <v>2005</v>
      </c>
      <c r="F14511" s="4" t="n">
        <v>91.14</v>
      </c>
      <c r="G14511" s="3" t="s">
        <v>34</v>
      </c>
      <c r="H14511" s="4" t="n">
        <f aca="false">ROUND(E14511*F14511,2)</f>
        <v>182735.7</v>
      </c>
    </row>
    <row r="14512" customFormat="false" ht="15" hidden="false" customHeight="false" outlineLevel="0" collapsed="false">
      <c r="A14512" s="3" t="n">
        <v>14511</v>
      </c>
      <c r="B14512" s="3" t="n">
        <v>6</v>
      </c>
      <c r="C14512" s="3" t="s">
        <v>543</v>
      </c>
      <c r="D14512" s="3" t="s">
        <v>562</v>
      </c>
      <c r="E14512" s="3" t="n">
        <v>4163</v>
      </c>
      <c r="F14512" s="4" t="n">
        <v>299.27</v>
      </c>
      <c r="G14512" s="3" t="s">
        <v>8</v>
      </c>
      <c r="H14512" s="4" t="n">
        <f aca="false">ROUND(E14512*F14512,2)</f>
        <v>1245861.01</v>
      </c>
    </row>
    <row r="14513" customFormat="false" ht="15" hidden="false" customHeight="false" outlineLevel="0" collapsed="false">
      <c r="A14513" s="3" t="n">
        <v>14512</v>
      </c>
      <c r="B14513" s="3" t="n">
        <v>9</v>
      </c>
      <c r="C14513" s="3" t="s">
        <v>543</v>
      </c>
      <c r="D14513" s="3" t="s">
        <v>562</v>
      </c>
      <c r="E14513" s="3" t="n">
        <v>2165</v>
      </c>
      <c r="F14513" s="4" t="n">
        <v>301.22</v>
      </c>
      <c r="G14513" s="3" t="s">
        <v>8</v>
      </c>
      <c r="H14513" s="4" t="n">
        <f aca="false">ROUND(E14513*F14513,2)</f>
        <v>652141.3</v>
      </c>
    </row>
    <row r="14514" customFormat="false" ht="15" hidden="false" customHeight="false" outlineLevel="0" collapsed="false">
      <c r="A14514" s="3" t="n">
        <v>14513</v>
      </c>
      <c r="B14514" s="3" t="n">
        <v>7</v>
      </c>
      <c r="C14514" s="3" t="s">
        <v>543</v>
      </c>
      <c r="D14514" s="3" t="s">
        <v>563</v>
      </c>
      <c r="E14514" s="3" t="n">
        <v>1165</v>
      </c>
      <c r="F14514" s="4" t="n">
        <v>249.48</v>
      </c>
      <c r="G14514" s="3" t="s">
        <v>8</v>
      </c>
      <c r="H14514" s="4" t="n">
        <f aca="false">ROUND(E14514*F14514,2)</f>
        <v>290644.2</v>
      </c>
    </row>
    <row r="14515" customFormat="false" ht="15" hidden="false" customHeight="false" outlineLevel="0" collapsed="false">
      <c r="A14515" s="3" t="n">
        <v>14514</v>
      </c>
      <c r="B14515" s="3" t="n">
        <v>7</v>
      </c>
      <c r="C14515" s="3" t="s">
        <v>543</v>
      </c>
      <c r="D14515" s="3" t="s">
        <v>563</v>
      </c>
      <c r="E14515" s="3" t="n">
        <v>4602</v>
      </c>
      <c r="F14515" s="4" t="n">
        <v>249.03</v>
      </c>
      <c r="G14515" s="3" t="s">
        <v>8</v>
      </c>
      <c r="H14515" s="4" t="n">
        <f aca="false">ROUND(E14515*F14515,2)</f>
        <v>1146036.06</v>
      </c>
    </row>
    <row r="14516" customFormat="false" ht="15" hidden="false" customHeight="false" outlineLevel="0" collapsed="false">
      <c r="A14516" s="3" t="n">
        <v>14515</v>
      </c>
      <c r="B14516" s="3" t="n">
        <v>5</v>
      </c>
      <c r="C14516" s="3" t="s">
        <v>543</v>
      </c>
      <c r="D14516" s="3" t="s">
        <v>563</v>
      </c>
      <c r="E14516" s="3" t="n">
        <v>3753</v>
      </c>
      <c r="F14516" s="4" t="n">
        <v>664.43</v>
      </c>
      <c r="G14516" s="3" t="s">
        <v>8</v>
      </c>
      <c r="H14516" s="4" t="n">
        <f aca="false">ROUND(E14516*F14516,2)</f>
        <v>2493605.79</v>
      </c>
    </row>
    <row r="14517" customFormat="false" ht="15" hidden="false" customHeight="false" outlineLevel="0" collapsed="false">
      <c r="A14517" s="3" t="n">
        <v>14516</v>
      </c>
      <c r="B14517" s="3" t="n">
        <v>10</v>
      </c>
      <c r="C14517" s="3" t="s">
        <v>543</v>
      </c>
      <c r="D14517" s="3" t="s">
        <v>562</v>
      </c>
      <c r="E14517" s="3" t="n">
        <v>2685</v>
      </c>
      <c r="F14517" s="4" t="n">
        <v>102.62</v>
      </c>
      <c r="G14517" s="3" t="s">
        <v>8</v>
      </c>
      <c r="H14517" s="4" t="n">
        <f aca="false">ROUND(E14517*F14517,2)</f>
        <v>275534.7</v>
      </c>
    </row>
    <row r="14518" customFormat="false" ht="15" hidden="false" customHeight="false" outlineLevel="0" collapsed="false">
      <c r="A14518" s="3" t="n">
        <v>14517</v>
      </c>
      <c r="B14518" s="3" t="n">
        <v>7</v>
      </c>
      <c r="C14518" s="3" t="s">
        <v>543</v>
      </c>
      <c r="D14518" s="3" t="s">
        <v>562</v>
      </c>
      <c r="E14518" s="3" t="n">
        <v>2059</v>
      </c>
      <c r="F14518" s="4" t="n">
        <v>249.45</v>
      </c>
      <c r="G14518" s="3" t="s">
        <v>8</v>
      </c>
      <c r="H14518" s="4" t="n">
        <f aca="false">ROUND(E14518*F14518,2)</f>
        <v>513617.55</v>
      </c>
    </row>
    <row r="14519" customFormat="false" ht="15" hidden="false" customHeight="false" outlineLevel="0" collapsed="false">
      <c r="A14519" s="3" t="n">
        <v>14518</v>
      </c>
      <c r="B14519" s="3" t="n">
        <v>6</v>
      </c>
      <c r="C14519" s="3" t="s">
        <v>543</v>
      </c>
      <c r="D14519" s="3" t="s">
        <v>563</v>
      </c>
      <c r="E14519" s="3" t="n">
        <v>491</v>
      </c>
      <c r="F14519" s="4" t="n">
        <v>298.44</v>
      </c>
      <c r="G14519" s="3" t="s">
        <v>8</v>
      </c>
      <c r="H14519" s="4" t="n">
        <f aca="false">ROUND(E14519*F14519,2)</f>
        <v>146534.04</v>
      </c>
    </row>
    <row r="14520" customFormat="false" ht="15" hidden="false" customHeight="false" outlineLevel="0" collapsed="false">
      <c r="A14520" s="3" t="n">
        <v>14519</v>
      </c>
      <c r="B14520" s="3" t="n">
        <v>6</v>
      </c>
      <c r="C14520" s="3" t="s">
        <v>543</v>
      </c>
      <c r="D14520" s="3" t="s">
        <v>562</v>
      </c>
      <c r="E14520" s="3" t="n">
        <v>3359</v>
      </c>
      <c r="F14520" s="4" t="n">
        <v>298.31</v>
      </c>
      <c r="G14520" s="3" t="s">
        <v>8</v>
      </c>
      <c r="H14520" s="4" t="n">
        <f aca="false">ROUND(E14520*F14520,2)</f>
        <v>1002023.29</v>
      </c>
    </row>
    <row r="14521" customFormat="false" ht="15" hidden="false" customHeight="false" outlineLevel="0" collapsed="false">
      <c r="A14521" s="3" t="n">
        <v>14520</v>
      </c>
      <c r="B14521" s="3" t="n">
        <v>15</v>
      </c>
      <c r="C14521" s="3" t="s">
        <v>543</v>
      </c>
      <c r="D14521" s="3" t="s">
        <v>562</v>
      </c>
      <c r="E14521" s="3" t="n">
        <v>475</v>
      </c>
      <c r="F14521" s="4" t="n">
        <v>281.09</v>
      </c>
      <c r="G14521" s="3" t="s">
        <v>46</v>
      </c>
      <c r="H14521" s="4" t="n">
        <f aca="false">ROUND(E14521*F14521,2)</f>
        <v>133517.75</v>
      </c>
    </row>
    <row r="14522" customFormat="false" ht="15" hidden="false" customHeight="false" outlineLevel="0" collapsed="false">
      <c r="A14522" s="3" t="n">
        <v>14521</v>
      </c>
      <c r="B14522" s="3" t="n">
        <v>8</v>
      </c>
      <c r="C14522" s="3" t="s">
        <v>543</v>
      </c>
      <c r="D14522" s="3" t="s">
        <v>563</v>
      </c>
      <c r="E14522" s="3" t="n">
        <v>2194</v>
      </c>
      <c r="F14522" s="4" t="n">
        <v>90.71</v>
      </c>
      <c r="G14522" s="3" t="s">
        <v>8</v>
      </c>
      <c r="H14522" s="4" t="n">
        <f aca="false">ROUND(E14522*F14522,2)</f>
        <v>199017.74</v>
      </c>
    </row>
    <row r="14523" customFormat="false" ht="15" hidden="false" customHeight="false" outlineLevel="0" collapsed="false">
      <c r="A14523" s="3" t="n">
        <v>14522</v>
      </c>
      <c r="B14523" s="3" t="n">
        <v>2</v>
      </c>
      <c r="C14523" s="3" t="s">
        <v>543</v>
      </c>
      <c r="D14523" s="3" t="s">
        <v>562</v>
      </c>
      <c r="E14523" s="3" t="n">
        <v>240</v>
      </c>
      <c r="F14523" s="4" t="n">
        <v>31.55</v>
      </c>
      <c r="G14523" s="3" t="s">
        <v>8</v>
      </c>
      <c r="H14523" s="4" t="n">
        <f aca="false">ROUND(E14523*F14523,2)</f>
        <v>7572</v>
      </c>
    </row>
    <row r="14524" customFormat="false" ht="15" hidden="false" customHeight="false" outlineLevel="0" collapsed="false">
      <c r="A14524" s="3" t="n">
        <v>14523</v>
      </c>
      <c r="B14524" s="3" t="n">
        <v>2</v>
      </c>
      <c r="C14524" s="3" t="s">
        <v>543</v>
      </c>
      <c r="D14524" s="3" t="s">
        <v>563</v>
      </c>
      <c r="E14524" s="3" t="n">
        <v>1881</v>
      </c>
      <c r="F14524" s="4" t="n">
        <v>31.5</v>
      </c>
      <c r="G14524" s="3" t="s">
        <v>8</v>
      </c>
      <c r="H14524" s="4" t="n">
        <f aca="false">ROUND(E14524*F14524,2)</f>
        <v>59251.5</v>
      </c>
    </row>
    <row r="14525" customFormat="false" ht="15" hidden="false" customHeight="false" outlineLevel="0" collapsed="false">
      <c r="A14525" s="3" t="n">
        <v>14524</v>
      </c>
      <c r="B14525" s="3" t="n">
        <v>3</v>
      </c>
      <c r="C14525" s="3" t="s">
        <v>543</v>
      </c>
      <c r="D14525" s="3" t="s">
        <v>562</v>
      </c>
      <c r="E14525" s="3" t="n">
        <v>2144</v>
      </c>
      <c r="F14525" s="4" t="n">
        <v>211.36</v>
      </c>
      <c r="G14525" s="3" t="s">
        <v>8</v>
      </c>
      <c r="H14525" s="4" t="n">
        <f aca="false">ROUND(E14525*F14525,2)</f>
        <v>453155.84</v>
      </c>
    </row>
    <row r="14526" customFormat="false" ht="15" hidden="false" customHeight="false" outlineLevel="0" collapsed="false">
      <c r="A14526" s="3" t="n">
        <v>14525</v>
      </c>
      <c r="B14526" s="3" t="n">
        <v>9</v>
      </c>
      <c r="C14526" s="3" t="s">
        <v>543</v>
      </c>
      <c r="D14526" s="3" t="s">
        <v>562</v>
      </c>
      <c r="E14526" s="3" t="n">
        <v>3325</v>
      </c>
      <c r="F14526" s="4" t="n">
        <v>300.38</v>
      </c>
      <c r="G14526" s="3" t="s">
        <v>8</v>
      </c>
      <c r="H14526" s="4" t="n">
        <f aca="false">ROUND(E14526*F14526,2)</f>
        <v>998763.5</v>
      </c>
    </row>
    <row r="14527" customFormat="false" ht="15" hidden="false" customHeight="false" outlineLevel="0" collapsed="false">
      <c r="A14527" s="3" t="n">
        <v>14526</v>
      </c>
      <c r="B14527" s="3" t="n">
        <v>8</v>
      </c>
      <c r="C14527" s="3" t="s">
        <v>543</v>
      </c>
      <c r="D14527" s="3" t="s">
        <v>563</v>
      </c>
      <c r="E14527" s="3" t="n">
        <v>1820</v>
      </c>
      <c r="F14527" s="4" t="n">
        <v>90.62</v>
      </c>
      <c r="G14527" s="3" t="s">
        <v>8</v>
      </c>
      <c r="H14527" s="4" t="n">
        <f aca="false">ROUND(E14527*F14527,2)</f>
        <v>164928.4</v>
      </c>
    </row>
    <row r="14528" customFormat="false" ht="15" hidden="false" customHeight="false" outlineLevel="0" collapsed="false">
      <c r="A14528" s="3" t="n">
        <v>14527</v>
      </c>
      <c r="B14528" s="3" t="n">
        <v>9</v>
      </c>
      <c r="C14528" s="3" t="s">
        <v>543</v>
      </c>
      <c r="D14528" s="3" t="s">
        <v>563</v>
      </c>
      <c r="E14528" s="3" t="n">
        <v>4901</v>
      </c>
      <c r="F14528" s="4" t="n">
        <v>301.64</v>
      </c>
      <c r="G14528" s="3" t="s">
        <v>8</v>
      </c>
      <c r="H14528" s="4" t="n">
        <f aca="false">ROUND(E14528*F14528,2)</f>
        <v>1478337.64</v>
      </c>
    </row>
    <row r="14529" customFormat="false" ht="15" hidden="false" customHeight="false" outlineLevel="0" collapsed="false">
      <c r="A14529" s="3" t="n">
        <v>14528</v>
      </c>
      <c r="B14529" s="3" t="n">
        <v>5</v>
      </c>
      <c r="C14529" s="3" t="s">
        <v>543</v>
      </c>
      <c r="D14529" s="3" t="s">
        <v>563</v>
      </c>
      <c r="E14529" s="3" t="n">
        <v>682</v>
      </c>
      <c r="F14529" s="4" t="n">
        <v>664.31</v>
      </c>
      <c r="G14529" s="3" t="s">
        <v>8</v>
      </c>
      <c r="H14529" s="4" t="n">
        <f aca="false">ROUND(E14529*F14529,2)</f>
        <v>453059.42</v>
      </c>
    </row>
    <row r="14530" customFormat="false" ht="15" hidden="false" customHeight="false" outlineLevel="0" collapsed="false">
      <c r="A14530" s="3" t="n">
        <v>14529</v>
      </c>
      <c r="B14530" s="3" t="n">
        <v>10</v>
      </c>
      <c r="C14530" s="3" t="s">
        <v>543</v>
      </c>
      <c r="D14530" s="3" t="s">
        <v>562</v>
      </c>
      <c r="E14530" s="3" t="n">
        <v>983</v>
      </c>
      <c r="F14530" s="4" t="n">
        <v>102.78</v>
      </c>
      <c r="G14530" s="3" t="s">
        <v>8</v>
      </c>
      <c r="H14530" s="4" t="n">
        <f aca="false">ROUND(E14530*F14530,2)</f>
        <v>101032.74</v>
      </c>
    </row>
    <row r="14531" customFormat="false" ht="15" hidden="false" customHeight="false" outlineLevel="0" collapsed="false">
      <c r="A14531" s="3" t="n">
        <v>14530</v>
      </c>
      <c r="B14531" s="3" t="n">
        <v>4</v>
      </c>
      <c r="C14531" s="3" t="s">
        <v>543</v>
      </c>
      <c r="D14531" s="3" t="s">
        <v>563</v>
      </c>
      <c r="E14531" s="3" t="n">
        <v>869</v>
      </c>
      <c r="F14531" s="4" t="n">
        <v>115.82</v>
      </c>
      <c r="G14531" s="3" t="s">
        <v>8</v>
      </c>
      <c r="H14531" s="4" t="n">
        <f aca="false">ROUND(E14531*F14531,2)</f>
        <v>100647.58</v>
      </c>
    </row>
    <row r="14532" customFormat="false" ht="15" hidden="false" customHeight="false" outlineLevel="0" collapsed="false">
      <c r="A14532" s="3" t="n">
        <v>14531</v>
      </c>
      <c r="B14532" s="3" t="n">
        <v>4</v>
      </c>
      <c r="C14532" s="3" t="s">
        <v>543</v>
      </c>
      <c r="D14532" s="3" t="s">
        <v>563</v>
      </c>
      <c r="E14532" s="3" t="n">
        <v>4530</v>
      </c>
      <c r="F14532" s="4" t="n">
        <v>115.89</v>
      </c>
      <c r="G14532" s="3" t="s">
        <v>8</v>
      </c>
      <c r="H14532" s="4" t="n">
        <f aca="false">ROUND(E14532*F14532,2)</f>
        <v>524981.7</v>
      </c>
    </row>
    <row r="14533" customFormat="false" ht="15" hidden="false" customHeight="false" outlineLevel="0" collapsed="false">
      <c r="A14533" s="3" t="n">
        <v>14532</v>
      </c>
      <c r="B14533" s="3" t="n">
        <v>1</v>
      </c>
      <c r="C14533" s="3" t="s">
        <v>543</v>
      </c>
      <c r="D14533" s="3" t="s">
        <v>563</v>
      </c>
      <c r="E14533" s="3" t="n">
        <v>1986</v>
      </c>
      <c r="F14533" s="4" t="n">
        <v>316.82</v>
      </c>
      <c r="G14533" s="3" t="s">
        <v>8</v>
      </c>
      <c r="H14533" s="4" t="n">
        <f aca="false">ROUND(E14533*F14533,2)</f>
        <v>629204.52</v>
      </c>
    </row>
    <row r="14534" customFormat="false" ht="15" hidden="false" customHeight="false" outlineLevel="0" collapsed="false">
      <c r="A14534" s="3" t="n">
        <v>14533</v>
      </c>
      <c r="B14534" s="3" t="n">
        <v>15</v>
      </c>
      <c r="C14534" s="3" t="s">
        <v>543</v>
      </c>
      <c r="D14534" s="3" t="s">
        <v>562</v>
      </c>
      <c r="E14534" s="3" t="n">
        <v>1266</v>
      </c>
      <c r="F14534" s="4" t="n">
        <v>282.09</v>
      </c>
      <c r="G14534" s="3" t="s">
        <v>46</v>
      </c>
      <c r="H14534" s="4" t="n">
        <f aca="false">ROUND(E14534*F14534,2)</f>
        <v>357125.94</v>
      </c>
    </row>
    <row r="14535" customFormat="false" ht="15" hidden="false" customHeight="false" outlineLevel="0" collapsed="false">
      <c r="A14535" s="3" t="n">
        <v>14534</v>
      </c>
      <c r="B14535" s="3" t="n">
        <v>8</v>
      </c>
      <c r="C14535" s="3" t="s">
        <v>543</v>
      </c>
      <c r="D14535" s="3" t="s">
        <v>563</v>
      </c>
      <c r="E14535" s="3" t="n">
        <v>160</v>
      </c>
      <c r="F14535" s="4" t="n">
        <v>90.82</v>
      </c>
      <c r="G14535" s="3" t="s">
        <v>8</v>
      </c>
      <c r="H14535" s="4" t="n">
        <f aca="false">ROUND(E14535*F14535,2)</f>
        <v>14531.2</v>
      </c>
    </row>
    <row r="14536" customFormat="false" ht="15" hidden="false" customHeight="false" outlineLevel="0" collapsed="false">
      <c r="A14536" s="3" t="n">
        <v>14535</v>
      </c>
      <c r="B14536" s="3" t="n">
        <v>5</v>
      </c>
      <c r="C14536" s="3" t="s">
        <v>543</v>
      </c>
      <c r="D14536" s="3" t="s">
        <v>562</v>
      </c>
      <c r="E14536" s="3" t="n">
        <v>2275</v>
      </c>
      <c r="F14536" s="4" t="n">
        <v>666.44</v>
      </c>
      <c r="G14536" s="3" t="s">
        <v>8</v>
      </c>
      <c r="H14536" s="4" t="n">
        <f aca="false">ROUND(E14536*F14536,2)</f>
        <v>1516151</v>
      </c>
    </row>
    <row r="14537" customFormat="false" ht="15" hidden="false" customHeight="false" outlineLevel="0" collapsed="false">
      <c r="A14537" s="3" t="n">
        <v>14536</v>
      </c>
      <c r="B14537" s="3" t="n">
        <v>15</v>
      </c>
      <c r="C14537" s="3" t="s">
        <v>543</v>
      </c>
      <c r="D14537" s="3" t="s">
        <v>562</v>
      </c>
      <c r="E14537" s="3" t="n">
        <v>2130</v>
      </c>
      <c r="F14537" s="4" t="n">
        <v>281.51</v>
      </c>
      <c r="G14537" s="3" t="s">
        <v>46</v>
      </c>
      <c r="H14537" s="4" t="n">
        <f aca="false">ROUND(E14537*F14537,2)</f>
        <v>599616.3</v>
      </c>
    </row>
    <row r="14538" customFormat="false" ht="15" hidden="false" customHeight="false" outlineLevel="0" collapsed="false">
      <c r="A14538" s="3" t="n">
        <v>14537</v>
      </c>
      <c r="B14538" s="3" t="n">
        <v>4</v>
      </c>
      <c r="C14538" s="3" t="s">
        <v>543</v>
      </c>
      <c r="D14538" s="3" t="s">
        <v>562</v>
      </c>
      <c r="E14538" s="3" t="n">
        <v>2536</v>
      </c>
      <c r="F14538" s="4" t="n">
        <v>115.62</v>
      </c>
      <c r="G14538" s="3" t="s">
        <v>8</v>
      </c>
      <c r="H14538" s="4" t="n">
        <f aca="false">ROUND(E14538*F14538,2)</f>
        <v>293212.32</v>
      </c>
    </row>
    <row r="14539" customFormat="false" ht="15" hidden="false" customHeight="false" outlineLevel="0" collapsed="false">
      <c r="A14539" s="3" t="n">
        <v>14538</v>
      </c>
      <c r="B14539" s="3" t="n">
        <v>7</v>
      </c>
      <c r="C14539" s="3" t="s">
        <v>543</v>
      </c>
      <c r="D14539" s="3" t="s">
        <v>562</v>
      </c>
      <c r="E14539" s="3" t="n">
        <v>493</v>
      </c>
      <c r="F14539" s="4" t="n">
        <v>249.23</v>
      </c>
      <c r="G14539" s="3" t="s">
        <v>8</v>
      </c>
      <c r="H14539" s="4" t="n">
        <f aca="false">ROUND(E14539*F14539,2)</f>
        <v>122870.39</v>
      </c>
    </row>
    <row r="14540" customFormat="false" ht="15" hidden="false" customHeight="false" outlineLevel="0" collapsed="false">
      <c r="A14540" s="3" t="n">
        <v>14539</v>
      </c>
      <c r="B14540" s="3" t="n">
        <v>1</v>
      </c>
      <c r="C14540" s="3" t="s">
        <v>543</v>
      </c>
      <c r="D14540" s="3" t="s">
        <v>562</v>
      </c>
      <c r="E14540" s="3" t="n">
        <v>4479</v>
      </c>
      <c r="F14540" s="4" t="n">
        <v>315.93</v>
      </c>
      <c r="G14540" s="3" t="s">
        <v>8</v>
      </c>
      <c r="H14540" s="4" t="n">
        <f aca="false">ROUND(E14540*F14540,2)</f>
        <v>1415050.47</v>
      </c>
    </row>
    <row r="14541" customFormat="false" ht="15" hidden="false" customHeight="false" outlineLevel="0" collapsed="false">
      <c r="A14541" s="3" t="n">
        <v>14540</v>
      </c>
      <c r="B14541" s="3" t="n">
        <v>8</v>
      </c>
      <c r="C14541" s="3" t="s">
        <v>543</v>
      </c>
      <c r="D14541" s="3" t="s">
        <v>563</v>
      </c>
      <c r="E14541" s="3" t="n">
        <v>4890</v>
      </c>
      <c r="F14541" s="4" t="n">
        <v>90.86</v>
      </c>
      <c r="G14541" s="3" t="s">
        <v>8</v>
      </c>
      <c r="H14541" s="4" t="n">
        <f aca="false">ROUND(E14541*F14541,2)</f>
        <v>444305.4</v>
      </c>
    </row>
    <row r="14542" customFormat="false" ht="15" hidden="false" customHeight="false" outlineLevel="0" collapsed="false">
      <c r="A14542" s="3" t="n">
        <v>14541</v>
      </c>
      <c r="B14542" s="3" t="n">
        <v>11</v>
      </c>
      <c r="C14542" s="3" t="s">
        <v>544</v>
      </c>
      <c r="D14542" s="3" t="s">
        <v>563</v>
      </c>
      <c r="E14542" s="3" t="n">
        <v>2881</v>
      </c>
      <c r="F14542" s="4" t="n">
        <v>92.57</v>
      </c>
      <c r="G14542" s="3" t="s">
        <v>34</v>
      </c>
      <c r="H14542" s="4" t="n">
        <f aca="false">ROUND(E14542*F14542,2)</f>
        <v>266694.17</v>
      </c>
    </row>
    <row r="14543" customFormat="false" ht="15" hidden="false" customHeight="false" outlineLevel="0" collapsed="false">
      <c r="A14543" s="3" t="n">
        <v>14542</v>
      </c>
      <c r="B14543" s="3" t="n">
        <v>4</v>
      </c>
      <c r="C14543" s="3" t="s">
        <v>544</v>
      </c>
      <c r="D14543" s="3" t="s">
        <v>563</v>
      </c>
      <c r="E14543" s="3" t="n">
        <v>3852</v>
      </c>
      <c r="F14543" s="4" t="n">
        <v>113.46</v>
      </c>
      <c r="G14543" s="3" t="s">
        <v>8</v>
      </c>
      <c r="H14543" s="4" t="n">
        <f aca="false">ROUND(E14543*F14543,2)</f>
        <v>437047.92</v>
      </c>
    </row>
    <row r="14544" customFormat="false" ht="15" hidden="false" customHeight="false" outlineLevel="0" collapsed="false">
      <c r="A14544" s="3" t="n">
        <v>14543</v>
      </c>
      <c r="B14544" s="3" t="n">
        <v>6</v>
      </c>
      <c r="C14544" s="3" t="s">
        <v>544</v>
      </c>
      <c r="D14544" s="3" t="s">
        <v>563</v>
      </c>
      <c r="E14544" s="3" t="n">
        <v>3170</v>
      </c>
      <c r="F14544" s="4" t="n">
        <v>292.82</v>
      </c>
      <c r="G14544" s="3" t="s">
        <v>8</v>
      </c>
      <c r="H14544" s="4" t="n">
        <f aca="false">ROUND(E14544*F14544,2)</f>
        <v>928239.4</v>
      </c>
    </row>
    <row r="14545" customFormat="false" ht="15" hidden="false" customHeight="false" outlineLevel="0" collapsed="false">
      <c r="A14545" s="3" t="n">
        <v>14544</v>
      </c>
      <c r="B14545" s="3" t="n">
        <v>2</v>
      </c>
      <c r="C14545" s="3" t="s">
        <v>544</v>
      </c>
      <c r="D14545" s="3" t="s">
        <v>562</v>
      </c>
      <c r="E14545" s="3" t="n">
        <v>3592</v>
      </c>
      <c r="F14545" s="4" t="n">
        <v>30.9</v>
      </c>
      <c r="G14545" s="3" t="s">
        <v>8</v>
      </c>
      <c r="H14545" s="4" t="n">
        <f aca="false">ROUND(E14545*F14545,2)</f>
        <v>110992.8</v>
      </c>
    </row>
    <row r="14546" customFormat="false" ht="15" hidden="false" customHeight="false" outlineLevel="0" collapsed="false">
      <c r="A14546" s="3" t="n">
        <v>14545</v>
      </c>
      <c r="B14546" s="3" t="n">
        <v>4</v>
      </c>
      <c r="C14546" s="3" t="s">
        <v>544</v>
      </c>
      <c r="D14546" s="3" t="s">
        <v>562</v>
      </c>
      <c r="E14546" s="3" t="n">
        <v>1856</v>
      </c>
      <c r="F14546" s="4" t="n">
        <v>113.16</v>
      </c>
      <c r="G14546" s="3" t="s">
        <v>8</v>
      </c>
      <c r="H14546" s="4" t="n">
        <f aca="false">ROUND(E14546*F14546,2)</f>
        <v>210024.96</v>
      </c>
    </row>
    <row r="14547" customFormat="false" ht="15" hidden="false" customHeight="false" outlineLevel="0" collapsed="false">
      <c r="A14547" s="3" t="n">
        <v>14546</v>
      </c>
      <c r="B14547" s="3" t="n">
        <v>1</v>
      </c>
      <c r="C14547" s="3" t="s">
        <v>544</v>
      </c>
      <c r="D14547" s="3" t="s">
        <v>563</v>
      </c>
      <c r="E14547" s="3" t="n">
        <v>113</v>
      </c>
      <c r="F14547" s="4" t="n">
        <v>316.53</v>
      </c>
      <c r="G14547" s="3" t="s">
        <v>8</v>
      </c>
      <c r="H14547" s="4" t="n">
        <f aca="false">ROUND(E14547*F14547,2)</f>
        <v>35767.89</v>
      </c>
    </row>
    <row r="14548" customFormat="false" ht="15" hidden="false" customHeight="false" outlineLevel="0" collapsed="false">
      <c r="A14548" s="3" t="n">
        <v>14547</v>
      </c>
      <c r="B14548" s="3" t="n">
        <v>4</v>
      </c>
      <c r="C14548" s="3" t="s">
        <v>544</v>
      </c>
      <c r="D14548" s="3" t="s">
        <v>562</v>
      </c>
      <c r="E14548" s="3" t="n">
        <v>2322</v>
      </c>
      <c r="F14548" s="4" t="n">
        <v>113.38</v>
      </c>
      <c r="G14548" s="3" t="s">
        <v>8</v>
      </c>
      <c r="H14548" s="4" t="n">
        <f aca="false">ROUND(E14548*F14548,2)</f>
        <v>263268.36</v>
      </c>
    </row>
    <row r="14549" customFormat="false" ht="15" hidden="false" customHeight="false" outlineLevel="0" collapsed="false">
      <c r="A14549" s="3" t="n">
        <v>14548</v>
      </c>
      <c r="B14549" s="3" t="n">
        <v>15</v>
      </c>
      <c r="C14549" s="3" t="s">
        <v>544</v>
      </c>
      <c r="D14549" s="3" t="s">
        <v>563</v>
      </c>
      <c r="E14549" s="3" t="n">
        <v>962</v>
      </c>
      <c r="F14549" s="4" t="n">
        <v>282.68</v>
      </c>
      <c r="G14549" s="3" t="s">
        <v>46</v>
      </c>
      <c r="H14549" s="4" t="n">
        <f aca="false">ROUND(E14549*F14549,2)</f>
        <v>271938.16</v>
      </c>
    </row>
    <row r="14550" customFormat="false" ht="15" hidden="false" customHeight="false" outlineLevel="0" collapsed="false">
      <c r="A14550" s="3" t="n">
        <v>14549</v>
      </c>
      <c r="B14550" s="3" t="n">
        <v>11</v>
      </c>
      <c r="C14550" s="3" t="s">
        <v>544</v>
      </c>
      <c r="D14550" s="3" t="s">
        <v>562</v>
      </c>
      <c r="E14550" s="3" t="n">
        <v>2473</v>
      </c>
      <c r="F14550" s="4" t="n">
        <v>92.45</v>
      </c>
      <c r="G14550" s="3" t="s">
        <v>34</v>
      </c>
      <c r="H14550" s="4" t="n">
        <f aca="false">ROUND(E14550*F14550,2)</f>
        <v>228628.85</v>
      </c>
    </row>
    <row r="14551" customFormat="false" ht="15" hidden="false" customHeight="false" outlineLevel="0" collapsed="false">
      <c r="A14551" s="3" t="n">
        <v>14550</v>
      </c>
      <c r="B14551" s="3" t="n">
        <v>4</v>
      </c>
      <c r="C14551" s="3" t="s">
        <v>544</v>
      </c>
      <c r="D14551" s="3" t="s">
        <v>563</v>
      </c>
      <c r="E14551" s="3" t="n">
        <v>4331</v>
      </c>
      <c r="F14551" s="4" t="n">
        <v>113.25</v>
      </c>
      <c r="G14551" s="3" t="s">
        <v>8</v>
      </c>
      <c r="H14551" s="4" t="n">
        <f aca="false">ROUND(E14551*F14551,2)</f>
        <v>490485.75</v>
      </c>
    </row>
    <row r="14552" customFormat="false" ht="15" hidden="false" customHeight="false" outlineLevel="0" collapsed="false">
      <c r="A14552" s="3" t="n">
        <v>14551</v>
      </c>
      <c r="B14552" s="3" t="n">
        <v>9</v>
      </c>
      <c r="C14552" s="3" t="s">
        <v>544</v>
      </c>
      <c r="D14552" s="3" t="s">
        <v>563</v>
      </c>
      <c r="E14552" s="3" t="n">
        <v>4641</v>
      </c>
      <c r="F14552" s="4" t="n">
        <v>298.58</v>
      </c>
      <c r="G14552" s="3" t="s">
        <v>8</v>
      </c>
      <c r="H14552" s="4" t="n">
        <f aca="false">ROUND(E14552*F14552,2)</f>
        <v>1385709.78</v>
      </c>
    </row>
    <row r="14553" customFormat="false" ht="15" hidden="false" customHeight="false" outlineLevel="0" collapsed="false">
      <c r="A14553" s="3" t="n">
        <v>14552</v>
      </c>
      <c r="B14553" s="3" t="n">
        <v>15</v>
      </c>
      <c r="C14553" s="3" t="s">
        <v>544</v>
      </c>
      <c r="D14553" s="3" t="s">
        <v>562</v>
      </c>
      <c r="E14553" s="3" t="n">
        <v>2587</v>
      </c>
      <c r="F14553" s="4" t="n">
        <v>281.34</v>
      </c>
      <c r="G14553" s="3" t="s">
        <v>46</v>
      </c>
      <c r="H14553" s="4" t="n">
        <f aca="false">ROUND(E14553*F14553,2)</f>
        <v>727826.58</v>
      </c>
    </row>
    <row r="14554" customFormat="false" ht="15" hidden="false" customHeight="false" outlineLevel="0" collapsed="false">
      <c r="A14554" s="3" t="n">
        <v>14553</v>
      </c>
      <c r="B14554" s="3" t="n">
        <v>9</v>
      </c>
      <c r="C14554" s="3" t="s">
        <v>544</v>
      </c>
      <c r="D14554" s="3" t="s">
        <v>563</v>
      </c>
      <c r="E14554" s="3" t="n">
        <v>42</v>
      </c>
      <c r="F14554" s="4" t="n">
        <v>297.86</v>
      </c>
      <c r="G14554" s="3" t="s">
        <v>8</v>
      </c>
      <c r="H14554" s="4" t="n">
        <f aca="false">ROUND(E14554*F14554,2)</f>
        <v>12510.12</v>
      </c>
    </row>
    <row r="14555" customFormat="false" ht="15" hidden="false" customHeight="false" outlineLevel="0" collapsed="false">
      <c r="A14555" s="3" t="n">
        <v>14554</v>
      </c>
      <c r="B14555" s="3" t="n">
        <v>7</v>
      </c>
      <c r="C14555" s="3" t="s">
        <v>544</v>
      </c>
      <c r="D14555" s="3" t="s">
        <v>563</v>
      </c>
      <c r="E14555" s="3" t="n">
        <v>3598</v>
      </c>
      <c r="F14555" s="4" t="n">
        <v>255.43</v>
      </c>
      <c r="G14555" s="3" t="s">
        <v>8</v>
      </c>
      <c r="H14555" s="4" t="n">
        <f aca="false">ROUND(E14555*F14555,2)</f>
        <v>919037.14</v>
      </c>
    </row>
    <row r="14556" customFormat="false" ht="15" hidden="false" customHeight="false" outlineLevel="0" collapsed="false">
      <c r="A14556" s="3" t="n">
        <v>14555</v>
      </c>
      <c r="B14556" s="3" t="n">
        <v>6</v>
      </c>
      <c r="C14556" s="3" t="s">
        <v>544</v>
      </c>
      <c r="D14556" s="3" t="s">
        <v>562</v>
      </c>
      <c r="E14556" s="3" t="n">
        <v>3420</v>
      </c>
      <c r="F14556" s="4" t="n">
        <v>292.82</v>
      </c>
      <c r="G14556" s="3" t="s">
        <v>8</v>
      </c>
      <c r="H14556" s="4" t="n">
        <f aca="false">ROUND(E14556*F14556,2)</f>
        <v>1001444.4</v>
      </c>
    </row>
    <row r="14557" customFormat="false" ht="15" hidden="false" customHeight="false" outlineLevel="0" collapsed="false">
      <c r="A14557" s="3" t="n">
        <v>14556</v>
      </c>
      <c r="B14557" s="3" t="n">
        <v>13</v>
      </c>
      <c r="C14557" s="3" t="s">
        <v>544</v>
      </c>
      <c r="D14557" s="3" t="s">
        <v>563</v>
      </c>
      <c r="E14557" s="3" t="n">
        <v>3124</v>
      </c>
      <c r="F14557" s="4" t="n">
        <v>49.13</v>
      </c>
      <c r="G14557" s="3" t="s">
        <v>41</v>
      </c>
      <c r="H14557" s="4" t="n">
        <f aca="false">ROUND(E14557*F14557,2)</f>
        <v>153482.12</v>
      </c>
    </row>
    <row r="14558" customFormat="false" ht="15" hidden="false" customHeight="false" outlineLevel="0" collapsed="false">
      <c r="A14558" s="3" t="n">
        <v>14557</v>
      </c>
      <c r="B14558" s="3" t="n">
        <v>12</v>
      </c>
      <c r="C14558" s="3" t="s">
        <v>544</v>
      </c>
      <c r="D14558" s="3" t="s">
        <v>563</v>
      </c>
      <c r="E14558" s="3" t="n">
        <v>531</v>
      </c>
      <c r="F14558" s="4" t="n">
        <v>210.21</v>
      </c>
      <c r="G14558" s="3" t="s">
        <v>38</v>
      </c>
      <c r="H14558" s="4" t="n">
        <f aca="false">ROUND(E14558*F14558,2)</f>
        <v>111621.51</v>
      </c>
    </row>
    <row r="14559" customFormat="false" ht="15" hidden="false" customHeight="false" outlineLevel="0" collapsed="false">
      <c r="A14559" s="3" t="n">
        <v>14558</v>
      </c>
      <c r="B14559" s="3" t="n">
        <v>1</v>
      </c>
      <c r="C14559" s="3" t="s">
        <v>544</v>
      </c>
      <c r="D14559" s="3" t="s">
        <v>562</v>
      </c>
      <c r="E14559" s="3" t="n">
        <v>3889</v>
      </c>
      <c r="F14559" s="4" t="n">
        <v>316.99</v>
      </c>
      <c r="G14559" s="3" t="s">
        <v>8</v>
      </c>
      <c r="H14559" s="4" t="n">
        <f aca="false">ROUND(E14559*F14559,2)</f>
        <v>1232774.11</v>
      </c>
    </row>
    <row r="14560" customFormat="false" ht="15" hidden="false" customHeight="false" outlineLevel="0" collapsed="false">
      <c r="A14560" s="3" t="n">
        <v>14559</v>
      </c>
      <c r="B14560" s="3" t="n">
        <v>8</v>
      </c>
      <c r="C14560" s="3" t="s">
        <v>544</v>
      </c>
      <c r="D14560" s="3" t="s">
        <v>563</v>
      </c>
      <c r="E14560" s="3" t="n">
        <v>4689</v>
      </c>
      <c r="F14560" s="4" t="n">
        <v>89.71</v>
      </c>
      <c r="G14560" s="3" t="s">
        <v>8</v>
      </c>
      <c r="H14560" s="4" t="n">
        <f aca="false">ROUND(E14560*F14560,2)</f>
        <v>420650.19</v>
      </c>
    </row>
    <row r="14561" customFormat="false" ht="15" hidden="false" customHeight="false" outlineLevel="0" collapsed="false">
      <c r="A14561" s="3" t="n">
        <v>14560</v>
      </c>
      <c r="B14561" s="3" t="n">
        <v>2</v>
      </c>
      <c r="C14561" s="3" t="s">
        <v>544</v>
      </c>
      <c r="D14561" s="3" t="s">
        <v>562</v>
      </c>
      <c r="E14561" s="3" t="n">
        <v>3707</v>
      </c>
      <c r="F14561" s="4" t="n">
        <v>31.01</v>
      </c>
      <c r="G14561" s="3" t="s">
        <v>8</v>
      </c>
      <c r="H14561" s="4" t="n">
        <f aca="false">ROUND(E14561*F14561,2)</f>
        <v>114954.07</v>
      </c>
    </row>
    <row r="14562" customFormat="false" ht="15" hidden="false" customHeight="false" outlineLevel="0" collapsed="false">
      <c r="A14562" s="3" t="n">
        <v>14561</v>
      </c>
      <c r="B14562" s="3" t="n">
        <v>13</v>
      </c>
      <c r="C14562" s="3" t="s">
        <v>545</v>
      </c>
      <c r="D14562" s="3" t="s">
        <v>562</v>
      </c>
      <c r="E14562" s="3" t="n">
        <v>2595</v>
      </c>
      <c r="F14562" s="4" t="n">
        <v>48.64</v>
      </c>
      <c r="G14562" s="3" t="s">
        <v>41</v>
      </c>
      <c r="H14562" s="4" t="n">
        <f aca="false">ROUND(E14562*F14562,2)</f>
        <v>126220.8</v>
      </c>
    </row>
    <row r="14563" customFormat="false" ht="15" hidden="false" customHeight="false" outlineLevel="0" collapsed="false">
      <c r="A14563" s="3" t="n">
        <v>14562</v>
      </c>
      <c r="B14563" s="3" t="n">
        <v>12</v>
      </c>
      <c r="C14563" s="3" t="s">
        <v>545</v>
      </c>
      <c r="D14563" s="3" t="s">
        <v>563</v>
      </c>
      <c r="E14563" s="3" t="n">
        <v>3927</v>
      </c>
      <c r="F14563" s="4" t="n">
        <v>210.12</v>
      </c>
      <c r="G14563" s="3" t="s">
        <v>38</v>
      </c>
      <c r="H14563" s="4" t="n">
        <f aca="false">ROUND(E14563*F14563,2)</f>
        <v>825141.24</v>
      </c>
    </row>
    <row r="14564" customFormat="false" ht="15" hidden="false" customHeight="false" outlineLevel="0" collapsed="false">
      <c r="A14564" s="3" t="n">
        <v>14563</v>
      </c>
      <c r="B14564" s="3" t="n">
        <v>2</v>
      </c>
      <c r="C14564" s="3" t="s">
        <v>545</v>
      </c>
      <c r="D14564" s="3" t="s">
        <v>562</v>
      </c>
      <c r="E14564" s="3" t="n">
        <v>1960</v>
      </c>
      <c r="F14564" s="4" t="n">
        <v>30.63</v>
      </c>
      <c r="G14564" s="3" t="s">
        <v>8</v>
      </c>
      <c r="H14564" s="4" t="n">
        <f aca="false">ROUND(E14564*F14564,2)</f>
        <v>60034.8</v>
      </c>
    </row>
    <row r="14565" customFormat="false" ht="15" hidden="false" customHeight="false" outlineLevel="0" collapsed="false">
      <c r="A14565" s="3" t="n">
        <v>14564</v>
      </c>
      <c r="B14565" s="3" t="n">
        <v>8</v>
      </c>
      <c r="C14565" s="3" t="s">
        <v>545</v>
      </c>
      <c r="D14565" s="3" t="s">
        <v>563</v>
      </c>
      <c r="E14565" s="3" t="n">
        <v>3440</v>
      </c>
      <c r="F14565" s="4" t="n">
        <v>87.36</v>
      </c>
      <c r="G14565" s="3" t="s">
        <v>8</v>
      </c>
      <c r="H14565" s="4" t="n">
        <f aca="false">ROUND(E14565*F14565,2)</f>
        <v>300518.4</v>
      </c>
    </row>
    <row r="14566" customFormat="false" ht="15" hidden="false" customHeight="false" outlineLevel="0" collapsed="false">
      <c r="A14566" s="3" t="n">
        <v>14565</v>
      </c>
      <c r="B14566" s="3" t="n">
        <v>13</v>
      </c>
      <c r="C14566" s="3" t="s">
        <v>545</v>
      </c>
      <c r="D14566" s="3" t="s">
        <v>563</v>
      </c>
      <c r="E14566" s="3" t="n">
        <v>2631</v>
      </c>
      <c r="F14566" s="4" t="n">
        <v>48.79</v>
      </c>
      <c r="G14566" s="3" t="s">
        <v>41</v>
      </c>
      <c r="H14566" s="4" t="n">
        <f aca="false">ROUND(E14566*F14566,2)</f>
        <v>128366.49</v>
      </c>
    </row>
    <row r="14567" customFormat="false" ht="15" hidden="false" customHeight="false" outlineLevel="0" collapsed="false">
      <c r="A14567" s="3" t="n">
        <v>14566</v>
      </c>
      <c r="B14567" s="3" t="n">
        <v>14</v>
      </c>
      <c r="C14567" s="3" t="s">
        <v>545</v>
      </c>
      <c r="D14567" s="3" t="s">
        <v>563</v>
      </c>
      <c r="E14567" s="3" t="n">
        <v>3292</v>
      </c>
      <c r="F14567" s="4" t="n">
        <v>50.68</v>
      </c>
      <c r="G14567" s="3" t="s">
        <v>41</v>
      </c>
      <c r="H14567" s="4" t="n">
        <f aca="false">ROUND(E14567*F14567,2)</f>
        <v>166838.56</v>
      </c>
    </row>
    <row r="14568" customFormat="false" ht="15" hidden="false" customHeight="false" outlineLevel="0" collapsed="false">
      <c r="A14568" s="3" t="n">
        <v>14567</v>
      </c>
      <c r="B14568" s="3" t="n">
        <v>14</v>
      </c>
      <c r="C14568" s="3" t="s">
        <v>545</v>
      </c>
      <c r="D14568" s="3" t="s">
        <v>562</v>
      </c>
      <c r="E14568" s="3" t="n">
        <v>4562</v>
      </c>
      <c r="F14568" s="4" t="n">
        <v>50.79</v>
      </c>
      <c r="G14568" s="3" t="s">
        <v>41</v>
      </c>
      <c r="H14568" s="4" t="n">
        <f aca="false">ROUND(E14568*F14568,2)</f>
        <v>231703.98</v>
      </c>
    </row>
    <row r="14569" customFormat="false" ht="15" hidden="false" customHeight="false" outlineLevel="0" collapsed="false">
      <c r="A14569" s="3" t="n">
        <v>14568</v>
      </c>
      <c r="B14569" s="3" t="n">
        <v>11</v>
      </c>
      <c r="C14569" s="3" t="s">
        <v>545</v>
      </c>
      <c r="D14569" s="3" t="s">
        <v>563</v>
      </c>
      <c r="E14569" s="3" t="n">
        <v>1531</v>
      </c>
      <c r="F14569" s="4" t="n">
        <v>91.88</v>
      </c>
      <c r="G14569" s="3" t="s">
        <v>34</v>
      </c>
      <c r="H14569" s="4" t="n">
        <f aca="false">ROUND(E14569*F14569,2)</f>
        <v>140668.28</v>
      </c>
    </row>
    <row r="14570" customFormat="false" ht="15" hidden="false" customHeight="false" outlineLevel="0" collapsed="false">
      <c r="A14570" s="3" t="n">
        <v>14569</v>
      </c>
      <c r="B14570" s="3" t="n">
        <v>2</v>
      </c>
      <c r="C14570" s="3" t="s">
        <v>545</v>
      </c>
      <c r="D14570" s="3" t="s">
        <v>563</v>
      </c>
      <c r="E14570" s="3" t="n">
        <v>3482</v>
      </c>
      <c r="F14570" s="4" t="n">
        <v>30.58</v>
      </c>
      <c r="G14570" s="3" t="s">
        <v>8</v>
      </c>
      <c r="H14570" s="4" t="n">
        <f aca="false">ROUND(E14570*F14570,2)</f>
        <v>106479.56</v>
      </c>
    </row>
    <row r="14571" customFormat="false" ht="15" hidden="false" customHeight="false" outlineLevel="0" collapsed="false">
      <c r="A14571" s="3" t="n">
        <v>14570</v>
      </c>
      <c r="B14571" s="3" t="n">
        <v>5</v>
      </c>
      <c r="C14571" s="3" t="s">
        <v>545</v>
      </c>
      <c r="D14571" s="3" t="s">
        <v>563</v>
      </c>
      <c r="E14571" s="3" t="n">
        <v>4577</v>
      </c>
      <c r="F14571" s="4" t="n">
        <v>673.43</v>
      </c>
      <c r="G14571" s="3" t="s">
        <v>8</v>
      </c>
      <c r="H14571" s="4" t="n">
        <f aca="false">ROUND(E14571*F14571,2)</f>
        <v>3082289.11</v>
      </c>
    </row>
    <row r="14572" customFormat="false" ht="15" hidden="false" customHeight="false" outlineLevel="0" collapsed="false">
      <c r="A14572" s="3" t="n">
        <v>14571</v>
      </c>
      <c r="B14572" s="3" t="n">
        <v>8</v>
      </c>
      <c r="C14572" s="3" t="s">
        <v>545</v>
      </c>
      <c r="D14572" s="3" t="s">
        <v>562</v>
      </c>
      <c r="E14572" s="3" t="n">
        <v>4926</v>
      </c>
      <c r="F14572" s="4" t="n">
        <v>87.56</v>
      </c>
      <c r="G14572" s="3" t="s">
        <v>8</v>
      </c>
      <c r="H14572" s="4" t="n">
        <f aca="false">ROUND(E14572*F14572,2)</f>
        <v>431320.56</v>
      </c>
    </row>
    <row r="14573" customFormat="false" ht="15" hidden="false" customHeight="false" outlineLevel="0" collapsed="false">
      <c r="A14573" s="3" t="n">
        <v>14572</v>
      </c>
      <c r="B14573" s="3" t="n">
        <v>14</v>
      </c>
      <c r="C14573" s="3" t="s">
        <v>545</v>
      </c>
      <c r="D14573" s="3" t="s">
        <v>562</v>
      </c>
      <c r="E14573" s="3" t="n">
        <v>3354</v>
      </c>
      <c r="F14573" s="4" t="n">
        <v>50.62</v>
      </c>
      <c r="G14573" s="3" t="s">
        <v>41</v>
      </c>
      <c r="H14573" s="4" t="n">
        <f aca="false">ROUND(E14573*F14573,2)</f>
        <v>169779.48</v>
      </c>
    </row>
    <row r="14574" customFormat="false" ht="15" hidden="false" customHeight="false" outlineLevel="0" collapsed="false">
      <c r="A14574" s="3" t="n">
        <v>14573</v>
      </c>
      <c r="B14574" s="3" t="n">
        <v>8</v>
      </c>
      <c r="C14574" s="3" t="s">
        <v>545</v>
      </c>
      <c r="D14574" s="3" t="s">
        <v>562</v>
      </c>
      <c r="E14574" s="3" t="n">
        <v>334</v>
      </c>
      <c r="F14574" s="4" t="n">
        <v>87.65</v>
      </c>
      <c r="G14574" s="3" t="s">
        <v>8</v>
      </c>
      <c r="H14574" s="4" t="n">
        <f aca="false">ROUND(E14574*F14574,2)</f>
        <v>29275.1</v>
      </c>
    </row>
    <row r="14575" customFormat="false" ht="15" hidden="false" customHeight="false" outlineLevel="0" collapsed="false">
      <c r="A14575" s="3" t="n">
        <v>14574</v>
      </c>
      <c r="B14575" s="3" t="n">
        <v>5</v>
      </c>
      <c r="C14575" s="3" t="s">
        <v>545</v>
      </c>
      <c r="D14575" s="3" t="s">
        <v>563</v>
      </c>
      <c r="E14575" s="3" t="n">
        <v>1264</v>
      </c>
      <c r="F14575" s="4" t="n">
        <v>673.79</v>
      </c>
      <c r="G14575" s="3" t="s">
        <v>8</v>
      </c>
      <c r="H14575" s="4" t="n">
        <f aca="false">ROUND(E14575*F14575,2)</f>
        <v>851670.56</v>
      </c>
    </row>
    <row r="14576" customFormat="false" ht="15" hidden="false" customHeight="false" outlineLevel="0" collapsed="false">
      <c r="A14576" s="3" t="n">
        <v>14575</v>
      </c>
      <c r="B14576" s="3" t="n">
        <v>6</v>
      </c>
      <c r="C14576" s="3" t="s">
        <v>545</v>
      </c>
      <c r="D14576" s="3" t="s">
        <v>563</v>
      </c>
      <c r="E14576" s="3" t="n">
        <v>3116</v>
      </c>
      <c r="F14576" s="4" t="n">
        <v>293.66</v>
      </c>
      <c r="G14576" s="3" t="s">
        <v>8</v>
      </c>
      <c r="H14576" s="4" t="n">
        <f aca="false">ROUND(E14576*F14576,2)</f>
        <v>915044.56</v>
      </c>
    </row>
    <row r="14577" customFormat="false" ht="15" hidden="false" customHeight="false" outlineLevel="0" collapsed="false">
      <c r="A14577" s="3" t="n">
        <v>14576</v>
      </c>
      <c r="B14577" s="3" t="n">
        <v>1</v>
      </c>
      <c r="C14577" s="3" t="s">
        <v>545</v>
      </c>
      <c r="D14577" s="3" t="s">
        <v>563</v>
      </c>
      <c r="E14577" s="3" t="n">
        <v>602</v>
      </c>
      <c r="F14577" s="4" t="n">
        <v>317.96</v>
      </c>
      <c r="G14577" s="3" t="s">
        <v>8</v>
      </c>
      <c r="H14577" s="4" t="n">
        <f aca="false">ROUND(E14577*F14577,2)</f>
        <v>191411.92</v>
      </c>
    </row>
    <row r="14578" customFormat="false" ht="15" hidden="false" customHeight="false" outlineLevel="0" collapsed="false">
      <c r="A14578" s="3" t="n">
        <v>14577</v>
      </c>
      <c r="B14578" s="3" t="n">
        <v>14</v>
      </c>
      <c r="C14578" s="3" t="s">
        <v>545</v>
      </c>
      <c r="D14578" s="3" t="s">
        <v>563</v>
      </c>
      <c r="E14578" s="3" t="n">
        <v>3745</v>
      </c>
      <c r="F14578" s="4" t="n">
        <v>50.58</v>
      </c>
      <c r="G14578" s="3" t="s">
        <v>41</v>
      </c>
      <c r="H14578" s="4" t="n">
        <f aca="false">ROUND(E14578*F14578,2)</f>
        <v>189422.1</v>
      </c>
    </row>
    <row r="14579" customFormat="false" ht="15" hidden="false" customHeight="false" outlineLevel="0" collapsed="false">
      <c r="A14579" s="3" t="n">
        <v>14578</v>
      </c>
      <c r="B14579" s="3" t="n">
        <v>11</v>
      </c>
      <c r="C14579" s="3" t="s">
        <v>545</v>
      </c>
      <c r="D14579" s="3" t="s">
        <v>563</v>
      </c>
      <c r="E14579" s="3" t="n">
        <v>4230</v>
      </c>
      <c r="F14579" s="4" t="n">
        <v>91.71</v>
      </c>
      <c r="G14579" s="3" t="s">
        <v>34</v>
      </c>
      <c r="H14579" s="4" t="n">
        <f aca="false">ROUND(E14579*F14579,2)</f>
        <v>387933.3</v>
      </c>
    </row>
    <row r="14580" customFormat="false" ht="15" hidden="false" customHeight="false" outlineLevel="0" collapsed="false">
      <c r="A14580" s="3" t="n">
        <v>14579</v>
      </c>
      <c r="B14580" s="3" t="n">
        <v>8</v>
      </c>
      <c r="C14580" s="3" t="s">
        <v>545</v>
      </c>
      <c r="D14580" s="3" t="s">
        <v>563</v>
      </c>
      <c r="E14580" s="3" t="n">
        <v>984</v>
      </c>
      <c r="F14580" s="4" t="n">
        <v>87.65</v>
      </c>
      <c r="G14580" s="3" t="s">
        <v>8</v>
      </c>
      <c r="H14580" s="4" t="n">
        <f aca="false">ROUND(E14580*F14580,2)</f>
        <v>86247.6</v>
      </c>
    </row>
    <row r="14581" customFormat="false" ht="15" hidden="false" customHeight="false" outlineLevel="0" collapsed="false">
      <c r="A14581" s="3" t="n">
        <v>14580</v>
      </c>
      <c r="B14581" s="3" t="n">
        <v>7</v>
      </c>
      <c r="C14581" s="3" t="s">
        <v>545</v>
      </c>
      <c r="D14581" s="3" t="s">
        <v>563</v>
      </c>
      <c r="E14581" s="3" t="n">
        <v>1849</v>
      </c>
      <c r="F14581" s="4" t="n">
        <v>257.87</v>
      </c>
      <c r="G14581" s="3" t="s">
        <v>8</v>
      </c>
      <c r="H14581" s="4" t="n">
        <f aca="false">ROUND(E14581*F14581,2)</f>
        <v>476801.63</v>
      </c>
    </row>
    <row r="14582" customFormat="false" ht="15" hidden="false" customHeight="false" outlineLevel="0" collapsed="false">
      <c r="A14582" s="3" t="n">
        <v>14581</v>
      </c>
      <c r="B14582" s="3" t="n">
        <v>12</v>
      </c>
      <c r="C14582" s="3" t="s">
        <v>545</v>
      </c>
      <c r="D14582" s="3" t="s">
        <v>562</v>
      </c>
      <c r="E14582" s="3" t="n">
        <v>34</v>
      </c>
      <c r="F14582" s="4" t="n">
        <v>209.21</v>
      </c>
      <c r="G14582" s="3" t="s">
        <v>38</v>
      </c>
      <c r="H14582" s="4" t="n">
        <f aca="false">ROUND(E14582*F14582,2)</f>
        <v>7113.14</v>
      </c>
    </row>
    <row r="14583" customFormat="false" ht="15" hidden="false" customHeight="false" outlineLevel="0" collapsed="false">
      <c r="A14583" s="3" t="n">
        <v>14582</v>
      </c>
      <c r="B14583" s="3" t="n">
        <v>4</v>
      </c>
      <c r="C14583" s="3" t="s">
        <v>545</v>
      </c>
      <c r="D14583" s="3" t="s">
        <v>563</v>
      </c>
      <c r="E14583" s="3" t="n">
        <v>3515</v>
      </c>
      <c r="F14583" s="4" t="n">
        <v>114.13</v>
      </c>
      <c r="G14583" s="3" t="s">
        <v>8</v>
      </c>
      <c r="H14583" s="4" t="n">
        <f aca="false">ROUND(E14583*F14583,2)</f>
        <v>401166.95</v>
      </c>
    </row>
    <row r="14584" customFormat="false" ht="15" hidden="false" customHeight="false" outlineLevel="0" collapsed="false">
      <c r="A14584" s="3" t="n">
        <v>14583</v>
      </c>
      <c r="B14584" s="3" t="n">
        <v>7</v>
      </c>
      <c r="C14584" s="3" t="s">
        <v>545</v>
      </c>
      <c r="D14584" s="3" t="s">
        <v>562</v>
      </c>
      <c r="E14584" s="3" t="n">
        <v>3029</v>
      </c>
      <c r="F14584" s="4" t="n">
        <v>257.89</v>
      </c>
      <c r="G14584" s="3" t="s">
        <v>8</v>
      </c>
      <c r="H14584" s="4" t="n">
        <f aca="false">ROUND(E14584*F14584,2)</f>
        <v>781148.81</v>
      </c>
    </row>
    <row r="14585" customFormat="false" ht="15" hidden="false" customHeight="false" outlineLevel="0" collapsed="false">
      <c r="A14585" s="3" t="n">
        <v>14584</v>
      </c>
      <c r="B14585" s="3" t="n">
        <v>2</v>
      </c>
      <c r="C14585" s="3" t="s">
        <v>545</v>
      </c>
      <c r="D14585" s="3" t="s">
        <v>562</v>
      </c>
      <c r="E14585" s="3" t="n">
        <v>3193</v>
      </c>
      <c r="F14585" s="4" t="n">
        <v>30.56</v>
      </c>
      <c r="G14585" s="3" t="s">
        <v>8</v>
      </c>
      <c r="H14585" s="4" t="n">
        <f aca="false">ROUND(E14585*F14585,2)</f>
        <v>97578.08</v>
      </c>
    </row>
    <row r="14586" customFormat="false" ht="15" hidden="false" customHeight="false" outlineLevel="0" collapsed="false">
      <c r="A14586" s="3" t="n">
        <v>14585</v>
      </c>
      <c r="B14586" s="3" t="n">
        <v>6</v>
      </c>
      <c r="C14586" s="3" t="s">
        <v>545</v>
      </c>
      <c r="D14586" s="3" t="s">
        <v>562</v>
      </c>
      <c r="E14586" s="3" t="n">
        <v>2003</v>
      </c>
      <c r="F14586" s="4" t="n">
        <v>293.52</v>
      </c>
      <c r="G14586" s="3" t="s">
        <v>8</v>
      </c>
      <c r="H14586" s="4" t="n">
        <f aca="false">ROUND(E14586*F14586,2)</f>
        <v>587920.56</v>
      </c>
    </row>
    <row r="14587" customFormat="false" ht="15" hidden="false" customHeight="false" outlineLevel="0" collapsed="false">
      <c r="A14587" s="3" t="n">
        <v>14586</v>
      </c>
      <c r="B14587" s="3" t="n">
        <v>13</v>
      </c>
      <c r="C14587" s="3" t="s">
        <v>545</v>
      </c>
      <c r="D14587" s="3" t="s">
        <v>563</v>
      </c>
      <c r="E14587" s="3" t="n">
        <v>4834</v>
      </c>
      <c r="F14587" s="4" t="n">
        <v>48.77</v>
      </c>
      <c r="G14587" s="3" t="s">
        <v>41</v>
      </c>
      <c r="H14587" s="4" t="n">
        <f aca="false">ROUND(E14587*F14587,2)</f>
        <v>235754.18</v>
      </c>
    </row>
    <row r="14588" customFormat="false" ht="15" hidden="false" customHeight="false" outlineLevel="0" collapsed="false">
      <c r="A14588" s="3" t="n">
        <v>14587</v>
      </c>
      <c r="B14588" s="3" t="n">
        <v>2</v>
      </c>
      <c r="C14588" s="3" t="s">
        <v>545</v>
      </c>
      <c r="D14588" s="3" t="s">
        <v>562</v>
      </c>
      <c r="E14588" s="3" t="n">
        <v>2446</v>
      </c>
      <c r="F14588" s="4" t="n">
        <v>30.58</v>
      </c>
      <c r="G14588" s="3" t="s">
        <v>8</v>
      </c>
      <c r="H14588" s="4" t="n">
        <f aca="false">ROUND(E14588*F14588,2)</f>
        <v>74798.68</v>
      </c>
    </row>
    <row r="14589" customFormat="false" ht="15" hidden="false" customHeight="false" outlineLevel="0" collapsed="false">
      <c r="A14589" s="3" t="n">
        <v>14588</v>
      </c>
      <c r="B14589" s="3" t="n">
        <v>12</v>
      </c>
      <c r="C14589" s="3" t="s">
        <v>545</v>
      </c>
      <c r="D14589" s="3" t="s">
        <v>562</v>
      </c>
      <c r="E14589" s="3" t="n">
        <v>2817</v>
      </c>
      <c r="F14589" s="4" t="n">
        <v>209.61</v>
      </c>
      <c r="G14589" s="3" t="s">
        <v>38</v>
      </c>
      <c r="H14589" s="4" t="n">
        <f aca="false">ROUND(E14589*F14589,2)</f>
        <v>590471.37</v>
      </c>
    </row>
    <row r="14590" customFormat="false" ht="15" hidden="false" customHeight="false" outlineLevel="0" collapsed="false">
      <c r="A14590" s="3" t="n">
        <v>14589</v>
      </c>
      <c r="B14590" s="3" t="n">
        <v>12</v>
      </c>
      <c r="C14590" s="3" t="s">
        <v>546</v>
      </c>
      <c r="D14590" s="3" t="s">
        <v>563</v>
      </c>
      <c r="E14590" s="3" t="n">
        <v>4893</v>
      </c>
      <c r="F14590" s="4" t="n">
        <v>209.43</v>
      </c>
      <c r="G14590" s="3" t="s">
        <v>38</v>
      </c>
      <c r="H14590" s="4" t="n">
        <f aca="false">ROUND(E14590*F14590,2)</f>
        <v>1024740.99</v>
      </c>
    </row>
    <row r="14591" customFormat="false" ht="15" hidden="false" customHeight="false" outlineLevel="0" collapsed="false">
      <c r="A14591" s="3" t="n">
        <v>14590</v>
      </c>
      <c r="B14591" s="3" t="n">
        <v>13</v>
      </c>
      <c r="C14591" s="3" t="s">
        <v>546</v>
      </c>
      <c r="D14591" s="3" t="s">
        <v>562</v>
      </c>
      <c r="E14591" s="3" t="n">
        <v>562</v>
      </c>
      <c r="F14591" s="4" t="n">
        <v>48.23</v>
      </c>
      <c r="G14591" s="3" t="s">
        <v>41</v>
      </c>
      <c r="H14591" s="4" t="n">
        <f aca="false">ROUND(E14591*F14591,2)</f>
        <v>27105.26</v>
      </c>
    </row>
    <row r="14592" customFormat="false" ht="15" hidden="false" customHeight="false" outlineLevel="0" collapsed="false">
      <c r="A14592" s="3" t="n">
        <v>14591</v>
      </c>
      <c r="B14592" s="3" t="n">
        <v>4</v>
      </c>
      <c r="C14592" s="3" t="s">
        <v>546</v>
      </c>
      <c r="D14592" s="3" t="s">
        <v>562</v>
      </c>
      <c r="E14592" s="3" t="n">
        <v>2209</v>
      </c>
      <c r="F14592" s="4" t="n">
        <v>114.7</v>
      </c>
      <c r="G14592" s="3" t="s">
        <v>8</v>
      </c>
      <c r="H14592" s="4" t="n">
        <f aca="false">ROUND(E14592*F14592,2)</f>
        <v>253372.3</v>
      </c>
    </row>
    <row r="14593" customFormat="false" ht="15" hidden="false" customHeight="false" outlineLevel="0" collapsed="false">
      <c r="A14593" s="3" t="n">
        <v>14592</v>
      </c>
      <c r="B14593" s="3" t="n">
        <v>14</v>
      </c>
      <c r="C14593" s="3" t="s">
        <v>546</v>
      </c>
      <c r="D14593" s="3" t="s">
        <v>563</v>
      </c>
      <c r="E14593" s="3" t="n">
        <v>3146</v>
      </c>
      <c r="F14593" s="4" t="n">
        <v>51.72</v>
      </c>
      <c r="G14593" s="3" t="s">
        <v>41</v>
      </c>
      <c r="H14593" s="4" t="n">
        <f aca="false">ROUND(E14593*F14593,2)</f>
        <v>162711.12</v>
      </c>
    </row>
    <row r="14594" customFormat="false" ht="15" hidden="false" customHeight="false" outlineLevel="0" collapsed="false">
      <c r="A14594" s="3" t="n">
        <v>14593</v>
      </c>
      <c r="B14594" s="3" t="n">
        <v>6</v>
      </c>
      <c r="C14594" s="3" t="s">
        <v>546</v>
      </c>
      <c r="D14594" s="3" t="s">
        <v>562</v>
      </c>
      <c r="E14594" s="3" t="n">
        <v>4613</v>
      </c>
      <c r="F14594" s="4" t="n">
        <v>291.43</v>
      </c>
      <c r="G14594" s="3" t="s">
        <v>8</v>
      </c>
      <c r="H14594" s="4" t="n">
        <f aca="false">ROUND(E14594*F14594,2)</f>
        <v>1344366.59</v>
      </c>
    </row>
    <row r="14595" customFormat="false" ht="15" hidden="false" customHeight="false" outlineLevel="0" collapsed="false">
      <c r="A14595" s="3" t="n">
        <v>14594</v>
      </c>
      <c r="B14595" s="3" t="n">
        <v>13</v>
      </c>
      <c r="C14595" s="3" t="s">
        <v>546</v>
      </c>
      <c r="D14595" s="3" t="s">
        <v>562</v>
      </c>
      <c r="E14595" s="3" t="n">
        <v>2000</v>
      </c>
      <c r="F14595" s="4" t="n">
        <v>48.25</v>
      </c>
      <c r="G14595" s="3" t="s">
        <v>41</v>
      </c>
      <c r="H14595" s="4" t="n">
        <f aca="false">ROUND(E14595*F14595,2)</f>
        <v>96500</v>
      </c>
    </row>
    <row r="14596" customFormat="false" ht="15" hidden="false" customHeight="false" outlineLevel="0" collapsed="false">
      <c r="A14596" s="3" t="n">
        <v>14595</v>
      </c>
      <c r="B14596" s="3" t="n">
        <v>9</v>
      </c>
      <c r="C14596" s="3" t="s">
        <v>546</v>
      </c>
      <c r="D14596" s="3" t="s">
        <v>563</v>
      </c>
      <c r="E14596" s="3" t="n">
        <v>4328</v>
      </c>
      <c r="F14596" s="4" t="n">
        <v>298.97</v>
      </c>
      <c r="G14596" s="3" t="s">
        <v>8</v>
      </c>
      <c r="H14596" s="4" t="n">
        <f aca="false">ROUND(E14596*F14596,2)</f>
        <v>1293942.16</v>
      </c>
    </row>
    <row r="14597" customFormat="false" ht="15" hidden="false" customHeight="false" outlineLevel="0" collapsed="false">
      <c r="A14597" s="3" t="n">
        <v>14596</v>
      </c>
      <c r="B14597" s="3" t="n">
        <v>15</v>
      </c>
      <c r="C14597" s="3" t="s">
        <v>546</v>
      </c>
      <c r="D14597" s="3" t="s">
        <v>563</v>
      </c>
      <c r="E14597" s="3" t="n">
        <v>568</v>
      </c>
      <c r="F14597" s="4" t="n">
        <v>285.51</v>
      </c>
      <c r="G14597" s="3" t="s">
        <v>46</v>
      </c>
      <c r="H14597" s="4" t="n">
        <f aca="false">ROUND(E14597*F14597,2)</f>
        <v>162169.68</v>
      </c>
    </row>
    <row r="14598" customFormat="false" ht="15" hidden="false" customHeight="false" outlineLevel="0" collapsed="false">
      <c r="A14598" s="3" t="n">
        <v>14597</v>
      </c>
      <c r="B14598" s="3" t="n">
        <v>11</v>
      </c>
      <c r="C14598" s="3" t="s">
        <v>546</v>
      </c>
      <c r="D14598" s="3" t="s">
        <v>562</v>
      </c>
      <c r="E14598" s="3" t="n">
        <v>2266</v>
      </c>
      <c r="F14598" s="4" t="n">
        <v>91.03</v>
      </c>
      <c r="G14598" s="3" t="s">
        <v>34</v>
      </c>
      <c r="H14598" s="4" t="n">
        <f aca="false">ROUND(E14598*F14598,2)</f>
        <v>206273.98</v>
      </c>
    </row>
    <row r="14599" customFormat="false" ht="15" hidden="false" customHeight="false" outlineLevel="0" collapsed="false">
      <c r="A14599" s="3" t="n">
        <v>14598</v>
      </c>
      <c r="B14599" s="3" t="n">
        <v>5</v>
      </c>
      <c r="C14599" s="3" t="s">
        <v>546</v>
      </c>
      <c r="D14599" s="3" t="s">
        <v>563</v>
      </c>
      <c r="E14599" s="3" t="n">
        <v>2567</v>
      </c>
      <c r="F14599" s="4" t="n">
        <v>679.14</v>
      </c>
      <c r="G14599" s="3" t="s">
        <v>8</v>
      </c>
      <c r="H14599" s="4" t="n">
        <f aca="false">ROUND(E14599*F14599,2)</f>
        <v>1743352.38</v>
      </c>
    </row>
    <row r="14600" customFormat="false" ht="15" hidden="false" customHeight="false" outlineLevel="0" collapsed="false">
      <c r="A14600" s="3" t="n">
        <v>14599</v>
      </c>
      <c r="B14600" s="3" t="n">
        <v>10</v>
      </c>
      <c r="C14600" s="3" t="s">
        <v>546</v>
      </c>
      <c r="D14600" s="3" t="s">
        <v>562</v>
      </c>
      <c r="E14600" s="3" t="n">
        <v>258</v>
      </c>
      <c r="F14600" s="4" t="n">
        <v>101.06</v>
      </c>
      <c r="G14600" s="3" t="s">
        <v>8</v>
      </c>
      <c r="H14600" s="4" t="n">
        <f aca="false">ROUND(E14600*F14600,2)</f>
        <v>26073.48</v>
      </c>
    </row>
    <row r="14601" customFormat="false" ht="15" hidden="false" customHeight="false" outlineLevel="0" collapsed="false">
      <c r="A14601" s="3" t="n">
        <v>14600</v>
      </c>
      <c r="B14601" s="3" t="n">
        <v>3</v>
      </c>
      <c r="C14601" s="3" t="s">
        <v>546</v>
      </c>
      <c r="D14601" s="3" t="s">
        <v>562</v>
      </c>
      <c r="E14601" s="3" t="n">
        <v>4149</v>
      </c>
      <c r="F14601" s="4" t="n">
        <v>202.26</v>
      </c>
      <c r="G14601" s="3" t="s">
        <v>8</v>
      </c>
      <c r="H14601" s="4" t="n">
        <f aca="false">ROUND(E14601*F14601,2)</f>
        <v>839176.74</v>
      </c>
    </row>
    <row r="14602" customFormat="false" ht="15" hidden="false" customHeight="false" outlineLevel="0" collapsed="false">
      <c r="A14602" s="3" t="n">
        <v>14601</v>
      </c>
      <c r="B14602" s="3" t="n">
        <v>10</v>
      </c>
      <c r="C14602" s="3" t="s">
        <v>546</v>
      </c>
      <c r="D14602" s="3" t="s">
        <v>562</v>
      </c>
      <c r="E14602" s="3" t="n">
        <v>2131</v>
      </c>
      <c r="F14602" s="4" t="n">
        <v>100.65</v>
      </c>
      <c r="G14602" s="3" t="s">
        <v>8</v>
      </c>
      <c r="H14602" s="4" t="n">
        <f aca="false">ROUND(E14602*F14602,2)</f>
        <v>214485.15</v>
      </c>
    </row>
    <row r="14603" customFormat="false" ht="15" hidden="false" customHeight="false" outlineLevel="0" collapsed="false">
      <c r="A14603" s="3" t="n">
        <v>14602</v>
      </c>
      <c r="B14603" s="3" t="n">
        <v>10</v>
      </c>
      <c r="C14603" s="3" t="s">
        <v>546</v>
      </c>
      <c r="D14603" s="3" t="s">
        <v>563</v>
      </c>
      <c r="E14603" s="3" t="n">
        <v>2290</v>
      </c>
      <c r="F14603" s="4" t="n">
        <v>100.86</v>
      </c>
      <c r="G14603" s="3" t="s">
        <v>8</v>
      </c>
      <c r="H14603" s="4" t="n">
        <f aca="false">ROUND(E14603*F14603,2)</f>
        <v>230969.4</v>
      </c>
    </row>
    <row r="14604" customFormat="false" ht="15" hidden="false" customHeight="false" outlineLevel="0" collapsed="false">
      <c r="A14604" s="3" t="n">
        <v>14603</v>
      </c>
      <c r="B14604" s="3" t="n">
        <v>5</v>
      </c>
      <c r="C14604" s="3" t="s">
        <v>546</v>
      </c>
      <c r="D14604" s="3" t="s">
        <v>562</v>
      </c>
      <c r="E14604" s="3" t="n">
        <v>2511</v>
      </c>
      <c r="F14604" s="4" t="n">
        <v>677.95</v>
      </c>
      <c r="G14604" s="3" t="s">
        <v>8</v>
      </c>
      <c r="H14604" s="4" t="n">
        <f aca="false">ROUND(E14604*F14604,2)</f>
        <v>1702332.45</v>
      </c>
    </row>
    <row r="14605" customFormat="false" ht="15" hidden="false" customHeight="false" outlineLevel="0" collapsed="false">
      <c r="A14605" s="3" t="n">
        <v>14604</v>
      </c>
      <c r="B14605" s="3" t="n">
        <v>2</v>
      </c>
      <c r="C14605" s="3" t="s">
        <v>546</v>
      </c>
      <c r="D14605" s="3" t="s">
        <v>562</v>
      </c>
      <c r="E14605" s="3" t="n">
        <v>3912</v>
      </c>
      <c r="F14605" s="4" t="n">
        <v>31.75</v>
      </c>
      <c r="G14605" s="3" t="s">
        <v>8</v>
      </c>
      <c r="H14605" s="4" t="n">
        <f aca="false">ROUND(E14605*F14605,2)</f>
        <v>124206</v>
      </c>
    </row>
    <row r="14606" customFormat="false" ht="15" hidden="false" customHeight="false" outlineLevel="0" collapsed="false">
      <c r="A14606" s="3" t="n">
        <v>14605</v>
      </c>
      <c r="B14606" s="3" t="n">
        <v>5</v>
      </c>
      <c r="C14606" s="3" t="s">
        <v>546</v>
      </c>
      <c r="D14606" s="3" t="s">
        <v>562</v>
      </c>
      <c r="E14606" s="3" t="n">
        <v>356</v>
      </c>
      <c r="F14606" s="4" t="n">
        <v>679.58</v>
      </c>
      <c r="G14606" s="3" t="s">
        <v>8</v>
      </c>
      <c r="H14606" s="4" t="n">
        <f aca="false">ROUND(E14606*F14606,2)</f>
        <v>241930.48</v>
      </c>
    </row>
    <row r="14607" customFormat="false" ht="15" hidden="false" customHeight="false" outlineLevel="0" collapsed="false">
      <c r="A14607" s="3" t="n">
        <v>14606</v>
      </c>
      <c r="B14607" s="3" t="n">
        <v>12</v>
      </c>
      <c r="C14607" s="3" t="s">
        <v>546</v>
      </c>
      <c r="D14607" s="3" t="s">
        <v>562</v>
      </c>
      <c r="E14607" s="3" t="n">
        <v>2477</v>
      </c>
      <c r="F14607" s="4" t="n">
        <v>209.99</v>
      </c>
      <c r="G14607" s="3" t="s">
        <v>38</v>
      </c>
      <c r="H14607" s="4" t="n">
        <f aca="false">ROUND(E14607*F14607,2)</f>
        <v>520145.23</v>
      </c>
    </row>
    <row r="14608" customFormat="false" ht="15" hidden="false" customHeight="false" outlineLevel="0" collapsed="false">
      <c r="A14608" s="3" t="n">
        <v>14607</v>
      </c>
      <c r="B14608" s="3" t="n">
        <v>8</v>
      </c>
      <c r="C14608" s="3" t="s">
        <v>546</v>
      </c>
      <c r="D14608" s="3" t="s">
        <v>563</v>
      </c>
      <c r="E14608" s="3" t="n">
        <v>4102</v>
      </c>
      <c r="F14608" s="4" t="n">
        <v>87.08</v>
      </c>
      <c r="G14608" s="3" t="s">
        <v>8</v>
      </c>
      <c r="H14608" s="4" t="n">
        <f aca="false">ROUND(E14608*F14608,2)</f>
        <v>357202.16</v>
      </c>
    </row>
    <row r="14609" customFormat="false" ht="15" hidden="false" customHeight="false" outlineLevel="0" collapsed="false">
      <c r="A14609" s="3" t="n">
        <v>14608</v>
      </c>
      <c r="B14609" s="3" t="n">
        <v>13</v>
      </c>
      <c r="C14609" s="3" t="s">
        <v>546</v>
      </c>
      <c r="D14609" s="3" t="s">
        <v>563</v>
      </c>
      <c r="E14609" s="3" t="n">
        <v>3786</v>
      </c>
      <c r="F14609" s="4" t="n">
        <v>48.15</v>
      </c>
      <c r="G14609" s="3" t="s">
        <v>41</v>
      </c>
      <c r="H14609" s="4" t="n">
        <f aca="false">ROUND(E14609*F14609,2)</f>
        <v>182295.9</v>
      </c>
    </row>
    <row r="14610" customFormat="false" ht="15" hidden="false" customHeight="false" outlineLevel="0" collapsed="false">
      <c r="A14610" s="3" t="n">
        <v>14609</v>
      </c>
      <c r="B14610" s="3" t="n">
        <v>10</v>
      </c>
      <c r="C14610" s="3" t="s">
        <v>546</v>
      </c>
      <c r="D14610" s="3" t="s">
        <v>563</v>
      </c>
      <c r="E14610" s="3" t="n">
        <v>2179</v>
      </c>
      <c r="F14610" s="4" t="n">
        <v>100.9</v>
      </c>
      <c r="G14610" s="3" t="s">
        <v>8</v>
      </c>
      <c r="H14610" s="4" t="n">
        <f aca="false">ROUND(E14610*F14610,2)</f>
        <v>219861.1</v>
      </c>
    </row>
    <row r="14611" customFormat="false" ht="15" hidden="false" customHeight="false" outlineLevel="0" collapsed="false">
      <c r="A14611" s="3" t="n">
        <v>14610</v>
      </c>
      <c r="B14611" s="3" t="n">
        <v>15</v>
      </c>
      <c r="C14611" s="3" t="s">
        <v>546</v>
      </c>
      <c r="D14611" s="3" t="s">
        <v>562</v>
      </c>
      <c r="E14611" s="3" t="n">
        <v>3566</v>
      </c>
      <c r="F14611" s="4" t="n">
        <v>285.92</v>
      </c>
      <c r="G14611" s="3" t="s">
        <v>46</v>
      </c>
      <c r="H14611" s="4" t="n">
        <f aca="false">ROUND(E14611*F14611,2)</f>
        <v>1019590.72</v>
      </c>
    </row>
    <row r="14612" customFormat="false" ht="15" hidden="false" customHeight="false" outlineLevel="0" collapsed="false">
      <c r="A14612" s="3" t="n">
        <v>14611</v>
      </c>
      <c r="B14612" s="3" t="n">
        <v>2</v>
      </c>
      <c r="C14612" s="3" t="s">
        <v>546</v>
      </c>
      <c r="D14612" s="3" t="s">
        <v>562</v>
      </c>
      <c r="E14612" s="3" t="n">
        <v>3777</v>
      </c>
      <c r="F14612" s="4" t="n">
        <v>31.76</v>
      </c>
      <c r="G14612" s="3" t="s">
        <v>8</v>
      </c>
      <c r="H14612" s="4" t="n">
        <f aca="false">ROUND(E14612*F14612,2)</f>
        <v>119957.52</v>
      </c>
    </row>
    <row r="14613" customFormat="false" ht="15" hidden="false" customHeight="false" outlineLevel="0" collapsed="false">
      <c r="A14613" s="3" t="n">
        <v>14612</v>
      </c>
      <c r="B14613" s="3" t="n">
        <v>5</v>
      </c>
      <c r="C14613" s="3" t="s">
        <v>546</v>
      </c>
      <c r="D14613" s="3" t="s">
        <v>563</v>
      </c>
      <c r="E14613" s="3" t="n">
        <v>132</v>
      </c>
      <c r="F14613" s="4" t="n">
        <v>679.31</v>
      </c>
      <c r="G14613" s="3" t="s">
        <v>8</v>
      </c>
      <c r="H14613" s="4" t="n">
        <f aca="false">ROUND(E14613*F14613,2)</f>
        <v>89668.92</v>
      </c>
    </row>
    <row r="14614" customFormat="false" ht="15" hidden="false" customHeight="false" outlineLevel="0" collapsed="false">
      <c r="A14614" s="3" t="n">
        <v>14613</v>
      </c>
      <c r="B14614" s="3" t="n">
        <v>14</v>
      </c>
      <c r="C14614" s="3" t="s">
        <v>546</v>
      </c>
      <c r="D14614" s="3" t="s">
        <v>563</v>
      </c>
      <c r="E14614" s="3" t="n">
        <v>2137</v>
      </c>
      <c r="F14614" s="4" t="n">
        <v>51.9</v>
      </c>
      <c r="G14614" s="3" t="s">
        <v>41</v>
      </c>
      <c r="H14614" s="4" t="n">
        <f aca="false">ROUND(E14614*F14614,2)</f>
        <v>110910.3</v>
      </c>
    </row>
    <row r="14615" customFormat="false" ht="15" hidden="false" customHeight="false" outlineLevel="0" collapsed="false">
      <c r="A14615" s="3" t="n">
        <v>14614</v>
      </c>
      <c r="B14615" s="3" t="n">
        <v>13</v>
      </c>
      <c r="C14615" s="3" t="s">
        <v>546</v>
      </c>
      <c r="D14615" s="3" t="s">
        <v>562</v>
      </c>
      <c r="E14615" s="3" t="n">
        <v>2096</v>
      </c>
      <c r="F14615" s="4" t="n">
        <v>48.25</v>
      </c>
      <c r="G14615" s="3" t="s">
        <v>41</v>
      </c>
      <c r="H14615" s="4" t="n">
        <f aca="false">ROUND(E14615*F14615,2)</f>
        <v>101132</v>
      </c>
    </row>
    <row r="14616" customFormat="false" ht="15" hidden="false" customHeight="false" outlineLevel="0" collapsed="false">
      <c r="A14616" s="3" t="n">
        <v>14615</v>
      </c>
      <c r="B14616" s="3" t="n">
        <v>9</v>
      </c>
      <c r="C14616" s="3" t="s">
        <v>546</v>
      </c>
      <c r="D14616" s="3" t="s">
        <v>563</v>
      </c>
      <c r="E14616" s="3" t="n">
        <v>596</v>
      </c>
      <c r="F14616" s="4" t="n">
        <v>298.4</v>
      </c>
      <c r="G14616" s="3" t="s">
        <v>8</v>
      </c>
      <c r="H14616" s="4" t="n">
        <f aca="false">ROUND(E14616*F14616,2)</f>
        <v>177846.4</v>
      </c>
    </row>
    <row r="14617" customFormat="false" ht="15" hidden="false" customHeight="false" outlineLevel="0" collapsed="false">
      <c r="A14617" s="3" t="n">
        <v>14616</v>
      </c>
      <c r="B14617" s="3" t="n">
        <v>8</v>
      </c>
      <c r="C14617" s="3" t="s">
        <v>546</v>
      </c>
      <c r="D14617" s="3" t="s">
        <v>562</v>
      </c>
      <c r="E14617" s="3" t="n">
        <v>2197</v>
      </c>
      <c r="F14617" s="4" t="n">
        <v>87.16</v>
      </c>
      <c r="G14617" s="3" t="s">
        <v>8</v>
      </c>
      <c r="H14617" s="4" t="n">
        <f aca="false">ROUND(E14617*F14617,2)</f>
        <v>191490.52</v>
      </c>
    </row>
    <row r="14618" customFormat="false" ht="15" hidden="false" customHeight="false" outlineLevel="0" collapsed="false">
      <c r="A14618" s="3" t="n">
        <v>14617</v>
      </c>
      <c r="B14618" s="3" t="n">
        <v>11</v>
      </c>
      <c r="C14618" s="3" t="s">
        <v>546</v>
      </c>
      <c r="D14618" s="3" t="s">
        <v>562</v>
      </c>
      <c r="E14618" s="3" t="n">
        <v>2105</v>
      </c>
      <c r="F14618" s="4" t="n">
        <v>91.11</v>
      </c>
      <c r="G14618" s="3" t="s">
        <v>34</v>
      </c>
      <c r="H14618" s="4" t="n">
        <f aca="false">ROUND(E14618*F14618,2)</f>
        <v>191786.55</v>
      </c>
    </row>
    <row r="14619" customFormat="false" ht="15" hidden="false" customHeight="false" outlineLevel="0" collapsed="false">
      <c r="A14619" s="3" t="n">
        <v>14618</v>
      </c>
      <c r="B14619" s="3" t="n">
        <v>6</v>
      </c>
      <c r="C14619" s="3" t="s">
        <v>546</v>
      </c>
      <c r="D14619" s="3" t="s">
        <v>562</v>
      </c>
      <c r="E14619" s="3" t="n">
        <v>2256</v>
      </c>
      <c r="F14619" s="4" t="n">
        <v>292.66</v>
      </c>
      <c r="G14619" s="3" t="s">
        <v>8</v>
      </c>
      <c r="H14619" s="4" t="n">
        <f aca="false">ROUND(E14619*F14619,2)</f>
        <v>660240.96</v>
      </c>
    </row>
    <row r="14620" customFormat="false" ht="15" hidden="false" customHeight="false" outlineLevel="0" collapsed="false">
      <c r="A14620" s="3" t="n">
        <v>14619</v>
      </c>
      <c r="B14620" s="3" t="n">
        <v>14</v>
      </c>
      <c r="C14620" s="3" t="s">
        <v>547</v>
      </c>
      <c r="D14620" s="3" t="s">
        <v>562</v>
      </c>
      <c r="E14620" s="3" t="n">
        <v>2061</v>
      </c>
      <c r="F14620" s="4" t="n">
        <v>52.62</v>
      </c>
      <c r="G14620" s="3" t="s">
        <v>41</v>
      </c>
      <c r="H14620" s="4" t="n">
        <f aca="false">ROUND(E14620*F14620,2)</f>
        <v>108449.82</v>
      </c>
    </row>
    <row r="14621" customFormat="false" ht="15" hidden="false" customHeight="false" outlineLevel="0" collapsed="false">
      <c r="A14621" s="3" t="n">
        <v>14620</v>
      </c>
      <c r="B14621" s="3" t="n">
        <v>1</v>
      </c>
      <c r="C14621" s="3" t="s">
        <v>547</v>
      </c>
      <c r="D14621" s="3" t="s">
        <v>562</v>
      </c>
      <c r="E14621" s="3" t="n">
        <v>1154</v>
      </c>
      <c r="F14621" s="4" t="n">
        <v>327.79</v>
      </c>
      <c r="G14621" s="3" t="s">
        <v>8</v>
      </c>
      <c r="H14621" s="4" t="n">
        <f aca="false">ROUND(E14621*F14621,2)</f>
        <v>378269.66</v>
      </c>
    </row>
    <row r="14622" customFormat="false" ht="15" hidden="false" customHeight="false" outlineLevel="0" collapsed="false">
      <c r="A14622" s="3" t="n">
        <v>14621</v>
      </c>
      <c r="B14622" s="3" t="n">
        <v>10</v>
      </c>
      <c r="C14622" s="3" t="s">
        <v>547</v>
      </c>
      <c r="D14622" s="3" t="s">
        <v>563</v>
      </c>
      <c r="E14622" s="3" t="n">
        <v>2943</v>
      </c>
      <c r="F14622" s="4" t="n">
        <v>101.26</v>
      </c>
      <c r="G14622" s="3" t="s">
        <v>8</v>
      </c>
      <c r="H14622" s="4" t="n">
        <f aca="false">ROUND(E14622*F14622,2)</f>
        <v>298008.18</v>
      </c>
    </row>
    <row r="14623" customFormat="false" ht="15" hidden="false" customHeight="false" outlineLevel="0" collapsed="false">
      <c r="A14623" s="3" t="n">
        <v>14622</v>
      </c>
      <c r="B14623" s="3" t="n">
        <v>13</v>
      </c>
      <c r="C14623" s="3" t="s">
        <v>547</v>
      </c>
      <c r="D14623" s="3" t="s">
        <v>562</v>
      </c>
      <c r="E14623" s="3" t="n">
        <v>3781</v>
      </c>
      <c r="F14623" s="4" t="n">
        <v>49.38</v>
      </c>
      <c r="G14623" s="3" t="s">
        <v>41</v>
      </c>
      <c r="H14623" s="4" t="n">
        <f aca="false">ROUND(E14623*F14623,2)</f>
        <v>186705.78</v>
      </c>
    </row>
    <row r="14624" customFormat="false" ht="15" hidden="false" customHeight="false" outlineLevel="0" collapsed="false">
      <c r="A14624" s="3" t="n">
        <v>14623</v>
      </c>
      <c r="B14624" s="3" t="n">
        <v>8</v>
      </c>
      <c r="C14624" s="3" t="s">
        <v>547</v>
      </c>
      <c r="D14624" s="3" t="s">
        <v>562</v>
      </c>
      <c r="E14624" s="3" t="n">
        <v>588</v>
      </c>
      <c r="F14624" s="4" t="n">
        <v>85.28</v>
      </c>
      <c r="G14624" s="3" t="s">
        <v>8</v>
      </c>
      <c r="H14624" s="4" t="n">
        <f aca="false">ROUND(E14624*F14624,2)</f>
        <v>50144.64</v>
      </c>
    </row>
    <row r="14625" customFormat="false" ht="15" hidden="false" customHeight="false" outlineLevel="0" collapsed="false">
      <c r="A14625" s="3" t="n">
        <v>14624</v>
      </c>
      <c r="B14625" s="3" t="n">
        <v>15</v>
      </c>
      <c r="C14625" s="3" t="s">
        <v>547</v>
      </c>
      <c r="D14625" s="3" t="s">
        <v>562</v>
      </c>
      <c r="E14625" s="3" t="n">
        <v>2335</v>
      </c>
      <c r="F14625" s="4" t="n">
        <v>284.98</v>
      </c>
      <c r="G14625" s="3" t="s">
        <v>46</v>
      </c>
      <c r="H14625" s="4" t="n">
        <f aca="false">ROUND(E14625*F14625,2)</f>
        <v>665428.3</v>
      </c>
    </row>
    <row r="14626" customFormat="false" ht="15" hidden="false" customHeight="false" outlineLevel="0" collapsed="false">
      <c r="A14626" s="3" t="n">
        <v>14625</v>
      </c>
      <c r="B14626" s="3" t="n">
        <v>8</v>
      </c>
      <c r="C14626" s="3" t="s">
        <v>547</v>
      </c>
      <c r="D14626" s="3" t="s">
        <v>562</v>
      </c>
      <c r="E14626" s="3" t="n">
        <v>773</v>
      </c>
      <c r="F14626" s="4" t="n">
        <v>84.98</v>
      </c>
      <c r="G14626" s="3" t="s">
        <v>8</v>
      </c>
      <c r="H14626" s="4" t="n">
        <f aca="false">ROUND(E14626*F14626,2)</f>
        <v>65689.54</v>
      </c>
    </row>
    <row r="14627" customFormat="false" ht="15" hidden="false" customHeight="false" outlineLevel="0" collapsed="false">
      <c r="A14627" s="3" t="n">
        <v>14626</v>
      </c>
      <c r="B14627" s="3" t="n">
        <v>5</v>
      </c>
      <c r="C14627" s="3" t="s">
        <v>547</v>
      </c>
      <c r="D14627" s="3" t="s">
        <v>563</v>
      </c>
      <c r="E14627" s="3" t="n">
        <v>3487</v>
      </c>
      <c r="F14627" s="4" t="n">
        <v>695.06</v>
      </c>
      <c r="G14627" s="3" t="s">
        <v>8</v>
      </c>
      <c r="H14627" s="4" t="n">
        <f aca="false">ROUND(E14627*F14627,2)</f>
        <v>2423674.22</v>
      </c>
    </row>
    <row r="14628" customFormat="false" ht="15" hidden="false" customHeight="false" outlineLevel="0" collapsed="false">
      <c r="A14628" s="3" t="n">
        <v>14627</v>
      </c>
      <c r="B14628" s="3" t="n">
        <v>3</v>
      </c>
      <c r="C14628" s="3" t="s">
        <v>547</v>
      </c>
      <c r="D14628" s="3" t="s">
        <v>563</v>
      </c>
      <c r="E14628" s="3" t="n">
        <v>3878</v>
      </c>
      <c r="F14628" s="4" t="n">
        <v>202.97</v>
      </c>
      <c r="G14628" s="3" t="s">
        <v>8</v>
      </c>
      <c r="H14628" s="4" t="n">
        <f aca="false">ROUND(E14628*F14628,2)</f>
        <v>787117.66</v>
      </c>
    </row>
    <row r="14629" customFormat="false" ht="15" hidden="false" customHeight="false" outlineLevel="0" collapsed="false">
      <c r="A14629" s="3" t="n">
        <v>14628</v>
      </c>
      <c r="B14629" s="3" t="n">
        <v>5</v>
      </c>
      <c r="C14629" s="3" t="s">
        <v>547</v>
      </c>
      <c r="D14629" s="3" t="s">
        <v>562</v>
      </c>
      <c r="E14629" s="3" t="n">
        <v>3295</v>
      </c>
      <c r="F14629" s="4" t="n">
        <v>692.34</v>
      </c>
      <c r="G14629" s="3" t="s">
        <v>8</v>
      </c>
      <c r="H14629" s="4" t="n">
        <f aca="false">ROUND(E14629*F14629,2)</f>
        <v>2281260.3</v>
      </c>
    </row>
    <row r="14630" customFormat="false" ht="15" hidden="false" customHeight="false" outlineLevel="0" collapsed="false">
      <c r="A14630" s="3" t="n">
        <v>14629</v>
      </c>
      <c r="B14630" s="3" t="n">
        <v>12</v>
      </c>
      <c r="C14630" s="3" t="s">
        <v>547</v>
      </c>
      <c r="D14630" s="3" t="s">
        <v>563</v>
      </c>
      <c r="E14630" s="3" t="n">
        <v>1670</v>
      </c>
      <c r="F14630" s="4" t="n">
        <v>208.19</v>
      </c>
      <c r="G14630" s="3" t="s">
        <v>38</v>
      </c>
      <c r="H14630" s="4" t="n">
        <f aca="false">ROUND(E14630*F14630,2)</f>
        <v>347677.3</v>
      </c>
    </row>
    <row r="14631" customFormat="false" ht="15" hidden="false" customHeight="false" outlineLevel="0" collapsed="false">
      <c r="A14631" s="3" t="n">
        <v>14630</v>
      </c>
      <c r="B14631" s="3" t="n">
        <v>8</v>
      </c>
      <c r="C14631" s="3" t="s">
        <v>547</v>
      </c>
      <c r="D14631" s="3" t="s">
        <v>563</v>
      </c>
      <c r="E14631" s="3" t="n">
        <v>2086</v>
      </c>
      <c r="F14631" s="4" t="n">
        <v>85.23</v>
      </c>
      <c r="G14631" s="3" t="s">
        <v>8</v>
      </c>
      <c r="H14631" s="4" t="n">
        <f aca="false">ROUND(E14631*F14631,2)</f>
        <v>177789.78</v>
      </c>
    </row>
    <row r="14632" customFormat="false" ht="15" hidden="false" customHeight="false" outlineLevel="0" collapsed="false">
      <c r="A14632" s="3" t="n">
        <v>14631</v>
      </c>
      <c r="B14632" s="3" t="n">
        <v>14</v>
      </c>
      <c r="C14632" s="3" t="s">
        <v>547</v>
      </c>
      <c r="D14632" s="3" t="s">
        <v>563</v>
      </c>
      <c r="E14632" s="3" t="n">
        <v>801</v>
      </c>
      <c r="F14632" s="4" t="n">
        <v>52.63</v>
      </c>
      <c r="G14632" s="3" t="s">
        <v>41</v>
      </c>
      <c r="H14632" s="4" t="n">
        <f aca="false">ROUND(E14632*F14632,2)</f>
        <v>42156.63</v>
      </c>
    </row>
    <row r="14633" customFormat="false" ht="15" hidden="false" customHeight="false" outlineLevel="0" collapsed="false">
      <c r="A14633" s="3" t="n">
        <v>14632</v>
      </c>
      <c r="B14633" s="3" t="n">
        <v>13</v>
      </c>
      <c r="C14633" s="3" t="s">
        <v>547</v>
      </c>
      <c r="D14633" s="3" t="s">
        <v>563</v>
      </c>
      <c r="E14633" s="3" t="n">
        <v>2056</v>
      </c>
      <c r="F14633" s="4" t="n">
        <v>49.51</v>
      </c>
      <c r="G14633" s="3" t="s">
        <v>41</v>
      </c>
      <c r="H14633" s="4" t="n">
        <f aca="false">ROUND(E14633*F14633,2)</f>
        <v>101792.56</v>
      </c>
    </row>
    <row r="14634" customFormat="false" ht="15" hidden="false" customHeight="false" outlineLevel="0" collapsed="false">
      <c r="A14634" s="3" t="n">
        <v>14633</v>
      </c>
      <c r="B14634" s="3" t="n">
        <v>7</v>
      </c>
      <c r="C14634" s="3" t="s">
        <v>547</v>
      </c>
      <c r="D14634" s="3" t="s">
        <v>562</v>
      </c>
      <c r="E14634" s="3" t="n">
        <v>29</v>
      </c>
      <c r="F14634" s="4" t="n">
        <v>267.93</v>
      </c>
      <c r="G14634" s="3" t="s">
        <v>8</v>
      </c>
      <c r="H14634" s="4" t="n">
        <f aca="false">ROUND(E14634*F14634,2)</f>
        <v>7769.97</v>
      </c>
    </row>
    <row r="14635" customFormat="false" ht="15" hidden="false" customHeight="false" outlineLevel="0" collapsed="false">
      <c r="A14635" s="3" t="n">
        <v>14634</v>
      </c>
      <c r="B14635" s="3" t="n">
        <v>14</v>
      </c>
      <c r="C14635" s="3" t="s">
        <v>547</v>
      </c>
      <c r="D14635" s="3" t="s">
        <v>563</v>
      </c>
      <c r="E14635" s="3" t="n">
        <v>3704</v>
      </c>
      <c r="F14635" s="4" t="n">
        <v>52.52</v>
      </c>
      <c r="G14635" s="3" t="s">
        <v>41</v>
      </c>
      <c r="H14635" s="4" t="n">
        <f aca="false">ROUND(E14635*F14635,2)</f>
        <v>194534.08</v>
      </c>
    </row>
    <row r="14636" customFormat="false" ht="15" hidden="false" customHeight="false" outlineLevel="0" collapsed="false">
      <c r="A14636" s="3" t="n">
        <v>14635</v>
      </c>
      <c r="B14636" s="3" t="n">
        <v>11</v>
      </c>
      <c r="C14636" s="3" t="s">
        <v>547</v>
      </c>
      <c r="D14636" s="3" t="s">
        <v>562</v>
      </c>
      <c r="E14636" s="3" t="n">
        <v>250</v>
      </c>
      <c r="F14636" s="4" t="n">
        <v>92.73</v>
      </c>
      <c r="G14636" s="3" t="s">
        <v>34</v>
      </c>
      <c r="H14636" s="4" t="n">
        <f aca="false">ROUND(E14636*F14636,2)</f>
        <v>23182.5</v>
      </c>
    </row>
    <row r="14637" customFormat="false" ht="15" hidden="false" customHeight="false" outlineLevel="0" collapsed="false">
      <c r="A14637" s="3" t="n">
        <v>14636</v>
      </c>
      <c r="B14637" s="3" t="n">
        <v>13</v>
      </c>
      <c r="C14637" s="3" t="s">
        <v>547</v>
      </c>
      <c r="D14637" s="3" t="s">
        <v>562</v>
      </c>
      <c r="E14637" s="3" t="n">
        <v>1659</v>
      </c>
      <c r="F14637" s="4" t="n">
        <v>49.34</v>
      </c>
      <c r="G14637" s="3" t="s">
        <v>41</v>
      </c>
      <c r="H14637" s="4" t="n">
        <f aca="false">ROUND(E14637*F14637,2)</f>
        <v>81855.06</v>
      </c>
    </row>
    <row r="14638" customFormat="false" ht="15" hidden="false" customHeight="false" outlineLevel="0" collapsed="false">
      <c r="A14638" s="3" t="n">
        <v>14637</v>
      </c>
      <c r="B14638" s="3" t="n">
        <v>5</v>
      </c>
      <c r="C14638" s="3" t="s">
        <v>547</v>
      </c>
      <c r="D14638" s="3" t="s">
        <v>562</v>
      </c>
      <c r="E14638" s="3" t="n">
        <v>1469</v>
      </c>
      <c r="F14638" s="4" t="n">
        <v>693.21</v>
      </c>
      <c r="G14638" s="3" t="s">
        <v>8</v>
      </c>
      <c r="H14638" s="4" t="n">
        <f aca="false">ROUND(E14638*F14638,2)</f>
        <v>1018325.49</v>
      </c>
    </row>
    <row r="14639" customFormat="false" ht="15" hidden="false" customHeight="false" outlineLevel="0" collapsed="false">
      <c r="A14639" s="3" t="n">
        <v>14638</v>
      </c>
      <c r="B14639" s="3" t="n">
        <v>6</v>
      </c>
      <c r="C14639" s="3" t="s">
        <v>547</v>
      </c>
      <c r="D14639" s="3" t="s">
        <v>562</v>
      </c>
      <c r="E14639" s="3" t="n">
        <v>495</v>
      </c>
      <c r="F14639" s="4" t="n">
        <v>289.9</v>
      </c>
      <c r="G14639" s="3" t="s">
        <v>8</v>
      </c>
      <c r="H14639" s="4" t="n">
        <f aca="false">ROUND(E14639*F14639,2)</f>
        <v>143500.5</v>
      </c>
    </row>
    <row r="14640" customFormat="false" ht="15" hidden="false" customHeight="false" outlineLevel="0" collapsed="false">
      <c r="A14640" s="3" t="n">
        <v>14639</v>
      </c>
      <c r="B14640" s="3" t="n">
        <v>11</v>
      </c>
      <c r="C14640" s="3" t="s">
        <v>547</v>
      </c>
      <c r="D14640" s="3" t="s">
        <v>562</v>
      </c>
      <c r="E14640" s="3" t="n">
        <v>4802</v>
      </c>
      <c r="F14640" s="4" t="n">
        <v>92.63</v>
      </c>
      <c r="G14640" s="3" t="s">
        <v>34</v>
      </c>
      <c r="H14640" s="4" t="n">
        <f aca="false">ROUND(E14640*F14640,2)</f>
        <v>444809.26</v>
      </c>
    </row>
    <row r="14641" customFormat="false" ht="15" hidden="false" customHeight="false" outlineLevel="0" collapsed="false">
      <c r="A14641" s="3" t="n">
        <v>14640</v>
      </c>
      <c r="B14641" s="3" t="n">
        <v>4</v>
      </c>
      <c r="C14641" s="3" t="s">
        <v>547</v>
      </c>
      <c r="D14641" s="3" t="s">
        <v>562</v>
      </c>
      <c r="E14641" s="3" t="n">
        <v>1018</v>
      </c>
      <c r="F14641" s="4" t="n">
        <v>115.99</v>
      </c>
      <c r="G14641" s="3" t="s">
        <v>8</v>
      </c>
      <c r="H14641" s="4" t="n">
        <f aca="false">ROUND(E14641*F14641,2)</f>
        <v>118077.82</v>
      </c>
    </row>
    <row r="14642" customFormat="false" ht="15" hidden="false" customHeight="false" outlineLevel="0" collapsed="false">
      <c r="A14642" s="3" t="n">
        <v>14641</v>
      </c>
      <c r="B14642" s="3" t="n">
        <v>13</v>
      </c>
      <c r="C14642" s="3" t="s">
        <v>548</v>
      </c>
      <c r="D14642" s="3" t="s">
        <v>562</v>
      </c>
      <c r="E14642" s="3" t="n">
        <v>2606</v>
      </c>
      <c r="F14642" s="4" t="n">
        <v>48.97</v>
      </c>
      <c r="G14642" s="3" t="s">
        <v>41</v>
      </c>
      <c r="H14642" s="4" t="n">
        <f aca="false">ROUND(E14642*F14642,2)</f>
        <v>127615.82</v>
      </c>
    </row>
    <row r="14643" customFormat="false" ht="15" hidden="false" customHeight="false" outlineLevel="0" collapsed="false">
      <c r="A14643" s="3" t="n">
        <v>14642</v>
      </c>
      <c r="B14643" s="3" t="n">
        <v>13</v>
      </c>
      <c r="C14643" s="3" t="s">
        <v>548</v>
      </c>
      <c r="D14643" s="3" t="s">
        <v>563</v>
      </c>
      <c r="E14643" s="3" t="n">
        <v>1400</v>
      </c>
      <c r="F14643" s="4" t="n">
        <v>48.81</v>
      </c>
      <c r="G14643" s="3" t="s">
        <v>41</v>
      </c>
      <c r="H14643" s="4" t="n">
        <f aca="false">ROUND(E14643*F14643,2)</f>
        <v>68334</v>
      </c>
    </row>
    <row r="14644" customFormat="false" ht="15" hidden="false" customHeight="false" outlineLevel="0" collapsed="false">
      <c r="A14644" s="3" t="n">
        <v>14643</v>
      </c>
      <c r="B14644" s="3" t="n">
        <v>11</v>
      </c>
      <c r="C14644" s="3" t="s">
        <v>548</v>
      </c>
      <c r="D14644" s="3" t="s">
        <v>563</v>
      </c>
      <c r="E14644" s="3" t="n">
        <v>4849</v>
      </c>
      <c r="F14644" s="4" t="n">
        <v>89.71</v>
      </c>
      <c r="G14644" s="3" t="s">
        <v>34</v>
      </c>
      <c r="H14644" s="4" t="n">
        <f aca="false">ROUND(E14644*F14644,2)</f>
        <v>435003.79</v>
      </c>
    </row>
    <row r="14645" customFormat="false" ht="15" hidden="false" customHeight="false" outlineLevel="0" collapsed="false">
      <c r="A14645" s="3" t="n">
        <v>14644</v>
      </c>
      <c r="B14645" s="3" t="n">
        <v>10</v>
      </c>
      <c r="C14645" s="3" t="s">
        <v>548</v>
      </c>
      <c r="D14645" s="3" t="s">
        <v>563</v>
      </c>
      <c r="E14645" s="3" t="n">
        <v>2693</v>
      </c>
      <c r="F14645" s="4" t="n">
        <v>100.58</v>
      </c>
      <c r="G14645" s="3" t="s">
        <v>8</v>
      </c>
      <c r="H14645" s="4" t="n">
        <f aca="false">ROUND(E14645*F14645,2)</f>
        <v>270861.94</v>
      </c>
    </row>
    <row r="14646" customFormat="false" ht="15" hidden="false" customHeight="false" outlineLevel="0" collapsed="false">
      <c r="A14646" s="3" t="n">
        <v>14645</v>
      </c>
      <c r="B14646" s="3" t="n">
        <v>15</v>
      </c>
      <c r="C14646" s="3" t="s">
        <v>548</v>
      </c>
      <c r="D14646" s="3" t="s">
        <v>563</v>
      </c>
      <c r="E14646" s="3" t="n">
        <v>2416</v>
      </c>
      <c r="F14646" s="4" t="n">
        <v>288.66</v>
      </c>
      <c r="G14646" s="3" t="s">
        <v>46</v>
      </c>
      <c r="H14646" s="4" t="n">
        <f aca="false">ROUND(E14646*F14646,2)</f>
        <v>697402.56</v>
      </c>
    </row>
    <row r="14647" customFormat="false" ht="15" hidden="false" customHeight="false" outlineLevel="0" collapsed="false">
      <c r="A14647" s="3" t="n">
        <v>14646</v>
      </c>
      <c r="B14647" s="3" t="n">
        <v>7</v>
      </c>
      <c r="C14647" s="3" t="s">
        <v>548</v>
      </c>
      <c r="D14647" s="3" t="s">
        <v>562</v>
      </c>
      <c r="E14647" s="3" t="n">
        <v>4741</v>
      </c>
      <c r="F14647" s="4" t="n">
        <v>260.02</v>
      </c>
      <c r="G14647" s="3" t="s">
        <v>8</v>
      </c>
      <c r="H14647" s="4" t="n">
        <f aca="false">ROUND(E14647*F14647,2)</f>
        <v>1232754.82</v>
      </c>
    </row>
    <row r="14648" customFormat="false" ht="15" hidden="false" customHeight="false" outlineLevel="0" collapsed="false">
      <c r="A14648" s="3" t="n">
        <v>14647</v>
      </c>
      <c r="B14648" s="3" t="n">
        <v>6</v>
      </c>
      <c r="C14648" s="3" t="s">
        <v>548</v>
      </c>
      <c r="D14648" s="3" t="s">
        <v>563</v>
      </c>
      <c r="E14648" s="3" t="n">
        <v>1839</v>
      </c>
      <c r="F14648" s="4" t="n">
        <v>297.54</v>
      </c>
      <c r="G14648" s="3" t="s">
        <v>8</v>
      </c>
      <c r="H14648" s="4" t="n">
        <f aca="false">ROUND(E14648*F14648,2)</f>
        <v>547176.06</v>
      </c>
    </row>
    <row r="14649" customFormat="false" ht="15" hidden="false" customHeight="false" outlineLevel="0" collapsed="false">
      <c r="A14649" s="3" t="n">
        <v>14648</v>
      </c>
      <c r="B14649" s="3" t="n">
        <v>6</v>
      </c>
      <c r="C14649" s="3" t="s">
        <v>548</v>
      </c>
      <c r="D14649" s="3" t="s">
        <v>562</v>
      </c>
      <c r="E14649" s="3" t="n">
        <v>2020</v>
      </c>
      <c r="F14649" s="4" t="n">
        <v>297.97</v>
      </c>
      <c r="G14649" s="3" t="s">
        <v>8</v>
      </c>
      <c r="H14649" s="4" t="n">
        <f aca="false">ROUND(E14649*F14649,2)</f>
        <v>601899.4</v>
      </c>
    </row>
    <row r="14650" customFormat="false" ht="15" hidden="false" customHeight="false" outlineLevel="0" collapsed="false">
      <c r="A14650" s="3" t="n">
        <v>14649</v>
      </c>
      <c r="B14650" s="3" t="n">
        <v>13</v>
      </c>
      <c r="C14650" s="3" t="s">
        <v>548</v>
      </c>
      <c r="D14650" s="3" t="s">
        <v>562</v>
      </c>
      <c r="E14650" s="3" t="n">
        <v>3341</v>
      </c>
      <c r="F14650" s="4" t="n">
        <v>48.75</v>
      </c>
      <c r="G14650" s="3" t="s">
        <v>41</v>
      </c>
      <c r="H14650" s="4" t="n">
        <f aca="false">ROUND(E14650*F14650,2)</f>
        <v>162873.75</v>
      </c>
    </row>
    <row r="14651" customFormat="false" ht="15" hidden="false" customHeight="false" outlineLevel="0" collapsed="false">
      <c r="A14651" s="3" t="n">
        <v>14650</v>
      </c>
      <c r="B14651" s="3" t="n">
        <v>3</v>
      </c>
      <c r="C14651" s="3" t="s">
        <v>548</v>
      </c>
      <c r="D14651" s="3" t="s">
        <v>563</v>
      </c>
      <c r="E14651" s="3" t="n">
        <v>4492</v>
      </c>
      <c r="F14651" s="4" t="n">
        <v>200.59</v>
      </c>
      <c r="G14651" s="3" t="s">
        <v>8</v>
      </c>
      <c r="H14651" s="4" t="n">
        <f aca="false">ROUND(E14651*F14651,2)</f>
        <v>901050.28</v>
      </c>
    </row>
    <row r="14652" customFormat="false" ht="15" hidden="false" customHeight="false" outlineLevel="0" collapsed="false">
      <c r="A14652" s="3" t="n">
        <v>14651</v>
      </c>
      <c r="B14652" s="3" t="n">
        <v>4</v>
      </c>
      <c r="C14652" s="3" t="s">
        <v>548</v>
      </c>
      <c r="D14652" s="3" t="s">
        <v>562</v>
      </c>
      <c r="E14652" s="3" t="n">
        <v>4810</v>
      </c>
      <c r="F14652" s="4" t="n">
        <v>115.29</v>
      </c>
      <c r="G14652" s="3" t="s">
        <v>8</v>
      </c>
      <c r="H14652" s="4" t="n">
        <f aca="false">ROUND(E14652*F14652,2)</f>
        <v>554544.9</v>
      </c>
    </row>
    <row r="14653" customFormat="false" ht="15" hidden="false" customHeight="false" outlineLevel="0" collapsed="false">
      <c r="A14653" s="3" t="n">
        <v>14652</v>
      </c>
      <c r="B14653" s="3" t="n">
        <v>5</v>
      </c>
      <c r="C14653" s="3" t="s">
        <v>548</v>
      </c>
      <c r="D14653" s="3" t="s">
        <v>562</v>
      </c>
      <c r="E14653" s="3" t="n">
        <v>4259</v>
      </c>
      <c r="F14653" s="4" t="n">
        <v>702.14</v>
      </c>
      <c r="G14653" s="3" t="s">
        <v>8</v>
      </c>
      <c r="H14653" s="4" t="n">
        <f aca="false">ROUND(E14653*F14653,2)</f>
        <v>2990414.26</v>
      </c>
    </row>
    <row r="14654" customFormat="false" ht="15" hidden="false" customHeight="false" outlineLevel="0" collapsed="false">
      <c r="A14654" s="3" t="n">
        <v>14653</v>
      </c>
      <c r="B14654" s="3" t="n">
        <v>15</v>
      </c>
      <c r="C14654" s="3" t="s">
        <v>548</v>
      </c>
      <c r="D14654" s="3" t="s">
        <v>563</v>
      </c>
      <c r="E14654" s="3" t="n">
        <v>3431</v>
      </c>
      <c r="F14654" s="4" t="n">
        <v>287.64</v>
      </c>
      <c r="G14654" s="3" t="s">
        <v>46</v>
      </c>
      <c r="H14654" s="4" t="n">
        <f aca="false">ROUND(E14654*F14654,2)</f>
        <v>986892.84</v>
      </c>
    </row>
    <row r="14655" customFormat="false" ht="15" hidden="false" customHeight="false" outlineLevel="0" collapsed="false">
      <c r="A14655" s="3" t="n">
        <v>14654</v>
      </c>
      <c r="B14655" s="3" t="n">
        <v>12</v>
      </c>
      <c r="C14655" s="3" t="s">
        <v>548</v>
      </c>
      <c r="D14655" s="3" t="s">
        <v>562</v>
      </c>
      <c r="E14655" s="3" t="n">
        <v>2470</v>
      </c>
      <c r="F14655" s="4" t="n">
        <v>206.67</v>
      </c>
      <c r="G14655" s="3" t="s">
        <v>38</v>
      </c>
      <c r="H14655" s="4" t="n">
        <f aca="false">ROUND(E14655*F14655,2)</f>
        <v>510474.9</v>
      </c>
    </row>
    <row r="14656" customFormat="false" ht="15" hidden="false" customHeight="false" outlineLevel="0" collapsed="false">
      <c r="A14656" s="3" t="n">
        <v>14655</v>
      </c>
      <c r="B14656" s="3" t="n">
        <v>14</v>
      </c>
      <c r="C14656" s="3" t="s">
        <v>548</v>
      </c>
      <c r="D14656" s="3" t="s">
        <v>562</v>
      </c>
      <c r="E14656" s="3" t="n">
        <v>157</v>
      </c>
      <c r="F14656" s="4" t="n">
        <v>53.21</v>
      </c>
      <c r="G14656" s="3" t="s">
        <v>41</v>
      </c>
      <c r="H14656" s="4" t="n">
        <f aca="false">ROUND(E14656*F14656,2)</f>
        <v>8353.97</v>
      </c>
    </row>
    <row r="14657" customFormat="false" ht="15" hidden="false" customHeight="false" outlineLevel="0" collapsed="false">
      <c r="A14657" s="3" t="n">
        <v>14656</v>
      </c>
      <c r="B14657" s="3" t="n">
        <v>11</v>
      </c>
      <c r="C14657" s="3" t="s">
        <v>548</v>
      </c>
      <c r="D14657" s="3" t="s">
        <v>562</v>
      </c>
      <c r="E14657" s="3" t="n">
        <v>971</v>
      </c>
      <c r="F14657" s="4" t="n">
        <v>89.85</v>
      </c>
      <c r="G14657" s="3" t="s">
        <v>34</v>
      </c>
      <c r="H14657" s="4" t="n">
        <f aca="false">ROUND(E14657*F14657,2)</f>
        <v>87244.35</v>
      </c>
    </row>
    <row r="14658" customFormat="false" ht="15" hidden="false" customHeight="false" outlineLevel="0" collapsed="false">
      <c r="A14658" s="3" t="n">
        <v>14657</v>
      </c>
      <c r="B14658" s="3" t="n">
        <v>7</v>
      </c>
      <c r="C14658" s="3" t="s">
        <v>548</v>
      </c>
      <c r="D14658" s="3" t="s">
        <v>563</v>
      </c>
      <c r="E14658" s="3" t="n">
        <v>1354</v>
      </c>
      <c r="F14658" s="4" t="n">
        <v>260.19</v>
      </c>
      <c r="G14658" s="3" t="s">
        <v>8</v>
      </c>
      <c r="H14658" s="4" t="n">
        <f aca="false">ROUND(E14658*F14658,2)</f>
        <v>352297.26</v>
      </c>
    </row>
    <row r="14659" customFormat="false" ht="15" hidden="false" customHeight="false" outlineLevel="0" collapsed="false">
      <c r="A14659" s="3" t="n">
        <v>14658</v>
      </c>
      <c r="B14659" s="3" t="n">
        <v>8</v>
      </c>
      <c r="C14659" s="3" t="s">
        <v>548</v>
      </c>
      <c r="D14659" s="3" t="s">
        <v>563</v>
      </c>
      <c r="E14659" s="3" t="n">
        <v>3769</v>
      </c>
      <c r="F14659" s="4" t="n">
        <v>86.64</v>
      </c>
      <c r="G14659" s="3" t="s">
        <v>8</v>
      </c>
      <c r="H14659" s="4" t="n">
        <f aca="false">ROUND(E14659*F14659,2)</f>
        <v>326546.16</v>
      </c>
    </row>
    <row r="14660" customFormat="false" ht="15" hidden="false" customHeight="false" outlineLevel="0" collapsed="false">
      <c r="A14660" s="3" t="n">
        <v>14659</v>
      </c>
      <c r="B14660" s="3" t="n">
        <v>4</v>
      </c>
      <c r="C14660" s="3" t="s">
        <v>548</v>
      </c>
      <c r="D14660" s="3" t="s">
        <v>562</v>
      </c>
      <c r="E14660" s="3" t="n">
        <v>3805</v>
      </c>
      <c r="F14660" s="4" t="n">
        <v>115.29</v>
      </c>
      <c r="G14660" s="3" t="s">
        <v>8</v>
      </c>
      <c r="H14660" s="4" t="n">
        <f aca="false">ROUND(E14660*F14660,2)</f>
        <v>438678.45</v>
      </c>
    </row>
    <row r="14661" customFormat="false" ht="15" hidden="false" customHeight="false" outlineLevel="0" collapsed="false">
      <c r="A14661" s="3" t="n">
        <v>14660</v>
      </c>
      <c r="B14661" s="3" t="n">
        <v>1</v>
      </c>
      <c r="C14661" s="3" t="s">
        <v>548</v>
      </c>
      <c r="D14661" s="3" t="s">
        <v>563</v>
      </c>
      <c r="E14661" s="3" t="n">
        <v>2029</v>
      </c>
      <c r="F14661" s="4" t="n">
        <v>327.88</v>
      </c>
      <c r="G14661" s="3" t="s">
        <v>8</v>
      </c>
      <c r="H14661" s="4" t="n">
        <f aca="false">ROUND(E14661*F14661,2)</f>
        <v>665268.52</v>
      </c>
    </row>
    <row r="14662" customFormat="false" ht="15" hidden="false" customHeight="false" outlineLevel="0" collapsed="false">
      <c r="A14662" s="3" t="n">
        <v>14661</v>
      </c>
      <c r="B14662" s="3" t="n">
        <v>14</v>
      </c>
      <c r="C14662" s="3" t="s">
        <v>548</v>
      </c>
      <c r="D14662" s="3" t="s">
        <v>562</v>
      </c>
      <c r="E14662" s="3" t="n">
        <v>285</v>
      </c>
      <c r="F14662" s="4" t="n">
        <v>53.21</v>
      </c>
      <c r="G14662" s="3" t="s">
        <v>41</v>
      </c>
      <c r="H14662" s="4" t="n">
        <f aca="false">ROUND(E14662*F14662,2)</f>
        <v>15164.85</v>
      </c>
    </row>
    <row r="14663" customFormat="false" ht="15" hidden="false" customHeight="false" outlineLevel="0" collapsed="false">
      <c r="A14663" s="3" t="n">
        <v>14662</v>
      </c>
      <c r="B14663" s="3" t="n">
        <v>3</v>
      </c>
      <c r="C14663" s="3" t="s">
        <v>548</v>
      </c>
      <c r="D14663" s="3" t="s">
        <v>563</v>
      </c>
      <c r="E14663" s="3" t="n">
        <v>2069</v>
      </c>
      <c r="F14663" s="4" t="n">
        <v>200.28</v>
      </c>
      <c r="G14663" s="3" t="s">
        <v>8</v>
      </c>
      <c r="H14663" s="4" t="n">
        <f aca="false">ROUND(E14663*F14663,2)</f>
        <v>414379.32</v>
      </c>
    </row>
    <row r="14664" customFormat="false" ht="15" hidden="false" customHeight="false" outlineLevel="0" collapsed="false">
      <c r="A14664" s="3" t="n">
        <v>14663</v>
      </c>
      <c r="B14664" s="3" t="n">
        <v>10</v>
      </c>
      <c r="C14664" s="3" t="s">
        <v>548</v>
      </c>
      <c r="D14664" s="3" t="s">
        <v>562</v>
      </c>
      <c r="E14664" s="3" t="n">
        <v>1652</v>
      </c>
      <c r="F14664" s="4" t="n">
        <v>100.51</v>
      </c>
      <c r="G14664" s="3" t="s">
        <v>8</v>
      </c>
      <c r="H14664" s="4" t="n">
        <f aca="false">ROUND(E14664*F14664,2)</f>
        <v>166042.52</v>
      </c>
    </row>
    <row r="14665" customFormat="false" ht="15" hidden="false" customHeight="false" outlineLevel="0" collapsed="false">
      <c r="A14665" s="3" t="n">
        <v>14664</v>
      </c>
      <c r="B14665" s="3" t="n">
        <v>12</v>
      </c>
      <c r="C14665" s="3" t="s">
        <v>548</v>
      </c>
      <c r="D14665" s="3" t="s">
        <v>563</v>
      </c>
      <c r="E14665" s="3" t="n">
        <v>673</v>
      </c>
      <c r="F14665" s="4" t="n">
        <v>207.55</v>
      </c>
      <c r="G14665" s="3" t="s">
        <v>38</v>
      </c>
      <c r="H14665" s="4" t="n">
        <f aca="false">ROUND(E14665*F14665,2)</f>
        <v>139681.15</v>
      </c>
    </row>
    <row r="14666" customFormat="false" ht="15" hidden="false" customHeight="false" outlineLevel="0" collapsed="false">
      <c r="A14666" s="3" t="n">
        <v>14665</v>
      </c>
      <c r="B14666" s="3" t="n">
        <v>11</v>
      </c>
      <c r="C14666" s="3" t="s">
        <v>548</v>
      </c>
      <c r="D14666" s="3" t="s">
        <v>562</v>
      </c>
      <c r="E14666" s="3" t="n">
        <v>2180</v>
      </c>
      <c r="F14666" s="4" t="n">
        <v>89.75</v>
      </c>
      <c r="G14666" s="3" t="s">
        <v>34</v>
      </c>
      <c r="H14666" s="4" t="n">
        <f aca="false">ROUND(E14666*F14666,2)</f>
        <v>195655</v>
      </c>
    </row>
    <row r="14667" customFormat="false" ht="15" hidden="false" customHeight="false" outlineLevel="0" collapsed="false">
      <c r="A14667" s="3" t="n">
        <v>14666</v>
      </c>
      <c r="B14667" s="3" t="n">
        <v>14</v>
      </c>
      <c r="C14667" s="3" t="s">
        <v>548</v>
      </c>
      <c r="D14667" s="3" t="s">
        <v>562</v>
      </c>
      <c r="E14667" s="3" t="n">
        <v>2509</v>
      </c>
      <c r="F14667" s="4" t="n">
        <v>53.26</v>
      </c>
      <c r="G14667" s="3" t="s">
        <v>41</v>
      </c>
      <c r="H14667" s="4" t="n">
        <f aca="false">ROUND(E14667*F14667,2)</f>
        <v>133629.34</v>
      </c>
    </row>
    <row r="14668" customFormat="false" ht="15" hidden="false" customHeight="false" outlineLevel="0" collapsed="false">
      <c r="A14668" s="3" t="n">
        <v>14667</v>
      </c>
      <c r="B14668" s="3" t="n">
        <v>9</v>
      </c>
      <c r="C14668" s="3" t="s">
        <v>548</v>
      </c>
      <c r="D14668" s="3" t="s">
        <v>562</v>
      </c>
      <c r="E14668" s="3" t="n">
        <v>2687</v>
      </c>
      <c r="F14668" s="4" t="n">
        <v>303.46</v>
      </c>
      <c r="G14668" s="3" t="s">
        <v>8</v>
      </c>
      <c r="H14668" s="4" t="n">
        <f aca="false">ROUND(E14668*F14668,2)</f>
        <v>815397.02</v>
      </c>
    </row>
    <row r="14669" customFormat="false" ht="15" hidden="false" customHeight="false" outlineLevel="0" collapsed="false">
      <c r="A14669" s="3" t="n">
        <v>14668</v>
      </c>
      <c r="B14669" s="3" t="n">
        <v>7</v>
      </c>
      <c r="C14669" s="3" t="s">
        <v>548</v>
      </c>
      <c r="D14669" s="3" t="s">
        <v>563</v>
      </c>
      <c r="E14669" s="3" t="n">
        <v>1093</v>
      </c>
      <c r="F14669" s="4" t="n">
        <v>260.22</v>
      </c>
      <c r="G14669" s="3" t="s">
        <v>8</v>
      </c>
      <c r="H14669" s="4" t="n">
        <f aca="false">ROUND(E14669*F14669,2)</f>
        <v>284420.46</v>
      </c>
    </row>
    <row r="14670" customFormat="false" ht="15" hidden="false" customHeight="false" outlineLevel="0" collapsed="false">
      <c r="A14670" s="3" t="n">
        <v>14669</v>
      </c>
      <c r="B14670" s="3" t="n">
        <v>14</v>
      </c>
      <c r="C14670" s="3" t="s">
        <v>548</v>
      </c>
      <c r="D14670" s="3" t="s">
        <v>562</v>
      </c>
      <c r="E14670" s="3" t="n">
        <v>3504</v>
      </c>
      <c r="F14670" s="4" t="n">
        <v>53.18</v>
      </c>
      <c r="G14670" s="3" t="s">
        <v>41</v>
      </c>
      <c r="H14670" s="4" t="n">
        <f aca="false">ROUND(E14670*F14670,2)</f>
        <v>186342.72</v>
      </c>
    </row>
    <row r="14671" customFormat="false" ht="15" hidden="false" customHeight="false" outlineLevel="0" collapsed="false">
      <c r="A14671" s="3" t="n">
        <v>14670</v>
      </c>
      <c r="B14671" s="3" t="n">
        <v>10</v>
      </c>
      <c r="C14671" s="3" t="s">
        <v>549</v>
      </c>
      <c r="D14671" s="3" t="s">
        <v>562</v>
      </c>
      <c r="E14671" s="3" t="n">
        <v>2859</v>
      </c>
      <c r="F14671" s="4" t="n">
        <v>101.81</v>
      </c>
      <c r="G14671" s="3" t="s">
        <v>8</v>
      </c>
      <c r="H14671" s="4" t="n">
        <f aca="false">ROUND(E14671*F14671,2)</f>
        <v>291074.79</v>
      </c>
    </row>
    <row r="14672" customFormat="false" ht="15" hidden="false" customHeight="false" outlineLevel="0" collapsed="false">
      <c r="A14672" s="3" t="n">
        <v>14671</v>
      </c>
      <c r="B14672" s="3" t="n">
        <v>2</v>
      </c>
      <c r="C14672" s="3" t="s">
        <v>549</v>
      </c>
      <c r="D14672" s="3" t="s">
        <v>563</v>
      </c>
      <c r="E14672" s="3" t="n">
        <v>715</v>
      </c>
      <c r="F14672" s="4" t="n">
        <v>32.09</v>
      </c>
      <c r="G14672" s="3" t="s">
        <v>8</v>
      </c>
      <c r="H14672" s="4" t="n">
        <f aca="false">ROUND(E14672*F14672,2)</f>
        <v>22944.35</v>
      </c>
    </row>
    <row r="14673" customFormat="false" ht="15" hidden="false" customHeight="false" outlineLevel="0" collapsed="false">
      <c r="A14673" s="3" t="n">
        <v>14672</v>
      </c>
      <c r="B14673" s="3" t="n">
        <v>14</v>
      </c>
      <c r="C14673" s="3" t="s">
        <v>549</v>
      </c>
      <c r="D14673" s="3" t="s">
        <v>563</v>
      </c>
      <c r="E14673" s="3" t="n">
        <v>4225</v>
      </c>
      <c r="F14673" s="4" t="n">
        <v>51.99</v>
      </c>
      <c r="G14673" s="3" t="s">
        <v>41</v>
      </c>
      <c r="H14673" s="4" t="n">
        <f aca="false">ROUND(E14673*F14673,2)</f>
        <v>219657.75</v>
      </c>
    </row>
    <row r="14674" customFormat="false" ht="15" hidden="false" customHeight="false" outlineLevel="0" collapsed="false">
      <c r="A14674" s="3" t="n">
        <v>14673</v>
      </c>
      <c r="B14674" s="3" t="n">
        <v>8</v>
      </c>
      <c r="C14674" s="3" t="s">
        <v>549</v>
      </c>
      <c r="D14674" s="3" t="s">
        <v>562</v>
      </c>
      <c r="E14674" s="3" t="n">
        <v>4693</v>
      </c>
      <c r="F14674" s="4" t="n">
        <v>87.98</v>
      </c>
      <c r="G14674" s="3" t="s">
        <v>8</v>
      </c>
      <c r="H14674" s="4" t="n">
        <f aca="false">ROUND(E14674*F14674,2)</f>
        <v>412890.14</v>
      </c>
    </row>
    <row r="14675" customFormat="false" ht="15" hidden="false" customHeight="false" outlineLevel="0" collapsed="false">
      <c r="A14675" s="3" t="n">
        <v>14674</v>
      </c>
      <c r="B14675" s="3" t="n">
        <v>15</v>
      </c>
      <c r="C14675" s="3" t="s">
        <v>549</v>
      </c>
      <c r="D14675" s="3" t="s">
        <v>562</v>
      </c>
      <c r="E14675" s="3" t="n">
        <v>2176</v>
      </c>
      <c r="F14675" s="4" t="n">
        <v>288.52</v>
      </c>
      <c r="G14675" s="3" t="s">
        <v>46</v>
      </c>
      <c r="H14675" s="4" t="n">
        <f aca="false">ROUND(E14675*F14675,2)</f>
        <v>627819.52</v>
      </c>
    </row>
    <row r="14676" customFormat="false" ht="15" hidden="false" customHeight="false" outlineLevel="0" collapsed="false">
      <c r="A14676" s="3" t="n">
        <v>14675</v>
      </c>
      <c r="B14676" s="3" t="n">
        <v>4</v>
      </c>
      <c r="C14676" s="3" t="s">
        <v>549</v>
      </c>
      <c r="D14676" s="3" t="s">
        <v>562</v>
      </c>
      <c r="E14676" s="3" t="n">
        <v>955</v>
      </c>
      <c r="F14676" s="4" t="n">
        <v>113.2</v>
      </c>
      <c r="G14676" s="3" t="s">
        <v>8</v>
      </c>
      <c r="H14676" s="4" t="n">
        <f aca="false">ROUND(E14676*F14676,2)</f>
        <v>108106</v>
      </c>
    </row>
    <row r="14677" customFormat="false" ht="15" hidden="false" customHeight="false" outlineLevel="0" collapsed="false">
      <c r="A14677" s="3" t="n">
        <v>14676</v>
      </c>
      <c r="B14677" s="3" t="n">
        <v>13</v>
      </c>
      <c r="C14677" s="3" t="s">
        <v>549</v>
      </c>
      <c r="D14677" s="3" t="s">
        <v>562</v>
      </c>
      <c r="E14677" s="3" t="n">
        <v>4048</v>
      </c>
      <c r="F14677" s="4" t="n">
        <v>49.2</v>
      </c>
      <c r="G14677" s="3" t="s">
        <v>41</v>
      </c>
      <c r="H14677" s="4" t="n">
        <f aca="false">ROUND(E14677*F14677,2)</f>
        <v>199161.6</v>
      </c>
    </row>
    <row r="14678" customFormat="false" ht="15" hidden="false" customHeight="false" outlineLevel="0" collapsed="false">
      <c r="A14678" s="3" t="n">
        <v>14677</v>
      </c>
      <c r="B14678" s="3" t="n">
        <v>13</v>
      </c>
      <c r="C14678" s="3" t="s">
        <v>549</v>
      </c>
      <c r="D14678" s="3" t="s">
        <v>562</v>
      </c>
      <c r="E14678" s="3" t="n">
        <v>4552</v>
      </c>
      <c r="F14678" s="4" t="n">
        <v>49.17</v>
      </c>
      <c r="G14678" s="3" t="s">
        <v>41</v>
      </c>
      <c r="H14678" s="4" t="n">
        <f aca="false">ROUND(E14678*F14678,2)</f>
        <v>223821.84</v>
      </c>
    </row>
    <row r="14679" customFormat="false" ht="15" hidden="false" customHeight="false" outlineLevel="0" collapsed="false">
      <c r="A14679" s="3" t="n">
        <v>14678</v>
      </c>
      <c r="B14679" s="3" t="n">
        <v>10</v>
      </c>
      <c r="C14679" s="3" t="s">
        <v>549</v>
      </c>
      <c r="D14679" s="3" t="s">
        <v>562</v>
      </c>
      <c r="E14679" s="3" t="n">
        <v>1222</v>
      </c>
      <c r="F14679" s="4" t="n">
        <v>102.27</v>
      </c>
      <c r="G14679" s="3" t="s">
        <v>8</v>
      </c>
      <c r="H14679" s="4" t="n">
        <f aca="false">ROUND(E14679*F14679,2)</f>
        <v>124973.94</v>
      </c>
    </row>
    <row r="14680" customFormat="false" ht="15" hidden="false" customHeight="false" outlineLevel="0" collapsed="false">
      <c r="A14680" s="3" t="n">
        <v>14679</v>
      </c>
      <c r="B14680" s="3" t="n">
        <v>7</v>
      </c>
      <c r="C14680" s="3" t="s">
        <v>549</v>
      </c>
      <c r="D14680" s="3" t="s">
        <v>563</v>
      </c>
      <c r="E14680" s="3" t="n">
        <v>3038</v>
      </c>
      <c r="F14680" s="4" t="n">
        <v>261.52</v>
      </c>
      <c r="G14680" s="3" t="s">
        <v>8</v>
      </c>
      <c r="H14680" s="4" t="n">
        <f aca="false">ROUND(E14680*F14680,2)</f>
        <v>794497.76</v>
      </c>
    </row>
    <row r="14681" customFormat="false" ht="15" hidden="false" customHeight="false" outlineLevel="0" collapsed="false">
      <c r="A14681" s="3" t="n">
        <v>14680</v>
      </c>
      <c r="B14681" s="3" t="n">
        <v>12</v>
      </c>
      <c r="C14681" s="3" t="s">
        <v>549</v>
      </c>
      <c r="D14681" s="3" t="s">
        <v>563</v>
      </c>
      <c r="E14681" s="3" t="n">
        <v>4133</v>
      </c>
      <c r="F14681" s="4" t="n">
        <v>206.45</v>
      </c>
      <c r="G14681" s="3" t="s">
        <v>38</v>
      </c>
      <c r="H14681" s="4" t="n">
        <f aca="false">ROUND(E14681*F14681,2)</f>
        <v>853257.85</v>
      </c>
    </row>
    <row r="14682" customFormat="false" ht="15" hidden="false" customHeight="false" outlineLevel="0" collapsed="false">
      <c r="A14682" s="3" t="n">
        <v>14681</v>
      </c>
      <c r="B14682" s="3" t="n">
        <v>1</v>
      </c>
      <c r="C14682" s="3" t="s">
        <v>549</v>
      </c>
      <c r="D14682" s="3" t="s">
        <v>563</v>
      </c>
      <c r="E14682" s="3" t="n">
        <v>2431</v>
      </c>
      <c r="F14682" s="4" t="n">
        <v>329.98</v>
      </c>
      <c r="G14682" s="3" t="s">
        <v>8</v>
      </c>
      <c r="H14682" s="4" t="n">
        <f aca="false">ROUND(E14682*F14682,2)</f>
        <v>802181.38</v>
      </c>
    </row>
    <row r="14683" customFormat="false" ht="15" hidden="false" customHeight="false" outlineLevel="0" collapsed="false">
      <c r="A14683" s="3" t="n">
        <v>14682</v>
      </c>
      <c r="B14683" s="3" t="n">
        <v>5</v>
      </c>
      <c r="C14683" s="3" t="s">
        <v>549</v>
      </c>
      <c r="D14683" s="3" t="s">
        <v>562</v>
      </c>
      <c r="E14683" s="3" t="n">
        <v>791</v>
      </c>
      <c r="F14683" s="4" t="n">
        <v>694.52</v>
      </c>
      <c r="G14683" s="3" t="s">
        <v>8</v>
      </c>
      <c r="H14683" s="4" t="n">
        <f aca="false">ROUND(E14683*F14683,2)</f>
        <v>549365.32</v>
      </c>
    </row>
    <row r="14684" customFormat="false" ht="15" hidden="false" customHeight="false" outlineLevel="0" collapsed="false">
      <c r="A14684" s="3" t="n">
        <v>14683</v>
      </c>
      <c r="B14684" s="3" t="n">
        <v>12</v>
      </c>
      <c r="C14684" s="3" t="s">
        <v>549</v>
      </c>
      <c r="D14684" s="3" t="s">
        <v>562</v>
      </c>
      <c r="E14684" s="3" t="n">
        <v>3296</v>
      </c>
      <c r="F14684" s="4" t="n">
        <v>206.52</v>
      </c>
      <c r="G14684" s="3" t="s">
        <v>38</v>
      </c>
      <c r="H14684" s="4" t="n">
        <f aca="false">ROUND(E14684*F14684,2)</f>
        <v>680689.92</v>
      </c>
    </row>
    <row r="14685" customFormat="false" ht="15" hidden="false" customHeight="false" outlineLevel="0" collapsed="false">
      <c r="A14685" s="3" t="n">
        <v>14684</v>
      </c>
      <c r="B14685" s="3" t="n">
        <v>5</v>
      </c>
      <c r="C14685" s="3" t="s">
        <v>549</v>
      </c>
      <c r="D14685" s="3" t="s">
        <v>563</v>
      </c>
      <c r="E14685" s="3" t="n">
        <v>3527</v>
      </c>
      <c r="F14685" s="4" t="n">
        <v>694.01</v>
      </c>
      <c r="G14685" s="3" t="s">
        <v>8</v>
      </c>
      <c r="H14685" s="4" t="n">
        <f aca="false">ROUND(E14685*F14685,2)</f>
        <v>2447773.27</v>
      </c>
    </row>
    <row r="14686" customFormat="false" ht="15" hidden="false" customHeight="false" outlineLevel="0" collapsed="false">
      <c r="A14686" s="3" t="n">
        <v>14685</v>
      </c>
      <c r="B14686" s="3" t="n">
        <v>3</v>
      </c>
      <c r="C14686" s="3" t="s">
        <v>549</v>
      </c>
      <c r="D14686" s="3" t="s">
        <v>563</v>
      </c>
      <c r="E14686" s="3" t="n">
        <v>3521</v>
      </c>
      <c r="F14686" s="4" t="n">
        <v>193.96</v>
      </c>
      <c r="G14686" s="3" t="s">
        <v>8</v>
      </c>
      <c r="H14686" s="4" t="n">
        <f aca="false">ROUND(E14686*F14686,2)</f>
        <v>682933.16</v>
      </c>
    </row>
    <row r="14687" customFormat="false" ht="15" hidden="false" customHeight="false" outlineLevel="0" collapsed="false">
      <c r="A14687" s="3" t="n">
        <v>14686</v>
      </c>
      <c r="B14687" s="3" t="n">
        <v>13</v>
      </c>
      <c r="C14687" s="3" t="s">
        <v>549</v>
      </c>
      <c r="D14687" s="3" t="s">
        <v>563</v>
      </c>
      <c r="E14687" s="3" t="n">
        <v>2919</v>
      </c>
      <c r="F14687" s="4" t="n">
        <v>48.94</v>
      </c>
      <c r="G14687" s="3" t="s">
        <v>41</v>
      </c>
      <c r="H14687" s="4" t="n">
        <f aca="false">ROUND(E14687*F14687,2)</f>
        <v>142855.86</v>
      </c>
    </row>
    <row r="14688" customFormat="false" ht="15" hidden="false" customHeight="false" outlineLevel="0" collapsed="false">
      <c r="A14688" s="3" t="n">
        <v>14687</v>
      </c>
      <c r="B14688" s="3" t="n">
        <v>10</v>
      </c>
      <c r="C14688" s="3" t="s">
        <v>549</v>
      </c>
      <c r="D14688" s="3" t="s">
        <v>563</v>
      </c>
      <c r="E14688" s="3" t="n">
        <v>629</v>
      </c>
      <c r="F14688" s="4" t="n">
        <v>102.2</v>
      </c>
      <c r="G14688" s="3" t="s">
        <v>8</v>
      </c>
      <c r="H14688" s="4" t="n">
        <f aca="false">ROUND(E14688*F14688,2)</f>
        <v>64283.8</v>
      </c>
    </row>
    <row r="14689" customFormat="false" ht="15" hidden="false" customHeight="false" outlineLevel="0" collapsed="false">
      <c r="A14689" s="3" t="n">
        <v>14688</v>
      </c>
      <c r="B14689" s="3" t="n">
        <v>10</v>
      </c>
      <c r="C14689" s="3" t="s">
        <v>549</v>
      </c>
      <c r="D14689" s="3" t="s">
        <v>562</v>
      </c>
      <c r="E14689" s="3" t="n">
        <v>2055</v>
      </c>
      <c r="F14689" s="4" t="n">
        <v>101.82</v>
      </c>
      <c r="G14689" s="3" t="s">
        <v>8</v>
      </c>
      <c r="H14689" s="4" t="n">
        <f aca="false">ROUND(E14689*F14689,2)</f>
        <v>209240.1</v>
      </c>
    </row>
    <row r="14690" customFormat="false" ht="15" hidden="false" customHeight="false" outlineLevel="0" collapsed="false">
      <c r="A14690" s="3" t="n">
        <v>14689</v>
      </c>
      <c r="B14690" s="3" t="n">
        <v>5</v>
      </c>
      <c r="C14690" s="3" t="s">
        <v>549</v>
      </c>
      <c r="D14690" s="3" t="s">
        <v>563</v>
      </c>
      <c r="E14690" s="3" t="n">
        <v>1039</v>
      </c>
      <c r="F14690" s="4" t="n">
        <v>692.64</v>
      </c>
      <c r="G14690" s="3" t="s">
        <v>8</v>
      </c>
      <c r="H14690" s="4" t="n">
        <f aca="false">ROUND(E14690*F14690,2)</f>
        <v>719652.96</v>
      </c>
    </row>
    <row r="14691" customFormat="false" ht="15" hidden="false" customHeight="false" outlineLevel="0" collapsed="false">
      <c r="A14691" s="3" t="n">
        <v>14690</v>
      </c>
      <c r="B14691" s="3" t="n">
        <v>6</v>
      </c>
      <c r="C14691" s="3" t="s">
        <v>549</v>
      </c>
      <c r="D14691" s="3" t="s">
        <v>562</v>
      </c>
      <c r="E14691" s="3" t="n">
        <v>2114</v>
      </c>
      <c r="F14691" s="4" t="n">
        <v>299.72</v>
      </c>
      <c r="G14691" s="3" t="s">
        <v>8</v>
      </c>
      <c r="H14691" s="4" t="n">
        <f aca="false">ROUND(E14691*F14691,2)</f>
        <v>633608.08</v>
      </c>
    </row>
    <row r="14692" customFormat="false" ht="15" hidden="false" customHeight="false" outlineLevel="0" collapsed="false">
      <c r="A14692" s="3" t="n">
        <v>14691</v>
      </c>
      <c r="B14692" s="3" t="n">
        <v>12</v>
      </c>
      <c r="C14692" s="3" t="s">
        <v>549</v>
      </c>
      <c r="D14692" s="3" t="s">
        <v>562</v>
      </c>
      <c r="E14692" s="3" t="n">
        <v>3924</v>
      </c>
      <c r="F14692" s="4" t="n">
        <v>206.8</v>
      </c>
      <c r="G14692" s="3" t="s">
        <v>38</v>
      </c>
      <c r="H14692" s="4" t="n">
        <f aca="false">ROUND(E14692*F14692,2)</f>
        <v>811483.2</v>
      </c>
    </row>
    <row r="14693" customFormat="false" ht="15" hidden="false" customHeight="false" outlineLevel="0" collapsed="false">
      <c r="A14693" s="3" t="n">
        <v>14692</v>
      </c>
      <c r="B14693" s="3" t="n">
        <v>10</v>
      </c>
      <c r="C14693" s="3" t="s">
        <v>549</v>
      </c>
      <c r="D14693" s="3" t="s">
        <v>563</v>
      </c>
      <c r="E14693" s="3" t="n">
        <v>1872</v>
      </c>
      <c r="F14693" s="4" t="n">
        <v>101.8</v>
      </c>
      <c r="G14693" s="3" t="s">
        <v>8</v>
      </c>
      <c r="H14693" s="4" t="n">
        <f aca="false">ROUND(E14693*F14693,2)</f>
        <v>190569.6</v>
      </c>
    </row>
    <row r="14694" customFormat="false" ht="15" hidden="false" customHeight="false" outlineLevel="0" collapsed="false">
      <c r="A14694" s="3" t="n">
        <v>14693</v>
      </c>
      <c r="B14694" s="3" t="n">
        <v>3</v>
      </c>
      <c r="C14694" s="3" t="s">
        <v>549</v>
      </c>
      <c r="D14694" s="3" t="s">
        <v>562</v>
      </c>
      <c r="E14694" s="3" t="n">
        <v>4351</v>
      </c>
      <c r="F14694" s="4" t="n">
        <v>193.89</v>
      </c>
      <c r="G14694" s="3" t="s">
        <v>8</v>
      </c>
      <c r="H14694" s="4" t="n">
        <f aca="false">ROUND(E14694*F14694,2)</f>
        <v>843615.39</v>
      </c>
    </row>
    <row r="14695" customFormat="false" ht="15" hidden="false" customHeight="false" outlineLevel="0" collapsed="false">
      <c r="A14695" s="3" t="n">
        <v>14694</v>
      </c>
      <c r="B14695" s="3" t="n">
        <v>7</v>
      </c>
      <c r="C14695" s="3" t="s">
        <v>549</v>
      </c>
      <c r="D14695" s="3" t="s">
        <v>563</v>
      </c>
      <c r="E14695" s="3" t="n">
        <v>1278</v>
      </c>
      <c r="F14695" s="4" t="n">
        <v>260.27</v>
      </c>
      <c r="G14695" s="3" t="s">
        <v>8</v>
      </c>
      <c r="H14695" s="4" t="n">
        <f aca="false">ROUND(E14695*F14695,2)</f>
        <v>332625.06</v>
      </c>
    </row>
    <row r="14696" customFormat="false" ht="15" hidden="false" customHeight="false" outlineLevel="0" collapsed="false">
      <c r="A14696" s="3" t="n">
        <v>14695</v>
      </c>
      <c r="B14696" s="3" t="n">
        <v>14</v>
      </c>
      <c r="C14696" s="3" t="s">
        <v>549</v>
      </c>
      <c r="D14696" s="3" t="s">
        <v>562</v>
      </c>
      <c r="E14696" s="3" t="n">
        <v>2483</v>
      </c>
      <c r="F14696" s="4" t="n">
        <v>51.83</v>
      </c>
      <c r="G14696" s="3" t="s">
        <v>41</v>
      </c>
      <c r="H14696" s="4" t="n">
        <f aca="false">ROUND(E14696*F14696,2)</f>
        <v>128693.89</v>
      </c>
    </row>
    <row r="14697" customFormat="false" ht="15" hidden="false" customHeight="false" outlineLevel="0" collapsed="false">
      <c r="A14697" s="3" t="n">
        <v>14696</v>
      </c>
      <c r="B14697" s="3" t="n">
        <v>1</v>
      </c>
      <c r="C14697" s="3" t="s">
        <v>549</v>
      </c>
      <c r="D14697" s="3" t="s">
        <v>562</v>
      </c>
      <c r="E14697" s="3" t="n">
        <v>2906</v>
      </c>
      <c r="F14697" s="4" t="n">
        <v>329.74</v>
      </c>
      <c r="G14697" s="3" t="s">
        <v>8</v>
      </c>
      <c r="H14697" s="4" t="n">
        <f aca="false">ROUND(E14697*F14697,2)</f>
        <v>958224.44</v>
      </c>
    </row>
    <row r="14698" customFormat="false" ht="15" hidden="false" customHeight="false" outlineLevel="0" collapsed="false">
      <c r="A14698" s="3" t="n">
        <v>14697</v>
      </c>
      <c r="B14698" s="3" t="n">
        <v>8</v>
      </c>
      <c r="C14698" s="3" t="s">
        <v>549</v>
      </c>
      <c r="D14698" s="3" t="s">
        <v>562</v>
      </c>
      <c r="E14698" s="3" t="n">
        <v>1249</v>
      </c>
      <c r="F14698" s="4" t="n">
        <v>87.95</v>
      </c>
      <c r="G14698" s="3" t="s">
        <v>8</v>
      </c>
      <c r="H14698" s="4" t="n">
        <f aca="false">ROUND(E14698*F14698,2)</f>
        <v>109849.55</v>
      </c>
    </row>
    <row r="14699" customFormat="false" ht="15" hidden="false" customHeight="false" outlineLevel="0" collapsed="false">
      <c r="A14699" s="3" t="n">
        <v>14698</v>
      </c>
      <c r="B14699" s="3" t="n">
        <v>9</v>
      </c>
      <c r="C14699" s="3" t="s">
        <v>549</v>
      </c>
      <c r="D14699" s="3" t="s">
        <v>562</v>
      </c>
      <c r="E14699" s="3" t="n">
        <v>927</v>
      </c>
      <c r="F14699" s="4" t="n">
        <v>303.95</v>
      </c>
      <c r="G14699" s="3" t="s">
        <v>8</v>
      </c>
      <c r="H14699" s="4" t="n">
        <f aca="false">ROUND(E14699*F14699,2)</f>
        <v>281761.65</v>
      </c>
    </row>
    <row r="14700" customFormat="false" ht="15" hidden="false" customHeight="false" outlineLevel="0" collapsed="false">
      <c r="A14700" s="3" t="n">
        <v>14699</v>
      </c>
      <c r="B14700" s="3" t="n">
        <v>6</v>
      </c>
      <c r="C14700" s="3" t="s">
        <v>549</v>
      </c>
      <c r="D14700" s="3" t="s">
        <v>563</v>
      </c>
      <c r="E14700" s="3" t="n">
        <v>1534</v>
      </c>
      <c r="F14700" s="4" t="n">
        <v>299.81</v>
      </c>
      <c r="G14700" s="3" t="s">
        <v>8</v>
      </c>
      <c r="H14700" s="4" t="n">
        <f aca="false">ROUND(E14700*F14700,2)</f>
        <v>459908.54</v>
      </c>
    </row>
    <row r="14701" customFormat="false" ht="15" hidden="false" customHeight="false" outlineLevel="0" collapsed="false">
      <c r="A14701" s="3" t="n">
        <v>14700</v>
      </c>
      <c r="B14701" s="3" t="n">
        <v>7</v>
      </c>
      <c r="C14701" s="3" t="s">
        <v>549</v>
      </c>
      <c r="D14701" s="3" t="s">
        <v>563</v>
      </c>
      <c r="E14701" s="3" t="n">
        <v>2936</v>
      </c>
      <c r="F14701" s="4" t="n">
        <v>260.87</v>
      </c>
      <c r="G14701" s="3" t="s">
        <v>8</v>
      </c>
      <c r="H14701" s="4" t="n">
        <f aca="false">ROUND(E14701*F14701,2)</f>
        <v>765914.32</v>
      </c>
    </row>
    <row r="14702" customFormat="false" ht="15" hidden="false" customHeight="false" outlineLevel="0" collapsed="false">
      <c r="A14702" s="3" t="n">
        <v>14701</v>
      </c>
      <c r="B14702" s="3" t="n">
        <v>10</v>
      </c>
      <c r="C14702" s="3" t="s">
        <v>550</v>
      </c>
      <c r="D14702" s="3" t="s">
        <v>563</v>
      </c>
      <c r="E14702" s="3" t="n">
        <v>1391</v>
      </c>
      <c r="F14702" s="4" t="n">
        <v>100.78</v>
      </c>
      <c r="G14702" s="3" t="s">
        <v>8</v>
      </c>
      <c r="H14702" s="4" t="n">
        <f aca="false">ROUND(E14702*F14702,2)</f>
        <v>140184.98</v>
      </c>
    </row>
    <row r="14703" customFormat="false" ht="15" hidden="false" customHeight="false" outlineLevel="0" collapsed="false">
      <c r="A14703" s="3" t="n">
        <v>14702</v>
      </c>
      <c r="B14703" s="3" t="n">
        <v>7</v>
      </c>
      <c r="C14703" s="3" t="s">
        <v>550</v>
      </c>
      <c r="D14703" s="3" t="s">
        <v>562</v>
      </c>
      <c r="E14703" s="3" t="n">
        <v>4014</v>
      </c>
      <c r="F14703" s="4" t="n">
        <v>257</v>
      </c>
      <c r="G14703" s="3" t="s">
        <v>8</v>
      </c>
      <c r="H14703" s="4" t="n">
        <f aca="false">ROUND(E14703*F14703,2)</f>
        <v>1031598</v>
      </c>
    </row>
    <row r="14704" customFormat="false" ht="15" hidden="false" customHeight="false" outlineLevel="0" collapsed="false">
      <c r="A14704" s="3" t="n">
        <v>14703</v>
      </c>
      <c r="B14704" s="3" t="n">
        <v>8</v>
      </c>
      <c r="C14704" s="3" t="s">
        <v>550</v>
      </c>
      <c r="D14704" s="3" t="s">
        <v>562</v>
      </c>
      <c r="E14704" s="3" t="n">
        <v>4893</v>
      </c>
      <c r="F14704" s="4" t="n">
        <v>85.92</v>
      </c>
      <c r="G14704" s="3" t="s">
        <v>8</v>
      </c>
      <c r="H14704" s="4" t="n">
        <f aca="false">ROUND(E14704*F14704,2)</f>
        <v>420406.56</v>
      </c>
    </row>
    <row r="14705" customFormat="false" ht="15" hidden="false" customHeight="false" outlineLevel="0" collapsed="false">
      <c r="A14705" s="3" t="n">
        <v>14704</v>
      </c>
      <c r="B14705" s="3" t="n">
        <v>14</v>
      </c>
      <c r="C14705" s="3" t="s">
        <v>550</v>
      </c>
      <c r="D14705" s="3" t="s">
        <v>563</v>
      </c>
      <c r="E14705" s="3" t="n">
        <v>1118</v>
      </c>
      <c r="F14705" s="4" t="n">
        <v>52.38</v>
      </c>
      <c r="G14705" s="3" t="s">
        <v>41</v>
      </c>
      <c r="H14705" s="4" t="n">
        <f aca="false">ROUND(E14705*F14705,2)</f>
        <v>58560.84</v>
      </c>
    </row>
    <row r="14706" customFormat="false" ht="15" hidden="false" customHeight="false" outlineLevel="0" collapsed="false">
      <c r="A14706" s="3" t="n">
        <v>14705</v>
      </c>
      <c r="B14706" s="3" t="n">
        <v>15</v>
      </c>
      <c r="C14706" s="3" t="s">
        <v>550</v>
      </c>
      <c r="D14706" s="3" t="s">
        <v>563</v>
      </c>
      <c r="E14706" s="3" t="n">
        <v>541</v>
      </c>
      <c r="F14706" s="4" t="n">
        <v>291.14</v>
      </c>
      <c r="G14706" s="3" t="s">
        <v>46</v>
      </c>
      <c r="H14706" s="4" t="n">
        <f aca="false">ROUND(E14706*F14706,2)</f>
        <v>157506.74</v>
      </c>
    </row>
    <row r="14707" customFormat="false" ht="15" hidden="false" customHeight="false" outlineLevel="0" collapsed="false">
      <c r="A14707" s="3" t="n">
        <v>14706</v>
      </c>
      <c r="B14707" s="3" t="n">
        <v>4</v>
      </c>
      <c r="C14707" s="3" t="s">
        <v>550</v>
      </c>
      <c r="D14707" s="3" t="s">
        <v>562</v>
      </c>
      <c r="E14707" s="3" t="n">
        <v>153</v>
      </c>
      <c r="F14707" s="4" t="n">
        <v>113.04</v>
      </c>
      <c r="G14707" s="3" t="s">
        <v>8</v>
      </c>
      <c r="H14707" s="4" t="n">
        <f aca="false">ROUND(E14707*F14707,2)</f>
        <v>17295.12</v>
      </c>
    </row>
    <row r="14708" customFormat="false" ht="15" hidden="false" customHeight="false" outlineLevel="0" collapsed="false">
      <c r="A14708" s="3" t="n">
        <v>14707</v>
      </c>
      <c r="B14708" s="3" t="n">
        <v>12</v>
      </c>
      <c r="C14708" s="3" t="s">
        <v>550</v>
      </c>
      <c r="D14708" s="3" t="s">
        <v>563</v>
      </c>
      <c r="E14708" s="3" t="n">
        <v>940</v>
      </c>
      <c r="F14708" s="4" t="n">
        <v>205.84</v>
      </c>
      <c r="G14708" s="3" t="s">
        <v>38</v>
      </c>
      <c r="H14708" s="4" t="n">
        <f aca="false">ROUND(E14708*F14708,2)</f>
        <v>193489.6</v>
      </c>
    </row>
    <row r="14709" customFormat="false" ht="15" hidden="false" customHeight="false" outlineLevel="0" collapsed="false">
      <c r="A14709" s="3" t="n">
        <v>14708</v>
      </c>
      <c r="B14709" s="3" t="n">
        <v>12</v>
      </c>
      <c r="C14709" s="3" t="s">
        <v>550</v>
      </c>
      <c r="D14709" s="3" t="s">
        <v>562</v>
      </c>
      <c r="E14709" s="3" t="n">
        <v>4530</v>
      </c>
      <c r="F14709" s="4" t="n">
        <v>206.21</v>
      </c>
      <c r="G14709" s="3" t="s">
        <v>38</v>
      </c>
      <c r="H14709" s="4" t="n">
        <f aca="false">ROUND(E14709*F14709,2)</f>
        <v>934131.3</v>
      </c>
    </row>
    <row r="14710" customFormat="false" ht="15" hidden="false" customHeight="false" outlineLevel="0" collapsed="false">
      <c r="A14710" s="3" t="n">
        <v>14709</v>
      </c>
      <c r="B14710" s="3" t="n">
        <v>10</v>
      </c>
      <c r="C14710" s="3" t="s">
        <v>550</v>
      </c>
      <c r="D14710" s="3" t="s">
        <v>563</v>
      </c>
      <c r="E14710" s="3" t="n">
        <v>4239</v>
      </c>
      <c r="F14710" s="4" t="n">
        <v>100.44</v>
      </c>
      <c r="G14710" s="3" t="s">
        <v>8</v>
      </c>
      <c r="H14710" s="4" t="n">
        <f aca="false">ROUND(E14710*F14710,2)</f>
        <v>425765.16</v>
      </c>
    </row>
    <row r="14711" customFormat="false" ht="15" hidden="false" customHeight="false" outlineLevel="0" collapsed="false">
      <c r="A14711" s="3" t="n">
        <v>14710</v>
      </c>
      <c r="B14711" s="3" t="n">
        <v>13</v>
      </c>
      <c r="C14711" s="3" t="s">
        <v>550</v>
      </c>
      <c r="D14711" s="3" t="s">
        <v>563</v>
      </c>
      <c r="E14711" s="3" t="n">
        <v>1969</v>
      </c>
      <c r="F14711" s="4" t="n">
        <v>48.61</v>
      </c>
      <c r="G14711" s="3" t="s">
        <v>41</v>
      </c>
      <c r="H14711" s="4" t="n">
        <f aca="false">ROUND(E14711*F14711,2)</f>
        <v>95713.09</v>
      </c>
    </row>
    <row r="14712" customFormat="false" ht="15" hidden="false" customHeight="false" outlineLevel="0" collapsed="false">
      <c r="A14712" s="3" t="n">
        <v>14711</v>
      </c>
      <c r="B14712" s="3" t="n">
        <v>15</v>
      </c>
      <c r="C14712" s="3" t="s">
        <v>550</v>
      </c>
      <c r="D14712" s="3" t="s">
        <v>563</v>
      </c>
      <c r="E14712" s="3" t="n">
        <v>4971</v>
      </c>
      <c r="F14712" s="4" t="n">
        <v>290.79</v>
      </c>
      <c r="G14712" s="3" t="s">
        <v>46</v>
      </c>
      <c r="H14712" s="4" t="n">
        <f aca="false">ROUND(E14712*F14712,2)</f>
        <v>1445517.09</v>
      </c>
    </row>
    <row r="14713" customFormat="false" ht="15" hidden="false" customHeight="false" outlineLevel="0" collapsed="false">
      <c r="A14713" s="3" t="n">
        <v>14712</v>
      </c>
      <c r="B14713" s="3" t="n">
        <v>12</v>
      </c>
      <c r="C14713" s="3" t="s">
        <v>550</v>
      </c>
      <c r="D14713" s="3" t="s">
        <v>562</v>
      </c>
      <c r="E14713" s="3" t="n">
        <v>3977</v>
      </c>
      <c r="F14713" s="4" t="n">
        <v>206.12</v>
      </c>
      <c r="G14713" s="3" t="s">
        <v>38</v>
      </c>
      <c r="H14713" s="4" t="n">
        <f aca="false">ROUND(E14713*F14713,2)</f>
        <v>819739.24</v>
      </c>
    </row>
    <row r="14714" customFormat="false" ht="15" hidden="false" customHeight="false" outlineLevel="0" collapsed="false">
      <c r="A14714" s="3" t="n">
        <v>14713</v>
      </c>
      <c r="B14714" s="3" t="n">
        <v>2</v>
      </c>
      <c r="C14714" s="3" t="s">
        <v>550</v>
      </c>
      <c r="D14714" s="3" t="s">
        <v>562</v>
      </c>
      <c r="E14714" s="3" t="n">
        <v>2569</v>
      </c>
      <c r="F14714" s="4" t="n">
        <v>31.95</v>
      </c>
      <c r="G14714" s="3" t="s">
        <v>8</v>
      </c>
      <c r="H14714" s="4" t="n">
        <f aca="false">ROUND(E14714*F14714,2)</f>
        <v>82079.55</v>
      </c>
    </row>
    <row r="14715" customFormat="false" ht="15" hidden="false" customHeight="false" outlineLevel="0" collapsed="false">
      <c r="A14715" s="3" t="n">
        <v>14714</v>
      </c>
      <c r="B14715" s="3" t="n">
        <v>1</v>
      </c>
      <c r="C14715" s="3" t="s">
        <v>550</v>
      </c>
      <c r="D14715" s="3" t="s">
        <v>563</v>
      </c>
      <c r="E14715" s="3" t="n">
        <v>4592</v>
      </c>
      <c r="F14715" s="4" t="n">
        <v>332.99</v>
      </c>
      <c r="G14715" s="3" t="s">
        <v>8</v>
      </c>
      <c r="H14715" s="4" t="n">
        <f aca="false">ROUND(E14715*F14715,2)</f>
        <v>1529090.08</v>
      </c>
    </row>
    <row r="14716" customFormat="false" ht="15" hidden="false" customHeight="false" outlineLevel="0" collapsed="false">
      <c r="A14716" s="3" t="n">
        <v>14715</v>
      </c>
      <c r="B14716" s="3" t="n">
        <v>7</v>
      </c>
      <c r="C14716" s="3" t="s">
        <v>550</v>
      </c>
      <c r="D14716" s="3" t="s">
        <v>562</v>
      </c>
      <c r="E14716" s="3" t="n">
        <v>3243</v>
      </c>
      <c r="F14716" s="4" t="n">
        <v>257.58</v>
      </c>
      <c r="G14716" s="3" t="s">
        <v>8</v>
      </c>
      <c r="H14716" s="4" t="n">
        <f aca="false">ROUND(E14716*F14716,2)</f>
        <v>835331.94</v>
      </c>
    </row>
    <row r="14717" customFormat="false" ht="15" hidden="false" customHeight="false" outlineLevel="0" collapsed="false">
      <c r="A14717" s="3" t="n">
        <v>14716</v>
      </c>
      <c r="B14717" s="3" t="n">
        <v>5</v>
      </c>
      <c r="C14717" s="3" t="s">
        <v>550</v>
      </c>
      <c r="D14717" s="3" t="s">
        <v>563</v>
      </c>
      <c r="E14717" s="3" t="n">
        <v>3359</v>
      </c>
      <c r="F14717" s="4" t="n">
        <v>686.72</v>
      </c>
      <c r="G14717" s="3" t="s">
        <v>8</v>
      </c>
      <c r="H14717" s="4" t="n">
        <f aca="false">ROUND(E14717*F14717,2)</f>
        <v>2306692.48</v>
      </c>
    </row>
    <row r="14718" customFormat="false" ht="15" hidden="false" customHeight="false" outlineLevel="0" collapsed="false">
      <c r="A14718" s="3" t="n">
        <v>14717</v>
      </c>
      <c r="B14718" s="3" t="n">
        <v>8</v>
      </c>
      <c r="C14718" s="3" t="s">
        <v>550</v>
      </c>
      <c r="D14718" s="3" t="s">
        <v>563</v>
      </c>
      <c r="E14718" s="3" t="n">
        <v>3271</v>
      </c>
      <c r="F14718" s="4" t="n">
        <v>85.79</v>
      </c>
      <c r="G14718" s="3" t="s">
        <v>8</v>
      </c>
      <c r="H14718" s="4" t="n">
        <f aca="false">ROUND(E14718*F14718,2)</f>
        <v>280619.09</v>
      </c>
    </row>
    <row r="14719" customFormat="false" ht="15" hidden="false" customHeight="false" outlineLevel="0" collapsed="false">
      <c r="A14719" s="3" t="n">
        <v>14718</v>
      </c>
      <c r="B14719" s="3" t="n">
        <v>8</v>
      </c>
      <c r="C14719" s="3" t="s">
        <v>550</v>
      </c>
      <c r="D14719" s="3" t="s">
        <v>563</v>
      </c>
      <c r="E14719" s="3" t="n">
        <v>3818</v>
      </c>
      <c r="F14719" s="4" t="n">
        <v>85.92</v>
      </c>
      <c r="G14719" s="3" t="s">
        <v>8</v>
      </c>
      <c r="H14719" s="4" t="n">
        <f aca="false">ROUND(E14719*F14719,2)</f>
        <v>328042.56</v>
      </c>
    </row>
    <row r="14720" customFormat="false" ht="15" hidden="false" customHeight="false" outlineLevel="0" collapsed="false">
      <c r="A14720" s="3" t="n">
        <v>14719</v>
      </c>
      <c r="B14720" s="3" t="n">
        <v>9</v>
      </c>
      <c r="C14720" s="3" t="s">
        <v>550</v>
      </c>
      <c r="D14720" s="3" t="s">
        <v>563</v>
      </c>
      <c r="E14720" s="3" t="n">
        <v>2018</v>
      </c>
      <c r="F14720" s="4" t="n">
        <v>307.76</v>
      </c>
      <c r="G14720" s="3" t="s">
        <v>8</v>
      </c>
      <c r="H14720" s="4" t="n">
        <f aca="false">ROUND(E14720*F14720,2)</f>
        <v>621059.68</v>
      </c>
    </row>
    <row r="14721" customFormat="false" ht="15" hidden="false" customHeight="false" outlineLevel="0" collapsed="false">
      <c r="A14721" s="3" t="n">
        <v>14720</v>
      </c>
      <c r="B14721" s="3" t="n">
        <v>6</v>
      </c>
      <c r="C14721" s="3" t="s">
        <v>550</v>
      </c>
      <c r="D14721" s="3" t="s">
        <v>562</v>
      </c>
      <c r="E14721" s="3" t="n">
        <v>298</v>
      </c>
      <c r="F14721" s="4" t="n">
        <v>296.39</v>
      </c>
      <c r="G14721" s="3" t="s">
        <v>8</v>
      </c>
      <c r="H14721" s="4" t="n">
        <f aca="false">ROUND(E14721*F14721,2)</f>
        <v>88324.22</v>
      </c>
    </row>
    <row r="14722" customFormat="false" ht="15" hidden="false" customHeight="false" outlineLevel="0" collapsed="false">
      <c r="A14722" s="3" t="n">
        <v>14721</v>
      </c>
      <c r="B14722" s="3" t="n">
        <v>13</v>
      </c>
      <c r="C14722" s="3" t="s">
        <v>550</v>
      </c>
      <c r="D14722" s="3" t="s">
        <v>563</v>
      </c>
      <c r="E14722" s="3" t="n">
        <v>410</v>
      </c>
      <c r="F14722" s="4" t="n">
        <v>48.73</v>
      </c>
      <c r="G14722" s="3" t="s">
        <v>41</v>
      </c>
      <c r="H14722" s="4" t="n">
        <f aca="false">ROUND(E14722*F14722,2)</f>
        <v>19979.3</v>
      </c>
    </row>
    <row r="14723" customFormat="false" ht="15" hidden="false" customHeight="false" outlineLevel="0" collapsed="false">
      <c r="A14723" s="3" t="n">
        <v>14722</v>
      </c>
      <c r="B14723" s="3" t="n">
        <v>5</v>
      </c>
      <c r="C14723" s="3" t="s">
        <v>550</v>
      </c>
      <c r="D14723" s="3" t="s">
        <v>563</v>
      </c>
      <c r="E14723" s="3" t="n">
        <v>4272</v>
      </c>
      <c r="F14723" s="4" t="n">
        <v>685.38</v>
      </c>
      <c r="G14723" s="3" t="s">
        <v>8</v>
      </c>
      <c r="H14723" s="4" t="n">
        <f aca="false">ROUND(E14723*F14723,2)</f>
        <v>2927943.36</v>
      </c>
    </row>
    <row r="14724" customFormat="false" ht="15" hidden="false" customHeight="false" outlineLevel="0" collapsed="false">
      <c r="A14724" s="3" t="n">
        <v>14723</v>
      </c>
      <c r="B14724" s="3" t="n">
        <v>3</v>
      </c>
      <c r="C14724" s="3" t="s">
        <v>550</v>
      </c>
      <c r="D14724" s="3" t="s">
        <v>563</v>
      </c>
      <c r="E14724" s="3" t="n">
        <v>1742</v>
      </c>
      <c r="F14724" s="4" t="n">
        <v>192.94</v>
      </c>
      <c r="G14724" s="3" t="s">
        <v>8</v>
      </c>
      <c r="H14724" s="4" t="n">
        <f aca="false">ROUND(E14724*F14724,2)</f>
        <v>336101.48</v>
      </c>
    </row>
    <row r="14725" customFormat="false" ht="15" hidden="false" customHeight="false" outlineLevel="0" collapsed="false">
      <c r="A14725" s="3" t="n">
        <v>14724</v>
      </c>
      <c r="B14725" s="3" t="n">
        <v>6</v>
      </c>
      <c r="C14725" s="3" t="s">
        <v>550</v>
      </c>
      <c r="D14725" s="3" t="s">
        <v>563</v>
      </c>
      <c r="E14725" s="3" t="n">
        <v>4066</v>
      </c>
      <c r="F14725" s="4" t="n">
        <v>295.45</v>
      </c>
      <c r="G14725" s="3" t="s">
        <v>8</v>
      </c>
      <c r="H14725" s="4" t="n">
        <f aca="false">ROUND(E14725*F14725,2)</f>
        <v>1201299.7</v>
      </c>
    </row>
    <row r="14726" customFormat="false" ht="15" hidden="false" customHeight="false" outlineLevel="0" collapsed="false">
      <c r="A14726" s="3" t="n">
        <v>14725</v>
      </c>
      <c r="B14726" s="3" t="n">
        <v>12</v>
      </c>
      <c r="C14726" s="3" t="s">
        <v>551</v>
      </c>
      <c r="D14726" s="3" t="s">
        <v>563</v>
      </c>
      <c r="E14726" s="3" t="n">
        <v>1970</v>
      </c>
      <c r="F14726" s="4" t="n">
        <v>205.97</v>
      </c>
      <c r="G14726" s="3" t="s">
        <v>38</v>
      </c>
      <c r="H14726" s="4" t="n">
        <f aca="false">ROUND(E14726*F14726,2)</f>
        <v>405760.9</v>
      </c>
    </row>
    <row r="14727" customFormat="false" ht="15" hidden="false" customHeight="false" outlineLevel="0" collapsed="false">
      <c r="A14727" s="3" t="n">
        <v>14726</v>
      </c>
      <c r="B14727" s="3" t="n">
        <v>5</v>
      </c>
      <c r="C14727" s="3" t="s">
        <v>551</v>
      </c>
      <c r="D14727" s="3" t="s">
        <v>562</v>
      </c>
      <c r="E14727" s="3" t="n">
        <v>908</v>
      </c>
      <c r="F14727" s="4" t="n">
        <v>699.8</v>
      </c>
      <c r="G14727" s="3" t="s">
        <v>8</v>
      </c>
      <c r="H14727" s="4" t="n">
        <f aca="false">ROUND(E14727*F14727,2)</f>
        <v>635418.4</v>
      </c>
    </row>
    <row r="14728" customFormat="false" ht="15" hidden="false" customHeight="false" outlineLevel="0" collapsed="false">
      <c r="A14728" s="3" t="n">
        <v>14727</v>
      </c>
      <c r="B14728" s="3" t="n">
        <v>10</v>
      </c>
      <c r="C14728" s="3" t="s">
        <v>551</v>
      </c>
      <c r="D14728" s="3" t="s">
        <v>563</v>
      </c>
      <c r="E14728" s="3" t="n">
        <v>3414</v>
      </c>
      <c r="F14728" s="4" t="n">
        <v>100.84</v>
      </c>
      <c r="G14728" s="3" t="s">
        <v>8</v>
      </c>
      <c r="H14728" s="4" t="n">
        <f aca="false">ROUND(E14728*F14728,2)</f>
        <v>344267.76</v>
      </c>
    </row>
    <row r="14729" customFormat="false" ht="15" hidden="false" customHeight="false" outlineLevel="0" collapsed="false">
      <c r="A14729" s="3" t="n">
        <v>14728</v>
      </c>
      <c r="B14729" s="3" t="n">
        <v>12</v>
      </c>
      <c r="C14729" s="3" t="s">
        <v>551</v>
      </c>
      <c r="D14729" s="3" t="s">
        <v>563</v>
      </c>
      <c r="E14729" s="3" t="n">
        <v>3644</v>
      </c>
      <c r="F14729" s="4" t="n">
        <v>205.89</v>
      </c>
      <c r="G14729" s="3" t="s">
        <v>38</v>
      </c>
      <c r="H14729" s="4" t="n">
        <f aca="false">ROUND(E14729*F14729,2)</f>
        <v>750263.16</v>
      </c>
    </row>
    <row r="14730" customFormat="false" ht="15" hidden="false" customHeight="false" outlineLevel="0" collapsed="false">
      <c r="A14730" s="3" t="n">
        <v>14729</v>
      </c>
      <c r="B14730" s="3" t="n">
        <v>11</v>
      </c>
      <c r="C14730" s="3" t="s">
        <v>551</v>
      </c>
      <c r="D14730" s="3" t="s">
        <v>562</v>
      </c>
      <c r="E14730" s="3" t="n">
        <v>3731</v>
      </c>
      <c r="F14730" s="4" t="n">
        <v>91.55</v>
      </c>
      <c r="G14730" s="3" t="s">
        <v>34</v>
      </c>
      <c r="H14730" s="4" t="n">
        <f aca="false">ROUND(E14730*F14730,2)</f>
        <v>341573.05</v>
      </c>
    </row>
    <row r="14731" customFormat="false" ht="15" hidden="false" customHeight="false" outlineLevel="0" collapsed="false">
      <c r="A14731" s="3" t="n">
        <v>14730</v>
      </c>
      <c r="B14731" s="3" t="n">
        <v>8</v>
      </c>
      <c r="C14731" s="3" t="s">
        <v>551</v>
      </c>
      <c r="D14731" s="3" t="s">
        <v>562</v>
      </c>
      <c r="E14731" s="3" t="n">
        <v>3643</v>
      </c>
      <c r="F14731" s="4" t="n">
        <v>86.93</v>
      </c>
      <c r="G14731" s="3" t="s">
        <v>8</v>
      </c>
      <c r="H14731" s="4" t="n">
        <f aca="false">ROUND(E14731*F14731,2)</f>
        <v>316685.99</v>
      </c>
    </row>
    <row r="14732" customFormat="false" ht="15" hidden="false" customHeight="false" outlineLevel="0" collapsed="false">
      <c r="A14732" s="3" t="n">
        <v>14731</v>
      </c>
      <c r="B14732" s="3" t="n">
        <v>5</v>
      </c>
      <c r="C14732" s="3" t="s">
        <v>551</v>
      </c>
      <c r="D14732" s="3" t="s">
        <v>562</v>
      </c>
      <c r="E14732" s="3" t="n">
        <v>2248</v>
      </c>
      <c r="F14732" s="4" t="n">
        <v>701.72</v>
      </c>
      <c r="G14732" s="3" t="s">
        <v>8</v>
      </c>
      <c r="H14732" s="4" t="n">
        <f aca="false">ROUND(E14732*F14732,2)</f>
        <v>1577466.56</v>
      </c>
    </row>
    <row r="14733" customFormat="false" ht="15" hidden="false" customHeight="false" outlineLevel="0" collapsed="false">
      <c r="A14733" s="3" t="n">
        <v>14732</v>
      </c>
      <c r="B14733" s="3" t="n">
        <v>6</v>
      </c>
      <c r="C14733" s="3" t="s">
        <v>551</v>
      </c>
      <c r="D14733" s="3" t="s">
        <v>562</v>
      </c>
      <c r="E14733" s="3" t="n">
        <v>183</v>
      </c>
      <c r="F14733" s="4" t="n">
        <v>293.84</v>
      </c>
      <c r="G14733" s="3" t="s">
        <v>8</v>
      </c>
      <c r="H14733" s="4" t="n">
        <f aca="false">ROUND(E14733*F14733,2)</f>
        <v>53772.72</v>
      </c>
    </row>
    <row r="14734" customFormat="false" ht="15" hidden="false" customHeight="false" outlineLevel="0" collapsed="false">
      <c r="A14734" s="3" t="n">
        <v>14733</v>
      </c>
      <c r="B14734" s="3" t="n">
        <v>15</v>
      </c>
      <c r="C14734" s="3" t="s">
        <v>551</v>
      </c>
      <c r="D14734" s="3" t="s">
        <v>562</v>
      </c>
      <c r="E14734" s="3" t="n">
        <v>4931</v>
      </c>
      <c r="F14734" s="4" t="n">
        <v>291.29</v>
      </c>
      <c r="G14734" s="3" t="s">
        <v>46</v>
      </c>
      <c r="H14734" s="4" t="n">
        <f aca="false">ROUND(E14734*F14734,2)</f>
        <v>1436350.99</v>
      </c>
    </row>
    <row r="14735" customFormat="false" ht="15" hidden="false" customHeight="false" outlineLevel="0" collapsed="false">
      <c r="A14735" s="3" t="n">
        <v>14734</v>
      </c>
      <c r="B14735" s="3" t="n">
        <v>15</v>
      </c>
      <c r="C14735" s="3" t="s">
        <v>551</v>
      </c>
      <c r="D14735" s="3" t="s">
        <v>563</v>
      </c>
      <c r="E14735" s="3" t="n">
        <v>4666</v>
      </c>
      <c r="F14735" s="4" t="n">
        <v>290.62</v>
      </c>
      <c r="G14735" s="3" t="s">
        <v>46</v>
      </c>
      <c r="H14735" s="4" t="n">
        <f aca="false">ROUND(E14735*F14735,2)</f>
        <v>1356032.92</v>
      </c>
    </row>
    <row r="14736" customFormat="false" ht="15" hidden="false" customHeight="false" outlineLevel="0" collapsed="false">
      <c r="A14736" s="3" t="n">
        <v>14735</v>
      </c>
      <c r="B14736" s="3" t="n">
        <v>3</v>
      </c>
      <c r="C14736" s="3" t="s">
        <v>551</v>
      </c>
      <c r="D14736" s="3" t="s">
        <v>562</v>
      </c>
      <c r="E14736" s="3" t="n">
        <v>3151</v>
      </c>
      <c r="F14736" s="4" t="n">
        <v>196.55</v>
      </c>
      <c r="G14736" s="3" t="s">
        <v>8</v>
      </c>
      <c r="H14736" s="4" t="n">
        <f aca="false">ROUND(E14736*F14736,2)</f>
        <v>619329.05</v>
      </c>
    </row>
    <row r="14737" customFormat="false" ht="15" hidden="false" customHeight="false" outlineLevel="0" collapsed="false">
      <c r="A14737" s="3" t="n">
        <v>14736</v>
      </c>
      <c r="B14737" s="3" t="n">
        <v>9</v>
      </c>
      <c r="C14737" s="3" t="s">
        <v>551</v>
      </c>
      <c r="D14737" s="3" t="s">
        <v>563</v>
      </c>
      <c r="E14737" s="3" t="n">
        <v>690</v>
      </c>
      <c r="F14737" s="4" t="n">
        <v>303.63</v>
      </c>
      <c r="G14737" s="3" t="s">
        <v>8</v>
      </c>
      <c r="H14737" s="4" t="n">
        <f aca="false">ROUND(E14737*F14737,2)</f>
        <v>209504.7</v>
      </c>
    </row>
    <row r="14738" customFormat="false" ht="15" hidden="false" customHeight="false" outlineLevel="0" collapsed="false">
      <c r="A14738" s="3" t="n">
        <v>14737</v>
      </c>
      <c r="B14738" s="3" t="n">
        <v>7</v>
      </c>
      <c r="C14738" s="3" t="s">
        <v>551</v>
      </c>
      <c r="D14738" s="3" t="s">
        <v>562</v>
      </c>
      <c r="E14738" s="3" t="n">
        <v>2869</v>
      </c>
      <c r="F14738" s="4" t="n">
        <v>259.91</v>
      </c>
      <c r="G14738" s="3" t="s">
        <v>8</v>
      </c>
      <c r="H14738" s="4" t="n">
        <f aca="false">ROUND(E14738*F14738,2)</f>
        <v>745681.79</v>
      </c>
    </row>
    <row r="14739" customFormat="false" ht="15" hidden="false" customHeight="false" outlineLevel="0" collapsed="false">
      <c r="A14739" s="3" t="n">
        <v>14738</v>
      </c>
      <c r="B14739" s="3" t="n">
        <v>3</v>
      </c>
      <c r="C14739" s="3" t="s">
        <v>551</v>
      </c>
      <c r="D14739" s="3" t="s">
        <v>562</v>
      </c>
      <c r="E14739" s="3" t="n">
        <v>4294</v>
      </c>
      <c r="F14739" s="4" t="n">
        <v>196.25</v>
      </c>
      <c r="G14739" s="3" t="s">
        <v>8</v>
      </c>
      <c r="H14739" s="4" t="n">
        <f aca="false">ROUND(E14739*F14739,2)</f>
        <v>842697.5</v>
      </c>
    </row>
    <row r="14740" customFormat="false" ht="15" hidden="false" customHeight="false" outlineLevel="0" collapsed="false">
      <c r="A14740" s="3" t="n">
        <v>14739</v>
      </c>
      <c r="B14740" s="3" t="n">
        <v>14</v>
      </c>
      <c r="C14740" s="3" t="s">
        <v>551</v>
      </c>
      <c r="D14740" s="3" t="s">
        <v>562</v>
      </c>
      <c r="E14740" s="3" t="n">
        <v>4163</v>
      </c>
      <c r="F14740" s="4" t="n">
        <v>51.19</v>
      </c>
      <c r="G14740" s="3" t="s">
        <v>41</v>
      </c>
      <c r="H14740" s="4" t="n">
        <f aca="false">ROUND(E14740*F14740,2)</f>
        <v>213103.97</v>
      </c>
    </row>
    <row r="14741" customFormat="false" ht="15" hidden="false" customHeight="false" outlineLevel="0" collapsed="false">
      <c r="A14741" s="3" t="n">
        <v>14740</v>
      </c>
      <c r="B14741" s="3" t="n">
        <v>7</v>
      </c>
      <c r="C14741" s="3" t="s">
        <v>551</v>
      </c>
      <c r="D14741" s="3" t="s">
        <v>562</v>
      </c>
      <c r="E14741" s="3" t="n">
        <v>3553</v>
      </c>
      <c r="F14741" s="4" t="n">
        <v>259.61</v>
      </c>
      <c r="G14741" s="3" t="s">
        <v>8</v>
      </c>
      <c r="H14741" s="4" t="n">
        <f aca="false">ROUND(E14741*F14741,2)</f>
        <v>922394.33</v>
      </c>
    </row>
    <row r="14742" customFormat="false" ht="15" hidden="false" customHeight="false" outlineLevel="0" collapsed="false">
      <c r="A14742" s="3" t="n">
        <v>14741</v>
      </c>
      <c r="B14742" s="3" t="n">
        <v>11</v>
      </c>
      <c r="C14742" s="3" t="s">
        <v>551</v>
      </c>
      <c r="D14742" s="3" t="s">
        <v>563</v>
      </c>
      <c r="E14742" s="3" t="n">
        <v>4913</v>
      </c>
      <c r="F14742" s="4" t="n">
        <v>91.52</v>
      </c>
      <c r="G14742" s="3" t="s">
        <v>34</v>
      </c>
      <c r="H14742" s="4" t="n">
        <f aca="false">ROUND(E14742*F14742,2)</f>
        <v>449637.76</v>
      </c>
    </row>
    <row r="14743" customFormat="false" ht="15" hidden="false" customHeight="false" outlineLevel="0" collapsed="false">
      <c r="A14743" s="3" t="n">
        <v>14742</v>
      </c>
      <c r="B14743" s="3" t="n">
        <v>15</v>
      </c>
      <c r="C14743" s="3" t="s">
        <v>551</v>
      </c>
      <c r="D14743" s="3" t="s">
        <v>562</v>
      </c>
      <c r="E14743" s="3" t="n">
        <v>593</v>
      </c>
      <c r="F14743" s="4" t="n">
        <v>291.26</v>
      </c>
      <c r="G14743" s="3" t="s">
        <v>46</v>
      </c>
      <c r="H14743" s="4" t="n">
        <f aca="false">ROUND(E14743*F14743,2)</f>
        <v>172717.18</v>
      </c>
    </row>
    <row r="14744" customFormat="false" ht="15" hidden="false" customHeight="false" outlineLevel="0" collapsed="false">
      <c r="A14744" s="3" t="n">
        <v>14743</v>
      </c>
      <c r="B14744" s="3" t="n">
        <v>2</v>
      </c>
      <c r="C14744" s="3" t="s">
        <v>551</v>
      </c>
      <c r="D14744" s="3" t="s">
        <v>563</v>
      </c>
      <c r="E14744" s="3" t="n">
        <v>4266</v>
      </c>
      <c r="F14744" s="4" t="n">
        <v>31.91</v>
      </c>
      <c r="G14744" s="3" t="s">
        <v>8</v>
      </c>
      <c r="H14744" s="4" t="n">
        <f aca="false">ROUND(E14744*F14744,2)</f>
        <v>136128.06</v>
      </c>
    </row>
    <row r="14745" customFormat="false" ht="15" hidden="false" customHeight="false" outlineLevel="0" collapsed="false">
      <c r="A14745" s="3" t="n">
        <v>14744</v>
      </c>
      <c r="B14745" s="3" t="n">
        <v>13</v>
      </c>
      <c r="C14745" s="3" t="s">
        <v>551</v>
      </c>
      <c r="D14745" s="3" t="s">
        <v>562</v>
      </c>
      <c r="E14745" s="3" t="n">
        <v>2279</v>
      </c>
      <c r="F14745" s="4" t="n">
        <v>46.7</v>
      </c>
      <c r="G14745" s="3" t="s">
        <v>41</v>
      </c>
      <c r="H14745" s="4" t="n">
        <f aca="false">ROUND(E14745*F14745,2)</f>
        <v>106429.3</v>
      </c>
    </row>
    <row r="14746" customFormat="false" ht="15" hidden="false" customHeight="false" outlineLevel="0" collapsed="false">
      <c r="A14746" s="3" t="n">
        <v>14745</v>
      </c>
      <c r="B14746" s="3" t="n">
        <v>11</v>
      </c>
      <c r="C14746" s="3" t="s">
        <v>551</v>
      </c>
      <c r="D14746" s="3" t="s">
        <v>563</v>
      </c>
      <c r="E14746" s="3" t="n">
        <v>4371</v>
      </c>
      <c r="F14746" s="4" t="n">
        <v>91.56</v>
      </c>
      <c r="G14746" s="3" t="s">
        <v>34</v>
      </c>
      <c r="H14746" s="4" t="n">
        <f aca="false">ROUND(E14746*F14746,2)</f>
        <v>400208.76</v>
      </c>
    </row>
    <row r="14747" customFormat="false" ht="15" hidden="false" customHeight="false" outlineLevel="0" collapsed="false">
      <c r="A14747" s="3" t="n">
        <v>14746</v>
      </c>
      <c r="B14747" s="3" t="n">
        <v>14</v>
      </c>
      <c r="C14747" s="3" t="s">
        <v>551</v>
      </c>
      <c r="D14747" s="3" t="s">
        <v>562</v>
      </c>
      <c r="E14747" s="3" t="n">
        <v>4406</v>
      </c>
      <c r="F14747" s="4" t="n">
        <v>51.1</v>
      </c>
      <c r="G14747" s="3" t="s">
        <v>41</v>
      </c>
      <c r="H14747" s="4" t="n">
        <f aca="false">ROUND(E14747*F14747,2)</f>
        <v>225146.6</v>
      </c>
    </row>
    <row r="14748" customFormat="false" ht="15" hidden="false" customHeight="false" outlineLevel="0" collapsed="false">
      <c r="A14748" s="3" t="n">
        <v>14747</v>
      </c>
      <c r="B14748" s="3" t="n">
        <v>1</v>
      </c>
      <c r="C14748" s="3" t="s">
        <v>551</v>
      </c>
      <c r="D14748" s="3" t="s">
        <v>562</v>
      </c>
      <c r="E14748" s="3" t="n">
        <v>3927</v>
      </c>
      <c r="F14748" s="4" t="n">
        <v>345.23</v>
      </c>
      <c r="G14748" s="3" t="s">
        <v>8</v>
      </c>
      <c r="H14748" s="4" t="n">
        <f aca="false">ROUND(E14748*F14748,2)</f>
        <v>1355718.21</v>
      </c>
    </row>
    <row r="14749" customFormat="false" ht="15" hidden="false" customHeight="false" outlineLevel="0" collapsed="false">
      <c r="A14749" s="3" t="n">
        <v>14748</v>
      </c>
      <c r="B14749" s="3" t="n">
        <v>4</v>
      </c>
      <c r="C14749" s="3" t="s">
        <v>551</v>
      </c>
      <c r="D14749" s="3" t="s">
        <v>563</v>
      </c>
      <c r="E14749" s="3" t="n">
        <v>727</v>
      </c>
      <c r="F14749" s="4" t="n">
        <v>113.17</v>
      </c>
      <c r="G14749" s="3" t="s">
        <v>8</v>
      </c>
      <c r="H14749" s="4" t="n">
        <f aca="false">ROUND(E14749*F14749,2)</f>
        <v>82274.59</v>
      </c>
    </row>
    <row r="14750" customFormat="false" ht="15" hidden="false" customHeight="false" outlineLevel="0" collapsed="false">
      <c r="A14750" s="3" t="n">
        <v>14749</v>
      </c>
      <c r="B14750" s="3" t="n">
        <v>14</v>
      </c>
      <c r="C14750" s="3" t="s">
        <v>551</v>
      </c>
      <c r="D14750" s="3" t="s">
        <v>563</v>
      </c>
      <c r="E14750" s="3" t="n">
        <v>1379</v>
      </c>
      <c r="F14750" s="4" t="n">
        <v>51.08</v>
      </c>
      <c r="G14750" s="3" t="s">
        <v>41</v>
      </c>
      <c r="H14750" s="4" t="n">
        <f aca="false">ROUND(E14750*F14750,2)</f>
        <v>70439.32</v>
      </c>
    </row>
    <row r="14751" customFormat="false" ht="15" hidden="false" customHeight="false" outlineLevel="0" collapsed="false">
      <c r="A14751" s="3" t="n">
        <v>14750</v>
      </c>
      <c r="B14751" s="3" t="n">
        <v>7</v>
      </c>
      <c r="C14751" s="3" t="s">
        <v>551</v>
      </c>
      <c r="D14751" s="3" t="s">
        <v>562</v>
      </c>
      <c r="E14751" s="3" t="n">
        <v>1994</v>
      </c>
      <c r="F14751" s="4" t="n">
        <v>259.82</v>
      </c>
      <c r="G14751" s="3" t="s">
        <v>8</v>
      </c>
      <c r="H14751" s="4" t="n">
        <f aca="false">ROUND(E14751*F14751,2)</f>
        <v>518081.08</v>
      </c>
    </row>
    <row r="14752" customFormat="false" ht="15" hidden="false" customHeight="false" outlineLevel="0" collapsed="false">
      <c r="A14752" s="3" t="n">
        <v>14751</v>
      </c>
      <c r="B14752" s="3" t="n">
        <v>7</v>
      </c>
      <c r="C14752" s="3" t="s">
        <v>551</v>
      </c>
      <c r="D14752" s="3" t="s">
        <v>563</v>
      </c>
      <c r="E14752" s="3" t="n">
        <v>2256</v>
      </c>
      <c r="F14752" s="4" t="n">
        <v>259.49</v>
      </c>
      <c r="G14752" s="3" t="s">
        <v>8</v>
      </c>
      <c r="H14752" s="4" t="n">
        <f aca="false">ROUND(E14752*F14752,2)</f>
        <v>585409.44</v>
      </c>
    </row>
    <row r="14753" customFormat="false" ht="15" hidden="false" customHeight="false" outlineLevel="0" collapsed="false">
      <c r="A14753" s="3" t="n">
        <v>14752</v>
      </c>
      <c r="B14753" s="3" t="n">
        <v>14</v>
      </c>
      <c r="C14753" s="3" t="s">
        <v>551</v>
      </c>
      <c r="D14753" s="3" t="s">
        <v>562</v>
      </c>
      <c r="E14753" s="3" t="n">
        <v>3743</v>
      </c>
      <c r="F14753" s="4" t="n">
        <v>51.19</v>
      </c>
      <c r="G14753" s="3" t="s">
        <v>41</v>
      </c>
      <c r="H14753" s="4" t="n">
        <f aca="false">ROUND(E14753*F14753,2)</f>
        <v>191604.17</v>
      </c>
    </row>
    <row r="14754" customFormat="false" ht="15" hidden="false" customHeight="false" outlineLevel="0" collapsed="false">
      <c r="A14754" s="3" t="n">
        <v>14753</v>
      </c>
      <c r="B14754" s="3" t="n">
        <v>9</v>
      </c>
      <c r="C14754" s="3" t="s">
        <v>551</v>
      </c>
      <c r="D14754" s="3" t="s">
        <v>563</v>
      </c>
      <c r="E14754" s="3" t="n">
        <v>2935</v>
      </c>
      <c r="F14754" s="4" t="n">
        <v>302.9</v>
      </c>
      <c r="G14754" s="3" t="s">
        <v>8</v>
      </c>
      <c r="H14754" s="4" t="n">
        <f aca="false">ROUND(E14754*F14754,2)</f>
        <v>889011.5</v>
      </c>
    </row>
    <row r="14755" customFormat="false" ht="15" hidden="false" customHeight="false" outlineLevel="0" collapsed="false">
      <c r="A14755" s="3" t="n">
        <v>14754</v>
      </c>
      <c r="B14755" s="3" t="n">
        <v>11</v>
      </c>
      <c r="C14755" s="3" t="s">
        <v>551</v>
      </c>
      <c r="D14755" s="3" t="s">
        <v>562</v>
      </c>
      <c r="E14755" s="3" t="n">
        <v>3135</v>
      </c>
      <c r="F14755" s="4" t="n">
        <v>91.7</v>
      </c>
      <c r="G14755" s="3" t="s">
        <v>34</v>
      </c>
      <c r="H14755" s="4" t="n">
        <f aca="false">ROUND(E14755*F14755,2)</f>
        <v>287479.5</v>
      </c>
    </row>
    <row r="14756" customFormat="false" ht="15" hidden="false" customHeight="false" outlineLevel="0" collapsed="false">
      <c r="A14756" s="3" t="n">
        <v>14755</v>
      </c>
      <c r="B14756" s="3" t="n">
        <v>3</v>
      </c>
      <c r="C14756" s="3" t="s">
        <v>551</v>
      </c>
      <c r="D14756" s="3" t="s">
        <v>563</v>
      </c>
      <c r="E14756" s="3" t="n">
        <v>3762</v>
      </c>
      <c r="F14756" s="4" t="n">
        <v>196.44</v>
      </c>
      <c r="G14756" s="3" t="s">
        <v>8</v>
      </c>
      <c r="H14756" s="4" t="n">
        <f aca="false">ROUND(E14756*F14756,2)</f>
        <v>739007.28</v>
      </c>
    </row>
    <row r="14757" customFormat="false" ht="15" hidden="false" customHeight="false" outlineLevel="0" collapsed="false">
      <c r="A14757" s="3" t="n">
        <v>14756</v>
      </c>
      <c r="B14757" s="3" t="n">
        <v>1</v>
      </c>
      <c r="C14757" s="3" t="s">
        <v>552</v>
      </c>
      <c r="D14757" s="3" t="s">
        <v>562</v>
      </c>
      <c r="E14757" s="3" t="n">
        <v>1662</v>
      </c>
      <c r="F14757" s="4" t="n">
        <v>331.41</v>
      </c>
      <c r="G14757" s="3" t="s">
        <v>8</v>
      </c>
      <c r="H14757" s="4" t="n">
        <f aca="false">ROUND(E14757*F14757,2)</f>
        <v>550803.42</v>
      </c>
    </row>
    <row r="14758" customFormat="false" ht="15" hidden="false" customHeight="false" outlineLevel="0" collapsed="false">
      <c r="A14758" s="3" t="n">
        <v>14757</v>
      </c>
      <c r="B14758" s="3" t="n">
        <v>1</v>
      </c>
      <c r="C14758" s="3" t="s">
        <v>552</v>
      </c>
      <c r="D14758" s="3" t="s">
        <v>562</v>
      </c>
      <c r="E14758" s="3" t="n">
        <v>850</v>
      </c>
      <c r="F14758" s="4" t="n">
        <v>330.43</v>
      </c>
      <c r="G14758" s="3" t="s">
        <v>8</v>
      </c>
      <c r="H14758" s="4" t="n">
        <f aca="false">ROUND(E14758*F14758,2)</f>
        <v>280865.5</v>
      </c>
    </row>
    <row r="14759" customFormat="false" ht="15" hidden="false" customHeight="false" outlineLevel="0" collapsed="false">
      <c r="A14759" s="3" t="n">
        <v>14758</v>
      </c>
      <c r="B14759" s="3" t="n">
        <v>1</v>
      </c>
      <c r="C14759" s="3" t="s">
        <v>552</v>
      </c>
      <c r="D14759" s="3" t="s">
        <v>563</v>
      </c>
      <c r="E14759" s="3" t="n">
        <v>3054</v>
      </c>
      <c r="F14759" s="4" t="n">
        <v>330.27</v>
      </c>
      <c r="G14759" s="3" t="s">
        <v>8</v>
      </c>
      <c r="H14759" s="4" t="n">
        <f aca="false">ROUND(E14759*F14759,2)</f>
        <v>1008644.58</v>
      </c>
    </row>
    <row r="14760" customFormat="false" ht="15" hidden="false" customHeight="false" outlineLevel="0" collapsed="false">
      <c r="A14760" s="3" t="n">
        <v>14759</v>
      </c>
      <c r="B14760" s="3" t="n">
        <v>2</v>
      </c>
      <c r="C14760" s="3" t="s">
        <v>552</v>
      </c>
      <c r="D14760" s="3" t="s">
        <v>563</v>
      </c>
      <c r="E14760" s="3" t="n">
        <v>1809</v>
      </c>
      <c r="F14760" s="4" t="n">
        <v>31.13</v>
      </c>
      <c r="G14760" s="3" t="s">
        <v>8</v>
      </c>
      <c r="H14760" s="4" t="n">
        <f aca="false">ROUND(E14760*F14760,2)</f>
        <v>56314.17</v>
      </c>
    </row>
    <row r="14761" customFormat="false" ht="15" hidden="false" customHeight="false" outlineLevel="0" collapsed="false">
      <c r="A14761" s="3" t="n">
        <v>14760</v>
      </c>
      <c r="B14761" s="3" t="n">
        <v>10</v>
      </c>
      <c r="C14761" s="3" t="s">
        <v>552</v>
      </c>
      <c r="D14761" s="3" t="s">
        <v>562</v>
      </c>
      <c r="E14761" s="3" t="n">
        <v>305</v>
      </c>
      <c r="F14761" s="4" t="n">
        <v>100.29</v>
      </c>
      <c r="G14761" s="3" t="s">
        <v>8</v>
      </c>
      <c r="H14761" s="4" t="n">
        <f aca="false">ROUND(E14761*F14761,2)</f>
        <v>30588.45</v>
      </c>
    </row>
    <row r="14762" customFormat="false" ht="15" hidden="false" customHeight="false" outlineLevel="0" collapsed="false">
      <c r="A14762" s="3" t="n">
        <v>14761</v>
      </c>
      <c r="B14762" s="3" t="n">
        <v>6</v>
      </c>
      <c r="C14762" s="3" t="s">
        <v>552</v>
      </c>
      <c r="D14762" s="3" t="s">
        <v>562</v>
      </c>
      <c r="E14762" s="3" t="n">
        <v>3983</v>
      </c>
      <c r="F14762" s="4" t="n">
        <v>293.2</v>
      </c>
      <c r="G14762" s="3" t="s">
        <v>8</v>
      </c>
      <c r="H14762" s="4" t="n">
        <f aca="false">ROUND(E14762*F14762,2)</f>
        <v>1167815.6</v>
      </c>
    </row>
    <row r="14763" customFormat="false" ht="15" hidden="false" customHeight="false" outlineLevel="0" collapsed="false">
      <c r="A14763" s="3" t="n">
        <v>14762</v>
      </c>
      <c r="B14763" s="3" t="n">
        <v>8</v>
      </c>
      <c r="C14763" s="3" t="s">
        <v>552</v>
      </c>
      <c r="D14763" s="3" t="s">
        <v>562</v>
      </c>
      <c r="E14763" s="3" t="n">
        <v>4186</v>
      </c>
      <c r="F14763" s="4" t="n">
        <v>86.93</v>
      </c>
      <c r="G14763" s="3" t="s">
        <v>8</v>
      </c>
      <c r="H14763" s="4" t="n">
        <f aca="false">ROUND(E14763*F14763,2)</f>
        <v>363888.98</v>
      </c>
    </row>
    <row r="14764" customFormat="false" ht="15" hidden="false" customHeight="false" outlineLevel="0" collapsed="false">
      <c r="A14764" s="3" t="n">
        <v>14763</v>
      </c>
      <c r="B14764" s="3" t="n">
        <v>15</v>
      </c>
      <c r="C14764" s="3" t="s">
        <v>552</v>
      </c>
      <c r="D14764" s="3" t="s">
        <v>563</v>
      </c>
      <c r="E14764" s="3" t="n">
        <v>2071</v>
      </c>
      <c r="F14764" s="4" t="n">
        <v>291.78</v>
      </c>
      <c r="G14764" s="3" t="s">
        <v>46</v>
      </c>
      <c r="H14764" s="4" t="n">
        <f aca="false">ROUND(E14764*F14764,2)</f>
        <v>604276.38</v>
      </c>
    </row>
    <row r="14765" customFormat="false" ht="15" hidden="false" customHeight="false" outlineLevel="0" collapsed="false">
      <c r="A14765" s="3" t="n">
        <v>14764</v>
      </c>
      <c r="B14765" s="3" t="n">
        <v>5</v>
      </c>
      <c r="C14765" s="3" t="s">
        <v>552</v>
      </c>
      <c r="D14765" s="3" t="s">
        <v>562</v>
      </c>
      <c r="E14765" s="3" t="n">
        <v>1781</v>
      </c>
      <c r="F14765" s="4" t="n">
        <v>729.76</v>
      </c>
      <c r="G14765" s="3" t="s">
        <v>8</v>
      </c>
      <c r="H14765" s="4" t="n">
        <f aca="false">ROUND(E14765*F14765,2)</f>
        <v>1299702.56</v>
      </c>
    </row>
    <row r="14766" customFormat="false" ht="15" hidden="false" customHeight="false" outlineLevel="0" collapsed="false">
      <c r="A14766" s="3" t="n">
        <v>14765</v>
      </c>
      <c r="B14766" s="3" t="n">
        <v>9</v>
      </c>
      <c r="C14766" s="3" t="s">
        <v>552</v>
      </c>
      <c r="D14766" s="3" t="s">
        <v>562</v>
      </c>
      <c r="E14766" s="3" t="n">
        <v>556</v>
      </c>
      <c r="F14766" s="4" t="n">
        <v>306.87</v>
      </c>
      <c r="G14766" s="3" t="s">
        <v>8</v>
      </c>
      <c r="H14766" s="4" t="n">
        <f aca="false">ROUND(E14766*F14766,2)</f>
        <v>170619.72</v>
      </c>
    </row>
    <row r="14767" customFormat="false" ht="15" hidden="false" customHeight="false" outlineLevel="0" collapsed="false">
      <c r="A14767" s="3" t="n">
        <v>14766</v>
      </c>
      <c r="B14767" s="3" t="n">
        <v>11</v>
      </c>
      <c r="C14767" s="3" t="s">
        <v>552</v>
      </c>
      <c r="D14767" s="3" t="s">
        <v>563</v>
      </c>
      <c r="E14767" s="3" t="n">
        <v>1994</v>
      </c>
      <c r="F14767" s="4" t="n">
        <v>90.88</v>
      </c>
      <c r="G14767" s="3" t="s">
        <v>34</v>
      </c>
      <c r="H14767" s="4" t="n">
        <f aca="false">ROUND(E14767*F14767,2)</f>
        <v>181214.72</v>
      </c>
    </row>
    <row r="14768" customFormat="false" ht="15" hidden="false" customHeight="false" outlineLevel="0" collapsed="false">
      <c r="A14768" s="3" t="n">
        <v>14767</v>
      </c>
      <c r="B14768" s="3" t="n">
        <v>10</v>
      </c>
      <c r="C14768" s="3" t="s">
        <v>552</v>
      </c>
      <c r="D14768" s="3" t="s">
        <v>562</v>
      </c>
      <c r="E14768" s="3" t="n">
        <v>4841</v>
      </c>
      <c r="F14768" s="4" t="n">
        <v>100.28</v>
      </c>
      <c r="G14768" s="3" t="s">
        <v>8</v>
      </c>
      <c r="H14768" s="4" t="n">
        <f aca="false">ROUND(E14768*F14768,2)</f>
        <v>485455.48</v>
      </c>
    </row>
    <row r="14769" customFormat="false" ht="15" hidden="false" customHeight="false" outlineLevel="0" collapsed="false">
      <c r="A14769" s="3" t="n">
        <v>14768</v>
      </c>
      <c r="B14769" s="3" t="n">
        <v>8</v>
      </c>
      <c r="C14769" s="3" t="s">
        <v>552</v>
      </c>
      <c r="D14769" s="3" t="s">
        <v>563</v>
      </c>
      <c r="E14769" s="3" t="n">
        <v>3411</v>
      </c>
      <c r="F14769" s="4" t="n">
        <v>87.03</v>
      </c>
      <c r="G14769" s="3" t="s">
        <v>8</v>
      </c>
      <c r="H14769" s="4" t="n">
        <f aca="false">ROUND(E14769*F14769,2)</f>
        <v>296859.33</v>
      </c>
    </row>
    <row r="14770" customFormat="false" ht="15" hidden="false" customHeight="false" outlineLevel="0" collapsed="false">
      <c r="A14770" s="3" t="n">
        <v>14769</v>
      </c>
      <c r="B14770" s="3" t="n">
        <v>4</v>
      </c>
      <c r="C14770" s="3" t="s">
        <v>552</v>
      </c>
      <c r="D14770" s="3" t="s">
        <v>562</v>
      </c>
      <c r="E14770" s="3" t="n">
        <v>3302</v>
      </c>
      <c r="F14770" s="4" t="n">
        <v>114.9</v>
      </c>
      <c r="G14770" s="3" t="s">
        <v>8</v>
      </c>
      <c r="H14770" s="4" t="n">
        <f aca="false">ROUND(E14770*F14770,2)</f>
        <v>379399.8</v>
      </c>
    </row>
    <row r="14771" customFormat="false" ht="15" hidden="false" customHeight="false" outlineLevel="0" collapsed="false">
      <c r="A14771" s="3" t="n">
        <v>14770</v>
      </c>
      <c r="B14771" s="3" t="n">
        <v>8</v>
      </c>
      <c r="C14771" s="3" t="s">
        <v>552</v>
      </c>
      <c r="D14771" s="3" t="s">
        <v>562</v>
      </c>
      <c r="E14771" s="3" t="n">
        <v>2202</v>
      </c>
      <c r="F14771" s="4" t="n">
        <v>87.14</v>
      </c>
      <c r="G14771" s="3" t="s">
        <v>8</v>
      </c>
      <c r="H14771" s="4" t="n">
        <f aca="false">ROUND(E14771*F14771,2)</f>
        <v>191882.28</v>
      </c>
    </row>
    <row r="14772" customFormat="false" ht="15" hidden="false" customHeight="false" outlineLevel="0" collapsed="false">
      <c r="A14772" s="3" t="n">
        <v>14771</v>
      </c>
      <c r="B14772" s="3" t="n">
        <v>12</v>
      </c>
      <c r="C14772" s="3" t="s">
        <v>552</v>
      </c>
      <c r="D14772" s="3" t="s">
        <v>563</v>
      </c>
      <c r="E14772" s="3" t="n">
        <v>4842</v>
      </c>
      <c r="F14772" s="4" t="n">
        <v>207.55</v>
      </c>
      <c r="G14772" s="3" t="s">
        <v>38</v>
      </c>
      <c r="H14772" s="4" t="n">
        <f aca="false">ROUND(E14772*F14772,2)</f>
        <v>1004957.1</v>
      </c>
    </row>
    <row r="14773" customFormat="false" ht="15" hidden="false" customHeight="false" outlineLevel="0" collapsed="false">
      <c r="A14773" s="3" t="n">
        <v>14772</v>
      </c>
      <c r="B14773" s="3" t="n">
        <v>8</v>
      </c>
      <c r="C14773" s="3" t="s">
        <v>552</v>
      </c>
      <c r="D14773" s="3" t="s">
        <v>563</v>
      </c>
      <c r="E14773" s="3" t="n">
        <v>1747</v>
      </c>
      <c r="F14773" s="4" t="n">
        <v>87.09</v>
      </c>
      <c r="G14773" s="3" t="s">
        <v>8</v>
      </c>
      <c r="H14773" s="4" t="n">
        <f aca="false">ROUND(E14773*F14773,2)</f>
        <v>152146.23</v>
      </c>
    </row>
    <row r="14774" customFormat="false" ht="15" hidden="false" customHeight="false" outlineLevel="0" collapsed="false">
      <c r="A14774" s="3" t="n">
        <v>14773</v>
      </c>
      <c r="B14774" s="3" t="n">
        <v>9</v>
      </c>
      <c r="C14774" s="3" t="s">
        <v>552</v>
      </c>
      <c r="D14774" s="3" t="s">
        <v>563</v>
      </c>
      <c r="E14774" s="3" t="n">
        <v>2745</v>
      </c>
      <c r="F14774" s="4" t="n">
        <v>306.82</v>
      </c>
      <c r="G14774" s="3" t="s">
        <v>8</v>
      </c>
      <c r="H14774" s="4" t="n">
        <f aca="false">ROUND(E14774*F14774,2)</f>
        <v>842220.9</v>
      </c>
    </row>
    <row r="14775" customFormat="false" ht="15" hidden="false" customHeight="false" outlineLevel="0" collapsed="false">
      <c r="A14775" s="3" t="n">
        <v>14774</v>
      </c>
      <c r="B14775" s="3" t="n">
        <v>13</v>
      </c>
      <c r="C14775" s="3" t="s">
        <v>552</v>
      </c>
      <c r="D14775" s="3" t="s">
        <v>562</v>
      </c>
      <c r="E14775" s="3" t="n">
        <v>1092</v>
      </c>
      <c r="F14775" s="4" t="n">
        <v>46.33</v>
      </c>
      <c r="G14775" s="3" t="s">
        <v>41</v>
      </c>
      <c r="H14775" s="4" t="n">
        <f aca="false">ROUND(E14775*F14775,2)</f>
        <v>50592.36</v>
      </c>
    </row>
    <row r="14776" customFormat="false" ht="15" hidden="false" customHeight="false" outlineLevel="0" collapsed="false">
      <c r="A14776" s="3" t="n">
        <v>14775</v>
      </c>
      <c r="B14776" s="3" t="n">
        <v>1</v>
      </c>
      <c r="C14776" s="3" t="s">
        <v>552</v>
      </c>
      <c r="D14776" s="3" t="s">
        <v>562</v>
      </c>
      <c r="E14776" s="3" t="n">
        <v>243</v>
      </c>
      <c r="F14776" s="4" t="n">
        <v>331.08</v>
      </c>
      <c r="G14776" s="3" t="s">
        <v>8</v>
      </c>
      <c r="H14776" s="4" t="n">
        <f aca="false">ROUND(E14776*F14776,2)</f>
        <v>80452.44</v>
      </c>
    </row>
    <row r="14777" customFormat="false" ht="15" hidden="false" customHeight="false" outlineLevel="0" collapsed="false">
      <c r="A14777" s="3" t="n">
        <v>14776</v>
      </c>
      <c r="B14777" s="3" t="n">
        <v>6</v>
      </c>
      <c r="C14777" s="3" t="s">
        <v>552</v>
      </c>
      <c r="D14777" s="3" t="s">
        <v>562</v>
      </c>
      <c r="E14777" s="3" t="n">
        <v>4505</v>
      </c>
      <c r="F14777" s="4" t="n">
        <v>293.1</v>
      </c>
      <c r="G14777" s="3" t="s">
        <v>8</v>
      </c>
      <c r="H14777" s="4" t="n">
        <f aca="false">ROUND(E14777*F14777,2)</f>
        <v>1320415.5</v>
      </c>
    </row>
    <row r="14778" customFormat="false" ht="15" hidden="false" customHeight="false" outlineLevel="0" collapsed="false">
      <c r="A14778" s="3" t="n">
        <v>14777</v>
      </c>
      <c r="B14778" s="3" t="n">
        <v>9</v>
      </c>
      <c r="C14778" s="3" t="s">
        <v>552</v>
      </c>
      <c r="D14778" s="3" t="s">
        <v>563</v>
      </c>
      <c r="E14778" s="3" t="n">
        <v>308</v>
      </c>
      <c r="F14778" s="4" t="n">
        <v>307.02</v>
      </c>
      <c r="G14778" s="3" t="s">
        <v>8</v>
      </c>
      <c r="H14778" s="4" t="n">
        <f aca="false">ROUND(E14778*F14778,2)</f>
        <v>94562.16</v>
      </c>
    </row>
    <row r="14779" customFormat="false" ht="15" hidden="false" customHeight="false" outlineLevel="0" collapsed="false">
      <c r="A14779" s="3" t="n">
        <v>14778</v>
      </c>
      <c r="B14779" s="3" t="n">
        <v>7</v>
      </c>
      <c r="C14779" s="3" t="s">
        <v>552</v>
      </c>
      <c r="D14779" s="3" t="s">
        <v>563</v>
      </c>
      <c r="E14779" s="3" t="n">
        <v>3538</v>
      </c>
      <c r="F14779" s="4" t="n">
        <v>258.76</v>
      </c>
      <c r="G14779" s="3" t="s">
        <v>8</v>
      </c>
      <c r="H14779" s="4" t="n">
        <f aca="false">ROUND(E14779*F14779,2)</f>
        <v>915492.88</v>
      </c>
    </row>
    <row r="14780" customFormat="false" ht="15" hidden="false" customHeight="false" outlineLevel="0" collapsed="false">
      <c r="A14780" s="3" t="n">
        <v>14779</v>
      </c>
      <c r="B14780" s="3" t="n">
        <v>3</v>
      </c>
      <c r="C14780" s="3" t="s">
        <v>552</v>
      </c>
      <c r="D14780" s="3" t="s">
        <v>562</v>
      </c>
      <c r="E14780" s="3" t="n">
        <v>1666</v>
      </c>
      <c r="F14780" s="4" t="n">
        <v>197.83</v>
      </c>
      <c r="G14780" s="3" t="s">
        <v>8</v>
      </c>
      <c r="H14780" s="4" t="n">
        <f aca="false">ROUND(E14780*F14780,2)</f>
        <v>329584.78</v>
      </c>
    </row>
    <row r="14781" customFormat="false" ht="15" hidden="false" customHeight="false" outlineLevel="0" collapsed="false">
      <c r="A14781" s="3" t="n">
        <v>14780</v>
      </c>
      <c r="B14781" s="3" t="n">
        <v>15</v>
      </c>
      <c r="C14781" s="3" t="s">
        <v>552</v>
      </c>
      <c r="D14781" s="3" t="s">
        <v>562</v>
      </c>
      <c r="E14781" s="3" t="n">
        <v>2004</v>
      </c>
      <c r="F14781" s="4" t="n">
        <v>291.16</v>
      </c>
      <c r="G14781" s="3" t="s">
        <v>46</v>
      </c>
      <c r="H14781" s="4" t="n">
        <f aca="false">ROUND(E14781*F14781,2)</f>
        <v>583484.64</v>
      </c>
    </row>
    <row r="14782" customFormat="false" ht="15" hidden="false" customHeight="false" outlineLevel="0" collapsed="false">
      <c r="A14782" s="3" t="n">
        <v>14781</v>
      </c>
      <c r="B14782" s="3" t="n">
        <v>3</v>
      </c>
      <c r="C14782" s="3" t="s">
        <v>552</v>
      </c>
      <c r="D14782" s="3" t="s">
        <v>562</v>
      </c>
      <c r="E14782" s="3" t="n">
        <v>3603</v>
      </c>
      <c r="F14782" s="4" t="n">
        <v>198.57</v>
      </c>
      <c r="G14782" s="3" t="s">
        <v>8</v>
      </c>
      <c r="H14782" s="4" t="n">
        <f aca="false">ROUND(E14782*F14782,2)</f>
        <v>715447.71</v>
      </c>
    </row>
    <row r="14783" customFormat="false" ht="15" hidden="false" customHeight="false" outlineLevel="0" collapsed="false">
      <c r="A14783" s="3" t="n">
        <v>14782</v>
      </c>
      <c r="B14783" s="3" t="n">
        <v>9</v>
      </c>
      <c r="C14783" s="3" t="s">
        <v>553</v>
      </c>
      <c r="D14783" s="3" t="s">
        <v>562</v>
      </c>
      <c r="E14783" s="3" t="n">
        <v>95</v>
      </c>
      <c r="F14783" s="4" t="n">
        <v>316.57</v>
      </c>
      <c r="G14783" s="3" t="s">
        <v>8</v>
      </c>
      <c r="H14783" s="4" t="n">
        <f aca="false">ROUND(E14783*F14783,2)</f>
        <v>30074.15</v>
      </c>
    </row>
    <row r="14784" customFormat="false" ht="15" hidden="false" customHeight="false" outlineLevel="0" collapsed="false">
      <c r="A14784" s="3" t="n">
        <v>14783</v>
      </c>
      <c r="B14784" s="3" t="n">
        <v>9</v>
      </c>
      <c r="C14784" s="3" t="s">
        <v>553</v>
      </c>
      <c r="D14784" s="3" t="s">
        <v>563</v>
      </c>
      <c r="E14784" s="3" t="n">
        <v>512</v>
      </c>
      <c r="F14784" s="4" t="n">
        <v>315.89</v>
      </c>
      <c r="G14784" s="3" t="s">
        <v>8</v>
      </c>
      <c r="H14784" s="4" t="n">
        <f aca="false">ROUND(E14784*F14784,2)</f>
        <v>161735.68</v>
      </c>
    </row>
    <row r="14785" customFormat="false" ht="15" hidden="false" customHeight="false" outlineLevel="0" collapsed="false">
      <c r="A14785" s="3" t="n">
        <v>14784</v>
      </c>
      <c r="B14785" s="3" t="n">
        <v>5</v>
      </c>
      <c r="C14785" s="3" t="s">
        <v>553</v>
      </c>
      <c r="D14785" s="3" t="s">
        <v>563</v>
      </c>
      <c r="E14785" s="3" t="n">
        <v>4277</v>
      </c>
      <c r="F14785" s="4" t="n">
        <v>723.22</v>
      </c>
      <c r="G14785" s="3" t="s">
        <v>8</v>
      </c>
      <c r="H14785" s="4" t="n">
        <f aca="false">ROUND(E14785*F14785,2)</f>
        <v>3093211.94</v>
      </c>
    </row>
    <row r="14786" customFormat="false" ht="15" hidden="false" customHeight="false" outlineLevel="0" collapsed="false">
      <c r="A14786" s="3" t="n">
        <v>14785</v>
      </c>
      <c r="B14786" s="3" t="n">
        <v>1</v>
      </c>
      <c r="C14786" s="3" t="s">
        <v>553</v>
      </c>
      <c r="D14786" s="3" t="s">
        <v>563</v>
      </c>
      <c r="E14786" s="3" t="n">
        <v>3890</v>
      </c>
      <c r="F14786" s="4" t="n">
        <v>333.05</v>
      </c>
      <c r="G14786" s="3" t="s">
        <v>8</v>
      </c>
      <c r="H14786" s="4" t="n">
        <f aca="false">ROUND(E14786*F14786,2)</f>
        <v>1295564.5</v>
      </c>
    </row>
    <row r="14787" customFormat="false" ht="15" hidden="false" customHeight="false" outlineLevel="0" collapsed="false">
      <c r="A14787" s="3" t="n">
        <v>14786</v>
      </c>
      <c r="B14787" s="3" t="n">
        <v>9</v>
      </c>
      <c r="C14787" s="3" t="s">
        <v>553</v>
      </c>
      <c r="D14787" s="3" t="s">
        <v>562</v>
      </c>
      <c r="E14787" s="3" t="n">
        <v>2386</v>
      </c>
      <c r="F14787" s="4" t="n">
        <v>316.17</v>
      </c>
      <c r="G14787" s="3" t="s">
        <v>8</v>
      </c>
      <c r="H14787" s="4" t="n">
        <f aca="false">ROUND(E14787*F14787,2)</f>
        <v>754381.62</v>
      </c>
    </row>
    <row r="14788" customFormat="false" ht="15" hidden="false" customHeight="false" outlineLevel="0" collapsed="false">
      <c r="A14788" s="3" t="n">
        <v>14787</v>
      </c>
      <c r="B14788" s="3" t="n">
        <v>7</v>
      </c>
      <c r="C14788" s="3" t="s">
        <v>553</v>
      </c>
      <c r="D14788" s="3" t="s">
        <v>563</v>
      </c>
      <c r="E14788" s="3" t="n">
        <v>1827</v>
      </c>
      <c r="F14788" s="4" t="n">
        <v>262.21</v>
      </c>
      <c r="G14788" s="3" t="s">
        <v>8</v>
      </c>
      <c r="H14788" s="4" t="n">
        <f aca="false">ROUND(E14788*F14788,2)</f>
        <v>479057.67</v>
      </c>
    </row>
    <row r="14789" customFormat="false" ht="15" hidden="false" customHeight="false" outlineLevel="0" collapsed="false">
      <c r="A14789" s="3" t="n">
        <v>14788</v>
      </c>
      <c r="B14789" s="3" t="n">
        <v>7</v>
      </c>
      <c r="C14789" s="3" t="s">
        <v>553</v>
      </c>
      <c r="D14789" s="3" t="s">
        <v>563</v>
      </c>
      <c r="E14789" s="3" t="n">
        <v>3272</v>
      </c>
      <c r="F14789" s="4" t="n">
        <v>262.76</v>
      </c>
      <c r="G14789" s="3" t="s">
        <v>8</v>
      </c>
      <c r="H14789" s="4" t="n">
        <f aca="false">ROUND(E14789*F14789,2)</f>
        <v>859750.72</v>
      </c>
    </row>
    <row r="14790" customFormat="false" ht="15" hidden="false" customHeight="false" outlineLevel="0" collapsed="false">
      <c r="A14790" s="3" t="n">
        <v>14789</v>
      </c>
      <c r="B14790" s="3" t="n">
        <v>11</v>
      </c>
      <c r="C14790" s="3" t="s">
        <v>553</v>
      </c>
      <c r="D14790" s="3" t="s">
        <v>562</v>
      </c>
      <c r="E14790" s="3" t="n">
        <v>4460</v>
      </c>
      <c r="F14790" s="4" t="n">
        <v>90.26</v>
      </c>
      <c r="G14790" s="3" t="s">
        <v>34</v>
      </c>
      <c r="H14790" s="4" t="n">
        <f aca="false">ROUND(E14790*F14790,2)</f>
        <v>402559.6</v>
      </c>
    </row>
    <row r="14791" customFormat="false" ht="15" hidden="false" customHeight="false" outlineLevel="0" collapsed="false">
      <c r="A14791" s="3" t="n">
        <v>14790</v>
      </c>
      <c r="B14791" s="3" t="n">
        <v>1</v>
      </c>
      <c r="C14791" s="3" t="s">
        <v>553</v>
      </c>
      <c r="D14791" s="3" t="s">
        <v>563</v>
      </c>
      <c r="E14791" s="3" t="n">
        <v>369</v>
      </c>
      <c r="F14791" s="4" t="n">
        <v>333.3</v>
      </c>
      <c r="G14791" s="3" t="s">
        <v>8</v>
      </c>
      <c r="H14791" s="4" t="n">
        <f aca="false">ROUND(E14791*F14791,2)</f>
        <v>122987.7</v>
      </c>
    </row>
    <row r="14792" customFormat="false" ht="15" hidden="false" customHeight="false" outlineLevel="0" collapsed="false">
      <c r="A14792" s="3" t="n">
        <v>14791</v>
      </c>
      <c r="B14792" s="3" t="n">
        <v>15</v>
      </c>
      <c r="C14792" s="3" t="s">
        <v>553</v>
      </c>
      <c r="D14792" s="3" t="s">
        <v>563</v>
      </c>
      <c r="E14792" s="3" t="n">
        <v>4177</v>
      </c>
      <c r="F14792" s="4" t="n">
        <v>291.23</v>
      </c>
      <c r="G14792" s="3" t="s">
        <v>46</v>
      </c>
      <c r="H14792" s="4" t="n">
        <f aca="false">ROUND(E14792*F14792,2)</f>
        <v>1216467.71</v>
      </c>
    </row>
    <row r="14793" customFormat="false" ht="15" hidden="false" customHeight="false" outlineLevel="0" collapsed="false">
      <c r="A14793" s="3" t="n">
        <v>14792</v>
      </c>
      <c r="B14793" s="3" t="n">
        <v>13</v>
      </c>
      <c r="C14793" s="3" t="s">
        <v>553</v>
      </c>
      <c r="D14793" s="3" t="s">
        <v>563</v>
      </c>
      <c r="E14793" s="3" t="n">
        <v>3131</v>
      </c>
      <c r="F14793" s="4" t="n">
        <v>45.8</v>
      </c>
      <c r="G14793" s="3" t="s">
        <v>41</v>
      </c>
      <c r="H14793" s="4" t="n">
        <f aca="false">ROUND(E14793*F14793,2)</f>
        <v>143399.8</v>
      </c>
    </row>
    <row r="14794" customFormat="false" ht="15" hidden="false" customHeight="false" outlineLevel="0" collapsed="false">
      <c r="A14794" s="3" t="n">
        <v>14793</v>
      </c>
      <c r="B14794" s="3" t="n">
        <v>5</v>
      </c>
      <c r="C14794" s="3" t="s">
        <v>553</v>
      </c>
      <c r="D14794" s="3" t="s">
        <v>562</v>
      </c>
      <c r="E14794" s="3" t="n">
        <v>3280</v>
      </c>
      <c r="F14794" s="4" t="n">
        <v>720.51</v>
      </c>
      <c r="G14794" s="3" t="s">
        <v>8</v>
      </c>
      <c r="H14794" s="4" t="n">
        <f aca="false">ROUND(E14794*F14794,2)</f>
        <v>2363272.8</v>
      </c>
    </row>
    <row r="14795" customFormat="false" ht="15" hidden="false" customHeight="false" outlineLevel="0" collapsed="false">
      <c r="A14795" s="3" t="n">
        <v>14794</v>
      </c>
      <c r="B14795" s="3" t="n">
        <v>15</v>
      </c>
      <c r="C14795" s="3" t="s">
        <v>553</v>
      </c>
      <c r="D14795" s="3" t="s">
        <v>562</v>
      </c>
      <c r="E14795" s="3" t="n">
        <v>237</v>
      </c>
      <c r="F14795" s="4" t="n">
        <v>290.94</v>
      </c>
      <c r="G14795" s="3" t="s">
        <v>46</v>
      </c>
      <c r="H14795" s="4" t="n">
        <f aca="false">ROUND(E14795*F14795,2)</f>
        <v>68952.78</v>
      </c>
    </row>
    <row r="14796" customFormat="false" ht="15" hidden="false" customHeight="false" outlineLevel="0" collapsed="false">
      <c r="A14796" s="3" t="n">
        <v>14795</v>
      </c>
      <c r="B14796" s="3" t="n">
        <v>5</v>
      </c>
      <c r="C14796" s="3" t="s">
        <v>553</v>
      </c>
      <c r="D14796" s="3" t="s">
        <v>562</v>
      </c>
      <c r="E14796" s="3" t="n">
        <v>251</v>
      </c>
      <c r="F14796" s="4" t="n">
        <v>723.22</v>
      </c>
      <c r="G14796" s="3" t="s">
        <v>8</v>
      </c>
      <c r="H14796" s="4" t="n">
        <f aca="false">ROUND(E14796*F14796,2)</f>
        <v>181528.22</v>
      </c>
    </row>
    <row r="14797" customFormat="false" ht="15" hidden="false" customHeight="false" outlineLevel="0" collapsed="false">
      <c r="A14797" s="3" t="n">
        <v>14796</v>
      </c>
      <c r="B14797" s="3" t="n">
        <v>13</v>
      </c>
      <c r="C14797" s="3" t="s">
        <v>553</v>
      </c>
      <c r="D14797" s="3" t="s">
        <v>563</v>
      </c>
      <c r="E14797" s="3" t="n">
        <v>1841</v>
      </c>
      <c r="F14797" s="4" t="n">
        <v>45.87</v>
      </c>
      <c r="G14797" s="3" t="s">
        <v>41</v>
      </c>
      <c r="H14797" s="4" t="n">
        <f aca="false">ROUND(E14797*F14797,2)</f>
        <v>84446.67</v>
      </c>
    </row>
    <row r="14798" customFormat="false" ht="15" hidden="false" customHeight="false" outlineLevel="0" collapsed="false">
      <c r="A14798" s="3" t="n">
        <v>14797</v>
      </c>
      <c r="B14798" s="3" t="n">
        <v>5</v>
      </c>
      <c r="C14798" s="3" t="s">
        <v>553</v>
      </c>
      <c r="D14798" s="3" t="s">
        <v>563</v>
      </c>
      <c r="E14798" s="3" t="n">
        <v>4518</v>
      </c>
      <c r="F14798" s="4" t="n">
        <v>723.51</v>
      </c>
      <c r="G14798" s="3" t="s">
        <v>8</v>
      </c>
      <c r="H14798" s="4" t="n">
        <f aca="false">ROUND(E14798*F14798,2)</f>
        <v>3268818.18</v>
      </c>
    </row>
    <row r="14799" customFormat="false" ht="15" hidden="false" customHeight="false" outlineLevel="0" collapsed="false">
      <c r="A14799" s="3" t="n">
        <v>14798</v>
      </c>
      <c r="B14799" s="3" t="n">
        <v>1</v>
      </c>
      <c r="C14799" s="3" t="s">
        <v>553</v>
      </c>
      <c r="D14799" s="3" t="s">
        <v>562</v>
      </c>
      <c r="E14799" s="3" t="n">
        <v>828</v>
      </c>
      <c r="F14799" s="4" t="n">
        <v>333.12</v>
      </c>
      <c r="G14799" s="3" t="s">
        <v>8</v>
      </c>
      <c r="H14799" s="4" t="n">
        <f aca="false">ROUND(E14799*F14799,2)</f>
        <v>275823.36</v>
      </c>
    </row>
    <row r="14800" customFormat="false" ht="15" hidden="false" customHeight="false" outlineLevel="0" collapsed="false">
      <c r="A14800" s="3" t="n">
        <v>14799</v>
      </c>
      <c r="B14800" s="3" t="n">
        <v>4</v>
      </c>
      <c r="C14800" s="3" t="s">
        <v>553</v>
      </c>
      <c r="D14800" s="3" t="s">
        <v>562</v>
      </c>
      <c r="E14800" s="3" t="n">
        <v>3890</v>
      </c>
      <c r="F14800" s="4" t="n">
        <v>119.29</v>
      </c>
      <c r="G14800" s="3" t="s">
        <v>8</v>
      </c>
      <c r="H14800" s="4" t="n">
        <f aca="false">ROUND(E14800*F14800,2)</f>
        <v>464038.1</v>
      </c>
    </row>
    <row r="14801" customFormat="false" ht="15" hidden="false" customHeight="false" outlineLevel="0" collapsed="false">
      <c r="A14801" s="3" t="n">
        <v>14800</v>
      </c>
      <c r="B14801" s="3" t="n">
        <v>14</v>
      </c>
      <c r="C14801" s="3" t="s">
        <v>553</v>
      </c>
      <c r="D14801" s="3" t="s">
        <v>563</v>
      </c>
      <c r="E14801" s="3" t="n">
        <v>2234</v>
      </c>
      <c r="F14801" s="4" t="n">
        <v>51.56</v>
      </c>
      <c r="G14801" s="3" t="s">
        <v>41</v>
      </c>
      <c r="H14801" s="4" t="n">
        <f aca="false">ROUND(E14801*F14801,2)</f>
        <v>115185.04</v>
      </c>
    </row>
    <row r="14802" customFormat="false" ht="15" hidden="false" customHeight="false" outlineLevel="0" collapsed="false">
      <c r="A14802" s="3" t="n">
        <v>14801</v>
      </c>
      <c r="B14802" s="3" t="n">
        <v>15</v>
      </c>
      <c r="C14802" s="3" t="s">
        <v>553</v>
      </c>
      <c r="D14802" s="3" t="s">
        <v>563</v>
      </c>
      <c r="E14802" s="3" t="n">
        <v>1411</v>
      </c>
      <c r="F14802" s="4" t="n">
        <v>291.88</v>
      </c>
      <c r="G14802" s="3" t="s">
        <v>46</v>
      </c>
      <c r="H14802" s="4" t="n">
        <f aca="false">ROUND(E14802*F14802,2)</f>
        <v>411842.68</v>
      </c>
    </row>
    <row r="14803" customFormat="false" ht="15" hidden="false" customHeight="false" outlineLevel="0" collapsed="false">
      <c r="A14803" s="3" t="n">
        <v>14802</v>
      </c>
      <c r="B14803" s="3" t="n">
        <v>14</v>
      </c>
      <c r="C14803" s="3" t="s">
        <v>553</v>
      </c>
      <c r="D14803" s="3" t="s">
        <v>563</v>
      </c>
      <c r="E14803" s="3" t="n">
        <v>723</v>
      </c>
      <c r="F14803" s="4" t="n">
        <v>51.64</v>
      </c>
      <c r="G14803" s="3" t="s">
        <v>41</v>
      </c>
      <c r="H14803" s="4" t="n">
        <f aca="false">ROUND(E14803*F14803,2)</f>
        <v>37335.72</v>
      </c>
    </row>
    <row r="14804" customFormat="false" ht="15" hidden="false" customHeight="false" outlineLevel="0" collapsed="false">
      <c r="A14804" s="3" t="n">
        <v>14803</v>
      </c>
      <c r="B14804" s="3" t="n">
        <v>15</v>
      </c>
      <c r="C14804" s="3" t="s">
        <v>554</v>
      </c>
      <c r="D14804" s="3" t="s">
        <v>563</v>
      </c>
      <c r="E14804" s="3" t="n">
        <v>3520</v>
      </c>
      <c r="F14804" s="4" t="n">
        <v>292.56</v>
      </c>
      <c r="G14804" s="3" t="s">
        <v>46</v>
      </c>
      <c r="H14804" s="4" t="n">
        <f aca="false">ROUND(E14804*F14804,2)</f>
        <v>1029811.2</v>
      </c>
    </row>
    <row r="14805" customFormat="false" ht="15" hidden="false" customHeight="false" outlineLevel="0" collapsed="false">
      <c r="A14805" s="3" t="n">
        <v>14804</v>
      </c>
      <c r="B14805" s="3" t="n">
        <v>14</v>
      </c>
      <c r="C14805" s="3" t="s">
        <v>554</v>
      </c>
      <c r="D14805" s="3" t="s">
        <v>563</v>
      </c>
      <c r="E14805" s="3" t="n">
        <v>4415</v>
      </c>
      <c r="F14805" s="4" t="n">
        <v>51.94</v>
      </c>
      <c r="G14805" s="3" t="s">
        <v>41</v>
      </c>
      <c r="H14805" s="4" t="n">
        <f aca="false">ROUND(E14805*F14805,2)</f>
        <v>229315.1</v>
      </c>
    </row>
    <row r="14806" customFormat="false" ht="15" hidden="false" customHeight="false" outlineLevel="0" collapsed="false">
      <c r="A14806" s="3" t="n">
        <v>14805</v>
      </c>
      <c r="B14806" s="3" t="n">
        <v>5</v>
      </c>
      <c r="C14806" s="3" t="s">
        <v>554</v>
      </c>
      <c r="D14806" s="3" t="s">
        <v>563</v>
      </c>
      <c r="E14806" s="3" t="n">
        <v>4824</v>
      </c>
      <c r="F14806" s="4" t="n">
        <v>721.42</v>
      </c>
      <c r="G14806" s="3" t="s">
        <v>8</v>
      </c>
      <c r="H14806" s="4" t="n">
        <f aca="false">ROUND(E14806*F14806,2)</f>
        <v>3480130.08</v>
      </c>
    </row>
    <row r="14807" customFormat="false" ht="15" hidden="false" customHeight="false" outlineLevel="0" collapsed="false">
      <c r="A14807" s="3" t="n">
        <v>14806</v>
      </c>
      <c r="B14807" s="3" t="n">
        <v>9</v>
      </c>
      <c r="C14807" s="3" t="s">
        <v>554</v>
      </c>
      <c r="D14807" s="3" t="s">
        <v>562</v>
      </c>
      <c r="E14807" s="3" t="n">
        <v>3191</v>
      </c>
      <c r="F14807" s="4" t="n">
        <v>322.7</v>
      </c>
      <c r="G14807" s="3" t="s">
        <v>8</v>
      </c>
      <c r="H14807" s="4" t="n">
        <f aca="false">ROUND(E14807*F14807,2)</f>
        <v>1029735.7</v>
      </c>
    </row>
    <row r="14808" customFormat="false" ht="15" hidden="false" customHeight="false" outlineLevel="0" collapsed="false">
      <c r="A14808" s="3" t="n">
        <v>14807</v>
      </c>
      <c r="B14808" s="3" t="n">
        <v>5</v>
      </c>
      <c r="C14808" s="3" t="s">
        <v>554</v>
      </c>
      <c r="D14808" s="3" t="s">
        <v>563</v>
      </c>
      <c r="E14808" s="3" t="n">
        <v>1937</v>
      </c>
      <c r="F14808" s="4" t="n">
        <v>720.06</v>
      </c>
      <c r="G14808" s="3" t="s">
        <v>8</v>
      </c>
      <c r="H14808" s="4" t="n">
        <f aca="false">ROUND(E14808*F14808,2)</f>
        <v>1394756.22</v>
      </c>
    </row>
    <row r="14809" customFormat="false" ht="15" hidden="false" customHeight="false" outlineLevel="0" collapsed="false">
      <c r="A14809" s="3" t="n">
        <v>14808</v>
      </c>
      <c r="B14809" s="3" t="n">
        <v>12</v>
      </c>
      <c r="C14809" s="3" t="s">
        <v>554</v>
      </c>
      <c r="D14809" s="3" t="s">
        <v>562</v>
      </c>
      <c r="E14809" s="3" t="n">
        <v>2932</v>
      </c>
      <c r="F14809" s="4" t="n">
        <v>206.83</v>
      </c>
      <c r="G14809" s="3" t="s">
        <v>38</v>
      </c>
      <c r="H14809" s="4" t="n">
        <f aca="false">ROUND(E14809*F14809,2)</f>
        <v>606425.56</v>
      </c>
    </row>
    <row r="14810" customFormat="false" ht="15" hidden="false" customHeight="false" outlineLevel="0" collapsed="false">
      <c r="A14810" s="3" t="n">
        <v>14809</v>
      </c>
      <c r="B14810" s="3" t="n">
        <v>6</v>
      </c>
      <c r="C14810" s="3" t="s">
        <v>554</v>
      </c>
      <c r="D14810" s="3" t="s">
        <v>563</v>
      </c>
      <c r="E14810" s="3" t="n">
        <v>4995</v>
      </c>
      <c r="F14810" s="4" t="n">
        <v>296.94</v>
      </c>
      <c r="G14810" s="3" t="s">
        <v>8</v>
      </c>
      <c r="H14810" s="4" t="n">
        <f aca="false">ROUND(E14810*F14810,2)</f>
        <v>1483215.3</v>
      </c>
    </row>
    <row r="14811" customFormat="false" ht="15" hidden="false" customHeight="false" outlineLevel="0" collapsed="false">
      <c r="A14811" s="3" t="n">
        <v>14810</v>
      </c>
      <c r="B14811" s="3" t="n">
        <v>2</v>
      </c>
      <c r="C14811" s="3" t="s">
        <v>554</v>
      </c>
      <c r="D14811" s="3" t="s">
        <v>563</v>
      </c>
      <c r="E14811" s="3" t="n">
        <v>383</v>
      </c>
      <c r="F14811" s="4" t="n">
        <v>28.96</v>
      </c>
      <c r="G14811" s="3" t="s">
        <v>8</v>
      </c>
      <c r="H14811" s="4" t="n">
        <f aca="false">ROUND(E14811*F14811,2)</f>
        <v>11091.68</v>
      </c>
    </row>
    <row r="14812" customFormat="false" ht="15" hidden="false" customHeight="false" outlineLevel="0" collapsed="false">
      <c r="A14812" s="3" t="n">
        <v>14811</v>
      </c>
      <c r="B14812" s="3" t="n">
        <v>5</v>
      </c>
      <c r="C14812" s="3" t="s">
        <v>554</v>
      </c>
      <c r="D14812" s="3" t="s">
        <v>563</v>
      </c>
      <c r="E14812" s="3" t="n">
        <v>1246</v>
      </c>
      <c r="F14812" s="4" t="n">
        <v>721.74</v>
      </c>
      <c r="G14812" s="3" t="s">
        <v>8</v>
      </c>
      <c r="H14812" s="4" t="n">
        <f aca="false">ROUND(E14812*F14812,2)</f>
        <v>899288.04</v>
      </c>
    </row>
    <row r="14813" customFormat="false" ht="15" hidden="false" customHeight="false" outlineLevel="0" collapsed="false">
      <c r="A14813" s="3" t="n">
        <v>14812</v>
      </c>
      <c r="B14813" s="3" t="n">
        <v>8</v>
      </c>
      <c r="C14813" s="3" t="s">
        <v>554</v>
      </c>
      <c r="D14813" s="3" t="s">
        <v>563</v>
      </c>
      <c r="E14813" s="3" t="n">
        <v>707</v>
      </c>
      <c r="F14813" s="4" t="n">
        <v>88.54</v>
      </c>
      <c r="G14813" s="3" t="s">
        <v>8</v>
      </c>
      <c r="H14813" s="4" t="n">
        <f aca="false">ROUND(E14813*F14813,2)</f>
        <v>62597.78</v>
      </c>
    </row>
    <row r="14814" customFormat="false" ht="15" hidden="false" customHeight="false" outlineLevel="0" collapsed="false">
      <c r="A14814" s="3" t="n">
        <v>14813</v>
      </c>
      <c r="B14814" s="3" t="n">
        <v>6</v>
      </c>
      <c r="C14814" s="3" t="s">
        <v>554</v>
      </c>
      <c r="D14814" s="3" t="s">
        <v>562</v>
      </c>
      <c r="E14814" s="3" t="n">
        <v>1150</v>
      </c>
      <c r="F14814" s="4" t="n">
        <v>296.68</v>
      </c>
      <c r="G14814" s="3" t="s">
        <v>8</v>
      </c>
      <c r="H14814" s="4" t="n">
        <f aca="false">ROUND(E14814*F14814,2)</f>
        <v>341182</v>
      </c>
    </row>
    <row r="14815" customFormat="false" ht="15" hidden="false" customHeight="false" outlineLevel="0" collapsed="false">
      <c r="A14815" s="3" t="n">
        <v>14814</v>
      </c>
      <c r="B14815" s="3" t="n">
        <v>3</v>
      </c>
      <c r="C14815" s="3" t="s">
        <v>554</v>
      </c>
      <c r="D14815" s="3" t="s">
        <v>563</v>
      </c>
      <c r="E14815" s="3" t="n">
        <v>3586</v>
      </c>
      <c r="F14815" s="4" t="n">
        <v>199.42</v>
      </c>
      <c r="G14815" s="3" t="s">
        <v>8</v>
      </c>
      <c r="H14815" s="4" t="n">
        <f aca="false">ROUND(E14815*F14815,2)</f>
        <v>715120.12</v>
      </c>
    </row>
    <row r="14816" customFormat="false" ht="15" hidden="false" customHeight="false" outlineLevel="0" collapsed="false">
      <c r="A14816" s="3" t="n">
        <v>14815</v>
      </c>
      <c r="B14816" s="3" t="n">
        <v>7</v>
      </c>
      <c r="C14816" s="3" t="s">
        <v>554</v>
      </c>
      <c r="D14816" s="3" t="s">
        <v>563</v>
      </c>
      <c r="E14816" s="3" t="n">
        <v>587</v>
      </c>
      <c r="F14816" s="4" t="n">
        <v>262.52</v>
      </c>
      <c r="G14816" s="3" t="s">
        <v>8</v>
      </c>
      <c r="H14816" s="4" t="n">
        <f aca="false">ROUND(E14816*F14816,2)</f>
        <v>154099.24</v>
      </c>
    </row>
    <row r="14817" customFormat="false" ht="15" hidden="false" customHeight="false" outlineLevel="0" collapsed="false">
      <c r="A14817" s="3" t="n">
        <v>14816</v>
      </c>
      <c r="B14817" s="3" t="n">
        <v>11</v>
      </c>
      <c r="C14817" s="3" t="s">
        <v>554</v>
      </c>
      <c r="D14817" s="3" t="s">
        <v>563</v>
      </c>
      <c r="E14817" s="3" t="n">
        <v>3540</v>
      </c>
      <c r="F14817" s="4" t="n">
        <v>89.6</v>
      </c>
      <c r="G14817" s="3" t="s">
        <v>34</v>
      </c>
      <c r="H14817" s="4" t="n">
        <f aca="false">ROUND(E14817*F14817,2)</f>
        <v>317184</v>
      </c>
    </row>
    <row r="14818" customFormat="false" ht="15" hidden="false" customHeight="false" outlineLevel="0" collapsed="false">
      <c r="A14818" s="3" t="n">
        <v>14817</v>
      </c>
      <c r="B14818" s="3" t="n">
        <v>14</v>
      </c>
      <c r="C14818" s="3" t="s">
        <v>554</v>
      </c>
      <c r="D14818" s="3" t="s">
        <v>562</v>
      </c>
      <c r="E14818" s="3" t="n">
        <v>3232</v>
      </c>
      <c r="F14818" s="4" t="n">
        <v>51.9</v>
      </c>
      <c r="G14818" s="3" t="s">
        <v>41</v>
      </c>
      <c r="H14818" s="4" t="n">
        <f aca="false">ROUND(E14818*F14818,2)</f>
        <v>167740.8</v>
      </c>
    </row>
    <row r="14819" customFormat="false" ht="15" hidden="false" customHeight="false" outlineLevel="0" collapsed="false">
      <c r="A14819" s="3" t="n">
        <v>14818</v>
      </c>
      <c r="B14819" s="3" t="n">
        <v>4</v>
      </c>
      <c r="C14819" s="3" t="s">
        <v>554</v>
      </c>
      <c r="D14819" s="3" t="s">
        <v>563</v>
      </c>
      <c r="E14819" s="3" t="n">
        <v>22</v>
      </c>
      <c r="F14819" s="4" t="n">
        <v>121.34</v>
      </c>
      <c r="G14819" s="3" t="s">
        <v>8</v>
      </c>
      <c r="H14819" s="4" t="n">
        <f aca="false">ROUND(E14819*F14819,2)</f>
        <v>2669.48</v>
      </c>
    </row>
    <row r="14820" customFormat="false" ht="15" hidden="false" customHeight="false" outlineLevel="0" collapsed="false">
      <c r="A14820" s="3" t="n">
        <v>14819</v>
      </c>
      <c r="B14820" s="3" t="n">
        <v>14</v>
      </c>
      <c r="C14820" s="3" t="s">
        <v>554</v>
      </c>
      <c r="D14820" s="3" t="s">
        <v>563</v>
      </c>
      <c r="E14820" s="3" t="n">
        <v>29</v>
      </c>
      <c r="F14820" s="4" t="n">
        <v>51.88</v>
      </c>
      <c r="G14820" s="3" t="s">
        <v>41</v>
      </c>
      <c r="H14820" s="4" t="n">
        <f aca="false">ROUND(E14820*F14820,2)</f>
        <v>1504.52</v>
      </c>
    </row>
    <row r="14821" customFormat="false" ht="15" hidden="false" customHeight="false" outlineLevel="0" collapsed="false">
      <c r="A14821" s="3" t="n">
        <v>14820</v>
      </c>
      <c r="B14821" s="3" t="n">
        <v>13</v>
      </c>
      <c r="C14821" s="3" t="s">
        <v>554</v>
      </c>
      <c r="D14821" s="3" t="s">
        <v>562</v>
      </c>
      <c r="E14821" s="3" t="n">
        <v>3903</v>
      </c>
      <c r="F14821" s="4" t="n">
        <v>45.16</v>
      </c>
      <c r="G14821" s="3" t="s">
        <v>41</v>
      </c>
      <c r="H14821" s="4" t="n">
        <f aca="false">ROUND(E14821*F14821,2)</f>
        <v>176259.48</v>
      </c>
    </row>
    <row r="14822" customFormat="false" ht="15" hidden="false" customHeight="false" outlineLevel="0" collapsed="false">
      <c r="A14822" s="3" t="n">
        <v>14821</v>
      </c>
      <c r="B14822" s="3" t="n">
        <v>8</v>
      </c>
      <c r="C14822" s="3" t="s">
        <v>554</v>
      </c>
      <c r="D14822" s="3" t="s">
        <v>563</v>
      </c>
      <c r="E14822" s="3" t="n">
        <v>3347</v>
      </c>
      <c r="F14822" s="4" t="n">
        <v>88.67</v>
      </c>
      <c r="G14822" s="3" t="s">
        <v>8</v>
      </c>
      <c r="H14822" s="4" t="n">
        <f aca="false">ROUND(E14822*F14822,2)</f>
        <v>296778.49</v>
      </c>
    </row>
    <row r="14823" customFormat="false" ht="15" hidden="false" customHeight="false" outlineLevel="0" collapsed="false">
      <c r="A14823" s="3" t="n">
        <v>14822</v>
      </c>
      <c r="B14823" s="3" t="n">
        <v>5</v>
      </c>
      <c r="C14823" s="3" t="s">
        <v>554</v>
      </c>
      <c r="D14823" s="3" t="s">
        <v>562</v>
      </c>
      <c r="E14823" s="3" t="n">
        <v>4495</v>
      </c>
      <c r="F14823" s="4" t="n">
        <v>721.92</v>
      </c>
      <c r="G14823" s="3" t="s">
        <v>8</v>
      </c>
      <c r="H14823" s="4" t="n">
        <f aca="false">ROUND(E14823*F14823,2)</f>
        <v>3245030.4</v>
      </c>
    </row>
    <row r="14824" customFormat="false" ht="15" hidden="false" customHeight="false" outlineLevel="0" collapsed="false">
      <c r="A14824" s="3" t="n">
        <v>14823</v>
      </c>
      <c r="B14824" s="3" t="n">
        <v>4</v>
      </c>
      <c r="C14824" s="3" t="s">
        <v>554</v>
      </c>
      <c r="D14824" s="3" t="s">
        <v>562</v>
      </c>
      <c r="E14824" s="3" t="n">
        <v>1712</v>
      </c>
      <c r="F14824" s="4" t="n">
        <v>121.64</v>
      </c>
      <c r="G14824" s="3" t="s">
        <v>8</v>
      </c>
      <c r="H14824" s="4" t="n">
        <f aca="false">ROUND(E14824*F14824,2)</f>
        <v>208247.68</v>
      </c>
    </row>
    <row r="14825" customFormat="false" ht="15" hidden="false" customHeight="false" outlineLevel="0" collapsed="false">
      <c r="A14825" s="3" t="n">
        <v>14824</v>
      </c>
      <c r="B14825" s="3" t="n">
        <v>11</v>
      </c>
      <c r="C14825" s="3" t="s">
        <v>554</v>
      </c>
      <c r="D14825" s="3" t="s">
        <v>562</v>
      </c>
      <c r="E14825" s="3" t="n">
        <v>2932</v>
      </c>
      <c r="F14825" s="4" t="n">
        <v>89.76</v>
      </c>
      <c r="G14825" s="3" t="s">
        <v>34</v>
      </c>
      <c r="H14825" s="4" t="n">
        <f aca="false">ROUND(E14825*F14825,2)</f>
        <v>263176.32</v>
      </c>
    </row>
    <row r="14826" customFormat="false" ht="15" hidden="false" customHeight="false" outlineLevel="0" collapsed="false">
      <c r="A14826" s="3" t="n">
        <v>14825</v>
      </c>
      <c r="B14826" s="3" t="n">
        <v>8</v>
      </c>
      <c r="C14826" s="3" t="s">
        <v>554</v>
      </c>
      <c r="D14826" s="3" t="s">
        <v>562</v>
      </c>
      <c r="E14826" s="3" t="n">
        <v>3855</v>
      </c>
      <c r="F14826" s="4" t="n">
        <v>88.38</v>
      </c>
      <c r="G14826" s="3" t="s">
        <v>8</v>
      </c>
      <c r="H14826" s="4" t="n">
        <f aca="false">ROUND(E14826*F14826,2)</f>
        <v>340704.9</v>
      </c>
    </row>
    <row r="14827" customFormat="false" ht="15" hidden="false" customHeight="false" outlineLevel="0" collapsed="false">
      <c r="A14827" s="3" t="n">
        <v>14826</v>
      </c>
      <c r="B14827" s="3" t="n">
        <v>10</v>
      </c>
      <c r="C14827" s="3" t="s">
        <v>554</v>
      </c>
      <c r="D14827" s="3" t="s">
        <v>562</v>
      </c>
      <c r="E14827" s="3" t="n">
        <v>4174</v>
      </c>
      <c r="F14827" s="4" t="n">
        <v>100.6</v>
      </c>
      <c r="G14827" s="3" t="s">
        <v>8</v>
      </c>
      <c r="H14827" s="4" t="n">
        <f aca="false">ROUND(E14827*F14827,2)</f>
        <v>419904.4</v>
      </c>
    </row>
    <row r="14828" customFormat="false" ht="15" hidden="false" customHeight="false" outlineLevel="0" collapsed="false">
      <c r="A14828" s="3" t="n">
        <v>14827</v>
      </c>
      <c r="B14828" s="3" t="n">
        <v>14</v>
      </c>
      <c r="C14828" s="3" t="s">
        <v>554</v>
      </c>
      <c r="D14828" s="3" t="s">
        <v>562</v>
      </c>
      <c r="E14828" s="3" t="n">
        <v>3297</v>
      </c>
      <c r="F14828" s="4" t="n">
        <v>51.78</v>
      </c>
      <c r="G14828" s="3" t="s">
        <v>41</v>
      </c>
      <c r="H14828" s="4" t="n">
        <f aca="false">ROUND(E14828*F14828,2)</f>
        <v>170718.66</v>
      </c>
    </row>
    <row r="14829" customFormat="false" ht="15" hidden="false" customHeight="false" outlineLevel="0" collapsed="false">
      <c r="A14829" s="3" t="n">
        <v>14828</v>
      </c>
      <c r="B14829" s="3" t="n">
        <v>6</v>
      </c>
      <c r="C14829" s="3" t="s">
        <v>554</v>
      </c>
      <c r="D14829" s="3" t="s">
        <v>563</v>
      </c>
      <c r="E14829" s="3" t="n">
        <v>253</v>
      </c>
      <c r="F14829" s="4" t="n">
        <v>296.44</v>
      </c>
      <c r="G14829" s="3" t="s">
        <v>8</v>
      </c>
      <c r="H14829" s="4" t="n">
        <f aca="false">ROUND(E14829*F14829,2)</f>
        <v>74999.32</v>
      </c>
    </row>
    <row r="14830" customFormat="false" ht="15" hidden="false" customHeight="false" outlineLevel="0" collapsed="false">
      <c r="A14830" s="3" t="n">
        <v>14829</v>
      </c>
      <c r="B14830" s="3" t="n">
        <v>13</v>
      </c>
      <c r="C14830" s="3" t="s">
        <v>554</v>
      </c>
      <c r="D14830" s="3" t="s">
        <v>562</v>
      </c>
      <c r="E14830" s="3" t="n">
        <v>1686</v>
      </c>
      <c r="F14830" s="4" t="n">
        <v>45.2</v>
      </c>
      <c r="G14830" s="3" t="s">
        <v>41</v>
      </c>
      <c r="H14830" s="4" t="n">
        <f aca="false">ROUND(E14830*F14830,2)</f>
        <v>76207.2</v>
      </c>
    </row>
    <row r="14831" customFormat="false" ht="15" hidden="false" customHeight="false" outlineLevel="0" collapsed="false">
      <c r="A14831" s="3" t="n">
        <v>14830</v>
      </c>
      <c r="B14831" s="3" t="n">
        <v>14</v>
      </c>
      <c r="C14831" s="3" t="s">
        <v>554</v>
      </c>
      <c r="D14831" s="3" t="s">
        <v>562</v>
      </c>
      <c r="E14831" s="3" t="n">
        <v>542</v>
      </c>
      <c r="F14831" s="4" t="n">
        <v>52.01</v>
      </c>
      <c r="G14831" s="3" t="s">
        <v>41</v>
      </c>
      <c r="H14831" s="4" t="n">
        <f aca="false">ROUND(E14831*F14831,2)</f>
        <v>28189.42</v>
      </c>
    </row>
    <row r="14832" customFormat="false" ht="15" hidden="false" customHeight="false" outlineLevel="0" collapsed="false">
      <c r="A14832" s="3" t="n">
        <v>14831</v>
      </c>
      <c r="B14832" s="3" t="n">
        <v>4</v>
      </c>
      <c r="C14832" s="3" t="s">
        <v>554</v>
      </c>
      <c r="D14832" s="3" t="s">
        <v>563</v>
      </c>
      <c r="E14832" s="3" t="n">
        <v>4464</v>
      </c>
      <c r="F14832" s="4" t="n">
        <v>121.77</v>
      </c>
      <c r="G14832" s="3" t="s">
        <v>8</v>
      </c>
      <c r="H14832" s="4" t="n">
        <f aca="false">ROUND(E14832*F14832,2)</f>
        <v>543581.28</v>
      </c>
    </row>
    <row r="14833" customFormat="false" ht="15" hidden="false" customHeight="false" outlineLevel="0" collapsed="false">
      <c r="A14833" s="3" t="n">
        <v>14832</v>
      </c>
      <c r="B14833" s="3" t="n">
        <v>7</v>
      </c>
      <c r="C14833" s="3" t="s">
        <v>554</v>
      </c>
      <c r="D14833" s="3" t="s">
        <v>563</v>
      </c>
      <c r="E14833" s="3" t="n">
        <v>2730</v>
      </c>
      <c r="F14833" s="4" t="n">
        <v>261.19</v>
      </c>
      <c r="G14833" s="3" t="s">
        <v>8</v>
      </c>
      <c r="H14833" s="4" t="n">
        <f aca="false">ROUND(E14833*F14833,2)</f>
        <v>713048.7</v>
      </c>
    </row>
    <row r="14834" customFormat="false" ht="15" hidden="false" customHeight="false" outlineLevel="0" collapsed="false">
      <c r="A14834" s="3" t="n">
        <v>14833</v>
      </c>
      <c r="B14834" s="3" t="n">
        <v>9</v>
      </c>
      <c r="C14834" s="3" t="s">
        <v>554</v>
      </c>
      <c r="D14834" s="3" t="s">
        <v>563</v>
      </c>
      <c r="E14834" s="3" t="n">
        <v>4544</v>
      </c>
      <c r="F14834" s="4" t="n">
        <v>323.55</v>
      </c>
      <c r="G14834" s="3" t="s">
        <v>8</v>
      </c>
      <c r="H14834" s="4" t="n">
        <f aca="false">ROUND(E14834*F14834,2)</f>
        <v>1470211.2</v>
      </c>
    </row>
    <row r="14835" customFormat="false" ht="15" hidden="false" customHeight="false" outlineLevel="0" collapsed="false">
      <c r="A14835" s="3" t="n">
        <v>14834</v>
      </c>
      <c r="B14835" s="3" t="n">
        <v>4</v>
      </c>
      <c r="C14835" s="3" t="s">
        <v>554</v>
      </c>
      <c r="D14835" s="3" t="s">
        <v>563</v>
      </c>
      <c r="E14835" s="3" t="n">
        <v>4175</v>
      </c>
      <c r="F14835" s="4" t="n">
        <v>121.65</v>
      </c>
      <c r="G14835" s="3" t="s">
        <v>8</v>
      </c>
      <c r="H14835" s="4" t="n">
        <f aca="false">ROUND(E14835*F14835,2)</f>
        <v>507888.75</v>
      </c>
    </row>
    <row r="14836" customFormat="false" ht="15" hidden="false" customHeight="false" outlineLevel="0" collapsed="false">
      <c r="A14836" s="3" t="n">
        <v>14835</v>
      </c>
      <c r="B14836" s="3" t="n">
        <v>11</v>
      </c>
      <c r="C14836" s="3" t="s">
        <v>554</v>
      </c>
      <c r="D14836" s="3" t="s">
        <v>563</v>
      </c>
      <c r="E14836" s="3" t="n">
        <v>3918</v>
      </c>
      <c r="F14836" s="4" t="n">
        <v>89.57</v>
      </c>
      <c r="G14836" s="3" t="s">
        <v>34</v>
      </c>
      <c r="H14836" s="4" t="n">
        <f aca="false">ROUND(E14836*F14836,2)</f>
        <v>350935.26</v>
      </c>
    </row>
    <row r="14837" customFormat="false" ht="15" hidden="false" customHeight="false" outlineLevel="0" collapsed="false">
      <c r="A14837" s="3" t="n">
        <v>14836</v>
      </c>
      <c r="B14837" s="3" t="n">
        <v>13</v>
      </c>
      <c r="C14837" s="3" t="s">
        <v>554</v>
      </c>
      <c r="D14837" s="3" t="s">
        <v>563</v>
      </c>
      <c r="E14837" s="3" t="n">
        <v>1928</v>
      </c>
      <c r="F14837" s="4" t="n">
        <v>45.19</v>
      </c>
      <c r="G14837" s="3" t="s">
        <v>41</v>
      </c>
      <c r="H14837" s="4" t="n">
        <f aca="false">ROUND(E14837*F14837,2)</f>
        <v>87126.32</v>
      </c>
    </row>
    <row r="14838" customFormat="false" ht="15" hidden="false" customHeight="false" outlineLevel="0" collapsed="false">
      <c r="A14838" s="3" t="n">
        <v>14837</v>
      </c>
      <c r="B14838" s="3" t="n">
        <v>1</v>
      </c>
      <c r="C14838" s="3" t="s">
        <v>554</v>
      </c>
      <c r="D14838" s="3" t="s">
        <v>562</v>
      </c>
      <c r="E14838" s="3" t="n">
        <v>1611</v>
      </c>
      <c r="F14838" s="4" t="n">
        <v>330.01</v>
      </c>
      <c r="G14838" s="3" t="s">
        <v>8</v>
      </c>
      <c r="H14838" s="4" t="n">
        <f aca="false">ROUND(E14838*F14838,2)</f>
        <v>531646.11</v>
      </c>
    </row>
    <row r="14839" customFormat="false" ht="15" hidden="false" customHeight="false" outlineLevel="0" collapsed="false">
      <c r="A14839" s="3" t="n">
        <v>14838</v>
      </c>
      <c r="B14839" s="3" t="n">
        <v>13</v>
      </c>
      <c r="C14839" s="3" t="s">
        <v>555</v>
      </c>
      <c r="D14839" s="3" t="s">
        <v>562</v>
      </c>
      <c r="E14839" s="3" t="n">
        <v>4668</v>
      </c>
      <c r="F14839" s="4" t="n">
        <v>45.53</v>
      </c>
      <c r="G14839" s="3" t="s">
        <v>41</v>
      </c>
      <c r="H14839" s="4" t="n">
        <f aca="false">ROUND(E14839*F14839,2)</f>
        <v>212534.04</v>
      </c>
    </row>
    <row r="14840" customFormat="false" ht="15" hidden="false" customHeight="false" outlineLevel="0" collapsed="false">
      <c r="A14840" s="3" t="n">
        <v>14839</v>
      </c>
      <c r="B14840" s="3" t="n">
        <v>1</v>
      </c>
      <c r="C14840" s="3" t="s">
        <v>555</v>
      </c>
      <c r="D14840" s="3" t="s">
        <v>563</v>
      </c>
      <c r="E14840" s="3" t="n">
        <v>2717</v>
      </c>
      <c r="F14840" s="4" t="n">
        <v>321.47</v>
      </c>
      <c r="G14840" s="3" t="s">
        <v>8</v>
      </c>
      <c r="H14840" s="4" t="n">
        <f aca="false">ROUND(E14840*F14840,2)</f>
        <v>873433.99</v>
      </c>
    </row>
    <row r="14841" customFormat="false" ht="15" hidden="false" customHeight="false" outlineLevel="0" collapsed="false">
      <c r="A14841" s="3" t="n">
        <v>14840</v>
      </c>
      <c r="B14841" s="3" t="n">
        <v>8</v>
      </c>
      <c r="C14841" s="3" t="s">
        <v>555</v>
      </c>
      <c r="D14841" s="3" t="s">
        <v>563</v>
      </c>
      <c r="E14841" s="3" t="n">
        <v>1242</v>
      </c>
      <c r="F14841" s="4" t="n">
        <v>86.15</v>
      </c>
      <c r="G14841" s="3" t="s">
        <v>8</v>
      </c>
      <c r="H14841" s="4" t="n">
        <f aca="false">ROUND(E14841*F14841,2)</f>
        <v>106998.3</v>
      </c>
    </row>
    <row r="14842" customFormat="false" ht="15" hidden="false" customHeight="false" outlineLevel="0" collapsed="false">
      <c r="A14842" s="3" t="n">
        <v>14841</v>
      </c>
      <c r="B14842" s="3" t="n">
        <v>4</v>
      </c>
      <c r="C14842" s="3" t="s">
        <v>555</v>
      </c>
      <c r="D14842" s="3" t="s">
        <v>562</v>
      </c>
      <c r="E14842" s="3" t="n">
        <v>1397</v>
      </c>
      <c r="F14842" s="4" t="n">
        <v>123.94</v>
      </c>
      <c r="G14842" s="3" t="s">
        <v>8</v>
      </c>
      <c r="H14842" s="4" t="n">
        <f aca="false">ROUND(E14842*F14842,2)</f>
        <v>173144.18</v>
      </c>
    </row>
    <row r="14843" customFormat="false" ht="15" hidden="false" customHeight="false" outlineLevel="0" collapsed="false">
      <c r="A14843" s="3" t="n">
        <v>14842</v>
      </c>
      <c r="B14843" s="3" t="n">
        <v>8</v>
      </c>
      <c r="C14843" s="3" t="s">
        <v>555</v>
      </c>
      <c r="D14843" s="3" t="s">
        <v>563</v>
      </c>
      <c r="E14843" s="3" t="n">
        <v>782</v>
      </c>
      <c r="F14843" s="4" t="n">
        <v>86.4</v>
      </c>
      <c r="G14843" s="3" t="s">
        <v>8</v>
      </c>
      <c r="H14843" s="4" t="n">
        <f aca="false">ROUND(E14843*F14843,2)</f>
        <v>67564.8</v>
      </c>
    </row>
    <row r="14844" customFormat="false" ht="15" hidden="false" customHeight="false" outlineLevel="0" collapsed="false">
      <c r="A14844" s="3" t="n">
        <v>14843</v>
      </c>
      <c r="B14844" s="3" t="n">
        <v>15</v>
      </c>
      <c r="C14844" s="3" t="s">
        <v>555</v>
      </c>
      <c r="D14844" s="3" t="s">
        <v>562</v>
      </c>
      <c r="E14844" s="3" t="n">
        <v>778</v>
      </c>
      <c r="F14844" s="4" t="n">
        <v>290.87</v>
      </c>
      <c r="G14844" s="3" t="s">
        <v>46</v>
      </c>
      <c r="H14844" s="4" t="n">
        <f aca="false">ROUND(E14844*F14844,2)</f>
        <v>226296.86</v>
      </c>
    </row>
    <row r="14845" customFormat="false" ht="15" hidden="false" customHeight="false" outlineLevel="0" collapsed="false">
      <c r="A14845" s="3" t="n">
        <v>14844</v>
      </c>
      <c r="B14845" s="3" t="n">
        <v>9</v>
      </c>
      <c r="C14845" s="3" t="s">
        <v>555</v>
      </c>
      <c r="D14845" s="3" t="s">
        <v>562</v>
      </c>
      <c r="E14845" s="3" t="n">
        <v>1874</v>
      </c>
      <c r="F14845" s="4" t="n">
        <v>333.37</v>
      </c>
      <c r="G14845" s="3" t="s">
        <v>8</v>
      </c>
      <c r="H14845" s="4" t="n">
        <f aca="false">ROUND(E14845*F14845,2)</f>
        <v>624735.38</v>
      </c>
    </row>
    <row r="14846" customFormat="false" ht="15" hidden="false" customHeight="false" outlineLevel="0" collapsed="false">
      <c r="A14846" s="3" t="n">
        <v>14845</v>
      </c>
      <c r="B14846" s="3" t="n">
        <v>12</v>
      </c>
      <c r="C14846" s="3" t="s">
        <v>555</v>
      </c>
      <c r="D14846" s="3" t="s">
        <v>563</v>
      </c>
      <c r="E14846" s="3" t="n">
        <v>1270</v>
      </c>
      <c r="F14846" s="4" t="n">
        <v>207.44</v>
      </c>
      <c r="G14846" s="3" t="s">
        <v>38</v>
      </c>
      <c r="H14846" s="4" t="n">
        <f aca="false">ROUND(E14846*F14846,2)</f>
        <v>263448.8</v>
      </c>
    </row>
    <row r="14847" customFormat="false" ht="15" hidden="false" customHeight="false" outlineLevel="0" collapsed="false">
      <c r="A14847" s="3" t="n">
        <v>14846</v>
      </c>
      <c r="B14847" s="3" t="n">
        <v>9</v>
      </c>
      <c r="C14847" s="3" t="s">
        <v>555</v>
      </c>
      <c r="D14847" s="3" t="s">
        <v>562</v>
      </c>
      <c r="E14847" s="3" t="n">
        <v>4578</v>
      </c>
      <c r="F14847" s="4" t="n">
        <v>334.58</v>
      </c>
      <c r="G14847" s="3" t="s">
        <v>8</v>
      </c>
      <c r="H14847" s="4" t="n">
        <f aca="false">ROUND(E14847*F14847,2)</f>
        <v>1531707.24</v>
      </c>
    </row>
    <row r="14848" customFormat="false" ht="15" hidden="false" customHeight="false" outlineLevel="0" collapsed="false">
      <c r="A14848" s="3" t="n">
        <v>14847</v>
      </c>
      <c r="B14848" s="3" t="n">
        <v>7</v>
      </c>
      <c r="C14848" s="3" t="s">
        <v>555</v>
      </c>
      <c r="D14848" s="3" t="s">
        <v>563</v>
      </c>
      <c r="E14848" s="3" t="n">
        <v>2924</v>
      </c>
      <c r="F14848" s="4" t="n">
        <v>266.74</v>
      </c>
      <c r="G14848" s="3" t="s">
        <v>8</v>
      </c>
      <c r="H14848" s="4" t="n">
        <f aca="false">ROUND(E14848*F14848,2)</f>
        <v>779947.76</v>
      </c>
    </row>
    <row r="14849" customFormat="false" ht="15" hidden="false" customHeight="false" outlineLevel="0" collapsed="false">
      <c r="A14849" s="3" t="n">
        <v>14848</v>
      </c>
      <c r="B14849" s="3" t="n">
        <v>7</v>
      </c>
      <c r="C14849" s="3" t="s">
        <v>555</v>
      </c>
      <c r="D14849" s="3" t="s">
        <v>563</v>
      </c>
      <c r="E14849" s="3" t="n">
        <v>906</v>
      </c>
      <c r="F14849" s="4" t="n">
        <v>266.79</v>
      </c>
      <c r="G14849" s="3" t="s">
        <v>8</v>
      </c>
      <c r="H14849" s="4" t="n">
        <f aca="false">ROUND(E14849*F14849,2)</f>
        <v>241711.74</v>
      </c>
    </row>
    <row r="14850" customFormat="false" ht="15" hidden="false" customHeight="false" outlineLevel="0" collapsed="false">
      <c r="A14850" s="3" t="n">
        <v>14849</v>
      </c>
      <c r="B14850" s="3" t="n">
        <v>9</v>
      </c>
      <c r="C14850" s="3" t="s">
        <v>555</v>
      </c>
      <c r="D14850" s="3" t="s">
        <v>562</v>
      </c>
      <c r="E14850" s="3" t="n">
        <v>737</v>
      </c>
      <c r="F14850" s="4" t="n">
        <v>334.53</v>
      </c>
      <c r="G14850" s="3" t="s">
        <v>8</v>
      </c>
      <c r="H14850" s="4" t="n">
        <f aca="false">ROUND(E14850*F14850,2)</f>
        <v>246548.61</v>
      </c>
    </row>
    <row r="14851" customFormat="false" ht="15" hidden="false" customHeight="false" outlineLevel="0" collapsed="false">
      <c r="A14851" s="3" t="n">
        <v>14850</v>
      </c>
      <c r="B14851" s="3" t="n">
        <v>8</v>
      </c>
      <c r="C14851" s="3" t="s">
        <v>555</v>
      </c>
      <c r="D14851" s="3" t="s">
        <v>563</v>
      </c>
      <c r="E14851" s="3" t="n">
        <v>1523</v>
      </c>
      <c r="F14851" s="4" t="n">
        <v>86.09</v>
      </c>
      <c r="G14851" s="3" t="s">
        <v>8</v>
      </c>
      <c r="H14851" s="4" t="n">
        <f aca="false">ROUND(E14851*F14851,2)</f>
        <v>131115.07</v>
      </c>
    </row>
    <row r="14852" customFormat="false" ht="15" hidden="false" customHeight="false" outlineLevel="0" collapsed="false">
      <c r="A14852" s="3" t="n">
        <v>14851</v>
      </c>
      <c r="B14852" s="3" t="n">
        <v>9</v>
      </c>
      <c r="C14852" s="3" t="s">
        <v>555</v>
      </c>
      <c r="D14852" s="3" t="s">
        <v>563</v>
      </c>
      <c r="E14852" s="3" t="n">
        <v>661</v>
      </c>
      <c r="F14852" s="4" t="n">
        <v>332.81</v>
      </c>
      <c r="G14852" s="3" t="s">
        <v>8</v>
      </c>
      <c r="H14852" s="4" t="n">
        <f aca="false">ROUND(E14852*F14852,2)</f>
        <v>219987.41</v>
      </c>
    </row>
    <row r="14853" customFormat="false" ht="15" hidden="false" customHeight="false" outlineLevel="0" collapsed="false">
      <c r="A14853" s="3" t="n">
        <v>14852</v>
      </c>
      <c r="B14853" s="3" t="n">
        <v>15</v>
      </c>
      <c r="C14853" s="3" t="s">
        <v>555</v>
      </c>
      <c r="D14853" s="3" t="s">
        <v>563</v>
      </c>
      <c r="E14853" s="3" t="n">
        <v>787</v>
      </c>
      <c r="F14853" s="4" t="n">
        <v>290.49</v>
      </c>
      <c r="G14853" s="3" t="s">
        <v>46</v>
      </c>
      <c r="H14853" s="4" t="n">
        <f aca="false">ROUND(E14853*F14853,2)</f>
        <v>228615.63</v>
      </c>
    </row>
    <row r="14854" customFormat="false" ht="15" hidden="false" customHeight="false" outlineLevel="0" collapsed="false">
      <c r="A14854" s="3" t="n">
        <v>14853</v>
      </c>
      <c r="B14854" s="3" t="n">
        <v>3</v>
      </c>
      <c r="C14854" s="3" t="s">
        <v>555</v>
      </c>
      <c r="D14854" s="3" t="s">
        <v>562</v>
      </c>
      <c r="E14854" s="3" t="n">
        <v>3679</v>
      </c>
      <c r="F14854" s="4" t="n">
        <v>200.04</v>
      </c>
      <c r="G14854" s="3" t="s">
        <v>8</v>
      </c>
      <c r="H14854" s="4" t="n">
        <f aca="false">ROUND(E14854*F14854,2)</f>
        <v>735947.16</v>
      </c>
    </row>
    <row r="14855" customFormat="false" ht="15" hidden="false" customHeight="false" outlineLevel="0" collapsed="false">
      <c r="A14855" s="3" t="n">
        <v>14854</v>
      </c>
      <c r="B14855" s="3" t="n">
        <v>2</v>
      </c>
      <c r="C14855" s="3" t="s">
        <v>555</v>
      </c>
      <c r="D14855" s="3" t="s">
        <v>562</v>
      </c>
      <c r="E14855" s="3" t="n">
        <v>4807</v>
      </c>
      <c r="F14855" s="4" t="n">
        <v>28.57</v>
      </c>
      <c r="G14855" s="3" t="s">
        <v>8</v>
      </c>
      <c r="H14855" s="4" t="n">
        <f aca="false">ROUND(E14855*F14855,2)</f>
        <v>137335.99</v>
      </c>
    </row>
    <row r="14856" customFormat="false" ht="15" hidden="false" customHeight="false" outlineLevel="0" collapsed="false">
      <c r="A14856" s="3" t="n">
        <v>14855</v>
      </c>
      <c r="B14856" s="3" t="n">
        <v>10</v>
      </c>
      <c r="C14856" s="3" t="s">
        <v>555</v>
      </c>
      <c r="D14856" s="3" t="s">
        <v>563</v>
      </c>
      <c r="E14856" s="3" t="n">
        <v>2576</v>
      </c>
      <c r="F14856" s="4" t="n">
        <v>100.56</v>
      </c>
      <c r="G14856" s="3" t="s">
        <v>8</v>
      </c>
      <c r="H14856" s="4" t="n">
        <f aca="false">ROUND(E14856*F14856,2)</f>
        <v>259042.56</v>
      </c>
    </row>
    <row r="14857" customFormat="false" ht="15" hidden="false" customHeight="false" outlineLevel="0" collapsed="false">
      <c r="A14857" s="3" t="n">
        <v>14856</v>
      </c>
      <c r="B14857" s="3" t="n">
        <v>6</v>
      </c>
      <c r="C14857" s="3" t="s">
        <v>555</v>
      </c>
      <c r="D14857" s="3" t="s">
        <v>563</v>
      </c>
      <c r="E14857" s="3" t="n">
        <v>1208</v>
      </c>
      <c r="F14857" s="4" t="n">
        <v>294.58</v>
      </c>
      <c r="G14857" s="3" t="s">
        <v>8</v>
      </c>
      <c r="H14857" s="4" t="n">
        <f aca="false">ROUND(E14857*F14857,2)</f>
        <v>355852.64</v>
      </c>
    </row>
    <row r="14858" customFormat="false" ht="15" hidden="false" customHeight="false" outlineLevel="0" collapsed="false">
      <c r="A14858" s="3" t="n">
        <v>14857</v>
      </c>
      <c r="B14858" s="3" t="n">
        <v>7</v>
      </c>
      <c r="C14858" s="3" t="s">
        <v>555</v>
      </c>
      <c r="D14858" s="3" t="s">
        <v>563</v>
      </c>
      <c r="E14858" s="3" t="n">
        <v>897</v>
      </c>
      <c r="F14858" s="4" t="n">
        <v>266.67</v>
      </c>
      <c r="G14858" s="3" t="s">
        <v>8</v>
      </c>
      <c r="H14858" s="4" t="n">
        <f aca="false">ROUND(E14858*F14858,2)</f>
        <v>239202.99</v>
      </c>
    </row>
    <row r="14859" customFormat="false" ht="15" hidden="false" customHeight="false" outlineLevel="0" collapsed="false">
      <c r="A14859" s="3" t="n">
        <v>14858</v>
      </c>
      <c r="B14859" s="3" t="n">
        <v>10</v>
      </c>
      <c r="C14859" s="3" t="s">
        <v>555</v>
      </c>
      <c r="D14859" s="3" t="s">
        <v>563</v>
      </c>
      <c r="E14859" s="3" t="n">
        <v>2199</v>
      </c>
      <c r="F14859" s="4" t="n">
        <v>100.45</v>
      </c>
      <c r="G14859" s="3" t="s">
        <v>8</v>
      </c>
      <c r="H14859" s="4" t="n">
        <f aca="false">ROUND(E14859*F14859,2)</f>
        <v>220889.55</v>
      </c>
    </row>
    <row r="14860" customFormat="false" ht="15" hidden="false" customHeight="false" outlineLevel="0" collapsed="false">
      <c r="A14860" s="3" t="n">
        <v>14859</v>
      </c>
      <c r="B14860" s="3" t="n">
        <v>9</v>
      </c>
      <c r="C14860" s="3" t="s">
        <v>555</v>
      </c>
      <c r="D14860" s="3" t="s">
        <v>563</v>
      </c>
      <c r="E14860" s="3" t="n">
        <v>2175</v>
      </c>
      <c r="F14860" s="4" t="n">
        <v>332.9</v>
      </c>
      <c r="G14860" s="3" t="s">
        <v>8</v>
      </c>
      <c r="H14860" s="4" t="n">
        <f aca="false">ROUND(E14860*F14860,2)</f>
        <v>724057.5</v>
      </c>
    </row>
    <row r="14861" customFormat="false" ht="15" hidden="false" customHeight="false" outlineLevel="0" collapsed="false">
      <c r="A14861" s="3" t="n">
        <v>14860</v>
      </c>
      <c r="B14861" s="3" t="n">
        <v>12</v>
      </c>
      <c r="C14861" s="3" t="s">
        <v>555</v>
      </c>
      <c r="D14861" s="3" t="s">
        <v>563</v>
      </c>
      <c r="E14861" s="3" t="n">
        <v>148</v>
      </c>
      <c r="F14861" s="4" t="n">
        <v>207.38</v>
      </c>
      <c r="G14861" s="3" t="s">
        <v>38</v>
      </c>
      <c r="H14861" s="4" t="n">
        <f aca="false">ROUND(E14861*F14861,2)</f>
        <v>30692.24</v>
      </c>
    </row>
    <row r="14862" customFormat="false" ht="15" hidden="false" customHeight="false" outlineLevel="0" collapsed="false">
      <c r="A14862" s="3" t="n">
        <v>14861</v>
      </c>
      <c r="B14862" s="3" t="n">
        <v>8</v>
      </c>
      <c r="C14862" s="3" t="s">
        <v>555</v>
      </c>
      <c r="D14862" s="3" t="s">
        <v>563</v>
      </c>
      <c r="E14862" s="3" t="n">
        <v>4173</v>
      </c>
      <c r="F14862" s="4" t="n">
        <v>86</v>
      </c>
      <c r="G14862" s="3" t="s">
        <v>8</v>
      </c>
      <c r="H14862" s="4" t="n">
        <f aca="false">ROUND(E14862*F14862,2)</f>
        <v>358878</v>
      </c>
    </row>
    <row r="14863" customFormat="false" ht="15" hidden="false" customHeight="false" outlineLevel="0" collapsed="false">
      <c r="A14863" s="3" t="n">
        <v>14862</v>
      </c>
      <c r="B14863" s="3" t="n">
        <v>10</v>
      </c>
      <c r="C14863" s="3" t="s">
        <v>555</v>
      </c>
      <c r="D14863" s="3" t="s">
        <v>562</v>
      </c>
      <c r="E14863" s="3" t="n">
        <v>4716</v>
      </c>
      <c r="F14863" s="4" t="n">
        <v>100.42</v>
      </c>
      <c r="G14863" s="3" t="s">
        <v>8</v>
      </c>
      <c r="H14863" s="4" t="n">
        <f aca="false">ROUND(E14863*F14863,2)</f>
        <v>473580.72</v>
      </c>
    </row>
    <row r="14864" customFormat="false" ht="15" hidden="false" customHeight="false" outlineLevel="0" collapsed="false">
      <c r="A14864" s="3" t="n">
        <v>14863</v>
      </c>
      <c r="B14864" s="3" t="n">
        <v>5</v>
      </c>
      <c r="C14864" s="3" t="s">
        <v>555</v>
      </c>
      <c r="D14864" s="3" t="s">
        <v>562</v>
      </c>
      <c r="E14864" s="3" t="n">
        <v>4231</v>
      </c>
      <c r="F14864" s="4" t="n">
        <v>713.54</v>
      </c>
      <c r="G14864" s="3" t="s">
        <v>8</v>
      </c>
      <c r="H14864" s="4" t="n">
        <f aca="false">ROUND(E14864*F14864,2)</f>
        <v>3018987.74</v>
      </c>
    </row>
    <row r="14865" customFormat="false" ht="15" hidden="false" customHeight="false" outlineLevel="0" collapsed="false">
      <c r="A14865" s="3" t="n">
        <v>14864</v>
      </c>
      <c r="B14865" s="3" t="n">
        <v>2</v>
      </c>
      <c r="C14865" s="3" t="s">
        <v>555</v>
      </c>
      <c r="D14865" s="3" t="s">
        <v>562</v>
      </c>
      <c r="E14865" s="3" t="n">
        <v>1546</v>
      </c>
      <c r="F14865" s="4" t="n">
        <v>28.62</v>
      </c>
      <c r="G14865" s="3" t="s">
        <v>8</v>
      </c>
      <c r="H14865" s="4" t="n">
        <f aca="false">ROUND(E14865*F14865,2)</f>
        <v>44246.52</v>
      </c>
    </row>
    <row r="14866" customFormat="false" ht="15" hidden="false" customHeight="false" outlineLevel="0" collapsed="false">
      <c r="A14866" s="3" t="n">
        <v>14865</v>
      </c>
      <c r="B14866" s="3" t="n">
        <v>3</v>
      </c>
      <c r="C14866" s="3" t="s">
        <v>555</v>
      </c>
      <c r="D14866" s="3" t="s">
        <v>562</v>
      </c>
      <c r="E14866" s="3" t="n">
        <v>4479</v>
      </c>
      <c r="F14866" s="4" t="n">
        <v>200.58</v>
      </c>
      <c r="G14866" s="3" t="s">
        <v>8</v>
      </c>
      <c r="H14866" s="4" t="n">
        <f aca="false">ROUND(E14866*F14866,2)</f>
        <v>898397.82</v>
      </c>
    </row>
    <row r="14867" customFormat="false" ht="15" hidden="false" customHeight="false" outlineLevel="0" collapsed="false">
      <c r="A14867" s="3" t="n">
        <v>14866</v>
      </c>
      <c r="B14867" s="3" t="n">
        <v>3</v>
      </c>
      <c r="C14867" s="3" t="s">
        <v>555</v>
      </c>
      <c r="D14867" s="3" t="s">
        <v>563</v>
      </c>
      <c r="E14867" s="3" t="n">
        <v>3671</v>
      </c>
      <c r="F14867" s="4" t="n">
        <v>200.19</v>
      </c>
      <c r="G14867" s="3" t="s">
        <v>8</v>
      </c>
      <c r="H14867" s="4" t="n">
        <f aca="false">ROUND(E14867*F14867,2)</f>
        <v>734897.49</v>
      </c>
    </row>
    <row r="14868" customFormat="false" ht="15" hidden="false" customHeight="false" outlineLevel="0" collapsed="false">
      <c r="A14868" s="3" t="n">
        <v>14867</v>
      </c>
      <c r="B14868" s="3" t="n">
        <v>12</v>
      </c>
      <c r="C14868" s="3" t="s">
        <v>555</v>
      </c>
      <c r="D14868" s="3" t="s">
        <v>563</v>
      </c>
      <c r="E14868" s="3" t="n">
        <v>1664</v>
      </c>
      <c r="F14868" s="4" t="n">
        <v>206.52</v>
      </c>
      <c r="G14868" s="3" t="s">
        <v>38</v>
      </c>
      <c r="H14868" s="4" t="n">
        <f aca="false">ROUND(E14868*F14868,2)</f>
        <v>343649.28</v>
      </c>
    </row>
    <row r="14869" customFormat="false" ht="15" hidden="false" customHeight="false" outlineLevel="0" collapsed="false">
      <c r="A14869" s="3" t="n">
        <v>14868</v>
      </c>
      <c r="B14869" s="3" t="n">
        <v>4</v>
      </c>
      <c r="C14869" s="3" t="s">
        <v>555</v>
      </c>
      <c r="D14869" s="3" t="s">
        <v>563</v>
      </c>
      <c r="E14869" s="3" t="n">
        <v>119</v>
      </c>
      <c r="F14869" s="4" t="n">
        <v>123.68</v>
      </c>
      <c r="G14869" s="3" t="s">
        <v>8</v>
      </c>
      <c r="H14869" s="4" t="n">
        <f aca="false">ROUND(E14869*F14869,2)</f>
        <v>14717.92</v>
      </c>
    </row>
    <row r="14870" customFormat="false" ht="15" hidden="false" customHeight="false" outlineLevel="0" collapsed="false">
      <c r="A14870" s="3" t="n">
        <v>14869</v>
      </c>
      <c r="B14870" s="3" t="n">
        <v>5</v>
      </c>
      <c r="C14870" s="3" t="s">
        <v>556</v>
      </c>
      <c r="D14870" s="3" t="s">
        <v>562</v>
      </c>
      <c r="E14870" s="3" t="n">
        <v>2008</v>
      </c>
      <c r="F14870" s="4" t="n">
        <v>721.59</v>
      </c>
      <c r="G14870" s="3" t="s">
        <v>8</v>
      </c>
      <c r="H14870" s="4" t="n">
        <f aca="false">ROUND(E14870*F14870,2)</f>
        <v>1448952.72</v>
      </c>
    </row>
    <row r="14871" customFormat="false" ht="15" hidden="false" customHeight="false" outlineLevel="0" collapsed="false">
      <c r="A14871" s="3" t="n">
        <v>14870</v>
      </c>
      <c r="B14871" s="3" t="n">
        <v>12</v>
      </c>
      <c r="C14871" s="3" t="s">
        <v>556</v>
      </c>
      <c r="D14871" s="3" t="s">
        <v>563</v>
      </c>
      <c r="E14871" s="3" t="n">
        <v>229</v>
      </c>
      <c r="F14871" s="4" t="n">
        <v>209.54</v>
      </c>
      <c r="G14871" s="3" t="s">
        <v>38</v>
      </c>
      <c r="H14871" s="4" t="n">
        <f aca="false">ROUND(E14871*F14871,2)</f>
        <v>47984.66</v>
      </c>
    </row>
    <row r="14872" customFormat="false" ht="15" hidden="false" customHeight="false" outlineLevel="0" collapsed="false">
      <c r="A14872" s="3" t="n">
        <v>14871</v>
      </c>
      <c r="B14872" s="3" t="n">
        <v>11</v>
      </c>
      <c r="C14872" s="3" t="s">
        <v>556</v>
      </c>
      <c r="D14872" s="3" t="s">
        <v>562</v>
      </c>
      <c r="E14872" s="3" t="n">
        <v>4810</v>
      </c>
      <c r="F14872" s="4" t="n">
        <v>91.44</v>
      </c>
      <c r="G14872" s="3" t="s">
        <v>34</v>
      </c>
      <c r="H14872" s="4" t="n">
        <f aca="false">ROUND(E14872*F14872,2)</f>
        <v>439826.4</v>
      </c>
    </row>
    <row r="14873" customFormat="false" ht="15" hidden="false" customHeight="false" outlineLevel="0" collapsed="false">
      <c r="A14873" s="3" t="n">
        <v>14872</v>
      </c>
      <c r="B14873" s="3" t="n">
        <v>14</v>
      </c>
      <c r="C14873" s="3" t="s">
        <v>556</v>
      </c>
      <c r="D14873" s="3" t="s">
        <v>563</v>
      </c>
      <c r="E14873" s="3" t="n">
        <v>1865</v>
      </c>
      <c r="F14873" s="4" t="n">
        <v>50.58</v>
      </c>
      <c r="G14873" s="3" t="s">
        <v>41</v>
      </c>
      <c r="H14873" s="4" t="n">
        <f aca="false">ROUND(E14873*F14873,2)</f>
        <v>94331.7</v>
      </c>
    </row>
    <row r="14874" customFormat="false" ht="15" hidden="false" customHeight="false" outlineLevel="0" collapsed="false">
      <c r="A14874" s="3" t="n">
        <v>14873</v>
      </c>
      <c r="B14874" s="3" t="n">
        <v>5</v>
      </c>
      <c r="C14874" s="3" t="s">
        <v>556</v>
      </c>
      <c r="D14874" s="3" t="s">
        <v>562</v>
      </c>
      <c r="E14874" s="3" t="n">
        <v>3798</v>
      </c>
      <c r="F14874" s="4" t="n">
        <v>718.8</v>
      </c>
      <c r="G14874" s="3" t="s">
        <v>8</v>
      </c>
      <c r="H14874" s="4" t="n">
        <f aca="false">ROUND(E14874*F14874,2)</f>
        <v>2730002.4</v>
      </c>
    </row>
    <row r="14875" customFormat="false" ht="15" hidden="false" customHeight="false" outlineLevel="0" collapsed="false">
      <c r="A14875" s="3" t="n">
        <v>14874</v>
      </c>
      <c r="B14875" s="3" t="n">
        <v>10</v>
      </c>
      <c r="C14875" s="3" t="s">
        <v>556</v>
      </c>
      <c r="D14875" s="3" t="s">
        <v>563</v>
      </c>
      <c r="E14875" s="3" t="n">
        <v>3322</v>
      </c>
      <c r="F14875" s="4" t="n">
        <v>104.96</v>
      </c>
      <c r="G14875" s="3" t="s">
        <v>8</v>
      </c>
      <c r="H14875" s="4" t="n">
        <f aca="false">ROUND(E14875*F14875,2)</f>
        <v>348677.12</v>
      </c>
    </row>
    <row r="14876" customFormat="false" ht="15" hidden="false" customHeight="false" outlineLevel="0" collapsed="false">
      <c r="A14876" s="3" t="n">
        <v>14875</v>
      </c>
      <c r="B14876" s="3" t="n">
        <v>14</v>
      </c>
      <c r="C14876" s="3" t="s">
        <v>556</v>
      </c>
      <c r="D14876" s="3" t="s">
        <v>562</v>
      </c>
      <c r="E14876" s="3" t="n">
        <v>3217</v>
      </c>
      <c r="F14876" s="4" t="n">
        <v>50.72</v>
      </c>
      <c r="G14876" s="3" t="s">
        <v>41</v>
      </c>
      <c r="H14876" s="4" t="n">
        <f aca="false">ROUND(E14876*F14876,2)</f>
        <v>163166.24</v>
      </c>
    </row>
    <row r="14877" customFormat="false" ht="15" hidden="false" customHeight="false" outlineLevel="0" collapsed="false">
      <c r="A14877" s="3" t="n">
        <v>14876</v>
      </c>
      <c r="B14877" s="3" t="n">
        <v>7</v>
      </c>
      <c r="C14877" s="3" t="s">
        <v>556</v>
      </c>
      <c r="D14877" s="3" t="s">
        <v>562</v>
      </c>
      <c r="E14877" s="3" t="n">
        <v>1996</v>
      </c>
      <c r="F14877" s="4" t="n">
        <v>269.22</v>
      </c>
      <c r="G14877" s="3" t="s">
        <v>8</v>
      </c>
      <c r="H14877" s="4" t="n">
        <f aca="false">ROUND(E14877*F14877,2)</f>
        <v>537363.12</v>
      </c>
    </row>
    <row r="14878" customFormat="false" ht="15" hidden="false" customHeight="false" outlineLevel="0" collapsed="false">
      <c r="A14878" s="3" t="n">
        <v>14877</v>
      </c>
      <c r="B14878" s="3" t="n">
        <v>11</v>
      </c>
      <c r="C14878" s="3" t="s">
        <v>556</v>
      </c>
      <c r="D14878" s="3" t="s">
        <v>562</v>
      </c>
      <c r="E14878" s="3" t="n">
        <v>2029</v>
      </c>
      <c r="F14878" s="4" t="n">
        <v>91.36</v>
      </c>
      <c r="G14878" s="3" t="s">
        <v>34</v>
      </c>
      <c r="H14878" s="4" t="n">
        <f aca="false">ROUND(E14878*F14878,2)</f>
        <v>185369.44</v>
      </c>
    </row>
    <row r="14879" customFormat="false" ht="15" hidden="false" customHeight="false" outlineLevel="0" collapsed="false">
      <c r="A14879" s="3" t="n">
        <v>14878</v>
      </c>
      <c r="B14879" s="3" t="n">
        <v>10</v>
      </c>
      <c r="C14879" s="3" t="s">
        <v>556</v>
      </c>
      <c r="D14879" s="3" t="s">
        <v>563</v>
      </c>
      <c r="E14879" s="3" t="n">
        <v>3183</v>
      </c>
      <c r="F14879" s="4" t="n">
        <v>105.1</v>
      </c>
      <c r="G14879" s="3" t="s">
        <v>8</v>
      </c>
      <c r="H14879" s="4" t="n">
        <f aca="false">ROUND(E14879*F14879,2)</f>
        <v>334533.3</v>
      </c>
    </row>
    <row r="14880" customFormat="false" ht="15" hidden="false" customHeight="false" outlineLevel="0" collapsed="false">
      <c r="A14880" s="3" t="n">
        <v>14879</v>
      </c>
      <c r="B14880" s="3" t="n">
        <v>13</v>
      </c>
      <c r="C14880" s="3" t="s">
        <v>556</v>
      </c>
      <c r="D14880" s="3" t="s">
        <v>562</v>
      </c>
      <c r="E14880" s="3" t="n">
        <v>1094</v>
      </c>
      <c r="F14880" s="4" t="n">
        <v>46.71</v>
      </c>
      <c r="G14880" s="3" t="s">
        <v>41</v>
      </c>
      <c r="H14880" s="4" t="n">
        <f aca="false">ROUND(E14880*F14880,2)</f>
        <v>51100.74</v>
      </c>
    </row>
    <row r="14881" customFormat="false" ht="15" hidden="false" customHeight="false" outlineLevel="0" collapsed="false">
      <c r="A14881" s="3" t="n">
        <v>14880</v>
      </c>
      <c r="B14881" s="3" t="n">
        <v>15</v>
      </c>
      <c r="C14881" s="3" t="s">
        <v>556</v>
      </c>
      <c r="D14881" s="3" t="s">
        <v>563</v>
      </c>
      <c r="E14881" s="3" t="n">
        <v>3105</v>
      </c>
      <c r="F14881" s="4" t="n">
        <v>291.51</v>
      </c>
      <c r="G14881" s="3" t="s">
        <v>46</v>
      </c>
      <c r="H14881" s="4" t="n">
        <f aca="false">ROUND(E14881*F14881,2)</f>
        <v>905138.55</v>
      </c>
    </row>
    <row r="14882" customFormat="false" ht="15" hidden="false" customHeight="false" outlineLevel="0" collapsed="false">
      <c r="A14882" s="3" t="n">
        <v>14881</v>
      </c>
      <c r="B14882" s="3" t="n">
        <v>11</v>
      </c>
      <c r="C14882" s="3" t="s">
        <v>556</v>
      </c>
      <c r="D14882" s="3" t="s">
        <v>563</v>
      </c>
      <c r="E14882" s="3" t="n">
        <v>3852</v>
      </c>
      <c r="F14882" s="4" t="n">
        <v>91.21</v>
      </c>
      <c r="G14882" s="3" t="s">
        <v>34</v>
      </c>
      <c r="H14882" s="4" t="n">
        <f aca="false">ROUND(E14882*F14882,2)</f>
        <v>351340.92</v>
      </c>
    </row>
    <row r="14883" customFormat="false" ht="15" hidden="false" customHeight="false" outlineLevel="0" collapsed="false">
      <c r="A14883" s="3" t="n">
        <v>14882</v>
      </c>
      <c r="B14883" s="3" t="n">
        <v>9</v>
      </c>
      <c r="C14883" s="3" t="s">
        <v>556</v>
      </c>
      <c r="D14883" s="3" t="s">
        <v>562</v>
      </c>
      <c r="E14883" s="3" t="n">
        <v>1616</v>
      </c>
      <c r="F14883" s="4" t="n">
        <v>335.41</v>
      </c>
      <c r="G14883" s="3" t="s">
        <v>8</v>
      </c>
      <c r="H14883" s="4" t="n">
        <f aca="false">ROUND(E14883*F14883,2)</f>
        <v>542022.56</v>
      </c>
    </row>
    <row r="14884" customFormat="false" ht="15" hidden="false" customHeight="false" outlineLevel="0" collapsed="false">
      <c r="A14884" s="3" t="n">
        <v>14883</v>
      </c>
      <c r="B14884" s="3" t="n">
        <v>5</v>
      </c>
      <c r="C14884" s="3" t="s">
        <v>556</v>
      </c>
      <c r="D14884" s="3" t="s">
        <v>562</v>
      </c>
      <c r="E14884" s="3" t="n">
        <v>121</v>
      </c>
      <c r="F14884" s="4" t="n">
        <v>719.43</v>
      </c>
      <c r="G14884" s="3" t="s">
        <v>8</v>
      </c>
      <c r="H14884" s="4" t="n">
        <f aca="false">ROUND(E14884*F14884,2)</f>
        <v>87051.03</v>
      </c>
    </row>
    <row r="14885" customFormat="false" ht="15" hidden="false" customHeight="false" outlineLevel="0" collapsed="false">
      <c r="A14885" s="3" t="n">
        <v>14884</v>
      </c>
      <c r="B14885" s="3" t="n">
        <v>15</v>
      </c>
      <c r="C14885" s="3" t="s">
        <v>556</v>
      </c>
      <c r="D14885" s="3" t="s">
        <v>562</v>
      </c>
      <c r="E14885" s="3" t="n">
        <v>2038</v>
      </c>
      <c r="F14885" s="4" t="n">
        <v>291.09</v>
      </c>
      <c r="G14885" s="3" t="s">
        <v>46</v>
      </c>
      <c r="H14885" s="4" t="n">
        <f aca="false">ROUND(E14885*F14885,2)</f>
        <v>593241.42</v>
      </c>
    </row>
    <row r="14886" customFormat="false" ht="15" hidden="false" customHeight="false" outlineLevel="0" collapsed="false">
      <c r="A14886" s="3" t="n">
        <v>14885</v>
      </c>
      <c r="B14886" s="3" t="n">
        <v>6</v>
      </c>
      <c r="C14886" s="3" t="s">
        <v>556</v>
      </c>
      <c r="D14886" s="3" t="s">
        <v>563</v>
      </c>
      <c r="E14886" s="3" t="n">
        <v>2197</v>
      </c>
      <c r="F14886" s="4" t="n">
        <v>295.54</v>
      </c>
      <c r="G14886" s="3" t="s">
        <v>8</v>
      </c>
      <c r="H14886" s="4" t="n">
        <f aca="false">ROUND(E14886*F14886,2)</f>
        <v>649301.38</v>
      </c>
    </row>
    <row r="14887" customFormat="false" ht="15" hidden="false" customHeight="false" outlineLevel="0" collapsed="false">
      <c r="A14887" s="3" t="n">
        <v>14886</v>
      </c>
      <c r="B14887" s="3" t="n">
        <v>7</v>
      </c>
      <c r="C14887" s="3" t="s">
        <v>556</v>
      </c>
      <c r="D14887" s="3" t="s">
        <v>563</v>
      </c>
      <c r="E14887" s="3" t="n">
        <v>1527</v>
      </c>
      <c r="F14887" s="4" t="n">
        <v>268.22</v>
      </c>
      <c r="G14887" s="3" t="s">
        <v>8</v>
      </c>
      <c r="H14887" s="4" t="n">
        <f aca="false">ROUND(E14887*F14887,2)</f>
        <v>409571.94</v>
      </c>
    </row>
    <row r="14888" customFormat="false" ht="15" hidden="false" customHeight="false" outlineLevel="0" collapsed="false">
      <c r="A14888" s="3" t="n">
        <v>14887</v>
      </c>
      <c r="B14888" s="3" t="n">
        <v>1</v>
      </c>
      <c r="C14888" s="3" t="s">
        <v>556</v>
      </c>
      <c r="D14888" s="3" t="s">
        <v>563</v>
      </c>
      <c r="E14888" s="3" t="n">
        <v>4624</v>
      </c>
      <c r="F14888" s="4" t="n">
        <v>324.16</v>
      </c>
      <c r="G14888" s="3" t="s">
        <v>8</v>
      </c>
      <c r="H14888" s="4" t="n">
        <f aca="false">ROUND(E14888*F14888,2)</f>
        <v>1498915.84</v>
      </c>
    </row>
    <row r="14889" customFormat="false" ht="15" hidden="false" customHeight="false" outlineLevel="0" collapsed="false">
      <c r="A14889" s="3" t="n">
        <v>14888</v>
      </c>
      <c r="B14889" s="3" t="n">
        <v>3</v>
      </c>
      <c r="C14889" s="3" t="s">
        <v>556</v>
      </c>
      <c r="D14889" s="3" t="s">
        <v>562</v>
      </c>
      <c r="E14889" s="3" t="n">
        <v>4598</v>
      </c>
      <c r="F14889" s="4" t="n">
        <v>202.73</v>
      </c>
      <c r="G14889" s="3" t="s">
        <v>8</v>
      </c>
      <c r="H14889" s="4" t="n">
        <f aca="false">ROUND(E14889*F14889,2)</f>
        <v>932152.54</v>
      </c>
    </row>
    <row r="14890" customFormat="false" ht="15" hidden="false" customHeight="false" outlineLevel="0" collapsed="false">
      <c r="A14890" s="3" t="n">
        <v>14889</v>
      </c>
      <c r="B14890" s="3" t="n">
        <v>1</v>
      </c>
      <c r="C14890" s="3" t="s">
        <v>556</v>
      </c>
      <c r="D14890" s="3" t="s">
        <v>562</v>
      </c>
      <c r="E14890" s="3" t="n">
        <v>1190</v>
      </c>
      <c r="F14890" s="4" t="n">
        <v>324.78</v>
      </c>
      <c r="G14890" s="3" t="s">
        <v>8</v>
      </c>
      <c r="H14890" s="4" t="n">
        <f aca="false">ROUND(E14890*F14890,2)</f>
        <v>386488.2</v>
      </c>
    </row>
    <row r="14891" customFormat="false" ht="15" hidden="false" customHeight="false" outlineLevel="0" collapsed="false">
      <c r="A14891" s="3" t="n">
        <v>14890</v>
      </c>
      <c r="B14891" s="3" t="n">
        <v>2</v>
      </c>
      <c r="C14891" s="3" t="s">
        <v>556</v>
      </c>
      <c r="D14891" s="3" t="s">
        <v>562</v>
      </c>
      <c r="E14891" s="3" t="n">
        <v>700</v>
      </c>
      <c r="F14891" s="4" t="n">
        <v>27.27</v>
      </c>
      <c r="G14891" s="3" t="s">
        <v>8</v>
      </c>
      <c r="H14891" s="4" t="n">
        <f aca="false">ROUND(E14891*F14891,2)</f>
        <v>19089</v>
      </c>
    </row>
    <row r="14892" customFormat="false" ht="15" hidden="false" customHeight="false" outlineLevel="0" collapsed="false">
      <c r="A14892" s="3" t="n">
        <v>14891</v>
      </c>
      <c r="B14892" s="3" t="n">
        <v>13</v>
      </c>
      <c r="C14892" s="3" t="s">
        <v>556</v>
      </c>
      <c r="D14892" s="3" t="s">
        <v>562</v>
      </c>
      <c r="E14892" s="3" t="n">
        <v>4180</v>
      </c>
      <c r="F14892" s="4" t="n">
        <v>46.65</v>
      </c>
      <c r="G14892" s="3" t="s">
        <v>41</v>
      </c>
      <c r="H14892" s="4" t="n">
        <f aca="false">ROUND(E14892*F14892,2)</f>
        <v>194997</v>
      </c>
    </row>
    <row r="14893" customFormat="false" ht="15" hidden="false" customHeight="false" outlineLevel="0" collapsed="false">
      <c r="A14893" s="3" t="n">
        <v>14892</v>
      </c>
      <c r="B14893" s="3" t="n">
        <v>9</v>
      </c>
      <c r="C14893" s="3" t="s">
        <v>556</v>
      </c>
      <c r="D14893" s="3" t="s">
        <v>563</v>
      </c>
      <c r="E14893" s="3" t="n">
        <v>1327</v>
      </c>
      <c r="F14893" s="4" t="n">
        <v>335.55</v>
      </c>
      <c r="G14893" s="3" t="s">
        <v>8</v>
      </c>
      <c r="H14893" s="4" t="n">
        <f aca="false">ROUND(E14893*F14893,2)</f>
        <v>445274.85</v>
      </c>
    </row>
    <row r="14894" customFormat="false" ht="15" hidden="false" customHeight="false" outlineLevel="0" collapsed="false">
      <c r="A14894" s="3" t="n">
        <v>14893</v>
      </c>
      <c r="B14894" s="3" t="n">
        <v>12</v>
      </c>
      <c r="C14894" s="3" t="s">
        <v>556</v>
      </c>
      <c r="D14894" s="3" t="s">
        <v>563</v>
      </c>
      <c r="E14894" s="3" t="n">
        <v>3361</v>
      </c>
      <c r="F14894" s="4" t="n">
        <v>208.52</v>
      </c>
      <c r="G14894" s="3" t="s">
        <v>38</v>
      </c>
      <c r="H14894" s="4" t="n">
        <f aca="false">ROUND(E14894*F14894,2)</f>
        <v>700835.72</v>
      </c>
    </row>
    <row r="14895" customFormat="false" ht="15" hidden="false" customHeight="false" outlineLevel="0" collapsed="false">
      <c r="A14895" s="3" t="n">
        <v>14894</v>
      </c>
      <c r="B14895" s="3" t="n">
        <v>3</v>
      </c>
      <c r="C14895" s="3" t="s">
        <v>556</v>
      </c>
      <c r="D14895" s="3" t="s">
        <v>562</v>
      </c>
      <c r="E14895" s="3" t="n">
        <v>970</v>
      </c>
      <c r="F14895" s="4" t="n">
        <v>202.68</v>
      </c>
      <c r="G14895" s="3" t="s">
        <v>8</v>
      </c>
      <c r="H14895" s="4" t="n">
        <f aca="false">ROUND(E14895*F14895,2)</f>
        <v>196599.6</v>
      </c>
    </row>
    <row r="14896" customFormat="false" ht="15" hidden="false" customHeight="false" outlineLevel="0" collapsed="false">
      <c r="A14896" s="3" t="n">
        <v>14895</v>
      </c>
      <c r="B14896" s="3" t="n">
        <v>11</v>
      </c>
      <c r="C14896" s="3" t="s">
        <v>556</v>
      </c>
      <c r="D14896" s="3" t="s">
        <v>562</v>
      </c>
      <c r="E14896" s="3" t="n">
        <v>1470</v>
      </c>
      <c r="F14896" s="4" t="n">
        <v>91.42</v>
      </c>
      <c r="G14896" s="3" t="s">
        <v>34</v>
      </c>
      <c r="H14896" s="4" t="n">
        <f aca="false">ROUND(E14896*F14896,2)</f>
        <v>134387.4</v>
      </c>
    </row>
    <row r="14897" customFormat="false" ht="15" hidden="false" customHeight="false" outlineLevel="0" collapsed="false">
      <c r="A14897" s="3" t="n">
        <v>14896</v>
      </c>
      <c r="B14897" s="3" t="n">
        <v>8</v>
      </c>
      <c r="C14897" s="3" t="s">
        <v>556</v>
      </c>
      <c r="D14897" s="3" t="s">
        <v>563</v>
      </c>
      <c r="E14897" s="3" t="n">
        <v>3072</v>
      </c>
      <c r="F14897" s="4" t="n">
        <v>87.82</v>
      </c>
      <c r="G14897" s="3" t="s">
        <v>8</v>
      </c>
      <c r="H14897" s="4" t="n">
        <f aca="false">ROUND(E14897*F14897,2)</f>
        <v>269783.04</v>
      </c>
    </row>
    <row r="14898" customFormat="false" ht="15" hidden="false" customHeight="false" outlineLevel="0" collapsed="false">
      <c r="A14898" s="3" t="n">
        <v>14897</v>
      </c>
      <c r="B14898" s="3" t="n">
        <v>15</v>
      </c>
      <c r="C14898" s="3" t="s">
        <v>556</v>
      </c>
      <c r="D14898" s="3" t="s">
        <v>562</v>
      </c>
      <c r="E14898" s="3" t="n">
        <v>3878</v>
      </c>
      <c r="F14898" s="4" t="n">
        <v>291.68</v>
      </c>
      <c r="G14898" s="3" t="s">
        <v>46</v>
      </c>
      <c r="H14898" s="4" t="n">
        <f aca="false">ROUND(E14898*F14898,2)</f>
        <v>1131135.04</v>
      </c>
    </row>
    <row r="14899" customFormat="false" ht="15" hidden="false" customHeight="false" outlineLevel="0" collapsed="false">
      <c r="A14899" s="3" t="n">
        <v>14898</v>
      </c>
      <c r="B14899" s="3" t="n">
        <v>12</v>
      </c>
      <c r="C14899" s="3" t="s">
        <v>556</v>
      </c>
      <c r="D14899" s="3" t="s">
        <v>563</v>
      </c>
      <c r="E14899" s="3" t="n">
        <v>3914</v>
      </c>
      <c r="F14899" s="4" t="n">
        <v>209.05</v>
      </c>
      <c r="G14899" s="3" t="s">
        <v>38</v>
      </c>
      <c r="H14899" s="4" t="n">
        <f aca="false">ROUND(E14899*F14899,2)</f>
        <v>818221.7</v>
      </c>
    </row>
    <row r="14900" customFormat="false" ht="15" hidden="false" customHeight="false" outlineLevel="0" collapsed="false">
      <c r="A14900" s="3" t="n">
        <v>14899</v>
      </c>
      <c r="B14900" s="3" t="n">
        <v>12</v>
      </c>
      <c r="C14900" s="3" t="s">
        <v>556</v>
      </c>
      <c r="D14900" s="3" t="s">
        <v>563</v>
      </c>
      <c r="E14900" s="3" t="n">
        <v>1950</v>
      </c>
      <c r="F14900" s="4" t="n">
        <v>208.68</v>
      </c>
      <c r="G14900" s="3" t="s">
        <v>38</v>
      </c>
      <c r="H14900" s="4" t="n">
        <f aca="false">ROUND(E14900*F14900,2)</f>
        <v>406926</v>
      </c>
    </row>
    <row r="14901" customFormat="false" ht="15" hidden="false" customHeight="false" outlineLevel="0" collapsed="false">
      <c r="A14901" s="3" t="n">
        <v>14900</v>
      </c>
      <c r="B14901" s="3" t="n">
        <v>13</v>
      </c>
      <c r="C14901" s="3" t="s">
        <v>556</v>
      </c>
      <c r="D14901" s="3" t="s">
        <v>563</v>
      </c>
      <c r="E14901" s="3" t="n">
        <v>4379</v>
      </c>
      <c r="F14901" s="4" t="n">
        <v>46.69</v>
      </c>
      <c r="G14901" s="3" t="s">
        <v>41</v>
      </c>
      <c r="H14901" s="4" t="n">
        <f aca="false">ROUND(E14901*F14901,2)</f>
        <v>204455.51</v>
      </c>
    </row>
    <row r="14902" customFormat="false" ht="15" hidden="false" customHeight="false" outlineLevel="0" collapsed="false">
      <c r="A14902" s="3" t="n">
        <v>14901</v>
      </c>
      <c r="B14902" s="3" t="n">
        <v>15</v>
      </c>
      <c r="C14902" s="3" t="s">
        <v>556</v>
      </c>
      <c r="D14902" s="3" t="s">
        <v>562</v>
      </c>
      <c r="E14902" s="3" t="n">
        <v>810</v>
      </c>
      <c r="F14902" s="4" t="n">
        <v>291.5</v>
      </c>
      <c r="G14902" s="3" t="s">
        <v>46</v>
      </c>
      <c r="H14902" s="4" t="n">
        <f aca="false">ROUND(E14902*F14902,2)</f>
        <v>236115</v>
      </c>
    </row>
    <row r="14903" customFormat="false" ht="15" hidden="false" customHeight="false" outlineLevel="0" collapsed="false">
      <c r="A14903" s="3" t="n">
        <v>14902</v>
      </c>
      <c r="B14903" s="3" t="n">
        <v>14</v>
      </c>
      <c r="C14903" s="3" t="s">
        <v>556</v>
      </c>
      <c r="D14903" s="3" t="s">
        <v>563</v>
      </c>
      <c r="E14903" s="3" t="n">
        <v>1139</v>
      </c>
      <c r="F14903" s="4" t="n">
        <v>50.61</v>
      </c>
      <c r="G14903" s="3" t="s">
        <v>41</v>
      </c>
      <c r="H14903" s="4" t="n">
        <f aca="false">ROUND(E14903*F14903,2)</f>
        <v>57644.79</v>
      </c>
    </row>
    <row r="14904" customFormat="false" ht="15" hidden="false" customHeight="false" outlineLevel="0" collapsed="false">
      <c r="A14904" s="3" t="n">
        <v>14903</v>
      </c>
      <c r="B14904" s="3" t="n">
        <v>15</v>
      </c>
      <c r="C14904" s="3" t="s">
        <v>556</v>
      </c>
      <c r="D14904" s="3" t="s">
        <v>563</v>
      </c>
      <c r="E14904" s="3" t="n">
        <v>3736</v>
      </c>
      <c r="F14904" s="4" t="n">
        <v>291.53</v>
      </c>
      <c r="G14904" s="3" t="s">
        <v>46</v>
      </c>
      <c r="H14904" s="4" t="n">
        <f aca="false">ROUND(E14904*F14904,2)</f>
        <v>1089156.08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9" min="5" style="0" width="1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570</v>
      </c>
      <c r="J1" s="1" t="s">
        <v>571</v>
      </c>
    </row>
    <row r="2" customFormat="false" ht="15" hidden="false" customHeight="false" outlineLevel="0" collapsed="false">
      <c r="A2" s="3" t="n">
        <v>1</v>
      </c>
      <c r="B2" s="3" t="s">
        <v>5</v>
      </c>
      <c r="C2" s="3" t="n">
        <v>2024</v>
      </c>
      <c r="D2" s="3" t="n">
        <v>1</v>
      </c>
      <c r="E2" s="3" t="n">
        <v>1</v>
      </c>
      <c r="F2" s="3" t="s">
        <v>57</v>
      </c>
      <c r="G2" s="3" t="s">
        <v>120</v>
      </c>
      <c r="H2" s="4" t="n">
        <f aca="false">INDEX(Stock_Prices!$G$2:$G$7501,MATCH("1_2024-01-02",Stock_Prices!$K$2:$K$7501,0))</f>
        <v>271.46</v>
      </c>
      <c r="I2" s="4" t="n">
        <f aca="false">INDEX(Stock_Prices!$G$2:$G$7501,MATCH("1_2024-03-29",Stock_Prices!$K$2:$K$7501,0))</f>
        <v>345.85</v>
      </c>
      <c r="J2" s="6" t="n">
        <f aca="false">ROUND((I2-H2)/H2*100,2)</f>
        <v>27.4</v>
      </c>
    </row>
    <row r="3" customFormat="false" ht="15" hidden="false" customHeight="false" outlineLevel="0" collapsed="false">
      <c r="A3" s="3" t="n">
        <v>1</v>
      </c>
      <c r="B3" s="3" t="s">
        <v>5</v>
      </c>
      <c r="C3" s="3" t="n">
        <v>2024</v>
      </c>
      <c r="D3" s="3" t="n">
        <v>2</v>
      </c>
      <c r="E3" s="3" t="n">
        <v>2</v>
      </c>
      <c r="F3" s="3" t="s">
        <v>121</v>
      </c>
      <c r="G3" s="3" t="s">
        <v>185</v>
      </c>
      <c r="H3" s="4" t="n">
        <f aca="false">INDEX(Stock_Prices!$G$2:$G$7501,MATCH("1_2024-04-01",Stock_Prices!$K$2:$K$7501,0))</f>
        <v>347.91</v>
      </c>
      <c r="I3" s="4" t="n">
        <f aca="false">INDEX(Stock_Prices!$G$2:$G$7501,MATCH("1_2024-06-28",Stock_Prices!$K$2:$K$7501,0))</f>
        <v>450.72</v>
      </c>
      <c r="J3" s="6" t="n">
        <f aca="false">ROUND((I3-H3)/H3*100,2)</f>
        <v>29.55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n">
        <v>2024</v>
      </c>
      <c r="D4" s="3" t="n">
        <v>3</v>
      </c>
      <c r="E4" s="3" t="n">
        <v>3</v>
      </c>
      <c r="F4" s="3" t="s">
        <v>186</v>
      </c>
      <c r="G4" s="3" t="s">
        <v>251</v>
      </c>
      <c r="H4" s="4" t="n">
        <f aca="false">INDEX(Stock_Prices!$G$2:$G$7501,MATCH("1_2024-07-01",Stock_Prices!$K$2:$K$7501,0))</f>
        <v>455.95</v>
      </c>
      <c r="I4" s="4" t="n">
        <f aca="false">INDEX(Stock_Prices!$G$2:$G$7501,MATCH("1_2024-09-30",Stock_Prices!$K$2:$K$7501,0))</f>
        <v>405.21</v>
      </c>
      <c r="J4" s="6" t="n">
        <f aca="false">ROUND((I4-H4)/H4*100,2)</f>
        <v>-11.13</v>
      </c>
    </row>
    <row r="5" customFormat="false" ht="15" hidden="false" customHeight="false" outlineLevel="0" collapsed="false">
      <c r="A5" s="3" t="n">
        <v>1</v>
      </c>
      <c r="B5" s="3" t="s">
        <v>5</v>
      </c>
      <c r="C5" s="3" t="n">
        <v>2024</v>
      </c>
      <c r="D5" s="3" t="n">
        <v>4</v>
      </c>
      <c r="E5" s="3" t="n">
        <v>4</v>
      </c>
      <c r="F5" s="3" t="s">
        <v>252</v>
      </c>
      <c r="G5" s="3" t="s">
        <v>317</v>
      </c>
      <c r="H5" s="4" t="n">
        <f aca="false">INDEX(Stock_Prices!$G$2:$G$7501,MATCH("1_2024-10-01",Stock_Prices!$K$2:$K$7501,0))</f>
        <v>402.78</v>
      </c>
      <c r="I5" s="4" t="n">
        <f aca="false">INDEX(Stock_Prices!$G$2:$G$7501,MATCH("1_2024-12-31",Stock_Prices!$K$2:$K$7501,0))</f>
        <v>396.54</v>
      </c>
      <c r="J5" s="6" t="n">
        <f aca="false">ROUND((I5-H5)/H5*100,2)</f>
        <v>-1.55</v>
      </c>
    </row>
    <row r="6" customFormat="false" ht="15" hidden="false" customHeight="false" outlineLevel="0" collapsed="false">
      <c r="A6" s="3" t="n">
        <v>1</v>
      </c>
      <c r="B6" s="3" t="s">
        <v>5</v>
      </c>
      <c r="C6" s="3" t="n">
        <v>2025</v>
      </c>
      <c r="D6" s="3" t="n">
        <v>1</v>
      </c>
      <c r="E6" s="3" t="n">
        <v>5</v>
      </c>
      <c r="F6" s="3" t="s">
        <v>318</v>
      </c>
      <c r="G6" s="3" t="s">
        <v>381</v>
      </c>
      <c r="H6" s="4" t="n">
        <f aca="false">INDEX(Stock_Prices!$G$2:$G$7501,MATCH("1_2025-01-01",Stock_Prices!$K$2:$K$7501,0))</f>
        <v>403.05</v>
      </c>
      <c r="I6" s="4" t="n">
        <f aca="false">INDEX(Stock_Prices!$G$2:$G$7501,MATCH("1_2025-03-31",Stock_Prices!$K$2:$K$7501,0))</f>
        <v>392.44</v>
      </c>
      <c r="J6" s="6" t="n">
        <f aca="false">ROUND((I6-H6)/H6*100,2)</f>
        <v>-2.63</v>
      </c>
    </row>
    <row r="7" customFormat="false" ht="15" hidden="false" customHeight="false" outlineLevel="0" collapsed="false">
      <c r="A7" s="3" t="n">
        <v>1</v>
      </c>
      <c r="B7" s="3" t="s">
        <v>5</v>
      </c>
      <c r="C7" s="3" t="n">
        <v>2025</v>
      </c>
      <c r="D7" s="3" t="n">
        <v>2</v>
      </c>
      <c r="E7" s="3" t="n">
        <v>6</v>
      </c>
      <c r="F7" s="3" t="s">
        <v>382</v>
      </c>
      <c r="G7" s="3" t="s">
        <v>446</v>
      </c>
      <c r="H7" s="4" t="n">
        <f aca="false">INDEX(Stock_Prices!$G$2:$G$7501,MATCH("1_2025-04-01",Stock_Prices!$K$2:$K$7501,0))</f>
        <v>399.12</v>
      </c>
      <c r="I7" s="4" t="n">
        <f aca="false">INDEX(Stock_Prices!$G$2:$G$7501,MATCH("1_2025-06-30",Stock_Prices!$K$2:$K$7501,0))</f>
        <v>447.74</v>
      </c>
      <c r="J7" s="6" t="n">
        <f aca="false">ROUND((I7-H7)/H7*100,2)</f>
        <v>12.18</v>
      </c>
    </row>
    <row r="8" customFormat="false" ht="15" hidden="false" customHeight="false" outlineLevel="0" collapsed="false">
      <c r="A8" s="3" t="n">
        <v>1</v>
      </c>
      <c r="B8" s="3" t="s">
        <v>5</v>
      </c>
      <c r="C8" s="3" t="n">
        <v>2025</v>
      </c>
      <c r="D8" s="3" t="n">
        <v>3</v>
      </c>
      <c r="E8" s="3" t="n">
        <v>7</v>
      </c>
      <c r="F8" s="3" t="s">
        <v>447</v>
      </c>
      <c r="G8" s="3" t="s">
        <v>512</v>
      </c>
      <c r="H8" s="4" t="n">
        <f aca="false">INDEX(Stock_Prices!$G$2:$G$7501,MATCH("1_2025-07-01",Stock_Prices!$K$2:$K$7501,0))</f>
        <v>433.14</v>
      </c>
      <c r="I8" s="4" t="n">
        <f aca="false">INDEX(Stock_Prices!$G$2:$G$7501,MATCH("1_2025-09-30",Stock_Prices!$K$2:$K$7501,0))</f>
        <v>317.6</v>
      </c>
      <c r="J8" s="6" t="n">
        <f aca="false">ROUND((I8-H8)/H8*100,2)</f>
        <v>-26.67</v>
      </c>
    </row>
    <row r="9" customFormat="false" ht="15" hidden="false" customHeight="false" outlineLevel="0" collapsed="false">
      <c r="A9" s="3" t="n">
        <v>1</v>
      </c>
      <c r="B9" s="3" t="s">
        <v>5</v>
      </c>
      <c r="C9" s="3" t="n">
        <v>2025</v>
      </c>
      <c r="D9" s="3" t="n">
        <v>4</v>
      </c>
      <c r="E9" s="3" t="n">
        <v>8</v>
      </c>
      <c r="F9" s="3" t="s">
        <v>513</v>
      </c>
      <c r="G9" s="3" t="s">
        <v>556</v>
      </c>
      <c r="H9" s="4" t="n">
        <f aca="false">INDEX(Stock_Prices!$G$2:$G$7501,MATCH("1_2025-10-01",Stock_Prices!$K$2:$K$7501,0))</f>
        <v>321.95</v>
      </c>
      <c r="I9" s="4" t="n">
        <f aca="false">INDEX(Stock_Prices!$G$2:$G$7501,MATCH("1_2025-12-01",Stock_Prices!$K$2:$K$7501,0))</f>
        <v>324.9</v>
      </c>
      <c r="J9" s="6" t="n">
        <f aca="false">ROUND((I9-H9)/H9*100,2)</f>
        <v>0.92</v>
      </c>
    </row>
    <row r="10" customFormat="false" ht="15" hidden="false" customHeight="false" outlineLevel="0" collapsed="false">
      <c r="A10" s="3" t="n">
        <v>2</v>
      </c>
      <c r="B10" s="3" t="s">
        <v>9</v>
      </c>
      <c r="C10" s="3" t="n">
        <v>2024</v>
      </c>
      <c r="D10" s="3" t="n">
        <v>1</v>
      </c>
      <c r="E10" s="3" t="n">
        <v>1</v>
      </c>
      <c r="F10" s="3" t="s">
        <v>57</v>
      </c>
      <c r="G10" s="3" t="s">
        <v>120</v>
      </c>
      <c r="H10" s="4" t="n">
        <f aca="false">INDEX(Stock_Prices!$G$2:$G$7501,MATCH("2_2024-01-02",Stock_Prices!$K$2:$K$7501,0))</f>
        <v>49.21</v>
      </c>
      <c r="I10" s="4" t="n">
        <f aca="false">INDEX(Stock_Prices!$G$2:$G$7501,MATCH("2_2024-03-29",Stock_Prices!$K$2:$K$7501,0))</f>
        <v>64.35</v>
      </c>
      <c r="J10" s="6" t="n">
        <f aca="false">ROUND((I10-H10)/H10*100,2)</f>
        <v>30.77</v>
      </c>
    </row>
    <row r="11" customFormat="false" ht="15" hidden="false" customHeight="false" outlineLevel="0" collapsed="false">
      <c r="A11" s="3" t="n">
        <v>2</v>
      </c>
      <c r="B11" s="3" t="s">
        <v>9</v>
      </c>
      <c r="C11" s="3" t="n">
        <v>2024</v>
      </c>
      <c r="D11" s="3" t="n">
        <v>2</v>
      </c>
      <c r="E11" s="3" t="n">
        <v>2</v>
      </c>
      <c r="F11" s="3" t="s">
        <v>121</v>
      </c>
      <c r="G11" s="3" t="s">
        <v>185</v>
      </c>
      <c r="H11" s="4" t="n">
        <f aca="false">INDEX(Stock_Prices!$G$2:$G$7501,MATCH("2_2024-04-01",Stock_Prices!$K$2:$K$7501,0))</f>
        <v>66.64</v>
      </c>
      <c r="I11" s="4" t="n">
        <f aca="false">INDEX(Stock_Prices!$G$2:$G$7501,MATCH("2_2024-06-28",Stock_Prices!$K$2:$K$7501,0))</f>
        <v>64.33</v>
      </c>
      <c r="J11" s="6" t="n">
        <f aca="false">ROUND((I11-H11)/H11*100,2)</f>
        <v>-3.47</v>
      </c>
    </row>
    <row r="12" customFormat="false" ht="15" hidden="false" customHeight="false" outlineLevel="0" collapsed="false">
      <c r="A12" s="3" t="n">
        <v>2</v>
      </c>
      <c r="B12" s="3" t="s">
        <v>9</v>
      </c>
      <c r="C12" s="3" t="n">
        <v>2024</v>
      </c>
      <c r="D12" s="3" t="n">
        <v>3</v>
      </c>
      <c r="E12" s="3" t="n">
        <v>3</v>
      </c>
      <c r="F12" s="3" t="s">
        <v>186</v>
      </c>
      <c r="G12" s="3" t="s">
        <v>251</v>
      </c>
      <c r="H12" s="4" t="n">
        <f aca="false">INDEX(Stock_Prices!$G$2:$G$7501,MATCH("2_2024-07-01",Stock_Prices!$K$2:$K$7501,0))</f>
        <v>66.41</v>
      </c>
      <c r="I12" s="4" t="n">
        <f aca="false">INDEX(Stock_Prices!$G$2:$G$7501,MATCH("2_2024-09-30",Stock_Prices!$K$2:$K$7501,0))</f>
        <v>56.39</v>
      </c>
      <c r="J12" s="6" t="n">
        <f aca="false">ROUND((I12-H12)/H12*100,2)</f>
        <v>-15.09</v>
      </c>
    </row>
    <row r="13" customFormat="false" ht="15" hidden="false" customHeight="false" outlineLevel="0" collapsed="false">
      <c r="A13" s="3" t="n">
        <v>2</v>
      </c>
      <c r="B13" s="3" t="s">
        <v>9</v>
      </c>
      <c r="C13" s="3" t="n">
        <v>2024</v>
      </c>
      <c r="D13" s="3" t="n">
        <v>4</v>
      </c>
      <c r="E13" s="3" t="n">
        <v>4</v>
      </c>
      <c r="F13" s="3" t="s">
        <v>252</v>
      </c>
      <c r="G13" s="3" t="s">
        <v>317</v>
      </c>
      <c r="H13" s="4" t="n">
        <f aca="false">INDEX(Stock_Prices!$G$2:$G$7501,MATCH("2_2024-10-01",Stock_Prices!$K$2:$K$7501,0))</f>
        <v>57.66</v>
      </c>
      <c r="I13" s="4" t="n">
        <f aca="false">INDEX(Stock_Prices!$G$2:$G$7501,MATCH("2_2024-12-31",Stock_Prices!$K$2:$K$7501,0))</f>
        <v>49.02</v>
      </c>
      <c r="J13" s="6" t="n">
        <f aca="false">ROUND((I13-H13)/H13*100,2)</f>
        <v>-14.98</v>
      </c>
    </row>
    <row r="14" customFormat="false" ht="15" hidden="false" customHeight="false" outlineLevel="0" collapsed="false">
      <c r="A14" s="3" t="n">
        <v>2</v>
      </c>
      <c r="B14" s="3" t="s">
        <v>9</v>
      </c>
      <c r="C14" s="3" t="n">
        <v>2025</v>
      </c>
      <c r="D14" s="3" t="n">
        <v>1</v>
      </c>
      <c r="E14" s="3" t="n">
        <v>5</v>
      </c>
      <c r="F14" s="3" t="s">
        <v>318</v>
      </c>
      <c r="G14" s="3" t="s">
        <v>381</v>
      </c>
      <c r="H14" s="4" t="n">
        <f aca="false">INDEX(Stock_Prices!$G$2:$G$7501,MATCH("2_2025-01-01",Stock_Prices!$K$2:$K$7501,0))</f>
        <v>47.36</v>
      </c>
      <c r="I14" s="4" t="n">
        <f aca="false">INDEX(Stock_Prices!$G$2:$G$7501,MATCH("2_2025-03-31",Stock_Prices!$K$2:$K$7501,0))</f>
        <v>36.96</v>
      </c>
      <c r="J14" s="6" t="n">
        <f aca="false">ROUND((I14-H14)/H14*100,2)</f>
        <v>-21.96</v>
      </c>
    </row>
    <row r="15" customFormat="false" ht="15" hidden="false" customHeight="false" outlineLevel="0" collapsed="false">
      <c r="A15" s="3" t="n">
        <v>2</v>
      </c>
      <c r="B15" s="3" t="s">
        <v>9</v>
      </c>
      <c r="C15" s="3" t="n">
        <v>2025</v>
      </c>
      <c r="D15" s="3" t="n">
        <v>2</v>
      </c>
      <c r="E15" s="3" t="n">
        <v>6</v>
      </c>
      <c r="F15" s="3" t="s">
        <v>382</v>
      </c>
      <c r="G15" s="3" t="s">
        <v>446</v>
      </c>
      <c r="H15" s="4" t="n">
        <f aca="false">INDEX(Stock_Prices!$G$2:$G$7501,MATCH("2_2025-04-01",Stock_Prices!$K$2:$K$7501,0))</f>
        <v>35.26</v>
      </c>
      <c r="I15" s="4" t="n">
        <f aca="false">INDEX(Stock_Prices!$G$2:$G$7501,MATCH("2_2025-06-30",Stock_Prices!$K$2:$K$7501,0))</f>
        <v>30.22</v>
      </c>
      <c r="J15" s="6" t="n">
        <f aca="false">ROUND((I15-H15)/H15*100,2)</f>
        <v>-14.29</v>
      </c>
    </row>
    <row r="16" customFormat="false" ht="15" hidden="false" customHeight="false" outlineLevel="0" collapsed="false">
      <c r="A16" s="3" t="n">
        <v>2</v>
      </c>
      <c r="B16" s="3" t="s">
        <v>9</v>
      </c>
      <c r="C16" s="3" t="n">
        <v>2025</v>
      </c>
      <c r="D16" s="3" t="n">
        <v>3</v>
      </c>
      <c r="E16" s="3" t="n">
        <v>7</v>
      </c>
      <c r="F16" s="3" t="s">
        <v>447</v>
      </c>
      <c r="G16" s="3" t="s">
        <v>512</v>
      </c>
      <c r="H16" s="4" t="n">
        <f aca="false">INDEX(Stock_Prices!$G$2:$G$7501,MATCH("2_2025-07-01",Stock_Prices!$K$2:$K$7501,0))</f>
        <v>30.28</v>
      </c>
      <c r="I16" s="4" t="n">
        <f aca="false">INDEX(Stock_Prices!$G$2:$G$7501,MATCH("2_2025-09-30",Stock_Prices!$K$2:$K$7501,0))</f>
        <v>31.29</v>
      </c>
      <c r="J16" s="6" t="n">
        <f aca="false">ROUND((I16-H16)/H16*100,2)</f>
        <v>3.34</v>
      </c>
    </row>
    <row r="17" customFormat="false" ht="15" hidden="false" customHeight="false" outlineLevel="0" collapsed="false">
      <c r="A17" s="3" t="n">
        <v>2</v>
      </c>
      <c r="B17" s="3" t="s">
        <v>9</v>
      </c>
      <c r="C17" s="3" t="n">
        <v>2025</v>
      </c>
      <c r="D17" s="3" t="n">
        <v>4</v>
      </c>
      <c r="E17" s="3" t="n">
        <v>8</v>
      </c>
      <c r="F17" s="3" t="s">
        <v>513</v>
      </c>
      <c r="G17" s="3" t="s">
        <v>556</v>
      </c>
      <c r="H17" s="4" t="n">
        <f aca="false">INDEX(Stock_Prices!$G$2:$G$7501,MATCH("2_2025-10-01",Stock_Prices!$K$2:$K$7501,0))</f>
        <v>32.43</v>
      </c>
      <c r="I17" s="4" t="n">
        <f aca="false">INDEX(Stock_Prices!$G$2:$G$7501,MATCH("2_2025-12-01",Stock_Prices!$K$2:$K$7501,0))</f>
        <v>27.21</v>
      </c>
      <c r="J17" s="6" t="n">
        <f aca="false">ROUND((I17-H17)/H17*100,2)</f>
        <v>-16.1</v>
      </c>
    </row>
    <row r="18" customFormat="false" ht="15" hidden="false" customHeight="false" outlineLevel="0" collapsed="false">
      <c r="A18" s="3" t="n">
        <v>3</v>
      </c>
      <c r="B18" s="3" t="s">
        <v>11</v>
      </c>
      <c r="C18" s="3" t="n">
        <v>2024</v>
      </c>
      <c r="D18" s="3" t="n">
        <v>1</v>
      </c>
      <c r="E18" s="3" t="n">
        <v>1</v>
      </c>
      <c r="F18" s="3" t="s">
        <v>57</v>
      </c>
      <c r="G18" s="3" t="s">
        <v>120</v>
      </c>
      <c r="H18" s="4" t="n">
        <f aca="false">INDEX(Stock_Prices!$G$2:$G$7501,MATCH("3_2024-01-02",Stock_Prices!$K$2:$K$7501,0))</f>
        <v>135.71</v>
      </c>
      <c r="I18" s="4" t="n">
        <f aca="false">INDEX(Stock_Prices!$G$2:$G$7501,MATCH("3_2024-03-29",Stock_Prices!$K$2:$K$7501,0))</f>
        <v>107.71</v>
      </c>
      <c r="J18" s="6" t="n">
        <f aca="false">ROUND((I18-H18)/H18*100,2)</f>
        <v>-20.63</v>
      </c>
    </row>
    <row r="19" customFormat="false" ht="15" hidden="false" customHeight="false" outlineLevel="0" collapsed="false">
      <c r="A19" s="3" t="n">
        <v>3</v>
      </c>
      <c r="B19" s="3" t="s">
        <v>11</v>
      </c>
      <c r="C19" s="3" t="n">
        <v>2024</v>
      </c>
      <c r="D19" s="3" t="n">
        <v>2</v>
      </c>
      <c r="E19" s="3" t="n">
        <v>2</v>
      </c>
      <c r="F19" s="3" t="s">
        <v>121</v>
      </c>
      <c r="G19" s="3" t="s">
        <v>185</v>
      </c>
      <c r="H19" s="4" t="n">
        <f aca="false">INDEX(Stock_Prices!$G$2:$G$7501,MATCH("3_2024-04-01",Stock_Prices!$K$2:$K$7501,0))</f>
        <v>107.36</v>
      </c>
      <c r="I19" s="4" t="n">
        <f aca="false">INDEX(Stock_Prices!$G$2:$G$7501,MATCH("3_2024-06-28",Stock_Prices!$K$2:$K$7501,0))</f>
        <v>92.46</v>
      </c>
      <c r="J19" s="6" t="n">
        <f aca="false">ROUND((I19-H19)/H19*100,2)</f>
        <v>-13.88</v>
      </c>
    </row>
    <row r="20" customFormat="false" ht="15" hidden="false" customHeight="false" outlineLevel="0" collapsed="false">
      <c r="A20" s="3" t="n">
        <v>3</v>
      </c>
      <c r="B20" s="3" t="s">
        <v>11</v>
      </c>
      <c r="C20" s="3" t="n">
        <v>2024</v>
      </c>
      <c r="D20" s="3" t="n">
        <v>3</v>
      </c>
      <c r="E20" s="3" t="n">
        <v>3</v>
      </c>
      <c r="F20" s="3" t="s">
        <v>186</v>
      </c>
      <c r="G20" s="3" t="s">
        <v>251</v>
      </c>
      <c r="H20" s="4" t="n">
        <f aca="false">INDEX(Stock_Prices!$G$2:$G$7501,MATCH("3_2024-07-01",Stock_Prices!$K$2:$K$7501,0))</f>
        <v>90.27</v>
      </c>
      <c r="I20" s="4" t="n">
        <f aca="false">INDEX(Stock_Prices!$G$2:$G$7501,MATCH("3_2024-09-30",Stock_Prices!$K$2:$K$7501,0))</f>
        <v>107.99</v>
      </c>
      <c r="J20" s="6" t="n">
        <f aca="false">ROUND((I20-H20)/H20*100,2)</f>
        <v>19.63</v>
      </c>
    </row>
    <row r="21" customFormat="false" ht="15" hidden="false" customHeight="false" outlineLevel="0" collapsed="false">
      <c r="A21" s="3" t="n">
        <v>3</v>
      </c>
      <c r="B21" s="3" t="s">
        <v>11</v>
      </c>
      <c r="C21" s="3" t="n">
        <v>2024</v>
      </c>
      <c r="D21" s="3" t="n">
        <v>4</v>
      </c>
      <c r="E21" s="3" t="n">
        <v>4</v>
      </c>
      <c r="F21" s="3" t="s">
        <v>252</v>
      </c>
      <c r="G21" s="3" t="s">
        <v>317</v>
      </c>
      <c r="H21" s="4" t="n">
        <f aca="false">INDEX(Stock_Prices!$G$2:$G$7501,MATCH("3_2024-10-01",Stock_Prices!$K$2:$K$7501,0))</f>
        <v>107.08</v>
      </c>
      <c r="I21" s="4" t="n">
        <f aca="false">INDEX(Stock_Prices!$G$2:$G$7501,MATCH("3_2024-12-31",Stock_Prices!$K$2:$K$7501,0))</f>
        <v>143.1</v>
      </c>
      <c r="J21" s="6" t="n">
        <f aca="false">ROUND((I21-H21)/H21*100,2)</f>
        <v>33.64</v>
      </c>
    </row>
    <row r="22" customFormat="false" ht="15" hidden="false" customHeight="false" outlineLevel="0" collapsed="false">
      <c r="A22" s="3" t="n">
        <v>3</v>
      </c>
      <c r="B22" s="3" t="s">
        <v>11</v>
      </c>
      <c r="C22" s="3" t="n">
        <v>2025</v>
      </c>
      <c r="D22" s="3" t="n">
        <v>1</v>
      </c>
      <c r="E22" s="3" t="n">
        <v>5</v>
      </c>
      <c r="F22" s="3" t="s">
        <v>318</v>
      </c>
      <c r="G22" s="3" t="s">
        <v>381</v>
      </c>
      <c r="H22" s="4" t="n">
        <f aca="false">INDEX(Stock_Prices!$G$2:$G$7501,MATCH("3_2025-01-01",Stock_Prices!$K$2:$K$7501,0))</f>
        <v>140.87</v>
      </c>
      <c r="I22" s="4" t="n">
        <f aca="false">INDEX(Stock_Prices!$G$2:$G$7501,MATCH("3_2025-03-31",Stock_Prices!$K$2:$K$7501,0))</f>
        <v>145.48</v>
      </c>
      <c r="J22" s="6" t="n">
        <f aca="false">ROUND((I22-H22)/H22*100,2)</f>
        <v>3.27</v>
      </c>
    </row>
    <row r="23" customFormat="false" ht="15" hidden="false" customHeight="false" outlineLevel="0" collapsed="false">
      <c r="A23" s="3" t="n">
        <v>3</v>
      </c>
      <c r="B23" s="3" t="s">
        <v>11</v>
      </c>
      <c r="C23" s="3" t="n">
        <v>2025</v>
      </c>
      <c r="D23" s="3" t="n">
        <v>2</v>
      </c>
      <c r="E23" s="3" t="n">
        <v>6</v>
      </c>
      <c r="F23" s="3" t="s">
        <v>382</v>
      </c>
      <c r="G23" s="3" t="s">
        <v>446</v>
      </c>
      <c r="H23" s="4" t="n">
        <f aca="false">INDEX(Stock_Prices!$G$2:$G$7501,MATCH("3_2025-04-01",Stock_Prices!$K$2:$K$7501,0))</f>
        <v>149.28</v>
      </c>
      <c r="I23" s="4" t="n">
        <f aca="false">INDEX(Stock_Prices!$G$2:$G$7501,MATCH("3_2025-06-30",Stock_Prices!$K$2:$K$7501,0))</f>
        <v>158.69</v>
      </c>
      <c r="J23" s="6" t="n">
        <f aca="false">ROUND((I23-H23)/H23*100,2)</f>
        <v>6.3</v>
      </c>
    </row>
    <row r="24" customFormat="false" ht="15" hidden="false" customHeight="false" outlineLevel="0" collapsed="false">
      <c r="A24" s="3" t="n">
        <v>3</v>
      </c>
      <c r="B24" s="3" t="s">
        <v>11</v>
      </c>
      <c r="C24" s="3" t="n">
        <v>2025</v>
      </c>
      <c r="D24" s="3" t="n">
        <v>3</v>
      </c>
      <c r="E24" s="3" t="n">
        <v>7</v>
      </c>
      <c r="F24" s="3" t="s">
        <v>447</v>
      </c>
      <c r="G24" s="3" t="s">
        <v>512</v>
      </c>
      <c r="H24" s="4" t="n">
        <f aca="false">INDEX(Stock_Prices!$G$2:$G$7501,MATCH("3_2025-07-01",Stock_Prices!$K$2:$K$7501,0))</f>
        <v>156.92</v>
      </c>
      <c r="I24" s="4" t="n">
        <f aca="false">INDEX(Stock_Prices!$G$2:$G$7501,MATCH("3_2025-09-30",Stock_Prices!$K$2:$K$7501,0))</f>
        <v>175.43</v>
      </c>
      <c r="J24" s="6" t="n">
        <f aca="false">ROUND((I24-H24)/H24*100,2)</f>
        <v>11.8</v>
      </c>
    </row>
    <row r="25" customFormat="false" ht="15" hidden="false" customHeight="false" outlineLevel="0" collapsed="false">
      <c r="A25" s="3" t="n">
        <v>3</v>
      </c>
      <c r="B25" s="3" t="s">
        <v>11</v>
      </c>
      <c r="C25" s="3" t="n">
        <v>2025</v>
      </c>
      <c r="D25" s="3" t="n">
        <v>4</v>
      </c>
      <c r="E25" s="3" t="n">
        <v>8</v>
      </c>
      <c r="F25" s="3" t="s">
        <v>513</v>
      </c>
      <c r="G25" s="3" t="s">
        <v>556</v>
      </c>
      <c r="H25" s="4" t="n">
        <f aca="false">INDEX(Stock_Prices!$G$2:$G$7501,MATCH("3_2025-10-01",Stock_Prices!$K$2:$K$7501,0))</f>
        <v>175.84</v>
      </c>
      <c r="I25" s="4" t="n">
        <f aca="false">INDEX(Stock_Prices!$G$2:$G$7501,MATCH("3_2025-12-01",Stock_Prices!$K$2:$K$7501,0))</f>
        <v>202.59</v>
      </c>
      <c r="J25" s="6" t="n">
        <f aca="false">ROUND((I25-H25)/H25*100,2)</f>
        <v>15.21</v>
      </c>
    </row>
    <row r="26" customFormat="false" ht="15" hidden="false" customHeight="false" outlineLevel="0" collapsed="false">
      <c r="A26" s="3" t="n">
        <v>4</v>
      </c>
      <c r="B26" s="3" t="s">
        <v>14</v>
      </c>
      <c r="C26" s="3" t="n">
        <v>2024</v>
      </c>
      <c r="D26" s="3" t="n">
        <v>1</v>
      </c>
      <c r="E26" s="3" t="n">
        <v>1</v>
      </c>
      <c r="F26" s="3" t="s">
        <v>57</v>
      </c>
      <c r="G26" s="3" t="s">
        <v>120</v>
      </c>
      <c r="H26" s="4" t="n">
        <f aca="false">INDEX(Stock_Prices!$G$2:$G$7501,MATCH("4_2024-01-02",Stock_Prices!$K$2:$K$7501,0))</f>
        <v>122.37</v>
      </c>
      <c r="I26" s="4" t="n">
        <f aca="false">INDEX(Stock_Prices!$G$2:$G$7501,MATCH("4_2024-03-29",Stock_Prices!$K$2:$K$7501,0))</f>
        <v>106.12</v>
      </c>
      <c r="J26" s="6" t="n">
        <f aca="false">ROUND((I26-H26)/H26*100,2)</f>
        <v>-13.28</v>
      </c>
    </row>
    <row r="27" customFormat="false" ht="15" hidden="false" customHeight="false" outlineLevel="0" collapsed="false">
      <c r="A27" s="3" t="n">
        <v>4</v>
      </c>
      <c r="B27" s="3" t="s">
        <v>14</v>
      </c>
      <c r="C27" s="3" t="n">
        <v>2024</v>
      </c>
      <c r="D27" s="3" t="n">
        <v>2</v>
      </c>
      <c r="E27" s="3" t="n">
        <v>2</v>
      </c>
      <c r="F27" s="3" t="s">
        <v>121</v>
      </c>
      <c r="G27" s="3" t="s">
        <v>185</v>
      </c>
      <c r="H27" s="4" t="n">
        <f aca="false">INDEX(Stock_Prices!$G$2:$G$7501,MATCH("4_2024-04-01",Stock_Prices!$K$2:$K$7501,0))</f>
        <v>100.89</v>
      </c>
      <c r="I27" s="4" t="n">
        <f aca="false">INDEX(Stock_Prices!$G$2:$G$7501,MATCH("4_2024-06-28",Stock_Prices!$K$2:$K$7501,0))</f>
        <v>104.17</v>
      </c>
      <c r="J27" s="6" t="n">
        <f aca="false">ROUND((I27-H27)/H27*100,2)</f>
        <v>3.25</v>
      </c>
    </row>
    <row r="28" customFormat="false" ht="15" hidden="false" customHeight="false" outlineLevel="0" collapsed="false">
      <c r="A28" s="3" t="n">
        <v>4</v>
      </c>
      <c r="B28" s="3" t="s">
        <v>14</v>
      </c>
      <c r="C28" s="3" t="n">
        <v>2024</v>
      </c>
      <c r="D28" s="3" t="n">
        <v>3</v>
      </c>
      <c r="E28" s="3" t="n">
        <v>3</v>
      </c>
      <c r="F28" s="3" t="s">
        <v>186</v>
      </c>
      <c r="G28" s="3" t="s">
        <v>251</v>
      </c>
      <c r="H28" s="4" t="n">
        <f aca="false">INDEX(Stock_Prices!$G$2:$G$7501,MATCH("4_2024-07-01",Stock_Prices!$K$2:$K$7501,0))</f>
        <v>104.86</v>
      </c>
      <c r="I28" s="4" t="n">
        <f aca="false">INDEX(Stock_Prices!$G$2:$G$7501,MATCH("4_2024-09-30",Stock_Prices!$K$2:$K$7501,0))</f>
        <v>99.95</v>
      </c>
      <c r="J28" s="6" t="n">
        <f aca="false">ROUND((I28-H28)/H28*100,2)</f>
        <v>-4.68</v>
      </c>
    </row>
    <row r="29" customFormat="false" ht="15" hidden="false" customHeight="false" outlineLevel="0" collapsed="false">
      <c r="A29" s="3" t="n">
        <v>4</v>
      </c>
      <c r="B29" s="3" t="s">
        <v>14</v>
      </c>
      <c r="C29" s="3" t="n">
        <v>2024</v>
      </c>
      <c r="D29" s="3" t="n">
        <v>4</v>
      </c>
      <c r="E29" s="3" t="n">
        <v>4</v>
      </c>
      <c r="F29" s="3" t="s">
        <v>252</v>
      </c>
      <c r="G29" s="3" t="s">
        <v>317</v>
      </c>
      <c r="H29" s="4" t="n">
        <f aca="false">INDEX(Stock_Prices!$G$2:$G$7501,MATCH("4_2024-10-01",Stock_Prices!$K$2:$K$7501,0))</f>
        <v>98.54</v>
      </c>
      <c r="I29" s="4" t="n">
        <f aca="false">INDEX(Stock_Prices!$G$2:$G$7501,MATCH("4_2024-12-31",Stock_Prices!$K$2:$K$7501,0))</f>
        <v>116.54</v>
      </c>
      <c r="J29" s="6" t="n">
        <f aca="false">ROUND((I29-H29)/H29*100,2)</f>
        <v>18.27</v>
      </c>
    </row>
    <row r="30" customFormat="false" ht="15" hidden="false" customHeight="false" outlineLevel="0" collapsed="false">
      <c r="A30" s="3" t="n">
        <v>4</v>
      </c>
      <c r="B30" s="3" t="s">
        <v>14</v>
      </c>
      <c r="C30" s="3" t="n">
        <v>2025</v>
      </c>
      <c r="D30" s="3" t="n">
        <v>1</v>
      </c>
      <c r="E30" s="3" t="n">
        <v>5</v>
      </c>
      <c r="F30" s="3" t="s">
        <v>318</v>
      </c>
      <c r="G30" s="3" t="s">
        <v>381</v>
      </c>
      <c r="H30" s="4" t="n">
        <f aca="false">INDEX(Stock_Prices!$G$2:$G$7501,MATCH("4_2025-01-01",Stock_Prices!$K$2:$K$7501,0))</f>
        <v>114.38</v>
      </c>
      <c r="I30" s="4" t="n">
        <f aca="false">INDEX(Stock_Prices!$G$2:$G$7501,MATCH("4_2025-03-31",Stock_Prices!$K$2:$K$7501,0))</f>
        <v>110.03</v>
      </c>
      <c r="J30" s="6" t="n">
        <f aca="false">ROUND((I30-H30)/H30*100,2)</f>
        <v>-3.8</v>
      </c>
    </row>
    <row r="31" customFormat="false" ht="15" hidden="false" customHeight="false" outlineLevel="0" collapsed="false">
      <c r="A31" s="3" t="n">
        <v>4</v>
      </c>
      <c r="B31" s="3" t="s">
        <v>14</v>
      </c>
      <c r="C31" s="3" t="n">
        <v>2025</v>
      </c>
      <c r="D31" s="3" t="n">
        <v>2</v>
      </c>
      <c r="E31" s="3" t="n">
        <v>6</v>
      </c>
      <c r="F31" s="3" t="s">
        <v>382</v>
      </c>
      <c r="G31" s="3" t="s">
        <v>446</v>
      </c>
      <c r="H31" s="4" t="n">
        <f aca="false">INDEX(Stock_Prices!$G$2:$G$7501,MATCH("4_2025-04-01",Stock_Prices!$K$2:$K$7501,0))</f>
        <v>108.93</v>
      </c>
      <c r="I31" s="4" t="n">
        <f aca="false">INDEX(Stock_Prices!$G$2:$G$7501,MATCH("4_2025-06-30",Stock_Prices!$K$2:$K$7501,0))</f>
        <v>117.32</v>
      </c>
      <c r="J31" s="6" t="n">
        <f aca="false">ROUND((I31-H31)/H31*100,2)</f>
        <v>7.7</v>
      </c>
    </row>
    <row r="32" customFormat="false" ht="15" hidden="false" customHeight="false" outlineLevel="0" collapsed="false">
      <c r="A32" s="3" t="n">
        <v>4</v>
      </c>
      <c r="B32" s="3" t="s">
        <v>14</v>
      </c>
      <c r="C32" s="3" t="n">
        <v>2025</v>
      </c>
      <c r="D32" s="3" t="n">
        <v>3</v>
      </c>
      <c r="E32" s="3" t="n">
        <v>7</v>
      </c>
      <c r="F32" s="3" t="s">
        <v>447</v>
      </c>
      <c r="G32" s="3" t="s">
        <v>512</v>
      </c>
      <c r="H32" s="4" t="n">
        <f aca="false">INDEX(Stock_Prices!$G$2:$G$7501,MATCH("4_2025-07-01",Stock_Prices!$K$2:$K$7501,0))</f>
        <v>115.25</v>
      </c>
      <c r="I32" s="4" t="n">
        <f aca="false">INDEX(Stock_Prices!$G$2:$G$7501,MATCH("4_2025-09-30",Stock_Prices!$K$2:$K$7501,0))</f>
        <v>110.55</v>
      </c>
      <c r="J32" s="6" t="n">
        <f aca="false">ROUND((I32-H32)/H32*100,2)</f>
        <v>-4.08</v>
      </c>
    </row>
    <row r="33" customFormat="false" ht="15" hidden="false" customHeight="false" outlineLevel="0" collapsed="false">
      <c r="A33" s="3" t="n">
        <v>4</v>
      </c>
      <c r="B33" s="3" t="s">
        <v>14</v>
      </c>
      <c r="C33" s="3" t="n">
        <v>2025</v>
      </c>
      <c r="D33" s="3" t="n">
        <v>4</v>
      </c>
      <c r="E33" s="3" t="n">
        <v>8</v>
      </c>
      <c r="F33" s="3" t="s">
        <v>513</v>
      </c>
      <c r="G33" s="3" t="s">
        <v>556</v>
      </c>
      <c r="H33" s="4" t="n">
        <f aca="false">INDEX(Stock_Prices!$G$2:$G$7501,MATCH("4_2025-10-01",Stock_Prices!$K$2:$K$7501,0))</f>
        <v>111.03</v>
      </c>
      <c r="I33" s="4" t="n">
        <f aca="false">INDEX(Stock_Prices!$G$2:$G$7501,MATCH("4_2025-12-01",Stock_Prices!$K$2:$K$7501,0))</f>
        <v>125.24</v>
      </c>
      <c r="J33" s="6" t="n">
        <f aca="false">ROUND((I33-H33)/H33*100,2)</f>
        <v>12.8</v>
      </c>
    </row>
    <row r="34" customFormat="false" ht="15" hidden="false" customHeight="false" outlineLevel="0" collapsed="false">
      <c r="A34" s="3" t="n">
        <v>5</v>
      </c>
      <c r="B34" s="3" t="s">
        <v>16</v>
      </c>
      <c r="C34" s="3" t="n">
        <v>2024</v>
      </c>
      <c r="D34" s="3" t="n">
        <v>1</v>
      </c>
      <c r="E34" s="3" t="n">
        <v>1</v>
      </c>
      <c r="F34" s="3" t="s">
        <v>57</v>
      </c>
      <c r="G34" s="3" t="s">
        <v>120</v>
      </c>
      <c r="H34" s="4" t="n">
        <f aca="false">INDEX(Stock_Prices!$G$2:$G$7501,MATCH("5_2024-01-02",Stock_Prices!$K$2:$K$7501,0))</f>
        <v>306.4</v>
      </c>
      <c r="I34" s="4" t="n">
        <f aca="false">INDEX(Stock_Prices!$G$2:$G$7501,MATCH("5_2024-03-29",Stock_Prices!$K$2:$K$7501,0))</f>
        <v>371.51</v>
      </c>
      <c r="J34" s="6" t="n">
        <f aca="false">ROUND((I34-H34)/H34*100,2)</f>
        <v>21.25</v>
      </c>
    </row>
    <row r="35" customFormat="false" ht="15" hidden="false" customHeight="false" outlineLevel="0" collapsed="false">
      <c r="A35" s="3" t="n">
        <v>5</v>
      </c>
      <c r="B35" s="3" t="s">
        <v>16</v>
      </c>
      <c r="C35" s="3" t="n">
        <v>2024</v>
      </c>
      <c r="D35" s="3" t="n">
        <v>2</v>
      </c>
      <c r="E35" s="3" t="n">
        <v>2</v>
      </c>
      <c r="F35" s="3" t="s">
        <v>121</v>
      </c>
      <c r="G35" s="3" t="s">
        <v>185</v>
      </c>
      <c r="H35" s="4" t="n">
        <f aca="false">INDEX(Stock_Prices!$G$2:$G$7501,MATCH("5_2024-04-01",Stock_Prices!$K$2:$K$7501,0))</f>
        <v>378.8</v>
      </c>
      <c r="I35" s="4" t="n">
        <f aca="false">INDEX(Stock_Prices!$G$2:$G$7501,MATCH("5_2024-06-28",Stock_Prices!$K$2:$K$7501,0))</f>
        <v>435.54</v>
      </c>
      <c r="J35" s="6" t="n">
        <f aca="false">ROUND((I35-H35)/H35*100,2)</f>
        <v>14.98</v>
      </c>
    </row>
    <row r="36" customFormat="false" ht="15" hidden="false" customHeight="false" outlineLevel="0" collapsed="false">
      <c r="A36" s="3" t="n">
        <v>5</v>
      </c>
      <c r="B36" s="3" t="s">
        <v>16</v>
      </c>
      <c r="C36" s="3" t="n">
        <v>2024</v>
      </c>
      <c r="D36" s="3" t="n">
        <v>3</v>
      </c>
      <c r="E36" s="3" t="n">
        <v>3</v>
      </c>
      <c r="F36" s="3" t="s">
        <v>186</v>
      </c>
      <c r="G36" s="3" t="s">
        <v>251</v>
      </c>
      <c r="H36" s="4" t="n">
        <f aca="false">INDEX(Stock_Prices!$G$2:$G$7501,MATCH("5_2024-07-01",Stock_Prices!$K$2:$K$7501,0))</f>
        <v>427.6</v>
      </c>
      <c r="I36" s="4" t="n">
        <f aca="false">INDEX(Stock_Prices!$G$2:$G$7501,MATCH("5_2024-09-30",Stock_Prices!$K$2:$K$7501,0))</f>
        <v>481.53</v>
      </c>
      <c r="J36" s="6" t="n">
        <f aca="false">ROUND((I36-H36)/H36*100,2)</f>
        <v>12.61</v>
      </c>
    </row>
    <row r="37" customFormat="false" ht="15" hidden="false" customHeight="false" outlineLevel="0" collapsed="false">
      <c r="A37" s="3" t="n">
        <v>5</v>
      </c>
      <c r="B37" s="3" t="s">
        <v>16</v>
      </c>
      <c r="C37" s="3" t="n">
        <v>2024</v>
      </c>
      <c r="D37" s="3" t="n">
        <v>4</v>
      </c>
      <c r="E37" s="3" t="n">
        <v>4</v>
      </c>
      <c r="F37" s="3" t="s">
        <v>252</v>
      </c>
      <c r="G37" s="3" t="s">
        <v>317</v>
      </c>
      <c r="H37" s="4" t="n">
        <f aca="false">INDEX(Stock_Prices!$G$2:$G$7501,MATCH("5_2024-10-01",Stock_Prices!$K$2:$K$7501,0))</f>
        <v>469.05</v>
      </c>
      <c r="I37" s="4" t="n">
        <f aca="false">INDEX(Stock_Prices!$G$2:$G$7501,MATCH("5_2024-12-31",Stock_Prices!$K$2:$K$7501,0))</f>
        <v>493.53</v>
      </c>
      <c r="J37" s="6" t="n">
        <f aca="false">ROUND((I37-H37)/H37*100,2)</f>
        <v>5.22</v>
      </c>
    </row>
    <row r="38" customFormat="false" ht="15" hidden="false" customHeight="false" outlineLevel="0" collapsed="false">
      <c r="A38" s="3" t="n">
        <v>5</v>
      </c>
      <c r="B38" s="3" t="s">
        <v>16</v>
      </c>
      <c r="C38" s="3" t="n">
        <v>2025</v>
      </c>
      <c r="D38" s="3" t="n">
        <v>1</v>
      </c>
      <c r="E38" s="3" t="n">
        <v>5</v>
      </c>
      <c r="F38" s="3" t="s">
        <v>318</v>
      </c>
      <c r="G38" s="3" t="s">
        <v>381</v>
      </c>
      <c r="H38" s="4" t="n">
        <f aca="false">INDEX(Stock_Prices!$G$2:$G$7501,MATCH("5_2025-01-01",Stock_Prices!$K$2:$K$7501,0))</f>
        <v>494.12</v>
      </c>
      <c r="I38" s="4" t="n">
        <f aca="false">INDEX(Stock_Prices!$G$2:$G$7501,MATCH("5_2025-03-31",Stock_Prices!$K$2:$K$7501,0))</f>
        <v>597.35</v>
      </c>
      <c r="J38" s="6" t="n">
        <f aca="false">ROUND((I38-H38)/H38*100,2)</f>
        <v>20.89</v>
      </c>
    </row>
    <row r="39" customFormat="false" ht="15" hidden="false" customHeight="false" outlineLevel="0" collapsed="false">
      <c r="A39" s="3" t="n">
        <v>5</v>
      </c>
      <c r="B39" s="3" t="s">
        <v>16</v>
      </c>
      <c r="C39" s="3" t="n">
        <v>2025</v>
      </c>
      <c r="D39" s="3" t="n">
        <v>2</v>
      </c>
      <c r="E39" s="3" t="n">
        <v>6</v>
      </c>
      <c r="F39" s="3" t="s">
        <v>382</v>
      </c>
      <c r="G39" s="3" t="s">
        <v>446</v>
      </c>
      <c r="H39" s="4" t="n">
        <f aca="false">INDEX(Stock_Prices!$G$2:$G$7501,MATCH("5_2025-04-01",Stock_Prices!$K$2:$K$7501,0))</f>
        <v>601.81</v>
      </c>
      <c r="I39" s="4" t="n">
        <f aca="false">INDEX(Stock_Prices!$G$2:$G$7501,MATCH("5_2025-06-30",Stock_Prices!$K$2:$K$7501,0))</f>
        <v>739.25</v>
      </c>
      <c r="J39" s="6" t="n">
        <f aca="false">ROUND((I39-H39)/H39*100,2)</f>
        <v>22.84</v>
      </c>
    </row>
    <row r="40" customFormat="false" ht="15" hidden="false" customHeight="false" outlineLevel="0" collapsed="false">
      <c r="A40" s="3" t="n">
        <v>5</v>
      </c>
      <c r="B40" s="3" t="s">
        <v>16</v>
      </c>
      <c r="C40" s="3" t="n">
        <v>2025</v>
      </c>
      <c r="D40" s="3" t="n">
        <v>3</v>
      </c>
      <c r="E40" s="3" t="n">
        <v>7</v>
      </c>
      <c r="F40" s="3" t="s">
        <v>447</v>
      </c>
      <c r="G40" s="3" t="s">
        <v>512</v>
      </c>
      <c r="H40" s="4" t="n">
        <f aca="false">INDEX(Stock_Prices!$G$2:$G$7501,MATCH("5_2025-07-01",Stock_Prices!$K$2:$K$7501,0))</f>
        <v>739.44</v>
      </c>
      <c r="I40" s="4" t="n">
        <f aca="false">INDEX(Stock_Prices!$G$2:$G$7501,MATCH("5_2025-09-30",Stock_Prices!$K$2:$K$7501,0))</f>
        <v>634.34</v>
      </c>
      <c r="J40" s="6" t="n">
        <f aca="false">ROUND((I40-H40)/H40*100,2)</f>
        <v>-14.21</v>
      </c>
    </row>
    <row r="41" customFormat="false" ht="15" hidden="false" customHeight="false" outlineLevel="0" collapsed="false">
      <c r="A41" s="3" t="n">
        <v>5</v>
      </c>
      <c r="B41" s="3" t="s">
        <v>16</v>
      </c>
      <c r="C41" s="3" t="n">
        <v>2025</v>
      </c>
      <c r="D41" s="3" t="n">
        <v>4</v>
      </c>
      <c r="E41" s="3" t="n">
        <v>8</v>
      </c>
      <c r="F41" s="3" t="s">
        <v>513</v>
      </c>
      <c r="G41" s="3" t="s">
        <v>556</v>
      </c>
      <c r="H41" s="4" t="n">
        <f aca="false">INDEX(Stock_Prices!$G$2:$G$7501,MATCH("5_2025-10-01",Stock_Prices!$K$2:$K$7501,0))</f>
        <v>627.46</v>
      </c>
      <c r="I41" s="4" t="n">
        <f aca="false">INDEX(Stock_Prices!$G$2:$G$7501,MATCH("5_2025-12-01",Stock_Prices!$K$2:$K$7501,0))</f>
        <v>719.71</v>
      </c>
      <c r="J41" s="6" t="n">
        <f aca="false">ROUND((I41-H41)/H41*100,2)</f>
        <v>14.7</v>
      </c>
    </row>
    <row r="42" customFormat="false" ht="15" hidden="false" customHeight="false" outlineLevel="0" collapsed="false">
      <c r="A42" s="3" t="n">
        <v>6</v>
      </c>
      <c r="B42" s="3" t="s">
        <v>19</v>
      </c>
      <c r="C42" s="3" t="n">
        <v>2024</v>
      </c>
      <c r="D42" s="3" t="n">
        <v>1</v>
      </c>
      <c r="E42" s="3" t="n">
        <v>1</v>
      </c>
      <c r="F42" s="3" t="s">
        <v>57</v>
      </c>
      <c r="G42" s="3" t="s">
        <v>120</v>
      </c>
      <c r="H42" s="4" t="n">
        <f aca="false">INDEX(Stock_Prices!$G$2:$G$7501,MATCH("6_2024-01-02",Stock_Prices!$K$2:$K$7501,0))</f>
        <v>275.66</v>
      </c>
      <c r="I42" s="4" t="n">
        <f aca="false">INDEX(Stock_Prices!$G$2:$G$7501,MATCH("6_2024-03-29",Stock_Prices!$K$2:$K$7501,0))</f>
        <v>256.88</v>
      </c>
      <c r="J42" s="6" t="n">
        <f aca="false">ROUND((I42-H42)/H42*100,2)</f>
        <v>-6.81</v>
      </c>
    </row>
    <row r="43" customFormat="false" ht="15" hidden="false" customHeight="false" outlineLevel="0" collapsed="false">
      <c r="A43" s="3" t="n">
        <v>6</v>
      </c>
      <c r="B43" s="3" t="s">
        <v>19</v>
      </c>
      <c r="C43" s="3" t="n">
        <v>2024</v>
      </c>
      <c r="D43" s="3" t="n">
        <v>2</v>
      </c>
      <c r="E43" s="3" t="n">
        <v>2</v>
      </c>
      <c r="F43" s="3" t="s">
        <v>121</v>
      </c>
      <c r="G43" s="3" t="s">
        <v>185</v>
      </c>
      <c r="H43" s="4" t="n">
        <f aca="false">INDEX(Stock_Prices!$G$2:$G$7501,MATCH("6_2024-04-01",Stock_Prices!$K$2:$K$7501,0))</f>
        <v>258.71</v>
      </c>
      <c r="I43" s="4" t="n">
        <f aca="false">INDEX(Stock_Prices!$G$2:$G$7501,MATCH("6_2024-06-28",Stock_Prices!$K$2:$K$7501,0))</f>
        <v>228.53</v>
      </c>
      <c r="J43" s="6" t="n">
        <f aca="false">ROUND((I43-H43)/H43*100,2)</f>
        <v>-11.67</v>
      </c>
    </row>
    <row r="44" customFormat="false" ht="15" hidden="false" customHeight="false" outlineLevel="0" collapsed="false">
      <c r="A44" s="3" t="n">
        <v>6</v>
      </c>
      <c r="B44" s="3" t="s">
        <v>19</v>
      </c>
      <c r="C44" s="3" t="n">
        <v>2024</v>
      </c>
      <c r="D44" s="3" t="n">
        <v>3</v>
      </c>
      <c r="E44" s="3" t="n">
        <v>3</v>
      </c>
      <c r="F44" s="3" t="s">
        <v>186</v>
      </c>
      <c r="G44" s="3" t="s">
        <v>251</v>
      </c>
      <c r="H44" s="4" t="n">
        <f aca="false">INDEX(Stock_Prices!$G$2:$G$7501,MATCH("6_2024-07-01",Stock_Prices!$K$2:$K$7501,0))</f>
        <v>234.35</v>
      </c>
      <c r="I44" s="4" t="n">
        <f aca="false">INDEX(Stock_Prices!$G$2:$G$7501,MATCH("6_2024-09-30",Stock_Prices!$K$2:$K$7501,0))</f>
        <v>275.4</v>
      </c>
      <c r="J44" s="6" t="n">
        <f aca="false">ROUND((I44-H44)/H44*100,2)</f>
        <v>17.52</v>
      </c>
    </row>
    <row r="45" customFormat="false" ht="15" hidden="false" customHeight="false" outlineLevel="0" collapsed="false">
      <c r="A45" s="3" t="n">
        <v>6</v>
      </c>
      <c r="B45" s="3" t="s">
        <v>19</v>
      </c>
      <c r="C45" s="3" t="n">
        <v>2024</v>
      </c>
      <c r="D45" s="3" t="n">
        <v>4</v>
      </c>
      <c r="E45" s="3" t="n">
        <v>4</v>
      </c>
      <c r="F45" s="3" t="s">
        <v>252</v>
      </c>
      <c r="G45" s="3" t="s">
        <v>317</v>
      </c>
      <c r="H45" s="4" t="n">
        <f aca="false">INDEX(Stock_Prices!$G$2:$G$7501,MATCH("6_2024-10-01",Stock_Prices!$K$2:$K$7501,0))</f>
        <v>272.94</v>
      </c>
      <c r="I45" s="4" t="n">
        <f aca="false">INDEX(Stock_Prices!$G$2:$G$7501,MATCH("6_2024-12-31",Stock_Prices!$K$2:$K$7501,0))</f>
        <v>289.56</v>
      </c>
      <c r="J45" s="6" t="n">
        <f aca="false">ROUND((I45-H45)/H45*100,2)</f>
        <v>6.09</v>
      </c>
    </row>
    <row r="46" customFormat="false" ht="15" hidden="false" customHeight="false" outlineLevel="0" collapsed="false">
      <c r="A46" s="3" t="n">
        <v>6</v>
      </c>
      <c r="B46" s="3" t="s">
        <v>19</v>
      </c>
      <c r="C46" s="3" t="n">
        <v>2025</v>
      </c>
      <c r="D46" s="3" t="n">
        <v>1</v>
      </c>
      <c r="E46" s="3" t="n">
        <v>5</v>
      </c>
      <c r="F46" s="3" t="s">
        <v>318</v>
      </c>
      <c r="G46" s="3" t="s">
        <v>381</v>
      </c>
      <c r="H46" s="4" t="n">
        <f aca="false">INDEX(Stock_Prices!$G$2:$G$7501,MATCH("6_2025-01-01",Stock_Prices!$K$2:$K$7501,0))</f>
        <v>292.46</v>
      </c>
      <c r="I46" s="4" t="n">
        <f aca="false">INDEX(Stock_Prices!$G$2:$G$7501,MATCH("6_2025-03-31",Stock_Prices!$K$2:$K$7501,0))</f>
        <v>219.44</v>
      </c>
      <c r="J46" s="6" t="n">
        <f aca="false">ROUND((I46-H46)/H46*100,2)</f>
        <v>-24.97</v>
      </c>
    </row>
    <row r="47" customFormat="false" ht="15" hidden="false" customHeight="false" outlineLevel="0" collapsed="false">
      <c r="A47" s="3" t="n">
        <v>6</v>
      </c>
      <c r="B47" s="3" t="s">
        <v>19</v>
      </c>
      <c r="C47" s="3" t="n">
        <v>2025</v>
      </c>
      <c r="D47" s="3" t="n">
        <v>2</v>
      </c>
      <c r="E47" s="3" t="n">
        <v>6</v>
      </c>
      <c r="F47" s="3" t="s">
        <v>382</v>
      </c>
      <c r="G47" s="3" t="s">
        <v>446</v>
      </c>
      <c r="H47" s="4" t="n">
        <f aca="false">INDEX(Stock_Prices!$G$2:$G$7501,MATCH("6_2025-04-01",Stock_Prices!$K$2:$K$7501,0))</f>
        <v>218.68</v>
      </c>
      <c r="I47" s="4" t="n">
        <f aca="false">INDEX(Stock_Prices!$G$2:$G$7501,MATCH("6_2025-06-30",Stock_Prices!$K$2:$K$7501,0))</f>
        <v>252.11</v>
      </c>
      <c r="J47" s="6" t="n">
        <f aca="false">ROUND((I47-H47)/H47*100,2)</f>
        <v>15.29</v>
      </c>
    </row>
    <row r="48" customFormat="false" ht="15" hidden="false" customHeight="false" outlineLevel="0" collapsed="false">
      <c r="A48" s="3" t="n">
        <v>6</v>
      </c>
      <c r="B48" s="3" t="s">
        <v>19</v>
      </c>
      <c r="C48" s="3" t="n">
        <v>2025</v>
      </c>
      <c r="D48" s="3" t="n">
        <v>3</v>
      </c>
      <c r="E48" s="3" t="n">
        <v>7</v>
      </c>
      <c r="F48" s="3" t="s">
        <v>447</v>
      </c>
      <c r="G48" s="3" t="s">
        <v>512</v>
      </c>
      <c r="H48" s="4" t="n">
        <f aca="false">INDEX(Stock_Prices!$G$2:$G$7501,MATCH("6_2025-07-01",Stock_Prices!$K$2:$K$7501,0))</f>
        <v>252.96</v>
      </c>
      <c r="I48" s="4" t="n">
        <f aca="false">INDEX(Stock_Prices!$G$2:$G$7501,MATCH("6_2025-09-30",Stock_Prices!$K$2:$K$7501,0))</f>
        <v>273.91</v>
      </c>
      <c r="J48" s="6" t="n">
        <f aca="false">ROUND((I48-H48)/H48*100,2)</f>
        <v>8.28</v>
      </c>
    </row>
    <row r="49" customFormat="false" ht="15" hidden="false" customHeight="false" outlineLevel="0" collapsed="false">
      <c r="A49" s="3" t="n">
        <v>6</v>
      </c>
      <c r="B49" s="3" t="s">
        <v>19</v>
      </c>
      <c r="C49" s="3" t="n">
        <v>2025</v>
      </c>
      <c r="D49" s="3" t="n">
        <v>4</v>
      </c>
      <c r="E49" s="3" t="n">
        <v>8</v>
      </c>
      <c r="F49" s="3" t="s">
        <v>513</v>
      </c>
      <c r="G49" s="3" t="s">
        <v>556</v>
      </c>
      <c r="H49" s="4" t="n">
        <f aca="false">INDEX(Stock_Prices!$G$2:$G$7501,MATCH("6_2025-10-01",Stock_Prices!$K$2:$K$7501,0))</f>
        <v>268.35</v>
      </c>
      <c r="I49" s="4" t="n">
        <f aca="false">INDEX(Stock_Prices!$G$2:$G$7501,MATCH("6_2025-12-01",Stock_Prices!$K$2:$K$7501,0))</f>
        <v>295.15</v>
      </c>
      <c r="J49" s="6" t="n">
        <f aca="false">ROUND((I49-H49)/H49*100,2)</f>
        <v>9.99</v>
      </c>
    </row>
    <row r="50" customFormat="false" ht="15" hidden="false" customHeight="false" outlineLevel="0" collapsed="false">
      <c r="A50" s="3" t="n">
        <v>7</v>
      </c>
      <c r="B50" s="3" t="s">
        <v>21</v>
      </c>
      <c r="C50" s="3" t="n">
        <v>2024</v>
      </c>
      <c r="D50" s="3" t="n">
        <v>1</v>
      </c>
      <c r="E50" s="3" t="n">
        <v>1</v>
      </c>
      <c r="F50" s="3" t="s">
        <v>57</v>
      </c>
      <c r="G50" s="3" t="s">
        <v>120</v>
      </c>
      <c r="H50" s="4" t="n">
        <f aca="false">INDEX(Stock_Prices!$G$2:$G$7501,MATCH("7_2024-01-02",Stock_Prices!$K$2:$K$7501,0))</f>
        <v>359.81</v>
      </c>
      <c r="I50" s="4" t="n">
        <f aca="false">INDEX(Stock_Prices!$G$2:$G$7501,MATCH("7_2024-03-29",Stock_Prices!$K$2:$K$7501,0))</f>
        <v>407.41</v>
      </c>
      <c r="J50" s="6" t="n">
        <f aca="false">ROUND((I50-H50)/H50*100,2)</f>
        <v>13.23</v>
      </c>
    </row>
    <row r="51" customFormat="false" ht="15" hidden="false" customHeight="false" outlineLevel="0" collapsed="false">
      <c r="A51" s="3" t="n">
        <v>7</v>
      </c>
      <c r="B51" s="3" t="s">
        <v>21</v>
      </c>
      <c r="C51" s="3" t="n">
        <v>2024</v>
      </c>
      <c r="D51" s="3" t="n">
        <v>2</v>
      </c>
      <c r="E51" s="3" t="n">
        <v>2</v>
      </c>
      <c r="F51" s="3" t="s">
        <v>121</v>
      </c>
      <c r="G51" s="3" t="s">
        <v>185</v>
      </c>
      <c r="H51" s="4" t="n">
        <f aca="false">INDEX(Stock_Prices!$G$2:$G$7501,MATCH("7_2024-04-01",Stock_Prices!$K$2:$K$7501,0))</f>
        <v>398.39</v>
      </c>
      <c r="I51" s="4" t="n">
        <f aca="false">INDEX(Stock_Prices!$G$2:$G$7501,MATCH("7_2024-06-28",Stock_Prices!$K$2:$K$7501,0))</f>
        <v>433.01</v>
      </c>
      <c r="J51" s="6" t="n">
        <f aca="false">ROUND((I51-H51)/H51*100,2)</f>
        <v>8.69</v>
      </c>
    </row>
    <row r="52" customFormat="false" ht="15" hidden="false" customHeight="false" outlineLevel="0" collapsed="false">
      <c r="A52" s="3" t="n">
        <v>7</v>
      </c>
      <c r="B52" s="3" t="s">
        <v>21</v>
      </c>
      <c r="C52" s="3" t="n">
        <v>2024</v>
      </c>
      <c r="D52" s="3" t="n">
        <v>3</v>
      </c>
      <c r="E52" s="3" t="n">
        <v>3</v>
      </c>
      <c r="F52" s="3" t="s">
        <v>186</v>
      </c>
      <c r="G52" s="3" t="s">
        <v>251</v>
      </c>
      <c r="H52" s="4" t="n">
        <f aca="false">INDEX(Stock_Prices!$G$2:$G$7501,MATCH("7_2024-07-01",Stock_Prices!$K$2:$K$7501,0))</f>
        <v>425.06</v>
      </c>
      <c r="I52" s="4" t="n">
        <f aca="false">INDEX(Stock_Prices!$G$2:$G$7501,MATCH("7_2024-09-30",Stock_Prices!$K$2:$K$7501,0))</f>
        <v>428.92</v>
      </c>
      <c r="J52" s="6" t="n">
        <f aca="false">ROUND((I52-H52)/H52*100,2)</f>
        <v>0.91</v>
      </c>
    </row>
    <row r="53" customFormat="false" ht="15" hidden="false" customHeight="false" outlineLevel="0" collapsed="false">
      <c r="A53" s="3" t="n">
        <v>7</v>
      </c>
      <c r="B53" s="3" t="s">
        <v>21</v>
      </c>
      <c r="C53" s="3" t="n">
        <v>2024</v>
      </c>
      <c r="D53" s="3" t="n">
        <v>4</v>
      </c>
      <c r="E53" s="3" t="n">
        <v>4</v>
      </c>
      <c r="F53" s="3" t="s">
        <v>252</v>
      </c>
      <c r="G53" s="3" t="s">
        <v>317</v>
      </c>
      <c r="H53" s="4" t="n">
        <f aca="false">INDEX(Stock_Prices!$G$2:$G$7501,MATCH("7_2024-10-01",Stock_Prices!$K$2:$K$7501,0))</f>
        <v>434.09</v>
      </c>
      <c r="I53" s="4" t="n">
        <f aca="false">INDEX(Stock_Prices!$G$2:$G$7501,MATCH("7_2024-12-31",Stock_Prices!$K$2:$K$7501,0))</f>
        <v>287</v>
      </c>
      <c r="J53" s="6" t="n">
        <f aca="false">ROUND((I53-H53)/H53*100,2)</f>
        <v>-33.88</v>
      </c>
    </row>
    <row r="54" customFormat="false" ht="15" hidden="false" customHeight="false" outlineLevel="0" collapsed="false">
      <c r="A54" s="3" t="n">
        <v>7</v>
      </c>
      <c r="B54" s="3" t="s">
        <v>21</v>
      </c>
      <c r="C54" s="3" t="n">
        <v>2025</v>
      </c>
      <c r="D54" s="3" t="n">
        <v>1</v>
      </c>
      <c r="E54" s="3" t="n">
        <v>5</v>
      </c>
      <c r="F54" s="3" t="s">
        <v>318</v>
      </c>
      <c r="G54" s="3" t="s">
        <v>381</v>
      </c>
      <c r="H54" s="4" t="n">
        <f aca="false">INDEX(Stock_Prices!$G$2:$G$7501,MATCH("7_2025-01-01",Stock_Prices!$K$2:$K$7501,0))</f>
        <v>283.51</v>
      </c>
      <c r="I54" s="4" t="n">
        <f aca="false">INDEX(Stock_Prices!$G$2:$G$7501,MATCH("7_2025-03-31",Stock_Prices!$K$2:$K$7501,0))</f>
        <v>272.55</v>
      </c>
      <c r="J54" s="6" t="n">
        <f aca="false">ROUND((I54-H54)/H54*100,2)</f>
        <v>-3.87</v>
      </c>
    </row>
    <row r="55" customFormat="false" ht="15" hidden="false" customHeight="false" outlineLevel="0" collapsed="false">
      <c r="A55" s="3" t="n">
        <v>7</v>
      </c>
      <c r="B55" s="3" t="s">
        <v>21</v>
      </c>
      <c r="C55" s="3" t="n">
        <v>2025</v>
      </c>
      <c r="D55" s="3" t="n">
        <v>2</v>
      </c>
      <c r="E55" s="3" t="n">
        <v>6</v>
      </c>
      <c r="F55" s="3" t="s">
        <v>382</v>
      </c>
      <c r="G55" s="3" t="s">
        <v>446</v>
      </c>
      <c r="H55" s="4" t="n">
        <f aca="false">INDEX(Stock_Prices!$G$2:$G$7501,MATCH("7_2025-04-01",Stock_Prices!$K$2:$K$7501,0))</f>
        <v>267.72</v>
      </c>
      <c r="I55" s="4" t="n">
        <f aca="false">INDEX(Stock_Prices!$G$2:$G$7501,MATCH("7_2025-06-30",Stock_Prices!$K$2:$K$7501,0))</f>
        <v>311.1</v>
      </c>
      <c r="J55" s="6" t="n">
        <f aca="false">ROUND((I55-H55)/H55*100,2)</f>
        <v>16.2</v>
      </c>
    </row>
    <row r="56" customFormat="false" ht="15" hidden="false" customHeight="false" outlineLevel="0" collapsed="false">
      <c r="A56" s="3" t="n">
        <v>7</v>
      </c>
      <c r="B56" s="3" t="s">
        <v>21</v>
      </c>
      <c r="C56" s="3" t="n">
        <v>2025</v>
      </c>
      <c r="D56" s="3" t="n">
        <v>3</v>
      </c>
      <c r="E56" s="3" t="n">
        <v>7</v>
      </c>
      <c r="F56" s="3" t="s">
        <v>447</v>
      </c>
      <c r="G56" s="3" t="s">
        <v>512</v>
      </c>
      <c r="H56" s="4" t="n">
        <f aca="false">INDEX(Stock_Prices!$G$2:$G$7501,MATCH("7_2025-07-01",Stock_Prices!$K$2:$K$7501,0))</f>
        <v>319.07</v>
      </c>
      <c r="I56" s="4" t="n">
        <f aca="false">INDEX(Stock_Prices!$G$2:$G$7501,MATCH("7_2025-09-30",Stock_Prices!$K$2:$K$7501,0))</f>
        <v>258.56</v>
      </c>
      <c r="J56" s="6" t="n">
        <f aca="false">ROUND((I56-H56)/H56*100,2)</f>
        <v>-18.96</v>
      </c>
    </row>
    <row r="57" customFormat="false" ht="15" hidden="false" customHeight="false" outlineLevel="0" collapsed="false">
      <c r="A57" s="3" t="n">
        <v>7</v>
      </c>
      <c r="B57" s="3" t="s">
        <v>21</v>
      </c>
      <c r="C57" s="3" t="n">
        <v>2025</v>
      </c>
      <c r="D57" s="3" t="n">
        <v>4</v>
      </c>
      <c r="E57" s="3" t="n">
        <v>8</v>
      </c>
      <c r="F57" s="3" t="s">
        <v>513</v>
      </c>
      <c r="G57" s="3" t="s">
        <v>556</v>
      </c>
      <c r="H57" s="4" t="n">
        <f aca="false">INDEX(Stock_Prices!$G$2:$G$7501,MATCH("7_2025-10-01",Stock_Prices!$K$2:$K$7501,0))</f>
        <v>258.18</v>
      </c>
      <c r="I57" s="4" t="n">
        <f aca="false">INDEX(Stock_Prices!$G$2:$G$7501,MATCH("7_2025-12-01",Stock_Prices!$K$2:$K$7501,0))</f>
        <v>268.94</v>
      </c>
      <c r="J57" s="6" t="n">
        <f aca="false">ROUND((I57-H57)/H57*100,2)</f>
        <v>4.17</v>
      </c>
    </row>
    <row r="58" customFormat="false" ht="15" hidden="false" customHeight="false" outlineLevel="0" collapsed="false">
      <c r="A58" s="3" t="n">
        <v>8</v>
      </c>
      <c r="B58" s="3" t="s">
        <v>24</v>
      </c>
      <c r="C58" s="3" t="n">
        <v>2024</v>
      </c>
      <c r="D58" s="3" t="n">
        <v>1</v>
      </c>
      <c r="E58" s="3" t="n">
        <v>1</v>
      </c>
      <c r="F58" s="3" t="s">
        <v>57</v>
      </c>
      <c r="G58" s="3" t="s">
        <v>120</v>
      </c>
      <c r="H58" s="4" t="n">
        <f aca="false">INDEX(Stock_Prices!$G$2:$G$7501,MATCH("8_2024-01-02",Stock_Prices!$K$2:$K$7501,0))</f>
        <v>71.57</v>
      </c>
      <c r="I58" s="4" t="n">
        <f aca="false">INDEX(Stock_Prices!$G$2:$G$7501,MATCH("8_2024-03-29",Stock_Prices!$K$2:$K$7501,0))</f>
        <v>62.3</v>
      </c>
      <c r="J58" s="6" t="n">
        <f aca="false">ROUND((I58-H58)/H58*100,2)</f>
        <v>-12.95</v>
      </c>
    </row>
    <row r="59" customFormat="false" ht="15" hidden="false" customHeight="false" outlineLevel="0" collapsed="false">
      <c r="A59" s="3" t="n">
        <v>8</v>
      </c>
      <c r="B59" s="3" t="s">
        <v>24</v>
      </c>
      <c r="C59" s="3" t="n">
        <v>2024</v>
      </c>
      <c r="D59" s="3" t="n">
        <v>2</v>
      </c>
      <c r="E59" s="3" t="n">
        <v>2</v>
      </c>
      <c r="F59" s="3" t="s">
        <v>121</v>
      </c>
      <c r="G59" s="3" t="s">
        <v>185</v>
      </c>
      <c r="H59" s="4" t="n">
        <f aca="false">INDEX(Stock_Prices!$G$2:$G$7501,MATCH("8_2024-04-01",Stock_Prices!$K$2:$K$7501,0))</f>
        <v>63.45</v>
      </c>
      <c r="I59" s="4" t="n">
        <f aca="false">INDEX(Stock_Prices!$G$2:$G$7501,MATCH("8_2024-06-28",Stock_Prices!$K$2:$K$7501,0))</f>
        <v>62.5</v>
      </c>
      <c r="J59" s="6" t="n">
        <f aca="false">ROUND((I59-H59)/H59*100,2)</f>
        <v>-1.5</v>
      </c>
    </row>
    <row r="60" customFormat="false" ht="15" hidden="false" customHeight="false" outlineLevel="0" collapsed="false">
      <c r="A60" s="3" t="n">
        <v>8</v>
      </c>
      <c r="B60" s="3" t="s">
        <v>24</v>
      </c>
      <c r="C60" s="3" t="n">
        <v>2024</v>
      </c>
      <c r="D60" s="3" t="n">
        <v>3</v>
      </c>
      <c r="E60" s="3" t="n">
        <v>3</v>
      </c>
      <c r="F60" s="3" t="s">
        <v>186</v>
      </c>
      <c r="G60" s="3" t="s">
        <v>251</v>
      </c>
      <c r="H60" s="4" t="n">
        <f aca="false">INDEX(Stock_Prices!$G$2:$G$7501,MATCH("8_2024-07-01",Stock_Prices!$K$2:$K$7501,0))</f>
        <v>61.71</v>
      </c>
      <c r="I60" s="4" t="n">
        <f aca="false">INDEX(Stock_Prices!$G$2:$G$7501,MATCH("8_2024-09-30",Stock_Prices!$K$2:$K$7501,0))</f>
        <v>53.4</v>
      </c>
      <c r="J60" s="6" t="n">
        <f aca="false">ROUND((I60-H60)/H60*100,2)</f>
        <v>-13.47</v>
      </c>
    </row>
    <row r="61" customFormat="false" ht="15" hidden="false" customHeight="false" outlineLevel="0" collapsed="false">
      <c r="A61" s="3" t="n">
        <v>8</v>
      </c>
      <c r="B61" s="3" t="s">
        <v>24</v>
      </c>
      <c r="C61" s="3" t="n">
        <v>2024</v>
      </c>
      <c r="D61" s="3" t="n">
        <v>4</v>
      </c>
      <c r="E61" s="3" t="n">
        <v>4</v>
      </c>
      <c r="F61" s="3" t="s">
        <v>252</v>
      </c>
      <c r="G61" s="3" t="s">
        <v>317</v>
      </c>
      <c r="H61" s="4" t="n">
        <f aca="false">INDEX(Stock_Prices!$G$2:$G$7501,MATCH("8_2024-10-01",Stock_Prices!$K$2:$K$7501,0))</f>
        <v>52.57</v>
      </c>
      <c r="I61" s="4" t="n">
        <f aca="false">INDEX(Stock_Prices!$G$2:$G$7501,MATCH("8_2024-12-31",Stock_Prices!$K$2:$K$7501,0))</f>
        <v>50.27</v>
      </c>
      <c r="J61" s="6" t="n">
        <f aca="false">ROUND((I61-H61)/H61*100,2)</f>
        <v>-4.38</v>
      </c>
    </row>
    <row r="62" customFormat="false" ht="15" hidden="false" customHeight="false" outlineLevel="0" collapsed="false">
      <c r="A62" s="3" t="n">
        <v>8</v>
      </c>
      <c r="B62" s="3" t="s">
        <v>24</v>
      </c>
      <c r="C62" s="3" t="n">
        <v>2025</v>
      </c>
      <c r="D62" s="3" t="n">
        <v>1</v>
      </c>
      <c r="E62" s="3" t="n">
        <v>5</v>
      </c>
      <c r="F62" s="3" t="s">
        <v>318</v>
      </c>
      <c r="G62" s="3" t="s">
        <v>381</v>
      </c>
      <c r="H62" s="4" t="n">
        <f aca="false">INDEX(Stock_Prices!$G$2:$G$7501,MATCH("8_2025-01-01",Stock_Prices!$K$2:$K$7501,0))</f>
        <v>49.77</v>
      </c>
      <c r="I62" s="4" t="n">
        <f aca="false">INDEX(Stock_Prices!$G$2:$G$7501,MATCH("8_2025-03-31",Stock_Prices!$K$2:$K$7501,0))</f>
        <v>57.95</v>
      </c>
      <c r="J62" s="6" t="n">
        <f aca="false">ROUND((I62-H62)/H62*100,2)</f>
        <v>16.44</v>
      </c>
    </row>
    <row r="63" customFormat="false" ht="15" hidden="false" customHeight="false" outlineLevel="0" collapsed="false">
      <c r="A63" s="3" t="n">
        <v>8</v>
      </c>
      <c r="B63" s="3" t="s">
        <v>24</v>
      </c>
      <c r="C63" s="3" t="n">
        <v>2025</v>
      </c>
      <c r="D63" s="3" t="n">
        <v>2</v>
      </c>
      <c r="E63" s="3" t="n">
        <v>6</v>
      </c>
      <c r="F63" s="3" t="s">
        <v>382</v>
      </c>
      <c r="G63" s="3" t="s">
        <v>446</v>
      </c>
      <c r="H63" s="4" t="n">
        <f aca="false">INDEX(Stock_Prices!$G$2:$G$7501,MATCH("8_2025-04-01",Stock_Prices!$K$2:$K$7501,0))</f>
        <v>58.82</v>
      </c>
      <c r="I63" s="4" t="n">
        <f aca="false">INDEX(Stock_Prices!$G$2:$G$7501,MATCH("8_2025-06-30",Stock_Prices!$K$2:$K$7501,0))</f>
        <v>62.89</v>
      </c>
      <c r="J63" s="6" t="n">
        <f aca="false">ROUND((I63-H63)/H63*100,2)</f>
        <v>6.92</v>
      </c>
    </row>
    <row r="64" customFormat="false" ht="15" hidden="false" customHeight="false" outlineLevel="0" collapsed="false">
      <c r="A64" s="3" t="n">
        <v>8</v>
      </c>
      <c r="B64" s="3" t="s">
        <v>24</v>
      </c>
      <c r="C64" s="3" t="n">
        <v>2025</v>
      </c>
      <c r="D64" s="3" t="n">
        <v>3</v>
      </c>
      <c r="E64" s="3" t="n">
        <v>7</v>
      </c>
      <c r="F64" s="3" t="s">
        <v>447</v>
      </c>
      <c r="G64" s="3" t="s">
        <v>512</v>
      </c>
      <c r="H64" s="4" t="n">
        <f aca="false">INDEX(Stock_Prices!$G$2:$G$7501,MATCH("8_2025-07-01",Stock_Prices!$K$2:$K$7501,0))</f>
        <v>63.8</v>
      </c>
      <c r="I64" s="4" t="n">
        <f aca="false">INDEX(Stock_Prices!$G$2:$G$7501,MATCH("8_2025-09-30",Stock_Prices!$K$2:$K$7501,0))</f>
        <v>81.6</v>
      </c>
      <c r="J64" s="6" t="n">
        <f aca="false">ROUND((I64-H64)/H64*100,2)</f>
        <v>27.9</v>
      </c>
    </row>
    <row r="65" customFormat="false" ht="15" hidden="false" customHeight="false" outlineLevel="0" collapsed="false">
      <c r="A65" s="3" t="n">
        <v>8</v>
      </c>
      <c r="B65" s="3" t="s">
        <v>24</v>
      </c>
      <c r="C65" s="3" t="n">
        <v>2025</v>
      </c>
      <c r="D65" s="3" t="n">
        <v>4</v>
      </c>
      <c r="E65" s="3" t="n">
        <v>8</v>
      </c>
      <c r="F65" s="3" t="s">
        <v>513</v>
      </c>
      <c r="G65" s="3" t="s">
        <v>556</v>
      </c>
      <c r="H65" s="4" t="n">
        <f aca="false">INDEX(Stock_Prices!$G$2:$G$7501,MATCH("8_2025-10-01",Stock_Prices!$K$2:$K$7501,0))</f>
        <v>83.55</v>
      </c>
      <c r="I65" s="4" t="n">
        <f aca="false">INDEX(Stock_Prices!$G$2:$G$7501,MATCH("8_2025-12-01",Stock_Prices!$K$2:$K$7501,0))</f>
        <v>87.9</v>
      </c>
      <c r="J65" s="6" t="n">
        <f aca="false">ROUND((I65-H65)/H65*100,2)</f>
        <v>5.21</v>
      </c>
    </row>
    <row r="66" customFormat="false" ht="15" hidden="false" customHeight="false" outlineLevel="0" collapsed="false">
      <c r="A66" s="3" t="n">
        <v>9</v>
      </c>
      <c r="B66" s="3" t="s">
        <v>26</v>
      </c>
      <c r="C66" s="3" t="n">
        <v>2024</v>
      </c>
      <c r="D66" s="3" t="n">
        <v>1</v>
      </c>
      <c r="E66" s="3" t="n">
        <v>1</v>
      </c>
      <c r="F66" s="3" t="s">
        <v>57</v>
      </c>
      <c r="G66" s="3" t="s">
        <v>120</v>
      </c>
      <c r="H66" s="4" t="n">
        <f aca="false">INDEX(Stock_Prices!$G$2:$G$7501,MATCH("9_2024-01-02",Stock_Prices!$K$2:$K$7501,0))</f>
        <v>194.4</v>
      </c>
      <c r="I66" s="4" t="n">
        <f aca="false">INDEX(Stock_Prices!$G$2:$G$7501,MATCH("9_2024-03-29",Stock_Prices!$K$2:$K$7501,0))</f>
        <v>236.18</v>
      </c>
      <c r="J66" s="6" t="n">
        <f aca="false">ROUND((I66-H66)/H66*100,2)</f>
        <v>21.49</v>
      </c>
    </row>
    <row r="67" customFormat="false" ht="15" hidden="false" customHeight="false" outlineLevel="0" collapsed="false">
      <c r="A67" s="3" t="n">
        <v>9</v>
      </c>
      <c r="B67" s="3" t="s">
        <v>26</v>
      </c>
      <c r="C67" s="3" t="n">
        <v>2024</v>
      </c>
      <c r="D67" s="3" t="n">
        <v>2</v>
      </c>
      <c r="E67" s="3" t="n">
        <v>2</v>
      </c>
      <c r="F67" s="3" t="s">
        <v>121</v>
      </c>
      <c r="G67" s="3" t="s">
        <v>185</v>
      </c>
      <c r="H67" s="4" t="n">
        <f aca="false">INDEX(Stock_Prices!$G$2:$G$7501,MATCH("9_2024-04-01",Stock_Prices!$K$2:$K$7501,0))</f>
        <v>237.92</v>
      </c>
      <c r="I67" s="4" t="n">
        <f aca="false">INDEX(Stock_Prices!$G$2:$G$7501,MATCH("9_2024-06-28",Stock_Prices!$K$2:$K$7501,0))</f>
        <v>195.5</v>
      </c>
      <c r="J67" s="6" t="n">
        <f aca="false">ROUND((I67-H67)/H67*100,2)</f>
        <v>-17.83</v>
      </c>
    </row>
    <row r="68" customFormat="false" ht="15" hidden="false" customHeight="false" outlineLevel="0" collapsed="false">
      <c r="A68" s="3" t="n">
        <v>9</v>
      </c>
      <c r="B68" s="3" t="s">
        <v>26</v>
      </c>
      <c r="C68" s="3" t="n">
        <v>2024</v>
      </c>
      <c r="D68" s="3" t="n">
        <v>3</v>
      </c>
      <c r="E68" s="3" t="n">
        <v>3</v>
      </c>
      <c r="F68" s="3" t="s">
        <v>186</v>
      </c>
      <c r="G68" s="3" t="s">
        <v>251</v>
      </c>
      <c r="H68" s="4" t="n">
        <f aca="false">INDEX(Stock_Prices!$G$2:$G$7501,MATCH("9_2024-07-01",Stock_Prices!$K$2:$K$7501,0))</f>
        <v>193.82</v>
      </c>
      <c r="I68" s="4" t="n">
        <f aca="false">INDEX(Stock_Prices!$G$2:$G$7501,MATCH("9_2024-09-30",Stock_Prices!$K$2:$K$7501,0))</f>
        <v>187.95</v>
      </c>
      <c r="J68" s="6" t="n">
        <f aca="false">ROUND((I68-H68)/H68*100,2)</f>
        <v>-3.03</v>
      </c>
    </row>
    <row r="69" customFormat="false" ht="15" hidden="false" customHeight="false" outlineLevel="0" collapsed="false">
      <c r="A69" s="3" t="n">
        <v>9</v>
      </c>
      <c r="B69" s="3" t="s">
        <v>26</v>
      </c>
      <c r="C69" s="3" t="n">
        <v>2024</v>
      </c>
      <c r="D69" s="3" t="n">
        <v>4</v>
      </c>
      <c r="E69" s="3" t="n">
        <v>4</v>
      </c>
      <c r="F69" s="3" t="s">
        <v>252</v>
      </c>
      <c r="G69" s="3" t="s">
        <v>317</v>
      </c>
      <c r="H69" s="4" t="n">
        <f aca="false">INDEX(Stock_Prices!$G$2:$G$7501,MATCH("9_2024-10-01",Stock_Prices!$K$2:$K$7501,0))</f>
        <v>186.21</v>
      </c>
      <c r="I69" s="4" t="n">
        <f aca="false">INDEX(Stock_Prices!$G$2:$G$7501,MATCH("9_2024-12-31",Stock_Prices!$K$2:$K$7501,0))</f>
        <v>234.87</v>
      </c>
      <c r="J69" s="6" t="n">
        <f aca="false">ROUND((I69-H69)/H69*100,2)</f>
        <v>26.13</v>
      </c>
    </row>
    <row r="70" customFormat="false" ht="15" hidden="false" customHeight="false" outlineLevel="0" collapsed="false">
      <c r="A70" s="3" t="n">
        <v>9</v>
      </c>
      <c r="B70" s="3" t="s">
        <v>26</v>
      </c>
      <c r="C70" s="3" t="n">
        <v>2025</v>
      </c>
      <c r="D70" s="3" t="n">
        <v>1</v>
      </c>
      <c r="E70" s="3" t="n">
        <v>5</v>
      </c>
      <c r="F70" s="3" t="s">
        <v>318</v>
      </c>
      <c r="G70" s="3" t="s">
        <v>381</v>
      </c>
      <c r="H70" s="4" t="n">
        <f aca="false">INDEX(Stock_Prices!$G$2:$G$7501,MATCH("9_2025-01-01",Stock_Prices!$K$2:$K$7501,0))</f>
        <v>243.53</v>
      </c>
      <c r="I70" s="4" t="n">
        <f aca="false">INDEX(Stock_Prices!$G$2:$G$7501,MATCH("9_2025-03-31",Stock_Prices!$K$2:$K$7501,0))</f>
        <v>279.32</v>
      </c>
      <c r="J70" s="6" t="n">
        <f aca="false">ROUND((I70-H70)/H70*100,2)</f>
        <v>14.7</v>
      </c>
    </row>
    <row r="71" customFormat="false" ht="15" hidden="false" customHeight="false" outlineLevel="0" collapsed="false">
      <c r="A71" s="3" t="n">
        <v>9</v>
      </c>
      <c r="B71" s="3" t="s">
        <v>26</v>
      </c>
      <c r="C71" s="3" t="n">
        <v>2025</v>
      </c>
      <c r="D71" s="3" t="n">
        <v>2</v>
      </c>
      <c r="E71" s="3" t="n">
        <v>6</v>
      </c>
      <c r="F71" s="3" t="s">
        <v>382</v>
      </c>
      <c r="G71" s="3" t="s">
        <v>446</v>
      </c>
      <c r="H71" s="4" t="n">
        <f aca="false">INDEX(Stock_Prices!$G$2:$G$7501,MATCH("9_2025-04-01",Stock_Prices!$K$2:$K$7501,0))</f>
        <v>279.19</v>
      </c>
      <c r="I71" s="4" t="n">
        <f aca="false">INDEX(Stock_Prices!$G$2:$G$7501,MATCH("9_2025-06-30",Stock_Prices!$K$2:$K$7501,0))</f>
        <v>259.87</v>
      </c>
      <c r="J71" s="6" t="n">
        <f aca="false">ROUND((I71-H71)/H71*100,2)</f>
        <v>-6.92</v>
      </c>
    </row>
    <row r="72" customFormat="false" ht="15" hidden="false" customHeight="false" outlineLevel="0" collapsed="false">
      <c r="A72" s="3" t="n">
        <v>9</v>
      </c>
      <c r="B72" s="3" t="s">
        <v>26</v>
      </c>
      <c r="C72" s="3" t="n">
        <v>2025</v>
      </c>
      <c r="D72" s="3" t="n">
        <v>3</v>
      </c>
      <c r="E72" s="3" t="n">
        <v>7</v>
      </c>
      <c r="F72" s="3" t="s">
        <v>447</v>
      </c>
      <c r="G72" s="3" t="s">
        <v>512</v>
      </c>
      <c r="H72" s="4" t="n">
        <f aca="false">INDEX(Stock_Prices!$G$2:$G$7501,MATCH("9_2025-07-01",Stock_Prices!$K$2:$K$7501,0))</f>
        <v>260.44</v>
      </c>
      <c r="I72" s="4" t="n">
        <f aca="false">INDEX(Stock_Prices!$G$2:$G$7501,MATCH("9_2025-09-30",Stock_Prices!$K$2:$K$7501,0))</f>
        <v>258.07</v>
      </c>
      <c r="J72" s="6" t="n">
        <f aca="false">ROUND((I72-H72)/H72*100,2)</f>
        <v>-0.91</v>
      </c>
    </row>
    <row r="73" customFormat="false" ht="15" hidden="false" customHeight="false" outlineLevel="0" collapsed="false">
      <c r="A73" s="3" t="n">
        <v>9</v>
      </c>
      <c r="B73" s="3" t="s">
        <v>26</v>
      </c>
      <c r="C73" s="3" t="n">
        <v>2025</v>
      </c>
      <c r="D73" s="3" t="n">
        <v>4</v>
      </c>
      <c r="E73" s="3" t="n">
        <v>8</v>
      </c>
      <c r="F73" s="3" t="s">
        <v>513</v>
      </c>
      <c r="G73" s="3" t="s">
        <v>556</v>
      </c>
      <c r="H73" s="4" t="n">
        <f aca="false">INDEX(Stock_Prices!$G$2:$G$7501,MATCH("9_2025-10-01",Stock_Prices!$K$2:$K$7501,0))</f>
        <v>258.9</v>
      </c>
      <c r="I73" s="4" t="n">
        <f aca="false">INDEX(Stock_Prices!$G$2:$G$7501,MATCH("9_2025-12-01",Stock_Prices!$K$2:$K$7501,0))</f>
        <v>335.34</v>
      </c>
      <c r="J73" s="6" t="n">
        <f aca="false">ROUND((I73-H73)/H73*100,2)</f>
        <v>29.52</v>
      </c>
    </row>
    <row r="74" customFormat="false" ht="15" hidden="false" customHeight="false" outlineLevel="0" collapsed="false">
      <c r="A74" s="3" t="n">
        <v>10</v>
      </c>
      <c r="B74" s="3" t="s">
        <v>29</v>
      </c>
      <c r="C74" s="3" t="n">
        <v>2024</v>
      </c>
      <c r="D74" s="3" t="n">
        <v>1</v>
      </c>
      <c r="E74" s="3" t="n">
        <v>1</v>
      </c>
      <c r="F74" s="3" t="s">
        <v>57</v>
      </c>
      <c r="G74" s="3" t="s">
        <v>120</v>
      </c>
      <c r="H74" s="4" t="n">
        <f aca="false">INDEX(Stock_Prices!$G$2:$G$7501,MATCH("10_2024-01-02",Stock_Prices!$K$2:$K$7501,0))</f>
        <v>49.58</v>
      </c>
      <c r="I74" s="4" t="n">
        <f aca="false">INDEX(Stock_Prices!$G$2:$G$7501,MATCH("10_2024-03-29",Stock_Prices!$K$2:$K$7501,0))</f>
        <v>51.35</v>
      </c>
      <c r="J74" s="6" t="n">
        <f aca="false">ROUND((I74-H74)/H74*100,2)</f>
        <v>3.57</v>
      </c>
    </row>
    <row r="75" customFormat="false" ht="15" hidden="false" customHeight="false" outlineLevel="0" collapsed="false">
      <c r="A75" s="3" t="n">
        <v>10</v>
      </c>
      <c r="B75" s="3" t="s">
        <v>29</v>
      </c>
      <c r="C75" s="3" t="n">
        <v>2024</v>
      </c>
      <c r="D75" s="3" t="n">
        <v>2</v>
      </c>
      <c r="E75" s="3" t="n">
        <v>2</v>
      </c>
      <c r="F75" s="3" t="s">
        <v>121</v>
      </c>
      <c r="G75" s="3" t="s">
        <v>185</v>
      </c>
      <c r="H75" s="4" t="n">
        <f aca="false">INDEX(Stock_Prices!$G$2:$G$7501,MATCH("10_2024-04-01",Stock_Prices!$K$2:$K$7501,0))</f>
        <v>52.16</v>
      </c>
      <c r="I75" s="4" t="n">
        <f aca="false">INDEX(Stock_Prices!$G$2:$G$7501,MATCH("10_2024-06-28",Stock_Prices!$K$2:$K$7501,0))</f>
        <v>55.51</v>
      </c>
      <c r="J75" s="6" t="n">
        <f aca="false">ROUND((I75-H75)/H75*100,2)</f>
        <v>6.42</v>
      </c>
    </row>
    <row r="76" customFormat="false" ht="15" hidden="false" customHeight="false" outlineLevel="0" collapsed="false">
      <c r="A76" s="3" t="n">
        <v>10</v>
      </c>
      <c r="B76" s="3" t="s">
        <v>29</v>
      </c>
      <c r="C76" s="3" t="n">
        <v>2024</v>
      </c>
      <c r="D76" s="3" t="n">
        <v>3</v>
      </c>
      <c r="E76" s="3" t="n">
        <v>3</v>
      </c>
      <c r="F76" s="3" t="s">
        <v>186</v>
      </c>
      <c r="G76" s="3" t="s">
        <v>251</v>
      </c>
      <c r="H76" s="4" t="n">
        <f aca="false">INDEX(Stock_Prices!$G$2:$G$7501,MATCH("10_2024-07-01",Stock_Prices!$K$2:$K$7501,0))</f>
        <v>55.86</v>
      </c>
      <c r="I76" s="4" t="n">
        <f aca="false">INDEX(Stock_Prices!$G$2:$G$7501,MATCH("10_2024-09-30",Stock_Prices!$K$2:$K$7501,0))</f>
        <v>52.43</v>
      </c>
      <c r="J76" s="6" t="n">
        <f aca="false">ROUND((I76-H76)/H76*100,2)</f>
        <v>-6.14</v>
      </c>
    </row>
    <row r="77" customFormat="false" ht="15" hidden="false" customHeight="false" outlineLevel="0" collapsed="false">
      <c r="A77" s="3" t="n">
        <v>10</v>
      </c>
      <c r="B77" s="3" t="s">
        <v>29</v>
      </c>
      <c r="C77" s="3" t="n">
        <v>2024</v>
      </c>
      <c r="D77" s="3" t="n">
        <v>4</v>
      </c>
      <c r="E77" s="3" t="n">
        <v>4</v>
      </c>
      <c r="F77" s="3" t="s">
        <v>252</v>
      </c>
      <c r="G77" s="3" t="s">
        <v>317</v>
      </c>
      <c r="H77" s="4" t="n">
        <f aca="false">INDEX(Stock_Prices!$G$2:$G$7501,MATCH("10_2024-10-01",Stock_Prices!$K$2:$K$7501,0))</f>
        <v>54.3</v>
      </c>
      <c r="I77" s="4" t="n">
        <f aca="false">INDEX(Stock_Prices!$G$2:$G$7501,MATCH("10_2024-12-31",Stock_Prices!$K$2:$K$7501,0))</f>
        <v>60.62</v>
      </c>
      <c r="J77" s="6" t="n">
        <f aca="false">ROUND((I77-H77)/H77*100,2)</f>
        <v>11.64</v>
      </c>
    </row>
    <row r="78" customFormat="false" ht="15" hidden="false" customHeight="false" outlineLevel="0" collapsed="false">
      <c r="A78" s="3" t="n">
        <v>10</v>
      </c>
      <c r="B78" s="3" t="s">
        <v>29</v>
      </c>
      <c r="C78" s="3" t="n">
        <v>2025</v>
      </c>
      <c r="D78" s="3" t="n">
        <v>1</v>
      </c>
      <c r="E78" s="3" t="n">
        <v>5</v>
      </c>
      <c r="F78" s="3" t="s">
        <v>318</v>
      </c>
      <c r="G78" s="3" t="s">
        <v>381</v>
      </c>
      <c r="H78" s="4" t="n">
        <f aca="false">INDEX(Stock_Prices!$G$2:$G$7501,MATCH("10_2025-01-01",Stock_Prices!$K$2:$K$7501,0))</f>
        <v>58.96</v>
      </c>
      <c r="I78" s="4" t="n">
        <f aca="false">INDEX(Stock_Prices!$G$2:$G$7501,MATCH("10_2025-03-31",Stock_Prices!$K$2:$K$7501,0))</f>
        <v>81.22</v>
      </c>
      <c r="J78" s="6" t="n">
        <f aca="false">ROUND((I78-H78)/H78*100,2)</f>
        <v>37.75</v>
      </c>
    </row>
    <row r="79" customFormat="false" ht="15" hidden="false" customHeight="false" outlineLevel="0" collapsed="false">
      <c r="A79" s="3" t="n">
        <v>10</v>
      </c>
      <c r="B79" s="3" t="s">
        <v>29</v>
      </c>
      <c r="C79" s="3" t="n">
        <v>2025</v>
      </c>
      <c r="D79" s="3" t="n">
        <v>2</v>
      </c>
      <c r="E79" s="3" t="n">
        <v>6</v>
      </c>
      <c r="F79" s="3" t="s">
        <v>382</v>
      </c>
      <c r="G79" s="3" t="s">
        <v>446</v>
      </c>
      <c r="H79" s="4" t="n">
        <f aca="false">INDEX(Stock_Prices!$G$2:$G$7501,MATCH("10_2025-04-01",Stock_Prices!$K$2:$K$7501,0))</f>
        <v>80.9</v>
      </c>
      <c r="I79" s="4" t="n">
        <f aca="false">INDEX(Stock_Prices!$G$2:$G$7501,MATCH("10_2025-06-30",Stock_Prices!$K$2:$K$7501,0))</f>
        <v>79.08</v>
      </c>
      <c r="J79" s="6" t="n">
        <f aca="false">ROUND((I79-H79)/H79*100,2)</f>
        <v>-2.25</v>
      </c>
    </row>
    <row r="80" customFormat="false" ht="15" hidden="false" customHeight="false" outlineLevel="0" collapsed="false">
      <c r="A80" s="3" t="n">
        <v>10</v>
      </c>
      <c r="B80" s="3" t="s">
        <v>29</v>
      </c>
      <c r="C80" s="3" t="n">
        <v>2025</v>
      </c>
      <c r="D80" s="3" t="n">
        <v>3</v>
      </c>
      <c r="E80" s="3" t="n">
        <v>7</v>
      </c>
      <c r="F80" s="3" t="s">
        <v>447</v>
      </c>
      <c r="G80" s="3" t="s">
        <v>512</v>
      </c>
      <c r="H80" s="4" t="n">
        <f aca="false">INDEX(Stock_Prices!$G$2:$G$7501,MATCH("10_2025-07-01",Stock_Prices!$K$2:$K$7501,0))</f>
        <v>75.8</v>
      </c>
      <c r="I80" s="4" t="n">
        <f aca="false">INDEX(Stock_Prices!$G$2:$G$7501,MATCH("10_2025-09-30",Stock_Prices!$K$2:$K$7501,0))</f>
        <v>99.73</v>
      </c>
      <c r="J80" s="6" t="n">
        <f aca="false">ROUND((I80-H80)/H80*100,2)</f>
        <v>31.57</v>
      </c>
    </row>
    <row r="81" customFormat="false" ht="15" hidden="false" customHeight="false" outlineLevel="0" collapsed="false">
      <c r="A81" s="3" t="n">
        <v>10</v>
      </c>
      <c r="B81" s="3" t="s">
        <v>29</v>
      </c>
      <c r="C81" s="3" t="n">
        <v>2025</v>
      </c>
      <c r="D81" s="3" t="n">
        <v>4</v>
      </c>
      <c r="E81" s="3" t="n">
        <v>8</v>
      </c>
      <c r="F81" s="3" t="s">
        <v>513</v>
      </c>
      <c r="G81" s="3" t="s">
        <v>556</v>
      </c>
      <c r="H81" s="4" t="n">
        <f aca="false">INDEX(Stock_Prices!$G$2:$G$7501,MATCH("10_2025-10-01",Stock_Prices!$K$2:$K$7501,0))</f>
        <v>102.25</v>
      </c>
      <c r="I81" s="4" t="n">
        <f aca="false">INDEX(Stock_Prices!$G$2:$G$7501,MATCH("10_2025-12-01",Stock_Prices!$K$2:$K$7501,0))</f>
        <v>105.12</v>
      </c>
      <c r="J81" s="6" t="n">
        <f aca="false">ROUND((I81-H81)/H81*100,2)</f>
        <v>2.81</v>
      </c>
    </row>
    <row r="82" customFormat="false" ht="15" hidden="false" customHeight="false" outlineLevel="0" collapsed="false">
      <c r="A82" s="3" t="n">
        <v>11</v>
      </c>
      <c r="B82" s="3" t="s">
        <v>31</v>
      </c>
      <c r="C82" s="3" t="n">
        <v>2024</v>
      </c>
      <c r="D82" s="3" t="n">
        <v>1</v>
      </c>
      <c r="E82" s="3" t="n">
        <v>1</v>
      </c>
      <c r="F82" s="3" t="s">
        <v>57</v>
      </c>
      <c r="G82" s="3" t="s">
        <v>120</v>
      </c>
      <c r="H82" s="4" t="n">
        <f aca="false">INDEX(Stock_Prices!$G$2:$G$7501,MATCH("11_2024-01-02",Stock_Prices!$K$2:$K$7501,0))</f>
        <v>119.75</v>
      </c>
      <c r="I82" s="4" t="n">
        <f aca="false">INDEX(Stock_Prices!$G$2:$G$7501,MATCH("11_2024-03-29",Stock_Prices!$K$2:$K$7501,0))</f>
        <v>123.56</v>
      </c>
      <c r="J82" s="6" t="n">
        <f aca="false">ROUND((I82-H82)/H82*100,2)</f>
        <v>3.18</v>
      </c>
    </row>
    <row r="83" customFormat="false" ht="15" hidden="false" customHeight="false" outlineLevel="0" collapsed="false">
      <c r="A83" s="3" t="n">
        <v>11</v>
      </c>
      <c r="B83" s="3" t="s">
        <v>31</v>
      </c>
      <c r="C83" s="3" t="n">
        <v>2024</v>
      </c>
      <c r="D83" s="3" t="n">
        <v>2</v>
      </c>
      <c r="E83" s="3" t="n">
        <v>2</v>
      </c>
      <c r="F83" s="3" t="s">
        <v>121</v>
      </c>
      <c r="G83" s="3" t="s">
        <v>185</v>
      </c>
      <c r="H83" s="4" t="n">
        <f aca="false">INDEX(Stock_Prices!$G$2:$G$7501,MATCH("11_2024-04-01",Stock_Prices!$K$2:$K$7501,0))</f>
        <v>122.82</v>
      </c>
      <c r="I83" s="4" t="n">
        <f aca="false">INDEX(Stock_Prices!$G$2:$G$7501,MATCH("11_2024-06-28",Stock_Prices!$K$2:$K$7501,0))</f>
        <v>106.06</v>
      </c>
      <c r="J83" s="6" t="n">
        <f aca="false">ROUND((I83-H83)/H83*100,2)</f>
        <v>-13.65</v>
      </c>
    </row>
    <row r="84" customFormat="false" ht="15" hidden="false" customHeight="false" outlineLevel="0" collapsed="false">
      <c r="A84" s="3" t="n">
        <v>11</v>
      </c>
      <c r="B84" s="3" t="s">
        <v>31</v>
      </c>
      <c r="C84" s="3" t="n">
        <v>2024</v>
      </c>
      <c r="D84" s="3" t="n">
        <v>3</v>
      </c>
      <c r="E84" s="3" t="n">
        <v>3</v>
      </c>
      <c r="F84" s="3" t="s">
        <v>186</v>
      </c>
      <c r="G84" s="3" t="s">
        <v>251</v>
      </c>
      <c r="H84" s="4" t="n">
        <f aca="false">INDEX(Stock_Prices!$G$2:$G$7501,MATCH("11_2024-07-01",Stock_Prices!$K$2:$K$7501,0))</f>
        <v>105.21</v>
      </c>
      <c r="I84" s="4" t="n">
        <f aca="false">INDEX(Stock_Prices!$G$2:$G$7501,MATCH("11_2024-09-30",Stock_Prices!$K$2:$K$7501,0))</f>
        <v>100.22</v>
      </c>
      <c r="J84" s="6" t="n">
        <f aca="false">ROUND((I84-H84)/H84*100,2)</f>
        <v>-4.74</v>
      </c>
    </row>
    <row r="85" customFormat="false" ht="15" hidden="false" customHeight="false" outlineLevel="0" collapsed="false">
      <c r="A85" s="3" t="n">
        <v>11</v>
      </c>
      <c r="B85" s="3" t="s">
        <v>31</v>
      </c>
      <c r="C85" s="3" t="n">
        <v>2024</v>
      </c>
      <c r="D85" s="3" t="n">
        <v>4</v>
      </c>
      <c r="E85" s="3" t="n">
        <v>4</v>
      </c>
      <c r="F85" s="3" t="s">
        <v>252</v>
      </c>
      <c r="G85" s="3" t="s">
        <v>317</v>
      </c>
      <c r="H85" s="4" t="n">
        <f aca="false">INDEX(Stock_Prices!$G$2:$G$7501,MATCH("11_2024-10-01",Stock_Prices!$K$2:$K$7501,0))</f>
        <v>98.41</v>
      </c>
      <c r="I85" s="4" t="n">
        <f aca="false">INDEX(Stock_Prices!$G$2:$G$7501,MATCH("11_2024-12-31",Stock_Prices!$K$2:$K$7501,0))</f>
        <v>96.34</v>
      </c>
      <c r="J85" s="6" t="n">
        <f aca="false">ROUND((I85-H85)/H85*100,2)</f>
        <v>-2.1</v>
      </c>
    </row>
    <row r="86" customFormat="false" ht="15" hidden="false" customHeight="false" outlineLevel="0" collapsed="false">
      <c r="A86" s="3" t="n">
        <v>11</v>
      </c>
      <c r="B86" s="3" t="s">
        <v>31</v>
      </c>
      <c r="C86" s="3" t="n">
        <v>2025</v>
      </c>
      <c r="D86" s="3" t="n">
        <v>1</v>
      </c>
      <c r="E86" s="3" t="n">
        <v>5</v>
      </c>
      <c r="F86" s="3" t="s">
        <v>318</v>
      </c>
      <c r="G86" s="3" t="s">
        <v>381</v>
      </c>
      <c r="H86" s="4" t="n">
        <f aca="false">INDEX(Stock_Prices!$G$2:$G$7501,MATCH("11_2025-01-01",Stock_Prices!$K$2:$K$7501,0))</f>
        <v>95.99</v>
      </c>
      <c r="I86" s="4" t="n">
        <f aca="false">INDEX(Stock_Prices!$G$2:$G$7501,MATCH("11_2025-03-31",Stock_Prices!$K$2:$K$7501,0))</f>
        <v>101.72</v>
      </c>
      <c r="J86" s="6" t="n">
        <f aca="false">ROUND((I86-H86)/H86*100,2)</f>
        <v>5.97</v>
      </c>
    </row>
    <row r="87" customFormat="false" ht="15" hidden="false" customHeight="false" outlineLevel="0" collapsed="false">
      <c r="A87" s="3" t="n">
        <v>11</v>
      </c>
      <c r="B87" s="3" t="s">
        <v>31</v>
      </c>
      <c r="C87" s="3" t="n">
        <v>2025</v>
      </c>
      <c r="D87" s="3" t="n">
        <v>2</v>
      </c>
      <c r="E87" s="3" t="n">
        <v>6</v>
      </c>
      <c r="F87" s="3" t="s">
        <v>382</v>
      </c>
      <c r="G87" s="3" t="s">
        <v>446</v>
      </c>
      <c r="H87" s="4" t="n">
        <f aca="false">INDEX(Stock_Prices!$G$2:$G$7501,MATCH("11_2025-04-01",Stock_Prices!$K$2:$K$7501,0))</f>
        <v>101.21</v>
      </c>
      <c r="I87" s="4" t="n">
        <f aca="false">INDEX(Stock_Prices!$G$2:$G$7501,MATCH("11_2025-06-30",Stock_Prices!$K$2:$K$7501,0))</f>
        <v>114.06</v>
      </c>
      <c r="J87" s="6" t="n">
        <f aca="false">ROUND((I87-H87)/H87*100,2)</f>
        <v>12.7</v>
      </c>
    </row>
    <row r="88" customFormat="false" ht="15" hidden="false" customHeight="false" outlineLevel="0" collapsed="false">
      <c r="A88" s="3" t="n">
        <v>11</v>
      </c>
      <c r="B88" s="3" t="s">
        <v>31</v>
      </c>
      <c r="C88" s="3" t="n">
        <v>2025</v>
      </c>
      <c r="D88" s="3" t="n">
        <v>3</v>
      </c>
      <c r="E88" s="3" t="n">
        <v>7</v>
      </c>
      <c r="F88" s="3" t="s">
        <v>447</v>
      </c>
      <c r="G88" s="3" t="s">
        <v>512</v>
      </c>
      <c r="H88" s="4" t="n">
        <f aca="false">INDEX(Stock_Prices!$G$2:$G$7501,MATCH("11_2025-07-01",Stock_Prices!$K$2:$K$7501,0))</f>
        <v>114.81</v>
      </c>
      <c r="I88" s="4" t="n">
        <f aca="false">INDEX(Stock_Prices!$G$2:$G$7501,MATCH("11_2025-09-30",Stock_Prices!$K$2:$K$7501,0))</f>
        <v>98.92</v>
      </c>
      <c r="J88" s="6" t="n">
        <f aca="false">ROUND((I88-H88)/H88*100,2)</f>
        <v>-13.84</v>
      </c>
    </row>
    <row r="89" customFormat="false" ht="15" hidden="false" customHeight="false" outlineLevel="0" collapsed="false">
      <c r="A89" s="3" t="n">
        <v>11</v>
      </c>
      <c r="B89" s="3" t="s">
        <v>31</v>
      </c>
      <c r="C89" s="3" t="n">
        <v>2025</v>
      </c>
      <c r="D89" s="3" t="n">
        <v>4</v>
      </c>
      <c r="E89" s="3" t="n">
        <v>8</v>
      </c>
      <c r="F89" s="3" t="s">
        <v>513</v>
      </c>
      <c r="G89" s="3" t="s">
        <v>556</v>
      </c>
      <c r="H89" s="4" t="n">
        <f aca="false">INDEX(Stock_Prices!$G$2:$G$7501,MATCH("11_2025-10-01",Stock_Prices!$K$2:$K$7501,0))</f>
        <v>99.64</v>
      </c>
      <c r="I89" s="4" t="n">
        <f aca="false">INDEX(Stock_Prices!$G$2:$G$7501,MATCH("11_2025-12-01",Stock_Prices!$K$2:$K$7501,0))</f>
        <v>91.47</v>
      </c>
      <c r="J89" s="6" t="n">
        <f aca="false">ROUND((I89-H89)/H89*100,2)</f>
        <v>-8.2</v>
      </c>
    </row>
    <row r="90" customFormat="false" ht="15" hidden="false" customHeight="false" outlineLevel="0" collapsed="false">
      <c r="A90" s="3" t="n">
        <v>12</v>
      </c>
      <c r="B90" s="3" t="s">
        <v>35</v>
      </c>
      <c r="C90" s="3" t="n">
        <v>2024</v>
      </c>
      <c r="D90" s="3" t="n">
        <v>1</v>
      </c>
      <c r="E90" s="3" t="n">
        <v>1</v>
      </c>
      <c r="F90" s="3" t="s">
        <v>57</v>
      </c>
      <c r="G90" s="3" t="s">
        <v>120</v>
      </c>
      <c r="H90" s="4" t="n">
        <f aca="false">INDEX(Stock_Prices!$G$2:$G$7501,MATCH("12_2024-01-02",Stock_Prices!$K$2:$K$7501,0))</f>
        <v>220.6</v>
      </c>
      <c r="I90" s="4" t="n">
        <f aca="false">INDEX(Stock_Prices!$G$2:$G$7501,MATCH("12_2024-03-29",Stock_Prices!$K$2:$K$7501,0))</f>
        <v>218.76</v>
      </c>
      <c r="J90" s="6" t="n">
        <f aca="false">ROUND((I90-H90)/H90*100,2)</f>
        <v>-0.83</v>
      </c>
    </row>
    <row r="91" customFormat="false" ht="15" hidden="false" customHeight="false" outlineLevel="0" collapsed="false">
      <c r="A91" s="3" t="n">
        <v>12</v>
      </c>
      <c r="B91" s="3" t="s">
        <v>35</v>
      </c>
      <c r="C91" s="3" t="n">
        <v>2024</v>
      </c>
      <c r="D91" s="3" t="n">
        <v>2</v>
      </c>
      <c r="E91" s="3" t="n">
        <v>2</v>
      </c>
      <c r="F91" s="3" t="s">
        <v>121</v>
      </c>
      <c r="G91" s="3" t="s">
        <v>185</v>
      </c>
      <c r="H91" s="4" t="n">
        <f aca="false">INDEX(Stock_Prices!$G$2:$G$7501,MATCH("12_2024-04-01",Stock_Prices!$K$2:$K$7501,0))</f>
        <v>217.99</v>
      </c>
      <c r="I91" s="4" t="n">
        <f aca="false">INDEX(Stock_Prices!$G$2:$G$7501,MATCH("12_2024-06-28",Stock_Prices!$K$2:$K$7501,0))</f>
        <v>217.1</v>
      </c>
      <c r="J91" s="6" t="n">
        <f aca="false">ROUND((I91-H91)/H91*100,2)</f>
        <v>-0.41</v>
      </c>
    </row>
    <row r="92" customFormat="false" ht="15" hidden="false" customHeight="false" outlineLevel="0" collapsed="false">
      <c r="A92" s="3" t="n">
        <v>12</v>
      </c>
      <c r="B92" s="3" t="s">
        <v>35</v>
      </c>
      <c r="C92" s="3" t="n">
        <v>2024</v>
      </c>
      <c r="D92" s="3" t="n">
        <v>3</v>
      </c>
      <c r="E92" s="3" t="n">
        <v>3</v>
      </c>
      <c r="F92" s="3" t="s">
        <v>186</v>
      </c>
      <c r="G92" s="3" t="s">
        <v>251</v>
      </c>
      <c r="H92" s="4" t="n">
        <f aca="false">INDEX(Stock_Prices!$G$2:$G$7501,MATCH("12_2024-07-01",Stock_Prices!$K$2:$K$7501,0))</f>
        <v>216.9</v>
      </c>
      <c r="I92" s="4" t="n">
        <f aca="false">INDEX(Stock_Prices!$G$2:$G$7501,MATCH("12_2024-09-30",Stock_Prices!$K$2:$K$7501,0))</f>
        <v>219.85</v>
      </c>
      <c r="J92" s="6" t="n">
        <f aca="false">ROUND((I92-H92)/H92*100,2)</f>
        <v>1.36</v>
      </c>
    </row>
    <row r="93" customFormat="false" ht="15" hidden="false" customHeight="false" outlineLevel="0" collapsed="false">
      <c r="A93" s="3" t="n">
        <v>12</v>
      </c>
      <c r="B93" s="3" t="s">
        <v>35</v>
      </c>
      <c r="C93" s="3" t="n">
        <v>2024</v>
      </c>
      <c r="D93" s="3" t="n">
        <v>4</v>
      </c>
      <c r="E93" s="3" t="n">
        <v>4</v>
      </c>
      <c r="F93" s="3" t="s">
        <v>252</v>
      </c>
      <c r="G93" s="3" t="s">
        <v>317</v>
      </c>
      <c r="H93" s="4" t="n">
        <f aca="false">INDEX(Stock_Prices!$G$2:$G$7501,MATCH("12_2024-10-01",Stock_Prices!$K$2:$K$7501,0))</f>
        <v>219.29</v>
      </c>
      <c r="I93" s="4" t="n">
        <f aca="false">INDEX(Stock_Prices!$G$2:$G$7501,MATCH("12_2024-12-31",Stock_Prices!$K$2:$K$7501,0))</f>
        <v>230.66</v>
      </c>
      <c r="J93" s="6" t="n">
        <f aca="false">ROUND((I93-H93)/H93*100,2)</f>
        <v>5.18</v>
      </c>
    </row>
    <row r="94" customFormat="false" ht="15" hidden="false" customHeight="false" outlineLevel="0" collapsed="false">
      <c r="A94" s="3" t="n">
        <v>12</v>
      </c>
      <c r="B94" s="3" t="s">
        <v>35</v>
      </c>
      <c r="C94" s="3" t="n">
        <v>2025</v>
      </c>
      <c r="D94" s="3" t="n">
        <v>1</v>
      </c>
      <c r="E94" s="3" t="n">
        <v>5</v>
      </c>
      <c r="F94" s="3" t="s">
        <v>318</v>
      </c>
      <c r="G94" s="3" t="s">
        <v>381</v>
      </c>
      <c r="H94" s="4" t="n">
        <f aca="false">INDEX(Stock_Prices!$G$2:$G$7501,MATCH("12_2025-01-01",Stock_Prices!$K$2:$K$7501,0))</f>
        <v>231.38</v>
      </c>
      <c r="I94" s="4" t="n">
        <f aca="false">INDEX(Stock_Prices!$G$2:$G$7501,MATCH("12_2025-03-31",Stock_Prices!$K$2:$K$7501,0))</f>
        <v>223.52</v>
      </c>
      <c r="J94" s="6" t="n">
        <f aca="false">ROUND((I94-H94)/H94*100,2)</f>
        <v>-3.4</v>
      </c>
    </row>
    <row r="95" customFormat="false" ht="15" hidden="false" customHeight="false" outlineLevel="0" collapsed="false">
      <c r="A95" s="3" t="n">
        <v>12</v>
      </c>
      <c r="B95" s="3" t="s">
        <v>35</v>
      </c>
      <c r="C95" s="3" t="n">
        <v>2025</v>
      </c>
      <c r="D95" s="3" t="n">
        <v>2</v>
      </c>
      <c r="E95" s="3" t="n">
        <v>6</v>
      </c>
      <c r="F95" s="3" t="s">
        <v>382</v>
      </c>
      <c r="G95" s="3" t="s">
        <v>446</v>
      </c>
      <c r="H95" s="4" t="n">
        <f aca="false">INDEX(Stock_Prices!$G$2:$G$7501,MATCH("12_2025-04-01",Stock_Prices!$K$2:$K$7501,0))</f>
        <v>223.85</v>
      </c>
      <c r="I95" s="4" t="n">
        <f aca="false">INDEX(Stock_Prices!$G$2:$G$7501,MATCH("12_2025-06-30",Stock_Prices!$K$2:$K$7501,0))</f>
        <v>219.52</v>
      </c>
      <c r="J95" s="6" t="n">
        <f aca="false">ROUND((I95-H95)/H95*100,2)</f>
        <v>-1.93</v>
      </c>
    </row>
    <row r="96" customFormat="false" ht="15" hidden="false" customHeight="false" outlineLevel="0" collapsed="false">
      <c r="A96" s="3" t="n">
        <v>12</v>
      </c>
      <c r="B96" s="3" t="s">
        <v>35</v>
      </c>
      <c r="C96" s="3" t="n">
        <v>2025</v>
      </c>
      <c r="D96" s="3" t="n">
        <v>3</v>
      </c>
      <c r="E96" s="3" t="n">
        <v>7</v>
      </c>
      <c r="F96" s="3" t="s">
        <v>447</v>
      </c>
      <c r="G96" s="3" t="s">
        <v>512</v>
      </c>
      <c r="H96" s="4" t="n">
        <f aca="false">INDEX(Stock_Prices!$G$2:$G$7501,MATCH("12_2025-07-01",Stock_Prices!$K$2:$K$7501,0))</f>
        <v>217.61</v>
      </c>
      <c r="I96" s="4" t="n">
        <f aca="false">INDEX(Stock_Prices!$G$2:$G$7501,MATCH("12_2025-09-30",Stock_Prices!$K$2:$K$7501,0))</f>
        <v>209.36</v>
      </c>
      <c r="J96" s="6" t="n">
        <f aca="false">ROUND((I96-H96)/H96*100,2)</f>
        <v>-3.79</v>
      </c>
    </row>
    <row r="97" customFormat="false" ht="15" hidden="false" customHeight="false" outlineLevel="0" collapsed="false">
      <c r="A97" s="3" t="n">
        <v>12</v>
      </c>
      <c r="B97" s="3" t="s">
        <v>35</v>
      </c>
      <c r="C97" s="3" t="n">
        <v>2025</v>
      </c>
      <c r="D97" s="3" t="n">
        <v>4</v>
      </c>
      <c r="E97" s="3" t="n">
        <v>8</v>
      </c>
      <c r="F97" s="3" t="s">
        <v>513</v>
      </c>
      <c r="G97" s="3" t="s">
        <v>556</v>
      </c>
      <c r="H97" s="4" t="n">
        <f aca="false">INDEX(Stock_Prices!$G$2:$G$7501,MATCH("12_2025-10-01",Stock_Prices!$K$2:$K$7501,0))</f>
        <v>209.27</v>
      </c>
      <c r="I97" s="4" t="n">
        <f aca="false">INDEX(Stock_Prices!$G$2:$G$7501,MATCH("12_2025-12-01",Stock_Prices!$K$2:$K$7501,0))</f>
        <v>208.93</v>
      </c>
      <c r="J97" s="6" t="n">
        <f aca="false">ROUND((I97-H97)/H97*100,2)</f>
        <v>-0.16</v>
      </c>
    </row>
    <row r="98" customFormat="false" ht="15" hidden="false" customHeight="false" outlineLevel="0" collapsed="false">
      <c r="A98" s="3" t="n">
        <v>13</v>
      </c>
      <c r="B98" s="3" t="s">
        <v>39</v>
      </c>
      <c r="C98" s="3" t="n">
        <v>2024</v>
      </c>
      <c r="D98" s="3" t="n">
        <v>1</v>
      </c>
      <c r="E98" s="3" t="n">
        <v>1</v>
      </c>
      <c r="F98" s="3" t="s">
        <v>57</v>
      </c>
      <c r="G98" s="3" t="s">
        <v>120</v>
      </c>
      <c r="H98" s="4" t="n">
        <f aca="false">INDEX(Stock_Prices!$G$2:$G$7501,MATCH("13_2024-01-02",Stock_Prices!$K$2:$K$7501,0))</f>
        <v>48.4</v>
      </c>
      <c r="I98" s="4" t="n">
        <f aca="false">INDEX(Stock_Prices!$G$2:$G$7501,MATCH("13_2024-03-29",Stock_Prices!$K$2:$K$7501,0))</f>
        <v>44.03</v>
      </c>
      <c r="J98" s="6" t="n">
        <f aca="false">ROUND((I98-H98)/H98*100,2)</f>
        <v>-9.03</v>
      </c>
    </row>
    <row r="99" customFormat="false" ht="15" hidden="false" customHeight="false" outlineLevel="0" collapsed="false">
      <c r="A99" s="3" t="n">
        <v>13</v>
      </c>
      <c r="B99" s="3" t="s">
        <v>39</v>
      </c>
      <c r="C99" s="3" t="n">
        <v>2024</v>
      </c>
      <c r="D99" s="3" t="n">
        <v>2</v>
      </c>
      <c r="E99" s="3" t="n">
        <v>2</v>
      </c>
      <c r="F99" s="3" t="s">
        <v>121</v>
      </c>
      <c r="G99" s="3" t="s">
        <v>185</v>
      </c>
      <c r="H99" s="4" t="n">
        <f aca="false">INDEX(Stock_Prices!$G$2:$G$7501,MATCH("13_2024-04-01",Stock_Prices!$K$2:$K$7501,0))</f>
        <v>43.54</v>
      </c>
      <c r="I99" s="4" t="n">
        <f aca="false">INDEX(Stock_Prices!$G$2:$G$7501,MATCH("13_2024-06-28",Stock_Prices!$K$2:$K$7501,0))</f>
        <v>43.82</v>
      </c>
      <c r="J99" s="6" t="n">
        <f aca="false">ROUND((I99-H99)/H99*100,2)</f>
        <v>0.64</v>
      </c>
    </row>
    <row r="100" customFormat="false" ht="15" hidden="false" customHeight="false" outlineLevel="0" collapsed="false">
      <c r="A100" s="3" t="n">
        <v>13</v>
      </c>
      <c r="B100" s="3" t="s">
        <v>39</v>
      </c>
      <c r="C100" s="3" t="n">
        <v>2024</v>
      </c>
      <c r="D100" s="3" t="n">
        <v>3</v>
      </c>
      <c r="E100" s="3" t="n">
        <v>3</v>
      </c>
      <c r="F100" s="3" t="s">
        <v>186</v>
      </c>
      <c r="G100" s="3" t="s">
        <v>251</v>
      </c>
      <c r="H100" s="4" t="n">
        <f aca="false">INDEX(Stock_Prices!$G$2:$G$7501,MATCH("13_2024-07-01",Stock_Prices!$K$2:$K$7501,0))</f>
        <v>43.68</v>
      </c>
      <c r="I100" s="4" t="n">
        <f aca="false">INDEX(Stock_Prices!$G$2:$G$7501,MATCH("13_2024-09-30",Stock_Prices!$K$2:$K$7501,0))</f>
        <v>45.73</v>
      </c>
      <c r="J100" s="6" t="n">
        <f aca="false">ROUND((I100-H100)/H100*100,2)</f>
        <v>4.69</v>
      </c>
    </row>
    <row r="101" customFormat="false" ht="15" hidden="false" customHeight="false" outlineLevel="0" collapsed="false">
      <c r="A101" s="3" t="n">
        <v>13</v>
      </c>
      <c r="B101" s="3" t="s">
        <v>39</v>
      </c>
      <c r="C101" s="3" t="n">
        <v>2024</v>
      </c>
      <c r="D101" s="3" t="n">
        <v>4</v>
      </c>
      <c r="E101" s="3" t="n">
        <v>4</v>
      </c>
      <c r="F101" s="3" t="s">
        <v>252</v>
      </c>
      <c r="G101" s="3" t="s">
        <v>317</v>
      </c>
      <c r="H101" s="4" t="n">
        <f aca="false">INDEX(Stock_Prices!$G$2:$G$7501,MATCH("13_2024-10-01",Stock_Prices!$K$2:$K$7501,0))</f>
        <v>44.88</v>
      </c>
      <c r="I101" s="4" t="n">
        <f aca="false">INDEX(Stock_Prices!$G$2:$G$7501,MATCH("13_2024-12-31",Stock_Prices!$K$2:$K$7501,0))</f>
        <v>50.31</v>
      </c>
      <c r="J101" s="6" t="n">
        <f aca="false">ROUND((I101-H101)/H101*100,2)</f>
        <v>12.1</v>
      </c>
    </row>
    <row r="102" customFormat="false" ht="15" hidden="false" customHeight="false" outlineLevel="0" collapsed="false">
      <c r="A102" s="3" t="n">
        <v>13</v>
      </c>
      <c r="B102" s="3" t="s">
        <v>39</v>
      </c>
      <c r="C102" s="3" t="n">
        <v>2025</v>
      </c>
      <c r="D102" s="3" t="n">
        <v>1</v>
      </c>
      <c r="E102" s="3" t="n">
        <v>5</v>
      </c>
      <c r="F102" s="3" t="s">
        <v>318</v>
      </c>
      <c r="G102" s="3" t="s">
        <v>381</v>
      </c>
      <c r="H102" s="4" t="n">
        <f aca="false">INDEX(Stock_Prices!$G$2:$G$7501,MATCH("13_2025-01-01",Stock_Prices!$K$2:$K$7501,0))</f>
        <v>50.42</v>
      </c>
      <c r="I102" s="4" t="n">
        <f aca="false">INDEX(Stock_Prices!$G$2:$G$7501,MATCH("13_2025-03-31",Stock_Prices!$K$2:$K$7501,0))</f>
        <v>33.68</v>
      </c>
      <c r="J102" s="6" t="n">
        <f aca="false">ROUND((I102-H102)/H102*100,2)</f>
        <v>-33.2</v>
      </c>
    </row>
    <row r="103" customFormat="false" ht="15" hidden="false" customHeight="false" outlineLevel="0" collapsed="false">
      <c r="A103" s="3" t="n">
        <v>13</v>
      </c>
      <c r="B103" s="3" t="s">
        <v>39</v>
      </c>
      <c r="C103" s="3" t="n">
        <v>2025</v>
      </c>
      <c r="D103" s="3" t="n">
        <v>2</v>
      </c>
      <c r="E103" s="3" t="n">
        <v>6</v>
      </c>
      <c r="F103" s="3" t="s">
        <v>382</v>
      </c>
      <c r="G103" s="3" t="s">
        <v>446</v>
      </c>
      <c r="H103" s="4" t="n">
        <f aca="false">INDEX(Stock_Prices!$G$2:$G$7501,MATCH("13_2025-04-01",Stock_Prices!$K$2:$K$7501,0))</f>
        <v>33.94</v>
      </c>
      <c r="I103" s="4" t="n">
        <f aca="false">INDEX(Stock_Prices!$G$2:$G$7501,MATCH("13_2025-06-30",Stock_Prices!$K$2:$K$7501,0))</f>
        <v>44.95</v>
      </c>
      <c r="J103" s="6" t="n">
        <f aca="false">ROUND((I103-H103)/H103*100,2)</f>
        <v>32.44</v>
      </c>
    </row>
    <row r="104" customFormat="false" ht="15" hidden="false" customHeight="false" outlineLevel="0" collapsed="false">
      <c r="A104" s="3" t="n">
        <v>13</v>
      </c>
      <c r="B104" s="3" t="s">
        <v>39</v>
      </c>
      <c r="C104" s="3" t="n">
        <v>2025</v>
      </c>
      <c r="D104" s="3" t="n">
        <v>3</v>
      </c>
      <c r="E104" s="3" t="n">
        <v>7</v>
      </c>
      <c r="F104" s="3" t="s">
        <v>447</v>
      </c>
      <c r="G104" s="3" t="s">
        <v>512</v>
      </c>
      <c r="H104" s="4" t="n">
        <f aca="false">INDEX(Stock_Prices!$G$2:$G$7501,MATCH("13_2025-07-01",Stock_Prices!$K$2:$K$7501,0))</f>
        <v>42.94</v>
      </c>
      <c r="I104" s="4" t="n">
        <f aca="false">INDEX(Stock_Prices!$G$2:$G$7501,MATCH("13_2025-09-30",Stock_Prices!$K$2:$K$7501,0))</f>
        <v>42.21</v>
      </c>
      <c r="J104" s="6" t="n">
        <f aca="false">ROUND((I104-H104)/H104*100,2)</f>
        <v>-1.7</v>
      </c>
    </row>
    <row r="105" customFormat="false" ht="15" hidden="false" customHeight="false" outlineLevel="0" collapsed="false">
      <c r="A105" s="3" t="n">
        <v>13</v>
      </c>
      <c r="B105" s="3" t="s">
        <v>39</v>
      </c>
      <c r="C105" s="3" t="n">
        <v>2025</v>
      </c>
      <c r="D105" s="3" t="n">
        <v>4</v>
      </c>
      <c r="E105" s="3" t="n">
        <v>8</v>
      </c>
      <c r="F105" s="3" t="s">
        <v>513</v>
      </c>
      <c r="G105" s="3" t="s">
        <v>556</v>
      </c>
      <c r="H105" s="4" t="n">
        <f aca="false">INDEX(Stock_Prices!$G$2:$G$7501,MATCH("13_2025-10-01",Stock_Prices!$K$2:$K$7501,0))</f>
        <v>42.92</v>
      </c>
      <c r="I105" s="4" t="n">
        <f aca="false">INDEX(Stock_Prices!$G$2:$G$7501,MATCH("13_2025-12-01",Stock_Prices!$K$2:$K$7501,0))</f>
        <v>46.63</v>
      </c>
      <c r="J105" s="6" t="n">
        <f aca="false">ROUND((I105-H105)/H105*100,2)</f>
        <v>8.64</v>
      </c>
    </row>
    <row r="106" customFormat="false" ht="15" hidden="false" customHeight="false" outlineLevel="0" collapsed="false">
      <c r="A106" s="3" t="n">
        <v>14</v>
      </c>
      <c r="B106" s="3" t="s">
        <v>42</v>
      </c>
      <c r="C106" s="3" t="n">
        <v>2024</v>
      </c>
      <c r="D106" s="3" t="n">
        <v>1</v>
      </c>
      <c r="E106" s="3" t="n">
        <v>1</v>
      </c>
      <c r="F106" s="3" t="s">
        <v>57</v>
      </c>
      <c r="G106" s="3" t="s">
        <v>120</v>
      </c>
      <c r="H106" s="4" t="n">
        <f aca="false">INDEX(Stock_Prices!$G$2:$G$7501,MATCH("14_2024-01-02",Stock_Prices!$K$2:$K$7501,0))</f>
        <v>109.57</v>
      </c>
      <c r="I106" s="4" t="n">
        <f aca="false">INDEX(Stock_Prices!$G$2:$G$7501,MATCH("14_2024-03-29",Stock_Prices!$K$2:$K$7501,0))</f>
        <v>88.75</v>
      </c>
      <c r="J106" s="6" t="n">
        <f aca="false">ROUND((I106-H106)/H106*100,2)</f>
        <v>-19</v>
      </c>
    </row>
    <row r="107" customFormat="false" ht="15" hidden="false" customHeight="false" outlineLevel="0" collapsed="false">
      <c r="A107" s="3" t="n">
        <v>14</v>
      </c>
      <c r="B107" s="3" t="s">
        <v>42</v>
      </c>
      <c r="C107" s="3" t="n">
        <v>2024</v>
      </c>
      <c r="D107" s="3" t="n">
        <v>2</v>
      </c>
      <c r="E107" s="3" t="n">
        <v>2</v>
      </c>
      <c r="F107" s="3" t="s">
        <v>121</v>
      </c>
      <c r="G107" s="3" t="s">
        <v>185</v>
      </c>
      <c r="H107" s="4" t="n">
        <f aca="false">INDEX(Stock_Prices!$G$2:$G$7501,MATCH("14_2024-04-01",Stock_Prices!$K$2:$K$7501,0))</f>
        <v>89.99</v>
      </c>
      <c r="I107" s="4" t="n">
        <f aca="false">INDEX(Stock_Prices!$G$2:$G$7501,MATCH("14_2024-06-28",Stock_Prices!$K$2:$K$7501,0))</f>
        <v>81.63</v>
      </c>
      <c r="J107" s="6" t="n">
        <f aca="false">ROUND((I107-H107)/H107*100,2)</f>
        <v>-9.29</v>
      </c>
    </row>
    <row r="108" customFormat="false" ht="15" hidden="false" customHeight="false" outlineLevel="0" collapsed="false">
      <c r="A108" s="3" t="n">
        <v>14</v>
      </c>
      <c r="B108" s="3" t="s">
        <v>42</v>
      </c>
      <c r="C108" s="3" t="n">
        <v>2024</v>
      </c>
      <c r="D108" s="3" t="n">
        <v>3</v>
      </c>
      <c r="E108" s="3" t="n">
        <v>3</v>
      </c>
      <c r="F108" s="3" t="s">
        <v>186</v>
      </c>
      <c r="G108" s="3" t="s">
        <v>251</v>
      </c>
      <c r="H108" s="4" t="n">
        <f aca="false">INDEX(Stock_Prices!$G$2:$G$7501,MATCH("14_2024-07-01",Stock_Prices!$K$2:$K$7501,0))</f>
        <v>83.28</v>
      </c>
      <c r="I108" s="4" t="n">
        <f aca="false">INDEX(Stock_Prices!$G$2:$G$7501,MATCH("14_2024-09-30",Stock_Prices!$K$2:$K$7501,0))</f>
        <v>78.52</v>
      </c>
      <c r="J108" s="6" t="n">
        <f aca="false">ROUND((I108-H108)/H108*100,2)</f>
        <v>-5.72</v>
      </c>
    </row>
    <row r="109" customFormat="false" ht="15" hidden="false" customHeight="false" outlineLevel="0" collapsed="false">
      <c r="A109" s="3" t="n">
        <v>14</v>
      </c>
      <c r="B109" s="3" t="s">
        <v>42</v>
      </c>
      <c r="C109" s="3" t="n">
        <v>2024</v>
      </c>
      <c r="D109" s="3" t="n">
        <v>4</v>
      </c>
      <c r="E109" s="3" t="n">
        <v>4</v>
      </c>
      <c r="F109" s="3" t="s">
        <v>252</v>
      </c>
      <c r="G109" s="3" t="s">
        <v>317</v>
      </c>
      <c r="H109" s="4" t="n">
        <f aca="false">INDEX(Stock_Prices!$G$2:$G$7501,MATCH("14_2024-10-01",Stock_Prices!$K$2:$K$7501,0))</f>
        <v>81.06</v>
      </c>
      <c r="I109" s="4" t="n">
        <f aca="false">INDEX(Stock_Prices!$G$2:$G$7501,MATCH("14_2024-12-31",Stock_Prices!$K$2:$K$7501,0))</f>
        <v>72.11</v>
      </c>
      <c r="J109" s="6" t="n">
        <f aca="false">ROUND((I109-H109)/H109*100,2)</f>
        <v>-11.04</v>
      </c>
    </row>
    <row r="110" customFormat="false" ht="15" hidden="false" customHeight="false" outlineLevel="0" collapsed="false">
      <c r="A110" s="3" t="n">
        <v>14</v>
      </c>
      <c r="B110" s="3" t="s">
        <v>42</v>
      </c>
      <c r="C110" s="3" t="n">
        <v>2025</v>
      </c>
      <c r="D110" s="3" t="n">
        <v>1</v>
      </c>
      <c r="E110" s="3" t="n">
        <v>5</v>
      </c>
      <c r="F110" s="3" t="s">
        <v>318</v>
      </c>
      <c r="G110" s="3" t="s">
        <v>381</v>
      </c>
      <c r="H110" s="4" t="n">
        <f aca="false">INDEX(Stock_Prices!$G$2:$G$7501,MATCH("14_2025-01-01",Stock_Prices!$K$2:$K$7501,0))</f>
        <v>73.97</v>
      </c>
      <c r="I110" s="4" t="n">
        <f aca="false">INDEX(Stock_Prices!$G$2:$G$7501,MATCH("14_2025-03-31",Stock_Prices!$K$2:$K$7501,0))</f>
        <v>64.02</v>
      </c>
      <c r="J110" s="6" t="n">
        <f aca="false">ROUND((I110-H110)/H110*100,2)</f>
        <v>-13.45</v>
      </c>
    </row>
    <row r="111" customFormat="false" ht="15" hidden="false" customHeight="false" outlineLevel="0" collapsed="false">
      <c r="A111" s="3" t="n">
        <v>14</v>
      </c>
      <c r="B111" s="3" t="s">
        <v>42</v>
      </c>
      <c r="C111" s="3" t="n">
        <v>2025</v>
      </c>
      <c r="D111" s="3" t="n">
        <v>2</v>
      </c>
      <c r="E111" s="3" t="n">
        <v>6</v>
      </c>
      <c r="F111" s="3" t="s">
        <v>382</v>
      </c>
      <c r="G111" s="3" t="s">
        <v>446</v>
      </c>
      <c r="H111" s="4" t="n">
        <f aca="false">INDEX(Stock_Prices!$G$2:$G$7501,MATCH("14_2025-04-01",Stock_Prices!$K$2:$K$7501,0))</f>
        <v>65.15</v>
      </c>
      <c r="I111" s="4" t="n">
        <f aca="false">INDEX(Stock_Prices!$G$2:$G$7501,MATCH("14_2025-06-30",Stock_Prices!$K$2:$K$7501,0))</f>
        <v>72.68</v>
      </c>
      <c r="J111" s="6" t="n">
        <f aca="false">ROUND((I111-H111)/H111*100,2)</f>
        <v>11.56</v>
      </c>
    </row>
    <row r="112" customFormat="false" ht="15" hidden="false" customHeight="false" outlineLevel="0" collapsed="false">
      <c r="A112" s="3" t="n">
        <v>14</v>
      </c>
      <c r="B112" s="3" t="s">
        <v>42</v>
      </c>
      <c r="C112" s="3" t="n">
        <v>2025</v>
      </c>
      <c r="D112" s="3" t="n">
        <v>3</v>
      </c>
      <c r="E112" s="3" t="n">
        <v>7</v>
      </c>
      <c r="F112" s="3" t="s">
        <v>447</v>
      </c>
      <c r="G112" s="3" t="s">
        <v>512</v>
      </c>
      <c r="H112" s="4" t="n">
        <f aca="false">INDEX(Stock_Prices!$G$2:$G$7501,MATCH("14_2025-07-01",Stock_Prices!$K$2:$K$7501,0))</f>
        <v>71.63</v>
      </c>
      <c r="I112" s="4" t="n">
        <f aca="false">INDEX(Stock_Prices!$G$2:$G$7501,MATCH("14_2025-09-30",Stock_Prices!$K$2:$K$7501,0))</f>
        <v>60.8</v>
      </c>
      <c r="J112" s="6" t="n">
        <f aca="false">ROUND((I112-H112)/H112*100,2)</f>
        <v>-15.12</v>
      </c>
    </row>
    <row r="113" customFormat="false" ht="15" hidden="false" customHeight="false" outlineLevel="0" collapsed="false">
      <c r="A113" s="3" t="n">
        <v>14</v>
      </c>
      <c r="B113" s="3" t="s">
        <v>42</v>
      </c>
      <c r="C113" s="3" t="n">
        <v>2025</v>
      </c>
      <c r="D113" s="3" t="n">
        <v>4</v>
      </c>
      <c r="E113" s="3" t="n">
        <v>8</v>
      </c>
      <c r="F113" s="3" t="s">
        <v>513</v>
      </c>
      <c r="G113" s="3" t="s">
        <v>556</v>
      </c>
      <c r="H113" s="4" t="n">
        <f aca="false">INDEX(Stock_Prices!$G$2:$G$7501,MATCH("14_2025-10-01",Stock_Prices!$K$2:$K$7501,0))</f>
        <v>60.29</v>
      </c>
      <c r="I113" s="4" t="n">
        <f aca="false">INDEX(Stock_Prices!$G$2:$G$7501,MATCH("14_2025-12-01",Stock_Prices!$K$2:$K$7501,0))</f>
        <v>50.73</v>
      </c>
      <c r="J113" s="6" t="n">
        <f aca="false">ROUND((I113-H113)/H113*100,2)</f>
        <v>-15.86</v>
      </c>
    </row>
    <row r="114" customFormat="false" ht="15" hidden="false" customHeight="false" outlineLevel="0" collapsed="false">
      <c r="A114" s="3" t="n">
        <v>15</v>
      </c>
      <c r="B114" s="3" t="s">
        <v>44</v>
      </c>
      <c r="C114" s="3" t="n">
        <v>2024</v>
      </c>
      <c r="D114" s="3" t="n">
        <v>1</v>
      </c>
      <c r="E114" s="3" t="n">
        <v>1</v>
      </c>
      <c r="F114" s="3" t="s">
        <v>57</v>
      </c>
      <c r="G114" s="3" t="s">
        <v>120</v>
      </c>
      <c r="H114" s="4" t="n">
        <f aca="false">INDEX(Stock_Prices!$G$2:$G$7501,MATCH("15_2024-01-02",Stock_Prices!$K$2:$K$7501,0))</f>
        <v>275.12</v>
      </c>
      <c r="I114" s="4" t="n">
        <f aca="false">INDEX(Stock_Prices!$G$2:$G$7501,MATCH("15_2024-03-29",Stock_Prices!$K$2:$K$7501,0))</f>
        <v>276.94</v>
      </c>
      <c r="J114" s="6" t="n">
        <f aca="false">ROUND((I114-H114)/H114*100,2)</f>
        <v>0.66</v>
      </c>
    </row>
    <row r="115" customFormat="false" ht="15" hidden="false" customHeight="false" outlineLevel="0" collapsed="false">
      <c r="A115" s="3" t="n">
        <v>15</v>
      </c>
      <c r="B115" s="3" t="s">
        <v>44</v>
      </c>
      <c r="C115" s="3" t="n">
        <v>2024</v>
      </c>
      <c r="D115" s="3" t="n">
        <v>2</v>
      </c>
      <c r="E115" s="3" t="n">
        <v>2</v>
      </c>
      <c r="F115" s="3" t="s">
        <v>121</v>
      </c>
      <c r="G115" s="3" t="s">
        <v>185</v>
      </c>
      <c r="H115" s="4" t="n">
        <f aca="false">INDEX(Stock_Prices!$G$2:$G$7501,MATCH("15_2024-04-01",Stock_Prices!$K$2:$K$7501,0))</f>
        <v>274.85</v>
      </c>
      <c r="I115" s="4" t="n">
        <f aca="false">INDEX(Stock_Prices!$G$2:$G$7501,MATCH("15_2024-06-28",Stock_Prices!$K$2:$K$7501,0))</f>
        <v>271.36</v>
      </c>
      <c r="J115" s="6" t="n">
        <f aca="false">ROUND((I115-H115)/H115*100,2)</f>
        <v>-1.27</v>
      </c>
    </row>
    <row r="116" customFormat="false" ht="15" hidden="false" customHeight="false" outlineLevel="0" collapsed="false">
      <c r="A116" s="3" t="n">
        <v>15</v>
      </c>
      <c r="B116" s="3" t="s">
        <v>44</v>
      </c>
      <c r="C116" s="3" t="n">
        <v>2024</v>
      </c>
      <c r="D116" s="3" t="n">
        <v>3</v>
      </c>
      <c r="E116" s="3" t="n">
        <v>3</v>
      </c>
      <c r="F116" s="3" t="s">
        <v>186</v>
      </c>
      <c r="G116" s="3" t="s">
        <v>251</v>
      </c>
      <c r="H116" s="4" t="n">
        <f aca="false">INDEX(Stock_Prices!$G$2:$G$7501,MATCH("15_2024-07-01",Stock_Prices!$K$2:$K$7501,0))</f>
        <v>272.11</v>
      </c>
      <c r="I116" s="4" t="n">
        <f aca="false">INDEX(Stock_Prices!$G$2:$G$7501,MATCH("15_2024-09-30",Stock_Prices!$K$2:$K$7501,0))</f>
        <v>260.55</v>
      </c>
      <c r="J116" s="6" t="n">
        <f aca="false">ROUND((I116-H116)/H116*100,2)</f>
        <v>-4.25</v>
      </c>
    </row>
    <row r="117" customFormat="false" ht="15" hidden="false" customHeight="false" outlineLevel="0" collapsed="false">
      <c r="A117" s="3" t="n">
        <v>15</v>
      </c>
      <c r="B117" s="3" t="s">
        <v>44</v>
      </c>
      <c r="C117" s="3" t="n">
        <v>2024</v>
      </c>
      <c r="D117" s="3" t="n">
        <v>4</v>
      </c>
      <c r="E117" s="3" t="n">
        <v>4</v>
      </c>
      <c r="F117" s="3" t="s">
        <v>252</v>
      </c>
      <c r="G117" s="3" t="s">
        <v>317</v>
      </c>
      <c r="H117" s="4" t="n">
        <f aca="false">INDEX(Stock_Prices!$G$2:$G$7501,MATCH("15_2024-10-01",Stock_Prices!$K$2:$K$7501,0))</f>
        <v>259.22</v>
      </c>
      <c r="I117" s="4" t="n">
        <f aca="false">INDEX(Stock_Prices!$G$2:$G$7501,MATCH("15_2024-12-31",Stock_Prices!$K$2:$K$7501,0))</f>
        <v>290.8</v>
      </c>
      <c r="J117" s="6" t="n">
        <f aca="false">ROUND((I117-H117)/H117*100,2)</f>
        <v>12.18</v>
      </c>
    </row>
    <row r="118" customFormat="false" ht="15" hidden="false" customHeight="false" outlineLevel="0" collapsed="false">
      <c r="A118" s="3" t="n">
        <v>15</v>
      </c>
      <c r="B118" s="3" t="s">
        <v>44</v>
      </c>
      <c r="C118" s="3" t="n">
        <v>2025</v>
      </c>
      <c r="D118" s="3" t="n">
        <v>1</v>
      </c>
      <c r="E118" s="3" t="n">
        <v>5</v>
      </c>
      <c r="F118" s="3" t="s">
        <v>318</v>
      </c>
      <c r="G118" s="3" t="s">
        <v>381</v>
      </c>
      <c r="H118" s="4" t="n">
        <f aca="false">INDEX(Stock_Prices!$G$2:$G$7501,MATCH("15_2025-01-01",Stock_Prices!$K$2:$K$7501,0))</f>
        <v>288.87</v>
      </c>
      <c r="I118" s="4" t="n">
        <f aca="false">INDEX(Stock_Prices!$G$2:$G$7501,MATCH("15_2025-03-31",Stock_Prices!$K$2:$K$7501,0))</f>
        <v>283.84</v>
      </c>
      <c r="J118" s="6" t="n">
        <f aca="false">ROUND((I118-H118)/H118*100,2)</f>
        <v>-1.74</v>
      </c>
    </row>
    <row r="119" customFormat="false" ht="15" hidden="false" customHeight="false" outlineLevel="0" collapsed="false">
      <c r="A119" s="3" t="n">
        <v>15</v>
      </c>
      <c r="B119" s="3" t="s">
        <v>44</v>
      </c>
      <c r="C119" s="3" t="n">
        <v>2025</v>
      </c>
      <c r="D119" s="3" t="n">
        <v>2</v>
      </c>
      <c r="E119" s="3" t="n">
        <v>6</v>
      </c>
      <c r="F119" s="3" t="s">
        <v>382</v>
      </c>
      <c r="G119" s="3" t="s">
        <v>446</v>
      </c>
      <c r="H119" s="4" t="n">
        <f aca="false">INDEX(Stock_Prices!$G$2:$G$7501,MATCH("15_2025-04-01",Stock_Prices!$K$2:$K$7501,0))</f>
        <v>282.76</v>
      </c>
      <c r="I119" s="4" t="n">
        <f aca="false">INDEX(Stock_Prices!$G$2:$G$7501,MATCH("15_2025-06-30",Stock_Prices!$K$2:$K$7501,0))</f>
        <v>280.92</v>
      </c>
      <c r="J119" s="6" t="n">
        <f aca="false">ROUND((I119-H119)/H119*100,2)</f>
        <v>-0.65</v>
      </c>
    </row>
    <row r="120" customFormat="false" ht="15" hidden="false" customHeight="false" outlineLevel="0" collapsed="false">
      <c r="A120" s="3" t="n">
        <v>15</v>
      </c>
      <c r="B120" s="3" t="s">
        <v>44</v>
      </c>
      <c r="C120" s="3" t="n">
        <v>2025</v>
      </c>
      <c r="D120" s="3" t="n">
        <v>3</v>
      </c>
      <c r="E120" s="3" t="n">
        <v>7</v>
      </c>
      <c r="F120" s="3" t="s">
        <v>447</v>
      </c>
      <c r="G120" s="3" t="s">
        <v>512</v>
      </c>
      <c r="H120" s="4" t="n">
        <f aca="false">INDEX(Stock_Prices!$G$2:$G$7501,MATCH("15_2025-07-01",Stock_Prices!$K$2:$K$7501,0))</f>
        <v>279.17</v>
      </c>
      <c r="I120" s="4" t="n">
        <f aca="false">INDEX(Stock_Prices!$G$2:$G$7501,MATCH("15_2025-09-30",Stock_Prices!$K$2:$K$7501,0))</f>
        <v>275.05</v>
      </c>
      <c r="J120" s="6" t="n">
        <f aca="false">ROUND((I120-H120)/H120*100,2)</f>
        <v>-1.48</v>
      </c>
    </row>
    <row r="121" customFormat="false" ht="15" hidden="false" customHeight="false" outlineLevel="0" collapsed="false">
      <c r="A121" s="3" t="n">
        <v>15</v>
      </c>
      <c r="B121" s="3" t="s">
        <v>44</v>
      </c>
      <c r="C121" s="3" t="n">
        <v>2025</v>
      </c>
      <c r="D121" s="3" t="n">
        <v>4</v>
      </c>
      <c r="E121" s="3" t="n">
        <v>8</v>
      </c>
      <c r="F121" s="3" t="s">
        <v>513</v>
      </c>
      <c r="G121" s="3" t="s">
        <v>556</v>
      </c>
      <c r="H121" s="4" t="n">
        <f aca="false">INDEX(Stock_Prices!$G$2:$G$7501,MATCH("15_2025-10-01",Stock_Prices!$K$2:$K$7501,0))</f>
        <v>274.54</v>
      </c>
      <c r="I121" s="4" t="n">
        <f aca="false">INDEX(Stock_Prices!$G$2:$G$7501,MATCH("15_2025-12-01",Stock_Prices!$K$2:$K$7501,0))</f>
        <v>291.41</v>
      </c>
      <c r="J121" s="6" t="n">
        <f aca="false">ROUND((I121-H121)/H121*100,2)</f>
        <v>6.14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9" min="8" style="0" width="15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7" t="s">
        <v>572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573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574</v>
      </c>
      <c r="D4" s="1" t="s">
        <v>575</v>
      </c>
      <c r="E4" s="1" t="s">
        <v>576</v>
      </c>
      <c r="F4" s="1" t="s">
        <v>577</v>
      </c>
      <c r="G4" s="1" t="s">
        <v>578</v>
      </c>
      <c r="H4" s="1" t="s">
        <v>579</v>
      </c>
      <c r="I4" s="1" t="s">
        <v>580</v>
      </c>
      <c r="J4" s="1" t="s">
        <v>581</v>
      </c>
    </row>
    <row r="5" customFormat="false" ht="15" hidden="false" customHeight="false" outlineLevel="0" collapsed="false">
      <c r="A5" s="3" t="n">
        <v>1</v>
      </c>
      <c r="B5" s="3" t="s">
        <v>5</v>
      </c>
      <c r="C5" s="9" t="n">
        <f aca="false">SLOPE(Quarterly_Returns!$J$2:$J$8,Quarterly_Returns!$E$2:$E$8)</f>
        <v>-6.73035714285714</v>
      </c>
      <c r="D5" s="9" t="n">
        <f aca="false">INTERCEPT(Quarterly_Returns!$J$2:$J$8,Quarterly_Returns!$E$2:$E$8)</f>
        <v>30.8</v>
      </c>
      <c r="E5" s="9" t="n">
        <f aca="false">RSQ(Quarterly_Returns!$J$2:$J$8,Quarterly_Returns!$E$2:$E$8)</f>
        <v>0.505011895808386</v>
      </c>
      <c r="F5" s="6" t="n">
        <f aca="false">ROUND(D5+C5*Quarterly_Returns!$E$9,2)</f>
        <v>-23.04</v>
      </c>
      <c r="G5" s="6" t="n">
        <f aca="false">ROUND(Quarterly_Returns!$J$9,2)</f>
        <v>0.92</v>
      </c>
      <c r="H5" s="3" t="str">
        <f aca="false">IF(F5&gt;=0,"Up","Down")</f>
        <v>Down</v>
      </c>
      <c r="I5" s="3" t="str">
        <f aca="false">IF(G5&gt;=0,"Up","Down")</f>
        <v>Up</v>
      </c>
      <c r="J5" s="3" t="n">
        <f aca="false">IF(H5=I5,1,0)</f>
        <v>0</v>
      </c>
    </row>
    <row r="6" customFormat="false" ht="15" hidden="false" customHeight="false" outlineLevel="0" collapsed="false">
      <c r="A6" s="3" t="n">
        <v>2</v>
      </c>
      <c r="B6" s="3" t="s">
        <v>9</v>
      </c>
      <c r="C6" s="9" t="n">
        <f aca="false">SLOPE(Quarterly_Returns!$J$10:$J$16,Quarterly_Returns!$E$10:$E$16)</f>
        <v>-3.95714285714286</v>
      </c>
      <c r="D6" s="9" t="n">
        <f aca="false">INTERCEPT(Quarterly_Returns!$J$10:$J$16,Quarterly_Returns!$E$10:$E$16)</f>
        <v>10.7314285714286</v>
      </c>
      <c r="E6" s="9" t="n">
        <f aca="false">RSQ(Quarterly_Returns!$J$10:$J$16,Quarterly_Returns!$E$10:$E$16)</f>
        <v>0.227568660981657</v>
      </c>
      <c r="F6" s="6" t="n">
        <f aca="false">ROUND(D6+C6*Quarterly_Returns!$E$17,2)</f>
        <v>-20.93</v>
      </c>
      <c r="G6" s="6" t="n">
        <f aca="false">ROUND(Quarterly_Returns!$J$17,2)</f>
        <v>-16.1</v>
      </c>
      <c r="H6" s="3" t="str">
        <f aca="false">IF(F6&gt;=0,"Up","Down")</f>
        <v>Down</v>
      </c>
      <c r="I6" s="3" t="str">
        <f aca="false">IF(G6&gt;=0,"Up","Down")</f>
        <v>Down</v>
      </c>
      <c r="J6" s="3" t="n">
        <f aca="false">IF(H6=I6,1,0)</f>
        <v>1</v>
      </c>
    </row>
    <row r="7" customFormat="false" ht="15" hidden="false" customHeight="false" outlineLevel="0" collapsed="false">
      <c r="A7" s="3" t="n">
        <v>3</v>
      </c>
      <c r="B7" s="3" t="s">
        <v>11</v>
      </c>
      <c r="C7" s="9" t="n">
        <f aca="false">SLOPE(Quarterly_Returns!$J$18:$J$24,Quarterly_Returns!$E$18:$E$24)</f>
        <v>4.33178571428571</v>
      </c>
      <c r="D7" s="9" t="n">
        <f aca="false">INTERCEPT(Quarterly_Returns!$J$18:$J$24,Quarterly_Returns!$E$18:$E$24)</f>
        <v>-11.5942857142857</v>
      </c>
      <c r="E7" s="9" t="n">
        <f aca="false">RSQ(Quarterly_Returns!$J$18:$J$24,Quarterly_Returns!$E$18:$E$24)</f>
        <v>0.25081248932732</v>
      </c>
      <c r="F7" s="6" t="n">
        <f aca="false">ROUND(D7+C7*Quarterly_Returns!$E$25,2)</f>
        <v>23.06</v>
      </c>
      <c r="G7" s="6" t="n">
        <f aca="false">ROUND(Quarterly_Returns!$J$25,2)</f>
        <v>15.21</v>
      </c>
      <c r="H7" s="3" t="str">
        <f aca="false">IF(F7&gt;=0,"Up","Down")</f>
        <v>Up</v>
      </c>
      <c r="I7" s="3" t="str">
        <f aca="false">IF(G7&gt;=0,"Up","Down")</f>
        <v>Up</v>
      </c>
      <c r="J7" s="3" t="n">
        <f aca="false">IF(H7=I7,1,0)</f>
        <v>1</v>
      </c>
    </row>
    <row r="8" customFormat="false" ht="15" hidden="false" customHeight="false" outlineLevel="0" collapsed="false">
      <c r="A8" s="3" t="n">
        <v>4</v>
      </c>
      <c r="B8" s="3" t="s">
        <v>14</v>
      </c>
      <c r="C8" s="9" t="n">
        <f aca="false">SLOPE(Quarterly_Returns!$J$26:$J$32,Quarterly_Returns!$E$26:$E$32)</f>
        <v>1.335</v>
      </c>
      <c r="D8" s="9" t="n">
        <f aca="false">INTERCEPT(Quarterly_Returns!$J$26:$J$32,Quarterly_Returns!$E$26:$E$32)</f>
        <v>-4.85714285714286</v>
      </c>
      <c r="E8" s="9" t="n">
        <f aca="false">RSQ(Quarterly_Returns!$J$26:$J$32,Quarterly_Returns!$E$26:$E$32)</f>
        <v>0.0790393073570505</v>
      </c>
      <c r="F8" s="6" t="n">
        <f aca="false">ROUND(D8+C8*Quarterly_Returns!$E$33,2)</f>
        <v>5.82</v>
      </c>
      <c r="G8" s="6" t="n">
        <f aca="false">ROUND(Quarterly_Returns!$J$33,2)</f>
        <v>12.8</v>
      </c>
      <c r="H8" s="3" t="str">
        <f aca="false">IF(F8&gt;=0,"Up","Down")</f>
        <v>Up</v>
      </c>
      <c r="I8" s="3" t="str">
        <f aca="false">IF(G8&gt;=0,"Up","Down")</f>
        <v>Up</v>
      </c>
      <c r="J8" s="3" t="n">
        <f aca="false">IF(H8=I8,1,0)</f>
        <v>1</v>
      </c>
    </row>
    <row r="9" customFormat="false" ht="15" hidden="false" customHeight="false" outlineLevel="0" collapsed="false">
      <c r="A9" s="3" t="n">
        <v>5</v>
      </c>
      <c r="B9" s="3" t="s">
        <v>16</v>
      </c>
      <c r="C9" s="9" t="n">
        <f aca="false">SLOPE(Quarterly_Returns!$J$34:$J$40,Quarterly_Returns!$E$34:$E$40)</f>
        <v>-2.94214285714286</v>
      </c>
      <c r="D9" s="9" t="n">
        <f aca="false">INTERCEPT(Quarterly_Returns!$J$34:$J$40,Quarterly_Returns!$E$34:$E$40)</f>
        <v>23.7085714285714</v>
      </c>
      <c r="E9" s="9" t="n">
        <f aca="false">RSQ(Quarterly_Returns!$J$34:$J$40,Quarterly_Returns!$E$34:$E$40)</f>
        <v>0.236633011707407</v>
      </c>
      <c r="F9" s="6" t="n">
        <f aca="false">ROUND(D9+C9*Quarterly_Returns!$E$41,2)</f>
        <v>0.17</v>
      </c>
      <c r="G9" s="6" t="n">
        <f aca="false">ROUND(Quarterly_Returns!$J$41,2)</f>
        <v>14.7</v>
      </c>
      <c r="H9" s="3" t="str">
        <f aca="false">IF(F9&gt;=0,"Up","Down")</f>
        <v>Up</v>
      </c>
      <c r="I9" s="3" t="str">
        <f aca="false">IF(G9&gt;=0,"Up","Down")</f>
        <v>Up</v>
      </c>
      <c r="J9" s="3" t="n">
        <f aca="false">IF(H9=I9,1,0)</f>
        <v>1</v>
      </c>
    </row>
    <row r="10" customFormat="false" ht="15" hidden="false" customHeight="false" outlineLevel="0" collapsed="false">
      <c r="A10" s="3" t="n">
        <v>6</v>
      </c>
      <c r="B10" s="3" t="s">
        <v>19</v>
      </c>
      <c r="C10" s="9" t="n">
        <f aca="false">SLOPE(Quarterly_Returns!$J$42:$J$48,Quarterly_Returns!$E$42:$E$48)</f>
        <v>2.025</v>
      </c>
      <c r="D10" s="9" t="n">
        <f aca="false">INTERCEPT(Quarterly_Returns!$J$42:$J$48,Quarterly_Returns!$E$42:$E$48)</f>
        <v>-7.56714285714286</v>
      </c>
      <c r="E10" s="9" t="n">
        <f aca="false">RSQ(Quarterly_Returns!$J$42:$J$48,Quarterly_Returns!$E$42:$E$48)</f>
        <v>0.0791594059946763</v>
      </c>
      <c r="F10" s="6" t="n">
        <f aca="false">ROUND(D10+C10*Quarterly_Returns!$E$49,2)</f>
        <v>8.63</v>
      </c>
      <c r="G10" s="6" t="n">
        <f aca="false">ROUND(Quarterly_Returns!$J$49,2)</f>
        <v>9.99</v>
      </c>
      <c r="H10" s="3" t="str">
        <f aca="false">IF(F10&gt;=0,"Up","Down")</f>
        <v>Up</v>
      </c>
      <c r="I10" s="3" t="str">
        <f aca="false">IF(G10&gt;=0,"Up","Down")</f>
        <v>Up</v>
      </c>
      <c r="J10" s="3" t="n">
        <f aca="false">IF(H10=I10,1,0)</f>
        <v>1</v>
      </c>
    </row>
    <row r="11" customFormat="false" ht="15" hidden="false" customHeight="false" outlineLevel="0" collapsed="false">
      <c r="A11" s="3" t="n">
        <v>7</v>
      </c>
      <c r="B11" s="3" t="s">
        <v>21</v>
      </c>
      <c r="C11" s="9" t="n">
        <f aca="false">SLOPE(Quarterly_Returns!$J$50:$J$56,Quarterly_Returns!$E$50:$E$56)</f>
        <v>-3.08321428571429</v>
      </c>
      <c r="D11" s="9" t="n">
        <f aca="false">INTERCEPT(Quarterly_Returns!$J$50:$J$56,Quarterly_Returns!$E$50:$E$56)</f>
        <v>9.80714285714286</v>
      </c>
      <c r="E11" s="9" t="n">
        <f aca="false">RSQ(Quarterly_Returns!$J$50:$J$56,Quarterly_Returns!$E$50:$E$56)</f>
        <v>0.13365663121145</v>
      </c>
      <c r="F11" s="6" t="n">
        <f aca="false">ROUND(D11+C11*Quarterly_Returns!$E$57,2)</f>
        <v>-14.86</v>
      </c>
      <c r="G11" s="6" t="n">
        <f aca="false">ROUND(Quarterly_Returns!$J$57,2)</f>
        <v>4.17</v>
      </c>
      <c r="H11" s="3" t="str">
        <f aca="false">IF(F11&gt;=0,"Up","Down")</f>
        <v>Down</v>
      </c>
      <c r="I11" s="3" t="str">
        <f aca="false">IF(G11&gt;=0,"Up","Down")</f>
        <v>Up</v>
      </c>
      <c r="J11" s="3" t="n">
        <f aca="false">IF(H11=I11,1,0)</f>
        <v>0</v>
      </c>
    </row>
    <row r="12" customFormat="false" ht="15" hidden="false" customHeight="false" outlineLevel="0" collapsed="false">
      <c r="A12" s="3" t="n">
        <v>8</v>
      </c>
      <c r="B12" s="3" t="s">
        <v>24</v>
      </c>
      <c r="C12" s="9" t="n">
        <f aca="false">SLOPE(Quarterly_Returns!$J$58:$J$64,Quarterly_Returns!$E$58:$E$64)</f>
        <v>6.04642857142857</v>
      </c>
      <c r="D12" s="9" t="n">
        <f aca="false">INTERCEPT(Quarterly_Returns!$J$58:$J$64,Quarterly_Returns!$E$58:$E$64)</f>
        <v>-21.4771428571429</v>
      </c>
      <c r="E12" s="9" t="n">
        <f aca="false">RSQ(Quarterly_Returns!$J$58:$J$64,Quarterly_Returns!$E$58:$E$64)</f>
        <v>0.723029532257181</v>
      </c>
      <c r="F12" s="6" t="n">
        <f aca="false">ROUND(D12+C12*Quarterly_Returns!$E$65,2)</f>
        <v>26.89</v>
      </c>
      <c r="G12" s="6" t="n">
        <f aca="false">ROUND(Quarterly_Returns!$J$65,2)</f>
        <v>5.21</v>
      </c>
      <c r="H12" s="3" t="str">
        <f aca="false">IF(F12&gt;=0,"Up","Down")</f>
        <v>Up</v>
      </c>
      <c r="I12" s="3" t="str">
        <f aca="false">IF(G12&gt;=0,"Up","Down")</f>
        <v>Up</v>
      </c>
      <c r="J12" s="3" t="n">
        <f aca="false">IF(H12=I12,1,0)</f>
        <v>1</v>
      </c>
    </row>
    <row r="13" customFormat="false" ht="15" hidden="false" customHeight="false" outlineLevel="0" collapsed="false">
      <c r="A13" s="3" t="n">
        <v>9</v>
      </c>
      <c r="B13" s="3" t="s">
        <v>26</v>
      </c>
      <c r="C13" s="9" t="n">
        <f aca="false">SLOPE(Quarterly_Returns!$J$66:$J$72,Quarterly_Returns!$E$66:$E$72)</f>
        <v>-0.9875</v>
      </c>
      <c r="D13" s="9" t="n">
        <f aca="false">INTERCEPT(Quarterly_Returns!$J$66:$J$72,Quarterly_Returns!$E$66:$E$72)</f>
        <v>8.75428571428571</v>
      </c>
      <c r="E13" s="9" t="n">
        <f aca="false">RSQ(Quarterly_Returns!$J$66:$J$72,Quarterly_Returns!$E$66:$E$72)</f>
        <v>0.0173369568086505</v>
      </c>
      <c r="F13" s="6" t="n">
        <f aca="false">ROUND(D13+C13*Quarterly_Returns!$E$73,2)</f>
        <v>0.85</v>
      </c>
      <c r="G13" s="6" t="n">
        <f aca="false">ROUND(Quarterly_Returns!$J$73,2)</f>
        <v>29.52</v>
      </c>
      <c r="H13" s="3" t="str">
        <f aca="false">IF(F13&gt;=0,"Up","Down")</f>
        <v>Up</v>
      </c>
      <c r="I13" s="3" t="str">
        <f aca="false">IF(G13&gt;=0,"Up","Down")</f>
        <v>Up</v>
      </c>
      <c r="J13" s="3" t="n">
        <f aca="false">IF(H13=I13,1,0)</f>
        <v>1</v>
      </c>
    </row>
    <row r="14" customFormat="false" ht="15" hidden="false" customHeight="false" outlineLevel="0" collapsed="false">
      <c r="A14" s="3" t="n">
        <v>10</v>
      </c>
      <c r="B14" s="3" t="s">
        <v>29</v>
      </c>
      <c r="C14" s="9" t="n">
        <f aca="false">SLOPE(Quarterly_Returns!$J$74:$J$80,Quarterly_Returns!$E$74:$E$80)</f>
        <v>3.94821428571429</v>
      </c>
      <c r="D14" s="9" t="n">
        <f aca="false">INTERCEPT(Quarterly_Returns!$J$74:$J$80,Quarterly_Returns!$E$74:$E$80)</f>
        <v>-3.99857142857143</v>
      </c>
      <c r="E14" s="9" t="n">
        <f aca="false">RSQ(Quarterly_Returns!$J$74:$J$80,Quarterly_Returns!$E$74:$E$80)</f>
        <v>0.259775030146847</v>
      </c>
      <c r="F14" s="6" t="n">
        <f aca="false">ROUND(D14+C14*Quarterly_Returns!$E$81,2)</f>
        <v>27.59</v>
      </c>
      <c r="G14" s="6" t="n">
        <f aca="false">ROUND(Quarterly_Returns!$J$81,2)</f>
        <v>2.81</v>
      </c>
      <c r="H14" s="3" t="str">
        <f aca="false">IF(F14&gt;=0,"Up","Down")</f>
        <v>Up</v>
      </c>
      <c r="I14" s="3" t="str">
        <f aca="false">IF(G14&gt;=0,"Up","Down")</f>
        <v>Up</v>
      </c>
      <c r="J14" s="3" t="n">
        <f aca="false">IF(H14=I14,1,0)</f>
        <v>1</v>
      </c>
    </row>
    <row r="15" customFormat="false" ht="15" hidden="false" customHeight="false" outlineLevel="0" collapsed="false">
      <c r="A15" s="3" t="n">
        <v>11</v>
      </c>
      <c r="B15" s="3" t="s">
        <v>31</v>
      </c>
      <c r="C15" s="9" t="n">
        <f aca="false">SLOPE(Quarterly_Returns!$J$82:$J$88,Quarterly_Returns!$E$82:$E$88)</f>
        <v>0.441071428571429</v>
      </c>
      <c r="D15" s="9" t="n">
        <f aca="false">INTERCEPT(Quarterly_Returns!$J$82:$J$88,Quarterly_Returns!$E$82:$E$88)</f>
        <v>-3.54714285714286</v>
      </c>
      <c r="E15" s="9" t="n">
        <f aca="false">RSQ(Quarterly_Returns!$J$82:$J$88,Quarterly_Returns!$E$82:$E$88)</f>
        <v>0.00923981733328364</v>
      </c>
      <c r="F15" s="6" t="n">
        <f aca="false">ROUND(D15+C15*Quarterly_Returns!$E$89,2)</f>
        <v>-0.02</v>
      </c>
      <c r="G15" s="6" t="n">
        <f aca="false">ROUND(Quarterly_Returns!$J$89,2)</f>
        <v>-8.2</v>
      </c>
      <c r="H15" s="3" t="str">
        <f aca="false">IF(F15&gt;=0,"Up","Down")</f>
        <v>Down</v>
      </c>
      <c r="I15" s="3" t="str">
        <f aca="false">IF(G15&gt;=0,"Up","Down")</f>
        <v>Down</v>
      </c>
      <c r="J15" s="3" t="n">
        <f aca="false">IF(H15=I15,1,0)</f>
        <v>1</v>
      </c>
    </row>
    <row r="16" customFormat="false" ht="15" hidden="false" customHeight="false" outlineLevel="0" collapsed="false">
      <c r="A16" s="3" t="n">
        <v>12</v>
      </c>
      <c r="B16" s="3" t="s">
        <v>35</v>
      </c>
      <c r="C16" s="9" t="n">
        <f aca="false">SLOPE(Quarterly_Returns!$J$90:$J$96,Quarterly_Returns!$E$90:$E$96)</f>
        <v>-0.595714285714286</v>
      </c>
      <c r="D16" s="9" t="n">
        <f aca="false">INTERCEPT(Quarterly_Returns!$J$90:$J$96,Quarterly_Returns!$E$90:$E$96)</f>
        <v>1.83714285714286</v>
      </c>
      <c r="E16" s="9" t="n">
        <f aca="false">RSQ(Quarterly_Returns!$J$90:$J$96,Quarterly_Returns!$E$90:$E$96)</f>
        <v>0.174009240385106</v>
      </c>
      <c r="F16" s="6" t="n">
        <f aca="false">ROUND(D16+C16*Quarterly_Returns!$E$97,2)</f>
        <v>-2.93</v>
      </c>
      <c r="G16" s="6" t="n">
        <f aca="false">ROUND(Quarterly_Returns!$J$97,2)</f>
        <v>-0.16</v>
      </c>
      <c r="H16" s="3" t="str">
        <f aca="false">IF(F16&gt;=0,"Up","Down")</f>
        <v>Down</v>
      </c>
      <c r="I16" s="3" t="str">
        <f aca="false">IF(G16&gt;=0,"Up","Down")</f>
        <v>Down</v>
      </c>
      <c r="J16" s="3" t="n">
        <f aca="false">IF(H16=I16,1,0)</f>
        <v>1</v>
      </c>
    </row>
    <row r="17" customFormat="false" ht="15" hidden="false" customHeight="false" outlineLevel="0" collapsed="false">
      <c r="A17" s="3" t="n">
        <v>13</v>
      </c>
      <c r="B17" s="3" t="s">
        <v>39</v>
      </c>
      <c r="C17" s="9" t="n">
        <f aca="false">SLOPE(Quarterly_Returns!$J$98:$J$104,Quarterly_Returns!$E$98:$E$104)</f>
        <v>1.70357142857143</v>
      </c>
      <c r="D17" s="9" t="n">
        <f aca="false">INTERCEPT(Quarterly_Returns!$J$98:$J$104,Quarterly_Returns!$E$98:$E$104)</f>
        <v>-5.96571428571429</v>
      </c>
      <c r="E17" s="9" t="n">
        <f aca="false">RSQ(Quarterly_Returns!$J$98:$J$104,Quarterly_Returns!$E$98:$E$104)</f>
        <v>0.0338190310353319</v>
      </c>
      <c r="F17" s="6" t="n">
        <f aca="false">ROUND(D17+C17*Quarterly_Returns!$E$105,2)</f>
        <v>7.66</v>
      </c>
      <c r="G17" s="6" t="n">
        <f aca="false">ROUND(Quarterly_Returns!$J$105,2)</f>
        <v>8.64</v>
      </c>
      <c r="H17" s="3" t="str">
        <f aca="false">IF(F17&gt;=0,"Up","Down")</f>
        <v>Up</v>
      </c>
      <c r="I17" s="3" t="str">
        <f aca="false">IF(G17&gt;=0,"Up","Down")</f>
        <v>Up</v>
      </c>
      <c r="J17" s="3" t="n">
        <f aca="false">IF(H17=I17,1,0)</f>
        <v>1</v>
      </c>
    </row>
    <row r="18" customFormat="false" ht="15" hidden="false" customHeight="false" outlineLevel="0" collapsed="false">
      <c r="A18" s="3" t="n">
        <v>14</v>
      </c>
      <c r="B18" s="3" t="s">
        <v>42</v>
      </c>
      <c r="C18" s="9" t="n">
        <f aca="false">SLOPE(Quarterly_Returns!$J$106:$J$112,Quarterly_Returns!$E$106:$E$112)</f>
        <v>1.62892857142857</v>
      </c>
      <c r="D18" s="9" t="n">
        <f aca="false">INTERCEPT(Quarterly_Returns!$J$106:$J$112,Quarterly_Returns!$E$106:$E$112)</f>
        <v>-15.3814285714286</v>
      </c>
      <c r="E18" s="9" t="n">
        <f aca="false">RSQ(Quarterly_Returns!$J$106:$J$112,Quarterly_Returns!$E$106:$E$112)</f>
        <v>0.124898101283242</v>
      </c>
      <c r="F18" s="6" t="n">
        <f aca="false">ROUND(D18+C18*Quarterly_Returns!$E$113,2)</f>
        <v>-2.35</v>
      </c>
      <c r="G18" s="6" t="n">
        <f aca="false">ROUND(Quarterly_Returns!$J$113,2)</f>
        <v>-15.86</v>
      </c>
      <c r="H18" s="3" t="str">
        <f aca="false">IF(F18&gt;=0,"Up","Down")</f>
        <v>Down</v>
      </c>
      <c r="I18" s="3" t="str">
        <f aca="false">IF(G18&gt;=0,"Up","Down")</f>
        <v>Down</v>
      </c>
      <c r="J18" s="3" t="n">
        <f aca="false">IF(H18=I18,1,0)</f>
        <v>1</v>
      </c>
    </row>
    <row r="19" customFormat="false" ht="15" hidden="false" customHeight="false" outlineLevel="0" collapsed="false">
      <c r="A19" s="3" t="n">
        <v>15</v>
      </c>
      <c r="B19" s="3" t="s">
        <v>44</v>
      </c>
      <c r="C19" s="9" t="n">
        <f aca="false">SLOPE(Quarterly_Returns!$J$114:$J$120,Quarterly_Returns!$E$114:$E$120)</f>
        <v>-0.0953571428571429</v>
      </c>
      <c r="D19" s="9" t="n">
        <f aca="false">INTERCEPT(Quarterly_Returns!$J$114:$J$120,Quarterly_Returns!$E$114:$E$120)</f>
        <v>0.874285714285714</v>
      </c>
      <c r="E19" s="9" t="n">
        <f aca="false">RSQ(Quarterly_Returns!$J$114:$J$120,Quarterly_Returns!$E$114:$E$120)</f>
        <v>0.00147678851147242</v>
      </c>
      <c r="F19" s="6" t="n">
        <f aca="false">ROUND(D19+C19*Quarterly_Returns!$E$121,2)</f>
        <v>0.11</v>
      </c>
      <c r="G19" s="6" t="n">
        <f aca="false">ROUND(Quarterly_Returns!$J$121,2)</f>
        <v>6.14</v>
      </c>
      <c r="H19" s="3" t="str">
        <f aca="false">IF(F19&gt;=0,"Up","Down")</f>
        <v>Up</v>
      </c>
      <c r="I19" s="3" t="str">
        <f aca="false">IF(G19&gt;=0,"Up","Down")</f>
        <v>Up</v>
      </c>
      <c r="J19" s="3" t="n">
        <f aca="false">IF(H19=I19,1,0)</f>
        <v>1</v>
      </c>
    </row>
    <row r="21" customFormat="false" ht="15" hidden="false" customHeight="false" outlineLevel="0" collapsed="false">
      <c r="A21" s="10" t="s">
        <v>582</v>
      </c>
      <c r="B21" s="10"/>
      <c r="C21" s="10"/>
      <c r="D21" s="10"/>
      <c r="E21" s="10"/>
      <c r="F21" s="11" t="str">
        <f aca="false">ROUND(AVERAGE(J5:J19)*100,1)&amp;"%"</f>
        <v>86.7%</v>
      </c>
    </row>
    <row r="23" customFormat="false" ht="15" hidden="false" customHeight="false" outlineLevel="0" collapsed="false">
      <c r="A23" s="8" t="s">
        <v>583</v>
      </c>
      <c r="B23" s="8"/>
      <c r="C23" s="8"/>
      <c r="D23" s="8"/>
      <c r="E23" s="8"/>
      <c r="F23" s="8"/>
      <c r="G23" s="8"/>
      <c r="H23" s="8"/>
      <c r="I23" s="8"/>
      <c r="J23" s="8"/>
    </row>
  </sheetData>
  <mergeCells count="4">
    <mergeCell ref="A1:J1"/>
    <mergeCell ref="A2:J2"/>
    <mergeCell ref="A21:E21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7" t="s">
        <v>584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2" t="s">
        <v>585</v>
      </c>
    </row>
    <row r="4" customFormat="false" ht="15" hidden="false" customHeight="false" outlineLevel="0" collapsed="false">
      <c r="A4" s="1" t="s">
        <v>566</v>
      </c>
      <c r="B4" s="1" t="s">
        <v>38</v>
      </c>
      <c r="C4" s="1" t="s">
        <v>41</v>
      </c>
      <c r="D4" s="1" t="s">
        <v>46</v>
      </c>
      <c r="E4" s="1" t="s">
        <v>34</v>
      </c>
      <c r="F4" s="1" t="s">
        <v>8</v>
      </c>
    </row>
    <row r="5" customFormat="false" ht="15" hidden="false" customHeight="false" outlineLevel="0" collapsed="false">
      <c r="A5" s="3" t="n">
        <v>1</v>
      </c>
      <c r="B5" s="6" t="n">
        <f aca="false">ROUND((AVERAGEIFS(Quarterly_Returns!$J$2:$J$121,Quarterly_Returns!$E$2:$E$121,$A5,Quarterly_Returns!$A$2:$A$121,12))/1,2)</f>
        <v>-0.83</v>
      </c>
      <c r="C5" s="6" t="n">
        <f aca="false">ROUND((AVERAGEIFS(Quarterly_Returns!$J$2:$J$121,Quarterly_Returns!$E$2:$E$121,$A5,Quarterly_Returns!$A$2:$A$121,13)+AVERAGEIFS(Quarterly_Returns!$J$2:$J$121,Quarterly_Returns!$E$2:$E$121,$A5,Quarterly_Returns!$A$2:$A$121,14))/2,2)</f>
        <v>-14.02</v>
      </c>
      <c r="D5" s="6" t="n">
        <f aca="false">ROUND((AVERAGEIFS(Quarterly_Returns!$J$2:$J$121,Quarterly_Returns!$E$2:$E$121,$A5,Quarterly_Returns!$A$2:$A$121,15))/1,2)</f>
        <v>0.66</v>
      </c>
      <c r="E5" s="6" t="n">
        <f aca="false">ROUND((AVERAGEIFS(Quarterly_Returns!$J$2:$J$121,Quarterly_Returns!$E$2:$E$121,$A5,Quarterly_Returns!$A$2:$A$121,11))/1,2)</f>
        <v>3.18</v>
      </c>
      <c r="F5" s="6" t="n">
        <f aca="false">ROUND((AVERAGEIFS(Quarterly_Returns!$J$2:$J$121,Quarterly_Returns!$E$2:$E$121,$A5,Quarterly_Returns!$A$2:$A$121,1)+AVERAGEIFS(Quarterly_Returns!$J$2:$J$121,Quarterly_Returns!$E$2:$E$121,$A5,Quarterly_Returns!$A$2:$A$121,2)+AVERAGEIFS(Quarterly_Returns!$J$2:$J$121,Quarterly_Returns!$E$2:$E$121,$A5,Quarterly_Returns!$A$2:$A$121,3)+AVERAGEIFS(Quarterly_Returns!$J$2:$J$121,Quarterly_Returns!$E$2:$E$121,$A5,Quarterly_Returns!$A$2:$A$121,4)+AVERAGEIFS(Quarterly_Returns!$J$2:$J$121,Quarterly_Returns!$E$2:$E$121,$A5,Quarterly_Returns!$A$2:$A$121,5)+AVERAGEIFS(Quarterly_Returns!$J$2:$J$121,Quarterly_Returns!$E$2:$E$121,$A5,Quarterly_Returns!$A$2:$A$121,6)+AVERAGEIFS(Quarterly_Returns!$J$2:$J$121,Quarterly_Returns!$E$2:$E$121,$A5,Quarterly_Returns!$A$2:$A$121,7)+AVERAGEIFS(Quarterly_Returns!$J$2:$J$121,Quarterly_Returns!$E$2:$E$121,$A5,Quarterly_Returns!$A$2:$A$121,8)+AVERAGEIFS(Quarterly_Returns!$J$2:$J$121,Quarterly_Returns!$E$2:$E$121,$A5,Quarterly_Returns!$A$2:$A$121,9)+AVERAGEIFS(Quarterly_Returns!$J$2:$J$121,Quarterly_Returns!$E$2:$E$121,$A5,Quarterly_Returns!$A$2:$A$121,10))/10,2)</f>
        <v>6.4</v>
      </c>
    </row>
    <row r="6" customFormat="false" ht="15" hidden="false" customHeight="false" outlineLevel="0" collapsed="false">
      <c r="A6" s="3" t="n">
        <v>2</v>
      </c>
      <c r="B6" s="6" t="n">
        <f aca="false">ROUND((AVERAGEIFS(Quarterly_Returns!$J$2:$J$121,Quarterly_Returns!$E$2:$E$121,$A6,Quarterly_Returns!$A$2:$A$121,12))/1,2)</f>
        <v>-0.41</v>
      </c>
      <c r="C6" s="6" t="n">
        <f aca="false">ROUND((AVERAGEIFS(Quarterly_Returns!$J$2:$J$121,Quarterly_Returns!$E$2:$E$121,$A6,Quarterly_Returns!$A$2:$A$121,13)+AVERAGEIFS(Quarterly_Returns!$J$2:$J$121,Quarterly_Returns!$E$2:$E$121,$A6,Quarterly_Returns!$A$2:$A$121,14))/2,2)</f>
        <v>-4.33</v>
      </c>
      <c r="D6" s="6" t="n">
        <f aca="false">ROUND((AVERAGEIFS(Quarterly_Returns!$J$2:$J$121,Quarterly_Returns!$E$2:$E$121,$A6,Quarterly_Returns!$A$2:$A$121,15))/1,2)</f>
        <v>-1.27</v>
      </c>
      <c r="E6" s="6" t="n">
        <f aca="false">ROUND((AVERAGEIFS(Quarterly_Returns!$J$2:$J$121,Quarterly_Returns!$E$2:$E$121,$A6,Quarterly_Returns!$A$2:$A$121,11))/1,2)</f>
        <v>-13.65</v>
      </c>
      <c r="F6" s="6" t="n">
        <f aca="false">ROUND((AVERAGEIFS(Quarterly_Returns!$J$2:$J$121,Quarterly_Returns!$E$2:$E$121,$A6,Quarterly_Returns!$A$2:$A$121,1)+AVERAGEIFS(Quarterly_Returns!$J$2:$J$121,Quarterly_Returns!$E$2:$E$121,$A6,Quarterly_Returns!$A$2:$A$121,2)+AVERAGEIFS(Quarterly_Returns!$J$2:$J$121,Quarterly_Returns!$E$2:$E$121,$A6,Quarterly_Returns!$A$2:$A$121,3)+AVERAGEIFS(Quarterly_Returns!$J$2:$J$121,Quarterly_Returns!$E$2:$E$121,$A6,Quarterly_Returns!$A$2:$A$121,4)+AVERAGEIFS(Quarterly_Returns!$J$2:$J$121,Quarterly_Returns!$E$2:$E$121,$A6,Quarterly_Returns!$A$2:$A$121,5)+AVERAGEIFS(Quarterly_Returns!$J$2:$J$121,Quarterly_Returns!$E$2:$E$121,$A6,Quarterly_Returns!$A$2:$A$121,6)+AVERAGEIFS(Quarterly_Returns!$J$2:$J$121,Quarterly_Returns!$E$2:$E$121,$A6,Quarterly_Returns!$A$2:$A$121,7)+AVERAGEIFS(Quarterly_Returns!$J$2:$J$121,Quarterly_Returns!$E$2:$E$121,$A6,Quarterly_Returns!$A$2:$A$121,8)+AVERAGEIFS(Quarterly_Returns!$J$2:$J$121,Quarterly_Returns!$E$2:$E$121,$A6,Quarterly_Returns!$A$2:$A$121,9)+AVERAGEIFS(Quarterly_Returns!$J$2:$J$121,Quarterly_Returns!$E$2:$E$121,$A6,Quarterly_Returns!$A$2:$A$121,10))/10,2)</f>
        <v>1.45</v>
      </c>
    </row>
    <row r="7" customFormat="false" ht="15" hidden="false" customHeight="false" outlineLevel="0" collapsed="false">
      <c r="A7" s="3" t="n">
        <v>3</v>
      </c>
      <c r="B7" s="6" t="n">
        <f aca="false">ROUND((AVERAGEIFS(Quarterly_Returns!$J$2:$J$121,Quarterly_Returns!$E$2:$E$121,$A7,Quarterly_Returns!$A$2:$A$121,12))/1,2)</f>
        <v>1.36</v>
      </c>
      <c r="C7" s="6" t="n">
        <f aca="false">ROUND((AVERAGEIFS(Quarterly_Returns!$J$2:$J$121,Quarterly_Returns!$E$2:$E$121,$A7,Quarterly_Returns!$A$2:$A$121,13)+AVERAGEIFS(Quarterly_Returns!$J$2:$J$121,Quarterly_Returns!$E$2:$E$121,$A7,Quarterly_Returns!$A$2:$A$121,14))/2,2)</f>
        <v>-0.52</v>
      </c>
      <c r="D7" s="6" t="n">
        <f aca="false">ROUND((AVERAGEIFS(Quarterly_Returns!$J$2:$J$121,Quarterly_Returns!$E$2:$E$121,$A7,Quarterly_Returns!$A$2:$A$121,15))/1,2)</f>
        <v>-4.25</v>
      </c>
      <c r="E7" s="6" t="n">
        <f aca="false">ROUND((AVERAGEIFS(Quarterly_Returns!$J$2:$J$121,Quarterly_Returns!$E$2:$E$121,$A7,Quarterly_Returns!$A$2:$A$121,11))/1,2)</f>
        <v>-4.74</v>
      </c>
      <c r="F7" s="6" t="n">
        <f aca="false">ROUND((AVERAGEIFS(Quarterly_Returns!$J$2:$J$121,Quarterly_Returns!$E$2:$E$121,$A7,Quarterly_Returns!$A$2:$A$121,1)+AVERAGEIFS(Quarterly_Returns!$J$2:$J$121,Quarterly_Returns!$E$2:$E$121,$A7,Quarterly_Returns!$A$2:$A$121,2)+AVERAGEIFS(Quarterly_Returns!$J$2:$J$121,Quarterly_Returns!$E$2:$E$121,$A7,Quarterly_Returns!$A$2:$A$121,3)+AVERAGEIFS(Quarterly_Returns!$J$2:$J$121,Quarterly_Returns!$E$2:$E$121,$A7,Quarterly_Returns!$A$2:$A$121,4)+AVERAGEIFS(Quarterly_Returns!$J$2:$J$121,Quarterly_Returns!$E$2:$E$121,$A7,Quarterly_Returns!$A$2:$A$121,5)+AVERAGEIFS(Quarterly_Returns!$J$2:$J$121,Quarterly_Returns!$E$2:$E$121,$A7,Quarterly_Returns!$A$2:$A$121,6)+AVERAGEIFS(Quarterly_Returns!$J$2:$J$121,Quarterly_Returns!$E$2:$E$121,$A7,Quarterly_Returns!$A$2:$A$121,7)+AVERAGEIFS(Quarterly_Returns!$J$2:$J$121,Quarterly_Returns!$E$2:$E$121,$A7,Quarterly_Returns!$A$2:$A$121,8)+AVERAGEIFS(Quarterly_Returns!$J$2:$J$121,Quarterly_Returns!$E$2:$E$121,$A7,Quarterly_Returns!$A$2:$A$121,9)+AVERAGEIFS(Quarterly_Returns!$J$2:$J$121,Quarterly_Returns!$E$2:$E$121,$A7,Quarterly_Returns!$A$2:$A$121,10))/10,2)</f>
        <v>-0.29</v>
      </c>
    </row>
    <row r="8" customFormat="false" ht="15" hidden="false" customHeight="false" outlineLevel="0" collapsed="false">
      <c r="A8" s="3" t="n">
        <v>4</v>
      </c>
      <c r="B8" s="6" t="n">
        <f aca="false">ROUND((AVERAGEIFS(Quarterly_Returns!$J$2:$J$121,Quarterly_Returns!$E$2:$E$121,$A8,Quarterly_Returns!$A$2:$A$121,12))/1,2)</f>
        <v>5.18</v>
      </c>
      <c r="C8" s="6" t="n">
        <f aca="false">ROUND((AVERAGEIFS(Quarterly_Returns!$J$2:$J$121,Quarterly_Returns!$E$2:$E$121,$A8,Quarterly_Returns!$A$2:$A$121,13)+AVERAGEIFS(Quarterly_Returns!$J$2:$J$121,Quarterly_Returns!$E$2:$E$121,$A8,Quarterly_Returns!$A$2:$A$121,14))/2,2)</f>
        <v>0.53</v>
      </c>
      <c r="D8" s="6" t="n">
        <f aca="false">ROUND((AVERAGEIFS(Quarterly_Returns!$J$2:$J$121,Quarterly_Returns!$E$2:$E$121,$A8,Quarterly_Returns!$A$2:$A$121,15))/1,2)</f>
        <v>12.18</v>
      </c>
      <c r="E8" s="6" t="n">
        <f aca="false">ROUND((AVERAGEIFS(Quarterly_Returns!$J$2:$J$121,Quarterly_Returns!$E$2:$E$121,$A8,Quarterly_Returns!$A$2:$A$121,11))/1,2)</f>
        <v>-2.1</v>
      </c>
      <c r="F8" s="6" t="n">
        <f aca="false">ROUND((AVERAGEIFS(Quarterly_Returns!$J$2:$J$121,Quarterly_Returns!$E$2:$E$121,$A8,Quarterly_Returns!$A$2:$A$121,1)+AVERAGEIFS(Quarterly_Returns!$J$2:$J$121,Quarterly_Returns!$E$2:$E$121,$A8,Quarterly_Returns!$A$2:$A$121,2)+AVERAGEIFS(Quarterly_Returns!$J$2:$J$121,Quarterly_Returns!$E$2:$E$121,$A8,Quarterly_Returns!$A$2:$A$121,3)+AVERAGEIFS(Quarterly_Returns!$J$2:$J$121,Quarterly_Returns!$E$2:$E$121,$A8,Quarterly_Returns!$A$2:$A$121,4)+AVERAGEIFS(Quarterly_Returns!$J$2:$J$121,Quarterly_Returns!$E$2:$E$121,$A8,Quarterly_Returns!$A$2:$A$121,5)+AVERAGEIFS(Quarterly_Returns!$J$2:$J$121,Quarterly_Returns!$E$2:$E$121,$A8,Quarterly_Returns!$A$2:$A$121,6)+AVERAGEIFS(Quarterly_Returns!$J$2:$J$121,Quarterly_Returns!$E$2:$E$121,$A8,Quarterly_Returns!$A$2:$A$121,7)+AVERAGEIFS(Quarterly_Returns!$J$2:$J$121,Quarterly_Returns!$E$2:$E$121,$A8,Quarterly_Returns!$A$2:$A$121,8)+AVERAGEIFS(Quarterly_Returns!$J$2:$J$121,Quarterly_Returns!$E$2:$E$121,$A8,Quarterly_Returns!$A$2:$A$121,9)+AVERAGEIFS(Quarterly_Returns!$J$2:$J$121,Quarterly_Returns!$E$2:$E$121,$A8,Quarterly_Returns!$A$2:$A$121,10))/10,2)</f>
        <v>4.62</v>
      </c>
    </row>
    <row r="9" customFormat="false" ht="15" hidden="false" customHeight="false" outlineLevel="0" collapsed="false">
      <c r="A9" s="3" t="n">
        <v>5</v>
      </c>
      <c r="B9" s="6" t="n">
        <f aca="false">ROUND((AVERAGEIFS(Quarterly_Returns!$J$2:$J$121,Quarterly_Returns!$E$2:$E$121,$A9,Quarterly_Returns!$A$2:$A$121,12))/1,2)</f>
        <v>-3.4</v>
      </c>
      <c r="C9" s="6" t="n">
        <f aca="false">ROUND((AVERAGEIFS(Quarterly_Returns!$J$2:$J$121,Quarterly_Returns!$E$2:$E$121,$A9,Quarterly_Returns!$A$2:$A$121,13)+AVERAGEIFS(Quarterly_Returns!$J$2:$J$121,Quarterly_Returns!$E$2:$E$121,$A9,Quarterly_Returns!$A$2:$A$121,14))/2,2)</f>
        <v>-23.33</v>
      </c>
      <c r="D9" s="6" t="n">
        <f aca="false">ROUND((AVERAGEIFS(Quarterly_Returns!$J$2:$J$121,Quarterly_Returns!$E$2:$E$121,$A9,Quarterly_Returns!$A$2:$A$121,15))/1,2)</f>
        <v>-1.74</v>
      </c>
      <c r="E9" s="6" t="n">
        <f aca="false">ROUND((AVERAGEIFS(Quarterly_Returns!$J$2:$J$121,Quarterly_Returns!$E$2:$E$121,$A9,Quarterly_Returns!$A$2:$A$121,11))/1,2)</f>
        <v>5.97</v>
      </c>
      <c r="F9" s="6" t="n">
        <f aca="false">ROUND((AVERAGEIFS(Quarterly_Returns!$J$2:$J$121,Quarterly_Returns!$E$2:$E$121,$A9,Quarterly_Returns!$A$2:$A$121,1)+AVERAGEIFS(Quarterly_Returns!$J$2:$J$121,Quarterly_Returns!$E$2:$E$121,$A9,Quarterly_Returns!$A$2:$A$121,2)+AVERAGEIFS(Quarterly_Returns!$J$2:$J$121,Quarterly_Returns!$E$2:$E$121,$A9,Quarterly_Returns!$A$2:$A$121,3)+AVERAGEIFS(Quarterly_Returns!$J$2:$J$121,Quarterly_Returns!$E$2:$E$121,$A9,Quarterly_Returns!$A$2:$A$121,4)+AVERAGEIFS(Quarterly_Returns!$J$2:$J$121,Quarterly_Returns!$E$2:$E$121,$A9,Quarterly_Returns!$A$2:$A$121,5)+AVERAGEIFS(Quarterly_Returns!$J$2:$J$121,Quarterly_Returns!$E$2:$E$121,$A9,Quarterly_Returns!$A$2:$A$121,6)+AVERAGEIFS(Quarterly_Returns!$J$2:$J$121,Quarterly_Returns!$E$2:$E$121,$A9,Quarterly_Returns!$A$2:$A$121,7)+AVERAGEIFS(Quarterly_Returns!$J$2:$J$121,Quarterly_Returns!$E$2:$E$121,$A9,Quarterly_Returns!$A$2:$A$121,8)+AVERAGEIFS(Quarterly_Returns!$J$2:$J$121,Quarterly_Returns!$E$2:$E$121,$A9,Quarterly_Returns!$A$2:$A$121,9)+AVERAGEIFS(Quarterly_Returns!$J$2:$J$121,Quarterly_Returns!$E$2:$E$121,$A9,Quarterly_Returns!$A$2:$A$121,10))/10,2)</f>
        <v>3.58</v>
      </c>
    </row>
    <row r="10" customFormat="false" ht="15" hidden="false" customHeight="false" outlineLevel="0" collapsed="false">
      <c r="A10" s="3" t="n">
        <v>6</v>
      </c>
      <c r="B10" s="6" t="n">
        <f aca="false">ROUND((AVERAGEIFS(Quarterly_Returns!$J$2:$J$121,Quarterly_Returns!$E$2:$E$121,$A10,Quarterly_Returns!$A$2:$A$121,12))/1,2)</f>
        <v>-1.93</v>
      </c>
      <c r="C10" s="6" t="n">
        <f aca="false">ROUND((AVERAGEIFS(Quarterly_Returns!$J$2:$J$121,Quarterly_Returns!$E$2:$E$121,$A10,Quarterly_Returns!$A$2:$A$121,13)+AVERAGEIFS(Quarterly_Returns!$J$2:$J$121,Quarterly_Returns!$E$2:$E$121,$A10,Quarterly_Returns!$A$2:$A$121,14))/2,2)</f>
        <v>22</v>
      </c>
      <c r="D10" s="6" t="n">
        <f aca="false">ROUND((AVERAGEIFS(Quarterly_Returns!$J$2:$J$121,Quarterly_Returns!$E$2:$E$121,$A10,Quarterly_Returns!$A$2:$A$121,15))/1,2)</f>
        <v>-0.65</v>
      </c>
      <c r="E10" s="6" t="n">
        <f aca="false">ROUND((AVERAGEIFS(Quarterly_Returns!$J$2:$J$121,Quarterly_Returns!$E$2:$E$121,$A10,Quarterly_Returns!$A$2:$A$121,11))/1,2)</f>
        <v>12.7</v>
      </c>
      <c r="F10" s="6" t="n">
        <f aca="false">ROUND((AVERAGEIFS(Quarterly_Returns!$J$2:$J$121,Quarterly_Returns!$E$2:$E$121,$A10,Quarterly_Returns!$A$2:$A$121,1)+AVERAGEIFS(Quarterly_Returns!$J$2:$J$121,Quarterly_Returns!$E$2:$E$121,$A10,Quarterly_Returns!$A$2:$A$121,2)+AVERAGEIFS(Quarterly_Returns!$J$2:$J$121,Quarterly_Returns!$E$2:$E$121,$A10,Quarterly_Returns!$A$2:$A$121,3)+AVERAGEIFS(Quarterly_Returns!$J$2:$J$121,Quarterly_Returns!$E$2:$E$121,$A10,Quarterly_Returns!$A$2:$A$121,4)+AVERAGEIFS(Quarterly_Returns!$J$2:$J$121,Quarterly_Returns!$E$2:$E$121,$A10,Quarterly_Returns!$A$2:$A$121,5)+AVERAGEIFS(Quarterly_Returns!$J$2:$J$121,Quarterly_Returns!$E$2:$E$121,$A10,Quarterly_Returns!$A$2:$A$121,6)+AVERAGEIFS(Quarterly_Returns!$J$2:$J$121,Quarterly_Returns!$E$2:$E$121,$A10,Quarterly_Returns!$A$2:$A$121,7)+AVERAGEIFS(Quarterly_Returns!$J$2:$J$121,Quarterly_Returns!$E$2:$E$121,$A10,Quarterly_Returns!$A$2:$A$121,8)+AVERAGEIFS(Quarterly_Returns!$J$2:$J$121,Quarterly_Returns!$E$2:$E$121,$A10,Quarterly_Returns!$A$2:$A$121,9)+AVERAGEIFS(Quarterly_Returns!$J$2:$J$121,Quarterly_Returns!$E$2:$E$121,$A10,Quarterly_Returns!$A$2:$A$121,10))/10,2)</f>
        <v>6.4</v>
      </c>
    </row>
    <row r="11" customFormat="false" ht="15" hidden="false" customHeight="false" outlineLevel="0" collapsed="false">
      <c r="A11" s="3" t="n">
        <v>7</v>
      </c>
      <c r="B11" s="6" t="n">
        <f aca="false">ROUND((AVERAGEIFS(Quarterly_Returns!$J$2:$J$121,Quarterly_Returns!$E$2:$E$121,$A11,Quarterly_Returns!$A$2:$A$121,12))/1,2)</f>
        <v>-3.79</v>
      </c>
      <c r="C11" s="6" t="n">
        <f aca="false">ROUND((AVERAGEIFS(Quarterly_Returns!$J$2:$J$121,Quarterly_Returns!$E$2:$E$121,$A11,Quarterly_Returns!$A$2:$A$121,13)+AVERAGEIFS(Quarterly_Returns!$J$2:$J$121,Quarterly_Returns!$E$2:$E$121,$A11,Quarterly_Returns!$A$2:$A$121,14))/2,2)</f>
        <v>-8.41</v>
      </c>
      <c r="D11" s="6" t="n">
        <f aca="false">ROUND((AVERAGEIFS(Quarterly_Returns!$J$2:$J$121,Quarterly_Returns!$E$2:$E$121,$A11,Quarterly_Returns!$A$2:$A$121,15))/1,2)</f>
        <v>-1.48</v>
      </c>
      <c r="E11" s="6" t="n">
        <f aca="false">ROUND((AVERAGEIFS(Quarterly_Returns!$J$2:$J$121,Quarterly_Returns!$E$2:$E$121,$A11,Quarterly_Returns!$A$2:$A$121,11))/1,2)</f>
        <v>-13.84</v>
      </c>
      <c r="F11" s="6" t="n">
        <f aca="false">ROUND((AVERAGEIFS(Quarterly_Returns!$J$2:$J$121,Quarterly_Returns!$E$2:$E$121,$A11,Quarterly_Returns!$A$2:$A$121,1)+AVERAGEIFS(Quarterly_Returns!$J$2:$J$121,Quarterly_Returns!$E$2:$E$121,$A11,Quarterly_Returns!$A$2:$A$121,2)+AVERAGEIFS(Quarterly_Returns!$J$2:$J$121,Quarterly_Returns!$E$2:$E$121,$A11,Quarterly_Returns!$A$2:$A$121,3)+AVERAGEIFS(Quarterly_Returns!$J$2:$J$121,Quarterly_Returns!$E$2:$E$121,$A11,Quarterly_Returns!$A$2:$A$121,4)+AVERAGEIFS(Quarterly_Returns!$J$2:$J$121,Quarterly_Returns!$E$2:$E$121,$A11,Quarterly_Returns!$A$2:$A$121,5)+AVERAGEIFS(Quarterly_Returns!$J$2:$J$121,Quarterly_Returns!$E$2:$E$121,$A11,Quarterly_Returns!$A$2:$A$121,6)+AVERAGEIFS(Quarterly_Returns!$J$2:$J$121,Quarterly_Returns!$E$2:$E$121,$A11,Quarterly_Returns!$A$2:$A$121,7)+AVERAGEIFS(Quarterly_Returns!$J$2:$J$121,Quarterly_Returns!$E$2:$E$121,$A11,Quarterly_Returns!$A$2:$A$121,8)+AVERAGEIFS(Quarterly_Returns!$J$2:$J$121,Quarterly_Returns!$E$2:$E$121,$A11,Quarterly_Returns!$A$2:$A$121,9)+AVERAGEIFS(Quarterly_Returns!$J$2:$J$121,Quarterly_Returns!$E$2:$E$121,$A11,Quarterly_Returns!$A$2:$A$121,10))/10,2)</f>
        <v>1.81</v>
      </c>
    </row>
    <row r="12" customFormat="false" ht="15" hidden="false" customHeight="false" outlineLevel="0" collapsed="false">
      <c r="A12" s="3" t="n">
        <v>8</v>
      </c>
      <c r="B12" s="6" t="n">
        <f aca="false">ROUND((AVERAGEIFS(Quarterly_Returns!$J$2:$J$121,Quarterly_Returns!$E$2:$E$121,$A12,Quarterly_Returns!$A$2:$A$121,12))/1,2)</f>
        <v>-0.16</v>
      </c>
      <c r="C12" s="6" t="n">
        <f aca="false">ROUND((AVERAGEIFS(Quarterly_Returns!$J$2:$J$121,Quarterly_Returns!$E$2:$E$121,$A12,Quarterly_Returns!$A$2:$A$121,13)+AVERAGEIFS(Quarterly_Returns!$J$2:$J$121,Quarterly_Returns!$E$2:$E$121,$A12,Quarterly_Returns!$A$2:$A$121,14))/2,2)</f>
        <v>-3.61</v>
      </c>
      <c r="D12" s="6" t="n">
        <f aca="false">ROUND((AVERAGEIFS(Quarterly_Returns!$J$2:$J$121,Quarterly_Returns!$E$2:$E$121,$A12,Quarterly_Returns!$A$2:$A$121,15))/1,2)</f>
        <v>6.14</v>
      </c>
      <c r="E12" s="6" t="n">
        <f aca="false">ROUND((AVERAGEIFS(Quarterly_Returns!$J$2:$J$121,Quarterly_Returns!$E$2:$E$121,$A12,Quarterly_Returns!$A$2:$A$121,11))/1,2)</f>
        <v>-8.2</v>
      </c>
      <c r="F12" s="6" t="n">
        <f aca="false">ROUND((AVERAGEIFS(Quarterly_Returns!$J$2:$J$121,Quarterly_Returns!$E$2:$E$121,$A12,Quarterly_Returns!$A$2:$A$121,1)+AVERAGEIFS(Quarterly_Returns!$J$2:$J$121,Quarterly_Returns!$E$2:$E$121,$A12,Quarterly_Returns!$A$2:$A$121,2)+AVERAGEIFS(Quarterly_Returns!$J$2:$J$121,Quarterly_Returns!$E$2:$E$121,$A12,Quarterly_Returns!$A$2:$A$121,3)+AVERAGEIFS(Quarterly_Returns!$J$2:$J$121,Quarterly_Returns!$E$2:$E$121,$A12,Quarterly_Returns!$A$2:$A$121,4)+AVERAGEIFS(Quarterly_Returns!$J$2:$J$121,Quarterly_Returns!$E$2:$E$121,$A12,Quarterly_Returns!$A$2:$A$121,5)+AVERAGEIFS(Quarterly_Returns!$J$2:$J$121,Quarterly_Returns!$E$2:$E$121,$A12,Quarterly_Returns!$A$2:$A$121,6)+AVERAGEIFS(Quarterly_Returns!$J$2:$J$121,Quarterly_Returns!$E$2:$E$121,$A12,Quarterly_Returns!$A$2:$A$121,7)+AVERAGEIFS(Quarterly_Returns!$J$2:$J$121,Quarterly_Returns!$E$2:$E$121,$A12,Quarterly_Returns!$A$2:$A$121,8)+AVERAGEIFS(Quarterly_Returns!$J$2:$J$121,Quarterly_Returns!$E$2:$E$121,$A12,Quarterly_Returns!$A$2:$A$121,9)+AVERAGEIFS(Quarterly_Returns!$J$2:$J$121,Quarterly_Returns!$E$2:$E$121,$A12,Quarterly_Returns!$A$2:$A$121,10))/10,2)</f>
        <v>7.92</v>
      </c>
    </row>
    <row r="14" customFormat="false" ht="15" hidden="false" customHeight="false" outlineLevel="0" collapsed="false">
      <c r="A14" s="12" t="s">
        <v>586</v>
      </c>
    </row>
    <row r="15" customFormat="false" ht="15" hidden="false" customHeight="false" outlineLevel="0" collapsed="false">
      <c r="A15" s="1"/>
      <c r="B15" s="1" t="s">
        <v>38</v>
      </c>
      <c r="C15" s="1" t="s">
        <v>41</v>
      </c>
      <c r="D15" s="1" t="s">
        <v>46</v>
      </c>
      <c r="E15" s="1" t="s">
        <v>34</v>
      </c>
      <c r="F15" s="1" t="s">
        <v>8</v>
      </c>
    </row>
    <row r="16" customFormat="false" ht="15" hidden="false" customHeight="false" outlineLevel="0" collapsed="false">
      <c r="A16" s="13" t="s">
        <v>38</v>
      </c>
      <c r="B16" s="6" t="n">
        <f aca="false">ROUND(CORREL($B5:$B12,$B5:$B12),2)</f>
        <v>1</v>
      </c>
      <c r="C16" s="6" t="n">
        <f aca="false">ROUND(CORREL($B5:$B12,$C5:$C12),2)</f>
        <v>0.26</v>
      </c>
      <c r="D16" s="6" t="n">
        <f aca="false">ROUND(CORREL($B5:$B12,$D5:$D12),2)</f>
        <v>0.69</v>
      </c>
      <c r="E16" s="6" t="n">
        <f aca="false">ROUND(CORREL($B5:$B12,$E5:$E12),2)</f>
        <v>-0.08</v>
      </c>
      <c r="F16" s="6" t="n">
        <f aca="false">ROUND(CORREL($B5:$B12,$F5:$F12),2)</f>
        <v>0.01</v>
      </c>
    </row>
    <row r="17" customFormat="false" ht="15" hidden="false" customHeight="false" outlineLevel="0" collapsed="false">
      <c r="A17" s="13" t="s">
        <v>41</v>
      </c>
      <c r="B17" s="6" t="n">
        <f aca="false">ROUND(CORREL($C5:$C12,$B5:$B12),2)</f>
        <v>0.26</v>
      </c>
      <c r="C17" s="6" t="n">
        <f aca="false">ROUND(CORREL($C5:$C12,$C5:$C12),2)</f>
        <v>1</v>
      </c>
      <c r="D17" s="6" t="n">
        <f aca="false">ROUND(CORREL($C5:$C12,$D5:$D12),2)</f>
        <v>0.12</v>
      </c>
      <c r="E17" s="6" t="n">
        <f aca="false">ROUND(CORREL($C5:$C12,$E5:$E12),2)</f>
        <v>0.25</v>
      </c>
      <c r="F17" s="6" t="n">
        <f aca="false">ROUND(CORREL($C5:$C12,$F5:$F12),2)</f>
        <v>0.18</v>
      </c>
    </row>
    <row r="18" customFormat="false" ht="15" hidden="false" customHeight="false" outlineLevel="0" collapsed="false">
      <c r="A18" s="13" t="s">
        <v>46</v>
      </c>
      <c r="B18" s="6" t="n">
        <f aca="false">ROUND(CORREL($D5:$D12,$B5:$B12),2)</f>
        <v>0.69</v>
      </c>
      <c r="C18" s="6" t="n">
        <f aca="false">ROUND(CORREL($D5:$D12,$C5:$C12),2)</f>
        <v>0.12</v>
      </c>
      <c r="D18" s="6" t="n">
        <f aca="false">ROUND(CORREL($D5:$D12,$D5:$D12),2)</f>
        <v>1</v>
      </c>
      <c r="E18" s="6" t="n">
        <f aca="false">ROUND(CORREL($D5:$D12,$E5:$E12),2)</f>
        <v>-0.03</v>
      </c>
      <c r="F18" s="6" t="n">
        <f aca="false">ROUND(CORREL($D5:$D12,$F5:$F12),2)</f>
        <v>0.53</v>
      </c>
    </row>
    <row r="19" customFormat="false" ht="15" hidden="false" customHeight="false" outlineLevel="0" collapsed="false">
      <c r="A19" s="13" t="s">
        <v>34</v>
      </c>
      <c r="B19" s="6" t="n">
        <f aca="false">ROUND(CORREL($E5:$E12,$B5:$B12),2)</f>
        <v>-0.08</v>
      </c>
      <c r="C19" s="6" t="n">
        <f aca="false">ROUND(CORREL($E5:$E12,$C5:$C12),2)</f>
        <v>0.25</v>
      </c>
      <c r="D19" s="6" t="n">
        <f aca="false">ROUND(CORREL($E5:$E12,$D5:$D12),2)</f>
        <v>-0.03</v>
      </c>
      <c r="E19" s="6" t="n">
        <f aca="false">ROUND(CORREL($E5:$E12,$E5:$E12),2)</f>
        <v>1</v>
      </c>
      <c r="F19" s="6" t="n">
        <f aca="false">ROUND(CORREL($E5:$E12,$F5:$F12),2)</f>
        <v>0.46</v>
      </c>
    </row>
    <row r="20" customFormat="false" ht="15" hidden="false" customHeight="false" outlineLevel="0" collapsed="false">
      <c r="A20" s="13" t="s">
        <v>8</v>
      </c>
      <c r="B20" s="6" t="n">
        <f aca="false">ROUND(CORREL($F5:$F12,$B5:$B12),2)</f>
        <v>0.01</v>
      </c>
      <c r="C20" s="6" t="n">
        <f aca="false">ROUND(CORREL($F5:$F12,$C5:$C12),2)</f>
        <v>0.18</v>
      </c>
      <c r="D20" s="6" t="n">
        <f aca="false">ROUND(CORREL($F5:$F12,$D5:$D12),2)</f>
        <v>0.53</v>
      </c>
      <c r="E20" s="6" t="n">
        <f aca="false">ROUND(CORREL($F5:$F12,$E5:$E12),2)</f>
        <v>0.46</v>
      </c>
      <c r="F20" s="6" t="n">
        <f aca="false">ROUND(CORREL($F5:$F12,$F5:$F12),2)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8" t="s">
        <v>587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1" t="s">
        <v>48</v>
      </c>
      <c r="B2" s="1" t="s">
        <v>1</v>
      </c>
      <c r="C2" s="1" t="s">
        <v>4</v>
      </c>
      <c r="D2" s="1" t="s">
        <v>3</v>
      </c>
      <c r="E2" s="1" t="s">
        <v>52</v>
      </c>
      <c r="F2" s="1" t="s">
        <v>588</v>
      </c>
      <c r="G2" s="1" t="s">
        <v>589</v>
      </c>
      <c r="H2" s="1" t="s">
        <v>590</v>
      </c>
    </row>
    <row r="3" customFormat="false" ht="15" hidden="false" customHeight="false" outlineLevel="0" collapsed="false">
      <c r="A3" s="3" t="s">
        <v>57</v>
      </c>
      <c r="B3" s="3" t="s">
        <v>5</v>
      </c>
      <c r="C3" s="3" t="s">
        <v>8</v>
      </c>
      <c r="D3" s="3" t="s">
        <v>7</v>
      </c>
      <c r="E3" s="3" t="n">
        <v>271.46</v>
      </c>
      <c r="F3" s="3" t="n">
        <v>5736045</v>
      </c>
      <c r="G3" s="3" t="n">
        <v>2</v>
      </c>
      <c r="H3" s="3" t="n">
        <v>1070522.39</v>
      </c>
    </row>
    <row r="4" customFormat="false" ht="15" hidden="false" customHeight="false" outlineLevel="0" collapsed="false">
      <c r="A4" s="3" t="s">
        <v>58</v>
      </c>
      <c r="B4" s="3" t="s">
        <v>5</v>
      </c>
      <c r="C4" s="3" t="s">
        <v>8</v>
      </c>
      <c r="D4" s="3" t="s">
        <v>7</v>
      </c>
      <c r="E4" s="3" t="n">
        <v>277.93</v>
      </c>
      <c r="F4" s="3" t="n">
        <v>3024459</v>
      </c>
      <c r="G4" s="3" t="n">
        <v>3</v>
      </c>
      <c r="H4" s="3" t="n">
        <v>1624727.76</v>
      </c>
    </row>
    <row r="5" customFormat="false" ht="15" hidden="false" customHeight="false" outlineLevel="0" collapsed="false">
      <c r="A5" s="3" t="s">
        <v>59</v>
      </c>
      <c r="B5" s="3" t="s">
        <v>5</v>
      </c>
      <c r="C5" s="3" t="s">
        <v>8</v>
      </c>
      <c r="D5" s="3" t="s">
        <v>7</v>
      </c>
      <c r="E5" s="3" t="n">
        <v>279.88</v>
      </c>
      <c r="F5" s="3" t="n">
        <v>5972988</v>
      </c>
      <c r="G5" s="3" t="n">
        <v>0</v>
      </c>
      <c r="H5" s="3" t="n">
        <v>0</v>
      </c>
    </row>
    <row r="6" customFormat="false" ht="15" hidden="false" customHeight="false" outlineLevel="0" collapsed="false">
      <c r="A6" s="3" t="s">
        <v>60</v>
      </c>
      <c r="B6" s="3" t="s">
        <v>5</v>
      </c>
      <c r="C6" s="3" t="s">
        <v>8</v>
      </c>
      <c r="D6" s="3" t="s">
        <v>7</v>
      </c>
      <c r="E6" s="3" t="n">
        <v>281.19</v>
      </c>
      <c r="F6" s="3" t="n">
        <v>4640304</v>
      </c>
      <c r="G6" s="3" t="n">
        <v>3</v>
      </c>
      <c r="H6" s="3" t="n">
        <v>3634883.38</v>
      </c>
    </row>
    <row r="7" customFormat="false" ht="15" hidden="false" customHeight="false" outlineLevel="0" collapsed="false">
      <c r="A7" s="3" t="s">
        <v>61</v>
      </c>
      <c r="B7" s="3" t="s">
        <v>5</v>
      </c>
      <c r="C7" s="3" t="s">
        <v>8</v>
      </c>
      <c r="D7" s="3" t="s">
        <v>7</v>
      </c>
      <c r="E7" s="3" t="n">
        <v>284.62</v>
      </c>
      <c r="F7" s="3" t="n">
        <v>843682</v>
      </c>
      <c r="G7" s="3" t="n">
        <v>0</v>
      </c>
      <c r="H7" s="3" t="n">
        <v>0</v>
      </c>
    </row>
    <row r="8" customFormat="false" ht="15" hidden="false" customHeight="false" outlineLevel="0" collapsed="false">
      <c r="A8" s="3" t="s">
        <v>62</v>
      </c>
      <c r="B8" s="3" t="s">
        <v>5</v>
      </c>
      <c r="C8" s="3" t="s">
        <v>8</v>
      </c>
      <c r="D8" s="3" t="s">
        <v>7</v>
      </c>
      <c r="E8" s="3" t="n">
        <v>278.44</v>
      </c>
      <c r="F8" s="3" t="n">
        <v>2245931</v>
      </c>
      <c r="G8" s="3" t="n">
        <v>3</v>
      </c>
      <c r="H8" s="3" t="n">
        <v>2721059.55</v>
      </c>
    </row>
    <row r="9" customFormat="false" ht="15" hidden="false" customHeight="false" outlineLevel="0" collapsed="false">
      <c r="A9" s="3" t="s">
        <v>63</v>
      </c>
      <c r="B9" s="3" t="s">
        <v>5</v>
      </c>
      <c r="C9" s="3" t="s">
        <v>8</v>
      </c>
      <c r="D9" s="3" t="s">
        <v>7</v>
      </c>
      <c r="E9" s="3" t="n">
        <v>281.77</v>
      </c>
      <c r="F9" s="3" t="n">
        <v>2071302</v>
      </c>
      <c r="G9" s="3" t="n">
        <v>2</v>
      </c>
      <c r="H9" s="3" t="n">
        <v>1639219.62</v>
      </c>
    </row>
    <row r="10" customFormat="false" ht="15" hidden="false" customHeight="false" outlineLevel="0" collapsed="false">
      <c r="A10" s="3" t="s">
        <v>64</v>
      </c>
      <c r="B10" s="3" t="s">
        <v>5</v>
      </c>
      <c r="C10" s="3" t="s">
        <v>8</v>
      </c>
      <c r="D10" s="3" t="s">
        <v>7</v>
      </c>
      <c r="E10" s="3" t="n">
        <v>284.26</v>
      </c>
      <c r="F10" s="3" t="n">
        <v>5068482</v>
      </c>
      <c r="G10" s="3" t="n">
        <v>4</v>
      </c>
      <c r="H10" s="3" t="n">
        <v>1851139.44</v>
      </c>
    </row>
    <row r="11" customFormat="false" ht="15" hidden="false" customHeight="false" outlineLevel="0" collapsed="false">
      <c r="A11" s="3" t="s">
        <v>65</v>
      </c>
      <c r="B11" s="3" t="s">
        <v>5</v>
      </c>
      <c r="C11" s="3" t="s">
        <v>8</v>
      </c>
      <c r="D11" s="3" t="s">
        <v>7</v>
      </c>
      <c r="E11" s="3" t="n">
        <v>288.26</v>
      </c>
      <c r="F11" s="3" t="n">
        <v>5299998</v>
      </c>
      <c r="G11" s="3" t="n">
        <v>1</v>
      </c>
      <c r="H11" s="3" t="n">
        <v>588118.41</v>
      </c>
    </row>
    <row r="12" customFormat="false" ht="15" hidden="false" customHeight="false" outlineLevel="0" collapsed="false">
      <c r="A12" s="3" t="s">
        <v>66</v>
      </c>
      <c r="B12" s="3" t="s">
        <v>5</v>
      </c>
      <c r="C12" s="3" t="s">
        <v>8</v>
      </c>
      <c r="D12" s="3" t="s">
        <v>7</v>
      </c>
      <c r="E12" s="3" t="n">
        <v>295.7</v>
      </c>
      <c r="F12" s="3" t="n">
        <v>6319999</v>
      </c>
      <c r="G12" s="3" t="n">
        <v>2</v>
      </c>
      <c r="H12" s="3" t="n">
        <v>2061129.62</v>
      </c>
    </row>
    <row r="13" customFormat="false" ht="15" hidden="false" customHeight="false" outlineLevel="0" collapsed="false">
      <c r="A13" s="3" t="s">
        <v>67</v>
      </c>
      <c r="B13" s="3" t="s">
        <v>5</v>
      </c>
      <c r="C13" s="3" t="s">
        <v>8</v>
      </c>
      <c r="D13" s="3" t="s">
        <v>7</v>
      </c>
      <c r="E13" s="3" t="n">
        <v>295.95</v>
      </c>
      <c r="F13" s="3" t="n">
        <v>7571822</v>
      </c>
      <c r="G13" s="3" t="n">
        <v>4</v>
      </c>
      <c r="H13" s="3" t="n">
        <v>4138903.8</v>
      </c>
    </row>
    <row r="14" customFormat="false" ht="15" hidden="false" customHeight="false" outlineLevel="0" collapsed="false">
      <c r="A14" s="3" t="s">
        <v>68</v>
      </c>
      <c r="B14" s="3" t="s">
        <v>5</v>
      </c>
      <c r="C14" s="3" t="s">
        <v>8</v>
      </c>
      <c r="D14" s="3" t="s">
        <v>7</v>
      </c>
      <c r="E14" s="3" t="n">
        <v>297.37</v>
      </c>
      <c r="F14" s="3" t="n">
        <v>3467239</v>
      </c>
      <c r="G14" s="3" t="n">
        <v>4</v>
      </c>
      <c r="H14" s="3" t="n">
        <v>2669460.92</v>
      </c>
    </row>
    <row r="15" customFormat="false" ht="15" hidden="false" customHeight="false" outlineLevel="0" collapsed="false">
      <c r="A15" s="3" t="s">
        <v>69</v>
      </c>
      <c r="B15" s="3" t="s">
        <v>5</v>
      </c>
      <c r="C15" s="3" t="s">
        <v>8</v>
      </c>
      <c r="D15" s="3" t="s">
        <v>7</v>
      </c>
      <c r="E15" s="3" t="n">
        <v>302.54</v>
      </c>
      <c r="F15" s="3" t="n">
        <v>2470562</v>
      </c>
      <c r="G15" s="3" t="n">
        <v>2</v>
      </c>
      <c r="H15" s="3" t="n">
        <v>1750648.97</v>
      </c>
    </row>
    <row r="16" customFormat="false" ht="15" hidden="false" customHeight="false" outlineLevel="0" collapsed="false">
      <c r="A16" s="3" t="s">
        <v>70</v>
      </c>
      <c r="B16" s="3" t="s">
        <v>5</v>
      </c>
      <c r="C16" s="3" t="s">
        <v>8</v>
      </c>
      <c r="D16" s="3" t="s">
        <v>7</v>
      </c>
      <c r="E16" s="3" t="n">
        <v>299.52</v>
      </c>
      <c r="F16" s="3" t="n">
        <v>2144905</v>
      </c>
      <c r="G16" s="3" t="n">
        <v>4</v>
      </c>
      <c r="H16" s="3" t="n">
        <v>4253056.87</v>
      </c>
    </row>
    <row r="17" customFormat="false" ht="15" hidden="false" customHeight="false" outlineLevel="0" collapsed="false">
      <c r="A17" s="3" t="s">
        <v>71</v>
      </c>
      <c r="B17" s="3" t="s">
        <v>5</v>
      </c>
      <c r="C17" s="3" t="s">
        <v>8</v>
      </c>
      <c r="D17" s="3" t="s">
        <v>7</v>
      </c>
      <c r="E17" s="3" t="n">
        <v>306.03</v>
      </c>
      <c r="F17" s="3" t="n">
        <v>5205845</v>
      </c>
      <c r="G17" s="3" t="n">
        <v>3</v>
      </c>
      <c r="H17" s="3" t="n">
        <v>3539658.84</v>
      </c>
    </row>
    <row r="18" customFormat="false" ht="15" hidden="false" customHeight="false" outlineLevel="0" collapsed="false">
      <c r="A18" s="3" t="s">
        <v>72</v>
      </c>
      <c r="B18" s="3" t="s">
        <v>5</v>
      </c>
      <c r="C18" s="3" t="s">
        <v>8</v>
      </c>
      <c r="D18" s="3" t="s">
        <v>7</v>
      </c>
      <c r="E18" s="3" t="n">
        <v>306</v>
      </c>
      <c r="F18" s="3" t="n">
        <v>3362144</v>
      </c>
      <c r="G18" s="3" t="n">
        <v>3</v>
      </c>
      <c r="H18" s="3" t="n">
        <v>1854511.69</v>
      </c>
    </row>
    <row r="19" customFormat="false" ht="15" hidden="false" customHeight="false" outlineLevel="0" collapsed="false">
      <c r="A19" s="3" t="s">
        <v>73</v>
      </c>
      <c r="B19" s="3" t="s">
        <v>5</v>
      </c>
      <c r="C19" s="3" t="s">
        <v>8</v>
      </c>
      <c r="D19" s="3" t="s">
        <v>7</v>
      </c>
      <c r="E19" s="3" t="n">
        <v>312.83</v>
      </c>
      <c r="F19" s="3" t="n">
        <v>5905413</v>
      </c>
      <c r="G19" s="3" t="n">
        <v>3</v>
      </c>
      <c r="H19" s="3" t="n">
        <v>2146614.44</v>
      </c>
    </row>
    <row r="20" customFormat="false" ht="15" hidden="false" customHeight="false" outlineLevel="0" collapsed="false">
      <c r="A20" s="3" t="s">
        <v>74</v>
      </c>
      <c r="B20" s="3" t="s">
        <v>5</v>
      </c>
      <c r="C20" s="3" t="s">
        <v>8</v>
      </c>
      <c r="D20" s="3" t="s">
        <v>7</v>
      </c>
      <c r="E20" s="3" t="n">
        <v>312.73</v>
      </c>
      <c r="F20" s="3" t="n">
        <v>5307213</v>
      </c>
      <c r="G20" s="3" t="n">
        <v>3</v>
      </c>
      <c r="H20" s="3" t="n">
        <v>1669737.84</v>
      </c>
    </row>
    <row r="21" customFormat="false" ht="15" hidden="false" customHeight="false" outlineLevel="0" collapsed="false">
      <c r="A21" s="3" t="s">
        <v>75</v>
      </c>
      <c r="B21" s="3" t="s">
        <v>5</v>
      </c>
      <c r="C21" s="3" t="s">
        <v>8</v>
      </c>
      <c r="D21" s="3" t="s">
        <v>7</v>
      </c>
      <c r="E21" s="3" t="n">
        <v>317.4</v>
      </c>
      <c r="F21" s="3" t="n">
        <v>2475417</v>
      </c>
      <c r="G21" s="3" t="n">
        <v>2</v>
      </c>
      <c r="H21" s="3" t="n">
        <v>1069542.36</v>
      </c>
    </row>
    <row r="22" customFormat="false" ht="15" hidden="false" customHeight="false" outlineLevel="0" collapsed="false">
      <c r="A22" s="3" t="s">
        <v>76</v>
      </c>
      <c r="B22" s="3" t="s">
        <v>5</v>
      </c>
      <c r="C22" s="3" t="s">
        <v>8</v>
      </c>
      <c r="D22" s="3" t="s">
        <v>7</v>
      </c>
      <c r="E22" s="3" t="n">
        <v>321.41</v>
      </c>
      <c r="F22" s="3" t="n">
        <v>7028889</v>
      </c>
      <c r="G22" s="3" t="n">
        <v>1</v>
      </c>
      <c r="H22" s="3" t="n">
        <v>1190463.66</v>
      </c>
    </row>
    <row r="23" customFormat="false" ht="15" hidden="false" customHeight="false" outlineLevel="0" collapsed="false">
      <c r="A23" s="3" t="s">
        <v>77</v>
      </c>
      <c r="B23" s="3" t="s">
        <v>5</v>
      </c>
      <c r="C23" s="3" t="s">
        <v>8</v>
      </c>
      <c r="D23" s="3" t="s">
        <v>7</v>
      </c>
      <c r="E23" s="3" t="n">
        <v>319.01</v>
      </c>
      <c r="F23" s="3" t="n">
        <v>4545342</v>
      </c>
      <c r="G23" s="3" t="n">
        <v>2</v>
      </c>
      <c r="H23" s="3" t="n">
        <v>644187.67</v>
      </c>
    </row>
    <row r="24" customFormat="false" ht="15" hidden="false" customHeight="false" outlineLevel="0" collapsed="false">
      <c r="A24" s="3" t="s">
        <v>78</v>
      </c>
      <c r="B24" s="3" t="s">
        <v>5</v>
      </c>
      <c r="C24" s="3" t="s">
        <v>8</v>
      </c>
      <c r="D24" s="3" t="s">
        <v>7</v>
      </c>
      <c r="E24" s="3" t="n">
        <v>326.91</v>
      </c>
      <c r="F24" s="3" t="n">
        <v>2931170</v>
      </c>
      <c r="G24" s="3" t="n">
        <v>2</v>
      </c>
      <c r="H24" s="3" t="n">
        <v>1684167.25</v>
      </c>
    </row>
    <row r="25" customFormat="false" ht="15" hidden="false" customHeight="false" outlineLevel="0" collapsed="false">
      <c r="A25" s="3" t="s">
        <v>79</v>
      </c>
      <c r="B25" s="3" t="s">
        <v>5</v>
      </c>
      <c r="C25" s="3" t="s">
        <v>8</v>
      </c>
      <c r="D25" s="3" t="s">
        <v>7</v>
      </c>
      <c r="E25" s="3" t="n">
        <v>340.42</v>
      </c>
      <c r="F25" s="3" t="n">
        <v>934438</v>
      </c>
      <c r="G25" s="3" t="n">
        <v>3</v>
      </c>
      <c r="H25" s="3" t="n">
        <v>2258949.63</v>
      </c>
    </row>
    <row r="26" customFormat="false" ht="15" hidden="false" customHeight="false" outlineLevel="0" collapsed="false">
      <c r="A26" s="3" t="s">
        <v>80</v>
      </c>
      <c r="B26" s="3" t="s">
        <v>5</v>
      </c>
      <c r="C26" s="3" t="s">
        <v>8</v>
      </c>
      <c r="D26" s="3" t="s">
        <v>7</v>
      </c>
      <c r="E26" s="3" t="n">
        <v>342.22</v>
      </c>
      <c r="F26" s="3" t="n">
        <v>4144928</v>
      </c>
      <c r="G26" s="3" t="n">
        <v>6</v>
      </c>
      <c r="H26" s="3" t="n">
        <v>4763316.76</v>
      </c>
    </row>
    <row r="27" customFormat="false" ht="15" hidden="false" customHeight="false" outlineLevel="0" collapsed="false">
      <c r="A27" s="3" t="s">
        <v>81</v>
      </c>
      <c r="B27" s="3" t="s">
        <v>5</v>
      </c>
      <c r="C27" s="3" t="s">
        <v>8</v>
      </c>
      <c r="D27" s="3" t="s">
        <v>7</v>
      </c>
      <c r="E27" s="3" t="n">
        <v>351.75</v>
      </c>
      <c r="F27" s="3" t="n">
        <v>4623526</v>
      </c>
      <c r="G27" s="3" t="n">
        <v>2</v>
      </c>
      <c r="H27" s="3" t="n">
        <v>1540978.6</v>
      </c>
    </row>
    <row r="28" customFormat="false" ht="15" hidden="false" customHeight="false" outlineLevel="0" collapsed="false">
      <c r="A28" s="3" t="s">
        <v>82</v>
      </c>
      <c r="B28" s="3" t="s">
        <v>5</v>
      </c>
      <c r="C28" s="3" t="s">
        <v>8</v>
      </c>
      <c r="D28" s="3" t="s">
        <v>7</v>
      </c>
      <c r="E28" s="3" t="n">
        <v>356.34</v>
      </c>
      <c r="F28" s="3" t="n">
        <v>2088486</v>
      </c>
      <c r="G28" s="3" t="n">
        <v>1</v>
      </c>
      <c r="H28" s="3" t="n">
        <v>674549.2</v>
      </c>
    </row>
    <row r="29" customFormat="false" ht="15" hidden="false" customHeight="false" outlineLevel="0" collapsed="false">
      <c r="A29" s="3" t="s">
        <v>83</v>
      </c>
      <c r="B29" s="3" t="s">
        <v>5</v>
      </c>
      <c r="C29" s="3" t="s">
        <v>8</v>
      </c>
      <c r="D29" s="3" t="s">
        <v>7</v>
      </c>
      <c r="E29" s="3" t="n">
        <v>346.37</v>
      </c>
      <c r="F29" s="3" t="n">
        <v>5374085</v>
      </c>
      <c r="G29" s="3" t="n">
        <v>2</v>
      </c>
      <c r="H29" s="3" t="n">
        <v>1347914.34</v>
      </c>
    </row>
    <row r="30" customFormat="false" ht="15" hidden="false" customHeight="false" outlineLevel="0" collapsed="false">
      <c r="A30" s="3" t="s">
        <v>84</v>
      </c>
      <c r="B30" s="3" t="s">
        <v>5</v>
      </c>
      <c r="C30" s="3" t="s">
        <v>8</v>
      </c>
      <c r="D30" s="3" t="s">
        <v>7</v>
      </c>
      <c r="E30" s="3" t="n">
        <v>343.98</v>
      </c>
      <c r="F30" s="3" t="n">
        <v>2185230</v>
      </c>
      <c r="G30" s="3" t="n">
        <v>3</v>
      </c>
      <c r="H30" s="3" t="n">
        <v>2180204.82</v>
      </c>
    </row>
    <row r="31" customFormat="false" ht="15" hidden="false" customHeight="false" outlineLevel="0" collapsed="false">
      <c r="A31" s="3" t="s">
        <v>85</v>
      </c>
      <c r="B31" s="3" t="s">
        <v>5</v>
      </c>
      <c r="C31" s="3" t="s">
        <v>8</v>
      </c>
      <c r="D31" s="3" t="s">
        <v>7</v>
      </c>
      <c r="E31" s="3" t="n">
        <v>339.73</v>
      </c>
      <c r="F31" s="3" t="n">
        <v>5233272</v>
      </c>
      <c r="G31" s="3" t="n">
        <v>2</v>
      </c>
      <c r="H31" s="3" t="n">
        <v>920056.37</v>
      </c>
    </row>
    <row r="32" customFormat="false" ht="15" hidden="false" customHeight="false" outlineLevel="0" collapsed="false">
      <c r="A32" s="3" t="s">
        <v>86</v>
      </c>
      <c r="B32" s="3" t="s">
        <v>5</v>
      </c>
      <c r="C32" s="3" t="s">
        <v>8</v>
      </c>
      <c r="D32" s="3" t="s">
        <v>7</v>
      </c>
      <c r="E32" s="3" t="n">
        <v>346.74</v>
      </c>
      <c r="F32" s="3" t="n">
        <v>1031430</v>
      </c>
      <c r="G32" s="3" t="n">
        <v>5</v>
      </c>
      <c r="H32" s="3" t="n">
        <v>3396144.94</v>
      </c>
    </row>
    <row r="33" customFormat="false" ht="15" hidden="false" customHeight="false" outlineLevel="0" collapsed="false">
      <c r="A33" s="3" t="s">
        <v>87</v>
      </c>
      <c r="B33" s="3" t="s">
        <v>5</v>
      </c>
      <c r="C33" s="3" t="s">
        <v>8</v>
      </c>
      <c r="D33" s="3" t="s">
        <v>7</v>
      </c>
      <c r="E33" s="3" t="n">
        <v>347.52</v>
      </c>
      <c r="F33" s="3" t="n">
        <v>4782823</v>
      </c>
      <c r="G33" s="3" t="n">
        <v>1</v>
      </c>
      <c r="H33" s="3" t="n">
        <v>56111.72</v>
      </c>
    </row>
    <row r="34" customFormat="false" ht="15" hidden="false" customHeight="false" outlineLevel="0" collapsed="false">
      <c r="A34" s="3" t="s">
        <v>88</v>
      </c>
      <c r="B34" s="3" t="s">
        <v>5</v>
      </c>
      <c r="C34" s="3" t="s">
        <v>8</v>
      </c>
      <c r="D34" s="3" t="s">
        <v>7</v>
      </c>
      <c r="E34" s="3" t="n">
        <v>356.88</v>
      </c>
      <c r="F34" s="3" t="n">
        <v>1928074</v>
      </c>
      <c r="G34" s="3" t="n">
        <v>2</v>
      </c>
      <c r="H34" s="3" t="n">
        <v>3032148.6</v>
      </c>
    </row>
    <row r="35" customFormat="false" ht="15" hidden="false" customHeight="false" outlineLevel="0" collapsed="false">
      <c r="A35" s="3" t="s">
        <v>89</v>
      </c>
      <c r="B35" s="3" t="s">
        <v>5</v>
      </c>
      <c r="C35" s="3" t="s">
        <v>8</v>
      </c>
      <c r="D35" s="3" t="s">
        <v>7</v>
      </c>
      <c r="E35" s="3" t="n">
        <v>362.56</v>
      </c>
      <c r="F35" s="3" t="n">
        <v>5550234</v>
      </c>
      <c r="G35" s="3" t="n">
        <v>2</v>
      </c>
      <c r="H35" s="3" t="n">
        <v>2660142.48</v>
      </c>
    </row>
    <row r="36" customFormat="false" ht="15" hidden="false" customHeight="false" outlineLevel="0" collapsed="false">
      <c r="A36" s="3" t="s">
        <v>90</v>
      </c>
      <c r="B36" s="3" t="s">
        <v>5</v>
      </c>
      <c r="C36" s="3" t="s">
        <v>8</v>
      </c>
      <c r="D36" s="3" t="s">
        <v>7</v>
      </c>
      <c r="E36" s="3" t="n">
        <v>366.61</v>
      </c>
      <c r="F36" s="3" t="n">
        <v>3044769</v>
      </c>
      <c r="G36" s="3" t="n">
        <v>2</v>
      </c>
      <c r="H36" s="3" t="n">
        <v>1108518.65</v>
      </c>
    </row>
    <row r="37" customFormat="false" ht="15" hidden="false" customHeight="false" outlineLevel="0" collapsed="false">
      <c r="A37" s="3" t="s">
        <v>91</v>
      </c>
      <c r="B37" s="3" t="s">
        <v>5</v>
      </c>
      <c r="C37" s="3" t="s">
        <v>8</v>
      </c>
      <c r="D37" s="3" t="s">
        <v>7</v>
      </c>
      <c r="E37" s="3" t="n">
        <v>369.91</v>
      </c>
      <c r="F37" s="3" t="n">
        <v>2589088</v>
      </c>
      <c r="G37" s="3" t="n">
        <v>1</v>
      </c>
      <c r="H37" s="3" t="n">
        <v>95292.3</v>
      </c>
    </row>
    <row r="38" customFormat="false" ht="15" hidden="false" customHeight="false" outlineLevel="0" collapsed="false">
      <c r="A38" s="3" t="s">
        <v>92</v>
      </c>
      <c r="B38" s="3" t="s">
        <v>5</v>
      </c>
      <c r="C38" s="3" t="s">
        <v>8</v>
      </c>
      <c r="D38" s="3" t="s">
        <v>7</v>
      </c>
      <c r="E38" s="3" t="n">
        <v>366.15</v>
      </c>
      <c r="F38" s="3" t="n">
        <v>6960118</v>
      </c>
      <c r="G38" s="3" t="n">
        <v>0</v>
      </c>
      <c r="H38" s="3" t="n">
        <v>0</v>
      </c>
    </row>
    <row r="39" customFormat="false" ht="15" hidden="false" customHeight="false" outlineLevel="0" collapsed="false">
      <c r="A39" s="3" t="s">
        <v>93</v>
      </c>
      <c r="B39" s="3" t="s">
        <v>5</v>
      </c>
      <c r="C39" s="3" t="s">
        <v>8</v>
      </c>
      <c r="D39" s="3" t="s">
        <v>7</v>
      </c>
      <c r="E39" s="3" t="n">
        <v>364.22</v>
      </c>
      <c r="F39" s="3" t="n">
        <v>7447752</v>
      </c>
      <c r="G39" s="3" t="n">
        <v>3</v>
      </c>
      <c r="H39" s="3" t="n">
        <v>3036202.74</v>
      </c>
    </row>
    <row r="40" customFormat="false" ht="15" hidden="false" customHeight="false" outlineLevel="0" collapsed="false">
      <c r="A40" s="3" t="s">
        <v>94</v>
      </c>
      <c r="B40" s="3" t="s">
        <v>5</v>
      </c>
      <c r="C40" s="3" t="s">
        <v>8</v>
      </c>
      <c r="D40" s="3" t="s">
        <v>7</v>
      </c>
      <c r="E40" s="3" t="n">
        <v>363.65</v>
      </c>
      <c r="F40" s="3" t="n">
        <v>2103104</v>
      </c>
      <c r="G40" s="3" t="n">
        <v>2</v>
      </c>
      <c r="H40" s="3" t="n">
        <v>2288456.01</v>
      </c>
    </row>
    <row r="41" customFormat="false" ht="15" hidden="false" customHeight="false" outlineLevel="0" collapsed="false">
      <c r="A41" s="3" t="s">
        <v>95</v>
      </c>
      <c r="B41" s="3" t="s">
        <v>5</v>
      </c>
      <c r="C41" s="3" t="s">
        <v>8</v>
      </c>
      <c r="D41" s="3" t="s">
        <v>7</v>
      </c>
      <c r="E41" s="3" t="n">
        <v>361.89</v>
      </c>
      <c r="F41" s="3" t="n">
        <v>6380529</v>
      </c>
      <c r="G41" s="3" t="n">
        <v>2</v>
      </c>
      <c r="H41" s="3" t="n">
        <v>2352594.34</v>
      </c>
    </row>
    <row r="42" customFormat="false" ht="15" hidden="false" customHeight="false" outlineLevel="0" collapsed="false">
      <c r="A42" s="3" t="s">
        <v>96</v>
      </c>
      <c r="B42" s="3" t="s">
        <v>5</v>
      </c>
      <c r="C42" s="3" t="s">
        <v>8</v>
      </c>
      <c r="D42" s="3" t="s">
        <v>7</v>
      </c>
      <c r="E42" s="3" t="n">
        <v>363.29</v>
      </c>
      <c r="F42" s="3" t="n">
        <v>7965670</v>
      </c>
      <c r="G42" s="3" t="n">
        <v>1</v>
      </c>
      <c r="H42" s="3" t="n">
        <v>672750.18</v>
      </c>
    </row>
    <row r="43" customFormat="false" ht="15" hidden="false" customHeight="false" outlineLevel="0" collapsed="false">
      <c r="A43" s="3" t="s">
        <v>97</v>
      </c>
      <c r="B43" s="3" t="s">
        <v>5</v>
      </c>
      <c r="C43" s="3" t="s">
        <v>8</v>
      </c>
      <c r="D43" s="3" t="s">
        <v>7</v>
      </c>
      <c r="E43" s="3" t="n">
        <v>353.6</v>
      </c>
      <c r="F43" s="3" t="n">
        <v>4843852</v>
      </c>
      <c r="G43" s="3" t="n">
        <v>1</v>
      </c>
      <c r="H43" s="3" t="n">
        <v>1751782.14</v>
      </c>
    </row>
    <row r="44" customFormat="false" ht="15" hidden="false" customHeight="false" outlineLevel="0" collapsed="false">
      <c r="A44" s="3" t="s">
        <v>98</v>
      </c>
      <c r="B44" s="3" t="s">
        <v>5</v>
      </c>
      <c r="C44" s="3" t="s">
        <v>8</v>
      </c>
      <c r="D44" s="3" t="s">
        <v>7</v>
      </c>
      <c r="E44" s="3" t="n">
        <v>350.2</v>
      </c>
      <c r="F44" s="3" t="n">
        <v>4881331</v>
      </c>
      <c r="G44" s="3" t="n">
        <v>1</v>
      </c>
      <c r="H44" s="3" t="n">
        <v>1384138.8</v>
      </c>
    </row>
    <row r="45" customFormat="false" ht="15" hidden="false" customHeight="false" outlineLevel="0" collapsed="false">
      <c r="A45" s="3" t="s">
        <v>99</v>
      </c>
      <c r="B45" s="3" t="s">
        <v>5</v>
      </c>
      <c r="C45" s="3" t="s">
        <v>8</v>
      </c>
      <c r="D45" s="3" t="s">
        <v>7</v>
      </c>
      <c r="E45" s="3" t="n">
        <v>337.95</v>
      </c>
      <c r="F45" s="3" t="n">
        <v>1893687</v>
      </c>
      <c r="G45" s="3" t="n">
        <v>2</v>
      </c>
      <c r="H45" s="3" t="n">
        <v>1174099.86</v>
      </c>
    </row>
    <row r="46" customFormat="false" ht="15" hidden="false" customHeight="false" outlineLevel="0" collapsed="false">
      <c r="A46" s="3" t="s">
        <v>100</v>
      </c>
      <c r="B46" s="3" t="s">
        <v>5</v>
      </c>
      <c r="C46" s="3" t="s">
        <v>8</v>
      </c>
      <c r="D46" s="3" t="s">
        <v>7</v>
      </c>
      <c r="E46" s="3" t="n">
        <v>337.82</v>
      </c>
      <c r="F46" s="3" t="n">
        <v>1399149</v>
      </c>
      <c r="G46" s="3" t="n">
        <v>0</v>
      </c>
      <c r="H46" s="3" t="n">
        <v>0</v>
      </c>
    </row>
    <row r="47" customFormat="false" ht="15" hidden="false" customHeight="false" outlineLevel="0" collapsed="false">
      <c r="A47" s="3" t="s">
        <v>101</v>
      </c>
      <c r="B47" s="3" t="s">
        <v>5</v>
      </c>
      <c r="C47" s="3" t="s">
        <v>8</v>
      </c>
      <c r="D47" s="3" t="s">
        <v>7</v>
      </c>
      <c r="E47" s="3" t="n">
        <v>341.43</v>
      </c>
      <c r="F47" s="3" t="n">
        <v>4877542</v>
      </c>
      <c r="G47" s="3" t="n">
        <v>3</v>
      </c>
      <c r="H47" s="3" t="n">
        <v>1376862.39</v>
      </c>
    </row>
    <row r="48" customFormat="false" ht="15" hidden="false" customHeight="false" outlineLevel="0" collapsed="false">
      <c r="A48" s="3" t="s">
        <v>102</v>
      </c>
      <c r="B48" s="3" t="s">
        <v>5</v>
      </c>
      <c r="C48" s="3" t="s">
        <v>8</v>
      </c>
      <c r="D48" s="3" t="s">
        <v>7</v>
      </c>
      <c r="E48" s="3" t="n">
        <v>338.57</v>
      </c>
      <c r="F48" s="3" t="n">
        <v>5871438</v>
      </c>
      <c r="G48" s="3" t="n">
        <v>1</v>
      </c>
      <c r="H48" s="3" t="n">
        <v>1220806.88</v>
      </c>
    </row>
    <row r="49" customFormat="false" ht="15" hidden="false" customHeight="false" outlineLevel="0" collapsed="false">
      <c r="A49" s="3" t="s">
        <v>103</v>
      </c>
      <c r="B49" s="3" t="s">
        <v>5</v>
      </c>
      <c r="C49" s="3" t="s">
        <v>8</v>
      </c>
      <c r="D49" s="3" t="s">
        <v>7</v>
      </c>
      <c r="E49" s="3" t="n">
        <v>339.08</v>
      </c>
      <c r="F49" s="3" t="n">
        <v>6138983</v>
      </c>
      <c r="G49" s="3" t="n">
        <v>3</v>
      </c>
      <c r="H49" s="3" t="n">
        <v>1742427.3</v>
      </c>
    </row>
    <row r="50" customFormat="false" ht="15" hidden="false" customHeight="false" outlineLevel="0" collapsed="false">
      <c r="A50" s="3" t="s">
        <v>104</v>
      </c>
      <c r="B50" s="3" t="s">
        <v>5</v>
      </c>
      <c r="C50" s="3" t="s">
        <v>8</v>
      </c>
      <c r="D50" s="3" t="s">
        <v>7</v>
      </c>
      <c r="E50" s="3" t="n">
        <v>345.27</v>
      </c>
      <c r="F50" s="3" t="n">
        <v>7970723</v>
      </c>
      <c r="G50" s="3" t="n">
        <v>3</v>
      </c>
      <c r="H50" s="3" t="n">
        <v>4516167.29</v>
      </c>
    </row>
    <row r="51" customFormat="false" ht="15" hidden="false" customHeight="false" outlineLevel="0" collapsed="false">
      <c r="A51" s="3" t="s">
        <v>105</v>
      </c>
      <c r="B51" s="3" t="s">
        <v>5</v>
      </c>
      <c r="C51" s="3" t="s">
        <v>8</v>
      </c>
      <c r="D51" s="3" t="s">
        <v>7</v>
      </c>
      <c r="E51" s="3" t="n">
        <v>349.21</v>
      </c>
      <c r="F51" s="3" t="n">
        <v>7094526</v>
      </c>
      <c r="G51" s="3" t="n">
        <v>1</v>
      </c>
      <c r="H51" s="3" t="n">
        <v>1289270.98</v>
      </c>
    </row>
    <row r="52" customFormat="false" ht="15" hidden="false" customHeight="false" outlineLevel="0" collapsed="false">
      <c r="A52" s="3" t="s">
        <v>106</v>
      </c>
      <c r="B52" s="3" t="s">
        <v>5</v>
      </c>
      <c r="C52" s="3" t="s">
        <v>8</v>
      </c>
      <c r="D52" s="3" t="s">
        <v>7</v>
      </c>
      <c r="E52" s="3" t="n">
        <v>351.23</v>
      </c>
      <c r="F52" s="3" t="n">
        <v>5776549</v>
      </c>
      <c r="G52" s="3" t="n">
        <v>0</v>
      </c>
      <c r="H52" s="3" t="n">
        <v>0</v>
      </c>
    </row>
    <row r="53" customFormat="false" ht="15" hidden="false" customHeight="false" outlineLevel="0" collapsed="false">
      <c r="A53" s="3" t="s">
        <v>107</v>
      </c>
      <c r="B53" s="3" t="s">
        <v>5</v>
      </c>
      <c r="C53" s="3" t="s">
        <v>8</v>
      </c>
      <c r="D53" s="3" t="s">
        <v>7</v>
      </c>
      <c r="E53" s="3" t="n">
        <v>337.05</v>
      </c>
      <c r="F53" s="3" t="n">
        <v>2745340</v>
      </c>
      <c r="G53" s="3" t="n">
        <v>1</v>
      </c>
      <c r="H53" s="3" t="n">
        <v>1072457.37</v>
      </c>
    </row>
    <row r="54" customFormat="false" ht="15" hidden="false" customHeight="false" outlineLevel="0" collapsed="false">
      <c r="A54" s="3" t="s">
        <v>108</v>
      </c>
      <c r="B54" s="3" t="s">
        <v>5</v>
      </c>
      <c r="C54" s="3" t="s">
        <v>8</v>
      </c>
      <c r="D54" s="3" t="s">
        <v>7</v>
      </c>
      <c r="E54" s="3" t="n">
        <v>325.56</v>
      </c>
      <c r="F54" s="3" t="n">
        <v>1365715</v>
      </c>
      <c r="G54" s="3" t="n">
        <v>3</v>
      </c>
      <c r="H54" s="3" t="n">
        <v>1979754.33</v>
      </c>
    </row>
    <row r="55" customFormat="false" ht="15" hidden="false" customHeight="false" outlineLevel="0" collapsed="false">
      <c r="A55" s="3" t="s">
        <v>109</v>
      </c>
      <c r="B55" s="3" t="s">
        <v>5</v>
      </c>
      <c r="C55" s="3" t="s">
        <v>8</v>
      </c>
      <c r="D55" s="3" t="s">
        <v>7</v>
      </c>
      <c r="E55" s="3" t="n">
        <v>331.46</v>
      </c>
      <c r="F55" s="3" t="n">
        <v>2026979</v>
      </c>
      <c r="G55" s="3" t="n">
        <v>1</v>
      </c>
      <c r="H55" s="3" t="n">
        <v>632155.2</v>
      </c>
    </row>
    <row r="56" customFormat="false" ht="15" hidden="false" customHeight="false" outlineLevel="0" collapsed="false">
      <c r="A56" s="3" t="s">
        <v>110</v>
      </c>
      <c r="B56" s="3" t="s">
        <v>5</v>
      </c>
      <c r="C56" s="3" t="s">
        <v>8</v>
      </c>
      <c r="D56" s="3" t="s">
        <v>7</v>
      </c>
      <c r="E56" s="3" t="n">
        <v>336.26</v>
      </c>
      <c r="F56" s="3" t="n">
        <v>7290023</v>
      </c>
      <c r="G56" s="3" t="n">
        <v>1</v>
      </c>
      <c r="H56" s="3" t="n">
        <v>940854.86</v>
      </c>
    </row>
    <row r="57" customFormat="false" ht="15" hidden="false" customHeight="false" outlineLevel="0" collapsed="false">
      <c r="A57" s="3" t="s">
        <v>111</v>
      </c>
      <c r="B57" s="3" t="s">
        <v>5</v>
      </c>
      <c r="C57" s="3" t="s">
        <v>8</v>
      </c>
      <c r="D57" s="3" t="s">
        <v>7</v>
      </c>
      <c r="E57" s="3" t="n">
        <v>337.85</v>
      </c>
      <c r="F57" s="3" t="n">
        <v>6283394</v>
      </c>
      <c r="G57" s="3" t="n">
        <v>2</v>
      </c>
      <c r="H57" s="3" t="n">
        <v>1772511.41</v>
      </c>
    </row>
    <row r="58" customFormat="false" ht="15" hidden="false" customHeight="false" outlineLevel="0" collapsed="false">
      <c r="A58" s="3" t="s">
        <v>112</v>
      </c>
      <c r="B58" s="3" t="s">
        <v>5</v>
      </c>
      <c r="C58" s="3" t="s">
        <v>8</v>
      </c>
      <c r="D58" s="3" t="s">
        <v>7</v>
      </c>
      <c r="E58" s="3" t="n">
        <v>335.72</v>
      </c>
      <c r="F58" s="3" t="n">
        <v>4637603</v>
      </c>
      <c r="G58" s="3" t="n">
        <v>2</v>
      </c>
      <c r="H58" s="3" t="n">
        <v>1039461.13</v>
      </c>
    </row>
    <row r="59" customFormat="false" ht="15" hidden="false" customHeight="false" outlineLevel="0" collapsed="false">
      <c r="A59" s="3" t="s">
        <v>113</v>
      </c>
      <c r="B59" s="3" t="s">
        <v>5</v>
      </c>
      <c r="C59" s="3" t="s">
        <v>8</v>
      </c>
      <c r="D59" s="3" t="s">
        <v>7</v>
      </c>
      <c r="E59" s="3" t="n">
        <v>335.05</v>
      </c>
      <c r="F59" s="3" t="n">
        <v>4591927</v>
      </c>
      <c r="G59" s="3" t="n">
        <v>2</v>
      </c>
      <c r="H59" s="3" t="n">
        <v>1826362.22</v>
      </c>
    </row>
    <row r="60" customFormat="false" ht="15" hidden="false" customHeight="false" outlineLevel="0" collapsed="false">
      <c r="A60" s="3" t="s">
        <v>114</v>
      </c>
      <c r="B60" s="3" t="s">
        <v>5</v>
      </c>
      <c r="C60" s="3" t="s">
        <v>8</v>
      </c>
      <c r="D60" s="3" t="s">
        <v>7</v>
      </c>
      <c r="E60" s="3" t="n">
        <v>335.49</v>
      </c>
      <c r="F60" s="3" t="n">
        <v>1455841</v>
      </c>
      <c r="G60" s="3" t="n">
        <v>3</v>
      </c>
      <c r="H60" s="3" t="n">
        <v>1997893.07</v>
      </c>
    </row>
    <row r="61" customFormat="false" ht="15" hidden="false" customHeight="false" outlineLevel="0" collapsed="false">
      <c r="A61" s="3" t="s">
        <v>115</v>
      </c>
      <c r="B61" s="3" t="s">
        <v>5</v>
      </c>
      <c r="C61" s="3" t="s">
        <v>8</v>
      </c>
      <c r="D61" s="3" t="s">
        <v>7</v>
      </c>
      <c r="E61" s="3" t="n">
        <v>330.94</v>
      </c>
      <c r="F61" s="3" t="n">
        <v>2075574</v>
      </c>
      <c r="G61" s="3" t="n">
        <v>2</v>
      </c>
      <c r="H61" s="3" t="n">
        <v>2082948.61</v>
      </c>
    </row>
    <row r="62" customFormat="false" ht="15" hidden="false" customHeight="false" outlineLevel="0" collapsed="false">
      <c r="A62" s="3" t="s">
        <v>116</v>
      </c>
      <c r="B62" s="3" t="s">
        <v>5</v>
      </c>
      <c r="C62" s="3" t="s">
        <v>8</v>
      </c>
      <c r="D62" s="3" t="s">
        <v>7</v>
      </c>
      <c r="E62" s="3" t="n">
        <v>342.93</v>
      </c>
      <c r="F62" s="3" t="n">
        <v>7131010</v>
      </c>
      <c r="G62" s="3" t="n">
        <v>3</v>
      </c>
      <c r="H62" s="3" t="n">
        <v>2681693.06</v>
      </c>
    </row>
    <row r="63" customFormat="false" ht="15" hidden="false" customHeight="false" outlineLevel="0" collapsed="false">
      <c r="A63" s="3" t="s">
        <v>117</v>
      </c>
      <c r="B63" s="3" t="s">
        <v>5</v>
      </c>
      <c r="C63" s="3" t="s">
        <v>8</v>
      </c>
      <c r="D63" s="3" t="s">
        <v>7</v>
      </c>
      <c r="E63" s="3" t="n">
        <v>335.86</v>
      </c>
      <c r="F63" s="3" t="n">
        <v>7821545</v>
      </c>
      <c r="G63" s="3" t="n">
        <v>4</v>
      </c>
      <c r="H63" s="3" t="n">
        <v>4036644.51</v>
      </c>
    </row>
    <row r="64" customFormat="false" ht="15" hidden="false" customHeight="false" outlineLevel="0" collapsed="false">
      <c r="A64" s="3" t="s">
        <v>118</v>
      </c>
      <c r="B64" s="3" t="s">
        <v>5</v>
      </c>
      <c r="C64" s="3" t="s">
        <v>8</v>
      </c>
      <c r="D64" s="3" t="s">
        <v>7</v>
      </c>
      <c r="E64" s="3" t="n">
        <v>340.61</v>
      </c>
      <c r="F64" s="3" t="n">
        <v>6024233</v>
      </c>
      <c r="G64" s="3" t="n">
        <v>0</v>
      </c>
      <c r="H64" s="3" t="n">
        <v>0</v>
      </c>
    </row>
    <row r="65" customFormat="false" ht="15" hidden="false" customHeight="false" outlineLevel="0" collapsed="false">
      <c r="A65" s="3" t="s">
        <v>119</v>
      </c>
      <c r="B65" s="3" t="s">
        <v>5</v>
      </c>
      <c r="C65" s="3" t="s">
        <v>8</v>
      </c>
      <c r="D65" s="3" t="s">
        <v>7</v>
      </c>
      <c r="E65" s="3" t="n">
        <v>333.7</v>
      </c>
      <c r="F65" s="3" t="n">
        <v>2501042</v>
      </c>
      <c r="G65" s="3" t="n">
        <v>3</v>
      </c>
      <c r="H65" s="3" t="n">
        <v>2019700.02</v>
      </c>
    </row>
    <row r="66" customFormat="false" ht="15" hidden="false" customHeight="false" outlineLevel="0" collapsed="false">
      <c r="A66" s="3" t="s">
        <v>120</v>
      </c>
      <c r="B66" s="3" t="s">
        <v>5</v>
      </c>
      <c r="C66" s="3" t="s">
        <v>8</v>
      </c>
      <c r="D66" s="3" t="s">
        <v>7</v>
      </c>
      <c r="E66" s="3" t="n">
        <v>345.85</v>
      </c>
      <c r="F66" s="3" t="n">
        <v>6939449</v>
      </c>
      <c r="G66" s="3" t="n">
        <v>3</v>
      </c>
      <c r="H66" s="3" t="n">
        <v>2519416.91</v>
      </c>
    </row>
    <row r="67" customFormat="false" ht="15" hidden="false" customHeight="false" outlineLevel="0" collapsed="false">
      <c r="A67" s="3" t="s">
        <v>121</v>
      </c>
      <c r="B67" s="3" t="s">
        <v>5</v>
      </c>
      <c r="C67" s="3" t="s">
        <v>8</v>
      </c>
      <c r="D67" s="3" t="s">
        <v>7</v>
      </c>
      <c r="E67" s="3" t="n">
        <v>347.91</v>
      </c>
      <c r="F67" s="3" t="n">
        <v>2206966</v>
      </c>
      <c r="G67" s="3" t="n">
        <v>1</v>
      </c>
      <c r="H67" s="3" t="n">
        <v>1001839.76</v>
      </c>
    </row>
    <row r="68" customFormat="false" ht="15" hidden="false" customHeight="false" outlineLevel="0" collapsed="false">
      <c r="A68" s="3" t="s">
        <v>122</v>
      </c>
      <c r="B68" s="3" t="s">
        <v>5</v>
      </c>
      <c r="C68" s="3" t="s">
        <v>8</v>
      </c>
      <c r="D68" s="3" t="s">
        <v>7</v>
      </c>
      <c r="E68" s="3" t="n">
        <v>359.35</v>
      </c>
      <c r="F68" s="3" t="n">
        <v>6982647</v>
      </c>
      <c r="G68" s="3" t="n">
        <v>6</v>
      </c>
      <c r="H68" s="3" t="n">
        <v>3091325.01</v>
      </c>
    </row>
    <row r="69" customFormat="false" ht="15" hidden="false" customHeight="false" outlineLevel="0" collapsed="false">
      <c r="A69" s="3" t="s">
        <v>123</v>
      </c>
      <c r="B69" s="3" t="s">
        <v>5</v>
      </c>
      <c r="C69" s="3" t="s">
        <v>8</v>
      </c>
      <c r="D69" s="3" t="s">
        <v>7</v>
      </c>
      <c r="E69" s="3" t="n">
        <v>364.56</v>
      </c>
      <c r="F69" s="3" t="n">
        <v>4521617</v>
      </c>
      <c r="G69" s="3" t="n">
        <v>2</v>
      </c>
      <c r="H69" s="3" t="n">
        <v>2048899.4</v>
      </c>
    </row>
    <row r="70" customFormat="false" ht="15" hidden="false" customHeight="false" outlineLevel="0" collapsed="false">
      <c r="A70" s="3" t="s">
        <v>124</v>
      </c>
      <c r="B70" s="3" t="s">
        <v>5</v>
      </c>
      <c r="C70" s="3" t="s">
        <v>8</v>
      </c>
      <c r="D70" s="3" t="s">
        <v>7</v>
      </c>
      <c r="E70" s="3" t="n">
        <v>363.54</v>
      </c>
      <c r="F70" s="3" t="n">
        <v>1839258</v>
      </c>
      <c r="G70" s="3" t="n">
        <v>1</v>
      </c>
      <c r="H70" s="3" t="n">
        <v>339683.76</v>
      </c>
    </row>
    <row r="71" customFormat="false" ht="15" hidden="false" customHeight="false" outlineLevel="0" collapsed="false">
      <c r="A71" s="3" t="s">
        <v>125</v>
      </c>
      <c r="B71" s="3" t="s">
        <v>5</v>
      </c>
      <c r="C71" s="3" t="s">
        <v>8</v>
      </c>
      <c r="D71" s="3" t="s">
        <v>7</v>
      </c>
      <c r="E71" s="3" t="n">
        <v>368.63</v>
      </c>
      <c r="F71" s="3" t="n">
        <v>2852579</v>
      </c>
      <c r="G71" s="3" t="n">
        <v>1</v>
      </c>
      <c r="H71" s="3" t="n">
        <v>557967.77</v>
      </c>
    </row>
    <row r="72" customFormat="false" ht="15" hidden="false" customHeight="false" outlineLevel="0" collapsed="false">
      <c r="A72" s="3" t="s">
        <v>126</v>
      </c>
      <c r="B72" s="3" t="s">
        <v>5</v>
      </c>
      <c r="C72" s="3" t="s">
        <v>8</v>
      </c>
      <c r="D72" s="3" t="s">
        <v>7</v>
      </c>
      <c r="E72" s="3" t="n">
        <v>367.5</v>
      </c>
      <c r="F72" s="3" t="n">
        <v>4824410</v>
      </c>
      <c r="G72" s="3" t="n">
        <v>1</v>
      </c>
      <c r="H72" s="3" t="n">
        <v>935516.55</v>
      </c>
    </row>
    <row r="73" customFormat="false" ht="15" hidden="false" customHeight="false" outlineLevel="0" collapsed="false">
      <c r="A73" s="3" t="s">
        <v>127</v>
      </c>
      <c r="B73" s="3" t="s">
        <v>5</v>
      </c>
      <c r="C73" s="3" t="s">
        <v>8</v>
      </c>
      <c r="D73" s="3" t="s">
        <v>7</v>
      </c>
      <c r="E73" s="3" t="n">
        <v>367.28</v>
      </c>
      <c r="F73" s="3" t="n">
        <v>5895724</v>
      </c>
      <c r="G73" s="3" t="n">
        <v>0</v>
      </c>
      <c r="H73" s="3" t="n">
        <v>0</v>
      </c>
    </row>
    <row r="74" customFormat="false" ht="15" hidden="false" customHeight="false" outlineLevel="0" collapsed="false">
      <c r="A74" s="3" t="s">
        <v>128</v>
      </c>
      <c r="B74" s="3" t="s">
        <v>5</v>
      </c>
      <c r="C74" s="3" t="s">
        <v>8</v>
      </c>
      <c r="D74" s="3" t="s">
        <v>7</v>
      </c>
      <c r="E74" s="3" t="n">
        <v>377.75</v>
      </c>
      <c r="F74" s="3" t="n">
        <v>1024803</v>
      </c>
      <c r="G74" s="3" t="n">
        <v>2</v>
      </c>
      <c r="H74" s="3" t="n">
        <v>1419384.81</v>
      </c>
    </row>
    <row r="75" customFormat="false" ht="15" hidden="false" customHeight="false" outlineLevel="0" collapsed="false">
      <c r="A75" s="3" t="s">
        <v>129</v>
      </c>
      <c r="B75" s="3" t="s">
        <v>5</v>
      </c>
      <c r="C75" s="3" t="s">
        <v>8</v>
      </c>
      <c r="D75" s="3" t="s">
        <v>7</v>
      </c>
      <c r="E75" s="3" t="n">
        <v>374.71</v>
      </c>
      <c r="F75" s="3" t="n">
        <v>2752417</v>
      </c>
      <c r="G75" s="3" t="n">
        <v>1</v>
      </c>
      <c r="H75" s="3" t="n">
        <v>1809571.86</v>
      </c>
    </row>
    <row r="76" customFormat="false" ht="15" hidden="false" customHeight="false" outlineLevel="0" collapsed="false">
      <c r="A76" s="3" t="s">
        <v>130</v>
      </c>
      <c r="B76" s="3" t="s">
        <v>5</v>
      </c>
      <c r="C76" s="3" t="s">
        <v>8</v>
      </c>
      <c r="D76" s="3" t="s">
        <v>7</v>
      </c>
      <c r="E76" s="3" t="n">
        <v>369.62</v>
      </c>
      <c r="F76" s="3" t="n">
        <v>2717414</v>
      </c>
      <c r="G76" s="3" t="n">
        <v>4</v>
      </c>
      <c r="H76" s="3" t="n">
        <v>5025532.14</v>
      </c>
    </row>
    <row r="77" customFormat="false" ht="15" hidden="false" customHeight="false" outlineLevel="0" collapsed="false">
      <c r="A77" s="3" t="s">
        <v>131</v>
      </c>
      <c r="B77" s="3" t="s">
        <v>5</v>
      </c>
      <c r="C77" s="3" t="s">
        <v>8</v>
      </c>
      <c r="D77" s="3" t="s">
        <v>7</v>
      </c>
      <c r="E77" s="3" t="n">
        <v>374.55</v>
      </c>
      <c r="F77" s="3" t="n">
        <v>5116361</v>
      </c>
      <c r="G77" s="3" t="n">
        <v>1</v>
      </c>
      <c r="H77" s="3" t="n">
        <v>425837.93</v>
      </c>
    </row>
    <row r="78" customFormat="false" ht="15" hidden="false" customHeight="false" outlineLevel="0" collapsed="false">
      <c r="A78" s="3" t="s">
        <v>132</v>
      </c>
      <c r="B78" s="3" t="s">
        <v>5</v>
      </c>
      <c r="C78" s="3" t="s">
        <v>8</v>
      </c>
      <c r="D78" s="3" t="s">
        <v>7</v>
      </c>
      <c r="E78" s="3" t="n">
        <v>379.68</v>
      </c>
      <c r="F78" s="3" t="n">
        <v>2651852</v>
      </c>
      <c r="G78" s="3" t="n">
        <v>1</v>
      </c>
      <c r="H78" s="3" t="n">
        <v>978603.82</v>
      </c>
    </row>
    <row r="79" customFormat="false" ht="15" hidden="false" customHeight="false" outlineLevel="0" collapsed="false">
      <c r="A79" s="3" t="s">
        <v>133</v>
      </c>
      <c r="B79" s="3" t="s">
        <v>5</v>
      </c>
      <c r="C79" s="3" t="s">
        <v>8</v>
      </c>
      <c r="D79" s="3" t="s">
        <v>7</v>
      </c>
      <c r="E79" s="3" t="n">
        <v>371.63</v>
      </c>
      <c r="F79" s="3" t="n">
        <v>2102760</v>
      </c>
      <c r="G79" s="3" t="n">
        <v>1</v>
      </c>
      <c r="H79" s="3" t="n">
        <v>832265.15</v>
      </c>
    </row>
    <row r="80" customFormat="false" ht="15" hidden="false" customHeight="false" outlineLevel="0" collapsed="false">
      <c r="A80" s="3" t="s">
        <v>134</v>
      </c>
      <c r="B80" s="3" t="s">
        <v>5</v>
      </c>
      <c r="C80" s="3" t="s">
        <v>8</v>
      </c>
      <c r="D80" s="3" t="s">
        <v>7</v>
      </c>
      <c r="E80" s="3" t="n">
        <v>375.48</v>
      </c>
      <c r="F80" s="3" t="n">
        <v>1772685</v>
      </c>
      <c r="G80" s="3" t="n">
        <v>1</v>
      </c>
      <c r="H80" s="3" t="n">
        <v>1208859.12</v>
      </c>
    </row>
    <row r="81" customFormat="false" ht="15" hidden="false" customHeight="false" outlineLevel="0" collapsed="false">
      <c r="A81" s="3" t="s">
        <v>135</v>
      </c>
      <c r="B81" s="3" t="s">
        <v>5</v>
      </c>
      <c r="C81" s="3" t="s">
        <v>8</v>
      </c>
      <c r="D81" s="3" t="s">
        <v>7</v>
      </c>
      <c r="E81" s="3" t="n">
        <v>382.57</v>
      </c>
      <c r="F81" s="3" t="n">
        <v>6133536</v>
      </c>
      <c r="G81" s="3" t="n">
        <v>4</v>
      </c>
      <c r="H81" s="3" t="n">
        <v>3905336.47</v>
      </c>
    </row>
    <row r="82" customFormat="false" ht="15" hidden="false" customHeight="false" outlineLevel="0" collapsed="false">
      <c r="A82" s="3" t="s">
        <v>136</v>
      </c>
      <c r="B82" s="3" t="s">
        <v>5</v>
      </c>
      <c r="C82" s="3" t="s">
        <v>8</v>
      </c>
      <c r="D82" s="3" t="s">
        <v>7</v>
      </c>
      <c r="E82" s="3" t="n">
        <v>386.87</v>
      </c>
      <c r="F82" s="3" t="n">
        <v>683190</v>
      </c>
      <c r="G82" s="3" t="n">
        <v>3</v>
      </c>
      <c r="H82" s="3" t="n">
        <v>3814054.39</v>
      </c>
    </row>
    <row r="83" customFormat="false" ht="15" hidden="false" customHeight="false" outlineLevel="0" collapsed="false">
      <c r="A83" s="3" t="s">
        <v>137</v>
      </c>
      <c r="B83" s="3" t="s">
        <v>5</v>
      </c>
      <c r="C83" s="3" t="s">
        <v>8</v>
      </c>
      <c r="D83" s="3" t="s">
        <v>7</v>
      </c>
      <c r="E83" s="3" t="n">
        <v>387.22</v>
      </c>
      <c r="F83" s="3" t="n">
        <v>5223240</v>
      </c>
      <c r="G83" s="3" t="n">
        <v>4</v>
      </c>
      <c r="H83" s="3" t="n">
        <v>2331474.31</v>
      </c>
    </row>
    <row r="84" customFormat="false" ht="15" hidden="false" customHeight="false" outlineLevel="0" collapsed="false">
      <c r="A84" s="3" t="s">
        <v>138</v>
      </c>
      <c r="B84" s="3" t="s">
        <v>5</v>
      </c>
      <c r="C84" s="3" t="s">
        <v>8</v>
      </c>
      <c r="D84" s="3" t="s">
        <v>7</v>
      </c>
      <c r="E84" s="3" t="n">
        <v>395.22</v>
      </c>
      <c r="F84" s="3" t="n">
        <v>2329883</v>
      </c>
      <c r="G84" s="3" t="n">
        <v>3</v>
      </c>
      <c r="H84" s="3" t="n">
        <v>1206245.37</v>
      </c>
    </row>
    <row r="85" customFormat="false" ht="15" hidden="false" customHeight="false" outlineLevel="0" collapsed="false">
      <c r="A85" s="3" t="s">
        <v>139</v>
      </c>
      <c r="B85" s="3" t="s">
        <v>5</v>
      </c>
      <c r="C85" s="3" t="s">
        <v>8</v>
      </c>
      <c r="D85" s="3" t="s">
        <v>7</v>
      </c>
      <c r="E85" s="3" t="n">
        <v>394.9</v>
      </c>
      <c r="F85" s="3" t="n">
        <v>3688596</v>
      </c>
      <c r="G85" s="3" t="n">
        <v>3</v>
      </c>
      <c r="H85" s="3" t="n">
        <v>2997521.27</v>
      </c>
    </row>
    <row r="86" customFormat="false" ht="15" hidden="false" customHeight="false" outlineLevel="0" collapsed="false">
      <c r="A86" s="3" t="s">
        <v>140</v>
      </c>
      <c r="B86" s="3" t="s">
        <v>5</v>
      </c>
      <c r="C86" s="3" t="s">
        <v>8</v>
      </c>
      <c r="D86" s="3" t="s">
        <v>7</v>
      </c>
      <c r="E86" s="3" t="n">
        <v>394.37</v>
      </c>
      <c r="F86" s="3" t="n">
        <v>876637</v>
      </c>
      <c r="G86" s="3" t="n">
        <v>2</v>
      </c>
      <c r="H86" s="3" t="n">
        <v>3705841.77</v>
      </c>
    </row>
    <row r="87" customFormat="false" ht="15" hidden="false" customHeight="false" outlineLevel="0" collapsed="false">
      <c r="A87" s="3" t="s">
        <v>141</v>
      </c>
      <c r="B87" s="3" t="s">
        <v>5</v>
      </c>
      <c r="C87" s="3" t="s">
        <v>8</v>
      </c>
      <c r="D87" s="3" t="s">
        <v>7</v>
      </c>
      <c r="E87" s="3" t="n">
        <v>394.53</v>
      </c>
      <c r="F87" s="3" t="n">
        <v>7909193</v>
      </c>
      <c r="G87" s="3" t="n">
        <v>0</v>
      </c>
      <c r="H87" s="3" t="n">
        <v>0</v>
      </c>
    </row>
    <row r="88" customFormat="false" ht="15" hidden="false" customHeight="false" outlineLevel="0" collapsed="false">
      <c r="A88" s="3" t="s">
        <v>142</v>
      </c>
      <c r="B88" s="3" t="s">
        <v>5</v>
      </c>
      <c r="C88" s="3" t="s">
        <v>8</v>
      </c>
      <c r="D88" s="3" t="s">
        <v>7</v>
      </c>
      <c r="E88" s="3" t="n">
        <v>408.42</v>
      </c>
      <c r="F88" s="3" t="n">
        <v>5094892</v>
      </c>
      <c r="G88" s="3" t="n">
        <v>1</v>
      </c>
      <c r="H88" s="3" t="n">
        <v>792762.55</v>
      </c>
    </row>
    <row r="89" customFormat="false" ht="15" hidden="false" customHeight="false" outlineLevel="0" collapsed="false">
      <c r="A89" s="3" t="s">
        <v>143</v>
      </c>
      <c r="B89" s="3" t="s">
        <v>5</v>
      </c>
      <c r="C89" s="3" t="s">
        <v>8</v>
      </c>
      <c r="D89" s="3" t="s">
        <v>7</v>
      </c>
      <c r="E89" s="3" t="n">
        <v>406.84</v>
      </c>
      <c r="F89" s="3" t="n">
        <v>6077415</v>
      </c>
      <c r="G89" s="3" t="n">
        <v>2</v>
      </c>
      <c r="H89" s="3" t="n">
        <v>2300513.34</v>
      </c>
    </row>
    <row r="90" customFormat="false" ht="15" hidden="false" customHeight="false" outlineLevel="0" collapsed="false">
      <c r="A90" s="3" t="s">
        <v>144</v>
      </c>
      <c r="B90" s="3" t="s">
        <v>5</v>
      </c>
      <c r="C90" s="3" t="s">
        <v>8</v>
      </c>
      <c r="D90" s="3" t="s">
        <v>7</v>
      </c>
      <c r="E90" s="3" t="n">
        <v>398.42</v>
      </c>
      <c r="F90" s="3" t="n">
        <v>5282460</v>
      </c>
      <c r="G90" s="3" t="n">
        <v>5</v>
      </c>
      <c r="H90" s="3" t="n">
        <v>5914291.35</v>
      </c>
    </row>
    <row r="91" customFormat="false" ht="15" hidden="false" customHeight="false" outlineLevel="0" collapsed="false">
      <c r="A91" s="3" t="s">
        <v>145</v>
      </c>
      <c r="B91" s="3" t="s">
        <v>5</v>
      </c>
      <c r="C91" s="3" t="s">
        <v>8</v>
      </c>
      <c r="D91" s="3" t="s">
        <v>7</v>
      </c>
      <c r="E91" s="3" t="n">
        <v>399.37</v>
      </c>
      <c r="F91" s="3" t="n">
        <v>2642961</v>
      </c>
      <c r="G91" s="3" t="n">
        <v>0</v>
      </c>
      <c r="H91" s="3" t="n">
        <v>0</v>
      </c>
    </row>
    <row r="92" customFormat="false" ht="15" hidden="false" customHeight="false" outlineLevel="0" collapsed="false">
      <c r="A92" s="3" t="s">
        <v>146</v>
      </c>
      <c r="B92" s="3" t="s">
        <v>5</v>
      </c>
      <c r="C92" s="3" t="s">
        <v>8</v>
      </c>
      <c r="D92" s="3" t="s">
        <v>7</v>
      </c>
      <c r="E92" s="3" t="n">
        <v>390.79</v>
      </c>
      <c r="F92" s="3" t="n">
        <v>1537805</v>
      </c>
      <c r="G92" s="3" t="n">
        <v>1</v>
      </c>
      <c r="H92" s="3" t="n">
        <v>1826114.25</v>
      </c>
    </row>
    <row r="93" customFormat="false" ht="15" hidden="false" customHeight="false" outlineLevel="0" collapsed="false">
      <c r="A93" s="3" t="s">
        <v>147</v>
      </c>
      <c r="B93" s="3" t="s">
        <v>5</v>
      </c>
      <c r="C93" s="3" t="s">
        <v>8</v>
      </c>
      <c r="D93" s="3" t="s">
        <v>7</v>
      </c>
      <c r="E93" s="3" t="n">
        <v>392.15</v>
      </c>
      <c r="F93" s="3" t="n">
        <v>4569583</v>
      </c>
      <c r="G93" s="3" t="n">
        <v>3</v>
      </c>
      <c r="H93" s="3" t="n">
        <v>1807877.84</v>
      </c>
    </row>
    <row r="94" customFormat="false" ht="15" hidden="false" customHeight="false" outlineLevel="0" collapsed="false">
      <c r="A94" s="3" t="s">
        <v>148</v>
      </c>
      <c r="B94" s="3" t="s">
        <v>5</v>
      </c>
      <c r="C94" s="3" t="s">
        <v>8</v>
      </c>
      <c r="D94" s="3" t="s">
        <v>7</v>
      </c>
      <c r="E94" s="3" t="n">
        <v>403.03</v>
      </c>
      <c r="F94" s="3" t="n">
        <v>7286288</v>
      </c>
      <c r="G94" s="3" t="n">
        <v>0</v>
      </c>
      <c r="H94" s="3" t="n">
        <v>0</v>
      </c>
    </row>
    <row r="95" customFormat="false" ht="15" hidden="false" customHeight="false" outlineLevel="0" collapsed="false">
      <c r="A95" s="3" t="s">
        <v>149</v>
      </c>
      <c r="B95" s="3" t="s">
        <v>5</v>
      </c>
      <c r="C95" s="3" t="s">
        <v>8</v>
      </c>
      <c r="D95" s="3" t="s">
        <v>7</v>
      </c>
      <c r="E95" s="3" t="n">
        <v>393.46</v>
      </c>
      <c r="F95" s="3" t="n">
        <v>544220</v>
      </c>
      <c r="G95" s="3" t="n">
        <v>0</v>
      </c>
      <c r="H95" s="3" t="n">
        <v>0</v>
      </c>
    </row>
    <row r="96" customFormat="false" ht="15" hidden="false" customHeight="false" outlineLevel="0" collapsed="false">
      <c r="A96" s="3" t="s">
        <v>150</v>
      </c>
      <c r="B96" s="3" t="s">
        <v>5</v>
      </c>
      <c r="C96" s="3" t="s">
        <v>8</v>
      </c>
      <c r="D96" s="3" t="s">
        <v>7</v>
      </c>
      <c r="E96" s="3" t="n">
        <v>388.05</v>
      </c>
      <c r="F96" s="3" t="n">
        <v>7650727</v>
      </c>
      <c r="G96" s="3" t="n">
        <v>1</v>
      </c>
      <c r="H96" s="3" t="n">
        <v>1463999.46</v>
      </c>
    </row>
    <row r="97" customFormat="false" ht="15" hidden="false" customHeight="false" outlineLevel="0" collapsed="false">
      <c r="A97" s="3" t="s">
        <v>151</v>
      </c>
      <c r="B97" s="3" t="s">
        <v>5</v>
      </c>
      <c r="C97" s="3" t="s">
        <v>8</v>
      </c>
      <c r="D97" s="3" t="s">
        <v>7</v>
      </c>
      <c r="E97" s="3" t="n">
        <v>378.02</v>
      </c>
      <c r="F97" s="3" t="n">
        <v>2145662</v>
      </c>
      <c r="G97" s="3" t="n">
        <v>2</v>
      </c>
      <c r="H97" s="3" t="n">
        <v>1405546.77</v>
      </c>
    </row>
    <row r="98" customFormat="false" ht="15" hidden="false" customHeight="false" outlineLevel="0" collapsed="false">
      <c r="A98" s="3" t="s">
        <v>152</v>
      </c>
      <c r="B98" s="3" t="s">
        <v>5</v>
      </c>
      <c r="C98" s="3" t="s">
        <v>8</v>
      </c>
      <c r="D98" s="3" t="s">
        <v>7</v>
      </c>
      <c r="E98" s="3" t="n">
        <v>383.61</v>
      </c>
      <c r="F98" s="3" t="n">
        <v>5593564</v>
      </c>
      <c r="G98" s="3" t="n">
        <v>0</v>
      </c>
      <c r="H98" s="3" t="n">
        <v>0</v>
      </c>
    </row>
    <row r="99" customFormat="false" ht="15" hidden="false" customHeight="false" outlineLevel="0" collapsed="false">
      <c r="A99" s="3" t="s">
        <v>153</v>
      </c>
      <c r="B99" s="3" t="s">
        <v>5</v>
      </c>
      <c r="C99" s="3" t="s">
        <v>8</v>
      </c>
      <c r="D99" s="3" t="s">
        <v>7</v>
      </c>
      <c r="E99" s="3" t="n">
        <v>380.28</v>
      </c>
      <c r="F99" s="3" t="n">
        <v>702248</v>
      </c>
      <c r="G99" s="3" t="n">
        <v>1</v>
      </c>
      <c r="H99" s="3" t="n">
        <v>34269.3</v>
      </c>
    </row>
    <row r="100" customFormat="false" ht="15" hidden="false" customHeight="false" outlineLevel="0" collapsed="false">
      <c r="A100" s="3" t="s">
        <v>154</v>
      </c>
      <c r="B100" s="3" t="s">
        <v>5</v>
      </c>
      <c r="C100" s="3" t="s">
        <v>8</v>
      </c>
      <c r="D100" s="3" t="s">
        <v>7</v>
      </c>
      <c r="E100" s="3" t="n">
        <v>382.69</v>
      </c>
      <c r="F100" s="3" t="n">
        <v>5320622</v>
      </c>
      <c r="G100" s="3" t="n">
        <v>4</v>
      </c>
      <c r="H100" s="3" t="n">
        <v>6005359.15</v>
      </c>
    </row>
    <row r="101" customFormat="false" ht="15" hidden="false" customHeight="false" outlineLevel="0" collapsed="false">
      <c r="A101" s="3" t="s">
        <v>155</v>
      </c>
      <c r="B101" s="3" t="s">
        <v>5</v>
      </c>
      <c r="C101" s="3" t="s">
        <v>8</v>
      </c>
      <c r="D101" s="3" t="s">
        <v>7</v>
      </c>
      <c r="E101" s="3" t="n">
        <v>387.83</v>
      </c>
      <c r="F101" s="3" t="n">
        <v>2951343</v>
      </c>
      <c r="G101" s="3" t="n">
        <v>0</v>
      </c>
      <c r="H101" s="3" t="n">
        <v>0</v>
      </c>
    </row>
    <row r="102" customFormat="false" ht="15" hidden="false" customHeight="false" outlineLevel="0" collapsed="false">
      <c r="A102" s="3" t="s">
        <v>156</v>
      </c>
      <c r="B102" s="3" t="s">
        <v>5</v>
      </c>
      <c r="C102" s="3" t="s">
        <v>8</v>
      </c>
      <c r="D102" s="3" t="s">
        <v>7</v>
      </c>
      <c r="E102" s="3" t="n">
        <v>393.77</v>
      </c>
      <c r="F102" s="3" t="n">
        <v>6739432</v>
      </c>
      <c r="G102" s="3" t="n">
        <v>0</v>
      </c>
      <c r="H102" s="3" t="n">
        <v>0</v>
      </c>
    </row>
    <row r="103" customFormat="false" ht="15" hidden="false" customHeight="false" outlineLevel="0" collapsed="false">
      <c r="A103" s="3" t="s">
        <v>157</v>
      </c>
      <c r="B103" s="3" t="s">
        <v>5</v>
      </c>
      <c r="C103" s="3" t="s">
        <v>8</v>
      </c>
      <c r="D103" s="3" t="s">
        <v>7</v>
      </c>
      <c r="E103" s="3" t="n">
        <v>393.82</v>
      </c>
      <c r="F103" s="3" t="n">
        <v>3124702</v>
      </c>
      <c r="G103" s="3" t="n">
        <v>3</v>
      </c>
      <c r="H103" s="3" t="n">
        <v>5689549.69</v>
      </c>
    </row>
    <row r="104" customFormat="false" ht="15" hidden="false" customHeight="false" outlineLevel="0" collapsed="false">
      <c r="A104" s="3" t="s">
        <v>158</v>
      </c>
      <c r="B104" s="3" t="s">
        <v>5</v>
      </c>
      <c r="C104" s="3" t="s">
        <v>8</v>
      </c>
      <c r="D104" s="3" t="s">
        <v>7</v>
      </c>
      <c r="E104" s="3" t="n">
        <v>396.85</v>
      </c>
      <c r="F104" s="3" t="n">
        <v>6156749</v>
      </c>
      <c r="G104" s="3" t="n">
        <v>2</v>
      </c>
      <c r="H104" s="3" t="n">
        <v>2278601.31</v>
      </c>
    </row>
    <row r="105" customFormat="false" ht="15" hidden="false" customHeight="false" outlineLevel="0" collapsed="false">
      <c r="A105" s="3" t="s">
        <v>159</v>
      </c>
      <c r="B105" s="3" t="s">
        <v>5</v>
      </c>
      <c r="C105" s="3" t="s">
        <v>8</v>
      </c>
      <c r="D105" s="3" t="s">
        <v>7</v>
      </c>
      <c r="E105" s="3" t="n">
        <v>401.47</v>
      </c>
      <c r="F105" s="3" t="n">
        <v>5520941</v>
      </c>
      <c r="G105" s="3" t="n">
        <v>0</v>
      </c>
      <c r="H105" s="3" t="n">
        <v>0</v>
      </c>
    </row>
    <row r="106" customFormat="false" ht="15" hidden="false" customHeight="false" outlineLevel="0" collapsed="false">
      <c r="A106" s="3" t="s">
        <v>160</v>
      </c>
      <c r="B106" s="3" t="s">
        <v>5</v>
      </c>
      <c r="C106" s="3" t="s">
        <v>8</v>
      </c>
      <c r="D106" s="3" t="s">
        <v>7</v>
      </c>
      <c r="E106" s="3" t="n">
        <v>400.06</v>
      </c>
      <c r="F106" s="3" t="n">
        <v>6251735</v>
      </c>
      <c r="G106" s="3" t="n">
        <v>2</v>
      </c>
      <c r="H106" s="3" t="n">
        <v>3055505.55</v>
      </c>
    </row>
    <row r="107" customFormat="false" ht="15" hidden="false" customHeight="false" outlineLevel="0" collapsed="false">
      <c r="A107" s="3" t="s">
        <v>161</v>
      </c>
      <c r="B107" s="3" t="s">
        <v>5</v>
      </c>
      <c r="C107" s="3" t="s">
        <v>8</v>
      </c>
      <c r="D107" s="3" t="s">
        <v>7</v>
      </c>
      <c r="E107" s="3" t="n">
        <v>405.02</v>
      </c>
      <c r="F107" s="3" t="n">
        <v>7735405</v>
      </c>
      <c r="G107" s="3" t="n">
        <v>3</v>
      </c>
      <c r="H107" s="3" t="n">
        <v>928390.48</v>
      </c>
    </row>
    <row r="108" customFormat="false" ht="15" hidden="false" customHeight="false" outlineLevel="0" collapsed="false">
      <c r="A108" s="3" t="s">
        <v>162</v>
      </c>
      <c r="B108" s="3" t="s">
        <v>5</v>
      </c>
      <c r="C108" s="3" t="s">
        <v>8</v>
      </c>
      <c r="D108" s="3" t="s">
        <v>7</v>
      </c>
      <c r="E108" s="3" t="n">
        <v>413.78</v>
      </c>
      <c r="F108" s="3" t="n">
        <v>5580104</v>
      </c>
      <c r="G108" s="3" t="n">
        <v>3</v>
      </c>
      <c r="H108" s="3" t="n">
        <v>3817727.59</v>
      </c>
    </row>
    <row r="109" customFormat="false" ht="15" hidden="false" customHeight="false" outlineLevel="0" collapsed="false">
      <c r="A109" s="3" t="s">
        <v>163</v>
      </c>
      <c r="B109" s="3" t="s">
        <v>5</v>
      </c>
      <c r="C109" s="3" t="s">
        <v>8</v>
      </c>
      <c r="D109" s="3" t="s">
        <v>7</v>
      </c>
      <c r="E109" s="3" t="n">
        <v>421.11</v>
      </c>
      <c r="F109" s="3" t="n">
        <v>5204317</v>
      </c>
      <c r="G109" s="3" t="n">
        <v>2</v>
      </c>
      <c r="H109" s="3" t="n">
        <v>3334125.77</v>
      </c>
    </row>
    <row r="110" customFormat="false" ht="15" hidden="false" customHeight="false" outlineLevel="0" collapsed="false">
      <c r="A110" s="3" t="s">
        <v>164</v>
      </c>
      <c r="B110" s="3" t="s">
        <v>5</v>
      </c>
      <c r="C110" s="3" t="s">
        <v>8</v>
      </c>
      <c r="D110" s="3" t="s">
        <v>7</v>
      </c>
      <c r="E110" s="3" t="n">
        <v>419.23</v>
      </c>
      <c r="F110" s="3" t="n">
        <v>5003087</v>
      </c>
      <c r="G110" s="3" t="n">
        <v>3</v>
      </c>
      <c r="H110" s="3" t="n">
        <v>2782134.31</v>
      </c>
    </row>
    <row r="111" customFormat="false" ht="15" hidden="false" customHeight="false" outlineLevel="0" collapsed="false">
      <c r="A111" s="3" t="s">
        <v>165</v>
      </c>
      <c r="B111" s="3" t="s">
        <v>5</v>
      </c>
      <c r="C111" s="3" t="s">
        <v>8</v>
      </c>
      <c r="D111" s="3" t="s">
        <v>7</v>
      </c>
      <c r="E111" s="3" t="n">
        <v>435.03</v>
      </c>
      <c r="F111" s="3" t="n">
        <v>3279281</v>
      </c>
      <c r="G111" s="3" t="n">
        <v>3</v>
      </c>
      <c r="H111" s="3" t="n">
        <v>3670331.49</v>
      </c>
    </row>
    <row r="112" customFormat="false" ht="15" hidden="false" customHeight="false" outlineLevel="0" collapsed="false">
      <c r="A112" s="3" t="s">
        <v>166</v>
      </c>
      <c r="B112" s="3" t="s">
        <v>5</v>
      </c>
      <c r="C112" s="3" t="s">
        <v>8</v>
      </c>
      <c r="D112" s="3" t="s">
        <v>7</v>
      </c>
      <c r="E112" s="3" t="n">
        <v>450.64</v>
      </c>
      <c r="F112" s="3" t="n">
        <v>6667481</v>
      </c>
      <c r="G112" s="3" t="n">
        <v>1</v>
      </c>
      <c r="H112" s="3" t="n">
        <v>778606.47</v>
      </c>
    </row>
    <row r="113" customFormat="false" ht="15" hidden="false" customHeight="false" outlineLevel="0" collapsed="false">
      <c r="A113" s="3" t="s">
        <v>167</v>
      </c>
      <c r="B113" s="3" t="s">
        <v>5</v>
      </c>
      <c r="C113" s="3" t="s">
        <v>8</v>
      </c>
      <c r="D113" s="3" t="s">
        <v>7</v>
      </c>
      <c r="E113" s="3" t="n">
        <v>467.01</v>
      </c>
      <c r="F113" s="3" t="n">
        <v>3766153</v>
      </c>
      <c r="G113" s="3" t="n">
        <v>3</v>
      </c>
      <c r="H113" s="3" t="n">
        <v>3267121.56</v>
      </c>
    </row>
    <row r="114" customFormat="false" ht="15" hidden="false" customHeight="false" outlineLevel="0" collapsed="false">
      <c r="A114" s="3" t="s">
        <v>168</v>
      </c>
      <c r="B114" s="3" t="s">
        <v>5</v>
      </c>
      <c r="C114" s="3" t="s">
        <v>8</v>
      </c>
      <c r="D114" s="3" t="s">
        <v>7</v>
      </c>
      <c r="E114" s="3" t="n">
        <v>480.29</v>
      </c>
      <c r="F114" s="3" t="n">
        <v>6561494</v>
      </c>
      <c r="G114" s="3" t="n">
        <v>2</v>
      </c>
      <c r="H114" s="3" t="n">
        <v>2055598.08</v>
      </c>
    </row>
    <row r="115" customFormat="false" ht="15" hidden="false" customHeight="false" outlineLevel="0" collapsed="false">
      <c r="A115" s="3" t="s">
        <v>169</v>
      </c>
      <c r="B115" s="3" t="s">
        <v>5</v>
      </c>
      <c r="C115" s="3" t="s">
        <v>8</v>
      </c>
      <c r="D115" s="3" t="s">
        <v>7</v>
      </c>
      <c r="E115" s="3" t="n">
        <v>470.75</v>
      </c>
      <c r="F115" s="3" t="n">
        <v>6887848</v>
      </c>
      <c r="G115" s="3" t="n">
        <v>0</v>
      </c>
      <c r="H115" s="3" t="n">
        <v>0</v>
      </c>
    </row>
    <row r="116" customFormat="false" ht="15" hidden="false" customHeight="false" outlineLevel="0" collapsed="false">
      <c r="A116" s="3" t="s">
        <v>170</v>
      </c>
      <c r="B116" s="3" t="s">
        <v>5</v>
      </c>
      <c r="C116" s="3" t="s">
        <v>8</v>
      </c>
      <c r="D116" s="3" t="s">
        <v>7</v>
      </c>
      <c r="E116" s="3" t="n">
        <v>468.55</v>
      </c>
      <c r="F116" s="3" t="n">
        <v>2328975</v>
      </c>
      <c r="G116" s="3" t="n">
        <v>2</v>
      </c>
      <c r="H116" s="3" t="n">
        <v>1627798.64</v>
      </c>
    </row>
    <row r="117" customFormat="false" ht="15" hidden="false" customHeight="false" outlineLevel="0" collapsed="false">
      <c r="A117" s="3" t="s">
        <v>171</v>
      </c>
      <c r="B117" s="3" t="s">
        <v>5</v>
      </c>
      <c r="C117" s="3" t="s">
        <v>8</v>
      </c>
      <c r="D117" s="3" t="s">
        <v>7</v>
      </c>
      <c r="E117" s="3" t="n">
        <v>457.36</v>
      </c>
      <c r="F117" s="3" t="n">
        <v>1863798</v>
      </c>
      <c r="G117" s="3" t="n">
        <v>0</v>
      </c>
      <c r="H117" s="3" t="n">
        <v>0</v>
      </c>
    </row>
    <row r="118" customFormat="false" ht="15" hidden="false" customHeight="false" outlineLevel="0" collapsed="false">
      <c r="A118" s="3" t="s">
        <v>172</v>
      </c>
      <c r="B118" s="3" t="s">
        <v>5</v>
      </c>
      <c r="C118" s="3" t="s">
        <v>8</v>
      </c>
      <c r="D118" s="3" t="s">
        <v>7</v>
      </c>
      <c r="E118" s="3" t="n">
        <v>459.96</v>
      </c>
      <c r="F118" s="3" t="n">
        <v>7102399</v>
      </c>
      <c r="G118" s="3" t="n">
        <v>1</v>
      </c>
      <c r="H118" s="3" t="n">
        <v>1577398.92</v>
      </c>
    </row>
    <row r="119" customFormat="false" ht="15" hidden="false" customHeight="false" outlineLevel="0" collapsed="false">
      <c r="A119" s="3" t="s">
        <v>173</v>
      </c>
      <c r="B119" s="3" t="s">
        <v>5</v>
      </c>
      <c r="C119" s="3" t="s">
        <v>8</v>
      </c>
      <c r="D119" s="3" t="s">
        <v>7</v>
      </c>
      <c r="E119" s="3" t="n">
        <v>458.06</v>
      </c>
      <c r="F119" s="3" t="n">
        <v>5900559</v>
      </c>
      <c r="G119" s="3" t="n">
        <v>2</v>
      </c>
      <c r="H119" s="3" t="n">
        <v>1665411.93</v>
      </c>
    </row>
    <row r="120" customFormat="false" ht="15" hidden="false" customHeight="false" outlineLevel="0" collapsed="false">
      <c r="A120" s="3" t="s">
        <v>174</v>
      </c>
      <c r="B120" s="3" t="s">
        <v>5</v>
      </c>
      <c r="C120" s="3" t="s">
        <v>8</v>
      </c>
      <c r="D120" s="3" t="s">
        <v>7</v>
      </c>
      <c r="E120" s="3" t="n">
        <v>451.84</v>
      </c>
      <c r="F120" s="3" t="n">
        <v>5344271</v>
      </c>
      <c r="G120" s="3" t="n">
        <v>2</v>
      </c>
      <c r="H120" s="3" t="n">
        <v>1469603.96</v>
      </c>
    </row>
    <row r="121" customFormat="false" ht="15" hidden="false" customHeight="false" outlineLevel="0" collapsed="false">
      <c r="A121" s="3" t="s">
        <v>175</v>
      </c>
      <c r="B121" s="3" t="s">
        <v>5</v>
      </c>
      <c r="C121" s="3" t="s">
        <v>8</v>
      </c>
      <c r="D121" s="3" t="s">
        <v>7</v>
      </c>
      <c r="E121" s="3" t="n">
        <v>437.54</v>
      </c>
      <c r="F121" s="3" t="n">
        <v>2796545</v>
      </c>
      <c r="G121" s="3" t="n">
        <v>4</v>
      </c>
      <c r="H121" s="3" t="n">
        <v>2930493.32</v>
      </c>
    </row>
    <row r="122" customFormat="false" ht="15" hidden="false" customHeight="false" outlineLevel="0" collapsed="false">
      <c r="A122" s="3" t="s">
        <v>176</v>
      </c>
      <c r="B122" s="3" t="s">
        <v>5</v>
      </c>
      <c r="C122" s="3" t="s">
        <v>8</v>
      </c>
      <c r="D122" s="3" t="s">
        <v>7</v>
      </c>
      <c r="E122" s="3" t="n">
        <v>438.45</v>
      </c>
      <c r="F122" s="3" t="n">
        <v>3691278</v>
      </c>
      <c r="G122" s="3" t="n">
        <v>3</v>
      </c>
      <c r="H122" s="3" t="n">
        <v>2360952.76</v>
      </c>
    </row>
    <row r="123" customFormat="false" ht="15" hidden="false" customHeight="false" outlineLevel="0" collapsed="false">
      <c r="A123" s="3" t="s">
        <v>177</v>
      </c>
      <c r="B123" s="3" t="s">
        <v>5</v>
      </c>
      <c r="C123" s="3" t="s">
        <v>8</v>
      </c>
      <c r="D123" s="3" t="s">
        <v>7</v>
      </c>
      <c r="E123" s="3" t="n">
        <v>438.37</v>
      </c>
      <c r="F123" s="3" t="n">
        <v>1404919</v>
      </c>
      <c r="G123" s="3" t="n">
        <v>1</v>
      </c>
      <c r="H123" s="3" t="n">
        <v>1576106</v>
      </c>
    </row>
    <row r="124" customFormat="false" ht="15" hidden="false" customHeight="false" outlineLevel="0" collapsed="false">
      <c r="A124" s="3" t="s">
        <v>178</v>
      </c>
      <c r="B124" s="3" t="s">
        <v>5</v>
      </c>
      <c r="C124" s="3" t="s">
        <v>8</v>
      </c>
      <c r="D124" s="3" t="s">
        <v>7</v>
      </c>
      <c r="E124" s="3" t="n">
        <v>431.41</v>
      </c>
      <c r="F124" s="3" t="n">
        <v>6216422</v>
      </c>
      <c r="G124" s="3" t="n">
        <v>2</v>
      </c>
      <c r="H124" s="3" t="n">
        <v>2779395.96</v>
      </c>
    </row>
    <row r="125" customFormat="false" ht="15" hidden="false" customHeight="false" outlineLevel="0" collapsed="false">
      <c r="A125" s="3" t="s">
        <v>179</v>
      </c>
      <c r="B125" s="3" t="s">
        <v>5</v>
      </c>
      <c r="C125" s="3" t="s">
        <v>8</v>
      </c>
      <c r="D125" s="3" t="s">
        <v>7</v>
      </c>
      <c r="E125" s="3" t="n">
        <v>433.66</v>
      </c>
      <c r="F125" s="3" t="n">
        <v>4434776</v>
      </c>
      <c r="G125" s="3" t="n">
        <v>4</v>
      </c>
      <c r="H125" s="3" t="n">
        <v>3587415.19</v>
      </c>
    </row>
    <row r="126" customFormat="false" ht="15" hidden="false" customHeight="false" outlineLevel="0" collapsed="false">
      <c r="A126" s="3" t="s">
        <v>180</v>
      </c>
      <c r="B126" s="3" t="s">
        <v>5</v>
      </c>
      <c r="C126" s="3" t="s">
        <v>8</v>
      </c>
      <c r="D126" s="3" t="s">
        <v>7</v>
      </c>
      <c r="E126" s="3" t="n">
        <v>438.76</v>
      </c>
      <c r="F126" s="3" t="n">
        <v>2206123</v>
      </c>
      <c r="G126" s="3" t="n">
        <v>0</v>
      </c>
      <c r="H126" s="3" t="n">
        <v>0</v>
      </c>
    </row>
    <row r="127" customFormat="false" ht="15" hidden="false" customHeight="false" outlineLevel="0" collapsed="false">
      <c r="A127" s="3" t="s">
        <v>181</v>
      </c>
      <c r="B127" s="3" t="s">
        <v>5</v>
      </c>
      <c r="C127" s="3" t="s">
        <v>8</v>
      </c>
      <c r="D127" s="3" t="s">
        <v>7</v>
      </c>
      <c r="E127" s="3" t="n">
        <v>439.44</v>
      </c>
      <c r="F127" s="3" t="n">
        <v>4650192</v>
      </c>
      <c r="G127" s="3" t="n">
        <v>1</v>
      </c>
      <c r="H127" s="3" t="n">
        <v>1602789.53</v>
      </c>
    </row>
    <row r="128" customFormat="false" ht="15" hidden="false" customHeight="false" outlineLevel="0" collapsed="false">
      <c r="A128" s="3" t="s">
        <v>182</v>
      </c>
      <c r="B128" s="3" t="s">
        <v>5</v>
      </c>
      <c r="C128" s="3" t="s">
        <v>8</v>
      </c>
      <c r="D128" s="3" t="s">
        <v>7</v>
      </c>
      <c r="E128" s="3" t="n">
        <v>440.75</v>
      </c>
      <c r="F128" s="3" t="n">
        <v>4181590</v>
      </c>
      <c r="G128" s="3" t="n">
        <v>1</v>
      </c>
      <c r="H128" s="3" t="n">
        <v>1657943.84</v>
      </c>
    </row>
    <row r="129" customFormat="false" ht="15" hidden="false" customHeight="false" outlineLevel="0" collapsed="false">
      <c r="A129" s="3" t="s">
        <v>183</v>
      </c>
      <c r="B129" s="3" t="s">
        <v>5</v>
      </c>
      <c r="C129" s="3" t="s">
        <v>8</v>
      </c>
      <c r="D129" s="3" t="s">
        <v>7</v>
      </c>
      <c r="E129" s="3" t="n">
        <v>448.08</v>
      </c>
      <c r="F129" s="3" t="n">
        <v>885325</v>
      </c>
      <c r="G129" s="3" t="n">
        <v>4</v>
      </c>
      <c r="H129" s="3" t="n">
        <v>5113745.4</v>
      </c>
    </row>
    <row r="130" customFormat="false" ht="15" hidden="false" customHeight="false" outlineLevel="0" collapsed="false">
      <c r="A130" s="3" t="s">
        <v>184</v>
      </c>
      <c r="B130" s="3" t="s">
        <v>5</v>
      </c>
      <c r="C130" s="3" t="s">
        <v>8</v>
      </c>
      <c r="D130" s="3" t="s">
        <v>7</v>
      </c>
      <c r="E130" s="3" t="n">
        <v>440.62</v>
      </c>
      <c r="F130" s="3" t="n">
        <v>3505305</v>
      </c>
      <c r="G130" s="3" t="n">
        <v>6</v>
      </c>
      <c r="H130" s="3" t="n">
        <v>8158634.58</v>
      </c>
    </row>
    <row r="131" customFormat="false" ht="15" hidden="false" customHeight="false" outlineLevel="0" collapsed="false">
      <c r="A131" s="3" t="s">
        <v>185</v>
      </c>
      <c r="B131" s="3" t="s">
        <v>5</v>
      </c>
      <c r="C131" s="3" t="s">
        <v>8</v>
      </c>
      <c r="D131" s="3" t="s">
        <v>7</v>
      </c>
      <c r="E131" s="3" t="n">
        <v>450.72</v>
      </c>
      <c r="F131" s="3" t="n">
        <v>2778766</v>
      </c>
      <c r="G131" s="3" t="n">
        <v>1</v>
      </c>
      <c r="H131" s="3" t="n">
        <v>1862619.11</v>
      </c>
    </row>
    <row r="132" customFormat="false" ht="15" hidden="false" customHeight="false" outlineLevel="0" collapsed="false">
      <c r="A132" s="3" t="s">
        <v>186</v>
      </c>
      <c r="B132" s="3" t="s">
        <v>5</v>
      </c>
      <c r="C132" s="3" t="s">
        <v>8</v>
      </c>
      <c r="D132" s="3" t="s">
        <v>7</v>
      </c>
      <c r="E132" s="3" t="n">
        <v>455.95</v>
      </c>
      <c r="F132" s="3" t="n">
        <v>5047382</v>
      </c>
      <c r="G132" s="3" t="n">
        <v>1</v>
      </c>
      <c r="H132" s="3" t="n">
        <v>1203977.55</v>
      </c>
    </row>
    <row r="133" customFormat="false" ht="15" hidden="false" customHeight="false" outlineLevel="0" collapsed="false">
      <c r="A133" s="3" t="s">
        <v>187</v>
      </c>
      <c r="B133" s="3" t="s">
        <v>5</v>
      </c>
      <c r="C133" s="3" t="s">
        <v>8</v>
      </c>
      <c r="D133" s="3" t="s">
        <v>7</v>
      </c>
      <c r="E133" s="3" t="n">
        <v>457.55</v>
      </c>
      <c r="F133" s="3" t="n">
        <v>6951249</v>
      </c>
      <c r="G133" s="3" t="n">
        <v>3</v>
      </c>
      <c r="H133" s="3" t="n">
        <v>1883132.11</v>
      </c>
    </row>
    <row r="134" customFormat="false" ht="15" hidden="false" customHeight="false" outlineLevel="0" collapsed="false">
      <c r="A134" s="3" t="s">
        <v>188</v>
      </c>
      <c r="B134" s="3" t="s">
        <v>5</v>
      </c>
      <c r="C134" s="3" t="s">
        <v>8</v>
      </c>
      <c r="D134" s="3" t="s">
        <v>7</v>
      </c>
      <c r="E134" s="3" t="n">
        <v>451.96</v>
      </c>
      <c r="F134" s="3" t="n">
        <v>5072231</v>
      </c>
      <c r="G134" s="3" t="n">
        <v>3</v>
      </c>
      <c r="H134" s="3" t="n">
        <v>3000696.38</v>
      </c>
    </row>
    <row r="135" customFormat="false" ht="15" hidden="false" customHeight="false" outlineLevel="0" collapsed="false">
      <c r="A135" s="3" t="s">
        <v>189</v>
      </c>
      <c r="B135" s="3" t="s">
        <v>5</v>
      </c>
      <c r="C135" s="3" t="s">
        <v>8</v>
      </c>
      <c r="D135" s="3" t="s">
        <v>7</v>
      </c>
      <c r="E135" s="3" t="n">
        <v>450.83</v>
      </c>
      <c r="F135" s="3" t="n">
        <v>1677928</v>
      </c>
      <c r="G135" s="3" t="n">
        <v>1</v>
      </c>
      <c r="H135" s="3" t="n">
        <v>1412162.76</v>
      </c>
    </row>
    <row r="136" customFormat="false" ht="15" hidden="false" customHeight="false" outlineLevel="0" collapsed="false">
      <c r="A136" s="3" t="s">
        <v>190</v>
      </c>
      <c r="B136" s="3" t="s">
        <v>5</v>
      </c>
      <c r="C136" s="3" t="s">
        <v>8</v>
      </c>
      <c r="D136" s="3" t="s">
        <v>7</v>
      </c>
      <c r="E136" s="3" t="n">
        <v>431.27</v>
      </c>
      <c r="F136" s="3" t="n">
        <v>3878777</v>
      </c>
      <c r="G136" s="3" t="n">
        <v>0</v>
      </c>
      <c r="H136" s="3" t="n">
        <v>0</v>
      </c>
    </row>
    <row r="137" customFormat="false" ht="15" hidden="false" customHeight="false" outlineLevel="0" collapsed="false">
      <c r="A137" s="3" t="s">
        <v>191</v>
      </c>
      <c r="B137" s="3" t="s">
        <v>5</v>
      </c>
      <c r="C137" s="3" t="s">
        <v>8</v>
      </c>
      <c r="D137" s="3" t="s">
        <v>7</v>
      </c>
      <c r="E137" s="3" t="n">
        <v>426.02</v>
      </c>
      <c r="F137" s="3" t="n">
        <v>3905234</v>
      </c>
      <c r="G137" s="3" t="n">
        <v>1</v>
      </c>
      <c r="H137" s="3" t="n">
        <v>1479270.8</v>
      </c>
    </row>
    <row r="138" customFormat="false" ht="15" hidden="false" customHeight="false" outlineLevel="0" collapsed="false">
      <c r="A138" s="3" t="s">
        <v>192</v>
      </c>
      <c r="B138" s="3" t="s">
        <v>5</v>
      </c>
      <c r="C138" s="3" t="s">
        <v>8</v>
      </c>
      <c r="D138" s="3" t="s">
        <v>7</v>
      </c>
      <c r="E138" s="3" t="n">
        <v>422.58</v>
      </c>
      <c r="F138" s="3" t="n">
        <v>5187935</v>
      </c>
      <c r="G138" s="3" t="n">
        <v>3</v>
      </c>
      <c r="H138" s="3" t="n">
        <v>4134550.93</v>
      </c>
    </row>
    <row r="139" customFormat="false" ht="15" hidden="false" customHeight="false" outlineLevel="0" collapsed="false">
      <c r="A139" s="3" t="s">
        <v>193</v>
      </c>
      <c r="B139" s="3" t="s">
        <v>5</v>
      </c>
      <c r="C139" s="3" t="s">
        <v>8</v>
      </c>
      <c r="D139" s="3" t="s">
        <v>7</v>
      </c>
      <c r="E139" s="3" t="n">
        <v>413.3</v>
      </c>
      <c r="F139" s="3" t="n">
        <v>7313085</v>
      </c>
      <c r="G139" s="3" t="n">
        <v>1</v>
      </c>
      <c r="H139" s="3" t="n">
        <v>366742.3</v>
      </c>
    </row>
    <row r="140" customFormat="false" ht="15" hidden="false" customHeight="false" outlineLevel="0" collapsed="false">
      <c r="A140" s="3" t="s">
        <v>194</v>
      </c>
      <c r="B140" s="3" t="s">
        <v>5</v>
      </c>
      <c r="C140" s="3" t="s">
        <v>8</v>
      </c>
      <c r="D140" s="3" t="s">
        <v>7</v>
      </c>
      <c r="E140" s="3" t="n">
        <v>398.7</v>
      </c>
      <c r="F140" s="3" t="n">
        <v>2807088</v>
      </c>
      <c r="G140" s="3" t="n">
        <v>2</v>
      </c>
      <c r="H140" s="3" t="n">
        <v>3359923.84</v>
      </c>
    </row>
    <row r="141" customFormat="false" ht="15" hidden="false" customHeight="false" outlineLevel="0" collapsed="false">
      <c r="A141" s="3" t="s">
        <v>195</v>
      </c>
      <c r="B141" s="3" t="s">
        <v>5</v>
      </c>
      <c r="C141" s="3" t="s">
        <v>8</v>
      </c>
      <c r="D141" s="3" t="s">
        <v>7</v>
      </c>
      <c r="E141" s="3" t="n">
        <v>398.73</v>
      </c>
      <c r="F141" s="3" t="n">
        <v>5748002</v>
      </c>
      <c r="G141" s="3" t="n">
        <v>0</v>
      </c>
      <c r="H141" s="3" t="n">
        <v>0</v>
      </c>
    </row>
    <row r="142" customFormat="false" ht="15" hidden="false" customHeight="false" outlineLevel="0" collapsed="false">
      <c r="A142" s="3" t="s">
        <v>196</v>
      </c>
      <c r="B142" s="3" t="s">
        <v>5</v>
      </c>
      <c r="C142" s="3" t="s">
        <v>8</v>
      </c>
      <c r="D142" s="3" t="s">
        <v>7</v>
      </c>
      <c r="E142" s="3" t="n">
        <v>389.51</v>
      </c>
      <c r="F142" s="3" t="n">
        <v>1103313</v>
      </c>
      <c r="G142" s="3" t="n">
        <v>1</v>
      </c>
      <c r="H142" s="3" t="n">
        <v>1631532</v>
      </c>
    </row>
    <row r="143" customFormat="false" ht="15" hidden="false" customHeight="false" outlineLevel="0" collapsed="false">
      <c r="A143" s="3" t="s">
        <v>197</v>
      </c>
      <c r="B143" s="3" t="s">
        <v>5</v>
      </c>
      <c r="C143" s="3" t="s">
        <v>8</v>
      </c>
      <c r="D143" s="3" t="s">
        <v>7</v>
      </c>
      <c r="E143" s="3" t="n">
        <v>396.83</v>
      </c>
      <c r="F143" s="3" t="n">
        <v>7714333</v>
      </c>
      <c r="G143" s="3" t="n">
        <v>1</v>
      </c>
      <c r="H143" s="3" t="n">
        <v>309216.26</v>
      </c>
    </row>
    <row r="144" customFormat="false" ht="15" hidden="false" customHeight="false" outlineLevel="0" collapsed="false">
      <c r="A144" s="3" t="s">
        <v>198</v>
      </c>
      <c r="B144" s="3" t="s">
        <v>5</v>
      </c>
      <c r="C144" s="3" t="s">
        <v>8</v>
      </c>
      <c r="D144" s="3" t="s">
        <v>7</v>
      </c>
      <c r="E144" s="3" t="n">
        <v>398.8</v>
      </c>
      <c r="F144" s="3" t="n">
        <v>7996793</v>
      </c>
      <c r="G144" s="3" t="n">
        <v>4</v>
      </c>
      <c r="H144" s="3" t="n">
        <v>2811542.13</v>
      </c>
    </row>
    <row r="145" customFormat="false" ht="15" hidden="false" customHeight="false" outlineLevel="0" collapsed="false">
      <c r="A145" s="3" t="s">
        <v>199</v>
      </c>
      <c r="B145" s="3" t="s">
        <v>5</v>
      </c>
      <c r="C145" s="3" t="s">
        <v>8</v>
      </c>
      <c r="D145" s="3" t="s">
        <v>7</v>
      </c>
      <c r="E145" s="3" t="n">
        <v>396.23</v>
      </c>
      <c r="F145" s="3" t="n">
        <v>5386321</v>
      </c>
      <c r="G145" s="3" t="n">
        <v>0</v>
      </c>
      <c r="H145" s="3" t="n">
        <v>0</v>
      </c>
    </row>
    <row r="146" customFormat="false" ht="15" hidden="false" customHeight="false" outlineLevel="0" collapsed="false">
      <c r="A146" s="3" t="s">
        <v>200</v>
      </c>
      <c r="B146" s="3" t="s">
        <v>5</v>
      </c>
      <c r="C146" s="3" t="s">
        <v>8</v>
      </c>
      <c r="D146" s="3" t="s">
        <v>7</v>
      </c>
      <c r="E146" s="3" t="n">
        <v>391.33</v>
      </c>
      <c r="F146" s="3" t="n">
        <v>5260885</v>
      </c>
      <c r="G146" s="3" t="n">
        <v>2</v>
      </c>
      <c r="H146" s="3" t="n">
        <v>1451018</v>
      </c>
    </row>
    <row r="147" customFormat="false" ht="15" hidden="false" customHeight="false" outlineLevel="0" collapsed="false">
      <c r="A147" s="3" t="s">
        <v>201</v>
      </c>
      <c r="B147" s="3" t="s">
        <v>5</v>
      </c>
      <c r="C147" s="3" t="s">
        <v>8</v>
      </c>
      <c r="D147" s="3" t="s">
        <v>7</v>
      </c>
      <c r="E147" s="3" t="n">
        <v>388.34</v>
      </c>
      <c r="F147" s="3" t="n">
        <v>6932998</v>
      </c>
      <c r="G147" s="3" t="n">
        <v>1</v>
      </c>
      <c r="H147" s="3" t="n">
        <v>278052.6</v>
      </c>
    </row>
    <row r="148" customFormat="false" ht="15" hidden="false" customHeight="false" outlineLevel="0" collapsed="false">
      <c r="A148" s="3" t="s">
        <v>202</v>
      </c>
      <c r="B148" s="3" t="s">
        <v>5</v>
      </c>
      <c r="C148" s="3" t="s">
        <v>8</v>
      </c>
      <c r="D148" s="3" t="s">
        <v>7</v>
      </c>
      <c r="E148" s="3" t="n">
        <v>388.6</v>
      </c>
      <c r="F148" s="3" t="n">
        <v>7588951</v>
      </c>
      <c r="G148" s="3" t="n">
        <v>0</v>
      </c>
      <c r="H148" s="3" t="n">
        <v>0</v>
      </c>
    </row>
    <row r="149" customFormat="false" ht="15" hidden="false" customHeight="false" outlineLevel="0" collapsed="false">
      <c r="A149" s="3" t="s">
        <v>203</v>
      </c>
      <c r="B149" s="3" t="s">
        <v>5</v>
      </c>
      <c r="C149" s="3" t="s">
        <v>8</v>
      </c>
      <c r="D149" s="3" t="s">
        <v>7</v>
      </c>
      <c r="E149" s="3" t="n">
        <v>392.12</v>
      </c>
      <c r="F149" s="3" t="n">
        <v>7776385</v>
      </c>
      <c r="G149" s="3" t="n">
        <v>1</v>
      </c>
      <c r="H149" s="3" t="n">
        <v>1245116.93</v>
      </c>
    </row>
    <row r="150" customFormat="false" ht="15" hidden="false" customHeight="false" outlineLevel="0" collapsed="false">
      <c r="A150" s="3" t="s">
        <v>204</v>
      </c>
      <c r="B150" s="3" t="s">
        <v>5</v>
      </c>
      <c r="C150" s="3" t="s">
        <v>8</v>
      </c>
      <c r="D150" s="3" t="s">
        <v>7</v>
      </c>
      <c r="E150" s="3" t="n">
        <v>384</v>
      </c>
      <c r="F150" s="3" t="n">
        <v>5432452</v>
      </c>
      <c r="G150" s="3" t="n">
        <v>2</v>
      </c>
      <c r="H150" s="3" t="n">
        <v>2358088.17</v>
      </c>
    </row>
    <row r="151" customFormat="false" ht="15" hidden="false" customHeight="false" outlineLevel="0" collapsed="false">
      <c r="A151" s="3" t="s">
        <v>205</v>
      </c>
      <c r="B151" s="3" t="s">
        <v>5</v>
      </c>
      <c r="C151" s="3" t="s">
        <v>8</v>
      </c>
      <c r="D151" s="3" t="s">
        <v>7</v>
      </c>
      <c r="E151" s="3" t="n">
        <v>377.21</v>
      </c>
      <c r="F151" s="3" t="n">
        <v>5190565</v>
      </c>
      <c r="G151" s="3" t="n">
        <v>1</v>
      </c>
      <c r="H151" s="3" t="n">
        <v>1241450.16</v>
      </c>
    </row>
    <row r="152" customFormat="false" ht="15" hidden="false" customHeight="false" outlineLevel="0" collapsed="false">
      <c r="A152" s="3" t="s">
        <v>206</v>
      </c>
      <c r="B152" s="3" t="s">
        <v>5</v>
      </c>
      <c r="C152" s="3" t="s">
        <v>8</v>
      </c>
      <c r="D152" s="3" t="s">
        <v>7</v>
      </c>
      <c r="E152" s="3" t="n">
        <v>375.44</v>
      </c>
      <c r="F152" s="3" t="n">
        <v>7457545</v>
      </c>
      <c r="G152" s="3" t="n">
        <v>0</v>
      </c>
      <c r="H152" s="3" t="n">
        <v>0</v>
      </c>
    </row>
    <row r="153" customFormat="false" ht="15" hidden="false" customHeight="false" outlineLevel="0" collapsed="false">
      <c r="A153" s="3" t="s">
        <v>207</v>
      </c>
      <c r="B153" s="3" t="s">
        <v>5</v>
      </c>
      <c r="C153" s="3" t="s">
        <v>8</v>
      </c>
      <c r="D153" s="3" t="s">
        <v>7</v>
      </c>
      <c r="E153" s="3" t="n">
        <v>365.85</v>
      </c>
      <c r="F153" s="3" t="n">
        <v>2294730</v>
      </c>
      <c r="G153" s="3" t="n">
        <v>2</v>
      </c>
      <c r="H153" s="3" t="n">
        <v>1630550.05</v>
      </c>
    </row>
    <row r="154" customFormat="false" ht="15" hidden="false" customHeight="false" outlineLevel="0" collapsed="false">
      <c r="A154" s="3" t="s">
        <v>208</v>
      </c>
      <c r="B154" s="3" t="s">
        <v>5</v>
      </c>
      <c r="C154" s="3" t="s">
        <v>8</v>
      </c>
      <c r="D154" s="3" t="s">
        <v>7</v>
      </c>
      <c r="E154" s="3" t="n">
        <v>369.8</v>
      </c>
      <c r="F154" s="3" t="n">
        <v>1199069</v>
      </c>
      <c r="G154" s="3" t="n">
        <v>1</v>
      </c>
      <c r="H154" s="3" t="n">
        <v>1191174.6</v>
      </c>
    </row>
    <row r="155" customFormat="false" ht="15" hidden="false" customHeight="false" outlineLevel="0" collapsed="false">
      <c r="A155" s="3" t="s">
        <v>209</v>
      </c>
      <c r="B155" s="3" t="s">
        <v>5</v>
      </c>
      <c r="C155" s="3" t="s">
        <v>8</v>
      </c>
      <c r="D155" s="3" t="s">
        <v>7</v>
      </c>
      <c r="E155" s="3" t="n">
        <v>384.58</v>
      </c>
      <c r="F155" s="3" t="n">
        <v>4237816</v>
      </c>
      <c r="G155" s="3" t="n">
        <v>0</v>
      </c>
      <c r="H155" s="3" t="n">
        <v>0</v>
      </c>
    </row>
    <row r="156" customFormat="false" ht="15" hidden="false" customHeight="false" outlineLevel="0" collapsed="false">
      <c r="A156" s="3" t="s">
        <v>210</v>
      </c>
      <c r="B156" s="3" t="s">
        <v>5</v>
      </c>
      <c r="C156" s="3" t="s">
        <v>8</v>
      </c>
      <c r="D156" s="3" t="s">
        <v>7</v>
      </c>
      <c r="E156" s="3" t="n">
        <v>383.92</v>
      </c>
      <c r="F156" s="3" t="n">
        <v>6760429</v>
      </c>
      <c r="G156" s="3" t="n">
        <v>1</v>
      </c>
      <c r="H156" s="3" t="n">
        <v>1815105.5</v>
      </c>
    </row>
    <row r="157" customFormat="false" ht="15" hidden="false" customHeight="false" outlineLevel="0" collapsed="false">
      <c r="A157" s="3" t="s">
        <v>211</v>
      </c>
      <c r="B157" s="3" t="s">
        <v>5</v>
      </c>
      <c r="C157" s="3" t="s">
        <v>8</v>
      </c>
      <c r="D157" s="3" t="s">
        <v>7</v>
      </c>
      <c r="E157" s="3" t="n">
        <v>389.14</v>
      </c>
      <c r="F157" s="3" t="n">
        <v>4311806</v>
      </c>
      <c r="G157" s="3" t="n">
        <v>0</v>
      </c>
      <c r="H157" s="3" t="n">
        <v>0</v>
      </c>
    </row>
    <row r="158" customFormat="false" ht="15" hidden="false" customHeight="false" outlineLevel="0" collapsed="false">
      <c r="A158" s="3" t="s">
        <v>212</v>
      </c>
      <c r="B158" s="3" t="s">
        <v>5</v>
      </c>
      <c r="C158" s="3" t="s">
        <v>8</v>
      </c>
      <c r="D158" s="3" t="s">
        <v>7</v>
      </c>
      <c r="E158" s="3" t="n">
        <v>388.58</v>
      </c>
      <c r="F158" s="3" t="n">
        <v>6425046</v>
      </c>
      <c r="G158" s="3" t="n">
        <v>1</v>
      </c>
      <c r="H158" s="3" t="n">
        <v>1084084.3</v>
      </c>
    </row>
    <row r="159" customFormat="false" ht="15" hidden="false" customHeight="false" outlineLevel="0" collapsed="false">
      <c r="A159" s="3" t="s">
        <v>213</v>
      </c>
      <c r="B159" s="3" t="s">
        <v>5</v>
      </c>
      <c r="C159" s="3" t="s">
        <v>8</v>
      </c>
      <c r="D159" s="3" t="s">
        <v>7</v>
      </c>
      <c r="E159" s="3" t="n">
        <v>374.63</v>
      </c>
      <c r="F159" s="3" t="n">
        <v>2739168</v>
      </c>
      <c r="G159" s="3" t="n">
        <v>3</v>
      </c>
      <c r="H159" s="3" t="n">
        <v>3068312.78</v>
      </c>
    </row>
    <row r="160" customFormat="false" ht="15" hidden="false" customHeight="false" outlineLevel="0" collapsed="false">
      <c r="A160" s="3" t="s">
        <v>214</v>
      </c>
      <c r="B160" s="3" t="s">
        <v>5</v>
      </c>
      <c r="C160" s="3" t="s">
        <v>8</v>
      </c>
      <c r="D160" s="3" t="s">
        <v>7</v>
      </c>
      <c r="E160" s="3" t="n">
        <v>382.73</v>
      </c>
      <c r="F160" s="3" t="n">
        <v>1614465</v>
      </c>
      <c r="G160" s="3" t="n">
        <v>1</v>
      </c>
      <c r="H160" s="3" t="n">
        <v>1796844.06</v>
      </c>
    </row>
    <row r="161" customFormat="false" ht="15" hidden="false" customHeight="false" outlineLevel="0" collapsed="false">
      <c r="A161" s="3" t="s">
        <v>215</v>
      </c>
      <c r="B161" s="3" t="s">
        <v>5</v>
      </c>
      <c r="C161" s="3" t="s">
        <v>8</v>
      </c>
      <c r="D161" s="3" t="s">
        <v>7</v>
      </c>
      <c r="E161" s="3" t="n">
        <v>376.67</v>
      </c>
      <c r="F161" s="3" t="n">
        <v>2913330</v>
      </c>
      <c r="G161" s="3" t="n">
        <v>1</v>
      </c>
      <c r="H161" s="3" t="n">
        <v>916362.39</v>
      </c>
    </row>
    <row r="162" customFormat="false" ht="15" hidden="false" customHeight="false" outlineLevel="0" collapsed="false">
      <c r="A162" s="3" t="s">
        <v>216</v>
      </c>
      <c r="B162" s="3" t="s">
        <v>5</v>
      </c>
      <c r="C162" s="3" t="s">
        <v>8</v>
      </c>
      <c r="D162" s="3" t="s">
        <v>7</v>
      </c>
      <c r="E162" s="3" t="n">
        <v>375.26</v>
      </c>
      <c r="F162" s="3" t="n">
        <v>2251718</v>
      </c>
      <c r="G162" s="3" t="n">
        <v>3</v>
      </c>
      <c r="H162" s="3" t="n">
        <v>4052619.57</v>
      </c>
    </row>
    <row r="163" customFormat="false" ht="15" hidden="false" customHeight="false" outlineLevel="0" collapsed="false">
      <c r="A163" s="3" t="s">
        <v>217</v>
      </c>
      <c r="B163" s="3" t="s">
        <v>5</v>
      </c>
      <c r="C163" s="3" t="s">
        <v>8</v>
      </c>
      <c r="D163" s="3" t="s">
        <v>7</v>
      </c>
      <c r="E163" s="3" t="n">
        <v>375.67</v>
      </c>
      <c r="F163" s="3" t="n">
        <v>3395590</v>
      </c>
      <c r="G163" s="3" t="n">
        <v>4</v>
      </c>
      <c r="H163" s="3" t="n">
        <v>2845578.23</v>
      </c>
    </row>
    <row r="164" customFormat="false" ht="15" hidden="false" customHeight="false" outlineLevel="0" collapsed="false">
      <c r="A164" s="3" t="s">
        <v>218</v>
      </c>
      <c r="B164" s="3" t="s">
        <v>5</v>
      </c>
      <c r="C164" s="3" t="s">
        <v>8</v>
      </c>
      <c r="D164" s="3" t="s">
        <v>7</v>
      </c>
      <c r="E164" s="3" t="n">
        <v>373.77</v>
      </c>
      <c r="F164" s="3" t="n">
        <v>4214964</v>
      </c>
      <c r="G164" s="3" t="n">
        <v>3</v>
      </c>
      <c r="H164" s="3" t="n">
        <v>2410283.4</v>
      </c>
    </row>
    <row r="165" customFormat="false" ht="15" hidden="false" customHeight="false" outlineLevel="0" collapsed="false">
      <c r="A165" s="3" t="s">
        <v>219</v>
      </c>
      <c r="B165" s="3" t="s">
        <v>5</v>
      </c>
      <c r="C165" s="3" t="s">
        <v>8</v>
      </c>
      <c r="D165" s="3" t="s">
        <v>7</v>
      </c>
      <c r="E165" s="3" t="n">
        <v>381.59</v>
      </c>
      <c r="F165" s="3" t="n">
        <v>3802296</v>
      </c>
      <c r="G165" s="3" t="n">
        <v>0</v>
      </c>
      <c r="H165" s="3" t="n">
        <v>0</v>
      </c>
    </row>
    <row r="166" customFormat="false" ht="15" hidden="false" customHeight="false" outlineLevel="0" collapsed="false">
      <c r="A166" s="3" t="s">
        <v>220</v>
      </c>
      <c r="B166" s="3" t="s">
        <v>5</v>
      </c>
      <c r="C166" s="3" t="s">
        <v>8</v>
      </c>
      <c r="D166" s="3" t="s">
        <v>7</v>
      </c>
      <c r="E166" s="3" t="n">
        <v>383.55</v>
      </c>
      <c r="F166" s="3" t="n">
        <v>3574839</v>
      </c>
      <c r="G166" s="3" t="n">
        <v>0</v>
      </c>
      <c r="H166" s="3" t="n">
        <v>0</v>
      </c>
    </row>
    <row r="167" customFormat="false" ht="15" hidden="false" customHeight="false" outlineLevel="0" collapsed="false">
      <c r="A167" s="3" t="s">
        <v>221</v>
      </c>
      <c r="B167" s="3" t="s">
        <v>5</v>
      </c>
      <c r="C167" s="3" t="s">
        <v>8</v>
      </c>
      <c r="D167" s="3" t="s">
        <v>7</v>
      </c>
      <c r="E167" s="3" t="n">
        <v>381.39</v>
      </c>
      <c r="F167" s="3" t="n">
        <v>5695284</v>
      </c>
      <c r="G167" s="3" t="n">
        <v>1</v>
      </c>
      <c r="H167" s="3" t="n">
        <v>28231.74</v>
      </c>
    </row>
    <row r="168" customFormat="false" ht="15" hidden="false" customHeight="false" outlineLevel="0" collapsed="false">
      <c r="A168" s="3" t="s">
        <v>222</v>
      </c>
      <c r="B168" s="3" t="s">
        <v>5</v>
      </c>
      <c r="C168" s="3" t="s">
        <v>8</v>
      </c>
      <c r="D168" s="3" t="s">
        <v>7</v>
      </c>
      <c r="E168" s="3" t="n">
        <v>378.19</v>
      </c>
      <c r="F168" s="3" t="n">
        <v>6945066</v>
      </c>
      <c r="G168" s="3" t="n">
        <v>1</v>
      </c>
      <c r="H168" s="3" t="n">
        <v>1764644.04</v>
      </c>
    </row>
    <row r="169" customFormat="false" ht="15" hidden="false" customHeight="false" outlineLevel="0" collapsed="false">
      <c r="A169" s="3" t="s">
        <v>223</v>
      </c>
      <c r="B169" s="3" t="s">
        <v>5</v>
      </c>
      <c r="C169" s="3" t="s">
        <v>8</v>
      </c>
      <c r="D169" s="3" t="s">
        <v>7</v>
      </c>
      <c r="E169" s="3" t="n">
        <v>373.95</v>
      </c>
      <c r="F169" s="3" t="n">
        <v>769243</v>
      </c>
      <c r="G169" s="3" t="n">
        <v>1</v>
      </c>
      <c r="H169" s="3" t="n">
        <v>562932.45</v>
      </c>
    </row>
    <row r="170" customFormat="false" ht="15" hidden="false" customHeight="false" outlineLevel="0" collapsed="false">
      <c r="A170" s="3" t="s">
        <v>224</v>
      </c>
      <c r="B170" s="3" t="s">
        <v>5</v>
      </c>
      <c r="C170" s="3" t="s">
        <v>8</v>
      </c>
      <c r="D170" s="3" t="s">
        <v>7</v>
      </c>
      <c r="E170" s="3" t="n">
        <v>378.06</v>
      </c>
      <c r="F170" s="3" t="n">
        <v>7980694</v>
      </c>
      <c r="G170" s="3" t="n">
        <v>1</v>
      </c>
      <c r="H170" s="3" t="n">
        <v>777201</v>
      </c>
    </row>
    <row r="171" customFormat="false" ht="15" hidden="false" customHeight="false" outlineLevel="0" collapsed="false">
      <c r="A171" s="3" t="s">
        <v>225</v>
      </c>
      <c r="B171" s="3" t="s">
        <v>5</v>
      </c>
      <c r="C171" s="3" t="s">
        <v>8</v>
      </c>
      <c r="D171" s="3" t="s">
        <v>7</v>
      </c>
      <c r="E171" s="3" t="n">
        <v>378</v>
      </c>
      <c r="F171" s="3" t="n">
        <v>3827589</v>
      </c>
      <c r="G171" s="3" t="n">
        <v>5</v>
      </c>
      <c r="H171" s="3" t="n">
        <v>5791329.53</v>
      </c>
    </row>
    <row r="172" customFormat="false" ht="15" hidden="false" customHeight="false" outlineLevel="0" collapsed="false">
      <c r="A172" s="3" t="s">
        <v>226</v>
      </c>
      <c r="B172" s="3" t="s">
        <v>5</v>
      </c>
      <c r="C172" s="3" t="s">
        <v>8</v>
      </c>
      <c r="D172" s="3" t="s">
        <v>7</v>
      </c>
      <c r="E172" s="3" t="n">
        <v>370.83</v>
      </c>
      <c r="F172" s="3" t="n">
        <v>6471075</v>
      </c>
      <c r="G172" s="3" t="n">
        <v>1</v>
      </c>
      <c r="H172" s="3" t="n">
        <v>137715.2</v>
      </c>
    </row>
    <row r="173" customFormat="false" ht="15" hidden="false" customHeight="false" outlineLevel="0" collapsed="false">
      <c r="A173" s="3" t="s">
        <v>227</v>
      </c>
      <c r="B173" s="3" t="s">
        <v>5</v>
      </c>
      <c r="C173" s="3" t="s">
        <v>8</v>
      </c>
      <c r="D173" s="3" t="s">
        <v>7</v>
      </c>
      <c r="E173" s="3" t="n">
        <v>369.18</v>
      </c>
      <c r="F173" s="3" t="n">
        <v>6443896</v>
      </c>
      <c r="G173" s="3" t="n">
        <v>2</v>
      </c>
      <c r="H173" s="3" t="n">
        <v>914595.21</v>
      </c>
    </row>
    <row r="174" customFormat="false" ht="15" hidden="false" customHeight="false" outlineLevel="0" collapsed="false">
      <c r="A174" s="3" t="s">
        <v>228</v>
      </c>
      <c r="B174" s="3" t="s">
        <v>5</v>
      </c>
      <c r="C174" s="3" t="s">
        <v>8</v>
      </c>
      <c r="D174" s="3" t="s">
        <v>7</v>
      </c>
      <c r="E174" s="3" t="n">
        <v>375.47</v>
      </c>
      <c r="F174" s="3" t="n">
        <v>5147827</v>
      </c>
      <c r="G174" s="3" t="n">
        <v>3</v>
      </c>
      <c r="H174" s="3" t="n">
        <v>2616377.6</v>
      </c>
    </row>
    <row r="175" customFormat="false" ht="15" hidden="false" customHeight="false" outlineLevel="0" collapsed="false">
      <c r="A175" s="3" t="s">
        <v>229</v>
      </c>
      <c r="B175" s="3" t="s">
        <v>5</v>
      </c>
      <c r="C175" s="3" t="s">
        <v>8</v>
      </c>
      <c r="D175" s="3" t="s">
        <v>7</v>
      </c>
      <c r="E175" s="3" t="n">
        <v>376.42</v>
      </c>
      <c r="F175" s="3" t="n">
        <v>2414950</v>
      </c>
      <c r="G175" s="3" t="n">
        <v>0</v>
      </c>
      <c r="H175" s="3" t="n">
        <v>0</v>
      </c>
    </row>
    <row r="176" customFormat="false" ht="15" hidden="false" customHeight="false" outlineLevel="0" collapsed="false">
      <c r="A176" s="3" t="s">
        <v>230</v>
      </c>
      <c r="B176" s="3" t="s">
        <v>5</v>
      </c>
      <c r="C176" s="3" t="s">
        <v>8</v>
      </c>
      <c r="D176" s="3" t="s">
        <v>7</v>
      </c>
      <c r="E176" s="3" t="n">
        <v>391.45</v>
      </c>
      <c r="F176" s="3" t="n">
        <v>5582081</v>
      </c>
      <c r="G176" s="3" t="n">
        <v>1</v>
      </c>
      <c r="H176" s="3" t="n">
        <v>1958288.8</v>
      </c>
    </row>
    <row r="177" customFormat="false" ht="15" hidden="false" customHeight="false" outlineLevel="0" collapsed="false">
      <c r="A177" s="3" t="s">
        <v>231</v>
      </c>
      <c r="B177" s="3" t="s">
        <v>5</v>
      </c>
      <c r="C177" s="3" t="s">
        <v>8</v>
      </c>
      <c r="D177" s="3" t="s">
        <v>7</v>
      </c>
      <c r="E177" s="3" t="n">
        <v>395.7</v>
      </c>
      <c r="F177" s="3" t="n">
        <v>3682317</v>
      </c>
      <c r="G177" s="3" t="n">
        <v>2</v>
      </c>
      <c r="H177" s="3" t="n">
        <v>2594668.75</v>
      </c>
    </row>
    <row r="178" customFormat="false" ht="15" hidden="false" customHeight="false" outlineLevel="0" collapsed="false">
      <c r="A178" s="3" t="s">
        <v>232</v>
      </c>
      <c r="B178" s="3" t="s">
        <v>5</v>
      </c>
      <c r="C178" s="3" t="s">
        <v>8</v>
      </c>
      <c r="D178" s="3" t="s">
        <v>7</v>
      </c>
      <c r="E178" s="3" t="n">
        <v>402.23</v>
      </c>
      <c r="F178" s="3" t="n">
        <v>3385199</v>
      </c>
      <c r="G178" s="3" t="n">
        <v>3</v>
      </c>
      <c r="H178" s="3" t="n">
        <v>2782836.92</v>
      </c>
    </row>
    <row r="179" customFormat="false" ht="15" hidden="false" customHeight="false" outlineLevel="0" collapsed="false">
      <c r="A179" s="3" t="s">
        <v>233</v>
      </c>
      <c r="B179" s="3" t="s">
        <v>5</v>
      </c>
      <c r="C179" s="3" t="s">
        <v>8</v>
      </c>
      <c r="D179" s="3" t="s">
        <v>7</v>
      </c>
      <c r="E179" s="3" t="n">
        <v>397.03</v>
      </c>
      <c r="F179" s="3" t="n">
        <v>2714230</v>
      </c>
      <c r="G179" s="3" t="n">
        <v>1</v>
      </c>
      <c r="H179" s="3" t="n">
        <v>761240.09</v>
      </c>
    </row>
    <row r="180" customFormat="false" ht="15" hidden="false" customHeight="false" outlineLevel="0" collapsed="false">
      <c r="A180" s="3" t="s">
        <v>234</v>
      </c>
      <c r="B180" s="3" t="s">
        <v>5</v>
      </c>
      <c r="C180" s="3" t="s">
        <v>8</v>
      </c>
      <c r="D180" s="3" t="s">
        <v>7</v>
      </c>
      <c r="E180" s="3" t="n">
        <v>397.68</v>
      </c>
      <c r="F180" s="3" t="n">
        <v>4744467</v>
      </c>
      <c r="G180" s="3" t="n">
        <v>2</v>
      </c>
      <c r="H180" s="3" t="n">
        <v>2486359.66</v>
      </c>
    </row>
    <row r="181" customFormat="false" ht="15" hidden="false" customHeight="false" outlineLevel="0" collapsed="false">
      <c r="A181" s="3" t="s">
        <v>235</v>
      </c>
      <c r="B181" s="3" t="s">
        <v>5</v>
      </c>
      <c r="C181" s="3" t="s">
        <v>8</v>
      </c>
      <c r="D181" s="3" t="s">
        <v>7</v>
      </c>
      <c r="E181" s="3" t="n">
        <v>393.13</v>
      </c>
      <c r="F181" s="3" t="n">
        <v>7281164</v>
      </c>
      <c r="G181" s="3" t="n">
        <v>5</v>
      </c>
      <c r="H181" s="3" t="n">
        <v>6000730.91</v>
      </c>
    </row>
    <row r="182" customFormat="false" ht="15" hidden="false" customHeight="false" outlineLevel="0" collapsed="false">
      <c r="A182" s="3" t="s">
        <v>236</v>
      </c>
      <c r="B182" s="3" t="s">
        <v>5</v>
      </c>
      <c r="C182" s="3" t="s">
        <v>8</v>
      </c>
      <c r="D182" s="3" t="s">
        <v>7</v>
      </c>
      <c r="E182" s="3" t="n">
        <v>382.47</v>
      </c>
      <c r="F182" s="3" t="n">
        <v>3142407</v>
      </c>
      <c r="G182" s="3" t="n">
        <v>2</v>
      </c>
      <c r="H182" s="3" t="n">
        <v>3775941.54</v>
      </c>
    </row>
    <row r="183" customFormat="false" ht="15" hidden="false" customHeight="false" outlineLevel="0" collapsed="false">
      <c r="A183" s="3" t="s">
        <v>237</v>
      </c>
      <c r="B183" s="3" t="s">
        <v>5</v>
      </c>
      <c r="C183" s="3" t="s">
        <v>8</v>
      </c>
      <c r="D183" s="3" t="s">
        <v>7</v>
      </c>
      <c r="E183" s="3" t="n">
        <v>376.29</v>
      </c>
      <c r="F183" s="3" t="n">
        <v>6787528</v>
      </c>
      <c r="G183" s="3" t="n">
        <v>0</v>
      </c>
      <c r="H183" s="3" t="n">
        <v>0</v>
      </c>
    </row>
    <row r="184" customFormat="false" ht="15" hidden="false" customHeight="false" outlineLevel="0" collapsed="false">
      <c r="A184" s="3" t="s">
        <v>238</v>
      </c>
      <c r="B184" s="3" t="s">
        <v>5</v>
      </c>
      <c r="C184" s="3" t="s">
        <v>8</v>
      </c>
      <c r="D184" s="3" t="s">
        <v>7</v>
      </c>
      <c r="E184" s="3" t="n">
        <v>369.24</v>
      </c>
      <c r="F184" s="3" t="n">
        <v>2816996</v>
      </c>
      <c r="G184" s="3" t="n">
        <v>3</v>
      </c>
      <c r="H184" s="3" t="n">
        <v>3157660.52</v>
      </c>
    </row>
    <row r="185" customFormat="false" ht="15" hidden="false" customHeight="false" outlineLevel="0" collapsed="false">
      <c r="A185" s="3" t="s">
        <v>239</v>
      </c>
      <c r="B185" s="3" t="s">
        <v>5</v>
      </c>
      <c r="C185" s="3" t="s">
        <v>8</v>
      </c>
      <c r="D185" s="3" t="s">
        <v>7</v>
      </c>
      <c r="E185" s="3" t="n">
        <v>361.18</v>
      </c>
      <c r="F185" s="3" t="n">
        <v>6106106</v>
      </c>
      <c r="G185" s="3" t="n">
        <v>1</v>
      </c>
      <c r="H185" s="3" t="n">
        <v>646648.75</v>
      </c>
    </row>
    <row r="186" customFormat="false" ht="15" hidden="false" customHeight="false" outlineLevel="0" collapsed="false">
      <c r="A186" s="3" t="s">
        <v>240</v>
      </c>
      <c r="B186" s="3" t="s">
        <v>5</v>
      </c>
      <c r="C186" s="3" t="s">
        <v>8</v>
      </c>
      <c r="D186" s="3" t="s">
        <v>7</v>
      </c>
      <c r="E186" s="3" t="n">
        <v>364.37</v>
      </c>
      <c r="F186" s="3" t="n">
        <v>7786171</v>
      </c>
      <c r="G186" s="3" t="n">
        <v>1</v>
      </c>
      <c r="H186" s="3" t="n">
        <v>948270</v>
      </c>
    </row>
    <row r="187" customFormat="false" ht="15" hidden="false" customHeight="false" outlineLevel="0" collapsed="false">
      <c r="A187" s="3" t="s">
        <v>241</v>
      </c>
      <c r="B187" s="3" t="s">
        <v>5</v>
      </c>
      <c r="C187" s="3" t="s">
        <v>8</v>
      </c>
      <c r="D187" s="3" t="s">
        <v>7</v>
      </c>
      <c r="E187" s="3" t="n">
        <v>350.22</v>
      </c>
      <c r="F187" s="3" t="n">
        <v>4113858</v>
      </c>
      <c r="G187" s="3" t="n">
        <v>1</v>
      </c>
      <c r="H187" s="3" t="n">
        <v>654910.02</v>
      </c>
    </row>
    <row r="188" customFormat="false" ht="15" hidden="false" customHeight="false" outlineLevel="0" collapsed="false">
      <c r="A188" s="3" t="s">
        <v>242</v>
      </c>
      <c r="B188" s="3" t="s">
        <v>5</v>
      </c>
      <c r="C188" s="3" t="s">
        <v>8</v>
      </c>
      <c r="D188" s="3" t="s">
        <v>7</v>
      </c>
      <c r="E188" s="3" t="n">
        <v>347.61</v>
      </c>
      <c r="F188" s="3" t="n">
        <v>1363772</v>
      </c>
      <c r="G188" s="3" t="n">
        <v>2</v>
      </c>
      <c r="H188" s="3" t="n">
        <v>1687861.86</v>
      </c>
    </row>
    <row r="189" customFormat="false" ht="15" hidden="false" customHeight="false" outlineLevel="0" collapsed="false">
      <c r="A189" s="3" t="s">
        <v>243</v>
      </c>
      <c r="B189" s="3" t="s">
        <v>5</v>
      </c>
      <c r="C189" s="3" t="s">
        <v>8</v>
      </c>
      <c r="D189" s="3" t="s">
        <v>7</v>
      </c>
      <c r="E189" s="3" t="n">
        <v>351.05</v>
      </c>
      <c r="F189" s="3" t="n">
        <v>7849566</v>
      </c>
      <c r="G189" s="3" t="n">
        <v>3</v>
      </c>
      <c r="H189" s="3" t="n">
        <v>3645540.44</v>
      </c>
    </row>
    <row r="190" customFormat="false" ht="15" hidden="false" customHeight="false" outlineLevel="0" collapsed="false">
      <c r="A190" s="3" t="s">
        <v>244</v>
      </c>
      <c r="B190" s="3" t="s">
        <v>5</v>
      </c>
      <c r="C190" s="3" t="s">
        <v>8</v>
      </c>
      <c r="D190" s="3" t="s">
        <v>7</v>
      </c>
      <c r="E190" s="3" t="n">
        <v>350.33</v>
      </c>
      <c r="F190" s="3" t="n">
        <v>6430114</v>
      </c>
      <c r="G190" s="3" t="n">
        <v>0</v>
      </c>
      <c r="H190" s="3" t="n">
        <v>0</v>
      </c>
    </row>
    <row r="191" customFormat="false" ht="15" hidden="false" customHeight="false" outlineLevel="0" collapsed="false">
      <c r="A191" s="3" t="s">
        <v>245</v>
      </c>
      <c r="B191" s="3" t="s">
        <v>5</v>
      </c>
      <c r="C191" s="3" t="s">
        <v>8</v>
      </c>
      <c r="D191" s="3" t="s">
        <v>7</v>
      </c>
      <c r="E191" s="3" t="n">
        <v>358.2</v>
      </c>
      <c r="F191" s="3" t="n">
        <v>4884200</v>
      </c>
      <c r="G191" s="3" t="n">
        <v>1</v>
      </c>
      <c r="H191" s="3" t="n">
        <v>1665620.06</v>
      </c>
    </row>
    <row r="192" customFormat="false" ht="15" hidden="false" customHeight="false" outlineLevel="0" collapsed="false">
      <c r="A192" s="3" t="s">
        <v>246</v>
      </c>
      <c r="B192" s="3" t="s">
        <v>5</v>
      </c>
      <c r="C192" s="3" t="s">
        <v>8</v>
      </c>
      <c r="D192" s="3" t="s">
        <v>7</v>
      </c>
      <c r="E192" s="3" t="n">
        <v>358.98</v>
      </c>
      <c r="F192" s="3" t="n">
        <v>2253664</v>
      </c>
      <c r="G192" s="3" t="n">
        <v>1</v>
      </c>
      <c r="H192" s="3" t="n">
        <v>1627112.65</v>
      </c>
    </row>
    <row r="193" customFormat="false" ht="15" hidden="false" customHeight="false" outlineLevel="0" collapsed="false">
      <c r="A193" s="3" t="s">
        <v>247</v>
      </c>
      <c r="B193" s="3" t="s">
        <v>5</v>
      </c>
      <c r="C193" s="3" t="s">
        <v>8</v>
      </c>
      <c r="D193" s="3" t="s">
        <v>7</v>
      </c>
      <c r="E193" s="3" t="n">
        <v>372.32</v>
      </c>
      <c r="F193" s="3" t="n">
        <v>974127</v>
      </c>
      <c r="G193" s="3" t="n">
        <v>4</v>
      </c>
      <c r="H193" s="3" t="n">
        <v>2346136.98</v>
      </c>
    </row>
    <row r="194" customFormat="false" ht="15" hidden="false" customHeight="false" outlineLevel="0" collapsed="false">
      <c r="A194" s="3" t="s">
        <v>248</v>
      </c>
      <c r="B194" s="3" t="s">
        <v>5</v>
      </c>
      <c r="C194" s="3" t="s">
        <v>8</v>
      </c>
      <c r="D194" s="3" t="s">
        <v>7</v>
      </c>
      <c r="E194" s="3" t="n">
        <v>374.59</v>
      </c>
      <c r="F194" s="3" t="n">
        <v>3562218</v>
      </c>
      <c r="G194" s="3" t="n">
        <v>3</v>
      </c>
      <c r="H194" s="3" t="n">
        <v>2235715.87</v>
      </c>
    </row>
    <row r="195" customFormat="false" ht="15" hidden="false" customHeight="false" outlineLevel="0" collapsed="false">
      <c r="A195" s="3" t="s">
        <v>249</v>
      </c>
      <c r="B195" s="3" t="s">
        <v>5</v>
      </c>
      <c r="C195" s="3" t="s">
        <v>8</v>
      </c>
      <c r="D195" s="3" t="s">
        <v>7</v>
      </c>
      <c r="E195" s="3" t="n">
        <v>385.09</v>
      </c>
      <c r="F195" s="3" t="n">
        <v>7154444</v>
      </c>
      <c r="G195" s="3" t="n">
        <v>1</v>
      </c>
      <c r="H195" s="3" t="n">
        <v>1439831.68</v>
      </c>
    </row>
    <row r="196" customFormat="false" ht="15" hidden="false" customHeight="false" outlineLevel="0" collapsed="false">
      <c r="A196" s="3" t="s">
        <v>250</v>
      </c>
      <c r="B196" s="3" t="s">
        <v>5</v>
      </c>
      <c r="C196" s="3" t="s">
        <v>8</v>
      </c>
      <c r="D196" s="3" t="s">
        <v>7</v>
      </c>
      <c r="E196" s="3" t="n">
        <v>398.08</v>
      </c>
      <c r="F196" s="3" t="n">
        <v>6073550</v>
      </c>
      <c r="G196" s="3" t="n">
        <v>3</v>
      </c>
      <c r="H196" s="3" t="n">
        <v>2016765.85</v>
      </c>
    </row>
    <row r="197" customFormat="false" ht="15" hidden="false" customHeight="false" outlineLevel="0" collapsed="false">
      <c r="A197" s="3" t="s">
        <v>251</v>
      </c>
      <c r="B197" s="3" t="s">
        <v>5</v>
      </c>
      <c r="C197" s="3" t="s">
        <v>8</v>
      </c>
      <c r="D197" s="3" t="s">
        <v>7</v>
      </c>
      <c r="E197" s="3" t="n">
        <v>405.21</v>
      </c>
      <c r="F197" s="3" t="n">
        <v>1242662</v>
      </c>
      <c r="G197" s="3" t="n">
        <v>4</v>
      </c>
      <c r="H197" s="3" t="n">
        <v>4505369.47</v>
      </c>
    </row>
    <row r="198" customFormat="false" ht="15" hidden="false" customHeight="false" outlineLevel="0" collapsed="false">
      <c r="A198" s="3" t="s">
        <v>252</v>
      </c>
      <c r="B198" s="3" t="s">
        <v>5</v>
      </c>
      <c r="C198" s="3" t="s">
        <v>8</v>
      </c>
      <c r="D198" s="3" t="s">
        <v>7</v>
      </c>
      <c r="E198" s="3" t="n">
        <v>402.78</v>
      </c>
      <c r="F198" s="3" t="n">
        <v>745372</v>
      </c>
      <c r="G198" s="3" t="n">
        <v>3</v>
      </c>
      <c r="H198" s="3" t="n">
        <v>2301386.02</v>
      </c>
    </row>
    <row r="199" customFormat="false" ht="15" hidden="false" customHeight="false" outlineLevel="0" collapsed="false">
      <c r="A199" s="3" t="s">
        <v>253</v>
      </c>
      <c r="B199" s="3" t="s">
        <v>5</v>
      </c>
      <c r="C199" s="3" t="s">
        <v>8</v>
      </c>
      <c r="D199" s="3" t="s">
        <v>7</v>
      </c>
      <c r="E199" s="3" t="n">
        <v>397.48</v>
      </c>
      <c r="F199" s="3" t="n">
        <v>5642601</v>
      </c>
      <c r="G199" s="3" t="n">
        <v>1</v>
      </c>
      <c r="H199" s="3" t="n">
        <v>585988.86</v>
      </c>
    </row>
    <row r="200" customFormat="false" ht="15" hidden="false" customHeight="false" outlineLevel="0" collapsed="false">
      <c r="A200" s="3" t="s">
        <v>254</v>
      </c>
      <c r="B200" s="3" t="s">
        <v>5</v>
      </c>
      <c r="C200" s="3" t="s">
        <v>8</v>
      </c>
      <c r="D200" s="3" t="s">
        <v>7</v>
      </c>
      <c r="E200" s="3" t="n">
        <v>403.2</v>
      </c>
      <c r="F200" s="3" t="n">
        <v>3486047</v>
      </c>
      <c r="G200" s="3" t="n">
        <v>2</v>
      </c>
      <c r="H200" s="3" t="n">
        <v>1418974.4</v>
      </c>
    </row>
    <row r="201" customFormat="false" ht="15" hidden="false" customHeight="false" outlineLevel="0" collapsed="false">
      <c r="A201" s="3" t="s">
        <v>255</v>
      </c>
      <c r="B201" s="3" t="s">
        <v>5</v>
      </c>
      <c r="C201" s="3" t="s">
        <v>8</v>
      </c>
      <c r="D201" s="3" t="s">
        <v>7</v>
      </c>
      <c r="E201" s="3" t="n">
        <v>404.67</v>
      </c>
      <c r="F201" s="3" t="n">
        <v>5312783</v>
      </c>
      <c r="G201" s="3" t="n">
        <v>2</v>
      </c>
      <c r="H201" s="3" t="n">
        <v>1643717.39</v>
      </c>
    </row>
    <row r="202" customFormat="false" ht="15" hidden="false" customHeight="false" outlineLevel="0" collapsed="false">
      <c r="A202" s="3" t="s">
        <v>256</v>
      </c>
      <c r="B202" s="3" t="s">
        <v>5</v>
      </c>
      <c r="C202" s="3" t="s">
        <v>8</v>
      </c>
      <c r="D202" s="3" t="s">
        <v>7</v>
      </c>
      <c r="E202" s="3" t="n">
        <v>408.22</v>
      </c>
      <c r="F202" s="3" t="n">
        <v>2326766</v>
      </c>
      <c r="G202" s="3" t="n">
        <v>1</v>
      </c>
      <c r="H202" s="3" t="n">
        <v>644237.86</v>
      </c>
    </row>
    <row r="203" customFormat="false" ht="15" hidden="false" customHeight="false" outlineLevel="0" collapsed="false">
      <c r="A203" s="3" t="s">
        <v>257</v>
      </c>
      <c r="B203" s="3" t="s">
        <v>5</v>
      </c>
      <c r="C203" s="3" t="s">
        <v>8</v>
      </c>
      <c r="D203" s="3" t="s">
        <v>7</v>
      </c>
      <c r="E203" s="3" t="n">
        <v>414.98</v>
      </c>
      <c r="F203" s="3" t="n">
        <v>2119635</v>
      </c>
      <c r="G203" s="3" t="n">
        <v>0</v>
      </c>
      <c r="H203" s="3" t="n">
        <v>0</v>
      </c>
    </row>
    <row r="204" customFormat="false" ht="15" hidden="false" customHeight="false" outlineLevel="0" collapsed="false">
      <c r="A204" s="3" t="s">
        <v>258</v>
      </c>
      <c r="B204" s="3" t="s">
        <v>5</v>
      </c>
      <c r="C204" s="3" t="s">
        <v>8</v>
      </c>
      <c r="D204" s="3" t="s">
        <v>7</v>
      </c>
      <c r="E204" s="3" t="n">
        <v>421.92</v>
      </c>
      <c r="F204" s="3" t="n">
        <v>7253982</v>
      </c>
      <c r="G204" s="3" t="n">
        <v>1</v>
      </c>
      <c r="H204" s="3" t="n">
        <v>377212.13</v>
      </c>
    </row>
    <row r="205" customFormat="false" ht="15" hidden="false" customHeight="false" outlineLevel="0" collapsed="false">
      <c r="A205" s="3" t="s">
        <v>259</v>
      </c>
      <c r="B205" s="3" t="s">
        <v>5</v>
      </c>
      <c r="C205" s="3" t="s">
        <v>8</v>
      </c>
      <c r="D205" s="3" t="s">
        <v>7</v>
      </c>
      <c r="E205" s="3" t="n">
        <v>437.04</v>
      </c>
      <c r="F205" s="3" t="n">
        <v>1808728</v>
      </c>
      <c r="G205" s="3" t="n">
        <v>3</v>
      </c>
      <c r="H205" s="3" t="n">
        <v>3557684.31</v>
      </c>
    </row>
    <row r="206" customFormat="false" ht="15" hidden="false" customHeight="false" outlineLevel="0" collapsed="false">
      <c r="A206" s="3" t="s">
        <v>260</v>
      </c>
      <c r="B206" s="3" t="s">
        <v>5</v>
      </c>
      <c r="C206" s="3" t="s">
        <v>8</v>
      </c>
      <c r="D206" s="3" t="s">
        <v>7</v>
      </c>
      <c r="E206" s="3" t="n">
        <v>437.42</v>
      </c>
      <c r="F206" s="3" t="n">
        <v>6424884</v>
      </c>
      <c r="G206" s="3" t="n">
        <v>1</v>
      </c>
      <c r="H206" s="3" t="n">
        <v>1022256.96</v>
      </c>
    </row>
    <row r="207" customFormat="false" ht="15" hidden="false" customHeight="false" outlineLevel="0" collapsed="false">
      <c r="A207" s="3" t="s">
        <v>261</v>
      </c>
      <c r="B207" s="3" t="s">
        <v>5</v>
      </c>
      <c r="C207" s="3" t="s">
        <v>8</v>
      </c>
      <c r="D207" s="3" t="s">
        <v>7</v>
      </c>
      <c r="E207" s="3" t="n">
        <v>438.05</v>
      </c>
      <c r="F207" s="3" t="n">
        <v>4445641</v>
      </c>
      <c r="G207" s="3" t="n">
        <v>1</v>
      </c>
      <c r="H207" s="3" t="n">
        <v>547322.88</v>
      </c>
    </row>
    <row r="208" customFormat="false" ht="15" hidden="false" customHeight="false" outlineLevel="0" collapsed="false">
      <c r="A208" s="3" t="s">
        <v>262</v>
      </c>
      <c r="B208" s="3" t="s">
        <v>5</v>
      </c>
      <c r="C208" s="3" t="s">
        <v>8</v>
      </c>
      <c r="D208" s="3" t="s">
        <v>7</v>
      </c>
      <c r="E208" s="3" t="n">
        <v>445.11</v>
      </c>
      <c r="F208" s="3" t="n">
        <v>4349284</v>
      </c>
      <c r="G208" s="3" t="n">
        <v>2</v>
      </c>
      <c r="H208" s="3" t="n">
        <v>3769236.57</v>
      </c>
    </row>
    <row r="209" customFormat="false" ht="15" hidden="false" customHeight="false" outlineLevel="0" collapsed="false">
      <c r="A209" s="3" t="s">
        <v>263</v>
      </c>
      <c r="B209" s="3" t="s">
        <v>5</v>
      </c>
      <c r="C209" s="3" t="s">
        <v>8</v>
      </c>
      <c r="D209" s="3" t="s">
        <v>7</v>
      </c>
      <c r="E209" s="3" t="n">
        <v>452.56</v>
      </c>
      <c r="F209" s="3" t="n">
        <v>7002356</v>
      </c>
      <c r="G209" s="3" t="n">
        <v>2</v>
      </c>
      <c r="H209" s="3" t="n">
        <v>1689213.5</v>
      </c>
    </row>
    <row r="210" customFormat="false" ht="15" hidden="false" customHeight="false" outlineLevel="0" collapsed="false">
      <c r="A210" s="3" t="s">
        <v>264</v>
      </c>
      <c r="B210" s="3" t="s">
        <v>5</v>
      </c>
      <c r="C210" s="3" t="s">
        <v>8</v>
      </c>
      <c r="D210" s="3" t="s">
        <v>7</v>
      </c>
      <c r="E210" s="3" t="n">
        <v>458.77</v>
      </c>
      <c r="F210" s="3" t="n">
        <v>956190</v>
      </c>
      <c r="G210" s="3" t="n">
        <v>2</v>
      </c>
      <c r="H210" s="3" t="n">
        <v>2127460.47</v>
      </c>
    </row>
    <row r="211" customFormat="false" ht="15" hidden="false" customHeight="false" outlineLevel="0" collapsed="false">
      <c r="A211" s="3" t="s">
        <v>265</v>
      </c>
      <c r="B211" s="3" t="s">
        <v>5</v>
      </c>
      <c r="C211" s="3" t="s">
        <v>8</v>
      </c>
      <c r="D211" s="3" t="s">
        <v>7</v>
      </c>
      <c r="E211" s="3" t="n">
        <v>450.58</v>
      </c>
      <c r="F211" s="3" t="n">
        <v>1051180</v>
      </c>
      <c r="G211" s="3" t="n">
        <v>2</v>
      </c>
      <c r="H211" s="3" t="n">
        <v>1809345.56</v>
      </c>
    </row>
    <row r="212" customFormat="false" ht="15" hidden="false" customHeight="false" outlineLevel="0" collapsed="false">
      <c r="A212" s="3" t="s">
        <v>266</v>
      </c>
      <c r="B212" s="3" t="s">
        <v>5</v>
      </c>
      <c r="C212" s="3" t="s">
        <v>8</v>
      </c>
      <c r="D212" s="3" t="s">
        <v>7</v>
      </c>
      <c r="E212" s="3" t="n">
        <v>451.77</v>
      </c>
      <c r="F212" s="3" t="n">
        <v>2562619</v>
      </c>
      <c r="G212" s="3" t="n">
        <v>7</v>
      </c>
      <c r="H212" s="3" t="n">
        <v>6979250.15</v>
      </c>
    </row>
    <row r="213" customFormat="false" ht="15" hidden="false" customHeight="false" outlineLevel="0" collapsed="false">
      <c r="A213" s="3" t="s">
        <v>267</v>
      </c>
      <c r="B213" s="3" t="s">
        <v>5</v>
      </c>
      <c r="C213" s="3" t="s">
        <v>8</v>
      </c>
      <c r="D213" s="3" t="s">
        <v>7</v>
      </c>
      <c r="E213" s="3" t="n">
        <v>445</v>
      </c>
      <c r="F213" s="3" t="n">
        <v>3902865</v>
      </c>
      <c r="G213" s="3" t="n">
        <v>0</v>
      </c>
      <c r="H213" s="3" t="n">
        <v>0</v>
      </c>
    </row>
    <row r="214" customFormat="false" ht="15" hidden="false" customHeight="false" outlineLevel="0" collapsed="false">
      <c r="A214" s="3" t="s">
        <v>268</v>
      </c>
      <c r="B214" s="3" t="s">
        <v>5</v>
      </c>
      <c r="C214" s="3" t="s">
        <v>8</v>
      </c>
      <c r="D214" s="3" t="s">
        <v>7</v>
      </c>
      <c r="E214" s="3" t="n">
        <v>437.61</v>
      </c>
      <c r="F214" s="3" t="n">
        <v>6895945</v>
      </c>
      <c r="G214" s="3" t="n">
        <v>3</v>
      </c>
      <c r="H214" s="3" t="n">
        <v>3325277.86</v>
      </c>
    </row>
    <row r="215" customFormat="false" ht="15" hidden="false" customHeight="false" outlineLevel="0" collapsed="false">
      <c r="A215" s="3" t="s">
        <v>269</v>
      </c>
      <c r="B215" s="3" t="s">
        <v>5</v>
      </c>
      <c r="C215" s="3" t="s">
        <v>8</v>
      </c>
      <c r="D215" s="3" t="s">
        <v>7</v>
      </c>
      <c r="E215" s="3" t="n">
        <v>429.85</v>
      </c>
      <c r="F215" s="3" t="n">
        <v>2213701</v>
      </c>
      <c r="G215" s="3" t="n">
        <v>1</v>
      </c>
      <c r="H215" s="3" t="n">
        <v>1605222.98</v>
      </c>
    </row>
    <row r="216" customFormat="false" ht="15" hidden="false" customHeight="false" outlineLevel="0" collapsed="false">
      <c r="A216" s="3" t="s">
        <v>270</v>
      </c>
      <c r="B216" s="3" t="s">
        <v>5</v>
      </c>
      <c r="C216" s="3" t="s">
        <v>8</v>
      </c>
      <c r="D216" s="3" t="s">
        <v>7</v>
      </c>
      <c r="E216" s="3" t="n">
        <v>419.19</v>
      </c>
      <c r="F216" s="3" t="n">
        <v>1213143</v>
      </c>
      <c r="G216" s="3" t="n">
        <v>1</v>
      </c>
      <c r="H216" s="3" t="n">
        <v>1736103.92</v>
      </c>
    </row>
    <row r="217" customFormat="false" ht="15" hidden="false" customHeight="false" outlineLevel="0" collapsed="false">
      <c r="A217" s="3" t="s">
        <v>271</v>
      </c>
      <c r="B217" s="3" t="s">
        <v>5</v>
      </c>
      <c r="C217" s="3" t="s">
        <v>8</v>
      </c>
      <c r="D217" s="3" t="s">
        <v>7</v>
      </c>
      <c r="E217" s="3" t="n">
        <v>409.29</v>
      </c>
      <c r="F217" s="3" t="n">
        <v>1003499</v>
      </c>
      <c r="G217" s="3" t="n">
        <v>3</v>
      </c>
      <c r="H217" s="3" t="n">
        <v>2617448.79</v>
      </c>
    </row>
    <row r="218" customFormat="false" ht="15" hidden="false" customHeight="false" outlineLevel="0" collapsed="false">
      <c r="A218" s="3" t="s">
        <v>272</v>
      </c>
      <c r="B218" s="3" t="s">
        <v>5</v>
      </c>
      <c r="C218" s="3" t="s">
        <v>8</v>
      </c>
      <c r="D218" s="3" t="s">
        <v>7</v>
      </c>
      <c r="E218" s="3" t="n">
        <v>414.23</v>
      </c>
      <c r="F218" s="3" t="n">
        <v>6040969</v>
      </c>
      <c r="G218" s="3" t="n">
        <v>3</v>
      </c>
      <c r="H218" s="3" t="n">
        <v>4472095.46</v>
      </c>
    </row>
    <row r="219" customFormat="false" ht="15" hidden="false" customHeight="false" outlineLevel="0" collapsed="false">
      <c r="A219" s="3" t="s">
        <v>273</v>
      </c>
      <c r="B219" s="3" t="s">
        <v>5</v>
      </c>
      <c r="C219" s="3" t="s">
        <v>8</v>
      </c>
      <c r="D219" s="3" t="s">
        <v>7</v>
      </c>
      <c r="E219" s="3" t="n">
        <v>417.92</v>
      </c>
      <c r="F219" s="3" t="n">
        <v>1416734</v>
      </c>
      <c r="G219" s="3" t="n">
        <v>2</v>
      </c>
      <c r="H219" s="3" t="n">
        <v>2800738.22</v>
      </c>
    </row>
    <row r="220" customFormat="false" ht="15" hidden="false" customHeight="false" outlineLevel="0" collapsed="false">
      <c r="A220" s="3" t="s">
        <v>274</v>
      </c>
      <c r="B220" s="3" t="s">
        <v>5</v>
      </c>
      <c r="C220" s="3" t="s">
        <v>8</v>
      </c>
      <c r="D220" s="3" t="s">
        <v>7</v>
      </c>
      <c r="E220" s="3" t="n">
        <v>409.14</v>
      </c>
      <c r="F220" s="3" t="n">
        <v>7010691</v>
      </c>
      <c r="G220" s="3" t="n">
        <v>1</v>
      </c>
      <c r="H220" s="3" t="n">
        <v>974877.12</v>
      </c>
    </row>
    <row r="221" customFormat="false" ht="15" hidden="false" customHeight="false" outlineLevel="0" collapsed="false">
      <c r="A221" s="3" t="s">
        <v>275</v>
      </c>
      <c r="B221" s="3" t="s">
        <v>5</v>
      </c>
      <c r="C221" s="3" t="s">
        <v>8</v>
      </c>
      <c r="D221" s="3" t="s">
        <v>7</v>
      </c>
      <c r="E221" s="3" t="n">
        <v>405.74</v>
      </c>
      <c r="F221" s="3" t="n">
        <v>2095541</v>
      </c>
      <c r="G221" s="3" t="n">
        <v>4</v>
      </c>
      <c r="H221" s="3" t="n">
        <v>5966574.65</v>
      </c>
    </row>
    <row r="222" customFormat="false" ht="15" hidden="false" customHeight="false" outlineLevel="0" collapsed="false">
      <c r="A222" s="3" t="s">
        <v>276</v>
      </c>
      <c r="B222" s="3" t="s">
        <v>5</v>
      </c>
      <c r="C222" s="3" t="s">
        <v>8</v>
      </c>
      <c r="D222" s="3" t="s">
        <v>7</v>
      </c>
      <c r="E222" s="3" t="n">
        <v>386.96</v>
      </c>
      <c r="F222" s="3" t="n">
        <v>6840300</v>
      </c>
      <c r="G222" s="3" t="n">
        <v>3</v>
      </c>
      <c r="H222" s="3" t="n">
        <v>2459010.07</v>
      </c>
    </row>
    <row r="223" customFormat="false" ht="15" hidden="false" customHeight="false" outlineLevel="0" collapsed="false">
      <c r="A223" s="3" t="s">
        <v>277</v>
      </c>
      <c r="B223" s="3" t="s">
        <v>5</v>
      </c>
      <c r="C223" s="3" t="s">
        <v>8</v>
      </c>
      <c r="D223" s="3" t="s">
        <v>7</v>
      </c>
      <c r="E223" s="3" t="n">
        <v>379.09</v>
      </c>
      <c r="F223" s="3" t="n">
        <v>7809099</v>
      </c>
      <c r="G223" s="3" t="n">
        <v>2</v>
      </c>
      <c r="H223" s="3" t="n">
        <v>3722946.84</v>
      </c>
    </row>
    <row r="224" customFormat="false" ht="15" hidden="false" customHeight="false" outlineLevel="0" collapsed="false">
      <c r="A224" s="3" t="s">
        <v>278</v>
      </c>
      <c r="B224" s="3" t="s">
        <v>5</v>
      </c>
      <c r="C224" s="3" t="s">
        <v>8</v>
      </c>
      <c r="D224" s="3" t="s">
        <v>7</v>
      </c>
      <c r="E224" s="3" t="n">
        <v>387.74</v>
      </c>
      <c r="F224" s="3" t="n">
        <v>696903</v>
      </c>
      <c r="G224" s="3" t="n">
        <v>2</v>
      </c>
      <c r="H224" s="3" t="n">
        <v>2204938.57</v>
      </c>
    </row>
    <row r="225" customFormat="false" ht="15" hidden="false" customHeight="false" outlineLevel="0" collapsed="false">
      <c r="A225" s="3" t="s">
        <v>279</v>
      </c>
      <c r="B225" s="3" t="s">
        <v>5</v>
      </c>
      <c r="C225" s="3" t="s">
        <v>8</v>
      </c>
      <c r="D225" s="3" t="s">
        <v>7</v>
      </c>
      <c r="E225" s="3" t="n">
        <v>399.68</v>
      </c>
      <c r="F225" s="3" t="n">
        <v>2817385</v>
      </c>
      <c r="G225" s="3" t="n">
        <v>0</v>
      </c>
      <c r="H225" s="3" t="n">
        <v>0</v>
      </c>
    </row>
    <row r="226" customFormat="false" ht="15" hidden="false" customHeight="false" outlineLevel="0" collapsed="false">
      <c r="A226" s="3" t="s">
        <v>280</v>
      </c>
      <c r="B226" s="3" t="s">
        <v>5</v>
      </c>
      <c r="C226" s="3" t="s">
        <v>8</v>
      </c>
      <c r="D226" s="3" t="s">
        <v>7</v>
      </c>
      <c r="E226" s="3" t="n">
        <v>393.94</v>
      </c>
      <c r="F226" s="3" t="n">
        <v>4747408</v>
      </c>
      <c r="G226" s="3" t="n">
        <v>1</v>
      </c>
      <c r="H226" s="3" t="n">
        <v>688720.83</v>
      </c>
    </row>
    <row r="227" customFormat="false" ht="15" hidden="false" customHeight="false" outlineLevel="0" collapsed="false">
      <c r="A227" s="3" t="s">
        <v>281</v>
      </c>
      <c r="B227" s="3" t="s">
        <v>5</v>
      </c>
      <c r="C227" s="3" t="s">
        <v>8</v>
      </c>
      <c r="D227" s="3" t="s">
        <v>7</v>
      </c>
      <c r="E227" s="3" t="n">
        <v>390.85</v>
      </c>
      <c r="F227" s="3" t="n">
        <v>2113496</v>
      </c>
      <c r="G227" s="3" t="n">
        <v>2</v>
      </c>
      <c r="H227" s="3" t="n">
        <v>1660211.52</v>
      </c>
    </row>
    <row r="228" customFormat="false" ht="15" hidden="false" customHeight="false" outlineLevel="0" collapsed="false">
      <c r="A228" s="3" t="s">
        <v>282</v>
      </c>
      <c r="B228" s="3" t="s">
        <v>5</v>
      </c>
      <c r="C228" s="3" t="s">
        <v>8</v>
      </c>
      <c r="D228" s="3" t="s">
        <v>7</v>
      </c>
      <c r="E228" s="3" t="n">
        <v>393.21</v>
      </c>
      <c r="F228" s="3" t="n">
        <v>5911969</v>
      </c>
      <c r="G228" s="3" t="n">
        <v>1</v>
      </c>
      <c r="H228" s="3" t="n">
        <v>1548576.06</v>
      </c>
    </row>
    <row r="229" customFormat="false" ht="15" hidden="false" customHeight="false" outlineLevel="0" collapsed="false">
      <c r="A229" s="3" t="s">
        <v>283</v>
      </c>
      <c r="B229" s="3" t="s">
        <v>5</v>
      </c>
      <c r="C229" s="3" t="s">
        <v>8</v>
      </c>
      <c r="D229" s="3" t="s">
        <v>7</v>
      </c>
      <c r="E229" s="3" t="n">
        <v>394.84</v>
      </c>
      <c r="F229" s="3" t="n">
        <v>5133786</v>
      </c>
      <c r="G229" s="3" t="n">
        <v>2</v>
      </c>
      <c r="H229" s="3" t="n">
        <v>1142315.3</v>
      </c>
    </row>
    <row r="230" customFormat="false" ht="15" hidden="false" customHeight="false" outlineLevel="0" collapsed="false">
      <c r="A230" s="3" t="s">
        <v>284</v>
      </c>
      <c r="B230" s="3" t="s">
        <v>5</v>
      </c>
      <c r="C230" s="3" t="s">
        <v>8</v>
      </c>
      <c r="D230" s="3" t="s">
        <v>7</v>
      </c>
      <c r="E230" s="3" t="n">
        <v>385.86</v>
      </c>
      <c r="F230" s="3" t="n">
        <v>4142462</v>
      </c>
      <c r="G230" s="3" t="n">
        <v>6</v>
      </c>
      <c r="H230" s="3" t="n">
        <v>5856436.23</v>
      </c>
    </row>
    <row r="231" customFormat="false" ht="15" hidden="false" customHeight="false" outlineLevel="0" collapsed="false">
      <c r="A231" s="3" t="s">
        <v>285</v>
      </c>
      <c r="B231" s="3" t="s">
        <v>5</v>
      </c>
      <c r="C231" s="3" t="s">
        <v>8</v>
      </c>
      <c r="D231" s="3" t="s">
        <v>7</v>
      </c>
      <c r="E231" s="3" t="n">
        <v>380.77</v>
      </c>
      <c r="F231" s="3" t="n">
        <v>2624348</v>
      </c>
      <c r="G231" s="3" t="n">
        <v>1</v>
      </c>
      <c r="H231" s="3" t="n">
        <v>1389944.64</v>
      </c>
    </row>
    <row r="232" customFormat="false" ht="15" hidden="false" customHeight="false" outlineLevel="0" collapsed="false">
      <c r="A232" s="3" t="s">
        <v>286</v>
      </c>
      <c r="B232" s="3" t="s">
        <v>5</v>
      </c>
      <c r="C232" s="3" t="s">
        <v>8</v>
      </c>
      <c r="D232" s="3" t="s">
        <v>7</v>
      </c>
      <c r="E232" s="3" t="n">
        <v>382.81</v>
      </c>
      <c r="F232" s="3" t="n">
        <v>840630</v>
      </c>
      <c r="G232" s="3" t="n">
        <v>2</v>
      </c>
      <c r="H232" s="3" t="n">
        <v>2551599.28</v>
      </c>
    </row>
    <row r="233" customFormat="false" ht="15" hidden="false" customHeight="false" outlineLevel="0" collapsed="false">
      <c r="A233" s="3" t="s">
        <v>287</v>
      </c>
      <c r="B233" s="3" t="s">
        <v>5</v>
      </c>
      <c r="C233" s="3" t="s">
        <v>8</v>
      </c>
      <c r="D233" s="3" t="s">
        <v>7</v>
      </c>
      <c r="E233" s="3" t="n">
        <v>375.53</v>
      </c>
      <c r="F233" s="3" t="n">
        <v>1529261</v>
      </c>
      <c r="G233" s="3" t="n">
        <v>2</v>
      </c>
      <c r="H233" s="3" t="n">
        <v>2567624.13</v>
      </c>
    </row>
    <row r="234" customFormat="false" ht="15" hidden="false" customHeight="false" outlineLevel="0" collapsed="false">
      <c r="A234" s="3" t="s">
        <v>288</v>
      </c>
      <c r="B234" s="3" t="s">
        <v>5</v>
      </c>
      <c r="C234" s="3" t="s">
        <v>8</v>
      </c>
      <c r="D234" s="3" t="s">
        <v>7</v>
      </c>
      <c r="E234" s="3" t="n">
        <v>381.21</v>
      </c>
      <c r="F234" s="3" t="n">
        <v>6102605</v>
      </c>
      <c r="G234" s="3" t="n">
        <v>1</v>
      </c>
      <c r="H234" s="3" t="n">
        <v>727575.03</v>
      </c>
    </row>
    <row r="235" customFormat="false" ht="15" hidden="false" customHeight="false" outlineLevel="0" collapsed="false">
      <c r="A235" s="3" t="s">
        <v>289</v>
      </c>
      <c r="B235" s="3" t="s">
        <v>5</v>
      </c>
      <c r="C235" s="3" t="s">
        <v>8</v>
      </c>
      <c r="D235" s="3" t="s">
        <v>7</v>
      </c>
      <c r="E235" s="3" t="n">
        <v>384.32</v>
      </c>
      <c r="F235" s="3" t="n">
        <v>6546501</v>
      </c>
      <c r="G235" s="3" t="n">
        <v>2</v>
      </c>
      <c r="H235" s="3" t="n">
        <v>1931476.35</v>
      </c>
    </row>
    <row r="236" customFormat="false" ht="15" hidden="false" customHeight="false" outlineLevel="0" collapsed="false">
      <c r="A236" s="3" t="s">
        <v>290</v>
      </c>
      <c r="B236" s="3" t="s">
        <v>5</v>
      </c>
      <c r="C236" s="3" t="s">
        <v>8</v>
      </c>
      <c r="D236" s="3" t="s">
        <v>7</v>
      </c>
      <c r="E236" s="3" t="n">
        <v>390.45</v>
      </c>
      <c r="F236" s="3" t="n">
        <v>640561</v>
      </c>
      <c r="G236" s="3" t="n">
        <v>2</v>
      </c>
      <c r="H236" s="3" t="n">
        <v>1627430.4</v>
      </c>
    </row>
    <row r="237" customFormat="false" ht="15" hidden="false" customHeight="false" outlineLevel="0" collapsed="false">
      <c r="A237" s="3" t="s">
        <v>291</v>
      </c>
      <c r="B237" s="3" t="s">
        <v>5</v>
      </c>
      <c r="C237" s="3" t="s">
        <v>8</v>
      </c>
      <c r="D237" s="3" t="s">
        <v>7</v>
      </c>
      <c r="E237" s="3" t="n">
        <v>402.85</v>
      </c>
      <c r="F237" s="3" t="n">
        <v>3632704</v>
      </c>
      <c r="G237" s="3" t="n">
        <v>0</v>
      </c>
      <c r="H237" s="3" t="n">
        <v>0</v>
      </c>
    </row>
    <row r="238" customFormat="false" ht="15" hidden="false" customHeight="false" outlineLevel="0" collapsed="false">
      <c r="A238" s="3" t="s">
        <v>292</v>
      </c>
      <c r="B238" s="3" t="s">
        <v>5</v>
      </c>
      <c r="C238" s="3" t="s">
        <v>8</v>
      </c>
      <c r="D238" s="3" t="s">
        <v>7</v>
      </c>
      <c r="E238" s="3" t="n">
        <v>396.09</v>
      </c>
      <c r="F238" s="3" t="n">
        <v>6509916</v>
      </c>
      <c r="G238" s="3" t="n">
        <v>1</v>
      </c>
      <c r="H238" s="3" t="n">
        <v>403002</v>
      </c>
    </row>
    <row r="239" customFormat="false" ht="15" hidden="false" customHeight="false" outlineLevel="0" collapsed="false">
      <c r="A239" s="3" t="s">
        <v>293</v>
      </c>
      <c r="B239" s="3" t="s">
        <v>5</v>
      </c>
      <c r="C239" s="3" t="s">
        <v>8</v>
      </c>
      <c r="D239" s="3" t="s">
        <v>7</v>
      </c>
      <c r="E239" s="3" t="n">
        <v>386.25</v>
      </c>
      <c r="F239" s="3" t="n">
        <v>2324873</v>
      </c>
      <c r="G239" s="3" t="n">
        <v>2</v>
      </c>
      <c r="H239" s="3" t="n">
        <v>2966463.26</v>
      </c>
    </row>
    <row r="240" customFormat="false" ht="15" hidden="false" customHeight="false" outlineLevel="0" collapsed="false">
      <c r="A240" s="3" t="s">
        <v>294</v>
      </c>
      <c r="B240" s="3" t="s">
        <v>5</v>
      </c>
      <c r="C240" s="3" t="s">
        <v>8</v>
      </c>
      <c r="D240" s="3" t="s">
        <v>7</v>
      </c>
      <c r="E240" s="3" t="n">
        <v>377.47</v>
      </c>
      <c r="F240" s="3" t="n">
        <v>2827059</v>
      </c>
      <c r="G240" s="3" t="n">
        <v>5</v>
      </c>
      <c r="H240" s="3" t="n">
        <v>4855517.71</v>
      </c>
    </row>
    <row r="241" customFormat="false" ht="15" hidden="false" customHeight="false" outlineLevel="0" collapsed="false">
      <c r="A241" s="3" t="s">
        <v>295</v>
      </c>
      <c r="B241" s="3" t="s">
        <v>5</v>
      </c>
      <c r="C241" s="3" t="s">
        <v>8</v>
      </c>
      <c r="D241" s="3" t="s">
        <v>7</v>
      </c>
      <c r="E241" s="3" t="n">
        <v>374.3</v>
      </c>
      <c r="F241" s="3" t="n">
        <v>4324640</v>
      </c>
      <c r="G241" s="3" t="n">
        <v>2</v>
      </c>
      <c r="H241" s="3" t="n">
        <v>2162384.72</v>
      </c>
    </row>
    <row r="242" customFormat="false" ht="15" hidden="false" customHeight="false" outlineLevel="0" collapsed="false">
      <c r="A242" s="3" t="s">
        <v>296</v>
      </c>
      <c r="B242" s="3" t="s">
        <v>5</v>
      </c>
      <c r="C242" s="3" t="s">
        <v>8</v>
      </c>
      <c r="D242" s="3" t="s">
        <v>7</v>
      </c>
      <c r="E242" s="3" t="n">
        <v>379.51</v>
      </c>
      <c r="F242" s="3" t="n">
        <v>6642114</v>
      </c>
      <c r="G242" s="3" t="n">
        <v>2</v>
      </c>
      <c r="H242" s="3" t="n">
        <v>1960927.22</v>
      </c>
    </row>
    <row r="243" customFormat="false" ht="15" hidden="false" customHeight="false" outlineLevel="0" collapsed="false">
      <c r="A243" s="3" t="s">
        <v>297</v>
      </c>
      <c r="B243" s="3" t="s">
        <v>5</v>
      </c>
      <c r="C243" s="3" t="s">
        <v>8</v>
      </c>
      <c r="D243" s="3" t="s">
        <v>7</v>
      </c>
      <c r="E243" s="3" t="n">
        <v>381.6</v>
      </c>
      <c r="F243" s="3" t="n">
        <v>6201614</v>
      </c>
      <c r="G243" s="3" t="n">
        <v>0</v>
      </c>
      <c r="H243" s="3" t="n">
        <v>0</v>
      </c>
    </row>
    <row r="244" customFormat="false" ht="15" hidden="false" customHeight="false" outlineLevel="0" collapsed="false">
      <c r="A244" s="3" t="s">
        <v>298</v>
      </c>
      <c r="B244" s="3" t="s">
        <v>5</v>
      </c>
      <c r="C244" s="3" t="s">
        <v>8</v>
      </c>
      <c r="D244" s="3" t="s">
        <v>7</v>
      </c>
      <c r="E244" s="3" t="n">
        <v>377.06</v>
      </c>
      <c r="F244" s="3" t="n">
        <v>4205877</v>
      </c>
      <c r="G244" s="3" t="n">
        <v>1</v>
      </c>
      <c r="H244" s="3" t="n">
        <v>1181508.16</v>
      </c>
    </row>
    <row r="245" customFormat="false" ht="15" hidden="false" customHeight="false" outlineLevel="0" collapsed="false">
      <c r="A245" s="3" t="s">
        <v>299</v>
      </c>
      <c r="B245" s="3" t="s">
        <v>5</v>
      </c>
      <c r="C245" s="3" t="s">
        <v>8</v>
      </c>
      <c r="D245" s="3" t="s">
        <v>7</v>
      </c>
      <c r="E245" s="3" t="n">
        <v>377.47</v>
      </c>
      <c r="F245" s="3" t="n">
        <v>5264737</v>
      </c>
      <c r="G245" s="3" t="n">
        <v>1</v>
      </c>
      <c r="H245" s="3" t="n">
        <v>559701.9</v>
      </c>
    </row>
    <row r="246" customFormat="false" ht="15" hidden="false" customHeight="false" outlineLevel="0" collapsed="false">
      <c r="A246" s="3" t="s">
        <v>300</v>
      </c>
      <c r="B246" s="3" t="s">
        <v>5</v>
      </c>
      <c r="C246" s="3" t="s">
        <v>8</v>
      </c>
      <c r="D246" s="3" t="s">
        <v>7</v>
      </c>
      <c r="E246" s="3" t="n">
        <v>366.09</v>
      </c>
      <c r="F246" s="3" t="n">
        <v>1632180</v>
      </c>
      <c r="G246" s="3" t="n">
        <v>1</v>
      </c>
      <c r="H246" s="3" t="n">
        <v>1817765.5</v>
      </c>
    </row>
    <row r="247" customFormat="false" ht="15" hidden="false" customHeight="false" outlineLevel="0" collapsed="false">
      <c r="A247" s="3" t="s">
        <v>301</v>
      </c>
      <c r="B247" s="3" t="s">
        <v>5</v>
      </c>
      <c r="C247" s="3" t="s">
        <v>8</v>
      </c>
      <c r="D247" s="3" t="s">
        <v>7</v>
      </c>
      <c r="E247" s="3" t="n">
        <v>372.65</v>
      </c>
      <c r="F247" s="3" t="n">
        <v>4305026</v>
      </c>
      <c r="G247" s="3" t="n">
        <v>1</v>
      </c>
      <c r="H247" s="3" t="n">
        <v>1647914.25</v>
      </c>
    </row>
    <row r="248" customFormat="false" ht="15" hidden="false" customHeight="false" outlineLevel="0" collapsed="false">
      <c r="A248" s="3" t="s">
        <v>302</v>
      </c>
      <c r="B248" s="3" t="s">
        <v>5</v>
      </c>
      <c r="C248" s="3" t="s">
        <v>8</v>
      </c>
      <c r="D248" s="3" t="s">
        <v>7</v>
      </c>
      <c r="E248" s="3" t="n">
        <v>375.75</v>
      </c>
      <c r="F248" s="3" t="n">
        <v>6737724</v>
      </c>
      <c r="G248" s="3" t="n">
        <v>4</v>
      </c>
      <c r="H248" s="3" t="n">
        <v>4255249.24</v>
      </c>
    </row>
    <row r="249" customFormat="false" ht="15" hidden="false" customHeight="false" outlineLevel="0" collapsed="false">
      <c r="A249" s="3" t="s">
        <v>303</v>
      </c>
      <c r="B249" s="3" t="s">
        <v>5</v>
      </c>
      <c r="C249" s="3" t="s">
        <v>8</v>
      </c>
      <c r="D249" s="3" t="s">
        <v>7</v>
      </c>
      <c r="E249" s="3" t="n">
        <v>387.81</v>
      </c>
      <c r="F249" s="3" t="n">
        <v>3970337</v>
      </c>
      <c r="G249" s="3" t="n">
        <v>4</v>
      </c>
      <c r="H249" s="3" t="n">
        <v>3265931.47</v>
      </c>
    </row>
    <row r="250" customFormat="false" ht="15" hidden="false" customHeight="false" outlineLevel="0" collapsed="false">
      <c r="A250" s="3" t="s">
        <v>304</v>
      </c>
      <c r="B250" s="3" t="s">
        <v>5</v>
      </c>
      <c r="C250" s="3" t="s">
        <v>8</v>
      </c>
      <c r="D250" s="3" t="s">
        <v>7</v>
      </c>
      <c r="E250" s="3" t="n">
        <v>394.37</v>
      </c>
      <c r="F250" s="3" t="n">
        <v>3873002</v>
      </c>
      <c r="G250" s="3" t="n">
        <v>1</v>
      </c>
      <c r="H250" s="3" t="n">
        <v>1272706.24</v>
      </c>
    </row>
    <row r="251" customFormat="false" ht="15" hidden="false" customHeight="false" outlineLevel="0" collapsed="false">
      <c r="A251" s="3" t="s">
        <v>305</v>
      </c>
      <c r="B251" s="3" t="s">
        <v>5</v>
      </c>
      <c r="C251" s="3" t="s">
        <v>8</v>
      </c>
      <c r="D251" s="3" t="s">
        <v>7</v>
      </c>
      <c r="E251" s="3" t="n">
        <v>398.25</v>
      </c>
      <c r="F251" s="3" t="n">
        <v>964052</v>
      </c>
      <c r="G251" s="3" t="n">
        <v>3</v>
      </c>
      <c r="H251" s="3" t="n">
        <v>2947383.94</v>
      </c>
    </row>
    <row r="252" customFormat="false" ht="15" hidden="false" customHeight="false" outlineLevel="0" collapsed="false">
      <c r="A252" s="3" t="s">
        <v>306</v>
      </c>
      <c r="B252" s="3" t="s">
        <v>5</v>
      </c>
      <c r="C252" s="3" t="s">
        <v>8</v>
      </c>
      <c r="D252" s="3" t="s">
        <v>7</v>
      </c>
      <c r="E252" s="3" t="n">
        <v>388.66</v>
      </c>
      <c r="F252" s="3" t="n">
        <v>5857366</v>
      </c>
      <c r="G252" s="3" t="n">
        <v>2</v>
      </c>
      <c r="H252" s="3" t="n">
        <v>2779720.58</v>
      </c>
    </row>
    <row r="253" customFormat="false" ht="15" hidden="false" customHeight="false" outlineLevel="0" collapsed="false">
      <c r="A253" s="3" t="s">
        <v>307</v>
      </c>
      <c r="B253" s="3" t="s">
        <v>5</v>
      </c>
      <c r="C253" s="3" t="s">
        <v>8</v>
      </c>
      <c r="D253" s="3" t="s">
        <v>7</v>
      </c>
      <c r="E253" s="3" t="n">
        <v>384.45</v>
      </c>
      <c r="F253" s="3" t="n">
        <v>4420610</v>
      </c>
      <c r="G253" s="3" t="n">
        <v>3</v>
      </c>
      <c r="H253" s="3" t="n">
        <v>2509298.6</v>
      </c>
    </row>
    <row r="254" customFormat="false" ht="15" hidden="false" customHeight="false" outlineLevel="0" collapsed="false">
      <c r="A254" s="3" t="s">
        <v>308</v>
      </c>
      <c r="B254" s="3" t="s">
        <v>5</v>
      </c>
      <c r="C254" s="3" t="s">
        <v>8</v>
      </c>
      <c r="D254" s="3" t="s">
        <v>7</v>
      </c>
      <c r="E254" s="3" t="n">
        <v>384.42</v>
      </c>
      <c r="F254" s="3" t="n">
        <v>3565770</v>
      </c>
      <c r="G254" s="3" t="n">
        <v>1</v>
      </c>
      <c r="H254" s="3" t="n">
        <v>1912479.8</v>
      </c>
    </row>
    <row r="255" customFormat="false" ht="15" hidden="false" customHeight="false" outlineLevel="0" collapsed="false">
      <c r="A255" s="3" t="s">
        <v>309</v>
      </c>
      <c r="B255" s="3" t="s">
        <v>5</v>
      </c>
      <c r="C255" s="3" t="s">
        <v>8</v>
      </c>
      <c r="D255" s="3" t="s">
        <v>7</v>
      </c>
      <c r="E255" s="3" t="n">
        <v>379.58</v>
      </c>
      <c r="F255" s="3" t="n">
        <v>1208794</v>
      </c>
      <c r="G255" s="3" t="n">
        <v>1</v>
      </c>
      <c r="H255" s="3" t="n">
        <v>1281981.7</v>
      </c>
    </row>
    <row r="256" customFormat="false" ht="15" hidden="false" customHeight="false" outlineLevel="0" collapsed="false">
      <c r="A256" s="3" t="s">
        <v>310</v>
      </c>
      <c r="B256" s="3" t="s">
        <v>5</v>
      </c>
      <c r="C256" s="3" t="s">
        <v>8</v>
      </c>
      <c r="D256" s="3" t="s">
        <v>7</v>
      </c>
      <c r="E256" s="3" t="n">
        <v>387.51</v>
      </c>
      <c r="F256" s="3" t="n">
        <v>5424230</v>
      </c>
      <c r="G256" s="3" t="n">
        <v>2</v>
      </c>
      <c r="H256" s="3" t="n">
        <v>1758138.6</v>
      </c>
    </row>
    <row r="257" customFormat="false" ht="15" hidden="false" customHeight="false" outlineLevel="0" collapsed="false">
      <c r="A257" s="3" t="s">
        <v>311</v>
      </c>
      <c r="B257" s="3" t="s">
        <v>5</v>
      </c>
      <c r="C257" s="3" t="s">
        <v>8</v>
      </c>
      <c r="D257" s="3" t="s">
        <v>7</v>
      </c>
      <c r="E257" s="3" t="n">
        <v>399.39</v>
      </c>
      <c r="F257" s="3" t="n">
        <v>3123655</v>
      </c>
      <c r="G257" s="3" t="n">
        <v>1</v>
      </c>
      <c r="H257" s="3" t="n">
        <v>822902.85</v>
      </c>
    </row>
    <row r="258" customFormat="false" ht="15" hidden="false" customHeight="false" outlineLevel="0" collapsed="false">
      <c r="A258" s="3" t="s">
        <v>312</v>
      </c>
      <c r="B258" s="3" t="s">
        <v>5</v>
      </c>
      <c r="C258" s="3" t="s">
        <v>8</v>
      </c>
      <c r="D258" s="3" t="s">
        <v>7</v>
      </c>
      <c r="E258" s="3" t="n">
        <v>391.38</v>
      </c>
      <c r="F258" s="3" t="n">
        <v>4962809</v>
      </c>
      <c r="G258" s="3" t="n">
        <v>0</v>
      </c>
      <c r="H258" s="3" t="n">
        <v>0</v>
      </c>
    </row>
    <row r="259" customFormat="false" ht="15" hidden="false" customHeight="false" outlineLevel="0" collapsed="false">
      <c r="A259" s="3" t="s">
        <v>313</v>
      </c>
      <c r="B259" s="3" t="s">
        <v>5</v>
      </c>
      <c r="C259" s="3" t="s">
        <v>8</v>
      </c>
      <c r="D259" s="3" t="s">
        <v>7</v>
      </c>
      <c r="E259" s="3" t="n">
        <v>397.08</v>
      </c>
      <c r="F259" s="3" t="n">
        <v>5525872</v>
      </c>
      <c r="G259" s="3" t="n">
        <v>2</v>
      </c>
      <c r="H259" s="3" t="n">
        <v>2721737.59</v>
      </c>
    </row>
    <row r="260" customFormat="false" ht="15" hidden="false" customHeight="false" outlineLevel="0" collapsed="false">
      <c r="A260" s="3" t="s">
        <v>314</v>
      </c>
      <c r="B260" s="3" t="s">
        <v>5</v>
      </c>
      <c r="C260" s="3" t="s">
        <v>8</v>
      </c>
      <c r="D260" s="3" t="s">
        <v>7</v>
      </c>
      <c r="E260" s="3" t="n">
        <v>394.84</v>
      </c>
      <c r="F260" s="3" t="n">
        <v>4447950</v>
      </c>
      <c r="G260" s="3" t="n">
        <v>4</v>
      </c>
      <c r="H260" s="3" t="n">
        <v>3025805.47</v>
      </c>
    </row>
    <row r="261" customFormat="false" ht="15" hidden="false" customHeight="false" outlineLevel="0" collapsed="false">
      <c r="A261" s="3" t="s">
        <v>315</v>
      </c>
      <c r="B261" s="3" t="s">
        <v>5</v>
      </c>
      <c r="C261" s="3" t="s">
        <v>8</v>
      </c>
      <c r="D261" s="3" t="s">
        <v>7</v>
      </c>
      <c r="E261" s="3" t="n">
        <v>390.4</v>
      </c>
      <c r="F261" s="3" t="n">
        <v>2106444</v>
      </c>
      <c r="G261" s="3" t="n">
        <v>4</v>
      </c>
      <c r="H261" s="3" t="n">
        <v>5038463.04</v>
      </c>
    </row>
    <row r="262" customFormat="false" ht="15" hidden="false" customHeight="false" outlineLevel="0" collapsed="false">
      <c r="A262" s="3" t="s">
        <v>316</v>
      </c>
      <c r="B262" s="3" t="s">
        <v>5</v>
      </c>
      <c r="C262" s="3" t="s">
        <v>8</v>
      </c>
      <c r="D262" s="3" t="s">
        <v>7</v>
      </c>
      <c r="E262" s="3" t="n">
        <v>384.63</v>
      </c>
      <c r="F262" s="3" t="n">
        <v>1531740</v>
      </c>
      <c r="G262" s="3" t="n">
        <v>1</v>
      </c>
      <c r="H262" s="3" t="n">
        <v>1085559.12</v>
      </c>
    </row>
    <row r="263" customFormat="false" ht="15" hidden="false" customHeight="false" outlineLevel="0" collapsed="false">
      <c r="A263" s="3" t="s">
        <v>317</v>
      </c>
      <c r="B263" s="3" t="s">
        <v>5</v>
      </c>
      <c r="C263" s="3" t="s">
        <v>8</v>
      </c>
      <c r="D263" s="3" t="s">
        <v>7</v>
      </c>
      <c r="E263" s="3" t="n">
        <v>396.54</v>
      </c>
      <c r="F263" s="3" t="n">
        <v>7127616</v>
      </c>
      <c r="G263" s="3" t="n">
        <v>1</v>
      </c>
      <c r="H263" s="3" t="n">
        <v>959483</v>
      </c>
    </row>
    <row r="264" customFormat="false" ht="15" hidden="false" customHeight="false" outlineLevel="0" collapsed="false">
      <c r="A264" s="3" t="s">
        <v>318</v>
      </c>
      <c r="B264" s="3" t="s">
        <v>5</v>
      </c>
      <c r="C264" s="3" t="s">
        <v>8</v>
      </c>
      <c r="D264" s="3" t="s">
        <v>7</v>
      </c>
      <c r="E264" s="3" t="n">
        <v>403.05</v>
      </c>
      <c r="F264" s="3" t="n">
        <v>1482867</v>
      </c>
      <c r="G264" s="3" t="n">
        <v>1</v>
      </c>
      <c r="H264" s="3" t="n">
        <v>202915.44</v>
      </c>
    </row>
    <row r="265" customFormat="false" ht="15" hidden="false" customHeight="false" outlineLevel="0" collapsed="false">
      <c r="A265" s="3" t="s">
        <v>319</v>
      </c>
      <c r="B265" s="3" t="s">
        <v>5</v>
      </c>
      <c r="C265" s="3" t="s">
        <v>8</v>
      </c>
      <c r="D265" s="3" t="s">
        <v>7</v>
      </c>
      <c r="E265" s="3" t="n">
        <v>400.06</v>
      </c>
      <c r="F265" s="3" t="n">
        <v>1741543</v>
      </c>
      <c r="G265" s="3" t="n">
        <v>0</v>
      </c>
      <c r="H265" s="3" t="n">
        <v>0</v>
      </c>
    </row>
    <row r="266" customFormat="false" ht="15" hidden="false" customHeight="false" outlineLevel="0" collapsed="false">
      <c r="A266" s="3" t="s">
        <v>320</v>
      </c>
      <c r="B266" s="3" t="s">
        <v>5</v>
      </c>
      <c r="C266" s="3" t="s">
        <v>8</v>
      </c>
      <c r="D266" s="3" t="s">
        <v>7</v>
      </c>
      <c r="E266" s="3" t="n">
        <v>403.15</v>
      </c>
      <c r="F266" s="3" t="n">
        <v>2281476</v>
      </c>
      <c r="G266" s="3" t="n">
        <v>3</v>
      </c>
      <c r="H266" s="3" t="n">
        <v>4767066.87</v>
      </c>
    </row>
    <row r="267" customFormat="false" ht="15" hidden="false" customHeight="false" outlineLevel="0" collapsed="false">
      <c r="A267" s="3" t="s">
        <v>321</v>
      </c>
      <c r="B267" s="3" t="s">
        <v>5</v>
      </c>
      <c r="C267" s="3" t="s">
        <v>8</v>
      </c>
      <c r="D267" s="3" t="s">
        <v>7</v>
      </c>
      <c r="E267" s="3" t="n">
        <v>397.67</v>
      </c>
      <c r="F267" s="3" t="n">
        <v>2821009</v>
      </c>
      <c r="G267" s="3" t="n">
        <v>2</v>
      </c>
      <c r="H267" s="3" t="n">
        <v>2545180.79</v>
      </c>
    </row>
    <row r="268" customFormat="false" ht="15" hidden="false" customHeight="false" outlineLevel="0" collapsed="false">
      <c r="A268" s="3" t="s">
        <v>322</v>
      </c>
      <c r="B268" s="3" t="s">
        <v>5</v>
      </c>
      <c r="C268" s="3" t="s">
        <v>8</v>
      </c>
      <c r="D268" s="3" t="s">
        <v>7</v>
      </c>
      <c r="E268" s="3" t="n">
        <v>399.77</v>
      </c>
      <c r="F268" s="3" t="n">
        <v>3258807</v>
      </c>
      <c r="G268" s="3" t="n">
        <v>2</v>
      </c>
      <c r="H268" s="3" t="n">
        <v>3332509.16</v>
      </c>
    </row>
    <row r="269" customFormat="false" ht="15" hidden="false" customHeight="false" outlineLevel="0" collapsed="false">
      <c r="A269" s="3" t="s">
        <v>323</v>
      </c>
      <c r="B269" s="3" t="s">
        <v>5</v>
      </c>
      <c r="C269" s="3" t="s">
        <v>8</v>
      </c>
      <c r="D269" s="3" t="s">
        <v>7</v>
      </c>
      <c r="E269" s="3" t="n">
        <v>419.5</v>
      </c>
      <c r="F269" s="3" t="n">
        <v>4455948</v>
      </c>
      <c r="G269" s="3" t="n">
        <v>2</v>
      </c>
      <c r="H269" s="3" t="n">
        <v>1300903.72</v>
      </c>
    </row>
    <row r="270" customFormat="false" ht="15" hidden="false" customHeight="false" outlineLevel="0" collapsed="false">
      <c r="A270" s="3" t="s">
        <v>324</v>
      </c>
      <c r="B270" s="3" t="s">
        <v>5</v>
      </c>
      <c r="C270" s="3" t="s">
        <v>8</v>
      </c>
      <c r="D270" s="3" t="s">
        <v>7</v>
      </c>
      <c r="E270" s="3" t="n">
        <v>412.49</v>
      </c>
      <c r="F270" s="3" t="n">
        <v>1537989</v>
      </c>
      <c r="G270" s="3" t="n">
        <v>2</v>
      </c>
      <c r="H270" s="3" t="n">
        <v>1700765.85</v>
      </c>
    </row>
    <row r="271" customFormat="false" ht="15" hidden="false" customHeight="false" outlineLevel="0" collapsed="false">
      <c r="A271" s="3" t="s">
        <v>325</v>
      </c>
      <c r="B271" s="3" t="s">
        <v>5</v>
      </c>
      <c r="C271" s="3" t="s">
        <v>8</v>
      </c>
      <c r="D271" s="3" t="s">
        <v>7</v>
      </c>
      <c r="E271" s="3" t="n">
        <v>412.59</v>
      </c>
      <c r="F271" s="3" t="n">
        <v>6844192</v>
      </c>
      <c r="G271" s="3" t="n">
        <v>2</v>
      </c>
      <c r="H271" s="3" t="n">
        <v>3381102</v>
      </c>
    </row>
    <row r="272" customFormat="false" ht="15" hidden="false" customHeight="false" outlineLevel="0" collapsed="false">
      <c r="A272" s="3" t="s">
        <v>326</v>
      </c>
      <c r="B272" s="3" t="s">
        <v>5</v>
      </c>
      <c r="C272" s="3" t="s">
        <v>8</v>
      </c>
      <c r="D272" s="3" t="s">
        <v>7</v>
      </c>
      <c r="E272" s="3" t="n">
        <v>423.32</v>
      </c>
      <c r="F272" s="3" t="n">
        <v>2545934</v>
      </c>
      <c r="G272" s="3" t="n">
        <v>0</v>
      </c>
      <c r="H272" s="3" t="n">
        <v>0</v>
      </c>
    </row>
    <row r="273" customFormat="false" ht="15" hidden="false" customHeight="false" outlineLevel="0" collapsed="false">
      <c r="A273" s="3" t="s">
        <v>327</v>
      </c>
      <c r="B273" s="3" t="s">
        <v>5</v>
      </c>
      <c r="C273" s="3" t="s">
        <v>8</v>
      </c>
      <c r="D273" s="3" t="s">
        <v>7</v>
      </c>
      <c r="E273" s="3" t="n">
        <v>426.98</v>
      </c>
      <c r="F273" s="3" t="n">
        <v>3883459</v>
      </c>
      <c r="G273" s="3" t="n">
        <v>2</v>
      </c>
      <c r="H273" s="3" t="n">
        <v>758867.4</v>
      </c>
    </row>
    <row r="274" customFormat="false" ht="15" hidden="false" customHeight="false" outlineLevel="0" collapsed="false">
      <c r="A274" s="3" t="s">
        <v>328</v>
      </c>
      <c r="B274" s="3" t="s">
        <v>5</v>
      </c>
      <c r="C274" s="3" t="s">
        <v>8</v>
      </c>
      <c r="D274" s="3" t="s">
        <v>7</v>
      </c>
      <c r="E274" s="3" t="n">
        <v>424.65</v>
      </c>
      <c r="F274" s="3" t="n">
        <v>4265053</v>
      </c>
      <c r="G274" s="3" t="n">
        <v>4</v>
      </c>
      <c r="H274" s="3" t="n">
        <v>5623785.15</v>
      </c>
    </row>
    <row r="275" customFormat="false" ht="15" hidden="false" customHeight="false" outlineLevel="0" collapsed="false">
      <c r="A275" s="3" t="s">
        <v>329</v>
      </c>
      <c r="B275" s="3" t="s">
        <v>5</v>
      </c>
      <c r="C275" s="3" t="s">
        <v>8</v>
      </c>
      <c r="D275" s="3" t="s">
        <v>7</v>
      </c>
      <c r="E275" s="3" t="n">
        <v>426.95</v>
      </c>
      <c r="F275" s="3" t="n">
        <v>6793822</v>
      </c>
      <c r="G275" s="3" t="n">
        <v>2</v>
      </c>
      <c r="H275" s="3" t="n">
        <v>1364521.91</v>
      </c>
    </row>
    <row r="276" customFormat="false" ht="15" hidden="false" customHeight="false" outlineLevel="0" collapsed="false">
      <c r="A276" s="3" t="s">
        <v>330</v>
      </c>
      <c r="B276" s="3" t="s">
        <v>5</v>
      </c>
      <c r="C276" s="3" t="s">
        <v>8</v>
      </c>
      <c r="D276" s="3" t="s">
        <v>7</v>
      </c>
      <c r="E276" s="3" t="n">
        <v>451.75</v>
      </c>
      <c r="F276" s="3" t="n">
        <v>2651595</v>
      </c>
      <c r="G276" s="3" t="n">
        <v>1</v>
      </c>
      <c r="H276" s="3" t="n">
        <v>627515.5</v>
      </c>
    </row>
    <row r="277" customFormat="false" ht="15" hidden="false" customHeight="false" outlineLevel="0" collapsed="false">
      <c r="A277" s="3" t="s">
        <v>331</v>
      </c>
      <c r="B277" s="3" t="s">
        <v>5</v>
      </c>
      <c r="C277" s="3" t="s">
        <v>8</v>
      </c>
      <c r="D277" s="3" t="s">
        <v>7</v>
      </c>
      <c r="E277" s="3" t="n">
        <v>457.89</v>
      </c>
      <c r="F277" s="3" t="n">
        <v>539383</v>
      </c>
      <c r="G277" s="3" t="n">
        <v>1</v>
      </c>
      <c r="H277" s="3" t="n">
        <v>591671.4</v>
      </c>
    </row>
    <row r="278" customFormat="false" ht="15" hidden="false" customHeight="false" outlineLevel="0" collapsed="false">
      <c r="A278" s="3" t="s">
        <v>332</v>
      </c>
      <c r="B278" s="3" t="s">
        <v>5</v>
      </c>
      <c r="C278" s="3" t="s">
        <v>8</v>
      </c>
      <c r="D278" s="3" t="s">
        <v>7</v>
      </c>
      <c r="E278" s="3" t="n">
        <v>446.84</v>
      </c>
      <c r="F278" s="3" t="n">
        <v>4616031</v>
      </c>
      <c r="G278" s="3" t="n">
        <v>5</v>
      </c>
      <c r="H278" s="3" t="n">
        <v>7450296.13</v>
      </c>
    </row>
    <row r="279" customFormat="false" ht="15" hidden="false" customHeight="false" outlineLevel="0" collapsed="false">
      <c r="A279" s="3" t="s">
        <v>333</v>
      </c>
      <c r="B279" s="3" t="s">
        <v>5</v>
      </c>
      <c r="C279" s="3" t="s">
        <v>8</v>
      </c>
      <c r="D279" s="3" t="s">
        <v>7</v>
      </c>
      <c r="E279" s="3" t="n">
        <v>445.54</v>
      </c>
      <c r="F279" s="3" t="n">
        <v>858120</v>
      </c>
      <c r="G279" s="3" t="n">
        <v>2</v>
      </c>
      <c r="H279" s="3" t="n">
        <v>4000746.84</v>
      </c>
    </row>
    <row r="280" customFormat="false" ht="15" hidden="false" customHeight="false" outlineLevel="0" collapsed="false">
      <c r="A280" s="3" t="s">
        <v>334</v>
      </c>
      <c r="B280" s="3" t="s">
        <v>5</v>
      </c>
      <c r="C280" s="3" t="s">
        <v>8</v>
      </c>
      <c r="D280" s="3" t="s">
        <v>7</v>
      </c>
      <c r="E280" s="3" t="n">
        <v>435.92</v>
      </c>
      <c r="F280" s="3" t="n">
        <v>1331434</v>
      </c>
      <c r="G280" s="3" t="n">
        <v>1</v>
      </c>
      <c r="H280" s="3" t="n">
        <v>1103967.15</v>
      </c>
    </row>
    <row r="281" customFormat="false" ht="15" hidden="false" customHeight="false" outlineLevel="0" collapsed="false">
      <c r="A281" s="3" t="s">
        <v>335</v>
      </c>
      <c r="B281" s="3" t="s">
        <v>5</v>
      </c>
      <c r="C281" s="3" t="s">
        <v>8</v>
      </c>
      <c r="D281" s="3" t="s">
        <v>7</v>
      </c>
      <c r="E281" s="3" t="n">
        <v>444.78</v>
      </c>
      <c r="F281" s="3" t="n">
        <v>1576826</v>
      </c>
      <c r="G281" s="3" t="n">
        <v>2</v>
      </c>
      <c r="H281" s="3" t="n">
        <v>2008442.43</v>
      </c>
    </row>
    <row r="282" customFormat="false" ht="15" hidden="false" customHeight="false" outlineLevel="0" collapsed="false">
      <c r="A282" s="3" t="s">
        <v>336</v>
      </c>
      <c r="B282" s="3" t="s">
        <v>5</v>
      </c>
      <c r="C282" s="3" t="s">
        <v>8</v>
      </c>
      <c r="D282" s="3" t="s">
        <v>7</v>
      </c>
      <c r="E282" s="3" t="n">
        <v>438.83</v>
      </c>
      <c r="F282" s="3" t="n">
        <v>3624256</v>
      </c>
      <c r="G282" s="3" t="n">
        <v>2</v>
      </c>
      <c r="H282" s="3" t="n">
        <v>3213618.74</v>
      </c>
    </row>
    <row r="283" customFormat="false" ht="15" hidden="false" customHeight="false" outlineLevel="0" collapsed="false">
      <c r="A283" s="3" t="s">
        <v>337</v>
      </c>
      <c r="B283" s="3" t="s">
        <v>5</v>
      </c>
      <c r="C283" s="3" t="s">
        <v>8</v>
      </c>
      <c r="D283" s="3" t="s">
        <v>7</v>
      </c>
      <c r="E283" s="3" t="n">
        <v>437.22</v>
      </c>
      <c r="F283" s="3" t="n">
        <v>4304957</v>
      </c>
      <c r="G283" s="3" t="n">
        <v>0</v>
      </c>
      <c r="H283" s="3" t="n">
        <v>0</v>
      </c>
    </row>
    <row r="284" customFormat="false" ht="15" hidden="false" customHeight="false" outlineLevel="0" collapsed="false">
      <c r="A284" s="3" t="s">
        <v>338</v>
      </c>
      <c r="B284" s="3" t="s">
        <v>5</v>
      </c>
      <c r="C284" s="3" t="s">
        <v>8</v>
      </c>
      <c r="D284" s="3" t="s">
        <v>7</v>
      </c>
      <c r="E284" s="3" t="n">
        <v>434.46</v>
      </c>
      <c r="F284" s="3" t="n">
        <v>4026013</v>
      </c>
      <c r="G284" s="3" t="n">
        <v>1</v>
      </c>
      <c r="H284" s="3" t="n">
        <v>1684117.26</v>
      </c>
    </row>
    <row r="285" customFormat="false" ht="15" hidden="false" customHeight="false" outlineLevel="0" collapsed="false">
      <c r="A285" s="3" t="s">
        <v>339</v>
      </c>
      <c r="B285" s="3" t="s">
        <v>5</v>
      </c>
      <c r="C285" s="3" t="s">
        <v>8</v>
      </c>
      <c r="D285" s="3" t="s">
        <v>7</v>
      </c>
      <c r="E285" s="3" t="n">
        <v>420.07</v>
      </c>
      <c r="F285" s="3" t="n">
        <v>3086018</v>
      </c>
      <c r="G285" s="3" t="n">
        <v>0</v>
      </c>
      <c r="H285" s="3" t="n">
        <v>0</v>
      </c>
    </row>
    <row r="286" customFormat="false" ht="15" hidden="false" customHeight="false" outlineLevel="0" collapsed="false">
      <c r="A286" s="3" t="s">
        <v>340</v>
      </c>
      <c r="B286" s="3" t="s">
        <v>5</v>
      </c>
      <c r="C286" s="3" t="s">
        <v>8</v>
      </c>
      <c r="D286" s="3" t="s">
        <v>7</v>
      </c>
      <c r="E286" s="3" t="n">
        <v>404.14</v>
      </c>
      <c r="F286" s="3" t="n">
        <v>6013902</v>
      </c>
      <c r="G286" s="3" t="n">
        <v>1</v>
      </c>
      <c r="H286" s="3" t="n">
        <v>1151086.5</v>
      </c>
    </row>
    <row r="287" customFormat="false" ht="15" hidden="false" customHeight="false" outlineLevel="0" collapsed="false">
      <c r="A287" s="3" t="s">
        <v>341</v>
      </c>
      <c r="B287" s="3" t="s">
        <v>5</v>
      </c>
      <c r="C287" s="3" t="s">
        <v>8</v>
      </c>
      <c r="D287" s="3" t="s">
        <v>7</v>
      </c>
      <c r="E287" s="3" t="n">
        <v>403.15</v>
      </c>
      <c r="F287" s="3" t="n">
        <v>6343569</v>
      </c>
      <c r="G287" s="3" t="n">
        <v>2</v>
      </c>
      <c r="H287" s="3" t="n">
        <v>2760684.78</v>
      </c>
    </row>
    <row r="288" customFormat="false" ht="15" hidden="false" customHeight="false" outlineLevel="0" collapsed="false">
      <c r="A288" s="3" t="s">
        <v>342</v>
      </c>
      <c r="B288" s="3" t="s">
        <v>5</v>
      </c>
      <c r="C288" s="3" t="s">
        <v>8</v>
      </c>
      <c r="D288" s="3" t="s">
        <v>7</v>
      </c>
      <c r="E288" s="3" t="n">
        <v>405.14</v>
      </c>
      <c r="F288" s="3" t="n">
        <v>6586232</v>
      </c>
      <c r="G288" s="3" t="n">
        <v>1</v>
      </c>
      <c r="H288" s="3" t="n">
        <v>425288.88</v>
      </c>
    </row>
    <row r="289" customFormat="false" ht="15" hidden="false" customHeight="false" outlineLevel="0" collapsed="false">
      <c r="A289" s="3" t="s">
        <v>343</v>
      </c>
      <c r="B289" s="3" t="s">
        <v>5</v>
      </c>
      <c r="C289" s="3" t="s">
        <v>8</v>
      </c>
      <c r="D289" s="3" t="s">
        <v>7</v>
      </c>
      <c r="E289" s="3" t="n">
        <v>416.88</v>
      </c>
      <c r="F289" s="3" t="n">
        <v>1996023</v>
      </c>
      <c r="G289" s="3" t="n">
        <v>0</v>
      </c>
      <c r="H289" s="3" t="n">
        <v>0</v>
      </c>
    </row>
    <row r="290" customFormat="false" ht="15" hidden="false" customHeight="false" outlineLevel="0" collapsed="false">
      <c r="A290" s="3" t="s">
        <v>344</v>
      </c>
      <c r="B290" s="3" t="s">
        <v>5</v>
      </c>
      <c r="C290" s="3" t="s">
        <v>8</v>
      </c>
      <c r="D290" s="3" t="s">
        <v>7</v>
      </c>
      <c r="E290" s="3" t="n">
        <v>421.99</v>
      </c>
      <c r="F290" s="3" t="n">
        <v>7918420</v>
      </c>
      <c r="G290" s="3" t="n">
        <v>0</v>
      </c>
      <c r="H290" s="3" t="n">
        <v>0</v>
      </c>
    </row>
    <row r="291" customFormat="false" ht="15" hidden="false" customHeight="false" outlineLevel="0" collapsed="false">
      <c r="A291" s="3" t="s">
        <v>345</v>
      </c>
      <c r="B291" s="3" t="s">
        <v>5</v>
      </c>
      <c r="C291" s="3" t="s">
        <v>8</v>
      </c>
      <c r="D291" s="3" t="s">
        <v>7</v>
      </c>
      <c r="E291" s="3" t="n">
        <v>416.49</v>
      </c>
      <c r="F291" s="3" t="n">
        <v>6356311</v>
      </c>
      <c r="G291" s="3" t="n">
        <v>2</v>
      </c>
      <c r="H291" s="3" t="n">
        <v>3414628.42</v>
      </c>
    </row>
    <row r="292" customFormat="false" ht="15" hidden="false" customHeight="false" outlineLevel="0" collapsed="false">
      <c r="A292" s="3" t="s">
        <v>346</v>
      </c>
      <c r="B292" s="3" t="s">
        <v>5</v>
      </c>
      <c r="C292" s="3" t="s">
        <v>8</v>
      </c>
      <c r="D292" s="3" t="s">
        <v>7</v>
      </c>
      <c r="E292" s="3" t="n">
        <v>415.06</v>
      </c>
      <c r="F292" s="3" t="n">
        <v>3260143</v>
      </c>
      <c r="G292" s="3" t="n">
        <v>2</v>
      </c>
      <c r="H292" s="3" t="n">
        <v>2156356.27</v>
      </c>
    </row>
    <row r="293" customFormat="false" ht="15" hidden="false" customHeight="false" outlineLevel="0" collapsed="false">
      <c r="A293" s="3" t="s">
        <v>347</v>
      </c>
      <c r="B293" s="3" t="s">
        <v>5</v>
      </c>
      <c r="C293" s="3" t="s">
        <v>8</v>
      </c>
      <c r="D293" s="3" t="s">
        <v>7</v>
      </c>
      <c r="E293" s="3" t="n">
        <v>424.63</v>
      </c>
      <c r="F293" s="3" t="n">
        <v>4221524</v>
      </c>
      <c r="G293" s="3" t="n">
        <v>1</v>
      </c>
      <c r="H293" s="3" t="n">
        <v>790768.98</v>
      </c>
    </row>
    <row r="294" customFormat="false" ht="15" hidden="false" customHeight="false" outlineLevel="0" collapsed="false">
      <c r="A294" s="3" t="s">
        <v>348</v>
      </c>
      <c r="B294" s="3" t="s">
        <v>5</v>
      </c>
      <c r="C294" s="3" t="s">
        <v>8</v>
      </c>
      <c r="D294" s="3" t="s">
        <v>7</v>
      </c>
      <c r="E294" s="3" t="n">
        <v>416.66</v>
      </c>
      <c r="F294" s="3" t="n">
        <v>6508610</v>
      </c>
      <c r="G294" s="3" t="n">
        <v>4</v>
      </c>
      <c r="H294" s="3" t="n">
        <v>5605008.12</v>
      </c>
    </row>
    <row r="295" customFormat="false" ht="15" hidden="false" customHeight="false" outlineLevel="0" collapsed="false">
      <c r="A295" s="3" t="s">
        <v>349</v>
      </c>
      <c r="B295" s="3" t="s">
        <v>5</v>
      </c>
      <c r="C295" s="3" t="s">
        <v>8</v>
      </c>
      <c r="D295" s="3" t="s">
        <v>7</v>
      </c>
      <c r="E295" s="3" t="n">
        <v>416.32</v>
      </c>
      <c r="F295" s="3" t="n">
        <v>2909085</v>
      </c>
      <c r="G295" s="3" t="n">
        <v>3</v>
      </c>
      <c r="H295" s="3" t="n">
        <v>4366499.55</v>
      </c>
    </row>
    <row r="296" customFormat="false" ht="15" hidden="false" customHeight="false" outlineLevel="0" collapsed="false">
      <c r="A296" s="3" t="s">
        <v>350</v>
      </c>
      <c r="B296" s="3" t="s">
        <v>5</v>
      </c>
      <c r="C296" s="3" t="s">
        <v>8</v>
      </c>
      <c r="D296" s="3" t="s">
        <v>7</v>
      </c>
      <c r="E296" s="3" t="n">
        <v>413.41</v>
      </c>
      <c r="F296" s="3" t="n">
        <v>5019662</v>
      </c>
      <c r="G296" s="3" t="n">
        <v>5</v>
      </c>
      <c r="H296" s="3" t="n">
        <v>5982862.54</v>
      </c>
    </row>
    <row r="297" customFormat="false" ht="15" hidden="false" customHeight="false" outlineLevel="0" collapsed="false">
      <c r="A297" s="3" t="s">
        <v>351</v>
      </c>
      <c r="B297" s="3" t="s">
        <v>5</v>
      </c>
      <c r="C297" s="3" t="s">
        <v>8</v>
      </c>
      <c r="D297" s="3" t="s">
        <v>7</v>
      </c>
      <c r="E297" s="3" t="n">
        <v>403.33</v>
      </c>
      <c r="F297" s="3" t="n">
        <v>3144194</v>
      </c>
      <c r="G297" s="3" t="n">
        <v>2</v>
      </c>
      <c r="H297" s="3" t="n">
        <v>1642516.86</v>
      </c>
    </row>
    <row r="298" customFormat="false" ht="15" hidden="false" customHeight="false" outlineLevel="0" collapsed="false">
      <c r="A298" s="3" t="s">
        <v>352</v>
      </c>
      <c r="B298" s="3" t="s">
        <v>5</v>
      </c>
      <c r="C298" s="3" t="s">
        <v>8</v>
      </c>
      <c r="D298" s="3" t="s">
        <v>7</v>
      </c>
      <c r="E298" s="3" t="n">
        <v>408.4</v>
      </c>
      <c r="F298" s="3" t="n">
        <v>7609282</v>
      </c>
      <c r="G298" s="3" t="n">
        <v>1</v>
      </c>
      <c r="H298" s="3" t="n">
        <v>1480557.96</v>
      </c>
    </row>
    <row r="299" customFormat="false" ht="15" hidden="false" customHeight="false" outlineLevel="0" collapsed="false">
      <c r="A299" s="3" t="s">
        <v>353</v>
      </c>
      <c r="B299" s="3" t="s">
        <v>5</v>
      </c>
      <c r="C299" s="3" t="s">
        <v>8</v>
      </c>
      <c r="D299" s="3" t="s">
        <v>7</v>
      </c>
      <c r="E299" s="3" t="n">
        <v>417.82</v>
      </c>
      <c r="F299" s="3" t="n">
        <v>7645920</v>
      </c>
      <c r="G299" s="3" t="n">
        <v>3</v>
      </c>
      <c r="H299" s="3" t="n">
        <v>3187058.29</v>
      </c>
    </row>
    <row r="300" customFormat="false" ht="15" hidden="false" customHeight="false" outlineLevel="0" collapsed="false">
      <c r="A300" s="3" t="s">
        <v>354</v>
      </c>
      <c r="B300" s="3" t="s">
        <v>5</v>
      </c>
      <c r="C300" s="3" t="s">
        <v>8</v>
      </c>
      <c r="D300" s="3" t="s">
        <v>7</v>
      </c>
      <c r="E300" s="3" t="n">
        <v>422.79</v>
      </c>
      <c r="F300" s="3" t="n">
        <v>760992</v>
      </c>
      <c r="G300" s="3" t="n">
        <v>1</v>
      </c>
      <c r="H300" s="3" t="n">
        <v>1735025.25</v>
      </c>
    </row>
    <row r="301" customFormat="false" ht="15" hidden="false" customHeight="false" outlineLevel="0" collapsed="false">
      <c r="A301" s="3" t="s">
        <v>355</v>
      </c>
      <c r="B301" s="3" t="s">
        <v>5</v>
      </c>
      <c r="C301" s="3" t="s">
        <v>8</v>
      </c>
      <c r="D301" s="3" t="s">
        <v>7</v>
      </c>
      <c r="E301" s="3" t="n">
        <v>434.94</v>
      </c>
      <c r="F301" s="3" t="n">
        <v>5038211</v>
      </c>
      <c r="G301" s="3" t="n">
        <v>2</v>
      </c>
      <c r="H301" s="3" t="n">
        <v>1009142.36</v>
      </c>
    </row>
    <row r="302" customFormat="false" ht="15" hidden="false" customHeight="false" outlineLevel="0" collapsed="false">
      <c r="A302" s="3" t="s">
        <v>356</v>
      </c>
      <c r="B302" s="3" t="s">
        <v>5</v>
      </c>
      <c r="C302" s="3" t="s">
        <v>8</v>
      </c>
      <c r="D302" s="3" t="s">
        <v>7</v>
      </c>
      <c r="E302" s="3" t="n">
        <v>440.62</v>
      </c>
      <c r="F302" s="3" t="n">
        <v>6223133</v>
      </c>
      <c r="G302" s="3" t="n">
        <v>3</v>
      </c>
      <c r="H302" s="3" t="n">
        <v>3373682.88</v>
      </c>
    </row>
    <row r="303" customFormat="false" ht="15" hidden="false" customHeight="false" outlineLevel="0" collapsed="false">
      <c r="A303" s="3" t="s">
        <v>357</v>
      </c>
      <c r="B303" s="3" t="s">
        <v>5</v>
      </c>
      <c r="C303" s="3" t="s">
        <v>8</v>
      </c>
      <c r="D303" s="3" t="s">
        <v>7</v>
      </c>
      <c r="E303" s="3" t="n">
        <v>432.01</v>
      </c>
      <c r="F303" s="3" t="n">
        <v>1350864</v>
      </c>
      <c r="G303" s="3" t="n">
        <v>1</v>
      </c>
      <c r="H303" s="3" t="n">
        <v>743212</v>
      </c>
    </row>
    <row r="304" customFormat="false" ht="15" hidden="false" customHeight="false" outlineLevel="0" collapsed="false">
      <c r="A304" s="3" t="s">
        <v>358</v>
      </c>
      <c r="B304" s="3" t="s">
        <v>5</v>
      </c>
      <c r="C304" s="3" t="s">
        <v>8</v>
      </c>
      <c r="D304" s="3" t="s">
        <v>7</v>
      </c>
      <c r="E304" s="3" t="n">
        <v>427.84</v>
      </c>
      <c r="F304" s="3" t="n">
        <v>4712545</v>
      </c>
      <c r="G304" s="3" t="n">
        <v>3</v>
      </c>
      <c r="H304" s="3" t="n">
        <v>2777052.66</v>
      </c>
    </row>
    <row r="305" customFormat="false" ht="15" hidden="false" customHeight="false" outlineLevel="0" collapsed="false">
      <c r="A305" s="3" t="s">
        <v>359</v>
      </c>
      <c r="B305" s="3" t="s">
        <v>5</v>
      </c>
      <c r="C305" s="3" t="s">
        <v>8</v>
      </c>
      <c r="D305" s="3" t="s">
        <v>7</v>
      </c>
      <c r="E305" s="3" t="n">
        <v>427.5</v>
      </c>
      <c r="F305" s="3" t="n">
        <v>7373591</v>
      </c>
      <c r="G305" s="3" t="n">
        <v>2</v>
      </c>
      <c r="H305" s="3" t="n">
        <v>2146504.46</v>
      </c>
    </row>
    <row r="306" customFormat="false" ht="15" hidden="false" customHeight="false" outlineLevel="0" collapsed="false">
      <c r="A306" s="3" t="s">
        <v>360</v>
      </c>
      <c r="B306" s="3" t="s">
        <v>5</v>
      </c>
      <c r="C306" s="3" t="s">
        <v>8</v>
      </c>
      <c r="D306" s="3" t="s">
        <v>7</v>
      </c>
      <c r="E306" s="3" t="n">
        <v>433.56</v>
      </c>
      <c r="F306" s="3" t="n">
        <v>3890320</v>
      </c>
      <c r="G306" s="3" t="n">
        <v>3</v>
      </c>
      <c r="H306" s="3" t="n">
        <v>1359839.6</v>
      </c>
    </row>
    <row r="307" customFormat="false" ht="15" hidden="false" customHeight="false" outlineLevel="0" collapsed="false">
      <c r="A307" s="3" t="s">
        <v>361</v>
      </c>
      <c r="B307" s="3" t="s">
        <v>5</v>
      </c>
      <c r="C307" s="3" t="s">
        <v>8</v>
      </c>
      <c r="D307" s="3" t="s">
        <v>7</v>
      </c>
      <c r="E307" s="3" t="n">
        <v>440.47</v>
      </c>
      <c r="F307" s="3" t="n">
        <v>2896908</v>
      </c>
      <c r="G307" s="3" t="n">
        <v>2</v>
      </c>
      <c r="H307" s="3" t="n">
        <v>2170264.06</v>
      </c>
    </row>
    <row r="308" customFormat="false" ht="15" hidden="false" customHeight="false" outlineLevel="0" collapsed="false">
      <c r="A308" s="3" t="s">
        <v>362</v>
      </c>
      <c r="B308" s="3" t="s">
        <v>5</v>
      </c>
      <c r="C308" s="3" t="s">
        <v>8</v>
      </c>
      <c r="D308" s="3" t="s">
        <v>7</v>
      </c>
      <c r="E308" s="3" t="n">
        <v>435.46</v>
      </c>
      <c r="F308" s="3" t="n">
        <v>7184987</v>
      </c>
      <c r="G308" s="3" t="n">
        <v>1</v>
      </c>
      <c r="H308" s="3" t="n">
        <v>1333555.11</v>
      </c>
    </row>
    <row r="309" customFormat="false" ht="15" hidden="false" customHeight="false" outlineLevel="0" collapsed="false">
      <c r="A309" s="3" t="s">
        <v>363</v>
      </c>
      <c r="B309" s="3" t="s">
        <v>5</v>
      </c>
      <c r="C309" s="3" t="s">
        <v>8</v>
      </c>
      <c r="D309" s="3" t="s">
        <v>7</v>
      </c>
      <c r="E309" s="3" t="n">
        <v>442.92</v>
      </c>
      <c r="F309" s="3" t="n">
        <v>4315668</v>
      </c>
      <c r="G309" s="3" t="n">
        <v>0</v>
      </c>
      <c r="H309" s="3" t="n">
        <v>0</v>
      </c>
    </row>
    <row r="310" customFormat="false" ht="15" hidden="false" customHeight="false" outlineLevel="0" collapsed="false">
      <c r="A310" s="3" t="s">
        <v>364</v>
      </c>
      <c r="B310" s="3" t="s">
        <v>5</v>
      </c>
      <c r="C310" s="3" t="s">
        <v>8</v>
      </c>
      <c r="D310" s="3" t="s">
        <v>7</v>
      </c>
      <c r="E310" s="3" t="n">
        <v>432.91</v>
      </c>
      <c r="F310" s="3" t="n">
        <v>6427797</v>
      </c>
      <c r="G310" s="3" t="n">
        <v>3</v>
      </c>
      <c r="H310" s="3" t="n">
        <v>4270251.44</v>
      </c>
    </row>
    <row r="311" customFormat="false" ht="15" hidden="false" customHeight="false" outlineLevel="0" collapsed="false">
      <c r="A311" s="3" t="s">
        <v>365</v>
      </c>
      <c r="B311" s="3" t="s">
        <v>5</v>
      </c>
      <c r="C311" s="3" t="s">
        <v>8</v>
      </c>
      <c r="D311" s="3" t="s">
        <v>7</v>
      </c>
      <c r="E311" s="3" t="n">
        <v>442.78</v>
      </c>
      <c r="F311" s="3" t="n">
        <v>5089612</v>
      </c>
      <c r="G311" s="3" t="n">
        <v>0</v>
      </c>
      <c r="H311" s="3" t="n">
        <v>0</v>
      </c>
    </row>
    <row r="312" customFormat="false" ht="15" hidden="false" customHeight="false" outlineLevel="0" collapsed="false">
      <c r="A312" s="3" t="s">
        <v>366</v>
      </c>
      <c r="B312" s="3" t="s">
        <v>5</v>
      </c>
      <c r="C312" s="3" t="s">
        <v>8</v>
      </c>
      <c r="D312" s="3" t="s">
        <v>7</v>
      </c>
      <c r="E312" s="3" t="n">
        <v>444.55</v>
      </c>
      <c r="F312" s="3" t="n">
        <v>5891522</v>
      </c>
      <c r="G312" s="3" t="n">
        <v>2</v>
      </c>
      <c r="H312" s="3" t="n">
        <v>2303151.46</v>
      </c>
    </row>
    <row r="313" customFormat="false" ht="15" hidden="false" customHeight="false" outlineLevel="0" collapsed="false">
      <c r="A313" s="3" t="s">
        <v>367</v>
      </c>
      <c r="B313" s="3" t="s">
        <v>5</v>
      </c>
      <c r="C313" s="3" t="s">
        <v>8</v>
      </c>
      <c r="D313" s="3" t="s">
        <v>7</v>
      </c>
      <c r="E313" s="3" t="n">
        <v>431.13</v>
      </c>
      <c r="F313" s="3" t="n">
        <v>5317539</v>
      </c>
      <c r="G313" s="3" t="n">
        <v>0</v>
      </c>
      <c r="H313" s="3" t="n">
        <v>0</v>
      </c>
    </row>
    <row r="314" customFormat="false" ht="15" hidden="false" customHeight="false" outlineLevel="0" collapsed="false">
      <c r="A314" s="3" t="s">
        <v>368</v>
      </c>
      <c r="B314" s="3" t="s">
        <v>5</v>
      </c>
      <c r="C314" s="3" t="s">
        <v>8</v>
      </c>
      <c r="D314" s="3" t="s">
        <v>7</v>
      </c>
      <c r="E314" s="3" t="n">
        <v>429.1</v>
      </c>
      <c r="F314" s="3" t="n">
        <v>7084701</v>
      </c>
      <c r="G314" s="3" t="n">
        <v>2</v>
      </c>
      <c r="H314" s="3" t="n">
        <v>2350621.75</v>
      </c>
    </row>
    <row r="315" customFormat="false" ht="15" hidden="false" customHeight="false" outlineLevel="0" collapsed="false">
      <c r="A315" s="3" t="s">
        <v>369</v>
      </c>
      <c r="B315" s="3" t="s">
        <v>5</v>
      </c>
      <c r="C315" s="3" t="s">
        <v>8</v>
      </c>
      <c r="D315" s="3" t="s">
        <v>7</v>
      </c>
      <c r="E315" s="3" t="n">
        <v>431.28</v>
      </c>
      <c r="F315" s="3" t="n">
        <v>7330342</v>
      </c>
      <c r="G315" s="3" t="n">
        <v>1</v>
      </c>
      <c r="H315" s="3" t="n">
        <v>187388.18</v>
      </c>
    </row>
    <row r="316" customFormat="false" ht="15" hidden="false" customHeight="false" outlineLevel="0" collapsed="false">
      <c r="A316" s="3" t="s">
        <v>370</v>
      </c>
      <c r="B316" s="3" t="s">
        <v>5</v>
      </c>
      <c r="C316" s="3" t="s">
        <v>8</v>
      </c>
      <c r="D316" s="3" t="s">
        <v>7</v>
      </c>
      <c r="E316" s="3" t="n">
        <v>420.49</v>
      </c>
      <c r="F316" s="3" t="n">
        <v>1734928</v>
      </c>
      <c r="G316" s="3" t="n">
        <v>2</v>
      </c>
      <c r="H316" s="3" t="n">
        <v>2821807.72</v>
      </c>
    </row>
    <row r="317" customFormat="false" ht="15" hidden="false" customHeight="false" outlineLevel="0" collapsed="false">
      <c r="A317" s="3" t="s">
        <v>371</v>
      </c>
      <c r="B317" s="3" t="s">
        <v>5</v>
      </c>
      <c r="C317" s="3" t="s">
        <v>8</v>
      </c>
      <c r="D317" s="3" t="s">
        <v>7</v>
      </c>
      <c r="E317" s="3" t="n">
        <v>415.35</v>
      </c>
      <c r="F317" s="3" t="n">
        <v>6844502</v>
      </c>
      <c r="G317" s="3" t="n">
        <v>3</v>
      </c>
      <c r="H317" s="3" t="n">
        <v>1689318.33</v>
      </c>
    </row>
    <row r="318" customFormat="false" ht="15" hidden="false" customHeight="false" outlineLevel="0" collapsed="false">
      <c r="A318" s="3" t="s">
        <v>372</v>
      </c>
      <c r="B318" s="3" t="s">
        <v>5</v>
      </c>
      <c r="C318" s="3" t="s">
        <v>8</v>
      </c>
      <c r="D318" s="3" t="s">
        <v>7</v>
      </c>
      <c r="E318" s="3" t="n">
        <v>425.99</v>
      </c>
      <c r="F318" s="3" t="n">
        <v>1438777</v>
      </c>
      <c r="G318" s="3" t="n">
        <v>2</v>
      </c>
      <c r="H318" s="3" t="n">
        <v>3001114.38</v>
      </c>
    </row>
    <row r="319" customFormat="false" ht="15" hidden="false" customHeight="false" outlineLevel="0" collapsed="false">
      <c r="A319" s="3" t="s">
        <v>373</v>
      </c>
      <c r="B319" s="3" t="s">
        <v>5</v>
      </c>
      <c r="C319" s="3" t="s">
        <v>8</v>
      </c>
      <c r="D319" s="3" t="s">
        <v>7</v>
      </c>
      <c r="E319" s="3" t="n">
        <v>423.01</v>
      </c>
      <c r="F319" s="3" t="n">
        <v>1656457</v>
      </c>
      <c r="G319" s="3" t="n">
        <v>0</v>
      </c>
      <c r="H319" s="3" t="n">
        <v>0</v>
      </c>
    </row>
    <row r="320" customFormat="false" ht="15" hidden="false" customHeight="false" outlineLevel="0" collapsed="false">
      <c r="A320" s="3" t="s">
        <v>374</v>
      </c>
      <c r="B320" s="3" t="s">
        <v>5</v>
      </c>
      <c r="C320" s="3" t="s">
        <v>8</v>
      </c>
      <c r="D320" s="3" t="s">
        <v>7</v>
      </c>
      <c r="E320" s="3" t="n">
        <v>432</v>
      </c>
      <c r="F320" s="3" t="n">
        <v>6818975</v>
      </c>
      <c r="G320" s="3" t="n">
        <v>2</v>
      </c>
      <c r="H320" s="3" t="n">
        <v>2097138.56</v>
      </c>
    </row>
    <row r="321" customFormat="false" ht="15" hidden="false" customHeight="false" outlineLevel="0" collapsed="false">
      <c r="A321" s="3" t="s">
        <v>375</v>
      </c>
      <c r="B321" s="3" t="s">
        <v>5</v>
      </c>
      <c r="C321" s="3" t="s">
        <v>8</v>
      </c>
      <c r="D321" s="3" t="s">
        <v>7</v>
      </c>
      <c r="E321" s="3" t="n">
        <v>418.72</v>
      </c>
      <c r="F321" s="3" t="n">
        <v>4825784</v>
      </c>
      <c r="G321" s="3" t="n">
        <v>1</v>
      </c>
      <c r="H321" s="3" t="n">
        <v>269635.62</v>
      </c>
    </row>
    <row r="322" customFormat="false" ht="15" hidden="false" customHeight="false" outlineLevel="0" collapsed="false">
      <c r="A322" s="3" t="s">
        <v>376</v>
      </c>
      <c r="B322" s="3" t="s">
        <v>5</v>
      </c>
      <c r="C322" s="3" t="s">
        <v>8</v>
      </c>
      <c r="D322" s="3" t="s">
        <v>7</v>
      </c>
      <c r="E322" s="3" t="n">
        <v>413.34</v>
      </c>
      <c r="F322" s="3" t="n">
        <v>5292433</v>
      </c>
      <c r="G322" s="3" t="n">
        <v>1</v>
      </c>
      <c r="H322" s="3" t="n">
        <v>1401276</v>
      </c>
    </row>
    <row r="323" customFormat="false" ht="15" hidden="false" customHeight="false" outlineLevel="0" collapsed="false">
      <c r="A323" s="3" t="s">
        <v>377</v>
      </c>
      <c r="B323" s="3" t="s">
        <v>5</v>
      </c>
      <c r="C323" s="3" t="s">
        <v>8</v>
      </c>
      <c r="D323" s="3" t="s">
        <v>7</v>
      </c>
      <c r="E323" s="3" t="n">
        <v>402.99</v>
      </c>
      <c r="F323" s="3" t="n">
        <v>6535161</v>
      </c>
      <c r="G323" s="3" t="n">
        <v>0</v>
      </c>
      <c r="H323" s="3" t="n">
        <v>0</v>
      </c>
    </row>
    <row r="324" customFormat="false" ht="15" hidden="false" customHeight="false" outlineLevel="0" collapsed="false">
      <c r="A324" s="3" t="s">
        <v>378</v>
      </c>
      <c r="B324" s="3" t="s">
        <v>5</v>
      </c>
      <c r="C324" s="3" t="s">
        <v>8</v>
      </c>
      <c r="D324" s="3" t="s">
        <v>7</v>
      </c>
      <c r="E324" s="3" t="n">
        <v>403.21</v>
      </c>
      <c r="F324" s="3" t="n">
        <v>949347</v>
      </c>
      <c r="G324" s="3" t="n">
        <v>1</v>
      </c>
      <c r="H324" s="3" t="n">
        <v>874299.28</v>
      </c>
    </row>
    <row r="325" customFormat="false" ht="15" hidden="false" customHeight="false" outlineLevel="0" collapsed="false">
      <c r="A325" s="3" t="s">
        <v>379</v>
      </c>
      <c r="B325" s="3" t="s">
        <v>5</v>
      </c>
      <c r="C325" s="3" t="s">
        <v>8</v>
      </c>
      <c r="D325" s="3" t="s">
        <v>7</v>
      </c>
      <c r="E325" s="3" t="n">
        <v>395.54</v>
      </c>
      <c r="F325" s="3" t="n">
        <v>5887721</v>
      </c>
      <c r="G325" s="3" t="n">
        <v>4</v>
      </c>
      <c r="H325" s="3" t="n">
        <v>2561923.5</v>
      </c>
    </row>
    <row r="326" customFormat="false" ht="15" hidden="false" customHeight="false" outlineLevel="0" collapsed="false">
      <c r="A326" s="3" t="s">
        <v>380</v>
      </c>
      <c r="B326" s="3" t="s">
        <v>5</v>
      </c>
      <c r="C326" s="3" t="s">
        <v>8</v>
      </c>
      <c r="D326" s="3" t="s">
        <v>7</v>
      </c>
      <c r="E326" s="3" t="n">
        <v>398.67</v>
      </c>
      <c r="F326" s="3" t="n">
        <v>1480746</v>
      </c>
      <c r="G326" s="3" t="n">
        <v>2</v>
      </c>
      <c r="H326" s="3" t="n">
        <v>906147.96</v>
      </c>
    </row>
    <row r="327" customFormat="false" ht="15" hidden="false" customHeight="false" outlineLevel="0" collapsed="false">
      <c r="A327" s="3" t="s">
        <v>381</v>
      </c>
      <c r="B327" s="3" t="s">
        <v>5</v>
      </c>
      <c r="C327" s="3" t="s">
        <v>8</v>
      </c>
      <c r="D327" s="3" t="s">
        <v>7</v>
      </c>
      <c r="E327" s="3" t="n">
        <v>392.44</v>
      </c>
      <c r="F327" s="3" t="n">
        <v>2359391</v>
      </c>
      <c r="G327" s="3" t="n">
        <v>0</v>
      </c>
      <c r="H327" s="3" t="n">
        <v>0</v>
      </c>
    </row>
    <row r="328" customFormat="false" ht="15" hidden="false" customHeight="false" outlineLevel="0" collapsed="false">
      <c r="A328" s="3" t="s">
        <v>382</v>
      </c>
      <c r="B328" s="3" t="s">
        <v>5</v>
      </c>
      <c r="C328" s="3" t="s">
        <v>8</v>
      </c>
      <c r="D328" s="3" t="s">
        <v>7</v>
      </c>
      <c r="E328" s="3" t="n">
        <v>399.12</v>
      </c>
      <c r="F328" s="3" t="n">
        <v>5115330</v>
      </c>
      <c r="G328" s="3" t="n">
        <v>3</v>
      </c>
      <c r="H328" s="3" t="n">
        <v>4004155.23</v>
      </c>
    </row>
    <row r="329" customFormat="false" ht="15" hidden="false" customHeight="false" outlineLevel="0" collapsed="false">
      <c r="A329" s="3" t="s">
        <v>383</v>
      </c>
      <c r="B329" s="3" t="s">
        <v>5</v>
      </c>
      <c r="C329" s="3" t="s">
        <v>8</v>
      </c>
      <c r="D329" s="3" t="s">
        <v>7</v>
      </c>
      <c r="E329" s="3" t="n">
        <v>399.37</v>
      </c>
      <c r="F329" s="3" t="n">
        <v>2845361</v>
      </c>
      <c r="G329" s="3" t="n">
        <v>4</v>
      </c>
      <c r="H329" s="3" t="n">
        <v>3104793.44</v>
      </c>
    </row>
    <row r="330" customFormat="false" ht="15" hidden="false" customHeight="false" outlineLevel="0" collapsed="false">
      <c r="A330" s="3" t="s">
        <v>384</v>
      </c>
      <c r="B330" s="3" t="s">
        <v>5</v>
      </c>
      <c r="C330" s="3" t="s">
        <v>8</v>
      </c>
      <c r="D330" s="3" t="s">
        <v>7</v>
      </c>
      <c r="E330" s="3" t="n">
        <v>413.86</v>
      </c>
      <c r="F330" s="3" t="n">
        <v>4240697</v>
      </c>
      <c r="G330" s="3" t="n">
        <v>1</v>
      </c>
      <c r="H330" s="3" t="n">
        <v>372518.63</v>
      </c>
    </row>
    <row r="331" customFormat="false" ht="15" hidden="false" customHeight="false" outlineLevel="0" collapsed="false">
      <c r="A331" s="3" t="s">
        <v>385</v>
      </c>
      <c r="B331" s="3" t="s">
        <v>5</v>
      </c>
      <c r="C331" s="3" t="s">
        <v>8</v>
      </c>
      <c r="D331" s="3" t="s">
        <v>7</v>
      </c>
      <c r="E331" s="3" t="n">
        <v>413.38</v>
      </c>
      <c r="F331" s="3" t="n">
        <v>2113583</v>
      </c>
      <c r="G331" s="3" t="n">
        <v>3</v>
      </c>
      <c r="H331" s="3" t="n">
        <v>3075640.51</v>
      </c>
    </row>
    <row r="332" customFormat="false" ht="15" hidden="false" customHeight="false" outlineLevel="0" collapsed="false">
      <c r="A332" s="3" t="s">
        <v>386</v>
      </c>
      <c r="B332" s="3" t="s">
        <v>5</v>
      </c>
      <c r="C332" s="3" t="s">
        <v>8</v>
      </c>
      <c r="D332" s="3" t="s">
        <v>7</v>
      </c>
      <c r="E332" s="3" t="n">
        <v>414.98</v>
      </c>
      <c r="F332" s="3" t="n">
        <v>7117546</v>
      </c>
      <c r="G332" s="3" t="n">
        <v>2</v>
      </c>
      <c r="H332" s="3" t="n">
        <v>1747774.67</v>
      </c>
    </row>
    <row r="333" customFormat="false" ht="15" hidden="false" customHeight="false" outlineLevel="0" collapsed="false">
      <c r="A333" s="3" t="s">
        <v>387</v>
      </c>
      <c r="B333" s="3" t="s">
        <v>5</v>
      </c>
      <c r="C333" s="3" t="s">
        <v>8</v>
      </c>
      <c r="D333" s="3" t="s">
        <v>7</v>
      </c>
      <c r="E333" s="3" t="n">
        <v>410.31</v>
      </c>
      <c r="F333" s="3" t="n">
        <v>7118417</v>
      </c>
      <c r="G333" s="3" t="n">
        <v>1</v>
      </c>
      <c r="H333" s="3" t="n">
        <v>646333.45</v>
      </c>
    </row>
    <row r="334" customFormat="false" ht="15" hidden="false" customHeight="false" outlineLevel="0" collapsed="false">
      <c r="A334" s="3" t="s">
        <v>388</v>
      </c>
      <c r="B334" s="3" t="s">
        <v>5</v>
      </c>
      <c r="C334" s="3" t="s">
        <v>8</v>
      </c>
      <c r="D334" s="3" t="s">
        <v>7</v>
      </c>
      <c r="E334" s="3" t="n">
        <v>403.54</v>
      </c>
      <c r="F334" s="3" t="n">
        <v>3504362</v>
      </c>
      <c r="G334" s="3" t="n">
        <v>2</v>
      </c>
      <c r="H334" s="3" t="n">
        <v>2695335.93</v>
      </c>
    </row>
    <row r="335" customFormat="false" ht="15" hidden="false" customHeight="false" outlineLevel="0" collapsed="false">
      <c r="A335" s="3" t="s">
        <v>389</v>
      </c>
      <c r="B335" s="3" t="s">
        <v>5</v>
      </c>
      <c r="C335" s="3" t="s">
        <v>8</v>
      </c>
      <c r="D335" s="3" t="s">
        <v>7</v>
      </c>
      <c r="E335" s="3" t="n">
        <v>399.31</v>
      </c>
      <c r="F335" s="3" t="n">
        <v>6233030</v>
      </c>
      <c r="G335" s="3" t="n">
        <v>2</v>
      </c>
      <c r="H335" s="3" t="n">
        <v>3291629.73</v>
      </c>
    </row>
    <row r="336" customFormat="false" ht="15" hidden="false" customHeight="false" outlineLevel="0" collapsed="false">
      <c r="A336" s="3" t="s">
        <v>390</v>
      </c>
      <c r="B336" s="3" t="s">
        <v>5</v>
      </c>
      <c r="C336" s="3" t="s">
        <v>8</v>
      </c>
      <c r="D336" s="3" t="s">
        <v>7</v>
      </c>
      <c r="E336" s="3" t="n">
        <v>397.38</v>
      </c>
      <c r="F336" s="3" t="n">
        <v>1391082</v>
      </c>
      <c r="G336" s="3" t="n">
        <v>2</v>
      </c>
      <c r="H336" s="3" t="n">
        <v>2638921.35</v>
      </c>
    </row>
    <row r="337" customFormat="false" ht="15" hidden="false" customHeight="false" outlineLevel="0" collapsed="false">
      <c r="A337" s="3" t="s">
        <v>391</v>
      </c>
      <c r="B337" s="3" t="s">
        <v>5</v>
      </c>
      <c r="C337" s="3" t="s">
        <v>8</v>
      </c>
      <c r="D337" s="3" t="s">
        <v>7</v>
      </c>
      <c r="E337" s="3" t="n">
        <v>404.55</v>
      </c>
      <c r="F337" s="3" t="n">
        <v>6162238</v>
      </c>
      <c r="G337" s="3" t="n">
        <v>1</v>
      </c>
      <c r="H337" s="3" t="n">
        <v>760608.48</v>
      </c>
    </row>
    <row r="338" customFormat="false" ht="15" hidden="false" customHeight="false" outlineLevel="0" collapsed="false">
      <c r="A338" s="3" t="s">
        <v>392</v>
      </c>
      <c r="B338" s="3" t="s">
        <v>5</v>
      </c>
      <c r="C338" s="3" t="s">
        <v>8</v>
      </c>
      <c r="D338" s="3" t="s">
        <v>7</v>
      </c>
      <c r="E338" s="3" t="n">
        <v>403.51</v>
      </c>
      <c r="F338" s="3" t="n">
        <v>839775</v>
      </c>
      <c r="G338" s="3" t="n">
        <v>2</v>
      </c>
      <c r="H338" s="3" t="n">
        <v>1856774.6</v>
      </c>
    </row>
    <row r="339" customFormat="false" ht="15" hidden="false" customHeight="false" outlineLevel="0" collapsed="false">
      <c r="A339" s="3" t="s">
        <v>393</v>
      </c>
      <c r="B339" s="3" t="s">
        <v>5</v>
      </c>
      <c r="C339" s="3" t="s">
        <v>8</v>
      </c>
      <c r="D339" s="3" t="s">
        <v>7</v>
      </c>
      <c r="E339" s="3" t="n">
        <v>407.86</v>
      </c>
      <c r="F339" s="3" t="n">
        <v>4366292</v>
      </c>
      <c r="G339" s="3" t="n">
        <v>3</v>
      </c>
      <c r="H339" s="3" t="n">
        <v>3885688.08</v>
      </c>
    </row>
    <row r="340" customFormat="false" ht="15" hidden="false" customHeight="false" outlineLevel="0" collapsed="false">
      <c r="A340" s="3" t="s">
        <v>394</v>
      </c>
      <c r="B340" s="3" t="s">
        <v>5</v>
      </c>
      <c r="C340" s="3" t="s">
        <v>8</v>
      </c>
      <c r="D340" s="3" t="s">
        <v>7</v>
      </c>
      <c r="E340" s="3" t="n">
        <v>412.97</v>
      </c>
      <c r="F340" s="3" t="n">
        <v>7929618</v>
      </c>
      <c r="G340" s="3" t="n">
        <v>2</v>
      </c>
      <c r="H340" s="3" t="n">
        <v>1958110.34</v>
      </c>
    </row>
    <row r="341" customFormat="false" ht="15" hidden="false" customHeight="false" outlineLevel="0" collapsed="false">
      <c r="A341" s="3" t="s">
        <v>395</v>
      </c>
      <c r="B341" s="3" t="s">
        <v>5</v>
      </c>
      <c r="C341" s="3" t="s">
        <v>8</v>
      </c>
      <c r="D341" s="3" t="s">
        <v>7</v>
      </c>
      <c r="E341" s="3" t="n">
        <v>412.65</v>
      </c>
      <c r="F341" s="3" t="n">
        <v>5815548</v>
      </c>
      <c r="G341" s="3" t="n">
        <v>3</v>
      </c>
      <c r="H341" s="3" t="n">
        <v>1757264.61</v>
      </c>
    </row>
    <row r="342" customFormat="false" ht="15" hidden="false" customHeight="false" outlineLevel="0" collapsed="false">
      <c r="A342" s="3" t="s">
        <v>396</v>
      </c>
      <c r="B342" s="3" t="s">
        <v>5</v>
      </c>
      <c r="C342" s="3" t="s">
        <v>8</v>
      </c>
      <c r="D342" s="3" t="s">
        <v>7</v>
      </c>
      <c r="E342" s="3" t="n">
        <v>406.5</v>
      </c>
      <c r="F342" s="3" t="n">
        <v>5553547</v>
      </c>
      <c r="G342" s="3" t="n">
        <v>1</v>
      </c>
      <c r="H342" s="3" t="n">
        <v>1629014.01</v>
      </c>
    </row>
    <row r="343" customFormat="false" ht="15" hidden="false" customHeight="false" outlineLevel="0" collapsed="false">
      <c r="A343" s="3" t="s">
        <v>397</v>
      </c>
      <c r="B343" s="3" t="s">
        <v>5</v>
      </c>
      <c r="C343" s="3" t="s">
        <v>8</v>
      </c>
      <c r="D343" s="3" t="s">
        <v>7</v>
      </c>
      <c r="E343" s="3" t="n">
        <v>416.2</v>
      </c>
      <c r="F343" s="3" t="n">
        <v>699853</v>
      </c>
      <c r="G343" s="3" t="n">
        <v>2</v>
      </c>
      <c r="H343" s="3" t="n">
        <v>1457026.86</v>
      </c>
    </row>
    <row r="344" customFormat="false" ht="15" hidden="false" customHeight="false" outlineLevel="0" collapsed="false">
      <c r="A344" s="3" t="s">
        <v>398</v>
      </c>
      <c r="B344" s="3" t="s">
        <v>5</v>
      </c>
      <c r="C344" s="3" t="s">
        <v>8</v>
      </c>
      <c r="D344" s="3" t="s">
        <v>7</v>
      </c>
      <c r="E344" s="3" t="n">
        <v>415.05</v>
      </c>
      <c r="F344" s="3" t="n">
        <v>6321215</v>
      </c>
      <c r="G344" s="3" t="n">
        <v>2</v>
      </c>
      <c r="H344" s="3" t="n">
        <v>2374032.55</v>
      </c>
    </row>
    <row r="345" customFormat="false" ht="15" hidden="false" customHeight="false" outlineLevel="0" collapsed="false">
      <c r="A345" s="3" t="s">
        <v>399</v>
      </c>
      <c r="B345" s="3" t="s">
        <v>5</v>
      </c>
      <c r="C345" s="3" t="s">
        <v>8</v>
      </c>
      <c r="D345" s="3" t="s">
        <v>7</v>
      </c>
      <c r="E345" s="3" t="n">
        <v>404.6</v>
      </c>
      <c r="F345" s="3" t="n">
        <v>5148018</v>
      </c>
      <c r="G345" s="3" t="n">
        <v>2</v>
      </c>
      <c r="H345" s="3" t="n">
        <v>2512901.66</v>
      </c>
    </row>
    <row r="346" customFormat="false" ht="15" hidden="false" customHeight="false" outlineLevel="0" collapsed="false">
      <c r="A346" s="3" t="s">
        <v>400</v>
      </c>
      <c r="B346" s="3" t="s">
        <v>5</v>
      </c>
      <c r="C346" s="3" t="s">
        <v>8</v>
      </c>
      <c r="D346" s="3" t="s">
        <v>7</v>
      </c>
      <c r="E346" s="3" t="n">
        <v>399.24</v>
      </c>
      <c r="F346" s="3" t="n">
        <v>736778</v>
      </c>
      <c r="G346" s="3" t="n">
        <v>2</v>
      </c>
      <c r="H346" s="3" t="n">
        <v>1680298.18</v>
      </c>
    </row>
    <row r="347" customFormat="false" ht="15" hidden="false" customHeight="false" outlineLevel="0" collapsed="false">
      <c r="A347" s="3" t="s">
        <v>401</v>
      </c>
      <c r="B347" s="3" t="s">
        <v>5</v>
      </c>
      <c r="C347" s="3" t="s">
        <v>8</v>
      </c>
      <c r="D347" s="3" t="s">
        <v>7</v>
      </c>
      <c r="E347" s="3" t="n">
        <v>402.62</v>
      </c>
      <c r="F347" s="3" t="n">
        <v>5678751</v>
      </c>
      <c r="G347" s="3" t="n">
        <v>3</v>
      </c>
      <c r="H347" s="3" t="n">
        <v>3334966.91</v>
      </c>
    </row>
    <row r="348" customFormat="false" ht="15" hidden="false" customHeight="false" outlineLevel="0" collapsed="false">
      <c r="A348" s="3" t="s">
        <v>402</v>
      </c>
      <c r="B348" s="3" t="s">
        <v>5</v>
      </c>
      <c r="C348" s="3" t="s">
        <v>8</v>
      </c>
      <c r="D348" s="3" t="s">
        <v>7</v>
      </c>
      <c r="E348" s="3" t="n">
        <v>401.59</v>
      </c>
      <c r="F348" s="3" t="n">
        <v>7046132</v>
      </c>
      <c r="G348" s="3" t="n">
        <v>1</v>
      </c>
      <c r="H348" s="3" t="n">
        <v>1123668</v>
      </c>
    </row>
    <row r="349" customFormat="false" ht="15" hidden="false" customHeight="false" outlineLevel="0" collapsed="false">
      <c r="A349" s="3" t="s">
        <v>403</v>
      </c>
      <c r="B349" s="3" t="s">
        <v>5</v>
      </c>
      <c r="C349" s="3" t="s">
        <v>8</v>
      </c>
      <c r="D349" s="3" t="s">
        <v>7</v>
      </c>
      <c r="E349" s="3" t="n">
        <v>401.46</v>
      </c>
      <c r="F349" s="3" t="n">
        <v>5466700</v>
      </c>
      <c r="G349" s="3" t="n">
        <v>2</v>
      </c>
      <c r="H349" s="3" t="n">
        <v>730651.81</v>
      </c>
    </row>
    <row r="350" customFormat="false" ht="15" hidden="false" customHeight="false" outlineLevel="0" collapsed="false">
      <c r="A350" s="3" t="s">
        <v>404</v>
      </c>
      <c r="B350" s="3" t="s">
        <v>5</v>
      </c>
      <c r="C350" s="3" t="s">
        <v>8</v>
      </c>
      <c r="D350" s="3" t="s">
        <v>7</v>
      </c>
      <c r="E350" s="3" t="n">
        <v>398.97</v>
      </c>
      <c r="F350" s="3" t="n">
        <v>7340931</v>
      </c>
      <c r="G350" s="3" t="n">
        <v>4</v>
      </c>
      <c r="H350" s="3" t="n">
        <v>4753072.66</v>
      </c>
    </row>
    <row r="351" customFormat="false" ht="15" hidden="false" customHeight="false" outlineLevel="0" collapsed="false">
      <c r="A351" s="3" t="s">
        <v>405</v>
      </c>
      <c r="B351" s="3" t="s">
        <v>5</v>
      </c>
      <c r="C351" s="3" t="s">
        <v>8</v>
      </c>
      <c r="D351" s="3" t="s">
        <v>7</v>
      </c>
      <c r="E351" s="3" t="n">
        <v>395.38</v>
      </c>
      <c r="F351" s="3" t="n">
        <v>5699849</v>
      </c>
      <c r="G351" s="3" t="n">
        <v>2</v>
      </c>
      <c r="H351" s="3" t="n">
        <v>973437.44</v>
      </c>
    </row>
    <row r="352" customFormat="false" ht="15" hidden="false" customHeight="false" outlineLevel="0" collapsed="false">
      <c r="A352" s="3" t="s">
        <v>406</v>
      </c>
      <c r="B352" s="3" t="s">
        <v>5</v>
      </c>
      <c r="C352" s="3" t="s">
        <v>8</v>
      </c>
      <c r="D352" s="3" t="s">
        <v>7</v>
      </c>
      <c r="E352" s="3" t="n">
        <v>401.04</v>
      </c>
      <c r="F352" s="3" t="n">
        <v>4685649</v>
      </c>
      <c r="G352" s="3" t="n">
        <v>1</v>
      </c>
      <c r="H352" s="3" t="n">
        <v>1289457</v>
      </c>
    </row>
    <row r="353" customFormat="false" ht="15" hidden="false" customHeight="false" outlineLevel="0" collapsed="false">
      <c r="A353" s="3" t="s">
        <v>407</v>
      </c>
      <c r="B353" s="3" t="s">
        <v>5</v>
      </c>
      <c r="C353" s="3" t="s">
        <v>8</v>
      </c>
      <c r="D353" s="3" t="s">
        <v>7</v>
      </c>
      <c r="E353" s="3" t="n">
        <v>404.19</v>
      </c>
      <c r="F353" s="3" t="n">
        <v>5787411</v>
      </c>
      <c r="G353" s="3" t="n">
        <v>0</v>
      </c>
      <c r="H353" s="3" t="n">
        <v>0</v>
      </c>
    </row>
    <row r="354" customFormat="false" ht="15" hidden="false" customHeight="false" outlineLevel="0" collapsed="false">
      <c r="A354" s="3" t="s">
        <v>408</v>
      </c>
      <c r="B354" s="3" t="s">
        <v>5</v>
      </c>
      <c r="C354" s="3" t="s">
        <v>8</v>
      </c>
      <c r="D354" s="3" t="s">
        <v>7</v>
      </c>
      <c r="E354" s="3" t="n">
        <v>423.59</v>
      </c>
      <c r="F354" s="3" t="n">
        <v>6465540</v>
      </c>
      <c r="G354" s="3" t="n">
        <v>5</v>
      </c>
      <c r="H354" s="3" t="n">
        <v>6252216.61</v>
      </c>
    </row>
    <row r="355" customFormat="false" ht="15" hidden="false" customHeight="false" outlineLevel="0" collapsed="false">
      <c r="A355" s="3" t="s">
        <v>409</v>
      </c>
      <c r="B355" s="3" t="s">
        <v>5</v>
      </c>
      <c r="C355" s="3" t="s">
        <v>8</v>
      </c>
      <c r="D355" s="3" t="s">
        <v>7</v>
      </c>
      <c r="E355" s="3" t="n">
        <v>423.11</v>
      </c>
      <c r="F355" s="3" t="n">
        <v>6637830</v>
      </c>
      <c r="G355" s="3" t="n">
        <v>2</v>
      </c>
      <c r="H355" s="3" t="n">
        <v>2123394.44</v>
      </c>
    </row>
    <row r="356" customFormat="false" ht="15" hidden="false" customHeight="false" outlineLevel="0" collapsed="false">
      <c r="A356" s="3" t="s">
        <v>410</v>
      </c>
      <c r="B356" s="3" t="s">
        <v>5</v>
      </c>
      <c r="C356" s="3" t="s">
        <v>8</v>
      </c>
      <c r="D356" s="3" t="s">
        <v>7</v>
      </c>
      <c r="E356" s="3" t="n">
        <v>427.06</v>
      </c>
      <c r="F356" s="3" t="n">
        <v>2657227</v>
      </c>
      <c r="G356" s="3" t="n">
        <v>4</v>
      </c>
      <c r="H356" s="3" t="n">
        <v>3550027.52</v>
      </c>
    </row>
    <row r="357" customFormat="false" ht="15" hidden="false" customHeight="false" outlineLevel="0" collapsed="false">
      <c r="A357" s="3" t="s">
        <v>411</v>
      </c>
      <c r="B357" s="3" t="s">
        <v>5</v>
      </c>
      <c r="C357" s="3" t="s">
        <v>8</v>
      </c>
      <c r="D357" s="3" t="s">
        <v>7</v>
      </c>
      <c r="E357" s="3" t="n">
        <v>425.57</v>
      </c>
      <c r="F357" s="3" t="n">
        <v>2015510</v>
      </c>
      <c r="G357" s="3" t="n">
        <v>4</v>
      </c>
      <c r="H357" s="3" t="n">
        <v>3900521.16</v>
      </c>
    </row>
    <row r="358" customFormat="false" ht="15" hidden="false" customHeight="false" outlineLevel="0" collapsed="false">
      <c r="A358" s="3" t="s">
        <v>412</v>
      </c>
      <c r="B358" s="3" t="s">
        <v>5</v>
      </c>
      <c r="C358" s="3" t="s">
        <v>8</v>
      </c>
      <c r="D358" s="3" t="s">
        <v>7</v>
      </c>
      <c r="E358" s="3" t="n">
        <v>418.79</v>
      </c>
      <c r="F358" s="3" t="n">
        <v>1529547</v>
      </c>
      <c r="G358" s="3" t="n">
        <v>5</v>
      </c>
      <c r="H358" s="3" t="n">
        <v>8088287.01</v>
      </c>
    </row>
    <row r="359" customFormat="false" ht="15" hidden="false" customHeight="false" outlineLevel="0" collapsed="false">
      <c r="A359" s="3" t="s">
        <v>413</v>
      </c>
      <c r="B359" s="3" t="s">
        <v>5</v>
      </c>
      <c r="C359" s="3" t="s">
        <v>8</v>
      </c>
      <c r="D359" s="3" t="s">
        <v>7</v>
      </c>
      <c r="E359" s="3" t="n">
        <v>411.4</v>
      </c>
      <c r="F359" s="3" t="n">
        <v>5284584</v>
      </c>
      <c r="G359" s="3" t="n">
        <v>1</v>
      </c>
      <c r="H359" s="3" t="n">
        <v>1299392.28</v>
      </c>
    </row>
    <row r="360" customFormat="false" ht="15" hidden="false" customHeight="false" outlineLevel="0" collapsed="false">
      <c r="A360" s="3" t="s">
        <v>414</v>
      </c>
      <c r="B360" s="3" t="s">
        <v>5</v>
      </c>
      <c r="C360" s="3" t="s">
        <v>8</v>
      </c>
      <c r="D360" s="3" t="s">
        <v>7</v>
      </c>
      <c r="E360" s="3" t="n">
        <v>404.95</v>
      </c>
      <c r="F360" s="3" t="n">
        <v>1254086</v>
      </c>
      <c r="G360" s="3" t="n">
        <v>2</v>
      </c>
      <c r="H360" s="3" t="n">
        <v>1466301.7</v>
      </c>
    </row>
    <row r="361" customFormat="false" ht="15" hidden="false" customHeight="false" outlineLevel="0" collapsed="false">
      <c r="A361" s="3" t="s">
        <v>415</v>
      </c>
      <c r="B361" s="3" t="s">
        <v>5</v>
      </c>
      <c r="C361" s="3" t="s">
        <v>8</v>
      </c>
      <c r="D361" s="3" t="s">
        <v>7</v>
      </c>
      <c r="E361" s="3" t="n">
        <v>405.14</v>
      </c>
      <c r="F361" s="3" t="n">
        <v>7512740</v>
      </c>
      <c r="G361" s="3" t="n">
        <v>2</v>
      </c>
      <c r="H361" s="3" t="n">
        <v>3224643.88</v>
      </c>
    </row>
    <row r="362" customFormat="false" ht="15" hidden="false" customHeight="false" outlineLevel="0" collapsed="false">
      <c r="A362" s="3" t="s">
        <v>416</v>
      </c>
      <c r="B362" s="3" t="s">
        <v>5</v>
      </c>
      <c r="C362" s="3" t="s">
        <v>8</v>
      </c>
      <c r="D362" s="3" t="s">
        <v>7</v>
      </c>
      <c r="E362" s="3" t="n">
        <v>404.5</v>
      </c>
      <c r="F362" s="3" t="n">
        <v>7729355</v>
      </c>
      <c r="G362" s="3" t="n">
        <v>2</v>
      </c>
      <c r="H362" s="3" t="n">
        <v>1689571.68</v>
      </c>
    </row>
    <row r="363" customFormat="false" ht="15" hidden="false" customHeight="false" outlineLevel="0" collapsed="false">
      <c r="A363" s="3" t="s">
        <v>417</v>
      </c>
      <c r="B363" s="3" t="s">
        <v>5</v>
      </c>
      <c r="C363" s="3" t="s">
        <v>8</v>
      </c>
      <c r="D363" s="3" t="s">
        <v>7</v>
      </c>
      <c r="E363" s="3" t="n">
        <v>400.06</v>
      </c>
      <c r="F363" s="3" t="n">
        <v>4513642</v>
      </c>
      <c r="G363" s="3" t="n">
        <v>2</v>
      </c>
      <c r="H363" s="3" t="n">
        <v>862160.97</v>
      </c>
    </row>
    <row r="364" customFormat="false" ht="15" hidden="false" customHeight="false" outlineLevel="0" collapsed="false">
      <c r="A364" s="3" t="s">
        <v>418</v>
      </c>
      <c r="B364" s="3" t="s">
        <v>5</v>
      </c>
      <c r="C364" s="3" t="s">
        <v>8</v>
      </c>
      <c r="D364" s="3" t="s">
        <v>7</v>
      </c>
      <c r="E364" s="3" t="n">
        <v>409.51</v>
      </c>
      <c r="F364" s="3" t="n">
        <v>1812985</v>
      </c>
      <c r="G364" s="3" t="n">
        <v>3</v>
      </c>
      <c r="H364" s="3" t="n">
        <v>3365596.6</v>
      </c>
    </row>
    <row r="365" customFormat="false" ht="15" hidden="false" customHeight="false" outlineLevel="0" collapsed="false">
      <c r="A365" s="3" t="s">
        <v>419</v>
      </c>
      <c r="B365" s="3" t="s">
        <v>5</v>
      </c>
      <c r="C365" s="3" t="s">
        <v>8</v>
      </c>
      <c r="D365" s="3" t="s">
        <v>7</v>
      </c>
      <c r="E365" s="3" t="n">
        <v>412.99</v>
      </c>
      <c r="F365" s="3" t="n">
        <v>4215379</v>
      </c>
      <c r="G365" s="3" t="n">
        <v>1</v>
      </c>
      <c r="H365" s="3" t="n">
        <v>1102391</v>
      </c>
    </row>
    <row r="366" customFormat="false" ht="15" hidden="false" customHeight="false" outlineLevel="0" collapsed="false">
      <c r="A366" s="3" t="s">
        <v>420</v>
      </c>
      <c r="B366" s="3" t="s">
        <v>5</v>
      </c>
      <c r="C366" s="3" t="s">
        <v>8</v>
      </c>
      <c r="D366" s="3" t="s">
        <v>7</v>
      </c>
      <c r="E366" s="3" t="n">
        <v>409.97</v>
      </c>
      <c r="F366" s="3" t="n">
        <v>7075573</v>
      </c>
      <c r="G366" s="3" t="n">
        <v>1</v>
      </c>
      <c r="H366" s="3" t="n">
        <v>666885.3</v>
      </c>
    </row>
    <row r="367" customFormat="false" ht="15" hidden="false" customHeight="false" outlineLevel="0" collapsed="false">
      <c r="A367" s="3" t="s">
        <v>421</v>
      </c>
      <c r="B367" s="3" t="s">
        <v>5</v>
      </c>
      <c r="C367" s="3" t="s">
        <v>8</v>
      </c>
      <c r="D367" s="3" t="s">
        <v>7</v>
      </c>
      <c r="E367" s="3" t="n">
        <v>419.61</v>
      </c>
      <c r="F367" s="3" t="n">
        <v>7918246</v>
      </c>
      <c r="G367" s="3" t="n">
        <v>1</v>
      </c>
      <c r="H367" s="3" t="n">
        <v>1884123.08</v>
      </c>
    </row>
    <row r="368" customFormat="false" ht="15" hidden="false" customHeight="false" outlineLevel="0" collapsed="false">
      <c r="A368" s="3" t="s">
        <v>422</v>
      </c>
      <c r="B368" s="3" t="s">
        <v>5</v>
      </c>
      <c r="C368" s="3" t="s">
        <v>8</v>
      </c>
      <c r="D368" s="3" t="s">
        <v>7</v>
      </c>
      <c r="E368" s="3" t="n">
        <v>420.28</v>
      </c>
      <c r="F368" s="3" t="n">
        <v>6882948</v>
      </c>
      <c r="G368" s="3" t="n">
        <v>5</v>
      </c>
      <c r="H368" s="3" t="n">
        <v>4467053</v>
      </c>
    </row>
    <row r="369" customFormat="false" ht="15" hidden="false" customHeight="false" outlineLevel="0" collapsed="false">
      <c r="A369" s="3" t="s">
        <v>423</v>
      </c>
      <c r="B369" s="3" t="s">
        <v>5</v>
      </c>
      <c r="C369" s="3" t="s">
        <v>8</v>
      </c>
      <c r="D369" s="3" t="s">
        <v>7</v>
      </c>
      <c r="E369" s="3" t="n">
        <v>415.53</v>
      </c>
      <c r="F369" s="3" t="n">
        <v>2429486</v>
      </c>
      <c r="G369" s="3" t="n">
        <v>2</v>
      </c>
      <c r="H369" s="3" t="n">
        <v>2591728.08</v>
      </c>
    </row>
    <row r="370" customFormat="false" ht="15" hidden="false" customHeight="false" outlineLevel="0" collapsed="false">
      <c r="A370" s="3" t="s">
        <v>424</v>
      </c>
      <c r="B370" s="3" t="s">
        <v>5</v>
      </c>
      <c r="C370" s="3" t="s">
        <v>8</v>
      </c>
      <c r="D370" s="3" t="s">
        <v>7</v>
      </c>
      <c r="E370" s="3" t="n">
        <v>416.61</v>
      </c>
      <c r="F370" s="3" t="n">
        <v>4758359</v>
      </c>
      <c r="G370" s="3" t="n">
        <v>0</v>
      </c>
      <c r="H370" s="3" t="n">
        <v>0</v>
      </c>
    </row>
    <row r="371" customFormat="false" ht="15" hidden="false" customHeight="false" outlineLevel="0" collapsed="false">
      <c r="A371" s="3" t="s">
        <v>425</v>
      </c>
      <c r="B371" s="3" t="s">
        <v>5</v>
      </c>
      <c r="C371" s="3" t="s">
        <v>8</v>
      </c>
      <c r="D371" s="3" t="s">
        <v>7</v>
      </c>
      <c r="E371" s="3" t="n">
        <v>416.92</v>
      </c>
      <c r="F371" s="3" t="n">
        <v>4364604</v>
      </c>
      <c r="G371" s="3" t="n">
        <v>0</v>
      </c>
      <c r="H371" s="3" t="n">
        <v>0</v>
      </c>
    </row>
    <row r="372" customFormat="false" ht="15" hidden="false" customHeight="false" outlineLevel="0" collapsed="false">
      <c r="A372" s="3" t="s">
        <v>426</v>
      </c>
      <c r="B372" s="3" t="s">
        <v>5</v>
      </c>
      <c r="C372" s="3" t="s">
        <v>8</v>
      </c>
      <c r="D372" s="3" t="s">
        <v>7</v>
      </c>
      <c r="E372" s="3" t="n">
        <v>412.36</v>
      </c>
      <c r="F372" s="3" t="n">
        <v>1554589</v>
      </c>
      <c r="G372" s="3" t="n">
        <v>1</v>
      </c>
      <c r="H372" s="3" t="n">
        <v>1049608.95</v>
      </c>
    </row>
    <row r="373" customFormat="false" ht="15" hidden="false" customHeight="false" outlineLevel="0" collapsed="false">
      <c r="A373" s="3" t="s">
        <v>427</v>
      </c>
      <c r="B373" s="3" t="s">
        <v>5</v>
      </c>
      <c r="C373" s="3" t="s">
        <v>8</v>
      </c>
      <c r="D373" s="3" t="s">
        <v>7</v>
      </c>
      <c r="E373" s="3" t="n">
        <v>409.95</v>
      </c>
      <c r="F373" s="3" t="n">
        <v>7655261</v>
      </c>
      <c r="G373" s="3" t="n">
        <v>0</v>
      </c>
      <c r="H373" s="3" t="n">
        <v>0</v>
      </c>
    </row>
    <row r="374" customFormat="false" ht="15" hidden="false" customHeight="false" outlineLevel="0" collapsed="false">
      <c r="A374" s="3" t="s">
        <v>428</v>
      </c>
      <c r="B374" s="3" t="s">
        <v>5</v>
      </c>
      <c r="C374" s="3" t="s">
        <v>8</v>
      </c>
      <c r="D374" s="3" t="s">
        <v>7</v>
      </c>
      <c r="E374" s="3" t="n">
        <v>415.04</v>
      </c>
      <c r="F374" s="3" t="n">
        <v>5402625</v>
      </c>
      <c r="G374" s="3" t="n">
        <v>2</v>
      </c>
      <c r="H374" s="3" t="n">
        <v>2667471.68</v>
      </c>
    </row>
    <row r="375" customFormat="false" ht="15" hidden="false" customHeight="false" outlineLevel="0" collapsed="false">
      <c r="A375" s="3" t="s">
        <v>429</v>
      </c>
      <c r="B375" s="3" t="s">
        <v>5</v>
      </c>
      <c r="C375" s="3" t="s">
        <v>8</v>
      </c>
      <c r="D375" s="3" t="s">
        <v>7</v>
      </c>
      <c r="E375" s="3" t="n">
        <v>414.19</v>
      </c>
      <c r="F375" s="3" t="n">
        <v>4268903</v>
      </c>
      <c r="G375" s="3" t="n">
        <v>4</v>
      </c>
      <c r="H375" s="3" t="n">
        <v>6326790.79</v>
      </c>
    </row>
    <row r="376" customFormat="false" ht="15" hidden="false" customHeight="false" outlineLevel="0" collapsed="false">
      <c r="A376" s="3" t="s">
        <v>430</v>
      </c>
      <c r="B376" s="3" t="s">
        <v>5</v>
      </c>
      <c r="C376" s="3" t="s">
        <v>8</v>
      </c>
      <c r="D376" s="3" t="s">
        <v>7</v>
      </c>
      <c r="E376" s="3" t="n">
        <v>411.79</v>
      </c>
      <c r="F376" s="3" t="n">
        <v>1380618</v>
      </c>
      <c r="G376" s="3" t="n">
        <v>2</v>
      </c>
      <c r="H376" s="3" t="n">
        <v>1937912.15</v>
      </c>
    </row>
    <row r="377" customFormat="false" ht="15" hidden="false" customHeight="false" outlineLevel="0" collapsed="false">
      <c r="A377" s="3" t="s">
        <v>431</v>
      </c>
      <c r="B377" s="3" t="s">
        <v>5</v>
      </c>
      <c r="C377" s="3" t="s">
        <v>8</v>
      </c>
      <c r="D377" s="3" t="s">
        <v>7</v>
      </c>
      <c r="E377" s="3" t="n">
        <v>417.25</v>
      </c>
      <c r="F377" s="3" t="n">
        <v>1648891</v>
      </c>
      <c r="G377" s="3" t="n">
        <v>2</v>
      </c>
      <c r="H377" s="3" t="n">
        <v>1910499.14</v>
      </c>
    </row>
    <row r="378" customFormat="false" ht="15" hidden="false" customHeight="false" outlineLevel="0" collapsed="false">
      <c r="A378" s="3" t="s">
        <v>432</v>
      </c>
      <c r="B378" s="3" t="s">
        <v>5</v>
      </c>
      <c r="C378" s="3" t="s">
        <v>8</v>
      </c>
      <c r="D378" s="3" t="s">
        <v>7</v>
      </c>
      <c r="E378" s="3" t="n">
        <v>414.19</v>
      </c>
      <c r="F378" s="3" t="n">
        <v>4619258</v>
      </c>
      <c r="G378" s="3" t="n">
        <v>0</v>
      </c>
      <c r="H378" s="3" t="n">
        <v>0</v>
      </c>
    </row>
    <row r="379" customFormat="false" ht="15" hidden="false" customHeight="false" outlineLevel="0" collapsed="false">
      <c r="A379" s="3" t="s">
        <v>433</v>
      </c>
      <c r="B379" s="3" t="s">
        <v>5</v>
      </c>
      <c r="C379" s="3" t="s">
        <v>8</v>
      </c>
      <c r="D379" s="3" t="s">
        <v>7</v>
      </c>
      <c r="E379" s="3" t="n">
        <v>405.18</v>
      </c>
      <c r="F379" s="3" t="n">
        <v>6160546</v>
      </c>
      <c r="G379" s="3" t="n">
        <v>1</v>
      </c>
      <c r="H379" s="3" t="n">
        <v>1100656.7</v>
      </c>
    </row>
    <row r="380" customFormat="false" ht="15" hidden="false" customHeight="false" outlineLevel="0" collapsed="false">
      <c r="A380" s="3" t="s">
        <v>434</v>
      </c>
      <c r="B380" s="3" t="s">
        <v>5</v>
      </c>
      <c r="C380" s="3" t="s">
        <v>8</v>
      </c>
      <c r="D380" s="3" t="s">
        <v>7</v>
      </c>
      <c r="E380" s="3" t="n">
        <v>406.93</v>
      </c>
      <c r="F380" s="3" t="n">
        <v>5778245</v>
      </c>
      <c r="G380" s="3" t="n">
        <v>2</v>
      </c>
      <c r="H380" s="3" t="n">
        <v>1589114.64</v>
      </c>
    </row>
    <row r="381" customFormat="false" ht="15" hidden="false" customHeight="false" outlineLevel="0" collapsed="false">
      <c r="A381" s="3" t="s">
        <v>435</v>
      </c>
      <c r="B381" s="3" t="s">
        <v>5</v>
      </c>
      <c r="C381" s="3" t="s">
        <v>8</v>
      </c>
      <c r="D381" s="3" t="s">
        <v>7</v>
      </c>
      <c r="E381" s="3" t="n">
        <v>415.35</v>
      </c>
      <c r="F381" s="3" t="n">
        <v>4795262</v>
      </c>
      <c r="G381" s="3" t="n">
        <v>3</v>
      </c>
      <c r="H381" s="3" t="n">
        <v>2338986.24</v>
      </c>
    </row>
    <row r="382" customFormat="false" ht="15" hidden="false" customHeight="false" outlineLevel="0" collapsed="false">
      <c r="A382" s="3" t="s">
        <v>436</v>
      </c>
      <c r="B382" s="3" t="s">
        <v>5</v>
      </c>
      <c r="C382" s="3" t="s">
        <v>8</v>
      </c>
      <c r="D382" s="3" t="s">
        <v>7</v>
      </c>
      <c r="E382" s="3" t="n">
        <v>419.99</v>
      </c>
      <c r="F382" s="3" t="n">
        <v>1371800</v>
      </c>
      <c r="G382" s="3" t="n">
        <v>1</v>
      </c>
      <c r="H382" s="3" t="n">
        <v>1942655.4</v>
      </c>
    </row>
    <row r="383" customFormat="false" ht="15" hidden="false" customHeight="false" outlineLevel="0" collapsed="false">
      <c r="A383" s="3" t="s">
        <v>437</v>
      </c>
      <c r="B383" s="3" t="s">
        <v>5</v>
      </c>
      <c r="C383" s="3" t="s">
        <v>8</v>
      </c>
      <c r="D383" s="3" t="s">
        <v>7</v>
      </c>
      <c r="E383" s="3" t="n">
        <v>422.85</v>
      </c>
      <c r="F383" s="3" t="n">
        <v>3900742</v>
      </c>
      <c r="G383" s="3" t="n">
        <v>0</v>
      </c>
      <c r="H383" s="3" t="n">
        <v>0</v>
      </c>
    </row>
    <row r="384" customFormat="false" ht="15" hidden="false" customHeight="false" outlineLevel="0" collapsed="false">
      <c r="A384" s="3" t="s">
        <v>438</v>
      </c>
      <c r="B384" s="3" t="s">
        <v>5</v>
      </c>
      <c r="C384" s="3" t="s">
        <v>8</v>
      </c>
      <c r="D384" s="3" t="s">
        <v>7</v>
      </c>
      <c r="E384" s="3" t="n">
        <v>432.63</v>
      </c>
      <c r="F384" s="3" t="n">
        <v>3967837</v>
      </c>
      <c r="G384" s="3" t="n">
        <v>3</v>
      </c>
      <c r="H384" s="3" t="n">
        <v>4590941.44</v>
      </c>
    </row>
    <row r="385" customFormat="false" ht="15" hidden="false" customHeight="false" outlineLevel="0" collapsed="false">
      <c r="A385" s="3" t="s">
        <v>439</v>
      </c>
      <c r="B385" s="3" t="s">
        <v>5</v>
      </c>
      <c r="C385" s="3" t="s">
        <v>8</v>
      </c>
      <c r="D385" s="3" t="s">
        <v>7</v>
      </c>
      <c r="E385" s="3" t="n">
        <v>437.1</v>
      </c>
      <c r="F385" s="3" t="n">
        <v>4837334</v>
      </c>
      <c r="G385" s="3" t="n">
        <v>2</v>
      </c>
      <c r="H385" s="3" t="n">
        <v>2300814.32</v>
      </c>
    </row>
    <row r="386" customFormat="false" ht="15" hidden="false" customHeight="false" outlineLevel="0" collapsed="false">
      <c r="A386" s="3" t="s">
        <v>440</v>
      </c>
      <c r="B386" s="3" t="s">
        <v>5</v>
      </c>
      <c r="C386" s="3" t="s">
        <v>8</v>
      </c>
      <c r="D386" s="3" t="s">
        <v>7</v>
      </c>
      <c r="E386" s="3" t="n">
        <v>425.39</v>
      </c>
      <c r="F386" s="3" t="n">
        <v>7955927</v>
      </c>
      <c r="G386" s="3" t="n">
        <v>4</v>
      </c>
      <c r="H386" s="3" t="n">
        <v>4482577.77</v>
      </c>
    </row>
    <row r="387" customFormat="false" ht="15" hidden="false" customHeight="false" outlineLevel="0" collapsed="false">
      <c r="A387" s="3" t="s">
        <v>441</v>
      </c>
      <c r="B387" s="3" t="s">
        <v>5</v>
      </c>
      <c r="C387" s="3" t="s">
        <v>8</v>
      </c>
      <c r="D387" s="3" t="s">
        <v>7</v>
      </c>
      <c r="E387" s="3" t="n">
        <v>428.15</v>
      </c>
      <c r="F387" s="3" t="n">
        <v>6267290</v>
      </c>
      <c r="G387" s="3" t="n">
        <v>0</v>
      </c>
      <c r="H387" s="3" t="n">
        <v>0</v>
      </c>
    </row>
    <row r="388" customFormat="false" ht="15" hidden="false" customHeight="false" outlineLevel="0" collapsed="false">
      <c r="A388" s="3" t="s">
        <v>442</v>
      </c>
      <c r="B388" s="3" t="s">
        <v>5</v>
      </c>
      <c r="C388" s="3" t="s">
        <v>8</v>
      </c>
      <c r="D388" s="3" t="s">
        <v>7</v>
      </c>
      <c r="E388" s="3" t="n">
        <v>427.08</v>
      </c>
      <c r="F388" s="3" t="n">
        <v>3652714</v>
      </c>
      <c r="G388" s="3" t="n">
        <v>4</v>
      </c>
      <c r="H388" s="3" t="n">
        <v>5936898.8</v>
      </c>
    </row>
    <row r="389" customFormat="false" ht="15" hidden="false" customHeight="false" outlineLevel="0" collapsed="false">
      <c r="A389" s="3" t="s">
        <v>443</v>
      </c>
      <c r="B389" s="3" t="s">
        <v>5</v>
      </c>
      <c r="C389" s="3" t="s">
        <v>8</v>
      </c>
      <c r="D389" s="3" t="s">
        <v>7</v>
      </c>
      <c r="E389" s="3" t="n">
        <v>434.72</v>
      </c>
      <c r="F389" s="3" t="n">
        <v>5620477</v>
      </c>
      <c r="G389" s="3" t="n">
        <v>0</v>
      </c>
      <c r="H389" s="3" t="n">
        <v>0</v>
      </c>
    </row>
    <row r="390" customFormat="false" ht="15" hidden="false" customHeight="false" outlineLevel="0" collapsed="false">
      <c r="A390" s="3" t="s">
        <v>444</v>
      </c>
      <c r="B390" s="3" t="s">
        <v>5</v>
      </c>
      <c r="C390" s="3" t="s">
        <v>8</v>
      </c>
      <c r="D390" s="3" t="s">
        <v>7</v>
      </c>
      <c r="E390" s="3" t="n">
        <v>434.48</v>
      </c>
      <c r="F390" s="3" t="n">
        <v>3108274</v>
      </c>
      <c r="G390" s="3" t="n">
        <v>6</v>
      </c>
      <c r="H390" s="3" t="n">
        <v>7429354.44</v>
      </c>
    </row>
    <row r="391" customFormat="false" ht="15" hidden="false" customHeight="false" outlineLevel="0" collapsed="false">
      <c r="A391" s="3" t="s">
        <v>445</v>
      </c>
      <c r="B391" s="3" t="s">
        <v>5</v>
      </c>
      <c r="C391" s="3" t="s">
        <v>8</v>
      </c>
      <c r="D391" s="3" t="s">
        <v>7</v>
      </c>
      <c r="E391" s="3" t="n">
        <v>438.8</v>
      </c>
      <c r="F391" s="3" t="n">
        <v>526049</v>
      </c>
      <c r="G391" s="3" t="n">
        <v>1</v>
      </c>
      <c r="H391" s="3" t="n">
        <v>700547.22</v>
      </c>
    </row>
    <row r="392" customFormat="false" ht="15" hidden="false" customHeight="false" outlineLevel="0" collapsed="false">
      <c r="A392" s="3" t="s">
        <v>446</v>
      </c>
      <c r="B392" s="3" t="s">
        <v>5</v>
      </c>
      <c r="C392" s="3" t="s">
        <v>8</v>
      </c>
      <c r="D392" s="3" t="s">
        <v>7</v>
      </c>
      <c r="E392" s="3" t="n">
        <v>447.74</v>
      </c>
      <c r="F392" s="3" t="n">
        <v>4583340</v>
      </c>
      <c r="G392" s="3" t="n">
        <v>4</v>
      </c>
      <c r="H392" s="3" t="n">
        <v>4624290.68</v>
      </c>
    </row>
    <row r="393" customFormat="false" ht="15" hidden="false" customHeight="false" outlineLevel="0" collapsed="false">
      <c r="A393" s="3" t="s">
        <v>447</v>
      </c>
      <c r="B393" s="3" t="s">
        <v>5</v>
      </c>
      <c r="C393" s="3" t="s">
        <v>8</v>
      </c>
      <c r="D393" s="3" t="s">
        <v>7</v>
      </c>
      <c r="E393" s="3" t="n">
        <v>433.14</v>
      </c>
      <c r="F393" s="3" t="n">
        <v>7530577</v>
      </c>
      <c r="G393" s="3" t="n">
        <v>0</v>
      </c>
      <c r="H393" s="3" t="n">
        <v>0</v>
      </c>
    </row>
    <row r="394" customFormat="false" ht="15" hidden="false" customHeight="false" outlineLevel="0" collapsed="false">
      <c r="A394" s="3" t="s">
        <v>448</v>
      </c>
      <c r="B394" s="3" t="s">
        <v>5</v>
      </c>
      <c r="C394" s="3" t="s">
        <v>8</v>
      </c>
      <c r="D394" s="3" t="s">
        <v>7</v>
      </c>
      <c r="E394" s="3" t="n">
        <v>430.35</v>
      </c>
      <c r="F394" s="3" t="n">
        <v>3644304</v>
      </c>
      <c r="G394" s="3" t="n">
        <v>2</v>
      </c>
      <c r="H394" s="3" t="n">
        <v>2680237.25</v>
      </c>
    </row>
    <row r="395" customFormat="false" ht="15" hidden="false" customHeight="false" outlineLevel="0" collapsed="false">
      <c r="A395" s="3" t="s">
        <v>449</v>
      </c>
      <c r="B395" s="3" t="s">
        <v>5</v>
      </c>
      <c r="C395" s="3" t="s">
        <v>8</v>
      </c>
      <c r="D395" s="3" t="s">
        <v>7</v>
      </c>
      <c r="E395" s="3" t="n">
        <v>432.07</v>
      </c>
      <c r="F395" s="3" t="n">
        <v>751822</v>
      </c>
      <c r="G395" s="3" t="n">
        <v>5</v>
      </c>
      <c r="H395" s="3" t="n">
        <v>5119987.2</v>
      </c>
    </row>
    <row r="396" customFormat="false" ht="15" hidden="false" customHeight="false" outlineLevel="0" collapsed="false">
      <c r="A396" s="3" t="s">
        <v>450</v>
      </c>
      <c r="B396" s="3" t="s">
        <v>5</v>
      </c>
      <c r="C396" s="3" t="s">
        <v>8</v>
      </c>
      <c r="D396" s="3" t="s">
        <v>7</v>
      </c>
      <c r="E396" s="3" t="n">
        <v>416.11</v>
      </c>
      <c r="F396" s="3" t="n">
        <v>6054058</v>
      </c>
      <c r="G396" s="3" t="n">
        <v>4</v>
      </c>
      <c r="H396" s="3" t="n">
        <v>2929243.13</v>
      </c>
    </row>
    <row r="397" customFormat="false" ht="15" hidden="false" customHeight="false" outlineLevel="0" collapsed="false">
      <c r="A397" s="3" t="s">
        <v>451</v>
      </c>
      <c r="B397" s="3" t="s">
        <v>5</v>
      </c>
      <c r="C397" s="3" t="s">
        <v>8</v>
      </c>
      <c r="D397" s="3" t="s">
        <v>7</v>
      </c>
      <c r="E397" s="3" t="n">
        <v>411.74</v>
      </c>
      <c r="F397" s="3" t="n">
        <v>4279218</v>
      </c>
      <c r="G397" s="3" t="n">
        <v>2</v>
      </c>
      <c r="H397" s="3" t="n">
        <v>1457418.04</v>
      </c>
    </row>
    <row r="398" customFormat="false" ht="15" hidden="false" customHeight="false" outlineLevel="0" collapsed="false">
      <c r="A398" s="3" t="s">
        <v>452</v>
      </c>
      <c r="B398" s="3" t="s">
        <v>5</v>
      </c>
      <c r="C398" s="3" t="s">
        <v>8</v>
      </c>
      <c r="D398" s="3" t="s">
        <v>7</v>
      </c>
      <c r="E398" s="3" t="n">
        <v>414.96</v>
      </c>
      <c r="F398" s="3" t="n">
        <v>2891777</v>
      </c>
      <c r="G398" s="3" t="n">
        <v>3</v>
      </c>
      <c r="H398" s="3" t="n">
        <v>3750468.57</v>
      </c>
    </row>
    <row r="399" customFormat="false" ht="15" hidden="false" customHeight="false" outlineLevel="0" collapsed="false">
      <c r="A399" s="3" t="s">
        <v>453</v>
      </c>
      <c r="B399" s="3" t="s">
        <v>5</v>
      </c>
      <c r="C399" s="3" t="s">
        <v>8</v>
      </c>
      <c r="D399" s="3" t="s">
        <v>7</v>
      </c>
      <c r="E399" s="3" t="n">
        <v>405.94</v>
      </c>
      <c r="F399" s="3" t="n">
        <v>5451593</v>
      </c>
      <c r="G399" s="3" t="n">
        <v>0</v>
      </c>
      <c r="H399" s="3" t="n">
        <v>0</v>
      </c>
    </row>
    <row r="400" customFormat="false" ht="15" hidden="false" customHeight="false" outlineLevel="0" collapsed="false">
      <c r="A400" s="3" t="s">
        <v>454</v>
      </c>
      <c r="B400" s="3" t="s">
        <v>5</v>
      </c>
      <c r="C400" s="3" t="s">
        <v>8</v>
      </c>
      <c r="D400" s="3" t="s">
        <v>7</v>
      </c>
      <c r="E400" s="3" t="n">
        <v>399.74</v>
      </c>
      <c r="F400" s="3" t="n">
        <v>7613901</v>
      </c>
      <c r="G400" s="3" t="n">
        <v>3</v>
      </c>
      <c r="H400" s="3" t="n">
        <v>2385746.6</v>
      </c>
    </row>
    <row r="401" customFormat="false" ht="15" hidden="false" customHeight="false" outlineLevel="0" collapsed="false">
      <c r="A401" s="3" t="s">
        <v>455</v>
      </c>
      <c r="B401" s="3" t="s">
        <v>5</v>
      </c>
      <c r="C401" s="3" t="s">
        <v>8</v>
      </c>
      <c r="D401" s="3" t="s">
        <v>7</v>
      </c>
      <c r="E401" s="3" t="n">
        <v>411.36</v>
      </c>
      <c r="F401" s="3" t="n">
        <v>7792176</v>
      </c>
      <c r="G401" s="3" t="n">
        <v>1</v>
      </c>
      <c r="H401" s="3" t="n">
        <v>933469.84</v>
      </c>
    </row>
    <row r="402" customFormat="false" ht="15" hidden="false" customHeight="false" outlineLevel="0" collapsed="false">
      <c r="A402" s="3" t="s">
        <v>456</v>
      </c>
      <c r="B402" s="3" t="s">
        <v>5</v>
      </c>
      <c r="C402" s="3" t="s">
        <v>8</v>
      </c>
      <c r="D402" s="3" t="s">
        <v>7</v>
      </c>
      <c r="E402" s="3" t="n">
        <v>400.27</v>
      </c>
      <c r="F402" s="3" t="n">
        <v>2890508</v>
      </c>
      <c r="G402" s="3" t="n">
        <v>1</v>
      </c>
      <c r="H402" s="3" t="n">
        <v>1296162</v>
      </c>
    </row>
    <row r="403" customFormat="false" ht="15" hidden="false" customHeight="false" outlineLevel="0" collapsed="false">
      <c r="A403" s="3" t="s">
        <v>457</v>
      </c>
      <c r="B403" s="3" t="s">
        <v>5</v>
      </c>
      <c r="C403" s="3" t="s">
        <v>8</v>
      </c>
      <c r="D403" s="3" t="s">
        <v>7</v>
      </c>
      <c r="E403" s="3" t="n">
        <v>396.83</v>
      </c>
      <c r="F403" s="3" t="n">
        <v>6870056</v>
      </c>
      <c r="G403" s="3" t="n">
        <v>1</v>
      </c>
      <c r="H403" s="3" t="n">
        <v>66138.68</v>
      </c>
    </row>
    <row r="404" customFormat="false" ht="15" hidden="false" customHeight="false" outlineLevel="0" collapsed="false">
      <c r="A404" s="3" t="s">
        <v>458</v>
      </c>
      <c r="B404" s="3" t="s">
        <v>5</v>
      </c>
      <c r="C404" s="3" t="s">
        <v>8</v>
      </c>
      <c r="D404" s="3" t="s">
        <v>7</v>
      </c>
      <c r="E404" s="3" t="n">
        <v>398.96</v>
      </c>
      <c r="F404" s="3" t="n">
        <v>7360558</v>
      </c>
      <c r="G404" s="3" t="n">
        <v>0</v>
      </c>
      <c r="H404" s="3" t="n">
        <v>0</v>
      </c>
    </row>
    <row r="405" customFormat="false" ht="15" hidden="false" customHeight="false" outlineLevel="0" collapsed="false">
      <c r="A405" s="3" t="s">
        <v>459</v>
      </c>
      <c r="B405" s="3" t="s">
        <v>5</v>
      </c>
      <c r="C405" s="3" t="s">
        <v>8</v>
      </c>
      <c r="D405" s="3" t="s">
        <v>7</v>
      </c>
      <c r="E405" s="3" t="n">
        <v>381.66</v>
      </c>
      <c r="F405" s="3" t="n">
        <v>2025025</v>
      </c>
      <c r="G405" s="3" t="n">
        <v>2</v>
      </c>
      <c r="H405" s="3" t="n">
        <v>2889318.7</v>
      </c>
    </row>
    <row r="406" customFormat="false" ht="15" hidden="false" customHeight="false" outlineLevel="0" collapsed="false">
      <c r="A406" s="3" t="s">
        <v>460</v>
      </c>
      <c r="B406" s="3" t="s">
        <v>5</v>
      </c>
      <c r="C406" s="3" t="s">
        <v>8</v>
      </c>
      <c r="D406" s="3" t="s">
        <v>7</v>
      </c>
      <c r="E406" s="3" t="n">
        <v>374.87</v>
      </c>
      <c r="F406" s="3" t="n">
        <v>1193479</v>
      </c>
      <c r="G406" s="3" t="n">
        <v>1</v>
      </c>
      <c r="H406" s="3" t="n">
        <v>148535.64</v>
      </c>
    </row>
    <row r="407" customFormat="false" ht="15" hidden="false" customHeight="false" outlineLevel="0" collapsed="false">
      <c r="A407" s="3" t="s">
        <v>461</v>
      </c>
      <c r="B407" s="3" t="s">
        <v>5</v>
      </c>
      <c r="C407" s="3" t="s">
        <v>8</v>
      </c>
      <c r="D407" s="3" t="s">
        <v>7</v>
      </c>
      <c r="E407" s="3" t="n">
        <v>374.26</v>
      </c>
      <c r="F407" s="3" t="n">
        <v>7052153</v>
      </c>
      <c r="G407" s="3" t="n">
        <v>5</v>
      </c>
      <c r="H407" s="3" t="n">
        <v>4514371.22</v>
      </c>
    </row>
    <row r="408" customFormat="false" ht="15" hidden="false" customHeight="false" outlineLevel="0" collapsed="false">
      <c r="A408" s="3" t="s">
        <v>462</v>
      </c>
      <c r="B408" s="3" t="s">
        <v>5</v>
      </c>
      <c r="C408" s="3" t="s">
        <v>8</v>
      </c>
      <c r="D408" s="3" t="s">
        <v>7</v>
      </c>
      <c r="E408" s="3" t="n">
        <v>370.02</v>
      </c>
      <c r="F408" s="3" t="n">
        <v>4691378</v>
      </c>
      <c r="G408" s="3" t="n">
        <v>1</v>
      </c>
      <c r="H408" s="3" t="n">
        <v>750542.52</v>
      </c>
    </row>
    <row r="409" customFormat="false" ht="15" hidden="false" customHeight="false" outlineLevel="0" collapsed="false">
      <c r="A409" s="3" t="s">
        <v>463</v>
      </c>
      <c r="B409" s="3" t="s">
        <v>5</v>
      </c>
      <c r="C409" s="3" t="s">
        <v>8</v>
      </c>
      <c r="D409" s="3" t="s">
        <v>7</v>
      </c>
      <c r="E409" s="3" t="n">
        <v>356.78</v>
      </c>
      <c r="F409" s="3" t="n">
        <v>7528698</v>
      </c>
      <c r="G409" s="3" t="n">
        <v>0</v>
      </c>
      <c r="H409" s="3" t="n">
        <v>0</v>
      </c>
    </row>
    <row r="410" customFormat="false" ht="15" hidden="false" customHeight="false" outlineLevel="0" collapsed="false">
      <c r="A410" s="3" t="s">
        <v>464</v>
      </c>
      <c r="B410" s="3" t="s">
        <v>5</v>
      </c>
      <c r="C410" s="3" t="s">
        <v>8</v>
      </c>
      <c r="D410" s="3" t="s">
        <v>7</v>
      </c>
      <c r="E410" s="3" t="n">
        <v>358.54</v>
      </c>
      <c r="F410" s="3" t="n">
        <v>4091906</v>
      </c>
      <c r="G410" s="3" t="n">
        <v>3</v>
      </c>
      <c r="H410" s="3" t="n">
        <v>2229900.17</v>
      </c>
    </row>
    <row r="411" customFormat="false" ht="15" hidden="false" customHeight="false" outlineLevel="0" collapsed="false">
      <c r="A411" s="3" t="s">
        <v>465</v>
      </c>
      <c r="B411" s="3" t="s">
        <v>5</v>
      </c>
      <c r="C411" s="3" t="s">
        <v>8</v>
      </c>
      <c r="D411" s="3" t="s">
        <v>7</v>
      </c>
      <c r="E411" s="3" t="n">
        <v>359.03</v>
      </c>
      <c r="F411" s="3" t="n">
        <v>6316354</v>
      </c>
      <c r="G411" s="3" t="n">
        <v>2</v>
      </c>
      <c r="H411" s="3" t="n">
        <v>1797175.54</v>
      </c>
    </row>
    <row r="412" customFormat="false" ht="15" hidden="false" customHeight="false" outlineLevel="0" collapsed="false">
      <c r="A412" s="3" t="s">
        <v>466</v>
      </c>
      <c r="B412" s="3" t="s">
        <v>5</v>
      </c>
      <c r="C412" s="3" t="s">
        <v>8</v>
      </c>
      <c r="D412" s="3" t="s">
        <v>7</v>
      </c>
      <c r="E412" s="3" t="n">
        <v>367.91</v>
      </c>
      <c r="F412" s="3" t="n">
        <v>2461712</v>
      </c>
      <c r="G412" s="3" t="n">
        <v>1</v>
      </c>
      <c r="H412" s="3" t="n">
        <v>778006.6</v>
      </c>
    </row>
    <row r="413" customFormat="false" ht="15" hidden="false" customHeight="false" outlineLevel="0" collapsed="false">
      <c r="A413" s="3" t="s">
        <v>467</v>
      </c>
      <c r="B413" s="3" t="s">
        <v>5</v>
      </c>
      <c r="C413" s="3" t="s">
        <v>8</v>
      </c>
      <c r="D413" s="3" t="s">
        <v>7</v>
      </c>
      <c r="E413" s="3" t="n">
        <v>360.25</v>
      </c>
      <c r="F413" s="3" t="n">
        <v>6797983</v>
      </c>
      <c r="G413" s="3" t="n">
        <v>0</v>
      </c>
      <c r="H413" s="3" t="n">
        <v>0</v>
      </c>
    </row>
    <row r="414" customFormat="false" ht="15" hidden="false" customHeight="false" outlineLevel="0" collapsed="false">
      <c r="A414" s="3" t="s">
        <v>468</v>
      </c>
      <c r="B414" s="3" t="s">
        <v>5</v>
      </c>
      <c r="C414" s="3" t="s">
        <v>8</v>
      </c>
      <c r="D414" s="3" t="s">
        <v>7</v>
      </c>
      <c r="E414" s="3" t="n">
        <v>359.73</v>
      </c>
      <c r="F414" s="3" t="n">
        <v>4718935</v>
      </c>
      <c r="G414" s="3" t="n">
        <v>3</v>
      </c>
      <c r="H414" s="3" t="n">
        <v>2758017.33</v>
      </c>
    </row>
    <row r="415" customFormat="false" ht="15" hidden="false" customHeight="false" outlineLevel="0" collapsed="false">
      <c r="A415" s="3" t="s">
        <v>469</v>
      </c>
      <c r="B415" s="3" t="s">
        <v>5</v>
      </c>
      <c r="C415" s="3" t="s">
        <v>8</v>
      </c>
      <c r="D415" s="3" t="s">
        <v>7</v>
      </c>
      <c r="E415" s="3" t="n">
        <v>360.46</v>
      </c>
      <c r="F415" s="3" t="n">
        <v>3631835</v>
      </c>
      <c r="G415" s="3" t="n">
        <v>5</v>
      </c>
      <c r="H415" s="3" t="n">
        <v>4493569.53</v>
      </c>
    </row>
    <row r="416" customFormat="false" ht="15" hidden="false" customHeight="false" outlineLevel="0" collapsed="false">
      <c r="A416" s="3" t="s">
        <v>470</v>
      </c>
      <c r="B416" s="3" t="s">
        <v>5</v>
      </c>
      <c r="C416" s="3" t="s">
        <v>8</v>
      </c>
      <c r="D416" s="3" t="s">
        <v>7</v>
      </c>
      <c r="E416" s="3" t="n">
        <v>364.13</v>
      </c>
      <c r="F416" s="3" t="n">
        <v>6750220</v>
      </c>
      <c r="G416" s="3" t="n">
        <v>4</v>
      </c>
      <c r="H416" s="3" t="n">
        <v>4304046.09</v>
      </c>
    </row>
    <row r="417" customFormat="false" ht="15" hidden="false" customHeight="false" outlineLevel="0" collapsed="false">
      <c r="A417" s="3" t="s">
        <v>471</v>
      </c>
      <c r="B417" s="3" t="s">
        <v>5</v>
      </c>
      <c r="C417" s="3" t="s">
        <v>8</v>
      </c>
      <c r="D417" s="3" t="s">
        <v>7</v>
      </c>
      <c r="E417" s="3" t="n">
        <v>354.66</v>
      </c>
      <c r="F417" s="3" t="n">
        <v>7748812</v>
      </c>
      <c r="G417" s="3" t="n">
        <v>3</v>
      </c>
      <c r="H417" s="3" t="n">
        <v>1505662.37</v>
      </c>
    </row>
    <row r="418" customFormat="false" ht="15" hidden="false" customHeight="false" outlineLevel="0" collapsed="false">
      <c r="A418" s="3" t="s">
        <v>472</v>
      </c>
      <c r="B418" s="3" t="s">
        <v>5</v>
      </c>
      <c r="C418" s="3" t="s">
        <v>8</v>
      </c>
      <c r="D418" s="3" t="s">
        <v>7</v>
      </c>
      <c r="E418" s="3" t="n">
        <v>354.79</v>
      </c>
      <c r="F418" s="3" t="n">
        <v>6462316</v>
      </c>
      <c r="G418" s="3" t="n">
        <v>1</v>
      </c>
      <c r="H418" s="3" t="n">
        <v>723009.01</v>
      </c>
    </row>
    <row r="419" customFormat="false" ht="15" hidden="false" customHeight="false" outlineLevel="0" collapsed="false">
      <c r="A419" s="3" t="s">
        <v>473</v>
      </c>
      <c r="B419" s="3" t="s">
        <v>5</v>
      </c>
      <c r="C419" s="3" t="s">
        <v>8</v>
      </c>
      <c r="D419" s="3" t="s">
        <v>7</v>
      </c>
      <c r="E419" s="3" t="n">
        <v>359.82</v>
      </c>
      <c r="F419" s="3" t="n">
        <v>5313570</v>
      </c>
      <c r="G419" s="3" t="n">
        <v>1</v>
      </c>
      <c r="H419" s="3" t="n">
        <v>144336</v>
      </c>
    </row>
    <row r="420" customFormat="false" ht="15" hidden="false" customHeight="false" outlineLevel="0" collapsed="false">
      <c r="A420" s="3" t="s">
        <v>474</v>
      </c>
      <c r="B420" s="3" t="s">
        <v>5</v>
      </c>
      <c r="C420" s="3" t="s">
        <v>8</v>
      </c>
      <c r="D420" s="3" t="s">
        <v>7</v>
      </c>
      <c r="E420" s="3" t="n">
        <v>368.95</v>
      </c>
      <c r="F420" s="3" t="n">
        <v>7588910</v>
      </c>
      <c r="G420" s="3" t="n">
        <v>5</v>
      </c>
      <c r="H420" s="3" t="n">
        <v>6842586.12</v>
      </c>
    </row>
    <row r="421" customFormat="false" ht="15" hidden="false" customHeight="false" outlineLevel="0" collapsed="false">
      <c r="A421" s="3" t="s">
        <v>475</v>
      </c>
      <c r="B421" s="3" t="s">
        <v>5</v>
      </c>
      <c r="C421" s="3" t="s">
        <v>8</v>
      </c>
      <c r="D421" s="3" t="s">
        <v>7</v>
      </c>
      <c r="E421" s="3" t="n">
        <v>363.48</v>
      </c>
      <c r="F421" s="3" t="n">
        <v>5803771</v>
      </c>
      <c r="G421" s="3" t="n">
        <v>2</v>
      </c>
      <c r="H421" s="3" t="n">
        <v>1340617.37</v>
      </c>
    </row>
    <row r="422" customFormat="false" ht="15" hidden="false" customHeight="false" outlineLevel="0" collapsed="false">
      <c r="A422" s="3" t="s">
        <v>476</v>
      </c>
      <c r="B422" s="3" t="s">
        <v>5</v>
      </c>
      <c r="C422" s="3" t="s">
        <v>8</v>
      </c>
      <c r="D422" s="3" t="s">
        <v>7</v>
      </c>
      <c r="E422" s="3" t="n">
        <v>353.88</v>
      </c>
      <c r="F422" s="3" t="n">
        <v>5133764</v>
      </c>
      <c r="G422" s="3" t="n">
        <v>2</v>
      </c>
      <c r="H422" s="3" t="n">
        <v>2539011.11</v>
      </c>
    </row>
    <row r="423" customFormat="false" ht="15" hidden="false" customHeight="false" outlineLevel="0" collapsed="false">
      <c r="A423" s="3" t="s">
        <v>477</v>
      </c>
      <c r="B423" s="3" t="s">
        <v>5</v>
      </c>
      <c r="C423" s="3" t="s">
        <v>8</v>
      </c>
      <c r="D423" s="3" t="s">
        <v>7</v>
      </c>
      <c r="E423" s="3" t="n">
        <v>349.56</v>
      </c>
      <c r="F423" s="3" t="n">
        <v>4637326</v>
      </c>
      <c r="G423" s="3" t="n">
        <v>4</v>
      </c>
      <c r="H423" s="3" t="n">
        <v>4538368.61</v>
      </c>
    </row>
    <row r="424" customFormat="false" ht="15" hidden="false" customHeight="false" outlineLevel="0" collapsed="false">
      <c r="A424" s="3" t="s">
        <v>478</v>
      </c>
      <c r="B424" s="3" t="s">
        <v>5</v>
      </c>
      <c r="C424" s="3" t="s">
        <v>8</v>
      </c>
      <c r="D424" s="3" t="s">
        <v>7</v>
      </c>
      <c r="E424" s="3" t="n">
        <v>342.1</v>
      </c>
      <c r="F424" s="3" t="n">
        <v>7831095</v>
      </c>
      <c r="G424" s="3" t="n">
        <v>1</v>
      </c>
      <c r="H424" s="3" t="n">
        <v>1164610.52</v>
      </c>
    </row>
    <row r="425" customFormat="false" ht="15" hidden="false" customHeight="false" outlineLevel="0" collapsed="false">
      <c r="A425" s="3" t="s">
        <v>479</v>
      </c>
      <c r="B425" s="3" t="s">
        <v>5</v>
      </c>
      <c r="C425" s="3" t="s">
        <v>8</v>
      </c>
      <c r="D425" s="3" t="s">
        <v>7</v>
      </c>
      <c r="E425" s="3" t="n">
        <v>353.39</v>
      </c>
      <c r="F425" s="3" t="n">
        <v>1302623</v>
      </c>
      <c r="G425" s="3" t="n">
        <v>2</v>
      </c>
      <c r="H425" s="3" t="n">
        <v>1878602.05</v>
      </c>
    </row>
    <row r="426" customFormat="false" ht="15" hidden="false" customHeight="false" outlineLevel="0" collapsed="false">
      <c r="A426" s="3" t="s">
        <v>480</v>
      </c>
      <c r="B426" s="3" t="s">
        <v>5</v>
      </c>
      <c r="C426" s="3" t="s">
        <v>8</v>
      </c>
      <c r="D426" s="3" t="s">
        <v>7</v>
      </c>
      <c r="E426" s="3" t="n">
        <v>354.73</v>
      </c>
      <c r="F426" s="3" t="n">
        <v>4448419</v>
      </c>
      <c r="G426" s="3" t="n">
        <v>0</v>
      </c>
      <c r="H426" s="3" t="n">
        <v>0</v>
      </c>
    </row>
    <row r="427" customFormat="false" ht="15" hidden="false" customHeight="false" outlineLevel="0" collapsed="false">
      <c r="A427" s="3" t="s">
        <v>481</v>
      </c>
      <c r="B427" s="3" t="s">
        <v>5</v>
      </c>
      <c r="C427" s="3" t="s">
        <v>8</v>
      </c>
      <c r="D427" s="3" t="s">
        <v>7</v>
      </c>
      <c r="E427" s="3" t="n">
        <v>356.82</v>
      </c>
      <c r="F427" s="3" t="n">
        <v>4737516</v>
      </c>
      <c r="G427" s="3" t="n">
        <v>1</v>
      </c>
      <c r="H427" s="3" t="n">
        <v>598721.77</v>
      </c>
    </row>
    <row r="428" customFormat="false" ht="15" hidden="false" customHeight="false" outlineLevel="0" collapsed="false">
      <c r="A428" s="3" t="s">
        <v>482</v>
      </c>
      <c r="B428" s="3" t="s">
        <v>5</v>
      </c>
      <c r="C428" s="3" t="s">
        <v>8</v>
      </c>
      <c r="D428" s="3" t="s">
        <v>7</v>
      </c>
      <c r="E428" s="3" t="n">
        <v>352.25</v>
      </c>
      <c r="F428" s="3" t="n">
        <v>6859003</v>
      </c>
      <c r="G428" s="3" t="n">
        <v>1</v>
      </c>
      <c r="H428" s="3" t="n">
        <v>1638367.83</v>
      </c>
    </row>
    <row r="429" customFormat="false" ht="15" hidden="false" customHeight="false" outlineLevel="0" collapsed="false">
      <c r="A429" s="3" t="s">
        <v>483</v>
      </c>
      <c r="B429" s="3" t="s">
        <v>5</v>
      </c>
      <c r="C429" s="3" t="s">
        <v>8</v>
      </c>
      <c r="D429" s="3" t="s">
        <v>7</v>
      </c>
      <c r="E429" s="3" t="n">
        <v>345.21</v>
      </c>
      <c r="F429" s="3" t="n">
        <v>4645260</v>
      </c>
      <c r="G429" s="3" t="n">
        <v>1</v>
      </c>
      <c r="H429" s="3" t="n">
        <v>1409378.88</v>
      </c>
    </row>
    <row r="430" customFormat="false" ht="15" hidden="false" customHeight="false" outlineLevel="0" collapsed="false">
      <c r="A430" s="3" t="s">
        <v>484</v>
      </c>
      <c r="B430" s="3" t="s">
        <v>5</v>
      </c>
      <c r="C430" s="3" t="s">
        <v>8</v>
      </c>
      <c r="D430" s="3" t="s">
        <v>7</v>
      </c>
      <c r="E430" s="3" t="n">
        <v>335.19</v>
      </c>
      <c r="F430" s="3" t="n">
        <v>4248937</v>
      </c>
      <c r="G430" s="3" t="n">
        <v>7</v>
      </c>
      <c r="H430" s="3" t="n">
        <v>8054445.99</v>
      </c>
    </row>
    <row r="431" customFormat="false" ht="15" hidden="false" customHeight="false" outlineLevel="0" collapsed="false">
      <c r="A431" s="3" t="s">
        <v>485</v>
      </c>
      <c r="B431" s="3" t="s">
        <v>5</v>
      </c>
      <c r="C431" s="3" t="s">
        <v>8</v>
      </c>
      <c r="D431" s="3" t="s">
        <v>7</v>
      </c>
      <c r="E431" s="3" t="n">
        <v>325.6</v>
      </c>
      <c r="F431" s="3" t="n">
        <v>4461193</v>
      </c>
      <c r="G431" s="3" t="n">
        <v>2</v>
      </c>
      <c r="H431" s="3" t="n">
        <v>1644936.66</v>
      </c>
    </row>
    <row r="432" customFormat="false" ht="15" hidden="false" customHeight="false" outlineLevel="0" collapsed="false">
      <c r="A432" s="3" t="s">
        <v>486</v>
      </c>
      <c r="B432" s="3" t="s">
        <v>5</v>
      </c>
      <c r="C432" s="3" t="s">
        <v>8</v>
      </c>
      <c r="D432" s="3" t="s">
        <v>7</v>
      </c>
      <c r="E432" s="3" t="n">
        <v>329.81</v>
      </c>
      <c r="F432" s="3" t="n">
        <v>7156657</v>
      </c>
      <c r="G432" s="3" t="n">
        <v>0</v>
      </c>
      <c r="H432" s="3" t="n">
        <v>0</v>
      </c>
    </row>
    <row r="433" customFormat="false" ht="15" hidden="false" customHeight="false" outlineLevel="0" collapsed="false">
      <c r="A433" s="3" t="s">
        <v>487</v>
      </c>
      <c r="B433" s="3" t="s">
        <v>5</v>
      </c>
      <c r="C433" s="3" t="s">
        <v>8</v>
      </c>
      <c r="D433" s="3" t="s">
        <v>7</v>
      </c>
      <c r="E433" s="3" t="n">
        <v>328.08</v>
      </c>
      <c r="F433" s="3" t="n">
        <v>4726323</v>
      </c>
      <c r="G433" s="3" t="n">
        <v>1</v>
      </c>
      <c r="H433" s="3" t="n">
        <v>1321391.13</v>
      </c>
    </row>
    <row r="434" customFormat="false" ht="15" hidden="false" customHeight="false" outlineLevel="0" collapsed="false">
      <c r="A434" s="3" t="s">
        <v>488</v>
      </c>
      <c r="B434" s="3" t="s">
        <v>5</v>
      </c>
      <c r="C434" s="3" t="s">
        <v>8</v>
      </c>
      <c r="D434" s="3" t="s">
        <v>7</v>
      </c>
      <c r="E434" s="3" t="n">
        <v>328.44</v>
      </c>
      <c r="F434" s="3" t="n">
        <v>7711018</v>
      </c>
      <c r="G434" s="3" t="n">
        <v>0</v>
      </c>
      <c r="H434" s="3" t="n">
        <v>0</v>
      </c>
    </row>
    <row r="435" customFormat="false" ht="15" hidden="false" customHeight="false" outlineLevel="0" collapsed="false">
      <c r="A435" s="3" t="s">
        <v>489</v>
      </c>
      <c r="B435" s="3" t="s">
        <v>5</v>
      </c>
      <c r="C435" s="3" t="s">
        <v>8</v>
      </c>
      <c r="D435" s="3" t="s">
        <v>7</v>
      </c>
      <c r="E435" s="3" t="n">
        <v>320.08</v>
      </c>
      <c r="F435" s="3" t="n">
        <v>1718376</v>
      </c>
      <c r="G435" s="3" t="n">
        <v>0</v>
      </c>
      <c r="H435" s="3" t="n">
        <v>0</v>
      </c>
    </row>
    <row r="436" customFormat="false" ht="15" hidden="false" customHeight="false" outlineLevel="0" collapsed="false">
      <c r="A436" s="3" t="s">
        <v>490</v>
      </c>
      <c r="B436" s="3" t="s">
        <v>5</v>
      </c>
      <c r="C436" s="3" t="s">
        <v>8</v>
      </c>
      <c r="D436" s="3" t="s">
        <v>7</v>
      </c>
      <c r="E436" s="3" t="n">
        <v>315.15</v>
      </c>
      <c r="F436" s="3" t="n">
        <v>7223943</v>
      </c>
      <c r="G436" s="3" t="n">
        <v>2</v>
      </c>
      <c r="H436" s="3" t="n">
        <v>1807377.17</v>
      </c>
    </row>
    <row r="437" customFormat="false" ht="15" hidden="false" customHeight="false" outlineLevel="0" collapsed="false">
      <c r="A437" s="3" t="s">
        <v>491</v>
      </c>
      <c r="B437" s="3" t="s">
        <v>5</v>
      </c>
      <c r="C437" s="3" t="s">
        <v>8</v>
      </c>
      <c r="D437" s="3" t="s">
        <v>7</v>
      </c>
      <c r="E437" s="3" t="n">
        <v>310.55</v>
      </c>
      <c r="F437" s="3" t="n">
        <v>4255946</v>
      </c>
      <c r="G437" s="3" t="n">
        <v>1</v>
      </c>
      <c r="H437" s="3" t="n">
        <v>19884.16</v>
      </c>
    </row>
    <row r="438" customFormat="false" ht="15" hidden="false" customHeight="false" outlineLevel="0" collapsed="false">
      <c r="A438" s="3" t="s">
        <v>492</v>
      </c>
      <c r="B438" s="3" t="s">
        <v>5</v>
      </c>
      <c r="C438" s="3" t="s">
        <v>8</v>
      </c>
      <c r="D438" s="3" t="s">
        <v>7</v>
      </c>
      <c r="E438" s="3" t="n">
        <v>318.79</v>
      </c>
      <c r="F438" s="3" t="n">
        <v>6790059</v>
      </c>
      <c r="G438" s="3" t="n">
        <v>2</v>
      </c>
      <c r="H438" s="3" t="n">
        <v>1549266.42</v>
      </c>
    </row>
    <row r="439" customFormat="false" ht="15" hidden="false" customHeight="false" outlineLevel="0" collapsed="false">
      <c r="A439" s="3" t="s">
        <v>493</v>
      </c>
      <c r="B439" s="3" t="s">
        <v>5</v>
      </c>
      <c r="C439" s="3" t="s">
        <v>8</v>
      </c>
      <c r="D439" s="3" t="s">
        <v>7</v>
      </c>
      <c r="E439" s="3" t="n">
        <v>313.57</v>
      </c>
      <c r="F439" s="3" t="n">
        <v>722192</v>
      </c>
      <c r="G439" s="3" t="n">
        <v>0</v>
      </c>
      <c r="H439" s="3" t="n">
        <v>0</v>
      </c>
    </row>
    <row r="440" customFormat="false" ht="15" hidden="false" customHeight="false" outlineLevel="0" collapsed="false">
      <c r="A440" s="3" t="s">
        <v>494</v>
      </c>
      <c r="B440" s="3" t="s">
        <v>5</v>
      </c>
      <c r="C440" s="3" t="s">
        <v>8</v>
      </c>
      <c r="D440" s="3" t="s">
        <v>7</v>
      </c>
      <c r="E440" s="3" t="n">
        <v>321.79</v>
      </c>
      <c r="F440" s="3" t="n">
        <v>3168583</v>
      </c>
      <c r="G440" s="3" t="n">
        <v>4</v>
      </c>
      <c r="H440" s="3" t="n">
        <v>2244504.89</v>
      </c>
    </row>
    <row r="441" customFormat="false" ht="15" hidden="false" customHeight="false" outlineLevel="0" collapsed="false">
      <c r="A441" s="3" t="s">
        <v>495</v>
      </c>
      <c r="B441" s="3" t="s">
        <v>5</v>
      </c>
      <c r="C441" s="3" t="s">
        <v>8</v>
      </c>
      <c r="D441" s="3" t="s">
        <v>7</v>
      </c>
      <c r="E441" s="3" t="n">
        <v>327.61</v>
      </c>
      <c r="F441" s="3" t="n">
        <v>5139619</v>
      </c>
      <c r="G441" s="3" t="n">
        <v>0</v>
      </c>
      <c r="H441" s="3" t="n">
        <v>0</v>
      </c>
    </row>
    <row r="442" customFormat="false" ht="15" hidden="false" customHeight="false" outlineLevel="0" collapsed="false">
      <c r="A442" s="3" t="s">
        <v>496</v>
      </c>
      <c r="B442" s="3" t="s">
        <v>5</v>
      </c>
      <c r="C442" s="3" t="s">
        <v>8</v>
      </c>
      <c r="D442" s="3" t="s">
        <v>7</v>
      </c>
      <c r="E442" s="3" t="n">
        <v>325.42</v>
      </c>
      <c r="F442" s="3" t="n">
        <v>1656657</v>
      </c>
      <c r="G442" s="3" t="n">
        <v>1</v>
      </c>
      <c r="H442" s="3" t="n">
        <v>1347682.54</v>
      </c>
    </row>
    <row r="443" customFormat="false" ht="15" hidden="false" customHeight="false" outlineLevel="0" collapsed="false">
      <c r="A443" s="3" t="s">
        <v>497</v>
      </c>
      <c r="B443" s="3" t="s">
        <v>5</v>
      </c>
      <c r="C443" s="3" t="s">
        <v>8</v>
      </c>
      <c r="D443" s="3" t="s">
        <v>7</v>
      </c>
      <c r="E443" s="3" t="n">
        <v>323.51</v>
      </c>
      <c r="F443" s="3" t="n">
        <v>538964</v>
      </c>
      <c r="G443" s="3" t="n">
        <v>1</v>
      </c>
      <c r="H443" s="3" t="n">
        <v>34969.32</v>
      </c>
    </row>
    <row r="444" customFormat="false" ht="15" hidden="false" customHeight="false" outlineLevel="0" collapsed="false">
      <c r="A444" s="3" t="s">
        <v>498</v>
      </c>
      <c r="B444" s="3" t="s">
        <v>5</v>
      </c>
      <c r="C444" s="3" t="s">
        <v>8</v>
      </c>
      <c r="D444" s="3" t="s">
        <v>7</v>
      </c>
      <c r="E444" s="3" t="n">
        <v>315.57</v>
      </c>
      <c r="F444" s="3" t="n">
        <v>1493802</v>
      </c>
      <c r="G444" s="3" t="n">
        <v>1</v>
      </c>
      <c r="H444" s="3" t="n">
        <v>618096</v>
      </c>
    </row>
    <row r="445" customFormat="false" ht="15" hidden="false" customHeight="false" outlineLevel="0" collapsed="false">
      <c r="A445" s="3" t="s">
        <v>499</v>
      </c>
      <c r="B445" s="3" t="s">
        <v>5</v>
      </c>
      <c r="C445" s="3" t="s">
        <v>8</v>
      </c>
      <c r="D445" s="3" t="s">
        <v>7</v>
      </c>
      <c r="E445" s="3" t="n">
        <v>318.02</v>
      </c>
      <c r="F445" s="3" t="n">
        <v>3154357</v>
      </c>
      <c r="G445" s="3" t="n">
        <v>0</v>
      </c>
      <c r="H445" s="3" t="n">
        <v>0</v>
      </c>
    </row>
    <row r="446" customFormat="false" ht="15" hidden="false" customHeight="false" outlineLevel="0" collapsed="false">
      <c r="A446" s="3" t="s">
        <v>500</v>
      </c>
      <c r="B446" s="3" t="s">
        <v>5</v>
      </c>
      <c r="C446" s="3" t="s">
        <v>8</v>
      </c>
      <c r="D446" s="3" t="s">
        <v>7</v>
      </c>
      <c r="E446" s="3" t="n">
        <v>323.87</v>
      </c>
      <c r="F446" s="3" t="n">
        <v>3389284</v>
      </c>
      <c r="G446" s="3" t="n">
        <v>3</v>
      </c>
      <c r="H446" s="3" t="n">
        <v>4030832.53</v>
      </c>
    </row>
    <row r="447" customFormat="false" ht="15" hidden="false" customHeight="false" outlineLevel="0" collapsed="false">
      <c r="A447" s="3" t="s">
        <v>501</v>
      </c>
      <c r="B447" s="3" t="s">
        <v>5</v>
      </c>
      <c r="C447" s="3" t="s">
        <v>8</v>
      </c>
      <c r="D447" s="3" t="s">
        <v>7</v>
      </c>
      <c r="E447" s="3" t="n">
        <v>322.45</v>
      </c>
      <c r="F447" s="3" t="n">
        <v>7836297</v>
      </c>
      <c r="G447" s="3" t="n">
        <v>5</v>
      </c>
      <c r="H447" s="3" t="n">
        <v>2165213.57</v>
      </c>
    </row>
    <row r="448" customFormat="false" ht="15" hidden="false" customHeight="false" outlineLevel="0" collapsed="false">
      <c r="A448" s="3" t="s">
        <v>502</v>
      </c>
      <c r="B448" s="3" t="s">
        <v>5</v>
      </c>
      <c r="C448" s="3" t="s">
        <v>8</v>
      </c>
      <c r="D448" s="3" t="s">
        <v>7</v>
      </c>
      <c r="E448" s="3" t="n">
        <v>328.07</v>
      </c>
      <c r="F448" s="3" t="n">
        <v>1541300</v>
      </c>
      <c r="G448" s="3" t="n">
        <v>2</v>
      </c>
      <c r="H448" s="3" t="n">
        <v>961608.24</v>
      </c>
    </row>
    <row r="449" customFormat="false" ht="15" hidden="false" customHeight="false" outlineLevel="0" collapsed="false">
      <c r="A449" s="3" t="s">
        <v>503</v>
      </c>
      <c r="B449" s="3" t="s">
        <v>5</v>
      </c>
      <c r="C449" s="3" t="s">
        <v>8</v>
      </c>
      <c r="D449" s="3" t="s">
        <v>7</v>
      </c>
      <c r="E449" s="3" t="n">
        <v>325.98</v>
      </c>
      <c r="F449" s="3" t="n">
        <v>4131734</v>
      </c>
      <c r="G449" s="3" t="n">
        <v>2</v>
      </c>
      <c r="H449" s="3" t="n">
        <v>1064230.1</v>
      </c>
    </row>
    <row r="450" customFormat="false" ht="15" hidden="false" customHeight="false" outlineLevel="0" collapsed="false">
      <c r="A450" s="3" t="s">
        <v>504</v>
      </c>
      <c r="B450" s="3" t="s">
        <v>5</v>
      </c>
      <c r="C450" s="3" t="s">
        <v>8</v>
      </c>
      <c r="D450" s="3" t="s">
        <v>7</v>
      </c>
      <c r="E450" s="3" t="n">
        <v>332.54</v>
      </c>
      <c r="F450" s="3" t="n">
        <v>5187752</v>
      </c>
      <c r="G450" s="3" t="n">
        <v>0</v>
      </c>
      <c r="H450" s="3" t="n">
        <v>0</v>
      </c>
    </row>
    <row r="451" customFormat="false" ht="15" hidden="false" customHeight="false" outlineLevel="0" collapsed="false">
      <c r="A451" s="3" t="s">
        <v>505</v>
      </c>
      <c r="B451" s="3" t="s">
        <v>5</v>
      </c>
      <c r="C451" s="3" t="s">
        <v>8</v>
      </c>
      <c r="D451" s="3" t="s">
        <v>7</v>
      </c>
      <c r="E451" s="3" t="n">
        <v>329.34</v>
      </c>
      <c r="F451" s="3" t="n">
        <v>2991629</v>
      </c>
      <c r="G451" s="3" t="n">
        <v>2</v>
      </c>
      <c r="H451" s="3" t="n">
        <v>1716291.42</v>
      </c>
    </row>
    <row r="452" customFormat="false" ht="15" hidden="false" customHeight="false" outlineLevel="0" collapsed="false">
      <c r="A452" s="3" t="s">
        <v>506</v>
      </c>
      <c r="B452" s="3" t="s">
        <v>5</v>
      </c>
      <c r="C452" s="3" t="s">
        <v>8</v>
      </c>
      <c r="D452" s="3" t="s">
        <v>7</v>
      </c>
      <c r="E452" s="3" t="n">
        <v>327.24</v>
      </c>
      <c r="F452" s="3" t="n">
        <v>3010521</v>
      </c>
      <c r="G452" s="3" t="n">
        <v>2</v>
      </c>
      <c r="H452" s="3" t="n">
        <v>1727365.97</v>
      </c>
    </row>
    <row r="453" customFormat="false" ht="15" hidden="false" customHeight="false" outlineLevel="0" collapsed="false">
      <c r="A453" s="3" t="s">
        <v>507</v>
      </c>
      <c r="B453" s="3" t="s">
        <v>5</v>
      </c>
      <c r="C453" s="3" t="s">
        <v>8</v>
      </c>
      <c r="D453" s="3" t="s">
        <v>7</v>
      </c>
      <c r="E453" s="3" t="n">
        <v>331.99</v>
      </c>
      <c r="F453" s="3" t="n">
        <v>7604591</v>
      </c>
      <c r="G453" s="3" t="n">
        <v>1</v>
      </c>
      <c r="H453" s="3" t="n">
        <v>574593.48</v>
      </c>
    </row>
    <row r="454" customFormat="false" ht="15" hidden="false" customHeight="false" outlineLevel="0" collapsed="false">
      <c r="A454" s="3" t="s">
        <v>508</v>
      </c>
      <c r="B454" s="3" t="s">
        <v>5</v>
      </c>
      <c r="C454" s="3" t="s">
        <v>8</v>
      </c>
      <c r="D454" s="3" t="s">
        <v>7</v>
      </c>
      <c r="E454" s="3" t="n">
        <v>321.21</v>
      </c>
      <c r="F454" s="3" t="n">
        <v>7765439</v>
      </c>
      <c r="G454" s="3" t="n">
        <v>2</v>
      </c>
      <c r="H454" s="3" t="n">
        <v>1579591.15</v>
      </c>
    </row>
    <row r="455" customFormat="false" ht="15" hidden="false" customHeight="false" outlineLevel="0" collapsed="false">
      <c r="A455" s="3" t="s">
        <v>509</v>
      </c>
      <c r="B455" s="3" t="s">
        <v>5</v>
      </c>
      <c r="C455" s="3" t="s">
        <v>8</v>
      </c>
      <c r="D455" s="3" t="s">
        <v>7</v>
      </c>
      <c r="E455" s="3" t="n">
        <v>319</v>
      </c>
      <c r="F455" s="3" t="n">
        <v>3320414</v>
      </c>
      <c r="G455" s="3" t="n">
        <v>3</v>
      </c>
      <c r="H455" s="3" t="n">
        <v>1780983.05</v>
      </c>
    </row>
    <row r="456" customFormat="false" ht="15" hidden="false" customHeight="false" outlineLevel="0" collapsed="false">
      <c r="A456" s="3" t="s">
        <v>510</v>
      </c>
      <c r="B456" s="3" t="s">
        <v>5</v>
      </c>
      <c r="C456" s="3" t="s">
        <v>8</v>
      </c>
      <c r="D456" s="3" t="s">
        <v>7</v>
      </c>
      <c r="E456" s="3" t="n">
        <v>327.62</v>
      </c>
      <c r="F456" s="3" t="n">
        <v>4728878</v>
      </c>
      <c r="G456" s="3" t="n">
        <v>1</v>
      </c>
      <c r="H456" s="3" t="n">
        <v>98013</v>
      </c>
    </row>
    <row r="457" customFormat="false" ht="15" hidden="false" customHeight="false" outlineLevel="0" collapsed="false">
      <c r="A457" s="3" t="s">
        <v>511</v>
      </c>
      <c r="B457" s="3" t="s">
        <v>5</v>
      </c>
      <c r="C457" s="3" t="s">
        <v>8</v>
      </c>
      <c r="D457" s="3" t="s">
        <v>7</v>
      </c>
      <c r="E457" s="3" t="n">
        <v>321.5</v>
      </c>
      <c r="F457" s="3" t="n">
        <v>3962166</v>
      </c>
      <c r="G457" s="3" t="n">
        <v>2</v>
      </c>
      <c r="H457" s="3" t="n">
        <v>1333302.84</v>
      </c>
    </row>
    <row r="458" customFormat="false" ht="15" hidden="false" customHeight="false" outlineLevel="0" collapsed="false">
      <c r="A458" s="3" t="s">
        <v>512</v>
      </c>
      <c r="B458" s="3" t="s">
        <v>5</v>
      </c>
      <c r="C458" s="3" t="s">
        <v>8</v>
      </c>
      <c r="D458" s="3" t="s">
        <v>7</v>
      </c>
      <c r="E458" s="3" t="n">
        <v>317.6</v>
      </c>
      <c r="F458" s="3" t="n">
        <v>5696264</v>
      </c>
      <c r="G458" s="3" t="n">
        <v>1</v>
      </c>
      <c r="H458" s="3" t="n">
        <v>1030430.82</v>
      </c>
    </row>
    <row r="459" customFormat="false" ht="15" hidden="false" customHeight="false" outlineLevel="0" collapsed="false">
      <c r="A459" s="3" t="s">
        <v>513</v>
      </c>
      <c r="B459" s="3" t="s">
        <v>5</v>
      </c>
      <c r="C459" s="3" t="s">
        <v>8</v>
      </c>
      <c r="D459" s="3" t="s">
        <v>7</v>
      </c>
      <c r="E459" s="3" t="n">
        <v>321.95</v>
      </c>
      <c r="F459" s="3" t="n">
        <v>2315158</v>
      </c>
      <c r="G459" s="3" t="n">
        <v>1</v>
      </c>
      <c r="H459" s="3" t="n">
        <v>251778.78</v>
      </c>
    </row>
    <row r="460" customFormat="false" ht="15" hidden="false" customHeight="false" outlineLevel="0" collapsed="false">
      <c r="A460" s="3" t="s">
        <v>514</v>
      </c>
      <c r="B460" s="3" t="s">
        <v>5</v>
      </c>
      <c r="C460" s="3" t="s">
        <v>8</v>
      </c>
      <c r="D460" s="3" t="s">
        <v>7</v>
      </c>
      <c r="E460" s="3" t="n">
        <v>312.65</v>
      </c>
      <c r="F460" s="3" t="n">
        <v>1054738</v>
      </c>
      <c r="G460" s="3" t="n">
        <v>0</v>
      </c>
      <c r="H460" s="3" t="n">
        <v>0</v>
      </c>
    </row>
    <row r="461" customFormat="false" ht="15" hidden="false" customHeight="false" outlineLevel="0" collapsed="false">
      <c r="A461" s="3" t="s">
        <v>515</v>
      </c>
      <c r="B461" s="3" t="s">
        <v>5</v>
      </c>
      <c r="C461" s="3" t="s">
        <v>8</v>
      </c>
      <c r="D461" s="3" t="s">
        <v>7</v>
      </c>
      <c r="E461" s="3" t="n">
        <v>319.14</v>
      </c>
      <c r="F461" s="3" t="n">
        <v>5687816</v>
      </c>
      <c r="G461" s="3" t="n">
        <v>2</v>
      </c>
      <c r="H461" s="3" t="n">
        <v>1622115.92</v>
      </c>
    </row>
    <row r="462" customFormat="false" ht="15" hidden="false" customHeight="false" outlineLevel="0" collapsed="false">
      <c r="A462" s="3" t="s">
        <v>516</v>
      </c>
      <c r="B462" s="3" t="s">
        <v>5</v>
      </c>
      <c r="C462" s="3" t="s">
        <v>8</v>
      </c>
      <c r="D462" s="3" t="s">
        <v>7</v>
      </c>
      <c r="E462" s="3" t="n">
        <v>318.84</v>
      </c>
      <c r="F462" s="3" t="n">
        <v>7216261</v>
      </c>
      <c r="G462" s="3" t="n">
        <v>3</v>
      </c>
      <c r="H462" s="3" t="n">
        <v>2839984.33</v>
      </c>
    </row>
    <row r="463" customFormat="false" ht="15" hidden="false" customHeight="false" outlineLevel="0" collapsed="false">
      <c r="A463" s="3" t="s">
        <v>517</v>
      </c>
      <c r="B463" s="3" t="s">
        <v>5</v>
      </c>
      <c r="C463" s="3" t="s">
        <v>8</v>
      </c>
      <c r="D463" s="3" t="s">
        <v>7</v>
      </c>
      <c r="E463" s="3" t="n">
        <v>310.95</v>
      </c>
      <c r="F463" s="3" t="n">
        <v>3162566</v>
      </c>
      <c r="G463" s="3" t="n">
        <v>0</v>
      </c>
      <c r="H463" s="3" t="n">
        <v>0</v>
      </c>
    </row>
    <row r="464" customFormat="false" ht="15" hidden="false" customHeight="false" outlineLevel="0" collapsed="false">
      <c r="A464" s="3" t="s">
        <v>518</v>
      </c>
      <c r="B464" s="3" t="s">
        <v>5</v>
      </c>
      <c r="C464" s="3" t="s">
        <v>8</v>
      </c>
      <c r="D464" s="3" t="s">
        <v>7</v>
      </c>
      <c r="E464" s="3" t="n">
        <v>309.19</v>
      </c>
      <c r="F464" s="3" t="n">
        <v>5581039</v>
      </c>
      <c r="G464" s="3" t="n">
        <v>1</v>
      </c>
      <c r="H464" s="3" t="n">
        <v>124153.68</v>
      </c>
    </row>
    <row r="465" customFormat="false" ht="15" hidden="false" customHeight="false" outlineLevel="0" collapsed="false">
      <c r="A465" s="3" t="s">
        <v>519</v>
      </c>
      <c r="B465" s="3" t="s">
        <v>5</v>
      </c>
      <c r="C465" s="3" t="s">
        <v>8</v>
      </c>
      <c r="D465" s="3" t="s">
        <v>7</v>
      </c>
      <c r="E465" s="3" t="n">
        <v>301.75</v>
      </c>
      <c r="F465" s="3" t="n">
        <v>2440537</v>
      </c>
      <c r="G465" s="3" t="n">
        <v>3</v>
      </c>
      <c r="H465" s="3" t="n">
        <v>1797828.36</v>
      </c>
    </row>
    <row r="466" customFormat="false" ht="15" hidden="false" customHeight="false" outlineLevel="0" collapsed="false">
      <c r="A466" s="3" t="s">
        <v>520</v>
      </c>
      <c r="B466" s="3" t="s">
        <v>5</v>
      </c>
      <c r="C466" s="3" t="s">
        <v>8</v>
      </c>
      <c r="D466" s="3" t="s">
        <v>7</v>
      </c>
      <c r="E466" s="3" t="n">
        <v>307.17</v>
      </c>
      <c r="F466" s="3" t="n">
        <v>4814265</v>
      </c>
      <c r="G466" s="3" t="n">
        <v>9</v>
      </c>
      <c r="H466" s="3" t="n">
        <v>5567000.78</v>
      </c>
    </row>
    <row r="467" customFormat="false" ht="15" hidden="false" customHeight="false" outlineLevel="0" collapsed="false">
      <c r="A467" s="3" t="s">
        <v>521</v>
      </c>
      <c r="B467" s="3" t="s">
        <v>5</v>
      </c>
      <c r="C467" s="3" t="s">
        <v>8</v>
      </c>
      <c r="D467" s="3" t="s">
        <v>7</v>
      </c>
      <c r="E467" s="3" t="n">
        <v>302.05</v>
      </c>
      <c r="F467" s="3" t="n">
        <v>3087255</v>
      </c>
      <c r="G467" s="3" t="n">
        <v>5</v>
      </c>
      <c r="H467" s="3" t="n">
        <v>4312872.98</v>
      </c>
    </row>
    <row r="468" customFormat="false" ht="15" hidden="false" customHeight="false" outlineLevel="0" collapsed="false">
      <c r="A468" s="3" t="s">
        <v>522</v>
      </c>
      <c r="B468" s="3" t="s">
        <v>5</v>
      </c>
      <c r="C468" s="3" t="s">
        <v>8</v>
      </c>
      <c r="D468" s="3" t="s">
        <v>7</v>
      </c>
      <c r="E468" s="3" t="n">
        <v>303.93</v>
      </c>
      <c r="F468" s="3" t="n">
        <v>7712958</v>
      </c>
      <c r="G468" s="3" t="n">
        <v>0</v>
      </c>
      <c r="H468" s="3" t="n">
        <v>0</v>
      </c>
    </row>
    <row r="469" customFormat="false" ht="15" hidden="false" customHeight="false" outlineLevel="0" collapsed="false">
      <c r="A469" s="3" t="s">
        <v>523</v>
      </c>
      <c r="B469" s="3" t="s">
        <v>5</v>
      </c>
      <c r="C469" s="3" t="s">
        <v>8</v>
      </c>
      <c r="D469" s="3" t="s">
        <v>7</v>
      </c>
      <c r="E469" s="3" t="n">
        <v>313.7</v>
      </c>
      <c r="F469" s="3" t="n">
        <v>2051504</v>
      </c>
      <c r="G469" s="3" t="n">
        <v>2</v>
      </c>
      <c r="H469" s="3" t="n">
        <v>1670052.28</v>
      </c>
    </row>
    <row r="470" customFormat="false" ht="15" hidden="false" customHeight="false" outlineLevel="0" collapsed="false">
      <c r="A470" s="3" t="s">
        <v>524</v>
      </c>
      <c r="B470" s="3" t="s">
        <v>5</v>
      </c>
      <c r="C470" s="3" t="s">
        <v>8</v>
      </c>
      <c r="D470" s="3" t="s">
        <v>7</v>
      </c>
      <c r="E470" s="3" t="n">
        <v>322.72</v>
      </c>
      <c r="F470" s="3" t="n">
        <v>5725724</v>
      </c>
      <c r="G470" s="3" t="n">
        <v>4</v>
      </c>
      <c r="H470" s="3" t="n">
        <v>4911206.83</v>
      </c>
    </row>
    <row r="471" customFormat="false" ht="15" hidden="false" customHeight="false" outlineLevel="0" collapsed="false">
      <c r="A471" s="3" t="s">
        <v>525</v>
      </c>
      <c r="B471" s="3" t="s">
        <v>5</v>
      </c>
      <c r="C471" s="3" t="s">
        <v>8</v>
      </c>
      <c r="D471" s="3" t="s">
        <v>7</v>
      </c>
      <c r="E471" s="3" t="n">
        <v>320.73</v>
      </c>
      <c r="F471" s="3" t="n">
        <v>5359774</v>
      </c>
      <c r="G471" s="3" t="n">
        <v>6</v>
      </c>
      <c r="H471" s="3" t="n">
        <v>5991174.14</v>
      </c>
    </row>
    <row r="472" customFormat="false" ht="15" hidden="false" customHeight="false" outlineLevel="0" collapsed="false">
      <c r="A472" s="3" t="s">
        <v>526</v>
      </c>
      <c r="B472" s="3" t="s">
        <v>5</v>
      </c>
      <c r="C472" s="3" t="s">
        <v>8</v>
      </c>
      <c r="D472" s="3" t="s">
        <v>7</v>
      </c>
      <c r="E472" s="3" t="n">
        <v>325.24</v>
      </c>
      <c r="F472" s="3" t="n">
        <v>2329347</v>
      </c>
      <c r="G472" s="3" t="n">
        <v>0</v>
      </c>
      <c r="H472" s="3" t="n">
        <v>0</v>
      </c>
    </row>
    <row r="473" customFormat="false" ht="15" hidden="false" customHeight="false" outlineLevel="0" collapsed="false">
      <c r="A473" s="3" t="s">
        <v>527</v>
      </c>
      <c r="B473" s="3" t="s">
        <v>5</v>
      </c>
      <c r="C473" s="3" t="s">
        <v>8</v>
      </c>
      <c r="D473" s="3" t="s">
        <v>7</v>
      </c>
      <c r="E473" s="3" t="n">
        <v>326.9</v>
      </c>
      <c r="F473" s="3" t="n">
        <v>3537855</v>
      </c>
      <c r="G473" s="3" t="n">
        <v>2</v>
      </c>
      <c r="H473" s="3" t="n">
        <v>1154304.74</v>
      </c>
    </row>
    <row r="474" customFormat="false" ht="15" hidden="false" customHeight="false" outlineLevel="0" collapsed="false">
      <c r="A474" s="3" t="s">
        <v>528</v>
      </c>
      <c r="B474" s="3" t="s">
        <v>5</v>
      </c>
      <c r="C474" s="3" t="s">
        <v>8</v>
      </c>
      <c r="D474" s="3" t="s">
        <v>7</v>
      </c>
      <c r="E474" s="3" t="n">
        <v>330.07</v>
      </c>
      <c r="F474" s="3" t="n">
        <v>718942</v>
      </c>
      <c r="G474" s="3" t="n">
        <v>1</v>
      </c>
      <c r="H474" s="3" t="n">
        <v>1605211.92</v>
      </c>
    </row>
    <row r="475" customFormat="false" ht="15" hidden="false" customHeight="false" outlineLevel="0" collapsed="false">
      <c r="A475" s="3" t="s">
        <v>529</v>
      </c>
      <c r="B475" s="3" t="s">
        <v>5</v>
      </c>
      <c r="C475" s="3" t="s">
        <v>8</v>
      </c>
      <c r="D475" s="3" t="s">
        <v>7</v>
      </c>
      <c r="E475" s="3" t="n">
        <v>327.17</v>
      </c>
      <c r="F475" s="3" t="n">
        <v>2043383</v>
      </c>
      <c r="G475" s="3" t="n">
        <v>1</v>
      </c>
      <c r="H475" s="3" t="n">
        <v>1273779.32</v>
      </c>
    </row>
    <row r="476" customFormat="false" ht="15" hidden="false" customHeight="false" outlineLevel="0" collapsed="false">
      <c r="A476" s="3" t="s">
        <v>530</v>
      </c>
      <c r="B476" s="3" t="s">
        <v>5</v>
      </c>
      <c r="C476" s="3" t="s">
        <v>8</v>
      </c>
      <c r="D476" s="3" t="s">
        <v>7</v>
      </c>
      <c r="E476" s="3" t="n">
        <v>324.69</v>
      </c>
      <c r="F476" s="3" t="n">
        <v>1263140</v>
      </c>
      <c r="G476" s="3" t="n">
        <v>5</v>
      </c>
      <c r="H476" s="3" t="n">
        <v>3125199.57</v>
      </c>
    </row>
    <row r="477" customFormat="false" ht="15" hidden="false" customHeight="false" outlineLevel="0" collapsed="false">
      <c r="A477" s="3" t="s">
        <v>531</v>
      </c>
      <c r="B477" s="3" t="s">
        <v>5</v>
      </c>
      <c r="C477" s="3" t="s">
        <v>8</v>
      </c>
      <c r="D477" s="3" t="s">
        <v>7</v>
      </c>
      <c r="E477" s="3" t="n">
        <v>327.37</v>
      </c>
      <c r="F477" s="3" t="n">
        <v>6969774</v>
      </c>
      <c r="G477" s="3" t="n">
        <v>1</v>
      </c>
      <c r="H477" s="3" t="n">
        <v>64041.04</v>
      </c>
    </row>
    <row r="478" customFormat="false" ht="15" hidden="false" customHeight="false" outlineLevel="0" collapsed="false">
      <c r="A478" s="3" t="s">
        <v>532</v>
      </c>
      <c r="B478" s="3" t="s">
        <v>5</v>
      </c>
      <c r="C478" s="3" t="s">
        <v>8</v>
      </c>
      <c r="D478" s="3" t="s">
        <v>7</v>
      </c>
      <c r="E478" s="3" t="n">
        <v>324.72</v>
      </c>
      <c r="F478" s="3" t="n">
        <v>5084813</v>
      </c>
      <c r="G478" s="3" t="n">
        <v>4</v>
      </c>
      <c r="H478" s="3" t="n">
        <v>5013811.92</v>
      </c>
    </row>
    <row r="479" customFormat="false" ht="15" hidden="false" customHeight="false" outlineLevel="0" collapsed="false">
      <c r="A479" s="3" t="s">
        <v>533</v>
      </c>
      <c r="B479" s="3" t="s">
        <v>5</v>
      </c>
      <c r="C479" s="3" t="s">
        <v>8</v>
      </c>
      <c r="D479" s="3" t="s">
        <v>7</v>
      </c>
      <c r="E479" s="3" t="n">
        <v>320.18</v>
      </c>
      <c r="F479" s="3" t="n">
        <v>5794912</v>
      </c>
      <c r="G479" s="3" t="n">
        <v>0</v>
      </c>
      <c r="H479" s="3" t="n">
        <v>0</v>
      </c>
    </row>
    <row r="480" customFormat="false" ht="15" hidden="false" customHeight="false" outlineLevel="0" collapsed="false">
      <c r="A480" s="3" t="s">
        <v>534</v>
      </c>
      <c r="B480" s="3" t="s">
        <v>5</v>
      </c>
      <c r="C480" s="3" t="s">
        <v>8</v>
      </c>
      <c r="D480" s="3" t="s">
        <v>7</v>
      </c>
      <c r="E480" s="3" t="n">
        <v>317.48</v>
      </c>
      <c r="F480" s="3" t="n">
        <v>1504608</v>
      </c>
      <c r="G480" s="3" t="n">
        <v>0</v>
      </c>
      <c r="H480" s="3" t="n">
        <v>0</v>
      </c>
    </row>
    <row r="481" customFormat="false" ht="15" hidden="false" customHeight="false" outlineLevel="0" collapsed="false">
      <c r="A481" s="3" t="s">
        <v>535</v>
      </c>
      <c r="B481" s="3" t="s">
        <v>5</v>
      </c>
      <c r="C481" s="3" t="s">
        <v>8</v>
      </c>
      <c r="D481" s="3" t="s">
        <v>7</v>
      </c>
      <c r="E481" s="3" t="n">
        <v>321.16</v>
      </c>
      <c r="F481" s="3" t="n">
        <v>3636793</v>
      </c>
      <c r="G481" s="3" t="n">
        <v>3</v>
      </c>
      <c r="H481" s="3" t="n">
        <v>3016054.01</v>
      </c>
    </row>
    <row r="482" customFormat="false" ht="15" hidden="false" customHeight="false" outlineLevel="0" collapsed="false">
      <c r="A482" s="3" t="s">
        <v>536</v>
      </c>
      <c r="B482" s="3" t="s">
        <v>5</v>
      </c>
      <c r="C482" s="3" t="s">
        <v>8</v>
      </c>
      <c r="D482" s="3" t="s">
        <v>7</v>
      </c>
      <c r="E482" s="3" t="n">
        <v>324.56</v>
      </c>
      <c r="F482" s="3" t="n">
        <v>5266262</v>
      </c>
      <c r="G482" s="3" t="n">
        <v>1</v>
      </c>
      <c r="H482" s="3" t="n">
        <v>686256.4</v>
      </c>
    </row>
    <row r="483" customFormat="false" ht="15" hidden="false" customHeight="false" outlineLevel="0" collapsed="false">
      <c r="A483" s="3" t="s">
        <v>537</v>
      </c>
      <c r="B483" s="3" t="s">
        <v>5</v>
      </c>
      <c r="C483" s="3" t="s">
        <v>8</v>
      </c>
      <c r="D483" s="3" t="s">
        <v>7</v>
      </c>
      <c r="E483" s="3" t="n">
        <v>321.71</v>
      </c>
      <c r="F483" s="3" t="n">
        <v>1552224</v>
      </c>
      <c r="G483" s="3" t="n">
        <v>1</v>
      </c>
      <c r="H483" s="3" t="n">
        <v>656578.39</v>
      </c>
    </row>
    <row r="484" customFormat="false" ht="15" hidden="false" customHeight="false" outlineLevel="0" collapsed="false">
      <c r="A484" s="3" t="s">
        <v>538</v>
      </c>
      <c r="B484" s="3" t="s">
        <v>5</v>
      </c>
      <c r="C484" s="3" t="s">
        <v>8</v>
      </c>
      <c r="D484" s="3" t="s">
        <v>7</v>
      </c>
      <c r="E484" s="3" t="n">
        <v>313.97</v>
      </c>
      <c r="F484" s="3" t="n">
        <v>3192793</v>
      </c>
      <c r="G484" s="3" t="n">
        <v>1</v>
      </c>
      <c r="H484" s="3" t="n">
        <v>48837.36</v>
      </c>
    </row>
    <row r="485" customFormat="false" ht="15" hidden="false" customHeight="false" outlineLevel="0" collapsed="false">
      <c r="A485" s="3" t="s">
        <v>539</v>
      </c>
      <c r="B485" s="3" t="s">
        <v>5</v>
      </c>
      <c r="C485" s="3" t="s">
        <v>8</v>
      </c>
      <c r="D485" s="3" t="s">
        <v>7</v>
      </c>
      <c r="E485" s="3" t="n">
        <v>317.1</v>
      </c>
      <c r="F485" s="3" t="n">
        <v>4212273</v>
      </c>
      <c r="G485" s="3" t="n">
        <v>4</v>
      </c>
      <c r="H485" s="3" t="n">
        <v>2961907.53</v>
      </c>
    </row>
    <row r="486" customFormat="false" ht="15" hidden="false" customHeight="false" outlineLevel="0" collapsed="false">
      <c r="A486" s="3" t="s">
        <v>540</v>
      </c>
      <c r="B486" s="3" t="s">
        <v>5</v>
      </c>
      <c r="C486" s="3" t="s">
        <v>8</v>
      </c>
      <c r="D486" s="3" t="s">
        <v>7</v>
      </c>
      <c r="E486" s="3" t="n">
        <v>317.36</v>
      </c>
      <c r="F486" s="3" t="n">
        <v>4165246</v>
      </c>
      <c r="G486" s="3" t="n">
        <v>0</v>
      </c>
      <c r="H486" s="3" t="n">
        <v>0</v>
      </c>
    </row>
    <row r="487" customFormat="false" ht="15" hidden="false" customHeight="false" outlineLevel="0" collapsed="false">
      <c r="A487" s="3" t="s">
        <v>541</v>
      </c>
      <c r="B487" s="3" t="s">
        <v>5</v>
      </c>
      <c r="C487" s="3" t="s">
        <v>8</v>
      </c>
      <c r="D487" s="3" t="s">
        <v>7</v>
      </c>
      <c r="E487" s="3" t="n">
        <v>318.68</v>
      </c>
      <c r="F487" s="3" t="n">
        <v>4532064</v>
      </c>
      <c r="G487" s="3" t="n">
        <v>0</v>
      </c>
      <c r="H487" s="3" t="n">
        <v>0</v>
      </c>
    </row>
    <row r="488" customFormat="false" ht="15" hidden="false" customHeight="false" outlineLevel="0" collapsed="false">
      <c r="A488" s="3" t="s">
        <v>542</v>
      </c>
      <c r="B488" s="3" t="s">
        <v>5</v>
      </c>
      <c r="C488" s="3" t="s">
        <v>8</v>
      </c>
      <c r="D488" s="3" t="s">
        <v>7</v>
      </c>
      <c r="E488" s="3" t="n">
        <v>319.47</v>
      </c>
      <c r="F488" s="3" t="n">
        <v>6244396</v>
      </c>
      <c r="G488" s="3" t="n">
        <v>3</v>
      </c>
      <c r="H488" s="3" t="n">
        <v>2684481</v>
      </c>
    </row>
    <row r="489" customFormat="false" ht="15" hidden="false" customHeight="false" outlineLevel="0" collapsed="false">
      <c r="A489" s="3" t="s">
        <v>543</v>
      </c>
      <c r="B489" s="3" t="s">
        <v>5</v>
      </c>
      <c r="C489" s="3" t="s">
        <v>8</v>
      </c>
      <c r="D489" s="3" t="s">
        <v>7</v>
      </c>
      <c r="E489" s="3" t="n">
        <v>316.86</v>
      </c>
      <c r="F489" s="3" t="n">
        <v>3251463</v>
      </c>
      <c r="G489" s="3" t="n">
        <v>2</v>
      </c>
      <c r="H489" s="3" t="n">
        <v>2044254.99</v>
      </c>
    </row>
    <row r="490" customFormat="false" ht="15" hidden="false" customHeight="false" outlineLevel="0" collapsed="false">
      <c r="A490" s="3" t="s">
        <v>544</v>
      </c>
      <c r="B490" s="3" t="s">
        <v>5</v>
      </c>
      <c r="C490" s="3" t="s">
        <v>8</v>
      </c>
      <c r="D490" s="3" t="s">
        <v>7</v>
      </c>
      <c r="E490" s="3" t="n">
        <v>316.08</v>
      </c>
      <c r="F490" s="3" t="n">
        <v>4597649</v>
      </c>
      <c r="G490" s="3" t="n">
        <v>2</v>
      </c>
      <c r="H490" s="3" t="n">
        <v>1268542</v>
      </c>
    </row>
    <row r="491" customFormat="false" ht="15" hidden="false" customHeight="false" outlineLevel="0" collapsed="false">
      <c r="A491" s="3" t="s">
        <v>545</v>
      </c>
      <c r="B491" s="3" t="s">
        <v>5</v>
      </c>
      <c r="C491" s="3" t="s">
        <v>8</v>
      </c>
      <c r="D491" s="3" t="s">
        <v>7</v>
      </c>
      <c r="E491" s="3" t="n">
        <v>318.79</v>
      </c>
      <c r="F491" s="3" t="n">
        <v>7994845</v>
      </c>
      <c r="G491" s="3" t="n">
        <v>1</v>
      </c>
      <c r="H491" s="3" t="n">
        <v>191411.92</v>
      </c>
    </row>
    <row r="492" customFormat="false" ht="15" hidden="false" customHeight="false" outlineLevel="0" collapsed="false">
      <c r="A492" s="3" t="s">
        <v>546</v>
      </c>
      <c r="B492" s="3" t="s">
        <v>5</v>
      </c>
      <c r="C492" s="3" t="s">
        <v>8</v>
      </c>
      <c r="D492" s="3" t="s">
        <v>7</v>
      </c>
      <c r="E492" s="3" t="n">
        <v>318.69</v>
      </c>
      <c r="F492" s="3" t="n">
        <v>3793024</v>
      </c>
      <c r="G492" s="3" t="n">
        <v>0</v>
      </c>
      <c r="H492" s="3" t="n">
        <v>0</v>
      </c>
    </row>
    <row r="493" customFormat="false" ht="15" hidden="false" customHeight="false" outlineLevel="0" collapsed="false">
      <c r="A493" s="3" t="s">
        <v>547</v>
      </c>
      <c r="B493" s="3" t="s">
        <v>5</v>
      </c>
      <c r="C493" s="3" t="s">
        <v>8</v>
      </c>
      <c r="D493" s="3" t="s">
        <v>7</v>
      </c>
      <c r="E493" s="3" t="n">
        <v>328.68</v>
      </c>
      <c r="F493" s="3" t="n">
        <v>3129731</v>
      </c>
      <c r="G493" s="3" t="n">
        <v>1</v>
      </c>
      <c r="H493" s="3" t="n">
        <v>378269.66</v>
      </c>
    </row>
    <row r="494" customFormat="false" ht="15" hidden="false" customHeight="false" outlineLevel="0" collapsed="false">
      <c r="A494" s="3" t="s">
        <v>548</v>
      </c>
      <c r="B494" s="3" t="s">
        <v>5</v>
      </c>
      <c r="C494" s="3" t="s">
        <v>8</v>
      </c>
      <c r="D494" s="3" t="s">
        <v>7</v>
      </c>
      <c r="E494" s="3" t="n">
        <v>328.37</v>
      </c>
      <c r="F494" s="3" t="n">
        <v>1544262</v>
      </c>
      <c r="G494" s="3" t="n">
        <v>1</v>
      </c>
      <c r="H494" s="3" t="n">
        <v>665268.52</v>
      </c>
    </row>
    <row r="495" customFormat="false" ht="15" hidden="false" customHeight="false" outlineLevel="0" collapsed="false">
      <c r="A495" s="3" t="s">
        <v>549</v>
      </c>
      <c r="B495" s="3" t="s">
        <v>5</v>
      </c>
      <c r="C495" s="3" t="s">
        <v>8</v>
      </c>
      <c r="D495" s="3" t="s">
        <v>7</v>
      </c>
      <c r="E495" s="3" t="n">
        <v>329.53</v>
      </c>
      <c r="F495" s="3" t="n">
        <v>4540764</v>
      </c>
      <c r="G495" s="3" t="n">
        <v>2</v>
      </c>
      <c r="H495" s="3" t="n">
        <v>1760405.82</v>
      </c>
    </row>
    <row r="496" customFormat="false" ht="15" hidden="false" customHeight="false" outlineLevel="0" collapsed="false">
      <c r="A496" s="3" t="s">
        <v>550</v>
      </c>
      <c r="B496" s="3" t="s">
        <v>5</v>
      </c>
      <c r="C496" s="3" t="s">
        <v>8</v>
      </c>
      <c r="D496" s="3" t="s">
        <v>7</v>
      </c>
      <c r="E496" s="3" t="n">
        <v>333.5</v>
      </c>
      <c r="F496" s="3" t="n">
        <v>2505072</v>
      </c>
      <c r="G496" s="3" t="n">
        <v>1</v>
      </c>
      <c r="H496" s="3" t="n">
        <v>1529090.08</v>
      </c>
    </row>
    <row r="497" customFormat="false" ht="15" hidden="false" customHeight="false" outlineLevel="0" collapsed="false">
      <c r="A497" s="3" t="s">
        <v>551</v>
      </c>
      <c r="B497" s="3" t="s">
        <v>5</v>
      </c>
      <c r="C497" s="3" t="s">
        <v>8</v>
      </c>
      <c r="D497" s="3" t="s">
        <v>7</v>
      </c>
      <c r="E497" s="3" t="n">
        <v>344.54</v>
      </c>
      <c r="F497" s="3" t="n">
        <v>6392682</v>
      </c>
      <c r="G497" s="3" t="n">
        <v>1</v>
      </c>
      <c r="H497" s="3" t="n">
        <v>1355718.21</v>
      </c>
    </row>
    <row r="498" customFormat="false" ht="15" hidden="false" customHeight="false" outlineLevel="0" collapsed="false">
      <c r="A498" s="3" t="s">
        <v>552</v>
      </c>
      <c r="B498" s="3" t="s">
        <v>5</v>
      </c>
      <c r="C498" s="3" t="s">
        <v>8</v>
      </c>
      <c r="D498" s="3" t="s">
        <v>7</v>
      </c>
      <c r="E498" s="3" t="n">
        <v>330.58</v>
      </c>
      <c r="F498" s="3" t="n">
        <v>1451661</v>
      </c>
      <c r="G498" s="3" t="n">
        <v>4</v>
      </c>
      <c r="H498" s="3" t="n">
        <v>1920765.94</v>
      </c>
    </row>
    <row r="499" customFormat="false" ht="15" hidden="false" customHeight="false" outlineLevel="0" collapsed="false">
      <c r="A499" s="3" t="s">
        <v>553</v>
      </c>
      <c r="B499" s="3" t="s">
        <v>5</v>
      </c>
      <c r="C499" s="3" t="s">
        <v>8</v>
      </c>
      <c r="D499" s="3" t="s">
        <v>7</v>
      </c>
      <c r="E499" s="3" t="n">
        <v>333.66</v>
      </c>
      <c r="F499" s="3" t="n">
        <v>5571759</v>
      </c>
      <c r="G499" s="3" t="n">
        <v>3</v>
      </c>
      <c r="H499" s="3" t="n">
        <v>1694375.56</v>
      </c>
    </row>
    <row r="500" customFormat="false" ht="15" hidden="false" customHeight="false" outlineLevel="0" collapsed="false">
      <c r="A500" s="3" t="s">
        <v>554</v>
      </c>
      <c r="B500" s="3" t="s">
        <v>5</v>
      </c>
      <c r="C500" s="3" t="s">
        <v>8</v>
      </c>
      <c r="D500" s="3" t="s">
        <v>7</v>
      </c>
      <c r="E500" s="3" t="n">
        <v>330.34</v>
      </c>
      <c r="F500" s="3" t="n">
        <v>3606688</v>
      </c>
      <c r="G500" s="3" t="n">
        <v>1</v>
      </c>
      <c r="H500" s="3" t="n">
        <v>531646.11</v>
      </c>
    </row>
    <row r="501" customFormat="false" ht="15" hidden="false" customHeight="false" outlineLevel="0" collapsed="false">
      <c r="A501" s="3" t="s">
        <v>555</v>
      </c>
      <c r="B501" s="3" t="s">
        <v>5</v>
      </c>
      <c r="C501" s="3" t="s">
        <v>8</v>
      </c>
      <c r="D501" s="3" t="s">
        <v>7</v>
      </c>
      <c r="E501" s="3" t="n">
        <v>322.38</v>
      </c>
      <c r="F501" s="3" t="n">
        <v>2586692</v>
      </c>
      <c r="G501" s="3" t="n">
        <v>1</v>
      </c>
      <c r="H501" s="3" t="n">
        <v>873433.99</v>
      </c>
    </row>
    <row r="502" customFormat="false" ht="15" hidden="false" customHeight="false" outlineLevel="0" collapsed="false">
      <c r="A502" s="3" t="s">
        <v>556</v>
      </c>
      <c r="B502" s="3" t="s">
        <v>5</v>
      </c>
      <c r="C502" s="3" t="s">
        <v>8</v>
      </c>
      <c r="D502" s="3" t="s">
        <v>7</v>
      </c>
      <c r="E502" s="3" t="n">
        <v>324.9</v>
      </c>
      <c r="F502" s="3" t="n">
        <v>2954669</v>
      </c>
      <c r="G502" s="3" t="n">
        <v>2</v>
      </c>
      <c r="H502" s="3" t="n">
        <v>1885404.04</v>
      </c>
    </row>
    <row r="503" customFormat="false" ht="15" hidden="false" customHeight="false" outlineLevel="0" collapsed="false">
      <c r="A503" s="3" t="s">
        <v>57</v>
      </c>
      <c r="B503" s="3" t="s">
        <v>9</v>
      </c>
      <c r="C503" s="3" t="s">
        <v>8</v>
      </c>
      <c r="D503" s="3" t="s">
        <v>7</v>
      </c>
      <c r="E503" s="3" t="n">
        <v>49.21</v>
      </c>
      <c r="F503" s="3" t="n">
        <v>3186670</v>
      </c>
      <c r="G503" s="3" t="n">
        <v>3</v>
      </c>
      <c r="H503" s="3" t="n">
        <v>280937.24</v>
      </c>
    </row>
    <row r="504" customFormat="false" ht="15" hidden="false" customHeight="false" outlineLevel="0" collapsed="false">
      <c r="A504" s="3" t="s">
        <v>58</v>
      </c>
      <c r="B504" s="3" t="s">
        <v>9</v>
      </c>
      <c r="C504" s="3" t="s">
        <v>8</v>
      </c>
      <c r="D504" s="3" t="s">
        <v>7</v>
      </c>
      <c r="E504" s="3" t="n">
        <v>47.78</v>
      </c>
      <c r="F504" s="3" t="n">
        <v>3722323</v>
      </c>
      <c r="G504" s="3" t="n">
        <v>3</v>
      </c>
      <c r="H504" s="3" t="n">
        <v>420728.6</v>
      </c>
    </row>
    <row r="505" customFormat="false" ht="15" hidden="false" customHeight="false" outlineLevel="0" collapsed="false">
      <c r="A505" s="3" t="s">
        <v>59</v>
      </c>
      <c r="B505" s="3" t="s">
        <v>9</v>
      </c>
      <c r="C505" s="3" t="s">
        <v>8</v>
      </c>
      <c r="D505" s="3" t="s">
        <v>7</v>
      </c>
      <c r="E505" s="3" t="n">
        <v>47.93</v>
      </c>
      <c r="F505" s="3" t="n">
        <v>4746065</v>
      </c>
      <c r="G505" s="3" t="n">
        <v>3</v>
      </c>
      <c r="H505" s="3" t="n">
        <v>252688.76</v>
      </c>
    </row>
    <row r="506" customFormat="false" ht="15" hidden="false" customHeight="false" outlineLevel="0" collapsed="false">
      <c r="A506" s="3" t="s">
        <v>60</v>
      </c>
      <c r="B506" s="3" t="s">
        <v>9</v>
      </c>
      <c r="C506" s="3" t="s">
        <v>8</v>
      </c>
      <c r="D506" s="3" t="s">
        <v>7</v>
      </c>
      <c r="E506" s="3" t="n">
        <v>48.58</v>
      </c>
      <c r="F506" s="3" t="n">
        <v>863069</v>
      </c>
      <c r="G506" s="3" t="n">
        <v>0</v>
      </c>
      <c r="H506" s="3" t="n">
        <v>0</v>
      </c>
    </row>
    <row r="507" customFormat="false" ht="15" hidden="false" customHeight="false" outlineLevel="0" collapsed="false">
      <c r="A507" s="3" t="s">
        <v>61</v>
      </c>
      <c r="B507" s="3" t="s">
        <v>9</v>
      </c>
      <c r="C507" s="3" t="s">
        <v>8</v>
      </c>
      <c r="D507" s="3" t="s">
        <v>7</v>
      </c>
      <c r="E507" s="3" t="n">
        <v>49.81</v>
      </c>
      <c r="F507" s="3" t="n">
        <v>3809644</v>
      </c>
      <c r="G507" s="3" t="n">
        <v>2</v>
      </c>
      <c r="H507" s="3" t="n">
        <v>196680.48</v>
      </c>
    </row>
    <row r="508" customFormat="false" ht="15" hidden="false" customHeight="false" outlineLevel="0" collapsed="false">
      <c r="A508" s="3" t="s">
        <v>62</v>
      </c>
      <c r="B508" s="3" t="s">
        <v>9</v>
      </c>
      <c r="C508" s="3" t="s">
        <v>8</v>
      </c>
      <c r="D508" s="3" t="s">
        <v>7</v>
      </c>
      <c r="E508" s="3" t="n">
        <v>50.72</v>
      </c>
      <c r="F508" s="3" t="n">
        <v>5664439</v>
      </c>
      <c r="G508" s="3" t="n">
        <v>4</v>
      </c>
      <c r="H508" s="3" t="n">
        <v>451094.5</v>
      </c>
    </row>
    <row r="509" customFormat="false" ht="15" hidden="false" customHeight="false" outlineLevel="0" collapsed="false">
      <c r="A509" s="3" t="s">
        <v>63</v>
      </c>
      <c r="B509" s="3" t="s">
        <v>9</v>
      </c>
      <c r="C509" s="3" t="s">
        <v>8</v>
      </c>
      <c r="D509" s="3" t="s">
        <v>7</v>
      </c>
      <c r="E509" s="3" t="n">
        <v>51.61</v>
      </c>
      <c r="F509" s="3" t="n">
        <v>5409409</v>
      </c>
      <c r="G509" s="3" t="n">
        <v>2</v>
      </c>
      <c r="H509" s="3" t="n">
        <v>148775.92</v>
      </c>
    </row>
    <row r="510" customFormat="false" ht="15" hidden="false" customHeight="false" outlineLevel="0" collapsed="false">
      <c r="A510" s="3" t="s">
        <v>64</v>
      </c>
      <c r="B510" s="3" t="s">
        <v>9</v>
      </c>
      <c r="C510" s="3" t="s">
        <v>8</v>
      </c>
      <c r="D510" s="3" t="s">
        <v>7</v>
      </c>
      <c r="E510" s="3" t="n">
        <v>52.59</v>
      </c>
      <c r="F510" s="3" t="n">
        <v>1741438</v>
      </c>
      <c r="G510" s="3" t="n">
        <v>4</v>
      </c>
      <c r="H510" s="3" t="n">
        <v>798369.88</v>
      </c>
    </row>
    <row r="511" customFormat="false" ht="15" hidden="false" customHeight="false" outlineLevel="0" collapsed="false">
      <c r="A511" s="3" t="s">
        <v>65</v>
      </c>
      <c r="B511" s="3" t="s">
        <v>9</v>
      </c>
      <c r="C511" s="3" t="s">
        <v>8</v>
      </c>
      <c r="D511" s="3" t="s">
        <v>7</v>
      </c>
      <c r="E511" s="3" t="n">
        <v>51.94</v>
      </c>
      <c r="F511" s="3" t="n">
        <v>5777735</v>
      </c>
      <c r="G511" s="3" t="n">
        <v>1</v>
      </c>
      <c r="H511" s="3" t="n">
        <v>79312.38</v>
      </c>
    </row>
    <row r="512" customFormat="false" ht="15" hidden="false" customHeight="false" outlineLevel="0" collapsed="false">
      <c r="A512" s="3" t="s">
        <v>66</v>
      </c>
      <c r="B512" s="3" t="s">
        <v>9</v>
      </c>
      <c r="C512" s="3" t="s">
        <v>8</v>
      </c>
      <c r="D512" s="3" t="s">
        <v>7</v>
      </c>
      <c r="E512" s="3" t="n">
        <v>52.41</v>
      </c>
      <c r="F512" s="3" t="n">
        <v>2196431</v>
      </c>
      <c r="G512" s="3" t="n">
        <v>1</v>
      </c>
      <c r="H512" s="3" t="n">
        <v>161761.6</v>
      </c>
    </row>
    <row r="513" customFormat="false" ht="15" hidden="false" customHeight="false" outlineLevel="0" collapsed="false">
      <c r="A513" s="3" t="s">
        <v>67</v>
      </c>
      <c r="B513" s="3" t="s">
        <v>9</v>
      </c>
      <c r="C513" s="3" t="s">
        <v>8</v>
      </c>
      <c r="D513" s="3" t="s">
        <v>7</v>
      </c>
      <c r="E513" s="3" t="n">
        <v>52.35</v>
      </c>
      <c r="F513" s="3" t="n">
        <v>3667354</v>
      </c>
      <c r="G513" s="3" t="n">
        <v>1</v>
      </c>
      <c r="H513" s="3" t="n">
        <v>237728.28</v>
      </c>
    </row>
    <row r="514" customFormat="false" ht="15" hidden="false" customHeight="false" outlineLevel="0" collapsed="false">
      <c r="A514" s="3" t="s">
        <v>68</v>
      </c>
      <c r="B514" s="3" t="s">
        <v>9</v>
      </c>
      <c r="C514" s="3" t="s">
        <v>8</v>
      </c>
      <c r="D514" s="3" t="s">
        <v>7</v>
      </c>
      <c r="E514" s="3" t="n">
        <v>52.22</v>
      </c>
      <c r="F514" s="3" t="n">
        <v>5980725</v>
      </c>
      <c r="G514" s="3" t="n">
        <v>4</v>
      </c>
      <c r="H514" s="3" t="n">
        <v>367335.96</v>
      </c>
    </row>
    <row r="515" customFormat="false" ht="15" hidden="false" customHeight="false" outlineLevel="0" collapsed="false">
      <c r="A515" s="3" t="s">
        <v>69</v>
      </c>
      <c r="B515" s="3" t="s">
        <v>9</v>
      </c>
      <c r="C515" s="3" t="s">
        <v>8</v>
      </c>
      <c r="D515" s="3" t="s">
        <v>7</v>
      </c>
      <c r="E515" s="3" t="n">
        <v>52.86</v>
      </c>
      <c r="F515" s="3" t="n">
        <v>6148683</v>
      </c>
      <c r="G515" s="3" t="n">
        <v>3</v>
      </c>
      <c r="H515" s="3" t="n">
        <v>494702.72</v>
      </c>
    </row>
    <row r="516" customFormat="false" ht="15" hidden="false" customHeight="false" outlineLevel="0" collapsed="false">
      <c r="A516" s="3" t="s">
        <v>70</v>
      </c>
      <c r="B516" s="3" t="s">
        <v>9</v>
      </c>
      <c r="C516" s="3" t="s">
        <v>8</v>
      </c>
      <c r="D516" s="3" t="s">
        <v>7</v>
      </c>
      <c r="E516" s="3" t="n">
        <v>53.34</v>
      </c>
      <c r="F516" s="3" t="n">
        <v>4478812</v>
      </c>
      <c r="G516" s="3" t="n">
        <v>4</v>
      </c>
      <c r="H516" s="3" t="n">
        <v>283854.26</v>
      </c>
    </row>
    <row r="517" customFormat="false" ht="15" hidden="false" customHeight="false" outlineLevel="0" collapsed="false">
      <c r="A517" s="3" t="s">
        <v>71</v>
      </c>
      <c r="B517" s="3" t="s">
        <v>9</v>
      </c>
      <c r="C517" s="3" t="s">
        <v>8</v>
      </c>
      <c r="D517" s="3" t="s">
        <v>7</v>
      </c>
      <c r="E517" s="3" t="n">
        <v>54.72</v>
      </c>
      <c r="F517" s="3" t="n">
        <v>1635305</v>
      </c>
      <c r="G517" s="3" t="n">
        <v>1</v>
      </c>
      <c r="H517" s="3" t="n">
        <v>129720.25</v>
      </c>
    </row>
    <row r="518" customFormat="false" ht="15" hidden="false" customHeight="false" outlineLevel="0" collapsed="false">
      <c r="A518" s="3" t="s">
        <v>72</v>
      </c>
      <c r="B518" s="3" t="s">
        <v>9</v>
      </c>
      <c r="C518" s="3" t="s">
        <v>8</v>
      </c>
      <c r="D518" s="3" t="s">
        <v>7</v>
      </c>
      <c r="E518" s="3" t="n">
        <v>54.79</v>
      </c>
      <c r="F518" s="3" t="n">
        <v>1150160</v>
      </c>
      <c r="G518" s="3" t="n">
        <v>2</v>
      </c>
      <c r="H518" s="3" t="n">
        <v>69450.39</v>
      </c>
    </row>
    <row r="519" customFormat="false" ht="15" hidden="false" customHeight="false" outlineLevel="0" collapsed="false">
      <c r="A519" s="3" t="s">
        <v>73</v>
      </c>
      <c r="B519" s="3" t="s">
        <v>9</v>
      </c>
      <c r="C519" s="3" t="s">
        <v>8</v>
      </c>
      <c r="D519" s="3" t="s">
        <v>7</v>
      </c>
      <c r="E519" s="3" t="n">
        <v>56.11</v>
      </c>
      <c r="F519" s="3" t="n">
        <v>2858777</v>
      </c>
      <c r="G519" s="3" t="n">
        <v>3</v>
      </c>
      <c r="H519" s="3" t="n">
        <v>661651.52</v>
      </c>
    </row>
    <row r="520" customFormat="false" ht="15" hidden="false" customHeight="false" outlineLevel="0" collapsed="false">
      <c r="A520" s="3" t="s">
        <v>74</v>
      </c>
      <c r="B520" s="3" t="s">
        <v>9</v>
      </c>
      <c r="C520" s="3" t="s">
        <v>8</v>
      </c>
      <c r="D520" s="3" t="s">
        <v>7</v>
      </c>
      <c r="E520" s="3" t="n">
        <v>57.09</v>
      </c>
      <c r="F520" s="3" t="n">
        <v>4650474</v>
      </c>
      <c r="G520" s="3" t="n">
        <v>5</v>
      </c>
      <c r="H520" s="3" t="n">
        <v>958607.64</v>
      </c>
    </row>
    <row r="521" customFormat="false" ht="15" hidden="false" customHeight="false" outlineLevel="0" collapsed="false">
      <c r="A521" s="3" t="s">
        <v>75</v>
      </c>
      <c r="B521" s="3" t="s">
        <v>9</v>
      </c>
      <c r="C521" s="3" t="s">
        <v>8</v>
      </c>
      <c r="D521" s="3" t="s">
        <v>7</v>
      </c>
      <c r="E521" s="3" t="n">
        <v>55.94</v>
      </c>
      <c r="F521" s="3" t="n">
        <v>5438040</v>
      </c>
      <c r="G521" s="3" t="n">
        <v>2</v>
      </c>
      <c r="H521" s="3" t="n">
        <v>458372.07</v>
      </c>
    </row>
    <row r="522" customFormat="false" ht="15" hidden="false" customHeight="false" outlineLevel="0" collapsed="false">
      <c r="A522" s="3" t="s">
        <v>76</v>
      </c>
      <c r="B522" s="3" t="s">
        <v>9</v>
      </c>
      <c r="C522" s="3" t="s">
        <v>8</v>
      </c>
      <c r="D522" s="3" t="s">
        <v>7</v>
      </c>
      <c r="E522" s="3" t="n">
        <v>55.12</v>
      </c>
      <c r="F522" s="3" t="n">
        <v>6108827</v>
      </c>
      <c r="G522" s="3" t="n">
        <v>3</v>
      </c>
      <c r="H522" s="3" t="n">
        <v>465711.32</v>
      </c>
    </row>
    <row r="523" customFormat="false" ht="15" hidden="false" customHeight="false" outlineLevel="0" collapsed="false">
      <c r="A523" s="3" t="s">
        <v>77</v>
      </c>
      <c r="B523" s="3" t="s">
        <v>9</v>
      </c>
      <c r="C523" s="3" t="s">
        <v>8</v>
      </c>
      <c r="D523" s="3" t="s">
        <v>7</v>
      </c>
      <c r="E523" s="3" t="n">
        <v>55.02</v>
      </c>
      <c r="F523" s="3" t="n">
        <v>1345577</v>
      </c>
      <c r="G523" s="3" t="n">
        <v>2</v>
      </c>
      <c r="H523" s="3" t="n">
        <v>187589.46</v>
      </c>
    </row>
    <row r="524" customFormat="false" ht="15" hidden="false" customHeight="false" outlineLevel="0" collapsed="false">
      <c r="A524" s="3" t="s">
        <v>78</v>
      </c>
      <c r="B524" s="3" t="s">
        <v>9</v>
      </c>
      <c r="C524" s="3" t="s">
        <v>8</v>
      </c>
      <c r="D524" s="3" t="s">
        <v>7</v>
      </c>
      <c r="E524" s="3" t="n">
        <v>55.33</v>
      </c>
      <c r="F524" s="3" t="n">
        <v>7832727</v>
      </c>
      <c r="G524" s="3" t="n">
        <v>3</v>
      </c>
      <c r="H524" s="3" t="n">
        <v>656741.88</v>
      </c>
    </row>
    <row r="525" customFormat="false" ht="15" hidden="false" customHeight="false" outlineLevel="0" collapsed="false">
      <c r="A525" s="3" t="s">
        <v>79</v>
      </c>
      <c r="B525" s="3" t="s">
        <v>9</v>
      </c>
      <c r="C525" s="3" t="s">
        <v>8</v>
      </c>
      <c r="D525" s="3" t="s">
        <v>7</v>
      </c>
      <c r="E525" s="3" t="n">
        <v>57.63</v>
      </c>
      <c r="F525" s="3" t="n">
        <v>3240593</v>
      </c>
      <c r="G525" s="3" t="n">
        <v>4</v>
      </c>
      <c r="H525" s="3" t="n">
        <v>483261.48</v>
      </c>
    </row>
    <row r="526" customFormat="false" ht="15" hidden="false" customHeight="false" outlineLevel="0" collapsed="false">
      <c r="A526" s="3" t="s">
        <v>80</v>
      </c>
      <c r="B526" s="3" t="s">
        <v>9</v>
      </c>
      <c r="C526" s="3" t="s">
        <v>8</v>
      </c>
      <c r="D526" s="3" t="s">
        <v>7</v>
      </c>
      <c r="E526" s="3" t="n">
        <v>57.42</v>
      </c>
      <c r="F526" s="3" t="n">
        <v>6277752</v>
      </c>
      <c r="G526" s="3" t="n">
        <v>0</v>
      </c>
      <c r="H526" s="3" t="n">
        <v>0</v>
      </c>
    </row>
    <row r="527" customFormat="false" ht="15" hidden="false" customHeight="false" outlineLevel="0" collapsed="false">
      <c r="A527" s="3" t="s">
        <v>81</v>
      </c>
      <c r="B527" s="3" t="s">
        <v>9</v>
      </c>
      <c r="C527" s="3" t="s">
        <v>8</v>
      </c>
      <c r="D527" s="3" t="s">
        <v>7</v>
      </c>
      <c r="E527" s="3" t="n">
        <v>57.79</v>
      </c>
      <c r="F527" s="3" t="n">
        <v>6419674</v>
      </c>
      <c r="G527" s="3" t="n">
        <v>2</v>
      </c>
      <c r="H527" s="3" t="n">
        <v>324546.74</v>
      </c>
    </row>
    <row r="528" customFormat="false" ht="15" hidden="false" customHeight="false" outlineLevel="0" collapsed="false">
      <c r="A528" s="3" t="s">
        <v>82</v>
      </c>
      <c r="B528" s="3" t="s">
        <v>9</v>
      </c>
      <c r="C528" s="3" t="s">
        <v>8</v>
      </c>
      <c r="D528" s="3" t="s">
        <v>7</v>
      </c>
      <c r="E528" s="3" t="n">
        <v>57.82</v>
      </c>
      <c r="F528" s="3" t="n">
        <v>3615739</v>
      </c>
      <c r="G528" s="3" t="n">
        <v>3</v>
      </c>
      <c r="H528" s="3" t="n">
        <v>351442.31</v>
      </c>
    </row>
    <row r="529" customFormat="false" ht="15" hidden="false" customHeight="false" outlineLevel="0" collapsed="false">
      <c r="A529" s="3" t="s">
        <v>83</v>
      </c>
      <c r="B529" s="3" t="s">
        <v>9</v>
      </c>
      <c r="C529" s="3" t="s">
        <v>8</v>
      </c>
      <c r="D529" s="3" t="s">
        <v>7</v>
      </c>
      <c r="E529" s="3" t="n">
        <v>57.68</v>
      </c>
      <c r="F529" s="3" t="n">
        <v>2824301</v>
      </c>
      <c r="G529" s="3" t="n">
        <v>2</v>
      </c>
      <c r="H529" s="3" t="n">
        <v>467705.95</v>
      </c>
    </row>
    <row r="530" customFormat="false" ht="15" hidden="false" customHeight="false" outlineLevel="0" collapsed="false">
      <c r="A530" s="3" t="s">
        <v>84</v>
      </c>
      <c r="B530" s="3" t="s">
        <v>9</v>
      </c>
      <c r="C530" s="3" t="s">
        <v>8</v>
      </c>
      <c r="D530" s="3" t="s">
        <v>7</v>
      </c>
      <c r="E530" s="3" t="n">
        <v>57.26</v>
      </c>
      <c r="F530" s="3" t="n">
        <v>4522926</v>
      </c>
      <c r="G530" s="3" t="n">
        <v>1</v>
      </c>
      <c r="H530" s="3" t="n">
        <v>215970.72</v>
      </c>
    </row>
    <row r="531" customFormat="false" ht="15" hidden="false" customHeight="false" outlineLevel="0" collapsed="false">
      <c r="A531" s="3" t="s">
        <v>85</v>
      </c>
      <c r="B531" s="3" t="s">
        <v>9</v>
      </c>
      <c r="C531" s="3" t="s">
        <v>8</v>
      </c>
      <c r="D531" s="3" t="s">
        <v>7</v>
      </c>
      <c r="E531" s="3" t="n">
        <v>56.12</v>
      </c>
      <c r="F531" s="3" t="n">
        <v>5740069</v>
      </c>
      <c r="G531" s="3" t="n">
        <v>3</v>
      </c>
      <c r="H531" s="3" t="n">
        <v>387845.11</v>
      </c>
    </row>
    <row r="532" customFormat="false" ht="15" hidden="false" customHeight="false" outlineLevel="0" collapsed="false">
      <c r="A532" s="3" t="s">
        <v>86</v>
      </c>
      <c r="B532" s="3" t="s">
        <v>9</v>
      </c>
      <c r="C532" s="3" t="s">
        <v>8</v>
      </c>
      <c r="D532" s="3" t="s">
        <v>7</v>
      </c>
      <c r="E532" s="3" t="n">
        <v>57.01</v>
      </c>
      <c r="F532" s="3" t="n">
        <v>1146595</v>
      </c>
      <c r="G532" s="3" t="n">
        <v>6</v>
      </c>
      <c r="H532" s="3" t="n">
        <v>974906.11</v>
      </c>
    </row>
    <row r="533" customFormat="false" ht="15" hidden="false" customHeight="false" outlineLevel="0" collapsed="false">
      <c r="A533" s="3" t="s">
        <v>87</v>
      </c>
      <c r="B533" s="3" t="s">
        <v>9</v>
      </c>
      <c r="C533" s="3" t="s">
        <v>8</v>
      </c>
      <c r="D533" s="3" t="s">
        <v>7</v>
      </c>
      <c r="E533" s="3" t="n">
        <v>55.97</v>
      </c>
      <c r="F533" s="3" t="n">
        <v>6054936</v>
      </c>
      <c r="G533" s="3" t="n">
        <v>1</v>
      </c>
      <c r="H533" s="3" t="n">
        <v>167216</v>
      </c>
    </row>
    <row r="534" customFormat="false" ht="15" hidden="false" customHeight="false" outlineLevel="0" collapsed="false">
      <c r="A534" s="3" t="s">
        <v>88</v>
      </c>
      <c r="B534" s="3" t="s">
        <v>9</v>
      </c>
      <c r="C534" s="3" t="s">
        <v>8</v>
      </c>
      <c r="D534" s="3" t="s">
        <v>7</v>
      </c>
      <c r="E534" s="3" t="n">
        <v>56.4</v>
      </c>
      <c r="F534" s="3" t="n">
        <v>1728744</v>
      </c>
      <c r="G534" s="3" t="n">
        <v>0</v>
      </c>
      <c r="H534" s="3" t="n">
        <v>0</v>
      </c>
    </row>
    <row r="535" customFormat="false" ht="15" hidden="false" customHeight="false" outlineLevel="0" collapsed="false">
      <c r="A535" s="3" t="s">
        <v>89</v>
      </c>
      <c r="B535" s="3" t="s">
        <v>9</v>
      </c>
      <c r="C535" s="3" t="s">
        <v>8</v>
      </c>
      <c r="D535" s="3" t="s">
        <v>7</v>
      </c>
      <c r="E535" s="3" t="n">
        <v>57.57</v>
      </c>
      <c r="F535" s="3" t="n">
        <v>1451979</v>
      </c>
      <c r="G535" s="3" t="n">
        <v>2</v>
      </c>
      <c r="H535" s="3" t="n">
        <v>383590.35</v>
      </c>
    </row>
    <row r="536" customFormat="false" ht="15" hidden="false" customHeight="false" outlineLevel="0" collapsed="false">
      <c r="A536" s="3" t="s">
        <v>90</v>
      </c>
      <c r="B536" s="3" t="s">
        <v>9</v>
      </c>
      <c r="C536" s="3" t="s">
        <v>8</v>
      </c>
      <c r="D536" s="3" t="s">
        <v>7</v>
      </c>
      <c r="E536" s="3" t="n">
        <v>57.19</v>
      </c>
      <c r="F536" s="3" t="n">
        <v>6285727</v>
      </c>
      <c r="G536" s="3" t="n">
        <v>1</v>
      </c>
      <c r="H536" s="3" t="n">
        <v>51543</v>
      </c>
    </row>
    <row r="537" customFormat="false" ht="15" hidden="false" customHeight="false" outlineLevel="0" collapsed="false">
      <c r="A537" s="3" t="s">
        <v>91</v>
      </c>
      <c r="B537" s="3" t="s">
        <v>9</v>
      </c>
      <c r="C537" s="3" t="s">
        <v>8</v>
      </c>
      <c r="D537" s="3" t="s">
        <v>7</v>
      </c>
      <c r="E537" s="3" t="n">
        <v>59.02</v>
      </c>
      <c r="F537" s="3" t="n">
        <v>4824887</v>
      </c>
      <c r="G537" s="3" t="n">
        <v>3</v>
      </c>
      <c r="H537" s="3" t="n">
        <v>593765</v>
      </c>
    </row>
    <row r="538" customFormat="false" ht="15" hidden="false" customHeight="false" outlineLevel="0" collapsed="false">
      <c r="A538" s="3" t="s">
        <v>92</v>
      </c>
      <c r="B538" s="3" t="s">
        <v>9</v>
      </c>
      <c r="C538" s="3" t="s">
        <v>8</v>
      </c>
      <c r="D538" s="3" t="s">
        <v>7</v>
      </c>
      <c r="E538" s="3" t="n">
        <v>59.36</v>
      </c>
      <c r="F538" s="3" t="n">
        <v>4247075</v>
      </c>
      <c r="G538" s="3" t="n">
        <v>3</v>
      </c>
      <c r="H538" s="3" t="n">
        <v>245109.38</v>
      </c>
    </row>
    <row r="539" customFormat="false" ht="15" hidden="false" customHeight="false" outlineLevel="0" collapsed="false">
      <c r="A539" s="3" t="s">
        <v>93</v>
      </c>
      <c r="B539" s="3" t="s">
        <v>9</v>
      </c>
      <c r="C539" s="3" t="s">
        <v>8</v>
      </c>
      <c r="D539" s="3" t="s">
        <v>7</v>
      </c>
      <c r="E539" s="3" t="n">
        <v>58.41</v>
      </c>
      <c r="F539" s="3" t="n">
        <v>5920837</v>
      </c>
      <c r="G539" s="3" t="n">
        <v>0</v>
      </c>
      <c r="H539" s="3" t="n">
        <v>0</v>
      </c>
    </row>
    <row r="540" customFormat="false" ht="15" hidden="false" customHeight="false" outlineLevel="0" collapsed="false">
      <c r="A540" s="3" t="s">
        <v>94</v>
      </c>
      <c r="B540" s="3" t="s">
        <v>9</v>
      </c>
      <c r="C540" s="3" t="s">
        <v>8</v>
      </c>
      <c r="D540" s="3" t="s">
        <v>7</v>
      </c>
      <c r="E540" s="3" t="n">
        <v>57.99</v>
      </c>
      <c r="F540" s="3" t="n">
        <v>6971963</v>
      </c>
      <c r="G540" s="3" t="n">
        <v>2</v>
      </c>
      <c r="H540" s="3" t="n">
        <v>221150.96</v>
      </c>
    </row>
    <row r="541" customFormat="false" ht="15" hidden="false" customHeight="false" outlineLevel="0" collapsed="false">
      <c r="A541" s="3" t="s">
        <v>95</v>
      </c>
      <c r="B541" s="3" t="s">
        <v>9</v>
      </c>
      <c r="C541" s="3" t="s">
        <v>8</v>
      </c>
      <c r="D541" s="3" t="s">
        <v>7</v>
      </c>
      <c r="E541" s="3" t="n">
        <v>58.02</v>
      </c>
      <c r="F541" s="3" t="n">
        <v>6931138</v>
      </c>
      <c r="G541" s="3" t="n">
        <v>3</v>
      </c>
      <c r="H541" s="3" t="n">
        <v>519193.21</v>
      </c>
    </row>
    <row r="542" customFormat="false" ht="15" hidden="false" customHeight="false" outlineLevel="0" collapsed="false">
      <c r="A542" s="3" t="s">
        <v>96</v>
      </c>
      <c r="B542" s="3" t="s">
        <v>9</v>
      </c>
      <c r="C542" s="3" t="s">
        <v>8</v>
      </c>
      <c r="D542" s="3" t="s">
        <v>7</v>
      </c>
      <c r="E542" s="3" t="n">
        <v>59.19</v>
      </c>
      <c r="F542" s="3" t="n">
        <v>3645269</v>
      </c>
      <c r="G542" s="3" t="n">
        <v>1</v>
      </c>
      <c r="H542" s="3" t="n">
        <v>184593.75</v>
      </c>
    </row>
    <row r="543" customFormat="false" ht="15" hidden="false" customHeight="false" outlineLevel="0" collapsed="false">
      <c r="A543" s="3" t="s">
        <v>97</v>
      </c>
      <c r="B543" s="3" t="s">
        <v>9</v>
      </c>
      <c r="C543" s="3" t="s">
        <v>8</v>
      </c>
      <c r="D543" s="3" t="s">
        <v>7</v>
      </c>
      <c r="E543" s="3" t="n">
        <v>58.69</v>
      </c>
      <c r="F543" s="3" t="n">
        <v>3296061</v>
      </c>
      <c r="G543" s="3" t="n">
        <v>1</v>
      </c>
      <c r="H543" s="3" t="n">
        <v>101800.11</v>
      </c>
    </row>
    <row r="544" customFormat="false" ht="15" hidden="false" customHeight="false" outlineLevel="0" collapsed="false">
      <c r="A544" s="3" t="s">
        <v>98</v>
      </c>
      <c r="B544" s="3" t="s">
        <v>9</v>
      </c>
      <c r="C544" s="3" t="s">
        <v>8</v>
      </c>
      <c r="D544" s="3" t="s">
        <v>7</v>
      </c>
      <c r="E544" s="3" t="n">
        <v>59.67</v>
      </c>
      <c r="F544" s="3" t="n">
        <v>6532535</v>
      </c>
      <c r="G544" s="3" t="n">
        <v>0</v>
      </c>
      <c r="H544" s="3" t="n">
        <v>0</v>
      </c>
    </row>
    <row r="545" customFormat="false" ht="15" hidden="false" customHeight="false" outlineLevel="0" collapsed="false">
      <c r="A545" s="3" t="s">
        <v>99</v>
      </c>
      <c r="B545" s="3" t="s">
        <v>9</v>
      </c>
      <c r="C545" s="3" t="s">
        <v>8</v>
      </c>
      <c r="D545" s="3" t="s">
        <v>7</v>
      </c>
      <c r="E545" s="3" t="n">
        <v>62.3</v>
      </c>
      <c r="F545" s="3" t="n">
        <v>6836348</v>
      </c>
      <c r="G545" s="3" t="n">
        <v>4</v>
      </c>
      <c r="H545" s="3" t="n">
        <v>614834.61</v>
      </c>
    </row>
    <row r="546" customFormat="false" ht="15" hidden="false" customHeight="false" outlineLevel="0" collapsed="false">
      <c r="A546" s="3" t="s">
        <v>100</v>
      </c>
      <c r="B546" s="3" t="s">
        <v>9</v>
      </c>
      <c r="C546" s="3" t="s">
        <v>8</v>
      </c>
      <c r="D546" s="3" t="s">
        <v>7</v>
      </c>
      <c r="E546" s="3" t="n">
        <v>61.97</v>
      </c>
      <c r="F546" s="3" t="n">
        <v>2005033</v>
      </c>
      <c r="G546" s="3" t="n">
        <v>2</v>
      </c>
      <c r="H546" s="3" t="n">
        <v>333735</v>
      </c>
    </row>
    <row r="547" customFormat="false" ht="15" hidden="false" customHeight="false" outlineLevel="0" collapsed="false">
      <c r="A547" s="3" t="s">
        <v>101</v>
      </c>
      <c r="B547" s="3" t="s">
        <v>9</v>
      </c>
      <c r="C547" s="3" t="s">
        <v>8</v>
      </c>
      <c r="D547" s="3" t="s">
        <v>7</v>
      </c>
      <c r="E547" s="3" t="n">
        <v>61.08</v>
      </c>
      <c r="F547" s="3" t="n">
        <v>4200205</v>
      </c>
      <c r="G547" s="3" t="n">
        <v>1</v>
      </c>
      <c r="H547" s="3" t="n">
        <v>85051.2</v>
      </c>
    </row>
    <row r="548" customFormat="false" ht="15" hidden="false" customHeight="false" outlineLevel="0" collapsed="false">
      <c r="A548" s="3" t="s">
        <v>102</v>
      </c>
      <c r="B548" s="3" t="s">
        <v>9</v>
      </c>
      <c r="C548" s="3" t="s">
        <v>8</v>
      </c>
      <c r="D548" s="3" t="s">
        <v>7</v>
      </c>
      <c r="E548" s="3" t="n">
        <v>60.7</v>
      </c>
      <c r="F548" s="3" t="n">
        <v>6203616</v>
      </c>
      <c r="G548" s="3" t="n">
        <v>3</v>
      </c>
      <c r="H548" s="3" t="n">
        <v>495762.01</v>
      </c>
    </row>
    <row r="549" customFormat="false" ht="15" hidden="false" customHeight="false" outlineLevel="0" collapsed="false">
      <c r="A549" s="3" t="s">
        <v>103</v>
      </c>
      <c r="B549" s="3" t="s">
        <v>9</v>
      </c>
      <c r="C549" s="3" t="s">
        <v>8</v>
      </c>
      <c r="D549" s="3" t="s">
        <v>7</v>
      </c>
      <c r="E549" s="3" t="n">
        <v>60.7</v>
      </c>
      <c r="F549" s="3" t="n">
        <v>6796805</v>
      </c>
      <c r="G549" s="3" t="n">
        <v>1</v>
      </c>
      <c r="H549" s="3" t="n">
        <v>34391.55</v>
      </c>
    </row>
    <row r="550" customFormat="false" ht="15" hidden="false" customHeight="false" outlineLevel="0" collapsed="false">
      <c r="A550" s="3" t="s">
        <v>104</v>
      </c>
      <c r="B550" s="3" t="s">
        <v>9</v>
      </c>
      <c r="C550" s="3" t="s">
        <v>8</v>
      </c>
      <c r="D550" s="3" t="s">
        <v>7</v>
      </c>
      <c r="E550" s="3" t="n">
        <v>60.81</v>
      </c>
      <c r="F550" s="3" t="n">
        <v>5429778</v>
      </c>
      <c r="G550" s="3" t="n">
        <v>1</v>
      </c>
      <c r="H550" s="3" t="n">
        <v>142965.24</v>
      </c>
    </row>
    <row r="551" customFormat="false" ht="15" hidden="false" customHeight="false" outlineLevel="0" collapsed="false">
      <c r="A551" s="3" t="s">
        <v>105</v>
      </c>
      <c r="B551" s="3" t="s">
        <v>9</v>
      </c>
      <c r="C551" s="3" t="s">
        <v>8</v>
      </c>
      <c r="D551" s="3" t="s">
        <v>7</v>
      </c>
      <c r="E551" s="3" t="n">
        <v>61.82</v>
      </c>
      <c r="F551" s="3" t="n">
        <v>4190216</v>
      </c>
      <c r="G551" s="3" t="n">
        <v>0</v>
      </c>
      <c r="H551" s="3" t="n">
        <v>0</v>
      </c>
    </row>
    <row r="552" customFormat="false" ht="15" hidden="false" customHeight="false" outlineLevel="0" collapsed="false">
      <c r="A552" s="3" t="s">
        <v>106</v>
      </c>
      <c r="B552" s="3" t="s">
        <v>9</v>
      </c>
      <c r="C552" s="3" t="s">
        <v>8</v>
      </c>
      <c r="D552" s="3" t="s">
        <v>7</v>
      </c>
      <c r="E552" s="3" t="n">
        <v>60.35</v>
      </c>
      <c r="F552" s="3" t="n">
        <v>1197699</v>
      </c>
      <c r="G552" s="3" t="n">
        <v>1</v>
      </c>
      <c r="H552" s="3" t="n">
        <v>54024.42</v>
      </c>
    </row>
    <row r="553" customFormat="false" ht="15" hidden="false" customHeight="false" outlineLevel="0" collapsed="false">
      <c r="A553" s="3" t="s">
        <v>107</v>
      </c>
      <c r="B553" s="3" t="s">
        <v>9</v>
      </c>
      <c r="C553" s="3" t="s">
        <v>8</v>
      </c>
      <c r="D553" s="3" t="s">
        <v>7</v>
      </c>
      <c r="E553" s="3" t="n">
        <v>62.38</v>
      </c>
      <c r="F553" s="3" t="n">
        <v>7809160</v>
      </c>
      <c r="G553" s="3" t="n">
        <v>4</v>
      </c>
      <c r="H553" s="3" t="n">
        <v>685074.78</v>
      </c>
    </row>
    <row r="554" customFormat="false" ht="15" hidden="false" customHeight="false" outlineLevel="0" collapsed="false">
      <c r="A554" s="3" t="s">
        <v>108</v>
      </c>
      <c r="B554" s="3" t="s">
        <v>9</v>
      </c>
      <c r="C554" s="3" t="s">
        <v>8</v>
      </c>
      <c r="D554" s="3" t="s">
        <v>7</v>
      </c>
      <c r="E554" s="3" t="n">
        <v>61.23</v>
      </c>
      <c r="F554" s="3" t="n">
        <v>6649721</v>
      </c>
      <c r="G554" s="3" t="n">
        <v>2</v>
      </c>
      <c r="H554" s="3" t="n">
        <v>85446.3</v>
      </c>
    </row>
    <row r="555" customFormat="false" ht="15" hidden="false" customHeight="false" outlineLevel="0" collapsed="false">
      <c r="A555" s="3" t="s">
        <v>109</v>
      </c>
      <c r="B555" s="3" t="s">
        <v>9</v>
      </c>
      <c r="C555" s="3" t="s">
        <v>8</v>
      </c>
      <c r="D555" s="3" t="s">
        <v>7</v>
      </c>
      <c r="E555" s="3" t="n">
        <v>62.49</v>
      </c>
      <c r="F555" s="3" t="n">
        <v>2457432</v>
      </c>
      <c r="G555" s="3" t="n">
        <v>1</v>
      </c>
      <c r="H555" s="3" t="n">
        <v>74419.34</v>
      </c>
    </row>
    <row r="556" customFormat="false" ht="15" hidden="false" customHeight="false" outlineLevel="0" collapsed="false">
      <c r="A556" s="3" t="s">
        <v>110</v>
      </c>
      <c r="B556" s="3" t="s">
        <v>9</v>
      </c>
      <c r="C556" s="3" t="s">
        <v>8</v>
      </c>
      <c r="D556" s="3" t="s">
        <v>7</v>
      </c>
      <c r="E556" s="3" t="n">
        <v>63.14</v>
      </c>
      <c r="F556" s="3" t="n">
        <v>6015146</v>
      </c>
      <c r="G556" s="3" t="n">
        <v>0</v>
      </c>
      <c r="H556" s="3" t="n">
        <v>0</v>
      </c>
    </row>
    <row r="557" customFormat="false" ht="15" hidden="false" customHeight="false" outlineLevel="0" collapsed="false">
      <c r="A557" s="3" t="s">
        <v>111</v>
      </c>
      <c r="B557" s="3" t="s">
        <v>9</v>
      </c>
      <c r="C557" s="3" t="s">
        <v>8</v>
      </c>
      <c r="D557" s="3" t="s">
        <v>7</v>
      </c>
      <c r="E557" s="3" t="n">
        <v>62.75</v>
      </c>
      <c r="F557" s="3" t="n">
        <v>4885310</v>
      </c>
      <c r="G557" s="3" t="n">
        <v>2</v>
      </c>
      <c r="H557" s="3" t="n">
        <v>314301.56</v>
      </c>
    </row>
    <row r="558" customFormat="false" ht="15" hidden="false" customHeight="false" outlineLevel="0" collapsed="false">
      <c r="A558" s="3" t="s">
        <v>112</v>
      </c>
      <c r="B558" s="3" t="s">
        <v>9</v>
      </c>
      <c r="C558" s="3" t="s">
        <v>8</v>
      </c>
      <c r="D558" s="3" t="s">
        <v>7</v>
      </c>
      <c r="E558" s="3" t="n">
        <v>63.56</v>
      </c>
      <c r="F558" s="3" t="n">
        <v>3548844</v>
      </c>
      <c r="G558" s="3" t="n">
        <v>2</v>
      </c>
      <c r="H558" s="3" t="n">
        <v>240337.5</v>
      </c>
    </row>
    <row r="559" customFormat="false" ht="15" hidden="false" customHeight="false" outlineLevel="0" collapsed="false">
      <c r="A559" s="3" t="s">
        <v>113</v>
      </c>
      <c r="B559" s="3" t="s">
        <v>9</v>
      </c>
      <c r="C559" s="3" t="s">
        <v>8</v>
      </c>
      <c r="D559" s="3" t="s">
        <v>7</v>
      </c>
      <c r="E559" s="3" t="n">
        <v>60.66</v>
      </c>
      <c r="F559" s="3" t="n">
        <v>1399351</v>
      </c>
      <c r="G559" s="3" t="n">
        <v>2</v>
      </c>
      <c r="H559" s="3" t="n">
        <v>127236.54</v>
      </c>
    </row>
    <row r="560" customFormat="false" ht="15" hidden="false" customHeight="false" outlineLevel="0" collapsed="false">
      <c r="A560" s="3" t="s">
        <v>114</v>
      </c>
      <c r="B560" s="3" t="s">
        <v>9</v>
      </c>
      <c r="C560" s="3" t="s">
        <v>8</v>
      </c>
      <c r="D560" s="3" t="s">
        <v>7</v>
      </c>
      <c r="E560" s="3" t="n">
        <v>60.02</v>
      </c>
      <c r="F560" s="3" t="n">
        <v>5726584</v>
      </c>
      <c r="G560" s="3" t="n">
        <v>3</v>
      </c>
      <c r="H560" s="3" t="n">
        <v>268352.34</v>
      </c>
    </row>
    <row r="561" customFormat="false" ht="15" hidden="false" customHeight="false" outlineLevel="0" collapsed="false">
      <c r="A561" s="3" t="s">
        <v>115</v>
      </c>
      <c r="B561" s="3" t="s">
        <v>9</v>
      </c>
      <c r="C561" s="3" t="s">
        <v>8</v>
      </c>
      <c r="D561" s="3" t="s">
        <v>7</v>
      </c>
      <c r="E561" s="3" t="n">
        <v>62</v>
      </c>
      <c r="F561" s="3" t="n">
        <v>3168070</v>
      </c>
      <c r="G561" s="3" t="n">
        <v>3</v>
      </c>
      <c r="H561" s="3" t="n">
        <v>315339.21</v>
      </c>
    </row>
    <row r="562" customFormat="false" ht="15" hidden="false" customHeight="false" outlineLevel="0" collapsed="false">
      <c r="A562" s="3" t="s">
        <v>116</v>
      </c>
      <c r="B562" s="3" t="s">
        <v>9</v>
      </c>
      <c r="C562" s="3" t="s">
        <v>8</v>
      </c>
      <c r="D562" s="3" t="s">
        <v>7</v>
      </c>
      <c r="E562" s="3" t="n">
        <v>62.52</v>
      </c>
      <c r="F562" s="3" t="n">
        <v>7930074</v>
      </c>
      <c r="G562" s="3" t="n">
        <v>1</v>
      </c>
      <c r="H562" s="3" t="n">
        <v>155887.71</v>
      </c>
    </row>
    <row r="563" customFormat="false" ht="15" hidden="false" customHeight="false" outlineLevel="0" collapsed="false">
      <c r="A563" s="3" t="s">
        <v>117</v>
      </c>
      <c r="B563" s="3" t="s">
        <v>9</v>
      </c>
      <c r="C563" s="3" t="s">
        <v>8</v>
      </c>
      <c r="D563" s="3" t="s">
        <v>7</v>
      </c>
      <c r="E563" s="3" t="n">
        <v>63.63</v>
      </c>
      <c r="F563" s="3" t="n">
        <v>3965324</v>
      </c>
      <c r="G563" s="3" t="n">
        <v>1</v>
      </c>
      <c r="H563" s="3" t="n">
        <v>104661.08</v>
      </c>
    </row>
    <row r="564" customFormat="false" ht="15" hidden="false" customHeight="false" outlineLevel="0" collapsed="false">
      <c r="A564" s="3" t="s">
        <v>118</v>
      </c>
      <c r="B564" s="3" t="s">
        <v>9</v>
      </c>
      <c r="C564" s="3" t="s">
        <v>8</v>
      </c>
      <c r="D564" s="3" t="s">
        <v>7</v>
      </c>
      <c r="E564" s="3" t="n">
        <v>63.84</v>
      </c>
      <c r="F564" s="3" t="n">
        <v>6727792</v>
      </c>
      <c r="G564" s="3" t="n">
        <v>2</v>
      </c>
      <c r="H564" s="3" t="n">
        <v>503606.76</v>
      </c>
    </row>
    <row r="565" customFormat="false" ht="15" hidden="false" customHeight="false" outlineLevel="0" collapsed="false">
      <c r="A565" s="3" t="s">
        <v>119</v>
      </c>
      <c r="B565" s="3" t="s">
        <v>9</v>
      </c>
      <c r="C565" s="3" t="s">
        <v>8</v>
      </c>
      <c r="D565" s="3" t="s">
        <v>7</v>
      </c>
      <c r="E565" s="3" t="n">
        <v>64.43</v>
      </c>
      <c r="F565" s="3" t="n">
        <v>5335137</v>
      </c>
      <c r="G565" s="3" t="n">
        <v>1</v>
      </c>
      <c r="H565" s="3" t="n">
        <v>83152.44</v>
      </c>
    </row>
    <row r="566" customFormat="false" ht="15" hidden="false" customHeight="false" outlineLevel="0" collapsed="false">
      <c r="A566" s="3" t="s">
        <v>120</v>
      </c>
      <c r="B566" s="3" t="s">
        <v>9</v>
      </c>
      <c r="C566" s="3" t="s">
        <v>8</v>
      </c>
      <c r="D566" s="3" t="s">
        <v>7</v>
      </c>
      <c r="E566" s="3" t="n">
        <v>64.35</v>
      </c>
      <c r="F566" s="3" t="n">
        <v>663501</v>
      </c>
      <c r="G566" s="3" t="n">
        <v>2</v>
      </c>
      <c r="H566" s="3" t="n">
        <v>215620.34</v>
      </c>
    </row>
    <row r="567" customFormat="false" ht="15" hidden="false" customHeight="false" outlineLevel="0" collapsed="false">
      <c r="A567" s="3" t="s">
        <v>121</v>
      </c>
      <c r="B567" s="3" t="s">
        <v>9</v>
      </c>
      <c r="C567" s="3" t="s">
        <v>8</v>
      </c>
      <c r="D567" s="3" t="s">
        <v>7</v>
      </c>
      <c r="E567" s="3" t="n">
        <v>66.64</v>
      </c>
      <c r="F567" s="3" t="n">
        <v>6720171</v>
      </c>
      <c r="G567" s="3" t="n">
        <v>4</v>
      </c>
      <c r="H567" s="3" t="n">
        <v>487510.8</v>
      </c>
    </row>
    <row r="568" customFormat="false" ht="15" hidden="false" customHeight="false" outlineLevel="0" collapsed="false">
      <c r="A568" s="3" t="s">
        <v>122</v>
      </c>
      <c r="B568" s="3" t="s">
        <v>9</v>
      </c>
      <c r="C568" s="3" t="s">
        <v>8</v>
      </c>
      <c r="D568" s="3" t="s">
        <v>7</v>
      </c>
      <c r="E568" s="3" t="n">
        <v>67.64</v>
      </c>
      <c r="F568" s="3" t="n">
        <v>1759919</v>
      </c>
      <c r="G568" s="3" t="n">
        <v>3</v>
      </c>
      <c r="H568" s="3" t="n">
        <v>476807.37</v>
      </c>
    </row>
    <row r="569" customFormat="false" ht="15" hidden="false" customHeight="false" outlineLevel="0" collapsed="false">
      <c r="A569" s="3" t="s">
        <v>123</v>
      </c>
      <c r="B569" s="3" t="s">
        <v>9</v>
      </c>
      <c r="C569" s="3" t="s">
        <v>8</v>
      </c>
      <c r="D569" s="3" t="s">
        <v>7</v>
      </c>
      <c r="E569" s="3" t="n">
        <v>65.61</v>
      </c>
      <c r="F569" s="3" t="n">
        <v>1796054</v>
      </c>
      <c r="G569" s="3" t="n">
        <v>6</v>
      </c>
      <c r="H569" s="3" t="n">
        <v>824800.4</v>
      </c>
    </row>
    <row r="570" customFormat="false" ht="15" hidden="false" customHeight="false" outlineLevel="0" collapsed="false">
      <c r="A570" s="3" t="s">
        <v>124</v>
      </c>
      <c r="B570" s="3" t="s">
        <v>9</v>
      </c>
      <c r="C570" s="3" t="s">
        <v>8</v>
      </c>
      <c r="D570" s="3" t="s">
        <v>7</v>
      </c>
      <c r="E570" s="3" t="n">
        <v>64.61</v>
      </c>
      <c r="F570" s="3" t="n">
        <v>7125678</v>
      </c>
      <c r="G570" s="3" t="n">
        <v>2</v>
      </c>
      <c r="H570" s="3" t="n">
        <v>162388.5</v>
      </c>
    </row>
    <row r="571" customFormat="false" ht="15" hidden="false" customHeight="false" outlineLevel="0" collapsed="false">
      <c r="A571" s="3" t="s">
        <v>125</v>
      </c>
      <c r="B571" s="3" t="s">
        <v>9</v>
      </c>
      <c r="C571" s="3" t="s">
        <v>8</v>
      </c>
      <c r="D571" s="3" t="s">
        <v>7</v>
      </c>
      <c r="E571" s="3" t="n">
        <v>66.18</v>
      </c>
      <c r="F571" s="3" t="n">
        <v>4630164</v>
      </c>
      <c r="G571" s="3" t="n">
        <v>3</v>
      </c>
      <c r="H571" s="3" t="n">
        <v>473765.61</v>
      </c>
    </row>
    <row r="572" customFormat="false" ht="15" hidden="false" customHeight="false" outlineLevel="0" collapsed="false">
      <c r="A572" s="3" t="s">
        <v>126</v>
      </c>
      <c r="B572" s="3" t="s">
        <v>9</v>
      </c>
      <c r="C572" s="3" t="s">
        <v>8</v>
      </c>
      <c r="D572" s="3" t="s">
        <v>7</v>
      </c>
      <c r="E572" s="3" t="n">
        <v>66.52</v>
      </c>
      <c r="F572" s="3" t="n">
        <v>1995933</v>
      </c>
      <c r="G572" s="3" t="n">
        <v>0</v>
      </c>
      <c r="H572" s="3" t="n">
        <v>0</v>
      </c>
    </row>
    <row r="573" customFormat="false" ht="15" hidden="false" customHeight="false" outlineLevel="0" collapsed="false">
      <c r="A573" s="3" t="s">
        <v>127</v>
      </c>
      <c r="B573" s="3" t="s">
        <v>9</v>
      </c>
      <c r="C573" s="3" t="s">
        <v>8</v>
      </c>
      <c r="D573" s="3" t="s">
        <v>7</v>
      </c>
      <c r="E573" s="3" t="n">
        <v>67.61</v>
      </c>
      <c r="F573" s="3" t="n">
        <v>7920527</v>
      </c>
      <c r="G573" s="3" t="n">
        <v>2</v>
      </c>
      <c r="H573" s="3" t="n">
        <v>369018.86</v>
      </c>
    </row>
    <row r="574" customFormat="false" ht="15" hidden="false" customHeight="false" outlineLevel="0" collapsed="false">
      <c r="A574" s="3" t="s">
        <v>128</v>
      </c>
      <c r="B574" s="3" t="s">
        <v>9</v>
      </c>
      <c r="C574" s="3" t="s">
        <v>8</v>
      </c>
      <c r="D574" s="3" t="s">
        <v>7</v>
      </c>
      <c r="E574" s="3" t="n">
        <v>66.61</v>
      </c>
      <c r="F574" s="3" t="n">
        <v>4135096</v>
      </c>
      <c r="G574" s="3" t="n">
        <v>0</v>
      </c>
      <c r="H574" s="3" t="n">
        <v>0</v>
      </c>
    </row>
    <row r="575" customFormat="false" ht="15" hidden="false" customHeight="false" outlineLevel="0" collapsed="false">
      <c r="A575" s="3" t="s">
        <v>129</v>
      </c>
      <c r="B575" s="3" t="s">
        <v>9</v>
      </c>
      <c r="C575" s="3" t="s">
        <v>8</v>
      </c>
      <c r="D575" s="3" t="s">
        <v>7</v>
      </c>
      <c r="E575" s="3" t="n">
        <v>67.8</v>
      </c>
      <c r="F575" s="3" t="n">
        <v>2142651</v>
      </c>
      <c r="G575" s="3" t="n">
        <v>1</v>
      </c>
      <c r="H575" s="3" t="n">
        <v>147677.76</v>
      </c>
    </row>
    <row r="576" customFormat="false" ht="15" hidden="false" customHeight="false" outlineLevel="0" collapsed="false">
      <c r="A576" s="3" t="s">
        <v>130</v>
      </c>
      <c r="B576" s="3" t="s">
        <v>9</v>
      </c>
      <c r="C576" s="3" t="s">
        <v>8</v>
      </c>
      <c r="D576" s="3" t="s">
        <v>7</v>
      </c>
      <c r="E576" s="3" t="n">
        <v>67.04</v>
      </c>
      <c r="F576" s="3" t="n">
        <v>7936484</v>
      </c>
      <c r="G576" s="3" t="n">
        <v>2</v>
      </c>
      <c r="H576" s="3" t="n">
        <v>228743.46</v>
      </c>
    </row>
    <row r="577" customFormat="false" ht="15" hidden="false" customHeight="false" outlineLevel="0" collapsed="false">
      <c r="A577" s="3" t="s">
        <v>131</v>
      </c>
      <c r="B577" s="3" t="s">
        <v>9</v>
      </c>
      <c r="C577" s="3" t="s">
        <v>8</v>
      </c>
      <c r="D577" s="3" t="s">
        <v>7</v>
      </c>
      <c r="E577" s="3" t="n">
        <v>65</v>
      </c>
      <c r="F577" s="3" t="n">
        <v>5426483</v>
      </c>
      <c r="G577" s="3" t="n">
        <v>2</v>
      </c>
      <c r="H577" s="3" t="n">
        <v>197191.22</v>
      </c>
    </row>
    <row r="578" customFormat="false" ht="15" hidden="false" customHeight="false" outlineLevel="0" collapsed="false">
      <c r="A578" s="3" t="s">
        <v>132</v>
      </c>
      <c r="B578" s="3" t="s">
        <v>9</v>
      </c>
      <c r="C578" s="3" t="s">
        <v>8</v>
      </c>
      <c r="D578" s="3" t="s">
        <v>7</v>
      </c>
      <c r="E578" s="3" t="n">
        <v>64.62</v>
      </c>
      <c r="F578" s="3" t="n">
        <v>919314</v>
      </c>
      <c r="G578" s="3" t="n">
        <v>2</v>
      </c>
      <c r="H578" s="3" t="n">
        <v>201745.42</v>
      </c>
    </row>
    <row r="579" customFormat="false" ht="15" hidden="false" customHeight="false" outlineLevel="0" collapsed="false">
      <c r="A579" s="3" t="s">
        <v>133</v>
      </c>
      <c r="B579" s="3" t="s">
        <v>9</v>
      </c>
      <c r="C579" s="3" t="s">
        <v>8</v>
      </c>
      <c r="D579" s="3" t="s">
        <v>7</v>
      </c>
      <c r="E579" s="3" t="n">
        <v>65.43</v>
      </c>
      <c r="F579" s="3" t="n">
        <v>6794166</v>
      </c>
      <c r="G579" s="3" t="n">
        <v>4</v>
      </c>
      <c r="H579" s="3" t="n">
        <v>696047.39</v>
      </c>
    </row>
    <row r="580" customFormat="false" ht="15" hidden="false" customHeight="false" outlineLevel="0" collapsed="false">
      <c r="A580" s="3" t="s">
        <v>134</v>
      </c>
      <c r="B580" s="3" t="s">
        <v>9</v>
      </c>
      <c r="C580" s="3" t="s">
        <v>8</v>
      </c>
      <c r="D580" s="3" t="s">
        <v>7</v>
      </c>
      <c r="E580" s="3" t="n">
        <v>65.39</v>
      </c>
      <c r="F580" s="3" t="n">
        <v>6546576</v>
      </c>
      <c r="G580" s="3" t="n">
        <v>2</v>
      </c>
      <c r="H580" s="3" t="n">
        <v>315495.6</v>
      </c>
    </row>
    <row r="581" customFormat="false" ht="15" hidden="false" customHeight="false" outlineLevel="0" collapsed="false">
      <c r="A581" s="3" t="s">
        <v>135</v>
      </c>
      <c r="B581" s="3" t="s">
        <v>9</v>
      </c>
      <c r="C581" s="3" t="s">
        <v>8</v>
      </c>
      <c r="D581" s="3" t="s">
        <v>7</v>
      </c>
      <c r="E581" s="3" t="n">
        <v>64.54</v>
      </c>
      <c r="F581" s="3" t="n">
        <v>4727048</v>
      </c>
      <c r="G581" s="3" t="n">
        <v>0</v>
      </c>
      <c r="H581" s="3" t="n">
        <v>0</v>
      </c>
    </row>
    <row r="582" customFormat="false" ht="15" hidden="false" customHeight="false" outlineLevel="0" collapsed="false">
      <c r="A582" s="3" t="s">
        <v>136</v>
      </c>
      <c r="B582" s="3" t="s">
        <v>9</v>
      </c>
      <c r="C582" s="3" t="s">
        <v>8</v>
      </c>
      <c r="D582" s="3" t="s">
        <v>7</v>
      </c>
      <c r="E582" s="3" t="n">
        <v>62.09</v>
      </c>
      <c r="F582" s="3" t="n">
        <v>7112197</v>
      </c>
      <c r="G582" s="3" t="n">
        <v>1</v>
      </c>
      <c r="H582" s="3" t="n">
        <v>247165.5</v>
      </c>
    </row>
    <row r="583" customFormat="false" ht="15" hidden="false" customHeight="false" outlineLevel="0" collapsed="false">
      <c r="A583" s="3" t="s">
        <v>137</v>
      </c>
      <c r="B583" s="3" t="s">
        <v>9</v>
      </c>
      <c r="C583" s="3" t="s">
        <v>8</v>
      </c>
      <c r="D583" s="3" t="s">
        <v>7</v>
      </c>
      <c r="E583" s="3" t="n">
        <v>61.12</v>
      </c>
      <c r="F583" s="3" t="n">
        <v>2141067</v>
      </c>
      <c r="G583" s="3" t="n">
        <v>3</v>
      </c>
      <c r="H583" s="3" t="n">
        <v>278888.76</v>
      </c>
    </row>
    <row r="584" customFormat="false" ht="15" hidden="false" customHeight="false" outlineLevel="0" collapsed="false">
      <c r="A584" s="3" t="s">
        <v>138</v>
      </c>
      <c r="B584" s="3" t="s">
        <v>9</v>
      </c>
      <c r="C584" s="3" t="s">
        <v>8</v>
      </c>
      <c r="D584" s="3" t="s">
        <v>7</v>
      </c>
      <c r="E584" s="3" t="n">
        <v>61.15</v>
      </c>
      <c r="F584" s="3" t="n">
        <v>2010982</v>
      </c>
      <c r="G584" s="3" t="n">
        <v>2</v>
      </c>
      <c r="H584" s="3" t="n">
        <v>488670.25</v>
      </c>
    </row>
    <row r="585" customFormat="false" ht="15" hidden="false" customHeight="false" outlineLevel="0" collapsed="false">
      <c r="A585" s="3" t="s">
        <v>139</v>
      </c>
      <c r="B585" s="3" t="s">
        <v>9</v>
      </c>
      <c r="C585" s="3" t="s">
        <v>8</v>
      </c>
      <c r="D585" s="3" t="s">
        <v>7</v>
      </c>
      <c r="E585" s="3" t="n">
        <v>62.33</v>
      </c>
      <c r="F585" s="3" t="n">
        <v>664346</v>
      </c>
      <c r="G585" s="3" t="n">
        <v>2</v>
      </c>
      <c r="H585" s="3" t="n">
        <v>440633.96</v>
      </c>
    </row>
    <row r="586" customFormat="false" ht="15" hidden="false" customHeight="false" outlineLevel="0" collapsed="false">
      <c r="A586" s="3" t="s">
        <v>140</v>
      </c>
      <c r="B586" s="3" t="s">
        <v>9</v>
      </c>
      <c r="C586" s="3" t="s">
        <v>8</v>
      </c>
      <c r="D586" s="3" t="s">
        <v>7</v>
      </c>
      <c r="E586" s="3" t="n">
        <v>63.62</v>
      </c>
      <c r="F586" s="3" t="n">
        <v>6848606</v>
      </c>
      <c r="G586" s="3" t="n">
        <v>1</v>
      </c>
      <c r="H586" s="3" t="n">
        <v>269450.44</v>
      </c>
    </row>
    <row r="587" customFormat="false" ht="15" hidden="false" customHeight="false" outlineLevel="0" collapsed="false">
      <c r="A587" s="3" t="s">
        <v>141</v>
      </c>
      <c r="B587" s="3" t="s">
        <v>9</v>
      </c>
      <c r="C587" s="3" t="s">
        <v>8</v>
      </c>
      <c r="D587" s="3" t="s">
        <v>7</v>
      </c>
      <c r="E587" s="3" t="n">
        <v>65.48</v>
      </c>
      <c r="F587" s="3" t="n">
        <v>1257741</v>
      </c>
      <c r="G587" s="3" t="n">
        <v>3</v>
      </c>
      <c r="H587" s="3" t="n">
        <v>572576.42</v>
      </c>
    </row>
    <row r="588" customFormat="false" ht="15" hidden="false" customHeight="false" outlineLevel="0" collapsed="false">
      <c r="A588" s="3" t="s">
        <v>142</v>
      </c>
      <c r="B588" s="3" t="s">
        <v>9</v>
      </c>
      <c r="C588" s="3" t="s">
        <v>8</v>
      </c>
      <c r="D588" s="3" t="s">
        <v>7</v>
      </c>
      <c r="E588" s="3" t="n">
        <v>63.16</v>
      </c>
      <c r="F588" s="3" t="n">
        <v>7615201</v>
      </c>
      <c r="G588" s="3" t="n">
        <v>1</v>
      </c>
      <c r="H588" s="3" t="n">
        <v>165254.06</v>
      </c>
    </row>
    <row r="589" customFormat="false" ht="15" hidden="false" customHeight="false" outlineLevel="0" collapsed="false">
      <c r="A589" s="3" t="s">
        <v>143</v>
      </c>
      <c r="B589" s="3" t="s">
        <v>9</v>
      </c>
      <c r="C589" s="3" t="s">
        <v>8</v>
      </c>
      <c r="D589" s="3" t="s">
        <v>7</v>
      </c>
      <c r="E589" s="3" t="n">
        <v>63.9</v>
      </c>
      <c r="F589" s="3" t="n">
        <v>5701702</v>
      </c>
      <c r="G589" s="3" t="n">
        <v>1</v>
      </c>
      <c r="H589" s="3" t="n">
        <v>192083.4</v>
      </c>
    </row>
    <row r="590" customFormat="false" ht="15" hidden="false" customHeight="false" outlineLevel="0" collapsed="false">
      <c r="A590" s="3" t="s">
        <v>144</v>
      </c>
      <c r="B590" s="3" t="s">
        <v>9</v>
      </c>
      <c r="C590" s="3" t="s">
        <v>8</v>
      </c>
      <c r="D590" s="3" t="s">
        <v>7</v>
      </c>
      <c r="E590" s="3" t="n">
        <v>61.06</v>
      </c>
      <c r="F590" s="3" t="n">
        <v>4917126</v>
      </c>
      <c r="G590" s="3" t="n">
        <v>1</v>
      </c>
      <c r="H590" s="3" t="n">
        <v>203346.33</v>
      </c>
    </row>
    <row r="591" customFormat="false" ht="15" hidden="false" customHeight="false" outlineLevel="0" collapsed="false">
      <c r="A591" s="3" t="s">
        <v>145</v>
      </c>
      <c r="B591" s="3" t="s">
        <v>9</v>
      </c>
      <c r="C591" s="3" t="s">
        <v>8</v>
      </c>
      <c r="D591" s="3" t="s">
        <v>7</v>
      </c>
      <c r="E591" s="3" t="n">
        <v>61.48</v>
      </c>
      <c r="F591" s="3" t="n">
        <v>7615910</v>
      </c>
      <c r="G591" s="3" t="n">
        <v>1</v>
      </c>
      <c r="H591" s="3" t="n">
        <v>141864.8</v>
      </c>
    </row>
    <row r="592" customFormat="false" ht="15" hidden="false" customHeight="false" outlineLevel="0" collapsed="false">
      <c r="A592" s="3" t="s">
        <v>146</v>
      </c>
      <c r="B592" s="3" t="s">
        <v>9</v>
      </c>
      <c r="C592" s="3" t="s">
        <v>8</v>
      </c>
      <c r="D592" s="3" t="s">
        <v>7</v>
      </c>
      <c r="E592" s="3" t="n">
        <v>62.31</v>
      </c>
      <c r="F592" s="3" t="n">
        <v>7738879</v>
      </c>
      <c r="G592" s="3" t="n">
        <v>1</v>
      </c>
      <c r="H592" s="3" t="n">
        <v>81169.39</v>
      </c>
    </row>
    <row r="593" customFormat="false" ht="15" hidden="false" customHeight="false" outlineLevel="0" collapsed="false">
      <c r="A593" s="3" t="s">
        <v>147</v>
      </c>
      <c r="B593" s="3" t="s">
        <v>9</v>
      </c>
      <c r="C593" s="3" t="s">
        <v>8</v>
      </c>
      <c r="D593" s="3" t="s">
        <v>7</v>
      </c>
      <c r="E593" s="3" t="n">
        <v>63.79</v>
      </c>
      <c r="F593" s="3" t="n">
        <v>4741626</v>
      </c>
      <c r="G593" s="3" t="n">
        <v>4</v>
      </c>
      <c r="H593" s="3" t="n">
        <v>599388.9</v>
      </c>
    </row>
    <row r="594" customFormat="false" ht="15" hidden="false" customHeight="false" outlineLevel="0" collapsed="false">
      <c r="A594" s="3" t="s">
        <v>148</v>
      </c>
      <c r="B594" s="3" t="s">
        <v>9</v>
      </c>
      <c r="C594" s="3" t="s">
        <v>8</v>
      </c>
      <c r="D594" s="3" t="s">
        <v>7</v>
      </c>
      <c r="E594" s="3" t="n">
        <v>64.09</v>
      </c>
      <c r="F594" s="3" t="n">
        <v>2284969</v>
      </c>
      <c r="G594" s="3" t="n">
        <v>1</v>
      </c>
      <c r="H594" s="3" t="n">
        <v>171916.94</v>
      </c>
    </row>
    <row r="595" customFormat="false" ht="15" hidden="false" customHeight="false" outlineLevel="0" collapsed="false">
      <c r="A595" s="3" t="s">
        <v>149</v>
      </c>
      <c r="B595" s="3" t="s">
        <v>9</v>
      </c>
      <c r="C595" s="3" t="s">
        <v>8</v>
      </c>
      <c r="D595" s="3" t="s">
        <v>7</v>
      </c>
      <c r="E595" s="3" t="n">
        <v>64.77</v>
      </c>
      <c r="F595" s="3" t="n">
        <v>5293270</v>
      </c>
      <c r="G595" s="3" t="n">
        <v>2</v>
      </c>
      <c r="H595" s="3" t="n">
        <v>363505.28</v>
      </c>
    </row>
    <row r="596" customFormat="false" ht="15" hidden="false" customHeight="false" outlineLevel="0" collapsed="false">
      <c r="A596" s="3" t="s">
        <v>150</v>
      </c>
      <c r="B596" s="3" t="s">
        <v>9</v>
      </c>
      <c r="C596" s="3" t="s">
        <v>8</v>
      </c>
      <c r="D596" s="3" t="s">
        <v>7</v>
      </c>
      <c r="E596" s="3" t="n">
        <v>64.68</v>
      </c>
      <c r="F596" s="3" t="n">
        <v>2371556</v>
      </c>
      <c r="G596" s="3" t="n">
        <v>0</v>
      </c>
      <c r="H596" s="3" t="n">
        <v>0</v>
      </c>
    </row>
    <row r="597" customFormat="false" ht="15" hidden="false" customHeight="false" outlineLevel="0" collapsed="false">
      <c r="A597" s="3" t="s">
        <v>151</v>
      </c>
      <c r="B597" s="3" t="s">
        <v>9</v>
      </c>
      <c r="C597" s="3" t="s">
        <v>8</v>
      </c>
      <c r="D597" s="3" t="s">
        <v>7</v>
      </c>
      <c r="E597" s="3" t="n">
        <v>65.49</v>
      </c>
      <c r="F597" s="3" t="n">
        <v>5994383</v>
      </c>
      <c r="G597" s="3" t="n">
        <v>2</v>
      </c>
      <c r="H597" s="3" t="n">
        <v>513609.27</v>
      </c>
    </row>
    <row r="598" customFormat="false" ht="15" hidden="false" customHeight="false" outlineLevel="0" collapsed="false">
      <c r="A598" s="3" t="s">
        <v>152</v>
      </c>
      <c r="B598" s="3" t="s">
        <v>9</v>
      </c>
      <c r="C598" s="3" t="s">
        <v>8</v>
      </c>
      <c r="D598" s="3" t="s">
        <v>7</v>
      </c>
      <c r="E598" s="3" t="n">
        <v>65.85</v>
      </c>
      <c r="F598" s="3" t="n">
        <v>3340344</v>
      </c>
      <c r="G598" s="3" t="n">
        <v>2</v>
      </c>
      <c r="H598" s="3" t="n">
        <v>163302.78</v>
      </c>
    </row>
    <row r="599" customFormat="false" ht="15" hidden="false" customHeight="false" outlineLevel="0" collapsed="false">
      <c r="A599" s="3" t="s">
        <v>153</v>
      </c>
      <c r="B599" s="3" t="s">
        <v>9</v>
      </c>
      <c r="C599" s="3" t="s">
        <v>8</v>
      </c>
      <c r="D599" s="3" t="s">
        <v>7</v>
      </c>
      <c r="E599" s="3" t="n">
        <v>65.31</v>
      </c>
      <c r="F599" s="3" t="n">
        <v>5653703</v>
      </c>
      <c r="G599" s="3" t="n">
        <v>3</v>
      </c>
      <c r="H599" s="3" t="n">
        <v>526158.33</v>
      </c>
    </row>
    <row r="600" customFormat="false" ht="15" hidden="false" customHeight="false" outlineLevel="0" collapsed="false">
      <c r="A600" s="3" t="s">
        <v>154</v>
      </c>
      <c r="B600" s="3" t="s">
        <v>9</v>
      </c>
      <c r="C600" s="3" t="s">
        <v>8</v>
      </c>
      <c r="D600" s="3" t="s">
        <v>7</v>
      </c>
      <c r="E600" s="3" t="n">
        <v>65.14</v>
      </c>
      <c r="F600" s="3" t="n">
        <v>2711814</v>
      </c>
      <c r="G600" s="3" t="n">
        <v>4</v>
      </c>
      <c r="H600" s="3" t="n">
        <v>842488.38</v>
      </c>
    </row>
    <row r="601" customFormat="false" ht="15" hidden="false" customHeight="false" outlineLevel="0" collapsed="false">
      <c r="A601" s="3" t="s">
        <v>155</v>
      </c>
      <c r="B601" s="3" t="s">
        <v>9</v>
      </c>
      <c r="C601" s="3" t="s">
        <v>8</v>
      </c>
      <c r="D601" s="3" t="s">
        <v>7</v>
      </c>
      <c r="E601" s="3" t="n">
        <v>63.92</v>
      </c>
      <c r="F601" s="3" t="n">
        <v>5989888</v>
      </c>
      <c r="G601" s="3" t="n">
        <v>4</v>
      </c>
      <c r="H601" s="3" t="n">
        <v>504889.44</v>
      </c>
    </row>
    <row r="602" customFormat="false" ht="15" hidden="false" customHeight="false" outlineLevel="0" collapsed="false">
      <c r="A602" s="3" t="s">
        <v>156</v>
      </c>
      <c r="B602" s="3" t="s">
        <v>9</v>
      </c>
      <c r="C602" s="3" t="s">
        <v>8</v>
      </c>
      <c r="D602" s="3" t="s">
        <v>7</v>
      </c>
      <c r="E602" s="3" t="n">
        <v>66.48</v>
      </c>
      <c r="F602" s="3" t="n">
        <v>4955229</v>
      </c>
      <c r="G602" s="3" t="n">
        <v>2</v>
      </c>
      <c r="H602" s="3" t="n">
        <v>375206.15</v>
      </c>
    </row>
    <row r="603" customFormat="false" ht="15" hidden="false" customHeight="false" outlineLevel="0" collapsed="false">
      <c r="A603" s="3" t="s">
        <v>157</v>
      </c>
      <c r="B603" s="3" t="s">
        <v>9</v>
      </c>
      <c r="C603" s="3" t="s">
        <v>8</v>
      </c>
      <c r="D603" s="3" t="s">
        <v>7</v>
      </c>
      <c r="E603" s="3" t="n">
        <v>65.43</v>
      </c>
      <c r="F603" s="3" t="n">
        <v>7173149</v>
      </c>
      <c r="G603" s="3" t="n">
        <v>5</v>
      </c>
      <c r="H603" s="3" t="n">
        <v>601965.44</v>
      </c>
    </row>
    <row r="604" customFormat="false" ht="15" hidden="false" customHeight="false" outlineLevel="0" collapsed="false">
      <c r="A604" s="3" t="s">
        <v>158</v>
      </c>
      <c r="B604" s="3" t="s">
        <v>9</v>
      </c>
      <c r="C604" s="3" t="s">
        <v>8</v>
      </c>
      <c r="D604" s="3" t="s">
        <v>7</v>
      </c>
      <c r="E604" s="3" t="n">
        <v>64.53</v>
      </c>
      <c r="F604" s="3" t="n">
        <v>1924881</v>
      </c>
      <c r="G604" s="3" t="n">
        <v>0</v>
      </c>
      <c r="H604" s="3" t="n">
        <v>0</v>
      </c>
    </row>
    <row r="605" customFormat="false" ht="15" hidden="false" customHeight="false" outlineLevel="0" collapsed="false">
      <c r="A605" s="3" t="s">
        <v>159</v>
      </c>
      <c r="B605" s="3" t="s">
        <v>9</v>
      </c>
      <c r="C605" s="3" t="s">
        <v>8</v>
      </c>
      <c r="D605" s="3" t="s">
        <v>7</v>
      </c>
      <c r="E605" s="3" t="n">
        <v>63.91</v>
      </c>
      <c r="F605" s="3" t="n">
        <v>2281612</v>
      </c>
      <c r="G605" s="3" t="n">
        <v>1</v>
      </c>
      <c r="H605" s="3" t="n">
        <v>123663.78</v>
      </c>
    </row>
    <row r="606" customFormat="false" ht="15" hidden="false" customHeight="false" outlineLevel="0" collapsed="false">
      <c r="A606" s="3" t="s">
        <v>160</v>
      </c>
      <c r="B606" s="3" t="s">
        <v>9</v>
      </c>
      <c r="C606" s="3" t="s">
        <v>8</v>
      </c>
      <c r="D606" s="3" t="s">
        <v>7</v>
      </c>
      <c r="E606" s="3" t="n">
        <v>62.16</v>
      </c>
      <c r="F606" s="3" t="n">
        <v>1651924</v>
      </c>
      <c r="G606" s="3" t="n">
        <v>1</v>
      </c>
      <c r="H606" s="3" t="n">
        <v>15212.05</v>
      </c>
    </row>
    <row r="607" customFormat="false" ht="15" hidden="false" customHeight="false" outlineLevel="0" collapsed="false">
      <c r="A607" s="3" t="s">
        <v>161</v>
      </c>
      <c r="B607" s="3" t="s">
        <v>9</v>
      </c>
      <c r="C607" s="3" t="s">
        <v>8</v>
      </c>
      <c r="D607" s="3" t="s">
        <v>7</v>
      </c>
      <c r="E607" s="3" t="n">
        <v>61.39</v>
      </c>
      <c r="F607" s="3" t="n">
        <v>1997561</v>
      </c>
      <c r="G607" s="3" t="n">
        <v>4</v>
      </c>
      <c r="H607" s="3" t="n">
        <v>847762.74</v>
      </c>
    </row>
    <row r="608" customFormat="false" ht="15" hidden="false" customHeight="false" outlineLevel="0" collapsed="false">
      <c r="A608" s="3" t="s">
        <v>162</v>
      </c>
      <c r="B608" s="3" t="s">
        <v>9</v>
      </c>
      <c r="C608" s="3" t="s">
        <v>8</v>
      </c>
      <c r="D608" s="3" t="s">
        <v>7</v>
      </c>
      <c r="E608" s="3" t="n">
        <v>62.27</v>
      </c>
      <c r="F608" s="3" t="n">
        <v>1114520</v>
      </c>
      <c r="G608" s="3" t="n">
        <v>2</v>
      </c>
      <c r="H608" s="3" t="n">
        <v>180977.28</v>
      </c>
    </row>
    <row r="609" customFormat="false" ht="15" hidden="false" customHeight="false" outlineLevel="0" collapsed="false">
      <c r="A609" s="3" t="s">
        <v>163</v>
      </c>
      <c r="B609" s="3" t="s">
        <v>9</v>
      </c>
      <c r="C609" s="3" t="s">
        <v>8</v>
      </c>
      <c r="D609" s="3" t="s">
        <v>7</v>
      </c>
      <c r="E609" s="3" t="n">
        <v>62.8</v>
      </c>
      <c r="F609" s="3" t="n">
        <v>1183526</v>
      </c>
      <c r="G609" s="3" t="n">
        <v>0</v>
      </c>
      <c r="H609" s="3" t="n">
        <v>0</v>
      </c>
    </row>
    <row r="610" customFormat="false" ht="15" hidden="false" customHeight="false" outlineLevel="0" collapsed="false">
      <c r="A610" s="3" t="s">
        <v>164</v>
      </c>
      <c r="B610" s="3" t="s">
        <v>9</v>
      </c>
      <c r="C610" s="3" t="s">
        <v>8</v>
      </c>
      <c r="D610" s="3" t="s">
        <v>7</v>
      </c>
      <c r="E610" s="3" t="n">
        <v>61.98</v>
      </c>
      <c r="F610" s="3" t="n">
        <v>3270512</v>
      </c>
      <c r="G610" s="3" t="n">
        <v>8</v>
      </c>
      <c r="H610" s="3" t="n">
        <v>1238233.85</v>
      </c>
    </row>
    <row r="611" customFormat="false" ht="15" hidden="false" customHeight="false" outlineLevel="0" collapsed="false">
      <c r="A611" s="3" t="s">
        <v>165</v>
      </c>
      <c r="B611" s="3" t="s">
        <v>9</v>
      </c>
      <c r="C611" s="3" t="s">
        <v>8</v>
      </c>
      <c r="D611" s="3" t="s">
        <v>7</v>
      </c>
      <c r="E611" s="3" t="n">
        <v>61.14</v>
      </c>
      <c r="F611" s="3" t="n">
        <v>962295</v>
      </c>
      <c r="G611" s="3" t="n">
        <v>3</v>
      </c>
      <c r="H611" s="3" t="n">
        <v>819624.35</v>
      </c>
    </row>
    <row r="612" customFormat="false" ht="15" hidden="false" customHeight="false" outlineLevel="0" collapsed="false">
      <c r="A612" s="3" t="s">
        <v>166</v>
      </c>
      <c r="B612" s="3" t="s">
        <v>9</v>
      </c>
      <c r="C612" s="3" t="s">
        <v>8</v>
      </c>
      <c r="D612" s="3" t="s">
        <v>7</v>
      </c>
      <c r="E612" s="3" t="n">
        <v>61.42</v>
      </c>
      <c r="F612" s="3" t="n">
        <v>3078435</v>
      </c>
      <c r="G612" s="3" t="n">
        <v>0</v>
      </c>
      <c r="H612" s="3" t="n">
        <v>0</v>
      </c>
    </row>
    <row r="613" customFormat="false" ht="15" hidden="false" customHeight="false" outlineLevel="0" collapsed="false">
      <c r="A613" s="3" t="s">
        <v>167</v>
      </c>
      <c r="B613" s="3" t="s">
        <v>9</v>
      </c>
      <c r="C613" s="3" t="s">
        <v>8</v>
      </c>
      <c r="D613" s="3" t="s">
        <v>7</v>
      </c>
      <c r="E613" s="3" t="n">
        <v>58.57</v>
      </c>
      <c r="F613" s="3" t="n">
        <v>6638039</v>
      </c>
      <c r="G613" s="3" t="n">
        <v>2</v>
      </c>
      <c r="H613" s="3" t="n">
        <v>362820.59</v>
      </c>
    </row>
    <row r="614" customFormat="false" ht="15" hidden="false" customHeight="false" outlineLevel="0" collapsed="false">
      <c r="A614" s="3" t="s">
        <v>168</v>
      </c>
      <c r="B614" s="3" t="s">
        <v>9</v>
      </c>
      <c r="C614" s="3" t="s">
        <v>8</v>
      </c>
      <c r="D614" s="3" t="s">
        <v>7</v>
      </c>
      <c r="E614" s="3" t="n">
        <v>57.83</v>
      </c>
      <c r="F614" s="3" t="n">
        <v>4061182</v>
      </c>
      <c r="G614" s="3" t="n">
        <v>2</v>
      </c>
      <c r="H614" s="3" t="n">
        <v>166189.32</v>
      </c>
    </row>
    <row r="615" customFormat="false" ht="15" hidden="false" customHeight="false" outlineLevel="0" collapsed="false">
      <c r="A615" s="3" t="s">
        <v>169</v>
      </c>
      <c r="B615" s="3" t="s">
        <v>9</v>
      </c>
      <c r="C615" s="3" t="s">
        <v>8</v>
      </c>
      <c r="D615" s="3" t="s">
        <v>7</v>
      </c>
      <c r="E615" s="3" t="n">
        <v>58.69</v>
      </c>
      <c r="F615" s="3" t="n">
        <v>4265761</v>
      </c>
      <c r="G615" s="3" t="n">
        <v>0</v>
      </c>
      <c r="H615" s="3" t="n">
        <v>0</v>
      </c>
    </row>
    <row r="616" customFormat="false" ht="15" hidden="false" customHeight="false" outlineLevel="0" collapsed="false">
      <c r="A616" s="3" t="s">
        <v>170</v>
      </c>
      <c r="B616" s="3" t="s">
        <v>9</v>
      </c>
      <c r="C616" s="3" t="s">
        <v>8</v>
      </c>
      <c r="D616" s="3" t="s">
        <v>7</v>
      </c>
      <c r="E616" s="3" t="n">
        <v>57.87</v>
      </c>
      <c r="F616" s="3" t="n">
        <v>5152048</v>
      </c>
      <c r="G616" s="3" t="n">
        <v>2</v>
      </c>
      <c r="H616" s="3" t="n">
        <v>297581.62</v>
      </c>
    </row>
    <row r="617" customFormat="false" ht="15" hidden="false" customHeight="false" outlineLevel="0" collapsed="false">
      <c r="A617" s="3" t="s">
        <v>171</v>
      </c>
      <c r="B617" s="3" t="s">
        <v>9</v>
      </c>
      <c r="C617" s="3" t="s">
        <v>8</v>
      </c>
      <c r="D617" s="3" t="s">
        <v>7</v>
      </c>
      <c r="E617" s="3" t="n">
        <v>59.13</v>
      </c>
      <c r="F617" s="3" t="n">
        <v>6563455</v>
      </c>
      <c r="G617" s="3" t="n">
        <v>3</v>
      </c>
      <c r="H617" s="3" t="n">
        <v>353799.7</v>
      </c>
    </row>
    <row r="618" customFormat="false" ht="15" hidden="false" customHeight="false" outlineLevel="0" collapsed="false">
      <c r="A618" s="3" t="s">
        <v>172</v>
      </c>
      <c r="B618" s="3" t="s">
        <v>9</v>
      </c>
      <c r="C618" s="3" t="s">
        <v>8</v>
      </c>
      <c r="D618" s="3" t="s">
        <v>7</v>
      </c>
      <c r="E618" s="3" t="n">
        <v>60.35</v>
      </c>
      <c r="F618" s="3" t="n">
        <v>3765449</v>
      </c>
      <c r="G618" s="3" t="n">
        <v>4</v>
      </c>
      <c r="H618" s="3" t="n">
        <v>741099.15</v>
      </c>
    </row>
    <row r="619" customFormat="false" ht="15" hidden="false" customHeight="false" outlineLevel="0" collapsed="false">
      <c r="A619" s="3" t="s">
        <v>173</v>
      </c>
      <c r="B619" s="3" t="s">
        <v>9</v>
      </c>
      <c r="C619" s="3" t="s">
        <v>8</v>
      </c>
      <c r="D619" s="3" t="s">
        <v>7</v>
      </c>
      <c r="E619" s="3" t="n">
        <v>61.86</v>
      </c>
      <c r="F619" s="3" t="n">
        <v>7356304</v>
      </c>
      <c r="G619" s="3" t="n">
        <v>2</v>
      </c>
      <c r="H619" s="3" t="n">
        <v>367745.06</v>
      </c>
    </row>
    <row r="620" customFormat="false" ht="15" hidden="false" customHeight="false" outlineLevel="0" collapsed="false">
      <c r="A620" s="3" t="s">
        <v>174</v>
      </c>
      <c r="B620" s="3" t="s">
        <v>9</v>
      </c>
      <c r="C620" s="3" t="s">
        <v>8</v>
      </c>
      <c r="D620" s="3" t="s">
        <v>7</v>
      </c>
      <c r="E620" s="3" t="n">
        <v>61.82</v>
      </c>
      <c r="F620" s="3" t="n">
        <v>2945951</v>
      </c>
      <c r="G620" s="3" t="n">
        <v>2</v>
      </c>
      <c r="H620" s="3" t="n">
        <v>313340.34</v>
      </c>
    </row>
    <row r="621" customFormat="false" ht="15" hidden="false" customHeight="false" outlineLevel="0" collapsed="false">
      <c r="A621" s="3" t="s">
        <v>175</v>
      </c>
      <c r="B621" s="3" t="s">
        <v>9</v>
      </c>
      <c r="C621" s="3" t="s">
        <v>8</v>
      </c>
      <c r="D621" s="3" t="s">
        <v>7</v>
      </c>
      <c r="E621" s="3" t="n">
        <v>61.61</v>
      </c>
      <c r="F621" s="3" t="n">
        <v>4419215</v>
      </c>
      <c r="G621" s="3" t="n">
        <v>2</v>
      </c>
      <c r="H621" s="3" t="n">
        <v>387618.33</v>
      </c>
    </row>
    <row r="622" customFormat="false" ht="15" hidden="false" customHeight="false" outlineLevel="0" collapsed="false">
      <c r="A622" s="3" t="s">
        <v>176</v>
      </c>
      <c r="B622" s="3" t="s">
        <v>9</v>
      </c>
      <c r="C622" s="3" t="s">
        <v>8</v>
      </c>
      <c r="D622" s="3" t="s">
        <v>7</v>
      </c>
      <c r="E622" s="3" t="n">
        <v>62.81</v>
      </c>
      <c r="F622" s="3" t="n">
        <v>4909505</v>
      </c>
      <c r="G622" s="3" t="n">
        <v>0</v>
      </c>
      <c r="H622" s="3" t="n">
        <v>0</v>
      </c>
    </row>
    <row r="623" customFormat="false" ht="15" hidden="false" customHeight="false" outlineLevel="0" collapsed="false">
      <c r="A623" s="3" t="s">
        <v>177</v>
      </c>
      <c r="B623" s="3" t="s">
        <v>9</v>
      </c>
      <c r="C623" s="3" t="s">
        <v>8</v>
      </c>
      <c r="D623" s="3" t="s">
        <v>7</v>
      </c>
      <c r="E623" s="3" t="n">
        <v>62.94</v>
      </c>
      <c r="F623" s="3" t="n">
        <v>2645696</v>
      </c>
      <c r="G623" s="3" t="n">
        <v>0</v>
      </c>
      <c r="H623" s="3" t="n">
        <v>0</v>
      </c>
    </row>
    <row r="624" customFormat="false" ht="15" hidden="false" customHeight="false" outlineLevel="0" collapsed="false">
      <c r="A624" s="3" t="s">
        <v>178</v>
      </c>
      <c r="B624" s="3" t="s">
        <v>9</v>
      </c>
      <c r="C624" s="3" t="s">
        <v>8</v>
      </c>
      <c r="D624" s="3" t="s">
        <v>7</v>
      </c>
      <c r="E624" s="3" t="n">
        <v>60.24</v>
      </c>
      <c r="F624" s="3" t="n">
        <v>3372826</v>
      </c>
      <c r="G624" s="3" t="n">
        <v>1</v>
      </c>
      <c r="H624" s="3" t="n">
        <v>48127.38</v>
      </c>
    </row>
    <row r="625" customFormat="false" ht="15" hidden="false" customHeight="false" outlineLevel="0" collapsed="false">
      <c r="A625" s="3" t="s">
        <v>179</v>
      </c>
      <c r="B625" s="3" t="s">
        <v>9</v>
      </c>
      <c r="C625" s="3" t="s">
        <v>8</v>
      </c>
      <c r="D625" s="3" t="s">
        <v>7</v>
      </c>
      <c r="E625" s="3" t="n">
        <v>58.75</v>
      </c>
      <c r="F625" s="3" t="n">
        <v>5064914</v>
      </c>
      <c r="G625" s="3" t="n">
        <v>1</v>
      </c>
      <c r="H625" s="3" t="n">
        <v>9816.26</v>
      </c>
    </row>
    <row r="626" customFormat="false" ht="15" hidden="false" customHeight="false" outlineLevel="0" collapsed="false">
      <c r="A626" s="3" t="s">
        <v>180</v>
      </c>
      <c r="B626" s="3" t="s">
        <v>9</v>
      </c>
      <c r="C626" s="3" t="s">
        <v>8</v>
      </c>
      <c r="D626" s="3" t="s">
        <v>7</v>
      </c>
      <c r="E626" s="3" t="n">
        <v>58.87</v>
      </c>
      <c r="F626" s="3" t="n">
        <v>2986205</v>
      </c>
      <c r="G626" s="3" t="n">
        <v>2</v>
      </c>
      <c r="H626" s="3" t="n">
        <v>399338.3</v>
      </c>
    </row>
    <row r="627" customFormat="false" ht="15" hidden="false" customHeight="false" outlineLevel="0" collapsed="false">
      <c r="A627" s="3" t="s">
        <v>181</v>
      </c>
      <c r="B627" s="3" t="s">
        <v>9</v>
      </c>
      <c r="C627" s="3" t="s">
        <v>8</v>
      </c>
      <c r="D627" s="3" t="s">
        <v>7</v>
      </c>
      <c r="E627" s="3" t="n">
        <v>59</v>
      </c>
      <c r="F627" s="3" t="n">
        <v>6630394</v>
      </c>
      <c r="G627" s="3" t="n">
        <v>4</v>
      </c>
      <c r="H627" s="3" t="n">
        <v>414268.51</v>
      </c>
    </row>
    <row r="628" customFormat="false" ht="15" hidden="false" customHeight="false" outlineLevel="0" collapsed="false">
      <c r="A628" s="3" t="s">
        <v>182</v>
      </c>
      <c r="B628" s="3" t="s">
        <v>9</v>
      </c>
      <c r="C628" s="3" t="s">
        <v>8</v>
      </c>
      <c r="D628" s="3" t="s">
        <v>7</v>
      </c>
      <c r="E628" s="3" t="n">
        <v>60.74</v>
      </c>
      <c r="F628" s="3" t="n">
        <v>5721371</v>
      </c>
      <c r="G628" s="3" t="n">
        <v>1</v>
      </c>
      <c r="H628" s="3" t="n">
        <v>23524.44</v>
      </c>
    </row>
    <row r="629" customFormat="false" ht="15" hidden="false" customHeight="false" outlineLevel="0" collapsed="false">
      <c r="A629" s="3" t="s">
        <v>183</v>
      </c>
      <c r="B629" s="3" t="s">
        <v>9</v>
      </c>
      <c r="C629" s="3" t="s">
        <v>8</v>
      </c>
      <c r="D629" s="3" t="s">
        <v>7</v>
      </c>
      <c r="E629" s="3" t="n">
        <v>62.52</v>
      </c>
      <c r="F629" s="3" t="n">
        <v>6693674</v>
      </c>
      <c r="G629" s="3" t="n">
        <v>2</v>
      </c>
      <c r="H629" s="3" t="n">
        <v>383158.05</v>
      </c>
    </row>
    <row r="630" customFormat="false" ht="15" hidden="false" customHeight="false" outlineLevel="0" collapsed="false">
      <c r="A630" s="3" t="s">
        <v>184</v>
      </c>
      <c r="B630" s="3" t="s">
        <v>9</v>
      </c>
      <c r="C630" s="3" t="s">
        <v>8</v>
      </c>
      <c r="D630" s="3" t="s">
        <v>7</v>
      </c>
      <c r="E630" s="3" t="n">
        <v>63.82</v>
      </c>
      <c r="F630" s="3" t="n">
        <v>1909517</v>
      </c>
      <c r="G630" s="3" t="n">
        <v>3</v>
      </c>
      <c r="H630" s="3" t="n">
        <v>403863</v>
      </c>
    </row>
    <row r="631" customFormat="false" ht="15" hidden="false" customHeight="false" outlineLevel="0" collapsed="false">
      <c r="A631" s="3" t="s">
        <v>185</v>
      </c>
      <c r="B631" s="3" t="s">
        <v>9</v>
      </c>
      <c r="C631" s="3" t="s">
        <v>8</v>
      </c>
      <c r="D631" s="3" t="s">
        <v>7</v>
      </c>
      <c r="E631" s="3" t="n">
        <v>64.33</v>
      </c>
      <c r="F631" s="3" t="n">
        <v>6657630</v>
      </c>
      <c r="G631" s="3" t="n">
        <v>2</v>
      </c>
      <c r="H631" s="3" t="n">
        <v>266856.89</v>
      </c>
    </row>
    <row r="632" customFormat="false" ht="15" hidden="false" customHeight="false" outlineLevel="0" collapsed="false">
      <c r="A632" s="3" t="s">
        <v>186</v>
      </c>
      <c r="B632" s="3" t="s">
        <v>9</v>
      </c>
      <c r="C632" s="3" t="s">
        <v>8</v>
      </c>
      <c r="D632" s="3" t="s">
        <v>7</v>
      </c>
      <c r="E632" s="3" t="n">
        <v>66.41</v>
      </c>
      <c r="F632" s="3" t="n">
        <v>4300964</v>
      </c>
      <c r="G632" s="3" t="n">
        <v>2</v>
      </c>
      <c r="H632" s="3" t="n">
        <v>477363.48</v>
      </c>
    </row>
    <row r="633" customFormat="false" ht="15" hidden="false" customHeight="false" outlineLevel="0" collapsed="false">
      <c r="A633" s="3" t="s">
        <v>187</v>
      </c>
      <c r="B633" s="3" t="s">
        <v>9</v>
      </c>
      <c r="C633" s="3" t="s">
        <v>8</v>
      </c>
      <c r="D633" s="3" t="s">
        <v>7</v>
      </c>
      <c r="E633" s="3" t="n">
        <v>67.93</v>
      </c>
      <c r="F633" s="3" t="n">
        <v>6746974</v>
      </c>
      <c r="G633" s="3" t="n">
        <v>4</v>
      </c>
      <c r="H633" s="3" t="n">
        <v>815596.95</v>
      </c>
    </row>
    <row r="634" customFormat="false" ht="15" hidden="false" customHeight="false" outlineLevel="0" collapsed="false">
      <c r="A634" s="3" t="s">
        <v>188</v>
      </c>
      <c r="B634" s="3" t="s">
        <v>9</v>
      </c>
      <c r="C634" s="3" t="s">
        <v>8</v>
      </c>
      <c r="D634" s="3" t="s">
        <v>7</v>
      </c>
      <c r="E634" s="3" t="n">
        <v>69.71</v>
      </c>
      <c r="F634" s="3" t="n">
        <v>7385233</v>
      </c>
      <c r="G634" s="3" t="n">
        <v>0</v>
      </c>
      <c r="H634" s="3" t="n">
        <v>0</v>
      </c>
    </row>
    <row r="635" customFormat="false" ht="15" hidden="false" customHeight="false" outlineLevel="0" collapsed="false">
      <c r="A635" s="3" t="s">
        <v>189</v>
      </c>
      <c r="B635" s="3" t="s">
        <v>9</v>
      </c>
      <c r="C635" s="3" t="s">
        <v>8</v>
      </c>
      <c r="D635" s="3" t="s">
        <v>7</v>
      </c>
      <c r="E635" s="3" t="n">
        <v>69.42</v>
      </c>
      <c r="F635" s="3" t="n">
        <v>1429046</v>
      </c>
      <c r="G635" s="3" t="n">
        <v>6</v>
      </c>
      <c r="H635" s="3" t="n">
        <v>1081220.53</v>
      </c>
    </row>
    <row r="636" customFormat="false" ht="15" hidden="false" customHeight="false" outlineLevel="0" collapsed="false">
      <c r="A636" s="3" t="s">
        <v>190</v>
      </c>
      <c r="B636" s="3" t="s">
        <v>9</v>
      </c>
      <c r="C636" s="3" t="s">
        <v>8</v>
      </c>
      <c r="D636" s="3" t="s">
        <v>7</v>
      </c>
      <c r="E636" s="3" t="n">
        <v>68.44</v>
      </c>
      <c r="F636" s="3" t="n">
        <v>1831877</v>
      </c>
      <c r="G636" s="3" t="n">
        <v>3</v>
      </c>
      <c r="H636" s="3" t="n">
        <v>393419.65</v>
      </c>
    </row>
    <row r="637" customFormat="false" ht="15" hidden="false" customHeight="false" outlineLevel="0" collapsed="false">
      <c r="A637" s="3" t="s">
        <v>191</v>
      </c>
      <c r="B637" s="3" t="s">
        <v>9</v>
      </c>
      <c r="C637" s="3" t="s">
        <v>8</v>
      </c>
      <c r="D637" s="3" t="s">
        <v>7</v>
      </c>
      <c r="E637" s="3" t="n">
        <v>69.56</v>
      </c>
      <c r="F637" s="3" t="n">
        <v>6117208</v>
      </c>
      <c r="G637" s="3" t="n">
        <v>3</v>
      </c>
      <c r="H637" s="3" t="n">
        <v>648615.42</v>
      </c>
    </row>
    <row r="638" customFormat="false" ht="15" hidden="false" customHeight="false" outlineLevel="0" collapsed="false">
      <c r="A638" s="3" t="s">
        <v>192</v>
      </c>
      <c r="B638" s="3" t="s">
        <v>9</v>
      </c>
      <c r="C638" s="3" t="s">
        <v>8</v>
      </c>
      <c r="D638" s="3" t="s">
        <v>7</v>
      </c>
      <c r="E638" s="3" t="n">
        <v>68.33</v>
      </c>
      <c r="F638" s="3" t="n">
        <v>1721805</v>
      </c>
      <c r="G638" s="3" t="n">
        <v>2</v>
      </c>
      <c r="H638" s="3" t="n">
        <v>392291</v>
      </c>
    </row>
    <row r="639" customFormat="false" ht="15" hidden="false" customHeight="false" outlineLevel="0" collapsed="false">
      <c r="A639" s="3" t="s">
        <v>193</v>
      </c>
      <c r="B639" s="3" t="s">
        <v>9</v>
      </c>
      <c r="C639" s="3" t="s">
        <v>8</v>
      </c>
      <c r="D639" s="3" t="s">
        <v>7</v>
      </c>
      <c r="E639" s="3" t="n">
        <v>65.46</v>
      </c>
      <c r="F639" s="3" t="n">
        <v>2518126</v>
      </c>
      <c r="G639" s="3" t="n">
        <v>2</v>
      </c>
      <c r="H639" s="3" t="n">
        <v>477095.14</v>
      </c>
    </row>
    <row r="640" customFormat="false" ht="15" hidden="false" customHeight="false" outlineLevel="0" collapsed="false">
      <c r="A640" s="3" t="s">
        <v>194</v>
      </c>
      <c r="B640" s="3" t="s">
        <v>9</v>
      </c>
      <c r="C640" s="3" t="s">
        <v>8</v>
      </c>
      <c r="D640" s="3" t="s">
        <v>7</v>
      </c>
      <c r="E640" s="3" t="n">
        <v>64.11</v>
      </c>
      <c r="F640" s="3" t="n">
        <v>6256795</v>
      </c>
      <c r="G640" s="3" t="n">
        <v>1</v>
      </c>
      <c r="H640" s="3" t="n">
        <v>302019.12</v>
      </c>
    </row>
    <row r="641" customFormat="false" ht="15" hidden="false" customHeight="false" outlineLevel="0" collapsed="false">
      <c r="A641" s="3" t="s">
        <v>195</v>
      </c>
      <c r="B641" s="3" t="s">
        <v>9</v>
      </c>
      <c r="C641" s="3" t="s">
        <v>8</v>
      </c>
      <c r="D641" s="3" t="s">
        <v>7</v>
      </c>
      <c r="E641" s="3" t="n">
        <v>66.63</v>
      </c>
      <c r="F641" s="3" t="n">
        <v>2392928</v>
      </c>
      <c r="G641" s="3" t="n">
        <v>1</v>
      </c>
      <c r="H641" s="3" t="n">
        <v>314419.93</v>
      </c>
    </row>
    <row r="642" customFormat="false" ht="15" hidden="false" customHeight="false" outlineLevel="0" collapsed="false">
      <c r="A642" s="3" t="s">
        <v>196</v>
      </c>
      <c r="B642" s="3" t="s">
        <v>9</v>
      </c>
      <c r="C642" s="3" t="s">
        <v>8</v>
      </c>
      <c r="D642" s="3" t="s">
        <v>7</v>
      </c>
      <c r="E642" s="3" t="n">
        <v>66.77</v>
      </c>
      <c r="F642" s="3" t="n">
        <v>5320552</v>
      </c>
      <c r="G642" s="3" t="n">
        <v>1</v>
      </c>
      <c r="H642" s="3" t="n">
        <v>80634</v>
      </c>
    </row>
    <row r="643" customFormat="false" ht="15" hidden="false" customHeight="false" outlineLevel="0" collapsed="false">
      <c r="A643" s="3" t="s">
        <v>197</v>
      </c>
      <c r="B643" s="3" t="s">
        <v>9</v>
      </c>
      <c r="C643" s="3" t="s">
        <v>8</v>
      </c>
      <c r="D643" s="3" t="s">
        <v>7</v>
      </c>
      <c r="E643" s="3" t="n">
        <v>65.72</v>
      </c>
      <c r="F643" s="3" t="n">
        <v>5578971</v>
      </c>
      <c r="G643" s="3" t="n">
        <v>2</v>
      </c>
      <c r="H643" s="3" t="n">
        <v>438014.63</v>
      </c>
    </row>
    <row r="644" customFormat="false" ht="15" hidden="false" customHeight="false" outlineLevel="0" collapsed="false">
      <c r="A644" s="3" t="s">
        <v>198</v>
      </c>
      <c r="B644" s="3" t="s">
        <v>9</v>
      </c>
      <c r="C644" s="3" t="s">
        <v>8</v>
      </c>
      <c r="D644" s="3" t="s">
        <v>7</v>
      </c>
      <c r="E644" s="3" t="n">
        <v>66.23</v>
      </c>
      <c r="F644" s="3" t="n">
        <v>4336352</v>
      </c>
      <c r="G644" s="3" t="n">
        <v>1</v>
      </c>
      <c r="H644" s="3" t="n">
        <v>172072.32</v>
      </c>
    </row>
    <row r="645" customFormat="false" ht="15" hidden="false" customHeight="false" outlineLevel="0" collapsed="false">
      <c r="A645" s="3" t="s">
        <v>199</v>
      </c>
      <c r="B645" s="3" t="s">
        <v>9</v>
      </c>
      <c r="C645" s="3" t="s">
        <v>8</v>
      </c>
      <c r="D645" s="3" t="s">
        <v>7</v>
      </c>
      <c r="E645" s="3" t="n">
        <v>65.02</v>
      </c>
      <c r="F645" s="3" t="n">
        <v>2738569</v>
      </c>
      <c r="G645" s="3" t="n">
        <v>2</v>
      </c>
      <c r="H645" s="3" t="n">
        <v>298589.73</v>
      </c>
    </row>
    <row r="646" customFormat="false" ht="15" hidden="false" customHeight="false" outlineLevel="0" collapsed="false">
      <c r="A646" s="3" t="s">
        <v>200</v>
      </c>
      <c r="B646" s="3" t="s">
        <v>9</v>
      </c>
      <c r="C646" s="3" t="s">
        <v>8</v>
      </c>
      <c r="D646" s="3" t="s">
        <v>7</v>
      </c>
      <c r="E646" s="3" t="n">
        <v>63.09</v>
      </c>
      <c r="F646" s="3" t="n">
        <v>5304460</v>
      </c>
      <c r="G646" s="3" t="n">
        <v>1</v>
      </c>
      <c r="H646" s="3" t="n">
        <v>28403.74</v>
      </c>
    </row>
    <row r="647" customFormat="false" ht="15" hidden="false" customHeight="false" outlineLevel="0" collapsed="false">
      <c r="A647" s="3" t="s">
        <v>201</v>
      </c>
      <c r="B647" s="3" t="s">
        <v>9</v>
      </c>
      <c r="C647" s="3" t="s">
        <v>8</v>
      </c>
      <c r="D647" s="3" t="s">
        <v>7</v>
      </c>
      <c r="E647" s="3" t="n">
        <v>63.64</v>
      </c>
      <c r="F647" s="3" t="n">
        <v>1624469</v>
      </c>
      <c r="G647" s="3" t="n">
        <v>0</v>
      </c>
      <c r="H647" s="3" t="n">
        <v>0</v>
      </c>
    </row>
    <row r="648" customFormat="false" ht="15" hidden="false" customHeight="false" outlineLevel="0" collapsed="false">
      <c r="A648" s="3" t="s">
        <v>202</v>
      </c>
      <c r="B648" s="3" t="s">
        <v>9</v>
      </c>
      <c r="C648" s="3" t="s">
        <v>8</v>
      </c>
      <c r="D648" s="3" t="s">
        <v>7</v>
      </c>
      <c r="E648" s="3" t="n">
        <v>62.95</v>
      </c>
      <c r="F648" s="3" t="n">
        <v>6517728</v>
      </c>
      <c r="G648" s="3" t="n">
        <v>3</v>
      </c>
      <c r="H648" s="3" t="n">
        <v>217225.53</v>
      </c>
    </row>
    <row r="649" customFormat="false" ht="15" hidden="false" customHeight="false" outlineLevel="0" collapsed="false">
      <c r="A649" s="3" t="s">
        <v>203</v>
      </c>
      <c r="B649" s="3" t="s">
        <v>9</v>
      </c>
      <c r="C649" s="3" t="s">
        <v>8</v>
      </c>
      <c r="D649" s="3" t="s">
        <v>7</v>
      </c>
      <c r="E649" s="3" t="n">
        <v>61.59</v>
      </c>
      <c r="F649" s="3" t="n">
        <v>7981018</v>
      </c>
      <c r="G649" s="3" t="n">
        <v>2</v>
      </c>
      <c r="H649" s="3" t="n">
        <v>171474.05</v>
      </c>
    </row>
    <row r="650" customFormat="false" ht="15" hidden="false" customHeight="false" outlineLevel="0" collapsed="false">
      <c r="A650" s="3" t="s">
        <v>204</v>
      </c>
      <c r="B650" s="3" t="s">
        <v>9</v>
      </c>
      <c r="C650" s="3" t="s">
        <v>8</v>
      </c>
      <c r="D650" s="3" t="s">
        <v>7</v>
      </c>
      <c r="E650" s="3" t="n">
        <v>60.62</v>
      </c>
      <c r="F650" s="3" t="n">
        <v>764892</v>
      </c>
      <c r="G650" s="3" t="n">
        <v>3</v>
      </c>
      <c r="H650" s="3" t="n">
        <v>383360.5</v>
      </c>
    </row>
    <row r="651" customFormat="false" ht="15" hidden="false" customHeight="false" outlineLevel="0" collapsed="false">
      <c r="A651" s="3" t="s">
        <v>205</v>
      </c>
      <c r="B651" s="3" t="s">
        <v>9</v>
      </c>
      <c r="C651" s="3" t="s">
        <v>8</v>
      </c>
      <c r="D651" s="3" t="s">
        <v>7</v>
      </c>
      <c r="E651" s="3" t="n">
        <v>60.24</v>
      </c>
      <c r="F651" s="3" t="n">
        <v>4509763</v>
      </c>
      <c r="G651" s="3" t="n">
        <v>2</v>
      </c>
      <c r="H651" s="3" t="n">
        <v>351789.6</v>
      </c>
    </row>
    <row r="652" customFormat="false" ht="15" hidden="false" customHeight="false" outlineLevel="0" collapsed="false">
      <c r="A652" s="3" t="s">
        <v>206</v>
      </c>
      <c r="B652" s="3" t="s">
        <v>9</v>
      </c>
      <c r="C652" s="3" t="s">
        <v>8</v>
      </c>
      <c r="D652" s="3" t="s">
        <v>7</v>
      </c>
      <c r="E652" s="3" t="n">
        <v>58.86</v>
      </c>
      <c r="F652" s="3" t="n">
        <v>4304861</v>
      </c>
      <c r="G652" s="3" t="n">
        <v>2</v>
      </c>
      <c r="H652" s="3" t="n">
        <v>417852.76</v>
      </c>
    </row>
    <row r="653" customFormat="false" ht="15" hidden="false" customHeight="false" outlineLevel="0" collapsed="false">
      <c r="A653" s="3" t="s">
        <v>207</v>
      </c>
      <c r="B653" s="3" t="s">
        <v>9</v>
      </c>
      <c r="C653" s="3" t="s">
        <v>8</v>
      </c>
      <c r="D653" s="3" t="s">
        <v>7</v>
      </c>
      <c r="E653" s="3" t="n">
        <v>59.99</v>
      </c>
      <c r="F653" s="3" t="n">
        <v>1459581</v>
      </c>
      <c r="G653" s="3" t="n">
        <v>3</v>
      </c>
      <c r="H653" s="3" t="n">
        <v>368146.45</v>
      </c>
    </row>
    <row r="654" customFormat="false" ht="15" hidden="false" customHeight="false" outlineLevel="0" collapsed="false">
      <c r="A654" s="3" t="s">
        <v>208</v>
      </c>
      <c r="B654" s="3" t="s">
        <v>9</v>
      </c>
      <c r="C654" s="3" t="s">
        <v>8</v>
      </c>
      <c r="D654" s="3" t="s">
        <v>7</v>
      </c>
      <c r="E654" s="3" t="n">
        <v>58.27</v>
      </c>
      <c r="F654" s="3" t="n">
        <v>1873012</v>
      </c>
      <c r="G654" s="3" t="n">
        <v>2</v>
      </c>
      <c r="H654" s="3" t="n">
        <v>122527.42</v>
      </c>
    </row>
    <row r="655" customFormat="false" ht="15" hidden="false" customHeight="false" outlineLevel="0" collapsed="false">
      <c r="A655" s="3" t="s">
        <v>209</v>
      </c>
      <c r="B655" s="3" t="s">
        <v>9</v>
      </c>
      <c r="C655" s="3" t="s">
        <v>8</v>
      </c>
      <c r="D655" s="3" t="s">
        <v>7</v>
      </c>
      <c r="E655" s="3" t="n">
        <v>57.86</v>
      </c>
      <c r="F655" s="3" t="n">
        <v>2803139</v>
      </c>
      <c r="G655" s="3" t="n">
        <v>3</v>
      </c>
      <c r="H655" s="3" t="n">
        <v>546268.23</v>
      </c>
    </row>
    <row r="656" customFormat="false" ht="15" hidden="false" customHeight="false" outlineLevel="0" collapsed="false">
      <c r="A656" s="3" t="s">
        <v>210</v>
      </c>
      <c r="B656" s="3" t="s">
        <v>9</v>
      </c>
      <c r="C656" s="3" t="s">
        <v>8</v>
      </c>
      <c r="D656" s="3" t="s">
        <v>7</v>
      </c>
      <c r="E656" s="3" t="n">
        <v>56.99</v>
      </c>
      <c r="F656" s="3" t="n">
        <v>2705383</v>
      </c>
      <c r="G656" s="3" t="n">
        <v>1</v>
      </c>
      <c r="H656" s="3" t="n">
        <v>231574.62</v>
      </c>
    </row>
    <row r="657" customFormat="false" ht="15" hidden="false" customHeight="false" outlineLevel="0" collapsed="false">
      <c r="A657" s="3" t="s">
        <v>211</v>
      </c>
      <c r="B657" s="3" t="s">
        <v>9</v>
      </c>
      <c r="C657" s="3" t="s">
        <v>8</v>
      </c>
      <c r="D657" s="3" t="s">
        <v>7</v>
      </c>
      <c r="E657" s="3" t="n">
        <v>57.67</v>
      </c>
      <c r="F657" s="3" t="n">
        <v>1034118</v>
      </c>
      <c r="G657" s="3" t="n">
        <v>1</v>
      </c>
      <c r="H657" s="3" t="n">
        <v>142650.4</v>
      </c>
    </row>
    <row r="658" customFormat="false" ht="15" hidden="false" customHeight="false" outlineLevel="0" collapsed="false">
      <c r="A658" s="3" t="s">
        <v>212</v>
      </c>
      <c r="B658" s="3" t="s">
        <v>9</v>
      </c>
      <c r="C658" s="3" t="s">
        <v>8</v>
      </c>
      <c r="D658" s="3" t="s">
        <v>7</v>
      </c>
      <c r="E658" s="3" t="n">
        <v>56.72</v>
      </c>
      <c r="F658" s="3" t="n">
        <v>3362519</v>
      </c>
      <c r="G658" s="3" t="n">
        <v>3</v>
      </c>
      <c r="H658" s="3" t="n">
        <v>543158.06</v>
      </c>
    </row>
    <row r="659" customFormat="false" ht="15" hidden="false" customHeight="false" outlineLevel="0" collapsed="false">
      <c r="A659" s="3" t="s">
        <v>213</v>
      </c>
      <c r="B659" s="3" t="s">
        <v>9</v>
      </c>
      <c r="C659" s="3" t="s">
        <v>8</v>
      </c>
      <c r="D659" s="3" t="s">
        <v>7</v>
      </c>
      <c r="E659" s="3" t="n">
        <v>56.6</v>
      </c>
      <c r="F659" s="3" t="n">
        <v>3568938</v>
      </c>
      <c r="G659" s="3" t="n">
        <v>3</v>
      </c>
      <c r="H659" s="3" t="n">
        <v>610327.62</v>
      </c>
    </row>
    <row r="660" customFormat="false" ht="15" hidden="false" customHeight="false" outlineLevel="0" collapsed="false">
      <c r="A660" s="3" t="s">
        <v>214</v>
      </c>
      <c r="B660" s="3" t="s">
        <v>9</v>
      </c>
      <c r="C660" s="3" t="s">
        <v>8</v>
      </c>
      <c r="D660" s="3" t="s">
        <v>7</v>
      </c>
      <c r="E660" s="3" t="n">
        <v>56.92</v>
      </c>
      <c r="F660" s="3" t="n">
        <v>2872875</v>
      </c>
      <c r="G660" s="3" t="n">
        <v>3</v>
      </c>
      <c r="H660" s="3" t="n">
        <v>189733.71</v>
      </c>
    </row>
    <row r="661" customFormat="false" ht="15" hidden="false" customHeight="false" outlineLevel="0" collapsed="false">
      <c r="A661" s="3" t="s">
        <v>215</v>
      </c>
      <c r="B661" s="3" t="s">
        <v>9</v>
      </c>
      <c r="C661" s="3" t="s">
        <v>8</v>
      </c>
      <c r="D661" s="3" t="s">
        <v>7</v>
      </c>
      <c r="E661" s="3" t="n">
        <v>56.52</v>
      </c>
      <c r="F661" s="3" t="n">
        <v>5258742</v>
      </c>
      <c r="G661" s="3" t="n">
        <v>2</v>
      </c>
      <c r="H661" s="3" t="n">
        <v>267430.05</v>
      </c>
    </row>
    <row r="662" customFormat="false" ht="15" hidden="false" customHeight="false" outlineLevel="0" collapsed="false">
      <c r="A662" s="3" t="s">
        <v>216</v>
      </c>
      <c r="B662" s="3" t="s">
        <v>9</v>
      </c>
      <c r="C662" s="3" t="s">
        <v>8</v>
      </c>
      <c r="D662" s="3" t="s">
        <v>7</v>
      </c>
      <c r="E662" s="3" t="n">
        <v>54.79</v>
      </c>
      <c r="F662" s="3" t="n">
        <v>1764543</v>
      </c>
      <c r="G662" s="3" t="n">
        <v>1</v>
      </c>
      <c r="H662" s="3" t="n">
        <v>222686.22</v>
      </c>
    </row>
    <row r="663" customFormat="false" ht="15" hidden="false" customHeight="false" outlineLevel="0" collapsed="false">
      <c r="A663" s="3" t="s">
        <v>217</v>
      </c>
      <c r="B663" s="3" t="s">
        <v>9</v>
      </c>
      <c r="C663" s="3" t="s">
        <v>8</v>
      </c>
      <c r="D663" s="3" t="s">
        <v>7</v>
      </c>
      <c r="E663" s="3" t="n">
        <v>54.88</v>
      </c>
      <c r="F663" s="3" t="n">
        <v>5251156</v>
      </c>
      <c r="G663" s="3" t="n">
        <v>5</v>
      </c>
      <c r="H663" s="3" t="n">
        <v>721897.64</v>
      </c>
    </row>
    <row r="664" customFormat="false" ht="15" hidden="false" customHeight="false" outlineLevel="0" collapsed="false">
      <c r="A664" s="3" t="s">
        <v>218</v>
      </c>
      <c r="B664" s="3" t="s">
        <v>9</v>
      </c>
      <c r="C664" s="3" t="s">
        <v>8</v>
      </c>
      <c r="D664" s="3" t="s">
        <v>7</v>
      </c>
      <c r="E664" s="3" t="n">
        <v>53.73</v>
      </c>
      <c r="F664" s="3" t="n">
        <v>782939</v>
      </c>
      <c r="G664" s="3" t="n">
        <v>1</v>
      </c>
      <c r="H664" s="3" t="n">
        <v>245089.1</v>
      </c>
    </row>
    <row r="665" customFormat="false" ht="15" hidden="false" customHeight="false" outlineLevel="0" collapsed="false">
      <c r="A665" s="3" t="s">
        <v>219</v>
      </c>
      <c r="B665" s="3" t="s">
        <v>9</v>
      </c>
      <c r="C665" s="3" t="s">
        <v>8</v>
      </c>
      <c r="D665" s="3" t="s">
        <v>7</v>
      </c>
      <c r="E665" s="3" t="n">
        <v>54.01</v>
      </c>
      <c r="F665" s="3" t="n">
        <v>1929325</v>
      </c>
      <c r="G665" s="3" t="n">
        <v>0</v>
      </c>
      <c r="H665" s="3" t="n">
        <v>0</v>
      </c>
    </row>
    <row r="666" customFormat="false" ht="15" hidden="false" customHeight="false" outlineLevel="0" collapsed="false">
      <c r="A666" s="3" t="s">
        <v>220</v>
      </c>
      <c r="B666" s="3" t="s">
        <v>9</v>
      </c>
      <c r="C666" s="3" t="s">
        <v>8</v>
      </c>
      <c r="D666" s="3" t="s">
        <v>7</v>
      </c>
      <c r="E666" s="3" t="n">
        <v>54.89</v>
      </c>
      <c r="F666" s="3" t="n">
        <v>5701435</v>
      </c>
      <c r="G666" s="3" t="n">
        <v>2</v>
      </c>
      <c r="H666" s="3" t="n">
        <v>471062.62</v>
      </c>
    </row>
    <row r="667" customFormat="false" ht="15" hidden="false" customHeight="false" outlineLevel="0" collapsed="false">
      <c r="A667" s="3" t="s">
        <v>221</v>
      </c>
      <c r="B667" s="3" t="s">
        <v>9</v>
      </c>
      <c r="C667" s="3" t="s">
        <v>8</v>
      </c>
      <c r="D667" s="3" t="s">
        <v>7</v>
      </c>
      <c r="E667" s="3" t="n">
        <v>54.59</v>
      </c>
      <c r="F667" s="3" t="n">
        <v>6678828</v>
      </c>
      <c r="G667" s="3" t="n">
        <v>1</v>
      </c>
      <c r="H667" s="3" t="n">
        <v>105916.68</v>
      </c>
    </row>
    <row r="668" customFormat="false" ht="15" hidden="false" customHeight="false" outlineLevel="0" collapsed="false">
      <c r="A668" s="3" t="s">
        <v>222</v>
      </c>
      <c r="B668" s="3" t="s">
        <v>9</v>
      </c>
      <c r="C668" s="3" t="s">
        <v>8</v>
      </c>
      <c r="D668" s="3" t="s">
        <v>7</v>
      </c>
      <c r="E668" s="3" t="n">
        <v>55.01</v>
      </c>
      <c r="F668" s="3" t="n">
        <v>4972774</v>
      </c>
      <c r="G668" s="3" t="n">
        <v>2</v>
      </c>
      <c r="H668" s="3" t="n">
        <v>298567.24</v>
      </c>
    </row>
    <row r="669" customFormat="false" ht="15" hidden="false" customHeight="false" outlineLevel="0" collapsed="false">
      <c r="A669" s="3" t="s">
        <v>223</v>
      </c>
      <c r="B669" s="3" t="s">
        <v>9</v>
      </c>
      <c r="C669" s="3" t="s">
        <v>8</v>
      </c>
      <c r="D669" s="3" t="s">
        <v>7</v>
      </c>
      <c r="E669" s="3" t="n">
        <v>53.91</v>
      </c>
      <c r="F669" s="3" t="n">
        <v>3194381</v>
      </c>
      <c r="G669" s="3" t="n">
        <v>2</v>
      </c>
      <c r="H669" s="3" t="n">
        <v>193180.87</v>
      </c>
    </row>
    <row r="670" customFormat="false" ht="15" hidden="false" customHeight="false" outlineLevel="0" collapsed="false">
      <c r="A670" s="3" t="s">
        <v>224</v>
      </c>
      <c r="B670" s="3" t="s">
        <v>9</v>
      </c>
      <c r="C670" s="3" t="s">
        <v>8</v>
      </c>
      <c r="D670" s="3" t="s">
        <v>7</v>
      </c>
      <c r="E670" s="3" t="n">
        <v>55.63</v>
      </c>
      <c r="F670" s="3" t="n">
        <v>3525437</v>
      </c>
      <c r="G670" s="3" t="n">
        <v>4</v>
      </c>
      <c r="H670" s="3" t="n">
        <v>620128.77</v>
      </c>
    </row>
    <row r="671" customFormat="false" ht="15" hidden="false" customHeight="false" outlineLevel="0" collapsed="false">
      <c r="A671" s="3" t="s">
        <v>225</v>
      </c>
      <c r="B671" s="3" t="s">
        <v>9</v>
      </c>
      <c r="C671" s="3" t="s">
        <v>8</v>
      </c>
      <c r="D671" s="3" t="s">
        <v>7</v>
      </c>
      <c r="E671" s="3" t="n">
        <v>55.84</v>
      </c>
      <c r="F671" s="3" t="n">
        <v>1767385</v>
      </c>
      <c r="G671" s="3" t="n">
        <v>1</v>
      </c>
      <c r="H671" s="3" t="n">
        <v>189756.42</v>
      </c>
    </row>
    <row r="672" customFormat="false" ht="15" hidden="false" customHeight="false" outlineLevel="0" collapsed="false">
      <c r="A672" s="3" t="s">
        <v>226</v>
      </c>
      <c r="B672" s="3" t="s">
        <v>9</v>
      </c>
      <c r="C672" s="3" t="s">
        <v>8</v>
      </c>
      <c r="D672" s="3" t="s">
        <v>7</v>
      </c>
      <c r="E672" s="3" t="n">
        <v>57.43</v>
      </c>
      <c r="F672" s="3" t="n">
        <v>7074081</v>
      </c>
      <c r="G672" s="3" t="n">
        <v>2</v>
      </c>
      <c r="H672" s="3" t="n">
        <v>251671.5</v>
      </c>
    </row>
    <row r="673" customFormat="false" ht="15" hidden="false" customHeight="false" outlineLevel="0" collapsed="false">
      <c r="A673" s="3" t="s">
        <v>227</v>
      </c>
      <c r="B673" s="3" t="s">
        <v>9</v>
      </c>
      <c r="C673" s="3" t="s">
        <v>8</v>
      </c>
      <c r="D673" s="3" t="s">
        <v>7</v>
      </c>
      <c r="E673" s="3" t="n">
        <v>57.37</v>
      </c>
      <c r="F673" s="3" t="n">
        <v>5401757</v>
      </c>
      <c r="G673" s="3" t="n">
        <v>1</v>
      </c>
      <c r="H673" s="3" t="n">
        <v>174685</v>
      </c>
    </row>
    <row r="674" customFormat="false" ht="15" hidden="false" customHeight="false" outlineLevel="0" collapsed="false">
      <c r="A674" s="3" t="s">
        <v>228</v>
      </c>
      <c r="B674" s="3" t="s">
        <v>9</v>
      </c>
      <c r="C674" s="3" t="s">
        <v>8</v>
      </c>
      <c r="D674" s="3" t="s">
        <v>7</v>
      </c>
      <c r="E674" s="3" t="n">
        <v>58.64</v>
      </c>
      <c r="F674" s="3" t="n">
        <v>3351903</v>
      </c>
      <c r="G674" s="3" t="n">
        <v>2</v>
      </c>
      <c r="H674" s="3" t="n">
        <v>425210.63</v>
      </c>
    </row>
    <row r="675" customFormat="false" ht="15" hidden="false" customHeight="false" outlineLevel="0" collapsed="false">
      <c r="A675" s="3" t="s">
        <v>229</v>
      </c>
      <c r="B675" s="3" t="s">
        <v>9</v>
      </c>
      <c r="C675" s="3" t="s">
        <v>8</v>
      </c>
      <c r="D675" s="3" t="s">
        <v>7</v>
      </c>
      <c r="E675" s="3" t="n">
        <v>57.48</v>
      </c>
      <c r="F675" s="3" t="n">
        <v>2758373</v>
      </c>
      <c r="G675" s="3" t="n">
        <v>3</v>
      </c>
      <c r="H675" s="3" t="n">
        <v>330500.17</v>
      </c>
    </row>
    <row r="676" customFormat="false" ht="15" hidden="false" customHeight="false" outlineLevel="0" collapsed="false">
      <c r="A676" s="3" t="s">
        <v>230</v>
      </c>
      <c r="B676" s="3" t="s">
        <v>9</v>
      </c>
      <c r="C676" s="3" t="s">
        <v>8</v>
      </c>
      <c r="D676" s="3" t="s">
        <v>7</v>
      </c>
      <c r="E676" s="3" t="n">
        <v>57.13</v>
      </c>
      <c r="F676" s="3" t="n">
        <v>5042257</v>
      </c>
      <c r="G676" s="3" t="n">
        <v>2</v>
      </c>
      <c r="H676" s="3" t="n">
        <v>324147.76</v>
      </c>
    </row>
    <row r="677" customFormat="false" ht="15" hidden="false" customHeight="false" outlineLevel="0" collapsed="false">
      <c r="A677" s="3" t="s">
        <v>231</v>
      </c>
      <c r="B677" s="3" t="s">
        <v>9</v>
      </c>
      <c r="C677" s="3" t="s">
        <v>8</v>
      </c>
      <c r="D677" s="3" t="s">
        <v>7</v>
      </c>
      <c r="E677" s="3" t="n">
        <v>58.38</v>
      </c>
      <c r="F677" s="3" t="n">
        <v>1355094</v>
      </c>
      <c r="G677" s="3" t="n">
        <v>0</v>
      </c>
      <c r="H677" s="3" t="n">
        <v>0</v>
      </c>
    </row>
    <row r="678" customFormat="false" ht="15" hidden="false" customHeight="false" outlineLevel="0" collapsed="false">
      <c r="A678" s="3" t="s">
        <v>232</v>
      </c>
      <c r="B678" s="3" t="s">
        <v>9</v>
      </c>
      <c r="C678" s="3" t="s">
        <v>8</v>
      </c>
      <c r="D678" s="3" t="s">
        <v>7</v>
      </c>
      <c r="E678" s="3" t="n">
        <v>59.87</v>
      </c>
      <c r="F678" s="3" t="n">
        <v>2472454</v>
      </c>
      <c r="G678" s="3" t="n">
        <v>1</v>
      </c>
      <c r="H678" s="3" t="n">
        <v>225625.4</v>
      </c>
    </row>
    <row r="679" customFormat="false" ht="15" hidden="false" customHeight="false" outlineLevel="0" collapsed="false">
      <c r="A679" s="3" t="s">
        <v>233</v>
      </c>
      <c r="B679" s="3" t="s">
        <v>9</v>
      </c>
      <c r="C679" s="3" t="s">
        <v>8</v>
      </c>
      <c r="D679" s="3" t="s">
        <v>7</v>
      </c>
      <c r="E679" s="3" t="n">
        <v>59.14</v>
      </c>
      <c r="F679" s="3" t="n">
        <v>4222660</v>
      </c>
      <c r="G679" s="3" t="n">
        <v>3</v>
      </c>
      <c r="H679" s="3" t="n">
        <v>303040.31</v>
      </c>
    </row>
    <row r="680" customFormat="false" ht="15" hidden="false" customHeight="false" outlineLevel="0" collapsed="false">
      <c r="A680" s="3" t="s">
        <v>234</v>
      </c>
      <c r="B680" s="3" t="s">
        <v>9</v>
      </c>
      <c r="C680" s="3" t="s">
        <v>8</v>
      </c>
      <c r="D680" s="3" t="s">
        <v>7</v>
      </c>
      <c r="E680" s="3" t="n">
        <v>59.02</v>
      </c>
      <c r="F680" s="3" t="n">
        <v>520534</v>
      </c>
      <c r="G680" s="3" t="n">
        <v>3</v>
      </c>
      <c r="H680" s="3" t="n">
        <v>426760.56</v>
      </c>
    </row>
    <row r="681" customFormat="false" ht="15" hidden="false" customHeight="false" outlineLevel="0" collapsed="false">
      <c r="A681" s="3" t="s">
        <v>235</v>
      </c>
      <c r="B681" s="3" t="s">
        <v>9</v>
      </c>
      <c r="C681" s="3" t="s">
        <v>8</v>
      </c>
      <c r="D681" s="3" t="s">
        <v>7</v>
      </c>
      <c r="E681" s="3" t="n">
        <v>57.92</v>
      </c>
      <c r="F681" s="3" t="n">
        <v>1175620</v>
      </c>
      <c r="G681" s="3" t="n">
        <v>1</v>
      </c>
      <c r="H681" s="3" t="n">
        <v>98917.2</v>
      </c>
    </row>
    <row r="682" customFormat="false" ht="15" hidden="false" customHeight="false" outlineLevel="0" collapsed="false">
      <c r="A682" s="3" t="s">
        <v>236</v>
      </c>
      <c r="B682" s="3" t="s">
        <v>9</v>
      </c>
      <c r="C682" s="3" t="s">
        <v>8</v>
      </c>
      <c r="D682" s="3" t="s">
        <v>7</v>
      </c>
      <c r="E682" s="3" t="n">
        <v>55.91</v>
      </c>
      <c r="F682" s="3" t="n">
        <v>2419190</v>
      </c>
      <c r="G682" s="3" t="n">
        <v>1</v>
      </c>
      <c r="H682" s="3" t="n">
        <v>274288</v>
      </c>
    </row>
    <row r="683" customFormat="false" ht="15" hidden="false" customHeight="false" outlineLevel="0" collapsed="false">
      <c r="A683" s="3" t="s">
        <v>237</v>
      </c>
      <c r="B683" s="3" t="s">
        <v>9</v>
      </c>
      <c r="C683" s="3" t="s">
        <v>8</v>
      </c>
      <c r="D683" s="3" t="s">
        <v>7</v>
      </c>
      <c r="E683" s="3" t="n">
        <v>56.25</v>
      </c>
      <c r="F683" s="3" t="n">
        <v>1810263</v>
      </c>
      <c r="G683" s="3" t="n">
        <v>2</v>
      </c>
      <c r="H683" s="3" t="n">
        <v>308171.81</v>
      </c>
    </row>
    <row r="684" customFormat="false" ht="15" hidden="false" customHeight="false" outlineLevel="0" collapsed="false">
      <c r="A684" s="3" t="s">
        <v>238</v>
      </c>
      <c r="B684" s="3" t="s">
        <v>9</v>
      </c>
      <c r="C684" s="3" t="s">
        <v>8</v>
      </c>
      <c r="D684" s="3" t="s">
        <v>7</v>
      </c>
      <c r="E684" s="3" t="n">
        <v>59.25</v>
      </c>
      <c r="F684" s="3" t="n">
        <v>2845303</v>
      </c>
      <c r="G684" s="3" t="n">
        <v>2</v>
      </c>
      <c r="H684" s="3" t="n">
        <v>304631.48</v>
      </c>
    </row>
    <row r="685" customFormat="false" ht="15" hidden="false" customHeight="false" outlineLevel="0" collapsed="false">
      <c r="A685" s="3" t="s">
        <v>239</v>
      </c>
      <c r="B685" s="3" t="s">
        <v>9</v>
      </c>
      <c r="C685" s="3" t="s">
        <v>8</v>
      </c>
      <c r="D685" s="3" t="s">
        <v>7</v>
      </c>
      <c r="E685" s="3" t="n">
        <v>59.2</v>
      </c>
      <c r="F685" s="3" t="n">
        <v>5475162</v>
      </c>
      <c r="G685" s="3" t="n">
        <v>2</v>
      </c>
      <c r="H685" s="3" t="n">
        <v>366149.3</v>
      </c>
    </row>
    <row r="686" customFormat="false" ht="15" hidden="false" customHeight="false" outlineLevel="0" collapsed="false">
      <c r="A686" s="3" t="s">
        <v>240</v>
      </c>
      <c r="B686" s="3" t="s">
        <v>9</v>
      </c>
      <c r="C686" s="3" t="s">
        <v>8</v>
      </c>
      <c r="D686" s="3" t="s">
        <v>7</v>
      </c>
      <c r="E686" s="3" t="n">
        <v>58.72</v>
      </c>
      <c r="F686" s="3" t="n">
        <v>5163552</v>
      </c>
      <c r="G686" s="3" t="n">
        <v>3</v>
      </c>
      <c r="H686" s="3" t="n">
        <v>790643.91</v>
      </c>
    </row>
    <row r="687" customFormat="false" ht="15" hidden="false" customHeight="false" outlineLevel="0" collapsed="false">
      <c r="A687" s="3" t="s">
        <v>241</v>
      </c>
      <c r="B687" s="3" t="s">
        <v>9</v>
      </c>
      <c r="C687" s="3" t="s">
        <v>8</v>
      </c>
      <c r="D687" s="3" t="s">
        <v>7</v>
      </c>
      <c r="E687" s="3" t="n">
        <v>59.04</v>
      </c>
      <c r="F687" s="3" t="n">
        <v>7717324</v>
      </c>
      <c r="G687" s="3" t="n">
        <v>3</v>
      </c>
      <c r="H687" s="3" t="n">
        <v>491156.7</v>
      </c>
    </row>
    <row r="688" customFormat="false" ht="15" hidden="false" customHeight="false" outlineLevel="0" collapsed="false">
      <c r="A688" s="3" t="s">
        <v>242</v>
      </c>
      <c r="B688" s="3" t="s">
        <v>9</v>
      </c>
      <c r="C688" s="3" t="s">
        <v>8</v>
      </c>
      <c r="D688" s="3" t="s">
        <v>7</v>
      </c>
      <c r="E688" s="3" t="n">
        <v>58.71</v>
      </c>
      <c r="F688" s="3" t="n">
        <v>6499243</v>
      </c>
      <c r="G688" s="3" t="n">
        <v>3</v>
      </c>
      <c r="H688" s="3" t="n">
        <v>457615.82</v>
      </c>
    </row>
    <row r="689" customFormat="false" ht="15" hidden="false" customHeight="false" outlineLevel="0" collapsed="false">
      <c r="A689" s="3" t="s">
        <v>243</v>
      </c>
      <c r="B689" s="3" t="s">
        <v>9</v>
      </c>
      <c r="C689" s="3" t="s">
        <v>8</v>
      </c>
      <c r="D689" s="3" t="s">
        <v>7</v>
      </c>
      <c r="E689" s="3" t="n">
        <v>57.57</v>
      </c>
      <c r="F689" s="3" t="n">
        <v>7568502</v>
      </c>
      <c r="G689" s="3" t="n">
        <v>1</v>
      </c>
      <c r="H689" s="3" t="n">
        <v>256201.26</v>
      </c>
    </row>
    <row r="690" customFormat="false" ht="15" hidden="false" customHeight="false" outlineLevel="0" collapsed="false">
      <c r="A690" s="3" t="s">
        <v>244</v>
      </c>
      <c r="B690" s="3" t="s">
        <v>9</v>
      </c>
      <c r="C690" s="3" t="s">
        <v>8</v>
      </c>
      <c r="D690" s="3" t="s">
        <v>7</v>
      </c>
      <c r="E690" s="3" t="n">
        <v>56.07</v>
      </c>
      <c r="F690" s="3" t="n">
        <v>6516985</v>
      </c>
      <c r="G690" s="3" t="n">
        <v>2</v>
      </c>
      <c r="H690" s="3" t="n">
        <v>259072.16</v>
      </c>
    </row>
    <row r="691" customFormat="false" ht="15" hidden="false" customHeight="false" outlineLevel="0" collapsed="false">
      <c r="A691" s="3" t="s">
        <v>245</v>
      </c>
      <c r="B691" s="3" t="s">
        <v>9</v>
      </c>
      <c r="C691" s="3" t="s">
        <v>8</v>
      </c>
      <c r="D691" s="3" t="s">
        <v>7</v>
      </c>
      <c r="E691" s="3" t="n">
        <v>55.78</v>
      </c>
      <c r="F691" s="3" t="n">
        <v>5633481</v>
      </c>
      <c r="G691" s="3" t="n">
        <v>1</v>
      </c>
      <c r="H691" s="3" t="n">
        <v>5013</v>
      </c>
    </row>
    <row r="692" customFormat="false" ht="15" hidden="false" customHeight="false" outlineLevel="0" collapsed="false">
      <c r="A692" s="3" t="s">
        <v>246</v>
      </c>
      <c r="B692" s="3" t="s">
        <v>9</v>
      </c>
      <c r="C692" s="3" t="s">
        <v>8</v>
      </c>
      <c r="D692" s="3" t="s">
        <v>7</v>
      </c>
      <c r="E692" s="3" t="n">
        <v>55.2</v>
      </c>
      <c r="F692" s="3" t="n">
        <v>7402984</v>
      </c>
      <c r="G692" s="3" t="n">
        <v>1</v>
      </c>
      <c r="H692" s="3" t="n">
        <v>214906.09</v>
      </c>
    </row>
    <row r="693" customFormat="false" ht="15" hidden="false" customHeight="false" outlineLevel="0" collapsed="false">
      <c r="A693" s="3" t="s">
        <v>247</v>
      </c>
      <c r="B693" s="3" t="s">
        <v>9</v>
      </c>
      <c r="C693" s="3" t="s">
        <v>8</v>
      </c>
      <c r="D693" s="3" t="s">
        <v>7</v>
      </c>
      <c r="E693" s="3" t="n">
        <v>55.97</v>
      </c>
      <c r="F693" s="3" t="n">
        <v>5784261</v>
      </c>
      <c r="G693" s="3" t="n">
        <v>1</v>
      </c>
      <c r="H693" s="3" t="n">
        <v>34117.3</v>
      </c>
    </row>
    <row r="694" customFormat="false" ht="15" hidden="false" customHeight="false" outlineLevel="0" collapsed="false">
      <c r="A694" s="3" t="s">
        <v>248</v>
      </c>
      <c r="B694" s="3" t="s">
        <v>9</v>
      </c>
      <c r="C694" s="3" t="s">
        <v>8</v>
      </c>
      <c r="D694" s="3" t="s">
        <v>7</v>
      </c>
      <c r="E694" s="3" t="n">
        <v>56.63</v>
      </c>
      <c r="F694" s="3" t="n">
        <v>4737591</v>
      </c>
      <c r="G694" s="3" t="n">
        <v>3</v>
      </c>
      <c r="H694" s="3" t="n">
        <v>449165.11</v>
      </c>
    </row>
    <row r="695" customFormat="false" ht="15" hidden="false" customHeight="false" outlineLevel="0" collapsed="false">
      <c r="A695" s="3" t="s">
        <v>249</v>
      </c>
      <c r="B695" s="3" t="s">
        <v>9</v>
      </c>
      <c r="C695" s="3" t="s">
        <v>8</v>
      </c>
      <c r="D695" s="3" t="s">
        <v>7</v>
      </c>
      <c r="E695" s="3" t="n">
        <v>58.12</v>
      </c>
      <c r="F695" s="3" t="n">
        <v>1214316</v>
      </c>
      <c r="G695" s="3" t="n">
        <v>2</v>
      </c>
      <c r="H695" s="3" t="n">
        <v>139645.66</v>
      </c>
    </row>
    <row r="696" customFormat="false" ht="15" hidden="false" customHeight="false" outlineLevel="0" collapsed="false">
      <c r="A696" s="3" t="s">
        <v>250</v>
      </c>
      <c r="B696" s="3" t="s">
        <v>9</v>
      </c>
      <c r="C696" s="3" t="s">
        <v>8</v>
      </c>
      <c r="D696" s="3" t="s">
        <v>7</v>
      </c>
      <c r="E696" s="3" t="n">
        <v>57.9</v>
      </c>
      <c r="F696" s="3" t="n">
        <v>5572216</v>
      </c>
      <c r="G696" s="3" t="n">
        <v>2</v>
      </c>
      <c r="H696" s="3" t="n">
        <v>406059.4</v>
      </c>
    </row>
    <row r="697" customFormat="false" ht="15" hidden="false" customHeight="false" outlineLevel="0" collapsed="false">
      <c r="A697" s="3" t="s">
        <v>251</v>
      </c>
      <c r="B697" s="3" t="s">
        <v>9</v>
      </c>
      <c r="C697" s="3" t="s">
        <v>8</v>
      </c>
      <c r="D697" s="3" t="s">
        <v>7</v>
      </c>
      <c r="E697" s="3" t="n">
        <v>56.39</v>
      </c>
      <c r="F697" s="3" t="n">
        <v>5325490</v>
      </c>
      <c r="G697" s="3" t="n">
        <v>1</v>
      </c>
      <c r="H697" s="3" t="n">
        <v>115087.12</v>
      </c>
    </row>
    <row r="698" customFormat="false" ht="15" hidden="false" customHeight="false" outlineLevel="0" collapsed="false">
      <c r="A698" s="3" t="s">
        <v>252</v>
      </c>
      <c r="B698" s="3" t="s">
        <v>9</v>
      </c>
      <c r="C698" s="3" t="s">
        <v>8</v>
      </c>
      <c r="D698" s="3" t="s">
        <v>7</v>
      </c>
      <c r="E698" s="3" t="n">
        <v>57.66</v>
      </c>
      <c r="F698" s="3" t="n">
        <v>7020617</v>
      </c>
      <c r="G698" s="3" t="n">
        <v>3</v>
      </c>
      <c r="H698" s="3" t="n">
        <v>486224.7</v>
      </c>
    </row>
    <row r="699" customFormat="false" ht="15" hidden="false" customHeight="false" outlineLevel="0" collapsed="false">
      <c r="A699" s="3" t="s">
        <v>253</v>
      </c>
      <c r="B699" s="3" t="s">
        <v>9</v>
      </c>
      <c r="C699" s="3" t="s">
        <v>8</v>
      </c>
      <c r="D699" s="3" t="s">
        <v>7</v>
      </c>
      <c r="E699" s="3" t="n">
        <v>58.73</v>
      </c>
      <c r="F699" s="3" t="n">
        <v>2170298</v>
      </c>
      <c r="G699" s="3" t="n">
        <v>3</v>
      </c>
      <c r="H699" s="3" t="n">
        <v>132260.94</v>
      </c>
    </row>
    <row r="700" customFormat="false" ht="15" hidden="false" customHeight="false" outlineLevel="0" collapsed="false">
      <c r="A700" s="3" t="s">
        <v>254</v>
      </c>
      <c r="B700" s="3" t="s">
        <v>9</v>
      </c>
      <c r="C700" s="3" t="s">
        <v>8</v>
      </c>
      <c r="D700" s="3" t="s">
        <v>7</v>
      </c>
      <c r="E700" s="3" t="n">
        <v>59.27</v>
      </c>
      <c r="F700" s="3" t="n">
        <v>3943209</v>
      </c>
      <c r="G700" s="3" t="n">
        <v>3</v>
      </c>
      <c r="H700" s="3" t="n">
        <v>277408.16</v>
      </c>
    </row>
    <row r="701" customFormat="false" ht="15" hidden="false" customHeight="false" outlineLevel="0" collapsed="false">
      <c r="A701" s="3" t="s">
        <v>255</v>
      </c>
      <c r="B701" s="3" t="s">
        <v>9</v>
      </c>
      <c r="C701" s="3" t="s">
        <v>8</v>
      </c>
      <c r="D701" s="3" t="s">
        <v>7</v>
      </c>
      <c r="E701" s="3" t="n">
        <v>59.63</v>
      </c>
      <c r="F701" s="3" t="n">
        <v>4230300</v>
      </c>
      <c r="G701" s="3" t="n">
        <v>2</v>
      </c>
      <c r="H701" s="3" t="n">
        <v>201163.64</v>
      </c>
    </row>
    <row r="702" customFormat="false" ht="15" hidden="false" customHeight="false" outlineLevel="0" collapsed="false">
      <c r="A702" s="3" t="s">
        <v>256</v>
      </c>
      <c r="B702" s="3" t="s">
        <v>9</v>
      </c>
      <c r="C702" s="3" t="s">
        <v>8</v>
      </c>
      <c r="D702" s="3" t="s">
        <v>7</v>
      </c>
      <c r="E702" s="3" t="n">
        <v>58.51</v>
      </c>
      <c r="F702" s="3" t="n">
        <v>4678482</v>
      </c>
      <c r="G702" s="3" t="n">
        <v>4</v>
      </c>
      <c r="H702" s="3" t="n">
        <v>606420.54</v>
      </c>
    </row>
    <row r="703" customFormat="false" ht="15" hidden="false" customHeight="false" outlineLevel="0" collapsed="false">
      <c r="A703" s="3" t="s">
        <v>257</v>
      </c>
      <c r="B703" s="3" t="s">
        <v>9</v>
      </c>
      <c r="C703" s="3" t="s">
        <v>8</v>
      </c>
      <c r="D703" s="3" t="s">
        <v>7</v>
      </c>
      <c r="E703" s="3" t="n">
        <v>58.96</v>
      </c>
      <c r="F703" s="3" t="n">
        <v>4312533</v>
      </c>
      <c r="G703" s="3" t="n">
        <v>3</v>
      </c>
      <c r="H703" s="3" t="n">
        <v>189414.42</v>
      </c>
    </row>
    <row r="704" customFormat="false" ht="15" hidden="false" customHeight="false" outlineLevel="0" collapsed="false">
      <c r="A704" s="3" t="s">
        <v>258</v>
      </c>
      <c r="B704" s="3" t="s">
        <v>9</v>
      </c>
      <c r="C704" s="3" t="s">
        <v>8</v>
      </c>
      <c r="D704" s="3" t="s">
        <v>7</v>
      </c>
      <c r="E704" s="3" t="n">
        <v>58.95</v>
      </c>
      <c r="F704" s="3" t="n">
        <v>3225068</v>
      </c>
      <c r="G704" s="3" t="n">
        <v>2</v>
      </c>
      <c r="H704" s="3" t="n">
        <v>259355.12</v>
      </c>
    </row>
    <row r="705" customFormat="false" ht="15" hidden="false" customHeight="false" outlineLevel="0" collapsed="false">
      <c r="A705" s="3" t="s">
        <v>259</v>
      </c>
      <c r="B705" s="3" t="s">
        <v>9</v>
      </c>
      <c r="C705" s="3" t="s">
        <v>8</v>
      </c>
      <c r="D705" s="3" t="s">
        <v>7</v>
      </c>
      <c r="E705" s="3" t="n">
        <v>59.64</v>
      </c>
      <c r="F705" s="3" t="n">
        <v>4048502</v>
      </c>
      <c r="G705" s="3" t="n">
        <v>3</v>
      </c>
      <c r="H705" s="3" t="n">
        <v>358316.56</v>
      </c>
    </row>
    <row r="706" customFormat="false" ht="15" hidden="false" customHeight="false" outlineLevel="0" collapsed="false">
      <c r="A706" s="3" t="s">
        <v>260</v>
      </c>
      <c r="B706" s="3" t="s">
        <v>9</v>
      </c>
      <c r="C706" s="3" t="s">
        <v>8</v>
      </c>
      <c r="D706" s="3" t="s">
        <v>7</v>
      </c>
      <c r="E706" s="3" t="n">
        <v>59.89</v>
      </c>
      <c r="F706" s="3" t="n">
        <v>6194899</v>
      </c>
      <c r="G706" s="3" t="n">
        <v>1</v>
      </c>
      <c r="H706" s="3" t="n">
        <v>44640.72</v>
      </c>
    </row>
    <row r="707" customFormat="false" ht="15" hidden="false" customHeight="false" outlineLevel="0" collapsed="false">
      <c r="A707" s="3" t="s">
        <v>261</v>
      </c>
      <c r="B707" s="3" t="s">
        <v>9</v>
      </c>
      <c r="C707" s="3" t="s">
        <v>8</v>
      </c>
      <c r="D707" s="3" t="s">
        <v>7</v>
      </c>
      <c r="E707" s="3" t="n">
        <v>60.05</v>
      </c>
      <c r="F707" s="3" t="n">
        <v>4414888</v>
      </c>
      <c r="G707" s="3" t="n">
        <v>2</v>
      </c>
      <c r="H707" s="3" t="n">
        <v>102450.4</v>
      </c>
    </row>
    <row r="708" customFormat="false" ht="15" hidden="false" customHeight="false" outlineLevel="0" collapsed="false">
      <c r="A708" s="3" t="s">
        <v>262</v>
      </c>
      <c r="B708" s="3" t="s">
        <v>9</v>
      </c>
      <c r="C708" s="3" t="s">
        <v>8</v>
      </c>
      <c r="D708" s="3" t="s">
        <v>7</v>
      </c>
      <c r="E708" s="3" t="n">
        <v>61.01</v>
      </c>
      <c r="F708" s="3" t="n">
        <v>1553368</v>
      </c>
      <c r="G708" s="3" t="n">
        <v>1</v>
      </c>
      <c r="H708" s="3" t="n">
        <v>94914.72</v>
      </c>
    </row>
    <row r="709" customFormat="false" ht="15" hidden="false" customHeight="false" outlineLevel="0" collapsed="false">
      <c r="A709" s="3" t="s">
        <v>263</v>
      </c>
      <c r="B709" s="3" t="s">
        <v>9</v>
      </c>
      <c r="C709" s="3" t="s">
        <v>8</v>
      </c>
      <c r="D709" s="3" t="s">
        <v>7</v>
      </c>
      <c r="E709" s="3" t="n">
        <v>60.64</v>
      </c>
      <c r="F709" s="3" t="n">
        <v>7476621</v>
      </c>
      <c r="G709" s="3" t="n">
        <v>3</v>
      </c>
      <c r="H709" s="3" t="n">
        <v>417477.44</v>
      </c>
    </row>
    <row r="710" customFormat="false" ht="15" hidden="false" customHeight="false" outlineLevel="0" collapsed="false">
      <c r="A710" s="3" t="s">
        <v>264</v>
      </c>
      <c r="B710" s="3" t="s">
        <v>9</v>
      </c>
      <c r="C710" s="3" t="s">
        <v>8</v>
      </c>
      <c r="D710" s="3" t="s">
        <v>7</v>
      </c>
      <c r="E710" s="3" t="n">
        <v>58.92</v>
      </c>
      <c r="F710" s="3" t="n">
        <v>5875909</v>
      </c>
      <c r="G710" s="3" t="n">
        <v>2</v>
      </c>
      <c r="H710" s="3" t="n">
        <v>479151.22</v>
      </c>
    </row>
    <row r="711" customFormat="false" ht="15" hidden="false" customHeight="false" outlineLevel="0" collapsed="false">
      <c r="A711" s="3" t="s">
        <v>265</v>
      </c>
      <c r="B711" s="3" t="s">
        <v>9</v>
      </c>
      <c r="C711" s="3" t="s">
        <v>8</v>
      </c>
      <c r="D711" s="3" t="s">
        <v>7</v>
      </c>
      <c r="E711" s="3" t="n">
        <v>59.76</v>
      </c>
      <c r="F711" s="3" t="n">
        <v>6291088</v>
      </c>
      <c r="G711" s="3" t="n">
        <v>0</v>
      </c>
      <c r="H711" s="3" t="n">
        <v>0</v>
      </c>
    </row>
    <row r="712" customFormat="false" ht="15" hidden="false" customHeight="false" outlineLevel="0" collapsed="false">
      <c r="A712" s="3" t="s">
        <v>266</v>
      </c>
      <c r="B712" s="3" t="s">
        <v>9</v>
      </c>
      <c r="C712" s="3" t="s">
        <v>8</v>
      </c>
      <c r="D712" s="3" t="s">
        <v>7</v>
      </c>
      <c r="E712" s="3" t="n">
        <v>60.44</v>
      </c>
      <c r="F712" s="3" t="n">
        <v>1509770</v>
      </c>
      <c r="G712" s="3" t="n">
        <v>5</v>
      </c>
      <c r="H712" s="3" t="n">
        <v>1108670.13</v>
      </c>
    </row>
    <row r="713" customFormat="false" ht="15" hidden="false" customHeight="false" outlineLevel="0" collapsed="false">
      <c r="A713" s="3" t="s">
        <v>267</v>
      </c>
      <c r="B713" s="3" t="s">
        <v>9</v>
      </c>
      <c r="C713" s="3" t="s">
        <v>8</v>
      </c>
      <c r="D713" s="3" t="s">
        <v>7</v>
      </c>
      <c r="E713" s="3" t="n">
        <v>59.09</v>
      </c>
      <c r="F713" s="3" t="n">
        <v>4121989</v>
      </c>
      <c r="G713" s="3" t="n">
        <v>1</v>
      </c>
      <c r="H713" s="3" t="n">
        <v>126367.36</v>
      </c>
    </row>
    <row r="714" customFormat="false" ht="15" hidden="false" customHeight="false" outlineLevel="0" collapsed="false">
      <c r="A714" s="3" t="s">
        <v>268</v>
      </c>
      <c r="B714" s="3" t="s">
        <v>9</v>
      </c>
      <c r="C714" s="3" t="s">
        <v>8</v>
      </c>
      <c r="D714" s="3" t="s">
        <v>7</v>
      </c>
      <c r="E714" s="3" t="n">
        <v>59.09</v>
      </c>
      <c r="F714" s="3" t="n">
        <v>4839157</v>
      </c>
      <c r="G714" s="3" t="n">
        <v>1</v>
      </c>
      <c r="H714" s="3" t="n">
        <v>255351.34</v>
      </c>
    </row>
    <row r="715" customFormat="false" ht="15" hidden="false" customHeight="false" outlineLevel="0" collapsed="false">
      <c r="A715" s="3" t="s">
        <v>269</v>
      </c>
      <c r="B715" s="3" t="s">
        <v>9</v>
      </c>
      <c r="C715" s="3" t="s">
        <v>8</v>
      </c>
      <c r="D715" s="3" t="s">
        <v>7</v>
      </c>
      <c r="E715" s="3" t="n">
        <v>59.01</v>
      </c>
      <c r="F715" s="3" t="n">
        <v>4280825</v>
      </c>
      <c r="G715" s="3" t="n">
        <v>1</v>
      </c>
      <c r="H715" s="3" t="n">
        <v>91884.95</v>
      </c>
    </row>
    <row r="716" customFormat="false" ht="15" hidden="false" customHeight="false" outlineLevel="0" collapsed="false">
      <c r="A716" s="3" t="s">
        <v>270</v>
      </c>
      <c r="B716" s="3" t="s">
        <v>9</v>
      </c>
      <c r="C716" s="3" t="s">
        <v>8</v>
      </c>
      <c r="D716" s="3" t="s">
        <v>7</v>
      </c>
      <c r="E716" s="3" t="n">
        <v>58.45</v>
      </c>
      <c r="F716" s="3" t="n">
        <v>6217809</v>
      </c>
      <c r="G716" s="3" t="n">
        <v>3</v>
      </c>
      <c r="H716" s="3" t="n">
        <v>353323.96</v>
      </c>
    </row>
    <row r="717" customFormat="false" ht="15" hidden="false" customHeight="false" outlineLevel="0" collapsed="false">
      <c r="A717" s="3" t="s">
        <v>271</v>
      </c>
      <c r="B717" s="3" t="s">
        <v>9</v>
      </c>
      <c r="C717" s="3" t="s">
        <v>8</v>
      </c>
      <c r="D717" s="3" t="s">
        <v>7</v>
      </c>
      <c r="E717" s="3" t="n">
        <v>58.04</v>
      </c>
      <c r="F717" s="3" t="n">
        <v>3595591</v>
      </c>
      <c r="G717" s="3" t="n">
        <v>3</v>
      </c>
      <c r="H717" s="3" t="n">
        <v>312160.11</v>
      </c>
    </row>
    <row r="718" customFormat="false" ht="15" hidden="false" customHeight="false" outlineLevel="0" collapsed="false">
      <c r="A718" s="3" t="s">
        <v>272</v>
      </c>
      <c r="B718" s="3" t="s">
        <v>9</v>
      </c>
      <c r="C718" s="3" t="s">
        <v>8</v>
      </c>
      <c r="D718" s="3" t="s">
        <v>7</v>
      </c>
      <c r="E718" s="3" t="n">
        <v>60.69</v>
      </c>
      <c r="F718" s="3" t="n">
        <v>5761207</v>
      </c>
      <c r="G718" s="3" t="n">
        <v>3</v>
      </c>
      <c r="H718" s="3" t="n">
        <v>622216.98</v>
      </c>
    </row>
    <row r="719" customFormat="false" ht="15" hidden="false" customHeight="false" outlineLevel="0" collapsed="false">
      <c r="A719" s="3" t="s">
        <v>273</v>
      </c>
      <c r="B719" s="3" t="s">
        <v>9</v>
      </c>
      <c r="C719" s="3" t="s">
        <v>8</v>
      </c>
      <c r="D719" s="3" t="s">
        <v>7</v>
      </c>
      <c r="E719" s="3" t="n">
        <v>61.78</v>
      </c>
      <c r="F719" s="3" t="n">
        <v>5181256</v>
      </c>
      <c r="G719" s="3" t="n">
        <v>1</v>
      </c>
      <c r="H719" s="3" t="n">
        <v>119409.1</v>
      </c>
    </row>
    <row r="720" customFormat="false" ht="15" hidden="false" customHeight="false" outlineLevel="0" collapsed="false">
      <c r="A720" s="3" t="s">
        <v>274</v>
      </c>
      <c r="B720" s="3" t="s">
        <v>9</v>
      </c>
      <c r="C720" s="3" t="s">
        <v>8</v>
      </c>
      <c r="D720" s="3" t="s">
        <v>7</v>
      </c>
      <c r="E720" s="3" t="n">
        <v>60.42</v>
      </c>
      <c r="F720" s="3" t="n">
        <v>7860016</v>
      </c>
      <c r="G720" s="3" t="n">
        <v>1</v>
      </c>
      <c r="H720" s="3" t="n">
        <v>258808.5</v>
      </c>
    </row>
    <row r="721" customFormat="false" ht="15" hidden="false" customHeight="false" outlineLevel="0" collapsed="false">
      <c r="A721" s="3" t="s">
        <v>275</v>
      </c>
      <c r="B721" s="3" t="s">
        <v>9</v>
      </c>
      <c r="C721" s="3" t="s">
        <v>8</v>
      </c>
      <c r="D721" s="3" t="s">
        <v>7</v>
      </c>
      <c r="E721" s="3" t="n">
        <v>58.8</v>
      </c>
      <c r="F721" s="3" t="n">
        <v>1365539</v>
      </c>
      <c r="G721" s="3" t="n">
        <v>2</v>
      </c>
      <c r="H721" s="3" t="n">
        <v>265295.4</v>
      </c>
    </row>
    <row r="722" customFormat="false" ht="15" hidden="false" customHeight="false" outlineLevel="0" collapsed="false">
      <c r="A722" s="3" t="s">
        <v>276</v>
      </c>
      <c r="B722" s="3" t="s">
        <v>9</v>
      </c>
      <c r="C722" s="3" t="s">
        <v>8</v>
      </c>
      <c r="D722" s="3" t="s">
        <v>7</v>
      </c>
      <c r="E722" s="3" t="n">
        <v>56.63</v>
      </c>
      <c r="F722" s="3" t="n">
        <v>5503679</v>
      </c>
      <c r="G722" s="3" t="n">
        <v>2</v>
      </c>
      <c r="H722" s="3" t="n">
        <v>248752.94</v>
      </c>
    </row>
    <row r="723" customFormat="false" ht="15" hidden="false" customHeight="false" outlineLevel="0" collapsed="false">
      <c r="A723" s="3" t="s">
        <v>277</v>
      </c>
      <c r="B723" s="3" t="s">
        <v>9</v>
      </c>
      <c r="C723" s="3" t="s">
        <v>8</v>
      </c>
      <c r="D723" s="3" t="s">
        <v>7</v>
      </c>
      <c r="E723" s="3" t="n">
        <v>55.14</v>
      </c>
      <c r="F723" s="3" t="n">
        <v>6562285</v>
      </c>
      <c r="G723" s="3" t="n">
        <v>1</v>
      </c>
      <c r="H723" s="3" t="n">
        <v>149096.36</v>
      </c>
    </row>
    <row r="724" customFormat="false" ht="15" hidden="false" customHeight="false" outlineLevel="0" collapsed="false">
      <c r="A724" s="3" t="s">
        <v>278</v>
      </c>
      <c r="B724" s="3" t="s">
        <v>9</v>
      </c>
      <c r="C724" s="3" t="s">
        <v>8</v>
      </c>
      <c r="D724" s="3" t="s">
        <v>7</v>
      </c>
      <c r="E724" s="3" t="n">
        <v>55.95</v>
      </c>
      <c r="F724" s="3" t="n">
        <v>5526906</v>
      </c>
      <c r="G724" s="3" t="n">
        <v>1</v>
      </c>
      <c r="H724" s="3" t="n">
        <v>198738.41</v>
      </c>
    </row>
    <row r="725" customFormat="false" ht="15" hidden="false" customHeight="false" outlineLevel="0" collapsed="false">
      <c r="A725" s="3" t="s">
        <v>279</v>
      </c>
      <c r="B725" s="3" t="s">
        <v>9</v>
      </c>
      <c r="C725" s="3" t="s">
        <v>8</v>
      </c>
      <c r="D725" s="3" t="s">
        <v>7</v>
      </c>
      <c r="E725" s="3" t="n">
        <v>56.46</v>
      </c>
      <c r="F725" s="3" t="n">
        <v>6795363</v>
      </c>
      <c r="G725" s="3" t="n">
        <v>2</v>
      </c>
      <c r="H725" s="3" t="n">
        <v>435605.92</v>
      </c>
    </row>
    <row r="726" customFormat="false" ht="15" hidden="false" customHeight="false" outlineLevel="0" collapsed="false">
      <c r="A726" s="3" t="s">
        <v>280</v>
      </c>
      <c r="B726" s="3" t="s">
        <v>9</v>
      </c>
      <c r="C726" s="3" t="s">
        <v>8</v>
      </c>
      <c r="D726" s="3" t="s">
        <v>7</v>
      </c>
      <c r="E726" s="3" t="n">
        <v>58.06</v>
      </c>
      <c r="F726" s="3" t="n">
        <v>742297</v>
      </c>
      <c r="G726" s="3" t="n">
        <v>2</v>
      </c>
      <c r="H726" s="3" t="n">
        <v>161921.13</v>
      </c>
    </row>
    <row r="727" customFormat="false" ht="15" hidden="false" customHeight="false" outlineLevel="0" collapsed="false">
      <c r="A727" s="3" t="s">
        <v>281</v>
      </c>
      <c r="B727" s="3" t="s">
        <v>9</v>
      </c>
      <c r="C727" s="3" t="s">
        <v>8</v>
      </c>
      <c r="D727" s="3" t="s">
        <v>7</v>
      </c>
      <c r="E727" s="3" t="n">
        <v>58.24</v>
      </c>
      <c r="F727" s="3" t="n">
        <v>6068095</v>
      </c>
      <c r="G727" s="3" t="n">
        <v>4</v>
      </c>
      <c r="H727" s="3" t="n">
        <v>518804.08</v>
      </c>
    </row>
    <row r="728" customFormat="false" ht="15" hidden="false" customHeight="false" outlineLevel="0" collapsed="false">
      <c r="A728" s="3" t="s">
        <v>282</v>
      </c>
      <c r="B728" s="3" t="s">
        <v>9</v>
      </c>
      <c r="C728" s="3" t="s">
        <v>8</v>
      </c>
      <c r="D728" s="3" t="s">
        <v>7</v>
      </c>
      <c r="E728" s="3" t="n">
        <v>57.78</v>
      </c>
      <c r="F728" s="3" t="n">
        <v>6491163</v>
      </c>
      <c r="G728" s="3" t="n">
        <v>0</v>
      </c>
      <c r="H728" s="3" t="n">
        <v>0</v>
      </c>
    </row>
    <row r="729" customFormat="false" ht="15" hidden="false" customHeight="false" outlineLevel="0" collapsed="false">
      <c r="A729" s="3" t="s">
        <v>283</v>
      </c>
      <c r="B729" s="3" t="s">
        <v>9</v>
      </c>
      <c r="C729" s="3" t="s">
        <v>8</v>
      </c>
      <c r="D729" s="3" t="s">
        <v>7</v>
      </c>
      <c r="E729" s="3" t="n">
        <v>57.4</v>
      </c>
      <c r="F729" s="3" t="n">
        <v>7818670</v>
      </c>
      <c r="G729" s="3" t="n">
        <v>0</v>
      </c>
      <c r="H729" s="3" t="n">
        <v>0</v>
      </c>
    </row>
    <row r="730" customFormat="false" ht="15" hidden="false" customHeight="false" outlineLevel="0" collapsed="false">
      <c r="A730" s="3" t="s">
        <v>284</v>
      </c>
      <c r="B730" s="3" t="s">
        <v>9</v>
      </c>
      <c r="C730" s="3" t="s">
        <v>8</v>
      </c>
      <c r="D730" s="3" t="s">
        <v>7</v>
      </c>
      <c r="E730" s="3" t="n">
        <v>58.88</v>
      </c>
      <c r="F730" s="3" t="n">
        <v>2385058</v>
      </c>
      <c r="G730" s="3" t="n">
        <v>0</v>
      </c>
      <c r="H730" s="3" t="n">
        <v>0</v>
      </c>
    </row>
    <row r="731" customFormat="false" ht="15" hidden="false" customHeight="false" outlineLevel="0" collapsed="false">
      <c r="A731" s="3" t="s">
        <v>285</v>
      </c>
      <c r="B731" s="3" t="s">
        <v>9</v>
      </c>
      <c r="C731" s="3" t="s">
        <v>8</v>
      </c>
      <c r="D731" s="3" t="s">
        <v>7</v>
      </c>
      <c r="E731" s="3" t="n">
        <v>57.52</v>
      </c>
      <c r="F731" s="3" t="n">
        <v>5784718</v>
      </c>
      <c r="G731" s="3" t="n">
        <v>1</v>
      </c>
      <c r="H731" s="3" t="n">
        <v>163902.97</v>
      </c>
    </row>
    <row r="732" customFormat="false" ht="15" hidden="false" customHeight="false" outlineLevel="0" collapsed="false">
      <c r="A732" s="3" t="s">
        <v>286</v>
      </c>
      <c r="B732" s="3" t="s">
        <v>9</v>
      </c>
      <c r="C732" s="3" t="s">
        <v>8</v>
      </c>
      <c r="D732" s="3" t="s">
        <v>7</v>
      </c>
      <c r="E732" s="3" t="n">
        <v>56.27</v>
      </c>
      <c r="F732" s="3" t="n">
        <v>5025402</v>
      </c>
      <c r="G732" s="3" t="n">
        <v>3</v>
      </c>
      <c r="H732" s="3" t="n">
        <v>251979.16</v>
      </c>
    </row>
    <row r="733" customFormat="false" ht="15" hidden="false" customHeight="false" outlineLevel="0" collapsed="false">
      <c r="A733" s="3" t="s">
        <v>287</v>
      </c>
      <c r="B733" s="3" t="s">
        <v>9</v>
      </c>
      <c r="C733" s="3" t="s">
        <v>8</v>
      </c>
      <c r="D733" s="3" t="s">
        <v>7</v>
      </c>
      <c r="E733" s="3" t="n">
        <v>56.69</v>
      </c>
      <c r="F733" s="3" t="n">
        <v>1902324</v>
      </c>
      <c r="G733" s="3" t="n">
        <v>5</v>
      </c>
      <c r="H733" s="3" t="n">
        <v>714780.5</v>
      </c>
    </row>
    <row r="734" customFormat="false" ht="15" hidden="false" customHeight="false" outlineLevel="0" collapsed="false">
      <c r="A734" s="3" t="s">
        <v>288</v>
      </c>
      <c r="B734" s="3" t="s">
        <v>9</v>
      </c>
      <c r="C734" s="3" t="s">
        <v>8</v>
      </c>
      <c r="D734" s="3" t="s">
        <v>7</v>
      </c>
      <c r="E734" s="3" t="n">
        <v>54.08</v>
      </c>
      <c r="F734" s="3" t="n">
        <v>3713808</v>
      </c>
      <c r="G734" s="3" t="n">
        <v>3</v>
      </c>
      <c r="H734" s="3" t="n">
        <v>650257.81</v>
      </c>
    </row>
    <row r="735" customFormat="false" ht="15" hidden="false" customHeight="false" outlineLevel="0" collapsed="false">
      <c r="A735" s="3" t="s">
        <v>289</v>
      </c>
      <c r="B735" s="3" t="s">
        <v>9</v>
      </c>
      <c r="C735" s="3" t="s">
        <v>8</v>
      </c>
      <c r="D735" s="3" t="s">
        <v>7</v>
      </c>
      <c r="E735" s="3" t="n">
        <v>53.59</v>
      </c>
      <c r="F735" s="3" t="n">
        <v>5822669</v>
      </c>
      <c r="G735" s="3" t="n">
        <v>3</v>
      </c>
      <c r="H735" s="3" t="n">
        <v>298037.26</v>
      </c>
    </row>
    <row r="736" customFormat="false" ht="15" hidden="false" customHeight="false" outlineLevel="0" collapsed="false">
      <c r="A736" s="3" t="s">
        <v>290</v>
      </c>
      <c r="B736" s="3" t="s">
        <v>9</v>
      </c>
      <c r="C736" s="3" t="s">
        <v>8</v>
      </c>
      <c r="D736" s="3" t="s">
        <v>7</v>
      </c>
      <c r="E736" s="3" t="n">
        <v>53.4</v>
      </c>
      <c r="F736" s="3" t="n">
        <v>881415</v>
      </c>
      <c r="G736" s="3" t="n">
        <v>2</v>
      </c>
      <c r="H736" s="3" t="n">
        <v>240823.23</v>
      </c>
    </row>
    <row r="737" customFormat="false" ht="15" hidden="false" customHeight="false" outlineLevel="0" collapsed="false">
      <c r="A737" s="3" t="s">
        <v>291</v>
      </c>
      <c r="B737" s="3" t="s">
        <v>9</v>
      </c>
      <c r="C737" s="3" t="s">
        <v>8</v>
      </c>
      <c r="D737" s="3" t="s">
        <v>7</v>
      </c>
      <c r="E737" s="3" t="n">
        <v>54.6</v>
      </c>
      <c r="F737" s="3" t="n">
        <v>3185641</v>
      </c>
      <c r="G737" s="3" t="n">
        <v>1</v>
      </c>
      <c r="H737" s="3" t="n">
        <v>48574.96</v>
      </c>
    </row>
    <row r="738" customFormat="false" ht="15" hidden="false" customHeight="false" outlineLevel="0" collapsed="false">
      <c r="A738" s="3" t="s">
        <v>292</v>
      </c>
      <c r="B738" s="3" t="s">
        <v>9</v>
      </c>
      <c r="C738" s="3" t="s">
        <v>8</v>
      </c>
      <c r="D738" s="3" t="s">
        <v>7</v>
      </c>
      <c r="E738" s="3" t="n">
        <v>54.03</v>
      </c>
      <c r="F738" s="3" t="n">
        <v>1879018</v>
      </c>
      <c r="G738" s="3" t="n">
        <v>4</v>
      </c>
      <c r="H738" s="3" t="n">
        <v>884827.51</v>
      </c>
    </row>
    <row r="739" customFormat="false" ht="15" hidden="false" customHeight="false" outlineLevel="0" collapsed="false">
      <c r="A739" s="3" t="s">
        <v>293</v>
      </c>
      <c r="B739" s="3" t="s">
        <v>9</v>
      </c>
      <c r="C739" s="3" t="s">
        <v>8</v>
      </c>
      <c r="D739" s="3" t="s">
        <v>7</v>
      </c>
      <c r="E739" s="3" t="n">
        <v>55.07</v>
      </c>
      <c r="F739" s="3" t="n">
        <v>2158985</v>
      </c>
      <c r="G739" s="3" t="n">
        <v>2</v>
      </c>
      <c r="H739" s="3" t="n">
        <v>376123.47</v>
      </c>
    </row>
    <row r="740" customFormat="false" ht="15" hidden="false" customHeight="false" outlineLevel="0" collapsed="false">
      <c r="A740" s="3" t="s">
        <v>294</v>
      </c>
      <c r="B740" s="3" t="s">
        <v>9</v>
      </c>
      <c r="C740" s="3" t="s">
        <v>8</v>
      </c>
      <c r="D740" s="3" t="s">
        <v>7</v>
      </c>
      <c r="E740" s="3" t="n">
        <v>55.54</v>
      </c>
      <c r="F740" s="3" t="n">
        <v>2138339</v>
      </c>
      <c r="G740" s="3" t="n">
        <v>1</v>
      </c>
      <c r="H740" s="3" t="n">
        <v>111077.4</v>
      </c>
    </row>
    <row r="741" customFormat="false" ht="15" hidden="false" customHeight="false" outlineLevel="0" collapsed="false">
      <c r="A741" s="3" t="s">
        <v>295</v>
      </c>
      <c r="B741" s="3" t="s">
        <v>9</v>
      </c>
      <c r="C741" s="3" t="s">
        <v>8</v>
      </c>
      <c r="D741" s="3" t="s">
        <v>7</v>
      </c>
      <c r="E741" s="3" t="n">
        <v>55.55</v>
      </c>
      <c r="F741" s="3" t="n">
        <v>566027</v>
      </c>
      <c r="G741" s="3" t="n">
        <v>6</v>
      </c>
      <c r="H741" s="3" t="n">
        <v>1077280.01</v>
      </c>
    </row>
    <row r="742" customFormat="false" ht="15" hidden="false" customHeight="false" outlineLevel="0" collapsed="false">
      <c r="A742" s="3" t="s">
        <v>296</v>
      </c>
      <c r="B742" s="3" t="s">
        <v>9</v>
      </c>
      <c r="C742" s="3" t="s">
        <v>8</v>
      </c>
      <c r="D742" s="3" t="s">
        <v>7</v>
      </c>
      <c r="E742" s="3" t="n">
        <v>54.31</v>
      </c>
      <c r="F742" s="3" t="n">
        <v>5102758</v>
      </c>
      <c r="G742" s="3" t="n">
        <v>3</v>
      </c>
      <c r="H742" s="3" t="n">
        <v>606618.1</v>
      </c>
    </row>
    <row r="743" customFormat="false" ht="15" hidden="false" customHeight="false" outlineLevel="0" collapsed="false">
      <c r="A743" s="3" t="s">
        <v>297</v>
      </c>
      <c r="B743" s="3" t="s">
        <v>9</v>
      </c>
      <c r="C743" s="3" t="s">
        <v>8</v>
      </c>
      <c r="D743" s="3" t="s">
        <v>7</v>
      </c>
      <c r="E743" s="3" t="n">
        <v>52.51</v>
      </c>
      <c r="F743" s="3" t="n">
        <v>7587407</v>
      </c>
      <c r="G743" s="3" t="n">
        <v>4</v>
      </c>
      <c r="H743" s="3" t="n">
        <v>789999</v>
      </c>
    </row>
    <row r="744" customFormat="false" ht="15" hidden="false" customHeight="false" outlineLevel="0" collapsed="false">
      <c r="A744" s="3" t="s">
        <v>298</v>
      </c>
      <c r="B744" s="3" t="s">
        <v>9</v>
      </c>
      <c r="C744" s="3" t="s">
        <v>8</v>
      </c>
      <c r="D744" s="3" t="s">
        <v>7</v>
      </c>
      <c r="E744" s="3" t="n">
        <v>50.86</v>
      </c>
      <c r="F744" s="3" t="n">
        <v>7335019</v>
      </c>
      <c r="G744" s="3" t="n">
        <v>1</v>
      </c>
      <c r="H744" s="3" t="n">
        <v>165339.68</v>
      </c>
    </row>
    <row r="745" customFormat="false" ht="15" hidden="false" customHeight="false" outlineLevel="0" collapsed="false">
      <c r="A745" s="3" t="s">
        <v>299</v>
      </c>
      <c r="B745" s="3" t="s">
        <v>9</v>
      </c>
      <c r="C745" s="3" t="s">
        <v>8</v>
      </c>
      <c r="D745" s="3" t="s">
        <v>7</v>
      </c>
      <c r="E745" s="3" t="n">
        <v>51.23</v>
      </c>
      <c r="F745" s="3" t="n">
        <v>7237112</v>
      </c>
      <c r="G745" s="3" t="n">
        <v>2</v>
      </c>
      <c r="H745" s="3" t="n">
        <v>334860.4</v>
      </c>
    </row>
    <row r="746" customFormat="false" ht="15" hidden="false" customHeight="false" outlineLevel="0" collapsed="false">
      <c r="A746" s="3" t="s">
        <v>300</v>
      </c>
      <c r="B746" s="3" t="s">
        <v>9</v>
      </c>
      <c r="C746" s="3" t="s">
        <v>8</v>
      </c>
      <c r="D746" s="3" t="s">
        <v>7</v>
      </c>
      <c r="E746" s="3" t="n">
        <v>50.42</v>
      </c>
      <c r="F746" s="3" t="n">
        <v>1755461</v>
      </c>
      <c r="G746" s="3" t="n">
        <v>2</v>
      </c>
      <c r="H746" s="3" t="n">
        <v>284554.29</v>
      </c>
    </row>
    <row r="747" customFormat="false" ht="15" hidden="false" customHeight="false" outlineLevel="0" collapsed="false">
      <c r="A747" s="3" t="s">
        <v>301</v>
      </c>
      <c r="B747" s="3" t="s">
        <v>9</v>
      </c>
      <c r="C747" s="3" t="s">
        <v>8</v>
      </c>
      <c r="D747" s="3" t="s">
        <v>7</v>
      </c>
      <c r="E747" s="3" t="n">
        <v>51.5</v>
      </c>
      <c r="F747" s="3" t="n">
        <v>6301866</v>
      </c>
      <c r="G747" s="3" t="n">
        <v>3</v>
      </c>
      <c r="H747" s="3" t="n">
        <v>200365.03</v>
      </c>
    </row>
    <row r="748" customFormat="false" ht="15" hidden="false" customHeight="false" outlineLevel="0" collapsed="false">
      <c r="A748" s="3" t="s">
        <v>302</v>
      </c>
      <c r="B748" s="3" t="s">
        <v>9</v>
      </c>
      <c r="C748" s="3" t="s">
        <v>8</v>
      </c>
      <c r="D748" s="3" t="s">
        <v>7</v>
      </c>
      <c r="E748" s="3" t="n">
        <v>51.17</v>
      </c>
      <c r="F748" s="3" t="n">
        <v>4533156</v>
      </c>
      <c r="G748" s="3" t="n">
        <v>3</v>
      </c>
      <c r="H748" s="3" t="n">
        <v>286782.14</v>
      </c>
    </row>
    <row r="749" customFormat="false" ht="15" hidden="false" customHeight="false" outlineLevel="0" collapsed="false">
      <c r="A749" s="3" t="s">
        <v>303</v>
      </c>
      <c r="B749" s="3" t="s">
        <v>9</v>
      </c>
      <c r="C749" s="3" t="s">
        <v>8</v>
      </c>
      <c r="D749" s="3" t="s">
        <v>7</v>
      </c>
      <c r="E749" s="3" t="n">
        <v>50.43</v>
      </c>
      <c r="F749" s="3" t="n">
        <v>6101681</v>
      </c>
      <c r="G749" s="3" t="n">
        <v>2</v>
      </c>
      <c r="H749" s="3" t="n">
        <v>48164.26</v>
      </c>
    </row>
    <row r="750" customFormat="false" ht="15" hidden="false" customHeight="false" outlineLevel="0" collapsed="false">
      <c r="A750" s="3" t="s">
        <v>304</v>
      </c>
      <c r="B750" s="3" t="s">
        <v>9</v>
      </c>
      <c r="C750" s="3" t="s">
        <v>8</v>
      </c>
      <c r="D750" s="3" t="s">
        <v>7</v>
      </c>
      <c r="E750" s="3" t="n">
        <v>48.04</v>
      </c>
      <c r="F750" s="3" t="n">
        <v>1156406</v>
      </c>
      <c r="G750" s="3" t="n">
        <v>2</v>
      </c>
      <c r="H750" s="3" t="n">
        <v>189520.74</v>
      </c>
    </row>
    <row r="751" customFormat="false" ht="15" hidden="false" customHeight="false" outlineLevel="0" collapsed="false">
      <c r="A751" s="3" t="s">
        <v>305</v>
      </c>
      <c r="B751" s="3" t="s">
        <v>9</v>
      </c>
      <c r="C751" s="3" t="s">
        <v>8</v>
      </c>
      <c r="D751" s="3" t="s">
        <v>7</v>
      </c>
      <c r="E751" s="3" t="n">
        <v>49.48</v>
      </c>
      <c r="F751" s="3" t="n">
        <v>2439859</v>
      </c>
      <c r="G751" s="3" t="n">
        <v>0</v>
      </c>
      <c r="H751" s="3" t="n">
        <v>0</v>
      </c>
    </row>
    <row r="752" customFormat="false" ht="15" hidden="false" customHeight="false" outlineLevel="0" collapsed="false">
      <c r="A752" s="3" t="s">
        <v>306</v>
      </c>
      <c r="B752" s="3" t="s">
        <v>9</v>
      </c>
      <c r="C752" s="3" t="s">
        <v>8</v>
      </c>
      <c r="D752" s="3" t="s">
        <v>7</v>
      </c>
      <c r="E752" s="3" t="n">
        <v>50</v>
      </c>
      <c r="F752" s="3" t="n">
        <v>626682</v>
      </c>
      <c r="G752" s="3" t="n">
        <v>4</v>
      </c>
      <c r="H752" s="3" t="n">
        <v>810119.73</v>
      </c>
    </row>
    <row r="753" customFormat="false" ht="15" hidden="false" customHeight="false" outlineLevel="0" collapsed="false">
      <c r="A753" s="3" t="s">
        <v>307</v>
      </c>
      <c r="B753" s="3" t="s">
        <v>9</v>
      </c>
      <c r="C753" s="3" t="s">
        <v>8</v>
      </c>
      <c r="D753" s="3" t="s">
        <v>7</v>
      </c>
      <c r="E753" s="3" t="n">
        <v>49.48</v>
      </c>
      <c r="F753" s="3" t="n">
        <v>4892060</v>
      </c>
      <c r="G753" s="3" t="n">
        <v>4</v>
      </c>
      <c r="H753" s="3" t="n">
        <v>663117.48</v>
      </c>
    </row>
    <row r="754" customFormat="false" ht="15" hidden="false" customHeight="false" outlineLevel="0" collapsed="false">
      <c r="A754" s="3" t="s">
        <v>308</v>
      </c>
      <c r="B754" s="3" t="s">
        <v>9</v>
      </c>
      <c r="C754" s="3" t="s">
        <v>8</v>
      </c>
      <c r="D754" s="3" t="s">
        <v>7</v>
      </c>
      <c r="E754" s="3" t="n">
        <v>48.49</v>
      </c>
      <c r="F754" s="3" t="n">
        <v>1296016</v>
      </c>
      <c r="G754" s="3" t="n">
        <v>6</v>
      </c>
      <c r="H754" s="3" t="n">
        <v>821517.35</v>
      </c>
    </row>
    <row r="755" customFormat="false" ht="15" hidden="false" customHeight="false" outlineLevel="0" collapsed="false">
      <c r="A755" s="3" t="s">
        <v>309</v>
      </c>
      <c r="B755" s="3" t="s">
        <v>9</v>
      </c>
      <c r="C755" s="3" t="s">
        <v>8</v>
      </c>
      <c r="D755" s="3" t="s">
        <v>7</v>
      </c>
      <c r="E755" s="3" t="n">
        <v>48.65</v>
      </c>
      <c r="F755" s="3" t="n">
        <v>3463349</v>
      </c>
      <c r="G755" s="3" t="n">
        <v>4</v>
      </c>
      <c r="H755" s="3" t="n">
        <v>693342.35</v>
      </c>
    </row>
    <row r="756" customFormat="false" ht="15" hidden="false" customHeight="false" outlineLevel="0" collapsed="false">
      <c r="A756" s="3" t="s">
        <v>310</v>
      </c>
      <c r="B756" s="3" t="s">
        <v>9</v>
      </c>
      <c r="C756" s="3" t="s">
        <v>8</v>
      </c>
      <c r="D756" s="3" t="s">
        <v>7</v>
      </c>
      <c r="E756" s="3" t="n">
        <v>47.92</v>
      </c>
      <c r="F756" s="3" t="n">
        <v>1522860</v>
      </c>
      <c r="G756" s="3" t="n">
        <v>2</v>
      </c>
      <c r="H756" s="3" t="n">
        <v>242340.7</v>
      </c>
    </row>
    <row r="757" customFormat="false" ht="15" hidden="false" customHeight="false" outlineLevel="0" collapsed="false">
      <c r="A757" s="3" t="s">
        <v>311</v>
      </c>
      <c r="B757" s="3" t="s">
        <v>9</v>
      </c>
      <c r="C757" s="3" t="s">
        <v>8</v>
      </c>
      <c r="D757" s="3" t="s">
        <v>7</v>
      </c>
      <c r="E757" s="3" t="n">
        <v>46.72</v>
      </c>
      <c r="F757" s="3" t="n">
        <v>5579667</v>
      </c>
      <c r="G757" s="3" t="n">
        <v>4</v>
      </c>
      <c r="H757" s="3" t="n">
        <v>413994.11</v>
      </c>
    </row>
    <row r="758" customFormat="false" ht="15" hidden="false" customHeight="false" outlineLevel="0" collapsed="false">
      <c r="A758" s="3" t="s">
        <v>312</v>
      </c>
      <c r="B758" s="3" t="s">
        <v>9</v>
      </c>
      <c r="C758" s="3" t="s">
        <v>8</v>
      </c>
      <c r="D758" s="3" t="s">
        <v>7</v>
      </c>
      <c r="E758" s="3" t="n">
        <v>47.66</v>
      </c>
      <c r="F758" s="3" t="n">
        <v>3298478</v>
      </c>
      <c r="G758" s="3" t="n">
        <v>5</v>
      </c>
      <c r="H758" s="3" t="n">
        <v>727749.77</v>
      </c>
    </row>
    <row r="759" customFormat="false" ht="15" hidden="false" customHeight="false" outlineLevel="0" collapsed="false">
      <c r="A759" s="3" t="s">
        <v>313</v>
      </c>
      <c r="B759" s="3" t="s">
        <v>9</v>
      </c>
      <c r="C759" s="3" t="s">
        <v>8</v>
      </c>
      <c r="D759" s="3" t="s">
        <v>7</v>
      </c>
      <c r="E759" s="3" t="n">
        <v>48.68</v>
      </c>
      <c r="F759" s="3" t="n">
        <v>4974911</v>
      </c>
      <c r="G759" s="3" t="n">
        <v>1</v>
      </c>
      <c r="H759" s="3" t="n">
        <v>32265.88</v>
      </c>
    </row>
    <row r="760" customFormat="false" ht="15" hidden="false" customHeight="false" outlineLevel="0" collapsed="false">
      <c r="A760" s="3" t="s">
        <v>314</v>
      </c>
      <c r="B760" s="3" t="s">
        <v>9</v>
      </c>
      <c r="C760" s="3" t="s">
        <v>8</v>
      </c>
      <c r="D760" s="3" t="s">
        <v>7</v>
      </c>
      <c r="E760" s="3" t="n">
        <v>48.33</v>
      </c>
      <c r="F760" s="3" t="n">
        <v>6112224</v>
      </c>
      <c r="G760" s="3" t="n">
        <v>4</v>
      </c>
      <c r="H760" s="3" t="n">
        <v>434897.28</v>
      </c>
    </row>
    <row r="761" customFormat="false" ht="15" hidden="false" customHeight="false" outlineLevel="0" collapsed="false">
      <c r="A761" s="3" t="s">
        <v>315</v>
      </c>
      <c r="B761" s="3" t="s">
        <v>9</v>
      </c>
      <c r="C761" s="3" t="s">
        <v>8</v>
      </c>
      <c r="D761" s="3" t="s">
        <v>7</v>
      </c>
      <c r="E761" s="3" t="n">
        <v>48.97</v>
      </c>
      <c r="F761" s="3" t="n">
        <v>1707157</v>
      </c>
      <c r="G761" s="3" t="n">
        <v>2</v>
      </c>
      <c r="H761" s="3" t="n">
        <v>320906.49</v>
      </c>
    </row>
    <row r="762" customFormat="false" ht="15" hidden="false" customHeight="false" outlineLevel="0" collapsed="false">
      <c r="A762" s="3" t="s">
        <v>316</v>
      </c>
      <c r="B762" s="3" t="s">
        <v>9</v>
      </c>
      <c r="C762" s="3" t="s">
        <v>8</v>
      </c>
      <c r="D762" s="3" t="s">
        <v>7</v>
      </c>
      <c r="E762" s="3" t="n">
        <v>48.5</v>
      </c>
      <c r="F762" s="3" t="n">
        <v>1860184</v>
      </c>
      <c r="G762" s="3" t="n">
        <v>2</v>
      </c>
      <c r="H762" s="3" t="n">
        <v>264213.2</v>
      </c>
    </row>
    <row r="763" customFormat="false" ht="15" hidden="false" customHeight="false" outlineLevel="0" collapsed="false">
      <c r="A763" s="3" t="s">
        <v>317</v>
      </c>
      <c r="B763" s="3" t="s">
        <v>9</v>
      </c>
      <c r="C763" s="3" t="s">
        <v>8</v>
      </c>
      <c r="D763" s="3" t="s">
        <v>7</v>
      </c>
      <c r="E763" s="3" t="n">
        <v>49.02</v>
      </c>
      <c r="F763" s="3" t="n">
        <v>3959489</v>
      </c>
      <c r="G763" s="3" t="n">
        <v>5</v>
      </c>
      <c r="H763" s="3" t="n">
        <v>644140.02</v>
      </c>
    </row>
    <row r="764" customFormat="false" ht="15" hidden="false" customHeight="false" outlineLevel="0" collapsed="false">
      <c r="A764" s="3" t="s">
        <v>318</v>
      </c>
      <c r="B764" s="3" t="s">
        <v>9</v>
      </c>
      <c r="C764" s="3" t="s">
        <v>8</v>
      </c>
      <c r="D764" s="3" t="s">
        <v>7</v>
      </c>
      <c r="E764" s="3" t="n">
        <v>47.36</v>
      </c>
      <c r="F764" s="3" t="n">
        <v>1236518</v>
      </c>
      <c r="G764" s="3" t="n">
        <v>3</v>
      </c>
      <c r="H764" s="3" t="n">
        <v>371427.63</v>
      </c>
    </row>
    <row r="765" customFormat="false" ht="15" hidden="false" customHeight="false" outlineLevel="0" collapsed="false">
      <c r="A765" s="3" t="s">
        <v>319</v>
      </c>
      <c r="B765" s="3" t="s">
        <v>9</v>
      </c>
      <c r="C765" s="3" t="s">
        <v>8</v>
      </c>
      <c r="D765" s="3" t="s">
        <v>7</v>
      </c>
      <c r="E765" s="3" t="n">
        <v>47.2</v>
      </c>
      <c r="F765" s="3" t="n">
        <v>1250337</v>
      </c>
      <c r="G765" s="3" t="n">
        <v>3</v>
      </c>
      <c r="H765" s="3" t="n">
        <v>278158.62</v>
      </c>
    </row>
    <row r="766" customFormat="false" ht="15" hidden="false" customHeight="false" outlineLevel="0" collapsed="false">
      <c r="A766" s="3" t="s">
        <v>320</v>
      </c>
      <c r="B766" s="3" t="s">
        <v>9</v>
      </c>
      <c r="C766" s="3" t="s">
        <v>8</v>
      </c>
      <c r="D766" s="3" t="s">
        <v>7</v>
      </c>
      <c r="E766" s="3" t="n">
        <v>46.22</v>
      </c>
      <c r="F766" s="3" t="n">
        <v>3879844</v>
      </c>
      <c r="G766" s="3" t="n">
        <v>1</v>
      </c>
      <c r="H766" s="3" t="n">
        <v>70453.98</v>
      </c>
    </row>
    <row r="767" customFormat="false" ht="15" hidden="false" customHeight="false" outlineLevel="0" collapsed="false">
      <c r="A767" s="3" t="s">
        <v>321</v>
      </c>
      <c r="B767" s="3" t="s">
        <v>9</v>
      </c>
      <c r="C767" s="3" t="s">
        <v>8</v>
      </c>
      <c r="D767" s="3" t="s">
        <v>7</v>
      </c>
      <c r="E767" s="3" t="n">
        <v>45.69</v>
      </c>
      <c r="F767" s="3" t="n">
        <v>2872498</v>
      </c>
      <c r="G767" s="3" t="n">
        <v>1</v>
      </c>
      <c r="H767" s="3" t="n">
        <v>133765.2</v>
      </c>
    </row>
    <row r="768" customFormat="false" ht="15" hidden="false" customHeight="false" outlineLevel="0" collapsed="false">
      <c r="A768" s="3" t="s">
        <v>322</v>
      </c>
      <c r="B768" s="3" t="s">
        <v>9</v>
      </c>
      <c r="C768" s="3" t="s">
        <v>8</v>
      </c>
      <c r="D768" s="3" t="s">
        <v>7</v>
      </c>
      <c r="E768" s="3" t="n">
        <v>45.21</v>
      </c>
      <c r="F768" s="3" t="n">
        <v>2161442</v>
      </c>
      <c r="G768" s="3" t="n">
        <v>4</v>
      </c>
      <c r="H768" s="3" t="n">
        <v>521566.45</v>
      </c>
    </row>
    <row r="769" customFormat="false" ht="15" hidden="false" customHeight="false" outlineLevel="0" collapsed="false">
      <c r="A769" s="3" t="s">
        <v>323</v>
      </c>
      <c r="B769" s="3" t="s">
        <v>9</v>
      </c>
      <c r="C769" s="3" t="s">
        <v>8</v>
      </c>
      <c r="D769" s="3" t="s">
        <v>7</v>
      </c>
      <c r="E769" s="3" t="n">
        <v>45.14</v>
      </c>
      <c r="F769" s="3" t="n">
        <v>7084143</v>
      </c>
      <c r="G769" s="3" t="n">
        <v>0</v>
      </c>
      <c r="H769" s="3" t="n">
        <v>0</v>
      </c>
    </row>
    <row r="770" customFormat="false" ht="15" hidden="false" customHeight="false" outlineLevel="0" collapsed="false">
      <c r="A770" s="3" t="s">
        <v>324</v>
      </c>
      <c r="B770" s="3" t="s">
        <v>9</v>
      </c>
      <c r="C770" s="3" t="s">
        <v>8</v>
      </c>
      <c r="D770" s="3" t="s">
        <v>7</v>
      </c>
      <c r="E770" s="3" t="n">
        <v>44.27</v>
      </c>
      <c r="F770" s="3" t="n">
        <v>4637538</v>
      </c>
      <c r="G770" s="3" t="n">
        <v>2</v>
      </c>
      <c r="H770" s="3" t="n">
        <v>211517.51</v>
      </c>
    </row>
    <row r="771" customFormat="false" ht="15" hidden="false" customHeight="false" outlineLevel="0" collapsed="false">
      <c r="A771" s="3" t="s">
        <v>325</v>
      </c>
      <c r="B771" s="3" t="s">
        <v>9</v>
      </c>
      <c r="C771" s="3" t="s">
        <v>8</v>
      </c>
      <c r="D771" s="3" t="s">
        <v>7</v>
      </c>
      <c r="E771" s="3" t="n">
        <v>44.75</v>
      </c>
      <c r="F771" s="3" t="n">
        <v>4539635</v>
      </c>
      <c r="G771" s="3" t="n">
        <v>2</v>
      </c>
      <c r="H771" s="3" t="n">
        <v>208863.54</v>
      </c>
    </row>
    <row r="772" customFormat="false" ht="15" hidden="false" customHeight="false" outlineLevel="0" collapsed="false">
      <c r="A772" s="3" t="s">
        <v>326</v>
      </c>
      <c r="B772" s="3" t="s">
        <v>9</v>
      </c>
      <c r="C772" s="3" t="s">
        <v>8</v>
      </c>
      <c r="D772" s="3" t="s">
        <v>7</v>
      </c>
      <c r="E772" s="3" t="n">
        <v>45.72</v>
      </c>
      <c r="F772" s="3" t="n">
        <v>1065499</v>
      </c>
      <c r="G772" s="3" t="n">
        <v>2</v>
      </c>
      <c r="H772" s="3" t="n">
        <v>261386.45</v>
      </c>
    </row>
    <row r="773" customFormat="false" ht="15" hidden="false" customHeight="false" outlineLevel="0" collapsed="false">
      <c r="A773" s="3" t="s">
        <v>327</v>
      </c>
      <c r="B773" s="3" t="s">
        <v>9</v>
      </c>
      <c r="C773" s="3" t="s">
        <v>8</v>
      </c>
      <c r="D773" s="3" t="s">
        <v>7</v>
      </c>
      <c r="E773" s="3" t="n">
        <v>46.68</v>
      </c>
      <c r="F773" s="3" t="n">
        <v>4925272</v>
      </c>
      <c r="G773" s="3" t="n">
        <v>1</v>
      </c>
      <c r="H773" s="3" t="n">
        <v>187386.56</v>
      </c>
    </row>
    <row r="774" customFormat="false" ht="15" hidden="false" customHeight="false" outlineLevel="0" collapsed="false">
      <c r="A774" s="3" t="s">
        <v>328</v>
      </c>
      <c r="B774" s="3" t="s">
        <v>9</v>
      </c>
      <c r="C774" s="3" t="s">
        <v>8</v>
      </c>
      <c r="D774" s="3" t="s">
        <v>7</v>
      </c>
      <c r="E774" s="3" t="n">
        <v>46.79</v>
      </c>
      <c r="F774" s="3" t="n">
        <v>7990461</v>
      </c>
      <c r="G774" s="3" t="n">
        <v>3</v>
      </c>
      <c r="H774" s="3" t="n">
        <v>508015.29</v>
      </c>
    </row>
    <row r="775" customFormat="false" ht="15" hidden="false" customHeight="false" outlineLevel="0" collapsed="false">
      <c r="A775" s="3" t="s">
        <v>329</v>
      </c>
      <c r="B775" s="3" t="s">
        <v>9</v>
      </c>
      <c r="C775" s="3" t="s">
        <v>8</v>
      </c>
      <c r="D775" s="3" t="s">
        <v>7</v>
      </c>
      <c r="E775" s="3" t="n">
        <v>45.35</v>
      </c>
      <c r="F775" s="3" t="n">
        <v>5999201</v>
      </c>
      <c r="G775" s="3" t="n">
        <v>3</v>
      </c>
      <c r="H775" s="3" t="n">
        <v>432169.92</v>
      </c>
    </row>
    <row r="776" customFormat="false" ht="15" hidden="false" customHeight="false" outlineLevel="0" collapsed="false">
      <c r="A776" s="3" t="s">
        <v>330</v>
      </c>
      <c r="B776" s="3" t="s">
        <v>9</v>
      </c>
      <c r="C776" s="3" t="s">
        <v>8</v>
      </c>
      <c r="D776" s="3" t="s">
        <v>7</v>
      </c>
      <c r="E776" s="3" t="n">
        <v>45.59</v>
      </c>
      <c r="F776" s="3" t="n">
        <v>3475888</v>
      </c>
      <c r="G776" s="3" t="n">
        <v>1</v>
      </c>
      <c r="H776" s="3" t="n">
        <v>75342.81</v>
      </c>
    </row>
    <row r="777" customFormat="false" ht="15" hidden="false" customHeight="false" outlineLevel="0" collapsed="false">
      <c r="A777" s="3" t="s">
        <v>331</v>
      </c>
      <c r="B777" s="3" t="s">
        <v>9</v>
      </c>
      <c r="C777" s="3" t="s">
        <v>8</v>
      </c>
      <c r="D777" s="3" t="s">
        <v>7</v>
      </c>
      <c r="E777" s="3" t="n">
        <v>44.37</v>
      </c>
      <c r="F777" s="3" t="n">
        <v>1743826</v>
      </c>
      <c r="G777" s="3" t="n">
        <v>1</v>
      </c>
      <c r="H777" s="3" t="n">
        <v>46209.99</v>
      </c>
    </row>
    <row r="778" customFormat="false" ht="15" hidden="false" customHeight="false" outlineLevel="0" collapsed="false">
      <c r="A778" s="3" t="s">
        <v>332</v>
      </c>
      <c r="B778" s="3" t="s">
        <v>9</v>
      </c>
      <c r="C778" s="3" t="s">
        <v>8</v>
      </c>
      <c r="D778" s="3" t="s">
        <v>7</v>
      </c>
      <c r="E778" s="3" t="n">
        <v>44.34</v>
      </c>
      <c r="F778" s="3" t="n">
        <v>7615338</v>
      </c>
      <c r="G778" s="3" t="n">
        <v>3</v>
      </c>
      <c r="H778" s="3" t="n">
        <v>550382.38</v>
      </c>
    </row>
    <row r="779" customFormat="false" ht="15" hidden="false" customHeight="false" outlineLevel="0" collapsed="false">
      <c r="A779" s="3" t="s">
        <v>333</v>
      </c>
      <c r="B779" s="3" t="s">
        <v>9</v>
      </c>
      <c r="C779" s="3" t="s">
        <v>8</v>
      </c>
      <c r="D779" s="3" t="s">
        <v>7</v>
      </c>
      <c r="E779" s="3" t="n">
        <v>43.21</v>
      </c>
      <c r="F779" s="3" t="n">
        <v>2141143</v>
      </c>
      <c r="G779" s="3" t="n">
        <v>1</v>
      </c>
      <c r="H779" s="3" t="n">
        <v>106259.92</v>
      </c>
    </row>
    <row r="780" customFormat="false" ht="15" hidden="false" customHeight="false" outlineLevel="0" collapsed="false">
      <c r="A780" s="3" t="s">
        <v>334</v>
      </c>
      <c r="B780" s="3" t="s">
        <v>9</v>
      </c>
      <c r="C780" s="3" t="s">
        <v>8</v>
      </c>
      <c r="D780" s="3" t="s">
        <v>7</v>
      </c>
      <c r="E780" s="3" t="n">
        <v>41.48</v>
      </c>
      <c r="F780" s="3" t="n">
        <v>821063</v>
      </c>
      <c r="G780" s="3" t="n">
        <v>0</v>
      </c>
      <c r="H780" s="3" t="n">
        <v>0</v>
      </c>
    </row>
    <row r="781" customFormat="false" ht="15" hidden="false" customHeight="false" outlineLevel="0" collapsed="false">
      <c r="A781" s="3" t="s">
        <v>335</v>
      </c>
      <c r="B781" s="3" t="s">
        <v>9</v>
      </c>
      <c r="C781" s="3" t="s">
        <v>8</v>
      </c>
      <c r="D781" s="3" t="s">
        <v>7</v>
      </c>
      <c r="E781" s="3" t="n">
        <v>41.91</v>
      </c>
      <c r="F781" s="3" t="n">
        <v>848280</v>
      </c>
      <c r="G781" s="3" t="n">
        <v>2</v>
      </c>
      <c r="H781" s="3" t="n">
        <v>318012.46</v>
      </c>
    </row>
    <row r="782" customFormat="false" ht="15" hidden="false" customHeight="false" outlineLevel="0" collapsed="false">
      <c r="A782" s="3" t="s">
        <v>336</v>
      </c>
      <c r="B782" s="3" t="s">
        <v>9</v>
      </c>
      <c r="C782" s="3" t="s">
        <v>8</v>
      </c>
      <c r="D782" s="3" t="s">
        <v>7</v>
      </c>
      <c r="E782" s="3" t="n">
        <v>43.49</v>
      </c>
      <c r="F782" s="3" t="n">
        <v>4410296</v>
      </c>
      <c r="G782" s="3" t="n">
        <v>8</v>
      </c>
      <c r="H782" s="3" t="n">
        <v>972638.75</v>
      </c>
    </row>
    <row r="783" customFormat="false" ht="15" hidden="false" customHeight="false" outlineLevel="0" collapsed="false">
      <c r="A783" s="3" t="s">
        <v>337</v>
      </c>
      <c r="B783" s="3" t="s">
        <v>9</v>
      </c>
      <c r="C783" s="3" t="s">
        <v>8</v>
      </c>
      <c r="D783" s="3" t="s">
        <v>7</v>
      </c>
      <c r="E783" s="3" t="n">
        <v>44.19</v>
      </c>
      <c r="F783" s="3" t="n">
        <v>5402564</v>
      </c>
      <c r="G783" s="3" t="n">
        <v>4</v>
      </c>
      <c r="H783" s="3" t="n">
        <v>671759.65</v>
      </c>
    </row>
    <row r="784" customFormat="false" ht="15" hidden="false" customHeight="false" outlineLevel="0" collapsed="false">
      <c r="A784" s="3" t="s">
        <v>338</v>
      </c>
      <c r="B784" s="3" t="s">
        <v>9</v>
      </c>
      <c r="C784" s="3" t="s">
        <v>8</v>
      </c>
      <c r="D784" s="3" t="s">
        <v>7</v>
      </c>
      <c r="E784" s="3" t="n">
        <v>42.86</v>
      </c>
      <c r="F784" s="3" t="n">
        <v>4374971</v>
      </c>
      <c r="G784" s="3" t="n">
        <v>2</v>
      </c>
      <c r="H784" s="3" t="n">
        <v>270044.21</v>
      </c>
    </row>
    <row r="785" customFormat="false" ht="15" hidden="false" customHeight="false" outlineLevel="0" collapsed="false">
      <c r="A785" s="3" t="s">
        <v>339</v>
      </c>
      <c r="B785" s="3" t="s">
        <v>9</v>
      </c>
      <c r="C785" s="3" t="s">
        <v>8</v>
      </c>
      <c r="D785" s="3" t="s">
        <v>7</v>
      </c>
      <c r="E785" s="3" t="n">
        <v>41.65</v>
      </c>
      <c r="F785" s="3" t="n">
        <v>4151461</v>
      </c>
      <c r="G785" s="3" t="n">
        <v>1</v>
      </c>
      <c r="H785" s="3" t="n">
        <v>8139.3</v>
      </c>
    </row>
    <row r="786" customFormat="false" ht="15" hidden="false" customHeight="false" outlineLevel="0" collapsed="false">
      <c r="A786" s="3" t="s">
        <v>340</v>
      </c>
      <c r="B786" s="3" t="s">
        <v>9</v>
      </c>
      <c r="C786" s="3" t="s">
        <v>8</v>
      </c>
      <c r="D786" s="3" t="s">
        <v>7</v>
      </c>
      <c r="E786" s="3" t="n">
        <v>42.79</v>
      </c>
      <c r="F786" s="3" t="n">
        <v>1542262</v>
      </c>
      <c r="G786" s="3" t="n">
        <v>1</v>
      </c>
      <c r="H786" s="3" t="n">
        <v>49959</v>
      </c>
    </row>
    <row r="787" customFormat="false" ht="15" hidden="false" customHeight="false" outlineLevel="0" collapsed="false">
      <c r="A787" s="3" t="s">
        <v>341</v>
      </c>
      <c r="B787" s="3" t="s">
        <v>9</v>
      </c>
      <c r="C787" s="3" t="s">
        <v>8</v>
      </c>
      <c r="D787" s="3" t="s">
        <v>7</v>
      </c>
      <c r="E787" s="3" t="n">
        <v>42.94</v>
      </c>
      <c r="F787" s="3" t="n">
        <v>3216672</v>
      </c>
      <c r="G787" s="3" t="n">
        <v>0</v>
      </c>
      <c r="H787" s="3" t="n">
        <v>0</v>
      </c>
    </row>
    <row r="788" customFormat="false" ht="15" hidden="false" customHeight="false" outlineLevel="0" collapsed="false">
      <c r="A788" s="3" t="s">
        <v>342</v>
      </c>
      <c r="B788" s="3" t="s">
        <v>9</v>
      </c>
      <c r="C788" s="3" t="s">
        <v>8</v>
      </c>
      <c r="D788" s="3" t="s">
        <v>7</v>
      </c>
      <c r="E788" s="3" t="n">
        <v>43.2</v>
      </c>
      <c r="F788" s="3" t="n">
        <v>6583794</v>
      </c>
      <c r="G788" s="3" t="n">
        <v>4</v>
      </c>
      <c r="H788" s="3" t="n">
        <v>413519.04</v>
      </c>
    </row>
    <row r="789" customFormat="false" ht="15" hidden="false" customHeight="false" outlineLevel="0" collapsed="false">
      <c r="A789" s="3" t="s">
        <v>343</v>
      </c>
      <c r="B789" s="3" t="s">
        <v>9</v>
      </c>
      <c r="C789" s="3" t="s">
        <v>8</v>
      </c>
      <c r="D789" s="3" t="s">
        <v>7</v>
      </c>
      <c r="E789" s="3" t="n">
        <v>43.02</v>
      </c>
      <c r="F789" s="3" t="n">
        <v>6750237</v>
      </c>
      <c r="G789" s="3" t="n">
        <v>2</v>
      </c>
      <c r="H789" s="3" t="n">
        <v>60813.19</v>
      </c>
    </row>
    <row r="790" customFormat="false" ht="15" hidden="false" customHeight="false" outlineLevel="0" collapsed="false">
      <c r="A790" s="3" t="s">
        <v>344</v>
      </c>
      <c r="B790" s="3" t="s">
        <v>9</v>
      </c>
      <c r="C790" s="3" t="s">
        <v>8</v>
      </c>
      <c r="D790" s="3" t="s">
        <v>7</v>
      </c>
      <c r="E790" s="3" t="n">
        <v>42.14</v>
      </c>
      <c r="F790" s="3" t="n">
        <v>1708468</v>
      </c>
      <c r="G790" s="3" t="n">
        <v>3</v>
      </c>
      <c r="H790" s="3" t="n">
        <v>163155.78</v>
      </c>
    </row>
    <row r="791" customFormat="false" ht="15" hidden="false" customHeight="false" outlineLevel="0" collapsed="false">
      <c r="A791" s="3" t="s">
        <v>345</v>
      </c>
      <c r="B791" s="3" t="s">
        <v>9</v>
      </c>
      <c r="C791" s="3" t="s">
        <v>8</v>
      </c>
      <c r="D791" s="3" t="s">
        <v>7</v>
      </c>
      <c r="E791" s="3" t="n">
        <v>41.99</v>
      </c>
      <c r="F791" s="3" t="n">
        <v>1850281</v>
      </c>
      <c r="G791" s="3" t="n">
        <v>1</v>
      </c>
      <c r="H791" s="3" t="n">
        <v>26699.28</v>
      </c>
    </row>
    <row r="792" customFormat="false" ht="15" hidden="false" customHeight="false" outlineLevel="0" collapsed="false">
      <c r="A792" s="3" t="s">
        <v>346</v>
      </c>
      <c r="B792" s="3" t="s">
        <v>9</v>
      </c>
      <c r="C792" s="3" t="s">
        <v>8</v>
      </c>
      <c r="D792" s="3" t="s">
        <v>7</v>
      </c>
      <c r="E792" s="3" t="n">
        <v>41.82</v>
      </c>
      <c r="F792" s="3" t="n">
        <v>639650</v>
      </c>
      <c r="G792" s="3" t="n">
        <v>1</v>
      </c>
      <c r="H792" s="3" t="n">
        <v>140239.3</v>
      </c>
    </row>
    <row r="793" customFormat="false" ht="15" hidden="false" customHeight="false" outlineLevel="0" collapsed="false">
      <c r="A793" s="3" t="s">
        <v>347</v>
      </c>
      <c r="B793" s="3" t="s">
        <v>9</v>
      </c>
      <c r="C793" s="3" t="s">
        <v>8</v>
      </c>
      <c r="D793" s="3" t="s">
        <v>7</v>
      </c>
      <c r="E793" s="3" t="n">
        <v>41.6</v>
      </c>
      <c r="F793" s="3" t="n">
        <v>7945818</v>
      </c>
      <c r="G793" s="3" t="n">
        <v>4</v>
      </c>
      <c r="H793" s="3" t="n">
        <v>450868.16</v>
      </c>
    </row>
    <row r="794" customFormat="false" ht="15" hidden="false" customHeight="false" outlineLevel="0" collapsed="false">
      <c r="A794" s="3" t="s">
        <v>348</v>
      </c>
      <c r="B794" s="3" t="s">
        <v>9</v>
      </c>
      <c r="C794" s="3" t="s">
        <v>8</v>
      </c>
      <c r="D794" s="3" t="s">
        <v>7</v>
      </c>
      <c r="E794" s="3" t="n">
        <v>40.51</v>
      </c>
      <c r="F794" s="3" t="n">
        <v>5006290</v>
      </c>
      <c r="G794" s="3" t="n">
        <v>2</v>
      </c>
      <c r="H794" s="3" t="n">
        <v>147560.76</v>
      </c>
    </row>
    <row r="795" customFormat="false" ht="15" hidden="false" customHeight="false" outlineLevel="0" collapsed="false">
      <c r="A795" s="3" t="s">
        <v>349</v>
      </c>
      <c r="B795" s="3" t="s">
        <v>9</v>
      </c>
      <c r="C795" s="3" t="s">
        <v>8</v>
      </c>
      <c r="D795" s="3" t="s">
        <v>7</v>
      </c>
      <c r="E795" s="3" t="n">
        <v>40.88</v>
      </c>
      <c r="F795" s="3" t="n">
        <v>5931400</v>
      </c>
      <c r="G795" s="3" t="n">
        <v>2</v>
      </c>
      <c r="H795" s="3" t="n">
        <v>288937.72</v>
      </c>
    </row>
    <row r="796" customFormat="false" ht="15" hidden="false" customHeight="false" outlineLevel="0" collapsed="false">
      <c r="A796" s="3" t="s">
        <v>350</v>
      </c>
      <c r="B796" s="3" t="s">
        <v>9</v>
      </c>
      <c r="C796" s="3" t="s">
        <v>8</v>
      </c>
      <c r="D796" s="3" t="s">
        <v>7</v>
      </c>
      <c r="E796" s="3" t="n">
        <v>39.56</v>
      </c>
      <c r="F796" s="3" t="n">
        <v>2223603</v>
      </c>
      <c r="G796" s="3" t="n">
        <v>2</v>
      </c>
      <c r="H796" s="3" t="n">
        <v>384952.15</v>
      </c>
    </row>
    <row r="797" customFormat="false" ht="15" hidden="false" customHeight="false" outlineLevel="0" collapsed="false">
      <c r="A797" s="3" t="s">
        <v>351</v>
      </c>
      <c r="B797" s="3" t="s">
        <v>9</v>
      </c>
      <c r="C797" s="3" t="s">
        <v>8</v>
      </c>
      <c r="D797" s="3" t="s">
        <v>7</v>
      </c>
      <c r="E797" s="3" t="n">
        <v>39.3</v>
      </c>
      <c r="F797" s="3" t="n">
        <v>3648462</v>
      </c>
      <c r="G797" s="3" t="n">
        <v>0</v>
      </c>
      <c r="H797" s="3" t="n">
        <v>0</v>
      </c>
    </row>
    <row r="798" customFormat="false" ht="15" hidden="false" customHeight="false" outlineLevel="0" collapsed="false">
      <c r="A798" s="3" t="s">
        <v>352</v>
      </c>
      <c r="B798" s="3" t="s">
        <v>9</v>
      </c>
      <c r="C798" s="3" t="s">
        <v>8</v>
      </c>
      <c r="D798" s="3" t="s">
        <v>7</v>
      </c>
      <c r="E798" s="3" t="n">
        <v>39.51</v>
      </c>
      <c r="F798" s="3" t="n">
        <v>5110611</v>
      </c>
      <c r="G798" s="3" t="n">
        <v>0</v>
      </c>
      <c r="H798" s="3" t="n">
        <v>0</v>
      </c>
    </row>
    <row r="799" customFormat="false" ht="15" hidden="false" customHeight="false" outlineLevel="0" collapsed="false">
      <c r="A799" s="3" t="s">
        <v>353</v>
      </c>
      <c r="B799" s="3" t="s">
        <v>9</v>
      </c>
      <c r="C799" s="3" t="s">
        <v>8</v>
      </c>
      <c r="D799" s="3" t="s">
        <v>7</v>
      </c>
      <c r="E799" s="3" t="n">
        <v>40.71</v>
      </c>
      <c r="F799" s="3" t="n">
        <v>1477466</v>
      </c>
      <c r="G799" s="3" t="n">
        <v>1</v>
      </c>
      <c r="H799" s="3" t="n">
        <v>192735.06</v>
      </c>
    </row>
    <row r="800" customFormat="false" ht="15" hidden="false" customHeight="false" outlineLevel="0" collapsed="false">
      <c r="A800" s="3" t="s">
        <v>354</v>
      </c>
      <c r="B800" s="3" t="s">
        <v>9</v>
      </c>
      <c r="C800" s="3" t="s">
        <v>8</v>
      </c>
      <c r="D800" s="3" t="s">
        <v>7</v>
      </c>
      <c r="E800" s="3" t="n">
        <v>41.01</v>
      </c>
      <c r="F800" s="3" t="n">
        <v>6311528</v>
      </c>
      <c r="G800" s="3" t="n">
        <v>0</v>
      </c>
      <c r="H800" s="3" t="n">
        <v>0</v>
      </c>
    </row>
    <row r="801" customFormat="false" ht="15" hidden="false" customHeight="false" outlineLevel="0" collapsed="false">
      <c r="A801" s="3" t="s">
        <v>355</v>
      </c>
      <c r="B801" s="3" t="s">
        <v>9</v>
      </c>
      <c r="C801" s="3" t="s">
        <v>8</v>
      </c>
      <c r="D801" s="3" t="s">
        <v>7</v>
      </c>
      <c r="E801" s="3" t="n">
        <v>40.48</v>
      </c>
      <c r="F801" s="3" t="n">
        <v>2221146</v>
      </c>
      <c r="G801" s="3" t="n">
        <v>2</v>
      </c>
      <c r="H801" s="3" t="n">
        <v>149019.46</v>
      </c>
    </row>
    <row r="802" customFormat="false" ht="15" hidden="false" customHeight="false" outlineLevel="0" collapsed="false">
      <c r="A802" s="3" t="s">
        <v>356</v>
      </c>
      <c r="B802" s="3" t="s">
        <v>9</v>
      </c>
      <c r="C802" s="3" t="s">
        <v>8</v>
      </c>
      <c r="D802" s="3" t="s">
        <v>7</v>
      </c>
      <c r="E802" s="3" t="n">
        <v>39.75</v>
      </c>
      <c r="F802" s="3" t="n">
        <v>4917860</v>
      </c>
      <c r="G802" s="3" t="n">
        <v>2</v>
      </c>
      <c r="H802" s="3" t="n">
        <v>212643.14</v>
      </c>
    </row>
    <row r="803" customFormat="false" ht="15" hidden="false" customHeight="false" outlineLevel="0" collapsed="false">
      <c r="A803" s="3" t="s">
        <v>357</v>
      </c>
      <c r="B803" s="3" t="s">
        <v>9</v>
      </c>
      <c r="C803" s="3" t="s">
        <v>8</v>
      </c>
      <c r="D803" s="3" t="s">
        <v>7</v>
      </c>
      <c r="E803" s="3" t="n">
        <v>39.68</v>
      </c>
      <c r="F803" s="3" t="n">
        <v>4078559</v>
      </c>
      <c r="G803" s="3" t="n">
        <v>4</v>
      </c>
      <c r="H803" s="3" t="n">
        <v>219331.25</v>
      </c>
    </row>
    <row r="804" customFormat="false" ht="15" hidden="false" customHeight="false" outlineLevel="0" collapsed="false">
      <c r="A804" s="3" t="s">
        <v>358</v>
      </c>
      <c r="B804" s="3" t="s">
        <v>9</v>
      </c>
      <c r="C804" s="3" t="s">
        <v>8</v>
      </c>
      <c r="D804" s="3" t="s">
        <v>7</v>
      </c>
      <c r="E804" s="3" t="n">
        <v>38.46</v>
      </c>
      <c r="F804" s="3" t="n">
        <v>7075747</v>
      </c>
      <c r="G804" s="3" t="n">
        <v>2</v>
      </c>
      <c r="H804" s="3" t="n">
        <v>136299.84</v>
      </c>
    </row>
    <row r="805" customFormat="false" ht="15" hidden="false" customHeight="false" outlineLevel="0" collapsed="false">
      <c r="A805" s="3" t="s">
        <v>359</v>
      </c>
      <c r="B805" s="3" t="s">
        <v>9</v>
      </c>
      <c r="C805" s="3" t="s">
        <v>8</v>
      </c>
      <c r="D805" s="3" t="s">
        <v>7</v>
      </c>
      <c r="E805" s="3" t="n">
        <v>38.08</v>
      </c>
      <c r="F805" s="3" t="n">
        <v>1383714</v>
      </c>
      <c r="G805" s="3" t="n">
        <v>3</v>
      </c>
      <c r="H805" s="3" t="n">
        <v>196818.5</v>
      </c>
    </row>
    <row r="806" customFormat="false" ht="15" hidden="false" customHeight="false" outlineLevel="0" collapsed="false">
      <c r="A806" s="3" t="s">
        <v>360</v>
      </c>
      <c r="B806" s="3" t="s">
        <v>9</v>
      </c>
      <c r="C806" s="3" t="s">
        <v>8</v>
      </c>
      <c r="D806" s="3" t="s">
        <v>7</v>
      </c>
      <c r="E806" s="3" t="n">
        <v>38.31</v>
      </c>
      <c r="F806" s="3" t="n">
        <v>2869262</v>
      </c>
      <c r="G806" s="3" t="n">
        <v>1</v>
      </c>
      <c r="H806" s="3" t="n">
        <v>87828.12</v>
      </c>
    </row>
    <row r="807" customFormat="false" ht="15" hidden="false" customHeight="false" outlineLevel="0" collapsed="false">
      <c r="A807" s="3" t="s">
        <v>361</v>
      </c>
      <c r="B807" s="3" t="s">
        <v>9</v>
      </c>
      <c r="C807" s="3" t="s">
        <v>8</v>
      </c>
      <c r="D807" s="3" t="s">
        <v>7</v>
      </c>
      <c r="E807" s="3" t="n">
        <v>38.05</v>
      </c>
      <c r="F807" s="3" t="n">
        <v>3676711</v>
      </c>
      <c r="G807" s="3" t="n">
        <v>4</v>
      </c>
      <c r="H807" s="3" t="n">
        <v>507674.32</v>
      </c>
    </row>
    <row r="808" customFormat="false" ht="15" hidden="false" customHeight="false" outlineLevel="0" collapsed="false">
      <c r="A808" s="3" t="s">
        <v>362</v>
      </c>
      <c r="B808" s="3" t="s">
        <v>9</v>
      </c>
      <c r="C808" s="3" t="s">
        <v>8</v>
      </c>
      <c r="D808" s="3" t="s">
        <v>7</v>
      </c>
      <c r="E808" s="3" t="n">
        <v>38.34</v>
      </c>
      <c r="F808" s="3" t="n">
        <v>6162289</v>
      </c>
      <c r="G808" s="3" t="n">
        <v>0</v>
      </c>
      <c r="H808" s="3" t="n">
        <v>0</v>
      </c>
    </row>
    <row r="809" customFormat="false" ht="15" hidden="false" customHeight="false" outlineLevel="0" collapsed="false">
      <c r="A809" s="3" t="s">
        <v>363</v>
      </c>
      <c r="B809" s="3" t="s">
        <v>9</v>
      </c>
      <c r="C809" s="3" t="s">
        <v>8</v>
      </c>
      <c r="D809" s="3" t="s">
        <v>7</v>
      </c>
      <c r="E809" s="3" t="n">
        <v>37.3</v>
      </c>
      <c r="F809" s="3" t="n">
        <v>2403332</v>
      </c>
      <c r="G809" s="3" t="n">
        <v>1</v>
      </c>
      <c r="H809" s="3" t="n">
        <v>174835.64</v>
      </c>
    </row>
    <row r="810" customFormat="false" ht="15" hidden="false" customHeight="false" outlineLevel="0" collapsed="false">
      <c r="A810" s="3" t="s">
        <v>364</v>
      </c>
      <c r="B810" s="3" t="s">
        <v>9</v>
      </c>
      <c r="C810" s="3" t="s">
        <v>8</v>
      </c>
      <c r="D810" s="3" t="s">
        <v>7</v>
      </c>
      <c r="E810" s="3" t="n">
        <v>37.9</v>
      </c>
      <c r="F810" s="3" t="n">
        <v>6018368</v>
      </c>
      <c r="G810" s="3" t="n">
        <v>3</v>
      </c>
      <c r="H810" s="3" t="n">
        <v>355764.95</v>
      </c>
    </row>
    <row r="811" customFormat="false" ht="15" hidden="false" customHeight="false" outlineLevel="0" collapsed="false">
      <c r="A811" s="3" t="s">
        <v>365</v>
      </c>
      <c r="B811" s="3" t="s">
        <v>9</v>
      </c>
      <c r="C811" s="3" t="s">
        <v>8</v>
      </c>
      <c r="D811" s="3" t="s">
        <v>7</v>
      </c>
      <c r="E811" s="3" t="n">
        <v>38.51</v>
      </c>
      <c r="F811" s="3" t="n">
        <v>1713463</v>
      </c>
      <c r="G811" s="3" t="n">
        <v>6</v>
      </c>
      <c r="H811" s="3" t="n">
        <v>805770.12</v>
      </c>
    </row>
    <row r="812" customFormat="false" ht="15" hidden="false" customHeight="false" outlineLevel="0" collapsed="false">
      <c r="A812" s="3" t="s">
        <v>366</v>
      </c>
      <c r="B812" s="3" t="s">
        <v>9</v>
      </c>
      <c r="C812" s="3" t="s">
        <v>8</v>
      </c>
      <c r="D812" s="3" t="s">
        <v>7</v>
      </c>
      <c r="E812" s="3" t="n">
        <v>37.7</v>
      </c>
      <c r="F812" s="3" t="n">
        <v>4629321</v>
      </c>
      <c r="G812" s="3" t="n">
        <v>1</v>
      </c>
      <c r="H812" s="3" t="n">
        <v>171672.32</v>
      </c>
    </row>
    <row r="813" customFormat="false" ht="15" hidden="false" customHeight="false" outlineLevel="0" collapsed="false">
      <c r="A813" s="3" t="s">
        <v>367</v>
      </c>
      <c r="B813" s="3" t="s">
        <v>9</v>
      </c>
      <c r="C813" s="3" t="s">
        <v>8</v>
      </c>
      <c r="D813" s="3" t="s">
        <v>7</v>
      </c>
      <c r="E813" s="3" t="n">
        <v>37.34</v>
      </c>
      <c r="F813" s="3" t="n">
        <v>1183164</v>
      </c>
      <c r="G813" s="3" t="n">
        <v>1</v>
      </c>
      <c r="H813" s="3" t="n">
        <v>78741.45</v>
      </c>
    </row>
    <row r="814" customFormat="false" ht="15" hidden="false" customHeight="false" outlineLevel="0" collapsed="false">
      <c r="A814" s="3" t="s">
        <v>368</v>
      </c>
      <c r="B814" s="3" t="s">
        <v>9</v>
      </c>
      <c r="C814" s="3" t="s">
        <v>8</v>
      </c>
      <c r="D814" s="3" t="s">
        <v>7</v>
      </c>
      <c r="E814" s="3" t="n">
        <v>36.34</v>
      </c>
      <c r="F814" s="3" t="n">
        <v>980603</v>
      </c>
      <c r="G814" s="3" t="n">
        <v>3</v>
      </c>
      <c r="H814" s="3" t="n">
        <v>309556.26</v>
      </c>
    </row>
    <row r="815" customFormat="false" ht="15" hidden="false" customHeight="false" outlineLevel="0" collapsed="false">
      <c r="A815" s="3" t="s">
        <v>369</v>
      </c>
      <c r="B815" s="3" t="s">
        <v>9</v>
      </c>
      <c r="C815" s="3" t="s">
        <v>8</v>
      </c>
      <c r="D815" s="3" t="s">
        <v>7</v>
      </c>
      <c r="E815" s="3" t="n">
        <v>36.38</v>
      </c>
      <c r="F815" s="3" t="n">
        <v>5104741</v>
      </c>
      <c r="G815" s="3" t="n">
        <v>1</v>
      </c>
      <c r="H815" s="3" t="n">
        <v>87710.35</v>
      </c>
    </row>
    <row r="816" customFormat="false" ht="15" hidden="false" customHeight="false" outlineLevel="0" collapsed="false">
      <c r="A816" s="3" t="s">
        <v>370</v>
      </c>
      <c r="B816" s="3" t="s">
        <v>9</v>
      </c>
      <c r="C816" s="3" t="s">
        <v>8</v>
      </c>
      <c r="D816" s="3" t="s">
        <v>7</v>
      </c>
      <c r="E816" s="3" t="n">
        <v>36.64</v>
      </c>
      <c r="F816" s="3" t="n">
        <v>7592868</v>
      </c>
      <c r="G816" s="3" t="n">
        <v>2</v>
      </c>
      <c r="H816" s="3" t="n">
        <v>210274.8</v>
      </c>
    </row>
    <row r="817" customFormat="false" ht="15" hidden="false" customHeight="false" outlineLevel="0" collapsed="false">
      <c r="A817" s="3" t="s">
        <v>371</v>
      </c>
      <c r="B817" s="3" t="s">
        <v>9</v>
      </c>
      <c r="C817" s="3" t="s">
        <v>8</v>
      </c>
      <c r="D817" s="3" t="s">
        <v>7</v>
      </c>
      <c r="E817" s="3" t="n">
        <v>37.03</v>
      </c>
      <c r="F817" s="3" t="n">
        <v>6529324</v>
      </c>
      <c r="G817" s="3" t="n">
        <v>3</v>
      </c>
      <c r="H817" s="3" t="n">
        <v>238524.19</v>
      </c>
    </row>
    <row r="818" customFormat="false" ht="15" hidden="false" customHeight="false" outlineLevel="0" collapsed="false">
      <c r="A818" s="3" t="s">
        <v>372</v>
      </c>
      <c r="B818" s="3" t="s">
        <v>9</v>
      </c>
      <c r="C818" s="3" t="s">
        <v>8</v>
      </c>
      <c r="D818" s="3" t="s">
        <v>7</v>
      </c>
      <c r="E818" s="3" t="n">
        <v>36.16</v>
      </c>
      <c r="F818" s="3" t="n">
        <v>4368602</v>
      </c>
      <c r="G818" s="3" t="n">
        <v>2</v>
      </c>
      <c r="H818" s="3" t="n">
        <v>160066.01</v>
      </c>
    </row>
    <row r="819" customFormat="false" ht="15" hidden="false" customHeight="false" outlineLevel="0" collapsed="false">
      <c r="A819" s="3" t="s">
        <v>373</v>
      </c>
      <c r="B819" s="3" t="s">
        <v>9</v>
      </c>
      <c r="C819" s="3" t="s">
        <v>8</v>
      </c>
      <c r="D819" s="3" t="s">
        <v>7</v>
      </c>
      <c r="E819" s="3" t="n">
        <v>36.2</v>
      </c>
      <c r="F819" s="3" t="n">
        <v>1680835</v>
      </c>
      <c r="G819" s="3" t="n">
        <v>5</v>
      </c>
      <c r="H819" s="3" t="n">
        <v>630645.45</v>
      </c>
    </row>
    <row r="820" customFormat="false" ht="15" hidden="false" customHeight="false" outlineLevel="0" collapsed="false">
      <c r="A820" s="3" t="s">
        <v>374</v>
      </c>
      <c r="B820" s="3" t="s">
        <v>9</v>
      </c>
      <c r="C820" s="3" t="s">
        <v>8</v>
      </c>
      <c r="D820" s="3" t="s">
        <v>7</v>
      </c>
      <c r="E820" s="3" t="n">
        <v>36.59</v>
      </c>
      <c r="F820" s="3" t="n">
        <v>3463573</v>
      </c>
      <c r="G820" s="3" t="n">
        <v>0</v>
      </c>
      <c r="H820" s="3" t="n">
        <v>0</v>
      </c>
    </row>
    <row r="821" customFormat="false" ht="15" hidden="false" customHeight="false" outlineLevel="0" collapsed="false">
      <c r="A821" s="3" t="s">
        <v>375</v>
      </c>
      <c r="B821" s="3" t="s">
        <v>9</v>
      </c>
      <c r="C821" s="3" t="s">
        <v>8</v>
      </c>
      <c r="D821" s="3" t="s">
        <v>7</v>
      </c>
      <c r="E821" s="3" t="n">
        <v>35.9</v>
      </c>
      <c r="F821" s="3" t="n">
        <v>2633703</v>
      </c>
      <c r="G821" s="3" t="n">
        <v>0</v>
      </c>
      <c r="H821" s="3" t="n">
        <v>0</v>
      </c>
    </row>
    <row r="822" customFormat="false" ht="15" hidden="false" customHeight="false" outlineLevel="0" collapsed="false">
      <c r="A822" s="3" t="s">
        <v>376</v>
      </c>
      <c r="B822" s="3" t="s">
        <v>9</v>
      </c>
      <c r="C822" s="3" t="s">
        <v>8</v>
      </c>
      <c r="D822" s="3" t="s">
        <v>7</v>
      </c>
      <c r="E822" s="3" t="n">
        <v>35.49</v>
      </c>
      <c r="F822" s="3" t="n">
        <v>7724657</v>
      </c>
      <c r="G822" s="3" t="n">
        <v>3</v>
      </c>
      <c r="H822" s="3" t="n">
        <v>316969.26</v>
      </c>
    </row>
    <row r="823" customFormat="false" ht="15" hidden="false" customHeight="false" outlineLevel="0" collapsed="false">
      <c r="A823" s="3" t="s">
        <v>377</v>
      </c>
      <c r="B823" s="3" t="s">
        <v>9</v>
      </c>
      <c r="C823" s="3" t="s">
        <v>8</v>
      </c>
      <c r="D823" s="3" t="s">
        <v>7</v>
      </c>
      <c r="E823" s="3" t="n">
        <v>35.34</v>
      </c>
      <c r="F823" s="3" t="n">
        <v>2458306</v>
      </c>
      <c r="G823" s="3" t="n">
        <v>2</v>
      </c>
      <c r="H823" s="3" t="n">
        <v>10859.78</v>
      </c>
    </row>
    <row r="824" customFormat="false" ht="15" hidden="false" customHeight="false" outlineLevel="0" collapsed="false">
      <c r="A824" s="3" t="s">
        <v>378</v>
      </c>
      <c r="B824" s="3" t="s">
        <v>9</v>
      </c>
      <c r="C824" s="3" t="s">
        <v>8</v>
      </c>
      <c r="D824" s="3" t="s">
        <v>7</v>
      </c>
      <c r="E824" s="3" t="n">
        <v>36.19</v>
      </c>
      <c r="F824" s="3" t="n">
        <v>2706888</v>
      </c>
      <c r="G824" s="3" t="n">
        <v>0</v>
      </c>
      <c r="H824" s="3" t="n">
        <v>0</v>
      </c>
    </row>
    <row r="825" customFormat="false" ht="15" hidden="false" customHeight="false" outlineLevel="0" collapsed="false">
      <c r="A825" s="3" t="s">
        <v>379</v>
      </c>
      <c r="B825" s="3" t="s">
        <v>9</v>
      </c>
      <c r="C825" s="3" t="s">
        <v>8</v>
      </c>
      <c r="D825" s="3" t="s">
        <v>7</v>
      </c>
      <c r="E825" s="3" t="n">
        <v>37.29</v>
      </c>
      <c r="F825" s="3" t="n">
        <v>4811704</v>
      </c>
      <c r="G825" s="3" t="n">
        <v>1</v>
      </c>
      <c r="H825" s="3" t="n">
        <v>4254.48</v>
      </c>
    </row>
    <row r="826" customFormat="false" ht="15" hidden="false" customHeight="false" outlineLevel="0" collapsed="false">
      <c r="A826" s="3" t="s">
        <v>380</v>
      </c>
      <c r="B826" s="3" t="s">
        <v>9</v>
      </c>
      <c r="C826" s="3" t="s">
        <v>8</v>
      </c>
      <c r="D826" s="3" t="s">
        <v>7</v>
      </c>
      <c r="E826" s="3" t="n">
        <v>36.89</v>
      </c>
      <c r="F826" s="3" t="n">
        <v>6274753</v>
      </c>
      <c r="G826" s="3" t="n">
        <v>0</v>
      </c>
      <c r="H826" s="3" t="n">
        <v>0</v>
      </c>
    </row>
    <row r="827" customFormat="false" ht="15" hidden="false" customHeight="false" outlineLevel="0" collapsed="false">
      <c r="A827" s="3" t="s">
        <v>381</v>
      </c>
      <c r="B827" s="3" t="s">
        <v>9</v>
      </c>
      <c r="C827" s="3" t="s">
        <v>8</v>
      </c>
      <c r="D827" s="3" t="s">
        <v>7</v>
      </c>
      <c r="E827" s="3" t="n">
        <v>36.96</v>
      </c>
      <c r="F827" s="3" t="n">
        <v>705130</v>
      </c>
      <c r="G827" s="3" t="n">
        <v>2</v>
      </c>
      <c r="H827" s="3" t="n">
        <v>126357.48</v>
      </c>
    </row>
    <row r="828" customFormat="false" ht="15" hidden="false" customHeight="false" outlineLevel="0" collapsed="false">
      <c r="A828" s="3" t="s">
        <v>382</v>
      </c>
      <c r="B828" s="3" t="s">
        <v>9</v>
      </c>
      <c r="C828" s="3" t="s">
        <v>8</v>
      </c>
      <c r="D828" s="3" t="s">
        <v>7</v>
      </c>
      <c r="E828" s="3" t="n">
        <v>35.26</v>
      </c>
      <c r="F828" s="3" t="n">
        <v>7956485</v>
      </c>
      <c r="G828" s="3" t="n">
        <v>2</v>
      </c>
      <c r="H828" s="3" t="n">
        <v>174819.24</v>
      </c>
    </row>
    <row r="829" customFormat="false" ht="15" hidden="false" customHeight="false" outlineLevel="0" collapsed="false">
      <c r="A829" s="3" t="s">
        <v>383</v>
      </c>
      <c r="B829" s="3" t="s">
        <v>9</v>
      </c>
      <c r="C829" s="3" t="s">
        <v>8</v>
      </c>
      <c r="D829" s="3" t="s">
        <v>7</v>
      </c>
      <c r="E829" s="3" t="n">
        <v>35.05</v>
      </c>
      <c r="F829" s="3" t="n">
        <v>572923</v>
      </c>
      <c r="G829" s="3" t="n">
        <v>2</v>
      </c>
      <c r="H829" s="3" t="n">
        <v>137503.82</v>
      </c>
    </row>
    <row r="830" customFormat="false" ht="15" hidden="false" customHeight="false" outlineLevel="0" collapsed="false">
      <c r="A830" s="3" t="s">
        <v>384</v>
      </c>
      <c r="B830" s="3" t="s">
        <v>9</v>
      </c>
      <c r="C830" s="3" t="s">
        <v>8</v>
      </c>
      <c r="D830" s="3" t="s">
        <v>7</v>
      </c>
      <c r="E830" s="3" t="n">
        <v>34.63</v>
      </c>
      <c r="F830" s="3" t="n">
        <v>5552734</v>
      </c>
      <c r="G830" s="3" t="n">
        <v>1</v>
      </c>
      <c r="H830" s="3" t="n">
        <v>48682.2</v>
      </c>
    </row>
    <row r="831" customFormat="false" ht="15" hidden="false" customHeight="false" outlineLevel="0" collapsed="false">
      <c r="A831" s="3" t="s">
        <v>385</v>
      </c>
      <c r="B831" s="3" t="s">
        <v>9</v>
      </c>
      <c r="C831" s="3" t="s">
        <v>8</v>
      </c>
      <c r="D831" s="3" t="s">
        <v>7</v>
      </c>
      <c r="E831" s="3" t="n">
        <v>34.73</v>
      </c>
      <c r="F831" s="3" t="n">
        <v>7207371</v>
      </c>
      <c r="G831" s="3" t="n">
        <v>2</v>
      </c>
      <c r="H831" s="3" t="n">
        <v>65580.34</v>
      </c>
    </row>
    <row r="832" customFormat="false" ht="15" hidden="false" customHeight="false" outlineLevel="0" collapsed="false">
      <c r="A832" s="3" t="s">
        <v>386</v>
      </c>
      <c r="B832" s="3" t="s">
        <v>9</v>
      </c>
      <c r="C832" s="3" t="s">
        <v>8</v>
      </c>
      <c r="D832" s="3" t="s">
        <v>7</v>
      </c>
      <c r="E832" s="3" t="n">
        <v>34.5</v>
      </c>
      <c r="F832" s="3" t="n">
        <v>7324455</v>
      </c>
      <c r="G832" s="3" t="n">
        <v>1</v>
      </c>
      <c r="H832" s="3" t="n">
        <v>143873.28</v>
      </c>
    </row>
    <row r="833" customFormat="false" ht="15" hidden="false" customHeight="false" outlineLevel="0" collapsed="false">
      <c r="A833" s="3" t="s">
        <v>387</v>
      </c>
      <c r="B833" s="3" t="s">
        <v>9</v>
      </c>
      <c r="C833" s="3" t="s">
        <v>8</v>
      </c>
      <c r="D833" s="3" t="s">
        <v>7</v>
      </c>
      <c r="E833" s="3" t="n">
        <v>34.08</v>
      </c>
      <c r="F833" s="3" t="n">
        <v>2020749</v>
      </c>
      <c r="G833" s="3" t="n">
        <v>5</v>
      </c>
      <c r="H833" s="3" t="n">
        <v>342473.16</v>
      </c>
    </row>
    <row r="834" customFormat="false" ht="15" hidden="false" customHeight="false" outlineLevel="0" collapsed="false">
      <c r="A834" s="3" t="s">
        <v>388</v>
      </c>
      <c r="B834" s="3" t="s">
        <v>9</v>
      </c>
      <c r="C834" s="3" t="s">
        <v>8</v>
      </c>
      <c r="D834" s="3" t="s">
        <v>7</v>
      </c>
      <c r="E834" s="3" t="n">
        <v>34.08</v>
      </c>
      <c r="F834" s="3" t="n">
        <v>1300169</v>
      </c>
      <c r="G834" s="3" t="n">
        <v>3</v>
      </c>
      <c r="H834" s="3" t="n">
        <v>159903.32</v>
      </c>
    </row>
    <row r="835" customFormat="false" ht="15" hidden="false" customHeight="false" outlineLevel="0" collapsed="false">
      <c r="A835" s="3" t="s">
        <v>389</v>
      </c>
      <c r="B835" s="3" t="s">
        <v>9</v>
      </c>
      <c r="C835" s="3" t="s">
        <v>8</v>
      </c>
      <c r="D835" s="3" t="s">
        <v>7</v>
      </c>
      <c r="E835" s="3" t="n">
        <v>34.88</v>
      </c>
      <c r="F835" s="3" t="n">
        <v>4561054</v>
      </c>
      <c r="G835" s="3" t="n">
        <v>1</v>
      </c>
      <c r="H835" s="3" t="n">
        <v>17007.42</v>
      </c>
    </row>
    <row r="836" customFormat="false" ht="15" hidden="false" customHeight="false" outlineLevel="0" collapsed="false">
      <c r="A836" s="3" t="s">
        <v>390</v>
      </c>
      <c r="B836" s="3" t="s">
        <v>9</v>
      </c>
      <c r="C836" s="3" t="s">
        <v>8</v>
      </c>
      <c r="D836" s="3" t="s">
        <v>7</v>
      </c>
      <c r="E836" s="3" t="n">
        <v>34.42</v>
      </c>
      <c r="F836" s="3" t="n">
        <v>4192552</v>
      </c>
      <c r="G836" s="3" t="n">
        <v>3</v>
      </c>
      <c r="H836" s="3" t="n">
        <v>302142.68</v>
      </c>
    </row>
    <row r="837" customFormat="false" ht="15" hidden="false" customHeight="false" outlineLevel="0" collapsed="false">
      <c r="A837" s="3" t="s">
        <v>391</v>
      </c>
      <c r="B837" s="3" t="s">
        <v>9</v>
      </c>
      <c r="C837" s="3" t="s">
        <v>8</v>
      </c>
      <c r="D837" s="3" t="s">
        <v>7</v>
      </c>
      <c r="E837" s="3" t="n">
        <v>35.73</v>
      </c>
      <c r="F837" s="3" t="n">
        <v>7370051</v>
      </c>
      <c r="G837" s="3" t="n">
        <v>1</v>
      </c>
      <c r="H837" s="3" t="n">
        <v>137001.62</v>
      </c>
    </row>
    <row r="838" customFormat="false" ht="15" hidden="false" customHeight="false" outlineLevel="0" collapsed="false">
      <c r="A838" s="3" t="s">
        <v>392</v>
      </c>
      <c r="B838" s="3" t="s">
        <v>9</v>
      </c>
      <c r="C838" s="3" t="s">
        <v>8</v>
      </c>
      <c r="D838" s="3" t="s">
        <v>7</v>
      </c>
      <c r="E838" s="3" t="n">
        <v>35.59</v>
      </c>
      <c r="F838" s="3" t="n">
        <v>906111</v>
      </c>
      <c r="G838" s="3" t="n">
        <v>4</v>
      </c>
      <c r="H838" s="3" t="n">
        <v>456306.15</v>
      </c>
    </row>
    <row r="839" customFormat="false" ht="15" hidden="false" customHeight="false" outlineLevel="0" collapsed="false">
      <c r="A839" s="3" t="s">
        <v>393</v>
      </c>
      <c r="B839" s="3" t="s">
        <v>9</v>
      </c>
      <c r="C839" s="3" t="s">
        <v>8</v>
      </c>
      <c r="D839" s="3" t="s">
        <v>7</v>
      </c>
      <c r="E839" s="3" t="n">
        <v>35.81</v>
      </c>
      <c r="F839" s="3" t="n">
        <v>5647539</v>
      </c>
      <c r="G839" s="3" t="n">
        <v>4</v>
      </c>
      <c r="H839" s="3" t="n">
        <v>270266.65</v>
      </c>
    </row>
    <row r="840" customFormat="false" ht="15" hidden="false" customHeight="false" outlineLevel="0" collapsed="false">
      <c r="A840" s="3" t="s">
        <v>394</v>
      </c>
      <c r="B840" s="3" t="s">
        <v>9</v>
      </c>
      <c r="C840" s="3" t="s">
        <v>8</v>
      </c>
      <c r="D840" s="3" t="s">
        <v>7</v>
      </c>
      <c r="E840" s="3" t="n">
        <v>35.1</v>
      </c>
      <c r="F840" s="3" t="n">
        <v>3950529</v>
      </c>
      <c r="G840" s="3" t="n">
        <v>3</v>
      </c>
      <c r="H840" s="3" t="n">
        <v>305856.72</v>
      </c>
    </row>
    <row r="841" customFormat="false" ht="15" hidden="false" customHeight="false" outlineLevel="0" collapsed="false">
      <c r="A841" s="3" t="s">
        <v>395</v>
      </c>
      <c r="B841" s="3" t="s">
        <v>9</v>
      </c>
      <c r="C841" s="3" t="s">
        <v>8</v>
      </c>
      <c r="D841" s="3" t="s">
        <v>7</v>
      </c>
      <c r="E841" s="3" t="n">
        <v>35.06</v>
      </c>
      <c r="F841" s="3" t="n">
        <v>5095835</v>
      </c>
      <c r="G841" s="3" t="n">
        <v>3</v>
      </c>
      <c r="H841" s="3" t="n">
        <v>348868.52</v>
      </c>
    </row>
    <row r="842" customFormat="false" ht="15" hidden="false" customHeight="false" outlineLevel="0" collapsed="false">
      <c r="A842" s="3" t="s">
        <v>396</v>
      </c>
      <c r="B842" s="3" t="s">
        <v>9</v>
      </c>
      <c r="C842" s="3" t="s">
        <v>8</v>
      </c>
      <c r="D842" s="3" t="s">
        <v>7</v>
      </c>
      <c r="E842" s="3" t="n">
        <v>34.96</v>
      </c>
      <c r="F842" s="3" t="n">
        <v>4035090</v>
      </c>
      <c r="G842" s="3" t="n">
        <v>2</v>
      </c>
      <c r="H842" s="3" t="n">
        <v>217389.37</v>
      </c>
    </row>
    <row r="843" customFormat="false" ht="15" hidden="false" customHeight="false" outlineLevel="0" collapsed="false">
      <c r="A843" s="3" t="s">
        <v>397</v>
      </c>
      <c r="B843" s="3" t="s">
        <v>9</v>
      </c>
      <c r="C843" s="3" t="s">
        <v>8</v>
      </c>
      <c r="D843" s="3" t="s">
        <v>7</v>
      </c>
      <c r="E843" s="3" t="n">
        <v>34.5</v>
      </c>
      <c r="F843" s="3" t="n">
        <v>3292322</v>
      </c>
      <c r="G843" s="3" t="n">
        <v>3</v>
      </c>
      <c r="H843" s="3" t="n">
        <v>141688.2</v>
      </c>
    </row>
    <row r="844" customFormat="false" ht="15" hidden="false" customHeight="false" outlineLevel="0" collapsed="false">
      <c r="A844" s="3" t="s">
        <v>398</v>
      </c>
      <c r="B844" s="3" t="s">
        <v>9</v>
      </c>
      <c r="C844" s="3" t="s">
        <v>8</v>
      </c>
      <c r="D844" s="3" t="s">
        <v>7</v>
      </c>
      <c r="E844" s="3" t="n">
        <v>34.1</v>
      </c>
      <c r="F844" s="3" t="n">
        <v>1483543</v>
      </c>
      <c r="G844" s="3" t="n">
        <v>2</v>
      </c>
      <c r="H844" s="3" t="n">
        <v>154957.5</v>
      </c>
    </row>
    <row r="845" customFormat="false" ht="15" hidden="false" customHeight="false" outlineLevel="0" collapsed="false">
      <c r="A845" s="3" t="s">
        <v>399</v>
      </c>
      <c r="B845" s="3" t="s">
        <v>9</v>
      </c>
      <c r="C845" s="3" t="s">
        <v>8</v>
      </c>
      <c r="D845" s="3" t="s">
        <v>7</v>
      </c>
      <c r="E845" s="3" t="n">
        <v>33.71</v>
      </c>
      <c r="F845" s="3" t="n">
        <v>3741640</v>
      </c>
      <c r="G845" s="3" t="n">
        <v>2</v>
      </c>
      <c r="H845" s="3" t="n">
        <v>194922.11</v>
      </c>
    </row>
    <row r="846" customFormat="false" ht="15" hidden="false" customHeight="false" outlineLevel="0" collapsed="false">
      <c r="A846" s="3" t="s">
        <v>400</v>
      </c>
      <c r="B846" s="3" t="s">
        <v>9</v>
      </c>
      <c r="C846" s="3" t="s">
        <v>8</v>
      </c>
      <c r="D846" s="3" t="s">
        <v>7</v>
      </c>
      <c r="E846" s="3" t="n">
        <v>33.5</v>
      </c>
      <c r="F846" s="3" t="n">
        <v>1621610</v>
      </c>
      <c r="G846" s="3" t="n">
        <v>4</v>
      </c>
      <c r="H846" s="3" t="n">
        <v>257198.53</v>
      </c>
    </row>
    <row r="847" customFormat="false" ht="15" hidden="false" customHeight="false" outlineLevel="0" collapsed="false">
      <c r="A847" s="3" t="s">
        <v>401</v>
      </c>
      <c r="B847" s="3" t="s">
        <v>9</v>
      </c>
      <c r="C847" s="3" t="s">
        <v>8</v>
      </c>
      <c r="D847" s="3" t="s">
        <v>7</v>
      </c>
      <c r="E847" s="3" t="n">
        <v>33.62</v>
      </c>
      <c r="F847" s="3" t="n">
        <v>4377552</v>
      </c>
      <c r="G847" s="3" t="n">
        <v>1</v>
      </c>
      <c r="H847" s="3" t="n">
        <v>45218.79</v>
      </c>
    </row>
    <row r="848" customFormat="false" ht="15" hidden="false" customHeight="false" outlineLevel="0" collapsed="false">
      <c r="A848" s="3" t="s">
        <v>402</v>
      </c>
      <c r="B848" s="3" t="s">
        <v>9</v>
      </c>
      <c r="C848" s="3" t="s">
        <v>8</v>
      </c>
      <c r="D848" s="3" t="s">
        <v>7</v>
      </c>
      <c r="E848" s="3" t="n">
        <v>33.26</v>
      </c>
      <c r="F848" s="3" t="n">
        <v>4716038</v>
      </c>
      <c r="G848" s="3" t="n">
        <v>1</v>
      </c>
      <c r="H848" s="3" t="n">
        <v>92074.5</v>
      </c>
    </row>
    <row r="849" customFormat="false" ht="15" hidden="false" customHeight="false" outlineLevel="0" collapsed="false">
      <c r="A849" s="3" t="s">
        <v>403</v>
      </c>
      <c r="B849" s="3" t="s">
        <v>9</v>
      </c>
      <c r="C849" s="3" t="s">
        <v>8</v>
      </c>
      <c r="D849" s="3" t="s">
        <v>7</v>
      </c>
      <c r="E849" s="3" t="n">
        <v>32.7</v>
      </c>
      <c r="F849" s="3" t="n">
        <v>4074045</v>
      </c>
      <c r="G849" s="3" t="n">
        <v>0</v>
      </c>
      <c r="H849" s="3" t="n">
        <v>0</v>
      </c>
    </row>
    <row r="850" customFormat="false" ht="15" hidden="false" customHeight="false" outlineLevel="0" collapsed="false">
      <c r="A850" s="3" t="s">
        <v>404</v>
      </c>
      <c r="B850" s="3" t="s">
        <v>9</v>
      </c>
      <c r="C850" s="3" t="s">
        <v>8</v>
      </c>
      <c r="D850" s="3" t="s">
        <v>7</v>
      </c>
      <c r="E850" s="3" t="n">
        <v>32.45</v>
      </c>
      <c r="F850" s="3" t="n">
        <v>3207215</v>
      </c>
      <c r="G850" s="3" t="n">
        <v>3</v>
      </c>
      <c r="H850" s="3" t="n">
        <v>97654.92</v>
      </c>
    </row>
    <row r="851" customFormat="false" ht="15" hidden="false" customHeight="false" outlineLevel="0" collapsed="false">
      <c r="A851" s="3" t="s">
        <v>405</v>
      </c>
      <c r="B851" s="3" t="s">
        <v>9</v>
      </c>
      <c r="C851" s="3" t="s">
        <v>8</v>
      </c>
      <c r="D851" s="3" t="s">
        <v>7</v>
      </c>
      <c r="E851" s="3" t="n">
        <v>31.19</v>
      </c>
      <c r="F851" s="3" t="n">
        <v>7005264</v>
      </c>
      <c r="G851" s="3" t="n">
        <v>1</v>
      </c>
      <c r="H851" s="3" t="n">
        <v>17554.34</v>
      </c>
    </row>
    <row r="852" customFormat="false" ht="15" hidden="false" customHeight="false" outlineLevel="0" collapsed="false">
      <c r="A852" s="3" t="s">
        <v>406</v>
      </c>
      <c r="B852" s="3" t="s">
        <v>9</v>
      </c>
      <c r="C852" s="3" t="s">
        <v>8</v>
      </c>
      <c r="D852" s="3" t="s">
        <v>7</v>
      </c>
      <c r="E852" s="3" t="n">
        <v>30.7</v>
      </c>
      <c r="F852" s="3" t="n">
        <v>5368482</v>
      </c>
      <c r="G852" s="3" t="n">
        <v>3</v>
      </c>
      <c r="H852" s="3" t="n">
        <v>151286.76</v>
      </c>
    </row>
    <row r="853" customFormat="false" ht="15" hidden="false" customHeight="false" outlineLevel="0" collapsed="false">
      <c r="A853" s="3" t="s">
        <v>407</v>
      </c>
      <c r="B853" s="3" t="s">
        <v>9</v>
      </c>
      <c r="C853" s="3" t="s">
        <v>8</v>
      </c>
      <c r="D853" s="3" t="s">
        <v>7</v>
      </c>
      <c r="E853" s="3" t="n">
        <v>31.13</v>
      </c>
      <c r="F853" s="3" t="n">
        <v>6023946</v>
      </c>
      <c r="G853" s="3" t="n">
        <v>6</v>
      </c>
      <c r="H853" s="3" t="n">
        <v>513162.33</v>
      </c>
    </row>
    <row r="854" customFormat="false" ht="15" hidden="false" customHeight="false" outlineLevel="0" collapsed="false">
      <c r="A854" s="3" t="s">
        <v>408</v>
      </c>
      <c r="B854" s="3" t="s">
        <v>9</v>
      </c>
      <c r="C854" s="3" t="s">
        <v>8</v>
      </c>
      <c r="D854" s="3" t="s">
        <v>7</v>
      </c>
      <c r="E854" s="3" t="n">
        <v>31.99</v>
      </c>
      <c r="F854" s="3" t="n">
        <v>5237841</v>
      </c>
      <c r="G854" s="3" t="n">
        <v>0</v>
      </c>
      <c r="H854" s="3" t="n">
        <v>0</v>
      </c>
    </row>
    <row r="855" customFormat="false" ht="15" hidden="false" customHeight="false" outlineLevel="0" collapsed="false">
      <c r="A855" s="3" t="s">
        <v>409</v>
      </c>
      <c r="B855" s="3" t="s">
        <v>9</v>
      </c>
      <c r="C855" s="3" t="s">
        <v>8</v>
      </c>
      <c r="D855" s="3" t="s">
        <v>7</v>
      </c>
      <c r="E855" s="3" t="n">
        <v>32.2</v>
      </c>
      <c r="F855" s="3" t="n">
        <v>4787281</v>
      </c>
      <c r="G855" s="3" t="n">
        <v>3</v>
      </c>
      <c r="H855" s="3" t="n">
        <v>137327.85</v>
      </c>
    </row>
    <row r="856" customFormat="false" ht="15" hidden="false" customHeight="false" outlineLevel="0" collapsed="false">
      <c r="A856" s="3" t="s">
        <v>410</v>
      </c>
      <c r="B856" s="3" t="s">
        <v>9</v>
      </c>
      <c r="C856" s="3" t="s">
        <v>8</v>
      </c>
      <c r="D856" s="3" t="s">
        <v>7</v>
      </c>
      <c r="E856" s="3" t="n">
        <v>32.47</v>
      </c>
      <c r="F856" s="3" t="n">
        <v>2211634</v>
      </c>
      <c r="G856" s="3" t="n">
        <v>1</v>
      </c>
      <c r="H856" s="3" t="n">
        <v>78480.6</v>
      </c>
    </row>
    <row r="857" customFormat="false" ht="15" hidden="false" customHeight="false" outlineLevel="0" collapsed="false">
      <c r="A857" s="3" t="s">
        <v>411</v>
      </c>
      <c r="B857" s="3" t="s">
        <v>9</v>
      </c>
      <c r="C857" s="3" t="s">
        <v>8</v>
      </c>
      <c r="D857" s="3" t="s">
        <v>7</v>
      </c>
      <c r="E857" s="3" t="n">
        <v>32.27</v>
      </c>
      <c r="F857" s="3" t="n">
        <v>3836737</v>
      </c>
      <c r="G857" s="3" t="n">
        <v>1</v>
      </c>
      <c r="H857" s="3" t="n">
        <v>128913.08</v>
      </c>
    </row>
    <row r="858" customFormat="false" ht="15" hidden="false" customHeight="false" outlineLevel="0" collapsed="false">
      <c r="A858" s="3" t="s">
        <v>412</v>
      </c>
      <c r="B858" s="3" t="s">
        <v>9</v>
      </c>
      <c r="C858" s="3" t="s">
        <v>8</v>
      </c>
      <c r="D858" s="3" t="s">
        <v>7</v>
      </c>
      <c r="E858" s="3" t="n">
        <v>32.7</v>
      </c>
      <c r="F858" s="3" t="n">
        <v>7741445</v>
      </c>
      <c r="G858" s="3" t="n">
        <v>2</v>
      </c>
      <c r="H858" s="3" t="n">
        <v>129709.54</v>
      </c>
    </row>
    <row r="859" customFormat="false" ht="15" hidden="false" customHeight="false" outlineLevel="0" collapsed="false">
      <c r="A859" s="3" t="s">
        <v>413</v>
      </c>
      <c r="B859" s="3" t="s">
        <v>9</v>
      </c>
      <c r="C859" s="3" t="s">
        <v>8</v>
      </c>
      <c r="D859" s="3" t="s">
        <v>7</v>
      </c>
      <c r="E859" s="3" t="n">
        <v>32.37</v>
      </c>
      <c r="F859" s="3" t="n">
        <v>7553280</v>
      </c>
      <c r="G859" s="3" t="n">
        <v>1</v>
      </c>
      <c r="H859" s="3" t="n">
        <v>25654.14</v>
      </c>
    </row>
    <row r="860" customFormat="false" ht="15" hidden="false" customHeight="false" outlineLevel="0" collapsed="false">
      <c r="A860" s="3" t="s">
        <v>414</v>
      </c>
      <c r="B860" s="3" t="s">
        <v>9</v>
      </c>
      <c r="C860" s="3" t="s">
        <v>8</v>
      </c>
      <c r="D860" s="3" t="s">
        <v>7</v>
      </c>
      <c r="E860" s="3" t="n">
        <v>32.56</v>
      </c>
      <c r="F860" s="3" t="n">
        <v>1272569</v>
      </c>
      <c r="G860" s="3" t="n">
        <v>3</v>
      </c>
      <c r="H860" s="3" t="n">
        <v>316932.52</v>
      </c>
    </row>
    <row r="861" customFormat="false" ht="15" hidden="false" customHeight="false" outlineLevel="0" collapsed="false">
      <c r="A861" s="3" t="s">
        <v>415</v>
      </c>
      <c r="B861" s="3" t="s">
        <v>9</v>
      </c>
      <c r="C861" s="3" t="s">
        <v>8</v>
      </c>
      <c r="D861" s="3" t="s">
        <v>7</v>
      </c>
      <c r="E861" s="3" t="n">
        <v>33.66</v>
      </c>
      <c r="F861" s="3" t="n">
        <v>6237472</v>
      </c>
      <c r="G861" s="3" t="n">
        <v>1</v>
      </c>
      <c r="H861" s="3" t="n">
        <v>120955.16</v>
      </c>
    </row>
    <row r="862" customFormat="false" ht="15" hidden="false" customHeight="false" outlineLevel="0" collapsed="false">
      <c r="A862" s="3" t="s">
        <v>416</v>
      </c>
      <c r="B862" s="3" t="s">
        <v>9</v>
      </c>
      <c r="C862" s="3" t="s">
        <v>8</v>
      </c>
      <c r="D862" s="3" t="s">
        <v>7</v>
      </c>
      <c r="E862" s="3" t="n">
        <v>34.14</v>
      </c>
      <c r="F862" s="3" t="n">
        <v>5411245</v>
      </c>
      <c r="G862" s="3" t="n">
        <v>0</v>
      </c>
      <c r="H862" s="3" t="n">
        <v>0</v>
      </c>
    </row>
    <row r="863" customFormat="false" ht="15" hidden="false" customHeight="false" outlineLevel="0" collapsed="false">
      <c r="A863" s="3" t="s">
        <v>417</v>
      </c>
      <c r="B863" s="3" t="s">
        <v>9</v>
      </c>
      <c r="C863" s="3" t="s">
        <v>8</v>
      </c>
      <c r="D863" s="3" t="s">
        <v>7</v>
      </c>
      <c r="E863" s="3" t="n">
        <v>34.53</v>
      </c>
      <c r="F863" s="3" t="n">
        <v>1484578</v>
      </c>
      <c r="G863" s="3" t="n">
        <v>3</v>
      </c>
      <c r="H863" s="3" t="n">
        <v>258840.58</v>
      </c>
    </row>
    <row r="864" customFormat="false" ht="15" hidden="false" customHeight="false" outlineLevel="0" collapsed="false">
      <c r="A864" s="3" t="s">
        <v>418</v>
      </c>
      <c r="B864" s="3" t="s">
        <v>9</v>
      </c>
      <c r="C864" s="3" t="s">
        <v>8</v>
      </c>
      <c r="D864" s="3" t="s">
        <v>7</v>
      </c>
      <c r="E864" s="3" t="n">
        <v>34.17</v>
      </c>
      <c r="F864" s="3" t="n">
        <v>6952766</v>
      </c>
      <c r="G864" s="3" t="n">
        <v>0</v>
      </c>
      <c r="H864" s="3" t="n">
        <v>0</v>
      </c>
    </row>
    <row r="865" customFormat="false" ht="15" hidden="false" customHeight="false" outlineLevel="0" collapsed="false">
      <c r="A865" s="3" t="s">
        <v>419</v>
      </c>
      <c r="B865" s="3" t="s">
        <v>9</v>
      </c>
      <c r="C865" s="3" t="s">
        <v>8</v>
      </c>
      <c r="D865" s="3" t="s">
        <v>7</v>
      </c>
      <c r="E865" s="3" t="n">
        <v>33.85</v>
      </c>
      <c r="F865" s="3" t="n">
        <v>3836336</v>
      </c>
      <c r="G865" s="3" t="n">
        <v>5</v>
      </c>
      <c r="H865" s="3" t="n">
        <v>409227.54</v>
      </c>
    </row>
    <row r="866" customFormat="false" ht="15" hidden="false" customHeight="false" outlineLevel="0" collapsed="false">
      <c r="A866" s="3" t="s">
        <v>420</v>
      </c>
      <c r="B866" s="3" t="s">
        <v>9</v>
      </c>
      <c r="C866" s="3" t="s">
        <v>8</v>
      </c>
      <c r="D866" s="3" t="s">
        <v>7</v>
      </c>
      <c r="E866" s="3" t="n">
        <v>34.46</v>
      </c>
      <c r="F866" s="3" t="n">
        <v>4981881</v>
      </c>
      <c r="G866" s="3" t="n">
        <v>2</v>
      </c>
      <c r="H866" s="3" t="n">
        <v>24477.61</v>
      </c>
    </row>
    <row r="867" customFormat="false" ht="15" hidden="false" customHeight="false" outlineLevel="0" collapsed="false">
      <c r="A867" s="3" t="s">
        <v>421</v>
      </c>
      <c r="B867" s="3" t="s">
        <v>9</v>
      </c>
      <c r="C867" s="3" t="s">
        <v>8</v>
      </c>
      <c r="D867" s="3" t="s">
        <v>7</v>
      </c>
      <c r="E867" s="3" t="n">
        <v>33.85</v>
      </c>
      <c r="F867" s="3" t="n">
        <v>2822459</v>
      </c>
      <c r="G867" s="3" t="n">
        <v>3</v>
      </c>
      <c r="H867" s="3" t="n">
        <v>370160.22</v>
      </c>
    </row>
    <row r="868" customFormat="false" ht="15" hidden="false" customHeight="false" outlineLevel="0" collapsed="false">
      <c r="A868" s="3" t="s">
        <v>422</v>
      </c>
      <c r="B868" s="3" t="s">
        <v>9</v>
      </c>
      <c r="C868" s="3" t="s">
        <v>8</v>
      </c>
      <c r="D868" s="3" t="s">
        <v>7</v>
      </c>
      <c r="E868" s="3" t="n">
        <v>33.21</v>
      </c>
      <c r="F868" s="3" t="n">
        <v>3813952</v>
      </c>
      <c r="G868" s="3" t="n">
        <v>2</v>
      </c>
      <c r="H868" s="3" t="n">
        <v>182012.25</v>
      </c>
    </row>
    <row r="869" customFormat="false" ht="15" hidden="false" customHeight="false" outlineLevel="0" collapsed="false">
      <c r="A869" s="3" t="s">
        <v>423</v>
      </c>
      <c r="B869" s="3" t="s">
        <v>9</v>
      </c>
      <c r="C869" s="3" t="s">
        <v>8</v>
      </c>
      <c r="D869" s="3" t="s">
        <v>7</v>
      </c>
      <c r="E869" s="3" t="n">
        <v>32.89</v>
      </c>
      <c r="F869" s="3" t="n">
        <v>6859598</v>
      </c>
      <c r="G869" s="3" t="n">
        <v>2</v>
      </c>
      <c r="H869" s="3" t="n">
        <v>242690.33</v>
      </c>
    </row>
    <row r="870" customFormat="false" ht="15" hidden="false" customHeight="false" outlineLevel="0" collapsed="false">
      <c r="A870" s="3" t="s">
        <v>424</v>
      </c>
      <c r="B870" s="3" t="s">
        <v>9</v>
      </c>
      <c r="C870" s="3" t="s">
        <v>8</v>
      </c>
      <c r="D870" s="3" t="s">
        <v>7</v>
      </c>
      <c r="E870" s="3" t="n">
        <v>33.23</v>
      </c>
      <c r="F870" s="3" t="n">
        <v>7415662</v>
      </c>
      <c r="G870" s="3" t="n">
        <v>0</v>
      </c>
      <c r="H870" s="3" t="n">
        <v>0</v>
      </c>
    </row>
    <row r="871" customFormat="false" ht="15" hidden="false" customHeight="false" outlineLevel="0" collapsed="false">
      <c r="A871" s="3" t="s">
        <v>425</v>
      </c>
      <c r="B871" s="3" t="s">
        <v>9</v>
      </c>
      <c r="C871" s="3" t="s">
        <v>8</v>
      </c>
      <c r="D871" s="3" t="s">
        <v>7</v>
      </c>
      <c r="E871" s="3" t="n">
        <v>33.87</v>
      </c>
      <c r="F871" s="3" t="n">
        <v>2234115</v>
      </c>
      <c r="G871" s="3" t="n">
        <v>1</v>
      </c>
      <c r="H871" s="3" t="n">
        <v>128251.52</v>
      </c>
    </row>
    <row r="872" customFormat="false" ht="15" hidden="false" customHeight="false" outlineLevel="0" collapsed="false">
      <c r="A872" s="3" t="s">
        <v>426</v>
      </c>
      <c r="B872" s="3" t="s">
        <v>9</v>
      </c>
      <c r="C872" s="3" t="s">
        <v>8</v>
      </c>
      <c r="D872" s="3" t="s">
        <v>7</v>
      </c>
      <c r="E872" s="3" t="n">
        <v>33.63</v>
      </c>
      <c r="F872" s="3" t="n">
        <v>4704157</v>
      </c>
      <c r="G872" s="3" t="n">
        <v>1</v>
      </c>
      <c r="H872" s="3" t="n">
        <v>128313.8</v>
      </c>
    </row>
    <row r="873" customFormat="false" ht="15" hidden="false" customHeight="false" outlineLevel="0" collapsed="false">
      <c r="A873" s="3" t="s">
        <v>427</v>
      </c>
      <c r="B873" s="3" t="s">
        <v>9</v>
      </c>
      <c r="C873" s="3" t="s">
        <v>8</v>
      </c>
      <c r="D873" s="3" t="s">
        <v>7</v>
      </c>
      <c r="E873" s="3" t="n">
        <v>33.34</v>
      </c>
      <c r="F873" s="3" t="n">
        <v>2472352</v>
      </c>
      <c r="G873" s="3" t="n">
        <v>1</v>
      </c>
      <c r="H873" s="3" t="n">
        <v>132551.98</v>
      </c>
    </row>
    <row r="874" customFormat="false" ht="15" hidden="false" customHeight="false" outlineLevel="0" collapsed="false">
      <c r="A874" s="3" t="s">
        <v>428</v>
      </c>
      <c r="B874" s="3" t="s">
        <v>9</v>
      </c>
      <c r="C874" s="3" t="s">
        <v>8</v>
      </c>
      <c r="D874" s="3" t="s">
        <v>7</v>
      </c>
      <c r="E874" s="3" t="n">
        <v>33.55</v>
      </c>
      <c r="F874" s="3" t="n">
        <v>7324658</v>
      </c>
      <c r="G874" s="3" t="n">
        <v>2</v>
      </c>
      <c r="H874" s="3" t="n">
        <v>157565.12</v>
      </c>
    </row>
    <row r="875" customFormat="false" ht="15" hidden="false" customHeight="false" outlineLevel="0" collapsed="false">
      <c r="A875" s="3" t="s">
        <v>429</v>
      </c>
      <c r="B875" s="3" t="s">
        <v>9</v>
      </c>
      <c r="C875" s="3" t="s">
        <v>8</v>
      </c>
      <c r="D875" s="3" t="s">
        <v>7</v>
      </c>
      <c r="E875" s="3" t="n">
        <v>33.87</v>
      </c>
      <c r="F875" s="3" t="n">
        <v>3596779</v>
      </c>
      <c r="G875" s="3" t="n">
        <v>3</v>
      </c>
      <c r="H875" s="3" t="n">
        <v>229660.4</v>
      </c>
    </row>
    <row r="876" customFormat="false" ht="15" hidden="false" customHeight="false" outlineLevel="0" collapsed="false">
      <c r="A876" s="3" t="s">
        <v>430</v>
      </c>
      <c r="B876" s="3" t="s">
        <v>9</v>
      </c>
      <c r="C876" s="3" t="s">
        <v>8</v>
      </c>
      <c r="D876" s="3" t="s">
        <v>7</v>
      </c>
      <c r="E876" s="3" t="n">
        <v>33</v>
      </c>
      <c r="F876" s="3" t="n">
        <v>5276695</v>
      </c>
      <c r="G876" s="3" t="n">
        <v>4</v>
      </c>
      <c r="H876" s="3" t="n">
        <v>414998.67</v>
      </c>
    </row>
    <row r="877" customFormat="false" ht="15" hidden="false" customHeight="false" outlineLevel="0" collapsed="false">
      <c r="A877" s="3" t="s">
        <v>431</v>
      </c>
      <c r="B877" s="3" t="s">
        <v>9</v>
      </c>
      <c r="C877" s="3" t="s">
        <v>8</v>
      </c>
      <c r="D877" s="3" t="s">
        <v>7</v>
      </c>
      <c r="E877" s="3" t="n">
        <v>32.64</v>
      </c>
      <c r="F877" s="3" t="n">
        <v>872240</v>
      </c>
      <c r="G877" s="3" t="n">
        <v>3</v>
      </c>
      <c r="H877" s="3" t="n">
        <v>360817.44</v>
      </c>
    </row>
    <row r="878" customFormat="false" ht="15" hidden="false" customHeight="false" outlineLevel="0" collapsed="false">
      <c r="A878" s="3" t="s">
        <v>432</v>
      </c>
      <c r="B878" s="3" t="s">
        <v>9</v>
      </c>
      <c r="C878" s="3" t="s">
        <v>8</v>
      </c>
      <c r="D878" s="3" t="s">
        <v>7</v>
      </c>
      <c r="E878" s="3" t="n">
        <v>32.32</v>
      </c>
      <c r="F878" s="3" t="n">
        <v>2518963</v>
      </c>
      <c r="G878" s="3" t="n">
        <v>1</v>
      </c>
      <c r="H878" s="3" t="n">
        <v>81977.4</v>
      </c>
    </row>
    <row r="879" customFormat="false" ht="15" hidden="false" customHeight="false" outlineLevel="0" collapsed="false">
      <c r="A879" s="3" t="s">
        <v>433</v>
      </c>
      <c r="B879" s="3" t="s">
        <v>9</v>
      </c>
      <c r="C879" s="3" t="s">
        <v>8</v>
      </c>
      <c r="D879" s="3" t="s">
        <v>7</v>
      </c>
      <c r="E879" s="3" t="n">
        <v>32.11</v>
      </c>
      <c r="F879" s="3" t="n">
        <v>3064346</v>
      </c>
      <c r="G879" s="3" t="n">
        <v>2</v>
      </c>
      <c r="H879" s="3" t="n">
        <v>147740.84</v>
      </c>
    </row>
    <row r="880" customFormat="false" ht="15" hidden="false" customHeight="false" outlineLevel="0" collapsed="false">
      <c r="A880" s="3" t="s">
        <v>434</v>
      </c>
      <c r="B880" s="3" t="s">
        <v>9</v>
      </c>
      <c r="C880" s="3" t="s">
        <v>8</v>
      </c>
      <c r="D880" s="3" t="s">
        <v>7</v>
      </c>
      <c r="E880" s="3" t="n">
        <v>31.2</v>
      </c>
      <c r="F880" s="3" t="n">
        <v>3977633</v>
      </c>
      <c r="G880" s="3" t="n">
        <v>1</v>
      </c>
      <c r="H880" s="3" t="n">
        <v>23437.5</v>
      </c>
    </row>
    <row r="881" customFormat="false" ht="15" hidden="false" customHeight="false" outlineLevel="0" collapsed="false">
      <c r="A881" s="3" t="s">
        <v>435</v>
      </c>
      <c r="B881" s="3" t="s">
        <v>9</v>
      </c>
      <c r="C881" s="3" t="s">
        <v>8</v>
      </c>
      <c r="D881" s="3" t="s">
        <v>7</v>
      </c>
      <c r="E881" s="3" t="n">
        <v>31.32</v>
      </c>
      <c r="F881" s="3" t="n">
        <v>6317396</v>
      </c>
      <c r="G881" s="3" t="n">
        <v>1</v>
      </c>
      <c r="H881" s="3" t="n">
        <v>142126.9</v>
      </c>
    </row>
    <row r="882" customFormat="false" ht="15" hidden="false" customHeight="false" outlineLevel="0" collapsed="false">
      <c r="A882" s="3" t="s">
        <v>436</v>
      </c>
      <c r="B882" s="3" t="s">
        <v>9</v>
      </c>
      <c r="C882" s="3" t="s">
        <v>8</v>
      </c>
      <c r="D882" s="3" t="s">
        <v>7</v>
      </c>
      <c r="E882" s="3" t="n">
        <v>30.82</v>
      </c>
      <c r="F882" s="3" t="n">
        <v>6811544</v>
      </c>
      <c r="G882" s="3" t="n">
        <v>4</v>
      </c>
      <c r="H882" s="3" t="n">
        <v>212258.39</v>
      </c>
    </row>
    <row r="883" customFormat="false" ht="15" hidden="false" customHeight="false" outlineLevel="0" collapsed="false">
      <c r="A883" s="3" t="s">
        <v>437</v>
      </c>
      <c r="B883" s="3" t="s">
        <v>9</v>
      </c>
      <c r="C883" s="3" t="s">
        <v>8</v>
      </c>
      <c r="D883" s="3" t="s">
        <v>7</v>
      </c>
      <c r="E883" s="3" t="n">
        <v>31.25</v>
      </c>
      <c r="F883" s="3" t="n">
        <v>6284189</v>
      </c>
      <c r="G883" s="3" t="n">
        <v>1</v>
      </c>
      <c r="H883" s="3" t="n">
        <v>15727.66</v>
      </c>
    </row>
    <row r="884" customFormat="false" ht="15" hidden="false" customHeight="false" outlineLevel="0" collapsed="false">
      <c r="A884" s="3" t="s">
        <v>438</v>
      </c>
      <c r="B884" s="3" t="s">
        <v>9</v>
      </c>
      <c r="C884" s="3" t="s">
        <v>8</v>
      </c>
      <c r="D884" s="3" t="s">
        <v>7</v>
      </c>
      <c r="E884" s="3" t="n">
        <v>30.28</v>
      </c>
      <c r="F884" s="3" t="n">
        <v>3956259</v>
      </c>
      <c r="G884" s="3" t="n">
        <v>3</v>
      </c>
      <c r="H884" s="3" t="n">
        <v>261492.32</v>
      </c>
    </row>
    <row r="885" customFormat="false" ht="15" hidden="false" customHeight="false" outlineLevel="0" collapsed="false">
      <c r="A885" s="3" t="s">
        <v>439</v>
      </c>
      <c r="B885" s="3" t="s">
        <v>9</v>
      </c>
      <c r="C885" s="3" t="s">
        <v>8</v>
      </c>
      <c r="D885" s="3" t="s">
        <v>7</v>
      </c>
      <c r="E885" s="3" t="n">
        <v>30.36</v>
      </c>
      <c r="F885" s="3" t="n">
        <v>2840820</v>
      </c>
      <c r="G885" s="3" t="n">
        <v>1</v>
      </c>
      <c r="H885" s="3" t="n">
        <v>91839.24</v>
      </c>
    </row>
    <row r="886" customFormat="false" ht="15" hidden="false" customHeight="false" outlineLevel="0" collapsed="false">
      <c r="A886" s="3" t="s">
        <v>440</v>
      </c>
      <c r="B886" s="3" t="s">
        <v>9</v>
      </c>
      <c r="C886" s="3" t="s">
        <v>8</v>
      </c>
      <c r="D886" s="3" t="s">
        <v>7</v>
      </c>
      <c r="E886" s="3" t="n">
        <v>29.69</v>
      </c>
      <c r="F886" s="3" t="n">
        <v>7530656</v>
      </c>
      <c r="G886" s="3" t="n">
        <v>2</v>
      </c>
      <c r="H886" s="3" t="n">
        <v>143108.2</v>
      </c>
    </row>
    <row r="887" customFormat="false" ht="15" hidden="false" customHeight="false" outlineLevel="0" collapsed="false">
      <c r="A887" s="3" t="s">
        <v>441</v>
      </c>
      <c r="B887" s="3" t="s">
        <v>9</v>
      </c>
      <c r="C887" s="3" t="s">
        <v>8</v>
      </c>
      <c r="D887" s="3" t="s">
        <v>7</v>
      </c>
      <c r="E887" s="3" t="n">
        <v>29.28</v>
      </c>
      <c r="F887" s="3" t="n">
        <v>6977432</v>
      </c>
      <c r="G887" s="3" t="n">
        <v>3</v>
      </c>
      <c r="H887" s="3" t="n">
        <v>65897.24</v>
      </c>
    </row>
    <row r="888" customFormat="false" ht="15" hidden="false" customHeight="false" outlineLevel="0" collapsed="false">
      <c r="A888" s="3" t="s">
        <v>442</v>
      </c>
      <c r="B888" s="3" t="s">
        <v>9</v>
      </c>
      <c r="C888" s="3" t="s">
        <v>8</v>
      </c>
      <c r="D888" s="3" t="s">
        <v>7</v>
      </c>
      <c r="E888" s="3" t="n">
        <v>29.22</v>
      </c>
      <c r="F888" s="3" t="n">
        <v>2933851</v>
      </c>
      <c r="G888" s="3" t="n">
        <v>3</v>
      </c>
      <c r="H888" s="3" t="n">
        <v>239883.4</v>
      </c>
    </row>
    <row r="889" customFormat="false" ht="15" hidden="false" customHeight="false" outlineLevel="0" collapsed="false">
      <c r="A889" s="3" t="s">
        <v>443</v>
      </c>
      <c r="B889" s="3" t="s">
        <v>9</v>
      </c>
      <c r="C889" s="3" t="s">
        <v>8</v>
      </c>
      <c r="D889" s="3" t="s">
        <v>7</v>
      </c>
      <c r="E889" s="3" t="n">
        <v>29.43</v>
      </c>
      <c r="F889" s="3" t="n">
        <v>814950</v>
      </c>
      <c r="G889" s="3" t="n">
        <v>4</v>
      </c>
      <c r="H889" s="3" t="n">
        <v>241232.18</v>
      </c>
    </row>
    <row r="890" customFormat="false" ht="15" hidden="false" customHeight="false" outlineLevel="0" collapsed="false">
      <c r="A890" s="3" t="s">
        <v>444</v>
      </c>
      <c r="B890" s="3" t="s">
        <v>9</v>
      </c>
      <c r="C890" s="3" t="s">
        <v>8</v>
      </c>
      <c r="D890" s="3" t="s">
        <v>7</v>
      </c>
      <c r="E890" s="3" t="n">
        <v>29.79</v>
      </c>
      <c r="F890" s="3" t="n">
        <v>3285489</v>
      </c>
      <c r="G890" s="3" t="n">
        <v>1</v>
      </c>
      <c r="H890" s="3" t="n">
        <v>42184.09</v>
      </c>
    </row>
    <row r="891" customFormat="false" ht="15" hidden="false" customHeight="false" outlineLevel="0" collapsed="false">
      <c r="A891" s="3" t="s">
        <v>445</v>
      </c>
      <c r="B891" s="3" t="s">
        <v>9</v>
      </c>
      <c r="C891" s="3" t="s">
        <v>8</v>
      </c>
      <c r="D891" s="3" t="s">
        <v>7</v>
      </c>
      <c r="E891" s="3" t="n">
        <v>30.05</v>
      </c>
      <c r="F891" s="3" t="n">
        <v>7977298</v>
      </c>
      <c r="G891" s="3" t="n">
        <v>2</v>
      </c>
      <c r="H891" s="3" t="n">
        <v>209233.22</v>
      </c>
    </row>
    <row r="892" customFormat="false" ht="15" hidden="false" customHeight="false" outlineLevel="0" collapsed="false">
      <c r="A892" s="3" t="s">
        <v>446</v>
      </c>
      <c r="B892" s="3" t="s">
        <v>9</v>
      </c>
      <c r="C892" s="3" t="s">
        <v>8</v>
      </c>
      <c r="D892" s="3" t="s">
        <v>7</v>
      </c>
      <c r="E892" s="3" t="n">
        <v>30.22</v>
      </c>
      <c r="F892" s="3" t="n">
        <v>5759961</v>
      </c>
      <c r="G892" s="3" t="n">
        <v>4</v>
      </c>
      <c r="H892" s="3" t="n">
        <v>316997.71</v>
      </c>
    </row>
    <row r="893" customFormat="false" ht="15" hidden="false" customHeight="false" outlineLevel="0" collapsed="false">
      <c r="A893" s="3" t="s">
        <v>447</v>
      </c>
      <c r="B893" s="3" t="s">
        <v>9</v>
      </c>
      <c r="C893" s="3" t="s">
        <v>8</v>
      </c>
      <c r="D893" s="3" t="s">
        <v>7</v>
      </c>
      <c r="E893" s="3" t="n">
        <v>30.28</v>
      </c>
      <c r="F893" s="3" t="n">
        <v>6175231</v>
      </c>
      <c r="G893" s="3" t="n">
        <v>3</v>
      </c>
      <c r="H893" s="3" t="n">
        <v>204039.3</v>
      </c>
    </row>
    <row r="894" customFormat="false" ht="15" hidden="false" customHeight="false" outlineLevel="0" collapsed="false">
      <c r="A894" s="3" t="s">
        <v>448</v>
      </c>
      <c r="B894" s="3" t="s">
        <v>9</v>
      </c>
      <c r="C894" s="3" t="s">
        <v>8</v>
      </c>
      <c r="D894" s="3" t="s">
        <v>7</v>
      </c>
      <c r="E894" s="3" t="n">
        <v>30</v>
      </c>
      <c r="F894" s="3" t="n">
        <v>5669374</v>
      </c>
      <c r="G894" s="3" t="n">
        <v>2</v>
      </c>
      <c r="H894" s="3" t="n">
        <v>188071.6</v>
      </c>
    </row>
    <row r="895" customFormat="false" ht="15" hidden="false" customHeight="false" outlineLevel="0" collapsed="false">
      <c r="A895" s="3" t="s">
        <v>449</v>
      </c>
      <c r="B895" s="3" t="s">
        <v>9</v>
      </c>
      <c r="C895" s="3" t="s">
        <v>8</v>
      </c>
      <c r="D895" s="3" t="s">
        <v>7</v>
      </c>
      <c r="E895" s="3" t="n">
        <v>29.81</v>
      </c>
      <c r="F895" s="3" t="n">
        <v>2710359</v>
      </c>
      <c r="G895" s="3" t="n">
        <v>1</v>
      </c>
      <c r="H895" s="3" t="n">
        <v>111622</v>
      </c>
    </row>
    <row r="896" customFormat="false" ht="15" hidden="false" customHeight="false" outlineLevel="0" collapsed="false">
      <c r="A896" s="3" t="s">
        <v>450</v>
      </c>
      <c r="B896" s="3" t="s">
        <v>9</v>
      </c>
      <c r="C896" s="3" t="s">
        <v>8</v>
      </c>
      <c r="D896" s="3" t="s">
        <v>7</v>
      </c>
      <c r="E896" s="3" t="n">
        <v>30.03</v>
      </c>
      <c r="F896" s="3" t="n">
        <v>3107485</v>
      </c>
      <c r="G896" s="3" t="n">
        <v>3</v>
      </c>
      <c r="H896" s="3" t="n">
        <v>233545.99</v>
      </c>
    </row>
    <row r="897" customFormat="false" ht="15" hidden="false" customHeight="false" outlineLevel="0" collapsed="false">
      <c r="A897" s="3" t="s">
        <v>451</v>
      </c>
      <c r="B897" s="3" t="s">
        <v>9</v>
      </c>
      <c r="C897" s="3" t="s">
        <v>8</v>
      </c>
      <c r="D897" s="3" t="s">
        <v>7</v>
      </c>
      <c r="E897" s="3" t="n">
        <v>29.98</v>
      </c>
      <c r="F897" s="3" t="n">
        <v>1016574</v>
      </c>
      <c r="G897" s="3" t="n">
        <v>4</v>
      </c>
      <c r="H897" s="3" t="n">
        <v>60529.57</v>
      </c>
    </row>
    <row r="898" customFormat="false" ht="15" hidden="false" customHeight="false" outlineLevel="0" collapsed="false">
      <c r="A898" s="3" t="s">
        <v>452</v>
      </c>
      <c r="B898" s="3" t="s">
        <v>9</v>
      </c>
      <c r="C898" s="3" t="s">
        <v>8</v>
      </c>
      <c r="D898" s="3" t="s">
        <v>7</v>
      </c>
      <c r="E898" s="3" t="n">
        <v>29.54</v>
      </c>
      <c r="F898" s="3" t="n">
        <v>3253345</v>
      </c>
      <c r="G898" s="3" t="n">
        <v>2</v>
      </c>
      <c r="H898" s="3" t="n">
        <v>108481.69</v>
      </c>
    </row>
    <row r="899" customFormat="false" ht="15" hidden="false" customHeight="false" outlineLevel="0" collapsed="false">
      <c r="A899" s="3" t="s">
        <v>453</v>
      </c>
      <c r="B899" s="3" t="s">
        <v>9</v>
      </c>
      <c r="C899" s="3" t="s">
        <v>8</v>
      </c>
      <c r="D899" s="3" t="s">
        <v>7</v>
      </c>
      <c r="E899" s="3" t="n">
        <v>30.3</v>
      </c>
      <c r="F899" s="3" t="n">
        <v>6926219</v>
      </c>
      <c r="G899" s="3" t="n">
        <v>2</v>
      </c>
      <c r="H899" s="3" t="n">
        <v>49991.5</v>
      </c>
    </row>
    <row r="900" customFormat="false" ht="15" hidden="false" customHeight="false" outlineLevel="0" collapsed="false">
      <c r="A900" s="3" t="s">
        <v>454</v>
      </c>
      <c r="B900" s="3" t="s">
        <v>9</v>
      </c>
      <c r="C900" s="3" t="s">
        <v>8</v>
      </c>
      <c r="D900" s="3" t="s">
        <v>7</v>
      </c>
      <c r="E900" s="3" t="n">
        <v>30.29</v>
      </c>
      <c r="F900" s="3" t="n">
        <v>5437170</v>
      </c>
      <c r="G900" s="3" t="n">
        <v>1</v>
      </c>
      <c r="H900" s="3" t="n">
        <v>26594.62</v>
      </c>
    </row>
    <row r="901" customFormat="false" ht="15" hidden="false" customHeight="false" outlineLevel="0" collapsed="false">
      <c r="A901" s="3" t="s">
        <v>455</v>
      </c>
      <c r="B901" s="3" t="s">
        <v>9</v>
      </c>
      <c r="C901" s="3" t="s">
        <v>8</v>
      </c>
      <c r="D901" s="3" t="s">
        <v>7</v>
      </c>
      <c r="E901" s="3" t="n">
        <v>29.76</v>
      </c>
      <c r="F901" s="3" t="n">
        <v>5097794</v>
      </c>
      <c r="G901" s="3" t="n">
        <v>2</v>
      </c>
      <c r="H901" s="3" t="n">
        <v>111075.93</v>
      </c>
    </row>
    <row r="902" customFormat="false" ht="15" hidden="false" customHeight="false" outlineLevel="0" collapsed="false">
      <c r="A902" s="3" t="s">
        <v>456</v>
      </c>
      <c r="B902" s="3" t="s">
        <v>9</v>
      </c>
      <c r="C902" s="3" t="s">
        <v>8</v>
      </c>
      <c r="D902" s="3" t="s">
        <v>7</v>
      </c>
      <c r="E902" s="3" t="n">
        <v>29.63</v>
      </c>
      <c r="F902" s="3" t="n">
        <v>4424004</v>
      </c>
      <c r="G902" s="3" t="n">
        <v>0</v>
      </c>
      <c r="H902" s="3" t="n">
        <v>0</v>
      </c>
    </row>
    <row r="903" customFormat="false" ht="15" hidden="false" customHeight="false" outlineLevel="0" collapsed="false">
      <c r="A903" s="3" t="s">
        <v>457</v>
      </c>
      <c r="B903" s="3" t="s">
        <v>9</v>
      </c>
      <c r="C903" s="3" t="s">
        <v>8</v>
      </c>
      <c r="D903" s="3" t="s">
        <v>7</v>
      </c>
      <c r="E903" s="3" t="n">
        <v>30.55</v>
      </c>
      <c r="F903" s="3" t="n">
        <v>4140277</v>
      </c>
      <c r="G903" s="3" t="n">
        <v>2</v>
      </c>
      <c r="H903" s="3" t="n">
        <v>241718.68</v>
      </c>
    </row>
    <row r="904" customFormat="false" ht="15" hidden="false" customHeight="false" outlineLevel="0" collapsed="false">
      <c r="A904" s="3" t="s">
        <v>458</v>
      </c>
      <c r="B904" s="3" t="s">
        <v>9</v>
      </c>
      <c r="C904" s="3" t="s">
        <v>8</v>
      </c>
      <c r="D904" s="3" t="s">
        <v>7</v>
      </c>
      <c r="E904" s="3" t="n">
        <v>30.97</v>
      </c>
      <c r="F904" s="3" t="n">
        <v>5434409</v>
      </c>
      <c r="G904" s="3" t="n">
        <v>6</v>
      </c>
      <c r="H904" s="3" t="n">
        <v>694397.09</v>
      </c>
    </row>
    <row r="905" customFormat="false" ht="15" hidden="false" customHeight="false" outlineLevel="0" collapsed="false">
      <c r="A905" s="3" t="s">
        <v>459</v>
      </c>
      <c r="B905" s="3" t="s">
        <v>9</v>
      </c>
      <c r="C905" s="3" t="s">
        <v>8</v>
      </c>
      <c r="D905" s="3" t="s">
        <v>7</v>
      </c>
      <c r="E905" s="3" t="n">
        <v>30.11</v>
      </c>
      <c r="F905" s="3" t="n">
        <v>1031554</v>
      </c>
      <c r="G905" s="3" t="n">
        <v>2</v>
      </c>
      <c r="H905" s="3" t="n">
        <v>121965.62</v>
      </c>
    </row>
    <row r="906" customFormat="false" ht="15" hidden="false" customHeight="false" outlineLevel="0" collapsed="false">
      <c r="A906" s="3" t="s">
        <v>460</v>
      </c>
      <c r="B906" s="3" t="s">
        <v>9</v>
      </c>
      <c r="C906" s="3" t="s">
        <v>8</v>
      </c>
      <c r="D906" s="3" t="s">
        <v>7</v>
      </c>
      <c r="E906" s="3" t="n">
        <v>29.96</v>
      </c>
      <c r="F906" s="3" t="n">
        <v>7173254</v>
      </c>
      <c r="G906" s="3" t="n">
        <v>3</v>
      </c>
      <c r="H906" s="3" t="n">
        <v>299086.29</v>
      </c>
    </row>
    <row r="907" customFormat="false" ht="15" hidden="false" customHeight="false" outlineLevel="0" collapsed="false">
      <c r="A907" s="3" t="s">
        <v>461</v>
      </c>
      <c r="B907" s="3" t="s">
        <v>9</v>
      </c>
      <c r="C907" s="3" t="s">
        <v>8</v>
      </c>
      <c r="D907" s="3" t="s">
        <v>7</v>
      </c>
      <c r="E907" s="3" t="n">
        <v>30.81</v>
      </c>
      <c r="F907" s="3" t="n">
        <v>3619649</v>
      </c>
      <c r="G907" s="3" t="n">
        <v>1</v>
      </c>
      <c r="H907" s="3" t="n">
        <v>4517.31</v>
      </c>
    </row>
    <row r="908" customFormat="false" ht="15" hidden="false" customHeight="false" outlineLevel="0" collapsed="false">
      <c r="A908" s="3" t="s">
        <v>462</v>
      </c>
      <c r="B908" s="3" t="s">
        <v>9</v>
      </c>
      <c r="C908" s="3" t="s">
        <v>8</v>
      </c>
      <c r="D908" s="3" t="s">
        <v>7</v>
      </c>
      <c r="E908" s="3" t="n">
        <v>31.28</v>
      </c>
      <c r="F908" s="3" t="n">
        <v>2493617</v>
      </c>
      <c r="G908" s="3" t="n">
        <v>3</v>
      </c>
      <c r="H908" s="3" t="n">
        <v>279686.68</v>
      </c>
    </row>
    <row r="909" customFormat="false" ht="15" hidden="false" customHeight="false" outlineLevel="0" collapsed="false">
      <c r="A909" s="3" t="s">
        <v>463</v>
      </c>
      <c r="B909" s="3" t="s">
        <v>9</v>
      </c>
      <c r="C909" s="3" t="s">
        <v>8</v>
      </c>
      <c r="D909" s="3" t="s">
        <v>7</v>
      </c>
      <c r="E909" s="3" t="n">
        <v>31.48</v>
      </c>
      <c r="F909" s="3" t="n">
        <v>1228394</v>
      </c>
      <c r="G909" s="3" t="n">
        <v>4</v>
      </c>
      <c r="H909" s="3" t="n">
        <v>257985.07</v>
      </c>
    </row>
    <row r="910" customFormat="false" ht="15" hidden="false" customHeight="false" outlineLevel="0" collapsed="false">
      <c r="A910" s="3" t="s">
        <v>464</v>
      </c>
      <c r="B910" s="3" t="s">
        <v>9</v>
      </c>
      <c r="C910" s="3" t="s">
        <v>8</v>
      </c>
      <c r="D910" s="3" t="s">
        <v>7</v>
      </c>
      <c r="E910" s="3" t="n">
        <v>31.53</v>
      </c>
      <c r="F910" s="3" t="n">
        <v>4446440</v>
      </c>
      <c r="G910" s="3" t="n">
        <v>2</v>
      </c>
      <c r="H910" s="3" t="n">
        <v>287479.21</v>
      </c>
    </row>
    <row r="911" customFormat="false" ht="15" hidden="false" customHeight="false" outlineLevel="0" collapsed="false">
      <c r="A911" s="3" t="s">
        <v>465</v>
      </c>
      <c r="B911" s="3" t="s">
        <v>9</v>
      </c>
      <c r="C911" s="3" t="s">
        <v>8</v>
      </c>
      <c r="D911" s="3" t="s">
        <v>7</v>
      </c>
      <c r="E911" s="3" t="n">
        <v>31.53</v>
      </c>
      <c r="F911" s="3" t="n">
        <v>1291356</v>
      </c>
      <c r="G911" s="3" t="n">
        <v>3</v>
      </c>
      <c r="H911" s="3" t="n">
        <v>449127.73</v>
      </c>
    </row>
    <row r="912" customFormat="false" ht="15" hidden="false" customHeight="false" outlineLevel="0" collapsed="false">
      <c r="A912" s="3" t="s">
        <v>466</v>
      </c>
      <c r="B912" s="3" t="s">
        <v>9</v>
      </c>
      <c r="C912" s="3" t="s">
        <v>8</v>
      </c>
      <c r="D912" s="3" t="s">
        <v>7</v>
      </c>
      <c r="E912" s="3" t="n">
        <v>32.32</v>
      </c>
      <c r="F912" s="3" t="n">
        <v>5489317</v>
      </c>
      <c r="G912" s="3" t="n">
        <v>0</v>
      </c>
      <c r="H912" s="3" t="n">
        <v>0</v>
      </c>
    </row>
    <row r="913" customFormat="false" ht="15" hidden="false" customHeight="false" outlineLevel="0" collapsed="false">
      <c r="A913" s="3" t="s">
        <v>467</v>
      </c>
      <c r="B913" s="3" t="s">
        <v>9</v>
      </c>
      <c r="C913" s="3" t="s">
        <v>8</v>
      </c>
      <c r="D913" s="3" t="s">
        <v>7</v>
      </c>
      <c r="E913" s="3" t="n">
        <v>32.57</v>
      </c>
      <c r="F913" s="3" t="n">
        <v>1686323</v>
      </c>
      <c r="G913" s="3" t="n">
        <v>4</v>
      </c>
      <c r="H913" s="3" t="n">
        <v>141739.66</v>
      </c>
    </row>
    <row r="914" customFormat="false" ht="15" hidden="false" customHeight="false" outlineLevel="0" collapsed="false">
      <c r="A914" s="3" t="s">
        <v>468</v>
      </c>
      <c r="B914" s="3" t="s">
        <v>9</v>
      </c>
      <c r="C914" s="3" t="s">
        <v>8</v>
      </c>
      <c r="D914" s="3" t="s">
        <v>7</v>
      </c>
      <c r="E914" s="3" t="n">
        <v>32.33</v>
      </c>
      <c r="F914" s="3" t="n">
        <v>2863662</v>
      </c>
      <c r="G914" s="3" t="n">
        <v>1</v>
      </c>
      <c r="H914" s="3" t="n">
        <v>1554.24</v>
      </c>
    </row>
    <row r="915" customFormat="false" ht="15" hidden="false" customHeight="false" outlineLevel="0" collapsed="false">
      <c r="A915" s="3" t="s">
        <v>469</v>
      </c>
      <c r="B915" s="3" t="s">
        <v>9</v>
      </c>
      <c r="C915" s="3" t="s">
        <v>8</v>
      </c>
      <c r="D915" s="3" t="s">
        <v>7</v>
      </c>
      <c r="E915" s="3" t="n">
        <v>32.84</v>
      </c>
      <c r="F915" s="3" t="n">
        <v>5944007</v>
      </c>
      <c r="G915" s="3" t="n">
        <v>2</v>
      </c>
      <c r="H915" s="3" t="n">
        <v>125472.55</v>
      </c>
    </row>
    <row r="916" customFormat="false" ht="15" hidden="false" customHeight="false" outlineLevel="0" collapsed="false">
      <c r="A916" s="3" t="s">
        <v>470</v>
      </c>
      <c r="B916" s="3" t="s">
        <v>9</v>
      </c>
      <c r="C916" s="3" t="s">
        <v>8</v>
      </c>
      <c r="D916" s="3" t="s">
        <v>7</v>
      </c>
      <c r="E916" s="3" t="n">
        <v>32.8</v>
      </c>
      <c r="F916" s="3" t="n">
        <v>6242811</v>
      </c>
      <c r="G916" s="3" t="n">
        <v>2</v>
      </c>
      <c r="H916" s="3" t="n">
        <v>155687.82</v>
      </c>
    </row>
    <row r="917" customFormat="false" ht="15" hidden="false" customHeight="false" outlineLevel="0" collapsed="false">
      <c r="A917" s="3" t="s">
        <v>471</v>
      </c>
      <c r="B917" s="3" t="s">
        <v>9</v>
      </c>
      <c r="C917" s="3" t="s">
        <v>8</v>
      </c>
      <c r="D917" s="3" t="s">
        <v>7</v>
      </c>
      <c r="E917" s="3" t="n">
        <v>33.2</v>
      </c>
      <c r="F917" s="3" t="n">
        <v>5947349</v>
      </c>
      <c r="G917" s="3" t="n">
        <v>1</v>
      </c>
      <c r="H917" s="3" t="n">
        <v>23420.1</v>
      </c>
    </row>
    <row r="918" customFormat="false" ht="15" hidden="false" customHeight="false" outlineLevel="0" collapsed="false">
      <c r="A918" s="3" t="s">
        <v>472</v>
      </c>
      <c r="B918" s="3" t="s">
        <v>9</v>
      </c>
      <c r="C918" s="3" t="s">
        <v>8</v>
      </c>
      <c r="D918" s="3" t="s">
        <v>7</v>
      </c>
      <c r="E918" s="3" t="n">
        <v>32.99</v>
      </c>
      <c r="F918" s="3" t="n">
        <v>7950590</v>
      </c>
      <c r="G918" s="3" t="n">
        <v>2</v>
      </c>
      <c r="H918" s="3" t="n">
        <v>178029.4</v>
      </c>
    </row>
    <row r="919" customFormat="false" ht="15" hidden="false" customHeight="false" outlineLevel="0" collapsed="false">
      <c r="A919" s="3" t="s">
        <v>473</v>
      </c>
      <c r="B919" s="3" t="s">
        <v>9</v>
      </c>
      <c r="C919" s="3" t="s">
        <v>8</v>
      </c>
      <c r="D919" s="3" t="s">
        <v>7</v>
      </c>
      <c r="E919" s="3" t="n">
        <v>32.82</v>
      </c>
      <c r="F919" s="3" t="n">
        <v>6664549</v>
      </c>
      <c r="G919" s="3" t="n">
        <v>0</v>
      </c>
      <c r="H919" s="3" t="n">
        <v>0</v>
      </c>
    </row>
    <row r="920" customFormat="false" ht="15" hidden="false" customHeight="false" outlineLevel="0" collapsed="false">
      <c r="A920" s="3" t="s">
        <v>474</v>
      </c>
      <c r="B920" s="3" t="s">
        <v>9</v>
      </c>
      <c r="C920" s="3" t="s">
        <v>8</v>
      </c>
      <c r="D920" s="3" t="s">
        <v>7</v>
      </c>
      <c r="E920" s="3" t="n">
        <v>33.29</v>
      </c>
      <c r="F920" s="3" t="n">
        <v>4672423</v>
      </c>
      <c r="G920" s="3" t="n">
        <v>2</v>
      </c>
      <c r="H920" s="3" t="n">
        <v>166808.6</v>
      </c>
    </row>
    <row r="921" customFormat="false" ht="15" hidden="false" customHeight="false" outlineLevel="0" collapsed="false">
      <c r="A921" s="3" t="s">
        <v>475</v>
      </c>
      <c r="B921" s="3" t="s">
        <v>9</v>
      </c>
      <c r="C921" s="3" t="s">
        <v>8</v>
      </c>
      <c r="D921" s="3" t="s">
        <v>7</v>
      </c>
      <c r="E921" s="3" t="n">
        <v>33.59</v>
      </c>
      <c r="F921" s="3" t="n">
        <v>3253121</v>
      </c>
      <c r="G921" s="3" t="n">
        <v>4</v>
      </c>
      <c r="H921" s="3" t="n">
        <v>433737.71</v>
      </c>
    </row>
    <row r="922" customFormat="false" ht="15" hidden="false" customHeight="false" outlineLevel="0" collapsed="false">
      <c r="A922" s="3" t="s">
        <v>476</v>
      </c>
      <c r="B922" s="3" t="s">
        <v>9</v>
      </c>
      <c r="C922" s="3" t="s">
        <v>8</v>
      </c>
      <c r="D922" s="3" t="s">
        <v>7</v>
      </c>
      <c r="E922" s="3" t="n">
        <v>33.43</v>
      </c>
      <c r="F922" s="3" t="n">
        <v>1189288</v>
      </c>
      <c r="G922" s="3" t="n">
        <v>3</v>
      </c>
      <c r="H922" s="3" t="n">
        <v>296947.58</v>
      </c>
    </row>
    <row r="923" customFormat="false" ht="15" hidden="false" customHeight="false" outlineLevel="0" collapsed="false">
      <c r="A923" s="3" t="s">
        <v>477</v>
      </c>
      <c r="B923" s="3" t="s">
        <v>9</v>
      </c>
      <c r="C923" s="3" t="s">
        <v>8</v>
      </c>
      <c r="D923" s="3" t="s">
        <v>7</v>
      </c>
      <c r="E923" s="3" t="n">
        <v>32.34</v>
      </c>
      <c r="F923" s="3" t="n">
        <v>1796768</v>
      </c>
      <c r="G923" s="3" t="n">
        <v>4</v>
      </c>
      <c r="H923" s="3" t="n">
        <v>266670.14</v>
      </c>
    </row>
    <row r="924" customFormat="false" ht="15" hidden="false" customHeight="false" outlineLevel="0" collapsed="false">
      <c r="A924" s="3" t="s">
        <v>478</v>
      </c>
      <c r="B924" s="3" t="s">
        <v>9</v>
      </c>
      <c r="C924" s="3" t="s">
        <v>8</v>
      </c>
      <c r="D924" s="3" t="s">
        <v>7</v>
      </c>
      <c r="E924" s="3" t="n">
        <v>33.1</v>
      </c>
      <c r="F924" s="3" t="n">
        <v>7307417</v>
      </c>
      <c r="G924" s="3" t="n">
        <v>0</v>
      </c>
      <c r="H924" s="3" t="n">
        <v>0</v>
      </c>
    </row>
    <row r="925" customFormat="false" ht="15" hidden="false" customHeight="false" outlineLevel="0" collapsed="false">
      <c r="A925" s="3" t="s">
        <v>479</v>
      </c>
      <c r="B925" s="3" t="s">
        <v>9</v>
      </c>
      <c r="C925" s="3" t="s">
        <v>8</v>
      </c>
      <c r="D925" s="3" t="s">
        <v>7</v>
      </c>
      <c r="E925" s="3" t="n">
        <v>32.67</v>
      </c>
      <c r="F925" s="3" t="n">
        <v>919420</v>
      </c>
      <c r="G925" s="3" t="n">
        <v>2</v>
      </c>
      <c r="H925" s="3" t="n">
        <v>176420.7</v>
      </c>
    </row>
    <row r="926" customFormat="false" ht="15" hidden="false" customHeight="false" outlineLevel="0" collapsed="false">
      <c r="A926" s="3" t="s">
        <v>480</v>
      </c>
      <c r="B926" s="3" t="s">
        <v>9</v>
      </c>
      <c r="C926" s="3" t="s">
        <v>8</v>
      </c>
      <c r="D926" s="3" t="s">
        <v>7</v>
      </c>
      <c r="E926" s="3" t="n">
        <v>32.39</v>
      </c>
      <c r="F926" s="3" t="n">
        <v>3623912</v>
      </c>
      <c r="G926" s="3" t="n">
        <v>2</v>
      </c>
      <c r="H926" s="3" t="n">
        <v>132702.09</v>
      </c>
    </row>
    <row r="927" customFormat="false" ht="15" hidden="false" customHeight="false" outlineLevel="0" collapsed="false">
      <c r="A927" s="3" t="s">
        <v>481</v>
      </c>
      <c r="B927" s="3" t="s">
        <v>9</v>
      </c>
      <c r="C927" s="3" t="s">
        <v>8</v>
      </c>
      <c r="D927" s="3" t="s">
        <v>7</v>
      </c>
      <c r="E927" s="3" t="n">
        <v>33.17</v>
      </c>
      <c r="F927" s="3" t="n">
        <v>585757</v>
      </c>
      <c r="G927" s="3" t="n">
        <v>3</v>
      </c>
      <c r="H927" s="3" t="n">
        <v>323092.65</v>
      </c>
    </row>
    <row r="928" customFormat="false" ht="15" hidden="false" customHeight="false" outlineLevel="0" collapsed="false">
      <c r="A928" s="3" t="s">
        <v>482</v>
      </c>
      <c r="B928" s="3" t="s">
        <v>9</v>
      </c>
      <c r="C928" s="3" t="s">
        <v>8</v>
      </c>
      <c r="D928" s="3" t="s">
        <v>7</v>
      </c>
      <c r="E928" s="3" t="n">
        <v>32.28</v>
      </c>
      <c r="F928" s="3" t="n">
        <v>808866</v>
      </c>
      <c r="G928" s="3" t="n">
        <v>3</v>
      </c>
      <c r="H928" s="3" t="n">
        <v>220994.21</v>
      </c>
    </row>
    <row r="929" customFormat="false" ht="15" hidden="false" customHeight="false" outlineLevel="0" collapsed="false">
      <c r="A929" s="3" t="s">
        <v>483</v>
      </c>
      <c r="B929" s="3" t="s">
        <v>9</v>
      </c>
      <c r="C929" s="3" t="s">
        <v>8</v>
      </c>
      <c r="D929" s="3" t="s">
        <v>7</v>
      </c>
      <c r="E929" s="3" t="n">
        <v>31.95</v>
      </c>
      <c r="F929" s="3" t="n">
        <v>5986839</v>
      </c>
      <c r="G929" s="3" t="n">
        <v>3</v>
      </c>
      <c r="H929" s="3" t="n">
        <v>348195.43</v>
      </c>
    </row>
    <row r="930" customFormat="false" ht="15" hidden="false" customHeight="false" outlineLevel="0" collapsed="false">
      <c r="A930" s="3" t="s">
        <v>484</v>
      </c>
      <c r="B930" s="3" t="s">
        <v>9</v>
      </c>
      <c r="C930" s="3" t="s">
        <v>8</v>
      </c>
      <c r="D930" s="3" t="s">
        <v>7</v>
      </c>
      <c r="E930" s="3" t="n">
        <v>31.86</v>
      </c>
      <c r="F930" s="3" t="n">
        <v>4285470</v>
      </c>
      <c r="G930" s="3" t="n">
        <v>1</v>
      </c>
      <c r="H930" s="3" t="n">
        <v>41138.72</v>
      </c>
    </row>
    <row r="931" customFormat="false" ht="15" hidden="false" customHeight="false" outlineLevel="0" collapsed="false">
      <c r="A931" s="3" t="s">
        <v>485</v>
      </c>
      <c r="B931" s="3" t="s">
        <v>9</v>
      </c>
      <c r="C931" s="3" t="s">
        <v>8</v>
      </c>
      <c r="D931" s="3" t="s">
        <v>7</v>
      </c>
      <c r="E931" s="3" t="n">
        <v>31.94</v>
      </c>
      <c r="F931" s="3" t="n">
        <v>4785804</v>
      </c>
      <c r="G931" s="3" t="n">
        <v>2</v>
      </c>
      <c r="H931" s="3" t="n">
        <v>148746.12</v>
      </c>
    </row>
    <row r="932" customFormat="false" ht="15" hidden="false" customHeight="false" outlineLevel="0" collapsed="false">
      <c r="A932" s="3" t="s">
        <v>486</v>
      </c>
      <c r="B932" s="3" t="s">
        <v>9</v>
      </c>
      <c r="C932" s="3" t="s">
        <v>8</v>
      </c>
      <c r="D932" s="3" t="s">
        <v>7</v>
      </c>
      <c r="E932" s="3" t="n">
        <v>32.4</v>
      </c>
      <c r="F932" s="3" t="n">
        <v>4263673</v>
      </c>
      <c r="G932" s="3" t="n">
        <v>1</v>
      </c>
      <c r="H932" s="3" t="n">
        <v>136867.43</v>
      </c>
    </row>
    <row r="933" customFormat="false" ht="15" hidden="false" customHeight="false" outlineLevel="0" collapsed="false">
      <c r="A933" s="3" t="s">
        <v>487</v>
      </c>
      <c r="B933" s="3" t="s">
        <v>9</v>
      </c>
      <c r="C933" s="3" t="s">
        <v>8</v>
      </c>
      <c r="D933" s="3" t="s">
        <v>7</v>
      </c>
      <c r="E933" s="3" t="n">
        <v>32.44</v>
      </c>
      <c r="F933" s="3" t="n">
        <v>5391863</v>
      </c>
      <c r="G933" s="3" t="n">
        <v>1</v>
      </c>
      <c r="H933" s="3" t="n">
        <v>72168.8</v>
      </c>
    </row>
    <row r="934" customFormat="false" ht="15" hidden="false" customHeight="false" outlineLevel="0" collapsed="false">
      <c r="A934" s="3" t="s">
        <v>488</v>
      </c>
      <c r="B934" s="3" t="s">
        <v>9</v>
      </c>
      <c r="C934" s="3" t="s">
        <v>8</v>
      </c>
      <c r="D934" s="3" t="s">
        <v>7</v>
      </c>
      <c r="E934" s="3" t="n">
        <v>32.13</v>
      </c>
      <c r="F934" s="3" t="n">
        <v>2346843</v>
      </c>
      <c r="G934" s="3" t="n">
        <v>2</v>
      </c>
      <c r="H934" s="3" t="n">
        <v>247351.44</v>
      </c>
    </row>
    <row r="935" customFormat="false" ht="15" hidden="false" customHeight="false" outlineLevel="0" collapsed="false">
      <c r="A935" s="3" t="s">
        <v>489</v>
      </c>
      <c r="B935" s="3" t="s">
        <v>9</v>
      </c>
      <c r="C935" s="3" t="s">
        <v>8</v>
      </c>
      <c r="D935" s="3" t="s">
        <v>7</v>
      </c>
      <c r="E935" s="3" t="n">
        <v>33.02</v>
      </c>
      <c r="F935" s="3" t="n">
        <v>5538106</v>
      </c>
      <c r="G935" s="3" t="n">
        <v>1</v>
      </c>
      <c r="H935" s="3" t="n">
        <v>31208.64</v>
      </c>
    </row>
    <row r="936" customFormat="false" ht="15" hidden="false" customHeight="false" outlineLevel="0" collapsed="false">
      <c r="A936" s="3" t="s">
        <v>490</v>
      </c>
      <c r="B936" s="3" t="s">
        <v>9</v>
      </c>
      <c r="C936" s="3" t="s">
        <v>8</v>
      </c>
      <c r="D936" s="3" t="s">
        <v>7</v>
      </c>
      <c r="E936" s="3" t="n">
        <v>33.47</v>
      </c>
      <c r="F936" s="3" t="n">
        <v>4954078</v>
      </c>
      <c r="G936" s="3" t="n">
        <v>3</v>
      </c>
      <c r="H936" s="3" t="n">
        <v>203471.5</v>
      </c>
    </row>
    <row r="937" customFormat="false" ht="15" hidden="false" customHeight="false" outlineLevel="0" collapsed="false">
      <c r="A937" s="3" t="s">
        <v>491</v>
      </c>
      <c r="B937" s="3" t="s">
        <v>9</v>
      </c>
      <c r="C937" s="3" t="s">
        <v>8</v>
      </c>
      <c r="D937" s="3" t="s">
        <v>7</v>
      </c>
      <c r="E937" s="3" t="n">
        <v>33.97</v>
      </c>
      <c r="F937" s="3" t="n">
        <v>3816575</v>
      </c>
      <c r="G937" s="3" t="n">
        <v>2</v>
      </c>
      <c r="H937" s="3" t="n">
        <v>298017.3</v>
      </c>
    </row>
    <row r="938" customFormat="false" ht="15" hidden="false" customHeight="false" outlineLevel="0" collapsed="false">
      <c r="A938" s="3" t="s">
        <v>492</v>
      </c>
      <c r="B938" s="3" t="s">
        <v>9</v>
      </c>
      <c r="C938" s="3" t="s">
        <v>8</v>
      </c>
      <c r="D938" s="3" t="s">
        <v>7</v>
      </c>
      <c r="E938" s="3" t="n">
        <v>34.04</v>
      </c>
      <c r="F938" s="3" t="n">
        <v>1997639</v>
      </c>
      <c r="G938" s="3" t="n">
        <v>0</v>
      </c>
      <c r="H938" s="3" t="n">
        <v>0</v>
      </c>
    </row>
    <row r="939" customFormat="false" ht="15" hidden="false" customHeight="false" outlineLevel="0" collapsed="false">
      <c r="A939" s="3" t="s">
        <v>493</v>
      </c>
      <c r="B939" s="3" t="s">
        <v>9</v>
      </c>
      <c r="C939" s="3" t="s">
        <v>8</v>
      </c>
      <c r="D939" s="3" t="s">
        <v>7</v>
      </c>
      <c r="E939" s="3" t="n">
        <v>33.31</v>
      </c>
      <c r="F939" s="3" t="n">
        <v>7617056</v>
      </c>
      <c r="G939" s="3" t="n">
        <v>0</v>
      </c>
      <c r="H939" s="3" t="n">
        <v>0</v>
      </c>
    </row>
    <row r="940" customFormat="false" ht="15" hidden="false" customHeight="false" outlineLevel="0" collapsed="false">
      <c r="A940" s="3" t="s">
        <v>494</v>
      </c>
      <c r="B940" s="3" t="s">
        <v>9</v>
      </c>
      <c r="C940" s="3" t="s">
        <v>8</v>
      </c>
      <c r="D940" s="3" t="s">
        <v>7</v>
      </c>
      <c r="E940" s="3" t="n">
        <v>34.02</v>
      </c>
      <c r="F940" s="3" t="n">
        <v>602999</v>
      </c>
      <c r="G940" s="3" t="n">
        <v>3</v>
      </c>
      <c r="H940" s="3" t="n">
        <v>354931.62</v>
      </c>
    </row>
    <row r="941" customFormat="false" ht="15" hidden="false" customHeight="false" outlineLevel="0" collapsed="false">
      <c r="A941" s="3" t="s">
        <v>495</v>
      </c>
      <c r="B941" s="3" t="s">
        <v>9</v>
      </c>
      <c r="C941" s="3" t="s">
        <v>8</v>
      </c>
      <c r="D941" s="3" t="s">
        <v>7</v>
      </c>
      <c r="E941" s="3" t="n">
        <v>33.91</v>
      </c>
      <c r="F941" s="3" t="n">
        <v>4535040</v>
      </c>
      <c r="G941" s="3" t="n">
        <v>3</v>
      </c>
      <c r="H941" s="3" t="n">
        <v>278188.84</v>
      </c>
    </row>
    <row r="942" customFormat="false" ht="15" hidden="false" customHeight="false" outlineLevel="0" collapsed="false">
      <c r="A942" s="3" t="s">
        <v>496</v>
      </c>
      <c r="B942" s="3" t="s">
        <v>9</v>
      </c>
      <c r="C942" s="3" t="s">
        <v>8</v>
      </c>
      <c r="D942" s="3" t="s">
        <v>7</v>
      </c>
      <c r="E942" s="3" t="n">
        <v>33.63</v>
      </c>
      <c r="F942" s="3" t="n">
        <v>4122697</v>
      </c>
      <c r="G942" s="3" t="n">
        <v>4</v>
      </c>
      <c r="H942" s="3" t="n">
        <v>328810.39</v>
      </c>
    </row>
    <row r="943" customFormat="false" ht="15" hidden="false" customHeight="false" outlineLevel="0" collapsed="false">
      <c r="A943" s="3" t="s">
        <v>497</v>
      </c>
      <c r="B943" s="3" t="s">
        <v>9</v>
      </c>
      <c r="C943" s="3" t="s">
        <v>8</v>
      </c>
      <c r="D943" s="3" t="s">
        <v>7</v>
      </c>
      <c r="E943" s="3" t="n">
        <v>33.58</v>
      </c>
      <c r="F943" s="3" t="n">
        <v>5476462</v>
      </c>
      <c r="G943" s="3" t="n">
        <v>3</v>
      </c>
      <c r="H943" s="3" t="n">
        <v>244063.1</v>
      </c>
    </row>
    <row r="944" customFormat="false" ht="15" hidden="false" customHeight="false" outlineLevel="0" collapsed="false">
      <c r="A944" s="3" t="s">
        <v>498</v>
      </c>
      <c r="B944" s="3" t="s">
        <v>9</v>
      </c>
      <c r="C944" s="3" t="s">
        <v>8</v>
      </c>
      <c r="D944" s="3" t="s">
        <v>7</v>
      </c>
      <c r="E944" s="3" t="n">
        <v>33.24</v>
      </c>
      <c r="F944" s="3" t="n">
        <v>6418913</v>
      </c>
      <c r="G944" s="3" t="n">
        <v>4</v>
      </c>
      <c r="H944" s="3" t="n">
        <v>357294.31</v>
      </c>
    </row>
    <row r="945" customFormat="false" ht="15" hidden="false" customHeight="false" outlineLevel="0" collapsed="false">
      <c r="A945" s="3" t="s">
        <v>499</v>
      </c>
      <c r="B945" s="3" t="s">
        <v>9</v>
      </c>
      <c r="C945" s="3" t="s">
        <v>8</v>
      </c>
      <c r="D945" s="3" t="s">
        <v>7</v>
      </c>
      <c r="E945" s="3" t="n">
        <v>33.09</v>
      </c>
      <c r="F945" s="3" t="n">
        <v>2534827</v>
      </c>
      <c r="G945" s="3" t="n">
        <v>1</v>
      </c>
      <c r="H945" s="3" t="n">
        <v>158967.49</v>
      </c>
    </row>
    <row r="946" customFormat="false" ht="15" hidden="false" customHeight="false" outlineLevel="0" collapsed="false">
      <c r="A946" s="3" t="s">
        <v>500</v>
      </c>
      <c r="B946" s="3" t="s">
        <v>9</v>
      </c>
      <c r="C946" s="3" t="s">
        <v>8</v>
      </c>
      <c r="D946" s="3" t="s">
        <v>7</v>
      </c>
      <c r="E946" s="3" t="n">
        <v>32.95</v>
      </c>
      <c r="F946" s="3" t="n">
        <v>643087</v>
      </c>
      <c r="G946" s="3" t="n">
        <v>2</v>
      </c>
      <c r="H946" s="3" t="n">
        <v>245524.65</v>
      </c>
    </row>
    <row r="947" customFormat="false" ht="15" hidden="false" customHeight="false" outlineLevel="0" collapsed="false">
      <c r="A947" s="3" t="s">
        <v>501</v>
      </c>
      <c r="B947" s="3" t="s">
        <v>9</v>
      </c>
      <c r="C947" s="3" t="s">
        <v>8</v>
      </c>
      <c r="D947" s="3" t="s">
        <v>7</v>
      </c>
      <c r="E947" s="3" t="n">
        <v>33.52</v>
      </c>
      <c r="F947" s="3" t="n">
        <v>1247027</v>
      </c>
      <c r="G947" s="3" t="n">
        <v>0</v>
      </c>
      <c r="H947" s="3" t="n">
        <v>0</v>
      </c>
    </row>
    <row r="948" customFormat="false" ht="15" hidden="false" customHeight="false" outlineLevel="0" collapsed="false">
      <c r="A948" s="3" t="s">
        <v>502</v>
      </c>
      <c r="B948" s="3" t="s">
        <v>9</v>
      </c>
      <c r="C948" s="3" t="s">
        <v>8</v>
      </c>
      <c r="D948" s="3" t="s">
        <v>7</v>
      </c>
      <c r="E948" s="3" t="n">
        <v>32.87</v>
      </c>
      <c r="F948" s="3" t="n">
        <v>1898130</v>
      </c>
      <c r="G948" s="3" t="n">
        <v>3</v>
      </c>
      <c r="H948" s="3" t="n">
        <v>136455.06</v>
      </c>
    </row>
    <row r="949" customFormat="false" ht="15" hidden="false" customHeight="false" outlineLevel="0" collapsed="false">
      <c r="A949" s="3" t="s">
        <v>503</v>
      </c>
      <c r="B949" s="3" t="s">
        <v>9</v>
      </c>
      <c r="C949" s="3" t="s">
        <v>8</v>
      </c>
      <c r="D949" s="3" t="s">
        <v>7</v>
      </c>
      <c r="E949" s="3" t="n">
        <v>32.2</v>
      </c>
      <c r="F949" s="3" t="n">
        <v>4470615</v>
      </c>
      <c r="G949" s="3" t="n">
        <v>5</v>
      </c>
      <c r="H949" s="3" t="n">
        <v>540901.3</v>
      </c>
    </row>
    <row r="950" customFormat="false" ht="15" hidden="false" customHeight="false" outlineLevel="0" collapsed="false">
      <c r="A950" s="3" t="s">
        <v>504</v>
      </c>
      <c r="B950" s="3" t="s">
        <v>9</v>
      </c>
      <c r="C950" s="3" t="s">
        <v>8</v>
      </c>
      <c r="D950" s="3" t="s">
        <v>7</v>
      </c>
      <c r="E950" s="3" t="n">
        <v>32.2</v>
      </c>
      <c r="F950" s="3" t="n">
        <v>3100849</v>
      </c>
      <c r="G950" s="3" t="n">
        <v>1</v>
      </c>
      <c r="H950" s="3" t="n">
        <v>28623.49</v>
      </c>
    </row>
    <row r="951" customFormat="false" ht="15" hidden="false" customHeight="false" outlineLevel="0" collapsed="false">
      <c r="A951" s="3" t="s">
        <v>505</v>
      </c>
      <c r="B951" s="3" t="s">
        <v>9</v>
      </c>
      <c r="C951" s="3" t="s">
        <v>8</v>
      </c>
      <c r="D951" s="3" t="s">
        <v>7</v>
      </c>
      <c r="E951" s="3" t="n">
        <v>31.7</v>
      </c>
      <c r="F951" s="3" t="n">
        <v>6589196</v>
      </c>
      <c r="G951" s="3" t="n">
        <v>1</v>
      </c>
      <c r="H951" s="3" t="n">
        <v>101028.6</v>
      </c>
    </row>
    <row r="952" customFormat="false" ht="15" hidden="false" customHeight="false" outlineLevel="0" collapsed="false">
      <c r="A952" s="3" t="s">
        <v>506</v>
      </c>
      <c r="B952" s="3" t="s">
        <v>9</v>
      </c>
      <c r="C952" s="3" t="s">
        <v>8</v>
      </c>
      <c r="D952" s="3" t="s">
        <v>7</v>
      </c>
      <c r="E952" s="3" t="n">
        <v>32.34</v>
      </c>
      <c r="F952" s="3" t="n">
        <v>6611439</v>
      </c>
      <c r="G952" s="3" t="n">
        <v>2</v>
      </c>
      <c r="H952" s="3" t="n">
        <v>83948.4</v>
      </c>
    </row>
    <row r="953" customFormat="false" ht="15" hidden="false" customHeight="false" outlineLevel="0" collapsed="false">
      <c r="A953" s="3" t="s">
        <v>507</v>
      </c>
      <c r="B953" s="3" t="s">
        <v>9</v>
      </c>
      <c r="C953" s="3" t="s">
        <v>8</v>
      </c>
      <c r="D953" s="3" t="s">
        <v>7</v>
      </c>
      <c r="E953" s="3" t="n">
        <v>33.06</v>
      </c>
      <c r="F953" s="3" t="n">
        <v>5426988</v>
      </c>
      <c r="G953" s="3" t="n">
        <v>1</v>
      </c>
      <c r="H953" s="3" t="n">
        <v>107242.56</v>
      </c>
    </row>
    <row r="954" customFormat="false" ht="15" hidden="false" customHeight="false" outlineLevel="0" collapsed="false">
      <c r="A954" s="3" t="s">
        <v>508</v>
      </c>
      <c r="B954" s="3" t="s">
        <v>9</v>
      </c>
      <c r="C954" s="3" t="s">
        <v>8</v>
      </c>
      <c r="D954" s="3" t="s">
        <v>7</v>
      </c>
      <c r="E954" s="3" t="n">
        <v>33.19</v>
      </c>
      <c r="F954" s="3" t="n">
        <v>5093362</v>
      </c>
      <c r="G954" s="3" t="n">
        <v>1</v>
      </c>
      <c r="H954" s="3" t="n">
        <v>164056.51</v>
      </c>
    </row>
    <row r="955" customFormat="false" ht="15" hidden="false" customHeight="false" outlineLevel="0" collapsed="false">
      <c r="A955" s="3" t="s">
        <v>509</v>
      </c>
      <c r="B955" s="3" t="s">
        <v>9</v>
      </c>
      <c r="C955" s="3" t="s">
        <v>8</v>
      </c>
      <c r="D955" s="3" t="s">
        <v>7</v>
      </c>
      <c r="E955" s="3" t="n">
        <v>32.88</v>
      </c>
      <c r="F955" s="3" t="n">
        <v>7323015</v>
      </c>
      <c r="G955" s="3" t="n">
        <v>1</v>
      </c>
      <c r="H955" s="3" t="n">
        <v>163841.04</v>
      </c>
    </row>
    <row r="956" customFormat="false" ht="15" hidden="false" customHeight="false" outlineLevel="0" collapsed="false">
      <c r="A956" s="3" t="s">
        <v>510</v>
      </c>
      <c r="B956" s="3" t="s">
        <v>9</v>
      </c>
      <c r="C956" s="3" t="s">
        <v>8</v>
      </c>
      <c r="D956" s="3" t="s">
        <v>7</v>
      </c>
      <c r="E956" s="3" t="n">
        <v>32.58</v>
      </c>
      <c r="F956" s="3" t="n">
        <v>1539323</v>
      </c>
      <c r="G956" s="3" t="n">
        <v>2</v>
      </c>
      <c r="H956" s="3" t="n">
        <v>173650.02</v>
      </c>
    </row>
    <row r="957" customFormat="false" ht="15" hidden="false" customHeight="false" outlineLevel="0" collapsed="false">
      <c r="A957" s="3" t="s">
        <v>511</v>
      </c>
      <c r="B957" s="3" t="s">
        <v>9</v>
      </c>
      <c r="C957" s="3" t="s">
        <v>8</v>
      </c>
      <c r="D957" s="3" t="s">
        <v>7</v>
      </c>
      <c r="E957" s="3" t="n">
        <v>31.55</v>
      </c>
      <c r="F957" s="3" t="n">
        <v>4428541</v>
      </c>
      <c r="G957" s="3" t="n">
        <v>3</v>
      </c>
      <c r="H957" s="3" t="n">
        <v>192620.8</v>
      </c>
    </row>
    <row r="958" customFormat="false" ht="15" hidden="false" customHeight="false" outlineLevel="0" collapsed="false">
      <c r="A958" s="3" t="s">
        <v>512</v>
      </c>
      <c r="B958" s="3" t="s">
        <v>9</v>
      </c>
      <c r="C958" s="3" t="s">
        <v>8</v>
      </c>
      <c r="D958" s="3" t="s">
        <v>7</v>
      </c>
      <c r="E958" s="3" t="n">
        <v>31.29</v>
      </c>
      <c r="F958" s="3" t="n">
        <v>1588642</v>
      </c>
      <c r="G958" s="3" t="n">
        <v>0</v>
      </c>
      <c r="H958" s="3" t="n">
        <v>0</v>
      </c>
    </row>
    <row r="959" customFormat="false" ht="15" hidden="false" customHeight="false" outlineLevel="0" collapsed="false">
      <c r="A959" s="3" t="s">
        <v>513</v>
      </c>
      <c r="B959" s="3" t="s">
        <v>9</v>
      </c>
      <c r="C959" s="3" t="s">
        <v>8</v>
      </c>
      <c r="D959" s="3" t="s">
        <v>7</v>
      </c>
      <c r="E959" s="3" t="n">
        <v>32.43</v>
      </c>
      <c r="F959" s="3" t="n">
        <v>1387904</v>
      </c>
      <c r="G959" s="3" t="n">
        <v>3</v>
      </c>
      <c r="H959" s="3" t="n">
        <v>160899.94</v>
      </c>
    </row>
    <row r="960" customFormat="false" ht="15" hidden="false" customHeight="false" outlineLevel="0" collapsed="false">
      <c r="A960" s="3" t="s">
        <v>514</v>
      </c>
      <c r="B960" s="3" t="s">
        <v>9</v>
      </c>
      <c r="C960" s="3" t="s">
        <v>8</v>
      </c>
      <c r="D960" s="3" t="s">
        <v>7</v>
      </c>
      <c r="E960" s="3" t="n">
        <v>31.89</v>
      </c>
      <c r="F960" s="3" t="n">
        <v>6240762</v>
      </c>
      <c r="G960" s="3" t="n">
        <v>1</v>
      </c>
      <c r="H960" s="3" t="n">
        <v>116115.04</v>
      </c>
    </row>
    <row r="961" customFormat="false" ht="15" hidden="false" customHeight="false" outlineLevel="0" collapsed="false">
      <c r="A961" s="3" t="s">
        <v>515</v>
      </c>
      <c r="B961" s="3" t="s">
        <v>9</v>
      </c>
      <c r="C961" s="3" t="s">
        <v>8</v>
      </c>
      <c r="D961" s="3" t="s">
        <v>7</v>
      </c>
      <c r="E961" s="3" t="n">
        <v>32.31</v>
      </c>
      <c r="F961" s="3" t="n">
        <v>7205975</v>
      </c>
      <c r="G961" s="3" t="n">
        <v>2</v>
      </c>
      <c r="H961" s="3" t="n">
        <v>260538.64</v>
      </c>
    </row>
    <row r="962" customFormat="false" ht="15" hidden="false" customHeight="false" outlineLevel="0" collapsed="false">
      <c r="A962" s="3" t="s">
        <v>516</v>
      </c>
      <c r="B962" s="3" t="s">
        <v>9</v>
      </c>
      <c r="C962" s="3" t="s">
        <v>8</v>
      </c>
      <c r="D962" s="3" t="s">
        <v>7</v>
      </c>
      <c r="E962" s="3" t="n">
        <v>31.9</v>
      </c>
      <c r="F962" s="3" t="n">
        <v>1300785</v>
      </c>
      <c r="G962" s="3" t="n">
        <v>3</v>
      </c>
      <c r="H962" s="3" t="n">
        <v>169727.86</v>
      </c>
    </row>
    <row r="963" customFormat="false" ht="15" hidden="false" customHeight="false" outlineLevel="0" collapsed="false">
      <c r="A963" s="3" t="s">
        <v>517</v>
      </c>
      <c r="B963" s="3" t="s">
        <v>9</v>
      </c>
      <c r="C963" s="3" t="s">
        <v>8</v>
      </c>
      <c r="D963" s="3" t="s">
        <v>7</v>
      </c>
      <c r="E963" s="3" t="n">
        <v>32.28</v>
      </c>
      <c r="F963" s="3" t="n">
        <v>2231835</v>
      </c>
      <c r="G963" s="3" t="n">
        <v>2</v>
      </c>
      <c r="H963" s="3" t="n">
        <v>144414.66</v>
      </c>
    </row>
    <row r="964" customFormat="false" ht="15" hidden="false" customHeight="false" outlineLevel="0" collapsed="false">
      <c r="A964" s="3" t="s">
        <v>518</v>
      </c>
      <c r="B964" s="3" t="s">
        <v>9</v>
      </c>
      <c r="C964" s="3" t="s">
        <v>8</v>
      </c>
      <c r="D964" s="3" t="s">
        <v>7</v>
      </c>
      <c r="E964" s="3" t="n">
        <v>33.18</v>
      </c>
      <c r="F964" s="3" t="n">
        <v>5661059</v>
      </c>
      <c r="G964" s="3" t="n">
        <v>3</v>
      </c>
      <c r="H964" s="3" t="n">
        <v>222265.91</v>
      </c>
    </row>
    <row r="965" customFormat="false" ht="15" hidden="false" customHeight="false" outlineLevel="0" collapsed="false">
      <c r="A965" s="3" t="s">
        <v>519</v>
      </c>
      <c r="B965" s="3" t="s">
        <v>9</v>
      </c>
      <c r="C965" s="3" t="s">
        <v>8</v>
      </c>
      <c r="D965" s="3" t="s">
        <v>7</v>
      </c>
      <c r="E965" s="3" t="n">
        <v>32.47</v>
      </c>
      <c r="F965" s="3" t="n">
        <v>6890970</v>
      </c>
      <c r="G965" s="3" t="n">
        <v>1</v>
      </c>
      <c r="H965" s="3" t="n">
        <v>30582.5</v>
      </c>
    </row>
    <row r="966" customFormat="false" ht="15" hidden="false" customHeight="false" outlineLevel="0" collapsed="false">
      <c r="A966" s="3" t="s">
        <v>520</v>
      </c>
      <c r="B966" s="3" t="s">
        <v>9</v>
      </c>
      <c r="C966" s="3" t="s">
        <v>8</v>
      </c>
      <c r="D966" s="3" t="s">
        <v>7</v>
      </c>
      <c r="E966" s="3" t="n">
        <v>32.57</v>
      </c>
      <c r="F966" s="3" t="n">
        <v>741721</v>
      </c>
      <c r="G966" s="3" t="n">
        <v>1</v>
      </c>
      <c r="H966" s="3" t="n">
        <v>53965.89</v>
      </c>
    </row>
    <row r="967" customFormat="false" ht="15" hidden="false" customHeight="false" outlineLevel="0" collapsed="false">
      <c r="A967" s="3" t="s">
        <v>521</v>
      </c>
      <c r="B967" s="3" t="s">
        <v>9</v>
      </c>
      <c r="C967" s="3" t="s">
        <v>8</v>
      </c>
      <c r="D967" s="3" t="s">
        <v>7</v>
      </c>
      <c r="E967" s="3" t="n">
        <v>32.57</v>
      </c>
      <c r="F967" s="3" t="n">
        <v>7911825</v>
      </c>
      <c r="G967" s="3" t="n">
        <v>4</v>
      </c>
      <c r="H967" s="3" t="n">
        <v>341325.11</v>
      </c>
    </row>
    <row r="968" customFormat="false" ht="15" hidden="false" customHeight="false" outlineLevel="0" collapsed="false">
      <c r="A968" s="3" t="s">
        <v>522</v>
      </c>
      <c r="B968" s="3" t="s">
        <v>9</v>
      </c>
      <c r="C968" s="3" t="s">
        <v>8</v>
      </c>
      <c r="D968" s="3" t="s">
        <v>7</v>
      </c>
      <c r="E968" s="3" t="n">
        <v>32.46</v>
      </c>
      <c r="F968" s="3" t="n">
        <v>7892207</v>
      </c>
      <c r="G968" s="3" t="n">
        <v>2</v>
      </c>
      <c r="H968" s="3" t="n">
        <v>188575.73</v>
      </c>
    </row>
    <row r="969" customFormat="false" ht="15" hidden="false" customHeight="false" outlineLevel="0" collapsed="false">
      <c r="A969" s="3" t="s">
        <v>523</v>
      </c>
      <c r="B969" s="3" t="s">
        <v>9</v>
      </c>
      <c r="C969" s="3" t="s">
        <v>8</v>
      </c>
      <c r="D969" s="3" t="s">
        <v>7</v>
      </c>
      <c r="E969" s="3" t="n">
        <v>32.91</v>
      </c>
      <c r="F969" s="3" t="n">
        <v>3536500</v>
      </c>
      <c r="G969" s="3" t="n">
        <v>2</v>
      </c>
      <c r="H969" s="3" t="n">
        <v>242939.32</v>
      </c>
    </row>
    <row r="970" customFormat="false" ht="15" hidden="false" customHeight="false" outlineLevel="0" collapsed="false">
      <c r="A970" s="3" t="s">
        <v>524</v>
      </c>
      <c r="B970" s="3" t="s">
        <v>9</v>
      </c>
      <c r="C970" s="3" t="s">
        <v>8</v>
      </c>
      <c r="D970" s="3" t="s">
        <v>7</v>
      </c>
      <c r="E970" s="3" t="n">
        <v>32.39</v>
      </c>
      <c r="F970" s="3" t="n">
        <v>2846731</v>
      </c>
      <c r="G970" s="3" t="n">
        <v>6</v>
      </c>
      <c r="H970" s="3" t="n">
        <v>482813.14</v>
      </c>
    </row>
    <row r="971" customFormat="false" ht="15" hidden="false" customHeight="false" outlineLevel="0" collapsed="false">
      <c r="A971" s="3" t="s">
        <v>525</v>
      </c>
      <c r="B971" s="3" t="s">
        <v>9</v>
      </c>
      <c r="C971" s="3" t="s">
        <v>8</v>
      </c>
      <c r="D971" s="3" t="s">
        <v>7</v>
      </c>
      <c r="E971" s="3" t="n">
        <v>31.65</v>
      </c>
      <c r="F971" s="3" t="n">
        <v>6401898</v>
      </c>
      <c r="G971" s="3" t="n">
        <v>1</v>
      </c>
      <c r="H971" s="3" t="n">
        <v>99097.6</v>
      </c>
    </row>
    <row r="972" customFormat="false" ht="15" hidden="false" customHeight="false" outlineLevel="0" collapsed="false">
      <c r="A972" s="3" t="s">
        <v>526</v>
      </c>
      <c r="B972" s="3" t="s">
        <v>9</v>
      </c>
      <c r="C972" s="3" t="s">
        <v>8</v>
      </c>
      <c r="D972" s="3" t="s">
        <v>7</v>
      </c>
      <c r="E972" s="3" t="n">
        <v>31.04</v>
      </c>
      <c r="F972" s="3" t="n">
        <v>818119</v>
      </c>
      <c r="G972" s="3" t="n">
        <v>2</v>
      </c>
      <c r="H972" s="3" t="n">
        <v>106469.54</v>
      </c>
    </row>
    <row r="973" customFormat="false" ht="15" hidden="false" customHeight="false" outlineLevel="0" collapsed="false">
      <c r="A973" s="3" t="s">
        <v>527</v>
      </c>
      <c r="B973" s="3" t="s">
        <v>9</v>
      </c>
      <c r="C973" s="3" t="s">
        <v>8</v>
      </c>
      <c r="D973" s="3" t="s">
        <v>7</v>
      </c>
      <c r="E973" s="3" t="n">
        <v>31.71</v>
      </c>
      <c r="F973" s="3" t="n">
        <v>4370950</v>
      </c>
      <c r="G973" s="3" t="n">
        <v>0</v>
      </c>
      <c r="H973" s="3" t="n">
        <v>0</v>
      </c>
    </row>
    <row r="974" customFormat="false" ht="15" hidden="false" customHeight="false" outlineLevel="0" collapsed="false">
      <c r="A974" s="3" t="s">
        <v>528</v>
      </c>
      <c r="B974" s="3" t="s">
        <v>9</v>
      </c>
      <c r="C974" s="3" t="s">
        <v>8</v>
      </c>
      <c r="D974" s="3" t="s">
        <v>7</v>
      </c>
      <c r="E974" s="3" t="n">
        <v>31.69</v>
      </c>
      <c r="F974" s="3" t="n">
        <v>3485299</v>
      </c>
      <c r="G974" s="3" t="n">
        <v>0</v>
      </c>
      <c r="H974" s="3" t="n">
        <v>0</v>
      </c>
    </row>
    <row r="975" customFormat="false" ht="15" hidden="false" customHeight="false" outlineLevel="0" collapsed="false">
      <c r="A975" s="3" t="s">
        <v>529</v>
      </c>
      <c r="B975" s="3" t="s">
        <v>9</v>
      </c>
      <c r="C975" s="3" t="s">
        <v>8</v>
      </c>
      <c r="D975" s="3" t="s">
        <v>7</v>
      </c>
      <c r="E975" s="3" t="n">
        <v>31.32</v>
      </c>
      <c r="F975" s="3" t="n">
        <v>909100</v>
      </c>
      <c r="G975" s="3" t="n">
        <v>1</v>
      </c>
      <c r="H975" s="3" t="n">
        <v>115018.2</v>
      </c>
    </row>
    <row r="976" customFormat="false" ht="15" hidden="false" customHeight="false" outlineLevel="0" collapsed="false">
      <c r="A976" s="3" t="s">
        <v>530</v>
      </c>
      <c r="B976" s="3" t="s">
        <v>9</v>
      </c>
      <c r="C976" s="3" t="s">
        <v>8</v>
      </c>
      <c r="D976" s="3" t="s">
        <v>7</v>
      </c>
      <c r="E976" s="3" t="n">
        <v>32.31</v>
      </c>
      <c r="F976" s="3" t="n">
        <v>3887735</v>
      </c>
      <c r="G976" s="3" t="n">
        <v>3</v>
      </c>
      <c r="H976" s="3" t="n">
        <v>222198.85</v>
      </c>
    </row>
    <row r="977" customFormat="false" ht="15" hidden="false" customHeight="false" outlineLevel="0" collapsed="false">
      <c r="A977" s="3" t="s">
        <v>531</v>
      </c>
      <c r="B977" s="3" t="s">
        <v>9</v>
      </c>
      <c r="C977" s="3" t="s">
        <v>8</v>
      </c>
      <c r="D977" s="3" t="s">
        <v>7</v>
      </c>
      <c r="E977" s="3" t="n">
        <v>32.25</v>
      </c>
      <c r="F977" s="3" t="n">
        <v>1514800</v>
      </c>
      <c r="G977" s="3" t="n">
        <v>2</v>
      </c>
      <c r="H977" s="3" t="n">
        <v>215050.51</v>
      </c>
    </row>
    <row r="978" customFormat="false" ht="15" hidden="false" customHeight="false" outlineLevel="0" collapsed="false">
      <c r="A978" s="3" t="s">
        <v>532</v>
      </c>
      <c r="B978" s="3" t="s">
        <v>9</v>
      </c>
      <c r="C978" s="3" t="s">
        <v>8</v>
      </c>
      <c r="D978" s="3" t="s">
        <v>7</v>
      </c>
      <c r="E978" s="3" t="n">
        <v>31.97</v>
      </c>
      <c r="F978" s="3" t="n">
        <v>4927366</v>
      </c>
      <c r="G978" s="3" t="n">
        <v>0</v>
      </c>
      <c r="H978" s="3" t="n">
        <v>0</v>
      </c>
    </row>
    <row r="979" customFormat="false" ht="15" hidden="false" customHeight="false" outlineLevel="0" collapsed="false">
      <c r="A979" s="3" t="s">
        <v>533</v>
      </c>
      <c r="B979" s="3" t="s">
        <v>9</v>
      </c>
      <c r="C979" s="3" t="s">
        <v>8</v>
      </c>
      <c r="D979" s="3" t="s">
        <v>7</v>
      </c>
      <c r="E979" s="3" t="n">
        <v>31.87</v>
      </c>
      <c r="F979" s="3" t="n">
        <v>7303718</v>
      </c>
      <c r="G979" s="3" t="n">
        <v>3</v>
      </c>
      <c r="H979" s="3" t="n">
        <v>142780.22</v>
      </c>
    </row>
    <row r="980" customFormat="false" ht="15" hidden="false" customHeight="false" outlineLevel="0" collapsed="false">
      <c r="A980" s="3" t="s">
        <v>534</v>
      </c>
      <c r="B980" s="3" t="s">
        <v>9</v>
      </c>
      <c r="C980" s="3" t="s">
        <v>8</v>
      </c>
      <c r="D980" s="3" t="s">
        <v>7</v>
      </c>
      <c r="E980" s="3" t="n">
        <v>31.49</v>
      </c>
      <c r="F980" s="3" t="n">
        <v>1356237</v>
      </c>
      <c r="G980" s="3" t="n">
        <v>3</v>
      </c>
      <c r="H980" s="3" t="n">
        <v>307167.26</v>
      </c>
    </row>
    <row r="981" customFormat="false" ht="15" hidden="false" customHeight="false" outlineLevel="0" collapsed="false">
      <c r="A981" s="3" t="s">
        <v>535</v>
      </c>
      <c r="B981" s="3" t="s">
        <v>9</v>
      </c>
      <c r="C981" s="3" t="s">
        <v>8</v>
      </c>
      <c r="D981" s="3" t="s">
        <v>7</v>
      </c>
      <c r="E981" s="3" t="n">
        <v>30.97</v>
      </c>
      <c r="F981" s="3" t="n">
        <v>4337498</v>
      </c>
      <c r="G981" s="3" t="n">
        <v>5</v>
      </c>
      <c r="H981" s="3" t="n">
        <v>440198.75</v>
      </c>
    </row>
    <row r="982" customFormat="false" ht="15" hidden="false" customHeight="false" outlineLevel="0" collapsed="false">
      <c r="A982" s="3" t="s">
        <v>536</v>
      </c>
      <c r="B982" s="3" t="s">
        <v>9</v>
      </c>
      <c r="C982" s="3" t="s">
        <v>8</v>
      </c>
      <c r="D982" s="3" t="s">
        <v>7</v>
      </c>
      <c r="E982" s="3" t="n">
        <v>31.13</v>
      </c>
      <c r="F982" s="3" t="n">
        <v>6261952</v>
      </c>
      <c r="G982" s="3" t="n">
        <v>3</v>
      </c>
      <c r="H982" s="3" t="n">
        <v>324348.25</v>
      </c>
    </row>
    <row r="983" customFormat="false" ht="15" hidden="false" customHeight="false" outlineLevel="0" collapsed="false">
      <c r="A983" s="3" t="s">
        <v>537</v>
      </c>
      <c r="B983" s="3" t="s">
        <v>9</v>
      </c>
      <c r="C983" s="3" t="s">
        <v>8</v>
      </c>
      <c r="D983" s="3" t="s">
        <v>7</v>
      </c>
      <c r="E983" s="3" t="n">
        <v>31.74</v>
      </c>
      <c r="F983" s="3" t="n">
        <v>1841500</v>
      </c>
      <c r="G983" s="3" t="n">
        <v>3</v>
      </c>
      <c r="H983" s="3" t="n">
        <v>189783.6</v>
      </c>
    </row>
    <row r="984" customFormat="false" ht="15" hidden="false" customHeight="false" outlineLevel="0" collapsed="false">
      <c r="A984" s="3" t="s">
        <v>538</v>
      </c>
      <c r="B984" s="3" t="s">
        <v>9</v>
      </c>
      <c r="C984" s="3" t="s">
        <v>8</v>
      </c>
      <c r="D984" s="3" t="s">
        <v>7</v>
      </c>
      <c r="E984" s="3" t="n">
        <v>31.35</v>
      </c>
      <c r="F984" s="3" t="n">
        <v>6264728</v>
      </c>
      <c r="G984" s="3" t="n">
        <v>5</v>
      </c>
      <c r="H984" s="3" t="n">
        <v>487764.88</v>
      </c>
    </row>
    <row r="985" customFormat="false" ht="15" hidden="false" customHeight="false" outlineLevel="0" collapsed="false">
      <c r="A985" s="3" t="s">
        <v>539</v>
      </c>
      <c r="B985" s="3" t="s">
        <v>9</v>
      </c>
      <c r="C985" s="3" t="s">
        <v>8</v>
      </c>
      <c r="D985" s="3" t="s">
        <v>7</v>
      </c>
      <c r="E985" s="3" t="n">
        <v>30.6</v>
      </c>
      <c r="F985" s="3" t="n">
        <v>5169202</v>
      </c>
      <c r="G985" s="3" t="n">
        <v>4</v>
      </c>
      <c r="H985" s="3" t="n">
        <v>264594.36</v>
      </c>
    </row>
    <row r="986" customFormat="false" ht="15" hidden="false" customHeight="false" outlineLevel="0" collapsed="false">
      <c r="A986" s="3" t="s">
        <v>540</v>
      </c>
      <c r="B986" s="3" t="s">
        <v>9</v>
      </c>
      <c r="C986" s="3" t="s">
        <v>8</v>
      </c>
      <c r="D986" s="3" t="s">
        <v>7</v>
      </c>
      <c r="E986" s="3" t="n">
        <v>30.85</v>
      </c>
      <c r="F986" s="3" t="n">
        <v>4576258</v>
      </c>
      <c r="G986" s="3" t="n">
        <v>3</v>
      </c>
      <c r="H986" s="3" t="n">
        <v>201540.33</v>
      </c>
    </row>
    <row r="987" customFormat="false" ht="15" hidden="false" customHeight="false" outlineLevel="0" collapsed="false">
      <c r="A987" s="3" t="s">
        <v>541</v>
      </c>
      <c r="B987" s="3" t="s">
        <v>9</v>
      </c>
      <c r="C987" s="3" t="s">
        <v>8</v>
      </c>
      <c r="D987" s="3" t="s">
        <v>7</v>
      </c>
      <c r="E987" s="3" t="n">
        <v>31.99</v>
      </c>
      <c r="F987" s="3" t="n">
        <v>3576135</v>
      </c>
      <c r="G987" s="3" t="n">
        <v>2</v>
      </c>
      <c r="H987" s="3" t="n">
        <v>268836.08</v>
      </c>
    </row>
    <row r="988" customFormat="false" ht="15" hidden="false" customHeight="false" outlineLevel="0" collapsed="false">
      <c r="A988" s="3" t="s">
        <v>542</v>
      </c>
      <c r="B988" s="3" t="s">
        <v>9</v>
      </c>
      <c r="C988" s="3" t="s">
        <v>8</v>
      </c>
      <c r="D988" s="3" t="s">
        <v>7</v>
      </c>
      <c r="E988" s="3" t="n">
        <v>32.03</v>
      </c>
      <c r="F988" s="3" t="n">
        <v>4605062</v>
      </c>
      <c r="G988" s="3" t="n">
        <v>1</v>
      </c>
      <c r="H988" s="3" t="n">
        <v>139761.08</v>
      </c>
    </row>
    <row r="989" customFormat="false" ht="15" hidden="false" customHeight="false" outlineLevel="0" collapsed="false">
      <c r="A989" s="3" t="s">
        <v>543</v>
      </c>
      <c r="B989" s="3" t="s">
        <v>9</v>
      </c>
      <c r="C989" s="3" t="s">
        <v>8</v>
      </c>
      <c r="D989" s="3" t="s">
        <v>7</v>
      </c>
      <c r="E989" s="3" t="n">
        <v>31.48</v>
      </c>
      <c r="F989" s="3" t="n">
        <v>5399576</v>
      </c>
      <c r="G989" s="3" t="n">
        <v>2</v>
      </c>
      <c r="H989" s="3" t="n">
        <v>66823.5</v>
      </c>
    </row>
    <row r="990" customFormat="false" ht="15" hidden="false" customHeight="false" outlineLevel="0" collapsed="false">
      <c r="A990" s="3" t="s">
        <v>544</v>
      </c>
      <c r="B990" s="3" t="s">
        <v>9</v>
      </c>
      <c r="C990" s="3" t="s">
        <v>8</v>
      </c>
      <c r="D990" s="3" t="s">
        <v>7</v>
      </c>
      <c r="E990" s="3" t="n">
        <v>30.98</v>
      </c>
      <c r="F990" s="3" t="n">
        <v>6785108</v>
      </c>
      <c r="G990" s="3" t="n">
        <v>2</v>
      </c>
      <c r="H990" s="3" t="n">
        <v>225946.87</v>
      </c>
    </row>
    <row r="991" customFormat="false" ht="15" hidden="false" customHeight="false" outlineLevel="0" collapsed="false">
      <c r="A991" s="3" t="s">
        <v>545</v>
      </c>
      <c r="B991" s="3" t="s">
        <v>9</v>
      </c>
      <c r="C991" s="3" t="s">
        <v>8</v>
      </c>
      <c r="D991" s="3" t="s">
        <v>7</v>
      </c>
      <c r="E991" s="3" t="n">
        <v>30.6</v>
      </c>
      <c r="F991" s="3" t="n">
        <v>5540678</v>
      </c>
      <c r="G991" s="3" t="n">
        <v>4</v>
      </c>
      <c r="H991" s="3" t="n">
        <v>338891.12</v>
      </c>
    </row>
    <row r="992" customFormat="false" ht="15" hidden="false" customHeight="false" outlineLevel="0" collapsed="false">
      <c r="A992" s="3" t="s">
        <v>546</v>
      </c>
      <c r="B992" s="3" t="s">
        <v>9</v>
      </c>
      <c r="C992" s="3" t="s">
        <v>8</v>
      </c>
      <c r="D992" s="3" t="s">
        <v>7</v>
      </c>
      <c r="E992" s="3" t="n">
        <v>31.78</v>
      </c>
      <c r="F992" s="3" t="n">
        <v>6404806</v>
      </c>
      <c r="G992" s="3" t="n">
        <v>2</v>
      </c>
      <c r="H992" s="3" t="n">
        <v>244163.52</v>
      </c>
    </row>
    <row r="993" customFormat="false" ht="15" hidden="false" customHeight="false" outlineLevel="0" collapsed="false">
      <c r="A993" s="3" t="s">
        <v>547</v>
      </c>
      <c r="B993" s="3" t="s">
        <v>9</v>
      </c>
      <c r="C993" s="3" t="s">
        <v>8</v>
      </c>
      <c r="D993" s="3" t="s">
        <v>7</v>
      </c>
      <c r="E993" s="3" t="n">
        <v>32.05</v>
      </c>
      <c r="F993" s="3" t="n">
        <v>2744708</v>
      </c>
      <c r="G993" s="3" t="n">
        <v>0</v>
      </c>
      <c r="H993" s="3" t="n">
        <v>0</v>
      </c>
    </row>
    <row r="994" customFormat="false" ht="15" hidden="false" customHeight="false" outlineLevel="0" collapsed="false">
      <c r="A994" s="3" t="s">
        <v>548</v>
      </c>
      <c r="B994" s="3" t="s">
        <v>9</v>
      </c>
      <c r="C994" s="3" t="s">
        <v>8</v>
      </c>
      <c r="D994" s="3" t="s">
        <v>7</v>
      </c>
      <c r="E994" s="3" t="n">
        <v>32.61</v>
      </c>
      <c r="F994" s="3" t="n">
        <v>3704928</v>
      </c>
      <c r="G994" s="3" t="n">
        <v>0</v>
      </c>
      <c r="H994" s="3" t="n">
        <v>0</v>
      </c>
    </row>
    <row r="995" customFormat="false" ht="15" hidden="false" customHeight="false" outlineLevel="0" collapsed="false">
      <c r="A995" s="3" t="s">
        <v>549</v>
      </c>
      <c r="B995" s="3" t="s">
        <v>9</v>
      </c>
      <c r="C995" s="3" t="s">
        <v>8</v>
      </c>
      <c r="D995" s="3" t="s">
        <v>7</v>
      </c>
      <c r="E995" s="3" t="n">
        <v>32.14</v>
      </c>
      <c r="F995" s="3" t="n">
        <v>4452895</v>
      </c>
      <c r="G995" s="3" t="n">
        <v>1</v>
      </c>
      <c r="H995" s="3" t="n">
        <v>22944.35</v>
      </c>
    </row>
    <row r="996" customFormat="false" ht="15" hidden="false" customHeight="false" outlineLevel="0" collapsed="false">
      <c r="A996" s="3" t="s">
        <v>550</v>
      </c>
      <c r="B996" s="3" t="s">
        <v>9</v>
      </c>
      <c r="C996" s="3" t="s">
        <v>8</v>
      </c>
      <c r="D996" s="3" t="s">
        <v>7</v>
      </c>
      <c r="E996" s="3" t="n">
        <v>31.98</v>
      </c>
      <c r="F996" s="3" t="n">
        <v>1319766</v>
      </c>
      <c r="G996" s="3" t="n">
        <v>1</v>
      </c>
      <c r="H996" s="3" t="n">
        <v>82079.55</v>
      </c>
    </row>
    <row r="997" customFormat="false" ht="15" hidden="false" customHeight="false" outlineLevel="0" collapsed="false">
      <c r="A997" s="3" t="s">
        <v>551</v>
      </c>
      <c r="B997" s="3" t="s">
        <v>9</v>
      </c>
      <c r="C997" s="3" t="s">
        <v>8</v>
      </c>
      <c r="D997" s="3" t="s">
        <v>7</v>
      </c>
      <c r="E997" s="3" t="n">
        <v>31.87</v>
      </c>
      <c r="F997" s="3" t="n">
        <v>7504187</v>
      </c>
      <c r="G997" s="3" t="n">
        <v>1</v>
      </c>
      <c r="H997" s="3" t="n">
        <v>136128.06</v>
      </c>
    </row>
    <row r="998" customFormat="false" ht="15" hidden="false" customHeight="false" outlineLevel="0" collapsed="false">
      <c r="A998" s="3" t="s">
        <v>552</v>
      </c>
      <c r="B998" s="3" t="s">
        <v>9</v>
      </c>
      <c r="C998" s="3" t="s">
        <v>8</v>
      </c>
      <c r="D998" s="3" t="s">
        <v>7</v>
      </c>
      <c r="E998" s="3" t="n">
        <v>31.07</v>
      </c>
      <c r="F998" s="3" t="n">
        <v>2873664</v>
      </c>
      <c r="G998" s="3" t="n">
        <v>1</v>
      </c>
      <c r="H998" s="3" t="n">
        <v>56314.17</v>
      </c>
    </row>
    <row r="999" customFormat="false" ht="15" hidden="false" customHeight="false" outlineLevel="0" collapsed="false">
      <c r="A999" s="3" t="s">
        <v>553</v>
      </c>
      <c r="B999" s="3" t="s">
        <v>9</v>
      </c>
      <c r="C999" s="3" t="s">
        <v>8</v>
      </c>
      <c r="D999" s="3" t="s">
        <v>7</v>
      </c>
      <c r="E999" s="3" t="n">
        <v>29.26</v>
      </c>
      <c r="F999" s="3" t="n">
        <v>4397793</v>
      </c>
      <c r="G999" s="3" t="n">
        <v>0</v>
      </c>
      <c r="H999" s="3" t="n">
        <v>0</v>
      </c>
    </row>
    <row r="1000" customFormat="false" ht="15" hidden="false" customHeight="false" outlineLevel="0" collapsed="false">
      <c r="A1000" s="3" t="s">
        <v>554</v>
      </c>
      <c r="B1000" s="3" t="s">
        <v>9</v>
      </c>
      <c r="C1000" s="3" t="s">
        <v>8</v>
      </c>
      <c r="D1000" s="3" t="s">
        <v>7</v>
      </c>
      <c r="E1000" s="3" t="n">
        <v>28.98</v>
      </c>
      <c r="F1000" s="3" t="n">
        <v>5070543</v>
      </c>
      <c r="G1000" s="3" t="n">
        <v>1</v>
      </c>
      <c r="H1000" s="3" t="n">
        <v>11091.68</v>
      </c>
    </row>
    <row r="1001" customFormat="false" ht="15" hidden="false" customHeight="false" outlineLevel="0" collapsed="false">
      <c r="A1001" s="3" t="s">
        <v>555</v>
      </c>
      <c r="B1001" s="3" t="s">
        <v>9</v>
      </c>
      <c r="C1001" s="3" t="s">
        <v>8</v>
      </c>
      <c r="D1001" s="3" t="s">
        <v>7</v>
      </c>
      <c r="E1001" s="3" t="n">
        <v>28.6</v>
      </c>
      <c r="F1001" s="3" t="n">
        <v>1384442</v>
      </c>
      <c r="G1001" s="3" t="n">
        <v>2</v>
      </c>
      <c r="H1001" s="3" t="n">
        <v>181582.51</v>
      </c>
    </row>
    <row r="1002" customFormat="false" ht="15" hidden="false" customHeight="false" outlineLevel="0" collapsed="false">
      <c r="A1002" s="3" t="s">
        <v>556</v>
      </c>
      <c r="B1002" s="3" t="s">
        <v>9</v>
      </c>
      <c r="C1002" s="3" t="s">
        <v>8</v>
      </c>
      <c r="D1002" s="3" t="s">
        <v>7</v>
      </c>
      <c r="E1002" s="3" t="n">
        <v>27.21</v>
      </c>
      <c r="F1002" s="3" t="n">
        <v>3605308</v>
      </c>
      <c r="G1002" s="3" t="n">
        <v>1</v>
      </c>
      <c r="H1002" s="3" t="n">
        <v>19089</v>
      </c>
    </row>
    <row r="1003" customFormat="false" ht="15" hidden="false" customHeight="false" outlineLevel="0" collapsed="false">
      <c r="A1003" s="3" t="s">
        <v>57</v>
      </c>
      <c r="B1003" s="3" t="s">
        <v>11</v>
      </c>
      <c r="C1003" s="3" t="s">
        <v>8</v>
      </c>
      <c r="D1003" s="3" t="s">
        <v>13</v>
      </c>
      <c r="E1003" s="3" t="n">
        <v>135.71</v>
      </c>
      <c r="F1003" s="3" t="n">
        <v>6426466</v>
      </c>
      <c r="G1003" s="3" t="n">
        <v>1</v>
      </c>
      <c r="H1003" s="3" t="n">
        <v>445367.25</v>
      </c>
    </row>
    <row r="1004" customFormat="false" ht="15" hidden="false" customHeight="false" outlineLevel="0" collapsed="false">
      <c r="A1004" s="3" t="s">
        <v>58</v>
      </c>
      <c r="B1004" s="3" t="s">
        <v>11</v>
      </c>
      <c r="C1004" s="3" t="s">
        <v>8</v>
      </c>
      <c r="D1004" s="3" t="s">
        <v>13</v>
      </c>
      <c r="E1004" s="3" t="n">
        <v>134.43</v>
      </c>
      <c r="F1004" s="3" t="n">
        <v>545984</v>
      </c>
      <c r="G1004" s="3" t="n">
        <v>2</v>
      </c>
      <c r="H1004" s="3" t="n">
        <v>527170.72</v>
      </c>
    </row>
    <row r="1005" customFormat="false" ht="15" hidden="false" customHeight="false" outlineLevel="0" collapsed="false">
      <c r="A1005" s="3" t="s">
        <v>59</v>
      </c>
      <c r="B1005" s="3" t="s">
        <v>11</v>
      </c>
      <c r="C1005" s="3" t="s">
        <v>8</v>
      </c>
      <c r="D1005" s="3" t="s">
        <v>13</v>
      </c>
      <c r="E1005" s="3" t="n">
        <v>133.57</v>
      </c>
      <c r="F1005" s="3" t="n">
        <v>1817218</v>
      </c>
      <c r="G1005" s="3" t="n">
        <v>2</v>
      </c>
      <c r="H1005" s="3" t="n">
        <v>147221.47</v>
      </c>
    </row>
    <row r="1006" customFormat="false" ht="15" hidden="false" customHeight="false" outlineLevel="0" collapsed="false">
      <c r="A1006" s="3" t="s">
        <v>60</v>
      </c>
      <c r="B1006" s="3" t="s">
        <v>11</v>
      </c>
      <c r="C1006" s="3" t="s">
        <v>8</v>
      </c>
      <c r="D1006" s="3" t="s">
        <v>13</v>
      </c>
      <c r="E1006" s="3" t="n">
        <v>131.56</v>
      </c>
      <c r="F1006" s="3" t="n">
        <v>7371222</v>
      </c>
      <c r="G1006" s="3" t="n">
        <v>0</v>
      </c>
      <c r="H1006" s="3" t="n">
        <v>0</v>
      </c>
    </row>
    <row r="1007" customFormat="false" ht="15" hidden="false" customHeight="false" outlineLevel="0" collapsed="false">
      <c r="A1007" s="3" t="s">
        <v>61</v>
      </c>
      <c r="B1007" s="3" t="s">
        <v>11</v>
      </c>
      <c r="C1007" s="3" t="s">
        <v>8</v>
      </c>
      <c r="D1007" s="3" t="s">
        <v>13</v>
      </c>
      <c r="E1007" s="3" t="n">
        <v>132.56</v>
      </c>
      <c r="F1007" s="3" t="n">
        <v>4527256</v>
      </c>
      <c r="G1007" s="3" t="n">
        <v>1</v>
      </c>
      <c r="H1007" s="3" t="n">
        <v>537310.91</v>
      </c>
    </row>
    <row r="1008" customFormat="false" ht="15" hidden="false" customHeight="false" outlineLevel="0" collapsed="false">
      <c r="A1008" s="3" t="s">
        <v>62</v>
      </c>
      <c r="B1008" s="3" t="s">
        <v>11</v>
      </c>
      <c r="C1008" s="3" t="s">
        <v>8</v>
      </c>
      <c r="D1008" s="3" t="s">
        <v>13</v>
      </c>
      <c r="E1008" s="3" t="n">
        <v>129.29</v>
      </c>
      <c r="F1008" s="3" t="n">
        <v>6069384</v>
      </c>
      <c r="G1008" s="3" t="n">
        <v>3</v>
      </c>
      <c r="H1008" s="3" t="n">
        <v>1307238.92</v>
      </c>
    </row>
    <row r="1009" customFormat="false" ht="15" hidden="false" customHeight="false" outlineLevel="0" collapsed="false">
      <c r="A1009" s="3" t="s">
        <v>63</v>
      </c>
      <c r="B1009" s="3" t="s">
        <v>11</v>
      </c>
      <c r="C1009" s="3" t="s">
        <v>8</v>
      </c>
      <c r="D1009" s="3" t="s">
        <v>13</v>
      </c>
      <c r="E1009" s="3" t="n">
        <v>130.3</v>
      </c>
      <c r="F1009" s="3" t="n">
        <v>2061968</v>
      </c>
      <c r="G1009" s="3" t="n">
        <v>0</v>
      </c>
      <c r="H1009" s="3" t="n">
        <v>0</v>
      </c>
    </row>
    <row r="1010" customFormat="false" ht="15" hidden="false" customHeight="false" outlineLevel="0" collapsed="false">
      <c r="A1010" s="3" t="s">
        <v>64</v>
      </c>
      <c r="B1010" s="3" t="s">
        <v>11</v>
      </c>
      <c r="C1010" s="3" t="s">
        <v>8</v>
      </c>
      <c r="D1010" s="3" t="s">
        <v>13</v>
      </c>
      <c r="E1010" s="3" t="n">
        <v>128.6</v>
      </c>
      <c r="F1010" s="3" t="n">
        <v>3151966</v>
      </c>
      <c r="G1010" s="3" t="n">
        <v>2</v>
      </c>
      <c r="H1010" s="3" t="n">
        <v>592930.26</v>
      </c>
    </row>
    <row r="1011" customFormat="false" ht="15" hidden="false" customHeight="false" outlineLevel="0" collapsed="false">
      <c r="A1011" s="3" t="s">
        <v>65</v>
      </c>
      <c r="B1011" s="3" t="s">
        <v>11</v>
      </c>
      <c r="C1011" s="3" t="s">
        <v>8</v>
      </c>
      <c r="D1011" s="3" t="s">
        <v>13</v>
      </c>
      <c r="E1011" s="3" t="n">
        <v>130.46</v>
      </c>
      <c r="F1011" s="3" t="n">
        <v>6818043</v>
      </c>
      <c r="G1011" s="3" t="n">
        <v>1</v>
      </c>
      <c r="H1011" s="3" t="n">
        <v>120460.73</v>
      </c>
    </row>
    <row r="1012" customFormat="false" ht="15" hidden="false" customHeight="false" outlineLevel="0" collapsed="false">
      <c r="A1012" s="3" t="s">
        <v>66</v>
      </c>
      <c r="B1012" s="3" t="s">
        <v>11</v>
      </c>
      <c r="C1012" s="3" t="s">
        <v>8</v>
      </c>
      <c r="D1012" s="3" t="s">
        <v>13</v>
      </c>
      <c r="E1012" s="3" t="n">
        <v>130.1</v>
      </c>
      <c r="F1012" s="3" t="n">
        <v>6984452</v>
      </c>
      <c r="G1012" s="3" t="n">
        <v>1</v>
      </c>
      <c r="H1012" s="3" t="n">
        <v>417568</v>
      </c>
    </row>
    <row r="1013" customFormat="false" ht="15" hidden="false" customHeight="false" outlineLevel="0" collapsed="false">
      <c r="A1013" s="3" t="s">
        <v>67</v>
      </c>
      <c r="B1013" s="3" t="s">
        <v>11</v>
      </c>
      <c r="C1013" s="3" t="s">
        <v>8</v>
      </c>
      <c r="D1013" s="3" t="s">
        <v>13</v>
      </c>
      <c r="E1013" s="3" t="n">
        <v>130.15</v>
      </c>
      <c r="F1013" s="3" t="n">
        <v>4227908</v>
      </c>
      <c r="G1013" s="3" t="n">
        <v>4</v>
      </c>
      <c r="H1013" s="3" t="n">
        <v>883901.92</v>
      </c>
    </row>
    <row r="1014" customFormat="false" ht="15" hidden="false" customHeight="false" outlineLevel="0" collapsed="false">
      <c r="A1014" s="3" t="s">
        <v>68</v>
      </c>
      <c r="B1014" s="3" t="s">
        <v>11</v>
      </c>
      <c r="C1014" s="3" t="s">
        <v>8</v>
      </c>
      <c r="D1014" s="3" t="s">
        <v>13</v>
      </c>
      <c r="E1014" s="3" t="n">
        <v>126.49</v>
      </c>
      <c r="F1014" s="3" t="n">
        <v>2121049</v>
      </c>
      <c r="G1014" s="3" t="n">
        <v>2</v>
      </c>
      <c r="H1014" s="3" t="n">
        <v>837443.96</v>
      </c>
    </row>
    <row r="1015" customFormat="false" ht="15" hidden="false" customHeight="false" outlineLevel="0" collapsed="false">
      <c r="A1015" s="3" t="s">
        <v>69</v>
      </c>
      <c r="B1015" s="3" t="s">
        <v>11</v>
      </c>
      <c r="C1015" s="3" t="s">
        <v>8</v>
      </c>
      <c r="D1015" s="3" t="s">
        <v>13</v>
      </c>
      <c r="E1015" s="3" t="n">
        <v>126.14</v>
      </c>
      <c r="F1015" s="3" t="n">
        <v>3828305</v>
      </c>
      <c r="G1015" s="3" t="n">
        <v>1</v>
      </c>
      <c r="H1015" s="3" t="n">
        <v>421196.14</v>
      </c>
    </row>
    <row r="1016" customFormat="false" ht="15" hidden="false" customHeight="false" outlineLevel="0" collapsed="false">
      <c r="A1016" s="3" t="s">
        <v>70</v>
      </c>
      <c r="B1016" s="3" t="s">
        <v>11</v>
      </c>
      <c r="C1016" s="3" t="s">
        <v>8</v>
      </c>
      <c r="D1016" s="3" t="s">
        <v>13</v>
      </c>
      <c r="E1016" s="3" t="n">
        <v>127.2</v>
      </c>
      <c r="F1016" s="3" t="n">
        <v>1926587</v>
      </c>
      <c r="G1016" s="3" t="n">
        <v>0</v>
      </c>
      <c r="H1016" s="3" t="n">
        <v>0</v>
      </c>
    </row>
    <row r="1017" customFormat="false" ht="15" hidden="false" customHeight="false" outlineLevel="0" collapsed="false">
      <c r="A1017" s="3" t="s">
        <v>71</v>
      </c>
      <c r="B1017" s="3" t="s">
        <v>11</v>
      </c>
      <c r="C1017" s="3" t="s">
        <v>8</v>
      </c>
      <c r="D1017" s="3" t="s">
        <v>13</v>
      </c>
      <c r="E1017" s="3" t="n">
        <v>130.51</v>
      </c>
      <c r="F1017" s="3" t="n">
        <v>7038492</v>
      </c>
      <c r="G1017" s="3" t="n">
        <v>1</v>
      </c>
      <c r="H1017" s="3" t="n">
        <v>296008</v>
      </c>
    </row>
    <row r="1018" customFormat="false" ht="15" hidden="false" customHeight="false" outlineLevel="0" collapsed="false">
      <c r="A1018" s="3" t="s">
        <v>72</v>
      </c>
      <c r="B1018" s="3" t="s">
        <v>11</v>
      </c>
      <c r="C1018" s="3" t="s">
        <v>8</v>
      </c>
      <c r="D1018" s="3" t="s">
        <v>13</v>
      </c>
      <c r="E1018" s="3" t="n">
        <v>128.75</v>
      </c>
      <c r="F1018" s="3" t="n">
        <v>1495378</v>
      </c>
      <c r="G1018" s="3" t="n">
        <v>5</v>
      </c>
      <c r="H1018" s="3" t="n">
        <v>1786394.98</v>
      </c>
    </row>
    <row r="1019" customFormat="false" ht="15" hidden="false" customHeight="false" outlineLevel="0" collapsed="false">
      <c r="A1019" s="3" t="s">
        <v>73</v>
      </c>
      <c r="B1019" s="3" t="s">
        <v>11</v>
      </c>
      <c r="C1019" s="3" t="s">
        <v>8</v>
      </c>
      <c r="D1019" s="3" t="s">
        <v>13</v>
      </c>
      <c r="E1019" s="3" t="n">
        <v>128.35</v>
      </c>
      <c r="F1019" s="3" t="n">
        <v>7492530</v>
      </c>
      <c r="G1019" s="3" t="n">
        <v>1</v>
      </c>
      <c r="H1019" s="3" t="n">
        <v>331861.38</v>
      </c>
    </row>
    <row r="1020" customFormat="false" ht="15" hidden="false" customHeight="false" outlineLevel="0" collapsed="false">
      <c r="A1020" s="3" t="s">
        <v>74</v>
      </c>
      <c r="B1020" s="3" t="s">
        <v>11</v>
      </c>
      <c r="C1020" s="3" t="s">
        <v>8</v>
      </c>
      <c r="D1020" s="3" t="s">
        <v>13</v>
      </c>
      <c r="E1020" s="3" t="n">
        <v>125.83</v>
      </c>
      <c r="F1020" s="3" t="n">
        <v>4001569</v>
      </c>
      <c r="G1020" s="3" t="n">
        <v>3</v>
      </c>
      <c r="H1020" s="3" t="n">
        <v>1264006.03</v>
      </c>
    </row>
    <row r="1021" customFormat="false" ht="15" hidden="false" customHeight="false" outlineLevel="0" collapsed="false">
      <c r="A1021" s="3" t="s">
        <v>75</v>
      </c>
      <c r="B1021" s="3" t="s">
        <v>11</v>
      </c>
      <c r="C1021" s="3" t="s">
        <v>8</v>
      </c>
      <c r="D1021" s="3" t="s">
        <v>13</v>
      </c>
      <c r="E1021" s="3" t="n">
        <v>128.47</v>
      </c>
      <c r="F1021" s="3" t="n">
        <v>2841071</v>
      </c>
      <c r="G1021" s="3" t="n">
        <v>1</v>
      </c>
      <c r="H1021" s="3" t="n">
        <v>246867.71</v>
      </c>
    </row>
    <row r="1022" customFormat="false" ht="15" hidden="false" customHeight="false" outlineLevel="0" collapsed="false">
      <c r="A1022" s="3" t="s">
        <v>76</v>
      </c>
      <c r="B1022" s="3" t="s">
        <v>11</v>
      </c>
      <c r="C1022" s="3" t="s">
        <v>8</v>
      </c>
      <c r="D1022" s="3" t="s">
        <v>13</v>
      </c>
      <c r="E1022" s="3" t="n">
        <v>129.28</v>
      </c>
      <c r="F1022" s="3" t="n">
        <v>2574871</v>
      </c>
      <c r="G1022" s="3" t="n">
        <v>3</v>
      </c>
      <c r="H1022" s="3" t="n">
        <v>1469781.18</v>
      </c>
    </row>
    <row r="1023" customFormat="false" ht="15" hidden="false" customHeight="false" outlineLevel="0" collapsed="false">
      <c r="A1023" s="3" t="s">
        <v>77</v>
      </c>
      <c r="B1023" s="3" t="s">
        <v>11</v>
      </c>
      <c r="C1023" s="3" t="s">
        <v>8</v>
      </c>
      <c r="D1023" s="3" t="s">
        <v>13</v>
      </c>
      <c r="E1023" s="3" t="n">
        <v>128.24</v>
      </c>
      <c r="F1023" s="3" t="n">
        <v>614425</v>
      </c>
      <c r="G1023" s="3" t="n">
        <v>0</v>
      </c>
      <c r="H1023" s="3" t="n">
        <v>0</v>
      </c>
    </row>
    <row r="1024" customFormat="false" ht="15" hidden="false" customHeight="false" outlineLevel="0" collapsed="false">
      <c r="A1024" s="3" t="s">
        <v>78</v>
      </c>
      <c r="B1024" s="3" t="s">
        <v>11</v>
      </c>
      <c r="C1024" s="3" t="s">
        <v>8</v>
      </c>
      <c r="D1024" s="3" t="s">
        <v>13</v>
      </c>
      <c r="E1024" s="3" t="n">
        <v>130.5</v>
      </c>
      <c r="F1024" s="3" t="n">
        <v>3127386</v>
      </c>
      <c r="G1024" s="3" t="n">
        <v>1</v>
      </c>
      <c r="H1024" s="3" t="n">
        <v>631320.4</v>
      </c>
    </row>
    <row r="1025" customFormat="false" ht="15" hidden="false" customHeight="false" outlineLevel="0" collapsed="false">
      <c r="A1025" s="3" t="s">
        <v>79</v>
      </c>
      <c r="B1025" s="3" t="s">
        <v>11</v>
      </c>
      <c r="C1025" s="3" t="s">
        <v>8</v>
      </c>
      <c r="D1025" s="3" t="s">
        <v>13</v>
      </c>
      <c r="E1025" s="3" t="n">
        <v>129.97</v>
      </c>
      <c r="F1025" s="3" t="n">
        <v>1034321</v>
      </c>
      <c r="G1025" s="3" t="n">
        <v>0</v>
      </c>
      <c r="H1025" s="3" t="n">
        <v>0</v>
      </c>
    </row>
    <row r="1026" customFormat="false" ht="15" hidden="false" customHeight="false" outlineLevel="0" collapsed="false">
      <c r="A1026" s="3" t="s">
        <v>80</v>
      </c>
      <c r="B1026" s="3" t="s">
        <v>11</v>
      </c>
      <c r="C1026" s="3" t="s">
        <v>8</v>
      </c>
      <c r="D1026" s="3" t="s">
        <v>13</v>
      </c>
      <c r="E1026" s="3" t="n">
        <v>131.15</v>
      </c>
      <c r="F1026" s="3" t="n">
        <v>1475555</v>
      </c>
      <c r="G1026" s="3" t="n">
        <v>2</v>
      </c>
      <c r="H1026" s="3" t="n">
        <v>356351.34</v>
      </c>
    </row>
    <row r="1027" customFormat="false" ht="15" hidden="false" customHeight="false" outlineLevel="0" collapsed="false">
      <c r="A1027" s="3" t="s">
        <v>81</v>
      </c>
      <c r="B1027" s="3" t="s">
        <v>11</v>
      </c>
      <c r="C1027" s="3" t="s">
        <v>8</v>
      </c>
      <c r="D1027" s="3" t="s">
        <v>13</v>
      </c>
      <c r="E1027" s="3" t="n">
        <v>127.68</v>
      </c>
      <c r="F1027" s="3" t="n">
        <v>1842372</v>
      </c>
      <c r="G1027" s="3" t="n">
        <v>3</v>
      </c>
      <c r="H1027" s="3" t="n">
        <v>351195.88</v>
      </c>
    </row>
    <row r="1028" customFormat="false" ht="15" hidden="false" customHeight="false" outlineLevel="0" collapsed="false">
      <c r="A1028" s="3" t="s">
        <v>82</v>
      </c>
      <c r="B1028" s="3" t="s">
        <v>11</v>
      </c>
      <c r="C1028" s="3" t="s">
        <v>8</v>
      </c>
      <c r="D1028" s="3" t="s">
        <v>13</v>
      </c>
      <c r="E1028" s="3" t="n">
        <v>128.32</v>
      </c>
      <c r="F1028" s="3" t="n">
        <v>5745241</v>
      </c>
      <c r="G1028" s="3" t="n">
        <v>1</v>
      </c>
      <c r="H1028" s="3" t="n">
        <v>380646.62</v>
      </c>
    </row>
    <row r="1029" customFormat="false" ht="15" hidden="false" customHeight="false" outlineLevel="0" collapsed="false">
      <c r="A1029" s="3" t="s">
        <v>83</v>
      </c>
      <c r="B1029" s="3" t="s">
        <v>11</v>
      </c>
      <c r="C1029" s="3" t="s">
        <v>8</v>
      </c>
      <c r="D1029" s="3" t="s">
        <v>13</v>
      </c>
      <c r="E1029" s="3" t="n">
        <v>126.84</v>
      </c>
      <c r="F1029" s="3" t="n">
        <v>4501136</v>
      </c>
      <c r="G1029" s="3" t="n">
        <v>4</v>
      </c>
      <c r="H1029" s="3" t="n">
        <v>1178023.45</v>
      </c>
    </row>
    <row r="1030" customFormat="false" ht="15" hidden="false" customHeight="false" outlineLevel="0" collapsed="false">
      <c r="A1030" s="3" t="s">
        <v>84</v>
      </c>
      <c r="B1030" s="3" t="s">
        <v>11</v>
      </c>
      <c r="C1030" s="3" t="s">
        <v>8</v>
      </c>
      <c r="D1030" s="3" t="s">
        <v>13</v>
      </c>
      <c r="E1030" s="3" t="n">
        <v>125.53</v>
      </c>
      <c r="F1030" s="3" t="n">
        <v>1488464</v>
      </c>
      <c r="G1030" s="3" t="n">
        <v>3</v>
      </c>
      <c r="H1030" s="3" t="n">
        <v>1214919.09</v>
      </c>
    </row>
    <row r="1031" customFormat="false" ht="15" hidden="false" customHeight="false" outlineLevel="0" collapsed="false">
      <c r="A1031" s="3" t="s">
        <v>85</v>
      </c>
      <c r="B1031" s="3" t="s">
        <v>11</v>
      </c>
      <c r="C1031" s="3" t="s">
        <v>8</v>
      </c>
      <c r="D1031" s="3" t="s">
        <v>13</v>
      </c>
      <c r="E1031" s="3" t="n">
        <v>127.49</v>
      </c>
      <c r="F1031" s="3" t="n">
        <v>5826619</v>
      </c>
      <c r="G1031" s="3" t="n">
        <v>3</v>
      </c>
      <c r="H1031" s="3" t="n">
        <v>1069553.07</v>
      </c>
    </row>
    <row r="1032" customFormat="false" ht="15" hidden="false" customHeight="false" outlineLevel="0" collapsed="false">
      <c r="A1032" s="3" t="s">
        <v>86</v>
      </c>
      <c r="B1032" s="3" t="s">
        <v>11</v>
      </c>
      <c r="C1032" s="3" t="s">
        <v>8</v>
      </c>
      <c r="D1032" s="3" t="s">
        <v>13</v>
      </c>
      <c r="E1032" s="3" t="n">
        <v>122.74</v>
      </c>
      <c r="F1032" s="3" t="n">
        <v>6958222</v>
      </c>
      <c r="G1032" s="3" t="n">
        <v>1</v>
      </c>
      <c r="H1032" s="3" t="n">
        <v>284770.08</v>
      </c>
    </row>
    <row r="1033" customFormat="false" ht="15" hidden="false" customHeight="false" outlineLevel="0" collapsed="false">
      <c r="A1033" s="3" t="s">
        <v>87</v>
      </c>
      <c r="B1033" s="3" t="s">
        <v>11</v>
      </c>
      <c r="C1033" s="3" t="s">
        <v>8</v>
      </c>
      <c r="D1033" s="3" t="s">
        <v>13</v>
      </c>
      <c r="E1033" s="3" t="n">
        <v>119.13</v>
      </c>
      <c r="F1033" s="3" t="n">
        <v>6415840</v>
      </c>
      <c r="G1033" s="3" t="n">
        <v>2</v>
      </c>
      <c r="H1033" s="3" t="n">
        <v>633095.31</v>
      </c>
    </row>
    <row r="1034" customFormat="false" ht="15" hidden="false" customHeight="false" outlineLevel="0" collapsed="false">
      <c r="A1034" s="3" t="s">
        <v>88</v>
      </c>
      <c r="B1034" s="3" t="s">
        <v>11</v>
      </c>
      <c r="C1034" s="3" t="s">
        <v>8</v>
      </c>
      <c r="D1034" s="3" t="s">
        <v>13</v>
      </c>
      <c r="E1034" s="3" t="n">
        <v>115.96</v>
      </c>
      <c r="F1034" s="3" t="n">
        <v>4065007</v>
      </c>
      <c r="G1034" s="3" t="n">
        <v>2</v>
      </c>
      <c r="H1034" s="3" t="n">
        <v>598711.69</v>
      </c>
    </row>
    <row r="1035" customFormat="false" ht="15" hidden="false" customHeight="false" outlineLevel="0" collapsed="false">
      <c r="A1035" s="3" t="s">
        <v>89</v>
      </c>
      <c r="B1035" s="3" t="s">
        <v>11</v>
      </c>
      <c r="C1035" s="3" t="s">
        <v>8</v>
      </c>
      <c r="D1035" s="3" t="s">
        <v>13</v>
      </c>
      <c r="E1035" s="3" t="n">
        <v>114.59</v>
      </c>
      <c r="F1035" s="3" t="n">
        <v>1455455</v>
      </c>
      <c r="G1035" s="3" t="n">
        <v>1</v>
      </c>
      <c r="H1035" s="3" t="n">
        <v>403266.64</v>
      </c>
    </row>
    <row r="1036" customFormat="false" ht="15" hidden="false" customHeight="false" outlineLevel="0" collapsed="false">
      <c r="A1036" s="3" t="s">
        <v>90</v>
      </c>
      <c r="B1036" s="3" t="s">
        <v>11</v>
      </c>
      <c r="C1036" s="3" t="s">
        <v>8</v>
      </c>
      <c r="D1036" s="3" t="s">
        <v>13</v>
      </c>
      <c r="E1036" s="3" t="n">
        <v>116.44</v>
      </c>
      <c r="F1036" s="3" t="n">
        <v>2944022</v>
      </c>
      <c r="G1036" s="3" t="n">
        <v>2</v>
      </c>
      <c r="H1036" s="3" t="n">
        <v>488734.85</v>
      </c>
    </row>
    <row r="1037" customFormat="false" ht="15" hidden="false" customHeight="false" outlineLevel="0" collapsed="false">
      <c r="A1037" s="3" t="s">
        <v>91</v>
      </c>
      <c r="B1037" s="3" t="s">
        <v>11</v>
      </c>
      <c r="C1037" s="3" t="s">
        <v>8</v>
      </c>
      <c r="D1037" s="3" t="s">
        <v>13</v>
      </c>
      <c r="E1037" s="3" t="n">
        <v>114.25</v>
      </c>
      <c r="F1037" s="3" t="n">
        <v>5156561</v>
      </c>
      <c r="G1037" s="3" t="n">
        <v>2</v>
      </c>
      <c r="H1037" s="3" t="n">
        <v>939674.49</v>
      </c>
    </row>
    <row r="1038" customFormat="false" ht="15" hidden="false" customHeight="false" outlineLevel="0" collapsed="false">
      <c r="A1038" s="3" t="s">
        <v>92</v>
      </c>
      <c r="B1038" s="3" t="s">
        <v>11</v>
      </c>
      <c r="C1038" s="3" t="s">
        <v>8</v>
      </c>
      <c r="D1038" s="3" t="s">
        <v>13</v>
      </c>
      <c r="E1038" s="3" t="n">
        <v>111.32</v>
      </c>
      <c r="F1038" s="3" t="n">
        <v>3055356</v>
      </c>
      <c r="G1038" s="3" t="n">
        <v>3</v>
      </c>
      <c r="H1038" s="3" t="n">
        <v>1037360.39</v>
      </c>
    </row>
    <row r="1039" customFormat="false" ht="15" hidden="false" customHeight="false" outlineLevel="0" collapsed="false">
      <c r="A1039" s="3" t="s">
        <v>93</v>
      </c>
      <c r="B1039" s="3" t="s">
        <v>11</v>
      </c>
      <c r="C1039" s="3" t="s">
        <v>8</v>
      </c>
      <c r="D1039" s="3" t="s">
        <v>13</v>
      </c>
      <c r="E1039" s="3" t="n">
        <v>112.37</v>
      </c>
      <c r="F1039" s="3" t="n">
        <v>4583951</v>
      </c>
      <c r="G1039" s="3" t="n">
        <v>2</v>
      </c>
      <c r="H1039" s="3" t="n">
        <v>985493.3</v>
      </c>
    </row>
    <row r="1040" customFormat="false" ht="15" hidden="false" customHeight="false" outlineLevel="0" collapsed="false">
      <c r="A1040" s="3" t="s">
        <v>94</v>
      </c>
      <c r="B1040" s="3" t="s">
        <v>11</v>
      </c>
      <c r="C1040" s="3" t="s">
        <v>8</v>
      </c>
      <c r="D1040" s="3" t="s">
        <v>13</v>
      </c>
      <c r="E1040" s="3" t="n">
        <v>109.89</v>
      </c>
      <c r="F1040" s="3" t="n">
        <v>7481474</v>
      </c>
      <c r="G1040" s="3" t="n">
        <v>1</v>
      </c>
      <c r="H1040" s="3" t="n">
        <v>20892.4</v>
      </c>
    </row>
    <row r="1041" customFormat="false" ht="15" hidden="false" customHeight="false" outlineLevel="0" collapsed="false">
      <c r="A1041" s="3" t="s">
        <v>95</v>
      </c>
      <c r="B1041" s="3" t="s">
        <v>11</v>
      </c>
      <c r="C1041" s="3" t="s">
        <v>8</v>
      </c>
      <c r="D1041" s="3" t="s">
        <v>13</v>
      </c>
      <c r="E1041" s="3" t="n">
        <v>107.85</v>
      </c>
      <c r="F1041" s="3" t="n">
        <v>6665172</v>
      </c>
      <c r="G1041" s="3" t="n">
        <v>4</v>
      </c>
      <c r="H1041" s="3" t="n">
        <v>1278837.98</v>
      </c>
    </row>
    <row r="1042" customFormat="false" ht="15" hidden="false" customHeight="false" outlineLevel="0" collapsed="false">
      <c r="A1042" s="3" t="s">
        <v>96</v>
      </c>
      <c r="B1042" s="3" t="s">
        <v>11</v>
      </c>
      <c r="C1042" s="3" t="s">
        <v>8</v>
      </c>
      <c r="D1042" s="3" t="s">
        <v>13</v>
      </c>
      <c r="E1042" s="3" t="n">
        <v>106.85</v>
      </c>
      <c r="F1042" s="3" t="n">
        <v>1315584</v>
      </c>
      <c r="G1042" s="3" t="n">
        <v>3</v>
      </c>
      <c r="H1042" s="3" t="n">
        <v>773802.52</v>
      </c>
    </row>
    <row r="1043" customFormat="false" ht="15" hidden="false" customHeight="false" outlineLevel="0" collapsed="false">
      <c r="A1043" s="3" t="s">
        <v>97</v>
      </c>
      <c r="B1043" s="3" t="s">
        <v>11</v>
      </c>
      <c r="C1043" s="3" t="s">
        <v>8</v>
      </c>
      <c r="D1043" s="3" t="s">
        <v>13</v>
      </c>
      <c r="E1043" s="3" t="n">
        <v>108.16</v>
      </c>
      <c r="F1043" s="3" t="n">
        <v>1178997</v>
      </c>
      <c r="G1043" s="3" t="n">
        <v>2</v>
      </c>
      <c r="H1043" s="3" t="n">
        <v>327707.16</v>
      </c>
    </row>
    <row r="1044" customFormat="false" ht="15" hidden="false" customHeight="false" outlineLevel="0" collapsed="false">
      <c r="A1044" s="3" t="s">
        <v>98</v>
      </c>
      <c r="B1044" s="3" t="s">
        <v>11</v>
      </c>
      <c r="C1044" s="3" t="s">
        <v>8</v>
      </c>
      <c r="D1044" s="3" t="s">
        <v>13</v>
      </c>
      <c r="E1044" s="3" t="n">
        <v>105.09</v>
      </c>
      <c r="F1044" s="3" t="n">
        <v>5270996</v>
      </c>
      <c r="G1044" s="3" t="n">
        <v>0</v>
      </c>
      <c r="H1044" s="3" t="n">
        <v>0</v>
      </c>
    </row>
    <row r="1045" customFormat="false" ht="15" hidden="false" customHeight="false" outlineLevel="0" collapsed="false">
      <c r="A1045" s="3" t="s">
        <v>99</v>
      </c>
      <c r="B1045" s="3" t="s">
        <v>11</v>
      </c>
      <c r="C1045" s="3" t="s">
        <v>8</v>
      </c>
      <c r="D1045" s="3" t="s">
        <v>13</v>
      </c>
      <c r="E1045" s="3" t="n">
        <v>106.16</v>
      </c>
      <c r="F1045" s="3" t="n">
        <v>4834485</v>
      </c>
      <c r="G1045" s="3" t="n">
        <v>6</v>
      </c>
      <c r="H1045" s="3" t="n">
        <v>1166971.61</v>
      </c>
    </row>
    <row r="1046" customFormat="false" ht="15" hidden="false" customHeight="false" outlineLevel="0" collapsed="false">
      <c r="A1046" s="3" t="s">
        <v>100</v>
      </c>
      <c r="B1046" s="3" t="s">
        <v>11</v>
      </c>
      <c r="C1046" s="3" t="s">
        <v>8</v>
      </c>
      <c r="D1046" s="3" t="s">
        <v>13</v>
      </c>
      <c r="E1046" s="3" t="n">
        <v>106.17</v>
      </c>
      <c r="F1046" s="3" t="n">
        <v>4777073</v>
      </c>
      <c r="G1046" s="3" t="n">
        <v>2</v>
      </c>
      <c r="H1046" s="3" t="n">
        <v>441529.9</v>
      </c>
    </row>
    <row r="1047" customFormat="false" ht="15" hidden="false" customHeight="false" outlineLevel="0" collapsed="false">
      <c r="A1047" s="3" t="s">
        <v>101</v>
      </c>
      <c r="B1047" s="3" t="s">
        <v>11</v>
      </c>
      <c r="C1047" s="3" t="s">
        <v>8</v>
      </c>
      <c r="D1047" s="3" t="s">
        <v>13</v>
      </c>
      <c r="E1047" s="3" t="n">
        <v>107.57</v>
      </c>
      <c r="F1047" s="3" t="n">
        <v>3081984</v>
      </c>
      <c r="G1047" s="3" t="n">
        <v>2</v>
      </c>
      <c r="H1047" s="3" t="n">
        <v>645957.02</v>
      </c>
    </row>
    <row r="1048" customFormat="false" ht="15" hidden="false" customHeight="false" outlineLevel="0" collapsed="false">
      <c r="A1048" s="3" t="s">
        <v>102</v>
      </c>
      <c r="B1048" s="3" t="s">
        <v>11</v>
      </c>
      <c r="C1048" s="3" t="s">
        <v>8</v>
      </c>
      <c r="D1048" s="3" t="s">
        <v>13</v>
      </c>
      <c r="E1048" s="3" t="n">
        <v>106.72</v>
      </c>
      <c r="F1048" s="3" t="n">
        <v>3531480</v>
      </c>
      <c r="G1048" s="3" t="n">
        <v>1</v>
      </c>
      <c r="H1048" s="3" t="n">
        <v>287099.58</v>
      </c>
    </row>
    <row r="1049" customFormat="false" ht="15" hidden="false" customHeight="false" outlineLevel="0" collapsed="false">
      <c r="A1049" s="3" t="s">
        <v>103</v>
      </c>
      <c r="B1049" s="3" t="s">
        <v>11</v>
      </c>
      <c r="C1049" s="3" t="s">
        <v>8</v>
      </c>
      <c r="D1049" s="3" t="s">
        <v>13</v>
      </c>
      <c r="E1049" s="3" t="n">
        <v>107.84</v>
      </c>
      <c r="F1049" s="3" t="n">
        <v>5775155</v>
      </c>
      <c r="G1049" s="3" t="n">
        <v>3</v>
      </c>
      <c r="H1049" s="3" t="n">
        <v>615285.33</v>
      </c>
    </row>
    <row r="1050" customFormat="false" ht="15" hidden="false" customHeight="false" outlineLevel="0" collapsed="false">
      <c r="A1050" s="3" t="s">
        <v>104</v>
      </c>
      <c r="B1050" s="3" t="s">
        <v>11</v>
      </c>
      <c r="C1050" s="3" t="s">
        <v>8</v>
      </c>
      <c r="D1050" s="3" t="s">
        <v>13</v>
      </c>
      <c r="E1050" s="3" t="n">
        <v>109.01</v>
      </c>
      <c r="F1050" s="3" t="n">
        <v>6992597</v>
      </c>
      <c r="G1050" s="3" t="n">
        <v>3</v>
      </c>
      <c r="H1050" s="3" t="n">
        <v>1064831.24</v>
      </c>
    </row>
    <row r="1051" customFormat="false" ht="15" hidden="false" customHeight="false" outlineLevel="0" collapsed="false">
      <c r="A1051" s="3" t="s">
        <v>105</v>
      </c>
      <c r="B1051" s="3" t="s">
        <v>11</v>
      </c>
      <c r="C1051" s="3" t="s">
        <v>8</v>
      </c>
      <c r="D1051" s="3" t="s">
        <v>13</v>
      </c>
      <c r="E1051" s="3" t="n">
        <v>109.3</v>
      </c>
      <c r="F1051" s="3" t="n">
        <v>3361737</v>
      </c>
      <c r="G1051" s="3" t="n">
        <v>2</v>
      </c>
      <c r="H1051" s="3" t="n">
        <v>279998.25</v>
      </c>
    </row>
    <row r="1052" customFormat="false" ht="15" hidden="false" customHeight="false" outlineLevel="0" collapsed="false">
      <c r="A1052" s="3" t="s">
        <v>106</v>
      </c>
      <c r="B1052" s="3" t="s">
        <v>11</v>
      </c>
      <c r="C1052" s="3" t="s">
        <v>8</v>
      </c>
      <c r="D1052" s="3" t="s">
        <v>13</v>
      </c>
      <c r="E1052" s="3" t="n">
        <v>112.36</v>
      </c>
      <c r="F1052" s="3" t="n">
        <v>1911701</v>
      </c>
      <c r="G1052" s="3" t="n">
        <v>1</v>
      </c>
      <c r="H1052" s="3" t="n">
        <v>176587.06</v>
      </c>
    </row>
    <row r="1053" customFormat="false" ht="15" hidden="false" customHeight="false" outlineLevel="0" collapsed="false">
      <c r="A1053" s="3" t="s">
        <v>107</v>
      </c>
      <c r="B1053" s="3" t="s">
        <v>11</v>
      </c>
      <c r="C1053" s="3" t="s">
        <v>8</v>
      </c>
      <c r="D1053" s="3" t="s">
        <v>13</v>
      </c>
      <c r="E1053" s="3" t="n">
        <v>108.93</v>
      </c>
      <c r="F1053" s="3" t="n">
        <v>5525495</v>
      </c>
      <c r="G1053" s="3" t="n">
        <v>1</v>
      </c>
      <c r="H1053" s="3" t="n">
        <v>158784.15</v>
      </c>
    </row>
    <row r="1054" customFormat="false" ht="15" hidden="false" customHeight="false" outlineLevel="0" collapsed="false">
      <c r="A1054" s="3" t="s">
        <v>108</v>
      </c>
      <c r="B1054" s="3" t="s">
        <v>11</v>
      </c>
      <c r="C1054" s="3" t="s">
        <v>8</v>
      </c>
      <c r="D1054" s="3" t="s">
        <v>13</v>
      </c>
      <c r="E1054" s="3" t="n">
        <v>111.89</v>
      </c>
      <c r="F1054" s="3" t="n">
        <v>5910044</v>
      </c>
      <c r="G1054" s="3" t="n">
        <v>1</v>
      </c>
      <c r="H1054" s="3" t="n">
        <v>235545.38</v>
      </c>
    </row>
    <row r="1055" customFormat="false" ht="15" hidden="false" customHeight="false" outlineLevel="0" collapsed="false">
      <c r="A1055" s="3" t="s">
        <v>109</v>
      </c>
      <c r="B1055" s="3" t="s">
        <v>11</v>
      </c>
      <c r="C1055" s="3" t="s">
        <v>8</v>
      </c>
      <c r="D1055" s="3" t="s">
        <v>13</v>
      </c>
      <c r="E1055" s="3" t="n">
        <v>109.75</v>
      </c>
      <c r="F1055" s="3" t="n">
        <v>3618915</v>
      </c>
      <c r="G1055" s="3" t="n">
        <v>4</v>
      </c>
      <c r="H1055" s="3" t="n">
        <v>865058.56</v>
      </c>
    </row>
    <row r="1056" customFormat="false" ht="15" hidden="false" customHeight="false" outlineLevel="0" collapsed="false">
      <c r="A1056" s="3" t="s">
        <v>110</v>
      </c>
      <c r="B1056" s="3" t="s">
        <v>11</v>
      </c>
      <c r="C1056" s="3" t="s">
        <v>8</v>
      </c>
      <c r="D1056" s="3" t="s">
        <v>13</v>
      </c>
      <c r="E1056" s="3" t="n">
        <v>109.93</v>
      </c>
      <c r="F1056" s="3" t="n">
        <v>3692781</v>
      </c>
      <c r="G1056" s="3" t="n">
        <v>5</v>
      </c>
      <c r="H1056" s="3" t="n">
        <v>1292669.81</v>
      </c>
    </row>
    <row r="1057" customFormat="false" ht="15" hidden="false" customHeight="false" outlineLevel="0" collapsed="false">
      <c r="A1057" s="3" t="s">
        <v>111</v>
      </c>
      <c r="B1057" s="3" t="s">
        <v>11</v>
      </c>
      <c r="C1057" s="3" t="s">
        <v>8</v>
      </c>
      <c r="D1057" s="3" t="s">
        <v>13</v>
      </c>
      <c r="E1057" s="3" t="n">
        <v>110.95</v>
      </c>
      <c r="F1057" s="3" t="n">
        <v>1893432</v>
      </c>
      <c r="G1057" s="3" t="n">
        <v>3</v>
      </c>
      <c r="H1057" s="3" t="n">
        <v>699426.8</v>
      </c>
    </row>
    <row r="1058" customFormat="false" ht="15" hidden="false" customHeight="false" outlineLevel="0" collapsed="false">
      <c r="A1058" s="3" t="s">
        <v>112</v>
      </c>
      <c r="B1058" s="3" t="s">
        <v>11</v>
      </c>
      <c r="C1058" s="3" t="s">
        <v>8</v>
      </c>
      <c r="D1058" s="3" t="s">
        <v>13</v>
      </c>
      <c r="E1058" s="3" t="n">
        <v>113.11</v>
      </c>
      <c r="F1058" s="3" t="n">
        <v>2275624</v>
      </c>
      <c r="G1058" s="3" t="n">
        <v>3</v>
      </c>
      <c r="H1058" s="3" t="n">
        <v>736457.16</v>
      </c>
    </row>
    <row r="1059" customFormat="false" ht="15" hidden="false" customHeight="false" outlineLevel="0" collapsed="false">
      <c r="A1059" s="3" t="s">
        <v>113</v>
      </c>
      <c r="B1059" s="3" t="s">
        <v>11</v>
      </c>
      <c r="C1059" s="3" t="s">
        <v>8</v>
      </c>
      <c r="D1059" s="3" t="s">
        <v>13</v>
      </c>
      <c r="E1059" s="3" t="n">
        <v>111.02</v>
      </c>
      <c r="F1059" s="3" t="n">
        <v>4761121</v>
      </c>
      <c r="G1059" s="3" t="n">
        <v>0</v>
      </c>
      <c r="H1059" s="3" t="n">
        <v>0</v>
      </c>
    </row>
    <row r="1060" customFormat="false" ht="15" hidden="false" customHeight="false" outlineLevel="0" collapsed="false">
      <c r="A1060" s="3" t="s">
        <v>114</v>
      </c>
      <c r="B1060" s="3" t="s">
        <v>11</v>
      </c>
      <c r="C1060" s="3" t="s">
        <v>8</v>
      </c>
      <c r="D1060" s="3" t="s">
        <v>13</v>
      </c>
      <c r="E1060" s="3" t="n">
        <v>111.01</v>
      </c>
      <c r="F1060" s="3" t="n">
        <v>5678729</v>
      </c>
      <c r="G1060" s="3" t="n">
        <v>3</v>
      </c>
      <c r="H1060" s="3" t="n">
        <v>538465.42</v>
      </c>
    </row>
    <row r="1061" customFormat="false" ht="15" hidden="false" customHeight="false" outlineLevel="0" collapsed="false">
      <c r="A1061" s="3" t="s">
        <v>115</v>
      </c>
      <c r="B1061" s="3" t="s">
        <v>11</v>
      </c>
      <c r="C1061" s="3" t="s">
        <v>8</v>
      </c>
      <c r="D1061" s="3" t="s">
        <v>13</v>
      </c>
      <c r="E1061" s="3" t="n">
        <v>113.05</v>
      </c>
      <c r="F1061" s="3" t="n">
        <v>3987022</v>
      </c>
      <c r="G1061" s="3" t="n">
        <v>0</v>
      </c>
      <c r="H1061" s="3" t="n">
        <v>0</v>
      </c>
    </row>
    <row r="1062" customFormat="false" ht="15" hidden="false" customHeight="false" outlineLevel="0" collapsed="false">
      <c r="A1062" s="3" t="s">
        <v>116</v>
      </c>
      <c r="B1062" s="3" t="s">
        <v>11</v>
      </c>
      <c r="C1062" s="3" t="s">
        <v>8</v>
      </c>
      <c r="D1062" s="3" t="s">
        <v>13</v>
      </c>
      <c r="E1062" s="3" t="n">
        <v>115.62</v>
      </c>
      <c r="F1062" s="3" t="n">
        <v>4043386</v>
      </c>
      <c r="G1062" s="3" t="n">
        <v>0</v>
      </c>
      <c r="H1062" s="3" t="n">
        <v>0</v>
      </c>
    </row>
    <row r="1063" customFormat="false" ht="15" hidden="false" customHeight="false" outlineLevel="0" collapsed="false">
      <c r="A1063" s="3" t="s">
        <v>117</v>
      </c>
      <c r="B1063" s="3" t="s">
        <v>11</v>
      </c>
      <c r="C1063" s="3" t="s">
        <v>8</v>
      </c>
      <c r="D1063" s="3" t="s">
        <v>13</v>
      </c>
      <c r="E1063" s="3" t="n">
        <v>115.35</v>
      </c>
      <c r="F1063" s="3" t="n">
        <v>2843747</v>
      </c>
      <c r="G1063" s="3" t="n">
        <v>1</v>
      </c>
      <c r="H1063" s="3" t="n">
        <v>446284.8</v>
      </c>
    </row>
    <row r="1064" customFormat="false" ht="15" hidden="false" customHeight="false" outlineLevel="0" collapsed="false">
      <c r="A1064" s="3" t="s">
        <v>118</v>
      </c>
      <c r="B1064" s="3" t="s">
        <v>11</v>
      </c>
      <c r="C1064" s="3" t="s">
        <v>8</v>
      </c>
      <c r="D1064" s="3" t="s">
        <v>13</v>
      </c>
      <c r="E1064" s="3" t="n">
        <v>110.09</v>
      </c>
      <c r="F1064" s="3" t="n">
        <v>4016516</v>
      </c>
      <c r="G1064" s="3" t="n">
        <v>1</v>
      </c>
      <c r="H1064" s="3" t="n">
        <v>335080.14</v>
      </c>
    </row>
    <row r="1065" customFormat="false" ht="15" hidden="false" customHeight="false" outlineLevel="0" collapsed="false">
      <c r="A1065" s="3" t="s">
        <v>119</v>
      </c>
      <c r="B1065" s="3" t="s">
        <v>11</v>
      </c>
      <c r="C1065" s="3" t="s">
        <v>8</v>
      </c>
      <c r="D1065" s="3" t="s">
        <v>13</v>
      </c>
      <c r="E1065" s="3" t="n">
        <v>107.88</v>
      </c>
      <c r="F1065" s="3" t="n">
        <v>6486674</v>
      </c>
      <c r="G1065" s="3" t="n">
        <v>2</v>
      </c>
      <c r="H1065" s="3" t="n">
        <v>692277.68</v>
      </c>
    </row>
    <row r="1066" customFormat="false" ht="15" hidden="false" customHeight="false" outlineLevel="0" collapsed="false">
      <c r="A1066" s="3" t="s">
        <v>120</v>
      </c>
      <c r="B1066" s="3" t="s">
        <v>11</v>
      </c>
      <c r="C1066" s="3" t="s">
        <v>8</v>
      </c>
      <c r="D1066" s="3" t="s">
        <v>13</v>
      </c>
      <c r="E1066" s="3" t="n">
        <v>107.71</v>
      </c>
      <c r="F1066" s="3" t="n">
        <v>6120689</v>
      </c>
      <c r="G1066" s="3" t="n">
        <v>3</v>
      </c>
      <c r="H1066" s="3" t="n">
        <v>750090.46</v>
      </c>
    </row>
    <row r="1067" customFormat="false" ht="15" hidden="false" customHeight="false" outlineLevel="0" collapsed="false">
      <c r="A1067" s="3" t="s">
        <v>121</v>
      </c>
      <c r="B1067" s="3" t="s">
        <v>11</v>
      </c>
      <c r="C1067" s="3" t="s">
        <v>8</v>
      </c>
      <c r="D1067" s="3" t="s">
        <v>13</v>
      </c>
      <c r="E1067" s="3" t="n">
        <v>107.36</v>
      </c>
      <c r="F1067" s="3" t="n">
        <v>887149</v>
      </c>
      <c r="G1067" s="3" t="n">
        <v>0</v>
      </c>
      <c r="H1067" s="3" t="n">
        <v>0</v>
      </c>
    </row>
    <row r="1068" customFormat="false" ht="15" hidden="false" customHeight="false" outlineLevel="0" collapsed="false">
      <c r="A1068" s="3" t="s">
        <v>122</v>
      </c>
      <c r="B1068" s="3" t="s">
        <v>11</v>
      </c>
      <c r="C1068" s="3" t="s">
        <v>8</v>
      </c>
      <c r="D1068" s="3" t="s">
        <v>13</v>
      </c>
      <c r="E1068" s="3" t="n">
        <v>104.9</v>
      </c>
      <c r="F1068" s="3" t="n">
        <v>2651117</v>
      </c>
      <c r="G1068" s="3" t="n">
        <v>1</v>
      </c>
      <c r="H1068" s="3" t="n">
        <v>28172.16</v>
      </c>
    </row>
    <row r="1069" customFormat="false" ht="15" hidden="false" customHeight="false" outlineLevel="0" collapsed="false">
      <c r="A1069" s="3" t="s">
        <v>123</v>
      </c>
      <c r="B1069" s="3" t="s">
        <v>11</v>
      </c>
      <c r="C1069" s="3" t="s">
        <v>8</v>
      </c>
      <c r="D1069" s="3" t="s">
        <v>13</v>
      </c>
      <c r="E1069" s="3" t="n">
        <v>106.86</v>
      </c>
      <c r="F1069" s="3" t="n">
        <v>2607289</v>
      </c>
      <c r="G1069" s="3" t="n">
        <v>3</v>
      </c>
      <c r="H1069" s="3" t="n">
        <v>709415.52</v>
      </c>
    </row>
    <row r="1070" customFormat="false" ht="15" hidden="false" customHeight="false" outlineLevel="0" collapsed="false">
      <c r="A1070" s="3" t="s">
        <v>124</v>
      </c>
      <c r="B1070" s="3" t="s">
        <v>11</v>
      </c>
      <c r="C1070" s="3" t="s">
        <v>8</v>
      </c>
      <c r="D1070" s="3" t="s">
        <v>13</v>
      </c>
      <c r="E1070" s="3" t="n">
        <v>107.99</v>
      </c>
      <c r="F1070" s="3" t="n">
        <v>1809603</v>
      </c>
      <c r="G1070" s="3" t="n">
        <v>2</v>
      </c>
      <c r="H1070" s="3" t="n">
        <v>308922.05</v>
      </c>
    </row>
    <row r="1071" customFormat="false" ht="15" hidden="false" customHeight="false" outlineLevel="0" collapsed="false">
      <c r="A1071" s="3" t="s">
        <v>125</v>
      </c>
      <c r="B1071" s="3" t="s">
        <v>11</v>
      </c>
      <c r="C1071" s="3" t="s">
        <v>8</v>
      </c>
      <c r="D1071" s="3" t="s">
        <v>13</v>
      </c>
      <c r="E1071" s="3" t="n">
        <v>107.07</v>
      </c>
      <c r="F1071" s="3" t="n">
        <v>5755811</v>
      </c>
      <c r="G1071" s="3" t="n">
        <v>2</v>
      </c>
      <c r="H1071" s="3" t="n">
        <v>590638.82</v>
      </c>
    </row>
    <row r="1072" customFormat="false" ht="15" hidden="false" customHeight="false" outlineLevel="0" collapsed="false">
      <c r="A1072" s="3" t="s">
        <v>126</v>
      </c>
      <c r="B1072" s="3" t="s">
        <v>11</v>
      </c>
      <c r="C1072" s="3" t="s">
        <v>8</v>
      </c>
      <c r="D1072" s="3" t="s">
        <v>13</v>
      </c>
      <c r="E1072" s="3" t="n">
        <v>106.47</v>
      </c>
      <c r="F1072" s="3" t="n">
        <v>3071359</v>
      </c>
      <c r="G1072" s="3" t="n">
        <v>1</v>
      </c>
      <c r="H1072" s="3" t="n">
        <v>385534.08</v>
      </c>
    </row>
    <row r="1073" customFormat="false" ht="15" hidden="false" customHeight="false" outlineLevel="0" collapsed="false">
      <c r="A1073" s="3" t="s">
        <v>127</v>
      </c>
      <c r="B1073" s="3" t="s">
        <v>11</v>
      </c>
      <c r="C1073" s="3" t="s">
        <v>8</v>
      </c>
      <c r="D1073" s="3" t="s">
        <v>13</v>
      </c>
      <c r="E1073" s="3" t="n">
        <v>107.41</v>
      </c>
      <c r="F1073" s="3" t="n">
        <v>7951891</v>
      </c>
      <c r="G1073" s="3" t="n">
        <v>4</v>
      </c>
      <c r="H1073" s="3" t="n">
        <v>1400371.05</v>
      </c>
    </row>
    <row r="1074" customFormat="false" ht="15" hidden="false" customHeight="false" outlineLevel="0" collapsed="false">
      <c r="A1074" s="3" t="s">
        <v>128</v>
      </c>
      <c r="B1074" s="3" t="s">
        <v>11</v>
      </c>
      <c r="C1074" s="3" t="s">
        <v>8</v>
      </c>
      <c r="D1074" s="3" t="s">
        <v>13</v>
      </c>
      <c r="E1074" s="3" t="n">
        <v>107.96</v>
      </c>
      <c r="F1074" s="3" t="n">
        <v>5281809</v>
      </c>
      <c r="G1074" s="3" t="n">
        <v>6</v>
      </c>
      <c r="H1074" s="3" t="n">
        <v>1991392.47</v>
      </c>
    </row>
    <row r="1075" customFormat="false" ht="15" hidden="false" customHeight="false" outlineLevel="0" collapsed="false">
      <c r="A1075" s="3" t="s">
        <v>129</v>
      </c>
      <c r="B1075" s="3" t="s">
        <v>11</v>
      </c>
      <c r="C1075" s="3" t="s">
        <v>8</v>
      </c>
      <c r="D1075" s="3" t="s">
        <v>13</v>
      </c>
      <c r="E1075" s="3" t="n">
        <v>108.74</v>
      </c>
      <c r="F1075" s="3" t="n">
        <v>1369957</v>
      </c>
      <c r="G1075" s="3" t="n">
        <v>1</v>
      </c>
      <c r="H1075" s="3" t="n">
        <v>117818.19</v>
      </c>
    </row>
    <row r="1076" customFormat="false" ht="15" hidden="false" customHeight="false" outlineLevel="0" collapsed="false">
      <c r="A1076" s="3" t="s">
        <v>130</v>
      </c>
      <c r="B1076" s="3" t="s">
        <v>11</v>
      </c>
      <c r="C1076" s="3" t="s">
        <v>8</v>
      </c>
      <c r="D1076" s="3" t="s">
        <v>13</v>
      </c>
      <c r="E1076" s="3" t="n">
        <v>111.84</v>
      </c>
      <c r="F1076" s="3" t="n">
        <v>6096129</v>
      </c>
      <c r="G1076" s="3" t="n">
        <v>1</v>
      </c>
      <c r="H1076" s="3" t="n">
        <v>462565.36</v>
      </c>
    </row>
    <row r="1077" customFormat="false" ht="15" hidden="false" customHeight="false" outlineLevel="0" collapsed="false">
      <c r="A1077" s="3" t="s">
        <v>131</v>
      </c>
      <c r="B1077" s="3" t="s">
        <v>11</v>
      </c>
      <c r="C1077" s="3" t="s">
        <v>8</v>
      </c>
      <c r="D1077" s="3" t="s">
        <v>13</v>
      </c>
      <c r="E1077" s="3" t="n">
        <v>111.88</v>
      </c>
      <c r="F1077" s="3" t="n">
        <v>1588623</v>
      </c>
      <c r="G1077" s="3" t="n">
        <v>1</v>
      </c>
      <c r="H1077" s="3" t="n">
        <v>415784.6</v>
      </c>
    </row>
    <row r="1078" customFormat="false" ht="15" hidden="false" customHeight="false" outlineLevel="0" collapsed="false">
      <c r="A1078" s="3" t="s">
        <v>132</v>
      </c>
      <c r="B1078" s="3" t="s">
        <v>11</v>
      </c>
      <c r="C1078" s="3" t="s">
        <v>8</v>
      </c>
      <c r="D1078" s="3" t="s">
        <v>13</v>
      </c>
      <c r="E1078" s="3" t="n">
        <v>109.41</v>
      </c>
      <c r="F1078" s="3" t="n">
        <v>3866154</v>
      </c>
      <c r="G1078" s="3" t="n">
        <v>2</v>
      </c>
      <c r="H1078" s="3" t="n">
        <v>514985.06</v>
      </c>
    </row>
    <row r="1079" customFormat="false" ht="15" hidden="false" customHeight="false" outlineLevel="0" collapsed="false">
      <c r="A1079" s="3" t="s">
        <v>133</v>
      </c>
      <c r="B1079" s="3" t="s">
        <v>11</v>
      </c>
      <c r="C1079" s="3" t="s">
        <v>8</v>
      </c>
      <c r="D1079" s="3" t="s">
        <v>13</v>
      </c>
      <c r="E1079" s="3" t="n">
        <v>107.23</v>
      </c>
      <c r="F1079" s="3" t="n">
        <v>5280681</v>
      </c>
      <c r="G1079" s="3" t="n">
        <v>3</v>
      </c>
      <c r="H1079" s="3" t="n">
        <v>934574.02</v>
      </c>
    </row>
    <row r="1080" customFormat="false" ht="15" hidden="false" customHeight="false" outlineLevel="0" collapsed="false">
      <c r="A1080" s="3" t="s">
        <v>134</v>
      </c>
      <c r="B1080" s="3" t="s">
        <v>11</v>
      </c>
      <c r="C1080" s="3" t="s">
        <v>8</v>
      </c>
      <c r="D1080" s="3" t="s">
        <v>13</v>
      </c>
      <c r="E1080" s="3" t="n">
        <v>102.79</v>
      </c>
      <c r="F1080" s="3" t="n">
        <v>6937667</v>
      </c>
      <c r="G1080" s="3" t="n">
        <v>2</v>
      </c>
      <c r="H1080" s="3" t="n">
        <v>870726.36</v>
      </c>
    </row>
    <row r="1081" customFormat="false" ht="15" hidden="false" customHeight="false" outlineLevel="0" collapsed="false">
      <c r="A1081" s="3" t="s">
        <v>135</v>
      </c>
      <c r="B1081" s="3" t="s">
        <v>11</v>
      </c>
      <c r="C1081" s="3" t="s">
        <v>8</v>
      </c>
      <c r="D1081" s="3" t="s">
        <v>13</v>
      </c>
      <c r="E1081" s="3" t="n">
        <v>102.06</v>
      </c>
      <c r="F1081" s="3" t="n">
        <v>6298632</v>
      </c>
      <c r="G1081" s="3" t="n">
        <v>1</v>
      </c>
      <c r="H1081" s="3" t="n">
        <v>236098.38</v>
      </c>
    </row>
    <row r="1082" customFormat="false" ht="15" hidden="false" customHeight="false" outlineLevel="0" collapsed="false">
      <c r="A1082" s="3" t="s">
        <v>136</v>
      </c>
      <c r="B1082" s="3" t="s">
        <v>11</v>
      </c>
      <c r="C1082" s="3" t="s">
        <v>8</v>
      </c>
      <c r="D1082" s="3" t="s">
        <v>13</v>
      </c>
      <c r="E1082" s="3" t="n">
        <v>103.31</v>
      </c>
      <c r="F1082" s="3" t="n">
        <v>1961942</v>
      </c>
      <c r="G1082" s="3" t="n">
        <v>2</v>
      </c>
      <c r="H1082" s="3" t="n">
        <v>587405.16</v>
      </c>
    </row>
    <row r="1083" customFormat="false" ht="15" hidden="false" customHeight="false" outlineLevel="0" collapsed="false">
      <c r="A1083" s="3" t="s">
        <v>137</v>
      </c>
      <c r="B1083" s="3" t="s">
        <v>11</v>
      </c>
      <c r="C1083" s="3" t="s">
        <v>8</v>
      </c>
      <c r="D1083" s="3" t="s">
        <v>13</v>
      </c>
      <c r="E1083" s="3" t="n">
        <v>101.83</v>
      </c>
      <c r="F1083" s="3" t="n">
        <v>6737671</v>
      </c>
      <c r="G1083" s="3" t="n">
        <v>2</v>
      </c>
      <c r="H1083" s="3" t="n">
        <v>545336.94</v>
      </c>
    </row>
    <row r="1084" customFormat="false" ht="15" hidden="false" customHeight="false" outlineLevel="0" collapsed="false">
      <c r="A1084" s="3" t="s">
        <v>138</v>
      </c>
      <c r="B1084" s="3" t="s">
        <v>11</v>
      </c>
      <c r="C1084" s="3" t="s">
        <v>8</v>
      </c>
      <c r="D1084" s="3" t="s">
        <v>13</v>
      </c>
      <c r="E1084" s="3" t="n">
        <v>104.23</v>
      </c>
      <c r="F1084" s="3" t="n">
        <v>3844566</v>
      </c>
      <c r="G1084" s="3" t="n">
        <v>3</v>
      </c>
      <c r="H1084" s="3" t="n">
        <v>1236177.87</v>
      </c>
    </row>
    <row r="1085" customFormat="false" ht="15" hidden="false" customHeight="false" outlineLevel="0" collapsed="false">
      <c r="A1085" s="3" t="s">
        <v>139</v>
      </c>
      <c r="B1085" s="3" t="s">
        <v>11</v>
      </c>
      <c r="C1085" s="3" t="s">
        <v>8</v>
      </c>
      <c r="D1085" s="3" t="s">
        <v>13</v>
      </c>
      <c r="E1085" s="3" t="n">
        <v>104.53</v>
      </c>
      <c r="F1085" s="3" t="n">
        <v>7538791</v>
      </c>
      <c r="G1085" s="3" t="n">
        <v>1</v>
      </c>
      <c r="H1085" s="3" t="n">
        <v>275067.65</v>
      </c>
    </row>
    <row r="1086" customFormat="false" ht="15" hidden="false" customHeight="false" outlineLevel="0" collapsed="false">
      <c r="A1086" s="3" t="s">
        <v>140</v>
      </c>
      <c r="B1086" s="3" t="s">
        <v>11</v>
      </c>
      <c r="C1086" s="3" t="s">
        <v>8</v>
      </c>
      <c r="D1086" s="3" t="s">
        <v>13</v>
      </c>
      <c r="E1086" s="3" t="n">
        <v>106.05</v>
      </c>
      <c r="F1086" s="3" t="n">
        <v>5285621</v>
      </c>
      <c r="G1086" s="3" t="n">
        <v>5</v>
      </c>
      <c r="H1086" s="3" t="n">
        <v>850281.93</v>
      </c>
    </row>
    <row r="1087" customFormat="false" ht="15" hidden="false" customHeight="false" outlineLevel="0" collapsed="false">
      <c r="A1087" s="3" t="s">
        <v>141</v>
      </c>
      <c r="B1087" s="3" t="s">
        <v>11</v>
      </c>
      <c r="C1087" s="3" t="s">
        <v>8</v>
      </c>
      <c r="D1087" s="3" t="s">
        <v>13</v>
      </c>
      <c r="E1087" s="3" t="n">
        <v>105.8</v>
      </c>
      <c r="F1087" s="3" t="n">
        <v>7249229</v>
      </c>
      <c r="G1087" s="3" t="n">
        <v>1</v>
      </c>
      <c r="H1087" s="3" t="n">
        <v>117794.16</v>
      </c>
    </row>
    <row r="1088" customFormat="false" ht="15" hidden="false" customHeight="false" outlineLevel="0" collapsed="false">
      <c r="A1088" s="3" t="s">
        <v>142</v>
      </c>
      <c r="B1088" s="3" t="s">
        <v>11</v>
      </c>
      <c r="C1088" s="3" t="s">
        <v>8</v>
      </c>
      <c r="D1088" s="3" t="s">
        <v>13</v>
      </c>
      <c r="E1088" s="3" t="n">
        <v>104.88</v>
      </c>
      <c r="F1088" s="3" t="n">
        <v>5717402</v>
      </c>
      <c r="G1088" s="3" t="n">
        <v>2</v>
      </c>
      <c r="H1088" s="3" t="n">
        <v>862463.85</v>
      </c>
    </row>
    <row r="1089" customFormat="false" ht="15" hidden="false" customHeight="false" outlineLevel="0" collapsed="false">
      <c r="A1089" s="3" t="s">
        <v>143</v>
      </c>
      <c r="B1089" s="3" t="s">
        <v>11</v>
      </c>
      <c r="C1089" s="3" t="s">
        <v>8</v>
      </c>
      <c r="D1089" s="3" t="s">
        <v>13</v>
      </c>
      <c r="E1089" s="3" t="n">
        <v>104.84</v>
      </c>
      <c r="F1089" s="3" t="n">
        <v>2572876</v>
      </c>
      <c r="G1089" s="3" t="n">
        <v>0</v>
      </c>
      <c r="H1089" s="3" t="n">
        <v>0</v>
      </c>
    </row>
    <row r="1090" customFormat="false" ht="15" hidden="false" customHeight="false" outlineLevel="0" collapsed="false">
      <c r="A1090" s="3" t="s">
        <v>144</v>
      </c>
      <c r="B1090" s="3" t="s">
        <v>11</v>
      </c>
      <c r="C1090" s="3" t="s">
        <v>8</v>
      </c>
      <c r="D1090" s="3" t="s">
        <v>13</v>
      </c>
      <c r="E1090" s="3" t="n">
        <v>106.97</v>
      </c>
      <c r="F1090" s="3" t="n">
        <v>2925530</v>
      </c>
      <c r="G1090" s="3" t="n">
        <v>3</v>
      </c>
      <c r="H1090" s="3" t="n">
        <v>989008.71</v>
      </c>
    </row>
    <row r="1091" customFormat="false" ht="15" hidden="false" customHeight="false" outlineLevel="0" collapsed="false">
      <c r="A1091" s="3" t="s">
        <v>145</v>
      </c>
      <c r="B1091" s="3" t="s">
        <v>11</v>
      </c>
      <c r="C1091" s="3" t="s">
        <v>8</v>
      </c>
      <c r="D1091" s="3" t="s">
        <v>13</v>
      </c>
      <c r="E1091" s="3" t="n">
        <v>107.37</v>
      </c>
      <c r="F1091" s="3" t="n">
        <v>950439</v>
      </c>
      <c r="G1091" s="3" t="n">
        <v>0</v>
      </c>
      <c r="H1091" s="3" t="n">
        <v>0</v>
      </c>
    </row>
    <row r="1092" customFormat="false" ht="15" hidden="false" customHeight="false" outlineLevel="0" collapsed="false">
      <c r="A1092" s="3" t="s">
        <v>146</v>
      </c>
      <c r="B1092" s="3" t="s">
        <v>11</v>
      </c>
      <c r="C1092" s="3" t="s">
        <v>8</v>
      </c>
      <c r="D1092" s="3" t="s">
        <v>13</v>
      </c>
      <c r="E1092" s="3" t="n">
        <v>108.02</v>
      </c>
      <c r="F1092" s="3" t="n">
        <v>4187913</v>
      </c>
      <c r="G1092" s="3" t="n">
        <v>0</v>
      </c>
      <c r="H1092" s="3" t="n">
        <v>0</v>
      </c>
    </row>
    <row r="1093" customFormat="false" ht="15" hidden="false" customHeight="false" outlineLevel="0" collapsed="false">
      <c r="A1093" s="3" t="s">
        <v>147</v>
      </c>
      <c r="B1093" s="3" t="s">
        <v>11</v>
      </c>
      <c r="C1093" s="3" t="s">
        <v>8</v>
      </c>
      <c r="D1093" s="3" t="s">
        <v>13</v>
      </c>
      <c r="E1093" s="3" t="n">
        <v>110.43</v>
      </c>
      <c r="F1093" s="3" t="n">
        <v>6265304</v>
      </c>
      <c r="G1093" s="3" t="n">
        <v>1</v>
      </c>
      <c r="H1093" s="3" t="n">
        <v>508326.1</v>
      </c>
    </row>
    <row r="1094" customFormat="false" ht="15" hidden="false" customHeight="false" outlineLevel="0" collapsed="false">
      <c r="A1094" s="3" t="s">
        <v>148</v>
      </c>
      <c r="B1094" s="3" t="s">
        <v>11</v>
      </c>
      <c r="C1094" s="3" t="s">
        <v>8</v>
      </c>
      <c r="D1094" s="3" t="s">
        <v>13</v>
      </c>
      <c r="E1094" s="3" t="n">
        <v>109.26</v>
      </c>
      <c r="F1094" s="3" t="n">
        <v>5865502</v>
      </c>
      <c r="G1094" s="3" t="n">
        <v>4</v>
      </c>
      <c r="H1094" s="3" t="n">
        <v>856669.51</v>
      </c>
    </row>
    <row r="1095" customFormat="false" ht="15" hidden="false" customHeight="false" outlineLevel="0" collapsed="false">
      <c r="A1095" s="3" t="s">
        <v>149</v>
      </c>
      <c r="B1095" s="3" t="s">
        <v>11</v>
      </c>
      <c r="C1095" s="3" t="s">
        <v>8</v>
      </c>
      <c r="D1095" s="3" t="s">
        <v>13</v>
      </c>
      <c r="E1095" s="3" t="n">
        <v>109.88</v>
      </c>
      <c r="F1095" s="3" t="n">
        <v>7223842</v>
      </c>
      <c r="G1095" s="3" t="n">
        <v>0</v>
      </c>
      <c r="H1095" s="3" t="n">
        <v>0</v>
      </c>
    </row>
    <row r="1096" customFormat="false" ht="15" hidden="false" customHeight="false" outlineLevel="0" collapsed="false">
      <c r="A1096" s="3" t="s">
        <v>150</v>
      </c>
      <c r="B1096" s="3" t="s">
        <v>11</v>
      </c>
      <c r="C1096" s="3" t="s">
        <v>8</v>
      </c>
      <c r="D1096" s="3" t="s">
        <v>13</v>
      </c>
      <c r="E1096" s="3" t="n">
        <v>110.35</v>
      </c>
      <c r="F1096" s="3" t="n">
        <v>5484543</v>
      </c>
      <c r="G1096" s="3" t="n">
        <v>2</v>
      </c>
      <c r="H1096" s="3" t="n">
        <v>814676.1</v>
      </c>
    </row>
    <row r="1097" customFormat="false" ht="15" hidden="false" customHeight="false" outlineLevel="0" collapsed="false">
      <c r="A1097" s="3" t="s">
        <v>151</v>
      </c>
      <c r="B1097" s="3" t="s">
        <v>11</v>
      </c>
      <c r="C1097" s="3" t="s">
        <v>8</v>
      </c>
      <c r="D1097" s="3" t="s">
        <v>13</v>
      </c>
      <c r="E1097" s="3" t="n">
        <v>110.04</v>
      </c>
      <c r="F1097" s="3" t="n">
        <v>7549333</v>
      </c>
      <c r="G1097" s="3" t="n">
        <v>1</v>
      </c>
      <c r="H1097" s="3" t="n">
        <v>147147.04</v>
      </c>
    </row>
    <row r="1098" customFormat="false" ht="15" hidden="false" customHeight="false" outlineLevel="0" collapsed="false">
      <c r="A1098" s="3" t="s">
        <v>152</v>
      </c>
      <c r="B1098" s="3" t="s">
        <v>11</v>
      </c>
      <c r="C1098" s="3" t="s">
        <v>8</v>
      </c>
      <c r="D1098" s="3" t="s">
        <v>13</v>
      </c>
      <c r="E1098" s="3" t="n">
        <v>113.1</v>
      </c>
      <c r="F1098" s="3" t="n">
        <v>6357027</v>
      </c>
      <c r="G1098" s="3" t="n">
        <v>1</v>
      </c>
      <c r="H1098" s="3" t="n">
        <v>556845.6</v>
      </c>
    </row>
    <row r="1099" customFormat="false" ht="15" hidden="false" customHeight="false" outlineLevel="0" collapsed="false">
      <c r="A1099" s="3" t="s">
        <v>153</v>
      </c>
      <c r="B1099" s="3" t="s">
        <v>11</v>
      </c>
      <c r="C1099" s="3" t="s">
        <v>8</v>
      </c>
      <c r="D1099" s="3" t="s">
        <v>13</v>
      </c>
      <c r="E1099" s="3" t="n">
        <v>113.67</v>
      </c>
      <c r="F1099" s="3" t="n">
        <v>4115497</v>
      </c>
      <c r="G1099" s="3" t="n">
        <v>2</v>
      </c>
      <c r="H1099" s="3" t="n">
        <v>325386.92</v>
      </c>
    </row>
    <row r="1100" customFormat="false" ht="15" hidden="false" customHeight="false" outlineLevel="0" collapsed="false">
      <c r="A1100" s="3" t="s">
        <v>154</v>
      </c>
      <c r="B1100" s="3" t="s">
        <v>11</v>
      </c>
      <c r="C1100" s="3" t="s">
        <v>8</v>
      </c>
      <c r="D1100" s="3" t="s">
        <v>13</v>
      </c>
      <c r="E1100" s="3" t="n">
        <v>111.19</v>
      </c>
      <c r="F1100" s="3" t="n">
        <v>5613768</v>
      </c>
      <c r="G1100" s="3" t="n">
        <v>2</v>
      </c>
      <c r="H1100" s="3" t="n">
        <v>543926.31</v>
      </c>
    </row>
    <row r="1101" customFormat="false" ht="15" hidden="false" customHeight="false" outlineLevel="0" collapsed="false">
      <c r="A1101" s="3" t="s">
        <v>155</v>
      </c>
      <c r="B1101" s="3" t="s">
        <v>11</v>
      </c>
      <c r="C1101" s="3" t="s">
        <v>8</v>
      </c>
      <c r="D1101" s="3" t="s">
        <v>13</v>
      </c>
      <c r="E1101" s="3" t="n">
        <v>108.9</v>
      </c>
      <c r="F1101" s="3" t="n">
        <v>7706941</v>
      </c>
      <c r="G1101" s="3" t="n">
        <v>1</v>
      </c>
      <c r="H1101" s="3" t="n">
        <v>213838.38</v>
      </c>
    </row>
    <row r="1102" customFormat="false" ht="15" hidden="false" customHeight="false" outlineLevel="0" collapsed="false">
      <c r="A1102" s="3" t="s">
        <v>156</v>
      </c>
      <c r="B1102" s="3" t="s">
        <v>11</v>
      </c>
      <c r="C1102" s="3" t="s">
        <v>8</v>
      </c>
      <c r="D1102" s="3" t="s">
        <v>13</v>
      </c>
      <c r="E1102" s="3" t="n">
        <v>110.53</v>
      </c>
      <c r="F1102" s="3" t="n">
        <v>5358444</v>
      </c>
      <c r="G1102" s="3" t="n">
        <v>1</v>
      </c>
      <c r="H1102" s="3" t="n">
        <v>178438.72</v>
      </c>
    </row>
    <row r="1103" customFormat="false" ht="15" hidden="false" customHeight="false" outlineLevel="0" collapsed="false">
      <c r="A1103" s="3" t="s">
        <v>157</v>
      </c>
      <c r="B1103" s="3" t="s">
        <v>11</v>
      </c>
      <c r="C1103" s="3" t="s">
        <v>8</v>
      </c>
      <c r="D1103" s="3" t="s">
        <v>13</v>
      </c>
      <c r="E1103" s="3" t="n">
        <v>110.79</v>
      </c>
      <c r="F1103" s="3" t="n">
        <v>7223455</v>
      </c>
      <c r="G1103" s="3" t="n">
        <v>2</v>
      </c>
      <c r="H1103" s="3" t="n">
        <v>987763.56</v>
      </c>
    </row>
    <row r="1104" customFormat="false" ht="15" hidden="false" customHeight="false" outlineLevel="0" collapsed="false">
      <c r="A1104" s="3" t="s">
        <v>158</v>
      </c>
      <c r="B1104" s="3" t="s">
        <v>11</v>
      </c>
      <c r="C1104" s="3" t="s">
        <v>8</v>
      </c>
      <c r="D1104" s="3" t="s">
        <v>13</v>
      </c>
      <c r="E1104" s="3" t="n">
        <v>111.3</v>
      </c>
      <c r="F1104" s="3" t="n">
        <v>5245934</v>
      </c>
      <c r="G1104" s="3" t="n">
        <v>2</v>
      </c>
      <c r="H1104" s="3" t="n">
        <v>869419.06</v>
      </c>
    </row>
    <row r="1105" customFormat="false" ht="15" hidden="false" customHeight="false" outlineLevel="0" collapsed="false">
      <c r="A1105" s="3" t="s">
        <v>159</v>
      </c>
      <c r="B1105" s="3" t="s">
        <v>11</v>
      </c>
      <c r="C1105" s="3" t="s">
        <v>8</v>
      </c>
      <c r="D1105" s="3" t="s">
        <v>13</v>
      </c>
      <c r="E1105" s="3" t="n">
        <v>111.21</v>
      </c>
      <c r="F1105" s="3" t="n">
        <v>4169244</v>
      </c>
      <c r="G1105" s="3" t="n">
        <v>1</v>
      </c>
      <c r="H1105" s="3" t="n">
        <v>207536.52</v>
      </c>
    </row>
    <row r="1106" customFormat="false" ht="15" hidden="false" customHeight="false" outlineLevel="0" collapsed="false">
      <c r="A1106" s="3" t="s">
        <v>160</v>
      </c>
      <c r="B1106" s="3" t="s">
        <v>11</v>
      </c>
      <c r="C1106" s="3" t="s">
        <v>8</v>
      </c>
      <c r="D1106" s="3" t="s">
        <v>13</v>
      </c>
      <c r="E1106" s="3" t="n">
        <v>110.12</v>
      </c>
      <c r="F1106" s="3" t="n">
        <v>4504550</v>
      </c>
      <c r="G1106" s="3" t="n">
        <v>1</v>
      </c>
      <c r="H1106" s="3" t="n">
        <v>387824.74</v>
      </c>
    </row>
    <row r="1107" customFormat="false" ht="15" hidden="false" customHeight="false" outlineLevel="0" collapsed="false">
      <c r="A1107" s="3" t="s">
        <v>161</v>
      </c>
      <c r="B1107" s="3" t="s">
        <v>11</v>
      </c>
      <c r="C1107" s="3" t="s">
        <v>8</v>
      </c>
      <c r="D1107" s="3" t="s">
        <v>13</v>
      </c>
      <c r="E1107" s="3" t="n">
        <v>111.22</v>
      </c>
      <c r="F1107" s="3" t="n">
        <v>6408338</v>
      </c>
      <c r="G1107" s="3" t="n">
        <v>2</v>
      </c>
      <c r="H1107" s="3" t="n">
        <v>524253.02</v>
      </c>
    </row>
    <row r="1108" customFormat="false" ht="15" hidden="false" customHeight="false" outlineLevel="0" collapsed="false">
      <c r="A1108" s="3" t="s">
        <v>162</v>
      </c>
      <c r="B1108" s="3" t="s">
        <v>11</v>
      </c>
      <c r="C1108" s="3" t="s">
        <v>8</v>
      </c>
      <c r="D1108" s="3" t="s">
        <v>13</v>
      </c>
      <c r="E1108" s="3" t="n">
        <v>109.34</v>
      </c>
      <c r="F1108" s="3" t="n">
        <v>5504873</v>
      </c>
      <c r="G1108" s="3" t="n">
        <v>1</v>
      </c>
      <c r="H1108" s="3" t="n">
        <v>509128.5</v>
      </c>
    </row>
    <row r="1109" customFormat="false" ht="15" hidden="false" customHeight="false" outlineLevel="0" collapsed="false">
      <c r="A1109" s="3" t="s">
        <v>163</v>
      </c>
      <c r="B1109" s="3" t="s">
        <v>11</v>
      </c>
      <c r="C1109" s="3" t="s">
        <v>8</v>
      </c>
      <c r="D1109" s="3" t="s">
        <v>13</v>
      </c>
      <c r="E1109" s="3" t="n">
        <v>106.48</v>
      </c>
      <c r="F1109" s="3" t="n">
        <v>7436118</v>
      </c>
      <c r="G1109" s="3" t="n">
        <v>0</v>
      </c>
      <c r="H1109" s="3" t="n">
        <v>0</v>
      </c>
    </row>
    <row r="1110" customFormat="false" ht="15" hidden="false" customHeight="false" outlineLevel="0" collapsed="false">
      <c r="A1110" s="3" t="s">
        <v>164</v>
      </c>
      <c r="B1110" s="3" t="s">
        <v>11</v>
      </c>
      <c r="C1110" s="3" t="s">
        <v>8</v>
      </c>
      <c r="D1110" s="3" t="s">
        <v>13</v>
      </c>
      <c r="E1110" s="3" t="n">
        <v>107.24</v>
      </c>
      <c r="F1110" s="3" t="n">
        <v>4034147</v>
      </c>
      <c r="G1110" s="3" t="n">
        <v>3</v>
      </c>
      <c r="H1110" s="3" t="n">
        <v>636337.69</v>
      </c>
    </row>
    <row r="1111" customFormat="false" ht="15" hidden="false" customHeight="false" outlineLevel="0" collapsed="false">
      <c r="A1111" s="3" t="s">
        <v>165</v>
      </c>
      <c r="B1111" s="3" t="s">
        <v>11</v>
      </c>
      <c r="C1111" s="3" t="s">
        <v>8</v>
      </c>
      <c r="D1111" s="3" t="s">
        <v>13</v>
      </c>
      <c r="E1111" s="3" t="n">
        <v>107.76</v>
      </c>
      <c r="F1111" s="3" t="n">
        <v>874684</v>
      </c>
      <c r="G1111" s="3" t="n">
        <v>1</v>
      </c>
      <c r="H1111" s="3" t="n">
        <v>151406.07</v>
      </c>
    </row>
    <row r="1112" customFormat="false" ht="15" hidden="false" customHeight="false" outlineLevel="0" collapsed="false">
      <c r="A1112" s="3" t="s">
        <v>166</v>
      </c>
      <c r="B1112" s="3" t="s">
        <v>11</v>
      </c>
      <c r="C1112" s="3" t="s">
        <v>8</v>
      </c>
      <c r="D1112" s="3" t="s">
        <v>13</v>
      </c>
      <c r="E1112" s="3" t="n">
        <v>107.47</v>
      </c>
      <c r="F1112" s="3" t="n">
        <v>1780170</v>
      </c>
      <c r="G1112" s="3" t="n">
        <v>1</v>
      </c>
      <c r="H1112" s="3" t="n">
        <v>53242.2</v>
      </c>
    </row>
    <row r="1113" customFormat="false" ht="15" hidden="false" customHeight="false" outlineLevel="0" collapsed="false">
      <c r="A1113" s="3" t="s">
        <v>167</v>
      </c>
      <c r="B1113" s="3" t="s">
        <v>11</v>
      </c>
      <c r="C1113" s="3" t="s">
        <v>8</v>
      </c>
      <c r="D1113" s="3" t="s">
        <v>13</v>
      </c>
      <c r="E1113" s="3" t="n">
        <v>104.48</v>
      </c>
      <c r="F1113" s="3" t="n">
        <v>2154293</v>
      </c>
      <c r="G1113" s="3" t="n">
        <v>3</v>
      </c>
      <c r="H1113" s="3" t="n">
        <v>647702.77</v>
      </c>
    </row>
    <row r="1114" customFormat="false" ht="15" hidden="false" customHeight="false" outlineLevel="0" collapsed="false">
      <c r="A1114" s="3" t="s">
        <v>168</v>
      </c>
      <c r="B1114" s="3" t="s">
        <v>11</v>
      </c>
      <c r="C1114" s="3" t="s">
        <v>8</v>
      </c>
      <c r="D1114" s="3" t="s">
        <v>13</v>
      </c>
      <c r="E1114" s="3" t="n">
        <v>102.61</v>
      </c>
      <c r="F1114" s="3" t="n">
        <v>7866445</v>
      </c>
      <c r="G1114" s="3" t="n">
        <v>3</v>
      </c>
      <c r="H1114" s="3" t="n">
        <v>538352.07</v>
      </c>
    </row>
    <row r="1115" customFormat="false" ht="15" hidden="false" customHeight="false" outlineLevel="0" collapsed="false">
      <c r="A1115" s="3" t="s">
        <v>169</v>
      </c>
      <c r="B1115" s="3" t="s">
        <v>11</v>
      </c>
      <c r="C1115" s="3" t="s">
        <v>8</v>
      </c>
      <c r="D1115" s="3" t="s">
        <v>13</v>
      </c>
      <c r="E1115" s="3" t="n">
        <v>101.9</v>
      </c>
      <c r="F1115" s="3" t="n">
        <v>6773203</v>
      </c>
      <c r="G1115" s="3" t="n">
        <v>1</v>
      </c>
      <c r="H1115" s="3" t="n">
        <v>458370</v>
      </c>
    </row>
    <row r="1116" customFormat="false" ht="15" hidden="false" customHeight="false" outlineLevel="0" collapsed="false">
      <c r="A1116" s="3" t="s">
        <v>170</v>
      </c>
      <c r="B1116" s="3" t="s">
        <v>11</v>
      </c>
      <c r="C1116" s="3" t="s">
        <v>8</v>
      </c>
      <c r="D1116" s="3" t="s">
        <v>13</v>
      </c>
      <c r="E1116" s="3" t="n">
        <v>100.45</v>
      </c>
      <c r="F1116" s="3" t="n">
        <v>3016277</v>
      </c>
      <c r="G1116" s="3" t="n">
        <v>1</v>
      </c>
      <c r="H1116" s="3" t="n">
        <v>22505.28</v>
      </c>
    </row>
    <row r="1117" customFormat="false" ht="15" hidden="false" customHeight="false" outlineLevel="0" collapsed="false">
      <c r="A1117" s="3" t="s">
        <v>171</v>
      </c>
      <c r="B1117" s="3" t="s">
        <v>11</v>
      </c>
      <c r="C1117" s="3" t="s">
        <v>8</v>
      </c>
      <c r="D1117" s="3" t="s">
        <v>13</v>
      </c>
      <c r="E1117" s="3" t="n">
        <v>101.18</v>
      </c>
      <c r="F1117" s="3" t="n">
        <v>3789959</v>
      </c>
      <c r="G1117" s="3" t="n">
        <v>1</v>
      </c>
      <c r="H1117" s="3" t="n">
        <v>218160.5</v>
      </c>
    </row>
    <row r="1118" customFormat="false" ht="15" hidden="false" customHeight="false" outlineLevel="0" collapsed="false">
      <c r="A1118" s="3" t="s">
        <v>172</v>
      </c>
      <c r="B1118" s="3" t="s">
        <v>11</v>
      </c>
      <c r="C1118" s="3" t="s">
        <v>8</v>
      </c>
      <c r="D1118" s="3" t="s">
        <v>13</v>
      </c>
      <c r="E1118" s="3" t="n">
        <v>101.88</v>
      </c>
      <c r="F1118" s="3" t="n">
        <v>6855250</v>
      </c>
      <c r="G1118" s="3" t="n">
        <v>0</v>
      </c>
      <c r="H1118" s="3" t="n">
        <v>0</v>
      </c>
    </row>
    <row r="1119" customFormat="false" ht="15" hidden="false" customHeight="false" outlineLevel="0" collapsed="false">
      <c r="A1119" s="3" t="s">
        <v>173</v>
      </c>
      <c r="B1119" s="3" t="s">
        <v>11</v>
      </c>
      <c r="C1119" s="3" t="s">
        <v>8</v>
      </c>
      <c r="D1119" s="3" t="s">
        <v>13</v>
      </c>
      <c r="E1119" s="3" t="n">
        <v>99.47</v>
      </c>
      <c r="F1119" s="3" t="n">
        <v>1845596</v>
      </c>
      <c r="G1119" s="3" t="n">
        <v>2</v>
      </c>
      <c r="H1119" s="3" t="n">
        <v>552457.85</v>
      </c>
    </row>
    <row r="1120" customFormat="false" ht="15" hidden="false" customHeight="false" outlineLevel="0" collapsed="false">
      <c r="A1120" s="3" t="s">
        <v>174</v>
      </c>
      <c r="B1120" s="3" t="s">
        <v>11</v>
      </c>
      <c r="C1120" s="3" t="s">
        <v>8</v>
      </c>
      <c r="D1120" s="3" t="s">
        <v>13</v>
      </c>
      <c r="E1120" s="3" t="n">
        <v>97.46</v>
      </c>
      <c r="F1120" s="3" t="n">
        <v>3621666</v>
      </c>
      <c r="G1120" s="3" t="n">
        <v>0</v>
      </c>
      <c r="H1120" s="3" t="n">
        <v>0</v>
      </c>
    </row>
    <row r="1121" customFormat="false" ht="15" hidden="false" customHeight="false" outlineLevel="0" collapsed="false">
      <c r="A1121" s="3" t="s">
        <v>175</v>
      </c>
      <c r="B1121" s="3" t="s">
        <v>11</v>
      </c>
      <c r="C1121" s="3" t="s">
        <v>8</v>
      </c>
      <c r="D1121" s="3" t="s">
        <v>13</v>
      </c>
      <c r="E1121" s="3" t="n">
        <v>98.53</v>
      </c>
      <c r="F1121" s="3" t="n">
        <v>4423151</v>
      </c>
      <c r="G1121" s="3" t="n">
        <v>2</v>
      </c>
      <c r="H1121" s="3" t="n">
        <v>252076.86</v>
      </c>
    </row>
    <row r="1122" customFormat="false" ht="15" hidden="false" customHeight="false" outlineLevel="0" collapsed="false">
      <c r="A1122" s="3" t="s">
        <v>176</v>
      </c>
      <c r="B1122" s="3" t="s">
        <v>11</v>
      </c>
      <c r="C1122" s="3" t="s">
        <v>8</v>
      </c>
      <c r="D1122" s="3" t="s">
        <v>13</v>
      </c>
      <c r="E1122" s="3" t="n">
        <v>95.68</v>
      </c>
      <c r="F1122" s="3" t="n">
        <v>782159</v>
      </c>
      <c r="G1122" s="3" t="n">
        <v>1</v>
      </c>
      <c r="H1122" s="3" t="n">
        <v>175578.88</v>
      </c>
    </row>
    <row r="1123" customFormat="false" ht="15" hidden="false" customHeight="false" outlineLevel="0" collapsed="false">
      <c r="A1123" s="3" t="s">
        <v>177</v>
      </c>
      <c r="B1123" s="3" t="s">
        <v>11</v>
      </c>
      <c r="C1123" s="3" t="s">
        <v>8</v>
      </c>
      <c r="D1123" s="3" t="s">
        <v>13</v>
      </c>
      <c r="E1123" s="3" t="n">
        <v>96.55</v>
      </c>
      <c r="F1123" s="3" t="n">
        <v>3108901</v>
      </c>
      <c r="G1123" s="3" t="n">
        <v>2</v>
      </c>
      <c r="H1123" s="3" t="n">
        <v>823872.54</v>
      </c>
    </row>
    <row r="1124" customFormat="false" ht="15" hidden="false" customHeight="false" outlineLevel="0" collapsed="false">
      <c r="A1124" s="3" t="s">
        <v>178</v>
      </c>
      <c r="B1124" s="3" t="s">
        <v>11</v>
      </c>
      <c r="C1124" s="3" t="s">
        <v>8</v>
      </c>
      <c r="D1124" s="3" t="s">
        <v>13</v>
      </c>
      <c r="E1124" s="3" t="n">
        <v>98.41</v>
      </c>
      <c r="F1124" s="3" t="n">
        <v>4476492</v>
      </c>
      <c r="G1124" s="3" t="n">
        <v>0</v>
      </c>
      <c r="H1124" s="3" t="n">
        <v>0</v>
      </c>
    </row>
    <row r="1125" customFormat="false" ht="15" hidden="false" customHeight="false" outlineLevel="0" collapsed="false">
      <c r="A1125" s="3" t="s">
        <v>179</v>
      </c>
      <c r="B1125" s="3" t="s">
        <v>11</v>
      </c>
      <c r="C1125" s="3" t="s">
        <v>8</v>
      </c>
      <c r="D1125" s="3" t="s">
        <v>13</v>
      </c>
      <c r="E1125" s="3" t="n">
        <v>99.8</v>
      </c>
      <c r="F1125" s="3" t="n">
        <v>6277484</v>
      </c>
      <c r="G1125" s="3" t="n">
        <v>4</v>
      </c>
      <c r="H1125" s="3" t="n">
        <v>665159.22</v>
      </c>
    </row>
    <row r="1126" customFormat="false" ht="15" hidden="false" customHeight="false" outlineLevel="0" collapsed="false">
      <c r="A1126" s="3" t="s">
        <v>180</v>
      </c>
      <c r="B1126" s="3" t="s">
        <v>11</v>
      </c>
      <c r="C1126" s="3" t="s">
        <v>8</v>
      </c>
      <c r="D1126" s="3" t="s">
        <v>13</v>
      </c>
      <c r="E1126" s="3" t="n">
        <v>100.77</v>
      </c>
      <c r="F1126" s="3" t="n">
        <v>6474597</v>
      </c>
      <c r="G1126" s="3" t="n">
        <v>1</v>
      </c>
      <c r="H1126" s="3" t="n">
        <v>464826.3</v>
      </c>
    </row>
    <row r="1127" customFormat="false" ht="15" hidden="false" customHeight="false" outlineLevel="0" collapsed="false">
      <c r="A1127" s="3" t="s">
        <v>181</v>
      </c>
      <c r="B1127" s="3" t="s">
        <v>11</v>
      </c>
      <c r="C1127" s="3" t="s">
        <v>8</v>
      </c>
      <c r="D1127" s="3" t="s">
        <v>13</v>
      </c>
      <c r="E1127" s="3" t="n">
        <v>98.89</v>
      </c>
      <c r="F1127" s="3" t="n">
        <v>823367</v>
      </c>
      <c r="G1127" s="3" t="n">
        <v>1</v>
      </c>
      <c r="H1127" s="3" t="n">
        <v>314614.3</v>
      </c>
    </row>
    <row r="1128" customFormat="false" ht="15" hidden="false" customHeight="false" outlineLevel="0" collapsed="false">
      <c r="A1128" s="3" t="s">
        <v>182</v>
      </c>
      <c r="B1128" s="3" t="s">
        <v>11</v>
      </c>
      <c r="C1128" s="3" t="s">
        <v>8</v>
      </c>
      <c r="D1128" s="3" t="s">
        <v>13</v>
      </c>
      <c r="E1128" s="3" t="n">
        <v>94.59</v>
      </c>
      <c r="F1128" s="3" t="n">
        <v>3007209</v>
      </c>
      <c r="G1128" s="3" t="n">
        <v>6</v>
      </c>
      <c r="H1128" s="3" t="n">
        <v>1185481.67</v>
      </c>
    </row>
    <row r="1129" customFormat="false" ht="15" hidden="false" customHeight="false" outlineLevel="0" collapsed="false">
      <c r="A1129" s="3" t="s">
        <v>183</v>
      </c>
      <c r="B1129" s="3" t="s">
        <v>11</v>
      </c>
      <c r="C1129" s="3" t="s">
        <v>8</v>
      </c>
      <c r="D1129" s="3" t="s">
        <v>13</v>
      </c>
      <c r="E1129" s="3" t="n">
        <v>95.57</v>
      </c>
      <c r="F1129" s="3" t="n">
        <v>1819157</v>
      </c>
      <c r="G1129" s="3" t="n">
        <v>2</v>
      </c>
      <c r="H1129" s="3" t="n">
        <v>206623.56</v>
      </c>
    </row>
    <row r="1130" customFormat="false" ht="15" hidden="false" customHeight="false" outlineLevel="0" collapsed="false">
      <c r="A1130" s="3" t="s">
        <v>184</v>
      </c>
      <c r="B1130" s="3" t="s">
        <v>11</v>
      </c>
      <c r="C1130" s="3" t="s">
        <v>8</v>
      </c>
      <c r="D1130" s="3" t="s">
        <v>13</v>
      </c>
      <c r="E1130" s="3" t="n">
        <v>92.85</v>
      </c>
      <c r="F1130" s="3" t="n">
        <v>7213093</v>
      </c>
      <c r="G1130" s="3" t="n">
        <v>2</v>
      </c>
      <c r="H1130" s="3" t="n">
        <v>76014.43</v>
      </c>
    </row>
    <row r="1131" customFormat="false" ht="15" hidden="false" customHeight="false" outlineLevel="0" collapsed="false">
      <c r="A1131" s="3" t="s">
        <v>185</v>
      </c>
      <c r="B1131" s="3" t="s">
        <v>11</v>
      </c>
      <c r="C1131" s="3" t="s">
        <v>8</v>
      </c>
      <c r="D1131" s="3" t="s">
        <v>13</v>
      </c>
      <c r="E1131" s="3" t="n">
        <v>92.46</v>
      </c>
      <c r="F1131" s="3" t="n">
        <v>2942637</v>
      </c>
      <c r="G1131" s="3" t="n">
        <v>0</v>
      </c>
      <c r="H1131" s="3" t="n">
        <v>0</v>
      </c>
    </row>
    <row r="1132" customFormat="false" ht="15" hidden="false" customHeight="false" outlineLevel="0" collapsed="false">
      <c r="A1132" s="3" t="s">
        <v>186</v>
      </c>
      <c r="B1132" s="3" t="s">
        <v>11</v>
      </c>
      <c r="C1132" s="3" t="s">
        <v>8</v>
      </c>
      <c r="D1132" s="3" t="s">
        <v>13</v>
      </c>
      <c r="E1132" s="3" t="n">
        <v>90.27</v>
      </c>
      <c r="F1132" s="3" t="n">
        <v>6033108</v>
      </c>
      <c r="G1132" s="3" t="n">
        <v>1</v>
      </c>
      <c r="H1132" s="3" t="n">
        <v>328041.18</v>
      </c>
    </row>
    <row r="1133" customFormat="false" ht="15" hidden="false" customHeight="false" outlineLevel="0" collapsed="false">
      <c r="A1133" s="3" t="s">
        <v>187</v>
      </c>
      <c r="B1133" s="3" t="s">
        <v>11</v>
      </c>
      <c r="C1133" s="3" t="s">
        <v>8</v>
      </c>
      <c r="D1133" s="3" t="s">
        <v>13</v>
      </c>
      <c r="E1133" s="3" t="n">
        <v>91.36</v>
      </c>
      <c r="F1133" s="3" t="n">
        <v>7178666</v>
      </c>
      <c r="G1133" s="3" t="n">
        <v>2</v>
      </c>
      <c r="H1133" s="3" t="n">
        <v>671863.32</v>
      </c>
    </row>
    <row r="1134" customFormat="false" ht="15" hidden="false" customHeight="false" outlineLevel="0" collapsed="false">
      <c r="A1134" s="3" t="s">
        <v>188</v>
      </c>
      <c r="B1134" s="3" t="s">
        <v>11</v>
      </c>
      <c r="C1134" s="3" t="s">
        <v>8</v>
      </c>
      <c r="D1134" s="3" t="s">
        <v>13</v>
      </c>
      <c r="E1134" s="3" t="n">
        <v>90.2</v>
      </c>
      <c r="F1134" s="3" t="n">
        <v>3404977</v>
      </c>
      <c r="G1134" s="3" t="n">
        <v>1</v>
      </c>
      <c r="H1134" s="3" t="n">
        <v>8839.6</v>
      </c>
    </row>
    <row r="1135" customFormat="false" ht="15" hidden="false" customHeight="false" outlineLevel="0" collapsed="false">
      <c r="A1135" s="3" t="s">
        <v>189</v>
      </c>
      <c r="B1135" s="3" t="s">
        <v>11</v>
      </c>
      <c r="C1135" s="3" t="s">
        <v>8</v>
      </c>
      <c r="D1135" s="3" t="s">
        <v>13</v>
      </c>
      <c r="E1135" s="3" t="n">
        <v>91.9</v>
      </c>
      <c r="F1135" s="3" t="n">
        <v>1454088</v>
      </c>
      <c r="G1135" s="3" t="n">
        <v>1</v>
      </c>
      <c r="H1135" s="3" t="n">
        <v>43543.25</v>
      </c>
    </row>
    <row r="1136" customFormat="false" ht="15" hidden="false" customHeight="false" outlineLevel="0" collapsed="false">
      <c r="A1136" s="3" t="s">
        <v>190</v>
      </c>
      <c r="B1136" s="3" t="s">
        <v>11</v>
      </c>
      <c r="C1136" s="3" t="s">
        <v>8</v>
      </c>
      <c r="D1136" s="3" t="s">
        <v>13</v>
      </c>
      <c r="E1136" s="3" t="n">
        <v>93.9</v>
      </c>
      <c r="F1136" s="3" t="n">
        <v>6887385</v>
      </c>
      <c r="G1136" s="3" t="n">
        <v>0</v>
      </c>
      <c r="H1136" s="3" t="n">
        <v>0</v>
      </c>
    </row>
    <row r="1137" customFormat="false" ht="15" hidden="false" customHeight="false" outlineLevel="0" collapsed="false">
      <c r="A1137" s="3" t="s">
        <v>191</v>
      </c>
      <c r="B1137" s="3" t="s">
        <v>11</v>
      </c>
      <c r="C1137" s="3" t="s">
        <v>8</v>
      </c>
      <c r="D1137" s="3" t="s">
        <v>13</v>
      </c>
      <c r="E1137" s="3" t="n">
        <v>92.91</v>
      </c>
      <c r="F1137" s="3" t="n">
        <v>6421602</v>
      </c>
      <c r="G1137" s="3" t="n">
        <v>8</v>
      </c>
      <c r="H1137" s="3" t="n">
        <v>1107895.07</v>
      </c>
    </row>
    <row r="1138" customFormat="false" ht="15" hidden="false" customHeight="false" outlineLevel="0" collapsed="false">
      <c r="A1138" s="3" t="s">
        <v>192</v>
      </c>
      <c r="B1138" s="3" t="s">
        <v>11</v>
      </c>
      <c r="C1138" s="3" t="s">
        <v>8</v>
      </c>
      <c r="D1138" s="3" t="s">
        <v>13</v>
      </c>
      <c r="E1138" s="3" t="n">
        <v>93.18</v>
      </c>
      <c r="F1138" s="3" t="n">
        <v>7776018</v>
      </c>
      <c r="G1138" s="3" t="n">
        <v>5</v>
      </c>
      <c r="H1138" s="3" t="n">
        <v>1232604.67</v>
      </c>
    </row>
    <row r="1139" customFormat="false" ht="15" hidden="false" customHeight="false" outlineLevel="0" collapsed="false">
      <c r="A1139" s="3" t="s">
        <v>193</v>
      </c>
      <c r="B1139" s="3" t="s">
        <v>11</v>
      </c>
      <c r="C1139" s="3" t="s">
        <v>8</v>
      </c>
      <c r="D1139" s="3" t="s">
        <v>13</v>
      </c>
      <c r="E1139" s="3" t="n">
        <v>93.62</v>
      </c>
      <c r="F1139" s="3" t="n">
        <v>4936856</v>
      </c>
      <c r="G1139" s="3" t="n">
        <v>1</v>
      </c>
      <c r="H1139" s="3" t="n">
        <v>462961.38</v>
      </c>
    </row>
    <row r="1140" customFormat="false" ht="15" hidden="false" customHeight="false" outlineLevel="0" collapsed="false">
      <c r="A1140" s="3" t="s">
        <v>194</v>
      </c>
      <c r="B1140" s="3" t="s">
        <v>11</v>
      </c>
      <c r="C1140" s="3" t="s">
        <v>8</v>
      </c>
      <c r="D1140" s="3" t="s">
        <v>13</v>
      </c>
      <c r="E1140" s="3" t="n">
        <v>93.06</v>
      </c>
      <c r="F1140" s="3" t="n">
        <v>6021341</v>
      </c>
      <c r="G1140" s="3" t="n">
        <v>1</v>
      </c>
      <c r="H1140" s="3" t="n">
        <v>395260.14</v>
      </c>
    </row>
    <row r="1141" customFormat="false" ht="15" hidden="false" customHeight="false" outlineLevel="0" collapsed="false">
      <c r="A1141" s="3" t="s">
        <v>195</v>
      </c>
      <c r="B1141" s="3" t="s">
        <v>11</v>
      </c>
      <c r="C1141" s="3" t="s">
        <v>8</v>
      </c>
      <c r="D1141" s="3" t="s">
        <v>13</v>
      </c>
      <c r="E1141" s="3" t="n">
        <v>93.1</v>
      </c>
      <c r="F1141" s="3" t="n">
        <v>1617272</v>
      </c>
      <c r="G1141" s="3" t="n">
        <v>2</v>
      </c>
      <c r="H1141" s="3" t="n">
        <v>328919.88</v>
      </c>
    </row>
    <row r="1142" customFormat="false" ht="15" hidden="false" customHeight="false" outlineLevel="0" collapsed="false">
      <c r="A1142" s="3" t="s">
        <v>196</v>
      </c>
      <c r="B1142" s="3" t="s">
        <v>11</v>
      </c>
      <c r="C1142" s="3" t="s">
        <v>8</v>
      </c>
      <c r="D1142" s="3" t="s">
        <v>13</v>
      </c>
      <c r="E1142" s="3" t="n">
        <v>94.59</v>
      </c>
      <c r="F1142" s="3" t="n">
        <v>800440</v>
      </c>
      <c r="G1142" s="3" t="n">
        <v>1</v>
      </c>
      <c r="H1142" s="3" t="n">
        <v>231021.27</v>
      </c>
    </row>
    <row r="1143" customFormat="false" ht="15" hidden="false" customHeight="false" outlineLevel="0" collapsed="false">
      <c r="A1143" s="3" t="s">
        <v>197</v>
      </c>
      <c r="B1143" s="3" t="s">
        <v>11</v>
      </c>
      <c r="C1143" s="3" t="s">
        <v>8</v>
      </c>
      <c r="D1143" s="3" t="s">
        <v>13</v>
      </c>
      <c r="E1143" s="3" t="n">
        <v>91.74</v>
      </c>
      <c r="F1143" s="3" t="n">
        <v>6485131</v>
      </c>
      <c r="G1143" s="3" t="n">
        <v>2</v>
      </c>
      <c r="H1143" s="3" t="n">
        <v>328656.77</v>
      </c>
    </row>
    <row r="1144" customFormat="false" ht="15" hidden="false" customHeight="false" outlineLevel="0" collapsed="false">
      <c r="A1144" s="3" t="s">
        <v>198</v>
      </c>
      <c r="B1144" s="3" t="s">
        <v>11</v>
      </c>
      <c r="C1144" s="3" t="s">
        <v>8</v>
      </c>
      <c r="D1144" s="3" t="s">
        <v>13</v>
      </c>
      <c r="E1144" s="3" t="n">
        <v>92.26</v>
      </c>
      <c r="F1144" s="3" t="n">
        <v>4688652</v>
      </c>
      <c r="G1144" s="3" t="n">
        <v>1</v>
      </c>
      <c r="H1144" s="3" t="n">
        <v>175973.04</v>
      </c>
    </row>
    <row r="1145" customFormat="false" ht="15" hidden="false" customHeight="false" outlineLevel="0" collapsed="false">
      <c r="A1145" s="3" t="s">
        <v>199</v>
      </c>
      <c r="B1145" s="3" t="s">
        <v>11</v>
      </c>
      <c r="C1145" s="3" t="s">
        <v>8</v>
      </c>
      <c r="D1145" s="3" t="s">
        <v>13</v>
      </c>
      <c r="E1145" s="3" t="n">
        <v>94.95</v>
      </c>
      <c r="F1145" s="3" t="n">
        <v>5357301</v>
      </c>
      <c r="G1145" s="3" t="n">
        <v>2</v>
      </c>
      <c r="H1145" s="3" t="n">
        <v>735654.33</v>
      </c>
    </row>
    <row r="1146" customFormat="false" ht="15" hidden="false" customHeight="false" outlineLevel="0" collapsed="false">
      <c r="A1146" s="3" t="s">
        <v>200</v>
      </c>
      <c r="B1146" s="3" t="s">
        <v>11</v>
      </c>
      <c r="C1146" s="3" t="s">
        <v>8</v>
      </c>
      <c r="D1146" s="3" t="s">
        <v>13</v>
      </c>
      <c r="E1146" s="3" t="n">
        <v>95.18</v>
      </c>
      <c r="F1146" s="3" t="n">
        <v>5774783</v>
      </c>
      <c r="G1146" s="3" t="n">
        <v>2</v>
      </c>
      <c r="H1146" s="3" t="n">
        <v>524807.05</v>
      </c>
    </row>
    <row r="1147" customFormat="false" ht="15" hidden="false" customHeight="false" outlineLevel="0" collapsed="false">
      <c r="A1147" s="3" t="s">
        <v>201</v>
      </c>
      <c r="B1147" s="3" t="s">
        <v>11</v>
      </c>
      <c r="C1147" s="3" t="s">
        <v>8</v>
      </c>
      <c r="D1147" s="3" t="s">
        <v>13</v>
      </c>
      <c r="E1147" s="3" t="n">
        <v>96.96</v>
      </c>
      <c r="F1147" s="3" t="n">
        <v>7056492</v>
      </c>
      <c r="G1147" s="3" t="n">
        <v>4</v>
      </c>
      <c r="H1147" s="3" t="n">
        <v>1353184.64</v>
      </c>
    </row>
    <row r="1148" customFormat="false" ht="15" hidden="false" customHeight="false" outlineLevel="0" collapsed="false">
      <c r="A1148" s="3" t="s">
        <v>202</v>
      </c>
      <c r="B1148" s="3" t="s">
        <v>11</v>
      </c>
      <c r="C1148" s="3" t="s">
        <v>8</v>
      </c>
      <c r="D1148" s="3" t="s">
        <v>13</v>
      </c>
      <c r="E1148" s="3" t="n">
        <v>94.72</v>
      </c>
      <c r="F1148" s="3" t="n">
        <v>3982218</v>
      </c>
      <c r="G1148" s="3" t="n">
        <v>1</v>
      </c>
      <c r="H1148" s="3" t="n">
        <v>433081.55</v>
      </c>
    </row>
    <row r="1149" customFormat="false" ht="15" hidden="false" customHeight="false" outlineLevel="0" collapsed="false">
      <c r="A1149" s="3" t="s">
        <v>203</v>
      </c>
      <c r="B1149" s="3" t="s">
        <v>11</v>
      </c>
      <c r="C1149" s="3" t="s">
        <v>8</v>
      </c>
      <c r="D1149" s="3" t="s">
        <v>13</v>
      </c>
      <c r="E1149" s="3" t="n">
        <v>92.46</v>
      </c>
      <c r="F1149" s="3" t="n">
        <v>745356</v>
      </c>
      <c r="G1149" s="3" t="n">
        <v>2</v>
      </c>
      <c r="H1149" s="3" t="n">
        <v>334253.62</v>
      </c>
    </row>
    <row r="1150" customFormat="false" ht="15" hidden="false" customHeight="false" outlineLevel="0" collapsed="false">
      <c r="A1150" s="3" t="s">
        <v>204</v>
      </c>
      <c r="B1150" s="3" t="s">
        <v>11</v>
      </c>
      <c r="C1150" s="3" t="s">
        <v>8</v>
      </c>
      <c r="D1150" s="3" t="s">
        <v>13</v>
      </c>
      <c r="E1150" s="3" t="n">
        <v>90.01</v>
      </c>
      <c r="F1150" s="3" t="n">
        <v>4568263</v>
      </c>
      <c r="G1150" s="3" t="n">
        <v>5</v>
      </c>
      <c r="H1150" s="3" t="n">
        <v>444455.1</v>
      </c>
    </row>
    <row r="1151" customFormat="false" ht="15" hidden="false" customHeight="false" outlineLevel="0" collapsed="false">
      <c r="A1151" s="3" t="s">
        <v>205</v>
      </c>
      <c r="B1151" s="3" t="s">
        <v>11</v>
      </c>
      <c r="C1151" s="3" t="s">
        <v>8</v>
      </c>
      <c r="D1151" s="3" t="s">
        <v>13</v>
      </c>
      <c r="E1151" s="3" t="n">
        <v>90.8</v>
      </c>
      <c r="F1151" s="3" t="n">
        <v>911087</v>
      </c>
      <c r="G1151" s="3" t="n">
        <v>0</v>
      </c>
      <c r="H1151" s="3" t="n">
        <v>0</v>
      </c>
    </row>
    <row r="1152" customFormat="false" ht="15" hidden="false" customHeight="false" outlineLevel="0" collapsed="false">
      <c r="A1152" s="3" t="s">
        <v>206</v>
      </c>
      <c r="B1152" s="3" t="s">
        <v>11</v>
      </c>
      <c r="C1152" s="3" t="s">
        <v>8</v>
      </c>
      <c r="D1152" s="3" t="s">
        <v>13</v>
      </c>
      <c r="E1152" s="3" t="n">
        <v>88.04</v>
      </c>
      <c r="F1152" s="3" t="n">
        <v>1332249</v>
      </c>
      <c r="G1152" s="3" t="n">
        <v>1</v>
      </c>
      <c r="H1152" s="3" t="n">
        <v>416839.5</v>
      </c>
    </row>
    <row r="1153" customFormat="false" ht="15" hidden="false" customHeight="false" outlineLevel="0" collapsed="false">
      <c r="A1153" s="3" t="s">
        <v>207</v>
      </c>
      <c r="B1153" s="3" t="s">
        <v>11</v>
      </c>
      <c r="C1153" s="3" t="s">
        <v>8</v>
      </c>
      <c r="D1153" s="3" t="s">
        <v>13</v>
      </c>
      <c r="E1153" s="3" t="n">
        <v>86.59</v>
      </c>
      <c r="F1153" s="3" t="n">
        <v>1002544</v>
      </c>
      <c r="G1153" s="3" t="n">
        <v>1</v>
      </c>
      <c r="H1153" s="3" t="n">
        <v>238498.92</v>
      </c>
    </row>
    <row r="1154" customFormat="false" ht="15" hidden="false" customHeight="false" outlineLevel="0" collapsed="false">
      <c r="A1154" s="3" t="s">
        <v>208</v>
      </c>
      <c r="B1154" s="3" t="s">
        <v>11</v>
      </c>
      <c r="C1154" s="3" t="s">
        <v>8</v>
      </c>
      <c r="D1154" s="3" t="s">
        <v>13</v>
      </c>
      <c r="E1154" s="3" t="n">
        <v>88.21</v>
      </c>
      <c r="F1154" s="3" t="n">
        <v>2289745</v>
      </c>
      <c r="G1154" s="3" t="n">
        <v>3</v>
      </c>
      <c r="H1154" s="3" t="n">
        <v>534420.63</v>
      </c>
    </row>
    <row r="1155" customFormat="false" ht="15" hidden="false" customHeight="false" outlineLevel="0" collapsed="false">
      <c r="A1155" s="3" t="s">
        <v>209</v>
      </c>
      <c r="B1155" s="3" t="s">
        <v>11</v>
      </c>
      <c r="C1155" s="3" t="s">
        <v>8</v>
      </c>
      <c r="D1155" s="3" t="s">
        <v>13</v>
      </c>
      <c r="E1155" s="3" t="n">
        <v>89.59</v>
      </c>
      <c r="F1155" s="3" t="n">
        <v>2073454</v>
      </c>
      <c r="G1155" s="3" t="n">
        <v>3</v>
      </c>
      <c r="H1155" s="3" t="n">
        <v>566925.08</v>
      </c>
    </row>
    <row r="1156" customFormat="false" ht="15" hidden="false" customHeight="false" outlineLevel="0" collapsed="false">
      <c r="A1156" s="3" t="s">
        <v>210</v>
      </c>
      <c r="B1156" s="3" t="s">
        <v>11</v>
      </c>
      <c r="C1156" s="3" t="s">
        <v>8</v>
      </c>
      <c r="D1156" s="3" t="s">
        <v>13</v>
      </c>
      <c r="E1156" s="3" t="n">
        <v>90.8</v>
      </c>
      <c r="F1156" s="3" t="n">
        <v>2505183</v>
      </c>
      <c r="G1156" s="3" t="n">
        <v>3</v>
      </c>
      <c r="H1156" s="3" t="n">
        <v>500587.16</v>
      </c>
    </row>
    <row r="1157" customFormat="false" ht="15" hidden="false" customHeight="false" outlineLevel="0" collapsed="false">
      <c r="A1157" s="3" t="s">
        <v>211</v>
      </c>
      <c r="B1157" s="3" t="s">
        <v>11</v>
      </c>
      <c r="C1157" s="3" t="s">
        <v>8</v>
      </c>
      <c r="D1157" s="3" t="s">
        <v>13</v>
      </c>
      <c r="E1157" s="3" t="n">
        <v>90.25</v>
      </c>
      <c r="F1157" s="3" t="n">
        <v>4450119</v>
      </c>
      <c r="G1157" s="3" t="n">
        <v>1</v>
      </c>
      <c r="H1157" s="3" t="n">
        <v>265077.1</v>
      </c>
    </row>
    <row r="1158" customFormat="false" ht="15" hidden="false" customHeight="false" outlineLevel="0" collapsed="false">
      <c r="A1158" s="3" t="s">
        <v>212</v>
      </c>
      <c r="B1158" s="3" t="s">
        <v>11</v>
      </c>
      <c r="C1158" s="3" t="s">
        <v>8</v>
      </c>
      <c r="D1158" s="3" t="s">
        <v>13</v>
      </c>
      <c r="E1158" s="3" t="n">
        <v>89.07</v>
      </c>
      <c r="F1158" s="3" t="n">
        <v>4496415</v>
      </c>
      <c r="G1158" s="3" t="n">
        <v>0</v>
      </c>
      <c r="H1158" s="3" t="n">
        <v>0</v>
      </c>
    </row>
    <row r="1159" customFormat="false" ht="15" hidden="false" customHeight="false" outlineLevel="0" collapsed="false">
      <c r="A1159" s="3" t="s">
        <v>213</v>
      </c>
      <c r="B1159" s="3" t="s">
        <v>11</v>
      </c>
      <c r="C1159" s="3" t="s">
        <v>8</v>
      </c>
      <c r="D1159" s="3" t="s">
        <v>13</v>
      </c>
      <c r="E1159" s="3" t="n">
        <v>88.49</v>
      </c>
      <c r="F1159" s="3" t="n">
        <v>7556569</v>
      </c>
      <c r="G1159" s="3" t="n">
        <v>3</v>
      </c>
      <c r="H1159" s="3" t="n">
        <v>799003.73</v>
      </c>
    </row>
    <row r="1160" customFormat="false" ht="15" hidden="false" customHeight="false" outlineLevel="0" collapsed="false">
      <c r="A1160" s="3" t="s">
        <v>214</v>
      </c>
      <c r="B1160" s="3" t="s">
        <v>11</v>
      </c>
      <c r="C1160" s="3" t="s">
        <v>8</v>
      </c>
      <c r="D1160" s="3" t="s">
        <v>13</v>
      </c>
      <c r="E1160" s="3" t="n">
        <v>90.63</v>
      </c>
      <c r="F1160" s="3" t="n">
        <v>1101278</v>
      </c>
      <c r="G1160" s="3" t="n">
        <v>3</v>
      </c>
      <c r="H1160" s="3" t="n">
        <v>501158.17</v>
      </c>
    </row>
    <row r="1161" customFormat="false" ht="15" hidden="false" customHeight="false" outlineLevel="0" collapsed="false">
      <c r="A1161" s="3" t="s">
        <v>215</v>
      </c>
      <c r="B1161" s="3" t="s">
        <v>11</v>
      </c>
      <c r="C1161" s="3" t="s">
        <v>8</v>
      </c>
      <c r="D1161" s="3" t="s">
        <v>13</v>
      </c>
      <c r="E1161" s="3" t="n">
        <v>91.72</v>
      </c>
      <c r="F1161" s="3" t="n">
        <v>5728115</v>
      </c>
      <c r="G1161" s="3" t="n">
        <v>1</v>
      </c>
      <c r="H1161" s="3" t="n">
        <v>331167.58</v>
      </c>
    </row>
    <row r="1162" customFormat="false" ht="15" hidden="false" customHeight="false" outlineLevel="0" collapsed="false">
      <c r="A1162" s="3" t="s">
        <v>216</v>
      </c>
      <c r="B1162" s="3" t="s">
        <v>11</v>
      </c>
      <c r="C1162" s="3" t="s">
        <v>8</v>
      </c>
      <c r="D1162" s="3" t="s">
        <v>13</v>
      </c>
      <c r="E1162" s="3" t="n">
        <v>90.91</v>
      </c>
      <c r="F1162" s="3" t="n">
        <v>5204571</v>
      </c>
      <c r="G1162" s="3" t="n">
        <v>2</v>
      </c>
      <c r="H1162" s="3" t="n">
        <v>434393.85</v>
      </c>
    </row>
    <row r="1163" customFormat="false" ht="15" hidden="false" customHeight="false" outlineLevel="0" collapsed="false">
      <c r="A1163" s="3" t="s">
        <v>217</v>
      </c>
      <c r="B1163" s="3" t="s">
        <v>11</v>
      </c>
      <c r="C1163" s="3" t="s">
        <v>8</v>
      </c>
      <c r="D1163" s="3" t="s">
        <v>13</v>
      </c>
      <c r="E1163" s="3" t="n">
        <v>89.76</v>
      </c>
      <c r="F1163" s="3" t="n">
        <v>3828950</v>
      </c>
      <c r="G1163" s="3" t="n">
        <v>3</v>
      </c>
      <c r="H1163" s="3" t="n">
        <v>650673.17</v>
      </c>
    </row>
    <row r="1164" customFormat="false" ht="15" hidden="false" customHeight="false" outlineLevel="0" collapsed="false">
      <c r="A1164" s="3" t="s">
        <v>218</v>
      </c>
      <c r="B1164" s="3" t="s">
        <v>11</v>
      </c>
      <c r="C1164" s="3" t="s">
        <v>8</v>
      </c>
      <c r="D1164" s="3" t="s">
        <v>13</v>
      </c>
      <c r="E1164" s="3" t="n">
        <v>93.88</v>
      </c>
      <c r="F1164" s="3" t="n">
        <v>7038452</v>
      </c>
      <c r="G1164" s="3" t="n">
        <v>5</v>
      </c>
      <c r="H1164" s="3" t="n">
        <v>1380261.41</v>
      </c>
    </row>
    <row r="1165" customFormat="false" ht="15" hidden="false" customHeight="false" outlineLevel="0" collapsed="false">
      <c r="A1165" s="3" t="s">
        <v>219</v>
      </c>
      <c r="B1165" s="3" t="s">
        <v>11</v>
      </c>
      <c r="C1165" s="3" t="s">
        <v>8</v>
      </c>
      <c r="D1165" s="3" t="s">
        <v>13</v>
      </c>
      <c r="E1165" s="3" t="n">
        <v>94.34</v>
      </c>
      <c r="F1165" s="3" t="n">
        <v>5345384</v>
      </c>
      <c r="G1165" s="3" t="n">
        <v>1</v>
      </c>
      <c r="H1165" s="3" t="n">
        <v>145696.46</v>
      </c>
    </row>
    <row r="1166" customFormat="false" ht="15" hidden="false" customHeight="false" outlineLevel="0" collapsed="false">
      <c r="A1166" s="3" t="s">
        <v>220</v>
      </c>
      <c r="B1166" s="3" t="s">
        <v>11</v>
      </c>
      <c r="C1166" s="3" t="s">
        <v>8</v>
      </c>
      <c r="D1166" s="3" t="s">
        <v>13</v>
      </c>
      <c r="E1166" s="3" t="n">
        <v>98.44</v>
      </c>
      <c r="F1166" s="3" t="n">
        <v>6814309</v>
      </c>
      <c r="G1166" s="3" t="n">
        <v>1</v>
      </c>
      <c r="H1166" s="3" t="n">
        <v>487081.12</v>
      </c>
    </row>
    <row r="1167" customFormat="false" ht="15" hidden="false" customHeight="false" outlineLevel="0" collapsed="false">
      <c r="A1167" s="3" t="s">
        <v>221</v>
      </c>
      <c r="B1167" s="3" t="s">
        <v>11</v>
      </c>
      <c r="C1167" s="3" t="s">
        <v>8</v>
      </c>
      <c r="D1167" s="3" t="s">
        <v>13</v>
      </c>
      <c r="E1167" s="3" t="n">
        <v>97.03</v>
      </c>
      <c r="F1167" s="3" t="n">
        <v>2450055</v>
      </c>
      <c r="G1167" s="3" t="n">
        <v>1</v>
      </c>
      <c r="H1167" s="3" t="n">
        <v>353370.32</v>
      </c>
    </row>
    <row r="1168" customFormat="false" ht="15" hidden="false" customHeight="false" outlineLevel="0" collapsed="false">
      <c r="A1168" s="3" t="s">
        <v>222</v>
      </c>
      <c r="B1168" s="3" t="s">
        <v>11</v>
      </c>
      <c r="C1168" s="3" t="s">
        <v>8</v>
      </c>
      <c r="D1168" s="3" t="s">
        <v>13</v>
      </c>
      <c r="E1168" s="3" t="n">
        <v>97.53</v>
      </c>
      <c r="F1168" s="3" t="n">
        <v>854892</v>
      </c>
      <c r="G1168" s="3" t="n">
        <v>0</v>
      </c>
      <c r="H1168" s="3" t="n">
        <v>0</v>
      </c>
    </row>
    <row r="1169" customFormat="false" ht="15" hidden="false" customHeight="false" outlineLevel="0" collapsed="false">
      <c r="A1169" s="3" t="s">
        <v>223</v>
      </c>
      <c r="B1169" s="3" t="s">
        <v>11</v>
      </c>
      <c r="C1169" s="3" t="s">
        <v>8</v>
      </c>
      <c r="D1169" s="3" t="s">
        <v>13</v>
      </c>
      <c r="E1169" s="3" t="n">
        <v>96.37</v>
      </c>
      <c r="F1169" s="3" t="n">
        <v>2639349</v>
      </c>
      <c r="G1169" s="3" t="n">
        <v>3</v>
      </c>
      <c r="H1169" s="3" t="n">
        <v>624833.52</v>
      </c>
    </row>
    <row r="1170" customFormat="false" ht="15" hidden="false" customHeight="false" outlineLevel="0" collapsed="false">
      <c r="A1170" s="3" t="s">
        <v>224</v>
      </c>
      <c r="B1170" s="3" t="s">
        <v>11</v>
      </c>
      <c r="C1170" s="3" t="s">
        <v>8</v>
      </c>
      <c r="D1170" s="3" t="s">
        <v>13</v>
      </c>
      <c r="E1170" s="3" t="n">
        <v>97.9</v>
      </c>
      <c r="F1170" s="3" t="n">
        <v>5497669</v>
      </c>
      <c r="G1170" s="3" t="n">
        <v>0</v>
      </c>
      <c r="H1170" s="3" t="n">
        <v>0</v>
      </c>
    </row>
    <row r="1171" customFormat="false" ht="15" hidden="false" customHeight="false" outlineLevel="0" collapsed="false">
      <c r="A1171" s="3" t="s">
        <v>225</v>
      </c>
      <c r="B1171" s="3" t="s">
        <v>11</v>
      </c>
      <c r="C1171" s="3" t="s">
        <v>8</v>
      </c>
      <c r="D1171" s="3" t="s">
        <v>13</v>
      </c>
      <c r="E1171" s="3" t="n">
        <v>98.65</v>
      </c>
      <c r="F1171" s="3" t="n">
        <v>2453053</v>
      </c>
      <c r="G1171" s="3" t="n">
        <v>3</v>
      </c>
      <c r="H1171" s="3" t="n">
        <v>617244.5</v>
      </c>
    </row>
    <row r="1172" customFormat="false" ht="15" hidden="false" customHeight="false" outlineLevel="0" collapsed="false">
      <c r="A1172" s="3" t="s">
        <v>226</v>
      </c>
      <c r="B1172" s="3" t="s">
        <v>11</v>
      </c>
      <c r="C1172" s="3" t="s">
        <v>8</v>
      </c>
      <c r="D1172" s="3" t="s">
        <v>13</v>
      </c>
      <c r="E1172" s="3" t="n">
        <v>99.73</v>
      </c>
      <c r="F1172" s="3" t="n">
        <v>2877078</v>
      </c>
      <c r="G1172" s="3" t="n">
        <v>1</v>
      </c>
      <c r="H1172" s="3" t="n">
        <v>428485.65</v>
      </c>
    </row>
    <row r="1173" customFormat="false" ht="15" hidden="false" customHeight="false" outlineLevel="0" collapsed="false">
      <c r="A1173" s="3" t="s">
        <v>227</v>
      </c>
      <c r="B1173" s="3" t="s">
        <v>11</v>
      </c>
      <c r="C1173" s="3" t="s">
        <v>8</v>
      </c>
      <c r="D1173" s="3" t="s">
        <v>13</v>
      </c>
      <c r="E1173" s="3" t="n">
        <v>98.78</v>
      </c>
      <c r="F1173" s="3" t="n">
        <v>7403254</v>
      </c>
      <c r="G1173" s="3" t="n">
        <v>1</v>
      </c>
      <c r="H1173" s="3" t="n">
        <v>481261.2</v>
      </c>
    </row>
    <row r="1174" customFormat="false" ht="15" hidden="false" customHeight="false" outlineLevel="0" collapsed="false">
      <c r="A1174" s="3" t="s">
        <v>228</v>
      </c>
      <c r="B1174" s="3" t="s">
        <v>11</v>
      </c>
      <c r="C1174" s="3" t="s">
        <v>8</v>
      </c>
      <c r="D1174" s="3" t="s">
        <v>13</v>
      </c>
      <c r="E1174" s="3" t="n">
        <v>100.21</v>
      </c>
      <c r="F1174" s="3" t="n">
        <v>3935305</v>
      </c>
      <c r="G1174" s="3" t="n">
        <v>1</v>
      </c>
      <c r="H1174" s="3" t="n">
        <v>358528.4</v>
      </c>
    </row>
    <row r="1175" customFormat="false" ht="15" hidden="false" customHeight="false" outlineLevel="0" collapsed="false">
      <c r="A1175" s="3" t="s">
        <v>229</v>
      </c>
      <c r="B1175" s="3" t="s">
        <v>11</v>
      </c>
      <c r="C1175" s="3" t="s">
        <v>8</v>
      </c>
      <c r="D1175" s="3" t="s">
        <v>13</v>
      </c>
      <c r="E1175" s="3" t="n">
        <v>100.15</v>
      </c>
      <c r="F1175" s="3" t="n">
        <v>5790885</v>
      </c>
      <c r="G1175" s="3" t="n">
        <v>2</v>
      </c>
      <c r="H1175" s="3" t="n">
        <v>297187.86</v>
      </c>
    </row>
    <row r="1176" customFormat="false" ht="15" hidden="false" customHeight="false" outlineLevel="0" collapsed="false">
      <c r="A1176" s="3" t="s">
        <v>230</v>
      </c>
      <c r="B1176" s="3" t="s">
        <v>11</v>
      </c>
      <c r="C1176" s="3" t="s">
        <v>8</v>
      </c>
      <c r="D1176" s="3" t="s">
        <v>13</v>
      </c>
      <c r="E1176" s="3" t="n">
        <v>100.3</v>
      </c>
      <c r="F1176" s="3" t="n">
        <v>7855173</v>
      </c>
      <c r="G1176" s="3" t="n">
        <v>1</v>
      </c>
      <c r="H1176" s="3" t="n">
        <v>328732.87</v>
      </c>
    </row>
    <row r="1177" customFormat="false" ht="15" hidden="false" customHeight="false" outlineLevel="0" collapsed="false">
      <c r="A1177" s="3" t="s">
        <v>231</v>
      </c>
      <c r="B1177" s="3" t="s">
        <v>11</v>
      </c>
      <c r="C1177" s="3" t="s">
        <v>8</v>
      </c>
      <c r="D1177" s="3" t="s">
        <v>13</v>
      </c>
      <c r="E1177" s="3" t="n">
        <v>99.4</v>
      </c>
      <c r="F1177" s="3" t="n">
        <v>5668602</v>
      </c>
      <c r="G1177" s="3" t="n">
        <v>1</v>
      </c>
      <c r="H1177" s="3" t="n">
        <v>177074.4</v>
      </c>
    </row>
    <row r="1178" customFormat="false" ht="15" hidden="false" customHeight="false" outlineLevel="0" collapsed="false">
      <c r="A1178" s="3" t="s">
        <v>232</v>
      </c>
      <c r="B1178" s="3" t="s">
        <v>11</v>
      </c>
      <c r="C1178" s="3" t="s">
        <v>8</v>
      </c>
      <c r="D1178" s="3" t="s">
        <v>13</v>
      </c>
      <c r="E1178" s="3" t="n">
        <v>98.95</v>
      </c>
      <c r="F1178" s="3" t="n">
        <v>4632199</v>
      </c>
      <c r="G1178" s="3" t="n">
        <v>5</v>
      </c>
      <c r="H1178" s="3" t="n">
        <v>1112549.82</v>
      </c>
    </row>
    <row r="1179" customFormat="false" ht="15" hidden="false" customHeight="false" outlineLevel="0" collapsed="false">
      <c r="A1179" s="3" t="s">
        <v>233</v>
      </c>
      <c r="B1179" s="3" t="s">
        <v>11</v>
      </c>
      <c r="C1179" s="3" t="s">
        <v>8</v>
      </c>
      <c r="D1179" s="3" t="s">
        <v>13</v>
      </c>
      <c r="E1179" s="3" t="n">
        <v>98.32</v>
      </c>
      <c r="F1179" s="3" t="n">
        <v>912752</v>
      </c>
      <c r="G1179" s="3" t="n">
        <v>1</v>
      </c>
      <c r="H1179" s="3" t="n">
        <v>20961.33</v>
      </c>
    </row>
    <row r="1180" customFormat="false" ht="15" hidden="false" customHeight="false" outlineLevel="0" collapsed="false">
      <c r="A1180" s="3" t="s">
        <v>234</v>
      </c>
      <c r="B1180" s="3" t="s">
        <v>11</v>
      </c>
      <c r="C1180" s="3" t="s">
        <v>8</v>
      </c>
      <c r="D1180" s="3" t="s">
        <v>13</v>
      </c>
      <c r="E1180" s="3" t="n">
        <v>100</v>
      </c>
      <c r="F1180" s="3" t="n">
        <v>7517488</v>
      </c>
      <c r="G1180" s="3" t="n">
        <v>5</v>
      </c>
      <c r="H1180" s="3" t="n">
        <v>1501144.27</v>
      </c>
    </row>
    <row r="1181" customFormat="false" ht="15" hidden="false" customHeight="false" outlineLevel="0" collapsed="false">
      <c r="A1181" s="3" t="s">
        <v>235</v>
      </c>
      <c r="B1181" s="3" t="s">
        <v>11</v>
      </c>
      <c r="C1181" s="3" t="s">
        <v>8</v>
      </c>
      <c r="D1181" s="3" t="s">
        <v>13</v>
      </c>
      <c r="E1181" s="3" t="n">
        <v>99.94</v>
      </c>
      <c r="F1181" s="3" t="n">
        <v>1155327</v>
      </c>
      <c r="G1181" s="3" t="n">
        <v>1</v>
      </c>
      <c r="H1181" s="3" t="n">
        <v>96709.67</v>
      </c>
    </row>
    <row r="1182" customFormat="false" ht="15" hidden="false" customHeight="false" outlineLevel="0" collapsed="false">
      <c r="A1182" s="3" t="s">
        <v>236</v>
      </c>
      <c r="B1182" s="3" t="s">
        <v>11</v>
      </c>
      <c r="C1182" s="3" t="s">
        <v>8</v>
      </c>
      <c r="D1182" s="3" t="s">
        <v>13</v>
      </c>
      <c r="E1182" s="3" t="n">
        <v>100.32</v>
      </c>
      <c r="F1182" s="3" t="n">
        <v>5038083</v>
      </c>
      <c r="G1182" s="3" t="n">
        <v>1</v>
      </c>
      <c r="H1182" s="3" t="n">
        <v>478136.73</v>
      </c>
    </row>
    <row r="1183" customFormat="false" ht="15" hidden="false" customHeight="false" outlineLevel="0" collapsed="false">
      <c r="A1183" s="3" t="s">
        <v>237</v>
      </c>
      <c r="B1183" s="3" t="s">
        <v>11</v>
      </c>
      <c r="C1183" s="3" t="s">
        <v>8</v>
      </c>
      <c r="D1183" s="3" t="s">
        <v>13</v>
      </c>
      <c r="E1183" s="3" t="n">
        <v>104.03</v>
      </c>
      <c r="F1183" s="3" t="n">
        <v>3272224</v>
      </c>
      <c r="G1183" s="3" t="n">
        <v>4</v>
      </c>
      <c r="H1183" s="3" t="n">
        <v>1255675.78</v>
      </c>
    </row>
    <row r="1184" customFormat="false" ht="15" hidden="false" customHeight="false" outlineLevel="0" collapsed="false">
      <c r="A1184" s="3" t="s">
        <v>238</v>
      </c>
      <c r="B1184" s="3" t="s">
        <v>11</v>
      </c>
      <c r="C1184" s="3" t="s">
        <v>8</v>
      </c>
      <c r="D1184" s="3" t="s">
        <v>13</v>
      </c>
      <c r="E1184" s="3" t="n">
        <v>102.61</v>
      </c>
      <c r="F1184" s="3" t="n">
        <v>7831427</v>
      </c>
      <c r="G1184" s="3" t="n">
        <v>6</v>
      </c>
      <c r="H1184" s="3" t="n">
        <v>1528745.73</v>
      </c>
    </row>
    <row r="1185" customFormat="false" ht="15" hidden="false" customHeight="false" outlineLevel="0" collapsed="false">
      <c r="A1185" s="3" t="s">
        <v>239</v>
      </c>
      <c r="B1185" s="3" t="s">
        <v>11</v>
      </c>
      <c r="C1185" s="3" t="s">
        <v>8</v>
      </c>
      <c r="D1185" s="3" t="s">
        <v>13</v>
      </c>
      <c r="E1185" s="3" t="n">
        <v>103.18</v>
      </c>
      <c r="F1185" s="3" t="n">
        <v>6527641</v>
      </c>
      <c r="G1185" s="3" t="n">
        <v>3</v>
      </c>
      <c r="H1185" s="3" t="n">
        <v>1026908.24</v>
      </c>
    </row>
    <row r="1186" customFormat="false" ht="15" hidden="false" customHeight="false" outlineLevel="0" collapsed="false">
      <c r="A1186" s="3" t="s">
        <v>240</v>
      </c>
      <c r="B1186" s="3" t="s">
        <v>11</v>
      </c>
      <c r="C1186" s="3" t="s">
        <v>8</v>
      </c>
      <c r="D1186" s="3" t="s">
        <v>13</v>
      </c>
      <c r="E1186" s="3" t="n">
        <v>102.62</v>
      </c>
      <c r="F1186" s="3" t="n">
        <v>3678741</v>
      </c>
      <c r="G1186" s="3" t="n">
        <v>3</v>
      </c>
      <c r="H1186" s="3" t="n">
        <v>488230.69</v>
      </c>
    </row>
    <row r="1187" customFormat="false" ht="15" hidden="false" customHeight="false" outlineLevel="0" collapsed="false">
      <c r="A1187" s="3" t="s">
        <v>241</v>
      </c>
      <c r="B1187" s="3" t="s">
        <v>11</v>
      </c>
      <c r="C1187" s="3" t="s">
        <v>8</v>
      </c>
      <c r="D1187" s="3" t="s">
        <v>13</v>
      </c>
      <c r="E1187" s="3" t="n">
        <v>103.43</v>
      </c>
      <c r="F1187" s="3" t="n">
        <v>4059598</v>
      </c>
      <c r="G1187" s="3" t="n">
        <v>1</v>
      </c>
      <c r="H1187" s="3" t="n">
        <v>82409.7</v>
      </c>
    </row>
    <row r="1188" customFormat="false" ht="15" hidden="false" customHeight="false" outlineLevel="0" collapsed="false">
      <c r="A1188" s="3" t="s">
        <v>242</v>
      </c>
      <c r="B1188" s="3" t="s">
        <v>11</v>
      </c>
      <c r="C1188" s="3" t="s">
        <v>8</v>
      </c>
      <c r="D1188" s="3" t="s">
        <v>13</v>
      </c>
      <c r="E1188" s="3" t="n">
        <v>102.82</v>
      </c>
      <c r="F1188" s="3" t="n">
        <v>7700714</v>
      </c>
      <c r="G1188" s="3" t="n">
        <v>0</v>
      </c>
      <c r="H1188" s="3" t="n">
        <v>0</v>
      </c>
    </row>
    <row r="1189" customFormat="false" ht="15" hidden="false" customHeight="false" outlineLevel="0" collapsed="false">
      <c r="A1189" s="3" t="s">
        <v>243</v>
      </c>
      <c r="B1189" s="3" t="s">
        <v>11</v>
      </c>
      <c r="C1189" s="3" t="s">
        <v>8</v>
      </c>
      <c r="D1189" s="3" t="s">
        <v>13</v>
      </c>
      <c r="E1189" s="3" t="n">
        <v>102.86</v>
      </c>
      <c r="F1189" s="3" t="n">
        <v>4668603</v>
      </c>
      <c r="G1189" s="3" t="n">
        <v>1</v>
      </c>
      <c r="H1189" s="3" t="n">
        <v>16587.83</v>
      </c>
    </row>
    <row r="1190" customFormat="false" ht="15" hidden="false" customHeight="false" outlineLevel="0" collapsed="false">
      <c r="A1190" s="3" t="s">
        <v>244</v>
      </c>
      <c r="B1190" s="3" t="s">
        <v>11</v>
      </c>
      <c r="C1190" s="3" t="s">
        <v>8</v>
      </c>
      <c r="D1190" s="3" t="s">
        <v>13</v>
      </c>
      <c r="E1190" s="3" t="n">
        <v>102.07</v>
      </c>
      <c r="F1190" s="3" t="n">
        <v>1895048</v>
      </c>
      <c r="G1190" s="3" t="n">
        <v>2</v>
      </c>
      <c r="H1190" s="3" t="n">
        <v>945084.35</v>
      </c>
    </row>
    <row r="1191" customFormat="false" ht="15" hidden="false" customHeight="false" outlineLevel="0" collapsed="false">
      <c r="A1191" s="3" t="s">
        <v>245</v>
      </c>
      <c r="B1191" s="3" t="s">
        <v>11</v>
      </c>
      <c r="C1191" s="3" t="s">
        <v>8</v>
      </c>
      <c r="D1191" s="3" t="s">
        <v>13</v>
      </c>
      <c r="E1191" s="3" t="n">
        <v>100.36</v>
      </c>
      <c r="F1191" s="3" t="n">
        <v>2779357</v>
      </c>
      <c r="G1191" s="3" t="n">
        <v>2</v>
      </c>
      <c r="H1191" s="3" t="n">
        <v>600015.96</v>
      </c>
    </row>
    <row r="1192" customFormat="false" ht="15" hidden="false" customHeight="false" outlineLevel="0" collapsed="false">
      <c r="A1192" s="3" t="s">
        <v>246</v>
      </c>
      <c r="B1192" s="3" t="s">
        <v>11</v>
      </c>
      <c r="C1192" s="3" t="s">
        <v>8</v>
      </c>
      <c r="D1192" s="3" t="s">
        <v>13</v>
      </c>
      <c r="E1192" s="3" t="n">
        <v>101.92</v>
      </c>
      <c r="F1192" s="3" t="n">
        <v>518350</v>
      </c>
      <c r="G1192" s="3" t="n">
        <v>4</v>
      </c>
      <c r="H1192" s="3" t="n">
        <v>865391.9</v>
      </c>
    </row>
    <row r="1193" customFormat="false" ht="15" hidden="false" customHeight="false" outlineLevel="0" collapsed="false">
      <c r="A1193" s="3" t="s">
        <v>247</v>
      </c>
      <c r="B1193" s="3" t="s">
        <v>11</v>
      </c>
      <c r="C1193" s="3" t="s">
        <v>8</v>
      </c>
      <c r="D1193" s="3" t="s">
        <v>13</v>
      </c>
      <c r="E1193" s="3" t="n">
        <v>101.56</v>
      </c>
      <c r="F1193" s="3" t="n">
        <v>7195148</v>
      </c>
      <c r="G1193" s="3" t="n">
        <v>1</v>
      </c>
      <c r="H1193" s="3" t="n">
        <v>205982.48</v>
      </c>
    </row>
    <row r="1194" customFormat="false" ht="15" hidden="false" customHeight="false" outlineLevel="0" collapsed="false">
      <c r="A1194" s="3" t="s">
        <v>248</v>
      </c>
      <c r="B1194" s="3" t="s">
        <v>11</v>
      </c>
      <c r="C1194" s="3" t="s">
        <v>8</v>
      </c>
      <c r="D1194" s="3" t="s">
        <v>13</v>
      </c>
      <c r="E1194" s="3" t="n">
        <v>106.12</v>
      </c>
      <c r="F1194" s="3" t="n">
        <v>2335626</v>
      </c>
      <c r="G1194" s="3" t="n">
        <v>4</v>
      </c>
      <c r="H1194" s="3" t="n">
        <v>1533403.59</v>
      </c>
    </row>
    <row r="1195" customFormat="false" ht="15" hidden="false" customHeight="false" outlineLevel="0" collapsed="false">
      <c r="A1195" s="3" t="s">
        <v>249</v>
      </c>
      <c r="B1195" s="3" t="s">
        <v>11</v>
      </c>
      <c r="C1195" s="3" t="s">
        <v>8</v>
      </c>
      <c r="D1195" s="3" t="s">
        <v>13</v>
      </c>
      <c r="E1195" s="3" t="n">
        <v>107.25</v>
      </c>
      <c r="F1195" s="3" t="n">
        <v>4857993</v>
      </c>
      <c r="G1195" s="3" t="n">
        <v>3</v>
      </c>
      <c r="H1195" s="3" t="n">
        <v>743491.71</v>
      </c>
    </row>
    <row r="1196" customFormat="false" ht="15" hidden="false" customHeight="false" outlineLevel="0" collapsed="false">
      <c r="A1196" s="3" t="s">
        <v>250</v>
      </c>
      <c r="B1196" s="3" t="s">
        <v>11</v>
      </c>
      <c r="C1196" s="3" t="s">
        <v>8</v>
      </c>
      <c r="D1196" s="3" t="s">
        <v>13</v>
      </c>
      <c r="E1196" s="3" t="n">
        <v>108.32</v>
      </c>
      <c r="F1196" s="3" t="n">
        <v>4070305</v>
      </c>
      <c r="G1196" s="3" t="n">
        <v>3</v>
      </c>
      <c r="H1196" s="3" t="n">
        <v>1410538.72</v>
      </c>
    </row>
    <row r="1197" customFormat="false" ht="15" hidden="false" customHeight="false" outlineLevel="0" collapsed="false">
      <c r="A1197" s="3" t="s">
        <v>251</v>
      </c>
      <c r="B1197" s="3" t="s">
        <v>11</v>
      </c>
      <c r="C1197" s="3" t="s">
        <v>8</v>
      </c>
      <c r="D1197" s="3" t="s">
        <v>13</v>
      </c>
      <c r="E1197" s="3" t="n">
        <v>107.99</v>
      </c>
      <c r="F1197" s="3" t="n">
        <v>1721354</v>
      </c>
      <c r="G1197" s="3" t="n">
        <v>2</v>
      </c>
      <c r="H1197" s="3" t="n">
        <v>253713.33</v>
      </c>
    </row>
    <row r="1198" customFormat="false" ht="15" hidden="false" customHeight="false" outlineLevel="0" collapsed="false">
      <c r="A1198" s="3" t="s">
        <v>252</v>
      </c>
      <c r="B1198" s="3" t="s">
        <v>11</v>
      </c>
      <c r="C1198" s="3" t="s">
        <v>8</v>
      </c>
      <c r="D1198" s="3" t="s">
        <v>13</v>
      </c>
      <c r="E1198" s="3" t="n">
        <v>107.08</v>
      </c>
      <c r="F1198" s="3" t="n">
        <v>1516230</v>
      </c>
      <c r="G1198" s="3" t="n">
        <v>1</v>
      </c>
      <c r="H1198" s="3" t="n">
        <v>169827.9</v>
      </c>
    </row>
    <row r="1199" customFormat="false" ht="15" hidden="false" customHeight="false" outlineLevel="0" collapsed="false">
      <c r="A1199" s="3" t="s">
        <v>253</v>
      </c>
      <c r="B1199" s="3" t="s">
        <v>11</v>
      </c>
      <c r="C1199" s="3" t="s">
        <v>8</v>
      </c>
      <c r="D1199" s="3" t="s">
        <v>13</v>
      </c>
      <c r="E1199" s="3" t="n">
        <v>107.88</v>
      </c>
      <c r="F1199" s="3" t="n">
        <v>2673921</v>
      </c>
      <c r="G1199" s="3" t="n">
        <v>1</v>
      </c>
      <c r="H1199" s="3" t="n">
        <v>64956.08</v>
      </c>
    </row>
    <row r="1200" customFormat="false" ht="15" hidden="false" customHeight="false" outlineLevel="0" collapsed="false">
      <c r="A1200" s="3" t="s">
        <v>254</v>
      </c>
      <c r="B1200" s="3" t="s">
        <v>11</v>
      </c>
      <c r="C1200" s="3" t="s">
        <v>8</v>
      </c>
      <c r="D1200" s="3" t="s">
        <v>13</v>
      </c>
      <c r="E1200" s="3" t="n">
        <v>109.21</v>
      </c>
      <c r="F1200" s="3" t="n">
        <v>6248318</v>
      </c>
      <c r="G1200" s="3" t="n">
        <v>1</v>
      </c>
      <c r="H1200" s="3" t="n">
        <v>382497.36</v>
      </c>
    </row>
    <row r="1201" customFormat="false" ht="15" hidden="false" customHeight="false" outlineLevel="0" collapsed="false">
      <c r="A1201" s="3" t="s">
        <v>255</v>
      </c>
      <c r="B1201" s="3" t="s">
        <v>11</v>
      </c>
      <c r="C1201" s="3" t="s">
        <v>8</v>
      </c>
      <c r="D1201" s="3" t="s">
        <v>13</v>
      </c>
      <c r="E1201" s="3" t="n">
        <v>109.58</v>
      </c>
      <c r="F1201" s="3" t="n">
        <v>6701164</v>
      </c>
      <c r="G1201" s="3" t="n">
        <v>2</v>
      </c>
      <c r="H1201" s="3" t="n">
        <v>717527.59</v>
      </c>
    </row>
    <row r="1202" customFormat="false" ht="15" hidden="false" customHeight="false" outlineLevel="0" collapsed="false">
      <c r="A1202" s="3" t="s">
        <v>256</v>
      </c>
      <c r="B1202" s="3" t="s">
        <v>11</v>
      </c>
      <c r="C1202" s="3" t="s">
        <v>8</v>
      </c>
      <c r="D1202" s="3" t="s">
        <v>13</v>
      </c>
      <c r="E1202" s="3" t="n">
        <v>110.39</v>
      </c>
      <c r="F1202" s="3" t="n">
        <v>5662599</v>
      </c>
      <c r="G1202" s="3" t="n">
        <v>0</v>
      </c>
      <c r="H1202" s="3" t="n">
        <v>0</v>
      </c>
    </row>
    <row r="1203" customFormat="false" ht="15" hidden="false" customHeight="false" outlineLevel="0" collapsed="false">
      <c r="A1203" s="3" t="s">
        <v>257</v>
      </c>
      <c r="B1203" s="3" t="s">
        <v>11</v>
      </c>
      <c r="C1203" s="3" t="s">
        <v>8</v>
      </c>
      <c r="D1203" s="3" t="s">
        <v>13</v>
      </c>
      <c r="E1203" s="3" t="n">
        <v>112.55</v>
      </c>
      <c r="F1203" s="3" t="n">
        <v>3297606</v>
      </c>
      <c r="G1203" s="3" t="n">
        <v>1</v>
      </c>
      <c r="H1203" s="3" t="n">
        <v>6198.5</v>
      </c>
    </row>
    <row r="1204" customFormat="false" ht="15" hidden="false" customHeight="false" outlineLevel="0" collapsed="false">
      <c r="A1204" s="3" t="s">
        <v>258</v>
      </c>
      <c r="B1204" s="3" t="s">
        <v>11</v>
      </c>
      <c r="C1204" s="3" t="s">
        <v>8</v>
      </c>
      <c r="D1204" s="3" t="s">
        <v>13</v>
      </c>
      <c r="E1204" s="3" t="n">
        <v>114.07</v>
      </c>
      <c r="F1204" s="3" t="n">
        <v>1268133</v>
      </c>
      <c r="G1204" s="3" t="n">
        <v>0</v>
      </c>
      <c r="H1204" s="3" t="n">
        <v>0</v>
      </c>
    </row>
    <row r="1205" customFormat="false" ht="15" hidden="false" customHeight="false" outlineLevel="0" collapsed="false">
      <c r="A1205" s="3" t="s">
        <v>259</v>
      </c>
      <c r="B1205" s="3" t="s">
        <v>11</v>
      </c>
      <c r="C1205" s="3" t="s">
        <v>8</v>
      </c>
      <c r="D1205" s="3" t="s">
        <v>13</v>
      </c>
      <c r="E1205" s="3" t="n">
        <v>114.9</v>
      </c>
      <c r="F1205" s="3" t="n">
        <v>6735621</v>
      </c>
      <c r="G1205" s="3" t="n">
        <v>3</v>
      </c>
      <c r="H1205" s="3" t="n">
        <v>888342.98</v>
      </c>
    </row>
    <row r="1206" customFormat="false" ht="15" hidden="false" customHeight="false" outlineLevel="0" collapsed="false">
      <c r="A1206" s="3" t="s">
        <v>260</v>
      </c>
      <c r="B1206" s="3" t="s">
        <v>11</v>
      </c>
      <c r="C1206" s="3" t="s">
        <v>8</v>
      </c>
      <c r="D1206" s="3" t="s">
        <v>13</v>
      </c>
      <c r="E1206" s="3" t="n">
        <v>116.11</v>
      </c>
      <c r="F1206" s="3" t="n">
        <v>6172300</v>
      </c>
      <c r="G1206" s="3" t="n">
        <v>2</v>
      </c>
      <c r="H1206" s="3" t="n">
        <v>566515.12</v>
      </c>
    </row>
    <row r="1207" customFormat="false" ht="15" hidden="false" customHeight="false" outlineLevel="0" collapsed="false">
      <c r="A1207" s="3" t="s">
        <v>261</v>
      </c>
      <c r="B1207" s="3" t="s">
        <v>11</v>
      </c>
      <c r="C1207" s="3" t="s">
        <v>8</v>
      </c>
      <c r="D1207" s="3" t="s">
        <v>13</v>
      </c>
      <c r="E1207" s="3" t="n">
        <v>117.87</v>
      </c>
      <c r="F1207" s="3" t="n">
        <v>4096386</v>
      </c>
      <c r="G1207" s="3" t="n">
        <v>1</v>
      </c>
      <c r="H1207" s="3" t="n">
        <v>542238.75</v>
      </c>
    </row>
    <row r="1208" customFormat="false" ht="15" hidden="false" customHeight="false" outlineLevel="0" collapsed="false">
      <c r="A1208" s="3" t="s">
        <v>262</v>
      </c>
      <c r="B1208" s="3" t="s">
        <v>11</v>
      </c>
      <c r="C1208" s="3" t="s">
        <v>8</v>
      </c>
      <c r="D1208" s="3" t="s">
        <v>13</v>
      </c>
      <c r="E1208" s="3" t="n">
        <v>119.43</v>
      </c>
      <c r="F1208" s="3" t="n">
        <v>7172947</v>
      </c>
      <c r="G1208" s="3" t="n">
        <v>3</v>
      </c>
      <c r="H1208" s="3" t="n">
        <v>722617.5</v>
      </c>
    </row>
    <row r="1209" customFormat="false" ht="15" hidden="false" customHeight="false" outlineLevel="0" collapsed="false">
      <c r="A1209" s="3" t="s">
        <v>263</v>
      </c>
      <c r="B1209" s="3" t="s">
        <v>11</v>
      </c>
      <c r="C1209" s="3" t="s">
        <v>8</v>
      </c>
      <c r="D1209" s="3" t="s">
        <v>13</v>
      </c>
      <c r="E1209" s="3" t="n">
        <v>116.45</v>
      </c>
      <c r="F1209" s="3" t="n">
        <v>6609305</v>
      </c>
      <c r="G1209" s="3" t="n">
        <v>2</v>
      </c>
      <c r="H1209" s="3" t="n">
        <v>432883.8</v>
      </c>
    </row>
    <row r="1210" customFormat="false" ht="15" hidden="false" customHeight="false" outlineLevel="0" collapsed="false">
      <c r="A1210" s="3" t="s">
        <v>264</v>
      </c>
      <c r="B1210" s="3" t="s">
        <v>11</v>
      </c>
      <c r="C1210" s="3" t="s">
        <v>8</v>
      </c>
      <c r="D1210" s="3" t="s">
        <v>13</v>
      </c>
      <c r="E1210" s="3" t="n">
        <v>114.41</v>
      </c>
      <c r="F1210" s="3" t="n">
        <v>2199308</v>
      </c>
      <c r="G1210" s="3" t="n">
        <v>5</v>
      </c>
      <c r="H1210" s="3" t="n">
        <v>1460081.97</v>
      </c>
    </row>
    <row r="1211" customFormat="false" ht="15" hidden="false" customHeight="false" outlineLevel="0" collapsed="false">
      <c r="A1211" s="3" t="s">
        <v>265</v>
      </c>
      <c r="B1211" s="3" t="s">
        <v>11</v>
      </c>
      <c r="C1211" s="3" t="s">
        <v>8</v>
      </c>
      <c r="D1211" s="3" t="s">
        <v>13</v>
      </c>
      <c r="E1211" s="3" t="n">
        <v>115.18</v>
      </c>
      <c r="F1211" s="3" t="n">
        <v>1083014</v>
      </c>
      <c r="G1211" s="3" t="n">
        <v>1</v>
      </c>
      <c r="H1211" s="3" t="n">
        <v>369895.38</v>
      </c>
    </row>
    <row r="1212" customFormat="false" ht="15" hidden="false" customHeight="false" outlineLevel="0" collapsed="false">
      <c r="A1212" s="3" t="s">
        <v>266</v>
      </c>
      <c r="B1212" s="3" t="s">
        <v>11</v>
      </c>
      <c r="C1212" s="3" t="s">
        <v>8</v>
      </c>
      <c r="D1212" s="3" t="s">
        <v>13</v>
      </c>
      <c r="E1212" s="3" t="n">
        <v>115.97</v>
      </c>
      <c r="F1212" s="3" t="n">
        <v>1308630</v>
      </c>
      <c r="G1212" s="3" t="n">
        <v>1</v>
      </c>
      <c r="H1212" s="3" t="n">
        <v>250583.55</v>
      </c>
    </row>
    <row r="1213" customFormat="false" ht="15" hidden="false" customHeight="false" outlineLevel="0" collapsed="false">
      <c r="A1213" s="3" t="s">
        <v>267</v>
      </c>
      <c r="B1213" s="3" t="s">
        <v>11</v>
      </c>
      <c r="C1213" s="3" t="s">
        <v>8</v>
      </c>
      <c r="D1213" s="3" t="s">
        <v>13</v>
      </c>
      <c r="E1213" s="3" t="n">
        <v>116.64</v>
      </c>
      <c r="F1213" s="3" t="n">
        <v>996855</v>
      </c>
      <c r="G1213" s="3" t="n">
        <v>2</v>
      </c>
      <c r="H1213" s="3" t="n">
        <v>800222.57</v>
      </c>
    </row>
    <row r="1214" customFormat="false" ht="15" hidden="false" customHeight="false" outlineLevel="0" collapsed="false">
      <c r="A1214" s="3" t="s">
        <v>268</v>
      </c>
      <c r="B1214" s="3" t="s">
        <v>11</v>
      </c>
      <c r="C1214" s="3" t="s">
        <v>8</v>
      </c>
      <c r="D1214" s="3" t="s">
        <v>13</v>
      </c>
      <c r="E1214" s="3" t="n">
        <v>114.22</v>
      </c>
      <c r="F1214" s="3" t="n">
        <v>7400735</v>
      </c>
      <c r="G1214" s="3" t="n">
        <v>2</v>
      </c>
      <c r="H1214" s="3" t="n">
        <v>46239.6</v>
      </c>
    </row>
    <row r="1215" customFormat="false" ht="15" hidden="false" customHeight="false" outlineLevel="0" collapsed="false">
      <c r="A1215" s="3" t="s">
        <v>269</v>
      </c>
      <c r="B1215" s="3" t="s">
        <v>11</v>
      </c>
      <c r="C1215" s="3" t="s">
        <v>8</v>
      </c>
      <c r="D1215" s="3" t="s">
        <v>13</v>
      </c>
      <c r="E1215" s="3" t="n">
        <v>115.45</v>
      </c>
      <c r="F1215" s="3" t="n">
        <v>6843961</v>
      </c>
      <c r="G1215" s="3" t="n">
        <v>4</v>
      </c>
      <c r="H1215" s="3" t="n">
        <v>1097171.78</v>
      </c>
    </row>
    <row r="1216" customFormat="false" ht="15" hidden="false" customHeight="false" outlineLevel="0" collapsed="false">
      <c r="A1216" s="3" t="s">
        <v>270</v>
      </c>
      <c r="B1216" s="3" t="s">
        <v>11</v>
      </c>
      <c r="C1216" s="3" t="s">
        <v>8</v>
      </c>
      <c r="D1216" s="3" t="s">
        <v>13</v>
      </c>
      <c r="E1216" s="3" t="n">
        <v>119.76</v>
      </c>
      <c r="F1216" s="3" t="n">
        <v>1704180</v>
      </c>
      <c r="G1216" s="3" t="n">
        <v>1</v>
      </c>
      <c r="H1216" s="3" t="n">
        <v>25564.26</v>
      </c>
    </row>
    <row r="1217" customFormat="false" ht="15" hidden="false" customHeight="false" outlineLevel="0" collapsed="false">
      <c r="A1217" s="3" t="s">
        <v>271</v>
      </c>
      <c r="B1217" s="3" t="s">
        <v>11</v>
      </c>
      <c r="C1217" s="3" t="s">
        <v>8</v>
      </c>
      <c r="D1217" s="3" t="s">
        <v>13</v>
      </c>
      <c r="E1217" s="3" t="n">
        <v>116.28</v>
      </c>
      <c r="F1217" s="3" t="n">
        <v>4836002</v>
      </c>
      <c r="G1217" s="3" t="n">
        <v>0</v>
      </c>
      <c r="H1217" s="3" t="n">
        <v>0</v>
      </c>
    </row>
    <row r="1218" customFormat="false" ht="15" hidden="false" customHeight="false" outlineLevel="0" collapsed="false">
      <c r="A1218" s="3" t="s">
        <v>272</v>
      </c>
      <c r="B1218" s="3" t="s">
        <v>11</v>
      </c>
      <c r="C1218" s="3" t="s">
        <v>8</v>
      </c>
      <c r="D1218" s="3" t="s">
        <v>13</v>
      </c>
      <c r="E1218" s="3" t="n">
        <v>116.28</v>
      </c>
      <c r="F1218" s="3" t="n">
        <v>2613925</v>
      </c>
      <c r="G1218" s="3" t="n">
        <v>3</v>
      </c>
      <c r="H1218" s="3" t="n">
        <v>867807.72</v>
      </c>
    </row>
    <row r="1219" customFormat="false" ht="15" hidden="false" customHeight="false" outlineLevel="0" collapsed="false">
      <c r="A1219" s="3" t="s">
        <v>273</v>
      </c>
      <c r="B1219" s="3" t="s">
        <v>11</v>
      </c>
      <c r="C1219" s="3" t="s">
        <v>8</v>
      </c>
      <c r="D1219" s="3" t="s">
        <v>13</v>
      </c>
      <c r="E1219" s="3" t="n">
        <v>118.4</v>
      </c>
      <c r="F1219" s="3" t="n">
        <v>4281464</v>
      </c>
      <c r="G1219" s="3" t="n">
        <v>1</v>
      </c>
      <c r="H1219" s="3" t="n">
        <v>208634.99</v>
      </c>
    </row>
    <row r="1220" customFormat="false" ht="15" hidden="false" customHeight="false" outlineLevel="0" collapsed="false">
      <c r="A1220" s="3" t="s">
        <v>274</v>
      </c>
      <c r="B1220" s="3" t="s">
        <v>11</v>
      </c>
      <c r="C1220" s="3" t="s">
        <v>8</v>
      </c>
      <c r="D1220" s="3" t="s">
        <v>13</v>
      </c>
      <c r="E1220" s="3" t="n">
        <v>116.88</v>
      </c>
      <c r="F1220" s="3" t="n">
        <v>3797493</v>
      </c>
      <c r="G1220" s="3" t="n">
        <v>2</v>
      </c>
      <c r="H1220" s="3" t="n">
        <v>158449.54</v>
      </c>
    </row>
    <row r="1221" customFormat="false" ht="15" hidden="false" customHeight="false" outlineLevel="0" collapsed="false">
      <c r="A1221" s="3" t="s">
        <v>275</v>
      </c>
      <c r="B1221" s="3" t="s">
        <v>11</v>
      </c>
      <c r="C1221" s="3" t="s">
        <v>8</v>
      </c>
      <c r="D1221" s="3" t="s">
        <v>13</v>
      </c>
      <c r="E1221" s="3" t="n">
        <v>118.17</v>
      </c>
      <c r="F1221" s="3" t="n">
        <v>2206656</v>
      </c>
      <c r="G1221" s="3" t="n">
        <v>0</v>
      </c>
      <c r="H1221" s="3" t="n">
        <v>0</v>
      </c>
    </row>
    <row r="1222" customFormat="false" ht="15" hidden="false" customHeight="false" outlineLevel="0" collapsed="false">
      <c r="A1222" s="3" t="s">
        <v>276</v>
      </c>
      <c r="B1222" s="3" t="s">
        <v>11</v>
      </c>
      <c r="C1222" s="3" t="s">
        <v>8</v>
      </c>
      <c r="D1222" s="3" t="s">
        <v>13</v>
      </c>
      <c r="E1222" s="3" t="n">
        <v>117.83</v>
      </c>
      <c r="F1222" s="3" t="n">
        <v>1327371</v>
      </c>
      <c r="G1222" s="3" t="n">
        <v>3</v>
      </c>
      <c r="H1222" s="3" t="n">
        <v>967312.53</v>
      </c>
    </row>
    <row r="1223" customFormat="false" ht="15" hidden="false" customHeight="false" outlineLevel="0" collapsed="false">
      <c r="A1223" s="3" t="s">
        <v>277</v>
      </c>
      <c r="B1223" s="3" t="s">
        <v>11</v>
      </c>
      <c r="C1223" s="3" t="s">
        <v>8</v>
      </c>
      <c r="D1223" s="3" t="s">
        <v>13</v>
      </c>
      <c r="E1223" s="3" t="n">
        <v>120.2</v>
      </c>
      <c r="F1223" s="3" t="n">
        <v>2960865</v>
      </c>
      <c r="G1223" s="3" t="n">
        <v>2</v>
      </c>
      <c r="H1223" s="3" t="n">
        <v>573877.5</v>
      </c>
    </row>
    <row r="1224" customFormat="false" ht="15" hidden="false" customHeight="false" outlineLevel="0" collapsed="false">
      <c r="A1224" s="3" t="s">
        <v>278</v>
      </c>
      <c r="B1224" s="3" t="s">
        <v>11</v>
      </c>
      <c r="C1224" s="3" t="s">
        <v>8</v>
      </c>
      <c r="D1224" s="3" t="s">
        <v>13</v>
      </c>
      <c r="E1224" s="3" t="n">
        <v>122.97</v>
      </c>
      <c r="F1224" s="3" t="n">
        <v>2840051</v>
      </c>
      <c r="G1224" s="3" t="n">
        <v>3</v>
      </c>
      <c r="H1224" s="3" t="n">
        <v>613488.17</v>
      </c>
    </row>
    <row r="1225" customFormat="false" ht="15" hidden="false" customHeight="false" outlineLevel="0" collapsed="false">
      <c r="A1225" s="3" t="s">
        <v>279</v>
      </c>
      <c r="B1225" s="3" t="s">
        <v>11</v>
      </c>
      <c r="C1225" s="3" t="s">
        <v>8</v>
      </c>
      <c r="D1225" s="3" t="s">
        <v>13</v>
      </c>
      <c r="E1225" s="3" t="n">
        <v>125.35</v>
      </c>
      <c r="F1225" s="3" t="n">
        <v>1915887</v>
      </c>
      <c r="G1225" s="3" t="n">
        <v>1</v>
      </c>
      <c r="H1225" s="3" t="n">
        <v>14960.68</v>
      </c>
    </row>
    <row r="1226" customFormat="false" ht="15" hidden="false" customHeight="false" outlineLevel="0" collapsed="false">
      <c r="A1226" s="3" t="s">
        <v>280</v>
      </c>
      <c r="B1226" s="3" t="s">
        <v>11</v>
      </c>
      <c r="C1226" s="3" t="s">
        <v>8</v>
      </c>
      <c r="D1226" s="3" t="s">
        <v>13</v>
      </c>
      <c r="E1226" s="3" t="n">
        <v>124.99</v>
      </c>
      <c r="F1226" s="3" t="n">
        <v>5593483</v>
      </c>
      <c r="G1226" s="3" t="n">
        <v>4</v>
      </c>
      <c r="H1226" s="3" t="n">
        <v>1405640.77</v>
      </c>
    </row>
    <row r="1227" customFormat="false" ht="15" hidden="false" customHeight="false" outlineLevel="0" collapsed="false">
      <c r="A1227" s="3" t="s">
        <v>281</v>
      </c>
      <c r="B1227" s="3" t="s">
        <v>11</v>
      </c>
      <c r="C1227" s="3" t="s">
        <v>8</v>
      </c>
      <c r="D1227" s="3" t="s">
        <v>13</v>
      </c>
      <c r="E1227" s="3" t="n">
        <v>128.53</v>
      </c>
      <c r="F1227" s="3" t="n">
        <v>5439111</v>
      </c>
      <c r="G1227" s="3" t="n">
        <v>1</v>
      </c>
      <c r="H1227" s="3" t="n">
        <v>277776</v>
      </c>
    </row>
    <row r="1228" customFormat="false" ht="15" hidden="false" customHeight="false" outlineLevel="0" collapsed="false">
      <c r="A1228" s="3" t="s">
        <v>282</v>
      </c>
      <c r="B1228" s="3" t="s">
        <v>11</v>
      </c>
      <c r="C1228" s="3" t="s">
        <v>8</v>
      </c>
      <c r="D1228" s="3" t="s">
        <v>13</v>
      </c>
      <c r="E1228" s="3" t="n">
        <v>136.16</v>
      </c>
      <c r="F1228" s="3" t="n">
        <v>4929179</v>
      </c>
      <c r="G1228" s="3" t="n">
        <v>0</v>
      </c>
      <c r="H1228" s="3" t="n">
        <v>0</v>
      </c>
    </row>
    <row r="1229" customFormat="false" ht="15" hidden="false" customHeight="false" outlineLevel="0" collapsed="false">
      <c r="A1229" s="3" t="s">
        <v>283</v>
      </c>
      <c r="B1229" s="3" t="s">
        <v>11</v>
      </c>
      <c r="C1229" s="3" t="s">
        <v>8</v>
      </c>
      <c r="D1229" s="3" t="s">
        <v>13</v>
      </c>
      <c r="E1229" s="3" t="n">
        <v>140.65</v>
      </c>
      <c r="F1229" s="3" t="n">
        <v>3039737</v>
      </c>
      <c r="G1229" s="3" t="n">
        <v>0</v>
      </c>
      <c r="H1229" s="3" t="n">
        <v>0</v>
      </c>
    </row>
    <row r="1230" customFormat="false" ht="15" hidden="false" customHeight="false" outlineLevel="0" collapsed="false">
      <c r="A1230" s="3" t="s">
        <v>284</v>
      </c>
      <c r="B1230" s="3" t="s">
        <v>11</v>
      </c>
      <c r="C1230" s="3" t="s">
        <v>8</v>
      </c>
      <c r="D1230" s="3" t="s">
        <v>13</v>
      </c>
      <c r="E1230" s="3" t="n">
        <v>144.1</v>
      </c>
      <c r="F1230" s="3" t="n">
        <v>6785818</v>
      </c>
      <c r="G1230" s="3" t="n">
        <v>2</v>
      </c>
      <c r="H1230" s="3" t="n">
        <v>1156945.75</v>
      </c>
    </row>
    <row r="1231" customFormat="false" ht="15" hidden="false" customHeight="false" outlineLevel="0" collapsed="false">
      <c r="A1231" s="3" t="s">
        <v>285</v>
      </c>
      <c r="B1231" s="3" t="s">
        <v>11</v>
      </c>
      <c r="C1231" s="3" t="s">
        <v>8</v>
      </c>
      <c r="D1231" s="3" t="s">
        <v>13</v>
      </c>
      <c r="E1231" s="3" t="n">
        <v>143.79</v>
      </c>
      <c r="F1231" s="3" t="n">
        <v>6421195</v>
      </c>
      <c r="G1231" s="3" t="n">
        <v>3</v>
      </c>
      <c r="H1231" s="3" t="n">
        <v>1168971.91</v>
      </c>
    </row>
    <row r="1232" customFormat="false" ht="15" hidden="false" customHeight="false" outlineLevel="0" collapsed="false">
      <c r="A1232" s="3" t="s">
        <v>286</v>
      </c>
      <c r="B1232" s="3" t="s">
        <v>11</v>
      </c>
      <c r="C1232" s="3" t="s">
        <v>8</v>
      </c>
      <c r="D1232" s="3" t="s">
        <v>13</v>
      </c>
      <c r="E1232" s="3" t="n">
        <v>141.73</v>
      </c>
      <c r="F1232" s="3" t="n">
        <v>5023740</v>
      </c>
      <c r="G1232" s="3" t="n">
        <v>3</v>
      </c>
      <c r="H1232" s="3" t="n">
        <v>635426.95</v>
      </c>
    </row>
    <row r="1233" customFormat="false" ht="15" hidden="false" customHeight="false" outlineLevel="0" collapsed="false">
      <c r="A1233" s="3" t="s">
        <v>287</v>
      </c>
      <c r="B1233" s="3" t="s">
        <v>11</v>
      </c>
      <c r="C1233" s="3" t="s">
        <v>8</v>
      </c>
      <c r="D1233" s="3" t="s">
        <v>13</v>
      </c>
      <c r="E1233" s="3" t="n">
        <v>139.32</v>
      </c>
      <c r="F1233" s="3" t="n">
        <v>2380173</v>
      </c>
      <c r="G1233" s="3" t="n">
        <v>2</v>
      </c>
      <c r="H1233" s="3" t="n">
        <v>822074.71</v>
      </c>
    </row>
    <row r="1234" customFormat="false" ht="15" hidden="false" customHeight="false" outlineLevel="0" collapsed="false">
      <c r="A1234" s="3" t="s">
        <v>288</v>
      </c>
      <c r="B1234" s="3" t="s">
        <v>11</v>
      </c>
      <c r="C1234" s="3" t="s">
        <v>8</v>
      </c>
      <c r="D1234" s="3" t="s">
        <v>13</v>
      </c>
      <c r="E1234" s="3" t="n">
        <v>140.96</v>
      </c>
      <c r="F1234" s="3" t="n">
        <v>1247025</v>
      </c>
      <c r="G1234" s="3" t="n">
        <v>1</v>
      </c>
      <c r="H1234" s="3" t="n">
        <v>153114.54</v>
      </c>
    </row>
    <row r="1235" customFormat="false" ht="15" hidden="false" customHeight="false" outlineLevel="0" collapsed="false">
      <c r="A1235" s="3" t="s">
        <v>289</v>
      </c>
      <c r="B1235" s="3" t="s">
        <v>11</v>
      </c>
      <c r="C1235" s="3" t="s">
        <v>8</v>
      </c>
      <c r="D1235" s="3" t="s">
        <v>13</v>
      </c>
      <c r="E1235" s="3" t="n">
        <v>141.87</v>
      </c>
      <c r="F1235" s="3" t="n">
        <v>5594032</v>
      </c>
      <c r="G1235" s="3" t="n">
        <v>2</v>
      </c>
      <c r="H1235" s="3" t="n">
        <v>693372.73</v>
      </c>
    </row>
    <row r="1236" customFormat="false" ht="15" hidden="false" customHeight="false" outlineLevel="0" collapsed="false">
      <c r="A1236" s="3" t="s">
        <v>290</v>
      </c>
      <c r="B1236" s="3" t="s">
        <v>11</v>
      </c>
      <c r="C1236" s="3" t="s">
        <v>8</v>
      </c>
      <c r="D1236" s="3" t="s">
        <v>13</v>
      </c>
      <c r="E1236" s="3" t="n">
        <v>142.19</v>
      </c>
      <c r="F1236" s="3" t="n">
        <v>1073879</v>
      </c>
      <c r="G1236" s="3" t="n">
        <v>2</v>
      </c>
      <c r="H1236" s="3" t="n">
        <v>477150.38</v>
      </c>
    </row>
    <row r="1237" customFormat="false" ht="15" hidden="false" customHeight="false" outlineLevel="0" collapsed="false">
      <c r="A1237" s="3" t="s">
        <v>291</v>
      </c>
      <c r="B1237" s="3" t="s">
        <v>11</v>
      </c>
      <c r="C1237" s="3" t="s">
        <v>8</v>
      </c>
      <c r="D1237" s="3" t="s">
        <v>13</v>
      </c>
      <c r="E1237" s="3" t="n">
        <v>142.25</v>
      </c>
      <c r="F1237" s="3" t="n">
        <v>4176877</v>
      </c>
      <c r="G1237" s="3" t="n">
        <v>4</v>
      </c>
      <c r="H1237" s="3" t="n">
        <v>1416890.3</v>
      </c>
    </row>
    <row r="1238" customFormat="false" ht="15" hidden="false" customHeight="false" outlineLevel="0" collapsed="false">
      <c r="A1238" s="3" t="s">
        <v>292</v>
      </c>
      <c r="B1238" s="3" t="s">
        <v>11</v>
      </c>
      <c r="C1238" s="3" t="s">
        <v>8</v>
      </c>
      <c r="D1238" s="3" t="s">
        <v>13</v>
      </c>
      <c r="E1238" s="3" t="n">
        <v>137.88</v>
      </c>
      <c r="F1238" s="3" t="n">
        <v>4599650</v>
      </c>
      <c r="G1238" s="3" t="n">
        <v>2</v>
      </c>
      <c r="H1238" s="3" t="n">
        <v>599084.75</v>
      </c>
    </row>
    <row r="1239" customFormat="false" ht="15" hidden="false" customHeight="false" outlineLevel="0" collapsed="false">
      <c r="A1239" s="3" t="s">
        <v>293</v>
      </c>
      <c r="B1239" s="3" t="s">
        <v>11</v>
      </c>
      <c r="C1239" s="3" t="s">
        <v>8</v>
      </c>
      <c r="D1239" s="3" t="s">
        <v>13</v>
      </c>
      <c r="E1239" s="3" t="n">
        <v>138.49</v>
      </c>
      <c r="F1239" s="3" t="n">
        <v>2859193</v>
      </c>
      <c r="G1239" s="3" t="n">
        <v>1</v>
      </c>
      <c r="H1239" s="3" t="n">
        <v>452946.94</v>
      </c>
    </row>
    <row r="1240" customFormat="false" ht="15" hidden="false" customHeight="false" outlineLevel="0" collapsed="false">
      <c r="A1240" s="3" t="s">
        <v>294</v>
      </c>
      <c r="B1240" s="3" t="s">
        <v>11</v>
      </c>
      <c r="C1240" s="3" t="s">
        <v>8</v>
      </c>
      <c r="D1240" s="3" t="s">
        <v>13</v>
      </c>
      <c r="E1240" s="3" t="n">
        <v>138.32</v>
      </c>
      <c r="F1240" s="3" t="n">
        <v>4674999</v>
      </c>
      <c r="G1240" s="3" t="n">
        <v>4</v>
      </c>
      <c r="H1240" s="3" t="n">
        <v>1475298.04</v>
      </c>
    </row>
    <row r="1241" customFormat="false" ht="15" hidden="false" customHeight="false" outlineLevel="0" collapsed="false">
      <c r="A1241" s="3" t="s">
        <v>295</v>
      </c>
      <c r="B1241" s="3" t="s">
        <v>11</v>
      </c>
      <c r="C1241" s="3" t="s">
        <v>8</v>
      </c>
      <c r="D1241" s="3" t="s">
        <v>13</v>
      </c>
      <c r="E1241" s="3" t="n">
        <v>139.68</v>
      </c>
      <c r="F1241" s="3" t="n">
        <v>5867923</v>
      </c>
      <c r="G1241" s="3" t="n">
        <v>1</v>
      </c>
      <c r="H1241" s="3" t="n">
        <v>555325.32</v>
      </c>
    </row>
    <row r="1242" customFormat="false" ht="15" hidden="false" customHeight="false" outlineLevel="0" collapsed="false">
      <c r="A1242" s="3" t="s">
        <v>296</v>
      </c>
      <c r="B1242" s="3" t="s">
        <v>11</v>
      </c>
      <c r="C1242" s="3" t="s">
        <v>8</v>
      </c>
      <c r="D1242" s="3" t="s">
        <v>13</v>
      </c>
      <c r="E1242" s="3" t="n">
        <v>138.04</v>
      </c>
      <c r="F1242" s="3" t="n">
        <v>5450589</v>
      </c>
      <c r="G1242" s="3" t="n">
        <v>1</v>
      </c>
      <c r="H1242" s="3" t="n">
        <v>355244.64</v>
      </c>
    </row>
    <row r="1243" customFormat="false" ht="15" hidden="false" customHeight="false" outlineLevel="0" collapsed="false">
      <c r="A1243" s="3" t="s">
        <v>297</v>
      </c>
      <c r="B1243" s="3" t="s">
        <v>11</v>
      </c>
      <c r="C1243" s="3" t="s">
        <v>8</v>
      </c>
      <c r="D1243" s="3" t="s">
        <v>13</v>
      </c>
      <c r="E1243" s="3" t="n">
        <v>136.77</v>
      </c>
      <c r="F1243" s="3" t="n">
        <v>3435386</v>
      </c>
      <c r="G1243" s="3" t="n">
        <v>4</v>
      </c>
      <c r="H1243" s="3" t="n">
        <v>1618867.38</v>
      </c>
    </row>
    <row r="1244" customFormat="false" ht="15" hidden="false" customHeight="false" outlineLevel="0" collapsed="false">
      <c r="A1244" s="3" t="s">
        <v>298</v>
      </c>
      <c r="B1244" s="3" t="s">
        <v>11</v>
      </c>
      <c r="C1244" s="3" t="s">
        <v>8</v>
      </c>
      <c r="D1244" s="3" t="s">
        <v>13</v>
      </c>
      <c r="E1244" s="3" t="n">
        <v>133.84</v>
      </c>
      <c r="F1244" s="3" t="n">
        <v>3145728</v>
      </c>
      <c r="G1244" s="3" t="n">
        <v>2</v>
      </c>
      <c r="H1244" s="3" t="n">
        <v>228054.76</v>
      </c>
    </row>
    <row r="1245" customFormat="false" ht="15" hidden="false" customHeight="false" outlineLevel="0" collapsed="false">
      <c r="A1245" s="3" t="s">
        <v>299</v>
      </c>
      <c r="B1245" s="3" t="s">
        <v>11</v>
      </c>
      <c r="C1245" s="3" t="s">
        <v>8</v>
      </c>
      <c r="D1245" s="3" t="s">
        <v>13</v>
      </c>
      <c r="E1245" s="3" t="n">
        <v>135.94</v>
      </c>
      <c r="F1245" s="3" t="n">
        <v>3116575</v>
      </c>
      <c r="G1245" s="3" t="n">
        <v>3</v>
      </c>
      <c r="H1245" s="3" t="n">
        <v>901434.39</v>
      </c>
    </row>
    <row r="1246" customFormat="false" ht="15" hidden="false" customHeight="false" outlineLevel="0" collapsed="false">
      <c r="A1246" s="3" t="s">
        <v>300</v>
      </c>
      <c r="B1246" s="3" t="s">
        <v>11</v>
      </c>
      <c r="C1246" s="3" t="s">
        <v>8</v>
      </c>
      <c r="D1246" s="3" t="s">
        <v>13</v>
      </c>
      <c r="E1246" s="3" t="n">
        <v>135.65</v>
      </c>
      <c r="F1246" s="3" t="n">
        <v>3059423</v>
      </c>
      <c r="G1246" s="3" t="n">
        <v>2</v>
      </c>
      <c r="H1246" s="3" t="n">
        <v>946159.78</v>
      </c>
    </row>
    <row r="1247" customFormat="false" ht="15" hidden="false" customHeight="false" outlineLevel="0" collapsed="false">
      <c r="A1247" s="3" t="s">
        <v>301</v>
      </c>
      <c r="B1247" s="3" t="s">
        <v>11</v>
      </c>
      <c r="C1247" s="3" t="s">
        <v>8</v>
      </c>
      <c r="D1247" s="3" t="s">
        <v>13</v>
      </c>
      <c r="E1247" s="3" t="n">
        <v>137.5</v>
      </c>
      <c r="F1247" s="3" t="n">
        <v>2357104</v>
      </c>
      <c r="G1247" s="3" t="n">
        <v>0</v>
      </c>
      <c r="H1247" s="3" t="n">
        <v>0</v>
      </c>
    </row>
    <row r="1248" customFormat="false" ht="15" hidden="false" customHeight="false" outlineLevel="0" collapsed="false">
      <c r="A1248" s="3" t="s">
        <v>302</v>
      </c>
      <c r="B1248" s="3" t="s">
        <v>11</v>
      </c>
      <c r="C1248" s="3" t="s">
        <v>8</v>
      </c>
      <c r="D1248" s="3" t="s">
        <v>13</v>
      </c>
      <c r="E1248" s="3" t="n">
        <v>138.82</v>
      </c>
      <c r="F1248" s="3" t="n">
        <v>991251</v>
      </c>
      <c r="G1248" s="3" t="n">
        <v>2</v>
      </c>
      <c r="H1248" s="3" t="n">
        <v>710114.46</v>
      </c>
    </row>
    <row r="1249" customFormat="false" ht="15" hidden="false" customHeight="false" outlineLevel="0" collapsed="false">
      <c r="A1249" s="3" t="s">
        <v>303</v>
      </c>
      <c r="B1249" s="3" t="s">
        <v>11</v>
      </c>
      <c r="C1249" s="3" t="s">
        <v>8</v>
      </c>
      <c r="D1249" s="3" t="s">
        <v>13</v>
      </c>
      <c r="E1249" s="3" t="n">
        <v>138.06</v>
      </c>
      <c r="F1249" s="3" t="n">
        <v>6975263</v>
      </c>
      <c r="G1249" s="3" t="n">
        <v>4</v>
      </c>
      <c r="H1249" s="3" t="n">
        <v>1372237.64</v>
      </c>
    </row>
    <row r="1250" customFormat="false" ht="15" hidden="false" customHeight="false" outlineLevel="0" collapsed="false">
      <c r="A1250" s="3" t="s">
        <v>304</v>
      </c>
      <c r="B1250" s="3" t="s">
        <v>11</v>
      </c>
      <c r="C1250" s="3" t="s">
        <v>8</v>
      </c>
      <c r="D1250" s="3" t="s">
        <v>13</v>
      </c>
      <c r="E1250" s="3" t="n">
        <v>140.19</v>
      </c>
      <c r="F1250" s="3" t="n">
        <v>5719688</v>
      </c>
      <c r="G1250" s="3" t="n">
        <v>1</v>
      </c>
      <c r="H1250" s="3" t="n">
        <v>524384.96</v>
      </c>
    </row>
    <row r="1251" customFormat="false" ht="15" hidden="false" customHeight="false" outlineLevel="0" collapsed="false">
      <c r="A1251" s="3" t="s">
        <v>305</v>
      </c>
      <c r="B1251" s="3" t="s">
        <v>11</v>
      </c>
      <c r="C1251" s="3" t="s">
        <v>8</v>
      </c>
      <c r="D1251" s="3" t="s">
        <v>13</v>
      </c>
      <c r="E1251" s="3" t="n">
        <v>133.94</v>
      </c>
      <c r="F1251" s="3" t="n">
        <v>6562449</v>
      </c>
      <c r="G1251" s="3" t="n">
        <v>3</v>
      </c>
      <c r="H1251" s="3" t="n">
        <v>1314605.55</v>
      </c>
    </row>
    <row r="1252" customFormat="false" ht="15" hidden="false" customHeight="false" outlineLevel="0" collapsed="false">
      <c r="A1252" s="3" t="s">
        <v>306</v>
      </c>
      <c r="B1252" s="3" t="s">
        <v>11</v>
      </c>
      <c r="C1252" s="3" t="s">
        <v>8</v>
      </c>
      <c r="D1252" s="3" t="s">
        <v>13</v>
      </c>
      <c r="E1252" s="3" t="n">
        <v>130.25</v>
      </c>
      <c r="F1252" s="3" t="n">
        <v>4270763</v>
      </c>
      <c r="G1252" s="3" t="n">
        <v>0</v>
      </c>
      <c r="H1252" s="3" t="n">
        <v>0</v>
      </c>
    </row>
    <row r="1253" customFormat="false" ht="15" hidden="false" customHeight="false" outlineLevel="0" collapsed="false">
      <c r="A1253" s="3" t="s">
        <v>307</v>
      </c>
      <c r="B1253" s="3" t="s">
        <v>11</v>
      </c>
      <c r="C1253" s="3" t="s">
        <v>8</v>
      </c>
      <c r="D1253" s="3" t="s">
        <v>13</v>
      </c>
      <c r="E1253" s="3" t="n">
        <v>130.46</v>
      </c>
      <c r="F1253" s="3" t="n">
        <v>4227137</v>
      </c>
      <c r="G1253" s="3" t="n">
        <v>7</v>
      </c>
      <c r="H1253" s="3" t="n">
        <v>1272896.48</v>
      </c>
    </row>
    <row r="1254" customFormat="false" ht="15" hidden="false" customHeight="false" outlineLevel="0" collapsed="false">
      <c r="A1254" s="3" t="s">
        <v>308</v>
      </c>
      <c r="B1254" s="3" t="s">
        <v>11</v>
      </c>
      <c r="C1254" s="3" t="s">
        <v>8</v>
      </c>
      <c r="D1254" s="3" t="s">
        <v>13</v>
      </c>
      <c r="E1254" s="3" t="n">
        <v>128.34</v>
      </c>
      <c r="F1254" s="3" t="n">
        <v>4518755</v>
      </c>
      <c r="G1254" s="3" t="n">
        <v>2</v>
      </c>
      <c r="H1254" s="3" t="n">
        <v>616001.4</v>
      </c>
    </row>
    <row r="1255" customFormat="false" ht="15" hidden="false" customHeight="false" outlineLevel="0" collapsed="false">
      <c r="A1255" s="3" t="s">
        <v>309</v>
      </c>
      <c r="B1255" s="3" t="s">
        <v>11</v>
      </c>
      <c r="C1255" s="3" t="s">
        <v>8</v>
      </c>
      <c r="D1255" s="3" t="s">
        <v>13</v>
      </c>
      <c r="E1255" s="3" t="n">
        <v>128.18</v>
      </c>
      <c r="F1255" s="3" t="n">
        <v>6071660</v>
      </c>
      <c r="G1255" s="3" t="n">
        <v>2</v>
      </c>
      <c r="H1255" s="3" t="n">
        <v>493691.66</v>
      </c>
    </row>
    <row r="1256" customFormat="false" ht="15" hidden="false" customHeight="false" outlineLevel="0" collapsed="false">
      <c r="A1256" s="3" t="s">
        <v>310</v>
      </c>
      <c r="B1256" s="3" t="s">
        <v>11</v>
      </c>
      <c r="C1256" s="3" t="s">
        <v>8</v>
      </c>
      <c r="D1256" s="3" t="s">
        <v>13</v>
      </c>
      <c r="E1256" s="3" t="n">
        <v>128.89</v>
      </c>
      <c r="F1256" s="3" t="n">
        <v>3026285</v>
      </c>
      <c r="G1256" s="3" t="n">
        <v>1</v>
      </c>
      <c r="H1256" s="3" t="n">
        <v>604001.16</v>
      </c>
    </row>
    <row r="1257" customFormat="false" ht="15" hidden="false" customHeight="false" outlineLevel="0" collapsed="false">
      <c r="A1257" s="3" t="s">
        <v>311</v>
      </c>
      <c r="B1257" s="3" t="s">
        <v>11</v>
      </c>
      <c r="C1257" s="3" t="s">
        <v>8</v>
      </c>
      <c r="D1257" s="3" t="s">
        <v>13</v>
      </c>
      <c r="E1257" s="3" t="n">
        <v>132.7</v>
      </c>
      <c r="F1257" s="3" t="n">
        <v>5386526</v>
      </c>
      <c r="G1257" s="3" t="n">
        <v>3</v>
      </c>
      <c r="H1257" s="3" t="n">
        <v>1484297</v>
      </c>
    </row>
    <row r="1258" customFormat="false" ht="15" hidden="false" customHeight="false" outlineLevel="0" collapsed="false">
      <c r="A1258" s="3" t="s">
        <v>312</v>
      </c>
      <c r="B1258" s="3" t="s">
        <v>11</v>
      </c>
      <c r="C1258" s="3" t="s">
        <v>8</v>
      </c>
      <c r="D1258" s="3" t="s">
        <v>13</v>
      </c>
      <c r="E1258" s="3" t="n">
        <v>134.47</v>
      </c>
      <c r="F1258" s="3" t="n">
        <v>4549606</v>
      </c>
      <c r="G1258" s="3" t="n">
        <v>6</v>
      </c>
      <c r="H1258" s="3" t="n">
        <v>2033120.4</v>
      </c>
    </row>
    <row r="1259" customFormat="false" ht="15" hidden="false" customHeight="false" outlineLevel="0" collapsed="false">
      <c r="A1259" s="3" t="s">
        <v>313</v>
      </c>
      <c r="B1259" s="3" t="s">
        <v>11</v>
      </c>
      <c r="C1259" s="3" t="s">
        <v>8</v>
      </c>
      <c r="D1259" s="3" t="s">
        <v>13</v>
      </c>
      <c r="E1259" s="3" t="n">
        <v>135.24</v>
      </c>
      <c r="F1259" s="3" t="n">
        <v>1854506</v>
      </c>
      <c r="G1259" s="3" t="n">
        <v>2</v>
      </c>
      <c r="H1259" s="3" t="n">
        <v>204393.49</v>
      </c>
    </row>
    <row r="1260" customFormat="false" ht="15" hidden="false" customHeight="false" outlineLevel="0" collapsed="false">
      <c r="A1260" s="3" t="s">
        <v>314</v>
      </c>
      <c r="B1260" s="3" t="s">
        <v>11</v>
      </c>
      <c r="C1260" s="3" t="s">
        <v>8</v>
      </c>
      <c r="D1260" s="3" t="s">
        <v>13</v>
      </c>
      <c r="E1260" s="3" t="n">
        <v>137.6</v>
      </c>
      <c r="F1260" s="3" t="n">
        <v>4826324</v>
      </c>
      <c r="G1260" s="3" t="n">
        <v>3</v>
      </c>
      <c r="H1260" s="3" t="n">
        <v>817477.46</v>
      </c>
    </row>
    <row r="1261" customFormat="false" ht="15" hidden="false" customHeight="false" outlineLevel="0" collapsed="false">
      <c r="A1261" s="3" t="s">
        <v>315</v>
      </c>
      <c r="B1261" s="3" t="s">
        <v>11</v>
      </c>
      <c r="C1261" s="3" t="s">
        <v>8</v>
      </c>
      <c r="D1261" s="3" t="s">
        <v>13</v>
      </c>
      <c r="E1261" s="3" t="n">
        <v>139.07</v>
      </c>
      <c r="F1261" s="3" t="n">
        <v>4495395</v>
      </c>
      <c r="G1261" s="3" t="n">
        <v>2</v>
      </c>
      <c r="H1261" s="3" t="n">
        <v>950117.46</v>
      </c>
    </row>
    <row r="1262" customFormat="false" ht="15" hidden="false" customHeight="false" outlineLevel="0" collapsed="false">
      <c r="A1262" s="3" t="s">
        <v>316</v>
      </c>
      <c r="B1262" s="3" t="s">
        <v>11</v>
      </c>
      <c r="C1262" s="3" t="s">
        <v>8</v>
      </c>
      <c r="D1262" s="3" t="s">
        <v>13</v>
      </c>
      <c r="E1262" s="3" t="n">
        <v>145.31</v>
      </c>
      <c r="F1262" s="3" t="n">
        <v>4745873</v>
      </c>
      <c r="G1262" s="3" t="n">
        <v>1</v>
      </c>
      <c r="H1262" s="3" t="n">
        <v>589941.36</v>
      </c>
    </row>
    <row r="1263" customFormat="false" ht="15" hidden="false" customHeight="false" outlineLevel="0" collapsed="false">
      <c r="A1263" s="3" t="s">
        <v>317</v>
      </c>
      <c r="B1263" s="3" t="s">
        <v>11</v>
      </c>
      <c r="C1263" s="3" t="s">
        <v>8</v>
      </c>
      <c r="D1263" s="3" t="s">
        <v>13</v>
      </c>
      <c r="E1263" s="3" t="n">
        <v>143.1</v>
      </c>
      <c r="F1263" s="3" t="n">
        <v>5639799</v>
      </c>
      <c r="G1263" s="3" t="n">
        <v>0</v>
      </c>
      <c r="H1263" s="3" t="n">
        <v>0</v>
      </c>
    </row>
    <row r="1264" customFormat="false" ht="15" hidden="false" customHeight="false" outlineLevel="0" collapsed="false">
      <c r="A1264" s="3" t="s">
        <v>318</v>
      </c>
      <c r="B1264" s="3" t="s">
        <v>11</v>
      </c>
      <c r="C1264" s="3" t="s">
        <v>8</v>
      </c>
      <c r="D1264" s="3" t="s">
        <v>13</v>
      </c>
      <c r="E1264" s="3" t="n">
        <v>140.87</v>
      </c>
      <c r="F1264" s="3" t="n">
        <v>6726607</v>
      </c>
      <c r="G1264" s="3" t="n">
        <v>5</v>
      </c>
      <c r="H1264" s="3" t="n">
        <v>1499007.49</v>
      </c>
    </row>
    <row r="1265" customFormat="false" ht="15" hidden="false" customHeight="false" outlineLevel="0" collapsed="false">
      <c r="A1265" s="3" t="s">
        <v>319</v>
      </c>
      <c r="B1265" s="3" t="s">
        <v>11</v>
      </c>
      <c r="C1265" s="3" t="s">
        <v>8</v>
      </c>
      <c r="D1265" s="3" t="s">
        <v>13</v>
      </c>
      <c r="E1265" s="3" t="n">
        <v>142.45</v>
      </c>
      <c r="F1265" s="3" t="n">
        <v>2423349</v>
      </c>
      <c r="G1265" s="3" t="n">
        <v>3</v>
      </c>
      <c r="H1265" s="3" t="n">
        <v>620115.67</v>
      </c>
    </row>
    <row r="1266" customFormat="false" ht="15" hidden="false" customHeight="false" outlineLevel="0" collapsed="false">
      <c r="A1266" s="3" t="s">
        <v>320</v>
      </c>
      <c r="B1266" s="3" t="s">
        <v>11</v>
      </c>
      <c r="C1266" s="3" t="s">
        <v>8</v>
      </c>
      <c r="D1266" s="3" t="s">
        <v>13</v>
      </c>
      <c r="E1266" s="3" t="n">
        <v>143.14</v>
      </c>
      <c r="F1266" s="3" t="n">
        <v>1939370</v>
      </c>
      <c r="G1266" s="3" t="n">
        <v>3</v>
      </c>
      <c r="H1266" s="3" t="n">
        <v>1424686.8</v>
      </c>
    </row>
    <row r="1267" customFormat="false" ht="15" hidden="false" customHeight="false" outlineLevel="0" collapsed="false">
      <c r="A1267" s="3" t="s">
        <v>321</v>
      </c>
      <c r="B1267" s="3" t="s">
        <v>11</v>
      </c>
      <c r="C1267" s="3" t="s">
        <v>8</v>
      </c>
      <c r="D1267" s="3" t="s">
        <v>13</v>
      </c>
      <c r="E1267" s="3" t="n">
        <v>143.29</v>
      </c>
      <c r="F1267" s="3" t="n">
        <v>5351915</v>
      </c>
      <c r="G1267" s="3" t="n">
        <v>2</v>
      </c>
      <c r="H1267" s="3" t="n">
        <v>838162.05</v>
      </c>
    </row>
    <row r="1268" customFormat="false" ht="15" hidden="false" customHeight="false" outlineLevel="0" collapsed="false">
      <c r="A1268" s="3" t="s">
        <v>322</v>
      </c>
      <c r="B1268" s="3" t="s">
        <v>11</v>
      </c>
      <c r="C1268" s="3" t="s">
        <v>8</v>
      </c>
      <c r="D1268" s="3" t="s">
        <v>13</v>
      </c>
      <c r="E1268" s="3" t="n">
        <v>148.13</v>
      </c>
      <c r="F1268" s="3" t="n">
        <v>2437976</v>
      </c>
      <c r="G1268" s="3" t="n">
        <v>2</v>
      </c>
      <c r="H1268" s="3" t="n">
        <v>456940.19</v>
      </c>
    </row>
    <row r="1269" customFormat="false" ht="15" hidden="false" customHeight="false" outlineLevel="0" collapsed="false">
      <c r="A1269" s="3" t="s">
        <v>323</v>
      </c>
      <c r="B1269" s="3" t="s">
        <v>11</v>
      </c>
      <c r="C1269" s="3" t="s">
        <v>8</v>
      </c>
      <c r="D1269" s="3" t="s">
        <v>13</v>
      </c>
      <c r="E1269" s="3" t="n">
        <v>149.43</v>
      </c>
      <c r="F1269" s="3" t="n">
        <v>4143814</v>
      </c>
      <c r="G1269" s="3" t="n">
        <v>0</v>
      </c>
      <c r="H1269" s="3" t="n">
        <v>0</v>
      </c>
    </row>
    <row r="1270" customFormat="false" ht="15" hidden="false" customHeight="false" outlineLevel="0" collapsed="false">
      <c r="A1270" s="3" t="s">
        <v>324</v>
      </c>
      <c r="B1270" s="3" t="s">
        <v>11</v>
      </c>
      <c r="C1270" s="3" t="s">
        <v>8</v>
      </c>
      <c r="D1270" s="3" t="s">
        <v>13</v>
      </c>
      <c r="E1270" s="3" t="n">
        <v>145.71</v>
      </c>
      <c r="F1270" s="3" t="n">
        <v>5011998</v>
      </c>
      <c r="G1270" s="3" t="n">
        <v>4</v>
      </c>
      <c r="H1270" s="3" t="n">
        <v>1062525.64</v>
      </c>
    </row>
    <row r="1271" customFormat="false" ht="15" hidden="false" customHeight="false" outlineLevel="0" collapsed="false">
      <c r="A1271" s="3" t="s">
        <v>325</v>
      </c>
      <c r="B1271" s="3" t="s">
        <v>11</v>
      </c>
      <c r="C1271" s="3" t="s">
        <v>8</v>
      </c>
      <c r="D1271" s="3" t="s">
        <v>13</v>
      </c>
      <c r="E1271" s="3" t="n">
        <v>149.51</v>
      </c>
      <c r="F1271" s="3" t="n">
        <v>1177297</v>
      </c>
      <c r="G1271" s="3" t="n">
        <v>2</v>
      </c>
      <c r="H1271" s="3" t="n">
        <v>643192.37</v>
      </c>
    </row>
    <row r="1272" customFormat="false" ht="15" hidden="false" customHeight="false" outlineLevel="0" collapsed="false">
      <c r="A1272" s="3" t="s">
        <v>326</v>
      </c>
      <c r="B1272" s="3" t="s">
        <v>11</v>
      </c>
      <c r="C1272" s="3" t="s">
        <v>8</v>
      </c>
      <c r="D1272" s="3" t="s">
        <v>13</v>
      </c>
      <c r="E1272" s="3" t="n">
        <v>145.23</v>
      </c>
      <c r="F1272" s="3" t="n">
        <v>1339492</v>
      </c>
      <c r="G1272" s="3" t="n">
        <v>2</v>
      </c>
      <c r="H1272" s="3" t="n">
        <v>386368.46</v>
      </c>
    </row>
    <row r="1273" customFormat="false" ht="15" hidden="false" customHeight="false" outlineLevel="0" collapsed="false">
      <c r="A1273" s="3" t="s">
        <v>327</v>
      </c>
      <c r="B1273" s="3" t="s">
        <v>11</v>
      </c>
      <c r="C1273" s="3" t="s">
        <v>8</v>
      </c>
      <c r="D1273" s="3" t="s">
        <v>13</v>
      </c>
      <c r="E1273" s="3" t="n">
        <v>144.65</v>
      </c>
      <c r="F1273" s="3" t="n">
        <v>7486667</v>
      </c>
      <c r="G1273" s="3" t="n">
        <v>0</v>
      </c>
      <c r="H1273" s="3" t="n">
        <v>0</v>
      </c>
    </row>
    <row r="1274" customFormat="false" ht="15" hidden="false" customHeight="false" outlineLevel="0" collapsed="false">
      <c r="A1274" s="3" t="s">
        <v>328</v>
      </c>
      <c r="B1274" s="3" t="s">
        <v>11</v>
      </c>
      <c r="C1274" s="3" t="s">
        <v>8</v>
      </c>
      <c r="D1274" s="3" t="s">
        <v>13</v>
      </c>
      <c r="E1274" s="3" t="n">
        <v>138.64</v>
      </c>
      <c r="F1274" s="3" t="n">
        <v>1417076</v>
      </c>
      <c r="G1274" s="3" t="n">
        <v>2</v>
      </c>
      <c r="H1274" s="3" t="n">
        <v>453078</v>
      </c>
    </row>
    <row r="1275" customFormat="false" ht="15" hidden="false" customHeight="false" outlineLevel="0" collapsed="false">
      <c r="A1275" s="3" t="s">
        <v>329</v>
      </c>
      <c r="B1275" s="3" t="s">
        <v>11</v>
      </c>
      <c r="C1275" s="3" t="s">
        <v>8</v>
      </c>
      <c r="D1275" s="3" t="s">
        <v>13</v>
      </c>
      <c r="E1275" s="3" t="n">
        <v>139.42</v>
      </c>
      <c r="F1275" s="3" t="n">
        <v>2269535</v>
      </c>
      <c r="G1275" s="3" t="n">
        <v>1</v>
      </c>
      <c r="H1275" s="3" t="n">
        <v>528706.83</v>
      </c>
    </row>
    <row r="1276" customFormat="false" ht="15" hidden="false" customHeight="false" outlineLevel="0" collapsed="false">
      <c r="A1276" s="3" t="s">
        <v>330</v>
      </c>
      <c r="B1276" s="3" t="s">
        <v>11</v>
      </c>
      <c r="C1276" s="3" t="s">
        <v>8</v>
      </c>
      <c r="D1276" s="3" t="s">
        <v>13</v>
      </c>
      <c r="E1276" s="3" t="n">
        <v>137.33</v>
      </c>
      <c r="F1276" s="3" t="n">
        <v>7774426</v>
      </c>
      <c r="G1276" s="3" t="n">
        <v>0</v>
      </c>
      <c r="H1276" s="3" t="n">
        <v>0</v>
      </c>
    </row>
    <row r="1277" customFormat="false" ht="15" hidden="false" customHeight="false" outlineLevel="0" collapsed="false">
      <c r="A1277" s="3" t="s">
        <v>331</v>
      </c>
      <c r="B1277" s="3" t="s">
        <v>11</v>
      </c>
      <c r="C1277" s="3" t="s">
        <v>8</v>
      </c>
      <c r="D1277" s="3" t="s">
        <v>13</v>
      </c>
      <c r="E1277" s="3" t="n">
        <v>135.58</v>
      </c>
      <c r="F1277" s="3" t="n">
        <v>7615331</v>
      </c>
      <c r="G1277" s="3" t="n">
        <v>3</v>
      </c>
      <c r="H1277" s="3" t="n">
        <v>1250920.7</v>
      </c>
    </row>
    <row r="1278" customFormat="false" ht="15" hidden="false" customHeight="false" outlineLevel="0" collapsed="false">
      <c r="A1278" s="3" t="s">
        <v>332</v>
      </c>
      <c r="B1278" s="3" t="s">
        <v>11</v>
      </c>
      <c r="C1278" s="3" t="s">
        <v>8</v>
      </c>
      <c r="D1278" s="3" t="s">
        <v>13</v>
      </c>
      <c r="E1278" s="3" t="n">
        <v>136.29</v>
      </c>
      <c r="F1278" s="3" t="n">
        <v>7724865</v>
      </c>
      <c r="G1278" s="3" t="n">
        <v>1</v>
      </c>
      <c r="H1278" s="3" t="n">
        <v>508052.59</v>
      </c>
    </row>
    <row r="1279" customFormat="false" ht="15" hidden="false" customHeight="false" outlineLevel="0" collapsed="false">
      <c r="A1279" s="3" t="s">
        <v>333</v>
      </c>
      <c r="B1279" s="3" t="s">
        <v>11</v>
      </c>
      <c r="C1279" s="3" t="s">
        <v>8</v>
      </c>
      <c r="D1279" s="3" t="s">
        <v>13</v>
      </c>
      <c r="E1279" s="3" t="n">
        <v>140.49</v>
      </c>
      <c r="F1279" s="3" t="n">
        <v>658056</v>
      </c>
      <c r="G1279" s="3" t="n">
        <v>1</v>
      </c>
      <c r="H1279" s="3" t="n">
        <v>308889.36</v>
      </c>
    </row>
    <row r="1280" customFormat="false" ht="15" hidden="false" customHeight="false" outlineLevel="0" collapsed="false">
      <c r="A1280" s="3" t="s">
        <v>334</v>
      </c>
      <c r="B1280" s="3" t="s">
        <v>11</v>
      </c>
      <c r="C1280" s="3" t="s">
        <v>8</v>
      </c>
      <c r="D1280" s="3" t="s">
        <v>13</v>
      </c>
      <c r="E1280" s="3" t="n">
        <v>136.41</v>
      </c>
      <c r="F1280" s="3" t="n">
        <v>5466675</v>
      </c>
      <c r="G1280" s="3" t="n">
        <v>1</v>
      </c>
      <c r="H1280" s="3" t="n">
        <v>583348.08</v>
      </c>
    </row>
    <row r="1281" customFormat="false" ht="15" hidden="false" customHeight="false" outlineLevel="0" collapsed="false">
      <c r="A1281" s="3" t="s">
        <v>335</v>
      </c>
      <c r="B1281" s="3" t="s">
        <v>11</v>
      </c>
      <c r="C1281" s="3" t="s">
        <v>8</v>
      </c>
      <c r="D1281" s="3" t="s">
        <v>13</v>
      </c>
      <c r="E1281" s="3" t="n">
        <v>139.92</v>
      </c>
      <c r="F1281" s="3" t="n">
        <v>2819513</v>
      </c>
      <c r="G1281" s="3" t="n">
        <v>0</v>
      </c>
      <c r="H1281" s="3" t="n">
        <v>0</v>
      </c>
    </row>
    <row r="1282" customFormat="false" ht="15" hidden="false" customHeight="false" outlineLevel="0" collapsed="false">
      <c r="A1282" s="3" t="s">
        <v>336</v>
      </c>
      <c r="B1282" s="3" t="s">
        <v>11</v>
      </c>
      <c r="C1282" s="3" t="s">
        <v>8</v>
      </c>
      <c r="D1282" s="3" t="s">
        <v>13</v>
      </c>
      <c r="E1282" s="3" t="n">
        <v>138.53</v>
      </c>
      <c r="F1282" s="3" t="n">
        <v>1415403</v>
      </c>
      <c r="G1282" s="3" t="n">
        <v>1</v>
      </c>
      <c r="H1282" s="3" t="n">
        <v>224883.75</v>
      </c>
    </row>
    <row r="1283" customFormat="false" ht="15" hidden="false" customHeight="false" outlineLevel="0" collapsed="false">
      <c r="A1283" s="3" t="s">
        <v>337</v>
      </c>
      <c r="B1283" s="3" t="s">
        <v>11</v>
      </c>
      <c r="C1283" s="3" t="s">
        <v>8</v>
      </c>
      <c r="D1283" s="3" t="s">
        <v>13</v>
      </c>
      <c r="E1283" s="3" t="n">
        <v>141.84</v>
      </c>
      <c r="F1283" s="3" t="n">
        <v>7834946</v>
      </c>
      <c r="G1283" s="3" t="n">
        <v>2</v>
      </c>
      <c r="H1283" s="3" t="n">
        <v>850765.88</v>
      </c>
    </row>
    <row r="1284" customFormat="false" ht="15" hidden="false" customHeight="false" outlineLevel="0" collapsed="false">
      <c r="A1284" s="3" t="s">
        <v>338</v>
      </c>
      <c r="B1284" s="3" t="s">
        <v>11</v>
      </c>
      <c r="C1284" s="3" t="s">
        <v>8</v>
      </c>
      <c r="D1284" s="3" t="s">
        <v>13</v>
      </c>
      <c r="E1284" s="3" t="n">
        <v>138.11</v>
      </c>
      <c r="F1284" s="3" t="n">
        <v>2265953</v>
      </c>
      <c r="G1284" s="3" t="n">
        <v>1</v>
      </c>
      <c r="H1284" s="3" t="n">
        <v>197354.1</v>
      </c>
    </row>
    <row r="1285" customFormat="false" ht="15" hidden="false" customHeight="false" outlineLevel="0" collapsed="false">
      <c r="A1285" s="3" t="s">
        <v>339</v>
      </c>
      <c r="B1285" s="3" t="s">
        <v>11</v>
      </c>
      <c r="C1285" s="3" t="s">
        <v>8</v>
      </c>
      <c r="D1285" s="3" t="s">
        <v>13</v>
      </c>
      <c r="E1285" s="3" t="n">
        <v>139.41</v>
      </c>
      <c r="F1285" s="3" t="n">
        <v>6250556</v>
      </c>
      <c r="G1285" s="3" t="n">
        <v>2</v>
      </c>
      <c r="H1285" s="3" t="n">
        <v>866569.74</v>
      </c>
    </row>
    <row r="1286" customFormat="false" ht="15" hidden="false" customHeight="false" outlineLevel="0" collapsed="false">
      <c r="A1286" s="3" t="s">
        <v>340</v>
      </c>
      <c r="B1286" s="3" t="s">
        <v>11</v>
      </c>
      <c r="C1286" s="3" t="s">
        <v>8</v>
      </c>
      <c r="D1286" s="3" t="s">
        <v>13</v>
      </c>
      <c r="E1286" s="3" t="n">
        <v>144.53</v>
      </c>
      <c r="F1286" s="3" t="n">
        <v>6673983</v>
      </c>
      <c r="G1286" s="3" t="n">
        <v>1</v>
      </c>
      <c r="H1286" s="3" t="n">
        <v>586271.84</v>
      </c>
    </row>
    <row r="1287" customFormat="false" ht="15" hidden="false" customHeight="false" outlineLevel="0" collapsed="false">
      <c r="A1287" s="3" t="s">
        <v>341</v>
      </c>
      <c r="B1287" s="3" t="s">
        <v>11</v>
      </c>
      <c r="C1287" s="3" t="s">
        <v>8</v>
      </c>
      <c r="D1287" s="3" t="s">
        <v>13</v>
      </c>
      <c r="E1287" s="3" t="n">
        <v>147.27</v>
      </c>
      <c r="F1287" s="3" t="n">
        <v>7075709</v>
      </c>
      <c r="G1287" s="3" t="n">
        <v>0</v>
      </c>
      <c r="H1287" s="3" t="n">
        <v>0</v>
      </c>
    </row>
    <row r="1288" customFormat="false" ht="15" hidden="false" customHeight="false" outlineLevel="0" collapsed="false">
      <c r="A1288" s="3" t="s">
        <v>342</v>
      </c>
      <c r="B1288" s="3" t="s">
        <v>11</v>
      </c>
      <c r="C1288" s="3" t="s">
        <v>8</v>
      </c>
      <c r="D1288" s="3" t="s">
        <v>13</v>
      </c>
      <c r="E1288" s="3" t="n">
        <v>146.19</v>
      </c>
      <c r="F1288" s="3" t="n">
        <v>4297508</v>
      </c>
      <c r="G1288" s="3" t="n">
        <v>2</v>
      </c>
      <c r="H1288" s="3" t="n">
        <v>918261</v>
      </c>
    </row>
    <row r="1289" customFormat="false" ht="15" hidden="false" customHeight="false" outlineLevel="0" collapsed="false">
      <c r="A1289" s="3" t="s">
        <v>343</v>
      </c>
      <c r="B1289" s="3" t="s">
        <v>11</v>
      </c>
      <c r="C1289" s="3" t="s">
        <v>8</v>
      </c>
      <c r="D1289" s="3" t="s">
        <v>13</v>
      </c>
      <c r="E1289" s="3" t="n">
        <v>144.07</v>
      </c>
      <c r="F1289" s="3" t="n">
        <v>705131</v>
      </c>
      <c r="G1289" s="3" t="n">
        <v>1</v>
      </c>
      <c r="H1289" s="3" t="n">
        <v>74468.68</v>
      </c>
    </row>
    <row r="1290" customFormat="false" ht="15" hidden="false" customHeight="false" outlineLevel="0" collapsed="false">
      <c r="A1290" s="3" t="s">
        <v>344</v>
      </c>
      <c r="B1290" s="3" t="s">
        <v>11</v>
      </c>
      <c r="C1290" s="3" t="s">
        <v>8</v>
      </c>
      <c r="D1290" s="3" t="s">
        <v>13</v>
      </c>
      <c r="E1290" s="3" t="n">
        <v>146.9</v>
      </c>
      <c r="F1290" s="3" t="n">
        <v>6432644</v>
      </c>
      <c r="G1290" s="3" t="n">
        <v>2</v>
      </c>
      <c r="H1290" s="3" t="n">
        <v>732851.68</v>
      </c>
    </row>
    <row r="1291" customFormat="false" ht="15" hidden="false" customHeight="false" outlineLevel="0" collapsed="false">
      <c r="A1291" s="3" t="s">
        <v>345</v>
      </c>
      <c r="B1291" s="3" t="s">
        <v>11</v>
      </c>
      <c r="C1291" s="3" t="s">
        <v>8</v>
      </c>
      <c r="D1291" s="3" t="s">
        <v>13</v>
      </c>
      <c r="E1291" s="3" t="n">
        <v>148.66</v>
      </c>
      <c r="F1291" s="3" t="n">
        <v>1683668</v>
      </c>
      <c r="G1291" s="3" t="n">
        <v>3</v>
      </c>
      <c r="H1291" s="3" t="n">
        <v>1431451.68</v>
      </c>
    </row>
    <row r="1292" customFormat="false" ht="15" hidden="false" customHeight="false" outlineLevel="0" collapsed="false">
      <c r="A1292" s="3" t="s">
        <v>346</v>
      </c>
      <c r="B1292" s="3" t="s">
        <v>11</v>
      </c>
      <c r="C1292" s="3" t="s">
        <v>8</v>
      </c>
      <c r="D1292" s="3" t="s">
        <v>13</v>
      </c>
      <c r="E1292" s="3" t="n">
        <v>150.72</v>
      </c>
      <c r="F1292" s="3" t="n">
        <v>6223720</v>
      </c>
      <c r="G1292" s="3" t="n">
        <v>1</v>
      </c>
      <c r="H1292" s="3" t="n">
        <v>76093.4</v>
      </c>
    </row>
    <row r="1293" customFormat="false" ht="15" hidden="false" customHeight="false" outlineLevel="0" collapsed="false">
      <c r="A1293" s="3" t="s">
        <v>347</v>
      </c>
      <c r="B1293" s="3" t="s">
        <v>11</v>
      </c>
      <c r="C1293" s="3" t="s">
        <v>8</v>
      </c>
      <c r="D1293" s="3" t="s">
        <v>13</v>
      </c>
      <c r="E1293" s="3" t="n">
        <v>153.09</v>
      </c>
      <c r="F1293" s="3" t="n">
        <v>6013790</v>
      </c>
      <c r="G1293" s="3" t="n">
        <v>4</v>
      </c>
      <c r="H1293" s="3" t="n">
        <v>931822.19</v>
      </c>
    </row>
    <row r="1294" customFormat="false" ht="15" hidden="false" customHeight="false" outlineLevel="0" collapsed="false">
      <c r="A1294" s="3" t="s">
        <v>348</v>
      </c>
      <c r="B1294" s="3" t="s">
        <v>11</v>
      </c>
      <c r="C1294" s="3" t="s">
        <v>8</v>
      </c>
      <c r="D1294" s="3" t="s">
        <v>13</v>
      </c>
      <c r="E1294" s="3" t="n">
        <v>149.66</v>
      </c>
      <c r="F1294" s="3" t="n">
        <v>6496465</v>
      </c>
      <c r="G1294" s="3" t="n">
        <v>7</v>
      </c>
      <c r="H1294" s="3" t="n">
        <v>2165185.11</v>
      </c>
    </row>
    <row r="1295" customFormat="false" ht="15" hidden="false" customHeight="false" outlineLevel="0" collapsed="false">
      <c r="A1295" s="3" t="s">
        <v>349</v>
      </c>
      <c r="B1295" s="3" t="s">
        <v>11</v>
      </c>
      <c r="C1295" s="3" t="s">
        <v>8</v>
      </c>
      <c r="D1295" s="3" t="s">
        <v>13</v>
      </c>
      <c r="E1295" s="3" t="n">
        <v>150.56</v>
      </c>
      <c r="F1295" s="3" t="n">
        <v>7132560</v>
      </c>
      <c r="G1295" s="3" t="n">
        <v>2</v>
      </c>
      <c r="H1295" s="3" t="n">
        <v>832239.45</v>
      </c>
    </row>
    <row r="1296" customFormat="false" ht="15" hidden="false" customHeight="false" outlineLevel="0" collapsed="false">
      <c r="A1296" s="3" t="s">
        <v>350</v>
      </c>
      <c r="B1296" s="3" t="s">
        <v>11</v>
      </c>
      <c r="C1296" s="3" t="s">
        <v>8</v>
      </c>
      <c r="D1296" s="3" t="s">
        <v>13</v>
      </c>
      <c r="E1296" s="3" t="n">
        <v>153.22</v>
      </c>
      <c r="F1296" s="3" t="n">
        <v>5353300</v>
      </c>
      <c r="G1296" s="3" t="n">
        <v>2</v>
      </c>
      <c r="H1296" s="3" t="n">
        <v>351850.1</v>
      </c>
    </row>
    <row r="1297" customFormat="false" ht="15" hidden="false" customHeight="false" outlineLevel="0" collapsed="false">
      <c r="A1297" s="3" t="s">
        <v>351</v>
      </c>
      <c r="B1297" s="3" t="s">
        <v>11</v>
      </c>
      <c r="C1297" s="3" t="s">
        <v>8</v>
      </c>
      <c r="D1297" s="3" t="s">
        <v>13</v>
      </c>
      <c r="E1297" s="3" t="n">
        <v>149.03</v>
      </c>
      <c r="F1297" s="3" t="n">
        <v>1765669</v>
      </c>
      <c r="G1297" s="3" t="n">
        <v>1</v>
      </c>
      <c r="H1297" s="3" t="n">
        <v>518012.04</v>
      </c>
    </row>
    <row r="1298" customFormat="false" ht="15" hidden="false" customHeight="false" outlineLevel="0" collapsed="false">
      <c r="A1298" s="3" t="s">
        <v>352</v>
      </c>
      <c r="B1298" s="3" t="s">
        <v>11</v>
      </c>
      <c r="C1298" s="3" t="s">
        <v>8</v>
      </c>
      <c r="D1298" s="3" t="s">
        <v>13</v>
      </c>
      <c r="E1298" s="3" t="n">
        <v>144.86</v>
      </c>
      <c r="F1298" s="3" t="n">
        <v>1167959</v>
      </c>
      <c r="G1298" s="3" t="n">
        <v>3</v>
      </c>
      <c r="H1298" s="3" t="n">
        <v>894141.29</v>
      </c>
    </row>
    <row r="1299" customFormat="false" ht="15" hidden="false" customHeight="false" outlineLevel="0" collapsed="false">
      <c r="A1299" s="3" t="s">
        <v>353</v>
      </c>
      <c r="B1299" s="3" t="s">
        <v>11</v>
      </c>
      <c r="C1299" s="3" t="s">
        <v>8</v>
      </c>
      <c r="D1299" s="3" t="s">
        <v>13</v>
      </c>
      <c r="E1299" s="3" t="n">
        <v>140.61</v>
      </c>
      <c r="F1299" s="3" t="n">
        <v>7399917</v>
      </c>
      <c r="G1299" s="3" t="n">
        <v>1</v>
      </c>
      <c r="H1299" s="3" t="n">
        <v>268201.02</v>
      </c>
    </row>
    <row r="1300" customFormat="false" ht="15" hidden="false" customHeight="false" outlineLevel="0" collapsed="false">
      <c r="A1300" s="3" t="s">
        <v>354</v>
      </c>
      <c r="B1300" s="3" t="s">
        <v>11</v>
      </c>
      <c r="C1300" s="3" t="s">
        <v>8</v>
      </c>
      <c r="D1300" s="3" t="s">
        <v>13</v>
      </c>
      <c r="E1300" s="3" t="n">
        <v>145.14</v>
      </c>
      <c r="F1300" s="3" t="n">
        <v>5851727</v>
      </c>
      <c r="G1300" s="3" t="n">
        <v>1</v>
      </c>
      <c r="H1300" s="3" t="n">
        <v>66137.04</v>
      </c>
    </row>
    <row r="1301" customFormat="false" ht="15" hidden="false" customHeight="false" outlineLevel="0" collapsed="false">
      <c r="A1301" s="3" t="s">
        <v>355</v>
      </c>
      <c r="B1301" s="3" t="s">
        <v>11</v>
      </c>
      <c r="C1301" s="3" t="s">
        <v>8</v>
      </c>
      <c r="D1301" s="3" t="s">
        <v>13</v>
      </c>
      <c r="E1301" s="3" t="n">
        <v>147.05</v>
      </c>
      <c r="F1301" s="3" t="n">
        <v>1476494</v>
      </c>
      <c r="G1301" s="3" t="n">
        <v>4</v>
      </c>
      <c r="H1301" s="3" t="n">
        <v>2057935.48</v>
      </c>
    </row>
    <row r="1302" customFormat="false" ht="15" hidden="false" customHeight="false" outlineLevel="0" collapsed="false">
      <c r="A1302" s="3" t="s">
        <v>356</v>
      </c>
      <c r="B1302" s="3" t="s">
        <v>11</v>
      </c>
      <c r="C1302" s="3" t="s">
        <v>8</v>
      </c>
      <c r="D1302" s="3" t="s">
        <v>13</v>
      </c>
      <c r="E1302" s="3" t="n">
        <v>151.97</v>
      </c>
      <c r="F1302" s="3" t="n">
        <v>2622254</v>
      </c>
      <c r="G1302" s="3" t="n">
        <v>2</v>
      </c>
      <c r="H1302" s="3" t="n">
        <v>610142.24</v>
      </c>
    </row>
    <row r="1303" customFormat="false" ht="15" hidden="false" customHeight="false" outlineLevel="0" collapsed="false">
      <c r="A1303" s="3" t="s">
        <v>357</v>
      </c>
      <c r="B1303" s="3" t="s">
        <v>11</v>
      </c>
      <c r="C1303" s="3" t="s">
        <v>8</v>
      </c>
      <c r="D1303" s="3" t="s">
        <v>13</v>
      </c>
      <c r="E1303" s="3" t="n">
        <v>150.72</v>
      </c>
      <c r="F1303" s="3" t="n">
        <v>2463495</v>
      </c>
      <c r="G1303" s="3" t="n">
        <v>1</v>
      </c>
      <c r="H1303" s="3" t="n">
        <v>434875.04</v>
      </c>
    </row>
    <row r="1304" customFormat="false" ht="15" hidden="false" customHeight="false" outlineLevel="0" collapsed="false">
      <c r="A1304" s="3" t="s">
        <v>358</v>
      </c>
      <c r="B1304" s="3" t="s">
        <v>11</v>
      </c>
      <c r="C1304" s="3" t="s">
        <v>8</v>
      </c>
      <c r="D1304" s="3" t="s">
        <v>13</v>
      </c>
      <c r="E1304" s="3" t="n">
        <v>148.19</v>
      </c>
      <c r="F1304" s="3" t="n">
        <v>5632003</v>
      </c>
      <c r="G1304" s="3" t="n">
        <v>1</v>
      </c>
      <c r="H1304" s="3" t="n">
        <v>255862.24</v>
      </c>
    </row>
    <row r="1305" customFormat="false" ht="15" hidden="false" customHeight="false" outlineLevel="0" collapsed="false">
      <c r="A1305" s="3" t="s">
        <v>359</v>
      </c>
      <c r="B1305" s="3" t="s">
        <v>11</v>
      </c>
      <c r="C1305" s="3" t="s">
        <v>8</v>
      </c>
      <c r="D1305" s="3" t="s">
        <v>13</v>
      </c>
      <c r="E1305" s="3" t="n">
        <v>147.83</v>
      </c>
      <c r="F1305" s="3" t="n">
        <v>5651393</v>
      </c>
      <c r="G1305" s="3" t="n">
        <v>2</v>
      </c>
      <c r="H1305" s="3" t="n">
        <v>1105103.7</v>
      </c>
    </row>
    <row r="1306" customFormat="false" ht="15" hidden="false" customHeight="false" outlineLevel="0" collapsed="false">
      <c r="A1306" s="3" t="s">
        <v>360</v>
      </c>
      <c r="B1306" s="3" t="s">
        <v>11</v>
      </c>
      <c r="C1306" s="3" t="s">
        <v>8</v>
      </c>
      <c r="D1306" s="3" t="s">
        <v>13</v>
      </c>
      <c r="E1306" s="3" t="n">
        <v>147.94</v>
      </c>
      <c r="F1306" s="3" t="n">
        <v>2421691</v>
      </c>
      <c r="G1306" s="3" t="n">
        <v>1</v>
      </c>
      <c r="H1306" s="3" t="n">
        <v>10506.58</v>
      </c>
    </row>
    <row r="1307" customFormat="false" ht="15" hidden="false" customHeight="false" outlineLevel="0" collapsed="false">
      <c r="A1307" s="3" t="s">
        <v>361</v>
      </c>
      <c r="B1307" s="3" t="s">
        <v>11</v>
      </c>
      <c r="C1307" s="3" t="s">
        <v>8</v>
      </c>
      <c r="D1307" s="3" t="s">
        <v>13</v>
      </c>
      <c r="E1307" s="3" t="n">
        <v>148.72</v>
      </c>
      <c r="F1307" s="3" t="n">
        <v>7975545</v>
      </c>
      <c r="G1307" s="3" t="n">
        <v>4</v>
      </c>
      <c r="H1307" s="3" t="n">
        <v>1168704.52</v>
      </c>
    </row>
    <row r="1308" customFormat="false" ht="15" hidden="false" customHeight="false" outlineLevel="0" collapsed="false">
      <c r="A1308" s="3" t="s">
        <v>362</v>
      </c>
      <c r="B1308" s="3" t="s">
        <v>11</v>
      </c>
      <c r="C1308" s="3" t="s">
        <v>8</v>
      </c>
      <c r="D1308" s="3" t="s">
        <v>13</v>
      </c>
      <c r="E1308" s="3" t="n">
        <v>149.25</v>
      </c>
      <c r="F1308" s="3" t="n">
        <v>6111813</v>
      </c>
      <c r="G1308" s="3" t="n">
        <v>5</v>
      </c>
      <c r="H1308" s="3" t="n">
        <v>1999197.62</v>
      </c>
    </row>
    <row r="1309" customFormat="false" ht="15" hidden="false" customHeight="false" outlineLevel="0" collapsed="false">
      <c r="A1309" s="3" t="s">
        <v>363</v>
      </c>
      <c r="B1309" s="3" t="s">
        <v>11</v>
      </c>
      <c r="C1309" s="3" t="s">
        <v>8</v>
      </c>
      <c r="D1309" s="3" t="s">
        <v>13</v>
      </c>
      <c r="E1309" s="3" t="n">
        <v>151.23</v>
      </c>
      <c r="F1309" s="3" t="n">
        <v>3281759</v>
      </c>
      <c r="G1309" s="3" t="n">
        <v>1</v>
      </c>
      <c r="H1309" s="3" t="n">
        <v>373002.59</v>
      </c>
    </row>
    <row r="1310" customFormat="false" ht="15" hidden="false" customHeight="false" outlineLevel="0" collapsed="false">
      <c r="A1310" s="3" t="s">
        <v>364</v>
      </c>
      <c r="B1310" s="3" t="s">
        <v>11</v>
      </c>
      <c r="C1310" s="3" t="s">
        <v>8</v>
      </c>
      <c r="D1310" s="3" t="s">
        <v>13</v>
      </c>
      <c r="E1310" s="3" t="n">
        <v>151.83</v>
      </c>
      <c r="F1310" s="3" t="n">
        <v>2452187</v>
      </c>
      <c r="G1310" s="3" t="n">
        <v>4</v>
      </c>
      <c r="H1310" s="3" t="n">
        <v>1630150.91</v>
      </c>
    </row>
    <row r="1311" customFormat="false" ht="15" hidden="false" customHeight="false" outlineLevel="0" collapsed="false">
      <c r="A1311" s="3" t="s">
        <v>365</v>
      </c>
      <c r="B1311" s="3" t="s">
        <v>11</v>
      </c>
      <c r="C1311" s="3" t="s">
        <v>8</v>
      </c>
      <c r="D1311" s="3" t="s">
        <v>13</v>
      </c>
      <c r="E1311" s="3" t="n">
        <v>145.54</v>
      </c>
      <c r="F1311" s="3" t="n">
        <v>4478178</v>
      </c>
      <c r="G1311" s="3" t="n">
        <v>2</v>
      </c>
      <c r="H1311" s="3" t="n">
        <v>1054520.83</v>
      </c>
    </row>
    <row r="1312" customFormat="false" ht="15" hidden="false" customHeight="false" outlineLevel="0" collapsed="false">
      <c r="A1312" s="3" t="s">
        <v>366</v>
      </c>
      <c r="B1312" s="3" t="s">
        <v>11</v>
      </c>
      <c r="C1312" s="3" t="s">
        <v>8</v>
      </c>
      <c r="D1312" s="3" t="s">
        <v>13</v>
      </c>
      <c r="E1312" s="3" t="n">
        <v>145.4</v>
      </c>
      <c r="F1312" s="3" t="n">
        <v>1459036</v>
      </c>
      <c r="G1312" s="3" t="n">
        <v>2</v>
      </c>
      <c r="H1312" s="3" t="n">
        <v>725804.53</v>
      </c>
    </row>
    <row r="1313" customFormat="false" ht="15" hidden="false" customHeight="false" outlineLevel="0" collapsed="false">
      <c r="A1313" s="3" t="s">
        <v>367</v>
      </c>
      <c r="B1313" s="3" t="s">
        <v>11</v>
      </c>
      <c r="C1313" s="3" t="s">
        <v>8</v>
      </c>
      <c r="D1313" s="3" t="s">
        <v>13</v>
      </c>
      <c r="E1313" s="3" t="n">
        <v>148.85</v>
      </c>
      <c r="F1313" s="3" t="n">
        <v>7077022</v>
      </c>
      <c r="G1313" s="3" t="n">
        <v>4</v>
      </c>
      <c r="H1313" s="3" t="n">
        <v>1700920</v>
      </c>
    </row>
    <row r="1314" customFormat="false" ht="15" hidden="false" customHeight="false" outlineLevel="0" collapsed="false">
      <c r="A1314" s="3" t="s">
        <v>368</v>
      </c>
      <c r="B1314" s="3" t="s">
        <v>11</v>
      </c>
      <c r="C1314" s="3" t="s">
        <v>8</v>
      </c>
      <c r="D1314" s="3" t="s">
        <v>13</v>
      </c>
      <c r="E1314" s="3" t="n">
        <v>145.19</v>
      </c>
      <c r="F1314" s="3" t="n">
        <v>2847577</v>
      </c>
      <c r="G1314" s="3" t="n">
        <v>0</v>
      </c>
      <c r="H1314" s="3" t="n">
        <v>0</v>
      </c>
    </row>
    <row r="1315" customFormat="false" ht="15" hidden="false" customHeight="false" outlineLevel="0" collapsed="false">
      <c r="A1315" s="3" t="s">
        <v>369</v>
      </c>
      <c r="B1315" s="3" t="s">
        <v>11</v>
      </c>
      <c r="C1315" s="3" t="s">
        <v>8</v>
      </c>
      <c r="D1315" s="3" t="s">
        <v>13</v>
      </c>
      <c r="E1315" s="3" t="n">
        <v>146.98</v>
      </c>
      <c r="F1315" s="3" t="n">
        <v>6897752</v>
      </c>
      <c r="G1315" s="3" t="n">
        <v>1</v>
      </c>
      <c r="H1315" s="3" t="n">
        <v>438133.16</v>
      </c>
    </row>
    <row r="1316" customFormat="false" ht="15" hidden="false" customHeight="false" outlineLevel="0" collapsed="false">
      <c r="A1316" s="3" t="s">
        <v>370</v>
      </c>
      <c r="B1316" s="3" t="s">
        <v>11</v>
      </c>
      <c r="C1316" s="3" t="s">
        <v>8</v>
      </c>
      <c r="D1316" s="3" t="s">
        <v>13</v>
      </c>
      <c r="E1316" s="3" t="n">
        <v>145.55</v>
      </c>
      <c r="F1316" s="3" t="n">
        <v>1614656</v>
      </c>
      <c r="G1316" s="3" t="n">
        <v>4</v>
      </c>
      <c r="H1316" s="3" t="n">
        <v>1781269.12</v>
      </c>
    </row>
    <row r="1317" customFormat="false" ht="15" hidden="false" customHeight="false" outlineLevel="0" collapsed="false">
      <c r="A1317" s="3" t="s">
        <v>371</v>
      </c>
      <c r="B1317" s="3" t="s">
        <v>11</v>
      </c>
      <c r="C1317" s="3" t="s">
        <v>8</v>
      </c>
      <c r="D1317" s="3" t="s">
        <v>13</v>
      </c>
      <c r="E1317" s="3" t="n">
        <v>145.65</v>
      </c>
      <c r="F1317" s="3" t="n">
        <v>7964013</v>
      </c>
      <c r="G1317" s="3" t="n">
        <v>2</v>
      </c>
      <c r="H1317" s="3" t="n">
        <v>808054.48</v>
      </c>
    </row>
    <row r="1318" customFormat="false" ht="15" hidden="false" customHeight="false" outlineLevel="0" collapsed="false">
      <c r="A1318" s="3" t="s">
        <v>372</v>
      </c>
      <c r="B1318" s="3" t="s">
        <v>11</v>
      </c>
      <c r="C1318" s="3" t="s">
        <v>8</v>
      </c>
      <c r="D1318" s="3" t="s">
        <v>13</v>
      </c>
      <c r="E1318" s="3" t="n">
        <v>146.36</v>
      </c>
      <c r="F1318" s="3" t="n">
        <v>5817718</v>
      </c>
      <c r="G1318" s="3" t="n">
        <v>1</v>
      </c>
      <c r="H1318" s="3" t="n">
        <v>202619.34</v>
      </c>
    </row>
    <row r="1319" customFormat="false" ht="15" hidden="false" customHeight="false" outlineLevel="0" collapsed="false">
      <c r="A1319" s="3" t="s">
        <v>373</v>
      </c>
      <c r="B1319" s="3" t="s">
        <v>11</v>
      </c>
      <c r="C1319" s="3" t="s">
        <v>8</v>
      </c>
      <c r="D1319" s="3" t="s">
        <v>13</v>
      </c>
      <c r="E1319" s="3" t="n">
        <v>143.31</v>
      </c>
      <c r="F1319" s="3" t="n">
        <v>1201834</v>
      </c>
      <c r="G1319" s="3" t="n">
        <v>4</v>
      </c>
      <c r="H1319" s="3" t="n">
        <v>985041.79</v>
      </c>
    </row>
    <row r="1320" customFormat="false" ht="15" hidden="false" customHeight="false" outlineLevel="0" collapsed="false">
      <c r="A1320" s="3" t="s">
        <v>374</v>
      </c>
      <c r="B1320" s="3" t="s">
        <v>11</v>
      </c>
      <c r="C1320" s="3" t="s">
        <v>8</v>
      </c>
      <c r="D1320" s="3" t="s">
        <v>13</v>
      </c>
      <c r="E1320" s="3" t="n">
        <v>143.6</v>
      </c>
      <c r="F1320" s="3" t="n">
        <v>4315533</v>
      </c>
      <c r="G1320" s="3" t="n">
        <v>2</v>
      </c>
      <c r="H1320" s="3" t="n">
        <v>802028.95</v>
      </c>
    </row>
    <row r="1321" customFormat="false" ht="15" hidden="false" customHeight="false" outlineLevel="0" collapsed="false">
      <c r="A1321" s="3" t="s">
        <v>375</v>
      </c>
      <c r="B1321" s="3" t="s">
        <v>11</v>
      </c>
      <c r="C1321" s="3" t="s">
        <v>8</v>
      </c>
      <c r="D1321" s="3" t="s">
        <v>13</v>
      </c>
      <c r="E1321" s="3" t="n">
        <v>142.84</v>
      </c>
      <c r="F1321" s="3" t="n">
        <v>4445115</v>
      </c>
      <c r="G1321" s="3" t="n">
        <v>3</v>
      </c>
      <c r="H1321" s="3" t="n">
        <v>1382239.53</v>
      </c>
    </row>
    <row r="1322" customFormat="false" ht="15" hidden="false" customHeight="false" outlineLevel="0" collapsed="false">
      <c r="A1322" s="3" t="s">
        <v>376</v>
      </c>
      <c r="B1322" s="3" t="s">
        <v>11</v>
      </c>
      <c r="C1322" s="3" t="s">
        <v>8</v>
      </c>
      <c r="D1322" s="3" t="s">
        <v>13</v>
      </c>
      <c r="E1322" s="3" t="n">
        <v>148.2</v>
      </c>
      <c r="F1322" s="3" t="n">
        <v>6261900</v>
      </c>
      <c r="G1322" s="3" t="n">
        <v>1</v>
      </c>
      <c r="H1322" s="3" t="n">
        <v>698802.42</v>
      </c>
    </row>
    <row r="1323" customFormat="false" ht="15" hidden="false" customHeight="false" outlineLevel="0" collapsed="false">
      <c r="A1323" s="3" t="s">
        <v>377</v>
      </c>
      <c r="B1323" s="3" t="s">
        <v>11</v>
      </c>
      <c r="C1323" s="3" t="s">
        <v>8</v>
      </c>
      <c r="D1323" s="3" t="s">
        <v>13</v>
      </c>
      <c r="E1323" s="3" t="n">
        <v>145.74</v>
      </c>
      <c r="F1323" s="3" t="n">
        <v>3456273</v>
      </c>
      <c r="G1323" s="3" t="n">
        <v>2</v>
      </c>
      <c r="H1323" s="3" t="n">
        <v>761321.92</v>
      </c>
    </row>
    <row r="1324" customFormat="false" ht="15" hidden="false" customHeight="false" outlineLevel="0" collapsed="false">
      <c r="A1324" s="3" t="s">
        <v>378</v>
      </c>
      <c r="B1324" s="3" t="s">
        <v>11</v>
      </c>
      <c r="C1324" s="3" t="s">
        <v>8</v>
      </c>
      <c r="D1324" s="3" t="s">
        <v>13</v>
      </c>
      <c r="E1324" s="3" t="n">
        <v>140.84</v>
      </c>
      <c r="F1324" s="3" t="n">
        <v>1653316</v>
      </c>
      <c r="G1324" s="3" t="n">
        <v>3</v>
      </c>
      <c r="H1324" s="3" t="n">
        <v>1090045.72</v>
      </c>
    </row>
    <row r="1325" customFormat="false" ht="15" hidden="false" customHeight="false" outlineLevel="0" collapsed="false">
      <c r="A1325" s="3" t="s">
        <v>379</v>
      </c>
      <c r="B1325" s="3" t="s">
        <v>11</v>
      </c>
      <c r="C1325" s="3" t="s">
        <v>8</v>
      </c>
      <c r="D1325" s="3" t="s">
        <v>13</v>
      </c>
      <c r="E1325" s="3" t="n">
        <v>145.02</v>
      </c>
      <c r="F1325" s="3" t="n">
        <v>4956531</v>
      </c>
      <c r="G1325" s="3" t="n">
        <v>0</v>
      </c>
      <c r="H1325" s="3" t="n">
        <v>0</v>
      </c>
    </row>
    <row r="1326" customFormat="false" ht="15" hidden="false" customHeight="false" outlineLevel="0" collapsed="false">
      <c r="A1326" s="3" t="s">
        <v>380</v>
      </c>
      <c r="B1326" s="3" t="s">
        <v>11</v>
      </c>
      <c r="C1326" s="3" t="s">
        <v>8</v>
      </c>
      <c r="D1326" s="3" t="s">
        <v>13</v>
      </c>
      <c r="E1326" s="3" t="n">
        <v>147.43</v>
      </c>
      <c r="F1326" s="3" t="n">
        <v>7631719</v>
      </c>
      <c r="G1326" s="3" t="n">
        <v>2</v>
      </c>
      <c r="H1326" s="3" t="n">
        <v>1168689.67</v>
      </c>
    </row>
    <row r="1327" customFormat="false" ht="15" hidden="false" customHeight="false" outlineLevel="0" collapsed="false">
      <c r="A1327" s="3" t="s">
        <v>381</v>
      </c>
      <c r="B1327" s="3" t="s">
        <v>11</v>
      </c>
      <c r="C1327" s="3" t="s">
        <v>8</v>
      </c>
      <c r="D1327" s="3" t="s">
        <v>13</v>
      </c>
      <c r="E1327" s="3" t="n">
        <v>145.48</v>
      </c>
      <c r="F1327" s="3" t="n">
        <v>2085251</v>
      </c>
      <c r="G1327" s="3" t="n">
        <v>1</v>
      </c>
      <c r="H1327" s="3" t="n">
        <v>227975.7</v>
      </c>
    </row>
    <row r="1328" customFormat="false" ht="15" hidden="false" customHeight="false" outlineLevel="0" collapsed="false">
      <c r="A1328" s="3" t="s">
        <v>382</v>
      </c>
      <c r="B1328" s="3" t="s">
        <v>11</v>
      </c>
      <c r="C1328" s="3" t="s">
        <v>8</v>
      </c>
      <c r="D1328" s="3" t="s">
        <v>13</v>
      </c>
      <c r="E1328" s="3" t="n">
        <v>149.28</v>
      </c>
      <c r="F1328" s="3" t="n">
        <v>916512</v>
      </c>
      <c r="G1328" s="3" t="n">
        <v>5</v>
      </c>
      <c r="H1328" s="3" t="n">
        <v>2797768.52</v>
      </c>
    </row>
    <row r="1329" customFormat="false" ht="15" hidden="false" customHeight="false" outlineLevel="0" collapsed="false">
      <c r="A1329" s="3" t="s">
        <v>383</v>
      </c>
      <c r="B1329" s="3" t="s">
        <v>11</v>
      </c>
      <c r="C1329" s="3" t="s">
        <v>8</v>
      </c>
      <c r="D1329" s="3" t="s">
        <v>13</v>
      </c>
      <c r="E1329" s="3" t="n">
        <v>155.27</v>
      </c>
      <c r="F1329" s="3" t="n">
        <v>7737869</v>
      </c>
      <c r="G1329" s="3" t="n">
        <v>1</v>
      </c>
      <c r="H1329" s="3" t="n">
        <v>29158.8</v>
      </c>
    </row>
    <row r="1330" customFormat="false" ht="15" hidden="false" customHeight="false" outlineLevel="0" collapsed="false">
      <c r="A1330" s="3" t="s">
        <v>384</v>
      </c>
      <c r="B1330" s="3" t="s">
        <v>11</v>
      </c>
      <c r="C1330" s="3" t="s">
        <v>8</v>
      </c>
      <c r="D1330" s="3" t="s">
        <v>13</v>
      </c>
      <c r="E1330" s="3" t="n">
        <v>158.24</v>
      </c>
      <c r="F1330" s="3" t="n">
        <v>1722055</v>
      </c>
      <c r="G1330" s="3" t="n">
        <v>1</v>
      </c>
      <c r="H1330" s="3" t="n">
        <v>121482.9</v>
      </c>
    </row>
    <row r="1331" customFormat="false" ht="15" hidden="false" customHeight="false" outlineLevel="0" collapsed="false">
      <c r="A1331" s="3" t="s">
        <v>385</v>
      </c>
      <c r="B1331" s="3" t="s">
        <v>11</v>
      </c>
      <c r="C1331" s="3" t="s">
        <v>8</v>
      </c>
      <c r="D1331" s="3" t="s">
        <v>13</v>
      </c>
      <c r="E1331" s="3" t="n">
        <v>158.68</v>
      </c>
      <c r="F1331" s="3" t="n">
        <v>4181338</v>
      </c>
      <c r="G1331" s="3" t="n">
        <v>3</v>
      </c>
      <c r="H1331" s="3" t="n">
        <v>1150202.49</v>
      </c>
    </row>
    <row r="1332" customFormat="false" ht="15" hidden="false" customHeight="false" outlineLevel="0" collapsed="false">
      <c r="A1332" s="3" t="s">
        <v>386</v>
      </c>
      <c r="B1332" s="3" t="s">
        <v>11</v>
      </c>
      <c r="C1332" s="3" t="s">
        <v>8</v>
      </c>
      <c r="D1332" s="3" t="s">
        <v>13</v>
      </c>
      <c r="E1332" s="3" t="n">
        <v>156.39</v>
      </c>
      <c r="F1332" s="3" t="n">
        <v>5637214</v>
      </c>
      <c r="G1332" s="3" t="n">
        <v>2</v>
      </c>
      <c r="H1332" s="3" t="n">
        <v>303256.03</v>
      </c>
    </row>
    <row r="1333" customFormat="false" ht="15" hidden="false" customHeight="false" outlineLevel="0" collapsed="false">
      <c r="A1333" s="3" t="s">
        <v>387</v>
      </c>
      <c r="B1333" s="3" t="s">
        <v>11</v>
      </c>
      <c r="C1333" s="3" t="s">
        <v>8</v>
      </c>
      <c r="D1333" s="3" t="s">
        <v>13</v>
      </c>
      <c r="E1333" s="3" t="n">
        <v>159.23</v>
      </c>
      <c r="F1333" s="3" t="n">
        <v>7140597</v>
      </c>
      <c r="G1333" s="3" t="n">
        <v>2</v>
      </c>
      <c r="H1333" s="3" t="n">
        <v>687699.4</v>
      </c>
    </row>
    <row r="1334" customFormat="false" ht="15" hidden="false" customHeight="false" outlineLevel="0" collapsed="false">
      <c r="A1334" s="3" t="s">
        <v>388</v>
      </c>
      <c r="B1334" s="3" t="s">
        <v>11</v>
      </c>
      <c r="C1334" s="3" t="s">
        <v>8</v>
      </c>
      <c r="D1334" s="3" t="s">
        <v>13</v>
      </c>
      <c r="E1334" s="3" t="n">
        <v>162.35</v>
      </c>
      <c r="F1334" s="3" t="n">
        <v>6173679</v>
      </c>
      <c r="G1334" s="3" t="n">
        <v>2</v>
      </c>
      <c r="H1334" s="3" t="n">
        <v>562223.67</v>
      </c>
    </row>
    <row r="1335" customFormat="false" ht="15" hidden="false" customHeight="false" outlineLevel="0" collapsed="false">
      <c r="A1335" s="3" t="s">
        <v>389</v>
      </c>
      <c r="B1335" s="3" t="s">
        <v>11</v>
      </c>
      <c r="C1335" s="3" t="s">
        <v>8</v>
      </c>
      <c r="D1335" s="3" t="s">
        <v>13</v>
      </c>
      <c r="E1335" s="3" t="n">
        <v>163.87</v>
      </c>
      <c r="F1335" s="3" t="n">
        <v>3063086</v>
      </c>
      <c r="G1335" s="3" t="n">
        <v>1</v>
      </c>
      <c r="H1335" s="3" t="n">
        <v>16704.54</v>
      </c>
    </row>
    <row r="1336" customFormat="false" ht="15" hidden="false" customHeight="false" outlineLevel="0" collapsed="false">
      <c r="A1336" s="3" t="s">
        <v>390</v>
      </c>
      <c r="B1336" s="3" t="s">
        <v>11</v>
      </c>
      <c r="C1336" s="3" t="s">
        <v>8</v>
      </c>
      <c r="D1336" s="3" t="s">
        <v>13</v>
      </c>
      <c r="E1336" s="3" t="n">
        <v>160.11</v>
      </c>
      <c r="F1336" s="3" t="n">
        <v>1663022</v>
      </c>
      <c r="G1336" s="3" t="n">
        <v>1</v>
      </c>
      <c r="H1336" s="3" t="n">
        <v>749568.53</v>
      </c>
    </row>
    <row r="1337" customFormat="false" ht="15" hidden="false" customHeight="false" outlineLevel="0" collapsed="false">
      <c r="A1337" s="3" t="s">
        <v>391</v>
      </c>
      <c r="B1337" s="3" t="s">
        <v>11</v>
      </c>
      <c r="C1337" s="3" t="s">
        <v>8</v>
      </c>
      <c r="D1337" s="3" t="s">
        <v>13</v>
      </c>
      <c r="E1337" s="3" t="n">
        <v>156.06</v>
      </c>
      <c r="F1337" s="3" t="n">
        <v>7304057</v>
      </c>
      <c r="G1337" s="3" t="n">
        <v>1</v>
      </c>
      <c r="H1337" s="3" t="n">
        <v>59813.11</v>
      </c>
    </row>
    <row r="1338" customFormat="false" ht="15" hidden="false" customHeight="false" outlineLevel="0" collapsed="false">
      <c r="A1338" s="3" t="s">
        <v>392</v>
      </c>
      <c r="B1338" s="3" t="s">
        <v>11</v>
      </c>
      <c r="C1338" s="3" t="s">
        <v>8</v>
      </c>
      <c r="D1338" s="3" t="s">
        <v>13</v>
      </c>
      <c r="E1338" s="3" t="n">
        <v>156.19</v>
      </c>
      <c r="F1338" s="3" t="n">
        <v>7271777</v>
      </c>
      <c r="G1338" s="3" t="n">
        <v>1</v>
      </c>
      <c r="H1338" s="3" t="n">
        <v>73693.36</v>
      </c>
    </row>
    <row r="1339" customFormat="false" ht="15" hidden="false" customHeight="false" outlineLevel="0" collapsed="false">
      <c r="A1339" s="3" t="s">
        <v>393</v>
      </c>
      <c r="B1339" s="3" t="s">
        <v>11</v>
      </c>
      <c r="C1339" s="3" t="s">
        <v>8</v>
      </c>
      <c r="D1339" s="3" t="s">
        <v>13</v>
      </c>
      <c r="E1339" s="3" t="n">
        <v>158.06</v>
      </c>
      <c r="F1339" s="3" t="n">
        <v>838211</v>
      </c>
      <c r="G1339" s="3" t="n">
        <v>3</v>
      </c>
      <c r="H1339" s="3" t="n">
        <v>1263665.36</v>
      </c>
    </row>
    <row r="1340" customFormat="false" ht="15" hidden="false" customHeight="false" outlineLevel="0" collapsed="false">
      <c r="A1340" s="3" t="s">
        <v>394</v>
      </c>
      <c r="B1340" s="3" t="s">
        <v>11</v>
      </c>
      <c r="C1340" s="3" t="s">
        <v>8</v>
      </c>
      <c r="D1340" s="3" t="s">
        <v>13</v>
      </c>
      <c r="E1340" s="3" t="n">
        <v>155.16</v>
      </c>
      <c r="F1340" s="3" t="n">
        <v>5456414</v>
      </c>
      <c r="G1340" s="3" t="n">
        <v>1</v>
      </c>
      <c r="H1340" s="3" t="n">
        <v>282837.87</v>
      </c>
    </row>
    <row r="1341" customFormat="false" ht="15" hidden="false" customHeight="false" outlineLevel="0" collapsed="false">
      <c r="A1341" s="3" t="s">
        <v>395</v>
      </c>
      <c r="B1341" s="3" t="s">
        <v>11</v>
      </c>
      <c r="C1341" s="3" t="s">
        <v>8</v>
      </c>
      <c r="D1341" s="3" t="s">
        <v>13</v>
      </c>
      <c r="E1341" s="3" t="n">
        <v>153.23</v>
      </c>
      <c r="F1341" s="3" t="n">
        <v>1354516</v>
      </c>
      <c r="G1341" s="3" t="n">
        <v>2</v>
      </c>
      <c r="H1341" s="3" t="n">
        <v>878730.65</v>
      </c>
    </row>
    <row r="1342" customFormat="false" ht="15" hidden="false" customHeight="false" outlineLevel="0" collapsed="false">
      <c r="A1342" s="3" t="s">
        <v>396</v>
      </c>
      <c r="B1342" s="3" t="s">
        <v>11</v>
      </c>
      <c r="C1342" s="3" t="s">
        <v>8</v>
      </c>
      <c r="D1342" s="3" t="s">
        <v>13</v>
      </c>
      <c r="E1342" s="3" t="n">
        <v>152.36</v>
      </c>
      <c r="F1342" s="3" t="n">
        <v>3447180</v>
      </c>
      <c r="G1342" s="3" t="n">
        <v>4</v>
      </c>
      <c r="H1342" s="3" t="n">
        <v>771440.05</v>
      </c>
    </row>
    <row r="1343" customFormat="false" ht="15" hidden="false" customHeight="false" outlineLevel="0" collapsed="false">
      <c r="A1343" s="3" t="s">
        <v>397</v>
      </c>
      <c r="B1343" s="3" t="s">
        <v>11</v>
      </c>
      <c r="C1343" s="3" t="s">
        <v>8</v>
      </c>
      <c r="D1343" s="3" t="s">
        <v>13</v>
      </c>
      <c r="E1343" s="3" t="n">
        <v>157.23</v>
      </c>
      <c r="F1343" s="3" t="n">
        <v>5526948</v>
      </c>
      <c r="G1343" s="3" t="n">
        <v>1</v>
      </c>
      <c r="H1343" s="3" t="n">
        <v>26352.48</v>
      </c>
    </row>
    <row r="1344" customFormat="false" ht="15" hidden="false" customHeight="false" outlineLevel="0" collapsed="false">
      <c r="A1344" s="3" t="s">
        <v>398</v>
      </c>
      <c r="B1344" s="3" t="s">
        <v>11</v>
      </c>
      <c r="C1344" s="3" t="s">
        <v>8</v>
      </c>
      <c r="D1344" s="3" t="s">
        <v>13</v>
      </c>
      <c r="E1344" s="3" t="n">
        <v>160.14</v>
      </c>
      <c r="F1344" s="3" t="n">
        <v>7035086</v>
      </c>
      <c r="G1344" s="3" t="n">
        <v>0</v>
      </c>
      <c r="H1344" s="3" t="n">
        <v>0</v>
      </c>
    </row>
    <row r="1345" customFormat="false" ht="15" hidden="false" customHeight="false" outlineLevel="0" collapsed="false">
      <c r="A1345" s="3" t="s">
        <v>399</v>
      </c>
      <c r="B1345" s="3" t="s">
        <v>11</v>
      </c>
      <c r="C1345" s="3" t="s">
        <v>8</v>
      </c>
      <c r="D1345" s="3" t="s">
        <v>13</v>
      </c>
      <c r="E1345" s="3" t="n">
        <v>160.86</v>
      </c>
      <c r="F1345" s="3" t="n">
        <v>1297479</v>
      </c>
      <c r="G1345" s="3" t="n">
        <v>2</v>
      </c>
      <c r="H1345" s="3" t="n">
        <v>872388.52</v>
      </c>
    </row>
    <row r="1346" customFormat="false" ht="15" hidden="false" customHeight="false" outlineLevel="0" collapsed="false">
      <c r="A1346" s="3" t="s">
        <v>400</v>
      </c>
      <c r="B1346" s="3" t="s">
        <v>11</v>
      </c>
      <c r="C1346" s="3" t="s">
        <v>8</v>
      </c>
      <c r="D1346" s="3" t="s">
        <v>13</v>
      </c>
      <c r="E1346" s="3" t="n">
        <v>162.58</v>
      </c>
      <c r="F1346" s="3" t="n">
        <v>1788015</v>
      </c>
      <c r="G1346" s="3" t="n">
        <v>1</v>
      </c>
      <c r="H1346" s="3" t="n">
        <v>437064.3</v>
      </c>
    </row>
    <row r="1347" customFormat="false" ht="15" hidden="false" customHeight="false" outlineLevel="0" collapsed="false">
      <c r="A1347" s="3" t="s">
        <v>401</v>
      </c>
      <c r="B1347" s="3" t="s">
        <v>11</v>
      </c>
      <c r="C1347" s="3" t="s">
        <v>8</v>
      </c>
      <c r="D1347" s="3" t="s">
        <v>13</v>
      </c>
      <c r="E1347" s="3" t="n">
        <v>158.15</v>
      </c>
      <c r="F1347" s="3" t="n">
        <v>4150418</v>
      </c>
      <c r="G1347" s="3" t="n">
        <v>1</v>
      </c>
      <c r="H1347" s="3" t="n">
        <v>748173.06</v>
      </c>
    </row>
    <row r="1348" customFormat="false" ht="15" hidden="false" customHeight="false" outlineLevel="0" collapsed="false">
      <c r="A1348" s="3" t="s">
        <v>402</v>
      </c>
      <c r="B1348" s="3" t="s">
        <v>11</v>
      </c>
      <c r="C1348" s="3" t="s">
        <v>8</v>
      </c>
      <c r="D1348" s="3" t="s">
        <v>13</v>
      </c>
      <c r="E1348" s="3" t="n">
        <v>158.78</v>
      </c>
      <c r="F1348" s="3" t="n">
        <v>5553523</v>
      </c>
      <c r="G1348" s="3" t="n">
        <v>1</v>
      </c>
      <c r="H1348" s="3" t="n">
        <v>155849.4</v>
      </c>
    </row>
    <row r="1349" customFormat="false" ht="15" hidden="false" customHeight="false" outlineLevel="0" collapsed="false">
      <c r="A1349" s="3" t="s">
        <v>403</v>
      </c>
      <c r="B1349" s="3" t="s">
        <v>11</v>
      </c>
      <c r="C1349" s="3" t="s">
        <v>8</v>
      </c>
      <c r="D1349" s="3" t="s">
        <v>13</v>
      </c>
      <c r="E1349" s="3" t="n">
        <v>157.74</v>
      </c>
      <c r="F1349" s="3" t="n">
        <v>1339343</v>
      </c>
      <c r="G1349" s="3" t="n">
        <v>3</v>
      </c>
      <c r="H1349" s="3" t="n">
        <v>904652.29</v>
      </c>
    </row>
    <row r="1350" customFormat="false" ht="15" hidden="false" customHeight="false" outlineLevel="0" collapsed="false">
      <c r="A1350" s="3" t="s">
        <v>404</v>
      </c>
      <c r="B1350" s="3" t="s">
        <v>11</v>
      </c>
      <c r="C1350" s="3" t="s">
        <v>8</v>
      </c>
      <c r="D1350" s="3" t="s">
        <v>13</v>
      </c>
      <c r="E1350" s="3" t="n">
        <v>155.11</v>
      </c>
      <c r="F1350" s="3" t="n">
        <v>2069221</v>
      </c>
      <c r="G1350" s="3" t="n">
        <v>5</v>
      </c>
      <c r="H1350" s="3" t="n">
        <v>1982746.7</v>
      </c>
    </row>
    <row r="1351" customFormat="false" ht="15" hidden="false" customHeight="false" outlineLevel="0" collapsed="false">
      <c r="A1351" s="3" t="s">
        <v>405</v>
      </c>
      <c r="B1351" s="3" t="s">
        <v>11</v>
      </c>
      <c r="C1351" s="3" t="s">
        <v>8</v>
      </c>
      <c r="D1351" s="3" t="s">
        <v>13</v>
      </c>
      <c r="E1351" s="3" t="n">
        <v>152.71</v>
      </c>
      <c r="F1351" s="3" t="n">
        <v>1931858</v>
      </c>
      <c r="G1351" s="3" t="n">
        <v>3</v>
      </c>
      <c r="H1351" s="3" t="n">
        <v>735191.36</v>
      </c>
    </row>
    <row r="1352" customFormat="false" ht="15" hidden="false" customHeight="false" outlineLevel="0" collapsed="false">
      <c r="A1352" s="3" t="s">
        <v>406</v>
      </c>
      <c r="B1352" s="3" t="s">
        <v>11</v>
      </c>
      <c r="C1352" s="3" t="s">
        <v>8</v>
      </c>
      <c r="D1352" s="3" t="s">
        <v>13</v>
      </c>
      <c r="E1352" s="3" t="n">
        <v>149.52</v>
      </c>
      <c r="F1352" s="3" t="n">
        <v>663626</v>
      </c>
      <c r="G1352" s="3" t="n">
        <v>1</v>
      </c>
      <c r="H1352" s="3" t="n">
        <v>678399.58</v>
      </c>
    </row>
    <row r="1353" customFormat="false" ht="15" hidden="false" customHeight="false" outlineLevel="0" collapsed="false">
      <c r="A1353" s="3" t="s">
        <v>407</v>
      </c>
      <c r="B1353" s="3" t="s">
        <v>11</v>
      </c>
      <c r="C1353" s="3" t="s">
        <v>8</v>
      </c>
      <c r="D1353" s="3" t="s">
        <v>13</v>
      </c>
      <c r="E1353" s="3" t="n">
        <v>150.31</v>
      </c>
      <c r="F1353" s="3" t="n">
        <v>6948473</v>
      </c>
      <c r="G1353" s="3" t="n">
        <v>0</v>
      </c>
      <c r="H1353" s="3" t="n">
        <v>0</v>
      </c>
    </row>
    <row r="1354" customFormat="false" ht="15" hidden="false" customHeight="false" outlineLevel="0" collapsed="false">
      <c r="A1354" s="3" t="s">
        <v>408</v>
      </c>
      <c r="B1354" s="3" t="s">
        <v>11</v>
      </c>
      <c r="C1354" s="3" t="s">
        <v>8</v>
      </c>
      <c r="D1354" s="3" t="s">
        <v>13</v>
      </c>
      <c r="E1354" s="3" t="n">
        <v>151.66</v>
      </c>
      <c r="F1354" s="3" t="n">
        <v>6753788</v>
      </c>
      <c r="G1354" s="3" t="n">
        <v>0</v>
      </c>
      <c r="H1354" s="3" t="n">
        <v>0</v>
      </c>
    </row>
    <row r="1355" customFormat="false" ht="15" hidden="false" customHeight="false" outlineLevel="0" collapsed="false">
      <c r="A1355" s="3" t="s">
        <v>409</v>
      </c>
      <c r="B1355" s="3" t="s">
        <v>11</v>
      </c>
      <c r="C1355" s="3" t="s">
        <v>8</v>
      </c>
      <c r="D1355" s="3" t="s">
        <v>13</v>
      </c>
      <c r="E1355" s="3" t="n">
        <v>152</v>
      </c>
      <c r="F1355" s="3" t="n">
        <v>6864621</v>
      </c>
      <c r="G1355" s="3" t="n">
        <v>2</v>
      </c>
      <c r="H1355" s="3" t="n">
        <v>946468.02</v>
      </c>
    </row>
    <row r="1356" customFormat="false" ht="15" hidden="false" customHeight="false" outlineLevel="0" collapsed="false">
      <c r="A1356" s="3" t="s">
        <v>410</v>
      </c>
      <c r="B1356" s="3" t="s">
        <v>11</v>
      </c>
      <c r="C1356" s="3" t="s">
        <v>8</v>
      </c>
      <c r="D1356" s="3" t="s">
        <v>13</v>
      </c>
      <c r="E1356" s="3" t="n">
        <v>152.12</v>
      </c>
      <c r="F1356" s="3" t="n">
        <v>2680808</v>
      </c>
      <c r="G1356" s="3" t="n">
        <v>2</v>
      </c>
      <c r="H1356" s="3" t="n">
        <v>1345658.67</v>
      </c>
    </row>
    <row r="1357" customFormat="false" ht="15" hidden="false" customHeight="false" outlineLevel="0" collapsed="false">
      <c r="A1357" s="3" t="s">
        <v>411</v>
      </c>
      <c r="B1357" s="3" t="s">
        <v>11</v>
      </c>
      <c r="C1357" s="3" t="s">
        <v>8</v>
      </c>
      <c r="D1357" s="3" t="s">
        <v>13</v>
      </c>
      <c r="E1357" s="3" t="n">
        <v>148.98</v>
      </c>
      <c r="F1357" s="3" t="n">
        <v>6625169</v>
      </c>
      <c r="G1357" s="3" t="n">
        <v>1</v>
      </c>
      <c r="H1357" s="3" t="n">
        <v>635293.72</v>
      </c>
    </row>
    <row r="1358" customFormat="false" ht="15" hidden="false" customHeight="false" outlineLevel="0" collapsed="false">
      <c r="A1358" s="3" t="s">
        <v>412</v>
      </c>
      <c r="B1358" s="3" t="s">
        <v>11</v>
      </c>
      <c r="C1358" s="3" t="s">
        <v>8</v>
      </c>
      <c r="D1358" s="3" t="s">
        <v>13</v>
      </c>
      <c r="E1358" s="3" t="n">
        <v>149.23</v>
      </c>
      <c r="F1358" s="3" t="n">
        <v>3665034</v>
      </c>
      <c r="G1358" s="3" t="n">
        <v>3</v>
      </c>
      <c r="H1358" s="3" t="n">
        <v>1321203.36</v>
      </c>
    </row>
    <row r="1359" customFormat="false" ht="15" hidden="false" customHeight="false" outlineLevel="0" collapsed="false">
      <c r="A1359" s="3" t="s">
        <v>413</v>
      </c>
      <c r="B1359" s="3" t="s">
        <v>11</v>
      </c>
      <c r="C1359" s="3" t="s">
        <v>8</v>
      </c>
      <c r="D1359" s="3" t="s">
        <v>13</v>
      </c>
      <c r="E1359" s="3" t="n">
        <v>148.85</v>
      </c>
      <c r="F1359" s="3" t="n">
        <v>4210916</v>
      </c>
      <c r="G1359" s="3" t="n">
        <v>1</v>
      </c>
      <c r="H1359" s="3" t="n">
        <v>97406.76</v>
      </c>
    </row>
    <row r="1360" customFormat="false" ht="15" hidden="false" customHeight="false" outlineLevel="0" collapsed="false">
      <c r="A1360" s="3" t="s">
        <v>414</v>
      </c>
      <c r="B1360" s="3" t="s">
        <v>11</v>
      </c>
      <c r="C1360" s="3" t="s">
        <v>8</v>
      </c>
      <c r="D1360" s="3" t="s">
        <v>13</v>
      </c>
      <c r="E1360" s="3" t="n">
        <v>149.75</v>
      </c>
      <c r="F1360" s="3" t="n">
        <v>656051</v>
      </c>
      <c r="G1360" s="3" t="n">
        <v>2</v>
      </c>
      <c r="H1360" s="3" t="n">
        <v>1015026.84</v>
      </c>
    </row>
    <row r="1361" customFormat="false" ht="15" hidden="false" customHeight="false" outlineLevel="0" collapsed="false">
      <c r="A1361" s="3" t="s">
        <v>415</v>
      </c>
      <c r="B1361" s="3" t="s">
        <v>11</v>
      </c>
      <c r="C1361" s="3" t="s">
        <v>8</v>
      </c>
      <c r="D1361" s="3" t="s">
        <v>13</v>
      </c>
      <c r="E1361" s="3" t="n">
        <v>149.34</v>
      </c>
      <c r="F1361" s="3" t="n">
        <v>7318026</v>
      </c>
      <c r="G1361" s="3" t="n">
        <v>4</v>
      </c>
      <c r="H1361" s="3" t="n">
        <v>2014497.34</v>
      </c>
    </row>
    <row r="1362" customFormat="false" ht="15" hidden="false" customHeight="false" outlineLevel="0" collapsed="false">
      <c r="A1362" s="3" t="s">
        <v>416</v>
      </c>
      <c r="B1362" s="3" t="s">
        <v>11</v>
      </c>
      <c r="C1362" s="3" t="s">
        <v>8</v>
      </c>
      <c r="D1362" s="3" t="s">
        <v>13</v>
      </c>
      <c r="E1362" s="3" t="n">
        <v>151.06</v>
      </c>
      <c r="F1362" s="3" t="n">
        <v>5427186</v>
      </c>
      <c r="G1362" s="3" t="n">
        <v>0</v>
      </c>
      <c r="H1362" s="3" t="n">
        <v>0</v>
      </c>
    </row>
    <row r="1363" customFormat="false" ht="15" hidden="false" customHeight="false" outlineLevel="0" collapsed="false">
      <c r="A1363" s="3" t="s">
        <v>417</v>
      </c>
      <c r="B1363" s="3" t="s">
        <v>11</v>
      </c>
      <c r="C1363" s="3" t="s">
        <v>8</v>
      </c>
      <c r="D1363" s="3" t="s">
        <v>13</v>
      </c>
      <c r="E1363" s="3" t="n">
        <v>152.61</v>
      </c>
      <c r="F1363" s="3" t="n">
        <v>5548304</v>
      </c>
      <c r="G1363" s="3" t="n">
        <v>2</v>
      </c>
      <c r="H1363" s="3" t="n">
        <v>657279.33</v>
      </c>
    </row>
    <row r="1364" customFormat="false" ht="15" hidden="false" customHeight="false" outlineLevel="0" collapsed="false">
      <c r="A1364" s="3" t="s">
        <v>418</v>
      </c>
      <c r="B1364" s="3" t="s">
        <v>11</v>
      </c>
      <c r="C1364" s="3" t="s">
        <v>8</v>
      </c>
      <c r="D1364" s="3" t="s">
        <v>13</v>
      </c>
      <c r="E1364" s="3" t="n">
        <v>154.3</v>
      </c>
      <c r="F1364" s="3" t="n">
        <v>6833984</v>
      </c>
      <c r="G1364" s="3" t="n">
        <v>0</v>
      </c>
      <c r="H1364" s="3" t="n">
        <v>0</v>
      </c>
    </row>
    <row r="1365" customFormat="false" ht="15" hidden="false" customHeight="false" outlineLevel="0" collapsed="false">
      <c r="A1365" s="3" t="s">
        <v>419</v>
      </c>
      <c r="B1365" s="3" t="s">
        <v>11</v>
      </c>
      <c r="C1365" s="3" t="s">
        <v>8</v>
      </c>
      <c r="D1365" s="3" t="s">
        <v>13</v>
      </c>
      <c r="E1365" s="3" t="n">
        <v>152.68</v>
      </c>
      <c r="F1365" s="3" t="n">
        <v>1996131</v>
      </c>
      <c r="G1365" s="3" t="n">
        <v>1</v>
      </c>
      <c r="H1365" s="3" t="n">
        <v>755321.27</v>
      </c>
    </row>
    <row r="1366" customFormat="false" ht="15" hidden="false" customHeight="false" outlineLevel="0" collapsed="false">
      <c r="A1366" s="3" t="s">
        <v>420</v>
      </c>
      <c r="B1366" s="3" t="s">
        <v>11</v>
      </c>
      <c r="C1366" s="3" t="s">
        <v>8</v>
      </c>
      <c r="D1366" s="3" t="s">
        <v>13</v>
      </c>
      <c r="E1366" s="3" t="n">
        <v>151.14</v>
      </c>
      <c r="F1366" s="3" t="n">
        <v>7953254</v>
      </c>
      <c r="G1366" s="3" t="n">
        <v>2</v>
      </c>
      <c r="H1366" s="3" t="n">
        <v>505333</v>
      </c>
    </row>
    <row r="1367" customFormat="false" ht="15" hidden="false" customHeight="false" outlineLevel="0" collapsed="false">
      <c r="A1367" s="3" t="s">
        <v>421</v>
      </c>
      <c r="B1367" s="3" t="s">
        <v>11</v>
      </c>
      <c r="C1367" s="3" t="s">
        <v>8</v>
      </c>
      <c r="D1367" s="3" t="s">
        <v>13</v>
      </c>
      <c r="E1367" s="3" t="n">
        <v>150.53</v>
      </c>
      <c r="F1367" s="3" t="n">
        <v>3177829</v>
      </c>
      <c r="G1367" s="3" t="n">
        <v>2</v>
      </c>
      <c r="H1367" s="3" t="n">
        <v>224394.12</v>
      </c>
    </row>
    <row r="1368" customFormat="false" ht="15" hidden="false" customHeight="false" outlineLevel="0" collapsed="false">
      <c r="A1368" s="3" t="s">
        <v>422</v>
      </c>
      <c r="B1368" s="3" t="s">
        <v>11</v>
      </c>
      <c r="C1368" s="3" t="s">
        <v>8</v>
      </c>
      <c r="D1368" s="3" t="s">
        <v>13</v>
      </c>
      <c r="E1368" s="3" t="n">
        <v>152.29</v>
      </c>
      <c r="F1368" s="3" t="n">
        <v>739775</v>
      </c>
      <c r="G1368" s="3" t="n">
        <v>0</v>
      </c>
      <c r="H1368" s="3" t="n">
        <v>0</v>
      </c>
    </row>
    <row r="1369" customFormat="false" ht="15" hidden="false" customHeight="false" outlineLevel="0" collapsed="false">
      <c r="A1369" s="3" t="s">
        <v>423</v>
      </c>
      <c r="B1369" s="3" t="s">
        <v>11</v>
      </c>
      <c r="C1369" s="3" t="s">
        <v>8</v>
      </c>
      <c r="D1369" s="3" t="s">
        <v>13</v>
      </c>
      <c r="E1369" s="3" t="n">
        <v>154.98</v>
      </c>
      <c r="F1369" s="3" t="n">
        <v>2433666</v>
      </c>
      <c r="G1369" s="3" t="n">
        <v>2</v>
      </c>
      <c r="H1369" s="3" t="n">
        <v>1426784.84</v>
      </c>
    </row>
    <row r="1370" customFormat="false" ht="15" hidden="false" customHeight="false" outlineLevel="0" collapsed="false">
      <c r="A1370" s="3" t="s">
        <v>424</v>
      </c>
      <c r="B1370" s="3" t="s">
        <v>11</v>
      </c>
      <c r="C1370" s="3" t="s">
        <v>8</v>
      </c>
      <c r="D1370" s="3" t="s">
        <v>13</v>
      </c>
      <c r="E1370" s="3" t="n">
        <v>156.15</v>
      </c>
      <c r="F1370" s="3" t="n">
        <v>7082852</v>
      </c>
      <c r="G1370" s="3" t="n">
        <v>2</v>
      </c>
      <c r="H1370" s="3" t="n">
        <v>723777.96</v>
      </c>
    </row>
    <row r="1371" customFormat="false" ht="15" hidden="false" customHeight="false" outlineLevel="0" collapsed="false">
      <c r="A1371" s="3" t="s">
        <v>425</v>
      </c>
      <c r="B1371" s="3" t="s">
        <v>11</v>
      </c>
      <c r="C1371" s="3" t="s">
        <v>8</v>
      </c>
      <c r="D1371" s="3" t="s">
        <v>13</v>
      </c>
      <c r="E1371" s="3" t="n">
        <v>155.98</v>
      </c>
      <c r="F1371" s="3" t="n">
        <v>5798036</v>
      </c>
      <c r="G1371" s="3" t="n">
        <v>6</v>
      </c>
      <c r="H1371" s="3" t="n">
        <v>2278884.56</v>
      </c>
    </row>
    <row r="1372" customFormat="false" ht="15" hidden="false" customHeight="false" outlineLevel="0" collapsed="false">
      <c r="A1372" s="3" t="s">
        <v>426</v>
      </c>
      <c r="B1372" s="3" t="s">
        <v>11</v>
      </c>
      <c r="C1372" s="3" t="s">
        <v>8</v>
      </c>
      <c r="D1372" s="3" t="s">
        <v>13</v>
      </c>
      <c r="E1372" s="3" t="n">
        <v>157.59</v>
      </c>
      <c r="F1372" s="3" t="n">
        <v>6811977</v>
      </c>
      <c r="G1372" s="3" t="n">
        <v>1</v>
      </c>
      <c r="H1372" s="3" t="n">
        <v>479562.24</v>
      </c>
    </row>
    <row r="1373" customFormat="false" ht="15" hidden="false" customHeight="false" outlineLevel="0" collapsed="false">
      <c r="A1373" s="3" t="s">
        <v>427</v>
      </c>
      <c r="B1373" s="3" t="s">
        <v>11</v>
      </c>
      <c r="C1373" s="3" t="s">
        <v>8</v>
      </c>
      <c r="D1373" s="3" t="s">
        <v>13</v>
      </c>
      <c r="E1373" s="3" t="n">
        <v>158.63</v>
      </c>
      <c r="F1373" s="3" t="n">
        <v>6677076</v>
      </c>
      <c r="G1373" s="3" t="n">
        <v>1</v>
      </c>
      <c r="H1373" s="3" t="n">
        <v>665942.35</v>
      </c>
    </row>
    <row r="1374" customFormat="false" ht="15" hidden="false" customHeight="false" outlineLevel="0" collapsed="false">
      <c r="A1374" s="3" t="s">
        <v>428</v>
      </c>
      <c r="B1374" s="3" t="s">
        <v>11</v>
      </c>
      <c r="C1374" s="3" t="s">
        <v>8</v>
      </c>
      <c r="D1374" s="3" t="s">
        <v>13</v>
      </c>
      <c r="E1374" s="3" t="n">
        <v>159.51</v>
      </c>
      <c r="F1374" s="3" t="n">
        <v>7031521</v>
      </c>
      <c r="G1374" s="3" t="n">
        <v>2</v>
      </c>
      <c r="H1374" s="3" t="n">
        <v>204404.31</v>
      </c>
    </row>
    <row r="1375" customFormat="false" ht="15" hidden="false" customHeight="false" outlineLevel="0" collapsed="false">
      <c r="A1375" s="3" t="s">
        <v>429</v>
      </c>
      <c r="B1375" s="3" t="s">
        <v>11</v>
      </c>
      <c r="C1375" s="3" t="s">
        <v>8</v>
      </c>
      <c r="D1375" s="3" t="s">
        <v>13</v>
      </c>
      <c r="E1375" s="3" t="n">
        <v>160.94</v>
      </c>
      <c r="F1375" s="3" t="n">
        <v>5994139</v>
      </c>
      <c r="G1375" s="3" t="n">
        <v>1</v>
      </c>
      <c r="H1375" s="3" t="n">
        <v>439287.13</v>
      </c>
    </row>
    <row r="1376" customFormat="false" ht="15" hidden="false" customHeight="false" outlineLevel="0" collapsed="false">
      <c r="A1376" s="3" t="s">
        <v>430</v>
      </c>
      <c r="B1376" s="3" t="s">
        <v>11</v>
      </c>
      <c r="C1376" s="3" t="s">
        <v>8</v>
      </c>
      <c r="D1376" s="3" t="s">
        <v>13</v>
      </c>
      <c r="E1376" s="3" t="n">
        <v>160.05</v>
      </c>
      <c r="F1376" s="3" t="n">
        <v>1533293</v>
      </c>
      <c r="G1376" s="3" t="n">
        <v>4</v>
      </c>
      <c r="H1376" s="3" t="n">
        <v>1206448.83</v>
      </c>
    </row>
    <row r="1377" customFormat="false" ht="15" hidden="false" customHeight="false" outlineLevel="0" collapsed="false">
      <c r="A1377" s="3" t="s">
        <v>431</v>
      </c>
      <c r="B1377" s="3" t="s">
        <v>11</v>
      </c>
      <c r="C1377" s="3" t="s">
        <v>8</v>
      </c>
      <c r="D1377" s="3" t="s">
        <v>13</v>
      </c>
      <c r="E1377" s="3" t="n">
        <v>161.86</v>
      </c>
      <c r="F1377" s="3" t="n">
        <v>6568589</v>
      </c>
      <c r="G1377" s="3" t="n">
        <v>0</v>
      </c>
      <c r="H1377" s="3" t="n">
        <v>0</v>
      </c>
    </row>
    <row r="1378" customFormat="false" ht="15" hidden="false" customHeight="false" outlineLevel="0" collapsed="false">
      <c r="A1378" s="3" t="s">
        <v>432</v>
      </c>
      <c r="B1378" s="3" t="s">
        <v>11</v>
      </c>
      <c r="C1378" s="3" t="s">
        <v>8</v>
      </c>
      <c r="D1378" s="3" t="s">
        <v>13</v>
      </c>
      <c r="E1378" s="3" t="n">
        <v>159.32</v>
      </c>
      <c r="F1378" s="3" t="n">
        <v>3293272</v>
      </c>
      <c r="G1378" s="3" t="n">
        <v>2</v>
      </c>
      <c r="H1378" s="3" t="n">
        <v>464902.85</v>
      </c>
    </row>
    <row r="1379" customFormat="false" ht="15" hidden="false" customHeight="false" outlineLevel="0" collapsed="false">
      <c r="A1379" s="3" t="s">
        <v>433</v>
      </c>
      <c r="B1379" s="3" t="s">
        <v>11</v>
      </c>
      <c r="C1379" s="3" t="s">
        <v>8</v>
      </c>
      <c r="D1379" s="3" t="s">
        <v>13</v>
      </c>
      <c r="E1379" s="3" t="n">
        <v>159.41</v>
      </c>
      <c r="F1379" s="3" t="n">
        <v>3662916</v>
      </c>
      <c r="G1379" s="3" t="n">
        <v>3</v>
      </c>
      <c r="H1379" s="3" t="n">
        <v>1566805.05</v>
      </c>
    </row>
    <row r="1380" customFormat="false" ht="15" hidden="false" customHeight="false" outlineLevel="0" collapsed="false">
      <c r="A1380" s="3" t="s">
        <v>434</v>
      </c>
      <c r="B1380" s="3" t="s">
        <v>11</v>
      </c>
      <c r="C1380" s="3" t="s">
        <v>8</v>
      </c>
      <c r="D1380" s="3" t="s">
        <v>13</v>
      </c>
      <c r="E1380" s="3" t="n">
        <v>156.71</v>
      </c>
      <c r="F1380" s="3" t="n">
        <v>3569819</v>
      </c>
      <c r="G1380" s="3" t="n">
        <v>2</v>
      </c>
      <c r="H1380" s="3" t="n">
        <v>624211.7</v>
      </c>
    </row>
    <row r="1381" customFormat="false" ht="15" hidden="false" customHeight="false" outlineLevel="0" collapsed="false">
      <c r="A1381" s="3" t="s">
        <v>435</v>
      </c>
      <c r="B1381" s="3" t="s">
        <v>11</v>
      </c>
      <c r="C1381" s="3" t="s">
        <v>8</v>
      </c>
      <c r="D1381" s="3" t="s">
        <v>13</v>
      </c>
      <c r="E1381" s="3" t="n">
        <v>151.39</v>
      </c>
      <c r="F1381" s="3" t="n">
        <v>1591882</v>
      </c>
      <c r="G1381" s="3" t="n">
        <v>2</v>
      </c>
      <c r="H1381" s="3" t="n">
        <v>611869.96</v>
      </c>
    </row>
    <row r="1382" customFormat="false" ht="15" hidden="false" customHeight="false" outlineLevel="0" collapsed="false">
      <c r="A1382" s="3" t="s">
        <v>436</v>
      </c>
      <c r="B1382" s="3" t="s">
        <v>11</v>
      </c>
      <c r="C1382" s="3" t="s">
        <v>8</v>
      </c>
      <c r="D1382" s="3" t="s">
        <v>13</v>
      </c>
      <c r="E1382" s="3" t="n">
        <v>152.76</v>
      </c>
      <c r="F1382" s="3" t="n">
        <v>1135836</v>
      </c>
      <c r="G1382" s="3" t="n">
        <v>4</v>
      </c>
      <c r="H1382" s="3" t="n">
        <v>2212254.08</v>
      </c>
    </row>
    <row r="1383" customFormat="false" ht="15" hidden="false" customHeight="false" outlineLevel="0" collapsed="false">
      <c r="A1383" s="3" t="s">
        <v>437</v>
      </c>
      <c r="B1383" s="3" t="s">
        <v>11</v>
      </c>
      <c r="C1383" s="3" t="s">
        <v>8</v>
      </c>
      <c r="D1383" s="3" t="s">
        <v>13</v>
      </c>
      <c r="E1383" s="3" t="n">
        <v>149.69</v>
      </c>
      <c r="F1383" s="3" t="n">
        <v>5451321</v>
      </c>
      <c r="G1383" s="3" t="n">
        <v>4</v>
      </c>
      <c r="H1383" s="3" t="n">
        <v>2185720.06</v>
      </c>
    </row>
    <row r="1384" customFormat="false" ht="15" hidden="false" customHeight="false" outlineLevel="0" collapsed="false">
      <c r="A1384" s="3" t="s">
        <v>438</v>
      </c>
      <c r="B1384" s="3" t="s">
        <v>11</v>
      </c>
      <c r="C1384" s="3" t="s">
        <v>8</v>
      </c>
      <c r="D1384" s="3" t="s">
        <v>13</v>
      </c>
      <c r="E1384" s="3" t="n">
        <v>156.71</v>
      </c>
      <c r="F1384" s="3" t="n">
        <v>5237056</v>
      </c>
      <c r="G1384" s="3" t="n">
        <v>3</v>
      </c>
      <c r="H1384" s="3" t="n">
        <v>1425456.22</v>
      </c>
    </row>
    <row r="1385" customFormat="false" ht="15" hidden="false" customHeight="false" outlineLevel="0" collapsed="false">
      <c r="A1385" s="3" t="s">
        <v>439</v>
      </c>
      <c r="B1385" s="3" t="s">
        <v>11</v>
      </c>
      <c r="C1385" s="3" t="s">
        <v>8</v>
      </c>
      <c r="D1385" s="3" t="s">
        <v>13</v>
      </c>
      <c r="E1385" s="3" t="n">
        <v>155.77</v>
      </c>
      <c r="F1385" s="3" t="n">
        <v>5606529</v>
      </c>
      <c r="G1385" s="3" t="n">
        <v>2</v>
      </c>
      <c r="H1385" s="3" t="n">
        <v>339675.56</v>
      </c>
    </row>
    <row r="1386" customFormat="false" ht="15" hidden="false" customHeight="false" outlineLevel="0" collapsed="false">
      <c r="A1386" s="3" t="s">
        <v>440</v>
      </c>
      <c r="B1386" s="3" t="s">
        <v>11</v>
      </c>
      <c r="C1386" s="3" t="s">
        <v>8</v>
      </c>
      <c r="D1386" s="3" t="s">
        <v>13</v>
      </c>
      <c r="E1386" s="3" t="n">
        <v>151.77</v>
      </c>
      <c r="F1386" s="3" t="n">
        <v>7319231</v>
      </c>
      <c r="G1386" s="3" t="n">
        <v>3</v>
      </c>
      <c r="H1386" s="3" t="n">
        <v>1190013.49</v>
      </c>
    </row>
    <row r="1387" customFormat="false" ht="15" hidden="false" customHeight="false" outlineLevel="0" collapsed="false">
      <c r="A1387" s="3" t="s">
        <v>441</v>
      </c>
      <c r="B1387" s="3" t="s">
        <v>11</v>
      </c>
      <c r="C1387" s="3" t="s">
        <v>8</v>
      </c>
      <c r="D1387" s="3" t="s">
        <v>13</v>
      </c>
      <c r="E1387" s="3" t="n">
        <v>153.99</v>
      </c>
      <c r="F1387" s="3" t="n">
        <v>3846417</v>
      </c>
      <c r="G1387" s="3" t="n">
        <v>1</v>
      </c>
      <c r="H1387" s="3" t="n">
        <v>765837.16</v>
      </c>
    </row>
    <row r="1388" customFormat="false" ht="15" hidden="false" customHeight="false" outlineLevel="0" collapsed="false">
      <c r="A1388" s="3" t="s">
        <v>442</v>
      </c>
      <c r="B1388" s="3" t="s">
        <v>11</v>
      </c>
      <c r="C1388" s="3" t="s">
        <v>8</v>
      </c>
      <c r="D1388" s="3" t="s">
        <v>13</v>
      </c>
      <c r="E1388" s="3" t="n">
        <v>154.12</v>
      </c>
      <c r="F1388" s="3" t="n">
        <v>5390278</v>
      </c>
      <c r="G1388" s="3" t="n">
        <v>1</v>
      </c>
      <c r="H1388" s="3" t="n">
        <v>114079.43</v>
      </c>
    </row>
    <row r="1389" customFormat="false" ht="15" hidden="false" customHeight="false" outlineLevel="0" collapsed="false">
      <c r="A1389" s="3" t="s">
        <v>443</v>
      </c>
      <c r="B1389" s="3" t="s">
        <v>11</v>
      </c>
      <c r="C1389" s="3" t="s">
        <v>8</v>
      </c>
      <c r="D1389" s="3" t="s">
        <v>13</v>
      </c>
      <c r="E1389" s="3" t="n">
        <v>152.25</v>
      </c>
      <c r="F1389" s="3" t="n">
        <v>2761485</v>
      </c>
      <c r="G1389" s="3" t="n">
        <v>3</v>
      </c>
      <c r="H1389" s="3" t="n">
        <v>498470.9</v>
      </c>
    </row>
    <row r="1390" customFormat="false" ht="15" hidden="false" customHeight="false" outlineLevel="0" collapsed="false">
      <c r="A1390" s="3" t="s">
        <v>444</v>
      </c>
      <c r="B1390" s="3" t="s">
        <v>11</v>
      </c>
      <c r="C1390" s="3" t="s">
        <v>8</v>
      </c>
      <c r="D1390" s="3" t="s">
        <v>13</v>
      </c>
      <c r="E1390" s="3" t="n">
        <v>146.83</v>
      </c>
      <c r="F1390" s="3" t="n">
        <v>6050391</v>
      </c>
      <c r="G1390" s="3" t="n">
        <v>2</v>
      </c>
      <c r="H1390" s="3" t="n">
        <v>371758.55</v>
      </c>
    </row>
    <row r="1391" customFormat="false" ht="15" hidden="false" customHeight="false" outlineLevel="0" collapsed="false">
      <c r="A1391" s="3" t="s">
        <v>445</v>
      </c>
      <c r="B1391" s="3" t="s">
        <v>11</v>
      </c>
      <c r="C1391" s="3" t="s">
        <v>8</v>
      </c>
      <c r="D1391" s="3" t="s">
        <v>13</v>
      </c>
      <c r="E1391" s="3" t="n">
        <v>152.61</v>
      </c>
      <c r="F1391" s="3" t="n">
        <v>4410018</v>
      </c>
      <c r="G1391" s="3" t="n">
        <v>2</v>
      </c>
      <c r="H1391" s="3" t="n">
        <v>853401.64</v>
      </c>
    </row>
    <row r="1392" customFormat="false" ht="15" hidden="false" customHeight="false" outlineLevel="0" collapsed="false">
      <c r="A1392" s="3" t="s">
        <v>446</v>
      </c>
      <c r="B1392" s="3" t="s">
        <v>11</v>
      </c>
      <c r="C1392" s="3" t="s">
        <v>8</v>
      </c>
      <c r="D1392" s="3" t="s">
        <v>13</v>
      </c>
      <c r="E1392" s="3" t="n">
        <v>158.69</v>
      </c>
      <c r="F1392" s="3" t="n">
        <v>6474490</v>
      </c>
      <c r="G1392" s="3" t="n">
        <v>1</v>
      </c>
      <c r="H1392" s="3" t="n">
        <v>298284</v>
      </c>
    </row>
    <row r="1393" customFormat="false" ht="15" hidden="false" customHeight="false" outlineLevel="0" collapsed="false">
      <c r="A1393" s="3" t="s">
        <v>447</v>
      </c>
      <c r="B1393" s="3" t="s">
        <v>11</v>
      </c>
      <c r="C1393" s="3" t="s">
        <v>8</v>
      </c>
      <c r="D1393" s="3" t="s">
        <v>13</v>
      </c>
      <c r="E1393" s="3" t="n">
        <v>156.92</v>
      </c>
      <c r="F1393" s="3" t="n">
        <v>1328314</v>
      </c>
      <c r="G1393" s="3" t="n">
        <v>0</v>
      </c>
      <c r="H1393" s="3" t="n">
        <v>0</v>
      </c>
    </row>
    <row r="1394" customFormat="false" ht="15" hidden="false" customHeight="false" outlineLevel="0" collapsed="false">
      <c r="A1394" s="3" t="s">
        <v>448</v>
      </c>
      <c r="B1394" s="3" t="s">
        <v>11</v>
      </c>
      <c r="C1394" s="3" t="s">
        <v>8</v>
      </c>
      <c r="D1394" s="3" t="s">
        <v>13</v>
      </c>
      <c r="E1394" s="3" t="n">
        <v>155.78</v>
      </c>
      <c r="F1394" s="3" t="n">
        <v>3158550</v>
      </c>
      <c r="G1394" s="3" t="n">
        <v>0</v>
      </c>
      <c r="H1394" s="3" t="n">
        <v>0</v>
      </c>
    </row>
    <row r="1395" customFormat="false" ht="15" hidden="false" customHeight="false" outlineLevel="0" collapsed="false">
      <c r="A1395" s="3" t="s">
        <v>449</v>
      </c>
      <c r="B1395" s="3" t="s">
        <v>11</v>
      </c>
      <c r="C1395" s="3" t="s">
        <v>8</v>
      </c>
      <c r="D1395" s="3" t="s">
        <v>13</v>
      </c>
      <c r="E1395" s="3" t="n">
        <v>159.68</v>
      </c>
      <c r="F1395" s="3" t="n">
        <v>3898603</v>
      </c>
      <c r="G1395" s="3" t="n">
        <v>2</v>
      </c>
      <c r="H1395" s="3" t="n">
        <v>544612.32</v>
      </c>
    </row>
    <row r="1396" customFormat="false" ht="15" hidden="false" customHeight="false" outlineLevel="0" collapsed="false">
      <c r="A1396" s="3" t="s">
        <v>450</v>
      </c>
      <c r="B1396" s="3" t="s">
        <v>11</v>
      </c>
      <c r="C1396" s="3" t="s">
        <v>8</v>
      </c>
      <c r="D1396" s="3" t="s">
        <v>13</v>
      </c>
      <c r="E1396" s="3" t="n">
        <v>160.92</v>
      </c>
      <c r="F1396" s="3" t="n">
        <v>4741979</v>
      </c>
      <c r="G1396" s="3" t="n">
        <v>2</v>
      </c>
      <c r="H1396" s="3" t="n">
        <v>667200.63</v>
      </c>
    </row>
    <row r="1397" customFormat="false" ht="15" hidden="false" customHeight="false" outlineLevel="0" collapsed="false">
      <c r="A1397" s="3" t="s">
        <v>451</v>
      </c>
      <c r="B1397" s="3" t="s">
        <v>11</v>
      </c>
      <c r="C1397" s="3" t="s">
        <v>8</v>
      </c>
      <c r="D1397" s="3" t="s">
        <v>13</v>
      </c>
      <c r="E1397" s="3" t="n">
        <v>164.14</v>
      </c>
      <c r="F1397" s="3" t="n">
        <v>2634016</v>
      </c>
      <c r="G1397" s="3" t="n">
        <v>2</v>
      </c>
      <c r="H1397" s="3" t="n">
        <v>425594.95</v>
      </c>
    </row>
    <row r="1398" customFormat="false" ht="15" hidden="false" customHeight="false" outlineLevel="0" collapsed="false">
      <c r="A1398" s="3" t="s">
        <v>452</v>
      </c>
      <c r="B1398" s="3" t="s">
        <v>11</v>
      </c>
      <c r="C1398" s="3" t="s">
        <v>8</v>
      </c>
      <c r="D1398" s="3" t="s">
        <v>13</v>
      </c>
      <c r="E1398" s="3" t="n">
        <v>161.59</v>
      </c>
      <c r="F1398" s="3" t="n">
        <v>5857632</v>
      </c>
      <c r="G1398" s="3" t="n">
        <v>7</v>
      </c>
      <c r="H1398" s="3" t="n">
        <v>2817967.99</v>
      </c>
    </row>
    <row r="1399" customFormat="false" ht="15" hidden="false" customHeight="false" outlineLevel="0" collapsed="false">
      <c r="A1399" s="3" t="s">
        <v>453</v>
      </c>
      <c r="B1399" s="3" t="s">
        <v>11</v>
      </c>
      <c r="C1399" s="3" t="s">
        <v>8</v>
      </c>
      <c r="D1399" s="3" t="s">
        <v>13</v>
      </c>
      <c r="E1399" s="3" t="n">
        <v>159.43</v>
      </c>
      <c r="F1399" s="3" t="n">
        <v>3209506</v>
      </c>
      <c r="G1399" s="3" t="n">
        <v>2</v>
      </c>
      <c r="H1399" s="3" t="n">
        <v>868733.41</v>
      </c>
    </row>
    <row r="1400" customFormat="false" ht="15" hidden="false" customHeight="false" outlineLevel="0" collapsed="false">
      <c r="A1400" s="3" t="s">
        <v>454</v>
      </c>
      <c r="B1400" s="3" t="s">
        <v>11</v>
      </c>
      <c r="C1400" s="3" t="s">
        <v>8</v>
      </c>
      <c r="D1400" s="3" t="s">
        <v>13</v>
      </c>
      <c r="E1400" s="3" t="n">
        <v>159.17</v>
      </c>
      <c r="F1400" s="3" t="n">
        <v>1114603</v>
      </c>
      <c r="G1400" s="3" t="n">
        <v>4</v>
      </c>
      <c r="H1400" s="3" t="n">
        <v>702671.46</v>
      </c>
    </row>
    <row r="1401" customFormat="false" ht="15" hidden="false" customHeight="false" outlineLevel="0" collapsed="false">
      <c r="A1401" s="3" t="s">
        <v>455</v>
      </c>
      <c r="B1401" s="3" t="s">
        <v>11</v>
      </c>
      <c r="C1401" s="3" t="s">
        <v>8</v>
      </c>
      <c r="D1401" s="3" t="s">
        <v>13</v>
      </c>
      <c r="E1401" s="3" t="n">
        <v>164.73</v>
      </c>
      <c r="F1401" s="3" t="n">
        <v>4446917</v>
      </c>
      <c r="G1401" s="3" t="n">
        <v>1</v>
      </c>
      <c r="H1401" s="3" t="n">
        <v>428994.88</v>
      </c>
    </row>
    <row r="1402" customFormat="false" ht="15" hidden="false" customHeight="false" outlineLevel="0" collapsed="false">
      <c r="A1402" s="3" t="s">
        <v>456</v>
      </c>
      <c r="B1402" s="3" t="s">
        <v>11</v>
      </c>
      <c r="C1402" s="3" t="s">
        <v>8</v>
      </c>
      <c r="D1402" s="3" t="s">
        <v>13</v>
      </c>
      <c r="E1402" s="3" t="n">
        <v>167.11</v>
      </c>
      <c r="F1402" s="3" t="n">
        <v>2477702</v>
      </c>
      <c r="G1402" s="3" t="n">
        <v>2</v>
      </c>
      <c r="H1402" s="3" t="n">
        <v>885132.45</v>
      </c>
    </row>
    <row r="1403" customFormat="false" ht="15" hidden="false" customHeight="false" outlineLevel="0" collapsed="false">
      <c r="A1403" s="3" t="s">
        <v>457</v>
      </c>
      <c r="B1403" s="3" t="s">
        <v>11</v>
      </c>
      <c r="C1403" s="3" t="s">
        <v>8</v>
      </c>
      <c r="D1403" s="3" t="s">
        <v>13</v>
      </c>
      <c r="E1403" s="3" t="n">
        <v>163.96</v>
      </c>
      <c r="F1403" s="3" t="n">
        <v>7799543</v>
      </c>
      <c r="G1403" s="3" t="n">
        <v>2</v>
      </c>
      <c r="H1403" s="3" t="n">
        <v>890805.1</v>
      </c>
    </row>
    <row r="1404" customFormat="false" ht="15" hidden="false" customHeight="false" outlineLevel="0" collapsed="false">
      <c r="A1404" s="3" t="s">
        <v>458</v>
      </c>
      <c r="B1404" s="3" t="s">
        <v>11</v>
      </c>
      <c r="C1404" s="3" t="s">
        <v>8</v>
      </c>
      <c r="D1404" s="3" t="s">
        <v>13</v>
      </c>
      <c r="E1404" s="3" t="n">
        <v>163.99</v>
      </c>
      <c r="F1404" s="3" t="n">
        <v>5833629</v>
      </c>
      <c r="G1404" s="3" t="n">
        <v>2</v>
      </c>
      <c r="H1404" s="3" t="n">
        <v>1421171.95</v>
      </c>
    </row>
    <row r="1405" customFormat="false" ht="15" hidden="false" customHeight="false" outlineLevel="0" collapsed="false">
      <c r="A1405" s="3" t="s">
        <v>459</v>
      </c>
      <c r="B1405" s="3" t="s">
        <v>11</v>
      </c>
      <c r="C1405" s="3" t="s">
        <v>8</v>
      </c>
      <c r="D1405" s="3" t="s">
        <v>13</v>
      </c>
      <c r="E1405" s="3" t="n">
        <v>167.17</v>
      </c>
      <c r="F1405" s="3" t="n">
        <v>4050166</v>
      </c>
      <c r="G1405" s="3" t="n">
        <v>1</v>
      </c>
      <c r="H1405" s="3" t="n">
        <v>710894.73</v>
      </c>
    </row>
    <row r="1406" customFormat="false" ht="15" hidden="false" customHeight="false" outlineLevel="0" collapsed="false">
      <c r="A1406" s="3" t="s">
        <v>460</v>
      </c>
      <c r="B1406" s="3" t="s">
        <v>11</v>
      </c>
      <c r="C1406" s="3" t="s">
        <v>8</v>
      </c>
      <c r="D1406" s="3" t="s">
        <v>13</v>
      </c>
      <c r="E1406" s="3" t="n">
        <v>170.6</v>
      </c>
      <c r="F1406" s="3" t="n">
        <v>7638663</v>
      </c>
      <c r="G1406" s="3" t="n">
        <v>3</v>
      </c>
      <c r="H1406" s="3" t="n">
        <v>1530311.02</v>
      </c>
    </row>
    <row r="1407" customFormat="false" ht="15" hidden="false" customHeight="false" outlineLevel="0" collapsed="false">
      <c r="A1407" s="3" t="s">
        <v>461</v>
      </c>
      <c r="B1407" s="3" t="s">
        <v>11</v>
      </c>
      <c r="C1407" s="3" t="s">
        <v>8</v>
      </c>
      <c r="D1407" s="3" t="s">
        <v>13</v>
      </c>
      <c r="E1407" s="3" t="n">
        <v>168.08</v>
      </c>
      <c r="F1407" s="3" t="n">
        <v>1649783</v>
      </c>
      <c r="G1407" s="3" t="n">
        <v>6</v>
      </c>
      <c r="H1407" s="3" t="n">
        <v>1908489.66</v>
      </c>
    </row>
    <row r="1408" customFormat="false" ht="15" hidden="false" customHeight="false" outlineLevel="0" collapsed="false">
      <c r="A1408" s="3" t="s">
        <v>462</v>
      </c>
      <c r="B1408" s="3" t="s">
        <v>11</v>
      </c>
      <c r="C1408" s="3" t="s">
        <v>8</v>
      </c>
      <c r="D1408" s="3" t="s">
        <v>13</v>
      </c>
      <c r="E1408" s="3" t="n">
        <v>166.24</v>
      </c>
      <c r="F1408" s="3" t="n">
        <v>4144441</v>
      </c>
      <c r="G1408" s="3" t="n">
        <v>2</v>
      </c>
      <c r="H1408" s="3" t="n">
        <v>1092395.98</v>
      </c>
    </row>
    <row r="1409" customFormat="false" ht="15" hidden="false" customHeight="false" outlineLevel="0" collapsed="false">
      <c r="A1409" s="3" t="s">
        <v>463</v>
      </c>
      <c r="B1409" s="3" t="s">
        <v>11</v>
      </c>
      <c r="C1409" s="3" t="s">
        <v>8</v>
      </c>
      <c r="D1409" s="3" t="s">
        <v>13</v>
      </c>
      <c r="E1409" s="3" t="n">
        <v>166.68</v>
      </c>
      <c r="F1409" s="3" t="n">
        <v>7167929</v>
      </c>
      <c r="G1409" s="3" t="n">
        <v>2</v>
      </c>
      <c r="H1409" s="3" t="n">
        <v>902887.88</v>
      </c>
    </row>
    <row r="1410" customFormat="false" ht="15" hidden="false" customHeight="false" outlineLevel="0" collapsed="false">
      <c r="A1410" s="3" t="s">
        <v>464</v>
      </c>
      <c r="B1410" s="3" t="s">
        <v>11</v>
      </c>
      <c r="C1410" s="3" t="s">
        <v>8</v>
      </c>
      <c r="D1410" s="3" t="s">
        <v>13</v>
      </c>
      <c r="E1410" s="3" t="n">
        <v>165.09</v>
      </c>
      <c r="F1410" s="3" t="n">
        <v>1417459</v>
      </c>
      <c r="G1410" s="3" t="n">
        <v>0</v>
      </c>
      <c r="H1410" s="3" t="n">
        <v>0</v>
      </c>
    </row>
    <row r="1411" customFormat="false" ht="15" hidden="false" customHeight="false" outlineLevel="0" collapsed="false">
      <c r="A1411" s="3" t="s">
        <v>465</v>
      </c>
      <c r="B1411" s="3" t="s">
        <v>11</v>
      </c>
      <c r="C1411" s="3" t="s">
        <v>8</v>
      </c>
      <c r="D1411" s="3" t="s">
        <v>13</v>
      </c>
      <c r="E1411" s="3" t="n">
        <v>161.61</v>
      </c>
      <c r="F1411" s="3" t="n">
        <v>7252154</v>
      </c>
      <c r="G1411" s="3" t="n">
        <v>1</v>
      </c>
      <c r="H1411" s="3" t="n">
        <v>776243.3</v>
      </c>
    </row>
    <row r="1412" customFormat="false" ht="15" hidden="false" customHeight="false" outlineLevel="0" collapsed="false">
      <c r="A1412" s="3" t="s">
        <v>466</v>
      </c>
      <c r="B1412" s="3" t="s">
        <v>11</v>
      </c>
      <c r="C1412" s="3" t="s">
        <v>8</v>
      </c>
      <c r="D1412" s="3" t="s">
        <v>13</v>
      </c>
      <c r="E1412" s="3" t="n">
        <v>166.4</v>
      </c>
      <c r="F1412" s="3" t="n">
        <v>5042822</v>
      </c>
      <c r="G1412" s="3" t="n">
        <v>3</v>
      </c>
      <c r="H1412" s="3" t="n">
        <v>1289390.18</v>
      </c>
    </row>
    <row r="1413" customFormat="false" ht="15" hidden="false" customHeight="false" outlineLevel="0" collapsed="false">
      <c r="A1413" s="3" t="s">
        <v>467</v>
      </c>
      <c r="B1413" s="3" t="s">
        <v>11</v>
      </c>
      <c r="C1413" s="3" t="s">
        <v>8</v>
      </c>
      <c r="D1413" s="3" t="s">
        <v>13</v>
      </c>
      <c r="E1413" s="3" t="n">
        <v>166.68</v>
      </c>
      <c r="F1413" s="3" t="n">
        <v>6997591</v>
      </c>
      <c r="G1413" s="3" t="n">
        <v>4</v>
      </c>
      <c r="H1413" s="3" t="n">
        <v>1363642.56</v>
      </c>
    </row>
    <row r="1414" customFormat="false" ht="15" hidden="false" customHeight="false" outlineLevel="0" collapsed="false">
      <c r="A1414" s="3" t="s">
        <v>468</v>
      </c>
      <c r="B1414" s="3" t="s">
        <v>11</v>
      </c>
      <c r="C1414" s="3" t="s">
        <v>8</v>
      </c>
      <c r="D1414" s="3" t="s">
        <v>13</v>
      </c>
      <c r="E1414" s="3" t="n">
        <v>163.15</v>
      </c>
      <c r="F1414" s="3" t="n">
        <v>3572212</v>
      </c>
      <c r="G1414" s="3" t="n">
        <v>2</v>
      </c>
      <c r="H1414" s="3" t="n">
        <v>1028412</v>
      </c>
    </row>
    <row r="1415" customFormat="false" ht="15" hidden="false" customHeight="false" outlineLevel="0" collapsed="false">
      <c r="A1415" s="3" t="s">
        <v>469</v>
      </c>
      <c r="B1415" s="3" t="s">
        <v>11</v>
      </c>
      <c r="C1415" s="3" t="s">
        <v>8</v>
      </c>
      <c r="D1415" s="3" t="s">
        <v>13</v>
      </c>
      <c r="E1415" s="3" t="n">
        <v>163.47</v>
      </c>
      <c r="F1415" s="3" t="n">
        <v>6019345</v>
      </c>
      <c r="G1415" s="3" t="n">
        <v>2</v>
      </c>
      <c r="H1415" s="3" t="n">
        <v>226325.4</v>
      </c>
    </row>
    <row r="1416" customFormat="false" ht="15" hidden="false" customHeight="false" outlineLevel="0" collapsed="false">
      <c r="A1416" s="3" t="s">
        <v>470</v>
      </c>
      <c r="B1416" s="3" t="s">
        <v>11</v>
      </c>
      <c r="C1416" s="3" t="s">
        <v>8</v>
      </c>
      <c r="D1416" s="3" t="s">
        <v>13</v>
      </c>
      <c r="E1416" s="3" t="n">
        <v>166.42</v>
      </c>
      <c r="F1416" s="3" t="n">
        <v>4789960</v>
      </c>
      <c r="G1416" s="3" t="n">
        <v>3</v>
      </c>
      <c r="H1416" s="3" t="n">
        <v>1292388.42</v>
      </c>
    </row>
    <row r="1417" customFormat="false" ht="15" hidden="false" customHeight="false" outlineLevel="0" collapsed="false">
      <c r="A1417" s="3" t="s">
        <v>471</v>
      </c>
      <c r="B1417" s="3" t="s">
        <v>11</v>
      </c>
      <c r="C1417" s="3" t="s">
        <v>8</v>
      </c>
      <c r="D1417" s="3" t="s">
        <v>13</v>
      </c>
      <c r="E1417" s="3" t="n">
        <v>167.77</v>
      </c>
      <c r="F1417" s="3" t="n">
        <v>1943200</v>
      </c>
      <c r="G1417" s="3" t="n">
        <v>1</v>
      </c>
      <c r="H1417" s="3" t="n">
        <v>480422.8</v>
      </c>
    </row>
    <row r="1418" customFormat="false" ht="15" hidden="false" customHeight="false" outlineLevel="0" collapsed="false">
      <c r="A1418" s="3" t="s">
        <v>472</v>
      </c>
      <c r="B1418" s="3" t="s">
        <v>11</v>
      </c>
      <c r="C1418" s="3" t="s">
        <v>8</v>
      </c>
      <c r="D1418" s="3" t="s">
        <v>13</v>
      </c>
      <c r="E1418" s="3" t="n">
        <v>163.25</v>
      </c>
      <c r="F1418" s="3" t="n">
        <v>4776832</v>
      </c>
      <c r="G1418" s="3" t="n">
        <v>3</v>
      </c>
      <c r="H1418" s="3" t="n">
        <v>838502.73</v>
      </c>
    </row>
    <row r="1419" customFormat="false" ht="15" hidden="false" customHeight="false" outlineLevel="0" collapsed="false">
      <c r="A1419" s="3" t="s">
        <v>473</v>
      </c>
      <c r="B1419" s="3" t="s">
        <v>11</v>
      </c>
      <c r="C1419" s="3" t="s">
        <v>8</v>
      </c>
      <c r="D1419" s="3" t="s">
        <v>13</v>
      </c>
      <c r="E1419" s="3" t="n">
        <v>164.5</v>
      </c>
      <c r="F1419" s="3" t="n">
        <v>1848075</v>
      </c>
      <c r="G1419" s="3" t="n">
        <v>4</v>
      </c>
      <c r="H1419" s="3" t="n">
        <v>1710271.21</v>
      </c>
    </row>
    <row r="1420" customFormat="false" ht="15" hidden="false" customHeight="false" outlineLevel="0" collapsed="false">
      <c r="A1420" s="3" t="s">
        <v>474</v>
      </c>
      <c r="B1420" s="3" t="s">
        <v>11</v>
      </c>
      <c r="C1420" s="3" t="s">
        <v>8</v>
      </c>
      <c r="D1420" s="3" t="s">
        <v>13</v>
      </c>
      <c r="E1420" s="3" t="n">
        <v>167.64</v>
      </c>
      <c r="F1420" s="3" t="n">
        <v>5792132</v>
      </c>
      <c r="G1420" s="3" t="n">
        <v>2</v>
      </c>
      <c r="H1420" s="3" t="n">
        <v>962076.97</v>
      </c>
    </row>
    <row r="1421" customFormat="false" ht="15" hidden="false" customHeight="false" outlineLevel="0" collapsed="false">
      <c r="A1421" s="3" t="s">
        <v>475</v>
      </c>
      <c r="B1421" s="3" t="s">
        <v>11</v>
      </c>
      <c r="C1421" s="3" t="s">
        <v>8</v>
      </c>
      <c r="D1421" s="3" t="s">
        <v>13</v>
      </c>
      <c r="E1421" s="3" t="n">
        <v>170.14</v>
      </c>
      <c r="F1421" s="3" t="n">
        <v>837377</v>
      </c>
      <c r="G1421" s="3" t="n">
        <v>4</v>
      </c>
      <c r="H1421" s="3" t="n">
        <v>700174.47</v>
      </c>
    </row>
    <row r="1422" customFormat="false" ht="15" hidden="false" customHeight="false" outlineLevel="0" collapsed="false">
      <c r="A1422" s="3" t="s">
        <v>476</v>
      </c>
      <c r="B1422" s="3" t="s">
        <v>11</v>
      </c>
      <c r="C1422" s="3" t="s">
        <v>8</v>
      </c>
      <c r="D1422" s="3" t="s">
        <v>13</v>
      </c>
      <c r="E1422" s="3" t="n">
        <v>167.99</v>
      </c>
      <c r="F1422" s="3" t="n">
        <v>3612023</v>
      </c>
      <c r="G1422" s="3" t="n">
        <v>2</v>
      </c>
      <c r="H1422" s="3" t="n">
        <v>1065946.99</v>
      </c>
    </row>
    <row r="1423" customFormat="false" ht="15" hidden="false" customHeight="false" outlineLevel="0" collapsed="false">
      <c r="A1423" s="3" t="s">
        <v>477</v>
      </c>
      <c r="B1423" s="3" t="s">
        <v>11</v>
      </c>
      <c r="C1423" s="3" t="s">
        <v>8</v>
      </c>
      <c r="D1423" s="3" t="s">
        <v>13</v>
      </c>
      <c r="E1423" s="3" t="n">
        <v>169.69</v>
      </c>
      <c r="F1423" s="3" t="n">
        <v>1761169</v>
      </c>
      <c r="G1423" s="3" t="n">
        <v>3</v>
      </c>
      <c r="H1423" s="3" t="n">
        <v>695567.35</v>
      </c>
    </row>
    <row r="1424" customFormat="false" ht="15" hidden="false" customHeight="false" outlineLevel="0" collapsed="false">
      <c r="A1424" s="3" t="s">
        <v>478</v>
      </c>
      <c r="B1424" s="3" t="s">
        <v>11</v>
      </c>
      <c r="C1424" s="3" t="s">
        <v>8</v>
      </c>
      <c r="D1424" s="3" t="s">
        <v>13</v>
      </c>
      <c r="E1424" s="3" t="n">
        <v>167.64</v>
      </c>
      <c r="F1424" s="3" t="n">
        <v>2800956</v>
      </c>
      <c r="G1424" s="3" t="n">
        <v>0</v>
      </c>
      <c r="H1424" s="3" t="n">
        <v>0</v>
      </c>
    </row>
    <row r="1425" customFormat="false" ht="15" hidden="false" customHeight="false" outlineLevel="0" collapsed="false">
      <c r="A1425" s="3" t="s">
        <v>479</v>
      </c>
      <c r="B1425" s="3" t="s">
        <v>11</v>
      </c>
      <c r="C1425" s="3" t="s">
        <v>8</v>
      </c>
      <c r="D1425" s="3" t="s">
        <v>13</v>
      </c>
      <c r="E1425" s="3" t="n">
        <v>166.11</v>
      </c>
      <c r="F1425" s="3" t="n">
        <v>938763</v>
      </c>
      <c r="G1425" s="3" t="n">
        <v>2</v>
      </c>
      <c r="H1425" s="3" t="n">
        <v>692293.02</v>
      </c>
    </row>
    <row r="1426" customFormat="false" ht="15" hidden="false" customHeight="false" outlineLevel="0" collapsed="false">
      <c r="A1426" s="3" t="s">
        <v>480</v>
      </c>
      <c r="B1426" s="3" t="s">
        <v>11</v>
      </c>
      <c r="C1426" s="3" t="s">
        <v>8</v>
      </c>
      <c r="D1426" s="3" t="s">
        <v>13</v>
      </c>
      <c r="E1426" s="3" t="n">
        <v>167.13</v>
      </c>
      <c r="F1426" s="3" t="n">
        <v>2931633</v>
      </c>
      <c r="G1426" s="3" t="n">
        <v>3</v>
      </c>
      <c r="H1426" s="3" t="n">
        <v>1163820.81</v>
      </c>
    </row>
    <row r="1427" customFormat="false" ht="15" hidden="false" customHeight="false" outlineLevel="0" collapsed="false">
      <c r="A1427" s="3" t="s">
        <v>481</v>
      </c>
      <c r="B1427" s="3" t="s">
        <v>11</v>
      </c>
      <c r="C1427" s="3" t="s">
        <v>8</v>
      </c>
      <c r="D1427" s="3" t="s">
        <v>13</v>
      </c>
      <c r="E1427" s="3" t="n">
        <v>163.14</v>
      </c>
      <c r="F1427" s="3" t="n">
        <v>4895218</v>
      </c>
      <c r="G1427" s="3" t="n">
        <v>0</v>
      </c>
      <c r="H1427" s="3" t="n">
        <v>0</v>
      </c>
    </row>
    <row r="1428" customFormat="false" ht="15" hidden="false" customHeight="false" outlineLevel="0" collapsed="false">
      <c r="A1428" s="3" t="s">
        <v>482</v>
      </c>
      <c r="B1428" s="3" t="s">
        <v>11</v>
      </c>
      <c r="C1428" s="3" t="s">
        <v>8</v>
      </c>
      <c r="D1428" s="3" t="s">
        <v>13</v>
      </c>
      <c r="E1428" s="3" t="n">
        <v>167.03</v>
      </c>
      <c r="F1428" s="3" t="n">
        <v>1363110</v>
      </c>
      <c r="G1428" s="3" t="n">
        <v>1</v>
      </c>
      <c r="H1428" s="3" t="n">
        <v>631618.51</v>
      </c>
    </row>
    <row r="1429" customFormat="false" ht="15" hidden="false" customHeight="false" outlineLevel="0" collapsed="false">
      <c r="A1429" s="3" t="s">
        <v>483</v>
      </c>
      <c r="B1429" s="3" t="s">
        <v>11</v>
      </c>
      <c r="C1429" s="3" t="s">
        <v>8</v>
      </c>
      <c r="D1429" s="3" t="s">
        <v>13</v>
      </c>
      <c r="E1429" s="3" t="n">
        <v>170.16</v>
      </c>
      <c r="F1429" s="3" t="n">
        <v>2253053</v>
      </c>
      <c r="G1429" s="3" t="n">
        <v>1</v>
      </c>
      <c r="H1429" s="3" t="n">
        <v>846094.42</v>
      </c>
    </row>
    <row r="1430" customFormat="false" ht="15" hidden="false" customHeight="false" outlineLevel="0" collapsed="false">
      <c r="A1430" s="3" t="s">
        <v>484</v>
      </c>
      <c r="B1430" s="3" t="s">
        <v>11</v>
      </c>
      <c r="C1430" s="3" t="s">
        <v>8</v>
      </c>
      <c r="D1430" s="3" t="s">
        <v>13</v>
      </c>
      <c r="E1430" s="3" t="n">
        <v>171.45</v>
      </c>
      <c r="F1430" s="3" t="n">
        <v>5563230</v>
      </c>
      <c r="G1430" s="3" t="n">
        <v>3</v>
      </c>
      <c r="H1430" s="3" t="n">
        <v>2195348.69</v>
      </c>
    </row>
    <row r="1431" customFormat="false" ht="15" hidden="false" customHeight="false" outlineLevel="0" collapsed="false">
      <c r="A1431" s="3" t="s">
        <v>485</v>
      </c>
      <c r="B1431" s="3" t="s">
        <v>11</v>
      </c>
      <c r="C1431" s="3" t="s">
        <v>8</v>
      </c>
      <c r="D1431" s="3" t="s">
        <v>13</v>
      </c>
      <c r="E1431" s="3" t="n">
        <v>171.55</v>
      </c>
      <c r="F1431" s="3" t="n">
        <v>1129312</v>
      </c>
      <c r="G1431" s="3" t="n">
        <v>1</v>
      </c>
      <c r="H1431" s="3" t="n">
        <v>14574.95</v>
      </c>
    </row>
    <row r="1432" customFormat="false" ht="15" hidden="false" customHeight="false" outlineLevel="0" collapsed="false">
      <c r="A1432" s="3" t="s">
        <v>486</v>
      </c>
      <c r="B1432" s="3" t="s">
        <v>11</v>
      </c>
      <c r="C1432" s="3" t="s">
        <v>8</v>
      </c>
      <c r="D1432" s="3" t="s">
        <v>13</v>
      </c>
      <c r="E1432" s="3" t="n">
        <v>175.49</v>
      </c>
      <c r="F1432" s="3" t="n">
        <v>3299789</v>
      </c>
      <c r="G1432" s="3" t="n">
        <v>3</v>
      </c>
      <c r="H1432" s="3" t="n">
        <v>1516926.64</v>
      </c>
    </row>
    <row r="1433" customFormat="false" ht="15" hidden="false" customHeight="false" outlineLevel="0" collapsed="false">
      <c r="A1433" s="3" t="s">
        <v>487</v>
      </c>
      <c r="B1433" s="3" t="s">
        <v>11</v>
      </c>
      <c r="C1433" s="3" t="s">
        <v>8</v>
      </c>
      <c r="D1433" s="3" t="s">
        <v>13</v>
      </c>
      <c r="E1433" s="3" t="n">
        <v>180.99</v>
      </c>
      <c r="F1433" s="3" t="n">
        <v>3888065</v>
      </c>
      <c r="G1433" s="3" t="n">
        <v>1</v>
      </c>
      <c r="H1433" s="3" t="n">
        <v>268218.16</v>
      </c>
    </row>
    <row r="1434" customFormat="false" ht="15" hidden="false" customHeight="false" outlineLevel="0" collapsed="false">
      <c r="A1434" s="3" t="s">
        <v>488</v>
      </c>
      <c r="B1434" s="3" t="s">
        <v>11</v>
      </c>
      <c r="C1434" s="3" t="s">
        <v>8</v>
      </c>
      <c r="D1434" s="3" t="s">
        <v>13</v>
      </c>
      <c r="E1434" s="3" t="n">
        <v>180.48</v>
      </c>
      <c r="F1434" s="3" t="n">
        <v>2669370</v>
      </c>
      <c r="G1434" s="3" t="n">
        <v>1</v>
      </c>
      <c r="H1434" s="3" t="n">
        <v>100490.22</v>
      </c>
    </row>
    <row r="1435" customFormat="false" ht="15" hidden="false" customHeight="false" outlineLevel="0" collapsed="false">
      <c r="A1435" s="3" t="s">
        <v>489</v>
      </c>
      <c r="B1435" s="3" t="s">
        <v>11</v>
      </c>
      <c r="C1435" s="3" t="s">
        <v>8</v>
      </c>
      <c r="D1435" s="3" t="s">
        <v>13</v>
      </c>
      <c r="E1435" s="3" t="n">
        <v>180.59</v>
      </c>
      <c r="F1435" s="3" t="n">
        <v>6796157</v>
      </c>
      <c r="G1435" s="3" t="n">
        <v>4</v>
      </c>
      <c r="H1435" s="3" t="n">
        <v>821395.69</v>
      </c>
    </row>
    <row r="1436" customFormat="false" ht="15" hidden="false" customHeight="false" outlineLevel="0" collapsed="false">
      <c r="A1436" s="3" t="s">
        <v>490</v>
      </c>
      <c r="B1436" s="3" t="s">
        <v>11</v>
      </c>
      <c r="C1436" s="3" t="s">
        <v>8</v>
      </c>
      <c r="D1436" s="3" t="s">
        <v>13</v>
      </c>
      <c r="E1436" s="3" t="n">
        <v>180.59</v>
      </c>
      <c r="F1436" s="3" t="n">
        <v>4888693</v>
      </c>
      <c r="G1436" s="3" t="n">
        <v>2</v>
      </c>
      <c r="H1436" s="3" t="n">
        <v>1289517.42</v>
      </c>
    </row>
    <row r="1437" customFormat="false" ht="15" hidden="false" customHeight="false" outlineLevel="0" collapsed="false">
      <c r="A1437" s="3" t="s">
        <v>491</v>
      </c>
      <c r="B1437" s="3" t="s">
        <v>11</v>
      </c>
      <c r="C1437" s="3" t="s">
        <v>8</v>
      </c>
      <c r="D1437" s="3" t="s">
        <v>13</v>
      </c>
      <c r="E1437" s="3" t="n">
        <v>179.61</v>
      </c>
      <c r="F1437" s="3" t="n">
        <v>3464786</v>
      </c>
      <c r="G1437" s="3" t="n">
        <v>1</v>
      </c>
      <c r="H1437" s="3" t="n">
        <v>473140.8</v>
      </c>
    </row>
    <row r="1438" customFormat="false" ht="15" hidden="false" customHeight="false" outlineLevel="0" collapsed="false">
      <c r="A1438" s="3" t="s">
        <v>492</v>
      </c>
      <c r="B1438" s="3" t="s">
        <v>11</v>
      </c>
      <c r="C1438" s="3" t="s">
        <v>8</v>
      </c>
      <c r="D1438" s="3" t="s">
        <v>13</v>
      </c>
      <c r="E1438" s="3" t="n">
        <v>179.56</v>
      </c>
      <c r="F1438" s="3" t="n">
        <v>2595937</v>
      </c>
      <c r="G1438" s="3" t="n">
        <v>2</v>
      </c>
      <c r="H1438" s="3" t="n">
        <v>1175320.5</v>
      </c>
    </row>
    <row r="1439" customFormat="false" ht="15" hidden="false" customHeight="false" outlineLevel="0" collapsed="false">
      <c r="A1439" s="3" t="s">
        <v>493</v>
      </c>
      <c r="B1439" s="3" t="s">
        <v>11</v>
      </c>
      <c r="C1439" s="3" t="s">
        <v>8</v>
      </c>
      <c r="D1439" s="3" t="s">
        <v>13</v>
      </c>
      <c r="E1439" s="3" t="n">
        <v>175.53</v>
      </c>
      <c r="F1439" s="3" t="n">
        <v>3069764</v>
      </c>
      <c r="G1439" s="3" t="n">
        <v>1</v>
      </c>
      <c r="H1439" s="3" t="n">
        <v>671753.31</v>
      </c>
    </row>
    <row r="1440" customFormat="false" ht="15" hidden="false" customHeight="false" outlineLevel="0" collapsed="false">
      <c r="A1440" s="3" t="s">
        <v>494</v>
      </c>
      <c r="B1440" s="3" t="s">
        <v>11</v>
      </c>
      <c r="C1440" s="3" t="s">
        <v>8</v>
      </c>
      <c r="D1440" s="3" t="s">
        <v>13</v>
      </c>
      <c r="E1440" s="3" t="n">
        <v>177.34</v>
      </c>
      <c r="F1440" s="3" t="n">
        <v>2344462</v>
      </c>
      <c r="G1440" s="3" t="n">
        <v>4</v>
      </c>
      <c r="H1440" s="3" t="n">
        <v>2081388.18</v>
      </c>
    </row>
    <row r="1441" customFormat="false" ht="15" hidden="false" customHeight="false" outlineLevel="0" collapsed="false">
      <c r="A1441" s="3" t="s">
        <v>495</v>
      </c>
      <c r="B1441" s="3" t="s">
        <v>11</v>
      </c>
      <c r="C1441" s="3" t="s">
        <v>8</v>
      </c>
      <c r="D1441" s="3" t="s">
        <v>13</v>
      </c>
      <c r="E1441" s="3" t="n">
        <v>180.25</v>
      </c>
      <c r="F1441" s="3" t="n">
        <v>5688837</v>
      </c>
      <c r="G1441" s="3" t="n">
        <v>0</v>
      </c>
      <c r="H1441" s="3" t="n">
        <v>0</v>
      </c>
    </row>
    <row r="1442" customFormat="false" ht="15" hidden="false" customHeight="false" outlineLevel="0" collapsed="false">
      <c r="A1442" s="3" t="s">
        <v>496</v>
      </c>
      <c r="B1442" s="3" t="s">
        <v>11</v>
      </c>
      <c r="C1442" s="3" t="s">
        <v>8</v>
      </c>
      <c r="D1442" s="3" t="s">
        <v>13</v>
      </c>
      <c r="E1442" s="3" t="n">
        <v>179.95</v>
      </c>
      <c r="F1442" s="3" t="n">
        <v>7260837</v>
      </c>
      <c r="G1442" s="3" t="n">
        <v>1</v>
      </c>
      <c r="H1442" s="3" t="n">
        <v>423944.82</v>
      </c>
    </row>
    <row r="1443" customFormat="false" ht="15" hidden="false" customHeight="false" outlineLevel="0" collapsed="false">
      <c r="A1443" s="3" t="s">
        <v>497</v>
      </c>
      <c r="B1443" s="3" t="s">
        <v>11</v>
      </c>
      <c r="C1443" s="3" t="s">
        <v>8</v>
      </c>
      <c r="D1443" s="3" t="s">
        <v>13</v>
      </c>
      <c r="E1443" s="3" t="n">
        <v>178.4</v>
      </c>
      <c r="F1443" s="3" t="n">
        <v>4535985</v>
      </c>
      <c r="G1443" s="3" t="n">
        <v>2</v>
      </c>
      <c r="H1443" s="3" t="n">
        <v>281429.21</v>
      </c>
    </row>
    <row r="1444" customFormat="false" ht="15" hidden="false" customHeight="false" outlineLevel="0" collapsed="false">
      <c r="A1444" s="3" t="s">
        <v>498</v>
      </c>
      <c r="B1444" s="3" t="s">
        <v>11</v>
      </c>
      <c r="C1444" s="3" t="s">
        <v>8</v>
      </c>
      <c r="D1444" s="3" t="s">
        <v>13</v>
      </c>
      <c r="E1444" s="3" t="n">
        <v>175.48</v>
      </c>
      <c r="F1444" s="3" t="n">
        <v>732106</v>
      </c>
      <c r="G1444" s="3" t="n">
        <v>3</v>
      </c>
      <c r="H1444" s="3" t="n">
        <v>1042204.23</v>
      </c>
    </row>
    <row r="1445" customFormat="false" ht="15" hidden="false" customHeight="false" outlineLevel="0" collapsed="false">
      <c r="A1445" s="3" t="s">
        <v>499</v>
      </c>
      <c r="B1445" s="3" t="s">
        <v>11</v>
      </c>
      <c r="C1445" s="3" t="s">
        <v>8</v>
      </c>
      <c r="D1445" s="3" t="s">
        <v>13</v>
      </c>
      <c r="E1445" s="3" t="n">
        <v>177.82</v>
      </c>
      <c r="F1445" s="3" t="n">
        <v>6706001</v>
      </c>
      <c r="G1445" s="3" t="n">
        <v>3</v>
      </c>
      <c r="H1445" s="3" t="n">
        <v>1867013.54</v>
      </c>
    </row>
    <row r="1446" customFormat="false" ht="15" hidden="false" customHeight="false" outlineLevel="0" collapsed="false">
      <c r="A1446" s="3" t="s">
        <v>500</v>
      </c>
      <c r="B1446" s="3" t="s">
        <v>11</v>
      </c>
      <c r="C1446" s="3" t="s">
        <v>8</v>
      </c>
      <c r="D1446" s="3" t="s">
        <v>13</v>
      </c>
      <c r="E1446" s="3" t="n">
        <v>173.68</v>
      </c>
      <c r="F1446" s="3" t="n">
        <v>5727726</v>
      </c>
      <c r="G1446" s="3" t="n">
        <v>2</v>
      </c>
      <c r="H1446" s="3" t="n">
        <v>878309.76</v>
      </c>
    </row>
    <row r="1447" customFormat="false" ht="15" hidden="false" customHeight="false" outlineLevel="0" collapsed="false">
      <c r="A1447" s="3" t="s">
        <v>501</v>
      </c>
      <c r="B1447" s="3" t="s">
        <v>11</v>
      </c>
      <c r="C1447" s="3" t="s">
        <v>8</v>
      </c>
      <c r="D1447" s="3" t="s">
        <v>13</v>
      </c>
      <c r="E1447" s="3" t="n">
        <v>177.17</v>
      </c>
      <c r="F1447" s="3" t="n">
        <v>648362</v>
      </c>
      <c r="G1447" s="3" t="n">
        <v>0</v>
      </c>
      <c r="H1447" s="3" t="n">
        <v>0</v>
      </c>
    </row>
    <row r="1448" customFormat="false" ht="15" hidden="false" customHeight="false" outlineLevel="0" collapsed="false">
      <c r="A1448" s="3" t="s">
        <v>502</v>
      </c>
      <c r="B1448" s="3" t="s">
        <v>11</v>
      </c>
      <c r="C1448" s="3" t="s">
        <v>8</v>
      </c>
      <c r="D1448" s="3" t="s">
        <v>13</v>
      </c>
      <c r="E1448" s="3" t="n">
        <v>177.37</v>
      </c>
      <c r="F1448" s="3" t="n">
        <v>1174748</v>
      </c>
      <c r="G1448" s="3" t="n">
        <v>0</v>
      </c>
      <c r="H1448" s="3" t="n">
        <v>0</v>
      </c>
    </row>
    <row r="1449" customFormat="false" ht="15" hidden="false" customHeight="false" outlineLevel="0" collapsed="false">
      <c r="A1449" s="3" t="s">
        <v>503</v>
      </c>
      <c r="B1449" s="3" t="s">
        <v>11</v>
      </c>
      <c r="C1449" s="3" t="s">
        <v>8</v>
      </c>
      <c r="D1449" s="3" t="s">
        <v>13</v>
      </c>
      <c r="E1449" s="3" t="n">
        <v>175.33</v>
      </c>
      <c r="F1449" s="3" t="n">
        <v>3222493</v>
      </c>
      <c r="G1449" s="3" t="n">
        <v>2</v>
      </c>
      <c r="H1449" s="3" t="n">
        <v>666653.9</v>
      </c>
    </row>
    <row r="1450" customFormat="false" ht="15" hidden="false" customHeight="false" outlineLevel="0" collapsed="false">
      <c r="A1450" s="3" t="s">
        <v>504</v>
      </c>
      <c r="B1450" s="3" t="s">
        <v>11</v>
      </c>
      <c r="C1450" s="3" t="s">
        <v>8</v>
      </c>
      <c r="D1450" s="3" t="s">
        <v>13</v>
      </c>
      <c r="E1450" s="3" t="n">
        <v>173.58</v>
      </c>
      <c r="F1450" s="3" t="n">
        <v>2068147</v>
      </c>
      <c r="G1450" s="3" t="n">
        <v>0</v>
      </c>
      <c r="H1450" s="3" t="n">
        <v>0</v>
      </c>
    </row>
    <row r="1451" customFormat="false" ht="15" hidden="false" customHeight="false" outlineLevel="0" collapsed="false">
      <c r="A1451" s="3" t="s">
        <v>505</v>
      </c>
      <c r="B1451" s="3" t="s">
        <v>11</v>
      </c>
      <c r="C1451" s="3" t="s">
        <v>8</v>
      </c>
      <c r="D1451" s="3" t="s">
        <v>13</v>
      </c>
      <c r="E1451" s="3" t="n">
        <v>175.52</v>
      </c>
      <c r="F1451" s="3" t="n">
        <v>4205084</v>
      </c>
      <c r="G1451" s="3" t="n">
        <v>2</v>
      </c>
      <c r="H1451" s="3" t="n">
        <v>1032957.36</v>
      </c>
    </row>
    <row r="1452" customFormat="false" ht="15" hidden="false" customHeight="false" outlineLevel="0" collapsed="false">
      <c r="A1452" s="3" t="s">
        <v>506</v>
      </c>
      <c r="B1452" s="3" t="s">
        <v>11</v>
      </c>
      <c r="C1452" s="3" t="s">
        <v>8</v>
      </c>
      <c r="D1452" s="3" t="s">
        <v>13</v>
      </c>
      <c r="E1452" s="3" t="n">
        <v>181.06</v>
      </c>
      <c r="F1452" s="3" t="n">
        <v>5617877</v>
      </c>
      <c r="G1452" s="3" t="n">
        <v>0</v>
      </c>
      <c r="H1452" s="3" t="n">
        <v>0</v>
      </c>
    </row>
    <row r="1453" customFormat="false" ht="15" hidden="false" customHeight="false" outlineLevel="0" collapsed="false">
      <c r="A1453" s="3" t="s">
        <v>507</v>
      </c>
      <c r="B1453" s="3" t="s">
        <v>11</v>
      </c>
      <c r="C1453" s="3" t="s">
        <v>8</v>
      </c>
      <c r="D1453" s="3" t="s">
        <v>13</v>
      </c>
      <c r="E1453" s="3" t="n">
        <v>179.97</v>
      </c>
      <c r="F1453" s="3" t="n">
        <v>4774274</v>
      </c>
      <c r="G1453" s="3" t="n">
        <v>3</v>
      </c>
      <c r="H1453" s="3" t="n">
        <v>1162568.37</v>
      </c>
    </row>
    <row r="1454" customFormat="false" ht="15" hidden="false" customHeight="false" outlineLevel="0" collapsed="false">
      <c r="A1454" s="3" t="s">
        <v>508</v>
      </c>
      <c r="B1454" s="3" t="s">
        <v>11</v>
      </c>
      <c r="C1454" s="3" t="s">
        <v>8</v>
      </c>
      <c r="D1454" s="3" t="s">
        <v>13</v>
      </c>
      <c r="E1454" s="3" t="n">
        <v>179.51</v>
      </c>
      <c r="F1454" s="3" t="n">
        <v>1938886</v>
      </c>
      <c r="G1454" s="3" t="n">
        <v>2</v>
      </c>
      <c r="H1454" s="3" t="n">
        <v>582069.1</v>
      </c>
    </row>
    <row r="1455" customFormat="false" ht="15" hidden="false" customHeight="false" outlineLevel="0" collapsed="false">
      <c r="A1455" s="3" t="s">
        <v>509</v>
      </c>
      <c r="B1455" s="3" t="s">
        <v>11</v>
      </c>
      <c r="C1455" s="3" t="s">
        <v>8</v>
      </c>
      <c r="D1455" s="3" t="s">
        <v>13</v>
      </c>
      <c r="E1455" s="3" t="n">
        <v>175.14</v>
      </c>
      <c r="F1455" s="3" t="n">
        <v>4700869</v>
      </c>
      <c r="G1455" s="3" t="n">
        <v>2</v>
      </c>
      <c r="H1455" s="3" t="n">
        <v>476124.24</v>
      </c>
    </row>
    <row r="1456" customFormat="false" ht="15" hidden="false" customHeight="false" outlineLevel="0" collapsed="false">
      <c r="A1456" s="3" t="s">
        <v>510</v>
      </c>
      <c r="B1456" s="3" t="s">
        <v>11</v>
      </c>
      <c r="C1456" s="3" t="s">
        <v>8</v>
      </c>
      <c r="D1456" s="3" t="s">
        <v>13</v>
      </c>
      <c r="E1456" s="3" t="n">
        <v>166.34</v>
      </c>
      <c r="F1456" s="3" t="n">
        <v>7573056</v>
      </c>
      <c r="G1456" s="3" t="n">
        <v>2</v>
      </c>
      <c r="H1456" s="3" t="n">
        <v>1156857.61</v>
      </c>
    </row>
    <row r="1457" customFormat="false" ht="15" hidden="false" customHeight="false" outlineLevel="0" collapsed="false">
      <c r="A1457" s="3" t="s">
        <v>511</v>
      </c>
      <c r="B1457" s="3" t="s">
        <v>11</v>
      </c>
      <c r="C1457" s="3" t="s">
        <v>8</v>
      </c>
      <c r="D1457" s="3" t="s">
        <v>13</v>
      </c>
      <c r="E1457" s="3" t="n">
        <v>173.06</v>
      </c>
      <c r="F1457" s="3" t="n">
        <v>5601301</v>
      </c>
      <c r="G1457" s="3" t="n">
        <v>2</v>
      </c>
      <c r="H1457" s="3" t="n">
        <v>775597.04</v>
      </c>
    </row>
    <row r="1458" customFormat="false" ht="15" hidden="false" customHeight="false" outlineLevel="0" collapsed="false">
      <c r="A1458" s="3" t="s">
        <v>512</v>
      </c>
      <c r="B1458" s="3" t="s">
        <v>11</v>
      </c>
      <c r="C1458" s="3" t="s">
        <v>8</v>
      </c>
      <c r="D1458" s="3" t="s">
        <v>13</v>
      </c>
      <c r="E1458" s="3" t="n">
        <v>175.43</v>
      </c>
      <c r="F1458" s="3" t="n">
        <v>7128518</v>
      </c>
      <c r="G1458" s="3" t="n">
        <v>5</v>
      </c>
      <c r="H1458" s="3" t="n">
        <v>2874624.7</v>
      </c>
    </row>
    <row r="1459" customFormat="false" ht="15" hidden="false" customHeight="false" outlineLevel="0" collapsed="false">
      <c r="A1459" s="3" t="s">
        <v>513</v>
      </c>
      <c r="B1459" s="3" t="s">
        <v>11</v>
      </c>
      <c r="C1459" s="3" t="s">
        <v>8</v>
      </c>
      <c r="D1459" s="3" t="s">
        <v>13</v>
      </c>
      <c r="E1459" s="3" t="n">
        <v>175.84</v>
      </c>
      <c r="F1459" s="3" t="n">
        <v>1959561</v>
      </c>
      <c r="G1459" s="3" t="n">
        <v>0</v>
      </c>
      <c r="H1459" s="3" t="n">
        <v>0</v>
      </c>
    </row>
    <row r="1460" customFormat="false" ht="15" hidden="false" customHeight="false" outlineLevel="0" collapsed="false">
      <c r="A1460" s="3" t="s">
        <v>514</v>
      </c>
      <c r="B1460" s="3" t="s">
        <v>11</v>
      </c>
      <c r="C1460" s="3" t="s">
        <v>8</v>
      </c>
      <c r="D1460" s="3" t="s">
        <v>13</v>
      </c>
      <c r="E1460" s="3" t="n">
        <v>178.38</v>
      </c>
      <c r="F1460" s="3" t="n">
        <v>6030831</v>
      </c>
      <c r="G1460" s="3" t="n">
        <v>2</v>
      </c>
      <c r="H1460" s="3" t="n">
        <v>927908.22</v>
      </c>
    </row>
    <row r="1461" customFormat="false" ht="15" hidden="false" customHeight="false" outlineLevel="0" collapsed="false">
      <c r="A1461" s="3" t="s">
        <v>515</v>
      </c>
      <c r="B1461" s="3" t="s">
        <v>11</v>
      </c>
      <c r="C1461" s="3" t="s">
        <v>8</v>
      </c>
      <c r="D1461" s="3" t="s">
        <v>13</v>
      </c>
      <c r="E1461" s="3" t="n">
        <v>181.73</v>
      </c>
      <c r="F1461" s="3" t="n">
        <v>2831043</v>
      </c>
      <c r="G1461" s="3" t="n">
        <v>0</v>
      </c>
      <c r="H1461" s="3" t="n">
        <v>0</v>
      </c>
    </row>
    <row r="1462" customFormat="false" ht="15" hidden="false" customHeight="false" outlineLevel="0" collapsed="false">
      <c r="A1462" s="3" t="s">
        <v>516</v>
      </c>
      <c r="B1462" s="3" t="s">
        <v>11</v>
      </c>
      <c r="C1462" s="3" t="s">
        <v>8</v>
      </c>
      <c r="D1462" s="3" t="s">
        <v>13</v>
      </c>
      <c r="E1462" s="3" t="n">
        <v>181.27</v>
      </c>
      <c r="F1462" s="3" t="n">
        <v>6560443</v>
      </c>
      <c r="G1462" s="3" t="n">
        <v>2</v>
      </c>
      <c r="H1462" s="3" t="n">
        <v>767272.33</v>
      </c>
    </row>
    <row r="1463" customFormat="false" ht="15" hidden="false" customHeight="false" outlineLevel="0" collapsed="false">
      <c r="A1463" s="3" t="s">
        <v>517</v>
      </c>
      <c r="B1463" s="3" t="s">
        <v>11</v>
      </c>
      <c r="C1463" s="3" t="s">
        <v>8</v>
      </c>
      <c r="D1463" s="3" t="s">
        <v>13</v>
      </c>
      <c r="E1463" s="3" t="n">
        <v>177.46</v>
      </c>
      <c r="F1463" s="3" t="n">
        <v>2287694</v>
      </c>
      <c r="G1463" s="3" t="n">
        <v>1</v>
      </c>
      <c r="H1463" s="3" t="n">
        <v>428662.26</v>
      </c>
    </row>
    <row r="1464" customFormat="false" ht="15" hidden="false" customHeight="false" outlineLevel="0" collapsed="false">
      <c r="A1464" s="3" t="s">
        <v>518</v>
      </c>
      <c r="B1464" s="3" t="s">
        <v>11</v>
      </c>
      <c r="C1464" s="3" t="s">
        <v>8</v>
      </c>
      <c r="D1464" s="3" t="s">
        <v>13</v>
      </c>
      <c r="E1464" s="3" t="n">
        <v>175.01</v>
      </c>
      <c r="F1464" s="3" t="n">
        <v>6455833</v>
      </c>
      <c r="G1464" s="3" t="n">
        <v>1</v>
      </c>
      <c r="H1464" s="3" t="n">
        <v>658845.2</v>
      </c>
    </row>
    <row r="1465" customFormat="false" ht="15" hidden="false" customHeight="false" outlineLevel="0" collapsed="false">
      <c r="A1465" s="3" t="s">
        <v>519</v>
      </c>
      <c r="B1465" s="3" t="s">
        <v>11</v>
      </c>
      <c r="C1465" s="3" t="s">
        <v>8</v>
      </c>
      <c r="D1465" s="3" t="s">
        <v>13</v>
      </c>
      <c r="E1465" s="3" t="n">
        <v>180.13</v>
      </c>
      <c r="F1465" s="3" t="n">
        <v>4842008</v>
      </c>
      <c r="G1465" s="3" t="n">
        <v>2</v>
      </c>
      <c r="H1465" s="3" t="n">
        <v>378961.68</v>
      </c>
    </row>
    <row r="1466" customFormat="false" ht="15" hidden="false" customHeight="false" outlineLevel="0" collapsed="false">
      <c r="A1466" s="3" t="s">
        <v>520</v>
      </c>
      <c r="B1466" s="3" t="s">
        <v>11</v>
      </c>
      <c r="C1466" s="3" t="s">
        <v>8</v>
      </c>
      <c r="D1466" s="3" t="s">
        <v>13</v>
      </c>
      <c r="E1466" s="3" t="n">
        <v>178.19</v>
      </c>
      <c r="F1466" s="3" t="n">
        <v>2849595</v>
      </c>
      <c r="G1466" s="3" t="n">
        <v>4</v>
      </c>
      <c r="H1466" s="3" t="n">
        <v>2159330.98</v>
      </c>
    </row>
    <row r="1467" customFormat="false" ht="15" hidden="false" customHeight="false" outlineLevel="0" collapsed="false">
      <c r="A1467" s="3" t="s">
        <v>521</v>
      </c>
      <c r="B1467" s="3" t="s">
        <v>11</v>
      </c>
      <c r="C1467" s="3" t="s">
        <v>8</v>
      </c>
      <c r="D1467" s="3" t="s">
        <v>13</v>
      </c>
      <c r="E1467" s="3" t="n">
        <v>178.88</v>
      </c>
      <c r="F1467" s="3" t="n">
        <v>2761033</v>
      </c>
      <c r="G1467" s="3" t="n">
        <v>2</v>
      </c>
      <c r="H1467" s="3" t="n">
        <v>867510.58</v>
      </c>
    </row>
    <row r="1468" customFormat="false" ht="15" hidden="false" customHeight="false" outlineLevel="0" collapsed="false">
      <c r="A1468" s="3" t="s">
        <v>522</v>
      </c>
      <c r="B1468" s="3" t="s">
        <v>11</v>
      </c>
      <c r="C1468" s="3" t="s">
        <v>8</v>
      </c>
      <c r="D1468" s="3" t="s">
        <v>13</v>
      </c>
      <c r="E1468" s="3" t="n">
        <v>177.93</v>
      </c>
      <c r="F1468" s="3" t="n">
        <v>4694435</v>
      </c>
      <c r="G1468" s="3" t="n">
        <v>1</v>
      </c>
      <c r="H1468" s="3" t="n">
        <v>154468.42</v>
      </c>
    </row>
    <row r="1469" customFormat="false" ht="15" hidden="false" customHeight="false" outlineLevel="0" collapsed="false">
      <c r="A1469" s="3" t="s">
        <v>523</v>
      </c>
      <c r="B1469" s="3" t="s">
        <v>11</v>
      </c>
      <c r="C1469" s="3" t="s">
        <v>8</v>
      </c>
      <c r="D1469" s="3" t="s">
        <v>13</v>
      </c>
      <c r="E1469" s="3" t="n">
        <v>177.07</v>
      </c>
      <c r="F1469" s="3" t="n">
        <v>4996818</v>
      </c>
      <c r="G1469" s="3" t="n">
        <v>1</v>
      </c>
      <c r="H1469" s="3" t="n">
        <v>855341.82</v>
      </c>
    </row>
    <row r="1470" customFormat="false" ht="15" hidden="false" customHeight="false" outlineLevel="0" collapsed="false">
      <c r="A1470" s="3" t="s">
        <v>524</v>
      </c>
      <c r="B1470" s="3" t="s">
        <v>11</v>
      </c>
      <c r="C1470" s="3" t="s">
        <v>8</v>
      </c>
      <c r="D1470" s="3" t="s">
        <v>13</v>
      </c>
      <c r="E1470" s="3" t="n">
        <v>180.08</v>
      </c>
      <c r="F1470" s="3" t="n">
        <v>6463735</v>
      </c>
      <c r="G1470" s="3" t="n">
        <v>2</v>
      </c>
      <c r="H1470" s="3" t="n">
        <v>255357.62</v>
      </c>
    </row>
    <row r="1471" customFormat="false" ht="15" hidden="false" customHeight="false" outlineLevel="0" collapsed="false">
      <c r="A1471" s="3" t="s">
        <v>525</v>
      </c>
      <c r="B1471" s="3" t="s">
        <v>11</v>
      </c>
      <c r="C1471" s="3" t="s">
        <v>8</v>
      </c>
      <c r="D1471" s="3" t="s">
        <v>13</v>
      </c>
      <c r="E1471" s="3" t="n">
        <v>183.37</v>
      </c>
      <c r="F1471" s="3" t="n">
        <v>3905575</v>
      </c>
      <c r="G1471" s="3" t="n">
        <v>1</v>
      </c>
      <c r="H1471" s="3" t="n">
        <v>860502.72</v>
      </c>
    </row>
    <row r="1472" customFormat="false" ht="15" hidden="false" customHeight="false" outlineLevel="0" collapsed="false">
      <c r="A1472" s="3" t="s">
        <v>526</v>
      </c>
      <c r="B1472" s="3" t="s">
        <v>11</v>
      </c>
      <c r="C1472" s="3" t="s">
        <v>8</v>
      </c>
      <c r="D1472" s="3" t="s">
        <v>13</v>
      </c>
      <c r="E1472" s="3" t="n">
        <v>180.24</v>
      </c>
      <c r="F1472" s="3" t="n">
        <v>4963813</v>
      </c>
      <c r="G1472" s="3" t="n">
        <v>1</v>
      </c>
      <c r="H1472" s="3" t="n">
        <v>728275.68</v>
      </c>
    </row>
    <row r="1473" customFormat="false" ht="15" hidden="false" customHeight="false" outlineLevel="0" collapsed="false">
      <c r="A1473" s="3" t="s">
        <v>527</v>
      </c>
      <c r="B1473" s="3" t="s">
        <v>11</v>
      </c>
      <c r="C1473" s="3" t="s">
        <v>8</v>
      </c>
      <c r="D1473" s="3" t="s">
        <v>13</v>
      </c>
      <c r="E1473" s="3" t="n">
        <v>185.48</v>
      </c>
      <c r="F1473" s="3" t="n">
        <v>2422145</v>
      </c>
      <c r="G1473" s="3" t="n">
        <v>0</v>
      </c>
      <c r="H1473" s="3" t="n">
        <v>0</v>
      </c>
    </row>
    <row r="1474" customFormat="false" ht="15" hidden="false" customHeight="false" outlineLevel="0" collapsed="false">
      <c r="A1474" s="3" t="s">
        <v>528</v>
      </c>
      <c r="B1474" s="3" t="s">
        <v>11</v>
      </c>
      <c r="C1474" s="3" t="s">
        <v>8</v>
      </c>
      <c r="D1474" s="3" t="s">
        <v>13</v>
      </c>
      <c r="E1474" s="3" t="n">
        <v>187.91</v>
      </c>
      <c r="F1474" s="3" t="n">
        <v>2323643</v>
      </c>
      <c r="G1474" s="3" t="n">
        <v>0</v>
      </c>
      <c r="H1474" s="3" t="n">
        <v>0</v>
      </c>
    </row>
    <row r="1475" customFormat="false" ht="15" hidden="false" customHeight="false" outlineLevel="0" collapsed="false">
      <c r="A1475" s="3" t="s">
        <v>529</v>
      </c>
      <c r="B1475" s="3" t="s">
        <v>11</v>
      </c>
      <c r="C1475" s="3" t="s">
        <v>8</v>
      </c>
      <c r="D1475" s="3" t="s">
        <v>13</v>
      </c>
      <c r="E1475" s="3" t="n">
        <v>188.27</v>
      </c>
      <c r="F1475" s="3" t="n">
        <v>6157802</v>
      </c>
      <c r="G1475" s="3" t="n">
        <v>2</v>
      </c>
      <c r="H1475" s="3" t="n">
        <v>1002411.92</v>
      </c>
    </row>
    <row r="1476" customFormat="false" ht="15" hidden="false" customHeight="false" outlineLevel="0" collapsed="false">
      <c r="A1476" s="3" t="s">
        <v>530</v>
      </c>
      <c r="B1476" s="3" t="s">
        <v>11</v>
      </c>
      <c r="C1476" s="3" t="s">
        <v>8</v>
      </c>
      <c r="D1476" s="3" t="s">
        <v>13</v>
      </c>
      <c r="E1476" s="3" t="n">
        <v>187.14</v>
      </c>
      <c r="F1476" s="3" t="n">
        <v>1605567</v>
      </c>
      <c r="G1476" s="3" t="n">
        <v>1</v>
      </c>
      <c r="H1476" s="3" t="n">
        <v>919370.25</v>
      </c>
    </row>
    <row r="1477" customFormat="false" ht="15" hidden="false" customHeight="false" outlineLevel="0" collapsed="false">
      <c r="A1477" s="3" t="s">
        <v>531</v>
      </c>
      <c r="B1477" s="3" t="s">
        <v>11</v>
      </c>
      <c r="C1477" s="3" t="s">
        <v>8</v>
      </c>
      <c r="D1477" s="3" t="s">
        <v>13</v>
      </c>
      <c r="E1477" s="3" t="n">
        <v>186.04</v>
      </c>
      <c r="F1477" s="3" t="n">
        <v>5587252</v>
      </c>
      <c r="G1477" s="3" t="n">
        <v>1</v>
      </c>
      <c r="H1477" s="3" t="n">
        <v>890344.95</v>
      </c>
    </row>
    <row r="1478" customFormat="false" ht="15" hidden="false" customHeight="false" outlineLevel="0" collapsed="false">
      <c r="A1478" s="3" t="s">
        <v>532</v>
      </c>
      <c r="B1478" s="3" t="s">
        <v>11</v>
      </c>
      <c r="C1478" s="3" t="s">
        <v>8</v>
      </c>
      <c r="D1478" s="3" t="s">
        <v>13</v>
      </c>
      <c r="E1478" s="3" t="n">
        <v>188.92</v>
      </c>
      <c r="F1478" s="3" t="n">
        <v>6940266</v>
      </c>
      <c r="G1478" s="3" t="n">
        <v>0</v>
      </c>
      <c r="H1478" s="3" t="n">
        <v>0</v>
      </c>
    </row>
    <row r="1479" customFormat="false" ht="15" hidden="false" customHeight="false" outlineLevel="0" collapsed="false">
      <c r="A1479" s="3" t="s">
        <v>533</v>
      </c>
      <c r="B1479" s="3" t="s">
        <v>11</v>
      </c>
      <c r="C1479" s="3" t="s">
        <v>8</v>
      </c>
      <c r="D1479" s="3" t="s">
        <v>13</v>
      </c>
      <c r="E1479" s="3" t="n">
        <v>186.95</v>
      </c>
      <c r="F1479" s="3" t="n">
        <v>3061639</v>
      </c>
      <c r="G1479" s="3" t="n">
        <v>0</v>
      </c>
      <c r="H1479" s="3" t="n">
        <v>0</v>
      </c>
    </row>
    <row r="1480" customFormat="false" ht="15" hidden="false" customHeight="false" outlineLevel="0" collapsed="false">
      <c r="A1480" s="3" t="s">
        <v>534</v>
      </c>
      <c r="B1480" s="3" t="s">
        <v>11</v>
      </c>
      <c r="C1480" s="3" t="s">
        <v>8</v>
      </c>
      <c r="D1480" s="3" t="s">
        <v>13</v>
      </c>
      <c r="E1480" s="3" t="n">
        <v>188.01</v>
      </c>
      <c r="F1480" s="3" t="n">
        <v>4998217</v>
      </c>
      <c r="G1480" s="3" t="n">
        <v>4</v>
      </c>
      <c r="H1480" s="3" t="n">
        <v>1899480.33</v>
      </c>
    </row>
    <row r="1481" customFormat="false" ht="15" hidden="false" customHeight="false" outlineLevel="0" collapsed="false">
      <c r="A1481" s="3" t="s">
        <v>535</v>
      </c>
      <c r="B1481" s="3" t="s">
        <v>11</v>
      </c>
      <c r="C1481" s="3" t="s">
        <v>8</v>
      </c>
      <c r="D1481" s="3" t="s">
        <v>13</v>
      </c>
      <c r="E1481" s="3" t="n">
        <v>185.85</v>
      </c>
      <c r="F1481" s="3" t="n">
        <v>1717099</v>
      </c>
      <c r="G1481" s="3" t="n">
        <v>0</v>
      </c>
      <c r="H1481" s="3" t="n">
        <v>0</v>
      </c>
    </row>
    <row r="1482" customFormat="false" ht="15" hidden="false" customHeight="false" outlineLevel="0" collapsed="false">
      <c r="A1482" s="3" t="s">
        <v>536</v>
      </c>
      <c r="B1482" s="3" t="s">
        <v>11</v>
      </c>
      <c r="C1482" s="3" t="s">
        <v>8</v>
      </c>
      <c r="D1482" s="3" t="s">
        <v>13</v>
      </c>
      <c r="E1482" s="3" t="n">
        <v>189.7</v>
      </c>
      <c r="F1482" s="3" t="n">
        <v>2145544</v>
      </c>
      <c r="G1482" s="3" t="n">
        <v>1</v>
      </c>
      <c r="H1482" s="3" t="n">
        <v>58934.1</v>
      </c>
    </row>
    <row r="1483" customFormat="false" ht="15" hidden="false" customHeight="false" outlineLevel="0" collapsed="false">
      <c r="A1483" s="3" t="s">
        <v>537</v>
      </c>
      <c r="B1483" s="3" t="s">
        <v>11</v>
      </c>
      <c r="C1483" s="3" t="s">
        <v>8</v>
      </c>
      <c r="D1483" s="3" t="s">
        <v>13</v>
      </c>
      <c r="E1483" s="3" t="n">
        <v>192.14</v>
      </c>
      <c r="F1483" s="3" t="n">
        <v>6009396</v>
      </c>
      <c r="G1483" s="3" t="n">
        <v>4</v>
      </c>
      <c r="H1483" s="3" t="n">
        <v>1532815.63</v>
      </c>
    </row>
    <row r="1484" customFormat="false" ht="15" hidden="false" customHeight="false" outlineLevel="0" collapsed="false">
      <c r="A1484" s="3" t="s">
        <v>538</v>
      </c>
      <c r="B1484" s="3" t="s">
        <v>11</v>
      </c>
      <c r="C1484" s="3" t="s">
        <v>8</v>
      </c>
      <c r="D1484" s="3" t="s">
        <v>13</v>
      </c>
      <c r="E1484" s="3" t="n">
        <v>192.21</v>
      </c>
      <c r="F1484" s="3" t="n">
        <v>2039872</v>
      </c>
      <c r="G1484" s="3" t="n">
        <v>0</v>
      </c>
      <c r="H1484" s="3" t="n">
        <v>0</v>
      </c>
    </row>
    <row r="1485" customFormat="false" ht="15" hidden="false" customHeight="false" outlineLevel="0" collapsed="false">
      <c r="A1485" s="3" t="s">
        <v>539</v>
      </c>
      <c r="B1485" s="3" t="s">
        <v>11</v>
      </c>
      <c r="C1485" s="3" t="s">
        <v>8</v>
      </c>
      <c r="D1485" s="3" t="s">
        <v>13</v>
      </c>
      <c r="E1485" s="3" t="n">
        <v>196.43</v>
      </c>
      <c r="F1485" s="3" t="n">
        <v>1363919</v>
      </c>
      <c r="G1485" s="3" t="n">
        <v>2</v>
      </c>
      <c r="H1485" s="3" t="n">
        <v>960733.4</v>
      </c>
    </row>
    <row r="1486" customFormat="false" ht="15" hidden="false" customHeight="false" outlineLevel="0" collapsed="false">
      <c r="A1486" s="3" t="s">
        <v>540</v>
      </c>
      <c r="B1486" s="3" t="s">
        <v>11</v>
      </c>
      <c r="C1486" s="3" t="s">
        <v>8</v>
      </c>
      <c r="D1486" s="3" t="s">
        <v>13</v>
      </c>
      <c r="E1486" s="3" t="n">
        <v>206.26</v>
      </c>
      <c r="F1486" s="3" t="n">
        <v>6241495</v>
      </c>
      <c r="G1486" s="3" t="n">
        <v>3</v>
      </c>
      <c r="H1486" s="3" t="n">
        <v>1295236.29</v>
      </c>
    </row>
    <row r="1487" customFormat="false" ht="15" hidden="false" customHeight="false" outlineLevel="0" collapsed="false">
      <c r="A1487" s="3" t="s">
        <v>541</v>
      </c>
      <c r="B1487" s="3" t="s">
        <v>11</v>
      </c>
      <c r="C1487" s="3" t="s">
        <v>8</v>
      </c>
      <c r="D1487" s="3" t="s">
        <v>13</v>
      </c>
      <c r="E1487" s="3" t="n">
        <v>207.15</v>
      </c>
      <c r="F1487" s="3" t="n">
        <v>5891275</v>
      </c>
      <c r="G1487" s="3" t="n">
        <v>2</v>
      </c>
      <c r="H1487" s="3" t="n">
        <v>1135005.63</v>
      </c>
    </row>
    <row r="1488" customFormat="false" ht="15" hidden="false" customHeight="false" outlineLevel="0" collapsed="false">
      <c r="A1488" s="3" t="s">
        <v>542</v>
      </c>
      <c r="B1488" s="3" t="s">
        <v>11</v>
      </c>
      <c r="C1488" s="3" t="s">
        <v>8</v>
      </c>
      <c r="D1488" s="3" t="s">
        <v>13</v>
      </c>
      <c r="E1488" s="3" t="n">
        <v>207.41</v>
      </c>
      <c r="F1488" s="3" t="n">
        <v>661190</v>
      </c>
      <c r="G1488" s="3" t="n">
        <v>0</v>
      </c>
      <c r="H1488" s="3" t="n">
        <v>0</v>
      </c>
    </row>
    <row r="1489" customFormat="false" ht="15" hidden="false" customHeight="false" outlineLevel="0" collapsed="false">
      <c r="A1489" s="3" t="s">
        <v>543</v>
      </c>
      <c r="B1489" s="3" t="s">
        <v>11</v>
      </c>
      <c r="C1489" s="3" t="s">
        <v>8</v>
      </c>
      <c r="D1489" s="3" t="s">
        <v>13</v>
      </c>
      <c r="E1489" s="3" t="n">
        <v>211.95</v>
      </c>
      <c r="F1489" s="3" t="n">
        <v>6405605</v>
      </c>
      <c r="G1489" s="3" t="n">
        <v>1</v>
      </c>
      <c r="H1489" s="3" t="n">
        <v>453155.84</v>
      </c>
    </row>
    <row r="1490" customFormat="false" ht="15" hidden="false" customHeight="false" outlineLevel="0" collapsed="false">
      <c r="A1490" s="3" t="s">
        <v>544</v>
      </c>
      <c r="B1490" s="3" t="s">
        <v>11</v>
      </c>
      <c r="C1490" s="3" t="s">
        <v>8</v>
      </c>
      <c r="D1490" s="3" t="s">
        <v>13</v>
      </c>
      <c r="E1490" s="3" t="n">
        <v>204.96</v>
      </c>
      <c r="F1490" s="3" t="n">
        <v>2301124</v>
      </c>
      <c r="G1490" s="3" t="n">
        <v>0</v>
      </c>
      <c r="H1490" s="3" t="n">
        <v>0</v>
      </c>
    </row>
    <row r="1491" customFormat="false" ht="15" hidden="false" customHeight="false" outlineLevel="0" collapsed="false">
      <c r="A1491" s="3" t="s">
        <v>545</v>
      </c>
      <c r="B1491" s="3" t="s">
        <v>11</v>
      </c>
      <c r="C1491" s="3" t="s">
        <v>8</v>
      </c>
      <c r="D1491" s="3" t="s">
        <v>13</v>
      </c>
      <c r="E1491" s="3" t="n">
        <v>206.96</v>
      </c>
      <c r="F1491" s="3" t="n">
        <v>7112478</v>
      </c>
      <c r="G1491" s="3" t="n">
        <v>0</v>
      </c>
      <c r="H1491" s="3" t="n">
        <v>0</v>
      </c>
    </row>
    <row r="1492" customFormat="false" ht="15" hidden="false" customHeight="false" outlineLevel="0" collapsed="false">
      <c r="A1492" s="3" t="s">
        <v>546</v>
      </c>
      <c r="B1492" s="3" t="s">
        <v>11</v>
      </c>
      <c r="C1492" s="3" t="s">
        <v>8</v>
      </c>
      <c r="D1492" s="3" t="s">
        <v>13</v>
      </c>
      <c r="E1492" s="3" t="n">
        <v>201.87</v>
      </c>
      <c r="F1492" s="3" t="n">
        <v>7431166</v>
      </c>
      <c r="G1492" s="3" t="n">
        <v>1</v>
      </c>
      <c r="H1492" s="3" t="n">
        <v>839176.74</v>
      </c>
    </row>
    <row r="1493" customFormat="false" ht="15" hidden="false" customHeight="false" outlineLevel="0" collapsed="false">
      <c r="A1493" s="3" t="s">
        <v>547</v>
      </c>
      <c r="B1493" s="3" t="s">
        <v>11</v>
      </c>
      <c r="C1493" s="3" t="s">
        <v>8</v>
      </c>
      <c r="D1493" s="3" t="s">
        <v>13</v>
      </c>
      <c r="E1493" s="3" t="n">
        <v>202.55</v>
      </c>
      <c r="F1493" s="3" t="n">
        <v>7827361</v>
      </c>
      <c r="G1493" s="3" t="n">
        <v>1</v>
      </c>
      <c r="H1493" s="3" t="n">
        <v>787117.66</v>
      </c>
    </row>
    <row r="1494" customFormat="false" ht="15" hidden="false" customHeight="false" outlineLevel="0" collapsed="false">
      <c r="A1494" s="3" t="s">
        <v>548</v>
      </c>
      <c r="B1494" s="3" t="s">
        <v>11</v>
      </c>
      <c r="C1494" s="3" t="s">
        <v>8</v>
      </c>
      <c r="D1494" s="3" t="s">
        <v>13</v>
      </c>
      <c r="E1494" s="3" t="n">
        <v>200.28</v>
      </c>
      <c r="F1494" s="3" t="n">
        <v>1918266</v>
      </c>
      <c r="G1494" s="3" t="n">
        <v>2</v>
      </c>
      <c r="H1494" s="3" t="n">
        <v>1315429.6</v>
      </c>
    </row>
    <row r="1495" customFormat="false" ht="15" hidden="false" customHeight="false" outlineLevel="0" collapsed="false">
      <c r="A1495" s="3" t="s">
        <v>549</v>
      </c>
      <c r="B1495" s="3" t="s">
        <v>11</v>
      </c>
      <c r="C1495" s="3" t="s">
        <v>8</v>
      </c>
      <c r="D1495" s="3" t="s">
        <v>13</v>
      </c>
      <c r="E1495" s="3" t="n">
        <v>194.08</v>
      </c>
      <c r="F1495" s="3" t="n">
        <v>7046386</v>
      </c>
      <c r="G1495" s="3" t="n">
        <v>2</v>
      </c>
      <c r="H1495" s="3" t="n">
        <v>1526548.55</v>
      </c>
    </row>
    <row r="1496" customFormat="false" ht="15" hidden="false" customHeight="false" outlineLevel="0" collapsed="false">
      <c r="A1496" s="3" t="s">
        <v>550</v>
      </c>
      <c r="B1496" s="3" t="s">
        <v>11</v>
      </c>
      <c r="C1496" s="3" t="s">
        <v>8</v>
      </c>
      <c r="D1496" s="3" t="s">
        <v>13</v>
      </c>
      <c r="E1496" s="3" t="n">
        <v>192.73</v>
      </c>
      <c r="F1496" s="3" t="n">
        <v>2069281</v>
      </c>
      <c r="G1496" s="3" t="n">
        <v>1</v>
      </c>
      <c r="H1496" s="3" t="n">
        <v>336101.48</v>
      </c>
    </row>
    <row r="1497" customFormat="false" ht="15" hidden="false" customHeight="false" outlineLevel="0" collapsed="false">
      <c r="A1497" s="3" t="s">
        <v>551</v>
      </c>
      <c r="B1497" s="3" t="s">
        <v>11</v>
      </c>
      <c r="C1497" s="3" t="s">
        <v>8</v>
      </c>
      <c r="D1497" s="3" t="s">
        <v>13</v>
      </c>
      <c r="E1497" s="3" t="n">
        <v>196.16</v>
      </c>
      <c r="F1497" s="3" t="n">
        <v>6134810</v>
      </c>
      <c r="G1497" s="3" t="n">
        <v>3</v>
      </c>
      <c r="H1497" s="3" t="n">
        <v>2201033.83</v>
      </c>
    </row>
    <row r="1498" customFormat="false" ht="15" hidden="false" customHeight="false" outlineLevel="0" collapsed="false">
      <c r="A1498" s="3" t="s">
        <v>552</v>
      </c>
      <c r="B1498" s="3" t="s">
        <v>11</v>
      </c>
      <c r="C1498" s="3" t="s">
        <v>8</v>
      </c>
      <c r="D1498" s="3" t="s">
        <v>13</v>
      </c>
      <c r="E1498" s="3" t="n">
        <v>198.12</v>
      </c>
      <c r="F1498" s="3" t="n">
        <v>3982004</v>
      </c>
      <c r="G1498" s="3" t="n">
        <v>2</v>
      </c>
      <c r="H1498" s="3" t="n">
        <v>1045032.49</v>
      </c>
    </row>
    <row r="1499" customFormat="false" ht="15" hidden="false" customHeight="false" outlineLevel="0" collapsed="false">
      <c r="A1499" s="3" t="s">
        <v>553</v>
      </c>
      <c r="B1499" s="3" t="s">
        <v>11</v>
      </c>
      <c r="C1499" s="3" t="s">
        <v>8</v>
      </c>
      <c r="D1499" s="3" t="s">
        <v>13</v>
      </c>
      <c r="E1499" s="3" t="n">
        <v>196.63</v>
      </c>
      <c r="F1499" s="3" t="n">
        <v>2512515</v>
      </c>
      <c r="G1499" s="3" t="n">
        <v>0</v>
      </c>
      <c r="H1499" s="3" t="n">
        <v>0</v>
      </c>
    </row>
    <row r="1500" customFormat="false" ht="15" hidden="false" customHeight="false" outlineLevel="0" collapsed="false">
      <c r="A1500" s="3" t="s">
        <v>554</v>
      </c>
      <c r="B1500" s="3" t="s">
        <v>11</v>
      </c>
      <c r="C1500" s="3" t="s">
        <v>8</v>
      </c>
      <c r="D1500" s="3" t="s">
        <v>13</v>
      </c>
      <c r="E1500" s="3" t="n">
        <v>199.72</v>
      </c>
      <c r="F1500" s="3" t="n">
        <v>774533</v>
      </c>
      <c r="G1500" s="3" t="n">
        <v>1</v>
      </c>
      <c r="H1500" s="3" t="n">
        <v>715120.12</v>
      </c>
    </row>
    <row r="1501" customFormat="false" ht="15" hidden="false" customHeight="false" outlineLevel="0" collapsed="false">
      <c r="A1501" s="3" t="s">
        <v>555</v>
      </c>
      <c r="B1501" s="3" t="s">
        <v>11</v>
      </c>
      <c r="C1501" s="3" t="s">
        <v>8</v>
      </c>
      <c r="D1501" s="3" t="s">
        <v>13</v>
      </c>
      <c r="E1501" s="3" t="n">
        <v>200.2</v>
      </c>
      <c r="F1501" s="3" t="n">
        <v>7165316</v>
      </c>
      <c r="G1501" s="3" t="n">
        <v>3</v>
      </c>
      <c r="H1501" s="3" t="n">
        <v>2369242.47</v>
      </c>
    </row>
    <row r="1502" customFormat="false" ht="15" hidden="false" customHeight="false" outlineLevel="0" collapsed="false">
      <c r="A1502" s="3" t="s">
        <v>556</v>
      </c>
      <c r="B1502" s="3" t="s">
        <v>11</v>
      </c>
      <c r="C1502" s="3" t="s">
        <v>8</v>
      </c>
      <c r="D1502" s="3" t="s">
        <v>13</v>
      </c>
      <c r="E1502" s="3" t="n">
        <v>202.59</v>
      </c>
      <c r="F1502" s="3" t="n">
        <v>4629139</v>
      </c>
      <c r="G1502" s="3" t="n">
        <v>2</v>
      </c>
      <c r="H1502" s="3" t="n">
        <v>1128752.14</v>
      </c>
    </row>
    <row r="1503" customFormat="false" ht="15" hidden="false" customHeight="false" outlineLevel="0" collapsed="false">
      <c r="A1503" s="3" t="s">
        <v>57</v>
      </c>
      <c r="B1503" s="3" t="s">
        <v>14</v>
      </c>
      <c r="C1503" s="3" t="s">
        <v>8</v>
      </c>
      <c r="D1503" s="3" t="s">
        <v>13</v>
      </c>
      <c r="E1503" s="3" t="n">
        <v>122.37</v>
      </c>
      <c r="F1503" s="3" t="n">
        <v>5158443</v>
      </c>
      <c r="G1503" s="3" t="n">
        <v>5</v>
      </c>
      <c r="H1503" s="3" t="n">
        <v>1309480.2</v>
      </c>
    </row>
    <row r="1504" customFormat="false" ht="15" hidden="false" customHeight="false" outlineLevel="0" collapsed="false">
      <c r="A1504" s="3" t="s">
        <v>58</v>
      </c>
      <c r="B1504" s="3" t="s">
        <v>14</v>
      </c>
      <c r="C1504" s="3" t="s">
        <v>8</v>
      </c>
      <c r="D1504" s="3" t="s">
        <v>13</v>
      </c>
      <c r="E1504" s="3" t="n">
        <v>123.57</v>
      </c>
      <c r="F1504" s="3" t="n">
        <v>6533783</v>
      </c>
      <c r="G1504" s="3" t="n">
        <v>0</v>
      </c>
      <c r="H1504" s="3" t="n">
        <v>0</v>
      </c>
    </row>
    <row r="1505" customFormat="false" ht="15" hidden="false" customHeight="false" outlineLevel="0" collapsed="false">
      <c r="A1505" s="3" t="s">
        <v>59</v>
      </c>
      <c r="B1505" s="3" t="s">
        <v>14</v>
      </c>
      <c r="C1505" s="3" t="s">
        <v>8</v>
      </c>
      <c r="D1505" s="3" t="s">
        <v>13</v>
      </c>
      <c r="E1505" s="3" t="n">
        <v>122.66</v>
      </c>
      <c r="F1505" s="3" t="n">
        <v>3193197</v>
      </c>
      <c r="G1505" s="3" t="n">
        <v>2</v>
      </c>
      <c r="H1505" s="3" t="n">
        <v>1000339.56</v>
      </c>
    </row>
    <row r="1506" customFormat="false" ht="15" hidden="false" customHeight="false" outlineLevel="0" collapsed="false">
      <c r="A1506" s="3" t="s">
        <v>60</v>
      </c>
      <c r="B1506" s="3" t="s">
        <v>14</v>
      </c>
      <c r="C1506" s="3" t="s">
        <v>8</v>
      </c>
      <c r="D1506" s="3" t="s">
        <v>13</v>
      </c>
      <c r="E1506" s="3" t="n">
        <v>124.63</v>
      </c>
      <c r="F1506" s="3" t="n">
        <v>5327407</v>
      </c>
      <c r="G1506" s="3" t="n">
        <v>1</v>
      </c>
      <c r="H1506" s="3" t="n">
        <v>107831.85</v>
      </c>
    </row>
    <row r="1507" customFormat="false" ht="15" hidden="false" customHeight="false" outlineLevel="0" collapsed="false">
      <c r="A1507" s="3" t="s">
        <v>61</v>
      </c>
      <c r="B1507" s="3" t="s">
        <v>14</v>
      </c>
      <c r="C1507" s="3" t="s">
        <v>8</v>
      </c>
      <c r="D1507" s="3" t="s">
        <v>13</v>
      </c>
      <c r="E1507" s="3" t="n">
        <v>125.76</v>
      </c>
      <c r="F1507" s="3" t="n">
        <v>2002299</v>
      </c>
      <c r="G1507" s="3" t="n">
        <v>3</v>
      </c>
      <c r="H1507" s="3" t="n">
        <v>903903.43</v>
      </c>
    </row>
    <row r="1508" customFormat="false" ht="15" hidden="false" customHeight="false" outlineLevel="0" collapsed="false">
      <c r="A1508" s="3" t="s">
        <v>62</v>
      </c>
      <c r="B1508" s="3" t="s">
        <v>14</v>
      </c>
      <c r="C1508" s="3" t="s">
        <v>8</v>
      </c>
      <c r="D1508" s="3" t="s">
        <v>13</v>
      </c>
      <c r="E1508" s="3" t="n">
        <v>120.71</v>
      </c>
      <c r="F1508" s="3" t="n">
        <v>6616735</v>
      </c>
      <c r="G1508" s="3" t="n">
        <v>4</v>
      </c>
      <c r="H1508" s="3" t="n">
        <v>1013015.61</v>
      </c>
    </row>
    <row r="1509" customFormat="false" ht="15" hidden="false" customHeight="false" outlineLevel="0" collapsed="false">
      <c r="A1509" s="3" t="s">
        <v>63</v>
      </c>
      <c r="B1509" s="3" t="s">
        <v>14</v>
      </c>
      <c r="C1509" s="3" t="s">
        <v>8</v>
      </c>
      <c r="D1509" s="3" t="s">
        <v>13</v>
      </c>
      <c r="E1509" s="3" t="n">
        <v>119.99</v>
      </c>
      <c r="F1509" s="3" t="n">
        <v>6142875</v>
      </c>
      <c r="G1509" s="3" t="n">
        <v>2</v>
      </c>
      <c r="H1509" s="3" t="n">
        <v>585356.88</v>
      </c>
    </row>
    <row r="1510" customFormat="false" ht="15" hidden="false" customHeight="false" outlineLevel="0" collapsed="false">
      <c r="A1510" s="3" t="s">
        <v>64</v>
      </c>
      <c r="B1510" s="3" t="s">
        <v>14</v>
      </c>
      <c r="C1510" s="3" t="s">
        <v>8</v>
      </c>
      <c r="D1510" s="3" t="s">
        <v>13</v>
      </c>
      <c r="E1510" s="3" t="n">
        <v>118.4</v>
      </c>
      <c r="F1510" s="3" t="n">
        <v>2746056</v>
      </c>
      <c r="G1510" s="3" t="n">
        <v>1</v>
      </c>
      <c r="H1510" s="3" t="n">
        <v>521453.52</v>
      </c>
    </row>
    <row r="1511" customFormat="false" ht="15" hidden="false" customHeight="false" outlineLevel="0" collapsed="false">
      <c r="A1511" s="3" t="s">
        <v>65</v>
      </c>
      <c r="B1511" s="3" t="s">
        <v>14</v>
      </c>
      <c r="C1511" s="3" t="s">
        <v>8</v>
      </c>
      <c r="D1511" s="3" t="s">
        <v>13</v>
      </c>
      <c r="E1511" s="3" t="n">
        <v>120.02</v>
      </c>
      <c r="F1511" s="3" t="n">
        <v>5414813</v>
      </c>
      <c r="G1511" s="3" t="n">
        <v>0</v>
      </c>
      <c r="H1511" s="3" t="n">
        <v>0</v>
      </c>
    </row>
    <row r="1512" customFormat="false" ht="15" hidden="false" customHeight="false" outlineLevel="0" collapsed="false">
      <c r="A1512" s="3" t="s">
        <v>66</v>
      </c>
      <c r="B1512" s="3" t="s">
        <v>14</v>
      </c>
      <c r="C1512" s="3" t="s">
        <v>8</v>
      </c>
      <c r="D1512" s="3" t="s">
        <v>13</v>
      </c>
      <c r="E1512" s="3" t="n">
        <v>116.62</v>
      </c>
      <c r="F1512" s="3" t="n">
        <v>1619608</v>
      </c>
      <c r="G1512" s="3" t="n">
        <v>2</v>
      </c>
      <c r="H1512" s="3" t="n">
        <v>405922.18</v>
      </c>
    </row>
    <row r="1513" customFormat="false" ht="15" hidden="false" customHeight="false" outlineLevel="0" collapsed="false">
      <c r="A1513" s="3" t="s">
        <v>67</v>
      </c>
      <c r="B1513" s="3" t="s">
        <v>14</v>
      </c>
      <c r="C1513" s="3" t="s">
        <v>8</v>
      </c>
      <c r="D1513" s="3" t="s">
        <v>13</v>
      </c>
      <c r="E1513" s="3" t="n">
        <v>115.4</v>
      </c>
      <c r="F1513" s="3" t="n">
        <v>6394809</v>
      </c>
      <c r="G1513" s="3" t="n">
        <v>3</v>
      </c>
      <c r="H1513" s="3" t="n">
        <v>1170843.19</v>
      </c>
    </row>
    <row r="1514" customFormat="false" ht="15" hidden="false" customHeight="false" outlineLevel="0" collapsed="false">
      <c r="A1514" s="3" t="s">
        <v>68</v>
      </c>
      <c r="B1514" s="3" t="s">
        <v>14</v>
      </c>
      <c r="C1514" s="3" t="s">
        <v>8</v>
      </c>
      <c r="D1514" s="3" t="s">
        <v>13</v>
      </c>
      <c r="E1514" s="3" t="n">
        <v>116.29</v>
      </c>
      <c r="F1514" s="3" t="n">
        <v>6439361</v>
      </c>
      <c r="G1514" s="3" t="n">
        <v>5</v>
      </c>
      <c r="H1514" s="3" t="n">
        <v>1397419.34</v>
      </c>
    </row>
    <row r="1515" customFormat="false" ht="15" hidden="false" customHeight="false" outlineLevel="0" collapsed="false">
      <c r="A1515" s="3" t="s">
        <v>69</v>
      </c>
      <c r="B1515" s="3" t="s">
        <v>14</v>
      </c>
      <c r="C1515" s="3" t="s">
        <v>8</v>
      </c>
      <c r="D1515" s="3" t="s">
        <v>13</v>
      </c>
      <c r="E1515" s="3" t="n">
        <v>115.75</v>
      </c>
      <c r="F1515" s="3" t="n">
        <v>3874789</v>
      </c>
      <c r="G1515" s="3" t="n">
        <v>1</v>
      </c>
      <c r="H1515" s="3" t="n">
        <v>471325.4</v>
      </c>
    </row>
    <row r="1516" customFormat="false" ht="15" hidden="false" customHeight="false" outlineLevel="0" collapsed="false">
      <c r="A1516" s="3" t="s">
        <v>70</v>
      </c>
      <c r="B1516" s="3" t="s">
        <v>14</v>
      </c>
      <c r="C1516" s="3" t="s">
        <v>8</v>
      </c>
      <c r="D1516" s="3" t="s">
        <v>13</v>
      </c>
      <c r="E1516" s="3" t="n">
        <v>116.98</v>
      </c>
      <c r="F1516" s="3" t="n">
        <v>1462592</v>
      </c>
      <c r="G1516" s="3" t="n">
        <v>1</v>
      </c>
      <c r="H1516" s="3" t="n">
        <v>564158.88</v>
      </c>
    </row>
    <row r="1517" customFormat="false" ht="15" hidden="false" customHeight="false" outlineLevel="0" collapsed="false">
      <c r="A1517" s="3" t="s">
        <v>71</v>
      </c>
      <c r="B1517" s="3" t="s">
        <v>14</v>
      </c>
      <c r="C1517" s="3" t="s">
        <v>8</v>
      </c>
      <c r="D1517" s="3" t="s">
        <v>13</v>
      </c>
      <c r="E1517" s="3" t="n">
        <v>117.25</v>
      </c>
      <c r="F1517" s="3" t="n">
        <v>3643604</v>
      </c>
      <c r="G1517" s="3" t="n">
        <v>1</v>
      </c>
      <c r="H1517" s="3" t="n">
        <v>46965.12</v>
      </c>
    </row>
    <row r="1518" customFormat="false" ht="15" hidden="false" customHeight="false" outlineLevel="0" collapsed="false">
      <c r="A1518" s="3" t="s">
        <v>72</v>
      </c>
      <c r="B1518" s="3" t="s">
        <v>14</v>
      </c>
      <c r="C1518" s="3" t="s">
        <v>8</v>
      </c>
      <c r="D1518" s="3" t="s">
        <v>13</v>
      </c>
      <c r="E1518" s="3" t="n">
        <v>117.14</v>
      </c>
      <c r="F1518" s="3" t="n">
        <v>4532030</v>
      </c>
      <c r="G1518" s="3" t="n">
        <v>3</v>
      </c>
      <c r="H1518" s="3" t="n">
        <v>820194.14</v>
      </c>
    </row>
    <row r="1519" customFormat="false" ht="15" hidden="false" customHeight="false" outlineLevel="0" collapsed="false">
      <c r="A1519" s="3" t="s">
        <v>73</v>
      </c>
      <c r="B1519" s="3" t="s">
        <v>14</v>
      </c>
      <c r="C1519" s="3" t="s">
        <v>8</v>
      </c>
      <c r="D1519" s="3" t="s">
        <v>13</v>
      </c>
      <c r="E1519" s="3" t="n">
        <v>116.91</v>
      </c>
      <c r="F1519" s="3" t="n">
        <v>7644781</v>
      </c>
      <c r="G1519" s="3" t="n">
        <v>2</v>
      </c>
      <c r="H1519" s="3" t="n">
        <v>224688.98</v>
      </c>
    </row>
    <row r="1520" customFormat="false" ht="15" hidden="false" customHeight="false" outlineLevel="0" collapsed="false">
      <c r="A1520" s="3" t="s">
        <v>74</v>
      </c>
      <c r="B1520" s="3" t="s">
        <v>14</v>
      </c>
      <c r="C1520" s="3" t="s">
        <v>8</v>
      </c>
      <c r="D1520" s="3" t="s">
        <v>13</v>
      </c>
      <c r="E1520" s="3" t="n">
        <v>117.31</v>
      </c>
      <c r="F1520" s="3" t="n">
        <v>5058779</v>
      </c>
      <c r="G1520" s="3" t="n">
        <v>2</v>
      </c>
      <c r="H1520" s="3" t="n">
        <v>878413.53</v>
      </c>
    </row>
    <row r="1521" customFormat="false" ht="15" hidden="false" customHeight="false" outlineLevel="0" collapsed="false">
      <c r="A1521" s="3" t="s">
        <v>75</v>
      </c>
      <c r="B1521" s="3" t="s">
        <v>14</v>
      </c>
      <c r="C1521" s="3" t="s">
        <v>8</v>
      </c>
      <c r="D1521" s="3" t="s">
        <v>13</v>
      </c>
      <c r="E1521" s="3" t="n">
        <v>121.26</v>
      </c>
      <c r="F1521" s="3" t="n">
        <v>1912540</v>
      </c>
      <c r="G1521" s="3" t="n">
        <v>2</v>
      </c>
      <c r="H1521" s="3" t="n">
        <v>85106.69</v>
      </c>
    </row>
    <row r="1522" customFormat="false" ht="15" hidden="false" customHeight="false" outlineLevel="0" collapsed="false">
      <c r="A1522" s="3" t="s">
        <v>76</v>
      </c>
      <c r="B1522" s="3" t="s">
        <v>14</v>
      </c>
      <c r="C1522" s="3" t="s">
        <v>8</v>
      </c>
      <c r="D1522" s="3" t="s">
        <v>13</v>
      </c>
      <c r="E1522" s="3" t="n">
        <v>116.72</v>
      </c>
      <c r="F1522" s="3" t="n">
        <v>7210578</v>
      </c>
      <c r="G1522" s="3" t="n">
        <v>1</v>
      </c>
      <c r="H1522" s="3" t="n">
        <v>579348</v>
      </c>
    </row>
    <row r="1523" customFormat="false" ht="15" hidden="false" customHeight="false" outlineLevel="0" collapsed="false">
      <c r="A1523" s="3" t="s">
        <v>77</v>
      </c>
      <c r="B1523" s="3" t="s">
        <v>14</v>
      </c>
      <c r="C1523" s="3" t="s">
        <v>8</v>
      </c>
      <c r="D1523" s="3" t="s">
        <v>13</v>
      </c>
      <c r="E1523" s="3" t="n">
        <v>117.53</v>
      </c>
      <c r="F1523" s="3" t="n">
        <v>4164599</v>
      </c>
      <c r="G1523" s="3" t="n">
        <v>1</v>
      </c>
      <c r="H1523" s="3" t="n">
        <v>438717.03</v>
      </c>
    </row>
    <row r="1524" customFormat="false" ht="15" hidden="false" customHeight="false" outlineLevel="0" collapsed="false">
      <c r="A1524" s="3" t="s">
        <v>78</v>
      </c>
      <c r="B1524" s="3" t="s">
        <v>14</v>
      </c>
      <c r="C1524" s="3" t="s">
        <v>8</v>
      </c>
      <c r="D1524" s="3" t="s">
        <v>13</v>
      </c>
      <c r="E1524" s="3" t="n">
        <v>118.06</v>
      </c>
      <c r="F1524" s="3" t="n">
        <v>2628632</v>
      </c>
      <c r="G1524" s="3" t="n">
        <v>1</v>
      </c>
      <c r="H1524" s="3" t="n">
        <v>207488.96</v>
      </c>
    </row>
    <row r="1525" customFormat="false" ht="15" hidden="false" customHeight="false" outlineLevel="0" collapsed="false">
      <c r="A1525" s="3" t="s">
        <v>79</v>
      </c>
      <c r="B1525" s="3" t="s">
        <v>14</v>
      </c>
      <c r="C1525" s="3" t="s">
        <v>8</v>
      </c>
      <c r="D1525" s="3" t="s">
        <v>13</v>
      </c>
      <c r="E1525" s="3" t="n">
        <v>118.39</v>
      </c>
      <c r="F1525" s="3" t="n">
        <v>1788692</v>
      </c>
      <c r="G1525" s="3" t="n">
        <v>3</v>
      </c>
      <c r="H1525" s="3" t="n">
        <v>952663.6</v>
      </c>
    </row>
    <row r="1526" customFormat="false" ht="15" hidden="false" customHeight="false" outlineLevel="0" collapsed="false">
      <c r="A1526" s="3" t="s">
        <v>80</v>
      </c>
      <c r="B1526" s="3" t="s">
        <v>14</v>
      </c>
      <c r="C1526" s="3" t="s">
        <v>8</v>
      </c>
      <c r="D1526" s="3" t="s">
        <v>13</v>
      </c>
      <c r="E1526" s="3" t="n">
        <v>121.48</v>
      </c>
      <c r="F1526" s="3" t="n">
        <v>1330579</v>
      </c>
      <c r="G1526" s="3" t="n">
        <v>0</v>
      </c>
      <c r="H1526" s="3" t="n">
        <v>0</v>
      </c>
    </row>
    <row r="1527" customFormat="false" ht="15" hidden="false" customHeight="false" outlineLevel="0" collapsed="false">
      <c r="A1527" s="3" t="s">
        <v>81</v>
      </c>
      <c r="B1527" s="3" t="s">
        <v>14</v>
      </c>
      <c r="C1527" s="3" t="s">
        <v>8</v>
      </c>
      <c r="D1527" s="3" t="s">
        <v>13</v>
      </c>
      <c r="E1527" s="3" t="n">
        <v>119.04</v>
      </c>
      <c r="F1527" s="3" t="n">
        <v>1474492</v>
      </c>
      <c r="G1527" s="3" t="n">
        <v>1</v>
      </c>
      <c r="H1527" s="3" t="n">
        <v>376190.61</v>
      </c>
    </row>
    <row r="1528" customFormat="false" ht="15" hidden="false" customHeight="false" outlineLevel="0" collapsed="false">
      <c r="A1528" s="3" t="s">
        <v>82</v>
      </c>
      <c r="B1528" s="3" t="s">
        <v>14</v>
      </c>
      <c r="C1528" s="3" t="s">
        <v>8</v>
      </c>
      <c r="D1528" s="3" t="s">
        <v>13</v>
      </c>
      <c r="E1528" s="3" t="n">
        <v>118.48</v>
      </c>
      <c r="F1528" s="3" t="n">
        <v>4060850</v>
      </c>
      <c r="G1528" s="3" t="n">
        <v>0</v>
      </c>
      <c r="H1528" s="3" t="n">
        <v>0</v>
      </c>
    </row>
    <row r="1529" customFormat="false" ht="15" hidden="false" customHeight="false" outlineLevel="0" collapsed="false">
      <c r="A1529" s="3" t="s">
        <v>83</v>
      </c>
      <c r="B1529" s="3" t="s">
        <v>14</v>
      </c>
      <c r="C1529" s="3" t="s">
        <v>8</v>
      </c>
      <c r="D1529" s="3" t="s">
        <v>13</v>
      </c>
      <c r="E1529" s="3" t="n">
        <v>114.46</v>
      </c>
      <c r="F1529" s="3" t="n">
        <v>2565807</v>
      </c>
      <c r="G1529" s="3" t="n">
        <v>3</v>
      </c>
      <c r="H1529" s="3" t="n">
        <v>827314.55</v>
      </c>
    </row>
    <row r="1530" customFormat="false" ht="15" hidden="false" customHeight="false" outlineLevel="0" collapsed="false">
      <c r="A1530" s="3" t="s">
        <v>84</v>
      </c>
      <c r="B1530" s="3" t="s">
        <v>14</v>
      </c>
      <c r="C1530" s="3" t="s">
        <v>8</v>
      </c>
      <c r="D1530" s="3" t="s">
        <v>13</v>
      </c>
      <c r="E1530" s="3" t="n">
        <v>111.49</v>
      </c>
      <c r="F1530" s="3" t="n">
        <v>3494276</v>
      </c>
      <c r="G1530" s="3" t="n">
        <v>0</v>
      </c>
      <c r="H1530" s="3" t="n">
        <v>0</v>
      </c>
    </row>
    <row r="1531" customFormat="false" ht="15" hidden="false" customHeight="false" outlineLevel="0" collapsed="false">
      <c r="A1531" s="3" t="s">
        <v>85</v>
      </c>
      <c r="B1531" s="3" t="s">
        <v>14</v>
      </c>
      <c r="C1531" s="3" t="s">
        <v>8</v>
      </c>
      <c r="D1531" s="3" t="s">
        <v>13</v>
      </c>
      <c r="E1531" s="3" t="n">
        <v>112.35</v>
      </c>
      <c r="F1531" s="3" t="n">
        <v>4820995</v>
      </c>
      <c r="G1531" s="3" t="n">
        <v>2</v>
      </c>
      <c r="H1531" s="3" t="n">
        <v>496771.78</v>
      </c>
    </row>
    <row r="1532" customFormat="false" ht="15" hidden="false" customHeight="false" outlineLevel="0" collapsed="false">
      <c r="A1532" s="3" t="s">
        <v>86</v>
      </c>
      <c r="B1532" s="3" t="s">
        <v>14</v>
      </c>
      <c r="C1532" s="3" t="s">
        <v>8</v>
      </c>
      <c r="D1532" s="3" t="s">
        <v>13</v>
      </c>
      <c r="E1532" s="3" t="n">
        <v>110.02</v>
      </c>
      <c r="F1532" s="3" t="n">
        <v>3922299</v>
      </c>
      <c r="G1532" s="3" t="n">
        <v>5</v>
      </c>
      <c r="H1532" s="3" t="n">
        <v>1529690.45</v>
      </c>
    </row>
    <row r="1533" customFormat="false" ht="15" hidden="false" customHeight="false" outlineLevel="0" collapsed="false">
      <c r="A1533" s="3" t="s">
        <v>87</v>
      </c>
      <c r="B1533" s="3" t="s">
        <v>14</v>
      </c>
      <c r="C1533" s="3" t="s">
        <v>8</v>
      </c>
      <c r="D1533" s="3" t="s">
        <v>13</v>
      </c>
      <c r="E1533" s="3" t="n">
        <v>109.06</v>
      </c>
      <c r="F1533" s="3" t="n">
        <v>1813447</v>
      </c>
      <c r="G1533" s="3" t="n">
        <v>1</v>
      </c>
      <c r="H1533" s="3" t="n">
        <v>168903.9</v>
      </c>
    </row>
    <row r="1534" customFormat="false" ht="15" hidden="false" customHeight="false" outlineLevel="0" collapsed="false">
      <c r="A1534" s="3" t="s">
        <v>88</v>
      </c>
      <c r="B1534" s="3" t="s">
        <v>14</v>
      </c>
      <c r="C1534" s="3" t="s">
        <v>8</v>
      </c>
      <c r="D1534" s="3" t="s">
        <v>13</v>
      </c>
      <c r="E1534" s="3" t="n">
        <v>106.1</v>
      </c>
      <c r="F1534" s="3" t="n">
        <v>3933711</v>
      </c>
      <c r="G1534" s="3" t="n">
        <v>1</v>
      </c>
      <c r="H1534" s="3" t="n">
        <v>184892.4</v>
      </c>
    </row>
    <row r="1535" customFormat="false" ht="15" hidden="false" customHeight="false" outlineLevel="0" collapsed="false">
      <c r="A1535" s="3" t="s">
        <v>89</v>
      </c>
      <c r="B1535" s="3" t="s">
        <v>14</v>
      </c>
      <c r="C1535" s="3" t="s">
        <v>8</v>
      </c>
      <c r="D1535" s="3" t="s">
        <v>13</v>
      </c>
      <c r="E1535" s="3" t="n">
        <v>107.12</v>
      </c>
      <c r="F1535" s="3" t="n">
        <v>2297714</v>
      </c>
      <c r="G1535" s="3" t="n">
        <v>3</v>
      </c>
      <c r="H1535" s="3" t="n">
        <v>715425.38</v>
      </c>
    </row>
    <row r="1536" customFormat="false" ht="15" hidden="false" customHeight="false" outlineLevel="0" collapsed="false">
      <c r="A1536" s="3" t="s">
        <v>90</v>
      </c>
      <c r="B1536" s="3" t="s">
        <v>14</v>
      </c>
      <c r="C1536" s="3" t="s">
        <v>8</v>
      </c>
      <c r="D1536" s="3" t="s">
        <v>13</v>
      </c>
      <c r="E1536" s="3" t="n">
        <v>106.46</v>
      </c>
      <c r="F1536" s="3" t="n">
        <v>2689171</v>
      </c>
      <c r="G1536" s="3" t="n">
        <v>1</v>
      </c>
      <c r="H1536" s="3" t="n">
        <v>421496.4</v>
      </c>
    </row>
    <row r="1537" customFormat="false" ht="15" hidden="false" customHeight="false" outlineLevel="0" collapsed="false">
      <c r="A1537" s="3" t="s">
        <v>91</v>
      </c>
      <c r="B1537" s="3" t="s">
        <v>14</v>
      </c>
      <c r="C1537" s="3" t="s">
        <v>8</v>
      </c>
      <c r="D1537" s="3" t="s">
        <v>13</v>
      </c>
      <c r="E1537" s="3" t="n">
        <v>109.01</v>
      </c>
      <c r="F1537" s="3" t="n">
        <v>7942922</v>
      </c>
      <c r="G1537" s="3" t="n">
        <v>3</v>
      </c>
      <c r="H1537" s="3" t="n">
        <v>1241326.97</v>
      </c>
    </row>
    <row r="1538" customFormat="false" ht="15" hidden="false" customHeight="false" outlineLevel="0" collapsed="false">
      <c r="A1538" s="3" t="s">
        <v>92</v>
      </c>
      <c r="B1538" s="3" t="s">
        <v>14</v>
      </c>
      <c r="C1538" s="3" t="s">
        <v>8</v>
      </c>
      <c r="D1538" s="3" t="s">
        <v>13</v>
      </c>
      <c r="E1538" s="3" t="n">
        <v>107.48</v>
      </c>
      <c r="F1538" s="3" t="n">
        <v>1289184</v>
      </c>
      <c r="G1538" s="3" t="n">
        <v>3</v>
      </c>
      <c r="H1538" s="3" t="n">
        <v>572035.63</v>
      </c>
    </row>
    <row r="1539" customFormat="false" ht="15" hidden="false" customHeight="false" outlineLevel="0" collapsed="false">
      <c r="A1539" s="3" t="s">
        <v>93</v>
      </c>
      <c r="B1539" s="3" t="s">
        <v>14</v>
      </c>
      <c r="C1539" s="3" t="s">
        <v>8</v>
      </c>
      <c r="D1539" s="3" t="s">
        <v>13</v>
      </c>
      <c r="E1539" s="3" t="n">
        <v>107.65</v>
      </c>
      <c r="F1539" s="3" t="n">
        <v>3966256</v>
      </c>
      <c r="G1539" s="3" t="n">
        <v>1</v>
      </c>
      <c r="H1539" s="3" t="n">
        <v>489392.46</v>
      </c>
    </row>
    <row r="1540" customFormat="false" ht="15" hidden="false" customHeight="false" outlineLevel="0" collapsed="false">
      <c r="A1540" s="3" t="s">
        <v>94</v>
      </c>
      <c r="B1540" s="3" t="s">
        <v>14</v>
      </c>
      <c r="C1540" s="3" t="s">
        <v>8</v>
      </c>
      <c r="D1540" s="3" t="s">
        <v>13</v>
      </c>
      <c r="E1540" s="3" t="n">
        <v>105.92</v>
      </c>
      <c r="F1540" s="3" t="n">
        <v>3358666</v>
      </c>
      <c r="G1540" s="3" t="n">
        <v>4</v>
      </c>
      <c r="H1540" s="3" t="n">
        <v>1352902.45</v>
      </c>
    </row>
    <row r="1541" customFormat="false" ht="15" hidden="false" customHeight="false" outlineLevel="0" collapsed="false">
      <c r="A1541" s="3" t="s">
        <v>95</v>
      </c>
      <c r="B1541" s="3" t="s">
        <v>14</v>
      </c>
      <c r="C1541" s="3" t="s">
        <v>8</v>
      </c>
      <c r="D1541" s="3" t="s">
        <v>13</v>
      </c>
      <c r="E1541" s="3" t="n">
        <v>105.82</v>
      </c>
      <c r="F1541" s="3" t="n">
        <v>7378527</v>
      </c>
      <c r="G1541" s="3" t="n">
        <v>1</v>
      </c>
      <c r="H1541" s="3" t="n">
        <v>69986.68</v>
      </c>
    </row>
    <row r="1542" customFormat="false" ht="15" hidden="false" customHeight="false" outlineLevel="0" collapsed="false">
      <c r="A1542" s="3" t="s">
        <v>96</v>
      </c>
      <c r="B1542" s="3" t="s">
        <v>14</v>
      </c>
      <c r="C1542" s="3" t="s">
        <v>8</v>
      </c>
      <c r="D1542" s="3" t="s">
        <v>13</v>
      </c>
      <c r="E1542" s="3" t="n">
        <v>102.06</v>
      </c>
      <c r="F1542" s="3" t="n">
        <v>1011778</v>
      </c>
      <c r="G1542" s="3" t="n">
        <v>4</v>
      </c>
      <c r="H1542" s="3" t="n">
        <v>1159469.32</v>
      </c>
    </row>
    <row r="1543" customFormat="false" ht="15" hidden="false" customHeight="false" outlineLevel="0" collapsed="false">
      <c r="A1543" s="3" t="s">
        <v>97</v>
      </c>
      <c r="B1543" s="3" t="s">
        <v>14</v>
      </c>
      <c r="C1543" s="3" t="s">
        <v>8</v>
      </c>
      <c r="D1543" s="3" t="s">
        <v>13</v>
      </c>
      <c r="E1543" s="3" t="n">
        <v>100.75</v>
      </c>
      <c r="F1543" s="3" t="n">
        <v>6811718</v>
      </c>
      <c r="G1543" s="3" t="n">
        <v>2</v>
      </c>
      <c r="H1543" s="3" t="n">
        <v>501468.33</v>
      </c>
    </row>
    <row r="1544" customFormat="false" ht="15" hidden="false" customHeight="false" outlineLevel="0" collapsed="false">
      <c r="A1544" s="3" t="s">
        <v>98</v>
      </c>
      <c r="B1544" s="3" t="s">
        <v>14</v>
      </c>
      <c r="C1544" s="3" t="s">
        <v>8</v>
      </c>
      <c r="D1544" s="3" t="s">
        <v>13</v>
      </c>
      <c r="E1544" s="3" t="n">
        <v>100.33</v>
      </c>
      <c r="F1544" s="3" t="n">
        <v>2706084</v>
      </c>
      <c r="G1544" s="3" t="n">
        <v>3</v>
      </c>
      <c r="H1544" s="3" t="n">
        <v>756786.97</v>
      </c>
    </row>
    <row r="1545" customFormat="false" ht="15" hidden="false" customHeight="false" outlineLevel="0" collapsed="false">
      <c r="A1545" s="3" t="s">
        <v>99</v>
      </c>
      <c r="B1545" s="3" t="s">
        <v>14</v>
      </c>
      <c r="C1545" s="3" t="s">
        <v>8</v>
      </c>
      <c r="D1545" s="3" t="s">
        <v>13</v>
      </c>
      <c r="E1545" s="3" t="n">
        <v>98.57</v>
      </c>
      <c r="F1545" s="3" t="n">
        <v>1651223</v>
      </c>
      <c r="G1545" s="3" t="n">
        <v>1</v>
      </c>
      <c r="H1545" s="3" t="n">
        <v>374117.73</v>
      </c>
    </row>
    <row r="1546" customFormat="false" ht="15" hidden="false" customHeight="false" outlineLevel="0" collapsed="false">
      <c r="A1546" s="3" t="s">
        <v>100</v>
      </c>
      <c r="B1546" s="3" t="s">
        <v>14</v>
      </c>
      <c r="C1546" s="3" t="s">
        <v>8</v>
      </c>
      <c r="D1546" s="3" t="s">
        <v>13</v>
      </c>
      <c r="E1546" s="3" t="n">
        <v>98.18</v>
      </c>
      <c r="F1546" s="3" t="n">
        <v>5562830</v>
      </c>
      <c r="G1546" s="3" t="n">
        <v>2</v>
      </c>
      <c r="H1546" s="3" t="n">
        <v>285215.24</v>
      </c>
    </row>
    <row r="1547" customFormat="false" ht="15" hidden="false" customHeight="false" outlineLevel="0" collapsed="false">
      <c r="A1547" s="3" t="s">
        <v>101</v>
      </c>
      <c r="B1547" s="3" t="s">
        <v>14</v>
      </c>
      <c r="C1547" s="3" t="s">
        <v>8</v>
      </c>
      <c r="D1547" s="3" t="s">
        <v>13</v>
      </c>
      <c r="E1547" s="3" t="n">
        <v>98.74</v>
      </c>
      <c r="F1547" s="3" t="n">
        <v>5873078</v>
      </c>
      <c r="G1547" s="3" t="n">
        <v>1</v>
      </c>
      <c r="H1547" s="3" t="n">
        <v>423551.7</v>
      </c>
    </row>
    <row r="1548" customFormat="false" ht="15" hidden="false" customHeight="false" outlineLevel="0" collapsed="false">
      <c r="A1548" s="3" t="s">
        <v>102</v>
      </c>
      <c r="B1548" s="3" t="s">
        <v>14</v>
      </c>
      <c r="C1548" s="3" t="s">
        <v>8</v>
      </c>
      <c r="D1548" s="3" t="s">
        <v>13</v>
      </c>
      <c r="E1548" s="3" t="n">
        <v>101.42</v>
      </c>
      <c r="F1548" s="3" t="n">
        <v>893114</v>
      </c>
      <c r="G1548" s="3" t="n">
        <v>3</v>
      </c>
      <c r="H1548" s="3" t="n">
        <v>398445.01</v>
      </c>
    </row>
    <row r="1549" customFormat="false" ht="15" hidden="false" customHeight="false" outlineLevel="0" collapsed="false">
      <c r="A1549" s="3" t="s">
        <v>103</v>
      </c>
      <c r="B1549" s="3" t="s">
        <v>14</v>
      </c>
      <c r="C1549" s="3" t="s">
        <v>8</v>
      </c>
      <c r="D1549" s="3" t="s">
        <v>13</v>
      </c>
      <c r="E1549" s="3" t="n">
        <v>104.55</v>
      </c>
      <c r="F1549" s="3" t="n">
        <v>2289052</v>
      </c>
      <c r="G1549" s="3" t="n">
        <v>2</v>
      </c>
      <c r="H1549" s="3" t="n">
        <v>749944.91</v>
      </c>
    </row>
    <row r="1550" customFormat="false" ht="15" hidden="false" customHeight="false" outlineLevel="0" collapsed="false">
      <c r="A1550" s="3" t="s">
        <v>104</v>
      </c>
      <c r="B1550" s="3" t="s">
        <v>14</v>
      </c>
      <c r="C1550" s="3" t="s">
        <v>8</v>
      </c>
      <c r="D1550" s="3" t="s">
        <v>13</v>
      </c>
      <c r="E1550" s="3" t="n">
        <v>104.63</v>
      </c>
      <c r="F1550" s="3" t="n">
        <v>3028374</v>
      </c>
      <c r="G1550" s="3" t="n">
        <v>2</v>
      </c>
      <c r="H1550" s="3" t="n">
        <v>604616.1</v>
      </c>
    </row>
    <row r="1551" customFormat="false" ht="15" hidden="false" customHeight="false" outlineLevel="0" collapsed="false">
      <c r="A1551" s="3" t="s">
        <v>105</v>
      </c>
      <c r="B1551" s="3" t="s">
        <v>14</v>
      </c>
      <c r="C1551" s="3" t="s">
        <v>8</v>
      </c>
      <c r="D1551" s="3" t="s">
        <v>13</v>
      </c>
      <c r="E1551" s="3" t="n">
        <v>105.62</v>
      </c>
      <c r="F1551" s="3" t="n">
        <v>6728379</v>
      </c>
      <c r="G1551" s="3" t="n">
        <v>1</v>
      </c>
      <c r="H1551" s="3" t="n">
        <v>482190.82</v>
      </c>
    </row>
    <row r="1552" customFormat="false" ht="15" hidden="false" customHeight="false" outlineLevel="0" collapsed="false">
      <c r="A1552" s="3" t="s">
        <v>106</v>
      </c>
      <c r="B1552" s="3" t="s">
        <v>14</v>
      </c>
      <c r="C1552" s="3" t="s">
        <v>8</v>
      </c>
      <c r="D1552" s="3" t="s">
        <v>13</v>
      </c>
      <c r="E1552" s="3" t="n">
        <v>108.25</v>
      </c>
      <c r="F1552" s="3" t="n">
        <v>1307628</v>
      </c>
      <c r="G1552" s="3" t="n">
        <v>2</v>
      </c>
      <c r="H1552" s="3" t="n">
        <v>472760.18</v>
      </c>
    </row>
    <row r="1553" customFormat="false" ht="15" hidden="false" customHeight="false" outlineLevel="0" collapsed="false">
      <c r="A1553" s="3" t="s">
        <v>107</v>
      </c>
      <c r="B1553" s="3" t="s">
        <v>14</v>
      </c>
      <c r="C1553" s="3" t="s">
        <v>8</v>
      </c>
      <c r="D1553" s="3" t="s">
        <v>13</v>
      </c>
      <c r="E1553" s="3" t="n">
        <v>107.08</v>
      </c>
      <c r="F1553" s="3" t="n">
        <v>7541924</v>
      </c>
      <c r="G1553" s="3" t="n">
        <v>1</v>
      </c>
      <c r="H1553" s="3" t="n">
        <v>184495.41</v>
      </c>
    </row>
    <row r="1554" customFormat="false" ht="15" hidden="false" customHeight="false" outlineLevel="0" collapsed="false">
      <c r="A1554" s="3" t="s">
        <v>108</v>
      </c>
      <c r="B1554" s="3" t="s">
        <v>14</v>
      </c>
      <c r="C1554" s="3" t="s">
        <v>8</v>
      </c>
      <c r="D1554" s="3" t="s">
        <v>13</v>
      </c>
      <c r="E1554" s="3" t="n">
        <v>109.26</v>
      </c>
      <c r="F1554" s="3" t="n">
        <v>1802161</v>
      </c>
      <c r="G1554" s="3" t="n">
        <v>2</v>
      </c>
      <c r="H1554" s="3" t="n">
        <v>727579.19</v>
      </c>
    </row>
    <row r="1555" customFormat="false" ht="15" hidden="false" customHeight="false" outlineLevel="0" collapsed="false">
      <c r="A1555" s="3" t="s">
        <v>109</v>
      </c>
      <c r="B1555" s="3" t="s">
        <v>14</v>
      </c>
      <c r="C1555" s="3" t="s">
        <v>8</v>
      </c>
      <c r="D1555" s="3" t="s">
        <v>13</v>
      </c>
      <c r="E1555" s="3" t="n">
        <v>107.85</v>
      </c>
      <c r="F1555" s="3" t="n">
        <v>6613136</v>
      </c>
      <c r="G1555" s="3" t="n">
        <v>1</v>
      </c>
      <c r="H1555" s="3" t="n">
        <v>396530.12</v>
      </c>
    </row>
    <row r="1556" customFormat="false" ht="15" hidden="false" customHeight="false" outlineLevel="0" collapsed="false">
      <c r="A1556" s="3" t="s">
        <v>110</v>
      </c>
      <c r="B1556" s="3" t="s">
        <v>14</v>
      </c>
      <c r="C1556" s="3" t="s">
        <v>8</v>
      </c>
      <c r="D1556" s="3" t="s">
        <v>13</v>
      </c>
      <c r="E1556" s="3" t="n">
        <v>108.81</v>
      </c>
      <c r="F1556" s="3" t="n">
        <v>2139206</v>
      </c>
      <c r="G1556" s="3" t="n">
        <v>3</v>
      </c>
      <c r="H1556" s="3" t="n">
        <v>1301990.97</v>
      </c>
    </row>
    <row r="1557" customFormat="false" ht="15" hidden="false" customHeight="false" outlineLevel="0" collapsed="false">
      <c r="A1557" s="3" t="s">
        <v>111</v>
      </c>
      <c r="B1557" s="3" t="s">
        <v>14</v>
      </c>
      <c r="C1557" s="3" t="s">
        <v>8</v>
      </c>
      <c r="D1557" s="3" t="s">
        <v>13</v>
      </c>
      <c r="E1557" s="3" t="n">
        <v>107.96</v>
      </c>
      <c r="F1557" s="3" t="n">
        <v>7928984</v>
      </c>
      <c r="G1557" s="3" t="n">
        <v>0</v>
      </c>
      <c r="H1557" s="3" t="n">
        <v>0</v>
      </c>
    </row>
    <row r="1558" customFormat="false" ht="15" hidden="false" customHeight="false" outlineLevel="0" collapsed="false">
      <c r="A1558" s="3" t="s">
        <v>112</v>
      </c>
      <c r="B1558" s="3" t="s">
        <v>14</v>
      </c>
      <c r="C1558" s="3" t="s">
        <v>8</v>
      </c>
      <c r="D1558" s="3" t="s">
        <v>13</v>
      </c>
      <c r="E1558" s="3" t="n">
        <v>110.44</v>
      </c>
      <c r="F1558" s="3" t="n">
        <v>4999003</v>
      </c>
      <c r="G1558" s="3" t="n">
        <v>2</v>
      </c>
      <c r="H1558" s="3" t="n">
        <v>642518.26</v>
      </c>
    </row>
    <row r="1559" customFormat="false" ht="15" hidden="false" customHeight="false" outlineLevel="0" collapsed="false">
      <c r="A1559" s="3" t="s">
        <v>113</v>
      </c>
      <c r="B1559" s="3" t="s">
        <v>14</v>
      </c>
      <c r="C1559" s="3" t="s">
        <v>8</v>
      </c>
      <c r="D1559" s="3" t="s">
        <v>13</v>
      </c>
      <c r="E1559" s="3" t="n">
        <v>113.48</v>
      </c>
      <c r="F1559" s="3" t="n">
        <v>2990349</v>
      </c>
      <c r="G1559" s="3" t="n">
        <v>1</v>
      </c>
      <c r="H1559" s="3" t="n">
        <v>378893.16</v>
      </c>
    </row>
    <row r="1560" customFormat="false" ht="15" hidden="false" customHeight="false" outlineLevel="0" collapsed="false">
      <c r="A1560" s="3" t="s">
        <v>114</v>
      </c>
      <c r="B1560" s="3" t="s">
        <v>14</v>
      </c>
      <c r="C1560" s="3" t="s">
        <v>8</v>
      </c>
      <c r="D1560" s="3" t="s">
        <v>13</v>
      </c>
      <c r="E1560" s="3" t="n">
        <v>113.1</v>
      </c>
      <c r="F1560" s="3" t="n">
        <v>6886656</v>
      </c>
      <c r="G1560" s="3" t="n">
        <v>3</v>
      </c>
      <c r="H1560" s="3" t="n">
        <v>803012.33</v>
      </c>
    </row>
    <row r="1561" customFormat="false" ht="15" hidden="false" customHeight="false" outlineLevel="0" collapsed="false">
      <c r="A1561" s="3" t="s">
        <v>115</v>
      </c>
      <c r="B1561" s="3" t="s">
        <v>14</v>
      </c>
      <c r="C1561" s="3" t="s">
        <v>8</v>
      </c>
      <c r="D1561" s="3" t="s">
        <v>13</v>
      </c>
      <c r="E1561" s="3" t="n">
        <v>111.26</v>
      </c>
      <c r="F1561" s="3" t="n">
        <v>5304439</v>
      </c>
      <c r="G1561" s="3" t="n">
        <v>1</v>
      </c>
      <c r="H1561" s="3" t="n">
        <v>61043.31</v>
      </c>
    </row>
    <row r="1562" customFormat="false" ht="15" hidden="false" customHeight="false" outlineLevel="0" collapsed="false">
      <c r="A1562" s="3" t="s">
        <v>116</v>
      </c>
      <c r="B1562" s="3" t="s">
        <v>14</v>
      </c>
      <c r="C1562" s="3" t="s">
        <v>8</v>
      </c>
      <c r="D1562" s="3" t="s">
        <v>13</v>
      </c>
      <c r="E1562" s="3" t="n">
        <v>111.45</v>
      </c>
      <c r="F1562" s="3" t="n">
        <v>2244544</v>
      </c>
      <c r="G1562" s="3" t="n">
        <v>2</v>
      </c>
      <c r="H1562" s="3" t="n">
        <v>993221.48</v>
      </c>
    </row>
    <row r="1563" customFormat="false" ht="15" hidden="false" customHeight="false" outlineLevel="0" collapsed="false">
      <c r="A1563" s="3" t="s">
        <v>117</v>
      </c>
      <c r="B1563" s="3" t="s">
        <v>14</v>
      </c>
      <c r="C1563" s="3" t="s">
        <v>8</v>
      </c>
      <c r="D1563" s="3" t="s">
        <v>13</v>
      </c>
      <c r="E1563" s="3" t="n">
        <v>108.26</v>
      </c>
      <c r="F1563" s="3" t="n">
        <v>5148246</v>
      </c>
      <c r="G1563" s="3" t="n">
        <v>1</v>
      </c>
      <c r="H1563" s="3" t="n">
        <v>345212.06</v>
      </c>
    </row>
    <row r="1564" customFormat="false" ht="15" hidden="false" customHeight="false" outlineLevel="0" collapsed="false">
      <c r="A1564" s="3" t="s">
        <v>118</v>
      </c>
      <c r="B1564" s="3" t="s">
        <v>14</v>
      </c>
      <c r="C1564" s="3" t="s">
        <v>8</v>
      </c>
      <c r="D1564" s="3" t="s">
        <v>13</v>
      </c>
      <c r="E1564" s="3" t="n">
        <v>105.48</v>
      </c>
      <c r="F1564" s="3" t="n">
        <v>1637529</v>
      </c>
      <c r="G1564" s="3" t="n">
        <v>2</v>
      </c>
      <c r="H1564" s="3" t="n">
        <v>827941.43</v>
      </c>
    </row>
    <row r="1565" customFormat="false" ht="15" hidden="false" customHeight="false" outlineLevel="0" collapsed="false">
      <c r="A1565" s="3" t="s">
        <v>119</v>
      </c>
      <c r="B1565" s="3" t="s">
        <v>14</v>
      </c>
      <c r="C1565" s="3" t="s">
        <v>8</v>
      </c>
      <c r="D1565" s="3" t="s">
        <v>13</v>
      </c>
      <c r="E1565" s="3" t="n">
        <v>105.62</v>
      </c>
      <c r="F1565" s="3" t="n">
        <v>6044417</v>
      </c>
      <c r="G1565" s="3" t="n">
        <v>0</v>
      </c>
      <c r="H1565" s="3" t="n">
        <v>0</v>
      </c>
    </row>
    <row r="1566" customFormat="false" ht="15" hidden="false" customHeight="false" outlineLevel="0" collapsed="false">
      <c r="A1566" s="3" t="s">
        <v>120</v>
      </c>
      <c r="B1566" s="3" t="s">
        <v>14</v>
      </c>
      <c r="C1566" s="3" t="s">
        <v>8</v>
      </c>
      <c r="D1566" s="3" t="s">
        <v>13</v>
      </c>
      <c r="E1566" s="3" t="n">
        <v>106.12</v>
      </c>
      <c r="F1566" s="3" t="n">
        <v>6203704</v>
      </c>
      <c r="G1566" s="3" t="n">
        <v>4</v>
      </c>
      <c r="H1566" s="3" t="n">
        <v>729724.81</v>
      </c>
    </row>
    <row r="1567" customFormat="false" ht="15" hidden="false" customHeight="false" outlineLevel="0" collapsed="false">
      <c r="A1567" s="3" t="s">
        <v>121</v>
      </c>
      <c r="B1567" s="3" t="s">
        <v>14</v>
      </c>
      <c r="C1567" s="3" t="s">
        <v>8</v>
      </c>
      <c r="D1567" s="3" t="s">
        <v>13</v>
      </c>
      <c r="E1567" s="3" t="n">
        <v>100.89</v>
      </c>
      <c r="F1567" s="3" t="n">
        <v>6852011</v>
      </c>
      <c r="G1567" s="3" t="n">
        <v>4</v>
      </c>
      <c r="H1567" s="3" t="n">
        <v>921670.68</v>
      </c>
    </row>
    <row r="1568" customFormat="false" ht="15" hidden="false" customHeight="false" outlineLevel="0" collapsed="false">
      <c r="A1568" s="3" t="s">
        <v>122</v>
      </c>
      <c r="B1568" s="3" t="s">
        <v>14</v>
      </c>
      <c r="C1568" s="3" t="s">
        <v>8</v>
      </c>
      <c r="D1568" s="3" t="s">
        <v>13</v>
      </c>
      <c r="E1568" s="3" t="n">
        <v>100.22</v>
      </c>
      <c r="F1568" s="3" t="n">
        <v>7299740</v>
      </c>
      <c r="G1568" s="3" t="n">
        <v>4</v>
      </c>
      <c r="H1568" s="3" t="n">
        <v>686807.42</v>
      </c>
    </row>
    <row r="1569" customFormat="false" ht="15" hidden="false" customHeight="false" outlineLevel="0" collapsed="false">
      <c r="A1569" s="3" t="s">
        <v>123</v>
      </c>
      <c r="B1569" s="3" t="s">
        <v>14</v>
      </c>
      <c r="C1569" s="3" t="s">
        <v>8</v>
      </c>
      <c r="D1569" s="3" t="s">
        <v>13</v>
      </c>
      <c r="E1569" s="3" t="n">
        <v>99.52</v>
      </c>
      <c r="F1569" s="3" t="n">
        <v>3361144</v>
      </c>
      <c r="G1569" s="3" t="n">
        <v>0</v>
      </c>
      <c r="H1569" s="3" t="n">
        <v>0</v>
      </c>
    </row>
    <row r="1570" customFormat="false" ht="15" hidden="false" customHeight="false" outlineLevel="0" collapsed="false">
      <c r="A1570" s="3" t="s">
        <v>124</v>
      </c>
      <c r="B1570" s="3" t="s">
        <v>14</v>
      </c>
      <c r="C1570" s="3" t="s">
        <v>8</v>
      </c>
      <c r="D1570" s="3" t="s">
        <v>13</v>
      </c>
      <c r="E1570" s="3" t="n">
        <v>98.35</v>
      </c>
      <c r="F1570" s="3" t="n">
        <v>7024000</v>
      </c>
      <c r="G1570" s="3" t="n">
        <v>2</v>
      </c>
      <c r="H1570" s="3" t="n">
        <v>294540.23</v>
      </c>
    </row>
    <row r="1571" customFormat="false" ht="15" hidden="false" customHeight="false" outlineLevel="0" collapsed="false">
      <c r="A1571" s="3" t="s">
        <v>125</v>
      </c>
      <c r="B1571" s="3" t="s">
        <v>14</v>
      </c>
      <c r="C1571" s="3" t="s">
        <v>8</v>
      </c>
      <c r="D1571" s="3" t="s">
        <v>13</v>
      </c>
      <c r="E1571" s="3" t="n">
        <v>99.38</v>
      </c>
      <c r="F1571" s="3" t="n">
        <v>1188195</v>
      </c>
      <c r="G1571" s="3" t="n">
        <v>1</v>
      </c>
      <c r="H1571" s="3" t="n">
        <v>13544.24</v>
      </c>
    </row>
    <row r="1572" customFormat="false" ht="15" hidden="false" customHeight="false" outlineLevel="0" collapsed="false">
      <c r="A1572" s="3" t="s">
        <v>126</v>
      </c>
      <c r="B1572" s="3" t="s">
        <v>14</v>
      </c>
      <c r="C1572" s="3" t="s">
        <v>8</v>
      </c>
      <c r="D1572" s="3" t="s">
        <v>13</v>
      </c>
      <c r="E1572" s="3" t="n">
        <v>99.87</v>
      </c>
      <c r="F1572" s="3" t="n">
        <v>2272325</v>
      </c>
      <c r="G1572" s="3" t="n">
        <v>1</v>
      </c>
      <c r="H1572" s="3" t="n">
        <v>319655.66</v>
      </c>
    </row>
    <row r="1573" customFormat="false" ht="15" hidden="false" customHeight="false" outlineLevel="0" collapsed="false">
      <c r="A1573" s="3" t="s">
        <v>127</v>
      </c>
      <c r="B1573" s="3" t="s">
        <v>14</v>
      </c>
      <c r="C1573" s="3" t="s">
        <v>8</v>
      </c>
      <c r="D1573" s="3" t="s">
        <v>13</v>
      </c>
      <c r="E1573" s="3" t="n">
        <v>102.41</v>
      </c>
      <c r="F1573" s="3" t="n">
        <v>1823266</v>
      </c>
      <c r="G1573" s="3" t="n">
        <v>0</v>
      </c>
      <c r="H1573" s="3" t="n">
        <v>0</v>
      </c>
    </row>
    <row r="1574" customFormat="false" ht="15" hidden="false" customHeight="false" outlineLevel="0" collapsed="false">
      <c r="A1574" s="3" t="s">
        <v>128</v>
      </c>
      <c r="B1574" s="3" t="s">
        <v>14</v>
      </c>
      <c r="C1574" s="3" t="s">
        <v>8</v>
      </c>
      <c r="D1574" s="3" t="s">
        <v>13</v>
      </c>
      <c r="E1574" s="3" t="n">
        <v>103.8</v>
      </c>
      <c r="F1574" s="3" t="n">
        <v>5267028</v>
      </c>
      <c r="G1574" s="3" t="n">
        <v>1</v>
      </c>
      <c r="H1574" s="3" t="n">
        <v>51341.4</v>
      </c>
    </row>
    <row r="1575" customFormat="false" ht="15" hidden="false" customHeight="false" outlineLevel="0" collapsed="false">
      <c r="A1575" s="3" t="s">
        <v>129</v>
      </c>
      <c r="B1575" s="3" t="s">
        <v>14</v>
      </c>
      <c r="C1575" s="3" t="s">
        <v>8</v>
      </c>
      <c r="D1575" s="3" t="s">
        <v>13</v>
      </c>
      <c r="E1575" s="3" t="n">
        <v>103.34</v>
      </c>
      <c r="F1575" s="3" t="n">
        <v>1758245</v>
      </c>
      <c r="G1575" s="3" t="n">
        <v>1</v>
      </c>
      <c r="H1575" s="3" t="n">
        <v>351623.47</v>
      </c>
    </row>
    <row r="1576" customFormat="false" ht="15" hidden="false" customHeight="false" outlineLevel="0" collapsed="false">
      <c r="A1576" s="3" t="s">
        <v>130</v>
      </c>
      <c r="B1576" s="3" t="s">
        <v>14</v>
      </c>
      <c r="C1576" s="3" t="s">
        <v>8</v>
      </c>
      <c r="D1576" s="3" t="s">
        <v>13</v>
      </c>
      <c r="E1576" s="3" t="n">
        <v>106.55</v>
      </c>
      <c r="F1576" s="3" t="n">
        <v>6202433</v>
      </c>
      <c r="G1576" s="3" t="n">
        <v>3</v>
      </c>
      <c r="H1576" s="3" t="n">
        <v>791261.64</v>
      </c>
    </row>
    <row r="1577" customFormat="false" ht="15" hidden="false" customHeight="false" outlineLevel="0" collapsed="false">
      <c r="A1577" s="3" t="s">
        <v>131</v>
      </c>
      <c r="B1577" s="3" t="s">
        <v>14</v>
      </c>
      <c r="C1577" s="3" t="s">
        <v>8</v>
      </c>
      <c r="D1577" s="3" t="s">
        <v>13</v>
      </c>
      <c r="E1577" s="3" t="n">
        <v>107.98</v>
      </c>
      <c r="F1577" s="3" t="n">
        <v>6191437</v>
      </c>
      <c r="G1577" s="3" t="n">
        <v>2</v>
      </c>
      <c r="H1577" s="3" t="n">
        <v>143130.11</v>
      </c>
    </row>
    <row r="1578" customFormat="false" ht="15" hidden="false" customHeight="false" outlineLevel="0" collapsed="false">
      <c r="A1578" s="3" t="s">
        <v>132</v>
      </c>
      <c r="B1578" s="3" t="s">
        <v>14</v>
      </c>
      <c r="C1578" s="3" t="s">
        <v>8</v>
      </c>
      <c r="D1578" s="3" t="s">
        <v>13</v>
      </c>
      <c r="E1578" s="3" t="n">
        <v>104.84</v>
      </c>
      <c r="F1578" s="3" t="n">
        <v>5949861</v>
      </c>
      <c r="G1578" s="3" t="n">
        <v>3</v>
      </c>
      <c r="H1578" s="3" t="n">
        <v>1021518.15</v>
      </c>
    </row>
    <row r="1579" customFormat="false" ht="15" hidden="false" customHeight="false" outlineLevel="0" collapsed="false">
      <c r="A1579" s="3" t="s">
        <v>133</v>
      </c>
      <c r="B1579" s="3" t="s">
        <v>14</v>
      </c>
      <c r="C1579" s="3" t="s">
        <v>8</v>
      </c>
      <c r="D1579" s="3" t="s">
        <v>13</v>
      </c>
      <c r="E1579" s="3" t="n">
        <v>104.73</v>
      </c>
      <c r="F1579" s="3" t="n">
        <v>1039547</v>
      </c>
      <c r="G1579" s="3" t="n">
        <v>0</v>
      </c>
      <c r="H1579" s="3" t="n">
        <v>0</v>
      </c>
    </row>
    <row r="1580" customFormat="false" ht="15" hidden="false" customHeight="false" outlineLevel="0" collapsed="false">
      <c r="A1580" s="3" t="s">
        <v>134</v>
      </c>
      <c r="B1580" s="3" t="s">
        <v>14</v>
      </c>
      <c r="C1580" s="3" t="s">
        <v>8</v>
      </c>
      <c r="D1580" s="3" t="s">
        <v>13</v>
      </c>
      <c r="E1580" s="3" t="n">
        <v>106.83</v>
      </c>
      <c r="F1580" s="3" t="n">
        <v>1922193</v>
      </c>
      <c r="G1580" s="3" t="n">
        <v>4</v>
      </c>
      <c r="H1580" s="3" t="n">
        <v>1270723.9</v>
      </c>
    </row>
    <row r="1581" customFormat="false" ht="15" hidden="false" customHeight="false" outlineLevel="0" collapsed="false">
      <c r="A1581" s="3" t="s">
        <v>135</v>
      </c>
      <c r="B1581" s="3" t="s">
        <v>14</v>
      </c>
      <c r="C1581" s="3" t="s">
        <v>8</v>
      </c>
      <c r="D1581" s="3" t="s">
        <v>13</v>
      </c>
      <c r="E1581" s="3" t="n">
        <v>109.08</v>
      </c>
      <c r="F1581" s="3" t="n">
        <v>7552137</v>
      </c>
      <c r="G1581" s="3" t="n">
        <v>2</v>
      </c>
      <c r="H1581" s="3" t="n">
        <v>821513.36</v>
      </c>
    </row>
    <row r="1582" customFormat="false" ht="15" hidden="false" customHeight="false" outlineLevel="0" collapsed="false">
      <c r="A1582" s="3" t="s">
        <v>136</v>
      </c>
      <c r="B1582" s="3" t="s">
        <v>14</v>
      </c>
      <c r="C1582" s="3" t="s">
        <v>8</v>
      </c>
      <c r="D1582" s="3" t="s">
        <v>13</v>
      </c>
      <c r="E1582" s="3" t="n">
        <v>109.25</v>
      </c>
      <c r="F1582" s="3" t="n">
        <v>5307865</v>
      </c>
      <c r="G1582" s="3" t="n">
        <v>3</v>
      </c>
      <c r="H1582" s="3" t="n">
        <v>528677.61</v>
      </c>
    </row>
    <row r="1583" customFormat="false" ht="15" hidden="false" customHeight="false" outlineLevel="0" collapsed="false">
      <c r="A1583" s="3" t="s">
        <v>137</v>
      </c>
      <c r="B1583" s="3" t="s">
        <v>14</v>
      </c>
      <c r="C1583" s="3" t="s">
        <v>8</v>
      </c>
      <c r="D1583" s="3" t="s">
        <v>13</v>
      </c>
      <c r="E1583" s="3" t="n">
        <v>107.53</v>
      </c>
      <c r="F1583" s="3" t="n">
        <v>4742064</v>
      </c>
      <c r="G1583" s="3" t="n">
        <v>1</v>
      </c>
      <c r="H1583" s="3" t="n">
        <v>6566.65</v>
      </c>
    </row>
    <row r="1584" customFormat="false" ht="15" hidden="false" customHeight="false" outlineLevel="0" collapsed="false">
      <c r="A1584" s="3" t="s">
        <v>138</v>
      </c>
      <c r="B1584" s="3" t="s">
        <v>14</v>
      </c>
      <c r="C1584" s="3" t="s">
        <v>8</v>
      </c>
      <c r="D1584" s="3" t="s">
        <v>13</v>
      </c>
      <c r="E1584" s="3" t="n">
        <v>106.47</v>
      </c>
      <c r="F1584" s="3" t="n">
        <v>7348144</v>
      </c>
      <c r="G1584" s="3" t="n">
        <v>1</v>
      </c>
      <c r="H1584" s="3" t="n">
        <v>525054.25</v>
      </c>
    </row>
    <row r="1585" customFormat="false" ht="15" hidden="false" customHeight="false" outlineLevel="0" collapsed="false">
      <c r="A1585" s="3" t="s">
        <v>139</v>
      </c>
      <c r="B1585" s="3" t="s">
        <v>14</v>
      </c>
      <c r="C1585" s="3" t="s">
        <v>8</v>
      </c>
      <c r="D1585" s="3" t="s">
        <v>13</v>
      </c>
      <c r="E1585" s="3" t="n">
        <v>106.07</v>
      </c>
      <c r="F1585" s="3" t="n">
        <v>5381797</v>
      </c>
      <c r="G1585" s="3" t="n">
        <v>2</v>
      </c>
      <c r="H1585" s="3" t="n">
        <v>341685.54</v>
      </c>
    </row>
    <row r="1586" customFormat="false" ht="15" hidden="false" customHeight="false" outlineLevel="0" collapsed="false">
      <c r="A1586" s="3" t="s">
        <v>140</v>
      </c>
      <c r="B1586" s="3" t="s">
        <v>14</v>
      </c>
      <c r="C1586" s="3" t="s">
        <v>8</v>
      </c>
      <c r="D1586" s="3" t="s">
        <v>13</v>
      </c>
      <c r="E1586" s="3" t="n">
        <v>103.81</v>
      </c>
      <c r="F1586" s="3" t="n">
        <v>758806</v>
      </c>
      <c r="G1586" s="3" t="n">
        <v>2</v>
      </c>
      <c r="H1586" s="3" t="n">
        <v>729285.11</v>
      </c>
    </row>
    <row r="1587" customFormat="false" ht="15" hidden="false" customHeight="false" outlineLevel="0" collapsed="false">
      <c r="A1587" s="3" t="s">
        <v>141</v>
      </c>
      <c r="B1587" s="3" t="s">
        <v>14</v>
      </c>
      <c r="C1587" s="3" t="s">
        <v>8</v>
      </c>
      <c r="D1587" s="3" t="s">
        <v>13</v>
      </c>
      <c r="E1587" s="3" t="n">
        <v>104.82</v>
      </c>
      <c r="F1587" s="3" t="n">
        <v>2459980</v>
      </c>
      <c r="G1587" s="3" t="n">
        <v>3</v>
      </c>
      <c r="H1587" s="3" t="n">
        <v>780228.84</v>
      </c>
    </row>
    <row r="1588" customFormat="false" ht="15" hidden="false" customHeight="false" outlineLevel="0" collapsed="false">
      <c r="A1588" s="3" t="s">
        <v>142</v>
      </c>
      <c r="B1588" s="3" t="s">
        <v>14</v>
      </c>
      <c r="C1588" s="3" t="s">
        <v>8</v>
      </c>
      <c r="D1588" s="3" t="s">
        <v>13</v>
      </c>
      <c r="E1588" s="3" t="n">
        <v>102.35</v>
      </c>
      <c r="F1588" s="3" t="n">
        <v>5016119</v>
      </c>
      <c r="G1588" s="3" t="n">
        <v>4</v>
      </c>
      <c r="H1588" s="3" t="n">
        <v>764396.61</v>
      </c>
    </row>
    <row r="1589" customFormat="false" ht="15" hidden="false" customHeight="false" outlineLevel="0" collapsed="false">
      <c r="A1589" s="3" t="s">
        <v>143</v>
      </c>
      <c r="B1589" s="3" t="s">
        <v>14</v>
      </c>
      <c r="C1589" s="3" t="s">
        <v>8</v>
      </c>
      <c r="D1589" s="3" t="s">
        <v>13</v>
      </c>
      <c r="E1589" s="3" t="n">
        <v>105.72</v>
      </c>
      <c r="F1589" s="3" t="n">
        <v>7376621</v>
      </c>
      <c r="G1589" s="3" t="n">
        <v>1</v>
      </c>
      <c r="H1589" s="3" t="n">
        <v>294400.8</v>
      </c>
    </row>
    <row r="1590" customFormat="false" ht="15" hidden="false" customHeight="false" outlineLevel="0" collapsed="false">
      <c r="A1590" s="3" t="s">
        <v>144</v>
      </c>
      <c r="B1590" s="3" t="s">
        <v>14</v>
      </c>
      <c r="C1590" s="3" t="s">
        <v>8</v>
      </c>
      <c r="D1590" s="3" t="s">
        <v>13</v>
      </c>
      <c r="E1590" s="3" t="n">
        <v>104.62</v>
      </c>
      <c r="F1590" s="3" t="n">
        <v>4389027</v>
      </c>
      <c r="G1590" s="3" t="n">
        <v>2</v>
      </c>
      <c r="H1590" s="3" t="n">
        <v>446298.46</v>
      </c>
    </row>
    <row r="1591" customFormat="false" ht="15" hidden="false" customHeight="false" outlineLevel="0" collapsed="false">
      <c r="A1591" s="3" t="s">
        <v>145</v>
      </c>
      <c r="B1591" s="3" t="s">
        <v>14</v>
      </c>
      <c r="C1591" s="3" t="s">
        <v>8</v>
      </c>
      <c r="D1591" s="3" t="s">
        <v>13</v>
      </c>
      <c r="E1591" s="3" t="n">
        <v>105.35</v>
      </c>
      <c r="F1591" s="3" t="n">
        <v>7757625</v>
      </c>
      <c r="G1591" s="3" t="n">
        <v>3</v>
      </c>
      <c r="H1591" s="3" t="n">
        <v>774324.95</v>
      </c>
    </row>
    <row r="1592" customFormat="false" ht="15" hidden="false" customHeight="false" outlineLevel="0" collapsed="false">
      <c r="A1592" s="3" t="s">
        <v>146</v>
      </c>
      <c r="B1592" s="3" t="s">
        <v>14</v>
      </c>
      <c r="C1592" s="3" t="s">
        <v>8</v>
      </c>
      <c r="D1592" s="3" t="s">
        <v>13</v>
      </c>
      <c r="E1592" s="3" t="n">
        <v>107.19</v>
      </c>
      <c r="F1592" s="3" t="n">
        <v>3587067</v>
      </c>
      <c r="G1592" s="3" t="n">
        <v>2</v>
      </c>
      <c r="H1592" s="3" t="n">
        <v>896096.12</v>
      </c>
    </row>
    <row r="1593" customFormat="false" ht="15" hidden="false" customHeight="false" outlineLevel="0" collapsed="false">
      <c r="A1593" s="3" t="s">
        <v>147</v>
      </c>
      <c r="B1593" s="3" t="s">
        <v>14</v>
      </c>
      <c r="C1593" s="3" t="s">
        <v>8</v>
      </c>
      <c r="D1593" s="3" t="s">
        <v>13</v>
      </c>
      <c r="E1593" s="3" t="n">
        <v>109.4</v>
      </c>
      <c r="F1593" s="3" t="n">
        <v>3082946</v>
      </c>
      <c r="G1593" s="3" t="n">
        <v>1</v>
      </c>
      <c r="H1593" s="3" t="n">
        <v>333287.56</v>
      </c>
    </row>
    <row r="1594" customFormat="false" ht="15" hidden="false" customHeight="false" outlineLevel="0" collapsed="false">
      <c r="A1594" s="3" t="s">
        <v>148</v>
      </c>
      <c r="B1594" s="3" t="s">
        <v>14</v>
      </c>
      <c r="C1594" s="3" t="s">
        <v>8</v>
      </c>
      <c r="D1594" s="3" t="s">
        <v>13</v>
      </c>
      <c r="E1594" s="3" t="n">
        <v>107.16</v>
      </c>
      <c r="F1594" s="3" t="n">
        <v>3484776</v>
      </c>
      <c r="G1594" s="3" t="n">
        <v>1</v>
      </c>
      <c r="H1594" s="3" t="n">
        <v>13587.73</v>
      </c>
    </row>
    <row r="1595" customFormat="false" ht="15" hidden="false" customHeight="false" outlineLevel="0" collapsed="false">
      <c r="A1595" s="3" t="s">
        <v>149</v>
      </c>
      <c r="B1595" s="3" t="s">
        <v>14</v>
      </c>
      <c r="C1595" s="3" t="s">
        <v>8</v>
      </c>
      <c r="D1595" s="3" t="s">
        <v>13</v>
      </c>
      <c r="E1595" s="3" t="n">
        <v>105.12</v>
      </c>
      <c r="F1595" s="3" t="n">
        <v>5722375</v>
      </c>
      <c r="G1595" s="3" t="n">
        <v>3</v>
      </c>
      <c r="H1595" s="3" t="n">
        <v>618894.81</v>
      </c>
    </row>
    <row r="1596" customFormat="false" ht="15" hidden="false" customHeight="false" outlineLevel="0" collapsed="false">
      <c r="A1596" s="3" t="s">
        <v>150</v>
      </c>
      <c r="B1596" s="3" t="s">
        <v>14</v>
      </c>
      <c r="C1596" s="3" t="s">
        <v>8</v>
      </c>
      <c r="D1596" s="3" t="s">
        <v>13</v>
      </c>
      <c r="E1596" s="3" t="n">
        <v>110.32</v>
      </c>
      <c r="F1596" s="3" t="n">
        <v>1779756</v>
      </c>
      <c r="G1596" s="3" t="n">
        <v>2</v>
      </c>
      <c r="H1596" s="3" t="n">
        <v>423278.37</v>
      </c>
    </row>
    <row r="1597" customFormat="false" ht="15" hidden="false" customHeight="false" outlineLevel="0" collapsed="false">
      <c r="A1597" s="3" t="s">
        <v>151</v>
      </c>
      <c r="B1597" s="3" t="s">
        <v>14</v>
      </c>
      <c r="C1597" s="3" t="s">
        <v>8</v>
      </c>
      <c r="D1597" s="3" t="s">
        <v>13</v>
      </c>
      <c r="E1597" s="3" t="n">
        <v>108.12</v>
      </c>
      <c r="F1597" s="3" t="n">
        <v>3879955</v>
      </c>
      <c r="G1597" s="3" t="n">
        <v>1</v>
      </c>
      <c r="H1597" s="3" t="n">
        <v>78624</v>
      </c>
    </row>
    <row r="1598" customFormat="false" ht="15" hidden="false" customHeight="false" outlineLevel="0" collapsed="false">
      <c r="A1598" s="3" t="s">
        <v>152</v>
      </c>
      <c r="B1598" s="3" t="s">
        <v>14</v>
      </c>
      <c r="C1598" s="3" t="s">
        <v>8</v>
      </c>
      <c r="D1598" s="3" t="s">
        <v>13</v>
      </c>
      <c r="E1598" s="3" t="n">
        <v>110.27</v>
      </c>
      <c r="F1598" s="3" t="n">
        <v>1870470</v>
      </c>
      <c r="G1598" s="3" t="n">
        <v>3</v>
      </c>
      <c r="H1598" s="3" t="n">
        <v>1051589.25</v>
      </c>
    </row>
    <row r="1599" customFormat="false" ht="15" hidden="false" customHeight="false" outlineLevel="0" collapsed="false">
      <c r="A1599" s="3" t="s">
        <v>153</v>
      </c>
      <c r="B1599" s="3" t="s">
        <v>14</v>
      </c>
      <c r="C1599" s="3" t="s">
        <v>8</v>
      </c>
      <c r="D1599" s="3" t="s">
        <v>13</v>
      </c>
      <c r="E1599" s="3" t="n">
        <v>110.34</v>
      </c>
      <c r="F1599" s="3" t="n">
        <v>5183160</v>
      </c>
      <c r="G1599" s="3" t="n">
        <v>2</v>
      </c>
      <c r="H1599" s="3" t="n">
        <v>471685.32</v>
      </c>
    </row>
    <row r="1600" customFormat="false" ht="15" hidden="false" customHeight="false" outlineLevel="0" collapsed="false">
      <c r="A1600" s="3" t="s">
        <v>154</v>
      </c>
      <c r="B1600" s="3" t="s">
        <v>14</v>
      </c>
      <c r="C1600" s="3" t="s">
        <v>8</v>
      </c>
      <c r="D1600" s="3" t="s">
        <v>13</v>
      </c>
      <c r="E1600" s="3" t="n">
        <v>108.8</v>
      </c>
      <c r="F1600" s="3" t="n">
        <v>3332964</v>
      </c>
      <c r="G1600" s="3" t="n">
        <v>1</v>
      </c>
      <c r="H1600" s="3" t="n">
        <v>184392.47</v>
      </c>
    </row>
    <row r="1601" customFormat="false" ht="15" hidden="false" customHeight="false" outlineLevel="0" collapsed="false">
      <c r="A1601" s="3" t="s">
        <v>155</v>
      </c>
      <c r="B1601" s="3" t="s">
        <v>14</v>
      </c>
      <c r="C1601" s="3" t="s">
        <v>8</v>
      </c>
      <c r="D1601" s="3" t="s">
        <v>13</v>
      </c>
      <c r="E1601" s="3" t="n">
        <v>108.49</v>
      </c>
      <c r="F1601" s="3" t="n">
        <v>1256068</v>
      </c>
      <c r="G1601" s="3" t="n">
        <v>3</v>
      </c>
      <c r="H1601" s="3" t="n">
        <v>894340.86</v>
      </c>
    </row>
    <row r="1602" customFormat="false" ht="15" hidden="false" customHeight="false" outlineLevel="0" collapsed="false">
      <c r="A1602" s="3" t="s">
        <v>156</v>
      </c>
      <c r="B1602" s="3" t="s">
        <v>14</v>
      </c>
      <c r="C1602" s="3" t="s">
        <v>8</v>
      </c>
      <c r="D1602" s="3" t="s">
        <v>13</v>
      </c>
      <c r="E1602" s="3" t="n">
        <v>110.24</v>
      </c>
      <c r="F1602" s="3" t="n">
        <v>4868340</v>
      </c>
      <c r="G1602" s="3" t="n">
        <v>2</v>
      </c>
      <c r="H1602" s="3" t="n">
        <v>811733.89</v>
      </c>
    </row>
    <row r="1603" customFormat="false" ht="15" hidden="false" customHeight="false" outlineLevel="0" collapsed="false">
      <c r="A1603" s="3" t="s">
        <v>157</v>
      </c>
      <c r="B1603" s="3" t="s">
        <v>14</v>
      </c>
      <c r="C1603" s="3" t="s">
        <v>8</v>
      </c>
      <c r="D1603" s="3" t="s">
        <v>13</v>
      </c>
      <c r="E1603" s="3" t="n">
        <v>111.12</v>
      </c>
      <c r="F1603" s="3" t="n">
        <v>7901726</v>
      </c>
      <c r="G1603" s="3" t="n">
        <v>2</v>
      </c>
      <c r="H1603" s="3" t="n">
        <v>414639.85</v>
      </c>
    </row>
    <row r="1604" customFormat="false" ht="15" hidden="false" customHeight="false" outlineLevel="0" collapsed="false">
      <c r="A1604" s="3" t="s">
        <v>158</v>
      </c>
      <c r="B1604" s="3" t="s">
        <v>14</v>
      </c>
      <c r="C1604" s="3" t="s">
        <v>8</v>
      </c>
      <c r="D1604" s="3" t="s">
        <v>13</v>
      </c>
      <c r="E1604" s="3" t="n">
        <v>111.04</v>
      </c>
      <c r="F1604" s="3" t="n">
        <v>3027724</v>
      </c>
      <c r="G1604" s="3" t="n">
        <v>1</v>
      </c>
      <c r="H1604" s="3" t="n">
        <v>480297</v>
      </c>
    </row>
    <row r="1605" customFormat="false" ht="15" hidden="false" customHeight="false" outlineLevel="0" collapsed="false">
      <c r="A1605" s="3" t="s">
        <v>159</v>
      </c>
      <c r="B1605" s="3" t="s">
        <v>14</v>
      </c>
      <c r="C1605" s="3" t="s">
        <v>8</v>
      </c>
      <c r="D1605" s="3" t="s">
        <v>13</v>
      </c>
      <c r="E1605" s="3" t="n">
        <v>109.29</v>
      </c>
      <c r="F1605" s="3" t="n">
        <v>7557432</v>
      </c>
      <c r="G1605" s="3" t="n">
        <v>1</v>
      </c>
      <c r="H1605" s="3" t="n">
        <v>251548.92</v>
      </c>
    </row>
    <row r="1606" customFormat="false" ht="15" hidden="false" customHeight="false" outlineLevel="0" collapsed="false">
      <c r="A1606" s="3" t="s">
        <v>160</v>
      </c>
      <c r="B1606" s="3" t="s">
        <v>14</v>
      </c>
      <c r="C1606" s="3" t="s">
        <v>8</v>
      </c>
      <c r="D1606" s="3" t="s">
        <v>13</v>
      </c>
      <c r="E1606" s="3" t="n">
        <v>110.09</v>
      </c>
      <c r="F1606" s="3" t="n">
        <v>3170219</v>
      </c>
      <c r="G1606" s="3" t="n">
        <v>0</v>
      </c>
      <c r="H1606" s="3" t="n">
        <v>0</v>
      </c>
    </row>
    <row r="1607" customFormat="false" ht="15" hidden="false" customHeight="false" outlineLevel="0" collapsed="false">
      <c r="A1607" s="3" t="s">
        <v>161</v>
      </c>
      <c r="B1607" s="3" t="s">
        <v>14</v>
      </c>
      <c r="C1607" s="3" t="s">
        <v>8</v>
      </c>
      <c r="D1607" s="3" t="s">
        <v>13</v>
      </c>
      <c r="E1607" s="3" t="n">
        <v>109.64</v>
      </c>
      <c r="F1607" s="3" t="n">
        <v>7159779</v>
      </c>
      <c r="G1607" s="3" t="n">
        <v>5</v>
      </c>
      <c r="H1607" s="3" t="n">
        <v>938737.73</v>
      </c>
    </row>
    <row r="1608" customFormat="false" ht="15" hidden="false" customHeight="false" outlineLevel="0" collapsed="false">
      <c r="A1608" s="3" t="s">
        <v>162</v>
      </c>
      <c r="B1608" s="3" t="s">
        <v>14</v>
      </c>
      <c r="C1608" s="3" t="s">
        <v>8</v>
      </c>
      <c r="D1608" s="3" t="s">
        <v>13</v>
      </c>
      <c r="E1608" s="3" t="n">
        <v>110.43</v>
      </c>
      <c r="F1608" s="3" t="n">
        <v>2596006</v>
      </c>
      <c r="G1608" s="3" t="n">
        <v>3</v>
      </c>
      <c r="H1608" s="3" t="n">
        <v>909305.25</v>
      </c>
    </row>
    <row r="1609" customFormat="false" ht="15" hidden="false" customHeight="false" outlineLevel="0" collapsed="false">
      <c r="A1609" s="3" t="s">
        <v>163</v>
      </c>
      <c r="B1609" s="3" t="s">
        <v>14</v>
      </c>
      <c r="C1609" s="3" t="s">
        <v>8</v>
      </c>
      <c r="D1609" s="3" t="s">
        <v>13</v>
      </c>
      <c r="E1609" s="3" t="n">
        <v>109.27</v>
      </c>
      <c r="F1609" s="3" t="n">
        <v>4063995</v>
      </c>
      <c r="G1609" s="3" t="n">
        <v>0</v>
      </c>
      <c r="H1609" s="3" t="n">
        <v>0</v>
      </c>
    </row>
    <row r="1610" customFormat="false" ht="15" hidden="false" customHeight="false" outlineLevel="0" collapsed="false">
      <c r="A1610" s="3" t="s">
        <v>164</v>
      </c>
      <c r="B1610" s="3" t="s">
        <v>14</v>
      </c>
      <c r="C1610" s="3" t="s">
        <v>8</v>
      </c>
      <c r="D1610" s="3" t="s">
        <v>13</v>
      </c>
      <c r="E1610" s="3" t="n">
        <v>105.83</v>
      </c>
      <c r="F1610" s="3" t="n">
        <v>7681603</v>
      </c>
      <c r="G1610" s="3" t="n">
        <v>5</v>
      </c>
      <c r="H1610" s="3" t="n">
        <v>1530764.08</v>
      </c>
    </row>
    <row r="1611" customFormat="false" ht="15" hidden="false" customHeight="false" outlineLevel="0" collapsed="false">
      <c r="A1611" s="3" t="s">
        <v>165</v>
      </c>
      <c r="B1611" s="3" t="s">
        <v>14</v>
      </c>
      <c r="C1611" s="3" t="s">
        <v>8</v>
      </c>
      <c r="D1611" s="3" t="s">
        <v>13</v>
      </c>
      <c r="E1611" s="3" t="n">
        <v>105.96</v>
      </c>
      <c r="F1611" s="3" t="n">
        <v>2941438</v>
      </c>
      <c r="G1611" s="3" t="n">
        <v>3</v>
      </c>
      <c r="H1611" s="3" t="n">
        <v>255813.24</v>
      </c>
    </row>
    <row r="1612" customFormat="false" ht="15" hidden="false" customHeight="false" outlineLevel="0" collapsed="false">
      <c r="A1612" s="3" t="s">
        <v>166</v>
      </c>
      <c r="B1612" s="3" t="s">
        <v>14</v>
      </c>
      <c r="C1612" s="3" t="s">
        <v>8</v>
      </c>
      <c r="D1612" s="3" t="s">
        <v>13</v>
      </c>
      <c r="E1612" s="3" t="n">
        <v>105.62</v>
      </c>
      <c r="F1612" s="3" t="n">
        <v>5094442</v>
      </c>
      <c r="G1612" s="3" t="n">
        <v>2</v>
      </c>
      <c r="H1612" s="3" t="n">
        <v>705715.88</v>
      </c>
    </row>
    <row r="1613" customFormat="false" ht="15" hidden="false" customHeight="false" outlineLevel="0" collapsed="false">
      <c r="A1613" s="3" t="s">
        <v>167</v>
      </c>
      <c r="B1613" s="3" t="s">
        <v>14</v>
      </c>
      <c r="C1613" s="3" t="s">
        <v>8</v>
      </c>
      <c r="D1613" s="3" t="s">
        <v>13</v>
      </c>
      <c r="E1613" s="3" t="n">
        <v>107.37</v>
      </c>
      <c r="F1613" s="3" t="n">
        <v>6928250</v>
      </c>
      <c r="G1613" s="3" t="n">
        <v>1</v>
      </c>
      <c r="H1613" s="3" t="n">
        <v>318741.5</v>
      </c>
    </row>
    <row r="1614" customFormat="false" ht="15" hidden="false" customHeight="false" outlineLevel="0" collapsed="false">
      <c r="A1614" s="3" t="s">
        <v>168</v>
      </c>
      <c r="B1614" s="3" t="s">
        <v>14</v>
      </c>
      <c r="C1614" s="3" t="s">
        <v>8</v>
      </c>
      <c r="D1614" s="3" t="s">
        <v>13</v>
      </c>
      <c r="E1614" s="3" t="n">
        <v>108.36</v>
      </c>
      <c r="F1614" s="3" t="n">
        <v>1963077</v>
      </c>
      <c r="G1614" s="3" t="n">
        <v>1</v>
      </c>
      <c r="H1614" s="3" t="n">
        <v>148578.48</v>
      </c>
    </row>
    <row r="1615" customFormat="false" ht="15" hidden="false" customHeight="false" outlineLevel="0" collapsed="false">
      <c r="A1615" s="3" t="s">
        <v>169</v>
      </c>
      <c r="B1615" s="3" t="s">
        <v>14</v>
      </c>
      <c r="C1615" s="3" t="s">
        <v>8</v>
      </c>
      <c r="D1615" s="3" t="s">
        <v>13</v>
      </c>
      <c r="E1615" s="3" t="n">
        <v>109.82</v>
      </c>
      <c r="F1615" s="3" t="n">
        <v>1458960</v>
      </c>
      <c r="G1615" s="3" t="n">
        <v>1</v>
      </c>
      <c r="H1615" s="3" t="n">
        <v>236638.44</v>
      </c>
    </row>
    <row r="1616" customFormat="false" ht="15" hidden="false" customHeight="false" outlineLevel="0" collapsed="false">
      <c r="A1616" s="3" t="s">
        <v>170</v>
      </c>
      <c r="B1616" s="3" t="s">
        <v>14</v>
      </c>
      <c r="C1616" s="3" t="s">
        <v>8</v>
      </c>
      <c r="D1616" s="3" t="s">
        <v>13</v>
      </c>
      <c r="E1616" s="3" t="n">
        <v>111.68</v>
      </c>
      <c r="F1616" s="3" t="n">
        <v>4615599</v>
      </c>
      <c r="G1616" s="3" t="n">
        <v>1</v>
      </c>
      <c r="H1616" s="3" t="n">
        <v>402415.94</v>
      </c>
    </row>
    <row r="1617" customFormat="false" ht="15" hidden="false" customHeight="false" outlineLevel="0" collapsed="false">
      <c r="A1617" s="3" t="s">
        <v>171</v>
      </c>
      <c r="B1617" s="3" t="s">
        <v>14</v>
      </c>
      <c r="C1617" s="3" t="s">
        <v>8</v>
      </c>
      <c r="D1617" s="3" t="s">
        <v>13</v>
      </c>
      <c r="E1617" s="3" t="n">
        <v>112.53</v>
      </c>
      <c r="F1617" s="3" t="n">
        <v>2306762</v>
      </c>
      <c r="G1617" s="3" t="n">
        <v>5</v>
      </c>
      <c r="H1617" s="3" t="n">
        <v>1762397.35</v>
      </c>
    </row>
    <row r="1618" customFormat="false" ht="15" hidden="false" customHeight="false" outlineLevel="0" collapsed="false">
      <c r="A1618" s="3" t="s">
        <v>172</v>
      </c>
      <c r="B1618" s="3" t="s">
        <v>14</v>
      </c>
      <c r="C1618" s="3" t="s">
        <v>8</v>
      </c>
      <c r="D1618" s="3" t="s">
        <v>13</v>
      </c>
      <c r="E1618" s="3" t="n">
        <v>111.65</v>
      </c>
      <c r="F1618" s="3" t="n">
        <v>1170738</v>
      </c>
      <c r="G1618" s="3" t="n">
        <v>1</v>
      </c>
      <c r="H1618" s="3" t="n">
        <v>445730.4</v>
      </c>
    </row>
    <row r="1619" customFormat="false" ht="15" hidden="false" customHeight="false" outlineLevel="0" collapsed="false">
      <c r="A1619" s="3" t="s">
        <v>173</v>
      </c>
      <c r="B1619" s="3" t="s">
        <v>14</v>
      </c>
      <c r="C1619" s="3" t="s">
        <v>8</v>
      </c>
      <c r="D1619" s="3" t="s">
        <v>13</v>
      </c>
      <c r="E1619" s="3" t="n">
        <v>108.72</v>
      </c>
      <c r="F1619" s="3" t="n">
        <v>6247316</v>
      </c>
      <c r="G1619" s="3" t="n">
        <v>1</v>
      </c>
      <c r="H1619" s="3" t="n">
        <v>183015.3</v>
      </c>
    </row>
    <row r="1620" customFormat="false" ht="15" hidden="false" customHeight="false" outlineLevel="0" collapsed="false">
      <c r="A1620" s="3" t="s">
        <v>174</v>
      </c>
      <c r="B1620" s="3" t="s">
        <v>14</v>
      </c>
      <c r="C1620" s="3" t="s">
        <v>8</v>
      </c>
      <c r="D1620" s="3" t="s">
        <v>13</v>
      </c>
      <c r="E1620" s="3" t="n">
        <v>109.94</v>
      </c>
      <c r="F1620" s="3" t="n">
        <v>7231331</v>
      </c>
      <c r="G1620" s="3" t="n">
        <v>2</v>
      </c>
      <c r="H1620" s="3" t="n">
        <v>74097.36</v>
      </c>
    </row>
    <row r="1621" customFormat="false" ht="15" hidden="false" customHeight="false" outlineLevel="0" collapsed="false">
      <c r="A1621" s="3" t="s">
        <v>175</v>
      </c>
      <c r="B1621" s="3" t="s">
        <v>14</v>
      </c>
      <c r="C1621" s="3" t="s">
        <v>8</v>
      </c>
      <c r="D1621" s="3" t="s">
        <v>13</v>
      </c>
      <c r="E1621" s="3" t="n">
        <v>110.7</v>
      </c>
      <c r="F1621" s="3" t="n">
        <v>5688384</v>
      </c>
      <c r="G1621" s="3" t="n">
        <v>1</v>
      </c>
      <c r="H1621" s="3" t="n">
        <v>528090.42</v>
      </c>
    </row>
    <row r="1622" customFormat="false" ht="15" hidden="false" customHeight="false" outlineLevel="0" collapsed="false">
      <c r="A1622" s="3" t="s">
        <v>176</v>
      </c>
      <c r="B1622" s="3" t="s">
        <v>14</v>
      </c>
      <c r="C1622" s="3" t="s">
        <v>8</v>
      </c>
      <c r="D1622" s="3" t="s">
        <v>13</v>
      </c>
      <c r="E1622" s="3" t="n">
        <v>111.44</v>
      </c>
      <c r="F1622" s="3" t="n">
        <v>5005095</v>
      </c>
      <c r="G1622" s="3" t="n">
        <v>0</v>
      </c>
      <c r="H1622" s="3" t="n">
        <v>0</v>
      </c>
    </row>
    <row r="1623" customFormat="false" ht="15" hidden="false" customHeight="false" outlineLevel="0" collapsed="false">
      <c r="A1623" s="3" t="s">
        <v>177</v>
      </c>
      <c r="B1623" s="3" t="s">
        <v>14</v>
      </c>
      <c r="C1623" s="3" t="s">
        <v>8</v>
      </c>
      <c r="D1623" s="3" t="s">
        <v>13</v>
      </c>
      <c r="E1623" s="3" t="n">
        <v>110.22</v>
      </c>
      <c r="F1623" s="3" t="n">
        <v>5315766</v>
      </c>
      <c r="G1623" s="3" t="n">
        <v>1</v>
      </c>
      <c r="H1623" s="3" t="n">
        <v>131780</v>
      </c>
    </row>
    <row r="1624" customFormat="false" ht="15" hidden="false" customHeight="false" outlineLevel="0" collapsed="false">
      <c r="A1624" s="3" t="s">
        <v>178</v>
      </c>
      <c r="B1624" s="3" t="s">
        <v>14</v>
      </c>
      <c r="C1624" s="3" t="s">
        <v>8</v>
      </c>
      <c r="D1624" s="3" t="s">
        <v>13</v>
      </c>
      <c r="E1624" s="3" t="n">
        <v>108.69</v>
      </c>
      <c r="F1624" s="3" t="n">
        <v>2176631</v>
      </c>
      <c r="G1624" s="3" t="n">
        <v>2</v>
      </c>
      <c r="H1624" s="3" t="n">
        <v>917998</v>
      </c>
    </row>
    <row r="1625" customFormat="false" ht="15" hidden="false" customHeight="false" outlineLevel="0" collapsed="false">
      <c r="A1625" s="3" t="s">
        <v>179</v>
      </c>
      <c r="B1625" s="3" t="s">
        <v>14</v>
      </c>
      <c r="C1625" s="3" t="s">
        <v>8</v>
      </c>
      <c r="D1625" s="3" t="s">
        <v>13</v>
      </c>
      <c r="E1625" s="3" t="n">
        <v>109.31</v>
      </c>
      <c r="F1625" s="3" t="n">
        <v>6084633</v>
      </c>
      <c r="G1625" s="3" t="n">
        <v>1</v>
      </c>
      <c r="H1625" s="3" t="n">
        <v>363297.74</v>
      </c>
    </row>
    <row r="1626" customFormat="false" ht="15" hidden="false" customHeight="false" outlineLevel="0" collapsed="false">
      <c r="A1626" s="3" t="s">
        <v>180</v>
      </c>
      <c r="B1626" s="3" t="s">
        <v>14</v>
      </c>
      <c r="C1626" s="3" t="s">
        <v>8</v>
      </c>
      <c r="D1626" s="3" t="s">
        <v>13</v>
      </c>
      <c r="E1626" s="3" t="n">
        <v>109.86</v>
      </c>
      <c r="F1626" s="3" t="n">
        <v>7655514</v>
      </c>
      <c r="G1626" s="3" t="n">
        <v>1</v>
      </c>
      <c r="H1626" s="3" t="n">
        <v>62095.86</v>
      </c>
    </row>
    <row r="1627" customFormat="false" ht="15" hidden="false" customHeight="false" outlineLevel="0" collapsed="false">
      <c r="A1627" s="3" t="s">
        <v>181</v>
      </c>
      <c r="B1627" s="3" t="s">
        <v>14</v>
      </c>
      <c r="C1627" s="3" t="s">
        <v>8</v>
      </c>
      <c r="D1627" s="3" t="s">
        <v>13</v>
      </c>
      <c r="E1627" s="3" t="n">
        <v>109.75</v>
      </c>
      <c r="F1627" s="3" t="n">
        <v>7848871</v>
      </c>
      <c r="G1627" s="3" t="n">
        <v>1</v>
      </c>
      <c r="H1627" s="3" t="n">
        <v>503884</v>
      </c>
    </row>
    <row r="1628" customFormat="false" ht="15" hidden="false" customHeight="false" outlineLevel="0" collapsed="false">
      <c r="A1628" s="3" t="s">
        <v>182</v>
      </c>
      <c r="B1628" s="3" t="s">
        <v>14</v>
      </c>
      <c r="C1628" s="3" t="s">
        <v>8</v>
      </c>
      <c r="D1628" s="3" t="s">
        <v>13</v>
      </c>
      <c r="E1628" s="3" t="n">
        <v>109.68</v>
      </c>
      <c r="F1628" s="3" t="n">
        <v>6474239</v>
      </c>
      <c r="G1628" s="3" t="n">
        <v>4</v>
      </c>
      <c r="H1628" s="3" t="n">
        <v>1275263.06</v>
      </c>
    </row>
    <row r="1629" customFormat="false" ht="15" hidden="false" customHeight="false" outlineLevel="0" collapsed="false">
      <c r="A1629" s="3" t="s">
        <v>183</v>
      </c>
      <c r="B1629" s="3" t="s">
        <v>14</v>
      </c>
      <c r="C1629" s="3" t="s">
        <v>8</v>
      </c>
      <c r="D1629" s="3" t="s">
        <v>13</v>
      </c>
      <c r="E1629" s="3" t="n">
        <v>107.02</v>
      </c>
      <c r="F1629" s="3" t="n">
        <v>3954520</v>
      </c>
      <c r="G1629" s="3" t="n">
        <v>0</v>
      </c>
      <c r="H1629" s="3" t="n">
        <v>0</v>
      </c>
    </row>
    <row r="1630" customFormat="false" ht="15" hidden="false" customHeight="false" outlineLevel="0" collapsed="false">
      <c r="A1630" s="3" t="s">
        <v>184</v>
      </c>
      <c r="B1630" s="3" t="s">
        <v>14</v>
      </c>
      <c r="C1630" s="3" t="s">
        <v>8</v>
      </c>
      <c r="D1630" s="3" t="s">
        <v>13</v>
      </c>
      <c r="E1630" s="3" t="n">
        <v>106.68</v>
      </c>
      <c r="F1630" s="3" t="n">
        <v>4248744</v>
      </c>
      <c r="G1630" s="3" t="n">
        <v>6</v>
      </c>
      <c r="H1630" s="3" t="n">
        <v>1180272.75</v>
      </c>
    </row>
    <row r="1631" customFormat="false" ht="15" hidden="false" customHeight="false" outlineLevel="0" collapsed="false">
      <c r="A1631" s="3" t="s">
        <v>185</v>
      </c>
      <c r="B1631" s="3" t="s">
        <v>14</v>
      </c>
      <c r="C1631" s="3" t="s">
        <v>8</v>
      </c>
      <c r="D1631" s="3" t="s">
        <v>13</v>
      </c>
      <c r="E1631" s="3" t="n">
        <v>104.17</v>
      </c>
      <c r="F1631" s="3" t="n">
        <v>5772251</v>
      </c>
      <c r="G1631" s="3" t="n">
        <v>3</v>
      </c>
      <c r="H1631" s="3" t="n">
        <v>692151.5</v>
      </c>
    </row>
    <row r="1632" customFormat="false" ht="15" hidden="false" customHeight="false" outlineLevel="0" collapsed="false">
      <c r="A1632" s="3" t="s">
        <v>186</v>
      </c>
      <c r="B1632" s="3" t="s">
        <v>14</v>
      </c>
      <c r="C1632" s="3" t="s">
        <v>8</v>
      </c>
      <c r="D1632" s="3" t="s">
        <v>13</v>
      </c>
      <c r="E1632" s="3" t="n">
        <v>104.86</v>
      </c>
      <c r="F1632" s="3" t="n">
        <v>1425980</v>
      </c>
      <c r="G1632" s="3" t="n">
        <v>4</v>
      </c>
      <c r="H1632" s="3" t="n">
        <v>947117.98</v>
      </c>
    </row>
    <row r="1633" customFormat="false" ht="15" hidden="false" customHeight="false" outlineLevel="0" collapsed="false">
      <c r="A1633" s="3" t="s">
        <v>187</v>
      </c>
      <c r="B1633" s="3" t="s">
        <v>14</v>
      </c>
      <c r="C1633" s="3" t="s">
        <v>8</v>
      </c>
      <c r="D1633" s="3" t="s">
        <v>13</v>
      </c>
      <c r="E1633" s="3" t="n">
        <v>107.8</v>
      </c>
      <c r="F1633" s="3" t="n">
        <v>5781053</v>
      </c>
      <c r="G1633" s="3" t="n">
        <v>3</v>
      </c>
      <c r="H1633" s="3" t="n">
        <v>741796.02</v>
      </c>
    </row>
    <row r="1634" customFormat="false" ht="15" hidden="false" customHeight="false" outlineLevel="0" collapsed="false">
      <c r="A1634" s="3" t="s">
        <v>188</v>
      </c>
      <c r="B1634" s="3" t="s">
        <v>14</v>
      </c>
      <c r="C1634" s="3" t="s">
        <v>8</v>
      </c>
      <c r="D1634" s="3" t="s">
        <v>13</v>
      </c>
      <c r="E1634" s="3" t="n">
        <v>107.73</v>
      </c>
      <c r="F1634" s="3" t="n">
        <v>6709135</v>
      </c>
      <c r="G1634" s="3" t="n">
        <v>4</v>
      </c>
      <c r="H1634" s="3" t="n">
        <v>1036722.04</v>
      </c>
    </row>
    <row r="1635" customFormat="false" ht="15" hidden="false" customHeight="false" outlineLevel="0" collapsed="false">
      <c r="A1635" s="3" t="s">
        <v>189</v>
      </c>
      <c r="B1635" s="3" t="s">
        <v>14</v>
      </c>
      <c r="C1635" s="3" t="s">
        <v>8</v>
      </c>
      <c r="D1635" s="3" t="s">
        <v>13</v>
      </c>
      <c r="E1635" s="3" t="n">
        <v>108.49</v>
      </c>
      <c r="F1635" s="3" t="n">
        <v>6990739</v>
      </c>
      <c r="G1635" s="3" t="n">
        <v>1</v>
      </c>
      <c r="H1635" s="3" t="n">
        <v>494725.32</v>
      </c>
    </row>
    <row r="1636" customFormat="false" ht="15" hidden="false" customHeight="false" outlineLevel="0" collapsed="false">
      <c r="A1636" s="3" t="s">
        <v>190</v>
      </c>
      <c r="B1636" s="3" t="s">
        <v>14</v>
      </c>
      <c r="C1636" s="3" t="s">
        <v>8</v>
      </c>
      <c r="D1636" s="3" t="s">
        <v>13</v>
      </c>
      <c r="E1636" s="3" t="n">
        <v>111.56</v>
      </c>
      <c r="F1636" s="3" t="n">
        <v>7882921</v>
      </c>
      <c r="G1636" s="3" t="n">
        <v>2</v>
      </c>
      <c r="H1636" s="3" t="n">
        <v>730020.24</v>
      </c>
    </row>
    <row r="1637" customFormat="false" ht="15" hidden="false" customHeight="false" outlineLevel="0" collapsed="false">
      <c r="A1637" s="3" t="s">
        <v>191</v>
      </c>
      <c r="B1637" s="3" t="s">
        <v>14</v>
      </c>
      <c r="C1637" s="3" t="s">
        <v>8</v>
      </c>
      <c r="D1637" s="3" t="s">
        <v>13</v>
      </c>
      <c r="E1637" s="3" t="n">
        <v>109.44</v>
      </c>
      <c r="F1637" s="3" t="n">
        <v>5584240</v>
      </c>
      <c r="G1637" s="3" t="n">
        <v>3</v>
      </c>
      <c r="H1637" s="3" t="n">
        <v>982987.72</v>
      </c>
    </row>
    <row r="1638" customFormat="false" ht="15" hidden="false" customHeight="false" outlineLevel="0" collapsed="false">
      <c r="A1638" s="3" t="s">
        <v>192</v>
      </c>
      <c r="B1638" s="3" t="s">
        <v>14</v>
      </c>
      <c r="C1638" s="3" t="s">
        <v>8</v>
      </c>
      <c r="D1638" s="3" t="s">
        <v>13</v>
      </c>
      <c r="E1638" s="3" t="n">
        <v>106.21</v>
      </c>
      <c r="F1638" s="3" t="n">
        <v>4458833</v>
      </c>
      <c r="G1638" s="3" t="n">
        <v>0</v>
      </c>
      <c r="H1638" s="3" t="n">
        <v>0</v>
      </c>
    </row>
    <row r="1639" customFormat="false" ht="15" hidden="false" customHeight="false" outlineLevel="0" collapsed="false">
      <c r="A1639" s="3" t="s">
        <v>193</v>
      </c>
      <c r="B1639" s="3" t="s">
        <v>14</v>
      </c>
      <c r="C1639" s="3" t="s">
        <v>8</v>
      </c>
      <c r="D1639" s="3" t="s">
        <v>13</v>
      </c>
      <c r="E1639" s="3" t="n">
        <v>105.59</v>
      </c>
      <c r="F1639" s="3" t="n">
        <v>1481755</v>
      </c>
      <c r="G1639" s="3" t="n">
        <v>2</v>
      </c>
      <c r="H1639" s="3" t="n">
        <v>451434.5</v>
      </c>
    </row>
    <row r="1640" customFormat="false" ht="15" hidden="false" customHeight="false" outlineLevel="0" collapsed="false">
      <c r="A1640" s="3" t="s">
        <v>194</v>
      </c>
      <c r="B1640" s="3" t="s">
        <v>14</v>
      </c>
      <c r="C1640" s="3" t="s">
        <v>8</v>
      </c>
      <c r="D1640" s="3" t="s">
        <v>13</v>
      </c>
      <c r="E1640" s="3" t="n">
        <v>108.45</v>
      </c>
      <c r="F1640" s="3" t="n">
        <v>6873572</v>
      </c>
      <c r="G1640" s="3" t="n">
        <v>6</v>
      </c>
      <c r="H1640" s="3" t="n">
        <v>1826082.75</v>
      </c>
    </row>
    <row r="1641" customFormat="false" ht="15" hidden="false" customHeight="false" outlineLevel="0" collapsed="false">
      <c r="A1641" s="3" t="s">
        <v>195</v>
      </c>
      <c r="B1641" s="3" t="s">
        <v>14</v>
      </c>
      <c r="C1641" s="3" t="s">
        <v>8</v>
      </c>
      <c r="D1641" s="3" t="s">
        <v>13</v>
      </c>
      <c r="E1641" s="3" t="n">
        <v>107.9</v>
      </c>
      <c r="F1641" s="3" t="n">
        <v>2683111</v>
      </c>
      <c r="G1641" s="3" t="n">
        <v>1</v>
      </c>
      <c r="H1641" s="3" t="n">
        <v>434943.44</v>
      </c>
    </row>
    <row r="1642" customFormat="false" ht="15" hidden="false" customHeight="false" outlineLevel="0" collapsed="false">
      <c r="A1642" s="3" t="s">
        <v>196</v>
      </c>
      <c r="B1642" s="3" t="s">
        <v>14</v>
      </c>
      <c r="C1642" s="3" t="s">
        <v>8</v>
      </c>
      <c r="D1642" s="3" t="s">
        <v>13</v>
      </c>
      <c r="E1642" s="3" t="n">
        <v>105.81</v>
      </c>
      <c r="F1642" s="3" t="n">
        <v>6014891</v>
      </c>
      <c r="G1642" s="3" t="n">
        <v>0</v>
      </c>
      <c r="H1642" s="3" t="n">
        <v>0</v>
      </c>
    </row>
    <row r="1643" customFormat="false" ht="15" hidden="false" customHeight="false" outlineLevel="0" collapsed="false">
      <c r="A1643" s="3" t="s">
        <v>197</v>
      </c>
      <c r="B1643" s="3" t="s">
        <v>14</v>
      </c>
      <c r="C1643" s="3" t="s">
        <v>8</v>
      </c>
      <c r="D1643" s="3" t="s">
        <v>13</v>
      </c>
      <c r="E1643" s="3" t="n">
        <v>108.86</v>
      </c>
      <c r="F1643" s="3" t="n">
        <v>1607040</v>
      </c>
      <c r="G1643" s="3" t="n">
        <v>1</v>
      </c>
      <c r="H1643" s="3" t="n">
        <v>43033.32</v>
      </c>
    </row>
    <row r="1644" customFormat="false" ht="15" hidden="false" customHeight="false" outlineLevel="0" collapsed="false">
      <c r="A1644" s="3" t="s">
        <v>198</v>
      </c>
      <c r="B1644" s="3" t="s">
        <v>14</v>
      </c>
      <c r="C1644" s="3" t="s">
        <v>8</v>
      </c>
      <c r="D1644" s="3" t="s">
        <v>13</v>
      </c>
      <c r="E1644" s="3" t="n">
        <v>109.03</v>
      </c>
      <c r="F1644" s="3" t="n">
        <v>7444890</v>
      </c>
      <c r="G1644" s="3" t="n">
        <v>2</v>
      </c>
      <c r="H1644" s="3" t="n">
        <v>352036.98</v>
      </c>
    </row>
    <row r="1645" customFormat="false" ht="15" hidden="false" customHeight="false" outlineLevel="0" collapsed="false">
      <c r="A1645" s="3" t="s">
        <v>199</v>
      </c>
      <c r="B1645" s="3" t="s">
        <v>14</v>
      </c>
      <c r="C1645" s="3" t="s">
        <v>8</v>
      </c>
      <c r="D1645" s="3" t="s">
        <v>13</v>
      </c>
      <c r="E1645" s="3" t="n">
        <v>113.39</v>
      </c>
      <c r="F1645" s="3" t="n">
        <v>5375733</v>
      </c>
      <c r="G1645" s="3" t="n">
        <v>2</v>
      </c>
      <c r="H1645" s="3" t="n">
        <v>264588.15</v>
      </c>
    </row>
    <row r="1646" customFormat="false" ht="15" hidden="false" customHeight="false" outlineLevel="0" collapsed="false">
      <c r="A1646" s="3" t="s">
        <v>200</v>
      </c>
      <c r="B1646" s="3" t="s">
        <v>14</v>
      </c>
      <c r="C1646" s="3" t="s">
        <v>8</v>
      </c>
      <c r="D1646" s="3" t="s">
        <v>13</v>
      </c>
      <c r="E1646" s="3" t="n">
        <v>116.51</v>
      </c>
      <c r="F1646" s="3" t="n">
        <v>3529954</v>
      </c>
      <c r="G1646" s="3" t="n">
        <v>0</v>
      </c>
      <c r="H1646" s="3" t="n">
        <v>0</v>
      </c>
    </row>
    <row r="1647" customFormat="false" ht="15" hidden="false" customHeight="false" outlineLevel="0" collapsed="false">
      <c r="A1647" s="3" t="s">
        <v>201</v>
      </c>
      <c r="B1647" s="3" t="s">
        <v>14</v>
      </c>
      <c r="C1647" s="3" t="s">
        <v>8</v>
      </c>
      <c r="D1647" s="3" t="s">
        <v>13</v>
      </c>
      <c r="E1647" s="3" t="n">
        <v>118.02</v>
      </c>
      <c r="F1647" s="3" t="n">
        <v>5395977</v>
      </c>
      <c r="G1647" s="3" t="n">
        <v>2</v>
      </c>
      <c r="H1647" s="3" t="n">
        <v>349346.63</v>
      </c>
    </row>
    <row r="1648" customFormat="false" ht="15" hidden="false" customHeight="false" outlineLevel="0" collapsed="false">
      <c r="A1648" s="3" t="s">
        <v>202</v>
      </c>
      <c r="B1648" s="3" t="s">
        <v>14</v>
      </c>
      <c r="C1648" s="3" t="s">
        <v>8</v>
      </c>
      <c r="D1648" s="3" t="s">
        <v>13</v>
      </c>
      <c r="E1648" s="3" t="n">
        <v>118.35</v>
      </c>
      <c r="F1648" s="3" t="n">
        <v>5438891</v>
      </c>
      <c r="G1648" s="3" t="n">
        <v>2</v>
      </c>
      <c r="H1648" s="3" t="n">
        <v>588353.09</v>
      </c>
    </row>
    <row r="1649" customFormat="false" ht="15" hidden="false" customHeight="false" outlineLevel="0" collapsed="false">
      <c r="A1649" s="3" t="s">
        <v>203</v>
      </c>
      <c r="B1649" s="3" t="s">
        <v>14</v>
      </c>
      <c r="C1649" s="3" t="s">
        <v>8</v>
      </c>
      <c r="D1649" s="3" t="s">
        <v>13</v>
      </c>
      <c r="E1649" s="3" t="n">
        <v>119.08</v>
      </c>
      <c r="F1649" s="3" t="n">
        <v>3254922</v>
      </c>
      <c r="G1649" s="3" t="n">
        <v>1</v>
      </c>
      <c r="H1649" s="3" t="n">
        <v>281650.8</v>
      </c>
    </row>
    <row r="1650" customFormat="false" ht="15" hidden="false" customHeight="false" outlineLevel="0" collapsed="false">
      <c r="A1650" s="3" t="s">
        <v>204</v>
      </c>
      <c r="B1650" s="3" t="s">
        <v>14</v>
      </c>
      <c r="C1650" s="3" t="s">
        <v>8</v>
      </c>
      <c r="D1650" s="3" t="s">
        <v>13</v>
      </c>
      <c r="E1650" s="3" t="n">
        <v>114.84</v>
      </c>
      <c r="F1650" s="3" t="n">
        <v>5515941</v>
      </c>
      <c r="G1650" s="3" t="n">
        <v>3</v>
      </c>
      <c r="H1650" s="3" t="n">
        <v>536693.58</v>
      </c>
    </row>
    <row r="1651" customFormat="false" ht="15" hidden="false" customHeight="false" outlineLevel="0" collapsed="false">
      <c r="A1651" s="3" t="s">
        <v>205</v>
      </c>
      <c r="B1651" s="3" t="s">
        <v>14</v>
      </c>
      <c r="C1651" s="3" t="s">
        <v>8</v>
      </c>
      <c r="D1651" s="3" t="s">
        <v>13</v>
      </c>
      <c r="E1651" s="3" t="n">
        <v>114.38</v>
      </c>
      <c r="F1651" s="3" t="n">
        <v>6090194</v>
      </c>
      <c r="G1651" s="3" t="n">
        <v>1</v>
      </c>
      <c r="H1651" s="3" t="n">
        <v>313415.04</v>
      </c>
    </row>
    <row r="1652" customFormat="false" ht="15" hidden="false" customHeight="false" outlineLevel="0" collapsed="false">
      <c r="A1652" s="3" t="s">
        <v>206</v>
      </c>
      <c r="B1652" s="3" t="s">
        <v>14</v>
      </c>
      <c r="C1652" s="3" t="s">
        <v>8</v>
      </c>
      <c r="D1652" s="3" t="s">
        <v>13</v>
      </c>
      <c r="E1652" s="3" t="n">
        <v>114.35</v>
      </c>
      <c r="F1652" s="3" t="n">
        <v>5334474</v>
      </c>
      <c r="G1652" s="3" t="n">
        <v>4</v>
      </c>
      <c r="H1652" s="3" t="n">
        <v>547653.55</v>
      </c>
    </row>
    <row r="1653" customFormat="false" ht="15" hidden="false" customHeight="false" outlineLevel="0" collapsed="false">
      <c r="A1653" s="3" t="s">
        <v>207</v>
      </c>
      <c r="B1653" s="3" t="s">
        <v>14</v>
      </c>
      <c r="C1653" s="3" t="s">
        <v>8</v>
      </c>
      <c r="D1653" s="3" t="s">
        <v>13</v>
      </c>
      <c r="E1653" s="3" t="n">
        <v>111.89</v>
      </c>
      <c r="F1653" s="3" t="n">
        <v>6464186</v>
      </c>
      <c r="G1653" s="3" t="n">
        <v>2</v>
      </c>
      <c r="H1653" s="3" t="n">
        <v>479290.16</v>
      </c>
    </row>
    <row r="1654" customFormat="false" ht="15" hidden="false" customHeight="false" outlineLevel="0" collapsed="false">
      <c r="A1654" s="3" t="s">
        <v>208</v>
      </c>
      <c r="B1654" s="3" t="s">
        <v>14</v>
      </c>
      <c r="C1654" s="3" t="s">
        <v>8</v>
      </c>
      <c r="D1654" s="3" t="s">
        <v>13</v>
      </c>
      <c r="E1654" s="3" t="n">
        <v>112.94</v>
      </c>
      <c r="F1654" s="3" t="n">
        <v>4670451</v>
      </c>
      <c r="G1654" s="3" t="n">
        <v>2</v>
      </c>
      <c r="H1654" s="3" t="n">
        <v>515554.58</v>
      </c>
    </row>
    <row r="1655" customFormat="false" ht="15" hidden="false" customHeight="false" outlineLevel="0" collapsed="false">
      <c r="A1655" s="3" t="s">
        <v>209</v>
      </c>
      <c r="B1655" s="3" t="s">
        <v>14</v>
      </c>
      <c r="C1655" s="3" t="s">
        <v>8</v>
      </c>
      <c r="D1655" s="3" t="s">
        <v>13</v>
      </c>
      <c r="E1655" s="3" t="n">
        <v>109.31</v>
      </c>
      <c r="F1655" s="3" t="n">
        <v>5853118</v>
      </c>
      <c r="G1655" s="3" t="n">
        <v>2</v>
      </c>
      <c r="H1655" s="3" t="n">
        <v>936291.79</v>
      </c>
    </row>
    <row r="1656" customFormat="false" ht="15" hidden="false" customHeight="false" outlineLevel="0" collapsed="false">
      <c r="A1656" s="3" t="s">
        <v>210</v>
      </c>
      <c r="B1656" s="3" t="s">
        <v>14</v>
      </c>
      <c r="C1656" s="3" t="s">
        <v>8</v>
      </c>
      <c r="D1656" s="3" t="s">
        <v>13</v>
      </c>
      <c r="E1656" s="3" t="n">
        <v>108.48</v>
      </c>
      <c r="F1656" s="3" t="n">
        <v>7742607</v>
      </c>
      <c r="G1656" s="3" t="n">
        <v>0</v>
      </c>
      <c r="H1656" s="3" t="n">
        <v>0</v>
      </c>
    </row>
    <row r="1657" customFormat="false" ht="15" hidden="false" customHeight="false" outlineLevel="0" collapsed="false">
      <c r="A1657" s="3" t="s">
        <v>211</v>
      </c>
      <c r="B1657" s="3" t="s">
        <v>14</v>
      </c>
      <c r="C1657" s="3" t="s">
        <v>8</v>
      </c>
      <c r="D1657" s="3" t="s">
        <v>13</v>
      </c>
      <c r="E1657" s="3" t="n">
        <v>109.46</v>
      </c>
      <c r="F1657" s="3" t="n">
        <v>6503847</v>
      </c>
      <c r="G1657" s="3" t="n">
        <v>2</v>
      </c>
      <c r="H1657" s="3" t="n">
        <v>707720.78</v>
      </c>
    </row>
    <row r="1658" customFormat="false" ht="15" hidden="false" customHeight="false" outlineLevel="0" collapsed="false">
      <c r="A1658" s="3" t="s">
        <v>212</v>
      </c>
      <c r="B1658" s="3" t="s">
        <v>14</v>
      </c>
      <c r="C1658" s="3" t="s">
        <v>8</v>
      </c>
      <c r="D1658" s="3" t="s">
        <v>13</v>
      </c>
      <c r="E1658" s="3" t="n">
        <v>108.7</v>
      </c>
      <c r="F1658" s="3" t="n">
        <v>1709076</v>
      </c>
      <c r="G1658" s="3" t="n">
        <v>0</v>
      </c>
      <c r="H1658" s="3" t="n">
        <v>0</v>
      </c>
    </row>
    <row r="1659" customFormat="false" ht="15" hidden="false" customHeight="false" outlineLevel="0" collapsed="false">
      <c r="A1659" s="3" t="s">
        <v>213</v>
      </c>
      <c r="B1659" s="3" t="s">
        <v>14</v>
      </c>
      <c r="C1659" s="3" t="s">
        <v>8</v>
      </c>
      <c r="D1659" s="3" t="s">
        <v>13</v>
      </c>
      <c r="E1659" s="3" t="n">
        <v>105.16</v>
      </c>
      <c r="F1659" s="3" t="n">
        <v>3226697</v>
      </c>
      <c r="G1659" s="3" t="n">
        <v>2</v>
      </c>
      <c r="H1659" s="3" t="n">
        <v>638588.9</v>
      </c>
    </row>
    <row r="1660" customFormat="false" ht="15" hidden="false" customHeight="false" outlineLevel="0" collapsed="false">
      <c r="A1660" s="3" t="s">
        <v>214</v>
      </c>
      <c r="B1660" s="3" t="s">
        <v>14</v>
      </c>
      <c r="C1660" s="3" t="s">
        <v>8</v>
      </c>
      <c r="D1660" s="3" t="s">
        <v>13</v>
      </c>
      <c r="E1660" s="3" t="n">
        <v>103.74</v>
      </c>
      <c r="F1660" s="3" t="n">
        <v>500641</v>
      </c>
      <c r="G1660" s="3" t="n">
        <v>2</v>
      </c>
      <c r="H1660" s="3" t="n">
        <v>782257.74</v>
      </c>
    </row>
    <row r="1661" customFormat="false" ht="15" hidden="false" customHeight="false" outlineLevel="0" collapsed="false">
      <c r="A1661" s="3" t="s">
        <v>215</v>
      </c>
      <c r="B1661" s="3" t="s">
        <v>14</v>
      </c>
      <c r="C1661" s="3" t="s">
        <v>8</v>
      </c>
      <c r="D1661" s="3" t="s">
        <v>13</v>
      </c>
      <c r="E1661" s="3" t="n">
        <v>102.31</v>
      </c>
      <c r="F1661" s="3" t="n">
        <v>3836902</v>
      </c>
      <c r="G1661" s="3" t="n">
        <v>4</v>
      </c>
      <c r="H1661" s="3" t="n">
        <v>1402128</v>
      </c>
    </row>
    <row r="1662" customFormat="false" ht="15" hidden="false" customHeight="false" outlineLevel="0" collapsed="false">
      <c r="A1662" s="3" t="s">
        <v>216</v>
      </c>
      <c r="B1662" s="3" t="s">
        <v>14</v>
      </c>
      <c r="C1662" s="3" t="s">
        <v>8</v>
      </c>
      <c r="D1662" s="3" t="s">
        <v>13</v>
      </c>
      <c r="E1662" s="3" t="n">
        <v>106.53</v>
      </c>
      <c r="F1662" s="3" t="n">
        <v>7895146</v>
      </c>
      <c r="G1662" s="3" t="n">
        <v>0</v>
      </c>
      <c r="H1662" s="3" t="n">
        <v>0</v>
      </c>
    </row>
    <row r="1663" customFormat="false" ht="15" hidden="false" customHeight="false" outlineLevel="0" collapsed="false">
      <c r="A1663" s="3" t="s">
        <v>217</v>
      </c>
      <c r="B1663" s="3" t="s">
        <v>14</v>
      </c>
      <c r="C1663" s="3" t="s">
        <v>8</v>
      </c>
      <c r="D1663" s="3" t="s">
        <v>13</v>
      </c>
      <c r="E1663" s="3" t="n">
        <v>105.1</v>
      </c>
      <c r="F1663" s="3" t="n">
        <v>2278252</v>
      </c>
      <c r="G1663" s="3" t="n">
        <v>2</v>
      </c>
      <c r="H1663" s="3" t="n">
        <v>457498.15</v>
      </c>
    </row>
    <row r="1664" customFormat="false" ht="15" hidden="false" customHeight="false" outlineLevel="0" collapsed="false">
      <c r="A1664" s="3" t="s">
        <v>218</v>
      </c>
      <c r="B1664" s="3" t="s">
        <v>14</v>
      </c>
      <c r="C1664" s="3" t="s">
        <v>8</v>
      </c>
      <c r="D1664" s="3" t="s">
        <v>13</v>
      </c>
      <c r="E1664" s="3" t="n">
        <v>106.97</v>
      </c>
      <c r="F1664" s="3" t="n">
        <v>7680671</v>
      </c>
      <c r="G1664" s="3" t="n">
        <v>2</v>
      </c>
      <c r="H1664" s="3" t="n">
        <v>434218.56</v>
      </c>
    </row>
    <row r="1665" customFormat="false" ht="15" hidden="false" customHeight="false" outlineLevel="0" collapsed="false">
      <c r="A1665" s="3" t="s">
        <v>219</v>
      </c>
      <c r="B1665" s="3" t="s">
        <v>14</v>
      </c>
      <c r="C1665" s="3" t="s">
        <v>8</v>
      </c>
      <c r="D1665" s="3" t="s">
        <v>13</v>
      </c>
      <c r="E1665" s="3" t="n">
        <v>105.89</v>
      </c>
      <c r="F1665" s="3" t="n">
        <v>1057697</v>
      </c>
      <c r="G1665" s="3" t="n">
        <v>0</v>
      </c>
      <c r="H1665" s="3" t="n">
        <v>0</v>
      </c>
    </row>
    <row r="1666" customFormat="false" ht="15" hidden="false" customHeight="false" outlineLevel="0" collapsed="false">
      <c r="A1666" s="3" t="s">
        <v>220</v>
      </c>
      <c r="B1666" s="3" t="s">
        <v>14</v>
      </c>
      <c r="C1666" s="3" t="s">
        <v>8</v>
      </c>
      <c r="D1666" s="3" t="s">
        <v>13</v>
      </c>
      <c r="E1666" s="3" t="n">
        <v>105.08</v>
      </c>
      <c r="F1666" s="3" t="n">
        <v>3500445</v>
      </c>
      <c r="G1666" s="3" t="n">
        <v>1</v>
      </c>
      <c r="H1666" s="3" t="n">
        <v>3781.8</v>
      </c>
    </row>
    <row r="1667" customFormat="false" ht="15" hidden="false" customHeight="false" outlineLevel="0" collapsed="false">
      <c r="A1667" s="3" t="s">
        <v>221</v>
      </c>
      <c r="B1667" s="3" t="s">
        <v>14</v>
      </c>
      <c r="C1667" s="3" t="s">
        <v>8</v>
      </c>
      <c r="D1667" s="3" t="s">
        <v>13</v>
      </c>
      <c r="E1667" s="3" t="n">
        <v>106.33</v>
      </c>
      <c r="F1667" s="3" t="n">
        <v>1029185</v>
      </c>
      <c r="G1667" s="3" t="n">
        <v>0</v>
      </c>
      <c r="H1667" s="3" t="n">
        <v>0</v>
      </c>
    </row>
    <row r="1668" customFormat="false" ht="15" hidden="false" customHeight="false" outlineLevel="0" collapsed="false">
      <c r="A1668" s="3" t="s">
        <v>222</v>
      </c>
      <c r="B1668" s="3" t="s">
        <v>14</v>
      </c>
      <c r="C1668" s="3" t="s">
        <v>8</v>
      </c>
      <c r="D1668" s="3" t="s">
        <v>13</v>
      </c>
      <c r="E1668" s="3" t="n">
        <v>107.05</v>
      </c>
      <c r="F1668" s="3" t="n">
        <v>1944705</v>
      </c>
      <c r="G1668" s="3" t="n">
        <v>1</v>
      </c>
      <c r="H1668" s="3" t="n">
        <v>51767.94</v>
      </c>
    </row>
    <row r="1669" customFormat="false" ht="15" hidden="false" customHeight="false" outlineLevel="0" collapsed="false">
      <c r="A1669" s="3" t="s">
        <v>223</v>
      </c>
      <c r="B1669" s="3" t="s">
        <v>14</v>
      </c>
      <c r="C1669" s="3" t="s">
        <v>8</v>
      </c>
      <c r="D1669" s="3" t="s">
        <v>13</v>
      </c>
      <c r="E1669" s="3" t="n">
        <v>105.08</v>
      </c>
      <c r="F1669" s="3" t="n">
        <v>1651185</v>
      </c>
      <c r="G1669" s="3" t="n">
        <v>1</v>
      </c>
      <c r="H1669" s="3" t="n">
        <v>513465.96</v>
      </c>
    </row>
    <row r="1670" customFormat="false" ht="15" hidden="false" customHeight="false" outlineLevel="0" collapsed="false">
      <c r="A1670" s="3" t="s">
        <v>224</v>
      </c>
      <c r="B1670" s="3" t="s">
        <v>14</v>
      </c>
      <c r="C1670" s="3" t="s">
        <v>8</v>
      </c>
      <c r="D1670" s="3" t="s">
        <v>13</v>
      </c>
      <c r="E1670" s="3" t="n">
        <v>107.06</v>
      </c>
      <c r="F1670" s="3" t="n">
        <v>5027054</v>
      </c>
      <c r="G1670" s="3" t="n">
        <v>3</v>
      </c>
      <c r="H1670" s="3" t="n">
        <v>212564.6</v>
      </c>
    </row>
    <row r="1671" customFormat="false" ht="15" hidden="false" customHeight="false" outlineLevel="0" collapsed="false">
      <c r="A1671" s="3" t="s">
        <v>225</v>
      </c>
      <c r="B1671" s="3" t="s">
        <v>14</v>
      </c>
      <c r="C1671" s="3" t="s">
        <v>8</v>
      </c>
      <c r="D1671" s="3" t="s">
        <v>13</v>
      </c>
      <c r="E1671" s="3" t="n">
        <v>107.93</v>
      </c>
      <c r="F1671" s="3" t="n">
        <v>5301331</v>
      </c>
      <c r="G1671" s="3" t="n">
        <v>2</v>
      </c>
      <c r="H1671" s="3" t="n">
        <v>393429.17</v>
      </c>
    </row>
    <row r="1672" customFormat="false" ht="15" hidden="false" customHeight="false" outlineLevel="0" collapsed="false">
      <c r="A1672" s="3" t="s">
        <v>226</v>
      </c>
      <c r="B1672" s="3" t="s">
        <v>14</v>
      </c>
      <c r="C1672" s="3" t="s">
        <v>8</v>
      </c>
      <c r="D1672" s="3" t="s">
        <v>13</v>
      </c>
      <c r="E1672" s="3" t="n">
        <v>108.39</v>
      </c>
      <c r="F1672" s="3" t="n">
        <v>7016415</v>
      </c>
      <c r="G1672" s="3" t="n">
        <v>4</v>
      </c>
      <c r="H1672" s="3" t="n">
        <v>847737.21</v>
      </c>
    </row>
    <row r="1673" customFormat="false" ht="15" hidden="false" customHeight="false" outlineLevel="0" collapsed="false">
      <c r="A1673" s="3" t="s">
        <v>227</v>
      </c>
      <c r="B1673" s="3" t="s">
        <v>14</v>
      </c>
      <c r="C1673" s="3" t="s">
        <v>8</v>
      </c>
      <c r="D1673" s="3" t="s">
        <v>13</v>
      </c>
      <c r="E1673" s="3" t="n">
        <v>108.42</v>
      </c>
      <c r="F1673" s="3" t="n">
        <v>1287520</v>
      </c>
      <c r="G1673" s="3" t="n">
        <v>3</v>
      </c>
      <c r="H1673" s="3" t="n">
        <v>725042.5</v>
      </c>
    </row>
    <row r="1674" customFormat="false" ht="15" hidden="false" customHeight="false" outlineLevel="0" collapsed="false">
      <c r="A1674" s="3" t="s">
        <v>228</v>
      </c>
      <c r="B1674" s="3" t="s">
        <v>14</v>
      </c>
      <c r="C1674" s="3" t="s">
        <v>8</v>
      </c>
      <c r="D1674" s="3" t="s">
        <v>13</v>
      </c>
      <c r="E1674" s="3" t="n">
        <v>108.68</v>
      </c>
      <c r="F1674" s="3" t="n">
        <v>2799121</v>
      </c>
      <c r="G1674" s="3" t="n">
        <v>3</v>
      </c>
      <c r="H1674" s="3" t="n">
        <v>544891.72</v>
      </c>
    </row>
    <row r="1675" customFormat="false" ht="15" hidden="false" customHeight="false" outlineLevel="0" collapsed="false">
      <c r="A1675" s="3" t="s">
        <v>229</v>
      </c>
      <c r="B1675" s="3" t="s">
        <v>14</v>
      </c>
      <c r="C1675" s="3" t="s">
        <v>8</v>
      </c>
      <c r="D1675" s="3" t="s">
        <v>13</v>
      </c>
      <c r="E1675" s="3" t="n">
        <v>109.66</v>
      </c>
      <c r="F1675" s="3" t="n">
        <v>4636566</v>
      </c>
      <c r="G1675" s="3" t="n">
        <v>2</v>
      </c>
      <c r="H1675" s="3" t="n">
        <v>571115.09</v>
      </c>
    </row>
    <row r="1676" customFormat="false" ht="15" hidden="false" customHeight="false" outlineLevel="0" collapsed="false">
      <c r="A1676" s="3" t="s">
        <v>230</v>
      </c>
      <c r="B1676" s="3" t="s">
        <v>14</v>
      </c>
      <c r="C1676" s="3" t="s">
        <v>8</v>
      </c>
      <c r="D1676" s="3" t="s">
        <v>13</v>
      </c>
      <c r="E1676" s="3" t="n">
        <v>107.58</v>
      </c>
      <c r="F1676" s="3" t="n">
        <v>7598827</v>
      </c>
      <c r="G1676" s="3" t="n">
        <v>2</v>
      </c>
      <c r="H1676" s="3" t="n">
        <v>141406.29</v>
      </c>
    </row>
    <row r="1677" customFormat="false" ht="15" hidden="false" customHeight="false" outlineLevel="0" collapsed="false">
      <c r="A1677" s="3" t="s">
        <v>231</v>
      </c>
      <c r="B1677" s="3" t="s">
        <v>14</v>
      </c>
      <c r="C1677" s="3" t="s">
        <v>8</v>
      </c>
      <c r="D1677" s="3" t="s">
        <v>13</v>
      </c>
      <c r="E1677" s="3" t="n">
        <v>106.2</v>
      </c>
      <c r="F1677" s="3" t="n">
        <v>4959627</v>
      </c>
      <c r="G1677" s="3" t="n">
        <v>2</v>
      </c>
      <c r="H1677" s="3" t="n">
        <v>190086.06</v>
      </c>
    </row>
    <row r="1678" customFormat="false" ht="15" hidden="false" customHeight="false" outlineLevel="0" collapsed="false">
      <c r="A1678" s="3" t="s">
        <v>232</v>
      </c>
      <c r="B1678" s="3" t="s">
        <v>14</v>
      </c>
      <c r="C1678" s="3" t="s">
        <v>8</v>
      </c>
      <c r="D1678" s="3" t="s">
        <v>13</v>
      </c>
      <c r="E1678" s="3" t="n">
        <v>107.32</v>
      </c>
      <c r="F1678" s="3" t="n">
        <v>571231</v>
      </c>
      <c r="G1678" s="3" t="n">
        <v>0</v>
      </c>
      <c r="H1678" s="3" t="n">
        <v>0</v>
      </c>
    </row>
    <row r="1679" customFormat="false" ht="15" hidden="false" customHeight="false" outlineLevel="0" collapsed="false">
      <c r="A1679" s="3" t="s">
        <v>233</v>
      </c>
      <c r="B1679" s="3" t="s">
        <v>14</v>
      </c>
      <c r="C1679" s="3" t="s">
        <v>8</v>
      </c>
      <c r="D1679" s="3" t="s">
        <v>13</v>
      </c>
      <c r="E1679" s="3" t="n">
        <v>106.19</v>
      </c>
      <c r="F1679" s="3" t="n">
        <v>896484</v>
      </c>
      <c r="G1679" s="3" t="n">
        <v>5</v>
      </c>
      <c r="H1679" s="3" t="n">
        <v>1249531.92</v>
      </c>
    </row>
    <row r="1680" customFormat="false" ht="15" hidden="false" customHeight="false" outlineLevel="0" collapsed="false">
      <c r="A1680" s="3" t="s">
        <v>234</v>
      </c>
      <c r="B1680" s="3" t="s">
        <v>14</v>
      </c>
      <c r="C1680" s="3" t="s">
        <v>8</v>
      </c>
      <c r="D1680" s="3" t="s">
        <v>13</v>
      </c>
      <c r="E1680" s="3" t="n">
        <v>106.09</v>
      </c>
      <c r="F1680" s="3" t="n">
        <v>2368337</v>
      </c>
      <c r="G1680" s="3" t="n">
        <v>2</v>
      </c>
      <c r="H1680" s="3" t="n">
        <v>168228.76</v>
      </c>
    </row>
    <row r="1681" customFormat="false" ht="15" hidden="false" customHeight="false" outlineLevel="0" collapsed="false">
      <c r="A1681" s="3" t="s">
        <v>235</v>
      </c>
      <c r="B1681" s="3" t="s">
        <v>14</v>
      </c>
      <c r="C1681" s="3" t="s">
        <v>8</v>
      </c>
      <c r="D1681" s="3" t="s">
        <v>13</v>
      </c>
      <c r="E1681" s="3" t="n">
        <v>103.76</v>
      </c>
      <c r="F1681" s="3" t="n">
        <v>4266719</v>
      </c>
      <c r="G1681" s="3" t="n">
        <v>6</v>
      </c>
      <c r="H1681" s="3" t="n">
        <v>1724917.55</v>
      </c>
    </row>
    <row r="1682" customFormat="false" ht="15" hidden="false" customHeight="false" outlineLevel="0" collapsed="false">
      <c r="A1682" s="3" t="s">
        <v>236</v>
      </c>
      <c r="B1682" s="3" t="s">
        <v>14</v>
      </c>
      <c r="C1682" s="3" t="s">
        <v>8</v>
      </c>
      <c r="D1682" s="3" t="s">
        <v>13</v>
      </c>
      <c r="E1682" s="3" t="n">
        <v>101.9</v>
      </c>
      <c r="F1682" s="3" t="n">
        <v>7110407</v>
      </c>
      <c r="G1682" s="3" t="n">
        <v>2</v>
      </c>
      <c r="H1682" s="3" t="n">
        <v>395232.46</v>
      </c>
    </row>
    <row r="1683" customFormat="false" ht="15" hidden="false" customHeight="false" outlineLevel="0" collapsed="false">
      <c r="A1683" s="3" t="s">
        <v>237</v>
      </c>
      <c r="B1683" s="3" t="s">
        <v>14</v>
      </c>
      <c r="C1683" s="3" t="s">
        <v>8</v>
      </c>
      <c r="D1683" s="3" t="s">
        <v>13</v>
      </c>
      <c r="E1683" s="3" t="n">
        <v>102.5</v>
      </c>
      <c r="F1683" s="3" t="n">
        <v>2845526</v>
      </c>
      <c r="G1683" s="3" t="n">
        <v>1</v>
      </c>
      <c r="H1683" s="3" t="n">
        <v>86003.94</v>
      </c>
    </row>
    <row r="1684" customFormat="false" ht="15" hidden="false" customHeight="false" outlineLevel="0" collapsed="false">
      <c r="A1684" s="3" t="s">
        <v>238</v>
      </c>
      <c r="B1684" s="3" t="s">
        <v>14</v>
      </c>
      <c r="C1684" s="3" t="s">
        <v>8</v>
      </c>
      <c r="D1684" s="3" t="s">
        <v>13</v>
      </c>
      <c r="E1684" s="3" t="n">
        <v>101.05</v>
      </c>
      <c r="F1684" s="3" t="n">
        <v>7586502</v>
      </c>
      <c r="G1684" s="3" t="n">
        <v>2</v>
      </c>
      <c r="H1684" s="3" t="n">
        <v>423031.3</v>
      </c>
    </row>
    <row r="1685" customFormat="false" ht="15" hidden="false" customHeight="false" outlineLevel="0" collapsed="false">
      <c r="A1685" s="3" t="s">
        <v>239</v>
      </c>
      <c r="B1685" s="3" t="s">
        <v>14</v>
      </c>
      <c r="C1685" s="3" t="s">
        <v>8</v>
      </c>
      <c r="D1685" s="3" t="s">
        <v>13</v>
      </c>
      <c r="E1685" s="3" t="n">
        <v>101.35</v>
      </c>
      <c r="F1685" s="3" t="n">
        <v>7057647</v>
      </c>
      <c r="G1685" s="3" t="n">
        <v>3</v>
      </c>
      <c r="H1685" s="3" t="n">
        <v>840297.86</v>
      </c>
    </row>
    <row r="1686" customFormat="false" ht="15" hidden="false" customHeight="false" outlineLevel="0" collapsed="false">
      <c r="A1686" s="3" t="s">
        <v>240</v>
      </c>
      <c r="B1686" s="3" t="s">
        <v>14</v>
      </c>
      <c r="C1686" s="3" t="s">
        <v>8</v>
      </c>
      <c r="D1686" s="3" t="s">
        <v>13</v>
      </c>
      <c r="E1686" s="3" t="n">
        <v>101.88</v>
      </c>
      <c r="F1686" s="3" t="n">
        <v>5980980</v>
      </c>
      <c r="G1686" s="3" t="n">
        <v>0</v>
      </c>
      <c r="H1686" s="3" t="n">
        <v>0</v>
      </c>
    </row>
    <row r="1687" customFormat="false" ht="15" hidden="false" customHeight="false" outlineLevel="0" collapsed="false">
      <c r="A1687" s="3" t="s">
        <v>241</v>
      </c>
      <c r="B1687" s="3" t="s">
        <v>14</v>
      </c>
      <c r="C1687" s="3" t="s">
        <v>8</v>
      </c>
      <c r="D1687" s="3" t="s">
        <v>13</v>
      </c>
      <c r="E1687" s="3" t="n">
        <v>99.69</v>
      </c>
      <c r="F1687" s="3" t="n">
        <v>3541035</v>
      </c>
      <c r="G1687" s="3" t="n">
        <v>2</v>
      </c>
      <c r="H1687" s="3" t="n">
        <v>425910.6</v>
      </c>
    </row>
    <row r="1688" customFormat="false" ht="15" hidden="false" customHeight="false" outlineLevel="0" collapsed="false">
      <c r="A1688" s="3" t="s">
        <v>242</v>
      </c>
      <c r="B1688" s="3" t="s">
        <v>14</v>
      </c>
      <c r="C1688" s="3" t="s">
        <v>8</v>
      </c>
      <c r="D1688" s="3" t="s">
        <v>13</v>
      </c>
      <c r="E1688" s="3" t="n">
        <v>99.95</v>
      </c>
      <c r="F1688" s="3" t="n">
        <v>5856200</v>
      </c>
      <c r="G1688" s="3" t="n">
        <v>2</v>
      </c>
      <c r="H1688" s="3" t="n">
        <v>261987.62</v>
      </c>
    </row>
    <row r="1689" customFormat="false" ht="15" hidden="false" customHeight="false" outlineLevel="0" collapsed="false">
      <c r="A1689" s="3" t="s">
        <v>243</v>
      </c>
      <c r="B1689" s="3" t="s">
        <v>14</v>
      </c>
      <c r="C1689" s="3" t="s">
        <v>8</v>
      </c>
      <c r="D1689" s="3" t="s">
        <v>13</v>
      </c>
      <c r="E1689" s="3" t="n">
        <v>99.06</v>
      </c>
      <c r="F1689" s="3" t="n">
        <v>6675225</v>
      </c>
      <c r="G1689" s="3" t="n">
        <v>0</v>
      </c>
      <c r="H1689" s="3" t="n">
        <v>0</v>
      </c>
    </row>
    <row r="1690" customFormat="false" ht="15" hidden="false" customHeight="false" outlineLevel="0" collapsed="false">
      <c r="A1690" s="3" t="s">
        <v>244</v>
      </c>
      <c r="B1690" s="3" t="s">
        <v>14</v>
      </c>
      <c r="C1690" s="3" t="s">
        <v>8</v>
      </c>
      <c r="D1690" s="3" t="s">
        <v>13</v>
      </c>
      <c r="E1690" s="3" t="n">
        <v>96.22</v>
      </c>
      <c r="F1690" s="3" t="n">
        <v>5055301</v>
      </c>
      <c r="G1690" s="3" t="n">
        <v>0</v>
      </c>
      <c r="H1690" s="3" t="n">
        <v>0</v>
      </c>
    </row>
    <row r="1691" customFormat="false" ht="15" hidden="false" customHeight="false" outlineLevel="0" collapsed="false">
      <c r="A1691" s="3" t="s">
        <v>245</v>
      </c>
      <c r="B1691" s="3" t="s">
        <v>14</v>
      </c>
      <c r="C1691" s="3" t="s">
        <v>8</v>
      </c>
      <c r="D1691" s="3" t="s">
        <v>13</v>
      </c>
      <c r="E1691" s="3" t="n">
        <v>98.74</v>
      </c>
      <c r="F1691" s="3" t="n">
        <v>1063417</v>
      </c>
      <c r="G1691" s="3" t="n">
        <v>1</v>
      </c>
      <c r="H1691" s="3" t="n">
        <v>64285</v>
      </c>
    </row>
    <row r="1692" customFormat="false" ht="15" hidden="false" customHeight="false" outlineLevel="0" collapsed="false">
      <c r="A1692" s="3" t="s">
        <v>246</v>
      </c>
      <c r="B1692" s="3" t="s">
        <v>14</v>
      </c>
      <c r="C1692" s="3" t="s">
        <v>8</v>
      </c>
      <c r="D1692" s="3" t="s">
        <v>13</v>
      </c>
      <c r="E1692" s="3" t="n">
        <v>98.15</v>
      </c>
      <c r="F1692" s="3" t="n">
        <v>3670417</v>
      </c>
      <c r="G1692" s="3" t="n">
        <v>3</v>
      </c>
      <c r="H1692" s="3" t="n">
        <v>790143.14</v>
      </c>
    </row>
    <row r="1693" customFormat="false" ht="15" hidden="false" customHeight="false" outlineLevel="0" collapsed="false">
      <c r="A1693" s="3" t="s">
        <v>247</v>
      </c>
      <c r="B1693" s="3" t="s">
        <v>14</v>
      </c>
      <c r="C1693" s="3" t="s">
        <v>8</v>
      </c>
      <c r="D1693" s="3" t="s">
        <v>13</v>
      </c>
      <c r="E1693" s="3" t="n">
        <v>96.9</v>
      </c>
      <c r="F1693" s="3" t="n">
        <v>4543397</v>
      </c>
      <c r="G1693" s="3" t="n">
        <v>3</v>
      </c>
      <c r="H1693" s="3" t="n">
        <v>921983.52</v>
      </c>
    </row>
    <row r="1694" customFormat="false" ht="15" hidden="false" customHeight="false" outlineLevel="0" collapsed="false">
      <c r="A1694" s="3" t="s">
        <v>248</v>
      </c>
      <c r="B1694" s="3" t="s">
        <v>14</v>
      </c>
      <c r="C1694" s="3" t="s">
        <v>8</v>
      </c>
      <c r="D1694" s="3" t="s">
        <v>13</v>
      </c>
      <c r="E1694" s="3" t="n">
        <v>98.05</v>
      </c>
      <c r="F1694" s="3" t="n">
        <v>2701587</v>
      </c>
      <c r="G1694" s="3" t="n">
        <v>3</v>
      </c>
      <c r="H1694" s="3" t="n">
        <v>830265.84</v>
      </c>
    </row>
    <row r="1695" customFormat="false" ht="15" hidden="false" customHeight="false" outlineLevel="0" collapsed="false">
      <c r="A1695" s="3" t="s">
        <v>249</v>
      </c>
      <c r="B1695" s="3" t="s">
        <v>14</v>
      </c>
      <c r="C1695" s="3" t="s">
        <v>8</v>
      </c>
      <c r="D1695" s="3" t="s">
        <v>13</v>
      </c>
      <c r="E1695" s="3" t="n">
        <v>98.71</v>
      </c>
      <c r="F1695" s="3" t="n">
        <v>7498335</v>
      </c>
      <c r="G1695" s="3" t="n">
        <v>5</v>
      </c>
      <c r="H1695" s="3" t="n">
        <v>1458642.93</v>
      </c>
    </row>
    <row r="1696" customFormat="false" ht="15" hidden="false" customHeight="false" outlineLevel="0" collapsed="false">
      <c r="A1696" s="3" t="s">
        <v>250</v>
      </c>
      <c r="B1696" s="3" t="s">
        <v>14</v>
      </c>
      <c r="C1696" s="3" t="s">
        <v>8</v>
      </c>
      <c r="D1696" s="3" t="s">
        <v>13</v>
      </c>
      <c r="E1696" s="3" t="n">
        <v>101.53</v>
      </c>
      <c r="F1696" s="3" t="n">
        <v>3972927</v>
      </c>
      <c r="G1696" s="3" t="n">
        <v>1</v>
      </c>
      <c r="H1696" s="3" t="n">
        <v>200549.25</v>
      </c>
    </row>
    <row r="1697" customFormat="false" ht="15" hidden="false" customHeight="false" outlineLevel="0" collapsed="false">
      <c r="A1697" s="3" t="s">
        <v>251</v>
      </c>
      <c r="B1697" s="3" t="s">
        <v>14</v>
      </c>
      <c r="C1697" s="3" t="s">
        <v>8</v>
      </c>
      <c r="D1697" s="3" t="s">
        <v>13</v>
      </c>
      <c r="E1697" s="3" t="n">
        <v>99.95</v>
      </c>
      <c r="F1697" s="3" t="n">
        <v>3154195</v>
      </c>
      <c r="G1697" s="3" t="n">
        <v>2</v>
      </c>
      <c r="H1697" s="3" t="n">
        <v>698552.5</v>
      </c>
    </row>
    <row r="1698" customFormat="false" ht="15" hidden="false" customHeight="false" outlineLevel="0" collapsed="false">
      <c r="A1698" s="3" t="s">
        <v>252</v>
      </c>
      <c r="B1698" s="3" t="s">
        <v>14</v>
      </c>
      <c r="C1698" s="3" t="s">
        <v>8</v>
      </c>
      <c r="D1698" s="3" t="s">
        <v>13</v>
      </c>
      <c r="E1698" s="3" t="n">
        <v>98.54</v>
      </c>
      <c r="F1698" s="3" t="n">
        <v>3158992</v>
      </c>
      <c r="G1698" s="3" t="n">
        <v>0</v>
      </c>
      <c r="H1698" s="3" t="n">
        <v>0</v>
      </c>
    </row>
    <row r="1699" customFormat="false" ht="15" hidden="false" customHeight="false" outlineLevel="0" collapsed="false">
      <c r="A1699" s="3" t="s">
        <v>253</v>
      </c>
      <c r="B1699" s="3" t="s">
        <v>14</v>
      </c>
      <c r="C1699" s="3" t="s">
        <v>8</v>
      </c>
      <c r="D1699" s="3" t="s">
        <v>13</v>
      </c>
      <c r="E1699" s="3" t="n">
        <v>100.19</v>
      </c>
      <c r="F1699" s="3" t="n">
        <v>1428819</v>
      </c>
      <c r="G1699" s="3" t="n">
        <v>6</v>
      </c>
      <c r="H1699" s="3" t="n">
        <v>1902287.56</v>
      </c>
    </row>
    <row r="1700" customFormat="false" ht="15" hidden="false" customHeight="false" outlineLevel="0" collapsed="false">
      <c r="A1700" s="3" t="s">
        <v>254</v>
      </c>
      <c r="B1700" s="3" t="s">
        <v>14</v>
      </c>
      <c r="C1700" s="3" t="s">
        <v>8</v>
      </c>
      <c r="D1700" s="3" t="s">
        <v>13</v>
      </c>
      <c r="E1700" s="3" t="n">
        <v>101.43</v>
      </c>
      <c r="F1700" s="3" t="n">
        <v>2195714</v>
      </c>
      <c r="G1700" s="3" t="n">
        <v>3</v>
      </c>
      <c r="H1700" s="3" t="n">
        <v>407345.61</v>
      </c>
    </row>
    <row r="1701" customFormat="false" ht="15" hidden="false" customHeight="false" outlineLevel="0" collapsed="false">
      <c r="A1701" s="3" t="s">
        <v>255</v>
      </c>
      <c r="B1701" s="3" t="s">
        <v>14</v>
      </c>
      <c r="C1701" s="3" t="s">
        <v>8</v>
      </c>
      <c r="D1701" s="3" t="s">
        <v>13</v>
      </c>
      <c r="E1701" s="3" t="n">
        <v>100.2</v>
      </c>
      <c r="F1701" s="3" t="n">
        <v>1315212</v>
      </c>
      <c r="G1701" s="3" t="n">
        <v>0</v>
      </c>
      <c r="H1701" s="3" t="n">
        <v>0</v>
      </c>
    </row>
    <row r="1702" customFormat="false" ht="15" hidden="false" customHeight="false" outlineLevel="0" collapsed="false">
      <c r="A1702" s="3" t="s">
        <v>256</v>
      </c>
      <c r="B1702" s="3" t="s">
        <v>14</v>
      </c>
      <c r="C1702" s="3" t="s">
        <v>8</v>
      </c>
      <c r="D1702" s="3" t="s">
        <v>13</v>
      </c>
      <c r="E1702" s="3" t="n">
        <v>101.12</v>
      </c>
      <c r="F1702" s="3" t="n">
        <v>3153033</v>
      </c>
      <c r="G1702" s="3" t="n">
        <v>0</v>
      </c>
      <c r="H1702" s="3" t="n">
        <v>0</v>
      </c>
    </row>
    <row r="1703" customFormat="false" ht="15" hidden="false" customHeight="false" outlineLevel="0" collapsed="false">
      <c r="A1703" s="3" t="s">
        <v>257</v>
      </c>
      <c r="B1703" s="3" t="s">
        <v>14</v>
      </c>
      <c r="C1703" s="3" t="s">
        <v>8</v>
      </c>
      <c r="D1703" s="3" t="s">
        <v>13</v>
      </c>
      <c r="E1703" s="3" t="n">
        <v>99.54</v>
      </c>
      <c r="F1703" s="3" t="n">
        <v>801922</v>
      </c>
      <c r="G1703" s="3" t="n">
        <v>2</v>
      </c>
      <c r="H1703" s="3" t="n">
        <v>431705.92</v>
      </c>
    </row>
    <row r="1704" customFormat="false" ht="15" hidden="false" customHeight="false" outlineLevel="0" collapsed="false">
      <c r="A1704" s="3" t="s">
        <v>258</v>
      </c>
      <c r="B1704" s="3" t="s">
        <v>14</v>
      </c>
      <c r="C1704" s="3" t="s">
        <v>8</v>
      </c>
      <c r="D1704" s="3" t="s">
        <v>13</v>
      </c>
      <c r="E1704" s="3" t="n">
        <v>100.21</v>
      </c>
      <c r="F1704" s="3" t="n">
        <v>1702343</v>
      </c>
      <c r="G1704" s="3" t="n">
        <v>2</v>
      </c>
      <c r="H1704" s="3" t="n">
        <v>466999.4</v>
      </c>
    </row>
    <row r="1705" customFormat="false" ht="15" hidden="false" customHeight="false" outlineLevel="0" collapsed="false">
      <c r="A1705" s="3" t="s">
        <v>259</v>
      </c>
      <c r="B1705" s="3" t="s">
        <v>14</v>
      </c>
      <c r="C1705" s="3" t="s">
        <v>8</v>
      </c>
      <c r="D1705" s="3" t="s">
        <v>13</v>
      </c>
      <c r="E1705" s="3" t="n">
        <v>100.85</v>
      </c>
      <c r="F1705" s="3" t="n">
        <v>4625927</v>
      </c>
      <c r="G1705" s="3" t="n">
        <v>2</v>
      </c>
      <c r="H1705" s="3" t="n">
        <v>381609.73</v>
      </c>
    </row>
    <row r="1706" customFormat="false" ht="15" hidden="false" customHeight="false" outlineLevel="0" collapsed="false">
      <c r="A1706" s="3" t="s">
        <v>260</v>
      </c>
      <c r="B1706" s="3" t="s">
        <v>14</v>
      </c>
      <c r="C1706" s="3" t="s">
        <v>8</v>
      </c>
      <c r="D1706" s="3" t="s">
        <v>13</v>
      </c>
      <c r="E1706" s="3" t="n">
        <v>102.81</v>
      </c>
      <c r="F1706" s="3" t="n">
        <v>6232945</v>
      </c>
      <c r="G1706" s="3" t="n">
        <v>1</v>
      </c>
      <c r="H1706" s="3" t="n">
        <v>37190.22</v>
      </c>
    </row>
    <row r="1707" customFormat="false" ht="15" hidden="false" customHeight="false" outlineLevel="0" collapsed="false">
      <c r="A1707" s="3" t="s">
        <v>261</v>
      </c>
      <c r="B1707" s="3" t="s">
        <v>14</v>
      </c>
      <c r="C1707" s="3" t="s">
        <v>8</v>
      </c>
      <c r="D1707" s="3" t="s">
        <v>13</v>
      </c>
      <c r="E1707" s="3" t="n">
        <v>104.41</v>
      </c>
      <c r="F1707" s="3" t="n">
        <v>1322995</v>
      </c>
      <c r="G1707" s="3" t="n">
        <v>1</v>
      </c>
      <c r="H1707" s="3" t="n">
        <v>234543.06</v>
      </c>
    </row>
    <row r="1708" customFormat="false" ht="15" hidden="false" customHeight="false" outlineLevel="0" collapsed="false">
      <c r="A1708" s="3" t="s">
        <v>262</v>
      </c>
      <c r="B1708" s="3" t="s">
        <v>14</v>
      </c>
      <c r="C1708" s="3" t="s">
        <v>8</v>
      </c>
      <c r="D1708" s="3" t="s">
        <v>13</v>
      </c>
      <c r="E1708" s="3" t="n">
        <v>102.9</v>
      </c>
      <c r="F1708" s="3" t="n">
        <v>4250006</v>
      </c>
      <c r="G1708" s="3" t="n">
        <v>5</v>
      </c>
      <c r="H1708" s="3" t="n">
        <v>998467.37</v>
      </c>
    </row>
    <row r="1709" customFormat="false" ht="15" hidden="false" customHeight="false" outlineLevel="0" collapsed="false">
      <c r="A1709" s="3" t="s">
        <v>263</v>
      </c>
      <c r="B1709" s="3" t="s">
        <v>14</v>
      </c>
      <c r="C1709" s="3" t="s">
        <v>8</v>
      </c>
      <c r="D1709" s="3" t="s">
        <v>13</v>
      </c>
      <c r="E1709" s="3" t="n">
        <v>103.04</v>
      </c>
      <c r="F1709" s="3" t="n">
        <v>6030736</v>
      </c>
      <c r="G1709" s="3" t="n">
        <v>4</v>
      </c>
      <c r="H1709" s="3" t="n">
        <v>1560185.51</v>
      </c>
    </row>
    <row r="1710" customFormat="false" ht="15" hidden="false" customHeight="false" outlineLevel="0" collapsed="false">
      <c r="A1710" s="3" t="s">
        <v>264</v>
      </c>
      <c r="B1710" s="3" t="s">
        <v>14</v>
      </c>
      <c r="C1710" s="3" t="s">
        <v>8</v>
      </c>
      <c r="D1710" s="3" t="s">
        <v>13</v>
      </c>
      <c r="E1710" s="3" t="n">
        <v>101.68</v>
      </c>
      <c r="F1710" s="3" t="n">
        <v>6206749</v>
      </c>
      <c r="G1710" s="3" t="n">
        <v>0</v>
      </c>
      <c r="H1710" s="3" t="n">
        <v>0</v>
      </c>
    </row>
    <row r="1711" customFormat="false" ht="15" hidden="false" customHeight="false" outlineLevel="0" collapsed="false">
      <c r="A1711" s="3" t="s">
        <v>265</v>
      </c>
      <c r="B1711" s="3" t="s">
        <v>14</v>
      </c>
      <c r="C1711" s="3" t="s">
        <v>8</v>
      </c>
      <c r="D1711" s="3" t="s">
        <v>13</v>
      </c>
      <c r="E1711" s="3" t="n">
        <v>101.68</v>
      </c>
      <c r="F1711" s="3" t="n">
        <v>6981251</v>
      </c>
      <c r="G1711" s="3" t="n">
        <v>0</v>
      </c>
      <c r="H1711" s="3" t="n">
        <v>0</v>
      </c>
    </row>
    <row r="1712" customFormat="false" ht="15" hidden="false" customHeight="false" outlineLevel="0" collapsed="false">
      <c r="A1712" s="3" t="s">
        <v>266</v>
      </c>
      <c r="B1712" s="3" t="s">
        <v>14</v>
      </c>
      <c r="C1712" s="3" t="s">
        <v>8</v>
      </c>
      <c r="D1712" s="3" t="s">
        <v>13</v>
      </c>
      <c r="E1712" s="3" t="n">
        <v>102.73</v>
      </c>
      <c r="F1712" s="3" t="n">
        <v>1988093</v>
      </c>
      <c r="G1712" s="3" t="n">
        <v>0</v>
      </c>
      <c r="H1712" s="3" t="n">
        <v>0</v>
      </c>
    </row>
    <row r="1713" customFormat="false" ht="15" hidden="false" customHeight="false" outlineLevel="0" collapsed="false">
      <c r="A1713" s="3" t="s">
        <v>267</v>
      </c>
      <c r="B1713" s="3" t="s">
        <v>14</v>
      </c>
      <c r="C1713" s="3" t="s">
        <v>8</v>
      </c>
      <c r="D1713" s="3" t="s">
        <v>13</v>
      </c>
      <c r="E1713" s="3" t="n">
        <v>101.81</v>
      </c>
      <c r="F1713" s="3" t="n">
        <v>7944137</v>
      </c>
      <c r="G1713" s="3" t="n">
        <v>2</v>
      </c>
      <c r="H1713" s="3" t="n">
        <v>789711.8</v>
      </c>
    </row>
    <row r="1714" customFormat="false" ht="15" hidden="false" customHeight="false" outlineLevel="0" collapsed="false">
      <c r="A1714" s="3" t="s">
        <v>268</v>
      </c>
      <c r="B1714" s="3" t="s">
        <v>14</v>
      </c>
      <c r="C1714" s="3" t="s">
        <v>8</v>
      </c>
      <c r="D1714" s="3" t="s">
        <v>13</v>
      </c>
      <c r="E1714" s="3" t="n">
        <v>98.58</v>
      </c>
      <c r="F1714" s="3" t="n">
        <v>1492218</v>
      </c>
      <c r="G1714" s="3" t="n">
        <v>1</v>
      </c>
      <c r="H1714" s="3" t="n">
        <v>258632.22</v>
      </c>
    </row>
    <row r="1715" customFormat="false" ht="15" hidden="false" customHeight="false" outlineLevel="0" collapsed="false">
      <c r="A1715" s="3" t="s">
        <v>269</v>
      </c>
      <c r="B1715" s="3" t="s">
        <v>14</v>
      </c>
      <c r="C1715" s="3" t="s">
        <v>8</v>
      </c>
      <c r="D1715" s="3" t="s">
        <v>13</v>
      </c>
      <c r="E1715" s="3" t="n">
        <v>103.82</v>
      </c>
      <c r="F1715" s="3" t="n">
        <v>1182015</v>
      </c>
      <c r="G1715" s="3" t="n">
        <v>0</v>
      </c>
      <c r="H1715" s="3" t="n">
        <v>0</v>
      </c>
    </row>
    <row r="1716" customFormat="false" ht="15" hidden="false" customHeight="false" outlineLevel="0" collapsed="false">
      <c r="A1716" s="3" t="s">
        <v>270</v>
      </c>
      <c r="B1716" s="3" t="s">
        <v>14</v>
      </c>
      <c r="C1716" s="3" t="s">
        <v>8</v>
      </c>
      <c r="D1716" s="3" t="s">
        <v>13</v>
      </c>
      <c r="E1716" s="3" t="n">
        <v>105.18</v>
      </c>
      <c r="F1716" s="3" t="n">
        <v>5249824</v>
      </c>
      <c r="G1716" s="3" t="n">
        <v>8</v>
      </c>
      <c r="H1716" s="3" t="n">
        <v>2384364.13</v>
      </c>
    </row>
    <row r="1717" customFormat="false" ht="15" hidden="false" customHeight="false" outlineLevel="0" collapsed="false">
      <c r="A1717" s="3" t="s">
        <v>271</v>
      </c>
      <c r="B1717" s="3" t="s">
        <v>14</v>
      </c>
      <c r="C1717" s="3" t="s">
        <v>8</v>
      </c>
      <c r="D1717" s="3" t="s">
        <v>13</v>
      </c>
      <c r="E1717" s="3" t="n">
        <v>105.37</v>
      </c>
      <c r="F1717" s="3" t="n">
        <v>2782174</v>
      </c>
      <c r="G1717" s="3" t="n">
        <v>6</v>
      </c>
      <c r="H1717" s="3" t="n">
        <v>1102086.47</v>
      </c>
    </row>
    <row r="1718" customFormat="false" ht="15" hidden="false" customHeight="false" outlineLevel="0" collapsed="false">
      <c r="A1718" s="3" t="s">
        <v>272</v>
      </c>
      <c r="B1718" s="3" t="s">
        <v>14</v>
      </c>
      <c r="C1718" s="3" t="s">
        <v>8</v>
      </c>
      <c r="D1718" s="3" t="s">
        <v>13</v>
      </c>
      <c r="E1718" s="3" t="n">
        <v>107.06</v>
      </c>
      <c r="F1718" s="3" t="n">
        <v>3635556</v>
      </c>
      <c r="G1718" s="3" t="n">
        <v>5</v>
      </c>
      <c r="H1718" s="3" t="n">
        <v>1842455.2</v>
      </c>
    </row>
    <row r="1719" customFormat="false" ht="15" hidden="false" customHeight="false" outlineLevel="0" collapsed="false">
      <c r="A1719" s="3" t="s">
        <v>273</v>
      </c>
      <c r="B1719" s="3" t="s">
        <v>14</v>
      </c>
      <c r="C1719" s="3" t="s">
        <v>8</v>
      </c>
      <c r="D1719" s="3" t="s">
        <v>13</v>
      </c>
      <c r="E1719" s="3" t="n">
        <v>106.79</v>
      </c>
      <c r="F1719" s="3" t="n">
        <v>2089831</v>
      </c>
      <c r="G1719" s="3" t="n">
        <v>1</v>
      </c>
      <c r="H1719" s="3" t="n">
        <v>516301.38</v>
      </c>
    </row>
    <row r="1720" customFormat="false" ht="15" hidden="false" customHeight="false" outlineLevel="0" collapsed="false">
      <c r="A1720" s="3" t="s">
        <v>274</v>
      </c>
      <c r="B1720" s="3" t="s">
        <v>14</v>
      </c>
      <c r="C1720" s="3" t="s">
        <v>8</v>
      </c>
      <c r="D1720" s="3" t="s">
        <v>13</v>
      </c>
      <c r="E1720" s="3" t="n">
        <v>107.33</v>
      </c>
      <c r="F1720" s="3" t="n">
        <v>1886300</v>
      </c>
      <c r="G1720" s="3" t="n">
        <v>2</v>
      </c>
      <c r="H1720" s="3" t="n">
        <v>227441.36</v>
      </c>
    </row>
    <row r="1721" customFormat="false" ht="15" hidden="false" customHeight="false" outlineLevel="0" collapsed="false">
      <c r="A1721" s="3" t="s">
        <v>275</v>
      </c>
      <c r="B1721" s="3" t="s">
        <v>14</v>
      </c>
      <c r="C1721" s="3" t="s">
        <v>8</v>
      </c>
      <c r="D1721" s="3" t="s">
        <v>13</v>
      </c>
      <c r="E1721" s="3" t="n">
        <v>109.06</v>
      </c>
      <c r="F1721" s="3" t="n">
        <v>4638261</v>
      </c>
      <c r="G1721" s="3" t="n">
        <v>4</v>
      </c>
      <c r="H1721" s="3" t="n">
        <v>846072.25</v>
      </c>
    </row>
    <row r="1722" customFormat="false" ht="15" hidden="false" customHeight="false" outlineLevel="0" collapsed="false">
      <c r="A1722" s="3" t="s">
        <v>276</v>
      </c>
      <c r="B1722" s="3" t="s">
        <v>14</v>
      </c>
      <c r="C1722" s="3" t="s">
        <v>8</v>
      </c>
      <c r="D1722" s="3" t="s">
        <v>13</v>
      </c>
      <c r="E1722" s="3" t="n">
        <v>108.45</v>
      </c>
      <c r="F1722" s="3" t="n">
        <v>3210387</v>
      </c>
      <c r="G1722" s="3" t="n">
        <v>2</v>
      </c>
      <c r="H1722" s="3" t="n">
        <v>193203.27</v>
      </c>
    </row>
    <row r="1723" customFormat="false" ht="15" hidden="false" customHeight="false" outlineLevel="0" collapsed="false">
      <c r="A1723" s="3" t="s">
        <v>277</v>
      </c>
      <c r="B1723" s="3" t="s">
        <v>14</v>
      </c>
      <c r="C1723" s="3" t="s">
        <v>8</v>
      </c>
      <c r="D1723" s="3" t="s">
        <v>13</v>
      </c>
      <c r="E1723" s="3" t="n">
        <v>108.87</v>
      </c>
      <c r="F1723" s="3" t="n">
        <v>3380370</v>
      </c>
      <c r="G1723" s="3" t="n">
        <v>3</v>
      </c>
      <c r="H1723" s="3" t="n">
        <v>944036.85</v>
      </c>
    </row>
    <row r="1724" customFormat="false" ht="15" hidden="false" customHeight="false" outlineLevel="0" collapsed="false">
      <c r="A1724" s="3" t="s">
        <v>278</v>
      </c>
      <c r="B1724" s="3" t="s">
        <v>14</v>
      </c>
      <c r="C1724" s="3" t="s">
        <v>8</v>
      </c>
      <c r="D1724" s="3" t="s">
        <v>13</v>
      </c>
      <c r="E1724" s="3" t="n">
        <v>106.5</v>
      </c>
      <c r="F1724" s="3" t="n">
        <v>1402657</v>
      </c>
      <c r="G1724" s="3" t="n">
        <v>1</v>
      </c>
      <c r="H1724" s="3" t="n">
        <v>313962.96</v>
      </c>
    </row>
    <row r="1725" customFormat="false" ht="15" hidden="false" customHeight="false" outlineLevel="0" collapsed="false">
      <c r="A1725" s="3" t="s">
        <v>279</v>
      </c>
      <c r="B1725" s="3" t="s">
        <v>14</v>
      </c>
      <c r="C1725" s="3" t="s">
        <v>8</v>
      </c>
      <c r="D1725" s="3" t="s">
        <v>13</v>
      </c>
      <c r="E1725" s="3" t="n">
        <v>102.87</v>
      </c>
      <c r="F1725" s="3" t="n">
        <v>7441254</v>
      </c>
      <c r="G1725" s="3" t="n">
        <v>2</v>
      </c>
      <c r="H1725" s="3" t="n">
        <v>567217.28</v>
      </c>
    </row>
    <row r="1726" customFormat="false" ht="15" hidden="false" customHeight="false" outlineLevel="0" collapsed="false">
      <c r="A1726" s="3" t="s">
        <v>280</v>
      </c>
      <c r="B1726" s="3" t="s">
        <v>14</v>
      </c>
      <c r="C1726" s="3" t="s">
        <v>8</v>
      </c>
      <c r="D1726" s="3" t="s">
        <v>13</v>
      </c>
      <c r="E1726" s="3" t="n">
        <v>100.75</v>
      </c>
      <c r="F1726" s="3" t="n">
        <v>5940129</v>
      </c>
      <c r="G1726" s="3" t="n">
        <v>2</v>
      </c>
      <c r="H1726" s="3" t="n">
        <v>368006.64</v>
      </c>
    </row>
    <row r="1727" customFormat="false" ht="15" hidden="false" customHeight="false" outlineLevel="0" collapsed="false">
      <c r="A1727" s="3" t="s">
        <v>281</v>
      </c>
      <c r="B1727" s="3" t="s">
        <v>14</v>
      </c>
      <c r="C1727" s="3" t="s">
        <v>8</v>
      </c>
      <c r="D1727" s="3" t="s">
        <v>13</v>
      </c>
      <c r="E1727" s="3" t="n">
        <v>101.96</v>
      </c>
      <c r="F1727" s="3" t="n">
        <v>4628717</v>
      </c>
      <c r="G1727" s="3" t="n">
        <v>3</v>
      </c>
      <c r="H1727" s="3" t="n">
        <v>348660.87</v>
      </c>
    </row>
    <row r="1728" customFormat="false" ht="15" hidden="false" customHeight="false" outlineLevel="0" collapsed="false">
      <c r="A1728" s="3" t="s">
        <v>282</v>
      </c>
      <c r="B1728" s="3" t="s">
        <v>14</v>
      </c>
      <c r="C1728" s="3" t="s">
        <v>8</v>
      </c>
      <c r="D1728" s="3" t="s">
        <v>13</v>
      </c>
      <c r="E1728" s="3" t="n">
        <v>101.87</v>
      </c>
      <c r="F1728" s="3" t="n">
        <v>7301111</v>
      </c>
      <c r="G1728" s="3" t="n">
        <v>4</v>
      </c>
      <c r="H1728" s="3" t="n">
        <v>1199201.21</v>
      </c>
    </row>
    <row r="1729" customFormat="false" ht="15" hidden="false" customHeight="false" outlineLevel="0" collapsed="false">
      <c r="A1729" s="3" t="s">
        <v>283</v>
      </c>
      <c r="B1729" s="3" t="s">
        <v>14</v>
      </c>
      <c r="C1729" s="3" t="s">
        <v>8</v>
      </c>
      <c r="D1729" s="3" t="s">
        <v>13</v>
      </c>
      <c r="E1729" s="3" t="n">
        <v>105.7</v>
      </c>
      <c r="F1729" s="3" t="n">
        <v>1007813</v>
      </c>
      <c r="G1729" s="3" t="n">
        <v>4</v>
      </c>
      <c r="H1729" s="3" t="n">
        <v>1324989.18</v>
      </c>
    </row>
    <row r="1730" customFormat="false" ht="15" hidden="false" customHeight="false" outlineLevel="0" collapsed="false">
      <c r="A1730" s="3" t="s">
        <v>284</v>
      </c>
      <c r="B1730" s="3" t="s">
        <v>14</v>
      </c>
      <c r="C1730" s="3" t="s">
        <v>8</v>
      </c>
      <c r="D1730" s="3" t="s">
        <v>13</v>
      </c>
      <c r="E1730" s="3" t="n">
        <v>105.06</v>
      </c>
      <c r="F1730" s="3" t="n">
        <v>664061</v>
      </c>
      <c r="G1730" s="3" t="n">
        <v>3</v>
      </c>
      <c r="H1730" s="3" t="n">
        <v>1038776.23</v>
      </c>
    </row>
    <row r="1731" customFormat="false" ht="15" hidden="false" customHeight="false" outlineLevel="0" collapsed="false">
      <c r="A1731" s="3" t="s">
        <v>285</v>
      </c>
      <c r="B1731" s="3" t="s">
        <v>14</v>
      </c>
      <c r="C1731" s="3" t="s">
        <v>8</v>
      </c>
      <c r="D1731" s="3" t="s">
        <v>13</v>
      </c>
      <c r="E1731" s="3" t="n">
        <v>102.68</v>
      </c>
      <c r="F1731" s="3" t="n">
        <v>6457927</v>
      </c>
      <c r="G1731" s="3" t="n">
        <v>1</v>
      </c>
      <c r="H1731" s="3" t="n">
        <v>24602.4</v>
      </c>
    </row>
    <row r="1732" customFormat="false" ht="15" hidden="false" customHeight="false" outlineLevel="0" collapsed="false">
      <c r="A1732" s="3" t="s">
        <v>286</v>
      </c>
      <c r="B1732" s="3" t="s">
        <v>14</v>
      </c>
      <c r="C1732" s="3" t="s">
        <v>8</v>
      </c>
      <c r="D1732" s="3" t="s">
        <v>13</v>
      </c>
      <c r="E1732" s="3" t="n">
        <v>101</v>
      </c>
      <c r="F1732" s="3" t="n">
        <v>5635207</v>
      </c>
      <c r="G1732" s="3" t="n">
        <v>3</v>
      </c>
      <c r="H1732" s="3" t="n">
        <v>883138.61</v>
      </c>
    </row>
    <row r="1733" customFormat="false" ht="15" hidden="false" customHeight="false" outlineLevel="0" collapsed="false">
      <c r="A1733" s="3" t="s">
        <v>287</v>
      </c>
      <c r="B1733" s="3" t="s">
        <v>14</v>
      </c>
      <c r="C1733" s="3" t="s">
        <v>8</v>
      </c>
      <c r="D1733" s="3" t="s">
        <v>13</v>
      </c>
      <c r="E1733" s="3" t="n">
        <v>104.32</v>
      </c>
      <c r="F1733" s="3" t="n">
        <v>6345291</v>
      </c>
      <c r="G1733" s="3" t="n">
        <v>3</v>
      </c>
      <c r="H1733" s="3" t="n">
        <v>644676.02</v>
      </c>
    </row>
    <row r="1734" customFormat="false" ht="15" hidden="false" customHeight="false" outlineLevel="0" collapsed="false">
      <c r="A1734" s="3" t="s">
        <v>288</v>
      </c>
      <c r="B1734" s="3" t="s">
        <v>14</v>
      </c>
      <c r="C1734" s="3" t="s">
        <v>8</v>
      </c>
      <c r="D1734" s="3" t="s">
        <v>13</v>
      </c>
      <c r="E1734" s="3" t="n">
        <v>100.67</v>
      </c>
      <c r="F1734" s="3" t="n">
        <v>1700022</v>
      </c>
      <c r="G1734" s="3" t="n">
        <v>2</v>
      </c>
      <c r="H1734" s="3" t="n">
        <v>531588.62</v>
      </c>
    </row>
    <row r="1735" customFormat="false" ht="15" hidden="false" customHeight="false" outlineLevel="0" collapsed="false">
      <c r="A1735" s="3" t="s">
        <v>289</v>
      </c>
      <c r="B1735" s="3" t="s">
        <v>14</v>
      </c>
      <c r="C1735" s="3" t="s">
        <v>8</v>
      </c>
      <c r="D1735" s="3" t="s">
        <v>13</v>
      </c>
      <c r="E1735" s="3" t="n">
        <v>101.22</v>
      </c>
      <c r="F1735" s="3" t="n">
        <v>5808155</v>
      </c>
      <c r="G1735" s="3" t="n">
        <v>2</v>
      </c>
      <c r="H1735" s="3" t="n">
        <v>407403.81</v>
      </c>
    </row>
    <row r="1736" customFormat="false" ht="15" hidden="false" customHeight="false" outlineLevel="0" collapsed="false">
      <c r="A1736" s="3" t="s">
        <v>290</v>
      </c>
      <c r="B1736" s="3" t="s">
        <v>14</v>
      </c>
      <c r="C1736" s="3" t="s">
        <v>8</v>
      </c>
      <c r="D1736" s="3" t="s">
        <v>13</v>
      </c>
      <c r="E1736" s="3" t="n">
        <v>103.97</v>
      </c>
      <c r="F1736" s="3" t="n">
        <v>5811910</v>
      </c>
      <c r="G1736" s="3" t="n">
        <v>3</v>
      </c>
      <c r="H1736" s="3" t="n">
        <v>894558.5</v>
      </c>
    </row>
    <row r="1737" customFormat="false" ht="15" hidden="false" customHeight="false" outlineLevel="0" collapsed="false">
      <c r="A1737" s="3" t="s">
        <v>291</v>
      </c>
      <c r="B1737" s="3" t="s">
        <v>14</v>
      </c>
      <c r="C1737" s="3" t="s">
        <v>8</v>
      </c>
      <c r="D1737" s="3" t="s">
        <v>13</v>
      </c>
      <c r="E1737" s="3" t="n">
        <v>102.87</v>
      </c>
      <c r="F1737" s="3" t="n">
        <v>1611046</v>
      </c>
      <c r="G1737" s="3" t="n">
        <v>2</v>
      </c>
      <c r="H1737" s="3" t="n">
        <v>495645.51</v>
      </c>
    </row>
    <row r="1738" customFormat="false" ht="15" hidden="false" customHeight="false" outlineLevel="0" collapsed="false">
      <c r="A1738" s="3" t="s">
        <v>292</v>
      </c>
      <c r="B1738" s="3" t="s">
        <v>14</v>
      </c>
      <c r="C1738" s="3" t="s">
        <v>8</v>
      </c>
      <c r="D1738" s="3" t="s">
        <v>13</v>
      </c>
      <c r="E1738" s="3" t="n">
        <v>102.5</v>
      </c>
      <c r="F1738" s="3" t="n">
        <v>6429659</v>
      </c>
      <c r="G1738" s="3" t="n">
        <v>2</v>
      </c>
      <c r="H1738" s="3" t="n">
        <v>950131.71</v>
      </c>
    </row>
    <row r="1739" customFormat="false" ht="15" hidden="false" customHeight="false" outlineLevel="0" collapsed="false">
      <c r="A1739" s="3" t="s">
        <v>293</v>
      </c>
      <c r="B1739" s="3" t="s">
        <v>14</v>
      </c>
      <c r="C1739" s="3" t="s">
        <v>8</v>
      </c>
      <c r="D1739" s="3" t="s">
        <v>13</v>
      </c>
      <c r="E1739" s="3" t="n">
        <v>101.61</v>
      </c>
      <c r="F1739" s="3" t="n">
        <v>3105964</v>
      </c>
      <c r="G1739" s="3" t="n">
        <v>0</v>
      </c>
      <c r="H1739" s="3" t="n">
        <v>0</v>
      </c>
    </row>
    <row r="1740" customFormat="false" ht="15" hidden="false" customHeight="false" outlineLevel="0" collapsed="false">
      <c r="A1740" s="3" t="s">
        <v>294</v>
      </c>
      <c r="B1740" s="3" t="s">
        <v>14</v>
      </c>
      <c r="C1740" s="3" t="s">
        <v>8</v>
      </c>
      <c r="D1740" s="3" t="s">
        <v>13</v>
      </c>
      <c r="E1740" s="3" t="n">
        <v>100.52</v>
      </c>
      <c r="F1740" s="3" t="n">
        <v>5790962</v>
      </c>
      <c r="G1740" s="3" t="n">
        <v>1</v>
      </c>
      <c r="H1740" s="3" t="n">
        <v>96504.17</v>
      </c>
    </row>
    <row r="1741" customFormat="false" ht="15" hidden="false" customHeight="false" outlineLevel="0" collapsed="false">
      <c r="A1741" s="3" t="s">
        <v>295</v>
      </c>
      <c r="B1741" s="3" t="s">
        <v>14</v>
      </c>
      <c r="C1741" s="3" t="s">
        <v>8</v>
      </c>
      <c r="D1741" s="3" t="s">
        <v>13</v>
      </c>
      <c r="E1741" s="3" t="n">
        <v>97.76</v>
      </c>
      <c r="F1741" s="3" t="n">
        <v>929475</v>
      </c>
      <c r="G1741" s="3" t="n">
        <v>1</v>
      </c>
      <c r="H1741" s="3" t="n">
        <v>80178.86</v>
      </c>
    </row>
    <row r="1742" customFormat="false" ht="15" hidden="false" customHeight="false" outlineLevel="0" collapsed="false">
      <c r="A1742" s="3" t="s">
        <v>296</v>
      </c>
      <c r="B1742" s="3" t="s">
        <v>14</v>
      </c>
      <c r="C1742" s="3" t="s">
        <v>8</v>
      </c>
      <c r="D1742" s="3" t="s">
        <v>13</v>
      </c>
      <c r="E1742" s="3" t="n">
        <v>96.89</v>
      </c>
      <c r="F1742" s="3" t="n">
        <v>7739205</v>
      </c>
      <c r="G1742" s="3" t="n">
        <v>0</v>
      </c>
      <c r="H1742" s="3" t="n">
        <v>0</v>
      </c>
    </row>
    <row r="1743" customFormat="false" ht="15" hidden="false" customHeight="false" outlineLevel="0" collapsed="false">
      <c r="A1743" s="3" t="s">
        <v>297</v>
      </c>
      <c r="B1743" s="3" t="s">
        <v>14</v>
      </c>
      <c r="C1743" s="3" t="s">
        <v>8</v>
      </c>
      <c r="D1743" s="3" t="s">
        <v>13</v>
      </c>
      <c r="E1743" s="3" t="n">
        <v>98.95</v>
      </c>
      <c r="F1743" s="3" t="n">
        <v>6353848</v>
      </c>
      <c r="G1743" s="3" t="n">
        <v>2</v>
      </c>
      <c r="H1743" s="3" t="n">
        <v>479076.34</v>
      </c>
    </row>
    <row r="1744" customFormat="false" ht="15" hidden="false" customHeight="false" outlineLevel="0" collapsed="false">
      <c r="A1744" s="3" t="s">
        <v>298</v>
      </c>
      <c r="B1744" s="3" t="s">
        <v>14</v>
      </c>
      <c r="C1744" s="3" t="s">
        <v>8</v>
      </c>
      <c r="D1744" s="3" t="s">
        <v>13</v>
      </c>
      <c r="E1744" s="3" t="n">
        <v>103.2</v>
      </c>
      <c r="F1744" s="3" t="n">
        <v>5403685</v>
      </c>
      <c r="G1744" s="3" t="n">
        <v>0</v>
      </c>
      <c r="H1744" s="3" t="n">
        <v>0</v>
      </c>
    </row>
    <row r="1745" customFormat="false" ht="15" hidden="false" customHeight="false" outlineLevel="0" collapsed="false">
      <c r="A1745" s="3" t="s">
        <v>299</v>
      </c>
      <c r="B1745" s="3" t="s">
        <v>14</v>
      </c>
      <c r="C1745" s="3" t="s">
        <v>8</v>
      </c>
      <c r="D1745" s="3" t="s">
        <v>13</v>
      </c>
      <c r="E1745" s="3" t="n">
        <v>104.99</v>
      </c>
      <c r="F1745" s="3" t="n">
        <v>2515951</v>
      </c>
      <c r="G1745" s="3" t="n">
        <v>2</v>
      </c>
      <c r="H1745" s="3" t="n">
        <v>718796.2</v>
      </c>
    </row>
    <row r="1746" customFormat="false" ht="15" hidden="false" customHeight="false" outlineLevel="0" collapsed="false">
      <c r="A1746" s="3" t="s">
        <v>300</v>
      </c>
      <c r="B1746" s="3" t="s">
        <v>14</v>
      </c>
      <c r="C1746" s="3" t="s">
        <v>8</v>
      </c>
      <c r="D1746" s="3" t="s">
        <v>13</v>
      </c>
      <c r="E1746" s="3" t="n">
        <v>103.03</v>
      </c>
      <c r="F1746" s="3" t="n">
        <v>1667311</v>
      </c>
      <c r="G1746" s="3" t="n">
        <v>8</v>
      </c>
      <c r="H1746" s="3" t="n">
        <v>2675868.83</v>
      </c>
    </row>
    <row r="1747" customFormat="false" ht="15" hidden="false" customHeight="false" outlineLevel="0" collapsed="false">
      <c r="A1747" s="3" t="s">
        <v>301</v>
      </c>
      <c r="B1747" s="3" t="s">
        <v>14</v>
      </c>
      <c r="C1747" s="3" t="s">
        <v>8</v>
      </c>
      <c r="D1747" s="3" t="s">
        <v>13</v>
      </c>
      <c r="E1747" s="3" t="n">
        <v>103.36</v>
      </c>
      <c r="F1747" s="3" t="n">
        <v>1861351</v>
      </c>
      <c r="G1747" s="3" t="n">
        <v>1</v>
      </c>
      <c r="H1747" s="3" t="n">
        <v>47807.76</v>
      </c>
    </row>
    <row r="1748" customFormat="false" ht="15" hidden="false" customHeight="false" outlineLevel="0" collapsed="false">
      <c r="A1748" s="3" t="s">
        <v>302</v>
      </c>
      <c r="B1748" s="3" t="s">
        <v>14</v>
      </c>
      <c r="C1748" s="3" t="s">
        <v>8</v>
      </c>
      <c r="D1748" s="3" t="s">
        <v>13</v>
      </c>
      <c r="E1748" s="3" t="n">
        <v>106.33</v>
      </c>
      <c r="F1748" s="3" t="n">
        <v>4178887</v>
      </c>
      <c r="G1748" s="3" t="n">
        <v>2</v>
      </c>
      <c r="H1748" s="3" t="n">
        <v>108760.55</v>
      </c>
    </row>
    <row r="1749" customFormat="false" ht="15" hidden="false" customHeight="false" outlineLevel="0" collapsed="false">
      <c r="A1749" s="3" t="s">
        <v>303</v>
      </c>
      <c r="B1749" s="3" t="s">
        <v>14</v>
      </c>
      <c r="C1749" s="3" t="s">
        <v>8</v>
      </c>
      <c r="D1749" s="3" t="s">
        <v>13</v>
      </c>
      <c r="E1749" s="3" t="n">
        <v>105.96</v>
      </c>
      <c r="F1749" s="3" t="n">
        <v>3456480</v>
      </c>
      <c r="G1749" s="3" t="n">
        <v>7</v>
      </c>
      <c r="H1749" s="3" t="n">
        <v>1099808.36</v>
      </c>
    </row>
    <row r="1750" customFormat="false" ht="15" hidden="false" customHeight="false" outlineLevel="0" collapsed="false">
      <c r="A1750" s="3" t="s">
        <v>304</v>
      </c>
      <c r="B1750" s="3" t="s">
        <v>14</v>
      </c>
      <c r="C1750" s="3" t="s">
        <v>8</v>
      </c>
      <c r="D1750" s="3" t="s">
        <v>13</v>
      </c>
      <c r="E1750" s="3" t="n">
        <v>103.22</v>
      </c>
      <c r="F1750" s="3" t="n">
        <v>2339403</v>
      </c>
      <c r="G1750" s="3" t="n">
        <v>3</v>
      </c>
      <c r="H1750" s="3" t="n">
        <v>620847.82</v>
      </c>
    </row>
    <row r="1751" customFormat="false" ht="15" hidden="false" customHeight="false" outlineLevel="0" collapsed="false">
      <c r="A1751" s="3" t="s">
        <v>305</v>
      </c>
      <c r="B1751" s="3" t="s">
        <v>14</v>
      </c>
      <c r="C1751" s="3" t="s">
        <v>8</v>
      </c>
      <c r="D1751" s="3" t="s">
        <v>13</v>
      </c>
      <c r="E1751" s="3" t="n">
        <v>107.36</v>
      </c>
      <c r="F1751" s="3" t="n">
        <v>6559945</v>
      </c>
      <c r="G1751" s="3" t="n">
        <v>2</v>
      </c>
      <c r="H1751" s="3" t="n">
        <v>370119.38</v>
      </c>
    </row>
    <row r="1752" customFormat="false" ht="15" hidden="false" customHeight="false" outlineLevel="0" collapsed="false">
      <c r="A1752" s="3" t="s">
        <v>306</v>
      </c>
      <c r="B1752" s="3" t="s">
        <v>14</v>
      </c>
      <c r="C1752" s="3" t="s">
        <v>8</v>
      </c>
      <c r="D1752" s="3" t="s">
        <v>13</v>
      </c>
      <c r="E1752" s="3" t="n">
        <v>104.58</v>
      </c>
      <c r="F1752" s="3" t="n">
        <v>6699216</v>
      </c>
      <c r="G1752" s="3" t="n">
        <v>1</v>
      </c>
      <c r="H1752" s="3" t="n">
        <v>213702.5</v>
      </c>
    </row>
    <row r="1753" customFormat="false" ht="15" hidden="false" customHeight="false" outlineLevel="0" collapsed="false">
      <c r="A1753" s="3" t="s">
        <v>307</v>
      </c>
      <c r="B1753" s="3" t="s">
        <v>14</v>
      </c>
      <c r="C1753" s="3" t="s">
        <v>8</v>
      </c>
      <c r="D1753" s="3" t="s">
        <v>13</v>
      </c>
      <c r="E1753" s="3" t="n">
        <v>104.8</v>
      </c>
      <c r="F1753" s="3" t="n">
        <v>1569767</v>
      </c>
      <c r="G1753" s="3" t="n">
        <v>2</v>
      </c>
      <c r="H1753" s="3" t="n">
        <v>202611.36</v>
      </c>
    </row>
    <row r="1754" customFormat="false" ht="15" hidden="false" customHeight="false" outlineLevel="0" collapsed="false">
      <c r="A1754" s="3" t="s">
        <v>308</v>
      </c>
      <c r="B1754" s="3" t="s">
        <v>14</v>
      </c>
      <c r="C1754" s="3" t="s">
        <v>8</v>
      </c>
      <c r="D1754" s="3" t="s">
        <v>13</v>
      </c>
      <c r="E1754" s="3" t="n">
        <v>102.08</v>
      </c>
      <c r="F1754" s="3" t="n">
        <v>7682132</v>
      </c>
      <c r="G1754" s="3" t="n">
        <v>2</v>
      </c>
      <c r="H1754" s="3" t="n">
        <v>276974.84</v>
      </c>
    </row>
    <row r="1755" customFormat="false" ht="15" hidden="false" customHeight="false" outlineLevel="0" collapsed="false">
      <c r="A1755" s="3" t="s">
        <v>309</v>
      </c>
      <c r="B1755" s="3" t="s">
        <v>14</v>
      </c>
      <c r="C1755" s="3" t="s">
        <v>8</v>
      </c>
      <c r="D1755" s="3" t="s">
        <v>13</v>
      </c>
      <c r="E1755" s="3" t="n">
        <v>104.43</v>
      </c>
      <c r="F1755" s="3" t="n">
        <v>4103190</v>
      </c>
      <c r="G1755" s="3" t="n">
        <v>1</v>
      </c>
      <c r="H1755" s="3" t="n">
        <v>8756.16</v>
      </c>
    </row>
    <row r="1756" customFormat="false" ht="15" hidden="false" customHeight="false" outlineLevel="0" collapsed="false">
      <c r="A1756" s="3" t="s">
        <v>310</v>
      </c>
      <c r="B1756" s="3" t="s">
        <v>14</v>
      </c>
      <c r="C1756" s="3" t="s">
        <v>8</v>
      </c>
      <c r="D1756" s="3" t="s">
        <v>13</v>
      </c>
      <c r="E1756" s="3" t="n">
        <v>106.32</v>
      </c>
      <c r="F1756" s="3" t="n">
        <v>2988172</v>
      </c>
      <c r="G1756" s="3" t="n">
        <v>2</v>
      </c>
      <c r="H1756" s="3" t="n">
        <v>855367.62</v>
      </c>
    </row>
    <row r="1757" customFormat="false" ht="15" hidden="false" customHeight="false" outlineLevel="0" collapsed="false">
      <c r="A1757" s="3" t="s">
        <v>311</v>
      </c>
      <c r="B1757" s="3" t="s">
        <v>14</v>
      </c>
      <c r="C1757" s="3" t="s">
        <v>8</v>
      </c>
      <c r="D1757" s="3" t="s">
        <v>13</v>
      </c>
      <c r="E1757" s="3" t="n">
        <v>106.68</v>
      </c>
      <c r="F1757" s="3" t="n">
        <v>6686936</v>
      </c>
      <c r="G1757" s="3" t="n">
        <v>2</v>
      </c>
      <c r="H1757" s="3" t="n">
        <v>488829.69</v>
      </c>
    </row>
    <row r="1758" customFormat="false" ht="15" hidden="false" customHeight="false" outlineLevel="0" collapsed="false">
      <c r="A1758" s="3" t="s">
        <v>312</v>
      </c>
      <c r="B1758" s="3" t="s">
        <v>14</v>
      </c>
      <c r="C1758" s="3" t="s">
        <v>8</v>
      </c>
      <c r="D1758" s="3" t="s">
        <v>13</v>
      </c>
      <c r="E1758" s="3" t="n">
        <v>107.2</v>
      </c>
      <c r="F1758" s="3" t="n">
        <v>6773625</v>
      </c>
      <c r="G1758" s="3" t="n">
        <v>2</v>
      </c>
      <c r="H1758" s="3" t="n">
        <v>595165.88</v>
      </c>
    </row>
    <row r="1759" customFormat="false" ht="15" hidden="false" customHeight="false" outlineLevel="0" collapsed="false">
      <c r="A1759" s="3" t="s">
        <v>313</v>
      </c>
      <c r="B1759" s="3" t="s">
        <v>14</v>
      </c>
      <c r="C1759" s="3" t="s">
        <v>8</v>
      </c>
      <c r="D1759" s="3" t="s">
        <v>13</v>
      </c>
      <c r="E1759" s="3" t="n">
        <v>109.87</v>
      </c>
      <c r="F1759" s="3" t="n">
        <v>5415234</v>
      </c>
      <c r="G1759" s="3" t="n">
        <v>0</v>
      </c>
      <c r="H1759" s="3" t="n">
        <v>0</v>
      </c>
    </row>
    <row r="1760" customFormat="false" ht="15" hidden="false" customHeight="false" outlineLevel="0" collapsed="false">
      <c r="A1760" s="3" t="s">
        <v>314</v>
      </c>
      <c r="B1760" s="3" t="s">
        <v>14</v>
      </c>
      <c r="C1760" s="3" t="s">
        <v>8</v>
      </c>
      <c r="D1760" s="3" t="s">
        <v>13</v>
      </c>
      <c r="E1760" s="3" t="n">
        <v>113.25</v>
      </c>
      <c r="F1760" s="3" t="n">
        <v>7131679</v>
      </c>
      <c r="G1760" s="3" t="n">
        <v>1</v>
      </c>
      <c r="H1760" s="3" t="n">
        <v>500363.37</v>
      </c>
    </row>
    <row r="1761" customFormat="false" ht="15" hidden="false" customHeight="false" outlineLevel="0" collapsed="false">
      <c r="A1761" s="3" t="s">
        <v>315</v>
      </c>
      <c r="B1761" s="3" t="s">
        <v>14</v>
      </c>
      <c r="C1761" s="3" t="s">
        <v>8</v>
      </c>
      <c r="D1761" s="3" t="s">
        <v>13</v>
      </c>
      <c r="E1761" s="3" t="n">
        <v>113.68</v>
      </c>
      <c r="F1761" s="3" t="n">
        <v>7668868</v>
      </c>
      <c r="G1761" s="3" t="n">
        <v>3</v>
      </c>
      <c r="H1761" s="3" t="n">
        <v>955514.52</v>
      </c>
    </row>
    <row r="1762" customFormat="false" ht="15" hidden="false" customHeight="false" outlineLevel="0" collapsed="false">
      <c r="A1762" s="3" t="s">
        <v>316</v>
      </c>
      <c r="B1762" s="3" t="s">
        <v>14</v>
      </c>
      <c r="C1762" s="3" t="s">
        <v>8</v>
      </c>
      <c r="D1762" s="3" t="s">
        <v>13</v>
      </c>
      <c r="E1762" s="3" t="n">
        <v>112.77</v>
      </c>
      <c r="F1762" s="3" t="n">
        <v>7424897</v>
      </c>
      <c r="G1762" s="3" t="n">
        <v>1</v>
      </c>
      <c r="H1762" s="3" t="n">
        <v>286229</v>
      </c>
    </row>
    <row r="1763" customFormat="false" ht="15" hidden="false" customHeight="false" outlineLevel="0" collapsed="false">
      <c r="A1763" s="3" t="s">
        <v>317</v>
      </c>
      <c r="B1763" s="3" t="s">
        <v>14</v>
      </c>
      <c r="C1763" s="3" t="s">
        <v>8</v>
      </c>
      <c r="D1763" s="3" t="s">
        <v>13</v>
      </c>
      <c r="E1763" s="3" t="n">
        <v>116.54</v>
      </c>
      <c r="F1763" s="3" t="n">
        <v>4997086</v>
      </c>
      <c r="G1763" s="3" t="n">
        <v>0</v>
      </c>
      <c r="H1763" s="3" t="n">
        <v>0</v>
      </c>
    </row>
    <row r="1764" customFormat="false" ht="15" hidden="false" customHeight="false" outlineLevel="0" collapsed="false">
      <c r="A1764" s="3" t="s">
        <v>318</v>
      </c>
      <c r="B1764" s="3" t="s">
        <v>14</v>
      </c>
      <c r="C1764" s="3" t="s">
        <v>8</v>
      </c>
      <c r="D1764" s="3" t="s">
        <v>13</v>
      </c>
      <c r="E1764" s="3" t="n">
        <v>114.38</v>
      </c>
      <c r="F1764" s="3" t="n">
        <v>2761728</v>
      </c>
      <c r="G1764" s="3" t="n">
        <v>3</v>
      </c>
      <c r="H1764" s="3" t="n">
        <v>662000.85</v>
      </c>
    </row>
    <row r="1765" customFormat="false" ht="15" hidden="false" customHeight="false" outlineLevel="0" collapsed="false">
      <c r="A1765" s="3" t="s">
        <v>319</v>
      </c>
      <c r="B1765" s="3" t="s">
        <v>14</v>
      </c>
      <c r="C1765" s="3" t="s">
        <v>8</v>
      </c>
      <c r="D1765" s="3" t="s">
        <v>13</v>
      </c>
      <c r="E1765" s="3" t="n">
        <v>115.16</v>
      </c>
      <c r="F1765" s="3" t="n">
        <v>7496613</v>
      </c>
      <c r="G1765" s="3" t="n">
        <v>0</v>
      </c>
      <c r="H1765" s="3" t="n">
        <v>0</v>
      </c>
    </row>
    <row r="1766" customFormat="false" ht="15" hidden="false" customHeight="false" outlineLevel="0" collapsed="false">
      <c r="A1766" s="3" t="s">
        <v>320</v>
      </c>
      <c r="B1766" s="3" t="s">
        <v>14</v>
      </c>
      <c r="C1766" s="3" t="s">
        <v>8</v>
      </c>
      <c r="D1766" s="3" t="s">
        <v>13</v>
      </c>
      <c r="E1766" s="3" t="n">
        <v>113.4</v>
      </c>
      <c r="F1766" s="3" t="n">
        <v>516340</v>
      </c>
      <c r="G1766" s="3" t="n">
        <v>2</v>
      </c>
      <c r="H1766" s="3" t="n">
        <v>601050.77</v>
      </c>
    </row>
    <row r="1767" customFormat="false" ht="15" hidden="false" customHeight="false" outlineLevel="0" collapsed="false">
      <c r="A1767" s="3" t="s">
        <v>321</v>
      </c>
      <c r="B1767" s="3" t="s">
        <v>14</v>
      </c>
      <c r="C1767" s="3" t="s">
        <v>8</v>
      </c>
      <c r="D1767" s="3" t="s">
        <v>13</v>
      </c>
      <c r="E1767" s="3" t="n">
        <v>114.44</v>
      </c>
      <c r="F1767" s="3" t="n">
        <v>5910075</v>
      </c>
      <c r="G1767" s="3" t="n">
        <v>3</v>
      </c>
      <c r="H1767" s="3" t="n">
        <v>704249.92</v>
      </c>
    </row>
    <row r="1768" customFormat="false" ht="15" hidden="false" customHeight="false" outlineLevel="0" collapsed="false">
      <c r="A1768" s="3" t="s">
        <v>322</v>
      </c>
      <c r="B1768" s="3" t="s">
        <v>14</v>
      </c>
      <c r="C1768" s="3" t="s">
        <v>8</v>
      </c>
      <c r="D1768" s="3" t="s">
        <v>13</v>
      </c>
      <c r="E1768" s="3" t="n">
        <v>113.96</v>
      </c>
      <c r="F1768" s="3" t="n">
        <v>4833821</v>
      </c>
      <c r="G1768" s="3" t="n">
        <v>4</v>
      </c>
      <c r="H1768" s="3" t="n">
        <v>1241160.68</v>
      </c>
    </row>
    <row r="1769" customFormat="false" ht="15" hidden="false" customHeight="false" outlineLevel="0" collapsed="false">
      <c r="A1769" s="3" t="s">
        <v>323</v>
      </c>
      <c r="B1769" s="3" t="s">
        <v>14</v>
      </c>
      <c r="C1769" s="3" t="s">
        <v>8</v>
      </c>
      <c r="D1769" s="3" t="s">
        <v>13</v>
      </c>
      <c r="E1769" s="3" t="n">
        <v>115.55</v>
      </c>
      <c r="F1769" s="3" t="n">
        <v>3387630</v>
      </c>
      <c r="G1769" s="3" t="n">
        <v>1</v>
      </c>
      <c r="H1769" s="3" t="n">
        <v>147942.69</v>
      </c>
    </row>
    <row r="1770" customFormat="false" ht="15" hidden="false" customHeight="false" outlineLevel="0" collapsed="false">
      <c r="A1770" s="3" t="s">
        <v>324</v>
      </c>
      <c r="B1770" s="3" t="s">
        <v>14</v>
      </c>
      <c r="C1770" s="3" t="s">
        <v>8</v>
      </c>
      <c r="D1770" s="3" t="s">
        <v>13</v>
      </c>
      <c r="E1770" s="3" t="n">
        <v>115.12</v>
      </c>
      <c r="F1770" s="3" t="n">
        <v>3604582</v>
      </c>
      <c r="G1770" s="3" t="n">
        <v>0</v>
      </c>
      <c r="H1770" s="3" t="n">
        <v>0</v>
      </c>
    </row>
    <row r="1771" customFormat="false" ht="15" hidden="false" customHeight="false" outlineLevel="0" collapsed="false">
      <c r="A1771" s="3" t="s">
        <v>325</v>
      </c>
      <c r="B1771" s="3" t="s">
        <v>14</v>
      </c>
      <c r="C1771" s="3" t="s">
        <v>8</v>
      </c>
      <c r="D1771" s="3" t="s">
        <v>13</v>
      </c>
      <c r="E1771" s="3" t="n">
        <v>115.61</v>
      </c>
      <c r="F1771" s="3" t="n">
        <v>3639947</v>
      </c>
      <c r="G1771" s="3" t="n">
        <v>3</v>
      </c>
      <c r="H1771" s="3" t="n">
        <v>1566737.62</v>
      </c>
    </row>
    <row r="1772" customFormat="false" ht="15" hidden="false" customHeight="false" outlineLevel="0" collapsed="false">
      <c r="A1772" s="3" t="s">
        <v>326</v>
      </c>
      <c r="B1772" s="3" t="s">
        <v>14</v>
      </c>
      <c r="C1772" s="3" t="s">
        <v>8</v>
      </c>
      <c r="D1772" s="3" t="s">
        <v>13</v>
      </c>
      <c r="E1772" s="3" t="n">
        <v>113.79</v>
      </c>
      <c r="F1772" s="3" t="n">
        <v>6660531</v>
      </c>
      <c r="G1772" s="3" t="n">
        <v>4</v>
      </c>
      <c r="H1772" s="3" t="n">
        <v>1146342.32</v>
      </c>
    </row>
    <row r="1773" customFormat="false" ht="15" hidden="false" customHeight="false" outlineLevel="0" collapsed="false">
      <c r="A1773" s="3" t="s">
        <v>327</v>
      </c>
      <c r="B1773" s="3" t="s">
        <v>14</v>
      </c>
      <c r="C1773" s="3" t="s">
        <v>8</v>
      </c>
      <c r="D1773" s="3" t="s">
        <v>13</v>
      </c>
      <c r="E1773" s="3" t="n">
        <v>111.76</v>
      </c>
      <c r="F1773" s="3" t="n">
        <v>6112126</v>
      </c>
      <c r="G1773" s="3" t="n">
        <v>1</v>
      </c>
      <c r="H1773" s="3" t="n">
        <v>326835.81</v>
      </c>
    </row>
    <row r="1774" customFormat="false" ht="15" hidden="false" customHeight="false" outlineLevel="0" collapsed="false">
      <c r="A1774" s="3" t="s">
        <v>328</v>
      </c>
      <c r="B1774" s="3" t="s">
        <v>14</v>
      </c>
      <c r="C1774" s="3" t="s">
        <v>8</v>
      </c>
      <c r="D1774" s="3" t="s">
        <v>13</v>
      </c>
      <c r="E1774" s="3" t="n">
        <v>113.51</v>
      </c>
      <c r="F1774" s="3" t="n">
        <v>7954289</v>
      </c>
      <c r="G1774" s="3" t="n">
        <v>3</v>
      </c>
      <c r="H1774" s="3" t="n">
        <v>884632.37</v>
      </c>
    </row>
    <row r="1775" customFormat="false" ht="15" hidden="false" customHeight="false" outlineLevel="0" collapsed="false">
      <c r="A1775" s="3" t="s">
        <v>329</v>
      </c>
      <c r="B1775" s="3" t="s">
        <v>14</v>
      </c>
      <c r="C1775" s="3" t="s">
        <v>8</v>
      </c>
      <c r="D1775" s="3" t="s">
        <v>13</v>
      </c>
      <c r="E1775" s="3" t="n">
        <v>116.1</v>
      </c>
      <c r="F1775" s="3" t="n">
        <v>3120106</v>
      </c>
      <c r="G1775" s="3" t="n">
        <v>1</v>
      </c>
      <c r="H1775" s="3" t="n">
        <v>466555.48</v>
      </c>
    </row>
    <row r="1776" customFormat="false" ht="15" hidden="false" customHeight="false" outlineLevel="0" collapsed="false">
      <c r="A1776" s="3" t="s">
        <v>330</v>
      </c>
      <c r="B1776" s="3" t="s">
        <v>14</v>
      </c>
      <c r="C1776" s="3" t="s">
        <v>8</v>
      </c>
      <c r="D1776" s="3" t="s">
        <v>13</v>
      </c>
      <c r="E1776" s="3" t="n">
        <v>116.37</v>
      </c>
      <c r="F1776" s="3" t="n">
        <v>2710229</v>
      </c>
      <c r="G1776" s="3" t="n">
        <v>5</v>
      </c>
      <c r="H1776" s="3" t="n">
        <v>1776332.81</v>
      </c>
    </row>
    <row r="1777" customFormat="false" ht="15" hidden="false" customHeight="false" outlineLevel="0" collapsed="false">
      <c r="A1777" s="3" t="s">
        <v>331</v>
      </c>
      <c r="B1777" s="3" t="s">
        <v>14</v>
      </c>
      <c r="C1777" s="3" t="s">
        <v>8</v>
      </c>
      <c r="D1777" s="3" t="s">
        <v>13</v>
      </c>
      <c r="E1777" s="3" t="n">
        <v>118.9</v>
      </c>
      <c r="F1777" s="3" t="n">
        <v>6708663</v>
      </c>
      <c r="G1777" s="3" t="n">
        <v>2</v>
      </c>
      <c r="H1777" s="3" t="n">
        <v>520405.8</v>
      </c>
    </row>
    <row r="1778" customFormat="false" ht="15" hidden="false" customHeight="false" outlineLevel="0" collapsed="false">
      <c r="A1778" s="3" t="s">
        <v>332</v>
      </c>
      <c r="B1778" s="3" t="s">
        <v>14</v>
      </c>
      <c r="C1778" s="3" t="s">
        <v>8</v>
      </c>
      <c r="D1778" s="3" t="s">
        <v>13</v>
      </c>
      <c r="E1778" s="3" t="n">
        <v>122.18</v>
      </c>
      <c r="F1778" s="3" t="n">
        <v>5779721</v>
      </c>
      <c r="G1778" s="3" t="n">
        <v>2</v>
      </c>
      <c r="H1778" s="3" t="n">
        <v>1165841.99</v>
      </c>
    </row>
    <row r="1779" customFormat="false" ht="15" hidden="false" customHeight="false" outlineLevel="0" collapsed="false">
      <c r="A1779" s="3" t="s">
        <v>333</v>
      </c>
      <c r="B1779" s="3" t="s">
        <v>14</v>
      </c>
      <c r="C1779" s="3" t="s">
        <v>8</v>
      </c>
      <c r="D1779" s="3" t="s">
        <v>13</v>
      </c>
      <c r="E1779" s="3" t="n">
        <v>121.81</v>
      </c>
      <c r="F1779" s="3" t="n">
        <v>5470604</v>
      </c>
      <c r="G1779" s="3" t="n">
        <v>4</v>
      </c>
      <c r="H1779" s="3" t="n">
        <v>1552962.73</v>
      </c>
    </row>
    <row r="1780" customFormat="false" ht="15" hidden="false" customHeight="false" outlineLevel="0" collapsed="false">
      <c r="A1780" s="3" t="s">
        <v>334</v>
      </c>
      <c r="B1780" s="3" t="s">
        <v>14</v>
      </c>
      <c r="C1780" s="3" t="s">
        <v>8</v>
      </c>
      <c r="D1780" s="3" t="s">
        <v>13</v>
      </c>
      <c r="E1780" s="3" t="n">
        <v>122.15</v>
      </c>
      <c r="F1780" s="3" t="n">
        <v>726392</v>
      </c>
      <c r="G1780" s="3" t="n">
        <v>5</v>
      </c>
      <c r="H1780" s="3" t="n">
        <v>1853814.16</v>
      </c>
    </row>
    <row r="1781" customFormat="false" ht="15" hidden="false" customHeight="false" outlineLevel="0" collapsed="false">
      <c r="A1781" s="3" t="s">
        <v>335</v>
      </c>
      <c r="B1781" s="3" t="s">
        <v>14</v>
      </c>
      <c r="C1781" s="3" t="s">
        <v>8</v>
      </c>
      <c r="D1781" s="3" t="s">
        <v>13</v>
      </c>
      <c r="E1781" s="3" t="n">
        <v>121.55</v>
      </c>
      <c r="F1781" s="3" t="n">
        <v>1622879</v>
      </c>
      <c r="G1781" s="3" t="n">
        <v>1</v>
      </c>
      <c r="H1781" s="3" t="n">
        <v>567264.9</v>
      </c>
    </row>
    <row r="1782" customFormat="false" ht="15" hidden="false" customHeight="false" outlineLevel="0" collapsed="false">
      <c r="A1782" s="3" t="s">
        <v>336</v>
      </c>
      <c r="B1782" s="3" t="s">
        <v>14</v>
      </c>
      <c r="C1782" s="3" t="s">
        <v>8</v>
      </c>
      <c r="D1782" s="3" t="s">
        <v>13</v>
      </c>
      <c r="E1782" s="3" t="n">
        <v>122.2</v>
      </c>
      <c r="F1782" s="3" t="n">
        <v>5739229</v>
      </c>
      <c r="G1782" s="3" t="n">
        <v>2</v>
      </c>
      <c r="H1782" s="3" t="n">
        <v>497820.66</v>
      </c>
    </row>
    <row r="1783" customFormat="false" ht="15" hidden="false" customHeight="false" outlineLevel="0" collapsed="false">
      <c r="A1783" s="3" t="s">
        <v>337</v>
      </c>
      <c r="B1783" s="3" t="s">
        <v>14</v>
      </c>
      <c r="C1783" s="3" t="s">
        <v>8</v>
      </c>
      <c r="D1783" s="3" t="s">
        <v>13</v>
      </c>
      <c r="E1783" s="3" t="n">
        <v>121.5</v>
      </c>
      <c r="F1783" s="3" t="n">
        <v>2650768</v>
      </c>
      <c r="G1783" s="3" t="n">
        <v>3</v>
      </c>
      <c r="H1783" s="3" t="n">
        <v>566147.57</v>
      </c>
    </row>
    <row r="1784" customFormat="false" ht="15" hidden="false" customHeight="false" outlineLevel="0" collapsed="false">
      <c r="A1784" s="3" t="s">
        <v>338</v>
      </c>
      <c r="B1784" s="3" t="s">
        <v>14</v>
      </c>
      <c r="C1784" s="3" t="s">
        <v>8</v>
      </c>
      <c r="D1784" s="3" t="s">
        <v>13</v>
      </c>
      <c r="E1784" s="3" t="n">
        <v>123.63</v>
      </c>
      <c r="F1784" s="3" t="n">
        <v>6133496</v>
      </c>
      <c r="G1784" s="3" t="n">
        <v>0</v>
      </c>
      <c r="H1784" s="3" t="n">
        <v>0</v>
      </c>
    </row>
    <row r="1785" customFormat="false" ht="15" hidden="false" customHeight="false" outlineLevel="0" collapsed="false">
      <c r="A1785" s="3" t="s">
        <v>339</v>
      </c>
      <c r="B1785" s="3" t="s">
        <v>14</v>
      </c>
      <c r="C1785" s="3" t="s">
        <v>8</v>
      </c>
      <c r="D1785" s="3" t="s">
        <v>13</v>
      </c>
      <c r="E1785" s="3" t="n">
        <v>123.29</v>
      </c>
      <c r="F1785" s="3" t="n">
        <v>4656169</v>
      </c>
      <c r="G1785" s="3" t="n">
        <v>1</v>
      </c>
      <c r="H1785" s="3" t="n">
        <v>56882.79</v>
      </c>
    </row>
    <row r="1786" customFormat="false" ht="15" hidden="false" customHeight="false" outlineLevel="0" collapsed="false">
      <c r="A1786" s="3" t="s">
        <v>340</v>
      </c>
      <c r="B1786" s="3" t="s">
        <v>14</v>
      </c>
      <c r="C1786" s="3" t="s">
        <v>8</v>
      </c>
      <c r="D1786" s="3" t="s">
        <v>13</v>
      </c>
      <c r="E1786" s="3" t="n">
        <v>123.27</v>
      </c>
      <c r="F1786" s="3" t="n">
        <v>5820146</v>
      </c>
      <c r="G1786" s="3" t="n">
        <v>2</v>
      </c>
      <c r="H1786" s="3" t="n">
        <v>283362</v>
      </c>
    </row>
    <row r="1787" customFormat="false" ht="15" hidden="false" customHeight="false" outlineLevel="0" collapsed="false">
      <c r="A1787" s="3" t="s">
        <v>341</v>
      </c>
      <c r="B1787" s="3" t="s">
        <v>14</v>
      </c>
      <c r="C1787" s="3" t="s">
        <v>8</v>
      </c>
      <c r="D1787" s="3" t="s">
        <v>13</v>
      </c>
      <c r="E1787" s="3" t="n">
        <v>122.11</v>
      </c>
      <c r="F1787" s="3" t="n">
        <v>1438500</v>
      </c>
      <c r="G1787" s="3" t="n">
        <v>0</v>
      </c>
      <c r="H1787" s="3" t="n">
        <v>0</v>
      </c>
    </row>
    <row r="1788" customFormat="false" ht="15" hidden="false" customHeight="false" outlineLevel="0" collapsed="false">
      <c r="A1788" s="3" t="s">
        <v>342</v>
      </c>
      <c r="B1788" s="3" t="s">
        <v>14</v>
      </c>
      <c r="C1788" s="3" t="s">
        <v>8</v>
      </c>
      <c r="D1788" s="3" t="s">
        <v>13</v>
      </c>
      <c r="E1788" s="3" t="n">
        <v>122.69</v>
      </c>
      <c r="F1788" s="3" t="n">
        <v>1877703</v>
      </c>
      <c r="G1788" s="3" t="n">
        <v>5</v>
      </c>
      <c r="H1788" s="3" t="n">
        <v>1646668.68</v>
      </c>
    </row>
    <row r="1789" customFormat="false" ht="15" hidden="false" customHeight="false" outlineLevel="0" collapsed="false">
      <c r="A1789" s="3" t="s">
        <v>343</v>
      </c>
      <c r="B1789" s="3" t="s">
        <v>14</v>
      </c>
      <c r="C1789" s="3" t="s">
        <v>8</v>
      </c>
      <c r="D1789" s="3" t="s">
        <v>13</v>
      </c>
      <c r="E1789" s="3" t="n">
        <v>122.61</v>
      </c>
      <c r="F1789" s="3" t="n">
        <v>2848922</v>
      </c>
      <c r="G1789" s="3" t="n">
        <v>1</v>
      </c>
      <c r="H1789" s="3" t="n">
        <v>502250</v>
      </c>
    </row>
    <row r="1790" customFormat="false" ht="15" hidden="false" customHeight="false" outlineLevel="0" collapsed="false">
      <c r="A1790" s="3" t="s">
        <v>344</v>
      </c>
      <c r="B1790" s="3" t="s">
        <v>14</v>
      </c>
      <c r="C1790" s="3" t="s">
        <v>8</v>
      </c>
      <c r="D1790" s="3" t="s">
        <v>13</v>
      </c>
      <c r="E1790" s="3" t="n">
        <v>119.77</v>
      </c>
      <c r="F1790" s="3" t="n">
        <v>6525044</v>
      </c>
      <c r="G1790" s="3" t="n">
        <v>1</v>
      </c>
      <c r="H1790" s="3" t="n">
        <v>219290.4</v>
      </c>
    </row>
    <row r="1791" customFormat="false" ht="15" hidden="false" customHeight="false" outlineLevel="0" collapsed="false">
      <c r="A1791" s="3" t="s">
        <v>345</v>
      </c>
      <c r="B1791" s="3" t="s">
        <v>14</v>
      </c>
      <c r="C1791" s="3" t="s">
        <v>8</v>
      </c>
      <c r="D1791" s="3" t="s">
        <v>13</v>
      </c>
      <c r="E1791" s="3" t="n">
        <v>118.9</v>
      </c>
      <c r="F1791" s="3" t="n">
        <v>6849569</v>
      </c>
      <c r="G1791" s="3" t="n">
        <v>1</v>
      </c>
      <c r="H1791" s="3" t="n">
        <v>138298.32</v>
      </c>
    </row>
    <row r="1792" customFormat="false" ht="15" hidden="false" customHeight="false" outlineLevel="0" collapsed="false">
      <c r="A1792" s="3" t="s">
        <v>346</v>
      </c>
      <c r="B1792" s="3" t="s">
        <v>14</v>
      </c>
      <c r="C1792" s="3" t="s">
        <v>8</v>
      </c>
      <c r="D1792" s="3" t="s">
        <v>13</v>
      </c>
      <c r="E1792" s="3" t="n">
        <v>117.77</v>
      </c>
      <c r="F1792" s="3" t="n">
        <v>989893</v>
      </c>
      <c r="G1792" s="3" t="n">
        <v>2</v>
      </c>
      <c r="H1792" s="3" t="n">
        <v>764923.76</v>
      </c>
    </row>
    <row r="1793" customFormat="false" ht="15" hidden="false" customHeight="false" outlineLevel="0" collapsed="false">
      <c r="A1793" s="3" t="s">
        <v>347</v>
      </c>
      <c r="B1793" s="3" t="s">
        <v>14</v>
      </c>
      <c r="C1793" s="3" t="s">
        <v>8</v>
      </c>
      <c r="D1793" s="3" t="s">
        <v>13</v>
      </c>
      <c r="E1793" s="3" t="n">
        <v>114.84</v>
      </c>
      <c r="F1793" s="3" t="n">
        <v>742750</v>
      </c>
      <c r="G1793" s="3" t="n">
        <v>1</v>
      </c>
      <c r="H1793" s="3" t="n">
        <v>19016.96</v>
      </c>
    </row>
    <row r="1794" customFormat="false" ht="15" hidden="false" customHeight="false" outlineLevel="0" collapsed="false">
      <c r="A1794" s="3" t="s">
        <v>348</v>
      </c>
      <c r="B1794" s="3" t="s">
        <v>14</v>
      </c>
      <c r="C1794" s="3" t="s">
        <v>8</v>
      </c>
      <c r="D1794" s="3" t="s">
        <v>13</v>
      </c>
      <c r="E1794" s="3" t="n">
        <v>112.84</v>
      </c>
      <c r="F1794" s="3" t="n">
        <v>4728044</v>
      </c>
      <c r="G1794" s="3" t="n">
        <v>2</v>
      </c>
      <c r="H1794" s="3" t="n">
        <v>822996.3</v>
      </c>
    </row>
    <row r="1795" customFormat="false" ht="15" hidden="false" customHeight="false" outlineLevel="0" collapsed="false">
      <c r="A1795" s="3" t="s">
        <v>349</v>
      </c>
      <c r="B1795" s="3" t="s">
        <v>14</v>
      </c>
      <c r="C1795" s="3" t="s">
        <v>8</v>
      </c>
      <c r="D1795" s="3" t="s">
        <v>13</v>
      </c>
      <c r="E1795" s="3" t="n">
        <v>112.98</v>
      </c>
      <c r="F1795" s="3" t="n">
        <v>3174868</v>
      </c>
      <c r="G1795" s="3" t="n">
        <v>1</v>
      </c>
      <c r="H1795" s="3" t="n">
        <v>445757.5</v>
      </c>
    </row>
    <row r="1796" customFormat="false" ht="15" hidden="false" customHeight="false" outlineLevel="0" collapsed="false">
      <c r="A1796" s="3" t="s">
        <v>350</v>
      </c>
      <c r="B1796" s="3" t="s">
        <v>14</v>
      </c>
      <c r="C1796" s="3" t="s">
        <v>8</v>
      </c>
      <c r="D1796" s="3" t="s">
        <v>13</v>
      </c>
      <c r="E1796" s="3" t="n">
        <v>112.37</v>
      </c>
      <c r="F1796" s="3" t="n">
        <v>6138817</v>
      </c>
      <c r="G1796" s="3" t="n">
        <v>0</v>
      </c>
      <c r="H1796" s="3" t="n">
        <v>0</v>
      </c>
    </row>
    <row r="1797" customFormat="false" ht="15" hidden="false" customHeight="false" outlineLevel="0" collapsed="false">
      <c r="A1797" s="3" t="s">
        <v>351</v>
      </c>
      <c r="B1797" s="3" t="s">
        <v>14</v>
      </c>
      <c r="C1797" s="3" t="s">
        <v>8</v>
      </c>
      <c r="D1797" s="3" t="s">
        <v>13</v>
      </c>
      <c r="E1797" s="3" t="n">
        <v>111.53</v>
      </c>
      <c r="F1797" s="3" t="n">
        <v>6060885</v>
      </c>
      <c r="G1797" s="3" t="n">
        <v>3</v>
      </c>
      <c r="H1797" s="3" t="n">
        <v>519286.48</v>
      </c>
    </row>
    <row r="1798" customFormat="false" ht="15" hidden="false" customHeight="false" outlineLevel="0" collapsed="false">
      <c r="A1798" s="3" t="s">
        <v>352</v>
      </c>
      <c r="B1798" s="3" t="s">
        <v>14</v>
      </c>
      <c r="C1798" s="3" t="s">
        <v>8</v>
      </c>
      <c r="D1798" s="3" t="s">
        <v>13</v>
      </c>
      <c r="E1798" s="3" t="n">
        <v>106.16</v>
      </c>
      <c r="F1798" s="3" t="n">
        <v>4903816</v>
      </c>
      <c r="G1798" s="3" t="n">
        <v>1</v>
      </c>
      <c r="H1798" s="3" t="n">
        <v>113336.74</v>
      </c>
    </row>
    <row r="1799" customFormat="false" ht="15" hidden="false" customHeight="false" outlineLevel="0" collapsed="false">
      <c r="A1799" s="3" t="s">
        <v>353</v>
      </c>
      <c r="B1799" s="3" t="s">
        <v>14</v>
      </c>
      <c r="C1799" s="3" t="s">
        <v>8</v>
      </c>
      <c r="D1799" s="3" t="s">
        <v>13</v>
      </c>
      <c r="E1799" s="3" t="n">
        <v>104.28</v>
      </c>
      <c r="F1799" s="3" t="n">
        <v>3973296</v>
      </c>
      <c r="G1799" s="3" t="n">
        <v>2</v>
      </c>
      <c r="H1799" s="3" t="n">
        <v>316878.56</v>
      </c>
    </row>
    <row r="1800" customFormat="false" ht="15" hidden="false" customHeight="false" outlineLevel="0" collapsed="false">
      <c r="A1800" s="3" t="s">
        <v>354</v>
      </c>
      <c r="B1800" s="3" t="s">
        <v>14</v>
      </c>
      <c r="C1800" s="3" t="s">
        <v>8</v>
      </c>
      <c r="D1800" s="3" t="s">
        <v>13</v>
      </c>
      <c r="E1800" s="3" t="n">
        <v>105.95</v>
      </c>
      <c r="F1800" s="3" t="n">
        <v>7133015</v>
      </c>
      <c r="G1800" s="3" t="n">
        <v>1</v>
      </c>
      <c r="H1800" s="3" t="n">
        <v>338537.76</v>
      </c>
    </row>
    <row r="1801" customFormat="false" ht="15" hidden="false" customHeight="false" outlineLevel="0" collapsed="false">
      <c r="A1801" s="3" t="s">
        <v>355</v>
      </c>
      <c r="B1801" s="3" t="s">
        <v>14</v>
      </c>
      <c r="C1801" s="3" t="s">
        <v>8</v>
      </c>
      <c r="D1801" s="3" t="s">
        <v>13</v>
      </c>
      <c r="E1801" s="3" t="n">
        <v>106.92</v>
      </c>
      <c r="F1801" s="3" t="n">
        <v>4372255</v>
      </c>
      <c r="G1801" s="3" t="n">
        <v>0</v>
      </c>
      <c r="H1801" s="3" t="n">
        <v>0</v>
      </c>
    </row>
    <row r="1802" customFormat="false" ht="15" hidden="false" customHeight="false" outlineLevel="0" collapsed="false">
      <c r="A1802" s="3" t="s">
        <v>356</v>
      </c>
      <c r="B1802" s="3" t="s">
        <v>14</v>
      </c>
      <c r="C1802" s="3" t="s">
        <v>8</v>
      </c>
      <c r="D1802" s="3" t="s">
        <v>13</v>
      </c>
      <c r="E1802" s="3" t="n">
        <v>104.29</v>
      </c>
      <c r="F1802" s="3" t="n">
        <v>3060614</v>
      </c>
      <c r="G1802" s="3" t="n">
        <v>1</v>
      </c>
      <c r="H1802" s="3" t="n">
        <v>475594.88</v>
      </c>
    </row>
    <row r="1803" customFormat="false" ht="15" hidden="false" customHeight="false" outlineLevel="0" collapsed="false">
      <c r="A1803" s="3" t="s">
        <v>357</v>
      </c>
      <c r="B1803" s="3" t="s">
        <v>14</v>
      </c>
      <c r="C1803" s="3" t="s">
        <v>8</v>
      </c>
      <c r="D1803" s="3" t="s">
        <v>13</v>
      </c>
      <c r="E1803" s="3" t="n">
        <v>104.66</v>
      </c>
      <c r="F1803" s="3" t="n">
        <v>7180099</v>
      </c>
      <c r="G1803" s="3" t="n">
        <v>3</v>
      </c>
      <c r="H1803" s="3" t="n">
        <v>891227.34</v>
      </c>
    </row>
    <row r="1804" customFormat="false" ht="15" hidden="false" customHeight="false" outlineLevel="0" collapsed="false">
      <c r="A1804" s="3" t="s">
        <v>358</v>
      </c>
      <c r="B1804" s="3" t="s">
        <v>14</v>
      </c>
      <c r="C1804" s="3" t="s">
        <v>8</v>
      </c>
      <c r="D1804" s="3" t="s">
        <v>13</v>
      </c>
      <c r="E1804" s="3" t="n">
        <v>102.97</v>
      </c>
      <c r="F1804" s="3" t="n">
        <v>5077904</v>
      </c>
      <c r="G1804" s="3" t="n">
        <v>1</v>
      </c>
      <c r="H1804" s="3" t="n">
        <v>267950.3</v>
      </c>
    </row>
    <row r="1805" customFormat="false" ht="15" hidden="false" customHeight="false" outlineLevel="0" collapsed="false">
      <c r="A1805" s="3" t="s">
        <v>359</v>
      </c>
      <c r="B1805" s="3" t="s">
        <v>14</v>
      </c>
      <c r="C1805" s="3" t="s">
        <v>8</v>
      </c>
      <c r="D1805" s="3" t="s">
        <v>13</v>
      </c>
      <c r="E1805" s="3" t="n">
        <v>103.91</v>
      </c>
      <c r="F1805" s="3" t="n">
        <v>1569668</v>
      </c>
      <c r="G1805" s="3" t="n">
        <v>2</v>
      </c>
      <c r="H1805" s="3" t="n">
        <v>733536.08</v>
      </c>
    </row>
    <row r="1806" customFormat="false" ht="15" hidden="false" customHeight="false" outlineLevel="0" collapsed="false">
      <c r="A1806" s="3" t="s">
        <v>360</v>
      </c>
      <c r="B1806" s="3" t="s">
        <v>14</v>
      </c>
      <c r="C1806" s="3" t="s">
        <v>8</v>
      </c>
      <c r="D1806" s="3" t="s">
        <v>13</v>
      </c>
      <c r="E1806" s="3" t="n">
        <v>104.39</v>
      </c>
      <c r="F1806" s="3" t="n">
        <v>6360841</v>
      </c>
      <c r="G1806" s="3" t="n">
        <v>4</v>
      </c>
      <c r="H1806" s="3" t="n">
        <v>638523.92</v>
      </c>
    </row>
    <row r="1807" customFormat="false" ht="15" hidden="false" customHeight="false" outlineLevel="0" collapsed="false">
      <c r="A1807" s="3" t="s">
        <v>361</v>
      </c>
      <c r="B1807" s="3" t="s">
        <v>14</v>
      </c>
      <c r="C1807" s="3" t="s">
        <v>8</v>
      </c>
      <c r="D1807" s="3" t="s">
        <v>13</v>
      </c>
      <c r="E1807" s="3" t="n">
        <v>105.1</v>
      </c>
      <c r="F1807" s="3" t="n">
        <v>2600879</v>
      </c>
      <c r="G1807" s="3" t="n">
        <v>0</v>
      </c>
      <c r="H1807" s="3" t="n">
        <v>0</v>
      </c>
    </row>
    <row r="1808" customFormat="false" ht="15" hidden="false" customHeight="false" outlineLevel="0" collapsed="false">
      <c r="A1808" s="3" t="s">
        <v>362</v>
      </c>
      <c r="B1808" s="3" t="s">
        <v>14</v>
      </c>
      <c r="C1808" s="3" t="s">
        <v>8</v>
      </c>
      <c r="D1808" s="3" t="s">
        <v>13</v>
      </c>
      <c r="E1808" s="3" t="n">
        <v>105.53</v>
      </c>
      <c r="F1808" s="3" t="n">
        <v>6289553</v>
      </c>
      <c r="G1808" s="3" t="n">
        <v>2</v>
      </c>
      <c r="H1808" s="3" t="n">
        <v>779017.69</v>
      </c>
    </row>
    <row r="1809" customFormat="false" ht="15" hidden="false" customHeight="false" outlineLevel="0" collapsed="false">
      <c r="A1809" s="3" t="s">
        <v>363</v>
      </c>
      <c r="B1809" s="3" t="s">
        <v>14</v>
      </c>
      <c r="C1809" s="3" t="s">
        <v>8</v>
      </c>
      <c r="D1809" s="3" t="s">
        <v>13</v>
      </c>
      <c r="E1809" s="3" t="n">
        <v>105.41</v>
      </c>
      <c r="F1809" s="3" t="n">
        <v>1553354</v>
      </c>
      <c r="G1809" s="3" t="n">
        <v>0</v>
      </c>
      <c r="H1809" s="3" t="n">
        <v>0</v>
      </c>
    </row>
    <row r="1810" customFormat="false" ht="15" hidden="false" customHeight="false" outlineLevel="0" collapsed="false">
      <c r="A1810" s="3" t="s">
        <v>364</v>
      </c>
      <c r="B1810" s="3" t="s">
        <v>14</v>
      </c>
      <c r="C1810" s="3" t="s">
        <v>8</v>
      </c>
      <c r="D1810" s="3" t="s">
        <v>13</v>
      </c>
      <c r="E1810" s="3" t="n">
        <v>107.54</v>
      </c>
      <c r="F1810" s="3" t="n">
        <v>6942524</v>
      </c>
      <c r="G1810" s="3" t="n">
        <v>6</v>
      </c>
      <c r="H1810" s="3" t="n">
        <v>1685320.06</v>
      </c>
    </row>
    <row r="1811" customFormat="false" ht="15" hidden="false" customHeight="false" outlineLevel="0" collapsed="false">
      <c r="A1811" s="3" t="s">
        <v>365</v>
      </c>
      <c r="B1811" s="3" t="s">
        <v>14</v>
      </c>
      <c r="C1811" s="3" t="s">
        <v>8</v>
      </c>
      <c r="D1811" s="3" t="s">
        <v>13</v>
      </c>
      <c r="E1811" s="3" t="n">
        <v>104.43</v>
      </c>
      <c r="F1811" s="3" t="n">
        <v>6836267</v>
      </c>
      <c r="G1811" s="3" t="n">
        <v>2</v>
      </c>
      <c r="H1811" s="3" t="n">
        <v>318078.82</v>
      </c>
    </row>
    <row r="1812" customFormat="false" ht="15" hidden="false" customHeight="false" outlineLevel="0" collapsed="false">
      <c r="A1812" s="3" t="s">
        <v>366</v>
      </c>
      <c r="B1812" s="3" t="s">
        <v>14</v>
      </c>
      <c r="C1812" s="3" t="s">
        <v>8</v>
      </c>
      <c r="D1812" s="3" t="s">
        <v>13</v>
      </c>
      <c r="E1812" s="3" t="n">
        <v>106.58</v>
      </c>
      <c r="F1812" s="3" t="n">
        <v>4294568</v>
      </c>
      <c r="G1812" s="3" t="n">
        <v>1</v>
      </c>
      <c r="H1812" s="3" t="n">
        <v>369425.16</v>
      </c>
    </row>
    <row r="1813" customFormat="false" ht="15" hidden="false" customHeight="false" outlineLevel="0" collapsed="false">
      <c r="A1813" s="3" t="s">
        <v>367</v>
      </c>
      <c r="B1813" s="3" t="s">
        <v>14</v>
      </c>
      <c r="C1813" s="3" t="s">
        <v>8</v>
      </c>
      <c r="D1813" s="3" t="s">
        <v>13</v>
      </c>
      <c r="E1813" s="3" t="n">
        <v>106.26</v>
      </c>
      <c r="F1813" s="3" t="n">
        <v>6057819</v>
      </c>
      <c r="G1813" s="3" t="n">
        <v>4</v>
      </c>
      <c r="H1813" s="3" t="n">
        <v>1102843.09</v>
      </c>
    </row>
    <row r="1814" customFormat="false" ht="15" hidden="false" customHeight="false" outlineLevel="0" collapsed="false">
      <c r="A1814" s="3" t="s">
        <v>368</v>
      </c>
      <c r="B1814" s="3" t="s">
        <v>14</v>
      </c>
      <c r="C1814" s="3" t="s">
        <v>8</v>
      </c>
      <c r="D1814" s="3" t="s">
        <v>13</v>
      </c>
      <c r="E1814" s="3" t="n">
        <v>110.14</v>
      </c>
      <c r="F1814" s="3" t="n">
        <v>6897948</v>
      </c>
      <c r="G1814" s="3" t="n">
        <v>3</v>
      </c>
      <c r="H1814" s="3" t="n">
        <v>837598.43</v>
      </c>
    </row>
    <row r="1815" customFormat="false" ht="15" hidden="false" customHeight="false" outlineLevel="0" collapsed="false">
      <c r="A1815" s="3" t="s">
        <v>369</v>
      </c>
      <c r="B1815" s="3" t="s">
        <v>14</v>
      </c>
      <c r="C1815" s="3" t="s">
        <v>8</v>
      </c>
      <c r="D1815" s="3" t="s">
        <v>13</v>
      </c>
      <c r="E1815" s="3" t="n">
        <v>109.84</v>
      </c>
      <c r="F1815" s="3" t="n">
        <v>3967089</v>
      </c>
      <c r="G1815" s="3" t="n">
        <v>0</v>
      </c>
      <c r="H1815" s="3" t="n">
        <v>0</v>
      </c>
    </row>
    <row r="1816" customFormat="false" ht="15" hidden="false" customHeight="false" outlineLevel="0" collapsed="false">
      <c r="A1816" s="3" t="s">
        <v>370</v>
      </c>
      <c r="B1816" s="3" t="s">
        <v>14</v>
      </c>
      <c r="C1816" s="3" t="s">
        <v>8</v>
      </c>
      <c r="D1816" s="3" t="s">
        <v>13</v>
      </c>
      <c r="E1816" s="3" t="n">
        <v>110.95</v>
      </c>
      <c r="F1816" s="3" t="n">
        <v>7250948</v>
      </c>
      <c r="G1816" s="3" t="n">
        <v>2</v>
      </c>
      <c r="H1816" s="3" t="n">
        <v>750619.66</v>
      </c>
    </row>
    <row r="1817" customFormat="false" ht="15" hidden="false" customHeight="false" outlineLevel="0" collapsed="false">
      <c r="A1817" s="3" t="s">
        <v>371</v>
      </c>
      <c r="B1817" s="3" t="s">
        <v>14</v>
      </c>
      <c r="C1817" s="3" t="s">
        <v>8</v>
      </c>
      <c r="D1817" s="3" t="s">
        <v>13</v>
      </c>
      <c r="E1817" s="3" t="n">
        <v>110.11</v>
      </c>
      <c r="F1817" s="3" t="n">
        <v>6261624</v>
      </c>
      <c r="G1817" s="3" t="n">
        <v>2</v>
      </c>
      <c r="H1817" s="3" t="n">
        <v>864810.25</v>
      </c>
    </row>
    <row r="1818" customFormat="false" ht="15" hidden="false" customHeight="false" outlineLevel="0" collapsed="false">
      <c r="A1818" s="3" t="s">
        <v>372</v>
      </c>
      <c r="B1818" s="3" t="s">
        <v>14</v>
      </c>
      <c r="C1818" s="3" t="s">
        <v>8</v>
      </c>
      <c r="D1818" s="3" t="s">
        <v>13</v>
      </c>
      <c r="E1818" s="3" t="n">
        <v>110.29</v>
      </c>
      <c r="F1818" s="3" t="n">
        <v>7973286</v>
      </c>
      <c r="G1818" s="3" t="n">
        <v>1</v>
      </c>
      <c r="H1818" s="3" t="n">
        <v>526050.46</v>
      </c>
    </row>
    <row r="1819" customFormat="false" ht="15" hidden="false" customHeight="false" outlineLevel="0" collapsed="false">
      <c r="A1819" s="3" t="s">
        <v>373</v>
      </c>
      <c r="B1819" s="3" t="s">
        <v>14</v>
      </c>
      <c r="C1819" s="3" t="s">
        <v>8</v>
      </c>
      <c r="D1819" s="3" t="s">
        <v>13</v>
      </c>
      <c r="E1819" s="3" t="n">
        <v>107.2</v>
      </c>
      <c r="F1819" s="3" t="n">
        <v>1668058</v>
      </c>
      <c r="G1819" s="3" t="n">
        <v>2</v>
      </c>
      <c r="H1819" s="3" t="n">
        <v>315930.3</v>
      </c>
    </row>
    <row r="1820" customFormat="false" ht="15" hidden="false" customHeight="false" outlineLevel="0" collapsed="false">
      <c r="A1820" s="3" t="s">
        <v>374</v>
      </c>
      <c r="B1820" s="3" t="s">
        <v>14</v>
      </c>
      <c r="C1820" s="3" t="s">
        <v>8</v>
      </c>
      <c r="D1820" s="3" t="s">
        <v>13</v>
      </c>
      <c r="E1820" s="3" t="n">
        <v>107.45</v>
      </c>
      <c r="F1820" s="3" t="n">
        <v>734924</v>
      </c>
      <c r="G1820" s="3" t="n">
        <v>2</v>
      </c>
      <c r="H1820" s="3" t="n">
        <v>1038589.52</v>
      </c>
    </row>
    <row r="1821" customFormat="false" ht="15" hidden="false" customHeight="false" outlineLevel="0" collapsed="false">
      <c r="A1821" s="3" t="s">
        <v>375</v>
      </c>
      <c r="B1821" s="3" t="s">
        <v>14</v>
      </c>
      <c r="C1821" s="3" t="s">
        <v>8</v>
      </c>
      <c r="D1821" s="3" t="s">
        <v>13</v>
      </c>
      <c r="E1821" s="3" t="n">
        <v>105.91</v>
      </c>
      <c r="F1821" s="3" t="n">
        <v>4050572</v>
      </c>
      <c r="G1821" s="3" t="n">
        <v>2</v>
      </c>
      <c r="H1821" s="3" t="n">
        <v>635924.36</v>
      </c>
    </row>
    <row r="1822" customFormat="false" ht="15" hidden="false" customHeight="false" outlineLevel="0" collapsed="false">
      <c r="A1822" s="3" t="s">
        <v>376</v>
      </c>
      <c r="B1822" s="3" t="s">
        <v>14</v>
      </c>
      <c r="C1822" s="3" t="s">
        <v>8</v>
      </c>
      <c r="D1822" s="3" t="s">
        <v>13</v>
      </c>
      <c r="E1822" s="3" t="n">
        <v>104.8</v>
      </c>
      <c r="F1822" s="3" t="n">
        <v>5627535</v>
      </c>
      <c r="G1822" s="3" t="n">
        <v>4</v>
      </c>
      <c r="H1822" s="3" t="n">
        <v>935634.51</v>
      </c>
    </row>
    <row r="1823" customFormat="false" ht="15" hidden="false" customHeight="false" outlineLevel="0" collapsed="false">
      <c r="A1823" s="3" t="s">
        <v>377</v>
      </c>
      <c r="B1823" s="3" t="s">
        <v>14</v>
      </c>
      <c r="C1823" s="3" t="s">
        <v>8</v>
      </c>
      <c r="D1823" s="3" t="s">
        <v>13</v>
      </c>
      <c r="E1823" s="3" t="n">
        <v>104.45</v>
      </c>
      <c r="F1823" s="3" t="n">
        <v>2737526</v>
      </c>
      <c r="G1823" s="3" t="n">
        <v>1</v>
      </c>
      <c r="H1823" s="3" t="n">
        <v>123294.42</v>
      </c>
    </row>
    <row r="1824" customFormat="false" ht="15" hidden="false" customHeight="false" outlineLevel="0" collapsed="false">
      <c r="A1824" s="3" t="s">
        <v>378</v>
      </c>
      <c r="B1824" s="3" t="s">
        <v>14</v>
      </c>
      <c r="C1824" s="3" t="s">
        <v>8</v>
      </c>
      <c r="D1824" s="3" t="s">
        <v>13</v>
      </c>
      <c r="E1824" s="3" t="n">
        <v>107.1</v>
      </c>
      <c r="F1824" s="3" t="n">
        <v>5522332</v>
      </c>
      <c r="G1824" s="3" t="n">
        <v>0</v>
      </c>
      <c r="H1824" s="3" t="n">
        <v>0</v>
      </c>
    </row>
    <row r="1825" customFormat="false" ht="15" hidden="false" customHeight="false" outlineLevel="0" collapsed="false">
      <c r="A1825" s="3" t="s">
        <v>379</v>
      </c>
      <c r="B1825" s="3" t="s">
        <v>14</v>
      </c>
      <c r="C1825" s="3" t="s">
        <v>8</v>
      </c>
      <c r="D1825" s="3" t="s">
        <v>13</v>
      </c>
      <c r="E1825" s="3" t="n">
        <v>106.87</v>
      </c>
      <c r="F1825" s="3" t="n">
        <v>6148820</v>
      </c>
      <c r="G1825" s="3" t="n">
        <v>2</v>
      </c>
      <c r="H1825" s="3" t="n">
        <v>446079.52</v>
      </c>
    </row>
    <row r="1826" customFormat="false" ht="15" hidden="false" customHeight="false" outlineLevel="0" collapsed="false">
      <c r="A1826" s="3" t="s">
        <v>380</v>
      </c>
      <c r="B1826" s="3" t="s">
        <v>14</v>
      </c>
      <c r="C1826" s="3" t="s">
        <v>8</v>
      </c>
      <c r="D1826" s="3" t="s">
        <v>13</v>
      </c>
      <c r="E1826" s="3" t="n">
        <v>110.48</v>
      </c>
      <c r="F1826" s="3" t="n">
        <v>4066245</v>
      </c>
      <c r="G1826" s="3" t="n">
        <v>5</v>
      </c>
      <c r="H1826" s="3" t="n">
        <v>1036126.89</v>
      </c>
    </row>
    <row r="1827" customFormat="false" ht="15" hidden="false" customHeight="false" outlineLevel="0" collapsed="false">
      <c r="A1827" s="3" t="s">
        <v>381</v>
      </c>
      <c r="B1827" s="3" t="s">
        <v>14</v>
      </c>
      <c r="C1827" s="3" t="s">
        <v>8</v>
      </c>
      <c r="D1827" s="3" t="s">
        <v>13</v>
      </c>
      <c r="E1827" s="3" t="n">
        <v>110.03</v>
      </c>
      <c r="F1827" s="3" t="n">
        <v>3418534</v>
      </c>
      <c r="G1827" s="3" t="n">
        <v>3</v>
      </c>
      <c r="H1827" s="3" t="n">
        <v>223063.73</v>
      </c>
    </row>
    <row r="1828" customFormat="false" ht="15" hidden="false" customHeight="false" outlineLevel="0" collapsed="false">
      <c r="A1828" s="3" t="s">
        <v>382</v>
      </c>
      <c r="B1828" s="3" t="s">
        <v>14</v>
      </c>
      <c r="C1828" s="3" t="s">
        <v>8</v>
      </c>
      <c r="D1828" s="3" t="s">
        <v>13</v>
      </c>
      <c r="E1828" s="3" t="n">
        <v>108.93</v>
      </c>
      <c r="F1828" s="3" t="n">
        <v>1083565</v>
      </c>
      <c r="G1828" s="3" t="n">
        <v>2</v>
      </c>
      <c r="H1828" s="3" t="n">
        <v>708080.31</v>
      </c>
    </row>
    <row r="1829" customFormat="false" ht="15" hidden="false" customHeight="false" outlineLevel="0" collapsed="false">
      <c r="A1829" s="3" t="s">
        <v>383</v>
      </c>
      <c r="B1829" s="3" t="s">
        <v>14</v>
      </c>
      <c r="C1829" s="3" t="s">
        <v>8</v>
      </c>
      <c r="D1829" s="3" t="s">
        <v>13</v>
      </c>
      <c r="E1829" s="3" t="n">
        <v>107.58</v>
      </c>
      <c r="F1829" s="3" t="n">
        <v>6071272</v>
      </c>
      <c r="G1829" s="3" t="n">
        <v>0</v>
      </c>
      <c r="H1829" s="3" t="n">
        <v>0</v>
      </c>
    </row>
    <row r="1830" customFormat="false" ht="15" hidden="false" customHeight="false" outlineLevel="0" collapsed="false">
      <c r="A1830" s="3" t="s">
        <v>384</v>
      </c>
      <c r="B1830" s="3" t="s">
        <v>14</v>
      </c>
      <c r="C1830" s="3" t="s">
        <v>8</v>
      </c>
      <c r="D1830" s="3" t="s">
        <v>13</v>
      </c>
      <c r="E1830" s="3" t="n">
        <v>105.24</v>
      </c>
      <c r="F1830" s="3" t="n">
        <v>3939943</v>
      </c>
      <c r="G1830" s="3" t="n">
        <v>2</v>
      </c>
      <c r="H1830" s="3" t="n">
        <v>663892.28</v>
      </c>
    </row>
    <row r="1831" customFormat="false" ht="15" hidden="false" customHeight="false" outlineLevel="0" collapsed="false">
      <c r="A1831" s="3" t="s">
        <v>385</v>
      </c>
      <c r="B1831" s="3" t="s">
        <v>14</v>
      </c>
      <c r="C1831" s="3" t="s">
        <v>8</v>
      </c>
      <c r="D1831" s="3" t="s">
        <v>13</v>
      </c>
      <c r="E1831" s="3" t="n">
        <v>107.5</v>
      </c>
      <c r="F1831" s="3" t="n">
        <v>4405187</v>
      </c>
      <c r="G1831" s="3" t="n">
        <v>3</v>
      </c>
      <c r="H1831" s="3" t="n">
        <v>945282.59</v>
      </c>
    </row>
    <row r="1832" customFormat="false" ht="15" hidden="false" customHeight="false" outlineLevel="0" collapsed="false">
      <c r="A1832" s="3" t="s">
        <v>386</v>
      </c>
      <c r="B1832" s="3" t="s">
        <v>14</v>
      </c>
      <c r="C1832" s="3" t="s">
        <v>8</v>
      </c>
      <c r="D1832" s="3" t="s">
        <v>13</v>
      </c>
      <c r="E1832" s="3" t="n">
        <v>110.59</v>
      </c>
      <c r="F1832" s="3" t="n">
        <v>1442879</v>
      </c>
      <c r="G1832" s="3" t="n">
        <v>0</v>
      </c>
      <c r="H1832" s="3" t="n">
        <v>0</v>
      </c>
    </row>
    <row r="1833" customFormat="false" ht="15" hidden="false" customHeight="false" outlineLevel="0" collapsed="false">
      <c r="A1833" s="3" t="s">
        <v>387</v>
      </c>
      <c r="B1833" s="3" t="s">
        <v>14</v>
      </c>
      <c r="C1833" s="3" t="s">
        <v>8</v>
      </c>
      <c r="D1833" s="3" t="s">
        <v>13</v>
      </c>
      <c r="E1833" s="3" t="n">
        <v>105.58</v>
      </c>
      <c r="F1833" s="3" t="n">
        <v>3651320</v>
      </c>
      <c r="G1833" s="3" t="n">
        <v>3</v>
      </c>
      <c r="H1833" s="3" t="n">
        <v>950615.31</v>
      </c>
    </row>
    <row r="1834" customFormat="false" ht="15" hidden="false" customHeight="false" outlineLevel="0" collapsed="false">
      <c r="A1834" s="3" t="s">
        <v>388</v>
      </c>
      <c r="B1834" s="3" t="s">
        <v>14</v>
      </c>
      <c r="C1834" s="3" t="s">
        <v>8</v>
      </c>
      <c r="D1834" s="3" t="s">
        <v>13</v>
      </c>
      <c r="E1834" s="3" t="n">
        <v>107.14</v>
      </c>
      <c r="F1834" s="3" t="n">
        <v>3110641</v>
      </c>
      <c r="G1834" s="3" t="n">
        <v>4</v>
      </c>
      <c r="H1834" s="3" t="n">
        <v>1222442.34</v>
      </c>
    </row>
    <row r="1835" customFormat="false" ht="15" hidden="false" customHeight="false" outlineLevel="0" collapsed="false">
      <c r="A1835" s="3" t="s">
        <v>389</v>
      </c>
      <c r="B1835" s="3" t="s">
        <v>14</v>
      </c>
      <c r="C1835" s="3" t="s">
        <v>8</v>
      </c>
      <c r="D1835" s="3" t="s">
        <v>13</v>
      </c>
      <c r="E1835" s="3" t="n">
        <v>112.06</v>
      </c>
      <c r="F1835" s="3" t="n">
        <v>621434</v>
      </c>
      <c r="G1835" s="3" t="n">
        <v>0</v>
      </c>
      <c r="H1835" s="3" t="n">
        <v>0</v>
      </c>
    </row>
    <row r="1836" customFormat="false" ht="15" hidden="false" customHeight="false" outlineLevel="0" collapsed="false">
      <c r="A1836" s="3" t="s">
        <v>390</v>
      </c>
      <c r="B1836" s="3" t="s">
        <v>14</v>
      </c>
      <c r="C1836" s="3" t="s">
        <v>8</v>
      </c>
      <c r="D1836" s="3" t="s">
        <v>13</v>
      </c>
      <c r="E1836" s="3" t="n">
        <v>110.46</v>
      </c>
      <c r="F1836" s="3" t="n">
        <v>5744878</v>
      </c>
      <c r="G1836" s="3" t="n">
        <v>1</v>
      </c>
      <c r="H1836" s="3" t="n">
        <v>453510.33</v>
      </c>
    </row>
    <row r="1837" customFormat="false" ht="15" hidden="false" customHeight="false" outlineLevel="0" collapsed="false">
      <c r="A1837" s="3" t="s">
        <v>391</v>
      </c>
      <c r="B1837" s="3" t="s">
        <v>14</v>
      </c>
      <c r="C1837" s="3" t="s">
        <v>8</v>
      </c>
      <c r="D1837" s="3" t="s">
        <v>13</v>
      </c>
      <c r="E1837" s="3" t="n">
        <v>109.15</v>
      </c>
      <c r="F1837" s="3" t="n">
        <v>4423773</v>
      </c>
      <c r="G1837" s="3" t="n">
        <v>1</v>
      </c>
      <c r="H1837" s="3" t="n">
        <v>451173.08</v>
      </c>
    </row>
    <row r="1838" customFormat="false" ht="15" hidden="false" customHeight="false" outlineLevel="0" collapsed="false">
      <c r="A1838" s="3" t="s">
        <v>392</v>
      </c>
      <c r="B1838" s="3" t="s">
        <v>14</v>
      </c>
      <c r="C1838" s="3" t="s">
        <v>8</v>
      </c>
      <c r="D1838" s="3" t="s">
        <v>13</v>
      </c>
      <c r="E1838" s="3" t="n">
        <v>107.39</v>
      </c>
      <c r="F1838" s="3" t="n">
        <v>3712877</v>
      </c>
      <c r="G1838" s="3" t="n">
        <v>0</v>
      </c>
      <c r="H1838" s="3" t="n">
        <v>0</v>
      </c>
    </row>
    <row r="1839" customFormat="false" ht="15" hidden="false" customHeight="false" outlineLevel="0" collapsed="false">
      <c r="A1839" s="3" t="s">
        <v>393</v>
      </c>
      <c r="B1839" s="3" t="s">
        <v>14</v>
      </c>
      <c r="C1839" s="3" t="s">
        <v>8</v>
      </c>
      <c r="D1839" s="3" t="s">
        <v>13</v>
      </c>
      <c r="E1839" s="3" t="n">
        <v>108.53</v>
      </c>
      <c r="F1839" s="3" t="n">
        <v>5664129</v>
      </c>
      <c r="G1839" s="3" t="n">
        <v>3</v>
      </c>
      <c r="H1839" s="3" t="n">
        <v>1025048.41</v>
      </c>
    </row>
    <row r="1840" customFormat="false" ht="15" hidden="false" customHeight="false" outlineLevel="0" collapsed="false">
      <c r="A1840" s="3" t="s">
        <v>394</v>
      </c>
      <c r="B1840" s="3" t="s">
        <v>14</v>
      </c>
      <c r="C1840" s="3" t="s">
        <v>8</v>
      </c>
      <c r="D1840" s="3" t="s">
        <v>13</v>
      </c>
      <c r="E1840" s="3" t="n">
        <v>110.88</v>
      </c>
      <c r="F1840" s="3" t="n">
        <v>7438516</v>
      </c>
      <c r="G1840" s="3" t="n">
        <v>5</v>
      </c>
      <c r="H1840" s="3" t="n">
        <v>1257602.98</v>
      </c>
    </row>
    <row r="1841" customFormat="false" ht="15" hidden="false" customHeight="false" outlineLevel="0" collapsed="false">
      <c r="A1841" s="3" t="s">
        <v>395</v>
      </c>
      <c r="B1841" s="3" t="s">
        <v>14</v>
      </c>
      <c r="C1841" s="3" t="s">
        <v>8</v>
      </c>
      <c r="D1841" s="3" t="s">
        <v>13</v>
      </c>
      <c r="E1841" s="3" t="n">
        <v>114.94</v>
      </c>
      <c r="F1841" s="3" t="n">
        <v>5121952</v>
      </c>
      <c r="G1841" s="3" t="n">
        <v>3</v>
      </c>
      <c r="H1841" s="3" t="n">
        <v>612815.31</v>
      </c>
    </row>
    <row r="1842" customFormat="false" ht="15" hidden="false" customHeight="false" outlineLevel="0" collapsed="false">
      <c r="A1842" s="3" t="s">
        <v>396</v>
      </c>
      <c r="B1842" s="3" t="s">
        <v>14</v>
      </c>
      <c r="C1842" s="3" t="s">
        <v>8</v>
      </c>
      <c r="D1842" s="3" t="s">
        <v>13</v>
      </c>
      <c r="E1842" s="3" t="n">
        <v>109.62</v>
      </c>
      <c r="F1842" s="3" t="n">
        <v>7454216</v>
      </c>
      <c r="G1842" s="3" t="n">
        <v>0</v>
      </c>
      <c r="H1842" s="3" t="n">
        <v>0</v>
      </c>
    </row>
    <row r="1843" customFormat="false" ht="15" hidden="false" customHeight="false" outlineLevel="0" collapsed="false">
      <c r="A1843" s="3" t="s">
        <v>397</v>
      </c>
      <c r="B1843" s="3" t="s">
        <v>14</v>
      </c>
      <c r="C1843" s="3" t="s">
        <v>8</v>
      </c>
      <c r="D1843" s="3" t="s">
        <v>13</v>
      </c>
      <c r="E1843" s="3" t="n">
        <v>111.35</v>
      </c>
      <c r="F1843" s="3" t="n">
        <v>3654806</v>
      </c>
      <c r="G1843" s="3" t="n">
        <v>1</v>
      </c>
      <c r="H1843" s="3" t="n">
        <v>250176.14</v>
      </c>
    </row>
    <row r="1844" customFormat="false" ht="15" hidden="false" customHeight="false" outlineLevel="0" collapsed="false">
      <c r="A1844" s="3" t="s">
        <v>398</v>
      </c>
      <c r="B1844" s="3" t="s">
        <v>14</v>
      </c>
      <c r="C1844" s="3" t="s">
        <v>8</v>
      </c>
      <c r="D1844" s="3" t="s">
        <v>13</v>
      </c>
      <c r="E1844" s="3" t="n">
        <v>112.61</v>
      </c>
      <c r="F1844" s="3" t="n">
        <v>1966701</v>
      </c>
      <c r="G1844" s="3" t="n">
        <v>1</v>
      </c>
      <c r="H1844" s="3" t="n">
        <v>283163.85</v>
      </c>
    </row>
    <row r="1845" customFormat="false" ht="15" hidden="false" customHeight="false" outlineLevel="0" collapsed="false">
      <c r="A1845" s="3" t="s">
        <v>399</v>
      </c>
      <c r="B1845" s="3" t="s">
        <v>14</v>
      </c>
      <c r="C1845" s="3" t="s">
        <v>8</v>
      </c>
      <c r="D1845" s="3" t="s">
        <v>13</v>
      </c>
      <c r="E1845" s="3" t="n">
        <v>111.57</v>
      </c>
      <c r="F1845" s="3" t="n">
        <v>6653134</v>
      </c>
      <c r="G1845" s="3" t="n">
        <v>4</v>
      </c>
      <c r="H1845" s="3" t="n">
        <v>1742798.63</v>
      </c>
    </row>
    <row r="1846" customFormat="false" ht="15" hidden="false" customHeight="false" outlineLevel="0" collapsed="false">
      <c r="A1846" s="3" t="s">
        <v>400</v>
      </c>
      <c r="B1846" s="3" t="s">
        <v>14</v>
      </c>
      <c r="C1846" s="3" t="s">
        <v>8</v>
      </c>
      <c r="D1846" s="3" t="s">
        <v>13</v>
      </c>
      <c r="E1846" s="3" t="n">
        <v>111.76</v>
      </c>
      <c r="F1846" s="3" t="n">
        <v>3309828</v>
      </c>
      <c r="G1846" s="3" t="n">
        <v>3</v>
      </c>
      <c r="H1846" s="3" t="n">
        <v>494559.52</v>
      </c>
    </row>
    <row r="1847" customFormat="false" ht="15" hidden="false" customHeight="false" outlineLevel="0" collapsed="false">
      <c r="A1847" s="3" t="s">
        <v>401</v>
      </c>
      <c r="B1847" s="3" t="s">
        <v>14</v>
      </c>
      <c r="C1847" s="3" t="s">
        <v>8</v>
      </c>
      <c r="D1847" s="3" t="s">
        <v>13</v>
      </c>
      <c r="E1847" s="3" t="n">
        <v>112.02</v>
      </c>
      <c r="F1847" s="3" t="n">
        <v>6463536</v>
      </c>
      <c r="G1847" s="3" t="n">
        <v>1</v>
      </c>
      <c r="H1847" s="3" t="n">
        <v>361970.9</v>
      </c>
    </row>
    <row r="1848" customFormat="false" ht="15" hidden="false" customHeight="false" outlineLevel="0" collapsed="false">
      <c r="A1848" s="3" t="s">
        <v>402</v>
      </c>
      <c r="B1848" s="3" t="s">
        <v>14</v>
      </c>
      <c r="C1848" s="3" t="s">
        <v>8</v>
      </c>
      <c r="D1848" s="3" t="s">
        <v>13</v>
      </c>
      <c r="E1848" s="3" t="n">
        <v>113.63</v>
      </c>
      <c r="F1848" s="3" t="n">
        <v>3609174</v>
      </c>
      <c r="G1848" s="3" t="n">
        <v>0</v>
      </c>
      <c r="H1848" s="3" t="n">
        <v>0</v>
      </c>
    </row>
    <row r="1849" customFormat="false" ht="15" hidden="false" customHeight="false" outlineLevel="0" collapsed="false">
      <c r="A1849" s="3" t="s">
        <v>403</v>
      </c>
      <c r="B1849" s="3" t="s">
        <v>14</v>
      </c>
      <c r="C1849" s="3" t="s">
        <v>8</v>
      </c>
      <c r="D1849" s="3" t="s">
        <v>13</v>
      </c>
      <c r="E1849" s="3" t="n">
        <v>114.79</v>
      </c>
      <c r="F1849" s="3" t="n">
        <v>4999592</v>
      </c>
      <c r="G1849" s="3" t="n">
        <v>2</v>
      </c>
      <c r="H1849" s="3" t="n">
        <v>220559.74</v>
      </c>
    </row>
    <row r="1850" customFormat="false" ht="15" hidden="false" customHeight="false" outlineLevel="0" collapsed="false">
      <c r="A1850" s="3" t="s">
        <v>404</v>
      </c>
      <c r="B1850" s="3" t="s">
        <v>14</v>
      </c>
      <c r="C1850" s="3" t="s">
        <v>8</v>
      </c>
      <c r="D1850" s="3" t="s">
        <v>13</v>
      </c>
      <c r="E1850" s="3" t="n">
        <v>114.9</v>
      </c>
      <c r="F1850" s="3" t="n">
        <v>2313733</v>
      </c>
      <c r="G1850" s="3" t="n">
        <v>3</v>
      </c>
      <c r="H1850" s="3" t="n">
        <v>1026558.74</v>
      </c>
    </row>
    <row r="1851" customFormat="false" ht="15" hidden="false" customHeight="false" outlineLevel="0" collapsed="false">
      <c r="A1851" s="3" t="s">
        <v>405</v>
      </c>
      <c r="B1851" s="3" t="s">
        <v>14</v>
      </c>
      <c r="C1851" s="3" t="s">
        <v>8</v>
      </c>
      <c r="D1851" s="3" t="s">
        <v>13</v>
      </c>
      <c r="E1851" s="3" t="n">
        <v>116.22</v>
      </c>
      <c r="F1851" s="3" t="n">
        <v>4833902</v>
      </c>
      <c r="G1851" s="3" t="n">
        <v>1</v>
      </c>
      <c r="H1851" s="3" t="n">
        <v>60856.28</v>
      </c>
    </row>
    <row r="1852" customFormat="false" ht="15" hidden="false" customHeight="false" outlineLevel="0" collapsed="false">
      <c r="A1852" s="3" t="s">
        <v>406</v>
      </c>
      <c r="B1852" s="3" t="s">
        <v>14</v>
      </c>
      <c r="C1852" s="3" t="s">
        <v>8</v>
      </c>
      <c r="D1852" s="3" t="s">
        <v>13</v>
      </c>
      <c r="E1852" s="3" t="n">
        <v>115.99</v>
      </c>
      <c r="F1852" s="3" t="n">
        <v>1802879</v>
      </c>
      <c r="G1852" s="3" t="n">
        <v>3</v>
      </c>
      <c r="H1852" s="3" t="n">
        <v>1011111.29</v>
      </c>
    </row>
    <row r="1853" customFormat="false" ht="15" hidden="false" customHeight="false" outlineLevel="0" collapsed="false">
      <c r="A1853" s="3" t="s">
        <v>407</v>
      </c>
      <c r="B1853" s="3" t="s">
        <v>14</v>
      </c>
      <c r="C1853" s="3" t="s">
        <v>8</v>
      </c>
      <c r="D1853" s="3" t="s">
        <v>13</v>
      </c>
      <c r="E1853" s="3" t="n">
        <v>118.05</v>
      </c>
      <c r="F1853" s="3" t="n">
        <v>4281927</v>
      </c>
      <c r="G1853" s="3" t="n">
        <v>2</v>
      </c>
      <c r="H1853" s="3" t="n">
        <v>692075.48</v>
      </c>
    </row>
    <row r="1854" customFormat="false" ht="15" hidden="false" customHeight="false" outlineLevel="0" collapsed="false">
      <c r="A1854" s="3" t="s">
        <v>408</v>
      </c>
      <c r="B1854" s="3" t="s">
        <v>14</v>
      </c>
      <c r="C1854" s="3" t="s">
        <v>8</v>
      </c>
      <c r="D1854" s="3" t="s">
        <v>13</v>
      </c>
      <c r="E1854" s="3" t="n">
        <v>116.59</v>
      </c>
      <c r="F1854" s="3" t="n">
        <v>5204887</v>
      </c>
      <c r="G1854" s="3" t="n">
        <v>2</v>
      </c>
      <c r="H1854" s="3" t="n">
        <v>372610.25</v>
      </c>
    </row>
    <row r="1855" customFormat="false" ht="15" hidden="false" customHeight="false" outlineLevel="0" collapsed="false">
      <c r="A1855" s="3" t="s">
        <v>409</v>
      </c>
      <c r="B1855" s="3" t="s">
        <v>14</v>
      </c>
      <c r="C1855" s="3" t="s">
        <v>8</v>
      </c>
      <c r="D1855" s="3" t="s">
        <v>13</v>
      </c>
      <c r="E1855" s="3" t="n">
        <v>116.41</v>
      </c>
      <c r="F1855" s="3" t="n">
        <v>3780657</v>
      </c>
      <c r="G1855" s="3" t="n">
        <v>3</v>
      </c>
      <c r="H1855" s="3" t="n">
        <v>892253.16</v>
      </c>
    </row>
    <row r="1856" customFormat="false" ht="15" hidden="false" customHeight="false" outlineLevel="0" collapsed="false">
      <c r="A1856" s="3" t="s">
        <v>410</v>
      </c>
      <c r="B1856" s="3" t="s">
        <v>14</v>
      </c>
      <c r="C1856" s="3" t="s">
        <v>8</v>
      </c>
      <c r="D1856" s="3" t="s">
        <v>13</v>
      </c>
      <c r="E1856" s="3" t="n">
        <v>119.05</v>
      </c>
      <c r="F1856" s="3" t="n">
        <v>5806819</v>
      </c>
      <c r="G1856" s="3" t="n">
        <v>0</v>
      </c>
      <c r="H1856" s="3" t="n">
        <v>0</v>
      </c>
    </row>
    <row r="1857" customFormat="false" ht="15" hidden="false" customHeight="false" outlineLevel="0" collapsed="false">
      <c r="A1857" s="3" t="s">
        <v>411</v>
      </c>
      <c r="B1857" s="3" t="s">
        <v>14</v>
      </c>
      <c r="C1857" s="3" t="s">
        <v>8</v>
      </c>
      <c r="D1857" s="3" t="s">
        <v>13</v>
      </c>
      <c r="E1857" s="3" t="n">
        <v>119.8</v>
      </c>
      <c r="F1857" s="3" t="n">
        <v>3902796</v>
      </c>
      <c r="G1857" s="3" t="n">
        <v>0</v>
      </c>
      <c r="H1857" s="3" t="n">
        <v>0</v>
      </c>
    </row>
    <row r="1858" customFormat="false" ht="15" hidden="false" customHeight="false" outlineLevel="0" collapsed="false">
      <c r="A1858" s="3" t="s">
        <v>412</v>
      </c>
      <c r="B1858" s="3" t="s">
        <v>14</v>
      </c>
      <c r="C1858" s="3" t="s">
        <v>8</v>
      </c>
      <c r="D1858" s="3" t="s">
        <v>13</v>
      </c>
      <c r="E1858" s="3" t="n">
        <v>119.37</v>
      </c>
      <c r="F1858" s="3" t="n">
        <v>7234319</v>
      </c>
      <c r="G1858" s="3" t="n">
        <v>5</v>
      </c>
      <c r="H1858" s="3" t="n">
        <v>1173978.7</v>
      </c>
    </row>
    <row r="1859" customFormat="false" ht="15" hidden="false" customHeight="false" outlineLevel="0" collapsed="false">
      <c r="A1859" s="3" t="s">
        <v>413</v>
      </c>
      <c r="B1859" s="3" t="s">
        <v>14</v>
      </c>
      <c r="C1859" s="3" t="s">
        <v>8</v>
      </c>
      <c r="D1859" s="3" t="s">
        <v>13</v>
      </c>
      <c r="E1859" s="3" t="n">
        <v>118.59</v>
      </c>
      <c r="F1859" s="3" t="n">
        <v>6277936</v>
      </c>
      <c r="G1859" s="3" t="n">
        <v>0</v>
      </c>
      <c r="H1859" s="3" t="n">
        <v>0</v>
      </c>
    </row>
    <row r="1860" customFormat="false" ht="15" hidden="false" customHeight="false" outlineLevel="0" collapsed="false">
      <c r="A1860" s="3" t="s">
        <v>414</v>
      </c>
      <c r="B1860" s="3" t="s">
        <v>14</v>
      </c>
      <c r="C1860" s="3" t="s">
        <v>8</v>
      </c>
      <c r="D1860" s="3" t="s">
        <v>13</v>
      </c>
      <c r="E1860" s="3" t="n">
        <v>121.11</v>
      </c>
      <c r="F1860" s="3" t="n">
        <v>5205785</v>
      </c>
      <c r="G1860" s="3" t="n">
        <v>2</v>
      </c>
      <c r="H1860" s="3" t="n">
        <v>460240.9</v>
      </c>
    </row>
    <row r="1861" customFormat="false" ht="15" hidden="false" customHeight="false" outlineLevel="0" collapsed="false">
      <c r="A1861" s="3" t="s">
        <v>415</v>
      </c>
      <c r="B1861" s="3" t="s">
        <v>14</v>
      </c>
      <c r="C1861" s="3" t="s">
        <v>8</v>
      </c>
      <c r="D1861" s="3" t="s">
        <v>13</v>
      </c>
      <c r="E1861" s="3" t="n">
        <v>119.24</v>
      </c>
      <c r="F1861" s="3" t="n">
        <v>1303074</v>
      </c>
      <c r="G1861" s="3" t="n">
        <v>1</v>
      </c>
      <c r="H1861" s="3" t="n">
        <v>401986.13</v>
      </c>
    </row>
    <row r="1862" customFormat="false" ht="15" hidden="false" customHeight="false" outlineLevel="0" collapsed="false">
      <c r="A1862" s="3" t="s">
        <v>416</v>
      </c>
      <c r="B1862" s="3" t="s">
        <v>14</v>
      </c>
      <c r="C1862" s="3" t="s">
        <v>8</v>
      </c>
      <c r="D1862" s="3" t="s">
        <v>13</v>
      </c>
      <c r="E1862" s="3" t="n">
        <v>117.07</v>
      </c>
      <c r="F1862" s="3" t="n">
        <v>4206837</v>
      </c>
      <c r="G1862" s="3" t="n">
        <v>2</v>
      </c>
      <c r="H1862" s="3" t="n">
        <v>556795.03</v>
      </c>
    </row>
    <row r="1863" customFormat="false" ht="15" hidden="false" customHeight="false" outlineLevel="0" collapsed="false">
      <c r="A1863" s="3" t="s">
        <v>417</v>
      </c>
      <c r="B1863" s="3" t="s">
        <v>14</v>
      </c>
      <c r="C1863" s="3" t="s">
        <v>8</v>
      </c>
      <c r="D1863" s="3" t="s">
        <v>13</v>
      </c>
      <c r="E1863" s="3" t="n">
        <v>114.47</v>
      </c>
      <c r="F1863" s="3" t="n">
        <v>1051819</v>
      </c>
      <c r="G1863" s="3" t="n">
        <v>5</v>
      </c>
      <c r="H1863" s="3" t="n">
        <v>2016319.94</v>
      </c>
    </row>
    <row r="1864" customFormat="false" ht="15" hidden="false" customHeight="false" outlineLevel="0" collapsed="false">
      <c r="A1864" s="3" t="s">
        <v>418</v>
      </c>
      <c r="B1864" s="3" t="s">
        <v>14</v>
      </c>
      <c r="C1864" s="3" t="s">
        <v>8</v>
      </c>
      <c r="D1864" s="3" t="s">
        <v>13</v>
      </c>
      <c r="E1864" s="3" t="n">
        <v>117.47</v>
      </c>
      <c r="F1864" s="3" t="n">
        <v>3314407</v>
      </c>
      <c r="G1864" s="3" t="n">
        <v>3</v>
      </c>
      <c r="H1864" s="3" t="n">
        <v>941978.24</v>
      </c>
    </row>
    <row r="1865" customFormat="false" ht="15" hidden="false" customHeight="false" outlineLevel="0" collapsed="false">
      <c r="A1865" s="3" t="s">
        <v>419</v>
      </c>
      <c r="B1865" s="3" t="s">
        <v>14</v>
      </c>
      <c r="C1865" s="3" t="s">
        <v>8</v>
      </c>
      <c r="D1865" s="3" t="s">
        <v>13</v>
      </c>
      <c r="E1865" s="3" t="n">
        <v>115.66</v>
      </c>
      <c r="F1865" s="3" t="n">
        <v>1840078</v>
      </c>
      <c r="G1865" s="3" t="n">
        <v>2</v>
      </c>
      <c r="H1865" s="3" t="n">
        <v>204865.04</v>
      </c>
    </row>
    <row r="1866" customFormat="false" ht="15" hidden="false" customHeight="false" outlineLevel="0" collapsed="false">
      <c r="A1866" s="3" t="s">
        <v>420</v>
      </c>
      <c r="B1866" s="3" t="s">
        <v>14</v>
      </c>
      <c r="C1866" s="3" t="s">
        <v>8</v>
      </c>
      <c r="D1866" s="3" t="s">
        <v>13</v>
      </c>
      <c r="E1866" s="3" t="n">
        <v>119.84</v>
      </c>
      <c r="F1866" s="3" t="n">
        <v>7819369</v>
      </c>
      <c r="G1866" s="3" t="n">
        <v>3</v>
      </c>
      <c r="H1866" s="3" t="n">
        <v>1001585.22</v>
      </c>
    </row>
    <row r="1867" customFormat="false" ht="15" hidden="false" customHeight="false" outlineLevel="0" collapsed="false">
      <c r="A1867" s="3" t="s">
        <v>421</v>
      </c>
      <c r="B1867" s="3" t="s">
        <v>14</v>
      </c>
      <c r="C1867" s="3" t="s">
        <v>8</v>
      </c>
      <c r="D1867" s="3" t="s">
        <v>13</v>
      </c>
      <c r="E1867" s="3" t="n">
        <v>122.31</v>
      </c>
      <c r="F1867" s="3" t="n">
        <v>6062726</v>
      </c>
      <c r="G1867" s="3" t="n">
        <v>4</v>
      </c>
      <c r="H1867" s="3" t="n">
        <v>1145556.02</v>
      </c>
    </row>
    <row r="1868" customFormat="false" ht="15" hidden="false" customHeight="false" outlineLevel="0" collapsed="false">
      <c r="A1868" s="3" t="s">
        <v>422</v>
      </c>
      <c r="B1868" s="3" t="s">
        <v>14</v>
      </c>
      <c r="C1868" s="3" t="s">
        <v>8</v>
      </c>
      <c r="D1868" s="3" t="s">
        <v>13</v>
      </c>
      <c r="E1868" s="3" t="n">
        <v>122.2</v>
      </c>
      <c r="F1868" s="3" t="n">
        <v>672786</v>
      </c>
      <c r="G1868" s="3" t="n">
        <v>0</v>
      </c>
      <c r="H1868" s="3" t="n">
        <v>0</v>
      </c>
    </row>
    <row r="1869" customFormat="false" ht="15" hidden="false" customHeight="false" outlineLevel="0" collapsed="false">
      <c r="A1869" s="3" t="s">
        <v>423</v>
      </c>
      <c r="B1869" s="3" t="s">
        <v>14</v>
      </c>
      <c r="C1869" s="3" t="s">
        <v>8</v>
      </c>
      <c r="D1869" s="3" t="s">
        <v>13</v>
      </c>
      <c r="E1869" s="3" t="n">
        <v>120.93</v>
      </c>
      <c r="F1869" s="3" t="n">
        <v>2956547</v>
      </c>
      <c r="G1869" s="3" t="n">
        <v>0</v>
      </c>
      <c r="H1869" s="3" t="n">
        <v>0</v>
      </c>
    </row>
    <row r="1870" customFormat="false" ht="15" hidden="false" customHeight="false" outlineLevel="0" collapsed="false">
      <c r="A1870" s="3" t="s">
        <v>424</v>
      </c>
      <c r="B1870" s="3" t="s">
        <v>14</v>
      </c>
      <c r="C1870" s="3" t="s">
        <v>8</v>
      </c>
      <c r="D1870" s="3" t="s">
        <v>13</v>
      </c>
      <c r="E1870" s="3" t="n">
        <v>120.82</v>
      </c>
      <c r="F1870" s="3" t="n">
        <v>2506928</v>
      </c>
      <c r="G1870" s="3" t="n">
        <v>1</v>
      </c>
      <c r="H1870" s="3" t="n">
        <v>131843.84</v>
      </c>
    </row>
    <row r="1871" customFormat="false" ht="15" hidden="false" customHeight="false" outlineLevel="0" collapsed="false">
      <c r="A1871" s="3" t="s">
        <v>425</v>
      </c>
      <c r="B1871" s="3" t="s">
        <v>14</v>
      </c>
      <c r="C1871" s="3" t="s">
        <v>8</v>
      </c>
      <c r="D1871" s="3" t="s">
        <v>13</v>
      </c>
      <c r="E1871" s="3" t="n">
        <v>115.47</v>
      </c>
      <c r="F1871" s="3" t="n">
        <v>6088958</v>
      </c>
      <c r="G1871" s="3" t="n">
        <v>3</v>
      </c>
      <c r="H1871" s="3" t="n">
        <v>562346.93</v>
      </c>
    </row>
    <row r="1872" customFormat="false" ht="15" hidden="false" customHeight="false" outlineLevel="0" collapsed="false">
      <c r="A1872" s="3" t="s">
        <v>426</v>
      </c>
      <c r="B1872" s="3" t="s">
        <v>14</v>
      </c>
      <c r="C1872" s="3" t="s">
        <v>8</v>
      </c>
      <c r="D1872" s="3" t="s">
        <v>13</v>
      </c>
      <c r="E1872" s="3" t="n">
        <v>116.05</v>
      </c>
      <c r="F1872" s="3" t="n">
        <v>1947906</v>
      </c>
      <c r="G1872" s="3" t="n">
        <v>1</v>
      </c>
      <c r="H1872" s="3" t="n">
        <v>91392.24</v>
      </c>
    </row>
    <row r="1873" customFormat="false" ht="15" hidden="false" customHeight="false" outlineLevel="0" collapsed="false">
      <c r="A1873" s="3" t="s">
        <v>427</v>
      </c>
      <c r="B1873" s="3" t="s">
        <v>14</v>
      </c>
      <c r="C1873" s="3" t="s">
        <v>8</v>
      </c>
      <c r="D1873" s="3" t="s">
        <v>13</v>
      </c>
      <c r="E1873" s="3" t="n">
        <v>117.52</v>
      </c>
      <c r="F1873" s="3" t="n">
        <v>4877361</v>
      </c>
      <c r="G1873" s="3" t="n">
        <v>1</v>
      </c>
      <c r="H1873" s="3" t="n">
        <v>306700.14</v>
      </c>
    </row>
    <row r="1874" customFormat="false" ht="15" hidden="false" customHeight="false" outlineLevel="0" collapsed="false">
      <c r="A1874" s="3" t="s">
        <v>428</v>
      </c>
      <c r="B1874" s="3" t="s">
        <v>14</v>
      </c>
      <c r="C1874" s="3" t="s">
        <v>8</v>
      </c>
      <c r="D1874" s="3" t="s">
        <v>13</v>
      </c>
      <c r="E1874" s="3" t="n">
        <v>120.36</v>
      </c>
      <c r="F1874" s="3" t="n">
        <v>7653215</v>
      </c>
      <c r="G1874" s="3" t="n">
        <v>2</v>
      </c>
      <c r="H1874" s="3" t="n">
        <v>618841.97</v>
      </c>
    </row>
    <row r="1875" customFormat="false" ht="15" hidden="false" customHeight="false" outlineLevel="0" collapsed="false">
      <c r="A1875" s="3" t="s">
        <v>429</v>
      </c>
      <c r="B1875" s="3" t="s">
        <v>14</v>
      </c>
      <c r="C1875" s="3" t="s">
        <v>8</v>
      </c>
      <c r="D1875" s="3" t="s">
        <v>13</v>
      </c>
      <c r="E1875" s="3" t="n">
        <v>115.88</v>
      </c>
      <c r="F1875" s="3" t="n">
        <v>5171832</v>
      </c>
      <c r="G1875" s="3" t="n">
        <v>3</v>
      </c>
      <c r="H1875" s="3" t="n">
        <v>1173969.16</v>
      </c>
    </row>
    <row r="1876" customFormat="false" ht="15" hidden="false" customHeight="false" outlineLevel="0" collapsed="false">
      <c r="A1876" s="3" t="s">
        <v>430</v>
      </c>
      <c r="B1876" s="3" t="s">
        <v>14</v>
      </c>
      <c r="C1876" s="3" t="s">
        <v>8</v>
      </c>
      <c r="D1876" s="3" t="s">
        <v>13</v>
      </c>
      <c r="E1876" s="3" t="n">
        <v>116.2</v>
      </c>
      <c r="F1876" s="3" t="n">
        <v>3304703</v>
      </c>
      <c r="G1876" s="3" t="n">
        <v>3</v>
      </c>
      <c r="H1876" s="3" t="n">
        <v>564535.17</v>
      </c>
    </row>
    <row r="1877" customFormat="false" ht="15" hidden="false" customHeight="false" outlineLevel="0" collapsed="false">
      <c r="A1877" s="3" t="s">
        <v>431</v>
      </c>
      <c r="B1877" s="3" t="s">
        <v>14</v>
      </c>
      <c r="C1877" s="3" t="s">
        <v>8</v>
      </c>
      <c r="D1877" s="3" t="s">
        <v>13</v>
      </c>
      <c r="E1877" s="3" t="n">
        <v>115.68</v>
      </c>
      <c r="F1877" s="3" t="n">
        <v>4901519</v>
      </c>
      <c r="G1877" s="3" t="n">
        <v>2</v>
      </c>
      <c r="H1877" s="3" t="n">
        <v>46298.09</v>
      </c>
    </row>
    <row r="1878" customFormat="false" ht="15" hidden="false" customHeight="false" outlineLevel="0" collapsed="false">
      <c r="A1878" s="3" t="s">
        <v>432</v>
      </c>
      <c r="B1878" s="3" t="s">
        <v>14</v>
      </c>
      <c r="C1878" s="3" t="s">
        <v>8</v>
      </c>
      <c r="D1878" s="3" t="s">
        <v>13</v>
      </c>
      <c r="E1878" s="3" t="n">
        <v>115.1</v>
      </c>
      <c r="F1878" s="3" t="n">
        <v>7738589</v>
      </c>
      <c r="G1878" s="3" t="n">
        <v>7</v>
      </c>
      <c r="H1878" s="3" t="n">
        <v>1483488.09</v>
      </c>
    </row>
    <row r="1879" customFormat="false" ht="15" hidden="false" customHeight="false" outlineLevel="0" collapsed="false">
      <c r="A1879" s="3" t="s">
        <v>433</v>
      </c>
      <c r="B1879" s="3" t="s">
        <v>14</v>
      </c>
      <c r="C1879" s="3" t="s">
        <v>8</v>
      </c>
      <c r="D1879" s="3" t="s">
        <v>13</v>
      </c>
      <c r="E1879" s="3" t="n">
        <v>114.79</v>
      </c>
      <c r="F1879" s="3" t="n">
        <v>3183083</v>
      </c>
      <c r="G1879" s="3" t="n">
        <v>2</v>
      </c>
      <c r="H1879" s="3" t="n">
        <v>375940.49</v>
      </c>
    </row>
    <row r="1880" customFormat="false" ht="15" hidden="false" customHeight="false" outlineLevel="0" collapsed="false">
      <c r="A1880" s="3" t="s">
        <v>434</v>
      </c>
      <c r="B1880" s="3" t="s">
        <v>14</v>
      </c>
      <c r="C1880" s="3" t="s">
        <v>8</v>
      </c>
      <c r="D1880" s="3" t="s">
        <v>13</v>
      </c>
      <c r="E1880" s="3" t="n">
        <v>115.18</v>
      </c>
      <c r="F1880" s="3" t="n">
        <v>6346359</v>
      </c>
      <c r="G1880" s="3" t="n">
        <v>4</v>
      </c>
      <c r="H1880" s="3" t="n">
        <v>1018622.89</v>
      </c>
    </row>
    <row r="1881" customFormat="false" ht="15" hidden="false" customHeight="false" outlineLevel="0" collapsed="false">
      <c r="A1881" s="3" t="s">
        <v>435</v>
      </c>
      <c r="B1881" s="3" t="s">
        <v>14</v>
      </c>
      <c r="C1881" s="3" t="s">
        <v>8</v>
      </c>
      <c r="D1881" s="3" t="s">
        <v>13</v>
      </c>
      <c r="E1881" s="3" t="n">
        <v>116.48</v>
      </c>
      <c r="F1881" s="3" t="n">
        <v>6464295</v>
      </c>
      <c r="G1881" s="3" t="n">
        <v>1</v>
      </c>
      <c r="H1881" s="3" t="n">
        <v>144772.21</v>
      </c>
    </row>
    <row r="1882" customFormat="false" ht="15" hidden="false" customHeight="false" outlineLevel="0" collapsed="false">
      <c r="A1882" s="3" t="s">
        <v>436</v>
      </c>
      <c r="B1882" s="3" t="s">
        <v>14</v>
      </c>
      <c r="C1882" s="3" t="s">
        <v>8</v>
      </c>
      <c r="D1882" s="3" t="s">
        <v>13</v>
      </c>
      <c r="E1882" s="3" t="n">
        <v>117.74</v>
      </c>
      <c r="F1882" s="3" t="n">
        <v>5013514</v>
      </c>
      <c r="G1882" s="3" t="n">
        <v>4</v>
      </c>
      <c r="H1882" s="3" t="n">
        <v>1176368.59</v>
      </c>
    </row>
    <row r="1883" customFormat="false" ht="15" hidden="false" customHeight="false" outlineLevel="0" collapsed="false">
      <c r="A1883" s="3" t="s">
        <v>437</v>
      </c>
      <c r="B1883" s="3" t="s">
        <v>14</v>
      </c>
      <c r="C1883" s="3" t="s">
        <v>8</v>
      </c>
      <c r="D1883" s="3" t="s">
        <v>13</v>
      </c>
      <c r="E1883" s="3" t="n">
        <v>116.76</v>
      </c>
      <c r="F1883" s="3" t="n">
        <v>6949344</v>
      </c>
      <c r="G1883" s="3" t="n">
        <v>3</v>
      </c>
      <c r="H1883" s="3" t="n">
        <v>1074805.05</v>
      </c>
    </row>
    <row r="1884" customFormat="false" ht="15" hidden="false" customHeight="false" outlineLevel="0" collapsed="false">
      <c r="A1884" s="3" t="s">
        <v>438</v>
      </c>
      <c r="B1884" s="3" t="s">
        <v>14</v>
      </c>
      <c r="C1884" s="3" t="s">
        <v>8</v>
      </c>
      <c r="D1884" s="3" t="s">
        <v>13</v>
      </c>
      <c r="E1884" s="3" t="n">
        <v>116.58</v>
      </c>
      <c r="F1884" s="3" t="n">
        <v>6171509</v>
      </c>
      <c r="G1884" s="3" t="n">
        <v>1</v>
      </c>
      <c r="H1884" s="3" t="n">
        <v>472024.76</v>
      </c>
    </row>
    <row r="1885" customFormat="false" ht="15" hidden="false" customHeight="false" outlineLevel="0" collapsed="false">
      <c r="A1885" s="3" t="s">
        <v>439</v>
      </c>
      <c r="B1885" s="3" t="s">
        <v>14</v>
      </c>
      <c r="C1885" s="3" t="s">
        <v>8</v>
      </c>
      <c r="D1885" s="3" t="s">
        <v>13</v>
      </c>
      <c r="E1885" s="3" t="n">
        <v>115.81</v>
      </c>
      <c r="F1885" s="3" t="n">
        <v>7926947</v>
      </c>
      <c r="G1885" s="3" t="n">
        <v>1</v>
      </c>
      <c r="H1885" s="3" t="n">
        <v>384107.87</v>
      </c>
    </row>
    <row r="1886" customFormat="false" ht="15" hidden="false" customHeight="false" outlineLevel="0" collapsed="false">
      <c r="A1886" s="3" t="s">
        <v>440</v>
      </c>
      <c r="B1886" s="3" t="s">
        <v>14</v>
      </c>
      <c r="C1886" s="3" t="s">
        <v>8</v>
      </c>
      <c r="D1886" s="3" t="s">
        <v>13</v>
      </c>
      <c r="E1886" s="3" t="n">
        <v>117.47</v>
      </c>
      <c r="F1886" s="3" t="n">
        <v>2951560</v>
      </c>
      <c r="G1886" s="3" t="n">
        <v>3</v>
      </c>
      <c r="H1886" s="3" t="n">
        <v>1101424.35</v>
      </c>
    </row>
    <row r="1887" customFormat="false" ht="15" hidden="false" customHeight="false" outlineLevel="0" collapsed="false">
      <c r="A1887" s="3" t="s">
        <v>441</v>
      </c>
      <c r="B1887" s="3" t="s">
        <v>14</v>
      </c>
      <c r="C1887" s="3" t="s">
        <v>8</v>
      </c>
      <c r="D1887" s="3" t="s">
        <v>13</v>
      </c>
      <c r="E1887" s="3" t="n">
        <v>115.4</v>
      </c>
      <c r="F1887" s="3" t="n">
        <v>7909660</v>
      </c>
      <c r="G1887" s="3" t="n">
        <v>2</v>
      </c>
      <c r="H1887" s="3" t="n">
        <v>313256.43</v>
      </c>
    </row>
    <row r="1888" customFormat="false" ht="15" hidden="false" customHeight="false" outlineLevel="0" collapsed="false">
      <c r="A1888" s="3" t="s">
        <v>442</v>
      </c>
      <c r="B1888" s="3" t="s">
        <v>14</v>
      </c>
      <c r="C1888" s="3" t="s">
        <v>8</v>
      </c>
      <c r="D1888" s="3" t="s">
        <v>13</v>
      </c>
      <c r="E1888" s="3" t="n">
        <v>117.22</v>
      </c>
      <c r="F1888" s="3" t="n">
        <v>3521080</v>
      </c>
      <c r="G1888" s="3" t="n">
        <v>0</v>
      </c>
      <c r="H1888" s="3" t="n">
        <v>0</v>
      </c>
    </row>
    <row r="1889" customFormat="false" ht="15" hidden="false" customHeight="false" outlineLevel="0" collapsed="false">
      <c r="A1889" s="3" t="s">
        <v>443</v>
      </c>
      <c r="B1889" s="3" t="s">
        <v>14</v>
      </c>
      <c r="C1889" s="3" t="s">
        <v>8</v>
      </c>
      <c r="D1889" s="3" t="s">
        <v>13</v>
      </c>
      <c r="E1889" s="3" t="n">
        <v>120.95</v>
      </c>
      <c r="F1889" s="3" t="n">
        <v>1213398</v>
      </c>
      <c r="G1889" s="3" t="n">
        <v>2</v>
      </c>
      <c r="H1889" s="3" t="n">
        <v>220804.55</v>
      </c>
    </row>
    <row r="1890" customFormat="false" ht="15" hidden="false" customHeight="false" outlineLevel="0" collapsed="false">
      <c r="A1890" s="3" t="s">
        <v>444</v>
      </c>
      <c r="B1890" s="3" t="s">
        <v>14</v>
      </c>
      <c r="C1890" s="3" t="s">
        <v>8</v>
      </c>
      <c r="D1890" s="3" t="s">
        <v>13</v>
      </c>
      <c r="E1890" s="3" t="n">
        <v>117.98</v>
      </c>
      <c r="F1890" s="3" t="n">
        <v>6152692</v>
      </c>
      <c r="G1890" s="3" t="n">
        <v>1</v>
      </c>
      <c r="H1890" s="3" t="n">
        <v>276894.66</v>
      </c>
    </row>
    <row r="1891" customFormat="false" ht="15" hidden="false" customHeight="false" outlineLevel="0" collapsed="false">
      <c r="A1891" s="3" t="s">
        <v>445</v>
      </c>
      <c r="B1891" s="3" t="s">
        <v>14</v>
      </c>
      <c r="C1891" s="3" t="s">
        <v>8</v>
      </c>
      <c r="D1891" s="3" t="s">
        <v>13</v>
      </c>
      <c r="E1891" s="3" t="n">
        <v>115.77</v>
      </c>
      <c r="F1891" s="3" t="n">
        <v>5723427</v>
      </c>
      <c r="G1891" s="3" t="n">
        <v>2</v>
      </c>
      <c r="H1891" s="3" t="n">
        <v>787630.09</v>
      </c>
    </row>
    <row r="1892" customFormat="false" ht="15" hidden="false" customHeight="false" outlineLevel="0" collapsed="false">
      <c r="A1892" s="3" t="s">
        <v>446</v>
      </c>
      <c r="B1892" s="3" t="s">
        <v>14</v>
      </c>
      <c r="C1892" s="3" t="s">
        <v>8</v>
      </c>
      <c r="D1892" s="3" t="s">
        <v>13</v>
      </c>
      <c r="E1892" s="3" t="n">
        <v>117.32</v>
      </c>
      <c r="F1892" s="3" t="n">
        <v>1410597</v>
      </c>
      <c r="G1892" s="3" t="n">
        <v>2</v>
      </c>
      <c r="H1892" s="3" t="n">
        <v>529834.84</v>
      </c>
    </row>
    <row r="1893" customFormat="false" ht="15" hidden="false" customHeight="false" outlineLevel="0" collapsed="false">
      <c r="A1893" s="3" t="s">
        <v>447</v>
      </c>
      <c r="B1893" s="3" t="s">
        <v>14</v>
      </c>
      <c r="C1893" s="3" t="s">
        <v>8</v>
      </c>
      <c r="D1893" s="3" t="s">
        <v>13</v>
      </c>
      <c r="E1893" s="3" t="n">
        <v>115.25</v>
      </c>
      <c r="F1893" s="3" t="n">
        <v>1288517</v>
      </c>
      <c r="G1893" s="3" t="n">
        <v>7</v>
      </c>
      <c r="H1893" s="3" t="n">
        <v>1846170.73</v>
      </c>
    </row>
    <row r="1894" customFormat="false" ht="15" hidden="false" customHeight="false" outlineLevel="0" collapsed="false">
      <c r="A1894" s="3" t="s">
        <v>448</v>
      </c>
      <c r="B1894" s="3" t="s">
        <v>14</v>
      </c>
      <c r="C1894" s="3" t="s">
        <v>8</v>
      </c>
      <c r="D1894" s="3" t="s">
        <v>13</v>
      </c>
      <c r="E1894" s="3" t="n">
        <v>117.29</v>
      </c>
      <c r="F1894" s="3" t="n">
        <v>1776435</v>
      </c>
      <c r="G1894" s="3" t="n">
        <v>0</v>
      </c>
      <c r="H1894" s="3" t="n">
        <v>0</v>
      </c>
    </row>
    <row r="1895" customFormat="false" ht="15" hidden="false" customHeight="false" outlineLevel="0" collapsed="false">
      <c r="A1895" s="3" t="s">
        <v>449</v>
      </c>
      <c r="B1895" s="3" t="s">
        <v>14</v>
      </c>
      <c r="C1895" s="3" t="s">
        <v>8</v>
      </c>
      <c r="D1895" s="3" t="s">
        <v>13</v>
      </c>
      <c r="E1895" s="3" t="n">
        <v>118.92</v>
      </c>
      <c r="F1895" s="3" t="n">
        <v>7505827</v>
      </c>
      <c r="G1895" s="3" t="n">
        <v>1</v>
      </c>
      <c r="H1895" s="3" t="n">
        <v>494208</v>
      </c>
    </row>
    <row r="1896" customFormat="false" ht="15" hidden="false" customHeight="false" outlineLevel="0" collapsed="false">
      <c r="A1896" s="3" t="s">
        <v>450</v>
      </c>
      <c r="B1896" s="3" t="s">
        <v>14</v>
      </c>
      <c r="C1896" s="3" t="s">
        <v>8</v>
      </c>
      <c r="D1896" s="3" t="s">
        <v>13</v>
      </c>
      <c r="E1896" s="3" t="n">
        <v>123.22</v>
      </c>
      <c r="F1896" s="3" t="n">
        <v>1331026</v>
      </c>
      <c r="G1896" s="3" t="n">
        <v>2</v>
      </c>
      <c r="H1896" s="3" t="n">
        <v>986850.04</v>
      </c>
    </row>
    <row r="1897" customFormat="false" ht="15" hidden="false" customHeight="false" outlineLevel="0" collapsed="false">
      <c r="A1897" s="3" t="s">
        <v>451</v>
      </c>
      <c r="B1897" s="3" t="s">
        <v>14</v>
      </c>
      <c r="C1897" s="3" t="s">
        <v>8</v>
      </c>
      <c r="D1897" s="3" t="s">
        <v>13</v>
      </c>
      <c r="E1897" s="3" t="n">
        <v>124.03</v>
      </c>
      <c r="F1897" s="3" t="n">
        <v>2524340</v>
      </c>
      <c r="G1897" s="3" t="n">
        <v>0</v>
      </c>
      <c r="H1897" s="3" t="n">
        <v>0</v>
      </c>
    </row>
    <row r="1898" customFormat="false" ht="15" hidden="false" customHeight="false" outlineLevel="0" collapsed="false">
      <c r="A1898" s="3" t="s">
        <v>452</v>
      </c>
      <c r="B1898" s="3" t="s">
        <v>14</v>
      </c>
      <c r="C1898" s="3" t="s">
        <v>8</v>
      </c>
      <c r="D1898" s="3" t="s">
        <v>13</v>
      </c>
      <c r="E1898" s="3" t="n">
        <v>123.73</v>
      </c>
      <c r="F1898" s="3" t="n">
        <v>1447165</v>
      </c>
      <c r="G1898" s="3" t="n">
        <v>4</v>
      </c>
      <c r="H1898" s="3" t="n">
        <v>985054.89</v>
      </c>
    </row>
    <row r="1899" customFormat="false" ht="15" hidden="false" customHeight="false" outlineLevel="0" collapsed="false">
      <c r="A1899" s="3" t="s">
        <v>453</v>
      </c>
      <c r="B1899" s="3" t="s">
        <v>14</v>
      </c>
      <c r="C1899" s="3" t="s">
        <v>8</v>
      </c>
      <c r="D1899" s="3" t="s">
        <v>13</v>
      </c>
      <c r="E1899" s="3" t="n">
        <v>126.13</v>
      </c>
      <c r="F1899" s="3" t="n">
        <v>3850848</v>
      </c>
      <c r="G1899" s="3" t="n">
        <v>6</v>
      </c>
      <c r="H1899" s="3" t="n">
        <v>1492235.56</v>
      </c>
    </row>
    <row r="1900" customFormat="false" ht="15" hidden="false" customHeight="false" outlineLevel="0" collapsed="false">
      <c r="A1900" s="3" t="s">
        <v>454</v>
      </c>
      <c r="B1900" s="3" t="s">
        <v>14</v>
      </c>
      <c r="C1900" s="3" t="s">
        <v>8</v>
      </c>
      <c r="D1900" s="3" t="s">
        <v>13</v>
      </c>
      <c r="E1900" s="3" t="n">
        <v>123.22</v>
      </c>
      <c r="F1900" s="3" t="n">
        <v>5459517</v>
      </c>
      <c r="G1900" s="3" t="n">
        <v>3</v>
      </c>
      <c r="H1900" s="3" t="n">
        <v>1268612.61</v>
      </c>
    </row>
    <row r="1901" customFormat="false" ht="15" hidden="false" customHeight="false" outlineLevel="0" collapsed="false">
      <c r="A1901" s="3" t="s">
        <v>455</v>
      </c>
      <c r="B1901" s="3" t="s">
        <v>14</v>
      </c>
      <c r="C1901" s="3" t="s">
        <v>8</v>
      </c>
      <c r="D1901" s="3" t="s">
        <v>13</v>
      </c>
      <c r="E1901" s="3" t="n">
        <v>125.14</v>
      </c>
      <c r="F1901" s="3" t="n">
        <v>2721756</v>
      </c>
      <c r="G1901" s="3" t="n">
        <v>0</v>
      </c>
      <c r="H1901" s="3" t="n">
        <v>0</v>
      </c>
    </row>
    <row r="1902" customFormat="false" ht="15" hidden="false" customHeight="false" outlineLevel="0" collapsed="false">
      <c r="A1902" s="3" t="s">
        <v>456</v>
      </c>
      <c r="B1902" s="3" t="s">
        <v>14</v>
      </c>
      <c r="C1902" s="3" t="s">
        <v>8</v>
      </c>
      <c r="D1902" s="3" t="s">
        <v>13</v>
      </c>
      <c r="E1902" s="3" t="n">
        <v>124.84</v>
      </c>
      <c r="F1902" s="3" t="n">
        <v>5446105</v>
      </c>
      <c r="G1902" s="3" t="n">
        <v>2</v>
      </c>
      <c r="H1902" s="3" t="n">
        <v>974792.9</v>
      </c>
    </row>
    <row r="1903" customFormat="false" ht="15" hidden="false" customHeight="false" outlineLevel="0" collapsed="false">
      <c r="A1903" s="3" t="s">
        <v>457</v>
      </c>
      <c r="B1903" s="3" t="s">
        <v>14</v>
      </c>
      <c r="C1903" s="3" t="s">
        <v>8</v>
      </c>
      <c r="D1903" s="3" t="s">
        <v>13</v>
      </c>
      <c r="E1903" s="3" t="n">
        <v>124.69</v>
      </c>
      <c r="F1903" s="3" t="n">
        <v>598460</v>
      </c>
      <c r="G1903" s="3" t="n">
        <v>2</v>
      </c>
      <c r="H1903" s="3" t="n">
        <v>295235.33</v>
      </c>
    </row>
    <row r="1904" customFormat="false" ht="15" hidden="false" customHeight="false" outlineLevel="0" collapsed="false">
      <c r="A1904" s="3" t="s">
        <v>458</v>
      </c>
      <c r="B1904" s="3" t="s">
        <v>14</v>
      </c>
      <c r="C1904" s="3" t="s">
        <v>8</v>
      </c>
      <c r="D1904" s="3" t="s">
        <v>13</v>
      </c>
      <c r="E1904" s="3" t="n">
        <v>123.16</v>
      </c>
      <c r="F1904" s="3" t="n">
        <v>1284010</v>
      </c>
      <c r="G1904" s="3" t="n">
        <v>2</v>
      </c>
      <c r="H1904" s="3" t="n">
        <v>575441.28</v>
      </c>
    </row>
    <row r="1905" customFormat="false" ht="15" hidden="false" customHeight="false" outlineLevel="0" collapsed="false">
      <c r="A1905" s="3" t="s">
        <v>459</v>
      </c>
      <c r="B1905" s="3" t="s">
        <v>14</v>
      </c>
      <c r="C1905" s="3" t="s">
        <v>8</v>
      </c>
      <c r="D1905" s="3" t="s">
        <v>13</v>
      </c>
      <c r="E1905" s="3" t="n">
        <v>123.91</v>
      </c>
      <c r="F1905" s="3" t="n">
        <v>2838690</v>
      </c>
      <c r="G1905" s="3" t="n">
        <v>2</v>
      </c>
      <c r="H1905" s="3" t="n">
        <v>346944.08</v>
      </c>
    </row>
    <row r="1906" customFormat="false" ht="15" hidden="false" customHeight="false" outlineLevel="0" collapsed="false">
      <c r="A1906" s="3" t="s">
        <v>460</v>
      </c>
      <c r="B1906" s="3" t="s">
        <v>14</v>
      </c>
      <c r="C1906" s="3" t="s">
        <v>8</v>
      </c>
      <c r="D1906" s="3" t="s">
        <v>13</v>
      </c>
      <c r="E1906" s="3" t="n">
        <v>126.78</v>
      </c>
      <c r="F1906" s="3" t="n">
        <v>7355939</v>
      </c>
      <c r="G1906" s="3" t="n">
        <v>5</v>
      </c>
      <c r="H1906" s="3" t="n">
        <v>1609522.47</v>
      </c>
    </row>
    <row r="1907" customFormat="false" ht="15" hidden="false" customHeight="false" outlineLevel="0" collapsed="false">
      <c r="A1907" s="3" t="s">
        <v>461</v>
      </c>
      <c r="B1907" s="3" t="s">
        <v>14</v>
      </c>
      <c r="C1907" s="3" t="s">
        <v>8</v>
      </c>
      <c r="D1907" s="3" t="s">
        <v>13</v>
      </c>
      <c r="E1907" s="3" t="n">
        <v>127.19</v>
      </c>
      <c r="F1907" s="3" t="n">
        <v>6350157</v>
      </c>
      <c r="G1907" s="3" t="n">
        <v>0</v>
      </c>
      <c r="H1907" s="3" t="n">
        <v>0</v>
      </c>
    </row>
    <row r="1908" customFormat="false" ht="15" hidden="false" customHeight="false" outlineLevel="0" collapsed="false">
      <c r="A1908" s="3" t="s">
        <v>462</v>
      </c>
      <c r="B1908" s="3" t="s">
        <v>14</v>
      </c>
      <c r="C1908" s="3" t="s">
        <v>8</v>
      </c>
      <c r="D1908" s="3" t="s">
        <v>13</v>
      </c>
      <c r="E1908" s="3" t="n">
        <v>129.31</v>
      </c>
      <c r="F1908" s="3" t="n">
        <v>2803600</v>
      </c>
      <c r="G1908" s="3" t="n">
        <v>0</v>
      </c>
      <c r="H1908" s="3" t="n">
        <v>0</v>
      </c>
    </row>
    <row r="1909" customFormat="false" ht="15" hidden="false" customHeight="false" outlineLevel="0" collapsed="false">
      <c r="A1909" s="3" t="s">
        <v>463</v>
      </c>
      <c r="B1909" s="3" t="s">
        <v>14</v>
      </c>
      <c r="C1909" s="3" t="s">
        <v>8</v>
      </c>
      <c r="D1909" s="3" t="s">
        <v>13</v>
      </c>
      <c r="E1909" s="3" t="n">
        <v>131.6</v>
      </c>
      <c r="F1909" s="3" t="n">
        <v>2304218</v>
      </c>
      <c r="G1909" s="3" t="n">
        <v>1</v>
      </c>
      <c r="H1909" s="3" t="n">
        <v>70132.14</v>
      </c>
    </row>
    <row r="1910" customFormat="false" ht="15" hidden="false" customHeight="false" outlineLevel="0" collapsed="false">
      <c r="A1910" s="3" t="s">
        <v>464</v>
      </c>
      <c r="B1910" s="3" t="s">
        <v>14</v>
      </c>
      <c r="C1910" s="3" t="s">
        <v>8</v>
      </c>
      <c r="D1910" s="3" t="s">
        <v>13</v>
      </c>
      <c r="E1910" s="3" t="n">
        <v>129.09</v>
      </c>
      <c r="F1910" s="3" t="n">
        <v>5464141</v>
      </c>
      <c r="G1910" s="3" t="n">
        <v>1</v>
      </c>
      <c r="H1910" s="3" t="n">
        <v>542676.53</v>
      </c>
    </row>
    <row r="1911" customFormat="false" ht="15" hidden="false" customHeight="false" outlineLevel="0" collapsed="false">
      <c r="A1911" s="3" t="s">
        <v>465</v>
      </c>
      <c r="B1911" s="3" t="s">
        <v>14</v>
      </c>
      <c r="C1911" s="3" t="s">
        <v>8</v>
      </c>
      <c r="D1911" s="3" t="s">
        <v>13</v>
      </c>
      <c r="E1911" s="3" t="n">
        <v>127.33</v>
      </c>
      <c r="F1911" s="3" t="n">
        <v>1629650</v>
      </c>
      <c r="G1911" s="3" t="n">
        <v>0</v>
      </c>
      <c r="H1911" s="3" t="n">
        <v>0</v>
      </c>
    </row>
    <row r="1912" customFormat="false" ht="15" hidden="false" customHeight="false" outlineLevel="0" collapsed="false">
      <c r="A1912" s="3" t="s">
        <v>466</v>
      </c>
      <c r="B1912" s="3" t="s">
        <v>14</v>
      </c>
      <c r="C1912" s="3" t="s">
        <v>8</v>
      </c>
      <c r="D1912" s="3" t="s">
        <v>13</v>
      </c>
      <c r="E1912" s="3" t="n">
        <v>127.85</v>
      </c>
      <c r="F1912" s="3" t="n">
        <v>2544416</v>
      </c>
      <c r="G1912" s="3" t="n">
        <v>0</v>
      </c>
      <c r="H1912" s="3" t="n">
        <v>0</v>
      </c>
    </row>
    <row r="1913" customFormat="false" ht="15" hidden="false" customHeight="false" outlineLevel="0" collapsed="false">
      <c r="A1913" s="3" t="s">
        <v>467</v>
      </c>
      <c r="B1913" s="3" t="s">
        <v>14</v>
      </c>
      <c r="C1913" s="3" t="s">
        <v>8</v>
      </c>
      <c r="D1913" s="3" t="s">
        <v>13</v>
      </c>
      <c r="E1913" s="3" t="n">
        <v>130.55</v>
      </c>
      <c r="F1913" s="3" t="n">
        <v>3520190</v>
      </c>
      <c r="G1913" s="3" t="n">
        <v>1</v>
      </c>
      <c r="H1913" s="3" t="n">
        <v>121067.4</v>
      </c>
    </row>
    <row r="1914" customFormat="false" ht="15" hidden="false" customHeight="false" outlineLevel="0" collapsed="false">
      <c r="A1914" s="3" t="s">
        <v>468</v>
      </c>
      <c r="B1914" s="3" t="s">
        <v>14</v>
      </c>
      <c r="C1914" s="3" t="s">
        <v>8</v>
      </c>
      <c r="D1914" s="3" t="s">
        <v>13</v>
      </c>
      <c r="E1914" s="3" t="n">
        <v>132.5</v>
      </c>
      <c r="F1914" s="3" t="n">
        <v>3751740</v>
      </c>
      <c r="G1914" s="3" t="n">
        <v>3</v>
      </c>
      <c r="H1914" s="3" t="n">
        <v>891462.04</v>
      </c>
    </row>
    <row r="1915" customFormat="false" ht="15" hidden="false" customHeight="false" outlineLevel="0" collapsed="false">
      <c r="A1915" s="3" t="s">
        <v>469</v>
      </c>
      <c r="B1915" s="3" t="s">
        <v>14</v>
      </c>
      <c r="C1915" s="3" t="s">
        <v>8</v>
      </c>
      <c r="D1915" s="3" t="s">
        <v>13</v>
      </c>
      <c r="E1915" s="3" t="n">
        <v>131.05</v>
      </c>
      <c r="F1915" s="3" t="n">
        <v>767659</v>
      </c>
      <c r="G1915" s="3" t="n">
        <v>2</v>
      </c>
      <c r="H1915" s="3" t="n">
        <v>522059.71</v>
      </c>
    </row>
    <row r="1916" customFormat="false" ht="15" hidden="false" customHeight="false" outlineLevel="0" collapsed="false">
      <c r="A1916" s="3" t="s">
        <v>470</v>
      </c>
      <c r="B1916" s="3" t="s">
        <v>14</v>
      </c>
      <c r="C1916" s="3" t="s">
        <v>8</v>
      </c>
      <c r="D1916" s="3" t="s">
        <v>13</v>
      </c>
      <c r="E1916" s="3" t="n">
        <v>127.95</v>
      </c>
      <c r="F1916" s="3" t="n">
        <v>2198487</v>
      </c>
      <c r="G1916" s="3" t="n">
        <v>2</v>
      </c>
      <c r="H1916" s="3" t="n">
        <v>890170.91</v>
      </c>
    </row>
    <row r="1917" customFormat="false" ht="15" hidden="false" customHeight="false" outlineLevel="0" collapsed="false">
      <c r="A1917" s="3" t="s">
        <v>471</v>
      </c>
      <c r="B1917" s="3" t="s">
        <v>14</v>
      </c>
      <c r="C1917" s="3" t="s">
        <v>8</v>
      </c>
      <c r="D1917" s="3" t="s">
        <v>13</v>
      </c>
      <c r="E1917" s="3" t="n">
        <v>125.28</v>
      </c>
      <c r="F1917" s="3" t="n">
        <v>7096457</v>
      </c>
      <c r="G1917" s="3" t="n">
        <v>3</v>
      </c>
      <c r="H1917" s="3" t="n">
        <v>744434.98</v>
      </c>
    </row>
    <row r="1918" customFormat="false" ht="15" hidden="false" customHeight="false" outlineLevel="0" collapsed="false">
      <c r="A1918" s="3" t="s">
        <v>472</v>
      </c>
      <c r="B1918" s="3" t="s">
        <v>14</v>
      </c>
      <c r="C1918" s="3" t="s">
        <v>8</v>
      </c>
      <c r="D1918" s="3" t="s">
        <v>13</v>
      </c>
      <c r="E1918" s="3" t="n">
        <v>122.81</v>
      </c>
      <c r="F1918" s="3" t="n">
        <v>3107248</v>
      </c>
      <c r="G1918" s="3" t="n">
        <v>1</v>
      </c>
      <c r="H1918" s="3" t="n">
        <v>457013.22</v>
      </c>
    </row>
    <row r="1919" customFormat="false" ht="15" hidden="false" customHeight="false" outlineLevel="0" collapsed="false">
      <c r="A1919" s="3" t="s">
        <v>473</v>
      </c>
      <c r="B1919" s="3" t="s">
        <v>14</v>
      </c>
      <c r="C1919" s="3" t="s">
        <v>8</v>
      </c>
      <c r="D1919" s="3" t="s">
        <v>13</v>
      </c>
      <c r="E1919" s="3" t="n">
        <v>122.1</v>
      </c>
      <c r="F1919" s="3" t="n">
        <v>5753534</v>
      </c>
      <c r="G1919" s="3" t="n">
        <v>1</v>
      </c>
      <c r="H1919" s="3" t="n">
        <v>364767</v>
      </c>
    </row>
    <row r="1920" customFormat="false" ht="15" hidden="false" customHeight="false" outlineLevel="0" collapsed="false">
      <c r="A1920" s="3" t="s">
        <v>474</v>
      </c>
      <c r="B1920" s="3" t="s">
        <v>14</v>
      </c>
      <c r="C1920" s="3" t="s">
        <v>8</v>
      </c>
      <c r="D1920" s="3" t="s">
        <v>13</v>
      </c>
      <c r="E1920" s="3" t="n">
        <v>124.96</v>
      </c>
      <c r="F1920" s="3" t="n">
        <v>2289646</v>
      </c>
      <c r="G1920" s="3" t="n">
        <v>1</v>
      </c>
      <c r="H1920" s="3" t="n">
        <v>95246.76</v>
      </c>
    </row>
    <row r="1921" customFormat="false" ht="15" hidden="false" customHeight="false" outlineLevel="0" collapsed="false">
      <c r="A1921" s="3" t="s">
        <v>475</v>
      </c>
      <c r="B1921" s="3" t="s">
        <v>14</v>
      </c>
      <c r="C1921" s="3" t="s">
        <v>8</v>
      </c>
      <c r="D1921" s="3" t="s">
        <v>13</v>
      </c>
      <c r="E1921" s="3" t="n">
        <v>124.61</v>
      </c>
      <c r="F1921" s="3" t="n">
        <v>595511</v>
      </c>
      <c r="G1921" s="3" t="n">
        <v>1</v>
      </c>
      <c r="H1921" s="3" t="n">
        <v>604724.96</v>
      </c>
    </row>
    <row r="1922" customFormat="false" ht="15" hidden="false" customHeight="false" outlineLevel="0" collapsed="false">
      <c r="A1922" s="3" t="s">
        <v>476</v>
      </c>
      <c r="B1922" s="3" t="s">
        <v>14</v>
      </c>
      <c r="C1922" s="3" t="s">
        <v>8</v>
      </c>
      <c r="D1922" s="3" t="s">
        <v>13</v>
      </c>
      <c r="E1922" s="3" t="n">
        <v>125.38</v>
      </c>
      <c r="F1922" s="3" t="n">
        <v>2478741</v>
      </c>
      <c r="G1922" s="3" t="n">
        <v>2</v>
      </c>
      <c r="H1922" s="3" t="n">
        <v>326997.89</v>
      </c>
    </row>
    <row r="1923" customFormat="false" ht="15" hidden="false" customHeight="false" outlineLevel="0" collapsed="false">
      <c r="A1923" s="3" t="s">
        <v>477</v>
      </c>
      <c r="B1923" s="3" t="s">
        <v>14</v>
      </c>
      <c r="C1923" s="3" t="s">
        <v>8</v>
      </c>
      <c r="D1923" s="3" t="s">
        <v>13</v>
      </c>
      <c r="E1923" s="3" t="n">
        <v>128.38</v>
      </c>
      <c r="F1923" s="3" t="n">
        <v>4873691</v>
      </c>
      <c r="G1923" s="3" t="n">
        <v>1</v>
      </c>
      <c r="H1923" s="3" t="n">
        <v>175688.8</v>
      </c>
    </row>
    <row r="1924" customFormat="false" ht="15" hidden="false" customHeight="false" outlineLevel="0" collapsed="false">
      <c r="A1924" s="3" t="s">
        <v>478</v>
      </c>
      <c r="B1924" s="3" t="s">
        <v>14</v>
      </c>
      <c r="C1924" s="3" t="s">
        <v>8</v>
      </c>
      <c r="D1924" s="3" t="s">
        <v>13</v>
      </c>
      <c r="E1924" s="3" t="n">
        <v>129.99</v>
      </c>
      <c r="F1924" s="3" t="n">
        <v>6641948</v>
      </c>
      <c r="G1924" s="3" t="n">
        <v>0</v>
      </c>
      <c r="H1924" s="3" t="n">
        <v>0</v>
      </c>
    </row>
    <row r="1925" customFormat="false" ht="15" hidden="false" customHeight="false" outlineLevel="0" collapsed="false">
      <c r="A1925" s="3" t="s">
        <v>479</v>
      </c>
      <c r="B1925" s="3" t="s">
        <v>14</v>
      </c>
      <c r="C1925" s="3" t="s">
        <v>8</v>
      </c>
      <c r="D1925" s="3" t="s">
        <v>13</v>
      </c>
      <c r="E1925" s="3" t="n">
        <v>123.47</v>
      </c>
      <c r="F1925" s="3" t="n">
        <v>1599372</v>
      </c>
      <c r="G1925" s="3" t="n">
        <v>5</v>
      </c>
      <c r="H1925" s="3" t="n">
        <v>1498001.27</v>
      </c>
    </row>
    <row r="1926" customFormat="false" ht="15" hidden="false" customHeight="false" outlineLevel="0" collapsed="false">
      <c r="A1926" s="3" t="s">
        <v>480</v>
      </c>
      <c r="B1926" s="3" t="s">
        <v>14</v>
      </c>
      <c r="C1926" s="3" t="s">
        <v>8</v>
      </c>
      <c r="D1926" s="3" t="s">
        <v>13</v>
      </c>
      <c r="E1926" s="3" t="n">
        <v>120.68</v>
      </c>
      <c r="F1926" s="3" t="n">
        <v>3894622</v>
      </c>
      <c r="G1926" s="3" t="n">
        <v>1</v>
      </c>
      <c r="H1926" s="3" t="n">
        <v>138355.36</v>
      </c>
    </row>
    <row r="1927" customFormat="false" ht="15" hidden="false" customHeight="false" outlineLevel="0" collapsed="false">
      <c r="A1927" s="3" t="s">
        <v>481</v>
      </c>
      <c r="B1927" s="3" t="s">
        <v>14</v>
      </c>
      <c r="C1927" s="3" t="s">
        <v>8</v>
      </c>
      <c r="D1927" s="3" t="s">
        <v>13</v>
      </c>
      <c r="E1927" s="3" t="n">
        <v>120.04</v>
      </c>
      <c r="F1927" s="3" t="n">
        <v>601707</v>
      </c>
      <c r="G1927" s="3" t="n">
        <v>4</v>
      </c>
      <c r="H1927" s="3" t="n">
        <v>1077215.55</v>
      </c>
    </row>
    <row r="1928" customFormat="false" ht="15" hidden="false" customHeight="false" outlineLevel="0" collapsed="false">
      <c r="A1928" s="3" t="s">
        <v>482</v>
      </c>
      <c r="B1928" s="3" t="s">
        <v>14</v>
      </c>
      <c r="C1928" s="3" t="s">
        <v>8</v>
      </c>
      <c r="D1928" s="3" t="s">
        <v>13</v>
      </c>
      <c r="E1928" s="3" t="n">
        <v>113.52</v>
      </c>
      <c r="F1928" s="3" t="n">
        <v>6308947</v>
      </c>
      <c r="G1928" s="3" t="n">
        <v>2</v>
      </c>
      <c r="H1928" s="3" t="n">
        <v>1000993.95</v>
      </c>
    </row>
    <row r="1929" customFormat="false" ht="15" hidden="false" customHeight="false" outlineLevel="0" collapsed="false">
      <c r="A1929" s="3" t="s">
        <v>483</v>
      </c>
      <c r="B1929" s="3" t="s">
        <v>14</v>
      </c>
      <c r="C1929" s="3" t="s">
        <v>8</v>
      </c>
      <c r="D1929" s="3" t="s">
        <v>13</v>
      </c>
      <c r="E1929" s="3" t="n">
        <v>116.25</v>
      </c>
      <c r="F1929" s="3" t="n">
        <v>5961616</v>
      </c>
      <c r="G1929" s="3" t="n">
        <v>2</v>
      </c>
      <c r="H1929" s="3" t="n">
        <v>1126069.16</v>
      </c>
    </row>
    <row r="1930" customFormat="false" ht="15" hidden="false" customHeight="false" outlineLevel="0" collapsed="false">
      <c r="A1930" s="3" t="s">
        <v>484</v>
      </c>
      <c r="B1930" s="3" t="s">
        <v>14</v>
      </c>
      <c r="C1930" s="3" t="s">
        <v>8</v>
      </c>
      <c r="D1930" s="3" t="s">
        <v>13</v>
      </c>
      <c r="E1930" s="3" t="n">
        <v>112.71</v>
      </c>
      <c r="F1930" s="3" t="n">
        <v>5445251</v>
      </c>
      <c r="G1930" s="3" t="n">
        <v>2</v>
      </c>
      <c r="H1930" s="3" t="n">
        <v>983029.75</v>
      </c>
    </row>
    <row r="1931" customFormat="false" ht="15" hidden="false" customHeight="false" outlineLevel="0" collapsed="false">
      <c r="A1931" s="3" t="s">
        <v>485</v>
      </c>
      <c r="B1931" s="3" t="s">
        <v>14</v>
      </c>
      <c r="C1931" s="3" t="s">
        <v>8</v>
      </c>
      <c r="D1931" s="3" t="s">
        <v>13</v>
      </c>
      <c r="E1931" s="3" t="n">
        <v>114.2</v>
      </c>
      <c r="F1931" s="3" t="n">
        <v>3195649</v>
      </c>
      <c r="G1931" s="3" t="n">
        <v>4</v>
      </c>
      <c r="H1931" s="3" t="n">
        <v>1311123.5</v>
      </c>
    </row>
    <row r="1932" customFormat="false" ht="15" hidden="false" customHeight="false" outlineLevel="0" collapsed="false">
      <c r="A1932" s="3" t="s">
        <v>486</v>
      </c>
      <c r="B1932" s="3" t="s">
        <v>14</v>
      </c>
      <c r="C1932" s="3" t="s">
        <v>8</v>
      </c>
      <c r="D1932" s="3" t="s">
        <v>13</v>
      </c>
      <c r="E1932" s="3" t="n">
        <v>116.06</v>
      </c>
      <c r="F1932" s="3" t="n">
        <v>5290503</v>
      </c>
      <c r="G1932" s="3" t="n">
        <v>0</v>
      </c>
      <c r="H1932" s="3" t="n">
        <v>0</v>
      </c>
    </row>
    <row r="1933" customFormat="false" ht="15" hidden="false" customHeight="false" outlineLevel="0" collapsed="false">
      <c r="A1933" s="3" t="s">
        <v>487</v>
      </c>
      <c r="B1933" s="3" t="s">
        <v>14</v>
      </c>
      <c r="C1933" s="3" t="s">
        <v>8</v>
      </c>
      <c r="D1933" s="3" t="s">
        <v>13</v>
      </c>
      <c r="E1933" s="3" t="n">
        <v>120.23</v>
      </c>
      <c r="F1933" s="3" t="n">
        <v>7687295</v>
      </c>
      <c r="G1933" s="3" t="n">
        <v>1</v>
      </c>
      <c r="H1933" s="3" t="n">
        <v>385142.31</v>
      </c>
    </row>
    <row r="1934" customFormat="false" ht="15" hidden="false" customHeight="false" outlineLevel="0" collapsed="false">
      <c r="A1934" s="3" t="s">
        <v>488</v>
      </c>
      <c r="B1934" s="3" t="s">
        <v>14</v>
      </c>
      <c r="C1934" s="3" t="s">
        <v>8</v>
      </c>
      <c r="D1934" s="3" t="s">
        <v>13</v>
      </c>
      <c r="E1934" s="3" t="n">
        <v>119.26</v>
      </c>
      <c r="F1934" s="3" t="n">
        <v>7159961</v>
      </c>
      <c r="G1934" s="3" t="n">
        <v>4</v>
      </c>
      <c r="H1934" s="3" t="n">
        <v>1218681.62</v>
      </c>
    </row>
    <row r="1935" customFormat="false" ht="15" hidden="false" customHeight="false" outlineLevel="0" collapsed="false">
      <c r="A1935" s="3" t="s">
        <v>489</v>
      </c>
      <c r="B1935" s="3" t="s">
        <v>14</v>
      </c>
      <c r="C1935" s="3" t="s">
        <v>8</v>
      </c>
      <c r="D1935" s="3" t="s">
        <v>13</v>
      </c>
      <c r="E1935" s="3" t="n">
        <v>117.53</v>
      </c>
      <c r="F1935" s="3" t="n">
        <v>4400582</v>
      </c>
      <c r="G1935" s="3" t="n">
        <v>3</v>
      </c>
      <c r="H1935" s="3" t="n">
        <v>781079.83</v>
      </c>
    </row>
    <row r="1936" customFormat="false" ht="15" hidden="false" customHeight="false" outlineLevel="0" collapsed="false">
      <c r="A1936" s="3" t="s">
        <v>490</v>
      </c>
      <c r="B1936" s="3" t="s">
        <v>14</v>
      </c>
      <c r="C1936" s="3" t="s">
        <v>8</v>
      </c>
      <c r="D1936" s="3" t="s">
        <v>13</v>
      </c>
      <c r="E1936" s="3" t="n">
        <v>118.9</v>
      </c>
      <c r="F1936" s="3" t="n">
        <v>3912707</v>
      </c>
      <c r="G1936" s="3" t="n">
        <v>1</v>
      </c>
      <c r="H1936" s="3" t="n">
        <v>143607.04</v>
      </c>
    </row>
    <row r="1937" customFormat="false" ht="15" hidden="false" customHeight="false" outlineLevel="0" collapsed="false">
      <c r="A1937" s="3" t="s">
        <v>491</v>
      </c>
      <c r="B1937" s="3" t="s">
        <v>14</v>
      </c>
      <c r="C1937" s="3" t="s">
        <v>8</v>
      </c>
      <c r="D1937" s="3" t="s">
        <v>13</v>
      </c>
      <c r="E1937" s="3" t="n">
        <v>122.61</v>
      </c>
      <c r="F1937" s="3" t="n">
        <v>5641450</v>
      </c>
      <c r="G1937" s="3" t="n">
        <v>1</v>
      </c>
      <c r="H1937" s="3" t="n">
        <v>517579.02</v>
      </c>
    </row>
    <row r="1938" customFormat="false" ht="15" hidden="false" customHeight="false" outlineLevel="0" collapsed="false">
      <c r="A1938" s="3" t="s">
        <v>492</v>
      </c>
      <c r="B1938" s="3" t="s">
        <v>14</v>
      </c>
      <c r="C1938" s="3" t="s">
        <v>8</v>
      </c>
      <c r="D1938" s="3" t="s">
        <v>13</v>
      </c>
      <c r="E1938" s="3" t="n">
        <v>121.82</v>
      </c>
      <c r="F1938" s="3" t="n">
        <v>5178463</v>
      </c>
      <c r="G1938" s="3" t="n">
        <v>3</v>
      </c>
      <c r="H1938" s="3" t="n">
        <v>1328539.08</v>
      </c>
    </row>
    <row r="1939" customFormat="false" ht="15" hidden="false" customHeight="false" outlineLevel="0" collapsed="false">
      <c r="A1939" s="3" t="s">
        <v>493</v>
      </c>
      <c r="B1939" s="3" t="s">
        <v>14</v>
      </c>
      <c r="C1939" s="3" t="s">
        <v>8</v>
      </c>
      <c r="D1939" s="3" t="s">
        <v>13</v>
      </c>
      <c r="E1939" s="3" t="n">
        <v>120.86</v>
      </c>
      <c r="F1939" s="3" t="n">
        <v>807148</v>
      </c>
      <c r="G1939" s="3" t="n">
        <v>4</v>
      </c>
      <c r="H1939" s="3" t="n">
        <v>1401951.1</v>
      </c>
    </row>
    <row r="1940" customFormat="false" ht="15" hidden="false" customHeight="false" outlineLevel="0" collapsed="false">
      <c r="A1940" s="3" t="s">
        <v>494</v>
      </c>
      <c r="B1940" s="3" t="s">
        <v>14</v>
      </c>
      <c r="C1940" s="3" t="s">
        <v>8</v>
      </c>
      <c r="D1940" s="3" t="s">
        <v>13</v>
      </c>
      <c r="E1940" s="3" t="n">
        <v>119.26</v>
      </c>
      <c r="F1940" s="3" t="n">
        <v>2793661</v>
      </c>
      <c r="G1940" s="3" t="n">
        <v>4</v>
      </c>
      <c r="H1940" s="3" t="n">
        <v>946204.37</v>
      </c>
    </row>
    <row r="1941" customFormat="false" ht="15" hidden="false" customHeight="false" outlineLevel="0" collapsed="false">
      <c r="A1941" s="3" t="s">
        <v>495</v>
      </c>
      <c r="B1941" s="3" t="s">
        <v>14</v>
      </c>
      <c r="C1941" s="3" t="s">
        <v>8</v>
      </c>
      <c r="D1941" s="3" t="s">
        <v>13</v>
      </c>
      <c r="E1941" s="3" t="n">
        <v>116.39</v>
      </c>
      <c r="F1941" s="3" t="n">
        <v>2624491</v>
      </c>
      <c r="G1941" s="3" t="n">
        <v>3</v>
      </c>
      <c r="H1941" s="3" t="n">
        <v>1417468.89</v>
      </c>
    </row>
    <row r="1942" customFormat="false" ht="15" hidden="false" customHeight="false" outlineLevel="0" collapsed="false">
      <c r="A1942" s="3" t="s">
        <v>496</v>
      </c>
      <c r="B1942" s="3" t="s">
        <v>14</v>
      </c>
      <c r="C1942" s="3" t="s">
        <v>8</v>
      </c>
      <c r="D1942" s="3" t="s">
        <v>13</v>
      </c>
      <c r="E1942" s="3" t="n">
        <v>117.68</v>
      </c>
      <c r="F1942" s="3" t="n">
        <v>1662777</v>
      </c>
      <c r="G1942" s="3" t="n">
        <v>0</v>
      </c>
      <c r="H1942" s="3" t="n">
        <v>0</v>
      </c>
    </row>
    <row r="1943" customFormat="false" ht="15" hidden="false" customHeight="false" outlineLevel="0" collapsed="false">
      <c r="A1943" s="3" t="s">
        <v>497</v>
      </c>
      <c r="B1943" s="3" t="s">
        <v>14</v>
      </c>
      <c r="C1943" s="3" t="s">
        <v>8</v>
      </c>
      <c r="D1943" s="3" t="s">
        <v>13</v>
      </c>
      <c r="E1943" s="3" t="n">
        <v>119.11</v>
      </c>
      <c r="F1943" s="3" t="n">
        <v>1105384</v>
      </c>
      <c r="G1943" s="3" t="n">
        <v>1</v>
      </c>
      <c r="H1943" s="3" t="n">
        <v>373919.44</v>
      </c>
    </row>
    <row r="1944" customFormat="false" ht="15" hidden="false" customHeight="false" outlineLevel="0" collapsed="false">
      <c r="A1944" s="3" t="s">
        <v>498</v>
      </c>
      <c r="B1944" s="3" t="s">
        <v>14</v>
      </c>
      <c r="C1944" s="3" t="s">
        <v>8</v>
      </c>
      <c r="D1944" s="3" t="s">
        <v>13</v>
      </c>
      <c r="E1944" s="3" t="n">
        <v>119.98</v>
      </c>
      <c r="F1944" s="3" t="n">
        <v>6587818</v>
      </c>
      <c r="G1944" s="3" t="n">
        <v>4</v>
      </c>
      <c r="H1944" s="3" t="n">
        <v>1170042.83</v>
      </c>
    </row>
    <row r="1945" customFormat="false" ht="15" hidden="false" customHeight="false" outlineLevel="0" collapsed="false">
      <c r="A1945" s="3" t="s">
        <v>499</v>
      </c>
      <c r="B1945" s="3" t="s">
        <v>14</v>
      </c>
      <c r="C1945" s="3" t="s">
        <v>8</v>
      </c>
      <c r="D1945" s="3" t="s">
        <v>13</v>
      </c>
      <c r="E1945" s="3" t="n">
        <v>118.49</v>
      </c>
      <c r="F1945" s="3" t="n">
        <v>2765169</v>
      </c>
      <c r="G1945" s="3" t="n">
        <v>0</v>
      </c>
      <c r="H1945" s="3" t="n">
        <v>0</v>
      </c>
    </row>
    <row r="1946" customFormat="false" ht="15" hidden="false" customHeight="false" outlineLevel="0" collapsed="false">
      <c r="A1946" s="3" t="s">
        <v>500</v>
      </c>
      <c r="B1946" s="3" t="s">
        <v>14</v>
      </c>
      <c r="C1946" s="3" t="s">
        <v>8</v>
      </c>
      <c r="D1946" s="3" t="s">
        <v>13</v>
      </c>
      <c r="E1946" s="3" t="n">
        <v>116.79</v>
      </c>
      <c r="F1946" s="3" t="n">
        <v>2918599</v>
      </c>
      <c r="G1946" s="3" t="n">
        <v>1</v>
      </c>
      <c r="H1946" s="3" t="n">
        <v>147016.8</v>
      </c>
    </row>
    <row r="1947" customFormat="false" ht="15" hidden="false" customHeight="false" outlineLevel="0" collapsed="false">
      <c r="A1947" s="3" t="s">
        <v>501</v>
      </c>
      <c r="B1947" s="3" t="s">
        <v>14</v>
      </c>
      <c r="C1947" s="3" t="s">
        <v>8</v>
      </c>
      <c r="D1947" s="3" t="s">
        <v>13</v>
      </c>
      <c r="E1947" s="3" t="n">
        <v>113.97</v>
      </c>
      <c r="F1947" s="3" t="n">
        <v>2757966</v>
      </c>
      <c r="G1947" s="3" t="n">
        <v>2</v>
      </c>
      <c r="H1947" s="3" t="n">
        <v>617985.15</v>
      </c>
    </row>
    <row r="1948" customFormat="false" ht="15" hidden="false" customHeight="false" outlineLevel="0" collapsed="false">
      <c r="A1948" s="3" t="s">
        <v>502</v>
      </c>
      <c r="B1948" s="3" t="s">
        <v>14</v>
      </c>
      <c r="C1948" s="3" t="s">
        <v>8</v>
      </c>
      <c r="D1948" s="3" t="s">
        <v>13</v>
      </c>
      <c r="E1948" s="3" t="n">
        <v>112.49</v>
      </c>
      <c r="F1948" s="3" t="n">
        <v>4593730</v>
      </c>
      <c r="G1948" s="3" t="n">
        <v>8</v>
      </c>
      <c r="H1948" s="3" t="n">
        <v>2592729.31</v>
      </c>
    </row>
    <row r="1949" customFormat="false" ht="15" hidden="false" customHeight="false" outlineLevel="0" collapsed="false">
      <c r="A1949" s="3" t="s">
        <v>503</v>
      </c>
      <c r="B1949" s="3" t="s">
        <v>14</v>
      </c>
      <c r="C1949" s="3" t="s">
        <v>8</v>
      </c>
      <c r="D1949" s="3" t="s">
        <v>13</v>
      </c>
      <c r="E1949" s="3" t="n">
        <v>109.53</v>
      </c>
      <c r="F1949" s="3" t="n">
        <v>2849453</v>
      </c>
      <c r="G1949" s="3" t="n">
        <v>2</v>
      </c>
      <c r="H1949" s="3" t="n">
        <v>718082.28</v>
      </c>
    </row>
    <row r="1950" customFormat="false" ht="15" hidden="false" customHeight="false" outlineLevel="0" collapsed="false">
      <c r="A1950" s="3" t="s">
        <v>504</v>
      </c>
      <c r="B1950" s="3" t="s">
        <v>14</v>
      </c>
      <c r="C1950" s="3" t="s">
        <v>8</v>
      </c>
      <c r="D1950" s="3" t="s">
        <v>13</v>
      </c>
      <c r="E1950" s="3" t="n">
        <v>112.36</v>
      </c>
      <c r="F1950" s="3" t="n">
        <v>3707518</v>
      </c>
      <c r="G1950" s="3" t="n">
        <v>3</v>
      </c>
      <c r="H1950" s="3" t="n">
        <v>801187.62</v>
      </c>
    </row>
    <row r="1951" customFormat="false" ht="15" hidden="false" customHeight="false" outlineLevel="0" collapsed="false">
      <c r="A1951" s="3" t="s">
        <v>505</v>
      </c>
      <c r="B1951" s="3" t="s">
        <v>14</v>
      </c>
      <c r="C1951" s="3" t="s">
        <v>8</v>
      </c>
      <c r="D1951" s="3" t="s">
        <v>13</v>
      </c>
      <c r="E1951" s="3" t="n">
        <v>110.52</v>
      </c>
      <c r="F1951" s="3" t="n">
        <v>3656889</v>
      </c>
      <c r="G1951" s="3" t="n">
        <v>1</v>
      </c>
      <c r="H1951" s="3" t="n">
        <v>344193.36</v>
      </c>
    </row>
    <row r="1952" customFormat="false" ht="15" hidden="false" customHeight="false" outlineLevel="0" collapsed="false">
      <c r="A1952" s="3" t="s">
        <v>506</v>
      </c>
      <c r="B1952" s="3" t="s">
        <v>14</v>
      </c>
      <c r="C1952" s="3" t="s">
        <v>8</v>
      </c>
      <c r="D1952" s="3" t="s">
        <v>13</v>
      </c>
      <c r="E1952" s="3" t="n">
        <v>111.49</v>
      </c>
      <c r="F1952" s="3" t="n">
        <v>2319842</v>
      </c>
      <c r="G1952" s="3" t="n">
        <v>0</v>
      </c>
      <c r="H1952" s="3" t="n">
        <v>0</v>
      </c>
    </row>
    <row r="1953" customFormat="false" ht="15" hidden="false" customHeight="false" outlineLevel="0" collapsed="false">
      <c r="A1953" s="3" t="s">
        <v>507</v>
      </c>
      <c r="B1953" s="3" t="s">
        <v>14</v>
      </c>
      <c r="C1953" s="3" t="s">
        <v>8</v>
      </c>
      <c r="D1953" s="3" t="s">
        <v>13</v>
      </c>
      <c r="E1953" s="3" t="n">
        <v>110.44</v>
      </c>
      <c r="F1953" s="3" t="n">
        <v>6165013</v>
      </c>
      <c r="G1953" s="3" t="n">
        <v>2</v>
      </c>
      <c r="H1953" s="3" t="n">
        <v>480836.96</v>
      </c>
    </row>
    <row r="1954" customFormat="false" ht="15" hidden="false" customHeight="false" outlineLevel="0" collapsed="false">
      <c r="A1954" s="3" t="s">
        <v>508</v>
      </c>
      <c r="B1954" s="3" t="s">
        <v>14</v>
      </c>
      <c r="C1954" s="3" t="s">
        <v>8</v>
      </c>
      <c r="D1954" s="3" t="s">
        <v>13</v>
      </c>
      <c r="E1954" s="3" t="n">
        <v>110.35</v>
      </c>
      <c r="F1954" s="3" t="n">
        <v>6556107</v>
      </c>
      <c r="G1954" s="3" t="n">
        <v>1</v>
      </c>
      <c r="H1954" s="3" t="n">
        <v>300346.9</v>
      </c>
    </row>
    <row r="1955" customFormat="false" ht="15" hidden="false" customHeight="false" outlineLevel="0" collapsed="false">
      <c r="A1955" s="3" t="s">
        <v>509</v>
      </c>
      <c r="B1955" s="3" t="s">
        <v>14</v>
      </c>
      <c r="C1955" s="3" t="s">
        <v>8</v>
      </c>
      <c r="D1955" s="3" t="s">
        <v>13</v>
      </c>
      <c r="E1955" s="3" t="n">
        <v>111.89</v>
      </c>
      <c r="F1955" s="3" t="n">
        <v>5374099</v>
      </c>
      <c r="G1955" s="3" t="n">
        <v>1</v>
      </c>
      <c r="H1955" s="3" t="n">
        <v>173012.86</v>
      </c>
    </row>
    <row r="1956" customFormat="false" ht="15" hidden="false" customHeight="false" outlineLevel="0" collapsed="false">
      <c r="A1956" s="3" t="s">
        <v>510</v>
      </c>
      <c r="B1956" s="3" t="s">
        <v>14</v>
      </c>
      <c r="C1956" s="3" t="s">
        <v>8</v>
      </c>
      <c r="D1956" s="3" t="s">
        <v>13</v>
      </c>
      <c r="E1956" s="3" t="n">
        <v>110.3</v>
      </c>
      <c r="F1956" s="3" t="n">
        <v>4111009</v>
      </c>
      <c r="G1956" s="3" t="n">
        <v>1</v>
      </c>
      <c r="H1956" s="3" t="n">
        <v>304262.2</v>
      </c>
    </row>
    <row r="1957" customFormat="false" ht="15" hidden="false" customHeight="false" outlineLevel="0" collapsed="false">
      <c r="A1957" s="3" t="s">
        <v>511</v>
      </c>
      <c r="B1957" s="3" t="s">
        <v>14</v>
      </c>
      <c r="C1957" s="3" t="s">
        <v>8</v>
      </c>
      <c r="D1957" s="3" t="s">
        <v>13</v>
      </c>
      <c r="E1957" s="3" t="n">
        <v>109.95</v>
      </c>
      <c r="F1957" s="3" t="n">
        <v>897651</v>
      </c>
      <c r="G1957" s="3" t="n">
        <v>0</v>
      </c>
      <c r="H1957" s="3" t="n">
        <v>0</v>
      </c>
    </row>
    <row r="1958" customFormat="false" ht="15" hidden="false" customHeight="false" outlineLevel="0" collapsed="false">
      <c r="A1958" s="3" t="s">
        <v>512</v>
      </c>
      <c r="B1958" s="3" t="s">
        <v>14</v>
      </c>
      <c r="C1958" s="3" t="s">
        <v>8</v>
      </c>
      <c r="D1958" s="3" t="s">
        <v>13</v>
      </c>
      <c r="E1958" s="3" t="n">
        <v>110.55</v>
      </c>
      <c r="F1958" s="3" t="n">
        <v>4214784</v>
      </c>
      <c r="G1958" s="3" t="n">
        <v>1</v>
      </c>
      <c r="H1958" s="3" t="n">
        <v>296381.58</v>
      </c>
    </row>
    <row r="1959" customFormat="false" ht="15" hidden="false" customHeight="false" outlineLevel="0" collapsed="false">
      <c r="A1959" s="3" t="s">
        <v>513</v>
      </c>
      <c r="B1959" s="3" t="s">
        <v>14</v>
      </c>
      <c r="C1959" s="3" t="s">
        <v>8</v>
      </c>
      <c r="D1959" s="3" t="s">
        <v>13</v>
      </c>
      <c r="E1959" s="3" t="n">
        <v>111.03</v>
      </c>
      <c r="F1959" s="3" t="n">
        <v>7918689</v>
      </c>
      <c r="G1959" s="3" t="n">
        <v>5</v>
      </c>
      <c r="H1959" s="3" t="n">
        <v>1175137.5</v>
      </c>
    </row>
    <row r="1960" customFormat="false" ht="15" hidden="false" customHeight="false" outlineLevel="0" collapsed="false">
      <c r="A1960" s="3" t="s">
        <v>514</v>
      </c>
      <c r="B1960" s="3" t="s">
        <v>14</v>
      </c>
      <c r="C1960" s="3" t="s">
        <v>8</v>
      </c>
      <c r="D1960" s="3" t="s">
        <v>13</v>
      </c>
      <c r="E1960" s="3" t="n">
        <v>113.98</v>
      </c>
      <c r="F1960" s="3" t="n">
        <v>1360316</v>
      </c>
      <c r="G1960" s="3" t="n">
        <v>2</v>
      </c>
      <c r="H1960" s="3" t="n">
        <v>94328.4</v>
      </c>
    </row>
    <row r="1961" customFormat="false" ht="15" hidden="false" customHeight="false" outlineLevel="0" collapsed="false">
      <c r="A1961" s="3" t="s">
        <v>515</v>
      </c>
      <c r="B1961" s="3" t="s">
        <v>14</v>
      </c>
      <c r="C1961" s="3" t="s">
        <v>8</v>
      </c>
      <c r="D1961" s="3" t="s">
        <v>13</v>
      </c>
      <c r="E1961" s="3" t="n">
        <v>116.76</v>
      </c>
      <c r="F1961" s="3" t="n">
        <v>4053068</v>
      </c>
      <c r="G1961" s="3" t="n">
        <v>2</v>
      </c>
      <c r="H1961" s="3" t="n">
        <v>891189.66</v>
      </c>
    </row>
    <row r="1962" customFormat="false" ht="15" hidden="false" customHeight="false" outlineLevel="0" collapsed="false">
      <c r="A1962" s="3" t="s">
        <v>516</v>
      </c>
      <c r="B1962" s="3" t="s">
        <v>14</v>
      </c>
      <c r="C1962" s="3" t="s">
        <v>8</v>
      </c>
      <c r="D1962" s="3" t="s">
        <v>13</v>
      </c>
      <c r="E1962" s="3" t="n">
        <v>116.75</v>
      </c>
      <c r="F1962" s="3" t="n">
        <v>1413585</v>
      </c>
      <c r="G1962" s="3" t="n">
        <v>2</v>
      </c>
      <c r="H1962" s="3" t="n">
        <v>564761.97</v>
      </c>
    </row>
    <row r="1963" customFormat="false" ht="15" hidden="false" customHeight="false" outlineLevel="0" collapsed="false">
      <c r="A1963" s="3" t="s">
        <v>517</v>
      </c>
      <c r="B1963" s="3" t="s">
        <v>14</v>
      </c>
      <c r="C1963" s="3" t="s">
        <v>8</v>
      </c>
      <c r="D1963" s="3" t="s">
        <v>13</v>
      </c>
      <c r="E1963" s="3" t="n">
        <v>111.8</v>
      </c>
      <c r="F1963" s="3" t="n">
        <v>6662648</v>
      </c>
      <c r="G1963" s="3" t="n">
        <v>3</v>
      </c>
      <c r="H1963" s="3" t="n">
        <v>431762.22</v>
      </c>
    </row>
    <row r="1964" customFormat="false" ht="15" hidden="false" customHeight="false" outlineLevel="0" collapsed="false">
      <c r="A1964" s="3" t="s">
        <v>518</v>
      </c>
      <c r="B1964" s="3" t="s">
        <v>14</v>
      </c>
      <c r="C1964" s="3" t="s">
        <v>8</v>
      </c>
      <c r="D1964" s="3" t="s">
        <v>13</v>
      </c>
      <c r="E1964" s="3" t="n">
        <v>115.02</v>
      </c>
      <c r="F1964" s="3" t="n">
        <v>3742652</v>
      </c>
      <c r="G1964" s="3" t="n">
        <v>3</v>
      </c>
      <c r="H1964" s="3" t="n">
        <v>453396.21</v>
      </c>
    </row>
    <row r="1965" customFormat="false" ht="15" hidden="false" customHeight="false" outlineLevel="0" collapsed="false">
      <c r="A1965" s="3" t="s">
        <v>519</v>
      </c>
      <c r="B1965" s="3" t="s">
        <v>14</v>
      </c>
      <c r="C1965" s="3" t="s">
        <v>8</v>
      </c>
      <c r="D1965" s="3" t="s">
        <v>13</v>
      </c>
      <c r="E1965" s="3" t="n">
        <v>114.15</v>
      </c>
      <c r="F1965" s="3" t="n">
        <v>6062485</v>
      </c>
      <c r="G1965" s="3" t="n">
        <v>0</v>
      </c>
      <c r="H1965" s="3" t="n">
        <v>0</v>
      </c>
    </row>
    <row r="1966" customFormat="false" ht="15" hidden="false" customHeight="false" outlineLevel="0" collapsed="false">
      <c r="A1966" s="3" t="s">
        <v>520</v>
      </c>
      <c r="B1966" s="3" t="s">
        <v>14</v>
      </c>
      <c r="C1966" s="3" t="s">
        <v>8</v>
      </c>
      <c r="D1966" s="3" t="s">
        <v>13</v>
      </c>
      <c r="E1966" s="3" t="n">
        <v>113.14</v>
      </c>
      <c r="F1966" s="3" t="n">
        <v>5506516</v>
      </c>
      <c r="G1966" s="3" t="n">
        <v>2</v>
      </c>
      <c r="H1966" s="3" t="n">
        <v>831510.79</v>
      </c>
    </row>
    <row r="1967" customFormat="false" ht="15" hidden="false" customHeight="false" outlineLevel="0" collapsed="false">
      <c r="A1967" s="3" t="s">
        <v>521</v>
      </c>
      <c r="B1967" s="3" t="s">
        <v>14</v>
      </c>
      <c r="C1967" s="3" t="s">
        <v>8</v>
      </c>
      <c r="D1967" s="3" t="s">
        <v>13</v>
      </c>
      <c r="E1967" s="3" t="n">
        <v>115.43</v>
      </c>
      <c r="F1967" s="3" t="n">
        <v>1305018</v>
      </c>
      <c r="G1967" s="3" t="n">
        <v>2</v>
      </c>
      <c r="H1967" s="3" t="n">
        <v>621249.6</v>
      </c>
    </row>
    <row r="1968" customFormat="false" ht="15" hidden="false" customHeight="false" outlineLevel="0" collapsed="false">
      <c r="A1968" s="3" t="s">
        <v>522</v>
      </c>
      <c r="B1968" s="3" t="s">
        <v>14</v>
      </c>
      <c r="C1968" s="3" t="s">
        <v>8</v>
      </c>
      <c r="D1968" s="3" t="s">
        <v>13</v>
      </c>
      <c r="E1968" s="3" t="n">
        <v>114.8</v>
      </c>
      <c r="F1968" s="3" t="n">
        <v>3928117</v>
      </c>
      <c r="G1968" s="3" t="n">
        <v>2</v>
      </c>
      <c r="H1968" s="3" t="n">
        <v>511374.74</v>
      </c>
    </row>
    <row r="1969" customFormat="false" ht="15" hidden="false" customHeight="false" outlineLevel="0" collapsed="false">
      <c r="A1969" s="3" t="s">
        <v>523</v>
      </c>
      <c r="B1969" s="3" t="s">
        <v>14</v>
      </c>
      <c r="C1969" s="3" t="s">
        <v>8</v>
      </c>
      <c r="D1969" s="3" t="s">
        <v>13</v>
      </c>
      <c r="E1969" s="3" t="n">
        <v>114.51</v>
      </c>
      <c r="F1969" s="3" t="n">
        <v>5149073</v>
      </c>
      <c r="G1969" s="3" t="n">
        <v>2</v>
      </c>
      <c r="H1969" s="3" t="n">
        <v>210493.18</v>
      </c>
    </row>
    <row r="1970" customFormat="false" ht="15" hidden="false" customHeight="false" outlineLevel="0" collapsed="false">
      <c r="A1970" s="3" t="s">
        <v>524</v>
      </c>
      <c r="B1970" s="3" t="s">
        <v>14</v>
      </c>
      <c r="C1970" s="3" t="s">
        <v>8</v>
      </c>
      <c r="D1970" s="3" t="s">
        <v>13</v>
      </c>
      <c r="E1970" s="3" t="n">
        <v>114.38</v>
      </c>
      <c r="F1970" s="3" t="n">
        <v>4009303</v>
      </c>
      <c r="G1970" s="3" t="n">
        <v>4</v>
      </c>
      <c r="H1970" s="3" t="n">
        <v>1034437.1</v>
      </c>
    </row>
    <row r="1971" customFormat="false" ht="15" hidden="false" customHeight="false" outlineLevel="0" collapsed="false">
      <c r="A1971" s="3" t="s">
        <v>525</v>
      </c>
      <c r="B1971" s="3" t="s">
        <v>14</v>
      </c>
      <c r="C1971" s="3" t="s">
        <v>8</v>
      </c>
      <c r="D1971" s="3" t="s">
        <v>13</v>
      </c>
      <c r="E1971" s="3" t="n">
        <v>114.09</v>
      </c>
      <c r="F1971" s="3" t="n">
        <v>4274042</v>
      </c>
      <c r="G1971" s="3" t="n">
        <v>3</v>
      </c>
      <c r="H1971" s="3" t="n">
        <v>1152096.23</v>
      </c>
    </row>
    <row r="1972" customFormat="false" ht="15" hidden="false" customHeight="false" outlineLevel="0" collapsed="false">
      <c r="A1972" s="3" t="s">
        <v>526</v>
      </c>
      <c r="B1972" s="3" t="s">
        <v>14</v>
      </c>
      <c r="C1972" s="3" t="s">
        <v>8</v>
      </c>
      <c r="D1972" s="3" t="s">
        <v>13</v>
      </c>
      <c r="E1972" s="3" t="n">
        <v>112.45</v>
      </c>
      <c r="F1972" s="3" t="n">
        <v>970743</v>
      </c>
      <c r="G1972" s="3" t="n">
        <v>3</v>
      </c>
      <c r="H1972" s="3" t="n">
        <v>634724.62</v>
      </c>
    </row>
    <row r="1973" customFormat="false" ht="15" hidden="false" customHeight="false" outlineLevel="0" collapsed="false">
      <c r="A1973" s="3" t="s">
        <v>527</v>
      </c>
      <c r="B1973" s="3" t="s">
        <v>14</v>
      </c>
      <c r="C1973" s="3" t="s">
        <v>8</v>
      </c>
      <c r="D1973" s="3" t="s">
        <v>13</v>
      </c>
      <c r="E1973" s="3" t="n">
        <v>111.39</v>
      </c>
      <c r="F1973" s="3" t="n">
        <v>6400226</v>
      </c>
      <c r="G1973" s="3" t="n">
        <v>0</v>
      </c>
      <c r="H1973" s="3" t="n">
        <v>0</v>
      </c>
    </row>
    <row r="1974" customFormat="false" ht="15" hidden="false" customHeight="false" outlineLevel="0" collapsed="false">
      <c r="A1974" s="3" t="s">
        <v>528</v>
      </c>
      <c r="B1974" s="3" t="s">
        <v>14</v>
      </c>
      <c r="C1974" s="3" t="s">
        <v>8</v>
      </c>
      <c r="D1974" s="3" t="s">
        <v>13</v>
      </c>
      <c r="E1974" s="3" t="n">
        <v>109.83</v>
      </c>
      <c r="F1974" s="3" t="n">
        <v>3454465</v>
      </c>
      <c r="G1974" s="3" t="n">
        <v>2</v>
      </c>
      <c r="H1974" s="3" t="n">
        <v>601505.68</v>
      </c>
    </row>
    <row r="1975" customFormat="false" ht="15" hidden="false" customHeight="false" outlineLevel="0" collapsed="false">
      <c r="A1975" s="3" t="s">
        <v>529</v>
      </c>
      <c r="B1975" s="3" t="s">
        <v>14</v>
      </c>
      <c r="C1975" s="3" t="s">
        <v>8</v>
      </c>
      <c r="D1975" s="3" t="s">
        <v>13</v>
      </c>
      <c r="E1975" s="3" t="n">
        <v>112.27</v>
      </c>
      <c r="F1975" s="3" t="n">
        <v>4820292</v>
      </c>
      <c r="G1975" s="3" t="n">
        <v>0</v>
      </c>
      <c r="H1975" s="3" t="n">
        <v>0</v>
      </c>
    </row>
    <row r="1976" customFormat="false" ht="15" hidden="false" customHeight="false" outlineLevel="0" collapsed="false">
      <c r="A1976" s="3" t="s">
        <v>530</v>
      </c>
      <c r="B1976" s="3" t="s">
        <v>14</v>
      </c>
      <c r="C1976" s="3" t="s">
        <v>8</v>
      </c>
      <c r="D1976" s="3" t="s">
        <v>13</v>
      </c>
      <c r="E1976" s="3" t="n">
        <v>110.8</v>
      </c>
      <c r="F1976" s="3" t="n">
        <v>1470664</v>
      </c>
      <c r="G1976" s="3" t="n">
        <v>1</v>
      </c>
      <c r="H1976" s="3" t="n">
        <v>203079.45</v>
      </c>
    </row>
    <row r="1977" customFormat="false" ht="15" hidden="false" customHeight="false" outlineLevel="0" collapsed="false">
      <c r="A1977" s="3" t="s">
        <v>531</v>
      </c>
      <c r="B1977" s="3" t="s">
        <v>14</v>
      </c>
      <c r="C1977" s="3" t="s">
        <v>8</v>
      </c>
      <c r="D1977" s="3" t="s">
        <v>13</v>
      </c>
      <c r="E1977" s="3" t="n">
        <v>108.56</v>
      </c>
      <c r="F1977" s="3" t="n">
        <v>836968</v>
      </c>
      <c r="G1977" s="3" t="n">
        <v>3</v>
      </c>
      <c r="H1977" s="3" t="n">
        <v>726012.65</v>
      </c>
    </row>
    <row r="1978" customFormat="false" ht="15" hidden="false" customHeight="false" outlineLevel="0" collapsed="false">
      <c r="A1978" s="3" t="s">
        <v>532</v>
      </c>
      <c r="B1978" s="3" t="s">
        <v>14</v>
      </c>
      <c r="C1978" s="3" t="s">
        <v>8</v>
      </c>
      <c r="D1978" s="3" t="s">
        <v>13</v>
      </c>
      <c r="E1978" s="3" t="n">
        <v>112.9</v>
      </c>
      <c r="F1978" s="3" t="n">
        <v>1296653</v>
      </c>
      <c r="G1978" s="3" t="n">
        <v>2</v>
      </c>
      <c r="H1978" s="3" t="n">
        <v>931152.47</v>
      </c>
    </row>
    <row r="1979" customFormat="false" ht="15" hidden="false" customHeight="false" outlineLevel="0" collapsed="false">
      <c r="A1979" s="3" t="s">
        <v>533</v>
      </c>
      <c r="B1979" s="3" t="s">
        <v>14</v>
      </c>
      <c r="C1979" s="3" t="s">
        <v>8</v>
      </c>
      <c r="D1979" s="3" t="s">
        <v>13</v>
      </c>
      <c r="E1979" s="3" t="n">
        <v>115.01</v>
      </c>
      <c r="F1979" s="3" t="n">
        <v>5994852</v>
      </c>
      <c r="G1979" s="3" t="n">
        <v>1</v>
      </c>
      <c r="H1979" s="3" t="n">
        <v>470521.23</v>
      </c>
    </row>
    <row r="1980" customFormat="false" ht="15" hidden="false" customHeight="false" outlineLevel="0" collapsed="false">
      <c r="A1980" s="3" t="s">
        <v>534</v>
      </c>
      <c r="B1980" s="3" t="s">
        <v>14</v>
      </c>
      <c r="C1980" s="3" t="s">
        <v>8</v>
      </c>
      <c r="D1980" s="3" t="s">
        <v>13</v>
      </c>
      <c r="E1980" s="3" t="n">
        <v>114.05</v>
      </c>
      <c r="F1980" s="3" t="n">
        <v>7193546</v>
      </c>
      <c r="G1980" s="3" t="n">
        <v>1</v>
      </c>
      <c r="H1980" s="3" t="n">
        <v>369736.23</v>
      </c>
    </row>
    <row r="1981" customFormat="false" ht="15" hidden="false" customHeight="false" outlineLevel="0" collapsed="false">
      <c r="A1981" s="3" t="s">
        <v>535</v>
      </c>
      <c r="B1981" s="3" t="s">
        <v>14</v>
      </c>
      <c r="C1981" s="3" t="s">
        <v>8</v>
      </c>
      <c r="D1981" s="3" t="s">
        <v>13</v>
      </c>
      <c r="E1981" s="3" t="n">
        <v>114.12</v>
      </c>
      <c r="F1981" s="3" t="n">
        <v>6851013</v>
      </c>
      <c r="G1981" s="3" t="n">
        <v>1</v>
      </c>
      <c r="H1981" s="3" t="n">
        <v>251736.81</v>
      </c>
    </row>
    <row r="1982" customFormat="false" ht="15" hidden="false" customHeight="false" outlineLevel="0" collapsed="false">
      <c r="A1982" s="3" t="s">
        <v>536</v>
      </c>
      <c r="B1982" s="3" t="s">
        <v>14</v>
      </c>
      <c r="C1982" s="3" t="s">
        <v>8</v>
      </c>
      <c r="D1982" s="3" t="s">
        <v>13</v>
      </c>
      <c r="E1982" s="3" t="n">
        <v>111.97</v>
      </c>
      <c r="F1982" s="3" t="n">
        <v>6805095</v>
      </c>
      <c r="G1982" s="3" t="n">
        <v>0</v>
      </c>
      <c r="H1982" s="3" t="n">
        <v>0</v>
      </c>
    </row>
    <row r="1983" customFormat="false" ht="15" hidden="false" customHeight="false" outlineLevel="0" collapsed="false">
      <c r="A1983" s="3" t="s">
        <v>537</v>
      </c>
      <c r="B1983" s="3" t="s">
        <v>14</v>
      </c>
      <c r="C1983" s="3" t="s">
        <v>8</v>
      </c>
      <c r="D1983" s="3" t="s">
        <v>13</v>
      </c>
      <c r="E1983" s="3" t="n">
        <v>113.53</v>
      </c>
      <c r="F1983" s="3" t="n">
        <v>4803347</v>
      </c>
      <c r="G1983" s="3" t="n">
        <v>2</v>
      </c>
      <c r="H1983" s="3" t="n">
        <v>663097.92</v>
      </c>
    </row>
    <row r="1984" customFormat="false" ht="15" hidden="false" customHeight="false" outlineLevel="0" collapsed="false">
      <c r="A1984" s="3" t="s">
        <v>538</v>
      </c>
      <c r="B1984" s="3" t="s">
        <v>14</v>
      </c>
      <c r="C1984" s="3" t="s">
        <v>8</v>
      </c>
      <c r="D1984" s="3" t="s">
        <v>13</v>
      </c>
      <c r="E1984" s="3" t="n">
        <v>112.69</v>
      </c>
      <c r="F1984" s="3" t="n">
        <v>2645669</v>
      </c>
      <c r="G1984" s="3" t="n">
        <v>2</v>
      </c>
      <c r="H1984" s="3" t="n">
        <v>335812.8</v>
      </c>
    </row>
    <row r="1985" customFormat="false" ht="15" hidden="false" customHeight="false" outlineLevel="0" collapsed="false">
      <c r="A1985" s="3" t="s">
        <v>539</v>
      </c>
      <c r="B1985" s="3" t="s">
        <v>14</v>
      </c>
      <c r="C1985" s="3" t="s">
        <v>8</v>
      </c>
      <c r="D1985" s="3" t="s">
        <v>13</v>
      </c>
      <c r="E1985" s="3" t="n">
        <v>113.04</v>
      </c>
      <c r="F1985" s="3" t="n">
        <v>4865809</v>
      </c>
      <c r="G1985" s="3" t="n">
        <v>2</v>
      </c>
      <c r="H1985" s="3" t="n">
        <v>1058627.07</v>
      </c>
    </row>
    <row r="1986" customFormat="false" ht="15" hidden="false" customHeight="false" outlineLevel="0" collapsed="false">
      <c r="A1986" s="3" t="s">
        <v>540</v>
      </c>
      <c r="B1986" s="3" t="s">
        <v>14</v>
      </c>
      <c r="C1986" s="3" t="s">
        <v>8</v>
      </c>
      <c r="D1986" s="3" t="s">
        <v>13</v>
      </c>
      <c r="E1986" s="3" t="n">
        <v>114.19</v>
      </c>
      <c r="F1986" s="3" t="n">
        <v>6575066</v>
      </c>
      <c r="G1986" s="3" t="n">
        <v>2</v>
      </c>
      <c r="H1986" s="3" t="n">
        <v>612228.36</v>
      </c>
    </row>
    <row r="1987" customFormat="false" ht="15" hidden="false" customHeight="false" outlineLevel="0" collapsed="false">
      <c r="A1987" s="3" t="s">
        <v>541</v>
      </c>
      <c r="B1987" s="3" t="s">
        <v>14</v>
      </c>
      <c r="C1987" s="3" t="s">
        <v>8</v>
      </c>
      <c r="D1987" s="3" t="s">
        <v>13</v>
      </c>
      <c r="E1987" s="3" t="n">
        <v>115.7</v>
      </c>
      <c r="F1987" s="3" t="n">
        <v>1889782</v>
      </c>
      <c r="G1987" s="3" t="n">
        <v>3</v>
      </c>
      <c r="H1987" s="3" t="n">
        <v>651592.87</v>
      </c>
    </row>
    <row r="1988" customFormat="false" ht="15" hidden="false" customHeight="false" outlineLevel="0" collapsed="false">
      <c r="A1988" s="3" t="s">
        <v>542</v>
      </c>
      <c r="B1988" s="3" t="s">
        <v>14</v>
      </c>
      <c r="C1988" s="3" t="s">
        <v>8</v>
      </c>
      <c r="D1988" s="3" t="s">
        <v>13</v>
      </c>
      <c r="E1988" s="3" t="n">
        <v>114.46</v>
      </c>
      <c r="F1988" s="3" t="n">
        <v>4221316</v>
      </c>
      <c r="G1988" s="3" t="n">
        <v>0</v>
      </c>
      <c r="H1988" s="3" t="n">
        <v>0</v>
      </c>
    </row>
    <row r="1989" customFormat="false" ht="15" hidden="false" customHeight="false" outlineLevel="0" collapsed="false">
      <c r="A1989" s="3" t="s">
        <v>543</v>
      </c>
      <c r="B1989" s="3" t="s">
        <v>14</v>
      </c>
      <c r="C1989" s="3" t="s">
        <v>8</v>
      </c>
      <c r="D1989" s="3" t="s">
        <v>13</v>
      </c>
      <c r="E1989" s="3" t="n">
        <v>115.78</v>
      </c>
      <c r="F1989" s="3" t="n">
        <v>4690229</v>
      </c>
      <c r="G1989" s="3" t="n">
        <v>3</v>
      </c>
      <c r="H1989" s="3" t="n">
        <v>918841.6</v>
      </c>
    </row>
    <row r="1990" customFormat="false" ht="15" hidden="false" customHeight="false" outlineLevel="0" collapsed="false">
      <c r="A1990" s="3" t="s">
        <v>544</v>
      </c>
      <c r="B1990" s="3" t="s">
        <v>14</v>
      </c>
      <c r="C1990" s="3" t="s">
        <v>8</v>
      </c>
      <c r="D1990" s="3" t="s">
        <v>13</v>
      </c>
      <c r="E1990" s="3" t="n">
        <v>113.41</v>
      </c>
      <c r="F1990" s="3" t="n">
        <v>3320886</v>
      </c>
      <c r="G1990" s="3" t="n">
        <v>4</v>
      </c>
      <c r="H1990" s="3" t="n">
        <v>1400826.99</v>
      </c>
    </row>
    <row r="1991" customFormat="false" ht="15" hidden="false" customHeight="false" outlineLevel="0" collapsed="false">
      <c r="A1991" s="3" t="s">
        <v>545</v>
      </c>
      <c r="B1991" s="3" t="s">
        <v>14</v>
      </c>
      <c r="C1991" s="3" t="s">
        <v>8</v>
      </c>
      <c r="D1991" s="3" t="s">
        <v>13</v>
      </c>
      <c r="E1991" s="3" t="n">
        <v>114.15</v>
      </c>
      <c r="F1991" s="3" t="n">
        <v>2229301</v>
      </c>
      <c r="G1991" s="3" t="n">
        <v>1</v>
      </c>
      <c r="H1991" s="3" t="n">
        <v>401166.95</v>
      </c>
    </row>
    <row r="1992" customFormat="false" ht="15" hidden="false" customHeight="false" outlineLevel="0" collapsed="false">
      <c r="A1992" s="3" t="s">
        <v>546</v>
      </c>
      <c r="B1992" s="3" t="s">
        <v>14</v>
      </c>
      <c r="C1992" s="3" t="s">
        <v>8</v>
      </c>
      <c r="D1992" s="3" t="s">
        <v>13</v>
      </c>
      <c r="E1992" s="3" t="n">
        <v>114.49</v>
      </c>
      <c r="F1992" s="3" t="n">
        <v>7554631</v>
      </c>
      <c r="G1992" s="3" t="n">
        <v>1</v>
      </c>
      <c r="H1992" s="3" t="n">
        <v>253372.3</v>
      </c>
    </row>
    <row r="1993" customFormat="false" ht="15" hidden="false" customHeight="false" outlineLevel="0" collapsed="false">
      <c r="A1993" s="3" t="s">
        <v>547</v>
      </c>
      <c r="B1993" s="3" t="s">
        <v>14</v>
      </c>
      <c r="C1993" s="3" t="s">
        <v>8</v>
      </c>
      <c r="D1993" s="3" t="s">
        <v>13</v>
      </c>
      <c r="E1993" s="3" t="n">
        <v>115.87</v>
      </c>
      <c r="F1993" s="3" t="n">
        <v>7760861</v>
      </c>
      <c r="G1993" s="3" t="n">
        <v>1</v>
      </c>
      <c r="H1993" s="3" t="n">
        <v>118077.82</v>
      </c>
    </row>
    <row r="1994" customFormat="false" ht="15" hidden="false" customHeight="false" outlineLevel="0" collapsed="false">
      <c r="A1994" s="3" t="s">
        <v>548</v>
      </c>
      <c r="B1994" s="3" t="s">
        <v>14</v>
      </c>
      <c r="C1994" s="3" t="s">
        <v>8</v>
      </c>
      <c r="D1994" s="3" t="s">
        <v>13</v>
      </c>
      <c r="E1994" s="3" t="n">
        <v>115.11</v>
      </c>
      <c r="F1994" s="3" t="n">
        <v>7488567</v>
      </c>
      <c r="G1994" s="3" t="n">
        <v>2</v>
      </c>
      <c r="H1994" s="3" t="n">
        <v>993223.35</v>
      </c>
    </row>
    <row r="1995" customFormat="false" ht="15" hidden="false" customHeight="false" outlineLevel="0" collapsed="false">
      <c r="A1995" s="3" t="s">
        <v>549</v>
      </c>
      <c r="B1995" s="3" t="s">
        <v>14</v>
      </c>
      <c r="C1995" s="3" t="s">
        <v>8</v>
      </c>
      <c r="D1995" s="3" t="s">
        <v>13</v>
      </c>
      <c r="E1995" s="3" t="n">
        <v>113.01</v>
      </c>
      <c r="F1995" s="3" t="n">
        <v>4032340</v>
      </c>
      <c r="G1995" s="3" t="n">
        <v>1</v>
      </c>
      <c r="H1995" s="3" t="n">
        <v>108106</v>
      </c>
    </row>
    <row r="1996" customFormat="false" ht="15" hidden="false" customHeight="false" outlineLevel="0" collapsed="false">
      <c r="A1996" s="3" t="s">
        <v>550</v>
      </c>
      <c r="B1996" s="3" t="s">
        <v>14</v>
      </c>
      <c r="C1996" s="3" t="s">
        <v>8</v>
      </c>
      <c r="D1996" s="3" t="s">
        <v>13</v>
      </c>
      <c r="E1996" s="3" t="n">
        <v>113</v>
      </c>
      <c r="F1996" s="3" t="n">
        <v>3035339</v>
      </c>
      <c r="G1996" s="3" t="n">
        <v>1</v>
      </c>
      <c r="H1996" s="3" t="n">
        <v>17295.12</v>
      </c>
    </row>
    <row r="1997" customFormat="false" ht="15" hidden="false" customHeight="false" outlineLevel="0" collapsed="false">
      <c r="A1997" s="3" t="s">
        <v>551</v>
      </c>
      <c r="B1997" s="3" t="s">
        <v>14</v>
      </c>
      <c r="C1997" s="3" t="s">
        <v>8</v>
      </c>
      <c r="D1997" s="3" t="s">
        <v>13</v>
      </c>
      <c r="E1997" s="3" t="n">
        <v>112.86</v>
      </c>
      <c r="F1997" s="3" t="n">
        <v>6004045</v>
      </c>
      <c r="G1997" s="3" t="n">
        <v>1</v>
      </c>
      <c r="H1997" s="3" t="n">
        <v>82274.59</v>
      </c>
    </row>
    <row r="1998" customFormat="false" ht="15" hidden="false" customHeight="false" outlineLevel="0" collapsed="false">
      <c r="A1998" s="3" t="s">
        <v>552</v>
      </c>
      <c r="B1998" s="3" t="s">
        <v>14</v>
      </c>
      <c r="C1998" s="3" t="s">
        <v>8</v>
      </c>
      <c r="D1998" s="3" t="s">
        <v>13</v>
      </c>
      <c r="E1998" s="3" t="n">
        <v>114.68</v>
      </c>
      <c r="F1998" s="3" t="n">
        <v>2267129</v>
      </c>
      <c r="G1998" s="3" t="n">
        <v>1</v>
      </c>
      <c r="H1998" s="3" t="n">
        <v>379399.8</v>
      </c>
    </row>
    <row r="1999" customFormat="false" ht="15" hidden="false" customHeight="false" outlineLevel="0" collapsed="false">
      <c r="A1999" s="3" t="s">
        <v>553</v>
      </c>
      <c r="B1999" s="3" t="s">
        <v>14</v>
      </c>
      <c r="C1999" s="3" t="s">
        <v>8</v>
      </c>
      <c r="D1999" s="3" t="s">
        <v>13</v>
      </c>
      <c r="E1999" s="3" t="n">
        <v>119.17</v>
      </c>
      <c r="F1999" s="3" t="n">
        <v>765215</v>
      </c>
      <c r="G1999" s="3" t="n">
        <v>1</v>
      </c>
      <c r="H1999" s="3" t="n">
        <v>464038.1</v>
      </c>
    </row>
    <row r="2000" customFormat="false" ht="15" hidden="false" customHeight="false" outlineLevel="0" collapsed="false">
      <c r="A2000" s="3" t="s">
        <v>554</v>
      </c>
      <c r="B2000" s="3" t="s">
        <v>14</v>
      </c>
      <c r="C2000" s="3" t="s">
        <v>8</v>
      </c>
      <c r="D2000" s="3" t="s">
        <v>13</v>
      </c>
      <c r="E2000" s="3" t="n">
        <v>121.47</v>
      </c>
      <c r="F2000" s="3" t="n">
        <v>5093244</v>
      </c>
      <c r="G2000" s="3" t="n">
        <v>4</v>
      </c>
      <c r="H2000" s="3" t="n">
        <v>1262387.19</v>
      </c>
    </row>
    <row r="2001" customFormat="false" ht="15" hidden="false" customHeight="false" outlineLevel="0" collapsed="false">
      <c r="A2001" s="3" t="s">
        <v>555</v>
      </c>
      <c r="B2001" s="3" t="s">
        <v>14</v>
      </c>
      <c r="C2001" s="3" t="s">
        <v>8</v>
      </c>
      <c r="D2001" s="3" t="s">
        <v>13</v>
      </c>
      <c r="E2001" s="3" t="n">
        <v>123.88</v>
      </c>
      <c r="F2001" s="3" t="n">
        <v>767000</v>
      </c>
      <c r="G2001" s="3" t="n">
        <v>2</v>
      </c>
      <c r="H2001" s="3" t="n">
        <v>187862.1</v>
      </c>
    </row>
    <row r="2002" customFormat="false" ht="15" hidden="false" customHeight="false" outlineLevel="0" collapsed="false">
      <c r="A2002" s="3" t="s">
        <v>556</v>
      </c>
      <c r="B2002" s="3" t="s">
        <v>14</v>
      </c>
      <c r="C2002" s="3" t="s">
        <v>8</v>
      </c>
      <c r="D2002" s="3" t="s">
        <v>13</v>
      </c>
      <c r="E2002" s="3" t="n">
        <v>125.24</v>
      </c>
      <c r="F2002" s="3" t="n">
        <v>2775637</v>
      </c>
      <c r="G2002" s="3" t="n">
        <v>0</v>
      </c>
      <c r="H2002" s="3" t="n">
        <v>0</v>
      </c>
    </row>
    <row r="2003" customFormat="false" ht="15" hidden="false" customHeight="false" outlineLevel="0" collapsed="false">
      <c r="A2003" s="3" t="s">
        <v>57</v>
      </c>
      <c r="B2003" s="3" t="s">
        <v>16</v>
      </c>
      <c r="C2003" s="3" t="s">
        <v>8</v>
      </c>
      <c r="D2003" s="3" t="s">
        <v>18</v>
      </c>
      <c r="E2003" s="3" t="n">
        <v>306.4</v>
      </c>
      <c r="F2003" s="3" t="n">
        <v>4506393</v>
      </c>
      <c r="G2003" s="3" t="n">
        <v>3</v>
      </c>
      <c r="H2003" s="3" t="n">
        <v>3040439.97</v>
      </c>
    </row>
    <row r="2004" customFormat="false" ht="15" hidden="false" customHeight="false" outlineLevel="0" collapsed="false">
      <c r="A2004" s="3" t="s">
        <v>58</v>
      </c>
      <c r="B2004" s="3" t="s">
        <v>16</v>
      </c>
      <c r="C2004" s="3" t="s">
        <v>8</v>
      </c>
      <c r="D2004" s="3" t="s">
        <v>18</v>
      </c>
      <c r="E2004" s="3" t="n">
        <v>306.34</v>
      </c>
      <c r="F2004" s="3" t="n">
        <v>4643719</v>
      </c>
      <c r="G2004" s="3" t="n">
        <v>3</v>
      </c>
      <c r="H2004" s="3" t="n">
        <v>2505379.87</v>
      </c>
    </row>
    <row r="2005" customFormat="false" ht="15" hidden="false" customHeight="false" outlineLevel="0" collapsed="false">
      <c r="A2005" s="3" t="s">
        <v>59</v>
      </c>
      <c r="B2005" s="3" t="s">
        <v>16</v>
      </c>
      <c r="C2005" s="3" t="s">
        <v>8</v>
      </c>
      <c r="D2005" s="3" t="s">
        <v>18</v>
      </c>
      <c r="E2005" s="3" t="n">
        <v>315.38</v>
      </c>
      <c r="F2005" s="3" t="n">
        <v>1533278</v>
      </c>
      <c r="G2005" s="3" t="n">
        <v>2</v>
      </c>
      <c r="H2005" s="3" t="n">
        <v>285846.82</v>
      </c>
    </row>
    <row r="2006" customFormat="false" ht="15" hidden="false" customHeight="false" outlineLevel="0" collapsed="false">
      <c r="A2006" s="3" t="s">
        <v>60</v>
      </c>
      <c r="B2006" s="3" t="s">
        <v>16</v>
      </c>
      <c r="C2006" s="3" t="s">
        <v>8</v>
      </c>
      <c r="D2006" s="3" t="s">
        <v>18</v>
      </c>
      <c r="E2006" s="3" t="n">
        <v>318.65</v>
      </c>
      <c r="F2006" s="3" t="n">
        <v>3257815</v>
      </c>
      <c r="G2006" s="3" t="n">
        <v>2</v>
      </c>
      <c r="H2006" s="3" t="n">
        <v>1228977.94</v>
      </c>
    </row>
    <row r="2007" customFormat="false" ht="15" hidden="false" customHeight="false" outlineLevel="0" collapsed="false">
      <c r="A2007" s="3" t="s">
        <v>61</v>
      </c>
      <c r="B2007" s="3" t="s">
        <v>16</v>
      </c>
      <c r="C2007" s="3" t="s">
        <v>8</v>
      </c>
      <c r="D2007" s="3" t="s">
        <v>18</v>
      </c>
      <c r="E2007" s="3" t="n">
        <v>320.93</v>
      </c>
      <c r="F2007" s="3" t="n">
        <v>2203444</v>
      </c>
      <c r="G2007" s="3" t="n">
        <v>3</v>
      </c>
      <c r="H2007" s="3" t="n">
        <v>1000649.94</v>
      </c>
    </row>
    <row r="2008" customFormat="false" ht="15" hidden="false" customHeight="false" outlineLevel="0" collapsed="false">
      <c r="A2008" s="3" t="s">
        <v>62</v>
      </c>
      <c r="B2008" s="3" t="s">
        <v>16</v>
      </c>
      <c r="C2008" s="3" t="s">
        <v>8</v>
      </c>
      <c r="D2008" s="3" t="s">
        <v>18</v>
      </c>
      <c r="E2008" s="3" t="n">
        <v>326.89</v>
      </c>
      <c r="F2008" s="3" t="n">
        <v>4760364</v>
      </c>
      <c r="G2008" s="3" t="n">
        <v>2</v>
      </c>
      <c r="H2008" s="3" t="n">
        <v>2606067.88</v>
      </c>
    </row>
    <row r="2009" customFormat="false" ht="15" hidden="false" customHeight="false" outlineLevel="0" collapsed="false">
      <c r="A2009" s="3" t="s">
        <v>63</v>
      </c>
      <c r="B2009" s="3" t="s">
        <v>16</v>
      </c>
      <c r="C2009" s="3" t="s">
        <v>8</v>
      </c>
      <c r="D2009" s="3" t="s">
        <v>18</v>
      </c>
      <c r="E2009" s="3" t="n">
        <v>328.06</v>
      </c>
      <c r="F2009" s="3" t="n">
        <v>1450369</v>
      </c>
      <c r="G2009" s="3" t="n">
        <v>3</v>
      </c>
      <c r="H2009" s="3" t="n">
        <v>2852597.58</v>
      </c>
    </row>
    <row r="2010" customFormat="false" ht="15" hidden="false" customHeight="false" outlineLevel="0" collapsed="false">
      <c r="A2010" s="3" t="s">
        <v>64</v>
      </c>
      <c r="B2010" s="3" t="s">
        <v>16</v>
      </c>
      <c r="C2010" s="3" t="s">
        <v>8</v>
      </c>
      <c r="D2010" s="3" t="s">
        <v>18</v>
      </c>
      <c r="E2010" s="3" t="n">
        <v>328.16</v>
      </c>
      <c r="F2010" s="3" t="n">
        <v>5414067</v>
      </c>
      <c r="G2010" s="3" t="n">
        <v>6</v>
      </c>
      <c r="H2010" s="3" t="n">
        <v>4570007.38</v>
      </c>
    </row>
    <row r="2011" customFormat="false" ht="15" hidden="false" customHeight="false" outlineLevel="0" collapsed="false">
      <c r="A2011" s="3" t="s">
        <v>65</v>
      </c>
      <c r="B2011" s="3" t="s">
        <v>16</v>
      </c>
      <c r="C2011" s="3" t="s">
        <v>8</v>
      </c>
      <c r="D2011" s="3" t="s">
        <v>18</v>
      </c>
      <c r="E2011" s="3" t="n">
        <v>328.5</v>
      </c>
      <c r="F2011" s="3" t="n">
        <v>1076028</v>
      </c>
      <c r="G2011" s="3" t="n">
        <v>1</v>
      </c>
      <c r="H2011" s="3" t="n">
        <v>1333538.15</v>
      </c>
    </row>
    <row r="2012" customFormat="false" ht="15" hidden="false" customHeight="false" outlineLevel="0" collapsed="false">
      <c r="A2012" s="3" t="s">
        <v>66</v>
      </c>
      <c r="B2012" s="3" t="s">
        <v>16</v>
      </c>
      <c r="C2012" s="3" t="s">
        <v>8</v>
      </c>
      <c r="D2012" s="3" t="s">
        <v>18</v>
      </c>
      <c r="E2012" s="3" t="n">
        <v>333.57</v>
      </c>
      <c r="F2012" s="3" t="n">
        <v>6014139</v>
      </c>
      <c r="G2012" s="3" t="n">
        <v>5</v>
      </c>
      <c r="H2012" s="3" t="n">
        <v>4672383.96</v>
      </c>
    </row>
    <row r="2013" customFormat="false" ht="15" hidden="false" customHeight="false" outlineLevel="0" collapsed="false">
      <c r="A2013" s="3" t="s">
        <v>67</v>
      </c>
      <c r="B2013" s="3" t="s">
        <v>16</v>
      </c>
      <c r="C2013" s="3" t="s">
        <v>8</v>
      </c>
      <c r="D2013" s="3" t="s">
        <v>18</v>
      </c>
      <c r="E2013" s="3" t="n">
        <v>325.43</v>
      </c>
      <c r="F2013" s="3" t="n">
        <v>6351563</v>
      </c>
      <c r="G2013" s="3" t="n">
        <v>2</v>
      </c>
      <c r="H2013" s="3" t="n">
        <v>1230601.12</v>
      </c>
    </row>
    <row r="2014" customFormat="false" ht="15" hidden="false" customHeight="false" outlineLevel="0" collapsed="false">
      <c r="A2014" s="3" t="s">
        <v>68</v>
      </c>
      <c r="B2014" s="3" t="s">
        <v>16</v>
      </c>
      <c r="C2014" s="3" t="s">
        <v>8</v>
      </c>
      <c r="D2014" s="3" t="s">
        <v>18</v>
      </c>
      <c r="E2014" s="3" t="n">
        <v>335.76</v>
      </c>
      <c r="F2014" s="3" t="n">
        <v>2506514</v>
      </c>
      <c r="G2014" s="3" t="n">
        <v>2</v>
      </c>
      <c r="H2014" s="3" t="n">
        <v>1164078.93</v>
      </c>
    </row>
    <row r="2015" customFormat="false" ht="15" hidden="false" customHeight="false" outlineLevel="0" collapsed="false">
      <c r="A2015" s="3" t="s">
        <v>69</v>
      </c>
      <c r="B2015" s="3" t="s">
        <v>16</v>
      </c>
      <c r="C2015" s="3" t="s">
        <v>8</v>
      </c>
      <c r="D2015" s="3" t="s">
        <v>18</v>
      </c>
      <c r="E2015" s="3" t="n">
        <v>333.62</v>
      </c>
      <c r="F2015" s="3" t="n">
        <v>5164038</v>
      </c>
      <c r="G2015" s="3" t="n">
        <v>6</v>
      </c>
      <c r="H2015" s="3" t="n">
        <v>4183927.42</v>
      </c>
    </row>
    <row r="2016" customFormat="false" ht="15" hidden="false" customHeight="false" outlineLevel="0" collapsed="false">
      <c r="A2016" s="3" t="s">
        <v>70</v>
      </c>
      <c r="B2016" s="3" t="s">
        <v>16</v>
      </c>
      <c r="C2016" s="3" t="s">
        <v>8</v>
      </c>
      <c r="D2016" s="3" t="s">
        <v>18</v>
      </c>
      <c r="E2016" s="3" t="n">
        <v>327.05</v>
      </c>
      <c r="F2016" s="3" t="n">
        <v>7819538</v>
      </c>
      <c r="G2016" s="3" t="n">
        <v>3</v>
      </c>
      <c r="H2016" s="3" t="n">
        <v>2425825.73</v>
      </c>
    </row>
    <row r="2017" customFormat="false" ht="15" hidden="false" customHeight="false" outlineLevel="0" collapsed="false">
      <c r="A2017" s="3" t="s">
        <v>71</v>
      </c>
      <c r="B2017" s="3" t="s">
        <v>16</v>
      </c>
      <c r="C2017" s="3" t="s">
        <v>8</v>
      </c>
      <c r="D2017" s="3" t="s">
        <v>18</v>
      </c>
      <c r="E2017" s="3" t="n">
        <v>328.39</v>
      </c>
      <c r="F2017" s="3" t="n">
        <v>1564709</v>
      </c>
      <c r="G2017" s="3" t="n">
        <v>1</v>
      </c>
      <c r="H2017" s="3" t="n">
        <v>169498.45</v>
      </c>
    </row>
    <row r="2018" customFormat="false" ht="15" hidden="false" customHeight="false" outlineLevel="0" collapsed="false">
      <c r="A2018" s="3" t="s">
        <v>72</v>
      </c>
      <c r="B2018" s="3" t="s">
        <v>16</v>
      </c>
      <c r="C2018" s="3" t="s">
        <v>8</v>
      </c>
      <c r="D2018" s="3" t="s">
        <v>18</v>
      </c>
      <c r="E2018" s="3" t="n">
        <v>338.21</v>
      </c>
      <c r="F2018" s="3" t="n">
        <v>3903222</v>
      </c>
      <c r="G2018" s="3" t="n">
        <v>2</v>
      </c>
      <c r="H2018" s="3" t="n">
        <v>2828792.73</v>
      </c>
    </row>
    <row r="2019" customFormat="false" ht="15" hidden="false" customHeight="false" outlineLevel="0" collapsed="false">
      <c r="A2019" s="3" t="s">
        <v>73</v>
      </c>
      <c r="B2019" s="3" t="s">
        <v>16</v>
      </c>
      <c r="C2019" s="3" t="s">
        <v>8</v>
      </c>
      <c r="D2019" s="3" t="s">
        <v>18</v>
      </c>
      <c r="E2019" s="3" t="n">
        <v>343.76</v>
      </c>
      <c r="F2019" s="3" t="n">
        <v>6703841</v>
      </c>
      <c r="G2019" s="3" t="n">
        <v>2</v>
      </c>
      <c r="H2019" s="3" t="n">
        <v>710538.33</v>
      </c>
    </row>
    <row r="2020" customFormat="false" ht="15" hidden="false" customHeight="false" outlineLevel="0" collapsed="false">
      <c r="A2020" s="3" t="s">
        <v>74</v>
      </c>
      <c r="B2020" s="3" t="s">
        <v>16</v>
      </c>
      <c r="C2020" s="3" t="s">
        <v>8</v>
      </c>
      <c r="D2020" s="3" t="s">
        <v>18</v>
      </c>
      <c r="E2020" s="3" t="n">
        <v>348.71</v>
      </c>
      <c r="F2020" s="3" t="n">
        <v>4215181</v>
      </c>
      <c r="G2020" s="3" t="n">
        <v>2</v>
      </c>
      <c r="H2020" s="3" t="n">
        <v>1618321.32</v>
      </c>
    </row>
    <row r="2021" customFormat="false" ht="15" hidden="false" customHeight="false" outlineLevel="0" collapsed="false">
      <c r="A2021" s="3" t="s">
        <v>75</v>
      </c>
      <c r="B2021" s="3" t="s">
        <v>16</v>
      </c>
      <c r="C2021" s="3" t="s">
        <v>8</v>
      </c>
      <c r="D2021" s="3" t="s">
        <v>18</v>
      </c>
      <c r="E2021" s="3" t="n">
        <v>352.9</v>
      </c>
      <c r="F2021" s="3" t="n">
        <v>3733137</v>
      </c>
      <c r="G2021" s="3" t="n">
        <v>2</v>
      </c>
      <c r="H2021" s="3" t="n">
        <v>1232431.14</v>
      </c>
    </row>
    <row r="2022" customFormat="false" ht="15" hidden="false" customHeight="false" outlineLevel="0" collapsed="false">
      <c r="A2022" s="3" t="s">
        <v>76</v>
      </c>
      <c r="B2022" s="3" t="s">
        <v>16</v>
      </c>
      <c r="C2022" s="3" t="s">
        <v>8</v>
      </c>
      <c r="D2022" s="3" t="s">
        <v>18</v>
      </c>
      <c r="E2022" s="3" t="n">
        <v>348.32</v>
      </c>
      <c r="F2022" s="3" t="n">
        <v>3108534</v>
      </c>
      <c r="G2022" s="3" t="n">
        <v>2</v>
      </c>
      <c r="H2022" s="3" t="n">
        <v>716341.26</v>
      </c>
    </row>
    <row r="2023" customFormat="false" ht="15" hidden="false" customHeight="false" outlineLevel="0" collapsed="false">
      <c r="A2023" s="3" t="s">
        <v>77</v>
      </c>
      <c r="B2023" s="3" t="s">
        <v>16</v>
      </c>
      <c r="C2023" s="3" t="s">
        <v>8</v>
      </c>
      <c r="D2023" s="3" t="s">
        <v>18</v>
      </c>
      <c r="E2023" s="3" t="n">
        <v>356.96</v>
      </c>
      <c r="F2023" s="3" t="n">
        <v>6576827</v>
      </c>
      <c r="G2023" s="3" t="n">
        <v>1</v>
      </c>
      <c r="H2023" s="3" t="n">
        <v>281006.45</v>
      </c>
    </row>
    <row r="2024" customFormat="false" ht="15" hidden="false" customHeight="false" outlineLevel="0" collapsed="false">
      <c r="A2024" s="3" t="s">
        <v>78</v>
      </c>
      <c r="B2024" s="3" t="s">
        <v>16</v>
      </c>
      <c r="C2024" s="3" t="s">
        <v>8</v>
      </c>
      <c r="D2024" s="3" t="s">
        <v>18</v>
      </c>
      <c r="E2024" s="3" t="n">
        <v>358.56</v>
      </c>
      <c r="F2024" s="3" t="n">
        <v>6719295</v>
      </c>
      <c r="G2024" s="3" t="n">
        <v>1</v>
      </c>
      <c r="H2024" s="3" t="n">
        <v>1602703.47</v>
      </c>
    </row>
    <row r="2025" customFormat="false" ht="15" hidden="false" customHeight="false" outlineLevel="0" collapsed="false">
      <c r="A2025" s="3" t="s">
        <v>79</v>
      </c>
      <c r="B2025" s="3" t="s">
        <v>16</v>
      </c>
      <c r="C2025" s="3" t="s">
        <v>8</v>
      </c>
      <c r="D2025" s="3" t="s">
        <v>18</v>
      </c>
      <c r="E2025" s="3" t="n">
        <v>352.49</v>
      </c>
      <c r="F2025" s="3" t="n">
        <v>1319076</v>
      </c>
      <c r="G2025" s="3" t="n">
        <v>2</v>
      </c>
      <c r="H2025" s="3" t="n">
        <v>2800362.66</v>
      </c>
    </row>
    <row r="2026" customFormat="false" ht="15" hidden="false" customHeight="false" outlineLevel="0" collapsed="false">
      <c r="A2026" s="3" t="s">
        <v>80</v>
      </c>
      <c r="B2026" s="3" t="s">
        <v>16</v>
      </c>
      <c r="C2026" s="3" t="s">
        <v>8</v>
      </c>
      <c r="D2026" s="3" t="s">
        <v>18</v>
      </c>
      <c r="E2026" s="3" t="n">
        <v>355.36</v>
      </c>
      <c r="F2026" s="3" t="n">
        <v>6938855</v>
      </c>
      <c r="G2026" s="3" t="n">
        <v>2</v>
      </c>
      <c r="H2026" s="3" t="n">
        <v>1495357.41</v>
      </c>
    </row>
    <row r="2027" customFormat="false" ht="15" hidden="false" customHeight="false" outlineLevel="0" collapsed="false">
      <c r="A2027" s="3" t="s">
        <v>81</v>
      </c>
      <c r="B2027" s="3" t="s">
        <v>16</v>
      </c>
      <c r="C2027" s="3" t="s">
        <v>8</v>
      </c>
      <c r="D2027" s="3" t="s">
        <v>18</v>
      </c>
      <c r="E2027" s="3" t="n">
        <v>362.13</v>
      </c>
      <c r="F2027" s="3" t="n">
        <v>1719116</v>
      </c>
      <c r="G2027" s="3" t="n">
        <v>3</v>
      </c>
      <c r="H2027" s="3" t="n">
        <v>4357318.75</v>
      </c>
    </row>
    <row r="2028" customFormat="false" ht="15" hidden="false" customHeight="false" outlineLevel="0" collapsed="false">
      <c r="A2028" s="3" t="s">
        <v>82</v>
      </c>
      <c r="B2028" s="3" t="s">
        <v>16</v>
      </c>
      <c r="C2028" s="3" t="s">
        <v>8</v>
      </c>
      <c r="D2028" s="3" t="s">
        <v>18</v>
      </c>
      <c r="E2028" s="3" t="n">
        <v>359.54</v>
      </c>
      <c r="F2028" s="3" t="n">
        <v>1489045</v>
      </c>
      <c r="G2028" s="3" t="n">
        <v>1</v>
      </c>
      <c r="H2028" s="3" t="n">
        <v>821773.89</v>
      </c>
    </row>
    <row r="2029" customFormat="false" ht="15" hidden="false" customHeight="false" outlineLevel="0" collapsed="false">
      <c r="A2029" s="3" t="s">
        <v>83</v>
      </c>
      <c r="B2029" s="3" t="s">
        <v>16</v>
      </c>
      <c r="C2029" s="3" t="s">
        <v>8</v>
      </c>
      <c r="D2029" s="3" t="s">
        <v>18</v>
      </c>
      <c r="E2029" s="3" t="n">
        <v>371.27</v>
      </c>
      <c r="F2029" s="3" t="n">
        <v>4571034</v>
      </c>
      <c r="G2029" s="3" t="n">
        <v>3</v>
      </c>
      <c r="H2029" s="3" t="n">
        <v>1778359.36</v>
      </c>
    </row>
    <row r="2030" customFormat="false" ht="15" hidden="false" customHeight="false" outlineLevel="0" collapsed="false">
      <c r="A2030" s="3" t="s">
        <v>84</v>
      </c>
      <c r="B2030" s="3" t="s">
        <v>16</v>
      </c>
      <c r="C2030" s="3" t="s">
        <v>8</v>
      </c>
      <c r="D2030" s="3" t="s">
        <v>18</v>
      </c>
      <c r="E2030" s="3" t="n">
        <v>372.59</v>
      </c>
      <c r="F2030" s="3" t="n">
        <v>3212711</v>
      </c>
      <c r="G2030" s="3" t="n">
        <v>2</v>
      </c>
      <c r="H2030" s="3" t="n">
        <v>1263119.82</v>
      </c>
    </row>
    <row r="2031" customFormat="false" ht="15" hidden="false" customHeight="false" outlineLevel="0" collapsed="false">
      <c r="A2031" s="3" t="s">
        <v>85</v>
      </c>
      <c r="B2031" s="3" t="s">
        <v>16</v>
      </c>
      <c r="C2031" s="3" t="s">
        <v>8</v>
      </c>
      <c r="D2031" s="3" t="s">
        <v>18</v>
      </c>
      <c r="E2031" s="3" t="n">
        <v>366.44</v>
      </c>
      <c r="F2031" s="3" t="n">
        <v>4763308</v>
      </c>
      <c r="G2031" s="3" t="n">
        <v>1</v>
      </c>
      <c r="H2031" s="3" t="n">
        <v>355563.2</v>
      </c>
    </row>
    <row r="2032" customFormat="false" ht="15" hidden="false" customHeight="false" outlineLevel="0" collapsed="false">
      <c r="A2032" s="3" t="s">
        <v>86</v>
      </c>
      <c r="B2032" s="3" t="s">
        <v>16</v>
      </c>
      <c r="C2032" s="3" t="s">
        <v>8</v>
      </c>
      <c r="D2032" s="3" t="s">
        <v>18</v>
      </c>
      <c r="E2032" s="3" t="n">
        <v>356.92</v>
      </c>
      <c r="F2032" s="3" t="n">
        <v>3970432</v>
      </c>
      <c r="G2032" s="3" t="n">
        <v>1</v>
      </c>
      <c r="H2032" s="3" t="n">
        <v>174469.4</v>
      </c>
    </row>
    <row r="2033" customFormat="false" ht="15" hidden="false" customHeight="false" outlineLevel="0" collapsed="false">
      <c r="A2033" s="3" t="s">
        <v>87</v>
      </c>
      <c r="B2033" s="3" t="s">
        <v>16</v>
      </c>
      <c r="C2033" s="3" t="s">
        <v>8</v>
      </c>
      <c r="D2033" s="3" t="s">
        <v>18</v>
      </c>
      <c r="E2033" s="3" t="n">
        <v>350.4</v>
      </c>
      <c r="F2033" s="3" t="n">
        <v>2133818</v>
      </c>
      <c r="G2033" s="3" t="n">
        <v>2</v>
      </c>
      <c r="H2033" s="3" t="n">
        <v>3150976.46</v>
      </c>
    </row>
    <row r="2034" customFormat="false" ht="15" hidden="false" customHeight="false" outlineLevel="0" collapsed="false">
      <c r="A2034" s="3" t="s">
        <v>88</v>
      </c>
      <c r="B2034" s="3" t="s">
        <v>16</v>
      </c>
      <c r="C2034" s="3" t="s">
        <v>8</v>
      </c>
      <c r="D2034" s="3" t="s">
        <v>18</v>
      </c>
      <c r="E2034" s="3" t="n">
        <v>353.17</v>
      </c>
      <c r="F2034" s="3" t="n">
        <v>5077463</v>
      </c>
      <c r="G2034" s="3" t="n">
        <v>2</v>
      </c>
      <c r="H2034" s="3" t="n">
        <v>2991190.33</v>
      </c>
    </row>
    <row r="2035" customFormat="false" ht="15" hidden="false" customHeight="false" outlineLevel="0" collapsed="false">
      <c r="A2035" s="3" t="s">
        <v>89</v>
      </c>
      <c r="B2035" s="3" t="s">
        <v>16</v>
      </c>
      <c r="C2035" s="3" t="s">
        <v>8</v>
      </c>
      <c r="D2035" s="3" t="s">
        <v>18</v>
      </c>
      <c r="E2035" s="3" t="n">
        <v>352.44</v>
      </c>
      <c r="F2035" s="3" t="n">
        <v>7017915</v>
      </c>
      <c r="G2035" s="3" t="n">
        <v>1</v>
      </c>
      <c r="H2035" s="3" t="n">
        <v>1264178.55</v>
      </c>
    </row>
    <row r="2036" customFormat="false" ht="15" hidden="false" customHeight="false" outlineLevel="0" collapsed="false">
      <c r="A2036" s="3" t="s">
        <v>90</v>
      </c>
      <c r="B2036" s="3" t="s">
        <v>16</v>
      </c>
      <c r="C2036" s="3" t="s">
        <v>8</v>
      </c>
      <c r="D2036" s="3" t="s">
        <v>18</v>
      </c>
      <c r="E2036" s="3" t="n">
        <v>354.73</v>
      </c>
      <c r="F2036" s="3" t="n">
        <v>5134619</v>
      </c>
      <c r="G2036" s="3" t="n">
        <v>2</v>
      </c>
      <c r="H2036" s="3" t="n">
        <v>1935920.67</v>
      </c>
    </row>
    <row r="2037" customFormat="false" ht="15" hidden="false" customHeight="false" outlineLevel="0" collapsed="false">
      <c r="A2037" s="3" t="s">
        <v>91</v>
      </c>
      <c r="B2037" s="3" t="s">
        <v>16</v>
      </c>
      <c r="C2037" s="3" t="s">
        <v>8</v>
      </c>
      <c r="D2037" s="3" t="s">
        <v>18</v>
      </c>
      <c r="E2037" s="3" t="n">
        <v>357.9</v>
      </c>
      <c r="F2037" s="3" t="n">
        <v>4849180</v>
      </c>
      <c r="G2037" s="3" t="n">
        <v>1</v>
      </c>
      <c r="H2037" s="3" t="n">
        <v>1394050.94</v>
      </c>
    </row>
    <row r="2038" customFormat="false" ht="15" hidden="false" customHeight="false" outlineLevel="0" collapsed="false">
      <c r="A2038" s="3" t="s">
        <v>92</v>
      </c>
      <c r="B2038" s="3" t="s">
        <v>16</v>
      </c>
      <c r="C2038" s="3" t="s">
        <v>8</v>
      </c>
      <c r="D2038" s="3" t="s">
        <v>18</v>
      </c>
      <c r="E2038" s="3" t="n">
        <v>359.04</v>
      </c>
      <c r="F2038" s="3" t="n">
        <v>5859121</v>
      </c>
      <c r="G2038" s="3" t="n">
        <v>0</v>
      </c>
      <c r="H2038" s="3" t="n">
        <v>0</v>
      </c>
    </row>
    <row r="2039" customFormat="false" ht="15" hidden="false" customHeight="false" outlineLevel="0" collapsed="false">
      <c r="A2039" s="3" t="s">
        <v>93</v>
      </c>
      <c r="B2039" s="3" t="s">
        <v>16</v>
      </c>
      <c r="C2039" s="3" t="s">
        <v>8</v>
      </c>
      <c r="D2039" s="3" t="s">
        <v>18</v>
      </c>
      <c r="E2039" s="3" t="n">
        <v>358.93</v>
      </c>
      <c r="F2039" s="3" t="n">
        <v>5887394</v>
      </c>
      <c r="G2039" s="3" t="n">
        <v>4</v>
      </c>
      <c r="H2039" s="3" t="n">
        <v>3860449.76</v>
      </c>
    </row>
    <row r="2040" customFormat="false" ht="15" hidden="false" customHeight="false" outlineLevel="0" collapsed="false">
      <c r="A2040" s="3" t="s">
        <v>94</v>
      </c>
      <c r="B2040" s="3" t="s">
        <v>16</v>
      </c>
      <c r="C2040" s="3" t="s">
        <v>8</v>
      </c>
      <c r="D2040" s="3" t="s">
        <v>18</v>
      </c>
      <c r="E2040" s="3" t="n">
        <v>364.08</v>
      </c>
      <c r="F2040" s="3" t="n">
        <v>3828595</v>
      </c>
      <c r="G2040" s="3" t="n">
        <v>1</v>
      </c>
      <c r="H2040" s="3" t="n">
        <v>990796.8</v>
      </c>
    </row>
    <row r="2041" customFormat="false" ht="15" hidden="false" customHeight="false" outlineLevel="0" collapsed="false">
      <c r="A2041" s="3" t="s">
        <v>95</v>
      </c>
      <c r="B2041" s="3" t="s">
        <v>16</v>
      </c>
      <c r="C2041" s="3" t="s">
        <v>8</v>
      </c>
      <c r="D2041" s="3" t="s">
        <v>18</v>
      </c>
      <c r="E2041" s="3" t="n">
        <v>359.45</v>
      </c>
      <c r="F2041" s="3" t="n">
        <v>3619772</v>
      </c>
      <c r="G2041" s="3" t="n">
        <v>1</v>
      </c>
      <c r="H2041" s="3" t="n">
        <v>1494830.08</v>
      </c>
    </row>
    <row r="2042" customFormat="false" ht="15" hidden="false" customHeight="false" outlineLevel="0" collapsed="false">
      <c r="A2042" s="3" t="s">
        <v>96</v>
      </c>
      <c r="B2042" s="3" t="s">
        <v>16</v>
      </c>
      <c r="C2042" s="3" t="s">
        <v>8</v>
      </c>
      <c r="D2042" s="3" t="s">
        <v>18</v>
      </c>
      <c r="E2042" s="3" t="n">
        <v>359.29</v>
      </c>
      <c r="F2042" s="3" t="n">
        <v>2949054</v>
      </c>
      <c r="G2042" s="3" t="n">
        <v>4</v>
      </c>
      <c r="H2042" s="3" t="n">
        <v>2900974.73</v>
      </c>
    </row>
    <row r="2043" customFormat="false" ht="15" hidden="false" customHeight="false" outlineLevel="0" collapsed="false">
      <c r="A2043" s="3" t="s">
        <v>97</v>
      </c>
      <c r="B2043" s="3" t="s">
        <v>16</v>
      </c>
      <c r="C2043" s="3" t="s">
        <v>8</v>
      </c>
      <c r="D2043" s="3" t="s">
        <v>18</v>
      </c>
      <c r="E2043" s="3" t="n">
        <v>360.85</v>
      </c>
      <c r="F2043" s="3" t="n">
        <v>7801259</v>
      </c>
      <c r="G2043" s="3" t="n">
        <v>2</v>
      </c>
      <c r="H2043" s="3" t="n">
        <v>1928799.18</v>
      </c>
    </row>
    <row r="2044" customFormat="false" ht="15" hidden="false" customHeight="false" outlineLevel="0" collapsed="false">
      <c r="A2044" s="3" t="s">
        <v>98</v>
      </c>
      <c r="B2044" s="3" t="s">
        <v>16</v>
      </c>
      <c r="C2044" s="3" t="s">
        <v>8</v>
      </c>
      <c r="D2044" s="3" t="s">
        <v>18</v>
      </c>
      <c r="E2044" s="3" t="n">
        <v>355.32</v>
      </c>
      <c r="F2044" s="3" t="n">
        <v>7477313</v>
      </c>
      <c r="G2044" s="3" t="n">
        <v>1</v>
      </c>
      <c r="H2044" s="3" t="n">
        <v>1084028.71</v>
      </c>
    </row>
    <row r="2045" customFormat="false" ht="15" hidden="false" customHeight="false" outlineLevel="0" collapsed="false">
      <c r="A2045" s="3" t="s">
        <v>99</v>
      </c>
      <c r="B2045" s="3" t="s">
        <v>16</v>
      </c>
      <c r="C2045" s="3" t="s">
        <v>8</v>
      </c>
      <c r="D2045" s="3" t="s">
        <v>18</v>
      </c>
      <c r="E2045" s="3" t="n">
        <v>356.73</v>
      </c>
      <c r="F2045" s="3" t="n">
        <v>6356553</v>
      </c>
      <c r="G2045" s="3" t="n">
        <v>4</v>
      </c>
      <c r="H2045" s="3" t="n">
        <v>3644420.59</v>
      </c>
    </row>
    <row r="2046" customFormat="false" ht="15" hidden="false" customHeight="false" outlineLevel="0" collapsed="false">
      <c r="A2046" s="3" t="s">
        <v>100</v>
      </c>
      <c r="B2046" s="3" t="s">
        <v>16</v>
      </c>
      <c r="C2046" s="3" t="s">
        <v>8</v>
      </c>
      <c r="D2046" s="3" t="s">
        <v>18</v>
      </c>
      <c r="E2046" s="3" t="n">
        <v>356.13</v>
      </c>
      <c r="F2046" s="3" t="n">
        <v>2111515</v>
      </c>
      <c r="G2046" s="3" t="n">
        <v>1</v>
      </c>
      <c r="H2046" s="3" t="n">
        <v>178666.82</v>
      </c>
    </row>
    <row r="2047" customFormat="false" ht="15" hidden="false" customHeight="false" outlineLevel="0" collapsed="false">
      <c r="A2047" s="3" t="s">
        <v>101</v>
      </c>
      <c r="B2047" s="3" t="s">
        <v>16</v>
      </c>
      <c r="C2047" s="3" t="s">
        <v>8</v>
      </c>
      <c r="D2047" s="3" t="s">
        <v>18</v>
      </c>
      <c r="E2047" s="3" t="n">
        <v>357.11</v>
      </c>
      <c r="F2047" s="3" t="n">
        <v>1088337</v>
      </c>
      <c r="G2047" s="3" t="n">
        <v>3</v>
      </c>
      <c r="H2047" s="3" t="n">
        <v>2578051.81</v>
      </c>
    </row>
    <row r="2048" customFormat="false" ht="15" hidden="false" customHeight="false" outlineLevel="0" collapsed="false">
      <c r="A2048" s="3" t="s">
        <v>102</v>
      </c>
      <c r="B2048" s="3" t="s">
        <v>16</v>
      </c>
      <c r="C2048" s="3" t="s">
        <v>8</v>
      </c>
      <c r="D2048" s="3" t="s">
        <v>18</v>
      </c>
      <c r="E2048" s="3" t="n">
        <v>355.83</v>
      </c>
      <c r="F2048" s="3" t="n">
        <v>4276219</v>
      </c>
      <c r="G2048" s="3" t="n">
        <v>2</v>
      </c>
      <c r="H2048" s="3" t="n">
        <v>2933485.67</v>
      </c>
    </row>
    <row r="2049" customFormat="false" ht="15" hidden="false" customHeight="false" outlineLevel="0" collapsed="false">
      <c r="A2049" s="3" t="s">
        <v>103</v>
      </c>
      <c r="B2049" s="3" t="s">
        <v>16</v>
      </c>
      <c r="C2049" s="3" t="s">
        <v>8</v>
      </c>
      <c r="D2049" s="3" t="s">
        <v>18</v>
      </c>
      <c r="E2049" s="3" t="n">
        <v>348.79</v>
      </c>
      <c r="F2049" s="3" t="n">
        <v>4458172</v>
      </c>
      <c r="G2049" s="3" t="n">
        <v>3</v>
      </c>
      <c r="H2049" s="3" t="n">
        <v>1370202.66</v>
      </c>
    </row>
    <row r="2050" customFormat="false" ht="15" hidden="false" customHeight="false" outlineLevel="0" collapsed="false">
      <c r="A2050" s="3" t="s">
        <v>104</v>
      </c>
      <c r="B2050" s="3" t="s">
        <v>16</v>
      </c>
      <c r="C2050" s="3" t="s">
        <v>8</v>
      </c>
      <c r="D2050" s="3" t="s">
        <v>18</v>
      </c>
      <c r="E2050" s="3" t="n">
        <v>345.39</v>
      </c>
      <c r="F2050" s="3" t="n">
        <v>3807630</v>
      </c>
      <c r="G2050" s="3" t="n">
        <v>4</v>
      </c>
      <c r="H2050" s="3" t="n">
        <v>3189074.29</v>
      </c>
    </row>
    <row r="2051" customFormat="false" ht="15" hidden="false" customHeight="false" outlineLevel="0" collapsed="false">
      <c r="A2051" s="3" t="s">
        <v>105</v>
      </c>
      <c r="B2051" s="3" t="s">
        <v>16</v>
      </c>
      <c r="C2051" s="3" t="s">
        <v>8</v>
      </c>
      <c r="D2051" s="3" t="s">
        <v>18</v>
      </c>
      <c r="E2051" s="3" t="n">
        <v>344.14</v>
      </c>
      <c r="F2051" s="3" t="n">
        <v>6257325</v>
      </c>
      <c r="G2051" s="3" t="n">
        <v>2</v>
      </c>
      <c r="H2051" s="3" t="n">
        <v>2288764.25</v>
      </c>
    </row>
    <row r="2052" customFormat="false" ht="15" hidden="false" customHeight="false" outlineLevel="0" collapsed="false">
      <c r="A2052" s="3" t="s">
        <v>106</v>
      </c>
      <c r="B2052" s="3" t="s">
        <v>16</v>
      </c>
      <c r="C2052" s="3" t="s">
        <v>8</v>
      </c>
      <c r="D2052" s="3" t="s">
        <v>18</v>
      </c>
      <c r="E2052" s="3" t="n">
        <v>356</v>
      </c>
      <c r="F2052" s="3" t="n">
        <v>1365626</v>
      </c>
      <c r="G2052" s="3" t="n">
        <v>5</v>
      </c>
      <c r="H2052" s="3" t="n">
        <v>5332227.31</v>
      </c>
    </row>
    <row r="2053" customFormat="false" ht="15" hidden="false" customHeight="false" outlineLevel="0" collapsed="false">
      <c r="A2053" s="3" t="s">
        <v>107</v>
      </c>
      <c r="B2053" s="3" t="s">
        <v>16</v>
      </c>
      <c r="C2053" s="3" t="s">
        <v>8</v>
      </c>
      <c r="D2053" s="3" t="s">
        <v>18</v>
      </c>
      <c r="E2053" s="3" t="n">
        <v>356.75</v>
      </c>
      <c r="F2053" s="3" t="n">
        <v>4292325</v>
      </c>
      <c r="G2053" s="3" t="n">
        <v>2</v>
      </c>
      <c r="H2053" s="3" t="n">
        <v>1113771.3</v>
      </c>
    </row>
    <row r="2054" customFormat="false" ht="15" hidden="false" customHeight="false" outlineLevel="0" collapsed="false">
      <c r="A2054" s="3" t="s">
        <v>108</v>
      </c>
      <c r="B2054" s="3" t="s">
        <v>16</v>
      </c>
      <c r="C2054" s="3" t="s">
        <v>8</v>
      </c>
      <c r="D2054" s="3" t="s">
        <v>18</v>
      </c>
      <c r="E2054" s="3" t="n">
        <v>367.34</v>
      </c>
      <c r="F2054" s="3" t="n">
        <v>3867260</v>
      </c>
      <c r="G2054" s="3" t="n">
        <v>2</v>
      </c>
      <c r="H2054" s="3" t="n">
        <v>1745186.45</v>
      </c>
    </row>
    <row r="2055" customFormat="false" ht="15" hidden="false" customHeight="false" outlineLevel="0" collapsed="false">
      <c r="A2055" s="3" t="s">
        <v>109</v>
      </c>
      <c r="B2055" s="3" t="s">
        <v>16</v>
      </c>
      <c r="C2055" s="3" t="s">
        <v>8</v>
      </c>
      <c r="D2055" s="3" t="s">
        <v>18</v>
      </c>
      <c r="E2055" s="3" t="n">
        <v>360.03</v>
      </c>
      <c r="F2055" s="3" t="n">
        <v>6323362</v>
      </c>
      <c r="G2055" s="3" t="n">
        <v>2</v>
      </c>
      <c r="H2055" s="3" t="n">
        <v>2060391.33</v>
      </c>
    </row>
    <row r="2056" customFormat="false" ht="15" hidden="false" customHeight="false" outlineLevel="0" collapsed="false">
      <c r="A2056" s="3" t="s">
        <v>110</v>
      </c>
      <c r="B2056" s="3" t="s">
        <v>16</v>
      </c>
      <c r="C2056" s="3" t="s">
        <v>8</v>
      </c>
      <c r="D2056" s="3" t="s">
        <v>18</v>
      </c>
      <c r="E2056" s="3" t="n">
        <v>364.3</v>
      </c>
      <c r="F2056" s="3" t="n">
        <v>2452092</v>
      </c>
      <c r="G2056" s="3" t="n">
        <v>0</v>
      </c>
      <c r="H2056" s="3" t="n">
        <v>0</v>
      </c>
    </row>
    <row r="2057" customFormat="false" ht="15" hidden="false" customHeight="false" outlineLevel="0" collapsed="false">
      <c r="A2057" s="3" t="s">
        <v>111</v>
      </c>
      <c r="B2057" s="3" t="s">
        <v>16</v>
      </c>
      <c r="C2057" s="3" t="s">
        <v>8</v>
      </c>
      <c r="D2057" s="3" t="s">
        <v>18</v>
      </c>
      <c r="E2057" s="3" t="n">
        <v>363.17</v>
      </c>
      <c r="F2057" s="3" t="n">
        <v>4820088</v>
      </c>
      <c r="G2057" s="3" t="n">
        <v>1</v>
      </c>
      <c r="H2057" s="3" t="n">
        <v>621298.32</v>
      </c>
    </row>
    <row r="2058" customFormat="false" ht="15" hidden="false" customHeight="false" outlineLevel="0" collapsed="false">
      <c r="A2058" s="3" t="s">
        <v>112</v>
      </c>
      <c r="B2058" s="3" t="s">
        <v>16</v>
      </c>
      <c r="C2058" s="3" t="s">
        <v>8</v>
      </c>
      <c r="D2058" s="3" t="s">
        <v>18</v>
      </c>
      <c r="E2058" s="3" t="n">
        <v>368.87</v>
      </c>
      <c r="F2058" s="3" t="n">
        <v>7073042</v>
      </c>
      <c r="G2058" s="3" t="n">
        <v>3</v>
      </c>
      <c r="H2058" s="3" t="n">
        <v>3018195.73</v>
      </c>
    </row>
    <row r="2059" customFormat="false" ht="15" hidden="false" customHeight="false" outlineLevel="0" collapsed="false">
      <c r="A2059" s="3" t="s">
        <v>113</v>
      </c>
      <c r="B2059" s="3" t="s">
        <v>16</v>
      </c>
      <c r="C2059" s="3" t="s">
        <v>8</v>
      </c>
      <c r="D2059" s="3" t="s">
        <v>18</v>
      </c>
      <c r="E2059" s="3" t="n">
        <v>372.4</v>
      </c>
      <c r="F2059" s="3" t="n">
        <v>6071404</v>
      </c>
      <c r="G2059" s="3" t="n">
        <v>1</v>
      </c>
      <c r="H2059" s="3" t="n">
        <v>1060399.2</v>
      </c>
    </row>
    <row r="2060" customFormat="false" ht="15" hidden="false" customHeight="false" outlineLevel="0" collapsed="false">
      <c r="A2060" s="3" t="s">
        <v>114</v>
      </c>
      <c r="B2060" s="3" t="s">
        <v>16</v>
      </c>
      <c r="C2060" s="3" t="s">
        <v>8</v>
      </c>
      <c r="D2060" s="3" t="s">
        <v>18</v>
      </c>
      <c r="E2060" s="3" t="n">
        <v>372.91</v>
      </c>
      <c r="F2060" s="3" t="n">
        <v>5675349</v>
      </c>
      <c r="G2060" s="3" t="n">
        <v>2</v>
      </c>
      <c r="H2060" s="3" t="n">
        <v>2379875.05</v>
      </c>
    </row>
    <row r="2061" customFormat="false" ht="15" hidden="false" customHeight="false" outlineLevel="0" collapsed="false">
      <c r="A2061" s="3" t="s">
        <v>115</v>
      </c>
      <c r="B2061" s="3" t="s">
        <v>16</v>
      </c>
      <c r="C2061" s="3" t="s">
        <v>8</v>
      </c>
      <c r="D2061" s="3" t="s">
        <v>18</v>
      </c>
      <c r="E2061" s="3" t="n">
        <v>376.66</v>
      </c>
      <c r="F2061" s="3" t="n">
        <v>3157758</v>
      </c>
      <c r="G2061" s="3" t="n">
        <v>0</v>
      </c>
      <c r="H2061" s="3" t="n">
        <v>0</v>
      </c>
    </row>
    <row r="2062" customFormat="false" ht="15" hidden="false" customHeight="false" outlineLevel="0" collapsed="false">
      <c r="A2062" s="3" t="s">
        <v>116</v>
      </c>
      <c r="B2062" s="3" t="s">
        <v>16</v>
      </c>
      <c r="C2062" s="3" t="s">
        <v>8</v>
      </c>
      <c r="D2062" s="3" t="s">
        <v>18</v>
      </c>
      <c r="E2062" s="3" t="n">
        <v>376.61</v>
      </c>
      <c r="F2062" s="3" t="n">
        <v>1392722</v>
      </c>
      <c r="G2062" s="3" t="n">
        <v>1</v>
      </c>
      <c r="H2062" s="3" t="n">
        <v>245282.4</v>
      </c>
    </row>
    <row r="2063" customFormat="false" ht="15" hidden="false" customHeight="false" outlineLevel="0" collapsed="false">
      <c r="A2063" s="3" t="s">
        <v>117</v>
      </c>
      <c r="B2063" s="3" t="s">
        <v>16</v>
      </c>
      <c r="C2063" s="3" t="s">
        <v>8</v>
      </c>
      <c r="D2063" s="3" t="s">
        <v>18</v>
      </c>
      <c r="E2063" s="3" t="n">
        <v>388.38</v>
      </c>
      <c r="F2063" s="3" t="n">
        <v>839282</v>
      </c>
      <c r="G2063" s="3" t="n">
        <v>2</v>
      </c>
      <c r="H2063" s="3" t="n">
        <v>2163185.16</v>
      </c>
    </row>
    <row r="2064" customFormat="false" ht="15" hidden="false" customHeight="false" outlineLevel="0" collapsed="false">
      <c r="A2064" s="3" t="s">
        <v>118</v>
      </c>
      <c r="B2064" s="3" t="s">
        <v>16</v>
      </c>
      <c r="C2064" s="3" t="s">
        <v>8</v>
      </c>
      <c r="D2064" s="3" t="s">
        <v>18</v>
      </c>
      <c r="E2064" s="3" t="n">
        <v>379.58</v>
      </c>
      <c r="F2064" s="3" t="n">
        <v>3566560</v>
      </c>
      <c r="G2064" s="3" t="n">
        <v>3</v>
      </c>
      <c r="H2064" s="3" t="n">
        <v>2455430.46</v>
      </c>
    </row>
    <row r="2065" customFormat="false" ht="15" hidden="false" customHeight="false" outlineLevel="0" collapsed="false">
      <c r="A2065" s="3" t="s">
        <v>119</v>
      </c>
      <c r="B2065" s="3" t="s">
        <v>16</v>
      </c>
      <c r="C2065" s="3" t="s">
        <v>8</v>
      </c>
      <c r="D2065" s="3" t="s">
        <v>18</v>
      </c>
      <c r="E2065" s="3" t="n">
        <v>367.44</v>
      </c>
      <c r="F2065" s="3" t="n">
        <v>1875880</v>
      </c>
      <c r="G2065" s="3" t="n">
        <v>4</v>
      </c>
      <c r="H2065" s="3" t="n">
        <v>3983502.71</v>
      </c>
    </row>
    <row r="2066" customFormat="false" ht="15" hidden="false" customHeight="false" outlineLevel="0" collapsed="false">
      <c r="A2066" s="3" t="s">
        <v>120</v>
      </c>
      <c r="B2066" s="3" t="s">
        <v>16</v>
      </c>
      <c r="C2066" s="3" t="s">
        <v>8</v>
      </c>
      <c r="D2066" s="3" t="s">
        <v>18</v>
      </c>
      <c r="E2066" s="3" t="n">
        <v>371.51</v>
      </c>
      <c r="F2066" s="3" t="n">
        <v>1128421</v>
      </c>
      <c r="G2066" s="3" t="n">
        <v>2</v>
      </c>
      <c r="H2066" s="3" t="n">
        <v>2831340.58</v>
      </c>
    </row>
    <row r="2067" customFormat="false" ht="15" hidden="false" customHeight="false" outlineLevel="0" collapsed="false">
      <c r="A2067" s="3" t="s">
        <v>121</v>
      </c>
      <c r="B2067" s="3" t="s">
        <v>16</v>
      </c>
      <c r="C2067" s="3" t="s">
        <v>8</v>
      </c>
      <c r="D2067" s="3" t="s">
        <v>18</v>
      </c>
      <c r="E2067" s="3" t="n">
        <v>378.8</v>
      </c>
      <c r="F2067" s="3" t="n">
        <v>3789402</v>
      </c>
      <c r="G2067" s="3" t="n">
        <v>0</v>
      </c>
      <c r="H2067" s="3" t="n">
        <v>0</v>
      </c>
    </row>
    <row r="2068" customFormat="false" ht="15" hidden="false" customHeight="false" outlineLevel="0" collapsed="false">
      <c r="A2068" s="3" t="s">
        <v>122</v>
      </c>
      <c r="B2068" s="3" t="s">
        <v>16</v>
      </c>
      <c r="C2068" s="3" t="s">
        <v>8</v>
      </c>
      <c r="D2068" s="3" t="s">
        <v>18</v>
      </c>
      <c r="E2068" s="3" t="n">
        <v>373.4</v>
      </c>
      <c r="F2068" s="3" t="n">
        <v>1226739</v>
      </c>
      <c r="G2068" s="3" t="n">
        <v>1</v>
      </c>
      <c r="H2068" s="3" t="n">
        <v>632146.53</v>
      </c>
    </row>
    <row r="2069" customFormat="false" ht="15" hidden="false" customHeight="false" outlineLevel="0" collapsed="false">
      <c r="A2069" s="3" t="s">
        <v>123</v>
      </c>
      <c r="B2069" s="3" t="s">
        <v>16</v>
      </c>
      <c r="C2069" s="3" t="s">
        <v>8</v>
      </c>
      <c r="D2069" s="3" t="s">
        <v>18</v>
      </c>
      <c r="E2069" s="3" t="n">
        <v>371.78</v>
      </c>
      <c r="F2069" s="3" t="n">
        <v>6830490</v>
      </c>
      <c r="G2069" s="3" t="n">
        <v>1</v>
      </c>
      <c r="H2069" s="3" t="n">
        <v>477083.48</v>
      </c>
    </row>
    <row r="2070" customFormat="false" ht="15" hidden="false" customHeight="false" outlineLevel="0" collapsed="false">
      <c r="A2070" s="3" t="s">
        <v>124</v>
      </c>
      <c r="B2070" s="3" t="s">
        <v>16</v>
      </c>
      <c r="C2070" s="3" t="s">
        <v>8</v>
      </c>
      <c r="D2070" s="3" t="s">
        <v>18</v>
      </c>
      <c r="E2070" s="3" t="n">
        <v>377.81</v>
      </c>
      <c r="F2070" s="3" t="n">
        <v>1838118</v>
      </c>
      <c r="G2070" s="3" t="n">
        <v>3</v>
      </c>
      <c r="H2070" s="3" t="n">
        <v>2748555.6</v>
      </c>
    </row>
    <row r="2071" customFormat="false" ht="15" hidden="false" customHeight="false" outlineLevel="0" collapsed="false">
      <c r="A2071" s="3" t="s">
        <v>125</v>
      </c>
      <c r="B2071" s="3" t="s">
        <v>16</v>
      </c>
      <c r="C2071" s="3" t="s">
        <v>8</v>
      </c>
      <c r="D2071" s="3" t="s">
        <v>18</v>
      </c>
      <c r="E2071" s="3" t="n">
        <v>385.74</v>
      </c>
      <c r="F2071" s="3" t="n">
        <v>4393512</v>
      </c>
      <c r="G2071" s="3" t="n">
        <v>0</v>
      </c>
      <c r="H2071" s="3" t="n">
        <v>0</v>
      </c>
    </row>
    <row r="2072" customFormat="false" ht="15" hidden="false" customHeight="false" outlineLevel="0" collapsed="false">
      <c r="A2072" s="3" t="s">
        <v>126</v>
      </c>
      <c r="B2072" s="3" t="s">
        <v>16</v>
      </c>
      <c r="C2072" s="3" t="s">
        <v>8</v>
      </c>
      <c r="D2072" s="3" t="s">
        <v>18</v>
      </c>
      <c r="E2072" s="3" t="n">
        <v>395.9</v>
      </c>
      <c r="F2072" s="3" t="n">
        <v>2635932</v>
      </c>
      <c r="G2072" s="3" t="n">
        <v>2</v>
      </c>
      <c r="H2072" s="3" t="n">
        <v>1668365.52</v>
      </c>
    </row>
    <row r="2073" customFormat="false" ht="15" hidden="false" customHeight="false" outlineLevel="0" collapsed="false">
      <c r="A2073" s="3" t="s">
        <v>127</v>
      </c>
      <c r="B2073" s="3" t="s">
        <v>16</v>
      </c>
      <c r="C2073" s="3" t="s">
        <v>8</v>
      </c>
      <c r="D2073" s="3" t="s">
        <v>18</v>
      </c>
      <c r="E2073" s="3" t="n">
        <v>400.28</v>
      </c>
      <c r="F2073" s="3" t="n">
        <v>7382697</v>
      </c>
      <c r="G2073" s="3" t="n">
        <v>1</v>
      </c>
      <c r="H2073" s="3" t="n">
        <v>1205479.44</v>
      </c>
    </row>
    <row r="2074" customFormat="false" ht="15" hidden="false" customHeight="false" outlineLevel="0" collapsed="false">
      <c r="A2074" s="3" t="s">
        <v>128</v>
      </c>
      <c r="B2074" s="3" t="s">
        <v>16</v>
      </c>
      <c r="C2074" s="3" t="s">
        <v>8</v>
      </c>
      <c r="D2074" s="3" t="s">
        <v>18</v>
      </c>
      <c r="E2074" s="3" t="n">
        <v>404.38</v>
      </c>
      <c r="F2074" s="3" t="n">
        <v>5498252</v>
      </c>
      <c r="G2074" s="3" t="n">
        <v>4</v>
      </c>
      <c r="H2074" s="3" t="n">
        <v>2932534.28</v>
      </c>
    </row>
    <row r="2075" customFormat="false" ht="15" hidden="false" customHeight="false" outlineLevel="0" collapsed="false">
      <c r="A2075" s="3" t="s">
        <v>129</v>
      </c>
      <c r="B2075" s="3" t="s">
        <v>16</v>
      </c>
      <c r="C2075" s="3" t="s">
        <v>8</v>
      </c>
      <c r="D2075" s="3" t="s">
        <v>18</v>
      </c>
      <c r="E2075" s="3" t="n">
        <v>407.71</v>
      </c>
      <c r="F2075" s="3" t="n">
        <v>7269059</v>
      </c>
      <c r="G2075" s="3" t="n">
        <v>3</v>
      </c>
      <c r="H2075" s="3" t="n">
        <v>4890189.95</v>
      </c>
    </row>
    <row r="2076" customFormat="false" ht="15" hidden="false" customHeight="false" outlineLevel="0" collapsed="false">
      <c r="A2076" s="3" t="s">
        <v>130</v>
      </c>
      <c r="B2076" s="3" t="s">
        <v>16</v>
      </c>
      <c r="C2076" s="3" t="s">
        <v>8</v>
      </c>
      <c r="D2076" s="3" t="s">
        <v>18</v>
      </c>
      <c r="E2076" s="3" t="n">
        <v>411.78</v>
      </c>
      <c r="F2076" s="3" t="n">
        <v>549988</v>
      </c>
      <c r="G2076" s="3" t="n">
        <v>1</v>
      </c>
      <c r="H2076" s="3" t="n">
        <v>379426.84</v>
      </c>
    </row>
    <row r="2077" customFormat="false" ht="15" hidden="false" customHeight="false" outlineLevel="0" collapsed="false">
      <c r="A2077" s="3" t="s">
        <v>131</v>
      </c>
      <c r="B2077" s="3" t="s">
        <v>16</v>
      </c>
      <c r="C2077" s="3" t="s">
        <v>8</v>
      </c>
      <c r="D2077" s="3" t="s">
        <v>18</v>
      </c>
      <c r="E2077" s="3" t="n">
        <v>412.81</v>
      </c>
      <c r="F2077" s="3" t="n">
        <v>5990670</v>
      </c>
      <c r="G2077" s="3" t="n">
        <v>1</v>
      </c>
      <c r="H2077" s="3" t="n">
        <v>1940997.68</v>
      </c>
    </row>
    <row r="2078" customFormat="false" ht="15" hidden="false" customHeight="false" outlineLevel="0" collapsed="false">
      <c r="A2078" s="3" t="s">
        <v>132</v>
      </c>
      <c r="B2078" s="3" t="s">
        <v>16</v>
      </c>
      <c r="C2078" s="3" t="s">
        <v>8</v>
      </c>
      <c r="D2078" s="3" t="s">
        <v>18</v>
      </c>
      <c r="E2078" s="3" t="n">
        <v>411.54</v>
      </c>
      <c r="F2078" s="3" t="n">
        <v>1322111</v>
      </c>
      <c r="G2078" s="3" t="n">
        <v>0</v>
      </c>
      <c r="H2078" s="3" t="n">
        <v>0</v>
      </c>
    </row>
    <row r="2079" customFormat="false" ht="15" hidden="false" customHeight="false" outlineLevel="0" collapsed="false">
      <c r="A2079" s="3" t="s">
        <v>133</v>
      </c>
      <c r="B2079" s="3" t="s">
        <v>16</v>
      </c>
      <c r="C2079" s="3" t="s">
        <v>8</v>
      </c>
      <c r="D2079" s="3" t="s">
        <v>18</v>
      </c>
      <c r="E2079" s="3" t="n">
        <v>407.86</v>
      </c>
      <c r="F2079" s="3" t="n">
        <v>6983770</v>
      </c>
      <c r="G2079" s="3" t="n">
        <v>1</v>
      </c>
      <c r="H2079" s="3" t="n">
        <v>1856212.57</v>
      </c>
    </row>
    <row r="2080" customFormat="false" ht="15" hidden="false" customHeight="false" outlineLevel="0" collapsed="false">
      <c r="A2080" s="3" t="s">
        <v>134</v>
      </c>
      <c r="B2080" s="3" t="s">
        <v>16</v>
      </c>
      <c r="C2080" s="3" t="s">
        <v>8</v>
      </c>
      <c r="D2080" s="3" t="s">
        <v>18</v>
      </c>
      <c r="E2080" s="3" t="n">
        <v>394.42</v>
      </c>
      <c r="F2080" s="3" t="n">
        <v>3152908</v>
      </c>
      <c r="G2080" s="3" t="n">
        <v>2</v>
      </c>
      <c r="H2080" s="3" t="n">
        <v>1992781.09</v>
      </c>
    </row>
    <row r="2081" customFormat="false" ht="15" hidden="false" customHeight="false" outlineLevel="0" collapsed="false">
      <c r="A2081" s="3" t="s">
        <v>135</v>
      </c>
      <c r="B2081" s="3" t="s">
        <v>16</v>
      </c>
      <c r="C2081" s="3" t="s">
        <v>8</v>
      </c>
      <c r="D2081" s="3" t="s">
        <v>18</v>
      </c>
      <c r="E2081" s="3" t="n">
        <v>405.69</v>
      </c>
      <c r="F2081" s="3" t="n">
        <v>2570810</v>
      </c>
      <c r="G2081" s="3" t="n">
        <v>2</v>
      </c>
      <c r="H2081" s="3" t="n">
        <v>906416.87</v>
      </c>
    </row>
    <row r="2082" customFormat="false" ht="15" hidden="false" customHeight="false" outlineLevel="0" collapsed="false">
      <c r="A2082" s="3" t="s">
        <v>136</v>
      </c>
      <c r="B2082" s="3" t="s">
        <v>16</v>
      </c>
      <c r="C2082" s="3" t="s">
        <v>8</v>
      </c>
      <c r="D2082" s="3" t="s">
        <v>18</v>
      </c>
      <c r="E2082" s="3" t="n">
        <v>412.06</v>
      </c>
      <c r="F2082" s="3" t="n">
        <v>5801073</v>
      </c>
      <c r="G2082" s="3" t="n">
        <v>2</v>
      </c>
      <c r="H2082" s="3" t="n">
        <v>436607.06</v>
      </c>
    </row>
    <row r="2083" customFormat="false" ht="15" hidden="false" customHeight="false" outlineLevel="0" collapsed="false">
      <c r="A2083" s="3" t="s">
        <v>137</v>
      </c>
      <c r="B2083" s="3" t="s">
        <v>16</v>
      </c>
      <c r="C2083" s="3" t="s">
        <v>8</v>
      </c>
      <c r="D2083" s="3" t="s">
        <v>18</v>
      </c>
      <c r="E2083" s="3" t="n">
        <v>405.58</v>
      </c>
      <c r="F2083" s="3" t="n">
        <v>2881453</v>
      </c>
      <c r="G2083" s="3" t="n">
        <v>2</v>
      </c>
      <c r="H2083" s="3" t="n">
        <v>3543634.56</v>
      </c>
    </row>
    <row r="2084" customFormat="false" ht="15" hidden="false" customHeight="false" outlineLevel="0" collapsed="false">
      <c r="A2084" s="3" t="s">
        <v>138</v>
      </c>
      <c r="B2084" s="3" t="s">
        <v>16</v>
      </c>
      <c r="C2084" s="3" t="s">
        <v>8</v>
      </c>
      <c r="D2084" s="3" t="s">
        <v>18</v>
      </c>
      <c r="E2084" s="3" t="n">
        <v>421.02</v>
      </c>
      <c r="F2084" s="3" t="n">
        <v>767271</v>
      </c>
      <c r="G2084" s="3" t="n">
        <v>3</v>
      </c>
      <c r="H2084" s="3" t="n">
        <v>2520991.25</v>
      </c>
    </row>
    <row r="2085" customFormat="false" ht="15" hidden="false" customHeight="false" outlineLevel="0" collapsed="false">
      <c r="A2085" s="3" t="s">
        <v>139</v>
      </c>
      <c r="B2085" s="3" t="s">
        <v>16</v>
      </c>
      <c r="C2085" s="3" t="s">
        <v>8</v>
      </c>
      <c r="D2085" s="3" t="s">
        <v>18</v>
      </c>
      <c r="E2085" s="3" t="n">
        <v>420.59</v>
      </c>
      <c r="F2085" s="3" t="n">
        <v>5550107</v>
      </c>
      <c r="G2085" s="3" t="n">
        <v>2</v>
      </c>
      <c r="H2085" s="3" t="n">
        <v>1260763.83</v>
      </c>
    </row>
    <row r="2086" customFormat="false" ht="15" hidden="false" customHeight="false" outlineLevel="0" collapsed="false">
      <c r="A2086" s="3" t="s">
        <v>140</v>
      </c>
      <c r="B2086" s="3" t="s">
        <v>16</v>
      </c>
      <c r="C2086" s="3" t="s">
        <v>8</v>
      </c>
      <c r="D2086" s="3" t="s">
        <v>18</v>
      </c>
      <c r="E2086" s="3" t="n">
        <v>420.07</v>
      </c>
      <c r="F2086" s="3" t="n">
        <v>6001705</v>
      </c>
      <c r="G2086" s="3" t="n">
        <v>1</v>
      </c>
      <c r="H2086" s="3" t="n">
        <v>575973.5</v>
      </c>
    </row>
    <row r="2087" customFormat="false" ht="15" hidden="false" customHeight="false" outlineLevel="0" collapsed="false">
      <c r="A2087" s="3" t="s">
        <v>141</v>
      </c>
      <c r="B2087" s="3" t="s">
        <v>16</v>
      </c>
      <c r="C2087" s="3" t="s">
        <v>8</v>
      </c>
      <c r="D2087" s="3" t="s">
        <v>18</v>
      </c>
      <c r="E2087" s="3" t="n">
        <v>419.25</v>
      </c>
      <c r="F2087" s="3" t="n">
        <v>6120844</v>
      </c>
      <c r="G2087" s="3" t="n">
        <v>3</v>
      </c>
      <c r="H2087" s="3" t="n">
        <v>2765440.96</v>
      </c>
    </row>
    <row r="2088" customFormat="false" ht="15" hidden="false" customHeight="false" outlineLevel="0" collapsed="false">
      <c r="A2088" s="3" t="s">
        <v>142</v>
      </c>
      <c r="B2088" s="3" t="s">
        <v>16</v>
      </c>
      <c r="C2088" s="3" t="s">
        <v>8</v>
      </c>
      <c r="D2088" s="3" t="s">
        <v>18</v>
      </c>
      <c r="E2088" s="3" t="n">
        <v>424.37</v>
      </c>
      <c r="F2088" s="3" t="n">
        <v>2064102</v>
      </c>
      <c r="G2088" s="3" t="n">
        <v>1</v>
      </c>
      <c r="H2088" s="3" t="n">
        <v>2086854.94</v>
      </c>
    </row>
    <row r="2089" customFormat="false" ht="15" hidden="false" customHeight="false" outlineLevel="0" collapsed="false">
      <c r="A2089" s="3" t="s">
        <v>143</v>
      </c>
      <c r="B2089" s="3" t="s">
        <v>16</v>
      </c>
      <c r="C2089" s="3" t="s">
        <v>8</v>
      </c>
      <c r="D2089" s="3" t="s">
        <v>18</v>
      </c>
      <c r="E2089" s="3" t="n">
        <v>428.04</v>
      </c>
      <c r="F2089" s="3" t="n">
        <v>5282859</v>
      </c>
      <c r="G2089" s="3" t="n">
        <v>3</v>
      </c>
      <c r="H2089" s="3" t="n">
        <v>2040824.84</v>
      </c>
    </row>
    <row r="2090" customFormat="false" ht="15" hidden="false" customHeight="false" outlineLevel="0" collapsed="false">
      <c r="A2090" s="3" t="s">
        <v>144</v>
      </c>
      <c r="B2090" s="3" t="s">
        <v>16</v>
      </c>
      <c r="C2090" s="3" t="s">
        <v>8</v>
      </c>
      <c r="D2090" s="3" t="s">
        <v>18</v>
      </c>
      <c r="E2090" s="3" t="n">
        <v>435.46</v>
      </c>
      <c r="F2090" s="3" t="n">
        <v>2750754</v>
      </c>
      <c r="G2090" s="3" t="n">
        <v>3</v>
      </c>
      <c r="H2090" s="3" t="n">
        <v>4882255.08</v>
      </c>
    </row>
    <row r="2091" customFormat="false" ht="15" hidden="false" customHeight="false" outlineLevel="0" collapsed="false">
      <c r="A2091" s="3" t="s">
        <v>145</v>
      </c>
      <c r="B2091" s="3" t="s">
        <v>16</v>
      </c>
      <c r="C2091" s="3" t="s">
        <v>8</v>
      </c>
      <c r="D2091" s="3" t="s">
        <v>18</v>
      </c>
      <c r="E2091" s="3" t="n">
        <v>436.41</v>
      </c>
      <c r="F2091" s="3" t="n">
        <v>3178459</v>
      </c>
      <c r="G2091" s="3" t="n">
        <v>2</v>
      </c>
      <c r="H2091" s="3" t="n">
        <v>1649846.35</v>
      </c>
    </row>
    <row r="2092" customFormat="false" ht="15" hidden="false" customHeight="false" outlineLevel="0" collapsed="false">
      <c r="A2092" s="3" t="s">
        <v>146</v>
      </c>
      <c r="B2092" s="3" t="s">
        <v>16</v>
      </c>
      <c r="C2092" s="3" t="s">
        <v>8</v>
      </c>
      <c r="D2092" s="3" t="s">
        <v>18</v>
      </c>
      <c r="E2092" s="3" t="n">
        <v>443.11</v>
      </c>
      <c r="F2092" s="3" t="n">
        <v>7106713</v>
      </c>
      <c r="G2092" s="3" t="n">
        <v>1</v>
      </c>
      <c r="H2092" s="3" t="n">
        <v>262154.7</v>
      </c>
    </row>
    <row r="2093" customFormat="false" ht="15" hidden="false" customHeight="false" outlineLevel="0" collapsed="false">
      <c r="A2093" s="3" t="s">
        <v>147</v>
      </c>
      <c r="B2093" s="3" t="s">
        <v>16</v>
      </c>
      <c r="C2093" s="3" t="s">
        <v>8</v>
      </c>
      <c r="D2093" s="3" t="s">
        <v>18</v>
      </c>
      <c r="E2093" s="3" t="n">
        <v>443.52</v>
      </c>
      <c r="F2093" s="3" t="n">
        <v>1368643</v>
      </c>
      <c r="G2093" s="3" t="n">
        <v>1</v>
      </c>
      <c r="H2093" s="3" t="n">
        <v>23102.04</v>
      </c>
    </row>
    <row r="2094" customFormat="false" ht="15" hidden="false" customHeight="false" outlineLevel="0" collapsed="false">
      <c r="A2094" s="3" t="s">
        <v>148</v>
      </c>
      <c r="B2094" s="3" t="s">
        <v>16</v>
      </c>
      <c r="C2094" s="3" t="s">
        <v>8</v>
      </c>
      <c r="D2094" s="3" t="s">
        <v>18</v>
      </c>
      <c r="E2094" s="3" t="n">
        <v>437.17</v>
      </c>
      <c r="F2094" s="3" t="n">
        <v>5727264</v>
      </c>
      <c r="G2094" s="3" t="n">
        <v>1</v>
      </c>
      <c r="H2094" s="3" t="n">
        <v>1192240.32</v>
      </c>
    </row>
    <row r="2095" customFormat="false" ht="15" hidden="false" customHeight="false" outlineLevel="0" collapsed="false">
      <c r="A2095" s="3" t="s">
        <v>149</v>
      </c>
      <c r="B2095" s="3" t="s">
        <v>16</v>
      </c>
      <c r="C2095" s="3" t="s">
        <v>8</v>
      </c>
      <c r="D2095" s="3" t="s">
        <v>18</v>
      </c>
      <c r="E2095" s="3" t="n">
        <v>433.58</v>
      </c>
      <c r="F2095" s="3" t="n">
        <v>3590021</v>
      </c>
      <c r="G2095" s="3" t="n">
        <v>1</v>
      </c>
      <c r="H2095" s="3" t="n">
        <v>1527492.33</v>
      </c>
    </row>
    <row r="2096" customFormat="false" ht="15" hidden="false" customHeight="false" outlineLevel="0" collapsed="false">
      <c r="A2096" s="3" t="s">
        <v>150</v>
      </c>
      <c r="B2096" s="3" t="s">
        <v>16</v>
      </c>
      <c r="C2096" s="3" t="s">
        <v>8</v>
      </c>
      <c r="D2096" s="3" t="s">
        <v>18</v>
      </c>
      <c r="E2096" s="3" t="n">
        <v>420.87</v>
      </c>
      <c r="F2096" s="3" t="n">
        <v>7173579</v>
      </c>
      <c r="G2096" s="3" t="n">
        <v>1</v>
      </c>
      <c r="H2096" s="3" t="n">
        <v>1891153.95</v>
      </c>
    </row>
    <row r="2097" customFormat="false" ht="15" hidden="false" customHeight="false" outlineLevel="0" collapsed="false">
      <c r="A2097" s="3" t="s">
        <v>151</v>
      </c>
      <c r="B2097" s="3" t="s">
        <v>16</v>
      </c>
      <c r="C2097" s="3" t="s">
        <v>8</v>
      </c>
      <c r="D2097" s="3" t="s">
        <v>18</v>
      </c>
      <c r="E2097" s="3" t="n">
        <v>421.62</v>
      </c>
      <c r="F2097" s="3" t="n">
        <v>3435337</v>
      </c>
      <c r="G2097" s="3" t="n">
        <v>3</v>
      </c>
      <c r="H2097" s="3" t="n">
        <v>4738933.89</v>
      </c>
    </row>
    <row r="2098" customFormat="false" ht="15" hidden="false" customHeight="false" outlineLevel="0" collapsed="false">
      <c r="A2098" s="3" t="s">
        <v>152</v>
      </c>
      <c r="B2098" s="3" t="s">
        <v>16</v>
      </c>
      <c r="C2098" s="3" t="s">
        <v>8</v>
      </c>
      <c r="D2098" s="3" t="s">
        <v>18</v>
      </c>
      <c r="E2098" s="3" t="n">
        <v>419.19</v>
      </c>
      <c r="F2098" s="3" t="n">
        <v>2512379</v>
      </c>
      <c r="G2098" s="3" t="n">
        <v>2</v>
      </c>
      <c r="H2098" s="3" t="n">
        <v>1138484.58</v>
      </c>
    </row>
    <row r="2099" customFormat="false" ht="15" hidden="false" customHeight="false" outlineLevel="0" collapsed="false">
      <c r="A2099" s="3" t="s">
        <v>153</v>
      </c>
      <c r="B2099" s="3" t="s">
        <v>16</v>
      </c>
      <c r="C2099" s="3" t="s">
        <v>8</v>
      </c>
      <c r="D2099" s="3" t="s">
        <v>18</v>
      </c>
      <c r="E2099" s="3" t="n">
        <v>418.46</v>
      </c>
      <c r="F2099" s="3" t="n">
        <v>4793792</v>
      </c>
      <c r="G2099" s="3" t="n">
        <v>3</v>
      </c>
      <c r="H2099" s="3" t="n">
        <v>2226296.56</v>
      </c>
    </row>
    <row r="2100" customFormat="false" ht="15" hidden="false" customHeight="false" outlineLevel="0" collapsed="false">
      <c r="A2100" s="3" t="s">
        <v>154</v>
      </c>
      <c r="B2100" s="3" t="s">
        <v>16</v>
      </c>
      <c r="C2100" s="3" t="s">
        <v>8</v>
      </c>
      <c r="D2100" s="3" t="s">
        <v>18</v>
      </c>
      <c r="E2100" s="3" t="n">
        <v>411.86</v>
      </c>
      <c r="F2100" s="3" t="n">
        <v>7609083</v>
      </c>
      <c r="G2100" s="3" t="n">
        <v>2</v>
      </c>
      <c r="H2100" s="3" t="n">
        <v>2006983.65</v>
      </c>
    </row>
    <row r="2101" customFormat="false" ht="15" hidden="false" customHeight="false" outlineLevel="0" collapsed="false">
      <c r="A2101" s="3" t="s">
        <v>155</v>
      </c>
      <c r="B2101" s="3" t="s">
        <v>16</v>
      </c>
      <c r="C2101" s="3" t="s">
        <v>8</v>
      </c>
      <c r="D2101" s="3" t="s">
        <v>18</v>
      </c>
      <c r="E2101" s="3" t="n">
        <v>407.03</v>
      </c>
      <c r="F2101" s="3" t="n">
        <v>6518096</v>
      </c>
      <c r="G2101" s="3" t="n">
        <v>2</v>
      </c>
      <c r="H2101" s="3" t="n">
        <v>1732610.88</v>
      </c>
    </row>
    <row r="2102" customFormat="false" ht="15" hidden="false" customHeight="false" outlineLevel="0" collapsed="false">
      <c r="A2102" s="3" t="s">
        <v>156</v>
      </c>
      <c r="B2102" s="3" t="s">
        <v>16</v>
      </c>
      <c r="C2102" s="3" t="s">
        <v>8</v>
      </c>
      <c r="D2102" s="3" t="s">
        <v>18</v>
      </c>
      <c r="E2102" s="3" t="n">
        <v>402.95</v>
      </c>
      <c r="F2102" s="3" t="n">
        <v>6251315</v>
      </c>
      <c r="G2102" s="3" t="n">
        <v>2</v>
      </c>
      <c r="H2102" s="3" t="n">
        <v>3124061.72</v>
      </c>
    </row>
    <row r="2103" customFormat="false" ht="15" hidden="false" customHeight="false" outlineLevel="0" collapsed="false">
      <c r="A2103" s="3" t="s">
        <v>157</v>
      </c>
      <c r="B2103" s="3" t="s">
        <v>16</v>
      </c>
      <c r="C2103" s="3" t="s">
        <v>8</v>
      </c>
      <c r="D2103" s="3" t="s">
        <v>18</v>
      </c>
      <c r="E2103" s="3" t="n">
        <v>393.14</v>
      </c>
      <c r="F2103" s="3" t="n">
        <v>1677446</v>
      </c>
      <c r="G2103" s="3" t="n">
        <v>7</v>
      </c>
      <c r="H2103" s="3" t="n">
        <v>4885076.57</v>
      </c>
    </row>
    <row r="2104" customFormat="false" ht="15" hidden="false" customHeight="false" outlineLevel="0" collapsed="false">
      <c r="A2104" s="3" t="s">
        <v>158</v>
      </c>
      <c r="B2104" s="3" t="s">
        <v>16</v>
      </c>
      <c r="C2104" s="3" t="s">
        <v>8</v>
      </c>
      <c r="D2104" s="3" t="s">
        <v>18</v>
      </c>
      <c r="E2104" s="3" t="n">
        <v>389.96</v>
      </c>
      <c r="F2104" s="3" t="n">
        <v>6509640</v>
      </c>
      <c r="G2104" s="3" t="n">
        <v>1</v>
      </c>
      <c r="H2104" s="3" t="n">
        <v>444042.97</v>
      </c>
    </row>
    <row r="2105" customFormat="false" ht="15" hidden="false" customHeight="false" outlineLevel="0" collapsed="false">
      <c r="A2105" s="3" t="s">
        <v>159</v>
      </c>
      <c r="B2105" s="3" t="s">
        <v>16</v>
      </c>
      <c r="C2105" s="3" t="s">
        <v>8</v>
      </c>
      <c r="D2105" s="3" t="s">
        <v>18</v>
      </c>
      <c r="E2105" s="3" t="n">
        <v>395.48</v>
      </c>
      <c r="F2105" s="3" t="n">
        <v>770562</v>
      </c>
      <c r="G2105" s="3" t="n">
        <v>2</v>
      </c>
      <c r="H2105" s="3" t="n">
        <v>1717019.52</v>
      </c>
    </row>
    <row r="2106" customFormat="false" ht="15" hidden="false" customHeight="false" outlineLevel="0" collapsed="false">
      <c r="A2106" s="3" t="s">
        <v>160</v>
      </c>
      <c r="B2106" s="3" t="s">
        <v>16</v>
      </c>
      <c r="C2106" s="3" t="s">
        <v>8</v>
      </c>
      <c r="D2106" s="3" t="s">
        <v>18</v>
      </c>
      <c r="E2106" s="3" t="n">
        <v>392.27</v>
      </c>
      <c r="F2106" s="3" t="n">
        <v>3484530</v>
      </c>
      <c r="G2106" s="3" t="n">
        <v>0</v>
      </c>
      <c r="H2106" s="3" t="n">
        <v>0</v>
      </c>
    </row>
    <row r="2107" customFormat="false" ht="15" hidden="false" customHeight="false" outlineLevel="0" collapsed="false">
      <c r="A2107" s="3" t="s">
        <v>161</v>
      </c>
      <c r="B2107" s="3" t="s">
        <v>16</v>
      </c>
      <c r="C2107" s="3" t="s">
        <v>8</v>
      </c>
      <c r="D2107" s="3" t="s">
        <v>18</v>
      </c>
      <c r="E2107" s="3" t="n">
        <v>388.35</v>
      </c>
      <c r="F2107" s="3" t="n">
        <v>2354815</v>
      </c>
      <c r="G2107" s="3" t="n">
        <v>4</v>
      </c>
      <c r="H2107" s="3" t="n">
        <v>3065736.33</v>
      </c>
    </row>
    <row r="2108" customFormat="false" ht="15" hidden="false" customHeight="false" outlineLevel="0" collapsed="false">
      <c r="A2108" s="3" t="s">
        <v>162</v>
      </c>
      <c r="B2108" s="3" t="s">
        <v>16</v>
      </c>
      <c r="C2108" s="3" t="s">
        <v>8</v>
      </c>
      <c r="D2108" s="3" t="s">
        <v>18</v>
      </c>
      <c r="E2108" s="3" t="n">
        <v>388.92</v>
      </c>
      <c r="F2108" s="3" t="n">
        <v>5414569</v>
      </c>
      <c r="G2108" s="3" t="n">
        <v>2</v>
      </c>
      <c r="H2108" s="3" t="n">
        <v>2635571.36</v>
      </c>
    </row>
    <row r="2109" customFormat="false" ht="15" hidden="false" customHeight="false" outlineLevel="0" collapsed="false">
      <c r="A2109" s="3" t="s">
        <v>163</v>
      </c>
      <c r="B2109" s="3" t="s">
        <v>16</v>
      </c>
      <c r="C2109" s="3" t="s">
        <v>8</v>
      </c>
      <c r="D2109" s="3" t="s">
        <v>18</v>
      </c>
      <c r="E2109" s="3" t="n">
        <v>396.92</v>
      </c>
      <c r="F2109" s="3" t="n">
        <v>5915846</v>
      </c>
      <c r="G2109" s="3" t="n">
        <v>0</v>
      </c>
      <c r="H2109" s="3" t="n">
        <v>0</v>
      </c>
    </row>
    <row r="2110" customFormat="false" ht="15" hidden="false" customHeight="false" outlineLevel="0" collapsed="false">
      <c r="A2110" s="3" t="s">
        <v>164</v>
      </c>
      <c r="B2110" s="3" t="s">
        <v>16</v>
      </c>
      <c r="C2110" s="3" t="s">
        <v>8</v>
      </c>
      <c r="D2110" s="3" t="s">
        <v>18</v>
      </c>
      <c r="E2110" s="3" t="n">
        <v>405.72</v>
      </c>
      <c r="F2110" s="3" t="n">
        <v>6726886</v>
      </c>
      <c r="G2110" s="3" t="n">
        <v>0</v>
      </c>
      <c r="H2110" s="3" t="n">
        <v>0</v>
      </c>
    </row>
    <row r="2111" customFormat="false" ht="15" hidden="false" customHeight="false" outlineLevel="0" collapsed="false">
      <c r="A2111" s="3" t="s">
        <v>165</v>
      </c>
      <c r="B2111" s="3" t="s">
        <v>16</v>
      </c>
      <c r="C2111" s="3" t="s">
        <v>8</v>
      </c>
      <c r="D2111" s="3" t="s">
        <v>18</v>
      </c>
      <c r="E2111" s="3" t="n">
        <v>402.61</v>
      </c>
      <c r="F2111" s="3" t="n">
        <v>5042686</v>
      </c>
      <c r="G2111" s="3" t="n">
        <v>2</v>
      </c>
      <c r="H2111" s="3" t="n">
        <v>2802551.48</v>
      </c>
    </row>
    <row r="2112" customFormat="false" ht="15" hidden="false" customHeight="false" outlineLevel="0" collapsed="false">
      <c r="A2112" s="3" t="s">
        <v>166</v>
      </c>
      <c r="B2112" s="3" t="s">
        <v>16</v>
      </c>
      <c r="C2112" s="3" t="s">
        <v>8</v>
      </c>
      <c r="D2112" s="3" t="s">
        <v>18</v>
      </c>
      <c r="E2112" s="3" t="n">
        <v>400.25</v>
      </c>
      <c r="F2112" s="3" t="n">
        <v>675739</v>
      </c>
      <c r="G2112" s="3" t="n">
        <v>2</v>
      </c>
      <c r="H2112" s="3" t="n">
        <v>1956652.06</v>
      </c>
    </row>
    <row r="2113" customFormat="false" ht="15" hidden="false" customHeight="false" outlineLevel="0" collapsed="false">
      <c r="A2113" s="3" t="s">
        <v>167</v>
      </c>
      <c r="B2113" s="3" t="s">
        <v>16</v>
      </c>
      <c r="C2113" s="3" t="s">
        <v>8</v>
      </c>
      <c r="D2113" s="3" t="s">
        <v>18</v>
      </c>
      <c r="E2113" s="3" t="n">
        <v>399.71</v>
      </c>
      <c r="F2113" s="3" t="n">
        <v>2684289</v>
      </c>
      <c r="G2113" s="3" t="n">
        <v>2</v>
      </c>
      <c r="H2113" s="3" t="n">
        <v>2484483</v>
      </c>
    </row>
    <row r="2114" customFormat="false" ht="15" hidden="false" customHeight="false" outlineLevel="0" collapsed="false">
      <c r="A2114" s="3" t="s">
        <v>168</v>
      </c>
      <c r="B2114" s="3" t="s">
        <v>16</v>
      </c>
      <c r="C2114" s="3" t="s">
        <v>8</v>
      </c>
      <c r="D2114" s="3" t="s">
        <v>18</v>
      </c>
      <c r="E2114" s="3" t="n">
        <v>404.69</v>
      </c>
      <c r="F2114" s="3" t="n">
        <v>4125121</v>
      </c>
      <c r="G2114" s="3" t="n">
        <v>3</v>
      </c>
      <c r="H2114" s="3" t="n">
        <v>2076470.4</v>
      </c>
    </row>
    <row r="2115" customFormat="false" ht="15" hidden="false" customHeight="false" outlineLevel="0" collapsed="false">
      <c r="A2115" s="3" t="s">
        <v>169</v>
      </c>
      <c r="B2115" s="3" t="s">
        <v>16</v>
      </c>
      <c r="C2115" s="3" t="s">
        <v>8</v>
      </c>
      <c r="D2115" s="3" t="s">
        <v>18</v>
      </c>
      <c r="E2115" s="3" t="n">
        <v>412.41</v>
      </c>
      <c r="F2115" s="3" t="n">
        <v>3452338</v>
      </c>
      <c r="G2115" s="3" t="n">
        <v>4</v>
      </c>
      <c r="H2115" s="3" t="n">
        <v>4425346.22</v>
      </c>
    </row>
    <row r="2116" customFormat="false" ht="15" hidden="false" customHeight="false" outlineLevel="0" collapsed="false">
      <c r="A2116" s="3" t="s">
        <v>170</v>
      </c>
      <c r="B2116" s="3" t="s">
        <v>16</v>
      </c>
      <c r="C2116" s="3" t="s">
        <v>8</v>
      </c>
      <c r="D2116" s="3" t="s">
        <v>18</v>
      </c>
      <c r="E2116" s="3" t="n">
        <v>407.58</v>
      </c>
      <c r="F2116" s="3" t="n">
        <v>2180456</v>
      </c>
      <c r="G2116" s="3" t="n">
        <v>3</v>
      </c>
      <c r="H2116" s="3" t="n">
        <v>3735029.5</v>
      </c>
    </row>
    <row r="2117" customFormat="false" ht="15" hidden="false" customHeight="false" outlineLevel="0" collapsed="false">
      <c r="A2117" s="3" t="s">
        <v>171</v>
      </c>
      <c r="B2117" s="3" t="s">
        <v>16</v>
      </c>
      <c r="C2117" s="3" t="s">
        <v>8</v>
      </c>
      <c r="D2117" s="3" t="s">
        <v>18</v>
      </c>
      <c r="E2117" s="3" t="n">
        <v>415.07</v>
      </c>
      <c r="F2117" s="3" t="n">
        <v>5321139</v>
      </c>
      <c r="G2117" s="3" t="n">
        <v>4</v>
      </c>
      <c r="H2117" s="3" t="n">
        <v>1749576.89</v>
      </c>
    </row>
    <row r="2118" customFormat="false" ht="15" hidden="false" customHeight="false" outlineLevel="0" collapsed="false">
      <c r="A2118" s="3" t="s">
        <v>172</v>
      </c>
      <c r="B2118" s="3" t="s">
        <v>16</v>
      </c>
      <c r="C2118" s="3" t="s">
        <v>8</v>
      </c>
      <c r="D2118" s="3" t="s">
        <v>18</v>
      </c>
      <c r="E2118" s="3" t="n">
        <v>414.1</v>
      </c>
      <c r="F2118" s="3" t="n">
        <v>1215417</v>
      </c>
      <c r="G2118" s="3" t="n">
        <v>1</v>
      </c>
      <c r="H2118" s="3" t="n">
        <v>1631157.12</v>
      </c>
    </row>
    <row r="2119" customFormat="false" ht="15" hidden="false" customHeight="false" outlineLevel="0" collapsed="false">
      <c r="A2119" s="3" t="s">
        <v>173</v>
      </c>
      <c r="B2119" s="3" t="s">
        <v>16</v>
      </c>
      <c r="C2119" s="3" t="s">
        <v>8</v>
      </c>
      <c r="D2119" s="3" t="s">
        <v>18</v>
      </c>
      <c r="E2119" s="3" t="n">
        <v>421.55</v>
      </c>
      <c r="F2119" s="3" t="n">
        <v>5123663</v>
      </c>
      <c r="G2119" s="3" t="n">
        <v>1</v>
      </c>
      <c r="H2119" s="3" t="n">
        <v>904144.3</v>
      </c>
    </row>
    <row r="2120" customFormat="false" ht="15" hidden="false" customHeight="false" outlineLevel="0" collapsed="false">
      <c r="A2120" s="3" t="s">
        <v>174</v>
      </c>
      <c r="B2120" s="3" t="s">
        <v>16</v>
      </c>
      <c r="C2120" s="3" t="s">
        <v>8</v>
      </c>
      <c r="D2120" s="3" t="s">
        <v>18</v>
      </c>
      <c r="E2120" s="3" t="n">
        <v>435.02</v>
      </c>
      <c r="F2120" s="3" t="n">
        <v>2243223</v>
      </c>
      <c r="G2120" s="3" t="n">
        <v>2</v>
      </c>
      <c r="H2120" s="3" t="n">
        <v>540357.47</v>
      </c>
    </row>
    <row r="2121" customFormat="false" ht="15" hidden="false" customHeight="false" outlineLevel="0" collapsed="false">
      <c r="A2121" s="3" t="s">
        <v>175</v>
      </c>
      <c r="B2121" s="3" t="s">
        <v>16</v>
      </c>
      <c r="C2121" s="3" t="s">
        <v>8</v>
      </c>
      <c r="D2121" s="3" t="s">
        <v>18</v>
      </c>
      <c r="E2121" s="3" t="n">
        <v>435.88</v>
      </c>
      <c r="F2121" s="3" t="n">
        <v>2910822</v>
      </c>
      <c r="G2121" s="3" t="n">
        <v>1</v>
      </c>
      <c r="H2121" s="3" t="n">
        <v>1174691.76</v>
      </c>
    </row>
    <row r="2122" customFormat="false" ht="15" hidden="false" customHeight="false" outlineLevel="0" collapsed="false">
      <c r="A2122" s="3" t="s">
        <v>176</v>
      </c>
      <c r="B2122" s="3" t="s">
        <v>16</v>
      </c>
      <c r="C2122" s="3" t="s">
        <v>8</v>
      </c>
      <c r="D2122" s="3" t="s">
        <v>18</v>
      </c>
      <c r="E2122" s="3" t="n">
        <v>430.14</v>
      </c>
      <c r="F2122" s="3" t="n">
        <v>5677980</v>
      </c>
      <c r="G2122" s="3" t="n">
        <v>1</v>
      </c>
      <c r="H2122" s="3" t="n">
        <v>1687678.5</v>
      </c>
    </row>
    <row r="2123" customFormat="false" ht="15" hidden="false" customHeight="false" outlineLevel="0" collapsed="false">
      <c r="A2123" s="3" t="s">
        <v>177</v>
      </c>
      <c r="B2123" s="3" t="s">
        <v>16</v>
      </c>
      <c r="C2123" s="3" t="s">
        <v>8</v>
      </c>
      <c r="D2123" s="3" t="s">
        <v>18</v>
      </c>
      <c r="E2123" s="3" t="n">
        <v>430.79</v>
      </c>
      <c r="F2123" s="3" t="n">
        <v>2913784</v>
      </c>
      <c r="G2123" s="3" t="n">
        <v>1</v>
      </c>
      <c r="H2123" s="3" t="n">
        <v>1079434.44</v>
      </c>
    </row>
    <row r="2124" customFormat="false" ht="15" hidden="false" customHeight="false" outlineLevel="0" collapsed="false">
      <c r="A2124" s="3" t="s">
        <v>178</v>
      </c>
      <c r="B2124" s="3" t="s">
        <v>16</v>
      </c>
      <c r="C2124" s="3" t="s">
        <v>8</v>
      </c>
      <c r="D2124" s="3" t="s">
        <v>18</v>
      </c>
      <c r="E2124" s="3" t="n">
        <v>417.2</v>
      </c>
      <c r="F2124" s="3" t="n">
        <v>7945665</v>
      </c>
      <c r="G2124" s="3" t="n">
        <v>2</v>
      </c>
      <c r="H2124" s="3" t="n">
        <v>730849.74</v>
      </c>
    </row>
    <row r="2125" customFormat="false" ht="15" hidden="false" customHeight="false" outlineLevel="0" collapsed="false">
      <c r="A2125" s="3" t="s">
        <v>179</v>
      </c>
      <c r="B2125" s="3" t="s">
        <v>16</v>
      </c>
      <c r="C2125" s="3" t="s">
        <v>8</v>
      </c>
      <c r="D2125" s="3" t="s">
        <v>18</v>
      </c>
      <c r="E2125" s="3" t="n">
        <v>420.49</v>
      </c>
      <c r="F2125" s="3" t="n">
        <v>1715698</v>
      </c>
      <c r="G2125" s="3" t="n">
        <v>1</v>
      </c>
      <c r="H2125" s="3" t="n">
        <v>1878948.2</v>
      </c>
    </row>
    <row r="2126" customFormat="false" ht="15" hidden="false" customHeight="false" outlineLevel="0" collapsed="false">
      <c r="A2126" s="3" t="s">
        <v>180</v>
      </c>
      <c r="B2126" s="3" t="s">
        <v>16</v>
      </c>
      <c r="C2126" s="3" t="s">
        <v>8</v>
      </c>
      <c r="D2126" s="3" t="s">
        <v>18</v>
      </c>
      <c r="E2126" s="3" t="n">
        <v>422.43</v>
      </c>
      <c r="F2126" s="3" t="n">
        <v>7789372</v>
      </c>
      <c r="G2126" s="3" t="n">
        <v>2</v>
      </c>
      <c r="H2126" s="3" t="n">
        <v>1510253.78</v>
      </c>
    </row>
    <row r="2127" customFormat="false" ht="15" hidden="false" customHeight="false" outlineLevel="0" collapsed="false">
      <c r="A2127" s="3" t="s">
        <v>181</v>
      </c>
      <c r="B2127" s="3" t="s">
        <v>16</v>
      </c>
      <c r="C2127" s="3" t="s">
        <v>8</v>
      </c>
      <c r="D2127" s="3" t="s">
        <v>18</v>
      </c>
      <c r="E2127" s="3" t="n">
        <v>430.39</v>
      </c>
      <c r="F2127" s="3" t="n">
        <v>6117450</v>
      </c>
      <c r="G2127" s="3" t="n">
        <v>1</v>
      </c>
      <c r="H2127" s="3" t="n">
        <v>621443.09</v>
      </c>
    </row>
    <row r="2128" customFormat="false" ht="15" hidden="false" customHeight="false" outlineLevel="0" collapsed="false">
      <c r="A2128" s="3" t="s">
        <v>182</v>
      </c>
      <c r="B2128" s="3" t="s">
        <v>16</v>
      </c>
      <c r="C2128" s="3" t="s">
        <v>8</v>
      </c>
      <c r="D2128" s="3" t="s">
        <v>18</v>
      </c>
      <c r="E2128" s="3" t="n">
        <v>432.57</v>
      </c>
      <c r="F2128" s="3" t="n">
        <v>3766095</v>
      </c>
      <c r="G2128" s="3" t="n">
        <v>3</v>
      </c>
      <c r="H2128" s="3" t="n">
        <v>4695671.92</v>
      </c>
    </row>
    <row r="2129" customFormat="false" ht="15" hidden="false" customHeight="false" outlineLevel="0" collapsed="false">
      <c r="A2129" s="3" t="s">
        <v>183</v>
      </c>
      <c r="B2129" s="3" t="s">
        <v>16</v>
      </c>
      <c r="C2129" s="3" t="s">
        <v>8</v>
      </c>
      <c r="D2129" s="3" t="s">
        <v>18</v>
      </c>
      <c r="E2129" s="3" t="n">
        <v>427.96</v>
      </c>
      <c r="F2129" s="3" t="n">
        <v>3287238</v>
      </c>
      <c r="G2129" s="3" t="n">
        <v>3</v>
      </c>
      <c r="H2129" s="3" t="n">
        <v>3392855.84</v>
      </c>
    </row>
    <row r="2130" customFormat="false" ht="15" hidden="false" customHeight="false" outlineLevel="0" collapsed="false">
      <c r="A2130" s="3" t="s">
        <v>184</v>
      </c>
      <c r="B2130" s="3" t="s">
        <v>16</v>
      </c>
      <c r="C2130" s="3" t="s">
        <v>8</v>
      </c>
      <c r="D2130" s="3" t="s">
        <v>18</v>
      </c>
      <c r="E2130" s="3" t="n">
        <v>444.89</v>
      </c>
      <c r="F2130" s="3" t="n">
        <v>2033463</v>
      </c>
      <c r="G2130" s="3" t="n">
        <v>5</v>
      </c>
      <c r="H2130" s="3" t="n">
        <v>3629788.49</v>
      </c>
    </row>
    <row r="2131" customFormat="false" ht="15" hidden="false" customHeight="false" outlineLevel="0" collapsed="false">
      <c r="A2131" s="3" t="s">
        <v>185</v>
      </c>
      <c r="B2131" s="3" t="s">
        <v>16</v>
      </c>
      <c r="C2131" s="3" t="s">
        <v>8</v>
      </c>
      <c r="D2131" s="3" t="s">
        <v>18</v>
      </c>
      <c r="E2131" s="3" t="n">
        <v>435.54</v>
      </c>
      <c r="F2131" s="3" t="n">
        <v>7521518</v>
      </c>
      <c r="G2131" s="3" t="n">
        <v>1</v>
      </c>
      <c r="H2131" s="3" t="n">
        <v>808014.35</v>
      </c>
    </row>
    <row r="2132" customFormat="false" ht="15" hidden="false" customHeight="false" outlineLevel="0" collapsed="false">
      <c r="A2132" s="3" t="s">
        <v>186</v>
      </c>
      <c r="B2132" s="3" t="s">
        <v>16</v>
      </c>
      <c r="C2132" s="3" t="s">
        <v>8</v>
      </c>
      <c r="D2132" s="3" t="s">
        <v>18</v>
      </c>
      <c r="E2132" s="3" t="n">
        <v>427.6</v>
      </c>
      <c r="F2132" s="3" t="n">
        <v>1515044</v>
      </c>
      <c r="G2132" s="3" t="n">
        <v>3</v>
      </c>
      <c r="H2132" s="3" t="n">
        <v>3830536.48</v>
      </c>
    </row>
    <row r="2133" customFormat="false" ht="15" hidden="false" customHeight="false" outlineLevel="0" collapsed="false">
      <c r="A2133" s="3" t="s">
        <v>187</v>
      </c>
      <c r="B2133" s="3" t="s">
        <v>16</v>
      </c>
      <c r="C2133" s="3" t="s">
        <v>8</v>
      </c>
      <c r="D2133" s="3" t="s">
        <v>18</v>
      </c>
      <c r="E2133" s="3" t="n">
        <v>413.5</v>
      </c>
      <c r="F2133" s="3" t="n">
        <v>1002860</v>
      </c>
      <c r="G2133" s="3" t="n">
        <v>0</v>
      </c>
      <c r="H2133" s="3" t="n">
        <v>0</v>
      </c>
    </row>
    <row r="2134" customFormat="false" ht="15" hidden="false" customHeight="false" outlineLevel="0" collapsed="false">
      <c r="A2134" s="3" t="s">
        <v>188</v>
      </c>
      <c r="B2134" s="3" t="s">
        <v>16</v>
      </c>
      <c r="C2134" s="3" t="s">
        <v>8</v>
      </c>
      <c r="D2134" s="3" t="s">
        <v>18</v>
      </c>
      <c r="E2134" s="3" t="n">
        <v>411.56</v>
      </c>
      <c r="F2134" s="3" t="n">
        <v>5705338</v>
      </c>
      <c r="G2134" s="3" t="n">
        <v>2</v>
      </c>
      <c r="H2134" s="3" t="n">
        <v>3072843.16</v>
      </c>
    </row>
    <row r="2135" customFormat="false" ht="15" hidden="false" customHeight="false" outlineLevel="0" collapsed="false">
      <c r="A2135" s="3" t="s">
        <v>189</v>
      </c>
      <c r="B2135" s="3" t="s">
        <v>16</v>
      </c>
      <c r="C2135" s="3" t="s">
        <v>8</v>
      </c>
      <c r="D2135" s="3" t="s">
        <v>18</v>
      </c>
      <c r="E2135" s="3" t="n">
        <v>405.3</v>
      </c>
      <c r="F2135" s="3" t="n">
        <v>3128395</v>
      </c>
      <c r="G2135" s="3" t="n">
        <v>4</v>
      </c>
      <c r="H2135" s="3" t="n">
        <v>4069834.86</v>
      </c>
    </row>
    <row r="2136" customFormat="false" ht="15" hidden="false" customHeight="false" outlineLevel="0" collapsed="false">
      <c r="A2136" s="3" t="s">
        <v>190</v>
      </c>
      <c r="B2136" s="3" t="s">
        <v>16</v>
      </c>
      <c r="C2136" s="3" t="s">
        <v>8</v>
      </c>
      <c r="D2136" s="3" t="s">
        <v>18</v>
      </c>
      <c r="E2136" s="3" t="n">
        <v>403.96</v>
      </c>
      <c r="F2136" s="3" t="n">
        <v>7459096</v>
      </c>
      <c r="G2136" s="3" t="n">
        <v>1</v>
      </c>
      <c r="H2136" s="3" t="n">
        <v>89398.92</v>
      </c>
    </row>
    <row r="2137" customFormat="false" ht="15" hidden="false" customHeight="false" outlineLevel="0" collapsed="false">
      <c r="A2137" s="3" t="s">
        <v>191</v>
      </c>
      <c r="B2137" s="3" t="s">
        <v>16</v>
      </c>
      <c r="C2137" s="3" t="s">
        <v>8</v>
      </c>
      <c r="D2137" s="3" t="s">
        <v>18</v>
      </c>
      <c r="E2137" s="3" t="n">
        <v>402.08</v>
      </c>
      <c r="F2137" s="3" t="n">
        <v>5183757</v>
      </c>
      <c r="G2137" s="3" t="n">
        <v>3</v>
      </c>
      <c r="H2137" s="3" t="n">
        <v>4016562.69</v>
      </c>
    </row>
    <row r="2138" customFormat="false" ht="15" hidden="false" customHeight="false" outlineLevel="0" collapsed="false">
      <c r="A2138" s="3" t="s">
        <v>192</v>
      </c>
      <c r="B2138" s="3" t="s">
        <v>16</v>
      </c>
      <c r="C2138" s="3" t="s">
        <v>8</v>
      </c>
      <c r="D2138" s="3" t="s">
        <v>18</v>
      </c>
      <c r="E2138" s="3" t="n">
        <v>415.53</v>
      </c>
      <c r="F2138" s="3" t="n">
        <v>5445256</v>
      </c>
      <c r="G2138" s="3" t="n">
        <v>1</v>
      </c>
      <c r="H2138" s="3" t="n">
        <v>49866</v>
      </c>
    </row>
    <row r="2139" customFormat="false" ht="15" hidden="false" customHeight="false" outlineLevel="0" collapsed="false">
      <c r="A2139" s="3" t="s">
        <v>193</v>
      </c>
      <c r="B2139" s="3" t="s">
        <v>16</v>
      </c>
      <c r="C2139" s="3" t="s">
        <v>8</v>
      </c>
      <c r="D2139" s="3" t="s">
        <v>18</v>
      </c>
      <c r="E2139" s="3" t="n">
        <v>419.54</v>
      </c>
      <c r="F2139" s="3" t="n">
        <v>1267415</v>
      </c>
      <c r="G2139" s="3" t="n">
        <v>3</v>
      </c>
      <c r="H2139" s="3" t="n">
        <v>2483269.22</v>
      </c>
    </row>
    <row r="2140" customFormat="false" ht="15" hidden="false" customHeight="false" outlineLevel="0" collapsed="false">
      <c r="A2140" s="3" t="s">
        <v>194</v>
      </c>
      <c r="B2140" s="3" t="s">
        <v>16</v>
      </c>
      <c r="C2140" s="3" t="s">
        <v>8</v>
      </c>
      <c r="D2140" s="3" t="s">
        <v>18</v>
      </c>
      <c r="E2140" s="3" t="n">
        <v>421.77</v>
      </c>
      <c r="F2140" s="3" t="n">
        <v>2976201</v>
      </c>
      <c r="G2140" s="3" t="n">
        <v>3</v>
      </c>
      <c r="H2140" s="3" t="n">
        <v>3140763.84</v>
      </c>
    </row>
    <row r="2141" customFormat="false" ht="15" hidden="false" customHeight="false" outlineLevel="0" collapsed="false">
      <c r="A2141" s="3" t="s">
        <v>195</v>
      </c>
      <c r="B2141" s="3" t="s">
        <v>16</v>
      </c>
      <c r="C2141" s="3" t="s">
        <v>8</v>
      </c>
      <c r="D2141" s="3" t="s">
        <v>18</v>
      </c>
      <c r="E2141" s="3" t="n">
        <v>423.37</v>
      </c>
      <c r="F2141" s="3" t="n">
        <v>5513726</v>
      </c>
      <c r="G2141" s="3" t="n">
        <v>0</v>
      </c>
      <c r="H2141" s="3" t="n">
        <v>0</v>
      </c>
    </row>
    <row r="2142" customFormat="false" ht="15" hidden="false" customHeight="false" outlineLevel="0" collapsed="false">
      <c r="A2142" s="3" t="s">
        <v>196</v>
      </c>
      <c r="B2142" s="3" t="s">
        <v>16</v>
      </c>
      <c r="C2142" s="3" t="s">
        <v>8</v>
      </c>
      <c r="D2142" s="3" t="s">
        <v>18</v>
      </c>
      <c r="E2142" s="3" t="n">
        <v>413.46</v>
      </c>
      <c r="F2142" s="3" t="n">
        <v>7918154</v>
      </c>
      <c r="G2142" s="3" t="n">
        <v>1</v>
      </c>
      <c r="H2142" s="3" t="n">
        <v>202124.72</v>
      </c>
    </row>
    <row r="2143" customFormat="false" ht="15" hidden="false" customHeight="false" outlineLevel="0" collapsed="false">
      <c r="A2143" s="3" t="s">
        <v>197</v>
      </c>
      <c r="B2143" s="3" t="s">
        <v>16</v>
      </c>
      <c r="C2143" s="3" t="s">
        <v>8</v>
      </c>
      <c r="D2143" s="3" t="s">
        <v>18</v>
      </c>
      <c r="E2143" s="3" t="n">
        <v>424.93</v>
      </c>
      <c r="F2143" s="3" t="n">
        <v>2925034</v>
      </c>
      <c r="G2143" s="3" t="n">
        <v>0</v>
      </c>
      <c r="H2143" s="3" t="n">
        <v>0</v>
      </c>
    </row>
    <row r="2144" customFormat="false" ht="15" hidden="false" customHeight="false" outlineLevel="0" collapsed="false">
      <c r="A2144" s="3" t="s">
        <v>198</v>
      </c>
      <c r="B2144" s="3" t="s">
        <v>16</v>
      </c>
      <c r="C2144" s="3" t="s">
        <v>8</v>
      </c>
      <c r="D2144" s="3" t="s">
        <v>18</v>
      </c>
      <c r="E2144" s="3" t="n">
        <v>432.63</v>
      </c>
      <c r="F2144" s="3" t="n">
        <v>3797667</v>
      </c>
      <c r="G2144" s="3" t="n">
        <v>1</v>
      </c>
      <c r="H2144" s="3" t="n">
        <v>774726.45</v>
      </c>
    </row>
    <row r="2145" customFormat="false" ht="15" hidden="false" customHeight="false" outlineLevel="0" collapsed="false">
      <c r="A2145" s="3" t="s">
        <v>199</v>
      </c>
      <c r="B2145" s="3" t="s">
        <v>16</v>
      </c>
      <c r="C2145" s="3" t="s">
        <v>8</v>
      </c>
      <c r="D2145" s="3" t="s">
        <v>18</v>
      </c>
      <c r="E2145" s="3" t="n">
        <v>429.3</v>
      </c>
      <c r="F2145" s="3" t="n">
        <v>3329821</v>
      </c>
      <c r="G2145" s="3" t="n">
        <v>4</v>
      </c>
      <c r="H2145" s="3" t="n">
        <v>2694095.05</v>
      </c>
    </row>
    <row r="2146" customFormat="false" ht="15" hidden="false" customHeight="false" outlineLevel="0" collapsed="false">
      <c r="A2146" s="3" t="s">
        <v>200</v>
      </c>
      <c r="B2146" s="3" t="s">
        <v>16</v>
      </c>
      <c r="C2146" s="3" t="s">
        <v>8</v>
      </c>
      <c r="D2146" s="3" t="s">
        <v>18</v>
      </c>
      <c r="E2146" s="3" t="n">
        <v>423.59</v>
      </c>
      <c r="F2146" s="3" t="n">
        <v>4414892</v>
      </c>
      <c r="G2146" s="3" t="n">
        <v>3</v>
      </c>
      <c r="H2146" s="3" t="n">
        <v>3629312.64</v>
      </c>
    </row>
    <row r="2147" customFormat="false" ht="15" hidden="false" customHeight="false" outlineLevel="0" collapsed="false">
      <c r="A2147" s="3" t="s">
        <v>201</v>
      </c>
      <c r="B2147" s="3" t="s">
        <v>16</v>
      </c>
      <c r="C2147" s="3" t="s">
        <v>8</v>
      </c>
      <c r="D2147" s="3" t="s">
        <v>18</v>
      </c>
      <c r="E2147" s="3" t="n">
        <v>408.28</v>
      </c>
      <c r="F2147" s="3" t="n">
        <v>6752037</v>
      </c>
      <c r="G2147" s="3" t="n">
        <v>2</v>
      </c>
      <c r="H2147" s="3" t="n">
        <v>2108563.06</v>
      </c>
    </row>
    <row r="2148" customFormat="false" ht="15" hidden="false" customHeight="false" outlineLevel="0" collapsed="false">
      <c r="A2148" s="3" t="s">
        <v>202</v>
      </c>
      <c r="B2148" s="3" t="s">
        <v>16</v>
      </c>
      <c r="C2148" s="3" t="s">
        <v>8</v>
      </c>
      <c r="D2148" s="3" t="s">
        <v>18</v>
      </c>
      <c r="E2148" s="3" t="n">
        <v>405.56</v>
      </c>
      <c r="F2148" s="3" t="n">
        <v>4175701</v>
      </c>
      <c r="G2148" s="3" t="n">
        <v>2</v>
      </c>
      <c r="H2148" s="3" t="n">
        <v>3529155.62</v>
      </c>
    </row>
    <row r="2149" customFormat="false" ht="15" hidden="false" customHeight="false" outlineLevel="0" collapsed="false">
      <c r="A2149" s="3" t="s">
        <v>203</v>
      </c>
      <c r="B2149" s="3" t="s">
        <v>16</v>
      </c>
      <c r="C2149" s="3" t="s">
        <v>8</v>
      </c>
      <c r="D2149" s="3" t="s">
        <v>18</v>
      </c>
      <c r="E2149" s="3" t="n">
        <v>408.45</v>
      </c>
      <c r="F2149" s="3" t="n">
        <v>689716</v>
      </c>
      <c r="G2149" s="3" t="n">
        <v>2</v>
      </c>
      <c r="H2149" s="3" t="n">
        <v>2215469.14</v>
      </c>
    </row>
    <row r="2150" customFormat="false" ht="15" hidden="false" customHeight="false" outlineLevel="0" collapsed="false">
      <c r="A2150" s="3" t="s">
        <v>204</v>
      </c>
      <c r="B2150" s="3" t="s">
        <v>16</v>
      </c>
      <c r="C2150" s="3" t="s">
        <v>8</v>
      </c>
      <c r="D2150" s="3" t="s">
        <v>18</v>
      </c>
      <c r="E2150" s="3" t="n">
        <v>397.79</v>
      </c>
      <c r="F2150" s="3" t="n">
        <v>5963686</v>
      </c>
      <c r="G2150" s="3" t="n">
        <v>4</v>
      </c>
      <c r="H2150" s="3" t="n">
        <v>3592542.02</v>
      </c>
    </row>
    <row r="2151" customFormat="false" ht="15" hidden="false" customHeight="false" outlineLevel="0" collapsed="false">
      <c r="A2151" s="3" t="s">
        <v>205</v>
      </c>
      <c r="B2151" s="3" t="s">
        <v>16</v>
      </c>
      <c r="C2151" s="3" t="s">
        <v>8</v>
      </c>
      <c r="D2151" s="3" t="s">
        <v>18</v>
      </c>
      <c r="E2151" s="3" t="n">
        <v>400.05</v>
      </c>
      <c r="F2151" s="3" t="n">
        <v>1842542</v>
      </c>
      <c r="G2151" s="3" t="n">
        <v>0</v>
      </c>
      <c r="H2151" s="3" t="n">
        <v>0</v>
      </c>
    </row>
    <row r="2152" customFormat="false" ht="15" hidden="false" customHeight="false" outlineLevel="0" collapsed="false">
      <c r="A2152" s="3" t="s">
        <v>206</v>
      </c>
      <c r="B2152" s="3" t="s">
        <v>16</v>
      </c>
      <c r="C2152" s="3" t="s">
        <v>8</v>
      </c>
      <c r="D2152" s="3" t="s">
        <v>18</v>
      </c>
      <c r="E2152" s="3" t="n">
        <v>409.23</v>
      </c>
      <c r="F2152" s="3" t="n">
        <v>4445019</v>
      </c>
      <c r="G2152" s="3" t="n">
        <v>3</v>
      </c>
      <c r="H2152" s="3" t="n">
        <v>3053742.95</v>
      </c>
    </row>
    <row r="2153" customFormat="false" ht="15" hidden="false" customHeight="false" outlineLevel="0" collapsed="false">
      <c r="A2153" s="3" t="s">
        <v>207</v>
      </c>
      <c r="B2153" s="3" t="s">
        <v>16</v>
      </c>
      <c r="C2153" s="3" t="s">
        <v>8</v>
      </c>
      <c r="D2153" s="3" t="s">
        <v>18</v>
      </c>
      <c r="E2153" s="3" t="n">
        <v>415.78</v>
      </c>
      <c r="F2153" s="3" t="n">
        <v>7411729</v>
      </c>
      <c r="G2153" s="3" t="n">
        <v>2</v>
      </c>
      <c r="H2153" s="3" t="n">
        <v>1984362.31</v>
      </c>
    </row>
    <row r="2154" customFormat="false" ht="15" hidden="false" customHeight="false" outlineLevel="0" collapsed="false">
      <c r="A2154" s="3" t="s">
        <v>208</v>
      </c>
      <c r="B2154" s="3" t="s">
        <v>16</v>
      </c>
      <c r="C2154" s="3" t="s">
        <v>8</v>
      </c>
      <c r="D2154" s="3" t="s">
        <v>18</v>
      </c>
      <c r="E2154" s="3" t="n">
        <v>416.2</v>
      </c>
      <c r="F2154" s="3" t="n">
        <v>4090511</v>
      </c>
      <c r="G2154" s="3" t="n">
        <v>5</v>
      </c>
      <c r="H2154" s="3" t="n">
        <v>5404520.22</v>
      </c>
    </row>
    <row r="2155" customFormat="false" ht="15" hidden="false" customHeight="false" outlineLevel="0" collapsed="false">
      <c r="A2155" s="3" t="s">
        <v>209</v>
      </c>
      <c r="B2155" s="3" t="s">
        <v>16</v>
      </c>
      <c r="C2155" s="3" t="s">
        <v>8</v>
      </c>
      <c r="D2155" s="3" t="s">
        <v>18</v>
      </c>
      <c r="E2155" s="3" t="n">
        <v>427.52</v>
      </c>
      <c r="F2155" s="3" t="n">
        <v>6674942</v>
      </c>
      <c r="G2155" s="3" t="n">
        <v>0</v>
      </c>
      <c r="H2155" s="3" t="n">
        <v>0</v>
      </c>
    </row>
    <row r="2156" customFormat="false" ht="15" hidden="false" customHeight="false" outlineLevel="0" collapsed="false">
      <c r="A2156" s="3" t="s">
        <v>210</v>
      </c>
      <c r="B2156" s="3" t="s">
        <v>16</v>
      </c>
      <c r="C2156" s="3" t="s">
        <v>8</v>
      </c>
      <c r="D2156" s="3" t="s">
        <v>18</v>
      </c>
      <c r="E2156" s="3" t="n">
        <v>430.96</v>
      </c>
      <c r="F2156" s="3" t="n">
        <v>5241800</v>
      </c>
      <c r="G2156" s="3" t="n">
        <v>2</v>
      </c>
      <c r="H2156" s="3" t="n">
        <v>2400692.47</v>
      </c>
    </row>
    <row r="2157" customFormat="false" ht="15" hidden="false" customHeight="false" outlineLevel="0" collapsed="false">
      <c r="A2157" s="3" t="s">
        <v>211</v>
      </c>
      <c r="B2157" s="3" t="s">
        <v>16</v>
      </c>
      <c r="C2157" s="3" t="s">
        <v>8</v>
      </c>
      <c r="D2157" s="3" t="s">
        <v>18</v>
      </c>
      <c r="E2157" s="3" t="n">
        <v>422.4</v>
      </c>
      <c r="F2157" s="3" t="n">
        <v>786451</v>
      </c>
      <c r="G2157" s="3" t="n">
        <v>2</v>
      </c>
      <c r="H2157" s="3" t="n">
        <v>1996358.25</v>
      </c>
    </row>
    <row r="2158" customFormat="false" ht="15" hidden="false" customHeight="false" outlineLevel="0" collapsed="false">
      <c r="A2158" s="3" t="s">
        <v>212</v>
      </c>
      <c r="B2158" s="3" t="s">
        <v>16</v>
      </c>
      <c r="C2158" s="3" t="s">
        <v>8</v>
      </c>
      <c r="D2158" s="3" t="s">
        <v>18</v>
      </c>
      <c r="E2158" s="3" t="n">
        <v>423.12</v>
      </c>
      <c r="F2158" s="3" t="n">
        <v>6021471</v>
      </c>
      <c r="G2158" s="3" t="n">
        <v>2</v>
      </c>
      <c r="H2158" s="3" t="n">
        <v>2978886.77</v>
      </c>
    </row>
    <row r="2159" customFormat="false" ht="15" hidden="false" customHeight="false" outlineLevel="0" collapsed="false">
      <c r="A2159" s="3" t="s">
        <v>213</v>
      </c>
      <c r="B2159" s="3" t="s">
        <v>16</v>
      </c>
      <c r="C2159" s="3" t="s">
        <v>8</v>
      </c>
      <c r="D2159" s="3" t="s">
        <v>18</v>
      </c>
      <c r="E2159" s="3" t="n">
        <v>426.11</v>
      </c>
      <c r="F2159" s="3" t="n">
        <v>5281086</v>
      </c>
      <c r="G2159" s="3" t="n">
        <v>2</v>
      </c>
      <c r="H2159" s="3" t="n">
        <v>2567378.27</v>
      </c>
    </row>
    <row r="2160" customFormat="false" ht="15" hidden="false" customHeight="false" outlineLevel="0" collapsed="false">
      <c r="A2160" s="3" t="s">
        <v>214</v>
      </c>
      <c r="B2160" s="3" t="s">
        <v>16</v>
      </c>
      <c r="C2160" s="3" t="s">
        <v>8</v>
      </c>
      <c r="D2160" s="3" t="s">
        <v>18</v>
      </c>
      <c r="E2160" s="3" t="n">
        <v>423.36</v>
      </c>
      <c r="F2160" s="3" t="n">
        <v>7875525</v>
      </c>
      <c r="G2160" s="3" t="n">
        <v>2</v>
      </c>
      <c r="H2160" s="3" t="n">
        <v>957909.91</v>
      </c>
    </row>
    <row r="2161" customFormat="false" ht="15" hidden="false" customHeight="false" outlineLevel="0" collapsed="false">
      <c r="A2161" s="3" t="s">
        <v>215</v>
      </c>
      <c r="B2161" s="3" t="s">
        <v>16</v>
      </c>
      <c r="C2161" s="3" t="s">
        <v>8</v>
      </c>
      <c r="D2161" s="3" t="s">
        <v>18</v>
      </c>
      <c r="E2161" s="3" t="n">
        <v>427.18</v>
      </c>
      <c r="F2161" s="3" t="n">
        <v>2873602</v>
      </c>
      <c r="G2161" s="3" t="n">
        <v>4</v>
      </c>
      <c r="H2161" s="3" t="n">
        <v>5430029.63</v>
      </c>
    </row>
    <row r="2162" customFormat="false" ht="15" hidden="false" customHeight="false" outlineLevel="0" collapsed="false">
      <c r="A2162" s="3" t="s">
        <v>216</v>
      </c>
      <c r="B2162" s="3" t="s">
        <v>16</v>
      </c>
      <c r="C2162" s="3" t="s">
        <v>8</v>
      </c>
      <c r="D2162" s="3" t="s">
        <v>18</v>
      </c>
      <c r="E2162" s="3" t="n">
        <v>437.35</v>
      </c>
      <c r="F2162" s="3" t="n">
        <v>7582257</v>
      </c>
      <c r="G2162" s="3" t="n">
        <v>1</v>
      </c>
      <c r="H2162" s="3" t="n">
        <v>1043214.56</v>
      </c>
    </row>
    <row r="2163" customFormat="false" ht="15" hidden="false" customHeight="false" outlineLevel="0" collapsed="false">
      <c r="A2163" s="3" t="s">
        <v>217</v>
      </c>
      <c r="B2163" s="3" t="s">
        <v>16</v>
      </c>
      <c r="C2163" s="3" t="s">
        <v>8</v>
      </c>
      <c r="D2163" s="3" t="s">
        <v>18</v>
      </c>
      <c r="E2163" s="3" t="n">
        <v>418.95</v>
      </c>
      <c r="F2163" s="3" t="n">
        <v>987161</v>
      </c>
      <c r="G2163" s="3" t="n">
        <v>5</v>
      </c>
      <c r="H2163" s="3" t="n">
        <v>3953217.8</v>
      </c>
    </row>
    <row r="2164" customFormat="false" ht="15" hidden="false" customHeight="false" outlineLevel="0" collapsed="false">
      <c r="A2164" s="3" t="s">
        <v>218</v>
      </c>
      <c r="B2164" s="3" t="s">
        <v>16</v>
      </c>
      <c r="C2164" s="3" t="s">
        <v>8</v>
      </c>
      <c r="D2164" s="3" t="s">
        <v>18</v>
      </c>
      <c r="E2164" s="3" t="n">
        <v>417.32</v>
      </c>
      <c r="F2164" s="3" t="n">
        <v>1129765</v>
      </c>
      <c r="G2164" s="3" t="n">
        <v>1</v>
      </c>
      <c r="H2164" s="3" t="n">
        <v>381623.92</v>
      </c>
    </row>
    <row r="2165" customFormat="false" ht="15" hidden="false" customHeight="false" outlineLevel="0" collapsed="false">
      <c r="A2165" s="3" t="s">
        <v>219</v>
      </c>
      <c r="B2165" s="3" t="s">
        <v>16</v>
      </c>
      <c r="C2165" s="3" t="s">
        <v>8</v>
      </c>
      <c r="D2165" s="3" t="s">
        <v>18</v>
      </c>
      <c r="E2165" s="3" t="n">
        <v>411.86</v>
      </c>
      <c r="F2165" s="3" t="n">
        <v>6101213</v>
      </c>
      <c r="G2165" s="3" t="n">
        <v>2</v>
      </c>
      <c r="H2165" s="3" t="n">
        <v>3274187.87</v>
      </c>
    </row>
    <row r="2166" customFormat="false" ht="15" hidden="false" customHeight="false" outlineLevel="0" collapsed="false">
      <c r="A2166" s="3" t="s">
        <v>220</v>
      </c>
      <c r="B2166" s="3" t="s">
        <v>16</v>
      </c>
      <c r="C2166" s="3" t="s">
        <v>8</v>
      </c>
      <c r="D2166" s="3" t="s">
        <v>18</v>
      </c>
      <c r="E2166" s="3" t="n">
        <v>414.13</v>
      </c>
      <c r="F2166" s="3" t="n">
        <v>3130135</v>
      </c>
      <c r="G2166" s="3" t="n">
        <v>5</v>
      </c>
      <c r="H2166" s="3" t="n">
        <v>4313238.79</v>
      </c>
    </row>
    <row r="2167" customFormat="false" ht="15" hidden="false" customHeight="false" outlineLevel="0" collapsed="false">
      <c r="A2167" s="3" t="s">
        <v>221</v>
      </c>
      <c r="B2167" s="3" t="s">
        <v>16</v>
      </c>
      <c r="C2167" s="3" t="s">
        <v>8</v>
      </c>
      <c r="D2167" s="3" t="s">
        <v>18</v>
      </c>
      <c r="E2167" s="3" t="n">
        <v>409.08</v>
      </c>
      <c r="F2167" s="3" t="n">
        <v>1371962</v>
      </c>
      <c r="G2167" s="3" t="n">
        <v>2</v>
      </c>
      <c r="H2167" s="3" t="n">
        <v>1588008</v>
      </c>
    </row>
    <row r="2168" customFormat="false" ht="15" hidden="false" customHeight="false" outlineLevel="0" collapsed="false">
      <c r="A2168" s="3" t="s">
        <v>222</v>
      </c>
      <c r="B2168" s="3" t="s">
        <v>16</v>
      </c>
      <c r="C2168" s="3" t="s">
        <v>8</v>
      </c>
      <c r="D2168" s="3" t="s">
        <v>18</v>
      </c>
      <c r="E2168" s="3" t="n">
        <v>417.29</v>
      </c>
      <c r="F2168" s="3" t="n">
        <v>4933613</v>
      </c>
      <c r="G2168" s="3" t="n">
        <v>1</v>
      </c>
      <c r="H2168" s="3" t="n">
        <v>1155044.52</v>
      </c>
    </row>
    <row r="2169" customFormat="false" ht="15" hidden="false" customHeight="false" outlineLevel="0" collapsed="false">
      <c r="A2169" s="3" t="s">
        <v>223</v>
      </c>
      <c r="B2169" s="3" t="s">
        <v>16</v>
      </c>
      <c r="C2169" s="3" t="s">
        <v>8</v>
      </c>
      <c r="D2169" s="3" t="s">
        <v>18</v>
      </c>
      <c r="E2169" s="3" t="n">
        <v>430.01</v>
      </c>
      <c r="F2169" s="3" t="n">
        <v>1109561</v>
      </c>
      <c r="G2169" s="3" t="n">
        <v>0</v>
      </c>
      <c r="H2169" s="3" t="n">
        <v>0</v>
      </c>
    </row>
    <row r="2170" customFormat="false" ht="15" hidden="false" customHeight="false" outlineLevel="0" collapsed="false">
      <c r="A2170" s="3" t="s">
        <v>224</v>
      </c>
      <c r="B2170" s="3" t="s">
        <v>16</v>
      </c>
      <c r="C2170" s="3" t="s">
        <v>8</v>
      </c>
      <c r="D2170" s="3" t="s">
        <v>18</v>
      </c>
      <c r="E2170" s="3" t="n">
        <v>427.39</v>
      </c>
      <c r="F2170" s="3" t="n">
        <v>5317380</v>
      </c>
      <c r="G2170" s="3" t="n">
        <v>1</v>
      </c>
      <c r="H2170" s="3" t="n">
        <v>533725</v>
      </c>
    </row>
    <row r="2171" customFormat="false" ht="15" hidden="false" customHeight="false" outlineLevel="0" collapsed="false">
      <c r="A2171" s="3" t="s">
        <v>225</v>
      </c>
      <c r="B2171" s="3" t="s">
        <v>16</v>
      </c>
      <c r="C2171" s="3" t="s">
        <v>8</v>
      </c>
      <c r="D2171" s="3" t="s">
        <v>18</v>
      </c>
      <c r="E2171" s="3" t="n">
        <v>431.68</v>
      </c>
      <c r="F2171" s="3" t="n">
        <v>5794354</v>
      </c>
      <c r="G2171" s="3" t="n">
        <v>2</v>
      </c>
      <c r="H2171" s="3" t="n">
        <v>2231475.21</v>
      </c>
    </row>
    <row r="2172" customFormat="false" ht="15" hidden="false" customHeight="false" outlineLevel="0" collapsed="false">
      <c r="A2172" s="3" t="s">
        <v>226</v>
      </c>
      <c r="B2172" s="3" t="s">
        <v>16</v>
      </c>
      <c r="C2172" s="3" t="s">
        <v>8</v>
      </c>
      <c r="D2172" s="3" t="s">
        <v>18</v>
      </c>
      <c r="E2172" s="3" t="n">
        <v>428.95</v>
      </c>
      <c r="F2172" s="3" t="n">
        <v>2194702</v>
      </c>
      <c r="G2172" s="3" t="n">
        <v>2</v>
      </c>
      <c r="H2172" s="3" t="n">
        <v>1895615.19</v>
      </c>
    </row>
    <row r="2173" customFormat="false" ht="15" hidden="false" customHeight="false" outlineLevel="0" collapsed="false">
      <c r="A2173" s="3" t="s">
        <v>227</v>
      </c>
      <c r="B2173" s="3" t="s">
        <v>16</v>
      </c>
      <c r="C2173" s="3" t="s">
        <v>8</v>
      </c>
      <c r="D2173" s="3" t="s">
        <v>18</v>
      </c>
      <c r="E2173" s="3" t="n">
        <v>435.22</v>
      </c>
      <c r="F2173" s="3" t="n">
        <v>2484088</v>
      </c>
      <c r="G2173" s="3" t="n">
        <v>3</v>
      </c>
      <c r="H2173" s="3" t="n">
        <v>5722238.28</v>
      </c>
    </row>
    <row r="2174" customFormat="false" ht="15" hidden="false" customHeight="false" outlineLevel="0" collapsed="false">
      <c r="A2174" s="3" t="s">
        <v>228</v>
      </c>
      <c r="B2174" s="3" t="s">
        <v>16</v>
      </c>
      <c r="C2174" s="3" t="s">
        <v>8</v>
      </c>
      <c r="D2174" s="3" t="s">
        <v>18</v>
      </c>
      <c r="E2174" s="3" t="n">
        <v>450.46</v>
      </c>
      <c r="F2174" s="3" t="n">
        <v>5313694</v>
      </c>
      <c r="G2174" s="3" t="n">
        <v>1</v>
      </c>
      <c r="H2174" s="3" t="n">
        <v>816746</v>
      </c>
    </row>
    <row r="2175" customFormat="false" ht="15" hidden="false" customHeight="false" outlineLevel="0" collapsed="false">
      <c r="A2175" s="3" t="s">
        <v>229</v>
      </c>
      <c r="B2175" s="3" t="s">
        <v>16</v>
      </c>
      <c r="C2175" s="3" t="s">
        <v>8</v>
      </c>
      <c r="D2175" s="3" t="s">
        <v>18</v>
      </c>
      <c r="E2175" s="3" t="n">
        <v>439.8</v>
      </c>
      <c r="F2175" s="3" t="n">
        <v>3392605</v>
      </c>
      <c r="G2175" s="3" t="n">
        <v>1</v>
      </c>
      <c r="H2175" s="3" t="n">
        <v>580113.6</v>
      </c>
    </row>
    <row r="2176" customFormat="false" ht="15" hidden="false" customHeight="false" outlineLevel="0" collapsed="false">
      <c r="A2176" s="3" t="s">
        <v>230</v>
      </c>
      <c r="B2176" s="3" t="s">
        <v>16</v>
      </c>
      <c r="C2176" s="3" t="s">
        <v>8</v>
      </c>
      <c r="D2176" s="3" t="s">
        <v>18</v>
      </c>
      <c r="E2176" s="3" t="n">
        <v>443.48</v>
      </c>
      <c r="F2176" s="3" t="n">
        <v>3101911</v>
      </c>
      <c r="G2176" s="3" t="n">
        <v>2</v>
      </c>
      <c r="H2176" s="3" t="n">
        <v>3079827</v>
      </c>
    </row>
    <row r="2177" customFormat="false" ht="15" hidden="false" customHeight="false" outlineLevel="0" collapsed="false">
      <c r="A2177" s="3" t="s">
        <v>231</v>
      </c>
      <c r="B2177" s="3" t="s">
        <v>16</v>
      </c>
      <c r="C2177" s="3" t="s">
        <v>8</v>
      </c>
      <c r="D2177" s="3" t="s">
        <v>18</v>
      </c>
      <c r="E2177" s="3" t="n">
        <v>449.01</v>
      </c>
      <c r="F2177" s="3" t="n">
        <v>6723932</v>
      </c>
      <c r="G2177" s="3" t="n">
        <v>1</v>
      </c>
      <c r="H2177" s="3" t="n">
        <v>835779.99</v>
      </c>
    </row>
    <row r="2178" customFormat="false" ht="15" hidden="false" customHeight="false" outlineLevel="0" collapsed="false">
      <c r="A2178" s="3" t="s">
        <v>232</v>
      </c>
      <c r="B2178" s="3" t="s">
        <v>16</v>
      </c>
      <c r="C2178" s="3" t="s">
        <v>8</v>
      </c>
      <c r="D2178" s="3" t="s">
        <v>18</v>
      </c>
      <c r="E2178" s="3" t="n">
        <v>435.86</v>
      </c>
      <c r="F2178" s="3" t="n">
        <v>2436603</v>
      </c>
      <c r="G2178" s="3" t="n">
        <v>2</v>
      </c>
      <c r="H2178" s="3" t="n">
        <v>3233670.24</v>
      </c>
    </row>
    <row r="2179" customFormat="false" ht="15" hidden="false" customHeight="false" outlineLevel="0" collapsed="false">
      <c r="A2179" s="3" t="s">
        <v>233</v>
      </c>
      <c r="B2179" s="3" t="s">
        <v>16</v>
      </c>
      <c r="C2179" s="3" t="s">
        <v>8</v>
      </c>
      <c r="D2179" s="3" t="s">
        <v>18</v>
      </c>
      <c r="E2179" s="3" t="n">
        <v>434.12</v>
      </c>
      <c r="F2179" s="3" t="n">
        <v>1548614</v>
      </c>
      <c r="G2179" s="3" t="n">
        <v>2</v>
      </c>
      <c r="H2179" s="3" t="n">
        <v>2646411.48</v>
      </c>
    </row>
    <row r="2180" customFormat="false" ht="15" hidden="false" customHeight="false" outlineLevel="0" collapsed="false">
      <c r="A2180" s="3" t="s">
        <v>234</v>
      </c>
      <c r="B2180" s="3" t="s">
        <v>16</v>
      </c>
      <c r="C2180" s="3" t="s">
        <v>8</v>
      </c>
      <c r="D2180" s="3" t="s">
        <v>18</v>
      </c>
      <c r="E2180" s="3" t="n">
        <v>434.73</v>
      </c>
      <c r="F2180" s="3" t="n">
        <v>4912930</v>
      </c>
      <c r="G2180" s="3" t="n">
        <v>1</v>
      </c>
      <c r="H2180" s="3" t="n">
        <v>2060004</v>
      </c>
    </row>
    <row r="2181" customFormat="false" ht="15" hidden="false" customHeight="false" outlineLevel="0" collapsed="false">
      <c r="A2181" s="3" t="s">
        <v>235</v>
      </c>
      <c r="B2181" s="3" t="s">
        <v>16</v>
      </c>
      <c r="C2181" s="3" t="s">
        <v>8</v>
      </c>
      <c r="D2181" s="3" t="s">
        <v>18</v>
      </c>
      <c r="E2181" s="3" t="n">
        <v>446.83</v>
      </c>
      <c r="F2181" s="3" t="n">
        <v>3660558</v>
      </c>
      <c r="G2181" s="3" t="n">
        <v>1</v>
      </c>
      <c r="H2181" s="3" t="n">
        <v>1644070.17</v>
      </c>
    </row>
    <row r="2182" customFormat="false" ht="15" hidden="false" customHeight="false" outlineLevel="0" collapsed="false">
      <c r="A2182" s="3" t="s">
        <v>236</v>
      </c>
      <c r="B2182" s="3" t="s">
        <v>16</v>
      </c>
      <c r="C2182" s="3" t="s">
        <v>8</v>
      </c>
      <c r="D2182" s="3" t="s">
        <v>18</v>
      </c>
      <c r="E2182" s="3" t="n">
        <v>449.68</v>
      </c>
      <c r="F2182" s="3" t="n">
        <v>7348616</v>
      </c>
      <c r="G2182" s="3" t="n">
        <v>3</v>
      </c>
      <c r="H2182" s="3" t="n">
        <v>4368448.85</v>
      </c>
    </row>
    <row r="2183" customFormat="false" ht="15" hidden="false" customHeight="false" outlineLevel="0" collapsed="false">
      <c r="A2183" s="3" t="s">
        <v>237</v>
      </c>
      <c r="B2183" s="3" t="s">
        <v>16</v>
      </c>
      <c r="C2183" s="3" t="s">
        <v>8</v>
      </c>
      <c r="D2183" s="3" t="s">
        <v>18</v>
      </c>
      <c r="E2183" s="3" t="n">
        <v>446.75</v>
      </c>
      <c r="F2183" s="3" t="n">
        <v>3923342</v>
      </c>
      <c r="G2183" s="3" t="n">
        <v>2</v>
      </c>
      <c r="H2183" s="3" t="n">
        <v>331913.94</v>
      </c>
    </row>
    <row r="2184" customFormat="false" ht="15" hidden="false" customHeight="false" outlineLevel="0" collapsed="false">
      <c r="A2184" s="3" t="s">
        <v>238</v>
      </c>
      <c r="B2184" s="3" t="s">
        <v>16</v>
      </c>
      <c r="C2184" s="3" t="s">
        <v>8</v>
      </c>
      <c r="D2184" s="3" t="s">
        <v>18</v>
      </c>
      <c r="E2184" s="3" t="n">
        <v>455.43</v>
      </c>
      <c r="F2184" s="3" t="n">
        <v>6755723</v>
      </c>
      <c r="G2184" s="3" t="n">
        <v>4</v>
      </c>
      <c r="H2184" s="3" t="n">
        <v>4120462.91</v>
      </c>
    </row>
    <row r="2185" customFormat="false" ht="15" hidden="false" customHeight="false" outlineLevel="0" collapsed="false">
      <c r="A2185" s="3" t="s">
        <v>239</v>
      </c>
      <c r="B2185" s="3" t="s">
        <v>16</v>
      </c>
      <c r="C2185" s="3" t="s">
        <v>8</v>
      </c>
      <c r="D2185" s="3" t="s">
        <v>18</v>
      </c>
      <c r="E2185" s="3" t="n">
        <v>455.52</v>
      </c>
      <c r="F2185" s="3" t="n">
        <v>7780742</v>
      </c>
      <c r="G2185" s="3" t="n">
        <v>5</v>
      </c>
      <c r="H2185" s="3" t="n">
        <v>6301287.45</v>
      </c>
    </row>
    <row r="2186" customFormat="false" ht="15" hidden="false" customHeight="false" outlineLevel="0" collapsed="false">
      <c r="A2186" s="3" t="s">
        <v>240</v>
      </c>
      <c r="B2186" s="3" t="s">
        <v>16</v>
      </c>
      <c r="C2186" s="3" t="s">
        <v>8</v>
      </c>
      <c r="D2186" s="3" t="s">
        <v>18</v>
      </c>
      <c r="E2186" s="3" t="n">
        <v>463.66</v>
      </c>
      <c r="F2186" s="3" t="n">
        <v>4302205</v>
      </c>
      <c r="G2186" s="3" t="n">
        <v>1</v>
      </c>
      <c r="H2186" s="3" t="n">
        <v>2078128.26</v>
      </c>
    </row>
    <row r="2187" customFormat="false" ht="15" hidden="false" customHeight="false" outlineLevel="0" collapsed="false">
      <c r="A2187" s="3" t="s">
        <v>241</v>
      </c>
      <c r="B2187" s="3" t="s">
        <v>16</v>
      </c>
      <c r="C2187" s="3" t="s">
        <v>8</v>
      </c>
      <c r="D2187" s="3" t="s">
        <v>18</v>
      </c>
      <c r="E2187" s="3" t="n">
        <v>451.23</v>
      </c>
      <c r="F2187" s="3" t="n">
        <v>4341532</v>
      </c>
      <c r="G2187" s="3" t="n">
        <v>6</v>
      </c>
      <c r="H2187" s="3" t="n">
        <v>6446167.89</v>
      </c>
    </row>
    <row r="2188" customFormat="false" ht="15" hidden="false" customHeight="false" outlineLevel="0" collapsed="false">
      <c r="A2188" s="3" t="s">
        <v>242</v>
      </c>
      <c r="B2188" s="3" t="s">
        <v>16</v>
      </c>
      <c r="C2188" s="3" t="s">
        <v>8</v>
      </c>
      <c r="D2188" s="3" t="s">
        <v>18</v>
      </c>
      <c r="E2188" s="3" t="n">
        <v>458.12</v>
      </c>
      <c r="F2188" s="3" t="n">
        <v>7571347</v>
      </c>
      <c r="G2188" s="3" t="n">
        <v>0</v>
      </c>
      <c r="H2188" s="3" t="n">
        <v>0</v>
      </c>
    </row>
    <row r="2189" customFormat="false" ht="15" hidden="false" customHeight="false" outlineLevel="0" collapsed="false">
      <c r="A2189" s="3" t="s">
        <v>243</v>
      </c>
      <c r="B2189" s="3" t="s">
        <v>16</v>
      </c>
      <c r="C2189" s="3" t="s">
        <v>8</v>
      </c>
      <c r="D2189" s="3" t="s">
        <v>18</v>
      </c>
      <c r="E2189" s="3" t="n">
        <v>465.37</v>
      </c>
      <c r="F2189" s="3" t="n">
        <v>7699349</v>
      </c>
      <c r="G2189" s="3" t="n">
        <v>2</v>
      </c>
      <c r="H2189" s="3" t="n">
        <v>2566537.22</v>
      </c>
    </row>
    <row r="2190" customFormat="false" ht="15" hidden="false" customHeight="false" outlineLevel="0" collapsed="false">
      <c r="A2190" s="3" t="s">
        <v>244</v>
      </c>
      <c r="B2190" s="3" t="s">
        <v>16</v>
      </c>
      <c r="C2190" s="3" t="s">
        <v>8</v>
      </c>
      <c r="D2190" s="3" t="s">
        <v>18</v>
      </c>
      <c r="E2190" s="3" t="n">
        <v>486.87</v>
      </c>
      <c r="F2190" s="3" t="n">
        <v>6511172</v>
      </c>
      <c r="G2190" s="3" t="n">
        <v>5</v>
      </c>
      <c r="H2190" s="3" t="n">
        <v>8379233.22</v>
      </c>
    </row>
    <row r="2191" customFormat="false" ht="15" hidden="false" customHeight="false" outlineLevel="0" collapsed="false">
      <c r="A2191" s="3" t="s">
        <v>245</v>
      </c>
      <c r="B2191" s="3" t="s">
        <v>16</v>
      </c>
      <c r="C2191" s="3" t="s">
        <v>8</v>
      </c>
      <c r="D2191" s="3" t="s">
        <v>18</v>
      </c>
      <c r="E2191" s="3" t="n">
        <v>482.01</v>
      </c>
      <c r="F2191" s="3" t="n">
        <v>2759617</v>
      </c>
      <c r="G2191" s="3" t="n">
        <v>2</v>
      </c>
      <c r="H2191" s="3" t="n">
        <v>2280303.28</v>
      </c>
    </row>
    <row r="2192" customFormat="false" ht="15" hidden="false" customHeight="false" outlineLevel="0" collapsed="false">
      <c r="A2192" s="3" t="s">
        <v>246</v>
      </c>
      <c r="B2192" s="3" t="s">
        <v>16</v>
      </c>
      <c r="C2192" s="3" t="s">
        <v>8</v>
      </c>
      <c r="D2192" s="3" t="s">
        <v>18</v>
      </c>
      <c r="E2192" s="3" t="n">
        <v>483.58</v>
      </c>
      <c r="F2192" s="3" t="n">
        <v>1176251</v>
      </c>
      <c r="G2192" s="3" t="n">
        <v>3</v>
      </c>
      <c r="H2192" s="3" t="n">
        <v>3950230.53</v>
      </c>
    </row>
    <row r="2193" customFormat="false" ht="15" hidden="false" customHeight="false" outlineLevel="0" collapsed="false">
      <c r="A2193" s="3" t="s">
        <v>247</v>
      </c>
      <c r="B2193" s="3" t="s">
        <v>16</v>
      </c>
      <c r="C2193" s="3" t="s">
        <v>8</v>
      </c>
      <c r="D2193" s="3" t="s">
        <v>18</v>
      </c>
      <c r="E2193" s="3" t="n">
        <v>484.25</v>
      </c>
      <c r="F2193" s="3" t="n">
        <v>3085338</v>
      </c>
      <c r="G2193" s="3" t="n">
        <v>2</v>
      </c>
      <c r="H2193" s="3" t="n">
        <v>4389648.04</v>
      </c>
    </row>
    <row r="2194" customFormat="false" ht="15" hidden="false" customHeight="false" outlineLevel="0" collapsed="false">
      <c r="A2194" s="3" t="s">
        <v>248</v>
      </c>
      <c r="B2194" s="3" t="s">
        <v>16</v>
      </c>
      <c r="C2194" s="3" t="s">
        <v>8</v>
      </c>
      <c r="D2194" s="3" t="s">
        <v>18</v>
      </c>
      <c r="E2194" s="3" t="n">
        <v>497.72</v>
      </c>
      <c r="F2194" s="3" t="n">
        <v>7346247</v>
      </c>
      <c r="G2194" s="3" t="n">
        <v>4</v>
      </c>
      <c r="H2194" s="3" t="n">
        <v>5846325.69</v>
      </c>
    </row>
    <row r="2195" customFormat="false" ht="15" hidden="false" customHeight="false" outlineLevel="0" collapsed="false">
      <c r="A2195" s="3" t="s">
        <v>249</v>
      </c>
      <c r="B2195" s="3" t="s">
        <v>16</v>
      </c>
      <c r="C2195" s="3" t="s">
        <v>8</v>
      </c>
      <c r="D2195" s="3" t="s">
        <v>18</v>
      </c>
      <c r="E2195" s="3" t="n">
        <v>489.67</v>
      </c>
      <c r="F2195" s="3" t="n">
        <v>1463767</v>
      </c>
      <c r="G2195" s="3" t="n">
        <v>1</v>
      </c>
      <c r="H2195" s="3" t="n">
        <v>1177996.68</v>
      </c>
    </row>
    <row r="2196" customFormat="false" ht="15" hidden="false" customHeight="false" outlineLevel="0" collapsed="false">
      <c r="A2196" s="3" t="s">
        <v>250</v>
      </c>
      <c r="B2196" s="3" t="s">
        <v>16</v>
      </c>
      <c r="C2196" s="3" t="s">
        <v>8</v>
      </c>
      <c r="D2196" s="3" t="s">
        <v>18</v>
      </c>
      <c r="E2196" s="3" t="n">
        <v>475.41</v>
      </c>
      <c r="F2196" s="3" t="n">
        <v>7235159</v>
      </c>
      <c r="G2196" s="3" t="n">
        <v>5</v>
      </c>
      <c r="H2196" s="3" t="n">
        <v>7807481.69</v>
      </c>
    </row>
    <row r="2197" customFormat="false" ht="15" hidden="false" customHeight="false" outlineLevel="0" collapsed="false">
      <c r="A2197" s="3" t="s">
        <v>251</v>
      </c>
      <c r="B2197" s="3" t="s">
        <v>16</v>
      </c>
      <c r="C2197" s="3" t="s">
        <v>8</v>
      </c>
      <c r="D2197" s="3" t="s">
        <v>18</v>
      </c>
      <c r="E2197" s="3" t="n">
        <v>481.53</v>
      </c>
      <c r="F2197" s="3" t="n">
        <v>4162319</v>
      </c>
      <c r="G2197" s="3" t="n">
        <v>2</v>
      </c>
      <c r="H2197" s="3" t="n">
        <v>2540737.08</v>
      </c>
    </row>
    <row r="2198" customFormat="false" ht="15" hidden="false" customHeight="false" outlineLevel="0" collapsed="false">
      <c r="A2198" s="3" t="s">
        <v>252</v>
      </c>
      <c r="B2198" s="3" t="s">
        <v>16</v>
      </c>
      <c r="C2198" s="3" t="s">
        <v>8</v>
      </c>
      <c r="D2198" s="3" t="s">
        <v>18</v>
      </c>
      <c r="E2198" s="3" t="n">
        <v>469.05</v>
      </c>
      <c r="F2198" s="3" t="n">
        <v>5063917</v>
      </c>
      <c r="G2198" s="3" t="n">
        <v>2</v>
      </c>
      <c r="H2198" s="3" t="n">
        <v>1806490.9</v>
      </c>
    </row>
    <row r="2199" customFormat="false" ht="15" hidden="false" customHeight="false" outlineLevel="0" collapsed="false">
      <c r="A2199" s="3" t="s">
        <v>253</v>
      </c>
      <c r="B2199" s="3" t="s">
        <v>16</v>
      </c>
      <c r="C2199" s="3" t="s">
        <v>8</v>
      </c>
      <c r="D2199" s="3" t="s">
        <v>18</v>
      </c>
      <c r="E2199" s="3" t="n">
        <v>470.18</v>
      </c>
      <c r="F2199" s="3" t="n">
        <v>6137633</v>
      </c>
      <c r="G2199" s="3" t="n">
        <v>2</v>
      </c>
      <c r="H2199" s="3" t="n">
        <v>1615312</v>
      </c>
    </row>
    <row r="2200" customFormat="false" ht="15" hidden="false" customHeight="false" outlineLevel="0" collapsed="false">
      <c r="A2200" s="3" t="s">
        <v>254</v>
      </c>
      <c r="B2200" s="3" t="s">
        <v>16</v>
      </c>
      <c r="C2200" s="3" t="s">
        <v>8</v>
      </c>
      <c r="D2200" s="3" t="s">
        <v>18</v>
      </c>
      <c r="E2200" s="3" t="n">
        <v>462.34</v>
      </c>
      <c r="F2200" s="3" t="n">
        <v>1909779</v>
      </c>
      <c r="G2200" s="3" t="n">
        <v>4</v>
      </c>
      <c r="H2200" s="3" t="n">
        <v>4912636.03</v>
      </c>
    </row>
    <row r="2201" customFormat="false" ht="15" hidden="false" customHeight="false" outlineLevel="0" collapsed="false">
      <c r="A2201" s="3" t="s">
        <v>255</v>
      </c>
      <c r="B2201" s="3" t="s">
        <v>16</v>
      </c>
      <c r="C2201" s="3" t="s">
        <v>8</v>
      </c>
      <c r="D2201" s="3" t="s">
        <v>18</v>
      </c>
      <c r="E2201" s="3" t="n">
        <v>464.7</v>
      </c>
      <c r="F2201" s="3" t="n">
        <v>2637230</v>
      </c>
      <c r="G2201" s="3" t="n">
        <v>1</v>
      </c>
      <c r="H2201" s="3" t="n">
        <v>379301.28</v>
      </c>
    </row>
    <row r="2202" customFormat="false" ht="15" hidden="false" customHeight="false" outlineLevel="0" collapsed="false">
      <c r="A2202" s="3" t="s">
        <v>256</v>
      </c>
      <c r="B2202" s="3" t="s">
        <v>16</v>
      </c>
      <c r="C2202" s="3" t="s">
        <v>8</v>
      </c>
      <c r="D2202" s="3" t="s">
        <v>18</v>
      </c>
      <c r="E2202" s="3" t="n">
        <v>473.61</v>
      </c>
      <c r="F2202" s="3" t="n">
        <v>7688845</v>
      </c>
      <c r="G2202" s="3" t="n">
        <v>1</v>
      </c>
      <c r="H2202" s="3" t="n">
        <v>2178873.27</v>
      </c>
    </row>
    <row r="2203" customFormat="false" ht="15" hidden="false" customHeight="false" outlineLevel="0" collapsed="false">
      <c r="A2203" s="3" t="s">
        <v>257</v>
      </c>
      <c r="B2203" s="3" t="s">
        <v>16</v>
      </c>
      <c r="C2203" s="3" t="s">
        <v>8</v>
      </c>
      <c r="D2203" s="3" t="s">
        <v>18</v>
      </c>
      <c r="E2203" s="3" t="n">
        <v>469.34</v>
      </c>
      <c r="F2203" s="3" t="n">
        <v>1119803</v>
      </c>
      <c r="G2203" s="3" t="n">
        <v>1</v>
      </c>
      <c r="H2203" s="3" t="n">
        <v>1721463.48</v>
      </c>
    </row>
    <row r="2204" customFormat="false" ht="15" hidden="false" customHeight="false" outlineLevel="0" collapsed="false">
      <c r="A2204" s="3" t="s">
        <v>258</v>
      </c>
      <c r="B2204" s="3" t="s">
        <v>16</v>
      </c>
      <c r="C2204" s="3" t="s">
        <v>8</v>
      </c>
      <c r="D2204" s="3" t="s">
        <v>18</v>
      </c>
      <c r="E2204" s="3" t="n">
        <v>471.95</v>
      </c>
      <c r="F2204" s="3" t="n">
        <v>6526626</v>
      </c>
      <c r="G2204" s="3" t="n">
        <v>4</v>
      </c>
      <c r="H2204" s="3" t="n">
        <v>2523600.42</v>
      </c>
    </row>
    <row r="2205" customFormat="false" ht="15" hidden="false" customHeight="false" outlineLevel="0" collapsed="false">
      <c r="A2205" s="3" t="s">
        <v>259</v>
      </c>
      <c r="B2205" s="3" t="s">
        <v>16</v>
      </c>
      <c r="C2205" s="3" t="s">
        <v>8</v>
      </c>
      <c r="D2205" s="3" t="s">
        <v>18</v>
      </c>
      <c r="E2205" s="3" t="n">
        <v>479.6</v>
      </c>
      <c r="F2205" s="3" t="n">
        <v>4146045</v>
      </c>
      <c r="G2205" s="3" t="n">
        <v>3</v>
      </c>
      <c r="H2205" s="3" t="n">
        <v>4674554.22</v>
      </c>
    </row>
    <row r="2206" customFormat="false" ht="15" hidden="false" customHeight="false" outlineLevel="0" collapsed="false">
      <c r="A2206" s="3" t="s">
        <v>260</v>
      </c>
      <c r="B2206" s="3" t="s">
        <v>16</v>
      </c>
      <c r="C2206" s="3" t="s">
        <v>8</v>
      </c>
      <c r="D2206" s="3" t="s">
        <v>18</v>
      </c>
      <c r="E2206" s="3" t="n">
        <v>480.41</v>
      </c>
      <c r="F2206" s="3" t="n">
        <v>2772158</v>
      </c>
      <c r="G2206" s="3" t="n">
        <v>4</v>
      </c>
      <c r="H2206" s="3" t="n">
        <v>4060862.33</v>
      </c>
    </row>
    <row r="2207" customFormat="false" ht="15" hidden="false" customHeight="false" outlineLevel="0" collapsed="false">
      <c r="A2207" s="3" t="s">
        <v>261</v>
      </c>
      <c r="B2207" s="3" t="s">
        <v>16</v>
      </c>
      <c r="C2207" s="3" t="s">
        <v>8</v>
      </c>
      <c r="D2207" s="3" t="s">
        <v>18</v>
      </c>
      <c r="E2207" s="3" t="n">
        <v>479.98</v>
      </c>
      <c r="F2207" s="3" t="n">
        <v>3296189</v>
      </c>
      <c r="G2207" s="3" t="n">
        <v>1</v>
      </c>
      <c r="H2207" s="3" t="n">
        <v>499855.2</v>
      </c>
    </row>
    <row r="2208" customFormat="false" ht="15" hidden="false" customHeight="false" outlineLevel="0" collapsed="false">
      <c r="A2208" s="3" t="s">
        <v>262</v>
      </c>
      <c r="B2208" s="3" t="s">
        <v>16</v>
      </c>
      <c r="C2208" s="3" t="s">
        <v>8</v>
      </c>
      <c r="D2208" s="3" t="s">
        <v>18</v>
      </c>
      <c r="E2208" s="3" t="n">
        <v>492.44</v>
      </c>
      <c r="F2208" s="3" t="n">
        <v>3236463</v>
      </c>
      <c r="G2208" s="3" t="n">
        <v>5</v>
      </c>
      <c r="H2208" s="3" t="n">
        <v>4540826.78</v>
      </c>
    </row>
    <row r="2209" customFormat="false" ht="15" hidden="false" customHeight="false" outlineLevel="0" collapsed="false">
      <c r="A2209" s="3" t="s">
        <v>263</v>
      </c>
      <c r="B2209" s="3" t="s">
        <v>16</v>
      </c>
      <c r="C2209" s="3" t="s">
        <v>8</v>
      </c>
      <c r="D2209" s="3" t="s">
        <v>18</v>
      </c>
      <c r="E2209" s="3" t="n">
        <v>498.19</v>
      </c>
      <c r="F2209" s="3" t="n">
        <v>1627904</v>
      </c>
      <c r="G2209" s="3" t="n">
        <v>3</v>
      </c>
      <c r="H2209" s="3" t="n">
        <v>4673743.64</v>
      </c>
    </row>
    <row r="2210" customFormat="false" ht="15" hidden="false" customHeight="false" outlineLevel="0" collapsed="false">
      <c r="A2210" s="3" t="s">
        <v>264</v>
      </c>
      <c r="B2210" s="3" t="s">
        <v>16</v>
      </c>
      <c r="C2210" s="3" t="s">
        <v>8</v>
      </c>
      <c r="D2210" s="3" t="s">
        <v>18</v>
      </c>
      <c r="E2210" s="3" t="n">
        <v>473.85</v>
      </c>
      <c r="F2210" s="3" t="n">
        <v>1982097</v>
      </c>
      <c r="G2210" s="3" t="n">
        <v>2</v>
      </c>
      <c r="H2210" s="3" t="n">
        <v>1282619.46</v>
      </c>
    </row>
    <row r="2211" customFormat="false" ht="15" hidden="false" customHeight="false" outlineLevel="0" collapsed="false">
      <c r="A2211" s="3" t="s">
        <v>265</v>
      </c>
      <c r="B2211" s="3" t="s">
        <v>16</v>
      </c>
      <c r="C2211" s="3" t="s">
        <v>8</v>
      </c>
      <c r="D2211" s="3" t="s">
        <v>18</v>
      </c>
      <c r="E2211" s="3" t="n">
        <v>479.37</v>
      </c>
      <c r="F2211" s="3" t="n">
        <v>1411635</v>
      </c>
      <c r="G2211" s="3" t="n">
        <v>0</v>
      </c>
      <c r="H2211" s="3" t="n">
        <v>0</v>
      </c>
    </row>
    <row r="2212" customFormat="false" ht="15" hidden="false" customHeight="false" outlineLevel="0" collapsed="false">
      <c r="A2212" s="3" t="s">
        <v>266</v>
      </c>
      <c r="B2212" s="3" t="s">
        <v>16</v>
      </c>
      <c r="C2212" s="3" t="s">
        <v>8</v>
      </c>
      <c r="D2212" s="3" t="s">
        <v>18</v>
      </c>
      <c r="E2212" s="3" t="n">
        <v>466.75</v>
      </c>
      <c r="F2212" s="3" t="n">
        <v>5647907</v>
      </c>
      <c r="G2212" s="3" t="n">
        <v>2</v>
      </c>
      <c r="H2212" s="3" t="n">
        <v>2223881.62</v>
      </c>
    </row>
    <row r="2213" customFormat="false" ht="15" hidden="false" customHeight="false" outlineLevel="0" collapsed="false">
      <c r="A2213" s="3" t="s">
        <v>267</v>
      </c>
      <c r="B2213" s="3" t="s">
        <v>16</v>
      </c>
      <c r="C2213" s="3" t="s">
        <v>8</v>
      </c>
      <c r="D2213" s="3" t="s">
        <v>18</v>
      </c>
      <c r="E2213" s="3" t="n">
        <v>466.86</v>
      </c>
      <c r="F2213" s="3" t="n">
        <v>1840461</v>
      </c>
      <c r="G2213" s="3" t="n">
        <v>0</v>
      </c>
      <c r="H2213" s="3" t="n">
        <v>0</v>
      </c>
    </row>
    <row r="2214" customFormat="false" ht="15" hidden="false" customHeight="false" outlineLevel="0" collapsed="false">
      <c r="A2214" s="3" t="s">
        <v>268</v>
      </c>
      <c r="B2214" s="3" t="s">
        <v>16</v>
      </c>
      <c r="C2214" s="3" t="s">
        <v>8</v>
      </c>
      <c r="D2214" s="3" t="s">
        <v>18</v>
      </c>
      <c r="E2214" s="3" t="n">
        <v>474.71</v>
      </c>
      <c r="F2214" s="3" t="n">
        <v>5269870</v>
      </c>
      <c r="G2214" s="3" t="n">
        <v>3</v>
      </c>
      <c r="H2214" s="3" t="n">
        <v>2887441.32</v>
      </c>
    </row>
    <row r="2215" customFormat="false" ht="15" hidden="false" customHeight="false" outlineLevel="0" collapsed="false">
      <c r="A2215" s="3" t="s">
        <v>269</v>
      </c>
      <c r="B2215" s="3" t="s">
        <v>16</v>
      </c>
      <c r="C2215" s="3" t="s">
        <v>8</v>
      </c>
      <c r="D2215" s="3" t="s">
        <v>18</v>
      </c>
      <c r="E2215" s="3" t="n">
        <v>468.32</v>
      </c>
      <c r="F2215" s="3" t="n">
        <v>1130351</v>
      </c>
      <c r="G2215" s="3" t="n">
        <v>0</v>
      </c>
      <c r="H2215" s="3" t="n">
        <v>0</v>
      </c>
    </row>
    <row r="2216" customFormat="false" ht="15" hidden="false" customHeight="false" outlineLevel="0" collapsed="false">
      <c r="A2216" s="3" t="s">
        <v>270</v>
      </c>
      <c r="B2216" s="3" t="s">
        <v>16</v>
      </c>
      <c r="C2216" s="3" t="s">
        <v>8</v>
      </c>
      <c r="D2216" s="3" t="s">
        <v>18</v>
      </c>
      <c r="E2216" s="3" t="n">
        <v>464.06</v>
      </c>
      <c r="F2216" s="3" t="n">
        <v>3733254</v>
      </c>
      <c r="G2216" s="3" t="n">
        <v>2</v>
      </c>
      <c r="H2216" s="3" t="n">
        <v>611384</v>
      </c>
    </row>
    <row r="2217" customFormat="false" ht="15" hidden="false" customHeight="false" outlineLevel="0" collapsed="false">
      <c r="A2217" s="3" t="s">
        <v>271</v>
      </c>
      <c r="B2217" s="3" t="s">
        <v>16</v>
      </c>
      <c r="C2217" s="3" t="s">
        <v>8</v>
      </c>
      <c r="D2217" s="3" t="s">
        <v>18</v>
      </c>
      <c r="E2217" s="3" t="n">
        <v>460.83</v>
      </c>
      <c r="F2217" s="3" t="n">
        <v>6761884</v>
      </c>
      <c r="G2217" s="3" t="n">
        <v>3</v>
      </c>
      <c r="H2217" s="3" t="n">
        <v>2104429.38</v>
      </c>
    </row>
    <row r="2218" customFormat="false" ht="15" hidden="false" customHeight="false" outlineLevel="0" collapsed="false">
      <c r="A2218" s="3" t="s">
        <v>272</v>
      </c>
      <c r="B2218" s="3" t="s">
        <v>16</v>
      </c>
      <c r="C2218" s="3" t="s">
        <v>8</v>
      </c>
      <c r="D2218" s="3" t="s">
        <v>18</v>
      </c>
      <c r="E2218" s="3" t="n">
        <v>482.95</v>
      </c>
      <c r="F2218" s="3" t="n">
        <v>1074021</v>
      </c>
      <c r="G2218" s="3" t="n">
        <v>2</v>
      </c>
      <c r="H2218" s="3" t="n">
        <v>2270022.18</v>
      </c>
    </row>
    <row r="2219" customFormat="false" ht="15" hidden="false" customHeight="false" outlineLevel="0" collapsed="false">
      <c r="A2219" s="3" t="s">
        <v>273</v>
      </c>
      <c r="B2219" s="3" t="s">
        <v>16</v>
      </c>
      <c r="C2219" s="3" t="s">
        <v>8</v>
      </c>
      <c r="D2219" s="3" t="s">
        <v>18</v>
      </c>
      <c r="E2219" s="3" t="n">
        <v>479.77</v>
      </c>
      <c r="F2219" s="3" t="n">
        <v>3364347</v>
      </c>
      <c r="G2219" s="3" t="n">
        <v>5</v>
      </c>
      <c r="H2219" s="3" t="n">
        <v>5572944.16</v>
      </c>
    </row>
    <row r="2220" customFormat="false" ht="15" hidden="false" customHeight="false" outlineLevel="0" collapsed="false">
      <c r="A2220" s="3" t="s">
        <v>274</v>
      </c>
      <c r="B2220" s="3" t="s">
        <v>16</v>
      </c>
      <c r="C2220" s="3" t="s">
        <v>8</v>
      </c>
      <c r="D2220" s="3" t="s">
        <v>18</v>
      </c>
      <c r="E2220" s="3" t="n">
        <v>483.48</v>
      </c>
      <c r="F2220" s="3" t="n">
        <v>6119502</v>
      </c>
      <c r="G2220" s="3" t="n">
        <v>1</v>
      </c>
      <c r="H2220" s="3" t="n">
        <v>926604.98</v>
      </c>
    </row>
    <row r="2221" customFormat="false" ht="15" hidden="false" customHeight="false" outlineLevel="0" collapsed="false">
      <c r="A2221" s="3" t="s">
        <v>275</v>
      </c>
      <c r="B2221" s="3" t="s">
        <v>16</v>
      </c>
      <c r="C2221" s="3" t="s">
        <v>8</v>
      </c>
      <c r="D2221" s="3" t="s">
        <v>18</v>
      </c>
      <c r="E2221" s="3" t="n">
        <v>482.08</v>
      </c>
      <c r="F2221" s="3" t="n">
        <v>7121940</v>
      </c>
      <c r="G2221" s="3" t="n">
        <v>2</v>
      </c>
      <c r="H2221" s="3" t="n">
        <v>2691189.05</v>
      </c>
    </row>
    <row r="2222" customFormat="false" ht="15" hidden="false" customHeight="false" outlineLevel="0" collapsed="false">
      <c r="A2222" s="3" t="s">
        <v>276</v>
      </c>
      <c r="B2222" s="3" t="s">
        <v>16</v>
      </c>
      <c r="C2222" s="3" t="s">
        <v>8</v>
      </c>
      <c r="D2222" s="3" t="s">
        <v>18</v>
      </c>
      <c r="E2222" s="3" t="n">
        <v>483.17</v>
      </c>
      <c r="F2222" s="3" t="n">
        <v>1937327</v>
      </c>
      <c r="G2222" s="3" t="n">
        <v>4</v>
      </c>
      <c r="H2222" s="3" t="n">
        <v>7369437.73</v>
      </c>
    </row>
    <row r="2223" customFormat="false" ht="15" hidden="false" customHeight="false" outlineLevel="0" collapsed="false">
      <c r="A2223" s="3" t="s">
        <v>277</v>
      </c>
      <c r="B2223" s="3" t="s">
        <v>16</v>
      </c>
      <c r="C2223" s="3" t="s">
        <v>8</v>
      </c>
      <c r="D2223" s="3" t="s">
        <v>18</v>
      </c>
      <c r="E2223" s="3" t="n">
        <v>482.9</v>
      </c>
      <c r="F2223" s="3" t="n">
        <v>6492155</v>
      </c>
      <c r="G2223" s="3" t="n">
        <v>2</v>
      </c>
      <c r="H2223" s="3" t="n">
        <v>122618.82</v>
      </c>
    </row>
    <row r="2224" customFormat="false" ht="15" hidden="false" customHeight="false" outlineLevel="0" collapsed="false">
      <c r="A2224" s="3" t="s">
        <v>278</v>
      </c>
      <c r="B2224" s="3" t="s">
        <v>16</v>
      </c>
      <c r="C2224" s="3" t="s">
        <v>8</v>
      </c>
      <c r="D2224" s="3" t="s">
        <v>18</v>
      </c>
      <c r="E2224" s="3" t="n">
        <v>490.5</v>
      </c>
      <c r="F2224" s="3" t="n">
        <v>3777092</v>
      </c>
      <c r="G2224" s="3" t="n">
        <v>2</v>
      </c>
      <c r="H2224" s="3" t="n">
        <v>2260492.26</v>
      </c>
    </row>
    <row r="2225" customFormat="false" ht="15" hidden="false" customHeight="false" outlineLevel="0" collapsed="false">
      <c r="A2225" s="3" t="s">
        <v>279</v>
      </c>
      <c r="B2225" s="3" t="s">
        <v>16</v>
      </c>
      <c r="C2225" s="3" t="s">
        <v>8</v>
      </c>
      <c r="D2225" s="3" t="s">
        <v>18</v>
      </c>
      <c r="E2225" s="3" t="n">
        <v>490.43</v>
      </c>
      <c r="F2225" s="3" t="n">
        <v>7323098</v>
      </c>
      <c r="G2225" s="3" t="n">
        <v>3</v>
      </c>
      <c r="H2225" s="3" t="n">
        <v>3585986.07</v>
      </c>
    </row>
    <row r="2226" customFormat="false" ht="15" hidden="false" customHeight="false" outlineLevel="0" collapsed="false">
      <c r="A2226" s="3" t="s">
        <v>280</v>
      </c>
      <c r="B2226" s="3" t="s">
        <v>16</v>
      </c>
      <c r="C2226" s="3" t="s">
        <v>8</v>
      </c>
      <c r="D2226" s="3" t="s">
        <v>18</v>
      </c>
      <c r="E2226" s="3" t="n">
        <v>475.35</v>
      </c>
      <c r="F2226" s="3" t="n">
        <v>640392</v>
      </c>
      <c r="G2226" s="3" t="n">
        <v>3</v>
      </c>
      <c r="H2226" s="3" t="n">
        <v>3505034.28</v>
      </c>
    </row>
    <row r="2227" customFormat="false" ht="15" hidden="false" customHeight="false" outlineLevel="0" collapsed="false">
      <c r="A2227" s="3" t="s">
        <v>281</v>
      </c>
      <c r="B2227" s="3" t="s">
        <v>16</v>
      </c>
      <c r="C2227" s="3" t="s">
        <v>8</v>
      </c>
      <c r="D2227" s="3" t="s">
        <v>18</v>
      </c>
      <c r="E2227" s="3" t="n">
        <v>471.7</v>
      </c>
      <c r="F2227" s="3" t="n">
        <v>2886195</v>
      </c>
      <c r="G2227" s="3" t="n">
        <v>1</v>
      </c>
      <c r="H2227" s="3" t="n">
        <v>383065.2</v>
      </c>
    </row>
    <row r="2228" customFormat="false" ht="15" hidden="false" customHeight="false" outlineLevel="0" collapsed="false">
      <c r="A2228" s="3" t="s">
        <v>282</v>
      </c>
      <c r="B2228" s="3" t="s">
        <v>16</v>
      </c>
      <c r="C2228" s="3" t="s">
        <v>8</v>
      </c>
      <c r="D2228" s="3" t="s">
        <v>18</v>
      </c>
      <c r="E2228" s="3" t="n">
        <v>474.23</v>
      </c>
      <c r="F2228" s="3" t="n">
        <v>977918</v>
      </c>
      <c r="G2228" s="3" t="n">
        <v>2</v>
      </c>
      <c r="H2228" s="3" t="n">
        <v>1418910.04</v>
      </c>
    </row>
    <row r="2229" customFormat="false" ht="15" hidden="false" customHeight="false" outlineLevel="0" collapsed="false">
      <c r="A2229" s="3" t="s">
        <v>283</v>
      </c>
      <c r="B2229" s="3" t="s">
        <v>16</v>
      </c>
      <c r="C2229" s="3" t="s">
        <v>8</v>
      </c>
      <c r="D2229" s="3" t="s">
        <v>18</v>
      </c>
      <c r="E2229" s="3" t="n">
        <v>471.28</v>
      </c>
      <c r="F2229" s="3" t="n">
        <v>2965640</v>
      </c>
      <c r="G2229" s="3" t="n">
        <v>2</v>
      </c>
      <c r="H2229" s="3" t="n">
        <v>3464586.61</v>
      </c>
    </row>
    <row r="2230" customFormat="false" ht="15" hidden="false" customHeight="false" outlineLevel="0" collapsed="false">
      <c r="A2230" s="3" t="s">
        <v>284</v>
      </c>
      <c r="B2230" s="3" t="s">
        <v>16</v>
      </c>
      <c r="C2230" s="3" t="s">
        <v>8</v>
      </c>
      <c r="D2230" s="3" t="s">
        <v>18</v>
      </c>
      <c r="E2230" s="3" t="n">
        <v>484.52</v>
      </c>
      <c r="F2230" s="3" t="n">
        <v>3054469</v>
      </c>
      <c r="G2230" s="3" t="n">
        <v>3</v>
      </c>
      <c r="H2230" s="3" t="n">
        <v>3466270.88</v>
      </c>
    </row>
    <row r="2231" customFormat="false" ht="15" hidden="false" customHeight="false" outlineLevel="0" collapsed="false">
      <c r="A2231" s="3" t="s">
        <v>285</v>
      </c>
      <c r="B2231" s="3" t="s">
        <v>16</v>
      </c>
      <c r="C2231" s="3" t="s">
        <v>8</v>
      </c>
      <c r="D2231" s="3" t="s">
        <v>18</v>
      </c>
      <c r="E2231" s="3" t="n">
        <v>479.37</v>
      </c>
      <c r="F2231" s="3" t="n">
        <v>5732940</v>
      </c>
      <c r="G2231" s="3" t="n">
        <v>1</v>
      </c>
      <c r="H2231" s="3" t="n">
        <v>1132099.5</v>
      </c>
    </row>
    <row r="2232" customFormat="false" ht="15" hidden="false" customHeight="false" outlineLevel="0" collapsed="false">
      <c r="A2232" s="3" t="s">
        <v>286</v>
      </c>
      <c r="B2232" s="3" t="s">
        <v>16</v>
      </c>
      <c r="C2232" s="3" t="s">
        <v>8</v>
      </c>
      <c r="D2232" s="3" t="s">
        <v>18</v>
      </c>
      <c r="E2232" s="3" t="n">
        <v>487.29</v>
      </c>
      <c r="F2232" s="3" t="n">
        <v>6892187</v>
      </c>
      <c r="G2232" s="3" t="n">
        <v>0</v>
      </c>
      <c r="H2232" s="3" t="n">
        <v>0</v>
      </c>
    </row>
    <row r="2233" customFormat="false" ht="15" hidden="false" customHeight="false" outlineLevel="0" collapsed="false">
      <c r="A2233" s="3" t="s">
        <v>287</v>
      </c>
      <c r="B2233" s="3" t="s">
        <v>16</v>
      </c>
      <c r="C2233" s="3" t="s">
        <v>8</v>
      </c>
      <c r="D2233" s="3" t="s">
        <v>18</v>
      </c>
      <c r="E2233" s="3" t="n">
        <v>499.66</v>
      </c>
      <c r="F2233" s="3" t="n">
        <v>7886514</v>
      </c>
      <c r="G2233" s="3" t="n">
        <v>1</v>
      </c>
      <c r="H2233" s="3" t="n">
        <v>1915622.4</v>
      </c>
    </row>
    <row r="2234" customFormat="false" ht="15" hidden="false" customHeight="false" outlineLevel="0" collapsed="false">
      <c r="A2234" s="3" t="s">
        <v>288</v>
      </c>
      <c r="B2234" s="3" t="s">
        <v>16</v>
      </c>
      <c r="C2234" s="3" t="s">
        <v>8</v>
      </c>
      <c r="D2234" s="3" t="s">
        <v>18</v>
      </c>
      <c r="E2234" s="3" t="n">
        <v>497.34</v>
      </c>
      <c r="F2234" s="3" t="n">
        <v>5558760</v>
      </c>
      <c r="G2234" s="3" t="n">
        <v>0</v>
      </c>
      <c r="H2234" s="3" t="n">
        <v>0</v>
      </c>
    </row>
    <row r="2235" customFormat="false" ht="15" hidden="false" customHeight="false" outlineLevel="0" collapsed="false">
      <c r="A2235" s="3" t="s">
        <v>289</v>
      </c>
      <c r="B2235" s="3" t="s">
        <v>16</v>
      </c>
      <c r="C2235" s="3" t="s">
        <v>8</v>
      </c>
      <c r="D2235" s="3" t="s">
        <v>18</v>
      </c>
      <c r="E2235" s="3" t="n">
        <v>509.9</v>
      </c>
      <c r="F2235" s="3" t="n">
        <v>7968693</v>
      </c>
      <c r="G2235" s="3" t="n">
        <v>2</v>
      </c>
      <c r="H2235" s="3" t="n">
        <v>3236628.64</v>
      </c>
    </row>
    <row r="2236" customFormat="false" ht="15" hidden="false" customHeight="false" outlineLevel="0" collapsed="false">
      <c r="A2236" s="3" t="s">
        <v>290</v>
      </c>
      <c r="B2236" s="3" t="s">
        <v>16</v>
      </c>
      <c r="C2236" s="3" t="s">
        <v>8</v>
      </c>
      <c r="D2236" s="3" t="s">
        <v>18</v>
      </c>
      <c r="E2236" s="3" t="n">
        <v>512.52</v>
      </c>
      <c r="F2236" s="3" t="n">
        <v>4180676</v>
      </c>
      <c r="G2236" s="3" t="n">
        <v>2</v>
      </c>
      <c r="H2236" s="3" t="n">
        <v>1998826.04</v>
      </c>
    </row>
    <row r="2237" customFormat="false" ht="15" hidden="false" customHeight="false" outlineLevel="0" collapsed="false">
      <c r="A2237" s="3" t="s">
        <v>291</v>
      </c>
      <c r="B2237" s="3" t="s">
        <v>16</v>
      </c>
      <c r="C2237" s="3" t="s">
        <v>8</v>
      </c>
      <c r="D2237" s="3" t="s">
        <v>18</v>
      </c>
      <c r="E2237" s="3" t="n">
        <v>514.76</v>
      </c>
      <c r="F2237" s="3" t="n">
        <v>1227348</v>
      </c>
      <c r="G2237" s="3" t="n">
        <v>0</v>
      </c>
      <c r="H2237" s="3" t="n">
        <v>0</v>
      </c>
    </row>
    <row r="2238" customFormat="false" ht="15" hidden="false" customHeight="false" outlineLevel="0" collapsed="false">
      <c r="A2238" s="3" t="s">
        <v>292</v>
      </c>
      <c r="B2238" s="3" t="s">
        <v>16</v>
      </c>
      <c r="C2238" s="3" t="s">
        <v>8</v>
      </c>
      <c r="D2238" s="3" t="s">
        <v>18</v>
      </c>
      <c r="E2238" s="3" t="n">
        <v>535.8</v>
      </c>
      <c r="F2238" s="3" t="n">
        <v>1839668</v>
      </c>
      <c r="G2238" s="3" t="n">
        <v>3</v>
      </c>
      <c r="H2238" s="3" t="n">
        <v>3107958.1</v>
      </c>
    </row>
    <row r="2239" customFormat="false" ht="15" hidden="false" customHeight="false" outlineLevel="0" collapsed="false">
      <c r="A2239" s="3" t="s">
        <v>293</v>
      </c>
      <c r="B2239" s="3" t="s">
        <v>16</v>
      </c>
      <c r="C2239" s="3" t="s">
        <v>8</v>
      </c>
      <c r="D2239" s="3" t="s">
        <v>18</v>
      </c>
      <c r="E2239" s="3" t="n">
        <v>545.09</v>
      </c>
      <c r="F2239" s="3" t="n">
        <v>6134606</v>
      </c>
      <c r="G2239" s="3" t="n">
        <v>3</v>
      </c>
      <c r="H2239" s="3" t="n">
        <v>3059376.91</v>
      </c>
    </row>
    <row r="2240" customFormat="false" ht="15" hidden="false" customHeight="false" outlineLevel="0" collapsed="false">
      <c r="A2240" s="3" t="s">
        <v>294</v>
      </c>
      <c r="B2240" s="3" t="s">
        <v>16</v>
      </c>
      <c r="C2240" s="3" t="s">
        <v>8</v>
      </c>
      <c r="D2240" s="3" t="s">
        <v>18</v>
      </c>
      <c r="E2240" s="3" t="n">
        <v>559.66</v>
      </c>
      <c r="F2240" s="3" t="n">
        <v>3223810</v>
      </c>
      <c r="G2240" s="3" t="n">
        <v>1</v>
      </c>
      <c r="H2240" s="3" t="n">
        <v>1456719.3</v>
      </c>
    </row>
    <row r="2241" customFormat="false" ht="15" hidden="false" customHeight="false" outlineLevel="0" collapsed="false">
      <c r="A2241" s="3" t="s">
        <v>295</v>
      </c>
      <c r="B2241" s="3" t="s">
        <v>16</v>
      </c>
      <c r="C2241" s="3" t="s">
        <v>8</v>
      </c>
      <c r="D2241" s="3" t="s">
        <v>18</v>
      </c>
      <c r="E2241" s="3" t="n">
        <v>576.43</v>
      </c>
      <c r="F2241" s="3" t="n">
        <v>4517202</v>
      </c>
      <c r="G2241" s="3" t="n">
        <v>0</v>
      </c>
      <c r="H2241" s="3" t="n">
        <v>0</v>
      </c>
    </row>
    <row r="2242" customFormat="false" ht="15" hidden="false" customHeight="false" outlineLevel="0" collapsed="false">
      <c r="A2242" s="3" t="s">
        <v>296</v>
      </c>
      <c r="B2242" s="3" t="s">
        <v>16</v>
      </c>
      <c r="C2242" s="3" t="s">
        <v>8</v>
      </c>
      <c r="D2242" s="3" t="s">
        <v>18</v>
      </c>
      <c r="E2242" s="3" t="n">
        <v>589.99</v>
      </c>
      <c r="F2242" s="3" t="n">
        <v>3979354</v>
      </c>
      <c r="G2242" s="3" t="n">
        <v>1</v>
      </c>
      <c r="H2242" s="3" t="n">
        <v>1005158.14</v>
      </c>
    </row>
    <row r="2243" customFormat="false" ht="15" hidden="false" customHeight="false" outlineLevel="0" collapsed="false">
      <c r="A2243" s="3" t="s">
        <v>297</v>
      </c>
      <c r="B2243" s="3" t="s">
        <v>16</v>
      </c>
      <c r="C2243" s="3" t="s">
        <v>8</v>
      </c>
      <c r="D2243" s="3" t="s">
        <v>18</v>
      </c>
      <c r="E2243" s="3" t="n">
        <v>595.62</v>
      </c>
      <c r="F2243" s="3" t="n">
        <v>4494992</v>
      </c>
      <c r="G2243" s="3" t="n">
        <v>1</v>
      </c>
      <c r="H2243" s="3" t="n">
        <v>1572822.87</v>
      </c>
    </row>
    <row r="2244" customFormat="false" ht="15" hidden="false" customHeight="false" outlineLevel="0" collapsed="false">
      <c r="A2244" s="3" t="s">
        <v>298</v>
      </c>
      <c r="B2244" s="3" t="s">
        <v>16</v>
      </c>
      <c r="C2244" s="3" t="s">
        <v>8</v>
      </c>
      <c r="D2244" s="3" t="s">
        <v>18</v>
      </c>
      <c r="E2244" s="3" t="n">
        <v>585.5</v>
      </c>
      <c r="F2244" s="3" t="n">
        <v>7304606</v>
      </c>
      <c r="G2244" s="3" t="n">
        <v>4</v>
      </c>
      <c r="H2244" s="3" t="n">
        <v>4767505.75</v>
      </c>
    </row>
    <row r="2245" customFormat="false" ht="15" hidden="false" customHeight="false" outlineLevel="0" collapsed="false">
      <c r="A2245" s="3" t="s">
        <v>299</v>
      </c>
      <c r="B2245" s="3" t="s">
        <v>16</v>
      </c>
      <c r="C2245" s="3" t="s">
        <v>8</v>
      </c>
      <c r="D2245" s="3" t="s">
        <v>18</v>
      </c>
      <c r="E2245" s="3" t="n">
        <v>574.39</v>
      </c>
      <c r="F2245" s="3" t="n">
        <v>5141569</v>
      </c>
      <c r="G2245" s="3" t="n">
        <v>4</v>
      </c>
      <c r="H2245" s="3" t="n">
        <v>2482774.61</v>
      </c>
    </row>
    <row r="2246" customFormat="false" ht="15" hidden="false" customHeight="false" outlineLevel="0" collapsed="false">
      <c r="A2246" s="3" t="s">
        <v>300</v>
      </c>
      <c r="B2246" s="3" t="s">
        <v>16</v>
      </c>
      <c r="C2246" s="3" t="s">
        <v>8</v>
      </c>
      <c r="D2246" s="3" t="s">
        <v>18</v>
      </c>
      <c r="E2246" s="3" t="n">
        <v>584.73</v>
      </c>
      <c r="F2246" s="3" t="n">
        <v>4996761</v>
      </c>
      <c r="G2246" s="3" t="n">
        <v>1</v>
      </c>
      <c r="H2246" s="3" t="n">
        <v>681789.72</v>
      </c>
    </row>
    <row r="2247" customFormat="false" ht="15" hidden="false" customHeight="false" outlineLevel="0" collapsed="false">
      <c r="A2247" s="3" t="s">
        <v>301</v>
      </c>
      <c r="B2247" s="3" t="s">
        <v>16</v>
      </c>
      <c r="C2247" s="3" t="s">
        <v>8</v>
      </c>
      <c r="D2247" s="3" t="s">
        <v>18</v>
      </c>
      <c r="E2247" s="3" t="n">
        <v>582.17</v>
      </c>
      <c r="F2247" s="3" t="n">
        <v>4039351</v>
      </c>
      <c r="G2247" s="3" t="n">
        <v>0</v>
      </c>
      <c r="H2247" s="3" t="n">
        <v>0</v>
      </c>
    </row>
    <row r="2248" customFormat="false" ht="15" hidden="false" customHeight="false" outlineLevel="0" collapsed="false">
      <c r="A2248" s="3" t="s">
        <v>302</v>
      </c>
      <c r="B2248" s="3" t="s">
        <v>16</v>
      </c>
      <c r="C2248" s="3" t="s">
        <v>8</v>
      </c>
      <c r="D2248" s="3" t="s">
        <v>18</v>
      </c>
      <c r="E2248" s="3" t="n">
        <v>557.33</v>
      </c>
      <c r="F2248" s="3" t="n">
        <v>7126343</v>
      </c>
      <c r="G2248" s="3" t="n">
        <v>0</v>
      </c>
      <c r="H2248" s="3" t="n">
        <v>0</v>
      </c>
    </row>
    <row r="2249" customFormat="false" ht="15" hidden="false" customHeight="false" outlineLevel="0" collapsed="false">
      <c r="A2249" s="3" t="s">
        <v>303</v>
      </c>
      <c r="B2249" s="3" t="s">
        <v>16</v>
      </c>
      <c r="C2249" s="3" t="s">
        <v>8</v>
      </c>
      <c r="D2249" s="3" t="s">
        <v>18</v>
      </c>
      <c r="E2249" s="3" t="n">
        <v>550.39</v>
      </c>
      <c r="F2249" s="3" t="n">
        <v>3267982</v>
      </c>
      <c r="G2249" s="3" t="n">
        <v>2</v>
      </c>
      <c r="H2249" s="3" t="n">
        <v>1898787.74</v>
      </c>
    </row>
    <row r="2250" customFormat="false" ht="15" hidden="false" customHeight="false" outlineLevel="0" collapsed="false">
      <c r="A2250" s="3" t="s">
        <v>304</v>
      </c>
      <c r="B2250" s="3" t="s">
        <v>16</v>
      </c>
      <c r="C2250" s="3" t="s">
        <v>8</v>
      </c>
      <c r="D2250" s="3" t="s">
        <v>18</v>
      </c>
      <c r="E2250" s="3" t="n">
        <v>540.31</v>
      </c>
      <c r="F2250" s="3" t="n">
        <v>7410392</v>
      </c>
      <c r="G2250" s="3" t="n">
        <v>2</v>
      </c>
      <c r="H2250" s="3" t="n">
        <v>3594330.64</v>
      </c>
    </row>
    <row r="2251" customFormat="false" ht="15" hidden="false" customHeight="false" outlineLevel="0" collapsed="false">
      <c r="A2251" s="3" t="s">
        <v>305</v>
      </c>
      <c r="B2251" s="3" t="s">
        <v>16</v>
      </c>
      <c r="C2251" s="3" t="s">
        <v>8</v>
      </c>
      <c r="D2251" s="3" t="s">
        <v>18</v>
      </c>
      <c r="E2251" s="3" t="n">
        <v>537</v>
      </c>
      <c r="F2251" s="3" t="n">
        <v>2337852</v>
      </c>
      <c r="G2251" s="3" t="n">
        <v>3</v>
      </c>
      <c r="H2251" s="3" t="n">
        <v>2026558.14</v>
      </c>
    </row>
    <row r="2252" customFormat="false" ht="15" hidden="false" customHeight="false" outlineLevel="0" collapsed="false">
      <c r="A2252" s="3" t="s">
        <v>306</v>
      </c>
      <c r="B2252" s="3" t="s">
        <v>16</v>
      </c>
      <c r="C2252" s="3" t="s">
        <v>8</v>
      </c>
      <c r="D2252" s="3" t="s">
        <v>18</v>
      </c>
      <c r="E2252" s="3" t="n">
        <v>544.48</v>
      </c>
      <c r="F2252" s="3" t="n">
        <v>7796039</v>
      </c>
      <c r="G2252" s="3" t="n">
        <v>5</v>
      </c>
      <c r="H2252" s="3" t="n">
        <v>7344625.5</v>
      </c>
    </row>
    <row r="2253" customFormat="false" ht="15" hidden="false" customHeight="false" outlineLevel="0" collapsed="false">
      <c r="A2253" s="3" t="s">
        <v>307</v>
      </c>
      <c r="B2253" s="3" t="s">
        <v>16</v>
      </c>
      <c r="C2253" s="3" t="s">
        <v>8</v>
      </c>
      <c r="D2253" s="3" t="s">
        <v>18</v>
      </c>
      <c r="E2253" s="3" t="n">
        <v>539.98</v>
      </c>
      <c r="F2253" s="3" t="n">
        <v>1694499</v>
      </c>
      <c r="G2253" s="3" t="n">
        <v>1</v>
      </c>
      <c r="H2253" s="3" t="n">
        <v>1842850.36</v>
      </c>
    </row>
    <row r="2254" customFormat="false" ht="15" hidden="false" customHeight="false" outlineLevel="0" collapsed="false">
      <c r="A2254" s="3" t="s">
        <v>308</v>
      </c>
      <c r="B2254" s="3" t="s">
        <v>16</v>
      </c>
      <c r="C2254" s="3" t="s">
        <v>8</v>
      </c>
      <c r="D2254" s="3" t="s">
        <v>18</v>
      </c>
      <c r="E2254" s="3" t="n">
        <v>540.23</v>
      </c>
      <c r="F2254" s="3" t="n">
        <v>742419</v>
      </c>
      <c r="G2254" s="3" t="n">
        <v>0</v>
      </c>
      <c r="H2254" s="3" t="n">
        <v>0</v>
      </c>
    </row>
    <row r="2255" customFormat="false" ht="15" hidden="false" customHeight="false" outlineLevel="0" collapsed="false">
      <c r="A2255" s="3" t="s">
        <v>309</v>
      </c>
      <c r="B2255" s="3" t="s">
        <v>16</v>
      </c>
      <c r="C2255" s="3" t="s">
        <v>8</v>
      </c>
      <c r="D2255" s="3" t="s">
        <v>18</v>
      </c>
      <c r="E2255" s="3" t="n">
        <v>531.83</v>
      </c>
      <c r="F2255" s="3" t="n">
        <v>3628172</v>
      </c>
      <c r="G2255" s="3" t="n">
        <v>1</v>
      </c>
      <c r="H2255" s="3" t="n">
        <v>1945749.08</v>
      </c>
    </row>
    <row r="2256" customFormat="false" ht="15" hidden="false" customHeight="false" outlineLevel="0" collapsed="false">
      <c r="A2256" s="3" t="s">
        <v>310</v>
      </c>
      <c r="B2256" s="3" t="s">
        <v>16</v>
      </c>
      <c r="C2256" s="3" t="s">
        <v>8</v>
      </c>
      <c r="D2256" s="3" t="s">
        <v>18</v>
      </c>
      <c r="E2256" s="3" t="n">
        <v>514.85</v>
      </c>
      <c r="F2256" s="3" t="n">
        <v>6324473</v>
      </c>
      <c r="G2256" s="3" t="n">
        <v>1</v>
      </c>
      <c r="H2256" s="3" t="n">
        <v>2484216.24</v>
      </c>
    </row>
    <row r="2257" customFormat="false" ht="15" hidden="false" customHeight="false" outlineLevel="0" collapsed="false">
      <c r="A2257" s="3" t="s">
        <v>311</v>
      </c>
      <c r="B2257" s="3" t="s">
        <v>16</v>
      </c>
      <c r="C2257" s="3" t="s">
        <v>8</v>
      </c>
      <c r="D2257" s="3" t="s">
        <v>18</v>
      </c>
      <c r="E2257" s="3" t="n">
        <v>508.19</v>
      </c>
      <c r="F2257" s="3" t="n">
        <v>2697223</v>
      </c>
      <c r="G2257" s="3" t="n">
        <v>0</v>
      </c>
      <c r="H2257" s="3" t="n">
        <v>0</v>
      </c>
    </row>
    <row r="2258" customFormat="false" ht="15" hidden="false" customHeight="false" outlineLevel="0" collapsed="false">
      <c r="A2258" s="3" t="s">
        <v>312</v>
      </c>
      <c r="B2258" s="3" t="s">
        <v>16</v>
      </c>
      <c r="C2258" s="3" t="s">
        <v>8</v>
      </c>
      <c r="D2258" s="3" t="s">
        <v>18</v>
      </c>
      <c r="E2258" s="3" t="n">
        <v>499.41</v>
      </c>
      <c r="F2258" s="3" t="n">
        <v>3225299</v>
      </c>
      <c r="G2258" s="3" t="n">
        <v>3</v>
      </c>
      <c r="H2258" s="3" t="n">
        <v>5664316.63</v>
      </c>
    </row>
    <row r="2259" customFormat="false" ht="15" hidden="false" customHeight="false" outlineLevel="0" collapsed="false">
      <c r="A2259" s="3" t="s">
        <v>313</v>
      </c>
      <c r="B2259" s="3" t="s">
        <v>16</v>
      </c>
      <c r="C2259" s="3" t="s">
        <v>8</v>
      </c>
      <c r="D2259" s="3" t="s">
        <v>18</v>
      </c>
      <c r="E2259" s="3" t="n">
        <v>497.41</v>
      </c>
      <c r="F2259" s="3" t="n">
        <v>1594878</v>
      </c>
      <c r="G2259" s="3" t="n">
        <v>1</v>
      </c>
      <c r="H2259" s="3" t="n">
        <v>483113.96</v>
      </c>
    </row>
    <row r="2260" customFormat="false" ht="15" hidden="false" customHeight="false" outlineLevel="0" collapsed="false">
      <c r="A2260" s="3" t="s">
        <v>314</v>
      </c>
      <c r="B2260" s="3" t="s">
        <v>16</v>
      </c>
      <c r="C2260" s="3" t="s">
        <v>8</v>
      </c>
      <c r="D2260" s="3" t="s">
        <v>18</v>
      </c>
      <c r="E2260" s="3" t="n">
        <v>487.17</v>
      </c>
      <c r="F2260" s="3" t="n">
        <v>1338378</v>
      </c>
      <c r="G2260" s="3" t="n">
        <v>3</v>
      </c>
      <c r="H2260" s="3" t="n">
        <v>4007314.03</v>
      </c>
    </row>
    <row r="2261" customFormat="false" ht="15" hidden="false" customHeight="false" outlineLevel="0" collapsed="false">
      <c r="A2261" s="3" t="s">
        <v>315</v>
      </c>
      <c r="B2261" s="3" t="s">
        <v>16</v>
      </c>
      <c r="C2261" s="3" t="s">
        <v>8</v>
      </c>
      <c r="D2261" s="3" t="s">
        <v>18</v>
      </c>
      <c r="E2261" s="3" t="n">
        <v>491.81</v>
      </c>
      <c r="F2261" s="3" t="n">
        <v>2075637</v>
      </c>
      <c r="G2261" s="3" t="n">
        <v>2</v>
      </c>
      <c r="H2261" s="3" t="n">
        <v>1416757.71</v>
      </c>
    </row>
    <row r="2262" customFormat="false" ht="15" hidden="false" customHeight="false" outlineLevel="0" collapsed="false">
      <c r="A2262" s="3" t="s">
        <v>316</v>
      </c>
      <c r="B2262" s="3" t="s">
        <v>16</v>
      </c>
      <c r="C2262" s="3" t="s">
        <v>8</v>
      </c>
      <c r="D2262" s="3" t="s">
        <v>18</v>
      </c>
      <c r="E2262" s="3" t="n">
        <v>500.03</v>
      </c>
      <c r="F2262" s="3" t="n">
        <v>7243964</v>
      </c>
      <c r="G2262" s="3" t="n">
        <v>4</v>
      </c>
      <c r="H2262" s="3" t="n">
        <v>4843426.5</v>
      </c>
    </row>
    <row r="2263" customFormat="false" ht="15" hidden="false" customHeight="false" outlineLevel="0" collapsed="false">
      <c r="A2263" s="3" t="s">
        <v>317</v>
      </c>
      <c r="B2263" s="3" t="s">
        <v>16</v>
      </c>
      <c r="C2263" s="3" t="s">
        <v>8</v>
      </c>
      <c r="D2263" s="3" t="s">
        <v>18</v>
      </c>
      <c r="E2263" s="3" t="n">
        <v>493.53</v>
      </c>
      <c r="F2263" s="3" t="n">
        <v>6405304</v>
      </c>
      <c r="G2263" s="3" t="n">
        <v>2</v>
      </c>
      <c r="H2263" s="3" t="n">
        <v>1498757.87</v>
      </c>
    </row>
    <row r="2264" customFormat="false" ht="15" hidden="false" customHeight="false" outlineLevel="0" collapsed="false">
      <c r="A2264" s="3" t="s">
        <v>318</v>
      </c>
      <c r="B2264" s="3" t="s">
        <v>16</v>
      </c>
      <c r="C2264" s="3" t="s">
        <v>8</v>
      </c>
      <c r="D2264" s="3" t="s">
        <v>18</v>
      </c>
      <c r="E2264" s="3" t="n">
        <v>494.12</v>
      </c>
      <c r="F2264" s="3" t="n">
        <v>6209920</v>
      </c>
      <c r="G2264" s="3" t="n">
        <v>7</v>
      </c>
      <c r="H2264" s="3" t="n">
        <v>7065384.26</v>
      </c>
    </row>
    <row r="2265" customFormat="false" ht="15" hidden="false" customHeight="false" outlineLevel="0" collapsed="false">
      <c r="A2265" s="3" t="s">
        <v>319</v>
      </c>
      <c r="B2265" s="3" t="s">
        <v>16</v>
      </c>
      <c r="C2265" s="3" t="s">
        <v>8</v>
      </c>
      <c r="D2265" s="3" t="s">
        <v>18</v>
      </c>
      <c r="E2265" s="3" t="n">
        <v>498.74</v>
      </c>
      <c r="F2265" s="3" t="n">
        <v>2684137</v>
      </c>
      <c r="G2265" s="3" t="n">
        <v>0</v>
      </c>
      <c r="H2265" s="3" t="n">
        <v>0</v>
      </c>
    </row>
    <row r="2266" customFormat="false" ht="15" hidden="false" customHeight="false" outlineLevel="0" collapsed="false">
      <c r="A2266" s="3" t="s">
        <v>320</v>
      </c>
      <c r="B2266" s="3" t="s">
        <v>16</v>
      </c>
      <c r="C2266" s="3" t="s">
        <v>8</v>
      </c>
      <c r="D2266" s="3" t="s">
        <v>18</v>
      </c>
      <c r="E2266" s="3" t="n">
        <v>504.92</v>
      </c>
      <c r="F2266" s="3" t="n">
        <v>4064636</v>
      </c>
      <c r="G2266" s="3" t="n">
        <v>2</v>
      </c>
      <c r="H2266" s="3" t="n">
        <v>3952426.11</v>
      </c>
    </row>
    <row r="2267" customFormat="false" ht="15" hidden="false" customHeight="false" outlineLevel="0" collapsed="false">
      <c r="A2267" s="3" t="s">
        <v>321</v>
      </c>
      <c r="B2267" s="3" t="s">
        <v>16</v>
      </c>
      <c r="C2267" s="3" t="s">
        <v>8</v>
      </c>
      <c r="D2267" s="3" t="s">
        <v>18</v>
      </c>
      <c r="E2267" s="3" t="n">
        <v>498.1</v>
      </c>
      <c r="F2267" s="3" t="n">
        <v>2692496</v>
      </c>
      <c r="G2267" s="3" t="n">
        <v>1</v>
      </c>
      <c r="H2267" s="3" t="n">
        <v>2157699.25</v>
      </c>
    </row>
    <row r="2268" customFormat="false" ht="15" hidden="false" customHeight="false" outlineLevel="0" collapsed="false">
      <c r="A2268" s="3" t="s">
        <v>322</v>
      </c>
      <c r="B2268" s="3" t="s">
        <v>16</v>
      </c>
      <c r="C2268" s="3" t="s">
        <v>8</v>
      </c>
      <c r="D2268" s="3" t="s">
        <v>18</v>
      </c>
      <c r="E2268" s="3" t="n">
        <v>501.11</v>
      </c>
      <c r="F2268" s="3" t="n">
        <v>2087465</v>
      </c>
      <c r="G2268" s="3" t="n">
        <v>1</v>
      </c>
      <c r="H2268" s="3" t="n">
        <v>1176808.16</v>
      </c>
    </row>
    <row r="2269" customFormat="false" ht="15" hidden="false" customHeight="false" outlineLevel="0" collapsed="false">
      <c r="A2269" s="3" t="s">
        <v>323</v>
      </c>
      <c r="B2269" s="3" t="s">
        <v>16</v>
      </c>
      <c r="C2269" s="3" t="s">
        <v>8</v>
      </c>
      <c r="D2269" s="3" t="s">
        <v>18</v>
      </c>
      <c r="E2269" s="3" t="n">
        <v>497.44</v>
      </c>
      <c r="F2269" s="3" t="n">
        <v>7970881</v>
      </c>
      <c r="G2269" s="3" t="n">
        <v>2</v>
      </c>
      <c r="H2269" s="3" t="n">
        <v>2545424.59</v>
      </c>
    </row>
    <row r="2270" customFormat="false" ht="15" hidden="false" customHeight="false" outlineLevel="0" collapsed="false">
      <c r="A2270" s="3" t="s">
        <v>324</v>
      </c>
      <c r="B2270" s="3" t="s">
        <v>16</v>
      </c>
      <c r="C2270" s="3" t="s">
        <v>8</v>
      </c>
      <c r="D2270" s="3" t="s">
        <v>18</v>
      </c>
      <c r="E2270" s="3" t="n">
        <v>508.89</v>
      </c>
      <c r="F2270" s="3" t="n">
        <v>3081601</v>
      </c>
      <c r="G2270" s="3" t="n">
        <v>1</v>
      </c>
      <c r="H2270" s="3" t="n">
        <v>1705456.71</v>
      </c>
    </row>
    <row r="2271" customFormat="false" ht="15" hidden="false" customHeight="false" outlineLevel="0" collapsed="false">
      <c r="A2271" s="3" t="s">
        <v>325</v>
      </c>
      <c r="B2271" s="3" t="s">
        <v>16</v>
      </c>
      <c r="C2271" s="3" t="s">
        <v>8</v>
      </c>
      <c r="D2271" s="3" t="s">
        <v>18</v>
      </c>
      <c r="E2271" s="3" t="n">
        <v>519.13</v>
      </c>
      <c r="F2271" s="3" t="n">
        <v>4139343</v>
      </c>
      <c r="G2271" s="3" t="n">
        <v>0</v>
      </c>
      <c r="H2271" s="3" t="n">
        <v>0</v>
      </c>
    </row>
    <row r="2272" customFormat="false" ht="15" hidden="false" customHeight="false" outlineLevel="0" collapsed="false">
      <c r="A2272" s="3" t="s">
        <v>326</v>
      </c>
      <c r="B2272" s="3" t="s">
        <v>16</v>
      </c>
      <c r="C2272" s="3" t="s">
        <v>8</v>
      </c>
      <c r="D2272" s="3" t="s">
        <v>18</v>
      </c>
      <c r="E2272" s="3" t="n">
        <v>534.56</v>
      </c>
      <c r="F2272" s="3" t="n">
        <v>7228502</v>
      </c>
      <c r="G2272" s="3" t="n">
        <v>1</v>
      </c>
      <c r="H2272" s="3" t="n">
        <v>493767.88</v>
      </c>
    </row>
    <row r="2273" customFormat="false" ht="15" hidden="false" customHeight="false" outlineLevel="0" collapsed="false">
      <c r="A2273" s="3" t="s">
        <v>327</v>
      </c>
      <c r="B2273" s="3" t="s">
        <v>16</v>
      </c>
      <c r="C2273" s="3" t="s">
        <v>8</v>
      </c>
      <c r="D2273" s="3" t="s">
        <v>18</v>
      </c>
      <c r="E2273" s="3" t="n">
        <v>558.04</v>
      </c>
      <c r="F2273" s="3" t="n">
        <v>2587366</v>
      </c>
      <c r="G2273" s="3" t="n">
        <v>1</v>
      </c>
      <c r="H2273" s="3" t="n">
        <v>1441625.34</v>
      </c>
    </row>
    <row r="2274" customFormat="false" ht="15" hidden="false" customHeight="false" outlineLevel="0" collapsed="false">
      <c r="A2274" s="3" t="s">
        <v>328</v>
      </c>
      <c r="B2274" s="3" t="s">
        <v>16</v>
      </c>
      <c r="C2274" s="3" t="s">
        <v>8</v>
      </c>
      <c r="D2274" s="3" t="s">
        <v>18</v>
      </c>
      <c r="E2274" s="3" t="n">
        <v>560.48</v>
      </c>
      <c r="F2274" s="3" t="n">
        <v>3173760</v>
      </c>
      <c r="G2274" s="3" t="n">
        <v>0</v>
      </c>
      <c r="H2274" s="3" t="n">
        <v>0</v>
      </c>
    </row>
    <row r="2275" customFormat="false" ht="15" hidden="false" customHeight="false" outlineLevel="0" collapsed="false">
      <c r="A2275" s="3" t="s">
        <v>329</v>
      </c>
      <c r="B2275" s="3" t="s">
        <v>16</v>
      </c>
      <c r="C2275" s="3" t="s">
        <v>8</v>
      </c>
      <c r="D2275" s="3" t="s">
        <v>18</v>
      </c>
      <c r="E2275" s="3" t="n">
        <v>539.2</v>
      </c>
      <c r="F2275" s="3" t="n">
        <v>6373155</v>
      </c>
      <c r="G2275" s="3" t="n">
        <v>2</v>
      </c>
      <c r="H2275" s="3" t="n">
        <v>2145216.95</v>
      </c>
    </row>
    <row r="2276" customFormat="false" ht="15" hidden="false" customHeight="false" outlineLevel="0" collapsed="false">
      <c r="A2276" s="3" t="s">
        <v>330</v>
      </c>
      <c r="B2276" s="3" t="s">
        <v>16</v>
      </c>
      <c r="C2276" s="3" t="s">
        <v>8</v>
      </c>
      <c r="D2276" s="3" t="s">
        <v>18</v>
      </c>
      <c r="E2276" s="3" t="n">
        <v>544.87</v>
      </c>
      <c r="F2276" s="3" t="n">
        <v>5481830</v>
      </c>
      <c r="G2276" s="3" t="n">
        <v>2</v>
      </c>
      <c r="H2276" s="3" t="n">
        <v>2115544.17</v>
      </c>
    </row>
    <row r="2277" customFormat="false" ht="15" hidden="false" customHeight="false" outlineLevel="0" collapsed="false">
      <c r="A2277" s="3" t="s">
        <v>331</v>
      </c>
      <c r="B2277" s="3" t="s">
        <v>16</v>
      </c>
      <c r="C2277" s="3" t="s">
        <v>8</v>
      </c>
      <c r="D2277" s="3" t="s">
        <v>18</v>
      </c>
      <c r="E2277" s="3" t="n">
        <v>541.54</v>
      </c>
      <c r="F2277" s="3" t="n">
        <v>4510654</v>
      </c>
      <c r="G2277" s="3" t="n">
        <v>2</v>
      </c>
      <c r="H2277" s="3" t="n">
        <v>1888142.6</v>
      </c>
    </row>
    <row r="2278" customFormat="false" ht="15" hidden="false" customHeight="false" outlineLevel="0" collapsed="false">
      <c r="A2278" s="3" t="s">
        <v>332</v>
      </c>
      <c r="B2278" s="3" t="s">
        <v>16</v>
      </c>
      <c r="C2278" s="3" t="s">
        <v>8</v>
      </c>
      <c r="D2278" s="3" t="s">
        <v>18</v>
      </c>
      <c r="E2278" s="3" t="n">
        <v>544.45</v>
      </c>
      <c r="F2278" s="3" t="n">
        <v>919810</v>
      </c>
      <c r="G2278" s="3" t="n">
        <v>5</v>
      </c>
      <c r="H2278" s="3" t="n">
        <v>8738803.27</v>
      </c>
    </row>
    <row r="2279" customFormat="false" ht="15" hidden="false" customHeight="false" outlineLevel="0" collapsed="false">
      <c r="A2279" s="3" t="s">
        <v>333</v>
      </c>
      <c r="B2279" s="3" t="s">
        <v>16</v>
      </c>
      <c r="C2279" s="3" t="s">
        <v>8</v>
      </c>
      <c r="D2279" s="3" t="s">
        <v>18</v>
      </c>
      <c r="E2279" s="3" t="n">
        <v>537.95</v>
      </c>
      <c r="F2279" s="3" t="n">
        <v>5381054</v>
      </c>
      <c r="G2279" s="3" t="n">
        <v>1</v>
      </c>
      <c r="H2279" s="3" t="n">
        <v>307507.2</v>
      </c>
    </row>
    <row r="2280" customFormat="false" ht="15" hidden="false" customHeight="false" outlineLevel="0" collapsed="false">
      <c r="A2280" s="3" t="s">
        <v>334</v>
      </c>
      <c r="B2280" s="3" t="s">
        <v>16</v>
      </c>
      <c r="C2280" s="3" t="s">
        <v>8</v>
      </c>
      <c r="D2280" s="3" t="s">
        <v>18</v>
      </c>
      <c r="E2280" s="3" t="n">
        <v>535.23</v>
      </c>
      <c r="F2280" s="3" t="n">
        <v>801745</v>
      </c>
      <c r="G2280" s="3" t="n">
        <v>2</v>
      </c>
      <c r="H2280" s="3" t="n">
        <v>2567306.6</v>
      </c>
    </row>
    <row r="2281" customFormat="false" ht="15" hidden="false" customHeight="false" outlineLevel="0" collapsed="false">
      <c r="A2281" s="3" t="s">
        <v>335</v>
      </c>
      <c r="B2281" s="3" t="s">
        <v>16</v>
      </c>
      <c r="C2281" s="3" t="s">
        <v>8</v>
      </c>
      <c r="D2281" s="3" t="s">
        <v>18</v>
      </c>
      <c r="E2281" s="3" t="n">
        <v>526.04</v>
      </c>
      <c r="F2281" s="3" t="n">
        <v>977517</v>
      </c>
      <c r="G2281" s="3" t="n">
        <v>1</v>
      </c>
      <c r="H2281" s="3" t="n">
        <v>582091.92</v>
      </c>
    </row>
    <row r="2282" customFormat="false" ht="15" hidden="false" customHeight="false" outlineLevel="0" collapsed="false">
      <c r="A2282" s="3" t="s">
        <v>336</v>
      </c>
      <c r="B2282" s="3" t="s">
        <v>16</v>
      </c>
      <c r="C2282" s="3" t="s">
        <v>8</v>
      </c>
      <c r="D2282" s="3" t="s">
        <v>18</v>
      </c>
      <c r="E2282" s="3" t="n">
        <v>518.7</v>
      </c>
      <c r="F2282" s="3" t="n">
        <v>2206896</v>
      </c>
      <c r="G2282" s="3" t="n">
        <v>2</v>
      </c>
      <c r="H2282" s="3" t="n">
        <v>834621.92</v>
      </c>
    </row>
    <row r="2283" customFormat="false" ht="15" hidden="false" customHeight="false" outlineLevel="0" collapsed="false">
      <c r="A2283" s="3" t="s">
        <v>337</v>
      </c>
      <c r="B2283" s="3" t="s">
        <v>16</v>
      </c>
      <c r="C2283" s="3" t="s">
        <v>8</v>
      </c>
      <c r="D2283" s="3" t="s">
        <v>18</v>
      </c>
      <c r="E2283" s="3" t="n">
        <v>508.37</v>
      </c>
      <c r="F2283" s="3" t="n">
        <v>2891437</v>
      </c>
      <c r="G2283" s="3" t="n">
        <v>0</v>
      </c>
      <c r="H2283" s="3" t="n">
        <v>0</v>
      </c>
    </row>
    <row r="2284" customFormat="false" ht="15" hidden="false" customHeight="false" outlineLevel="0" collapsed="false">
      <c r="A2284" s="3" t="s">
        <v>338</v>
      </c>
      <c r="B2284" s="3" t="s">
        <v>16</v>
      </c>
      <c r="C2284" s="3" t="s">
        <v>8</v>
      </c>
      <c r="D2284" s="3" t="s">
        <v>18</v>
      </c>
      <c r="E2284" s="3" t="n">
        <v>502.42</v>
      </c>
      <c r="F2284" s="3" t="n">
        <v>1125396</v>
      </c>
      <c r="G2284" s="3" t="n">
        <v>0</v>
      </c>
      <c r="H2284" s="3" t="n">
        <v>0</v>
      </c>
    </row>
    <row r="2285" customFormat="false" ht="15" hidden="false" customHeight="false" outlineLevel="0" collapsed="false">
      <c r="A2285" s="3" t="s">
        <v>339</v>
      </c>
      <c r="B2285" s="3" t="s">
        <v>16</v>
      </c>
      <c r="C2285" s="3" t="s">
        <v>8</v>
      </c>
      <c r="D2285" s="3" t="s">
        <v>18</v>
      </c>
      <c r="E2285" s="3" t="n">
        <v>506.33</v>
      </c>
      <c r="F2285" s="3" t="n">
        <v>4862851</v>
      </c>
      <c r="G2285" s="3" t="n">
        <v>1</v>
      </c>
      <c r="H2285" s="3" t="n">
        <v>2522175.75</v>
      </c>
    </row>
    <row r="2286" customFormat="false" ht="15" hidden="false" customHeight="false" outlineLevel="0" collapsed="false">
      <c r="A2286" s="3" t="s">
        <v>340</v>
      </c>
      <c r="B2286" s="3" t="s">
        <v>16</v>
      </c>
      <c r="C2286" s="3" t="s">
        <v>8</v>
      </c>
      <c r="D2286" s="3" t="s">
        <v>18</v>
      </c>
      <c r="E2286" s="3" t="n">
        <v>517.36</v>
      </c>
      <c r="F2286" s="3" t="n">
        <v>6330468</v>
      </c>
      <c r="G2286" s="3" t="n">
        <v>0</v>
      </c>
      <c r="H2286" s="3" t="n">
        <v>0</v>
      </c>
    </row>
    <row r="2287" customFormat="false" ht="15" hidden="false" customHeight="false" outlineLevel="0" collapsed="false">
      <c r="A2287" s="3" t="s">
        <v>341</v>
      </c>
      <c r="B2287" s="3" t="s">
        <v>16</v>
      </c>
      <c r="C2287" s="3" t="s">
        <v>8</v>
      </c>
      <c r="D2287" s="3" t="s">
        <v>18</v>
      </c>
      <c r="E2287" s="3" t="n">
        <v>523.33</v>
      </c>
      <c r="F2287" s="3" t="n">
        <v>6159201</v>
      </c>
      <c r="G2287" s="3" t="n">
        <v>1</v>
      </c>
      <c r="H2287" s="3" t="n">
        <v>130174.71</v>
      </c>
    </row>
    <row r="2288" customFormat="false" ht="15" hidden="false" customHeight="false" outlineLevel="0" collapsed="false">
      <c r="A2288" s="3" t="s">
        <v>342</v>
      </c>
      <c r="B2288" s="3" t="s">
        <v>16</v>
      </c>
      <c r="C2288" s="3" t="s">
        <v>8</v>
      </c>
      <c r="D2288" s="3" t="s">
        <v>18</v>
      </c>
      <c r="E2288" s="3" t="n">
        <v>539.62</v>
      </c>
      <c r="F2288" s="3" t="n">
        <v>4304697</v>
      </c>
      <c r="G2288" s="3" t="n">
        <v>2</v>
      </c>
      <c r="H2288" s="3" t="n">
        <v>2755726.44</v>
      </c>
    </row>
    <row r="2289" customFormat="false" ht="15" hidden="false" customHeight="false" outlineLevel="0" collapsed="false">
      <c r="A2289" s="3" t="s">
        <v>343</v>
      </c>
      <c r="B2289" s="3" t="s">
        <v>16</v>
      </c>
      <c r="C2289" s="3" t="s">
        <v>8</v>
      </c>
      <c r="D2289" s="3" t="s">
        <v>18</v>
      </c>
      <c r="E2289" s="3" t="n">
        <v>516.09</v>
      </c>
      <c r="F2289" s="3" t="n">
        <v>2564662</v>
      </c>
      <c r="G2289" s="3" t="n">
        <v>3</v>
      </c>
      <c r="H2289" s="3" t="n">
        <v>5187415.87</v>
      </c>
    </row>
    <row r="2290" customFormat="false" ht="15" hidden="false" customHeight="false" outlineLevel="0" collapsed="false">
      <c r="A2290" s="3" t="s">
        <v>344</v>
      </c>
      <c r="B2290" s="3" t="s">
        <v>16</v>
      </c>
      <c r="C2290" s="3" t="s">
        <v>8</v>
      </c>
      <c r="D2290" s="3" t="s">
        <v>18</v>
      </c>
      <c r="E2290" s="3" t="n">
        <v>514.3</v>
      </c>
      <c r="F2290" s="3" t="n">
        <v>7829217</v>
      </c>
      <c r="G2290" s="3" t="n">
        <v>4</v>
      </c>
      <c r="H2290" s="3" t="n">
        <v>3773169.56</v>
      </c>
    </row>
    <row r="2291" customFormat="false" ht="15" hidden="false" customHeight="false" outlineLevel="0" collapsed="false">
      <c r="A2291" s="3" t="s">
        <v>345</v>
      </c>
      <c r="B2291" s="3" t="s">
        <v>16</v>
      </c>
      <c r="C2291" s="3" t="s">
        <v>8</v>
      </c>
      <c r="D2291" s="3" t="s">
        <v>18</v>
      </c>
      <c r="E2291" s="3" t="n">
        <v>524.63</v>
      </c>
      <c r="F2291" s="3" t="n">
        <v>1723481</v>
      </c>
      <c r="G2291" s="3" t="n">
        <v>2</v>
      </c>
      <c r="H2291" s="3" t="n">
        <v>1869062.67</v>
      </c>
    </row>
    <row r="2292" customFormat="false" ht="15" hidden="false" customHeight="false" outlineLevel="0" collapsed="false">
      <c r="A2292" s="3" t="s">
        <v>346</v>
      </c>
      <c r="B2292" s="3" t="s">
        <v>16</v>
      </c>
      <c r="C2292" s="3" t="s">
        <v>8</v>
      </c>
      <c r="D2292" s="3" t="s">
        <v>18</v>
      </c>
      <c r="E2292" s="3" t="n">
        <v>521.23</v>
      </c>
      <c r="F2292" s="3" t="n">
        <v>7439715</v>
      </c>
      <c r="G2292" s="3" t="n">
        <v>2</v>
      </c>
      <c r="H2292" s="3" t="n">
        <v>3682704.48</v>
      </c>
    </row>
    <row r="2293" customFormat="false" ht="15" hidden="false" customHeight="false" outlineLevel="0" collapsed="false">
      <c r="A2293" s="3" t="s">
        <v>347</v>
      </c>
      <c r="B2293" s="3" t="s">
        <v>16</v>
      </c>
      <c r="C2293" s="3" t="s">
        <v>8</v>
      </c>
      <c r="D2293" s="3" t="s">
        <v>18</v>
      </c>
      <c r="E2293" s="3" t="n">
        <v>508.95</v>
      </c>
      <c r="F2293" s="3" t="n">
        <v>6221394</v>
      </c>
      <c r="G2293" s="3" t="n">
        <v>0</v>
      </c>
      <c r="H2293" s="3" t="n">
        <v>0</v>
      </c>
    </row>
    <row r="2294" customFormat="false" ht="15" hidden="false" customHeight="false" outlineLevel="0" collapsed="false">
      <c r="A2294" s="3" t="s">
        <v>348</v>
      </c>
      <c r="B2294" s="3" t="s">
        <v>16</v>
      </c>
      <c r="C2294" s="3" t="s">
        <v>8</v>
      </c>
      <c r="D2294" s="3" t="s">
        <v>18</v>
      </c>
      <c r="E2294" s="3" t="n">
        <v>513.76</v>
      </c>
      <c r="F2294" s="3" t="n">
        <v>4477996</v>
      </c>
      <c r="G2294" s="3" t="n">
        <v>5</v>
      </c>
      <c r="H2294" s="3" t="n">
        <v>5073851.23</v>
      </c>
    </row>
    <row r="2295" customFormat="false" ht="15" hidden="false" customHeight="false" outlineLevel="0" collapsed="false">
      <c r="A2295" s="3" t="s">
        <v>349</v>
      </c>
      <c r="B2295" s="3" t="s">
        <v>16</v>
      </c>
      <c r="C2295" s="3" t="s">
        <v>8</v>
      </c>
      <c r="D2295" s="3" t="s">
        <v>18</v>
      </c>
      <c r="E2295" s="3" t="n">
        <v>520.24</v>
      </c>
      <c r="F2295" s="3" t="n">
        <v>1672907</v>
      </c>
      <c r="G2295" s="3" t="n">
        <v>4</v>
      </c>
      <c r="H2295" s="3" t="n">
        <v>4878585.3</v>
      </c>
    </row>
    <row r="2296" customFormat="false" ht="15" hidden="false" customHeight="false" outlineLevel="0" collapsed="false">
      <c r="A2296" s="3" t="s">
        <v>350</v>
      </c>
      <c r="B2296" s="3" t="s">
        <v>16</v>
      </c>
      <c r="C2296" s="3" t="s">
        <v>8</v>
      </c>
      <c r="D2296" s="3" t="s">
        <v>18</v>
      </c>
      <c r="E2296" s="3" t="n">
        <v>525.25</v>
      </c>
      <c r="F2296" s="3" t="n">
        <v>5075924</v>
      </c>
      <c r="G2296" s="3" t="n">
        <v>0</v>
      </c>
      <c r="H2296" s="3" t="n">
        <v>0</v>
      </c>
    </row>
    <row r="2297" customFormat="false" ht="15" hidden="false" customHeight="false" outlineLevel="0" collapsed="false">
      <c r="A2297" s="3" t="s">
        <v>351</v>
      </c>
      <c r="B2297" s="3" t="s">
        <v>16</v>
      </c>
      <c r="C2297" s="3" t="s">
        <v>8</v>
      </c>
      <c r="D2297" s="3" t="s">
        <v>18</v>
      </c>
      <c r="E2297" s="3" t="n">
        <v>538.56</v>
      </c>
      <c r="F2297" s="3" t="n">
        <v>6348161</v>
      </c>
      <c r="G2297" s="3" t="n">
        <v>3</v>
      </c>
      <c r="H2297" s="3" t="n">
        <v>4128757.54</v>
      </c>
    </row>
    <row r="2298" customFormat="false" ht="15" hidden="false" customHeight="false" outlineLevel="0" collapsed="false">
      <c r="A2298" s="3" t="s">
        <v>352</v>
      </c>
      <c r="B2298" s="3" t="s">
        <v>16</v>
      </c>
      <c r="C2298" s="3" t="s">
        <v>8</v>
      </c>
      <c r="D2298" s="3" t="s">
        <v>18</v>
      </c>
      <c r="E2298" s="3" t="n">
        <v>559.09</v>
      </c>
      <c r="F2298" s="3" t="n">
        <v>6921781</v>
      </c>
      <c r="G2298" s="3" t="n">
        <v>2</v>
      </c>
      <c r="H2298" s="3" t="n">
        <v>2991151.52</v>
      </c>
    </row>
    <row r="2299" customFormat="false" ht="15" hidden="false" customHeight="false" outlineLevel="0" collapsed="false">
      <c r="A2299" s="3" t="s">
        <v>353</v>
      </c>
      <c r="B2299" s="3" t="s">
        <v>16</v>
      </c>
      <c r="C2299" s="3" t="s">
        <v>8</v>
      </c>
      <c r="D2299" s="3" t="s">
        <v>18</v>
      </c>
      <c r="E2299" s="3" t="n">
        <v>557.5</v>
      </c>
      <c r="F2299" s="3" t="n">
        <v>3872809</v>
      </c>
      <c r="G2299" s="3" t="n">
        <v>3</v>
      </c>
      <c r="H2299" s="3" t="n">
        <v>2934059.24</v>
      </c>
    </row>
    <row r="2300" customFormat="false" ht="15" hidden="false" customHeight="false" outlineLevel="0" collapsed="false">
      <c r="A2300" s="3" t="s">
        <v>354</v>
      </c>
      <c r="B2300" s="3" t="s">
        <v>16</v>
      </c>
      <c r="C2300" s="3" t="s">
        <v>8</v>
      </c>
      <c r="D2300" s="3" t="s">
        <v>18</v>
      </c>
      <c r="E2300" s="3" t="n">
        <v>563.06</v>
      </c>
      <c r="F2300" s="3" t="n">
        <v>6216670</v>
      </c>
      <c r="G2300" s="3" t="n">
        <v>2</v>
      </c>
      <c r="H2300" s="3" t="n">
        <v>2129277</v>
      </c>
    </row>
    <row r="2301" customFormat="false" ht="15" hidden="false" customHeight="false" outlineLevel="0" collapsed="false">
      <c r="A2301" s="3" t="s">
        <v>355</v>
      </c>
      <c r="B2301" s="3" t="s">
        <v>16</v>
      </c>
      <c r="C2301" s="3" t="s">
        <v>8</v>
      </c>
      <c r="D2301" s="3" t="s">
        <v>18</v>
      </c>
      <c r="E2301" s="3" t="n">
        <v>541.36</v>
      </c>
      <c r="F2301" s="3" t="n">
        <v>6252864</v>
      </c>
      <c r="G2301" s="3" t="n">
        <v>2</v>
      </c>
      <c r="H2301" s="3" t="n">
        <v>2938574.46</v>
      </c>
    </row>
    <row r="2302" customFormat="false" ht="15" hidden="false" customHeight="false" outlineLevel="0" collapsed="false">
      <c r="A2302" s="3" t="s">
        <v>356</v>
      </c>
      <c r="B2302" s="3" t="s">
        <v>16</v>
      </c>
      <c r="C2302" s="3" t="s">
        <v>8</v>
      </c>
      <c r="D2302" s="3" t="s">
        <v>18</v>
      </c>
      <c r="E2302" s="3" t="n">
        <v>556.16</v>
      </c>
      <c r="F2302" s="3" t="n">
        <v>5875045</v>
      </c>
      <c r="G2302" s="3" t="n">
        <v>2</v>
      </c>
      <c r="H2302" s="3" t="n">
        <v>2822416.76</v>
      </c>
    </row>
    <row r="2303" customFormat="false" ht="15" hidden="false" customHeight="false" outlineLevel="0" collapsed="false">
      <c r="A2303" s="3" t="s">
        <v>357</v>
      </c>
      <c r="B2303" s="3" t="s">
        <v>16</v>
      </c>
      <c r="C2303" s="3" t="s">
        <v>8</v>
      </c>
      <c r="D2303" s="3" t="s">
        <v>18</v>
      </c>
      <c r="E2303" s="3" t="n">
        <v>553.73</v>
      </c>
      <c r="F2303" s="3" t="n">
        <v>4699791</v>
      </c>
      <c r="G2303" s="3" t="n">
        <v>3</v>
      </c>
      <c r="H2303" s="3" t="n">
        <v>5034759.82</v>
      </c>
    </row>
    <row r="2304" customFormat="false" ht="15" hidden="false" customHeight="false" outlineLevel="0" collapsed="false">
      <c r="A2304" s="3" t="s">
        <v>358</v>
      </c>
      <c r="B2304" s="3" t="s">
        <v>16</v>
      </c>
      <c r="C2304" s="3" t="s">
        <v>8</v>
      </c>
      <c r="D2304" s="3" t="s">
        <v>18</v>
      </c>
      <c r="E2304" s="3" t="n">
        <v>563.26</v>
      </c>
      <c r="F2304" s="3" t="n">
        <v>6923025</v>
      </c>
      <c r="G2304" s="3" t="n">
        <v>1</v>
      </c>
      <c r="H2304" s="3" t="n">
        <v>2774915.01</v>
      </c>
    </row>
    <row r="2305" customFormat="false" ht="15" hidden="false" customHeight="false" outlineLevel="0" collapsed="false">
      <c r="A2305" s="3" t="s">
        <v>359</v>
      </c>
      <c r="B2305" s="3" t="s">
        <v>16</v>
      </c>
      <c r="C2305" s="3" t="s">
        <v>8</v>
      </c>
      <c r="D2305" s="3" t="s">
        <v>18</v>
      </c>
      <c r="E2305" s="3" t="n">
        <v>569.46</v>
      </c>
      <c r="F2305" s="3" t="n">
        <v>4024038</v>
      </c>
      <c r="G2305" s="3" t="n">
        <v>6</v>
      </c>
      <c r="H2305" s="3" t="n">
        <v>12536071.32</v>
      </c>
    </row>
    <row r="2306" customFormat="false" ht="15" hidden="false" customHeight="false" outlineLevel="0" collapsed="false">
      <c r="A2306" s="3" t="s">
        <v>360</v>
      </c>
      <c r="B2306" s="3" t="s">
        <v>16</v>
      </c>
      <c r="C2306" s="3" t="s">
        <v>8</v>
      </c>
      <c r="D2306" s="3" t="s">
        <v>18</v>
      </c>
      <c r="E2306" s="3" t="n">
        <v>574.49</v>
      </c>
      <c r="F2306" s="3" t="n">
        <v>5658507</v>
      </c>
      <c r="G2306" s="3" t="n">
        <v>3</v>
      </c>
      <c r="H2306" s="3" t="n">
        <v>5587445.88</v>
      </c>
    </row>
    <row r="2307" customFormat="false" ht="15" hidden="false" customHeight="false" outlineLevel="0" collapsed="false">
      <c r="A2307" s="3" t="s">
        <v>361</v>
      </c>
      <c r="B2307" s="3" t="s">
        <v>16</v>
      </c>
      <c r="C2307" s="3" t="s">
        <v>8</v>
      </c>
      <c r="D2307" s="3" t="s">
        <v>18</v>
      </c>
      <c r="E2307" s="3" t="n">
        <v>584.81</v>
      </c>
      <c r="F2307" s="3" t="n">
        <v>1260799</v>
      </c>
      <c r="G2307" s="3" t="n">
        <v>1</v>
      </c>
      <c r="H2307" s="3" t="n">
        <v>2600932.2</v>
      </c>
    </row>
    <row r="2308" customFormat="false" ht="15" hidden="false" customHeight="false" outlineLevel="0" collapsed="false">
      <c r="A2308" s="3" t="s">
        <v>362</v>
      </c>
      <c r="B2308" s="3" t="s">
        <v>16</v>
      </c>
      <c r="C2308" s="3" t="s">
        <v>8</v>
      </c>
      <c r="D2308" s="3" t="s">
        <v>18</v>
      </c>
      <c r="E2308" s="3" t="n">
        <v>578.5</v>
      </c>
      <c r="F2308" s="3" t="n">
        <v>7427045</v>
      </c>
      <c r="G2308" s="3" t="n">
        <v>0</v>
      </c>
      <c r="H2308" s="3" t="n">
        <v>0</v>
      </c>
    </row>
    <row r="2309" customFormat="false" ht="15" hidden="false" customHeight="false" outlineLevel="0" collapsed="false">
      <c r="A2309" s="3" t="s">
        <v>363</v>
      </c>
      <c r="B2309" s="3" t="s">
        <v>16</v>
      </c>
      <c r="C2309" s="3" t="s">
        <v>8</v>
      </c>
      <c r="D2309" s="3" t="s">
        <v>18</v>
      </c>
      <c r="E2309" s="3" t="n">
        <v>583.06</v>
      </c>
      <c r="F2309" s="3" t="n">
        <v>3603330</v>
      </c>
      <c r="G2309" s="3" t="n">
        <v>1</v>
      </c>
      <c r="H2309" s="3" t="n">
        <v>143390.94</v>
      </c>
    </row>
    <row r="2310" customFormat="false" ht="15" hidden="false" customHeight="false" outlineLevel="0" collapsed="false">
      <c r="A2310" s="3" t="s">
        <v>364</v>
      </c>
      <c r="B2310" s="3" t="s">
        <v>16</v>
      </c>
      <c r="C2310" s="3" t="s">
        <v>8</v>
      </c>
      <c r="D2310" s="3" t="s">
        <v>18</v>
      </c>
      <c r="E2310" s="3" t="n">
        <v>586.96</v>
      </c>
      <c r="F2310" s="3" t="n">
        <v>1999957</v>
      </c>
      <c r="G2310" s="3" t="n">
        <v>2</v>
      </c>
      <c r="H2310" s="3" t="n">
        <v>2629421.64</v>
      </c>
    </row>
    <row r="2311" customFormat="false" ht="15" hidden="false" customHeight="false" outlineLevel="0" collapsed="false">
      <c r="A2311" s="3" t="s">
        <v>365</v>
      </c>
      <c r="B2311" s="3" t="s">
        <v>16</v>
      </c>
      <c r="C2311" s="3" t="s">
        <v>8</v>
      </c>
      <c r="D2311" s="3" t="s">
        <v>18</v>
      </c>
      <c r="E2311" s="3" t="n">
        <v>593.99</v>
      </c>
      <c r="F2311" s="3" t="n">
        <v>4482706</v>
      </c>
      <c r="G2311" s="3" t="n">
        <v>5</v>
      </c>
      <c r="H2311" s="3" t="n">
        <v>7614543.91</v>
      </c>
    </row>
    <row r="2312" customFormat="false" ht="15" hidden="false" customHeight="false" outlineLevel="0" collapsed="false">
      <c r="A2312" s="3" t="s">
        <v>366</v>
      </c>
      <c r="B2312" s="3" t="s">
        <v>16</v>
      </c>
      <c r="C2312" s="3" t="s">
        <v>8</v>
      </c>
      <c r="D2312" s="3" t="s">
        <v>18</v>
      </c>
      <c r="E2312" s="3" t="n">
        <v>598.49</v>
      </c>
      <c r="F2312" s="3" t="n">
        <v>1010029</v>
      </c>
      <c r="G2312" s="3" t="n">
        <v>3</v>
      </c>
      <c r="H2312" s="3" t="n">
        <v>4173656.88</v>
      </c>
    </row>
    <row r="2313" customFormat="false" ht="15" hidden="false" customHeight="false" outlineLevel="0" collapsed="false">
      <c r="A2313" s="3" t="s">
        <v>367</v>
      </c>
      <c r="B2313" s="3" t="s">
        <v>16</v>
      </c>
      <c r="C2313" s="3" t="s">
        <v>8</v>
      </c>
      <c r="D2313" s="3" t="s">
        <v>18</v>
      </c>
      <c r="E2313" s="3" t="n">
        <v>602.57</v>
      </c>
      <c r="F2313" s="3" t="n">
        <v>3843802</v>
      </c>
      <c r="G2313" s="3" t="n">
        <v>1</v>
      </c>
      <c r="H2313" s="3" t="n">
        <v>1864413.46</v>
      </c>
    </row>
    <row r="2314" customFormat="false" ht="15" hidden="false" customHeight="false" outlineLevel="0" collapsed="false">
      <c r="A2314" s="3" t="s">
        <v>368</v>
      </c>
      <c r="B2314" s="3" t="s">
        <v>16</v>
      </c>
      <c r="C2314" s="3" t="s">
        <v>8</v>
      </c>
      <c r="D2314" s="3" t="s">
        <v>18</v>
      </c>
      <c r="E2314" s="3" t="n">
        <v>586.19</v>
      </c>
      <c r="F2314" s="3" t="n">
        <v>3956027</v>
      </c>
      <c r="G2314" s="3" t="n">
        <v>4</v>
      </c>
      <c r="H2314" s="3" t="n">
        <v>8130325.64</v>
      </c>
    </row>
    <row r="2315" customFormat="false" ht="15" hidden="false" customHeight="false" outlineLevel="0" collapsed="false">
      <c r="A2315" s="3" t="s">
        <v>369</v>
      </c>
      <c r="B2315" s="3" t="s">
        <v>16</v>
      </c>
      <c r="C2315" s="3" t="s">
        <v>8</v>
      </c>
      <c r="D2315" s="3" t="s">
        <v>18</v>
      </c>
      <c r="E2315" s="3" t="n">
        <v>578.56</v>
      </c>
      <c r="F2315" s="3" t="n">
        <v>673537</v>
      </c>
      <c r="G2315" s="3" t="n">
        <v>0</v>
      </c>
      <c r="H2315" s="3" t="n">
        <v>0</v>
      </c>
    </row>
    <row r="2316" customFormat="false" ht="15" hidden="false" customHeight="false" outlineLevel="0" collapsed="false">
      <c r="A2316" s="3" t="s">
        <v>370</v>
      </c>
      <c r="B2316" s="3" t="s">
        <v>16</v>
      </c>
      <c r="C2316" s="3" t="s">
        <v>8</v>
      </c>
      <c r="D2316" s="3" t="s">
        <v>18</v>
      </c>
      <c r="E2316" s="3" t="n">
        <v>592.43</v>
      </c>
      <c r="F2316" s="3" t="n">
        <v>4147681</v>
      </c>
      <c r="G2316" s="3" t="n">
        <v>3</v>
      </c>
      <c r="H2316" s="3" t="n">
        <v>5457416.5</v>
      </c>
    </row>
    <row r="2317" customFormat="false" ht="15" hidden="false" customHeight="false" outlineLevel="0" collapsed="false">
      <c r="A2317" s="3" t="s">
        <v>371</v>
      </c>
      <c r="B2317" s="3" t="s">
        <v>16</v>
      </c>
      <c r="C2317" s="3" t="s">
        <v>8</v>
      </c>
      <c r="D2317" s="3" t="s">
        <v>18</v>
      </c>
      <c r="E2317" s="3" t="n">
        <v>605.2</v>
      </c>
      <c r="F2317" s="3" t="n">
        <v>3779051</v>
      </c>
      <c r="G2317" s="3" t="n">
        <v>3</v>
      </c>
      <c r="H2317" s="3" t="n">
        <v>3700834.52</v>
      </c>
    </row>
    <row r="2318" customFormat="false" ht="15" hidden="false" customHeight="false" outlineLevel="0" collapsed="false">
      <c r="A2318" s="3" t="s">
        <v>372</v>
      </c>
      <c r="B2318" s="3" t="s">
        <v>16</v>
      </c>
      <c r="C2318" s="3" t="s">
        <v>8</v>
      </c>
      <c r="D2318" s="3" t="s">
        <v>18</v>
      </c>
      <c r="E2318" s="3" t="n">
        <v>609.46</v>
      </c>
      <c r="F2318" s="3" t="n">
        <v>6426031</v>
      </c>
      <c r="G2318" s="3" t="n">
        <v>0</v>
      </c>
      <c r="H2318" s="3" t="n">
        <v>0</v>
      </c>
    </row>
    <row r="2319" customFormat="false" ht="15" hidden="false" customHeight="false" outlineLevel="0" collapsed="false">
      <c r="A2319" s="3" t="s">
        <v>373</v>
      </c>
      <c r="B2319" s="3" t="s">
        <v>16</v>
      </c>
      <c r="C2319" s="3" t="s">
        <v>8</v>
      </c>
      <c r="D2319" s="3" t="s">
        <v>18</v>
      </c>
      <c r="E2319" s="3" t="n">
        <v>595.42</v>
      </c>
      <c r="F2319" s="3" t="n">
        <v>7806706</v>
      </c>
      <c r="G2319" s="3" t="n">
        <v>2</v>
      </c>
      <c r="H2319" s="3" t="n">
        <v>2844636.88</v>
      </c>
    </row>
    <row r="2320" customFormat="false" ht="15" hidden="false" customHeight="false" outlineLevel="0" collapsed="false">
      <c r="A2320" s="3" t="s">
        <v>374</v>
      </c>
      <c r="B2320" s="3" t="s">
        <v>16</v>
      </c>
      <c r="C2320" s="3" t="s">
        <v>8</v>
      </c>
      <c r="D2320" s="3" t="s">
        <v>18</v>
      </c>
      <c r="E2320" s="3" t="n">
        <v>596.41</v>
      </c>
      <c r="F2320" s="3" t="n">
        <v>6847245</v>
      </c>
      <c r="G2320" s="3" t="n">
        <v>3</v>
      </c>
      <c r="H2320" s="3" t="n">
        <v>3759578.27</v>
      </c>
    </row>
    <row r="2321" customFormat="false" ht="15" hidden="false" customHeight="false" outlineLevel="0" collapsed="false">
      <c r="A2321" s="3" t="s">
        <v>375</v>
      </c>
      <c r="B2321" s="3" t="s">
        <v>16</v>
      </c>
      <c r="C2321" s="3" t="s">
        <v>8</v>
      </c>
      <c r="D2321" s="3" t="s">
        <v>18</v>
      </c>
      <c r="E2321" s="3" t="n">
        <v>617.38</v>
      </c>
      <c r="F2321" s="3" t="n">
        <v>6253364</v>
      </c>
      <c r="G2321" s="3" t="n">
        <v>2</v>
      </c>
      <c r="H2321" s="3" t="n">
        <v>4526491.5</v>
      </c>
    </row>
    <row r="2322" customFormat="false" ht="15" hidden="false" customHeight="false" outlineLevel="0" collapsed="false">
      <c r="A2322" s="3" t="s">
        <v>376</v>
      </c>
      <c r="B2322" s="3" t="s">
        <v>16</v>
      </c>
      <c r="C2322" s="3" t="s">
        <v>8</v>
      </c>
      <c r="D2322" s="3" t="s">
        <v>18</v>
      </c>
      <c r="E2322" s="3" t="n">
        <v>630.84</v>
      </c>
      <c r="F2322" s="3" t="n">
        <v>7104054</v>
      </c>
      <c r="G2322" s="3" t="n">
        <v>2</v>
      </c>
      <c r="H2322" s="3" t="n">
        <v>1590342.22</v>
      </c>
    </row>
    <row r="2323" customFormat="false" ht="15" hidden="false" customHeight="false" outlineLevel="0" collapsed="false">
      <c r="A2323" s="3" t="s">
        <v>377</v>
      </c>
      <c r="B2323" s="3" t="s">
        <v>16</v>
      </c>
      <c r="C2323" s="3" t="s">
        <v>8</v>
      </c>
      <c r="D2323" s="3" t="s">
        <v>18</v>
      </c>
      <c r="E2323" s="3" t="n">
        <v>630</v>
      </c>
      <c r="F2323" s="3" t="n">
        <v>4457854</v>
      </c>
      <c r="G2323" s="3" t="n">
        <v>0</v>
      </c>
      <c r="H2323" s="3" t="n">
        <v>0</v>
      </c>
    </row>
    <row r="2324" customFormat="false" ht="15" hidden="false" customHeight="false" outlineLevel="0" collapsed="false">
      <c r="A2324" s="3" t="s">
        <v>378</v>
      </c>
      <c r="B2324" s="3" t="s">
        <v>16</v>
      </c>
      <c r="C2324" s="3" t="s">
        <v>8</v>
      </c>
      <c r="D2324" s="3" t="s">
        <v>18</v>
      </c>
      <c r="E2324" s="3" t="n">
        <v>613.9</v>
      </c>
      <c r="F2324" s="3" t="n">
        <v>661126</v>
      </c>
      <c r="G2324" s="3" t="n">
        <v>3</v>
      </c>
      <c r="H2324" s="3" t="n">
        <v>4908046.28</v>
      </c>
    </row>
    <row r="2325" customFormat="false" ht="15" hidden="false" customHeight="false" outlineLevel="0" collapsed="false">
      <c r="A2325" s="3" t="s">
        <v>379</v>
      </c>
      <c r="B2325" s="3" t="s">
        <v>16</v>
      </c>
      <c r="C2325" s="3" t="s">
        <v>8</v>
      </c>
      <c r="D2325" s="3" t="s">
        <v>18</v>
      </c>
      <c r="E2325" s="3" t="n">
        <v>613.08</v>
      </c>
      <c r="F2325" s="3" t="n">
        <v>3703622</v>
      </c>
      <c r="G2325" s="3" t="n">
        <v>1</v>
      </c>
      <c r="H2325" s="3" t="n">
        <v>223375.88</v>
      </c>
    </row>
    <row r="2326" customFormat="false" ht="15" hidden="false" customHeight="false" outlineLevel="0" collapsed="false">
      <c r="A2326" s="3" t="s">
        <v>380</v>
      </c>
      <c r="B2326" s="3" t="s">
        <v>16</v>
      </c>
      <c r="C2326" s="3" t="s">
        <v>8</v>
      </c>
      <c r="D2326" s="3" t="s">
        <v>18</v>
      </c>
      <c r="E2326" s="3" t="n">
        <v>612.81</v>
      </c>
      <c r="F2326" s="3" t="n">
        <v>2949644</v>
      </c>
      <c r="G2326" s="3" t="n">
        <v>2</v>
      </c>
      <c r="H2326" s="3" t="n">
        <v>1165085.28</v>
      </c>
    </row>
    <row r="2327" customFormat="false" ht="15" hidden="false" customHeight="false" outlineLevel="0" collapsed="false">
      <c r="A2327" s="3" t="s">
        <v>381</v>
      </c>
      <c r="B2327" s="3" t="s">
        <v>16</v>
      </c>
      <c r="C2327" s="3" t="s">
        <v>8</v>
      </c>
      <c r="D2327" s="3" t="s">
        <v>18</v>
      </c>
      <c r="E2327" s="3" t="n">
        <v>597.35</v>
      </c>
      <c r="F2327" s="3" t="n">
        <v>7102338</v>
      </c>
      <c r="G2327" s="3" t="n">
        <v>2</v>
      </c>
      <c r="H2327" s="3" t="n">
        <v>2404990.5</v>
      </c>
    </row>
    <row r="2328" customFormat="false" ht="15" hidden="false" customHeight="false" outlineLevel="0" collapsed="false">
      <c r="A2328" s="3" t="s">
        <v>382</v>
      </c>
      <c r="B2328" s="3" t="s">
        <v>16</v>
      </c>
      <c r="C2328" s="3" t="s">
        <v>8</v>
      </c>
      <c r="D2328" s="3" t="s">
        <v>18</v>
      </c>
      <c r="E2328" s="3" t="n">
        <v>601.81</v>
      </c>
      <c r="F2328" s="3" t="n">
        <v>2046081</v>
      </c>
      <c r="G2328" s="3" t="n">
        <v>1</v>
      </c>
      <c r="H2328" s="3" t="n">
        <v>899293.62</v>
      </c>
    </row>
    <row r="2329" customFormat="false" ht="15" hidden="false" customHeight="false" outlineLevel="0" collapsed="false">
      <c r="A2329" s="3" t="s">
        <v>383</v>
      </c>
      <c r="B2329" s="3" t="s">
        <v>16</v>
      </c>
      <c r="C2329" s="3" t="s">
        <v>8</v>
      </c>
      <c r="D2329" s="3" t="s">
        <v>18</v>
      </c>
      <c r="E2329" s="3" t="n">
        <v>603.14</v>
      </c>
      <c r="F2329" s="3" t="n">
        <v>4550571</v>
      </c>
      <c r="G2329" s="3" t="n">
        <v>3</v>
      </c>
      <c r="H2329" s="3" t="n">
        <v>4137974.35</v>
      </c>
    </row>
    <row r="2330" customFormat="false" ht="15" hidden="false" customHeight="false" outlineLevel="0" collapsed="false">
      <c r="A2330" s="3" t="s">
        <v>384</v>
      </c>
      <c r="B2330" s="3" t="s">
        <v>16</v>
      </c>
      <c r="C2330" s="3" t="s">
        <v>8</v>
      </c>
      <c r="D2330" s="3" t="s">
        <v>18</v>
      </c>
      <c r="E2330" s="3" t="n">
        <v>605.71</v>
      </c>
      <c r="F2330" s="3" t="n">
        <v>2225778</v>
      </c>
      <c r="G2330" s="3" t="n">
        <v>3</v>
      </c>
      <c r="H2330" s="3" t="n">
        <v>5837423.49</v>
      </c>
    </row>
    <row r="2331" customFormat="false" ht="15" hidden="false" customHeight="false" outlineLevel="0" collapsed="false">
      <c r="A2331" s="3" t="s">
        <v>385</v>
      </c>
      <c r="B2331" s="3" t="s">
        <v>16</v>
      </c>
      <c r="C2331" s="3" t="s">
        <v>8</v>
      </c>
      <c r="D2331" s="3" t="s">
        <v>18</v>
      </c>
      <c r="E2331" s="3" t="n">
        <v>608.37</v>
      </c>
      <c r="F2331" s="3" t="n">
        <v>2129268</v>
      </c>
      <c r="G2331" s="3" t="n">
        <v>5</v>
      </c>
      <c r="H2331" s="3" t="n">
        <v>7463251.22</v>
      </c>
    </row>
    <row r="2332" customFormat="false" ht="15" hidden="false" customHeight="false" outlineLevel="0" collapsed="false">
      <c r="A2332" s="3" t="s">
        <v>386</v>
      </c>
      <c r="B2332" s="3" t="s">
        <v>16</v>
      </c>
      <c r="C2332" s="3" t="s">
        <v>8</v>
      </c>
      <c r="D2332" s="3" t="s">
        <v>18</v>
      </c>
      <c r="E2332" s="3" t="n">
        <v>617.65</v>
      </c>
      <c r="F2332" s="3" t="n">
        <v>3797307</v>
      </c>
      <c r="G2332" s="3" t="n">
        <v>2</v>
      </c>
      <c r="H2332" s="3" t="n">
        <v>3639284.67</v>
      </c>
    </row>
    <row r="2333" customFormat="false" ht="15" hidden="false" customHeight="false" outlineLevel="0" collapsed="false">
      <c r="A2333" s="3" t="s">
        <v>387</v>
      </c>
      <c r="B2333" s="3" t="s">
        <v>16</v>
      </c>
      <c r="C2333" s="3" t="s">
        <v>8</v>
      </c>
      <c r="D2333" s="3" t="s">
        <v>18</v>
      </c>
      <c r="E2333" s="3" t="n">
        <v>623.39</v>
      </c>
      <c r="F2333" s="3" t="n">
        <v>3353124</v>
      </c>
      <c r="G2333" s="3" t="n">
        <v>2</v>
      </c>
      <c r="H2333" s="3" t="n">
        <v>2417036.07</v>
      </c>
    </row>
    <row r="2334" customFormat="false" ht="15" hidden="false" customHeight="false" outlineLevel="0" collapsed="false">
      <c r="A2334" s="3" t="s">
        <v>388</v>
      </c>
      <c r="B2334" s="3" t="s">
        <v>16</v>
      </c>
      <c r="C2334" s="3" t="s">
        <v>8</v>
      </c>
      <c r="D2334" s="3" t="s">
        <v>18</v>
      </c>
      <c r="E2334" s="3" t="n">
        <v>614.29</v>
      </c>
      <c r="F2334" s="3" t="n">
        <v>3353786</v>
      </c>
      <c r="G2334" s="3" t="n">
        <v>0</v>
      </c>
      <c r="H2334" s="3" t="n">
        <v>0</v>
      </c>
    </row>
    <row r="2335" customFormat="false" ht="15" hidden="false" customHeight="false" outlineLevel="0" collapsed="false">
      <c r="A2335" s="3" t="s">
        <v>389</v>
      </c>
      <c r="B2335" s="3" t="s">
        <v>16</v>
      </c>
      <c r="C2335" s="3" t="s">
        <v>8</v>
      </c>
      <c r="D2335" s="3" t="s">
        <v>18</v>
      </c>
      <c r="E2335" s="3" t="n">
        <v>616.51</v>
      </c>
      <c r="F2335" s="3" t="n">
        <v>1412778</v>
      </c>
      <c r="G2335" s="3" t="n">
        <v>2</v>
      </c>
      <c r="H2335" s="3" t="n">
        <v>4457841.24</v>
      </c>
    </row>
    <row r="2336" customFormat="false" ht="15" hidden="false" customHeight="false" outlineLevel="0" collapsed="false">
      <c r="A2336" s="3" t="s">
        <v>390</v>
      </c>
      <c r="B2336" s="3" t="s">
        <v>16</v>
      </c>
      <c r="C2336" s="3" t="s">
        <v>8</v>
      </c>
      <c r="D2336" s="3" t="s">
        <v>18</v>
      </c>
      <c r="E2336" s="3" t="n">
        <v>612.31</v>
      </c>
      <c r="F2336" s="3" t="n">
        <v>5036363</v>
      </c>
      <c r="G2336" s="3" t="n">
        <v>0</v>
      </c>
      <c r="H2336" s="3" t="n">
        <v>0</v>
      </c>
    </row>
    <row r="2337" customFormat="false" ht="15" hidden="false" customHeight="false" outlineLevel="0" collapsed="false">
      <c r="A2337" s="3" t="s">
        <v>391</v>
      </c>
      <c r="B2337" s="3" t="s">
        <v>16</v>
      </c>
      <c r="C2337" s="3" t="s">
        <v>8</v>
      </c>
      <c r="D2337" s="3" t="s">
        <v>18</v>
      </c>
      <c r="E2337" s="3" t="n">
        <v>612.58</v>
      </c>
      <c r="F2337" s="3" t="n">
        <v>3198938</v>
      </c>
      <c r="G2337" s="3" t="n">
        <v>2</v>
      </c>
      <c r="H2337" s="3" t="n">
        <v>2146492.54</v>
      </c>
    </row>
    <row r="2338" customFormat="false" ht="15" hidden="false" customHeight="false" outlineLevel="0" collapsed="false">
      <c r="A2338" s="3" t="s">
        <v>392</v>
      </c>
      <c r="B2338" s="3" t="s">
        <v>16</v>
      </c>
      <c r="C2338" s="3" t="s">
        <v>8</v>
      </c>
      <c r="D2338" s="3" t="s">
        <v>18</v>
      </c>
      <c r="E2338" s="3" t="n">
        <v>603.25</v>
      </c>
      <c r="F2338" s="3" t="n">
        <v>554416</v>
      </c>
      <c r="G2338" s="3" t="n">
        <v>1</v>
      </c>
      <c r="H2338" s="3" t="n">
        <v>1218407.52</v>
      </c>
    </row>
    <row r="2339" customFormat="false" ht="15" hidden="false" customHeight="false" outlineLevel="0" collapsed="false">
      <c r="A2339" s="3" t="s">
        <v>393</v>
      </c>
      <c r="B2339" s="3" t="s">
        <v>16</v>
      </c>
      <c r="C2339" s="3" t="s">
        <v>8</v>
      </c>
      <c r="D2339" s="3" t="s">
        <v>18</v>
      </c>
      <c r="E2339" s="3" t="n">
        <v>607.15</v>
      </c>
      <c r="F2339" s="3" t="n">
        <v>6774009</v>
      </c>
      <c r="G2339" s="3" t="n">
        <v>1</v>
      </c>
      <c r="H2339" s="3" t="n">
        <v>1736019.6</v>
      </c>
    </row>
    <row r="2340" customFormat="false" ht="15" hidden="false" customHeight="false" outlineLevel="0" collapsed="false">
      <c r="A2340" s="3" t="s">
        <v>394</v>
      </c>
      <c r="B2340" s="3" t="s">
        <v>16</v>
      </c>
      <c r="C2340" s="3" t="s">
        <v>8</v>
      </c>
      <c r="D2340" s="3" t="s">
        <v>18</v>
      </c>
      <c r="E2340" s="3" t="n">
        <v>597.01</v>
      </c>
      <c r="F2340" s="3" t="n">
        <v>7997799</v>
      </c>
      <c r="G2340" s="3" t="n">
        <v>1</v>
      </c>
      <c r="H2340" s="3" t="n">
        <v>2573596.8</v>
      </c>
    </row>
    <row r="2341" customFormat="false" ht="15" hidden="false" customHeight="false" outlineLevel="0" collapsed="false">
      <c r="A2341" s="3" t="s">
        <v>395</v>
      </c>
      <c r="B2341" s="3" t="s">
        <v>16</v>
      </c>
      <c r="C2341" s="3" t="s">
        <v>8</v>
      </c>
      <c r="D2341" s="3" t="s">
        <v>18</v>
      </c>
      <c r="E2341" s="3" t="n">
        <v>610.61</v>
      </c>
      <c r="F2341" s="3" t="n">
        <v>2560370</v>
      </c>
      <c r="G2341" s="3" t="n">
        <v>1</v>
      </c>
      <c r="H2341" s="3" t="n">
        <v>1803195.54</v>
      </c>
    </row>
    <row r="2342" customFormat="false" ht="15" hidden="false" customHeight="false" outlineLevel="0" collapsed="false">
      <c r="A2342" s="3" t="s">
        <v>396</v>
      </c>
      <c r="B2342" s="3" t="s">
        <v>16</v>
      </c>
      <c r="C2342" s="3" t="s">
        <v>8</v>
      </c>
      <c r="D2342" s="3" t="s">
        <v>18</v>
      </c>
      <c r="E2342" s="3" t="n">
        <v>618.89</v>
      </c>
      <c r="F2342" s="3" t="n">
        <v>2367485</v>
      </c>
      <c r="G2342" s="3" t="n">
        <v>1</v>
      </c>
      <c r="H2342" s="3" t="n">
        <v>1708317.84</v>
      </c>
    </row>
    <row r="2343" customFormat="false" ht="15" hidden="false" customHeight="false" outlineLevel="0" collapsed="false">
      <c r="A2343" s="3" t="s">
        <v>397</v>
      </c>
      <c r="B2343" s="3" t="s">
        <v>16</v>
      </c>
      <c r="C2343" s="3" t="s">
        <v>8</v>
      </c>
      <c r="D2343" s="3" t="s">
        <v>18</v>
      </c>
      <c r="E2343" s="3" t="n">
        <v>613.83</v>
      </c>
      <c r="F2343" s="3" t="n">
        <v>958860</v>
      </c>
      <c r="G2343" s="3" t="n">
        <v>2</v>
      </c>
      <c r="H2343" s="3" t="n">
        <v>2900471.28</v>
      </c>
    </row>
    <row r="2344" customFormat="false" ht="15" hidden="false" customHeight="false" outlineLevel="0" collapsed="false">
      <c r="A2344" s="3" t="s">
        <v>398</v>
      </c>
      <c r="B2344" s="3" t="s">
        <v>16</v>
      </c>
      <c r="C2344" s="3" t="s">
        <v>8</v>
      </c>
      <c r="D2344" s="3" t="s">
        <v>18</v>
      </c>
      <c r="E2344" s="3" t="n">
        <v>611.85</v>
      </c>
      <c r="F2344" s="3" t="n">
        <v>3287780</v>
      </c>
      <c r="G2344" s="3" t="n">
        <v>0</v>
      </c>
      <c r="H2344" s="3" t="n">
        <v>0</v>
      </c>
    </row>
    <row r="2345" customFormat="false" ht="15" hidden="false" customHeight="false" outlineLevel="0" collapsed="false">
      <c r="A2345" s="3" t="s">
        <v>399</v>
      </c>
      <c r="B2345" s="3" t="s">
        <v>16</v>
      </c>
      <c r="C2345" s="3" t="s">
        <v>8</v>
      </c>
      <c r="D2345" s="3" t="s">
        <v>18</v>
      </c>
      <c r="E2345" s="3" t="n">
        <v>606.59</v>
      </c>
      <c r="F2345" s="3" t="n">
        <v>6064750</v>
      </c>
      <c r="G2345" s="3" t="n">
        <v>1</v>
      </c>
      <c r="H2345" s="3" t="n">
        <v>2539503.34</v>
      </c>
    </row>
    <row r="2346" customFormat="false" ht="15" hidden="false" customHeight="false" outlineLevel="0" collapsed="false">
      <c r="A2346" s="3" t="s">
        <v>400</v>
      </c>
      <c r="B2346" s="3" t="s">
        <v>16</v>
      </c>
      <c r="C2346" s="3" t="s">
        <v>8</v>
      </c>
      <c r="D2346" s="3" t="s">
        <v>18</v>
      </c>
      <c r="E2346" s="3" t="n">
        <v>610.14</v>
      </c>
      <c r="F2346" s="3" t="n">
        <v>1320436</v>
      </c>
      <c r="G2346" s="3" t="n">
        <v>0</v>
      </c>
      <c r="H2346" s="3" t="n">
        <v>0</v>
      </c>
    </row>
    <row r="2347" customFormat="false" ht="15" hidden="false" customHeight="false" outlineLevel="0" collapsed="false">
      <c r="A2347" s="3" t="s">
        <v>401</v>
      </c>
      <c r="B2347" s="3" t="s">
        <v>16</v>
      </c>
      <c r="C2347" s="3" t="s">
        <v>8</v>
      </c>
      <c r="D2347" s="3" t="s">
        <v>18</v>
      </c>
      <c r="E2347" s="3" t="n">
        <v>617.18</v>
      </c>
      <c r="F2347" s="3" t="n">
        <v>2488860</v>
      </c>
      <c r="G2347" s="3" t="n">
        <v>3</v>
      </c>
      <c r="H2347" s="3" t="n">
        <v>6510740.12</v>
      </c>
    </row>
    <row r="2348" customFormat="false" ht="15" hidden="false" customHeight="false" outlineLevel="0" collapsed="false">
      <c r="A2348" s="3" t="s">
        <v>402</v>
      </c>
      <c r="B2348" s="3" t="s">
        <v>16</v>
      </c>
      <c r="C2348" s="3" t="s">
        <v>8</v>
      </c>
      <c r="D2348" s="3" t="s">
        <v>18</v>
      </c>
      <c r="E2348" s="3" t="n">
        <v>628.58</v>
      </c>
      <c r="F2348" s="3" t="n">
        <v>7166153</v>
      </c>
      <c r="G2348" s="3" t="n">
        <v>1</v>
      </c>
      <c r="H2348" s="3" t="n">
        <v>1282429.05</v>
      </c>
    </row>
    <row r="2349" customFormat="false" ht="15" hidden="false" customHeight="false" outlineLevel="0" collapsed="false">
      <c r="A2349" s="3" t="s">
        <v>403</v>
      </c>
      <c r="B2349" s="3" t="s">
        <v>16</v>
      </c>
      <c r="C2349" s="3" t="s">
        <v>8</v>
      </c>
      <c r="D2349" s="3" t="s">
        <v>18</v>
      </c>
      <c r="E2349" s="3" t="n">
        <v>651.3</v>
      </c>
      <c r="F2349" s="3" t="n">
        <v>4988806</v>
      </c>
      <c r="G2349" s="3" t="n">
        <v>4</v>
      </c>
      <c r="H2349" s="3" t="n">
        <v>2424626.31</v>
      </c>
    </row>
    <row r="2350" customFormat="false" ht="15" hidden="false" customHeight="false" outlineLevel="0" collapsed="false">
      <c r="A2350" s="3" t="s">
        <v>404</v>
      </c>
      <c r="B2350" s="3" t="s">
        <v>16</v>
      </c>
      <c r="C2350" s="3" t="s">
        <v>8</v>
      </c>
      <c r="D2350" s="3" t="s">
        <v>18</v>
      </c>
      <c r="E2350" s="3" t="n">
        <v>656.68</v>
      </c>
      <c r="F2350" s="3" t="n">
        <v>7228915</v>
      </c>
      <c r="G2350" s="3" t="n">
        <v>3</v>
      </c>
      <c r="H2350" s="3" t="n">
        <v>4825194.92</v>
      </c>
    </row>
    <row r="2351" customFormat="false" ht="15" hidden="false" customHeight="false" outlineLevel="0" collapsed="false">
      <c r="A2351" s="3" t="s">
        <v>405</v>
      </c>
      <c r="B2351" s="3" t="s">
        <v>16</v>
      </c>
      <c r="C2351" s="3" t="s">
        <v>8</v>
      </c>
      <c r="D2351" s="3" t="s">
        <v>18</v>
      </c>
      <c r="E2351" s="3" t="n">
        <v>686.48</v>
      </c>
      <c r="F2351" s="3" t="n">
        <v>6921053</v>
      </c>
      <c r="G2351" s="3" t="n">
        <v>1</v>
      </c>
      <c r="H2351" s="3" t="n">
        <v>3347780.28</v>
      </c>
    </row>
    <row r="2352" customFormat="false" ht="15" hidden="false" customHeight="false" outlineLevel="0" collapsed="false">
      <c r="A2352" s="3" t="s">
        <v>406</v>
      </c>
      <c r="B2352" s="3" t="s">
        <v>16</v>
      </c>
      <c r="C2352" s="3" t="s">
        <v>8</v>
      </c>
      <c r="D2352" s="3" t="s">
        <v>18</v>
      </c>
      <c r="E2352" s="3" t="n">
        <v>706.95</v>
      </c>
      <c r="F2352" s="3" t="n">
        <v>5276414</v>
      </c>
      <c r="G2352" s="3" t="n">
        <v>2</v>
      </c>
      <c r="H2352" s="3" t="n">
        <v>3319466.79</v>
      </c>
    </row>
    <row r="2353" customFormat="false" ht="15" hidden="false" customHeight="false" outlineLevel="0" collapsed="false">
      <c r="A2353" s="3" t="s">
        <v>407</v>
      </c>
      <c r="B2353" s="3" t="s">
        <v>16</v>
      </c>
      <c r="C2353" s="3" t="s">
        <v>8</v>
      </c>
      <c r="D2353" s="3" t="s">
        <v>18</v>
      </c>
      <c r="E2353" s="3" t="n">
        <v>701.89</v>
      </c>
      <c r="F2353" s="3" t="n">
        <v>3241870</v>
      </c>
      <c r="G2353" s="3" t="n">
        <v>1</v>
      </c>
      <c r="H2353" s="3" t="n">
        <v>1336082.34</v>
      </c>
    </row>
    <row r="2354" customFormat="false" ht="15" hidden="false" customHeight="false" outlineLevel="0" collapsed="false">
      <c r="A2354" s="3" t="s">
        <v>408</v>
      </c>
      <c r="B2354" s="3" t="s">
        <v>16</v>
      </c>
      <c r="C2354" s="3" t="s">
        <v>8</v>
      </c>
      <c r="D2354" s="3" t="s">
        <v>18</v>
      </c>
      <c r="E2354" s="3" t="n">
        <v>715.41</v>
      </c>
      <c r="F2354" s="3" t="n">
        <v>6115391</v>
      </c>
      <c r="G2354" s="3" t="n">
        <v>1</v>
      </c>
      <c r="H2354" s="3" t="n">
        <v>1008073.88</v>
      </c>
    </row>
    <row r="2355" customFormat="false" ht="15" hidden="false" customHeight="false" outlineLevel="0" collapsed="false">
      <c r="A2355" s="3" t="s">
        <v>409</v>
      </c>
      <c r="B2355" s="3" t="s">
        <v>16</v>
      </c>
      <c r="C2355" s="3" t="s">
        <v>8</v>
      </c>
      <c r="D2355" s="3" t="s">
        <v>18</v>
      </c>
      <c r="E2355" s="3" t="n">
        <v>720.84</v>
      </c>
      <c r="F2355" s="3" t="n">
        <v>2191638</v>
      </c>
      <c r="G2355" s="3" t="n">
        <v>2</v>
      </c>
      <c r="H2355" s="3" t="n">
        <v>1854869.82</v>
      </c>
    </row>
    <row r="2356" customFormat="false" ht="15" hidden="false" customHeight="false" outlineLevel="0" collapsed="false">
      <c r="A2356" s="3" t="s">
        <v>410</v>
      </c>
      <c r="B2356" s="3" t="s">
        <v>16</v>
      </c>
      <c r="C2356" s="3" t="s">
        <v>8</v>
      </c>
      <c r="D2356" s="3" t="s">
        <v>18</v>
      </c>
      <c r="E2356" s="3" t="n">
        <v>714.31</v>
      </c>
      <c r="F2356" s="3" t="n">
        <v>7151884</v>
      </c>
      <c r="G2356" s="3" t="n">
        <v>3</v>
      </c>
      <c r="H2356" s="3" t="n">
        <v>2150207.59</v>
      </c>
    </row>
    <row r="2357" customFormat="false" ht="15" hidden="false" customHeight="false" outlineLevel="0" collapsed="false">
      <c r="A2357" s="3" t="s">
        <v>411</v>
      </c>
      <c r="B2357" s="3" t="s">
        <v>16</v>
      </c>
      <c r="C2357" s="3" t="s">
        <v>8</v>
      </c>
      <c r="D2357" s="3" t="s">
        <v>18</v>
      </c>
      <c r="E2357" s="3" t="n">
        <v>721.92</v>
      </c>
      <c r="F2357" s="3" t="n">
        <v>7804675</v>
      </c>
      <c r="G2357" s="3" t="n">
        <v>3</v>
      </c>
      <c r="H2357" s="3" t="n">
        <v>2159343.49</v>
      </c>
    </row>
    <row r="2358" customFormat="false" ht="15" hidden="false" customHeight="false" outlineLevel="0" collapsed="false">
      <c r="A2358" s="3" t="s">
        <v>412</v>
      </c>
      <c r="B2358" s="3" t="s">
        <v>16</v>
      </c>
      <c r="C2358" s="3" t="s">
        <v>8</v>
      </c>
      <c r="D2358" s="3" t="s">
        <v>18</v>
      </c>
      <c r="E2358" s="3" t="n">
        <v>727.98</v>
      </c>
      <c r="F2358" s="3" t="n">
        <v>7126871</v>
      </c>
      <c r="G2358" s="3" t="n">
        <v>3</v>
      </c>
      <c r="H2358" s="3" t="n">
        <v>3111981.82</v>
      </c>
    </row>
    <row r="2359" customFormat="false" ht="15" hidden="false" customHeight="false" outlineLevel="0" collapsed="false">
      <c r="A2359" s="3" t="s">
        <v>413</v>
      </c>
      <c r="B2359" s="3" t="s">
        <v>16</v>
      </c>
      <c r="C2359" s="3" t="s">
        <v>8</v>
      </c>
      <c r="D2359" s="3" t="s">
        <v>18</v>
      </c>
      <c r="E2359" s="3" t="n">
        <v>728.77</v>
      </c>
      <c r="F2359" s="3" t="n">
        <v>7509683</v>
      </c>
      <c r="G2359" s="3" t="n">
        <v>1</v>
      </c>
      <c r="H2359" s="3" t="n">
        <v>405939.42</v>
      </c>
    </row>
    <row r="2360" customFormat="false" ht="15" hidden="false" customHeight="false" outlineLevel="0" collapsed="false">
      <c r="A2360" s="3" t="s">
        <v>414</v>
      </c>
      <c r="B2360" s="3" t="s">
        <v>16</v>
      </c>
      <c r="C2360" s="3" t="s">
        <v>8</v>
      </c>
      <c r="D2360" s="3" t="s">
        <v>18</v>
      </c>
      <c r="E2360" s="3" t="n">
        <v>722.16</v>
      </c>
      <c r="F2360" s="3" t="n">
        <v>860138</v>
      </c>
      <c r="G2360" s="3" t="n">
        <v>1</v>
      </c>
      <c r="H2360" s="3" t="n">
        <v>495415.04</v>
      </c>
    </row>
    <row r="2361" customFormat="false" ht="15" hidden="false" customHeight="false" outlineLevel="0" collapsed="false">
      <c r="A2361" s="3" t="s">
        <v>415</v>
      </c>
      <c r="B2361" s="3" t="s">
        <v>16</v>
      </c>
      <c r="C2361" s="3" t="s">
        <v>8</v>
      </c>
      <c r="D2361" s="3" t="s">
        <v>18</v>
      </c>
      <c r="E2361" s="3" t="n">
        <v>725.16</v>
      </c>
      <c r="F2361" s="3" t="n">
        <v>1714139</v>
      </c>
      <c r="G2361" s="3" t="n">
        <v>2</v>
      </c>
      <c r="H2361" s="3" t="n">
        <v>3206651.44</v>
      </c>
    </row>
    <row r="2362" customFormat="false" ht="15" hidden="false" customHeight="false" outlineLevel="0" collapsed="false">
      <c r="A2362" s="3" t="s">
        <v>416</v>
      </c>
      <c r="B2362" s="3" t="s">
        <v>16</v>
      </c>
      <c r="C2362" s="3" t="s">
        <v>8</v>
      </c>
      <c r="D2362" s="3" t="s">
        <v>18</v>
      </c>
      <c r="E2362" s="3" t="n">
        <v>733.34</v>
      </c>
      <c r="F2362" s="3" t="n">
        <v>3079263</v>
      </c>
      <c r="G2362" s="3" t="n">
        <v>2</v>
      </c>
      <c r="H2362" s="3" t="n">
        <v>1240763.65</v>
      </c>
    </row>
    <row r="2363" customFormat="false" ht="15" hidden="false" customHeight="false" outlineLevel="0" collapsed="false">
      <c r="A2363" s="3" t="s">
        <v>417</v>
      </c>
      <c r="B2363" s="3" t="s">
        <v>16</v>
      </c>
      <c r="C2363" s="3" t="s">
        <v>8</v>
      </c>
      <c r="D2363" s="3" t="s">
        <v>18</v>
      </c>
      <c r="E2363" s="3" t="n">
        <v>716.9</v>
      </c>
      <c r="F2363" s="3" t="n">
        <v>5159844</v>
      </c>
      <c r="G2363" s="3" t="n">
        <v>1</v>
      </c>
      <c r="H2363" s="3" t="n">
        <v>2076912.93</v>
      </c>
    </row>
    <row r="2364" customFormat="false" ht="15" hidden="false" customHeight="false" outlineLevel="0" collapsed="false">
      <c r="A2364" s="3" t="s">
        <v>418</v>
      </c>
      <c r="B2364" s="3" t="s">
        <v>16</v>
      </c>
      <c r="C2364" s="3" t="s">
        <v>8</v>
      </c>
      <c r="D2364" s="3" t="s">
        <v>18</v>
      </c>
      <c r="E2364" s="3" t="n">
        <v>700.04</v>
      </c>
      <c r="F2364" s="3" t="n">
        <v>6263832</v>
      </c>
      <c r="G2364" s="3" t="n">
        <v>2</v>
      </c>
      <c r="H2364" s="3" t="n">
        <v>3794836.6</v>
      </c>
    </row>
    <row r="2365" customFormat="false" ht="15" hidden="false" customHeight="false" outlineLevel="0" collapsed="false">
      <c r="A2365" s="3" t="s">
        <v>419</v>
      </c>
      <c r="B2365" s="3" t="s">
        <v>16</v>
      </c>
      <c r="C2365" s="3" t="s">
        <v>8</v>
      </c>
      <c r="D2365" s="3" t="s">
        <v>18</v>
      </c>
      <c r="E2365" s="3" t="n">
        <v>710.52</v>
      </c>
      <c r="F2365" s="3" t="n">
        <v>4155163</v>
      </c>
      <c r="G2365" s="3" t="n">
        <v>0</v>
      </c>
      <c r="H2365" s="3" t="n">
        <v>0</v>
      </c>
    </row>
    <row r="2366" customFormat="false" ht="15" hidden="false" customHeight="false" outlineLevel="0" collapsed="false">
      <c r="A2366" s="3" t="s">
        <v>420</v>
      </c>
      <c r="B2366" s="3" t="s">
        <v>16</v>
      </c>
      <c r="C2366" s="3" t="s">
        <v>8</v>
      </c>
      <c r="D2366" s="3" t="s">
        <v>18</v>
      </c>
      <c r="E2366" s="3" t="n">
        <v>705.52</v>
      </c>
      <c r="F2366" s="3" t="n">
        <v>3067812</v>
      </c>
      <c r="G2366" s="3" t="n">
        <v>3</v>
      </c>
      <c r="H2366" s="3" t="n">
        <v>2717487.78</v>
      </c>
    </row>
    <row r="2367" customFormat="false" ht="15" hidden="false" customHeight="false" outlineLevel="0" collapsed="false">
      <c r="A2367" s="3" t="s">
        <v>421</v>
      </c>
      <c r="B2367" s="3" t="s">
        <v>16</v>
      </c>
      <c r="C2367" s="3" t="s">
        <v>8</v>
      </c>
      <c r="D2367" s="3" t="s">
        <v>18</v>
      </c>
      <c r="E2367" s="3" t="n">
        <v>701.31</v>
      </c>
      <c r="F2367" s="3" t="n">
        <v>1446711</v>
      </c>
      <c r="G2367" s="3" t="n">
        <v>1</v>
      </c>
      <c r="H2367" s="3" t="n">
        <v>672938.24</v>
      </c>
    </row>
    <row r="2368" customFormat="false" ht="15" hidden="false" customHeight="false" outlineLevel="0" collapsed="false">
      <c r="A2368" s="3" t="s">
        <v>422</v>
      </c>
      <c r="B2368" s="3" t="s">
        <v>16</v>
      </c>
      <c r="C2368" s="3" t="s">
        <v>8</v>
      </c>
      <c r="D2368" s="3" t="s">
        <v>18</v>
      </c>
      <c r="E2368" s="3" t="n">
        <v>701.1</v>
      </c>
      <c r="F2368" s="3" t="n">
        <v>4628485</v>
      </c>
      <c r="G2368" s="3" t="n">
        <v>2</v>
      </c>
      <c r="H2368" s="3" t="n">
        <v>3984479.55</v>
      </c>
    </row>
    <row r="2369" customFormat="false" ht="15" hidden="false" customHeight="false" outlineLevel="0" collapsed="false">
      <c r="A2369" s="3" t="s">
        <v>423</v>
      </c>
      <c r="B2369" s="3" t="s">
        <v>16</v>
      </c>
      <c r="C2369" s="3" t="s">
        <v>8</v>
      </c>
      <c r="D2369" s="3" t="s">
        <v>18</v>
      </c>
      <c r="E2369" s="3" t="n">
        <v>694.17</v>
      </c>
      <c r="F2369" s="3" t="n">
        <v>1122254</v>
      </c>
      <c r="G2369" s="3" t="n">
        <v>0</v>
      </c>
      <c r="H2369" s="3" t="n">
        <v>0</v>
      </c>
    </row>
    <row r="2370" customFormat="false" ht="15" hidden="false" customHeight="false" outlineLevel="0" collapsed="false">
      <c r="A2370" s="3" t="s">
        <v>424</v>
      </c>
      <c r="B2370" s="3" t="s">
        <v>16</v>
      </c>
      <c r="C2370" s="3" t="s">
        <v>8</v>
      </c>
      <c r="D2370" s="3" t="s">
        <v>18</v>
      </c>
      <c r="E2370" s="3" t="n">
        <v>718.86</v>
      </c>
      <c r="F2370" s="3" t="n">
        <v>7559372</v>
      </c>
      <c r="G2370" s="3" t="n">
        <v>1</v>
      </c>
      <c r="H2370" s="3" t="n">
        <v>152669.88</v>
      </c>
    </row>
    <row r="2371" customFormat="false" ht="15" hidden="false" customHeight="false" outlineLevel="0" collapsed="false">
      <c r="A2371" s="3" t="s">
        <v>425</v>
      </c>
      <c r="B2371" s="3" t="s">
        <v>16</v>
      </c>
      <c r="C2371" s="3" t="s">
        <v>8</v>
      </c>
      <c r="D2371" s="3" t="s">
        <v>18</v>
      </c>
      <c r="E2371" s="3" t="n">
        <v>727.73</v>
      </c>
      <c r="F2371" s="3" t="n">
        <v>6000592</v>
      </c>
      <c r="G2371" s="3" t="n">
        <v>1</v>
      </c>
      <c r="H2371" s="3" t="n">
        <v>2878328.88</v>
      </c>
    </row>
    <row r="2372" customFormat="false" ht="15" hidden="false" customHeight="false" outlineLevel="0" collapsed="false">
      <c r="A2372" s="3" t="s">
        <v>426</v>
      </c>
      <c r="B2372" s="3" t="s">
        <v>16</v>
      </c>
      <c r="C2372" s="3" t="s">
        <v>8</v>
      </c>
      <c r="D2372" s="3" t="s">
        <v>18</v>
      </c>
      <c r="E2372" s="3" t="n">
        <v>728</v>
      </c>
      <c r="F2372" s="3" t="n">
        <v>6949446</v>
      </c>
      <c r="G2372" s="3" t="n">
        <v>3</v>
      </c>
      <c r="H2372" s="3" t="n">
        <v>5899660.69</v>
      </c>
    </row>
    <row r="2373" customFormat="false" ht="15" hidden="false" customHeight="false" outlineLevel="0" collapsed="false">
      <c r="A2373" s="3" t="s">
        <v>427</v>
      </c>
      <c r="B2373" s="3" t="s">
        <v>16</v>
      </c>
      <c r="C2373" s="3" t="s">
        <v>8</v>
      </c>
      <c r="D2373" s="3" t="s">
        <v>18</v>
      </c>
      <c r="E2373" s="3" t="n">
        <v>705.12</v>
      </c>
      <c r="F2373" s="3" t="n">
        <v>4481525</v>
      </c>
      <c r="G2373" s="3" t="n">
        <v>3</v>
      </c>
      <c r="H2373" s="3" t="n">
        <v>4854103.1</v>
      </c>
    </row>
    <row r="2374" customFormat="false" ht="15" hidden="false" customHeight="false" outlineLevel="0" collapsed="false">
      <c r="A2374" s="3" t="s">
        <v>428</v>
      </c>
      <c r="B2374" s="3" t="s">
        <v>16</v>
      </c>
      <c r="C2374" s="3" t="s">
        <v>8</v>
      </c>
      <c r="D2374" s="3" t="s">
        <v>18</v>
      </c>
      <c r="E2374" s="3" t="n">
        <v>701.88</v>
      </c>
      <c r="F2374" s="3" t="n">
        <v>5257344</v>
      </c>
      <c r="G2374" s="3" t="n">
        <v>4</v>
      </c>
      <c r="H2374" s="3" t="n">
        <v>3771148.71</v>
      </c>
    </row>
    <row r="2375" customFormat="false" ht="15" hidden="false" customHeight="false" outlineLevel="0" collapsed="false">
      <c r="A2375" s="3" t="s">
        <v>429</v>
      </c>
      <c r="B2375" s="3" t="s">
        <v>16</v>
      </c>
      <c r="C2375" s="3" t="s">
        <v>8</v>
      </c>
      <c r="D2375" s="3" t="s">
        <v>18</v>
      </c>
      <c r="E2375" s="3" t="n">
        <v>684.3</v>
      </c>
      <c r="F2375" s="3" t="n">
        <v>5072491</v>
      </c>
      <c r="G2375" s="3" t="n">
        <v>2</v>
      </c>
      <c r="H2375" s="3" t="n">
        <v>2431192.36</v>
      </c>
    </row>
    <row r="2376" customFormat="false" ht="15" hidden="false" customHeight="false" outlineLevel="0" collapsed="false">
      <c r="A2376" s="3" t="s">
        <v>430</v>
      </c>
      <c r="B2376" s="3" t="s">
        <v>16</v>
      </c>
      <c r="C2376" s="3" t="s">
        <v>8</v>
      </c>
      <c r="D2376" s="3" t="s">
        <v>18</v>
      </c>
      <c r="E2376" s="3" t="n">
        <v>668.6</v>
      </c>
      <c r="F2376" s="3" t="n">
        <v>7616743</v>
      </c>
      <c r="G2376" s="3" t="n">
        <v>1</v>
      </c>
      <c r="H2376" s="3" t="n">
        <v>650596.45</v>
      </c>
    </row>
    <row r="2377" customFormat="false" ht="15" hidden="false" customHeight="false" outlineLevel="0" collapsed="false">
      <c r="A2377" s="3" t="s">
        <v>431</v>
      </c>
      <c r="B2377" s="3" t="s">
        <v>16</v>
      </c>
      <c r="C2377" s="3" t="s">
        <v>8</v>
      </c>
      <c r="D2377" s="3" t="s">
        <v>18</v>
      </c>
      <c r="E2377" s="3" t="n">
        <v>661.46</v>
      </c>
      <c r="F2377" s="3" t="n">
        <v>1520899</v>
      </c>
      <c r="G2377" s="3" t="n">
        <v>3</v>
      </c>
      <c r="H2377" s="3" t="n">
        <v>5162405.2</v>
      </c>
    </row>
    <row r="2378" customFormat="false" ht="15" hidden="false" customHeight="false" outlineLevel="0" collapsed="false">
      <c r="A2378" s="3" t="s">
        <v>432</v>
      </c>
      <c r="B2378" s="3" t="s">
        <v>16</v>
      </c>
      <c r="C2378" s="3" t="s">
        <v>8</v>
      </c>
      <c r="D2378" s="3" t="s">
        <v>18</v>
      </c>
      <c r="E2378" s="3" t="n">
        <v>686.3</v>
      </c>
      <c r="F2378" s="3" t="n">
        <v>4668180</v>
      </c>
      <c r="G2378" s="3" t="n">
        <v>4</v>
      </c>
      <c r="H2378" s="3" t="n">
        <v>6826667.43</v>
      </c>
    </row>
    <row r="2379" customFormat="false" ht="15" hidden="false" customHeight="false" outlineLevel="0" collapsed="false">
      <c r="A2379" s="3" t="s">
        <v>433</v>
      </c>
      <c r="B2379" s="3" t="s">
        <v>16</v>
      </c>
      <c r="C2379" s="3" t="s">
        <v>8</v>
      </c>
      <c r="D2379" s="3" t="s">
        <v>18</v>
      </c>
      <c r="E2379" s="3" t="n">
        <v>676.07</v>
      </c>
      <c r="F2379" s="3" t="n">
        <v>3577816</v>
      </c>
      <c r="G2379" s="3" t="n">
        <v>8</v>
      </c>
      <c r="H2379" s="3" t="n">
        <v>18788832.59</v>
      </c>
    </row>
    <row r="2380" customFormat="false" ht="15" hidden="false" customHeight="false" outlineLevel="0" collapsed="false">
      <c r="A2380" s="3" t="s">
        <v>434</v>
      </c>
      <c r="B2380" s="3" t="s">
        <v>16</v>
      </c>
      <c r="C2380" s="3" t="s">
        <v>8</v>
      </c>
      <c r="D2380" s="3" t="s">
        <v>18</v>
      </c>
      <c r="E2380" s="3" t="n">
        <v>701.91</v>
      </c>
      <c r="F2380" s="3" t="n">
        <v>6552412</v>
      </c>
      <c r="G2380" s="3" t="n">
        <v>2</v>
      </c>
      <c r="H2380" s="3" t="n">
        <v>5098006.52</v>
      </c>
    </row>
    <row r="2381" customFormat="false" ht="15" hidden="false" customHeight="false" outlineLevel="0" collapsed="false">
      <c r="A2381" s="3" t="s">
        <v>435</v>
      </c>
      <c r="B2381" s="3" t="s">
        <v>16</v>
      </c>
      <c r="C2381" s="3" t="s">
        <v>8</v>
      </c>
      <c r="D2381" s="3" t="s">
        <v>18</v>
      </c>
      <c r="E2381" s="3" t="n">
        <v>711.22</v>
      </c>
      <c r="F2381" s="3" t="n">
        <v>1950284</v>
      </c>
      <c r="G2381" s="3" t="n">
        <v>4</v>
      </c>
      <c r="H2381" s="3" t="n">
        <v>6200152.04</v>
      </c>
    </row>
    <row r="2382" customFormat="false" ht="15" hidden="false" customHeight="false" outlineLevel="0" collapsed="false">
      <c r="A2382" s="3" t="s">
        <v>436</v>
      </c>
      <c r="B2382" s="3" t="s">
        <v>16</v>
      </c>
      <c r="C2382" s="3" t="s">
        <v>8</v>
      </c>
      <c r="D2382" s="3" t="s">
        <v>18</v>
      </c>
      <c r="E2382" s="3" t="n">
        <v>708.67</v>
      </c>
      <c r="F2382" s="3" t="n">
        <v>2571634</v>
      </c>
      <c r="G2382" s="3" t="n">
        <v>1</v>
      </c>
      <c r="H2382" s="3" t="n">
        <v>3039179.1</v>
      </c>
    </row>
    <row r="2383" customFormat="false" ht="15" hidden="false" customHeight="false" outlineLevel="0" collapsed="false">
      <c r="A2383" s="3" t="s">
        <v>437</v>
      </c>
      <c r="B2383" s="3" t="s">
        <v>16</v>
      </c>
      <c r="C2383" s="3" t="s">
        <v>8</v>
      </c>
      <c r="D2383" s="3" t="s">
        <v>18</v>
      </c>
      <c r="E2383" s="3" t="n">
        <v>714.12</v>
      </c>
      <c r="F2383" s="3" t="n">
        <v>3825360</v>
      </c>
      <c r="G2383" s="3" t="n">
        <v>0</v>
      </c>
      <c r="H2383" s="3" t="n">
        <v>0</v>
      </c>
    </row>
    <row r="2384" customFormat="false" ht="15" hidden="false" customHeight="false" outlineLevel="0" collapsed="false">
      <c r="A2384" s="3" t="s">
        <v>438</v>
      </c>
      <c r="B2384" s="3" t="s">
        <v>16</v>
      </c>
      <c r="C2384" s="3" t="s">
        <v>8</v>
      </c>
      <c r="D2384" s="3" t="s">
        <v>18</v>
      </c>
      <c r="E2384" s="3" t="n">
        <v>710.34</v>
      </c>
      <c r="F2384" s="3" t="n">
        <v>1379690</v>
      </c>
      <c r="G2384" s="3" t="n">
        <v>0</v>
      </c>
      <c r="H2384" s="3" t="n">
        <v>0</v>
      </c>
    </row>
    <row r="2385" customFormat="false" ht="15" hidden="false" customHeight="false" outlineLevel="0" collapsed="false">
      <c r="A2385" s="3" t="s">
        <v>439</v>
      </c>
      <c r="B2385" s="3" t="s">
        <v>16</v>
      </c>
      <c r="C2385" s="3" t="s">
        <v>8</v>
      </c>
      <c r="D2385" s="3" t="s">
        <v>18</v>
      </c>
      <c r="E2385" s="3" t="n">
        <v>708.45</v>
      </c>
      <c r="F2385" s="3" t="n">
        <v>2741166</v>
      </c>
      <c r="G2385" s="3" t="n">
        <v>2</v>
      </c>
      <c r="H2385" s="3" t="n">
        <v>3379238.78</v>
      </c>
    </row>
    <row r="2386" customFormat="false" ht="15" hidden="false" customHeight="false" outlineLevel="0" collapsed="false">
      <c r="A2386" s="3" t="s">
        <v>440</v>
      </c>
      <c r="B2386" s="3" t="s">
        <v>16</v>
      </c>
      <c r="C2386" s="3" t="s">
        <v>8</v>
      </c>
      <c r="D2386" s="3" t="s">
        <v>18</v>
      </c>
      <c r="E2386" s="3" t="n">
        <v>714.3</v>
      </c>
      <c r="F2386" s="3" t="n">
        <v>1028020</v>
      </c>
      <c r="G2386" s="3" t="n">
        <v>1</v>
      </c>
      <c r="H2386" s="3" t="n">
        <v>2201282.09</v>
      </c>
    </row>
    <row r="2387" customFormat="false" ht="15" hidden="false" customHeight="false" outlineLevel="0" collapsed="false">
      <c r="A2387" s="3" t="s">
        <v>441</v>
      </c>
      <c r="B2387" s="3" t="s">
        <v>16</v>
      </c>
      <c r="C2387" s="3" t="s">
        <v>8</v>
      </c>
      <c r="D2387" s="3" t="s">
        <v>18</v>
      </c>
      <c r="E2387" s="3" t="n">
        <v>742.64</v>
      </c>
      <c r="F2387" s="3" t="n">
        <v>3361262</v>
      </c>
      <c r="G2387" s="3" t="n">
        <v>3</v>
      </c>
      <c r="H2387" s="3" t="n">
        <v>5972818.91</v>
      </c>
    </row>
    <row r="2388" customFormat="false" ht="15" hidden="false" customHeight="false" outlineLevel="0" collapsed="false">
      <c r="A2388" s="3" t="s">
        <v>442</v>
      </c>
      <c r="B2388" s="3" t="s">
        <v>16</v>
      </c>
      <c r="C2388" s="3" t="s">
        <v>8</v>
      </c>
      <c r="D2388" s="3" t="s">
        <v>18</v>
      </c>
      <c r="E2388" s="3" t="n">
        <v>739.13</v>
      </c>
      <c r="F2388" s="3" t="n">
        <v>4887339</v>
      </c>
      <c r="G2388" s="3" t="n">
        <v>3</v>
      </c>
      <c r="H2388" s="3" t="n">
        <v>5871641.32</v>
      </c>
    </row>
    <row r="2389" customFormat="false" ht="15" hidden="false" customHeight="false" outlineLevel="0" collapsed="false">
      <c r="A2389" s="3" t="s">
        <v>443</v>
      </c>
      <c r="B2389" s="3" t="s">
        <v>16</v>
      </c>
      <c r="C2389" s="3" t="s">
        <v>8</v>
      </c>
      <c r="D2389" s="3" t="s">
        <v>18</v>
      </c>
      <c r="E2389" s="3" t="n">
        <v>754.03</v>
      </c>
      <c r="F2389" s="3" t="n">
        <v>1272876</v>
      </c>
      <c r="G2389" s="3" t="n">
        <v>3</v>
      </c>
      <c r="H2389" s="3" t="n">
        <v>4038987.76</v>
      </c>
    </row>
    <row r="2390" customFormat="false" ht="15" hidden="false" customHeight="false" outlineLevel="0" collapsed="false">
      <c r="A2390" s="3" t="s">
        <v>444</v>
      </c>
      <c r="B2390" s="3" t="s">
        <v>16</v>
      </c>
      <c r="C2390" s="3" t="s">
        <v>8</v>
      </c>
      <c r="D2390" s="3" t="s">
        <v>18</v>
      </c>
      <c r="E2390" s="3" t="n">
        <v>739.79</v>
      </c>
      <c r="F2390" s="3" t="n">
        <v>3219120</v>
      </c>
      <c r="G2390" s="3" t="n">
        <v>3</v>
      </c>
      <c r="H2390" s="3" t="n">
        <v>4683243.44</v>
      </c>
    </row>
    <row r="2391" customFormat="false" ht="15" hidden="false" customHeight="false" outlineLevel="0" collapsed="false">
      <c r="A2391" s="3" t="s">
        <v>445</v>
      </c>
      <c r="B2391" s="3" t="s">
        <v>16</v>
      </c>
      <c r="C2391" s="3" t="s">
        <v>8</v>
      </c>
      <c r="D2391" s="3" t="s">
        <v>18</v>
      </c>
      <c r="E2391" s="3" t="n">
        <v>753.56</v>
      </c>
      <c r="F2391" s="3" t="n">
        <v>5285449</v>
      </c>
      <c r="G2391" s="3" t="n">
        <v>1</v>
      </c>
      <c r="H2391" s="3" t="n">
        <v>3206384.35</v>
      </c>
    </row>
    <row r="2392" customFormat="false" ht="15" hidden="false" customHeight="false" outlineLevel="0" collapsed="false">
      <c r="A2392" s="3" t="s">
        <v>446</v>
      </c>
      <c r="B2392" s="3" t="s">
        <v>16</v>
      </c>
      <c r="C2392" s="3" t="s">
        <v>8</v>
      </c>
      <c r="D2392" s="3" t="s">
        <v>18</v>
      </c>
      <c r="E2392" s="3" t="n">
        <v>739.25</v>
      </c>
      <c r="F2392" s="3" t="n">
        <v>2568992</v>
      </c>
      <c r="G2392" s="3" t="n">
        <v>3</v>
      </c>
      <c r="H2392" s="3" t="n">
        <v>7494768.94</v>
      </c>
    </row>
    <row r="2393" customFormat="false" ht="15" hidden="false" customHeight="false" outlineLevel="0" collapsed="false">
      <c r="A2393" s="3" t="s">
        <v>447</v>
      </c>
      <c r="B2393" s="3" t="s">
        <v>16</v>
      </c>
      <c r="C2393" s="3" t="s">
        <v>8</v>
      </c>
      <c r="D2393" s="3" t="s">
        <v>18</v>
      </c>
      <c r="E2393" s="3" t="n">
        <v>739.44</v>
      </c>
      <c r="F2393" s="3" t="n">
        <v>1123200</v>
      </c>
      <c r="G2393" s="3" t="n">
        <v>2</v>
      </c>
      <c r="H2393" s="3" t="n">
        <v>3855322.72</v>
      </c>
    </row>
    <row r="2394" customFormat="false" ht="15" hidden="false" customHeight="false" outlineLevel="0" collapsed="false">
      <c r="A2394" s="3" t="s">
        <v>448</v>
      </c>
      <c r="B2394" s="3" t="s">
        <v>16</v>
      </c>
      <c r="C2394" s="3" t="s">
        <v>8</v>
      </c>
      <c r="D2394" s="3" t="s">
        <v>18</v>
      </c>
      <c r="E2394" s="3" t="n">
        <v>755.64</v>
      </c>
      <c r="F2394" s="3" t="n">
        <v>4212320</v>
      </c>
      <c r="G2394" s="3" t="n">
        <v>2</v>
      </c>
      <c r="H2394" s="3" t="n">
        <v>2897193.75</v>
      </c>
    </row>
    <row r="2395" customFormat="false" ht="15" hidden="false" customHeight="false" outlineLevel="0" collapsed="false">
      <c r="A2395" s="3" t="s">
        <v>449</v>
      </c>
      <c r="B2395" s="3" t="s">
        <v>16</v>
      </c>
      <c r="C2395" s="3" t="s">
        <v>8</v>
      </c>
      <c r="D2395" s="3" t="s">
        <v>18</v>
      </c>
      <c r="E2395" s="3" t="n">
        <v>739.08</v>
      </c>
      <c r="F2395" s="3" t="n">
        <v>4705030</v>
      </c>
      <c r="G2395" s="3" t="n">
        <v>4</v>
      </c>
      <c r="H2395" s="3" t="n">
        <v>4075792.84</v>
      </c>
    </row>
    <row r="2396" customFormat="false" ht="15" hidden="false" customHeight="false" outlineLevel="0" collapsed="false">
      <c r="A2396" s="3" t="s">
        <v>450</v>
      </c>
      <c r="B2396" s="3" t="s">
        <v>16</v>
      </c>
      <c r="C2396" s="3" t="s">
        <v>8</v>
      </c>
      <c r="D2396" s="3" t="s">
        <v>18</v>
      </c>
      <c r="E2396" s="3" t="n">
        <v>728.77</v>
      </c>
      <c r="F2396" s="3" t="n">
        <v>7439323</v>
      </c>
      <c r="G2396" s="3" t="n">
        <v>2</v>
      </c>
      <c r="H2396" s="3" t="n">
        <v>2712579.84</v>
      </c>
    </row>
    <row r="2397" customFormat="false" ht="15" hidden="false" customHeight="false" outlineLevel="0" collapsed="false">
      <c r="A2397" s="3" t="s">
        <v>451</v>
      </c>
      <c r="B2397" s="3" t="s">
        <v>16</v>
      </c>
      <c r="C2397" s="3" t="s">
        <v>8</v>
      </c>
      <c r="D2397" s="3" t="s">
        <v>18</v>
      </c>
      <c r="E2397" s="3" t="n">
        <v>715.94</v>
      </c>
      <c r="F2397" s="3" t="n">
        <v>4817191</v>
      </c>
      <c r="G2397" s="3" t="n">
        <v>5</v>
      </c>
      <c r="H2397" s="3" t="n">
        <v>3391212.46</v>
      </c>
    </row>
    <row r="2398" customFormat="false" ht="15" hidden="false" customHeight="false" outlineLevel="0" collapsed="false">
      <c r="A2398" s="3" t="s">
        <v>452</v>
      </c>
      <c r="B2398" s="3" t="s">
        <v>16</v>
      </c>
      <c r="C2398" s="3" t="s">
        <v>8</v>
      </c>
      <c r="D2398" s="3" t="s">
        <v>18</v>
      </c>
      <c r="E2398" s="3" t="n">
        <v>728.05</v>
      </c>
      <c r="F2398" s="3" t="n">
        <v>5544570</v>
      </c>
      <c r="G2398" s="3" t="n">
        <v>0</v>
      </c>
      <c r="H2398" s="3" t="n">
        <v>0</v>
      </c>
    </row>
    <row r="2399" customFormat="false" ht="15" hidden="false" customHeight="false" outlineLevel="0" collapsed="false">
      <c r="A2399" s="3" t="s">
        <v>453</v>
      </c>
      <c r="B2399" s="3" t="s">
        <v>16</v>
      </c>
      <c r="C2399" s="3" t="s">
        <v>8</v>
      </c>
      <c r="D2399" s="3" t="s">
        <v>18</v>
      </c>
      <c r="E2399" s="3" t="n">
        <v>739.69</v>
      </c>
      <c r="F2399" s="3" t="n">
        <v>6411022</v>
      </c>
      <c r="G2399" s="3" t="n">
        <v>4</v>
      </c>
      <c r="H2399" s="3" t="n">
        <v>8962386.74</v>
      </c>
    </row>
    <row r="2400" customFormat="false" ht="15" hidden="false" customHeight="false" outlineLevel="0" collapsed="false">
      <c r="A2400" s="3" t="s">
        <v>454</v>
      </c>
      <c r="B2400" s="3" t="s">
        <v>16</v>
      </c>
      <c r="C2400" s="3" t="s">
        <v>8</v>
      </c>
      <c r="D2400" s="3" t="s">
        <v>18</v>
      </c>
      <c r="E2400" s="3" t="n">
        <v>732.12</v>
      </c>
      <c r="F2400" s="3" t="n">
        <v>7551477</v>
      </c>
      <c r="G2400" s="3" t="n">
        <v>1</v>
      </c>
      <c r="H2400" s="3" t="n">
        <v>3247237.76</v>
      </c>
    </row>
    <row r="2401" customFormat="false" ht="15" hidden="false" customHeight="false" outlineLevel="0" collapsed="false">
      <c r="A2401" s="3" t="s">
        <v>455</v>
      </c>
      <c r="B2401" s="3" t="s">
        <v>16</v>
      </c>
      <c r="C2401" s="3" t="s">
        <v>8</v>
      </c>
      <c r="D2401" s="3" t="s">
        <v>18</v>
      </c>
      <c r="E2401" s="3" t="n">
        <v>739.63</v>
      </c>
      <c r="F2401" s="3" t="n">
        <v>4751974</v>
      </c>
      <c r="G2401" s="3" t="n">
        <v>3</v>
      </c>
      <c r="H2401" s="3" t="n">
        <v>4301673.15</v>
      </c>
    </row>
    <row r="2402" customFormat="false" ht="15" hidden="false" customHeight="false" outlineLevel="0" collapsed="false">
      <c r="A2402" s="3" t="s">
        <v>456</v>
      </c>
      <c r="B2402" s="3" t="s">
        <v>16</v>
      </c>
      <c r="C2402" s="3" t="s">
        <v>8</v>
      </c>
      <c r="D2402" s="3" t="s">
        <v>18</v>
      </c>
      <c r="E2402" s="3" t="n">
        <v>722.72</v>
      </c>
      <c r="F2402" s="3" t="n">
        <v>7405022</v>
      </c>
      <c r="G2402" s="3" t="n">
        <v>4</v>
      </c>
      <c r="H2402" s="3" t="n">
        <v>9535042.68</v>
      </c>
    </row>
    <row r="2403" customFormat="false" ht="15" hidden="false" customHeight="false" outlineLevel="0" collapsed="false">
      <c r="A2403" s="3" t="s">
        <v>457</v>
      </c>
      <c r="B2403" s="3" t="s">
        <v>16</v>
      </c>
      <c r="C2403" s="3" t="s">
        <v>8</v>
      </c>
      <c r="D2403" s="3" t="s">
        <v>18</v>
      </c>
      <c r="E2403" s="3" t="n">
        <v>729.8</v>
      </c>
      <c r="F2403" s="3" t="n">
        <v>3080372</v>
      </c>
      <c r="G2403" s="3" t="n">
        <v>0</v>
      </c>
      <c r="H2403" s="3" t="n">
        <v>0</v>
      </c>
    </row>
    <row r="2404" customFormat="false" ht="15" hidden="false" customHeight="false" outlineLevel="0" collapsed="false">
      <c r="A2404" s="3" t="s">
        <v>458</v>
      </c>
      <c r="B2404" s="3" t="s">
        <v>16</v>
      </c>
      <c r="C2404" s="3" t="s">
        <v>8</v>
      </c>
      <c r="D2404" s="3" t="s">
        <v>18</v>
      </c>
      <c r="E2404" s="3" t="n">
        <v>710.04</v>
      </c>
      <c r="F2404" s="3" t="n">
        <v>858493</v>
      </c>
      <c r="G2404" s="3" t="n">
        <v>2</v>
      </c>
      <c r="H2404" s="3" t="n">
        <v>5847775.28</v>
      </c>
    </row>
    <row r="2405" customFormat="false" ht="15" hidden="false" customHeight="false" outlineLevel="0" collapsed="false">
      <c r="A2405" s="3" t="s">
        <v>459</v>
      </c>
      <c r="B2405" s="3" t="s">
        <v>16</v>
      </c>
      <c r="C2405" s="3" t="s">
        <v>8</v>
      </c>
      <c r="D2405" s="3" t="s">
        <v>18</v>
      </c>
      <c r="E2405" s="3" t="n">
        <v>672.51</v>
      </c>
      <c r="F2405" s="3" t="n">
        <v>6281066</v>
      </c>
      <c r="G2405" s="3" t="n">
        <v>1</v>
      </c>
      <c r="H2405" s="3" t="n">
        <v>431277.62</v>
      </c>
    </row>
    <row r="2406" customFormat="false" ht="15" hidden="false" customHeight="false" outlineLevel="0" collapsed="false">
      <c r="A2406" s="3" t="s">
        <v>460</v>
      </c>
      <c r="B2406" s="3" t="s">
        <v>16</v>
      </c>
      <c r="C2406" s="3" t="s">
        <v>8</v>
      </c>
      <c r="D2406" s="3" t="s">
        <v>18</v>
      </c>
      <c r="E2406" s="3" t="n">
        <v>682.47</v>
      </c>
      <c r="F2406" s="3" t="n">
        <v>3114043</v>
      </c>
      <c r="G2406" s="3" t="n">
        <v>1</v>
      </c>
      <c r="H2406" s="3" t="n">
        <v>545785.06</v>
      </c>
    </row>
    <row r="2407" customFormat="false" ht="15" hidden="false" customHeight="false" outlineLevel="0" collapsed="false">
      <c r="A2407" s="3" t="s">
        <v>461</v>
      </c>
      <c r="B2407" s="3" t="s">
        <v>16</v>
      </c>
      <c r="C2407" s="3" t="s">
        <v>8</v>
      </c>
      <c r="D2407" s="3" t="s">
        <v>18</v>
      </c>
      <c r="E2407" s="3" t="n">
        <v>692.28</v>
      </c>
      <c r="F2407" s="3" t="n">
        <v>6048944</v>
      </c>
      <c r="G2407" s="3" t="n">
        <v>0</v>
      </c>
      <c r="H2407" s="3" t="n">
        <v>0</v>
      </c>
    </row>
    <row r="2408" customFormat="false" ht="15" hidden="false" customHeight="false" outlineLevel="0" collapsed="false">
      <c r="A2408" s="3" t="s">
        <v>462</v>
      </c>
      <c r="B2408" s="3" t="s">
        <v>16</v>
      </c>
      <c r="C2408" s="3" t="s">
        <v>8</v>
      </c>
      <c r="D2408" s="3" t="s">
        <v>18</v>
      </c>
      <c r="E2408" s="3" t="n">
        <v>670.57</v>
      </c>
      <c r="F2408" s="3" t="n">
        <v>1259736</v>
      </c>
      <c r="G2408" s="3" t="n">
        <v>1</v>
      </c>
      <c r="H2408" s="3" t="n">
        <v>706880.88</v>
      </c>
    </row>
    <row r="2409" customFormat="false" ht="15" hidden="false" customHeight="false" outlineLevel="0" collapsed="false">
      <c r="A2409" s="3" t="s">
        <v>463</v>
      </c>
      <c r="B2409" s="3" t="s">
        <v>16</v>
      </c>
      <c r="C2409" s="3" t="s">
        <v>8</v>
      </c>
      <c r="D2409" s="3" t="s">
        <v>18</v>
      </c>
      <c r="E2409" s="3" t="n">
        <v>667.87</v>
      </c>
      <c r="F2409" s="3" t="n">
        <v>3370222</v>
      </c>
      <c r="G2409" s="3" t="n">
        <v>1</v>
      </c>
      <c r="H2409" s="3" t="n">
        <v>189946.8</v>
      </c>
    </row>
    <row r="2410" customFormat="false" ht="15" hidden="false" customHeight="false" outlineLevel="0" collapsed="false">
      <c r="A2410" s="3" t="s">
        <v>464</v>
      </c>
      <c r="B2410" s="3" t="s">
        <v>16</v>
      </c>
      <c r="C2410" s="3" t="s">
        <v>8</v>
      </c>
      <c r="D2410" s="3" t="s">
        <v>18</v>
      </c>
      <c r="E2410" s="3" t="n">
        <v>651.28</v>
      </c>
      <c r="F2410" s="3" t="n">
        <v>6544231</v>
      </c>
      <c r="G2410" s="3" t="n">
        <v>1</v>
      </c>
      <c r="H2410" s="3" t="n">
        <v>2932537.3</v>
      </c>
    </row>
    <row r="2411" customFormat="false" ht="15" hidden="false" customHeight="false" outlineLevel="0" collapsed="false">
      <c r="A2411" s="3" t="s">
        <v>465</v>
      </c>
      <c r="B2411" s="3" t="s">
        <v>16</v>
      </c>
      <c r="C2411" s="3" t="s">
        <v>8</v>
      </c>
      <c r="D2411" s="3" t="s">
        <v>18</v>
      </c>
      <c r="E2411" s="3" t="n">
        <v>667.18</v>
      </c>
      <c r="F2411" s="3" t="n">
        <v>4863851</v>
      </c>
      <c r="G2411" s="3" t="n">
        <v>3</v>
      </c>
      <c r="H2411" s="3" t="n">
        <v>4706911.81</v>
      </c>
    </row>
    <row r="2412" customFormat="false" ht="15" hidden="false" customHeight="false" outlineLevel="0" collapsed="false">
      <c r="A2412" s="3" t="s">
        <v>466</v>
      </c>
      <c r="B2412" s="3" t="s">
        <v>16</v>
      </c>
      <c r="C2412" s="3" t="s">
        <v>8</v>
      </c>
      <c r="D2412" s="3" t="s">
        <v>18</v>
      </c>
      <c r="E2412" s="3" t="n">
        <v>655.24</v>
      </c>
      <c r="F2412" s="3" t="n">
        <v>6175779</v>
      </c>
      <c r="G2412" s="3" t="n">
        <v>5</v>
      </c>
      <c r="H2412" s="3" t="n">
        <v>8491685.23</v>
      </c>
    </row>
    <row r="2413" customFormat="false" ht="15" hidden="false" customHeight="false" outlineLevel="0" collapsed="false">
      <c r="A2413" s="3" t="s">
        <v>467</v>
      </c>
      <c r="B2413" s="3" t="s">
        <v>16</v>
      </c>
      <c r="C2413" s="3" t="s">
        <v>8</v>
      </c>
      <c r="D2413" s="3" t="s">
        <v>18</v>
      </c>
      <c r="E2413" s="3" t="n">
        <v>644.02</v>
      </c>
      <c r="F2413" s="3" t="n">
        <v>4984770</v>
      </c>
      <c r="G2413" s="3" t="n">
        <v>4</v>
      </c>
      <c r="H2413" s="3" t="n">
        <v>7581202.12</v>
      </c>
    </row>
    <row r="2414" customFormat="false" ht="15" hidden="false" customHeight="false" outlineLevel="0" collapsed="false">
      <c r="A2414" s="3" t="s">
        <v>468</v>
      </c>
      <c r="B2414" s="3" t="s">
        <v>16</v>
      </c>
      <c r="C2414" s="3" t="s">
        <v>8</v>
      </c>
      <c r="D2414" s="3" t="s">
        <v>18</v>
      </c>
      <c r="E2414" s="3" t="n">
        <v>641.54</v>
      </c>
      <c r="F2414" s="3" t="n">
        <v>5869160</v>
      </c>
      <c r="G2414" s="3" t="n">
        <v>2</v>
      </c>
      <c r="H2414" s="3" t="n">
        <v>1631117.92</v>
      </c>
    </row>
    <row r="2415" customFormat="false" ht="15" hidden="false" customHeight="false" outlineLevel="0" collapsed="false">
      <c r="A2415" s="3" t="s">
        <v>469</v>
      </c>
      <c r="B2415" s="3" t="s">
        <v>16</v>
      </c>
      <c r="C2415" s="3" t="s">
        <v>8</v>
      </c>
      <c r="D2415" s="3" t="s">
        <v>18</v>
      </c>
      <c r="E2415" s="3" t="n">
        <v>630.49</v>
      </c>
      <c r="F2415" s="3" t="n">
        <v>6609298</v>
      </c>
      <c r="G2415" s="3" t="n">
        <v>1</v>
      </c>
      <c r="H2415" s="3" t="n">
        <v>225754.8</v>
      </c>
    </row>
    <row r="2416" customFormat="false" ht="15" hidden="false" customHeight="false" outlineLevel="0" collapsed="false">
      <c r="A2416" s="3" t="s">
        <v>470</v>
      </c>
      <c r="B2416" s="3" t="s">
        <v>16</v>
      </c>
      <c r="C2416" s="3" t="s">
        <v>8</v>
      </c>
      <c r="D2416" s="3" t="s">
        <v>18</v>
      </c>
      <c r="E2416" s="3" t="n">
        <v>628.45</v>
      </c>
      <c r="F2416" s="3" t="n">
        <v>1116587</v>
      </c>
      <c r="G2416" s="3" t="n">
        <v>4</v>
      </c>
      <c r="H2416" s="3" t="n">
        <v>7935480.54</v>
      </c>
    </row>
    <row r="2417" customFormat="false" ht="15" hidden="false" customHeight="false" outlineLevel="0" collapsed="false">
      <c r="A2417" s="3" t="s">
        <v>471</v>
      </c>
      <c r="B2417" s="3" t="s">
        <v>16</v>
      </c>
      <c r="C2417" s="3" t="s">
        <v>8</v>
      </c>
      <c r="D2417" s="3" t="s">
        <v>18</v>
      </c>
      <c r="E2417" s="3" t="n">
        <v>640.98</v>
      </c>
      <c r="F2417" s="3" t="n">
        <v>2553412</v>
      </c>
      <c r="G2417" s="3" t="n">
        <v>4</v>
      </c>
      <c r="H2417" s="3" t="n">
        <v>6098709.72</v>
      </c>
    </row>
    <row r="2418" customFormat="false" ht="15" hidden="false" customHeight="false" outlineLevel="0" collapsed="false">
      <c r="A2418" s="3" t="s">
        <v>472</v>
      </c>
      <c r="B2418" s="3" t="s">
        <v>16</v>
      </c>
      <c r="C2418" s="3" t="s">
        <v>8</v>
      </c>
      <c r="D2418" s="3" t="s">
        <v>18</v>
      </c>
      <c r="E2418" s="3" t="n">
        <v>641.25</v>
      </c>
      <c r="F2418" s="3" t="n">
        <v>2340138</v>
      </c>
      <c r="G2418" s="3" t="n">
        <v>3</v>
      </c>
      <c r="H2418" s="3" t="n">
        <v>4168004.99</v>
      </c>
    </row>
    <row r="2419" customFormat="false" ht="15" hidden="false" customHeight="false" outlineLevel="0" collapsed="false">
      <c r="A2419" s="3" t="s">
        <v>473</v>
      </c>
      <c r="B2419" s="3" t="s">
        <v>16</v>
      </c>
      <c r="C2419" s="3" t="s">
        <v>8</v>
      </c>
      <c r="D2419" s="3" t="s">
        <v>18</v>
      </c>
      <c r="E2419" s="3" t="n">
        <v>644.08</v>
      </c>
      <c r="F2419" s="3" t="n">
        <v>655804</v>
      </c>
      <c r="G2419" s="3" t="n">
        <v>5</v>
      </c>
      <c r="H2419" s="3" t="n">
        <v>10896551.29</v>
      </c>
    </row>
    <row r="2420" customFormat="false" ht="15" hidden="false" customHeight="false" outlineLevel="0" collapsed="false">
      <c r="A2420" s="3" t="s">
        <v>474</v>
      </c>
      <c r="B2420" s="3" t="s">
        <v>16</v>
      </c>
      <c r="C2420" s="3" t="s">
        <v>8</v>
      </c>
      <c r="D2420" s="3" t="s">
        <v>18</v>
      </c>
      <c r="E2420" s="3" t="n">
        <v>660.95</v>
      </c>
      <c r="F2420" s="3" t="n">
        <v>4634196</v>
      </c>
      <c r="G2420" s="3" t="n">
        <v>1</v>
      </c>
      <c r="H2420" s="3" t="n">
        <v>3099040.23</v>
      </c>
    </row>
    <row r="2421" customFormat="false" ht="15" hidden="false" customHeight="false" outlineLevel="0" collapsed="false">
      <c r="A2421" s="3" t="s">
        <v>475</v>
      </c>
      <c r="B2421" s="3" t="s">
        <v>16</v>
      </c>
      <c r="C2421" s="3" t="s">
        <v>8</v>
      </c>
      <c r="D2421" s="3" t="s">
        <v>18</v>
      </c>
      <c r="E2421" s="3" t="n">
        <v>650.1</v>
      </c>
      <c r="F2421" s="3" t="n">
        <v>7164531</v>
      </c>
      <c r="G2421" s="3" t="n">
        <v>6</v>
      </c>
      <c r="H2421" s="3" t="n">
        <v>5747287.7</v>
      </c>
    </row>
    <row r="2422" customFormat="false" ht="15" hidden="false" customHeight="false" outlineLevel="0" collapsed="false">
      <c r="A2422" s="3" t="s">
        <v>476</v>
      </c>
      <c r="B2422" s="3" t="s">
        <v>16</v>
      </c>
      <c r="C2422" s="3" t="s">
        <v>8</v>
      </c>
      <c r="D2422" s="3" t="s">
        <v>18</v>
      </c>
      <c r="E2422" s="3" t="n">
        <v>645.41</v>
      </c>
      <c r="F2422" s="3" t="n">
        <v>7864371</v>
      </c>
      <c r="G2422" s="3" t="n">
        <v>1</v>
      </c>
      <c r="H2422" s="3" t="n">
        <v>1349913.18</v>
      </c>
    </row>
    <row r="2423" customFormat="false" ht="15" hidden="false" customHeight="false" outlineLevel="0" collapsed="false">
      <c r="A2423" s="3" t="s">
        <v>477</v>
      </c>
      <c r="B2423" s="3" t="s">
        <v>16</v>
      </c>
      <c r="C2423" s="3" t="s">
        <v>8</v>
      </c>
      <c r="D2423" s="3" t="s">
        <v>18</v>
      </c>
      <c r="E2423" s="3" t="n">
        <v>648.71</v>
      </c>
      <c r="F2423" s="3" t="n">
        <v>2901160</v>
      </c>
      <c r="G2423" s="3" t="n">
        <v>2</v>
      </c>
      <c r="H2423" s="3" t="n">
        <v>4820529.91</v>
      </c>
    </row>
    <row r="2424" customFormat="false" ht="15" hidden="false" customHeight="false" outlineLevel="0" collapsed="false">
      <c r="A2424" s="3" t="s">
        <v>478</v>
      </c>
      <c r="B2424" s="3" t="s">
        <v>16</v>
      </c>
      <c r="C2424" s="3" t="s">
        <v>8</v>
      </c>
      <c r="D2424" s="3" t="s">
        <v>18</v>
      </c>
      <c r="E2424" s="3" t="n">
        <v>640.4</v>
      </c>
      <c r="F2424" s="3" t="n">
        <v>6949585</v>
      </c>
      <c r="G2424" s="3" t="n">
        <v>2</v>
      </c>
      <c r="H2424" s="3" t="n">
        <v>2884617.67</v>
      </c>
    </row>
    <row r="2425" customFormat="false" ht="15" hidden="false" customHeight="false" outlineLevel="0" collapsed="false">
      <c r="A2425" s="3" t="s">
        <v>479</v>
      </c>
      <c r="B2425" s="3" t="s">
        <v>16</v>
      </c>
      <c r="C2425" s="3" t="s">
        <v>8</v>
      </c>
      <c r="D2425" s="3" t="s">
        <v>18</v>
      </c>
      <c r="E2425" s="3" t="n">
        <v>649.35</v>
      </c>
      <c r="F2425" s="3" t="n">
        <v>6381639</v>
      </c>
      <c r="G2425" s="3" t="n">
        <v>4</v>
      </c>
      <c r="H2425" s="3" t="n">
        <v>6924145.96</v>
      </c>
    </row>
    <row r="2426" customFormat="false" ht="15" hidden="false" customHeight="false" outlineLevel="0" collapsed="false">
      <c r="A2426" s="3" t="s">
        <v>480</v>
      </c>
      <c r="B2426" s="3" t="s">
        <v>16</v>
      </c>
      <c r="C2426" s="3" t="s">
        <v>8</v>
      </c>
      <c r="D2426" s="3" t="s">
        <v>18</v>
      </c>
      <c r="E2426" s="3" t="n">
        <v>648.91</v>
      </c>
      <c r="F2426" s="3" t="n">
        <v>6554401</v>
      </c>
      <c r="G2426" s="3" t="n">
        <v>1</v>
      </c>
      <c r="H2426" s="3" t="n">
        <v>1386907.94</v>
      </c>
    </row>
    <row r="2427" customFormat="false" ht="15" hidden="false" customHeight="false" outlineLevel="0" collapsed="false">
      <c r="A2427" s="3" t="s">
        <v>481</v>
      </c>
      <c r="B2427" s="3" t="s">
        <v>16</v>
      </c>
      <c r="C2427" s="3" t="s">
        <v>8</v>
      </c>
      <c r="D2427" s="3" t="s">
        <v>18</v>
      </c>
      <c r="E2427" s="3" t="n">
        <v>634.42</v>
      </c>
      <c r="F2427" s="3" t="n">
        <v>7888078</v>
      </c>
      <c r="G2427" s="3" t="n">
        <v>4</v>
      </c>
      <c r="H2427" s="3" t="n">
        <v>6739820.6</v>
      </c>
    </row>
    <row r="2428" customFormat="false" ht="15" hidden="false" customHeight="false" outlineLevel="0" collapsed="false">
      <c r="A2428" s="3" t="s">
        <v>482</v>
      </c>
      <c r="B2428" s="3" t="s">
        <v>16</v>
      </c>
      <c r="C2428" s="3" t="s">
        <v>8</v>
      </c>
      <c r="D2428" s="3" t="s">
        <v>18</v>
      </c>
      <c r="E2428" s="3" t="n">
        <v>623.64</v>
      </c>
      <c r="F2428" s="3" t="n">
        <v>5141044</v>
      </c>
      <c r="G2428" s="3" t="n">
        <v>1</v>
      </c>
      <c r="H2428" s="3" t="n">
        <v>2675095.22</v>
      </c>
    </row>
    <row r="2429" customFormat="false" ht="15" hidden="false" customHeight="false" outlineLevel="0" collapsed="false">
      <c r="A2429" s="3" t="s">
        <v>483</v>
      </c>
      <c r="B2429" s="3" t="s">
        <v>16</v>
      </c>
      <c r="C2429" s="3" t="s">
        <v>8</v>
      </c>
      <c r="D2429" s="3" t="s">
        <v>18</v>
      </c>
      <c r="E2429" s="3" t="n">
        <v>611.93</v>
      </c>
      <c r="F2429" s="3" t="n">
        <v>4692470</v>
      </c>
      <c r="G2429" s="3" t="n">
        <v>5</v>
      </c>
      <c r="H2429" s="3" t="n">
        <v>8058817.77</v>
      </c>
    </row>
    <row r="2430" customFormat="false" ht="15" hidden="false" customHeight="false" outlineLevel="0" collapsed="false">
      <c r="A2430" s="3" t="s">
        <v>484</v>
      </c>
      <c r="B2430" s="3" t="s">
        <v>16</v>
      </c>
      <c r="C2430" s="3" t="s">
        <v>8</v>
      </c>
      <c r="D2430" s="3" t="s">
        <v>18</v>
      </c>
      <c r="E2430" s="3" t="n">
        <v>612.43</v>
      </c>
      <c r="F2430" s="3" t="n">
        <v>1609100</v>
      </c>
      <c r="G2430" s="3" t="n">
        <v>2</v>
      </c>
      <c r="H2430" s="3" t="n">
        <v>2227648.75</v>
      </c>
    </row>
    <row r="2431" customFormat="false" ht="15" hidden="false" customHeight="false" outlineLevel="0" collapsed="false">
      <c r="A2431" s="3" t="s">
        <v>485</v>
      </c>
      <c r="B2431" s="3" t="s">
        <v>16</v>
      </c>
      <c r="C2431" s="3" t="s">
        <v>8</v>
      </c>
      <c r="D2431" s="3" t="s">
        <v>18</v>
      </c>
      <c r="E2431" s="3" t="n">
        <v>611.05</v>
      </c>
      <c r="F2431" s="3" t="n">
        <v>5958203</v>
      </c>
      <c r="G2431" s="3" t="n">
        <v>3</v>
      </c>
      <c r="H2431" s="3" t="n">
        <v>4272253.68</v>
      </c>
    </row>
    <row r="2432" customFormat="false" ht="15" hidden="false" customHeight="false" outlineLevel="0" collapsed="false">
      <c r="A2432" s="3" t="s">
        <v>486</v>
      </c>
      <c r="B2432" s="3" t="s">
        <v>16</v>
      </c>
      <c r="C2432" s="3" t="s">
        <v>8</v>
      </c>
      <c r="D2432" s="3" t="s">
        <v>18</v>
      </c>
      <c r="E2432" s="3" t="n">
        <v>607.66</v>
      </c>
      <c r="F2432" s="3" t="n">
        <v>7570611</v>
      </c>
      <c r="G2432" s="3" t="n">
        <v>4</v>
      </c>
      <c r="H2432" s="3" t="n">
        <v>9341262.25</v>
      </c>
    </row>
    <row r="2433" customFormat="false" ht="15" hidden="false" customHeight="false" outlineLevel="0" collapsed="false">
      <c r="A2433" s="3" t="s">
        <v>487</v>
      </c>
      <c r="B2433" s="3" t="s">
        <v>16</v>
      </c>
      <c r="C2433" s="3" t="s">
        <v>8</v>
      </c>
      <c r="D2433" s="3" t="s">
        <v>18</v>
      </c>
      <c r="E2433" s="3" t="n">
        <v>615.53</v>
      </c>
      <c r="F2433" s="3" t="n">
        <v>2978999</v>
      </c>
      <c r="G2433" s="3" t="n">
        <v>1</v>
      </c>
      <c r="H2433" s="3" t="n">
        <v>1663906.4</v>
      </c>
    </row>
    <row r="2434" customFormat="false" ht="15" hidden="false" customHeight="false" outlineLevel="0" collapsed="false">
      <c r="A2434" s="3" t="s">
        <v>488</v>
      </c>
      <c r="B2434" s="3" t="s">
        <v>16</v>
      </c>
      <c r="C2434" s="3" t="s">
        <v>8</v>
      </c>
      <c r="D2434" s="3" t="s">
        <v>18</v>
      </c>
      <c r="E2434" s="3" t="n">
        <v>615.16</v>
      </c>
      <c r="F2434" s="3" t="n">
        <v>1581748</v>
      </c>
      <c r="G2434" s="3" t="n">
        <v>2</v>
      </c>
      <c r="H2434" s="3" t="n">
        <v>4478154.64</v>
      </c>
    </row>
    <row r="2435" customFormat="false" ht="15" hidden="false" customHeight="false" outlineLevel="0" collapsed="false">
      <c r="A2435" s="3" t="s">
        <v>489</v>
      </c>
      <c r="B2435" s="3" t="s">
        <v>16</v>
      </c>
      <c r="C2435" s="3" t="s">
        <v>8</v>
      </c>
      <c r="D2435" s="3" t="s">
        <v>18</v>
      </c>
      <c r="E2435" s="3" t="n">
        <v>599.23</v>
      </c>
      <c r="F2435" s="3" t="n">
        <v>5840852</v>
      </c>
      <c r="G2435" s="3" t="n">
        <v>4</v>
      </c>
      <c r="H2435" s="3" t="n">
        <v>8224157.34</v>
      </c>
    </row>
    <row r="2436" customFormat="false" ht="15" hidden="false" customHeight="false" outlineLevel="0" collapsed="false">
      <c r="A2436" s="3" t="s">
        <v>490</v>
      </c>
      <c r="B2436" s="3" t="s">
        <v>16</v>
      </c>
      <c r="C2436" s="3" t="s">
        <v>8</v>
      </c>
      <c r="D2436" s="3" t="s">
        <v>18</v>
      </c>
      <c r="E2436" s="3" t="n">
        <v>595.5</v>
      </c>
      <c r="F2436" s="3" t="n">
        <v>5103878</v>
      </c>
      <c r="G2436" s="3" t="n">
        <v>3</v>
      </c>
      <c r="H2436" s="3" t="n">
        <v>1622661.32</v>
      </c>
    </row>
    <row r="2437" customFormat="false" ht="15" hidden="false" customHeight="false" outlineLevel="0" collapsed="false">
      <c r="A2437" s="3" t="s">
        <v>491</v>
      </c>
      <c r="B2437" s="3" t="s">
        <v>16</v>
      </c>
      <c r="C2437" s="3" t="s">
        <v>8</v>
      </c>
      <c r="D2437" s="3" t="s">
        <v>18</v>
      </c>
      <c r="E2437" s="3" t="n">
        <v>578.73</v>
      </c>
      <c r="F2437" s="3" t="n">
        <v>6191157</v>
      </c>
      <c r="G2437" s="3" t="n">
        <v>1</v>
      </c>
      <c r="H2437" s="3" t="n">
        <v>2522041.14</v>
      </c>
    </row>
    <row r="2438" customFormat="false" ht="15" hidden="false" customHeight="false" outlineLevel="0" collapsed="false">
      <c r="A2438" s="3" t="s">
        <v>492</v>
      </c>
      <c r="B2438" s="3" t="s">
        <v>16</v>
      </c>
      <c r="C2438" s="3" t="s">
        <v>8</v>
      </c>
      <c r="D2438" s="3" t="s">
        <v>18</v>
      </c>
      <c r="E2438" s="3" t="n">
        <v>575.87</v>
      </c>
      <c r="F2438" s="3" t="n">
        <v>4212312</v>
      </c>
      <c r="G2438" s="3" t="n">
        <v>1</v>
      </c>
      <c r="H2438" s="3" t="n">
        <v>31159.62</v>
      </c>
    </row>
    <row r="2439" customFormat="false" ht="15" hidden="false" customHeight="false" outlineLevel="0" collapsed="false">
      <c r="A2439" s="3" t="s">
        <v>493</v>
      </c>
      <c r="B2439" s="3" t="s">
        <v>16</v>
      </c>
      <c r="C2439" s="3" t="s">
        <v>8</v>
      </c>
      <c r="D2439" s="3" t="s">
        <v>18</v>
      </c>
      <c r="E2439" s="3" t="n">
        <v>579.42</v>
      </c>
      <c r="F2439" s="3" t="n">
        <v>3405883</v>
      </c>
      <c r="G2439" s="3" t="n">
        <v>4</v>
      </c>
      <c r="H2439" s="3" t="n">
        <v>6726543.51</v>
      </c>
    </row>
    <row r="2440" customFormat="false" ht="15" hidden="false" customHeight="false" outlineLevel="0" collapsed="false">
      <c r="A2440" s="3" t="s">
        <v>494</v>
      </c>
      <c r="B2440" s="3" t="s">
        <v>16</v>
      </c>
      <c r="C2440" s="3" t="s">
        <v>8</v>
      </c>
      <c r="D2440" s="3" t="s">
        <v>18</v>
      </c>
      <c r="E2440" s="3" t="n">
        <v>582.77</v>
      </c>
      <c r="F2440" s="3" t="n">
        <v>3074715</v>
      </c>
      <c r="G2440" s="3" t="n">
        <v>1</v>
      </c>
      <c r="H2440" s="3" t="n">
        <v>862095.36</v>
      </c>
    </row>
    <row r="2441" customFormat="false" ht="15" hidden="false" customHeight="false" outlineLevel="0" collapsed="false">
      <c r="A2441" s="3" t="s">
        <v>495</v>
      </c>
      <c r="B2441" s="3" t="s">
        <v>16</v>
      </c>
      <c r="C2441" s="3" t="s">
        <v>8</v>
      </c>
      <c r="D2441" s="3" t="s">
        <v>18</v>
      </c>
      <c r="E2441" s="3" t="n">
        <v>591.15</v>
      </c>
      <c r="F2441" s="3" t="n">
        <v>1884247</v>
      </c>
      <c r="G2441" s="3" t="n">
        <v>3</v>
      </c>
      <c r="H2441" s="3" t="n">
        <v>6053423.22</v>
      </c>
    </row>
    <row r="2442" customFormat="false" ht="15" hidden="false" customHeight="false" outlineLevel="0" collapsed="false">
      <c r="A2442" s="3" t="s">
        <v>496</v>
      </c>
      <c r="B2442" s="3" t="s">
        <v>16</v>
      </c>
      <c r="C2442" s="3" t="s">
        <v>8</v>
      </c>
      <c r="D2442" s="3" t="s">
        <v>18</v>
      </c>
      <c r="E2442" s="3" t="n">
        <v>597.08</v>
      </c>
      <c r="F2442" s="3" t="n">
        <v>5247554</v>
      </c>
      <c r="G2442" s="3" t="n">
        <v>1</v>
      </c>
      <c r="H2442" s="3" t="n">
        <v>2794459.59</v>
      </c>
    </row>
    <row r="2443" customFormat="false" ht="15" hidden="false" customHeight="false" outlineLevel="0" collapsed="false">
      <c r="A2443" s="3" t="s">
        <v>497</v>
      </c>
      <c r="B2443" s="3" t="s">
        <v>16</v>
      </c>
      <c r="C2443" s="3" t="s">
        <v>8</v>
      </c>
      <c r="D2443" s="3" t="s">
        <v>18</v>
      </c>
      <c r="E2443" s="3" t="n">
        <v>587.78</v>
      </c>
      <c r="F2443" s="3" t="n">
        <v>7865075</v>
      </c>
      <c r="G2443" s="3" t="n">
        <v>2</v>
      </c>
      <c r="H2443" s="3" t="n">
        <v>4445753.44</v>
      </c>
    </row>
    <row r="2444" customFormat="false" ht="15" hidden="false" customHeight="false" outlineLevel="0" collapsed="false">
      <c r="A2444" s="3" t="s">
        <v>498</v>
      </c>
      <c r="B2444" s="3" t="s">
        <v>16</v>
      </c>
      <c r="C2444" s="3" t="s">
        <v>8</v>
      </c>
      <c r="D2444" s="3" t="s">
        <v>18</v>
      </c>
      <c r="E2444" s="3" t="n">
        <v>602.99</v>
      </c>
      <c r="F2444" s="3" t="n">
        <v>7726998</v>
      </c>
      <c r="G2444" s="3" t="n">
        <v>4</v>
      </c>
      <c r="H2444" s="3" t="n">
        <v>7670731.29</v>
      </c>
    </row>
    <row r="2445" customFormat="false" ht="15" hidden="false" customHeight="false" outlineLevel="0" collapsed="false">
      <c r="A2445" s="3" t="s">
        <v>499</v>
      </c>
      <c r="B2445" s="3" t="s">
        <v>16</v>
      </c>
      <c r="C2445" s="3" t="s">
        <v>8</v>
      </c>
      <c r="D2445" s="3" t="s">
        <v>18</v>
      </c>
      <c r="E2445" s="3" t="n">
        <v>602.25</v>
      </c>
      <c r="F2445" s="3" t="n">
        <v>4725235</v>
      </c>
      <c r="G2445" s="3" t="n">
        <v>1</v>
      </c>
      <c r="H2445" s="3" t="n">
        <v>2511734.49</v>
      </c>
    </row>
    <row r="2446" customFormat="false" ht="15" hidden="false" customHeight="false" outlineLevel="0" collapsed="false">
      <c r="A2446" s="3" t="s">
        <v>500</v>
      </c>
      <c r="B2446" s="3" t="s">
        <v>16</v>
      </c>
      <c r="C2446" s="3" t="s">
        <v>8</v>
      </c>
      <c r="D2446" s="3" t="s">
        <v>18</v>
      </c>
      <c r="E2446" s="3" t="n">
        <v>602.35</v>
      </c>
      <c r="F2446" s="3" t="n">
        <v>5156542</v>
      </c>
      <c r="G2446" s="3" t="n">
        <v>2</v>
      </c>
      <c r="H2446" s="3" t="n">
        <v>2536899.23</v>
      </c>
    </row>
    <row r="2447" customFormat="false" ht="15" hidden="false" customHeight="false" outlineLevel="0" collapsed="false">
      <c r="A2447" s="3" t="s">
        <v>501</v>
      </c>
      <c r="B2447" s="3" t="s">
        <v>16</v>
      </c>
      <c r="C2447" s="3" t="s">
        <v>8</v>
      </c>
      <c r="D2447" s="3" t="s">
        <v>18</v>
      </c>
      <c r="E2447" s="3" t="n">
        <v>605.8</v>
      </c>
      <c r="F2447" s="3" t="n">
        <v>4997887</v>
      </c>
      <c r="G2447" s="3" t="n">
        <v>3</v>
      </c>
      <c r="H2447" s="3" t="n">
        <v>4529536.16</v>
      </c>
    </row>
    <row r="2448" customFormat="false" ht="15" hidden="false" customHeight="false" outlineLevel="0" collapsed="false">
      <c r="A2448" s="3" t="s">
        <v>502</v>
      </c>
      <c r="B2448" s="3" t="s">
        <v>16</v>
      </c>
      <c r="C2448" s="3" t="s">
        <v>8</v>
      </c>
      <c r="D2448" s="3" t="s">
        <v>18</v>
      </c>
      <c r="E2448" s="3" t="n">
        <v>613.05</v>
      </c>
      <c r="F2448" s="3" t="n">
        <v>7097539</v>
      </c>
      <c r="G2448" s="3" t="n">
        <v>3</v>
      </c>
      <c r="H2448" s="3" t="n">
        <v>4363485.04</v>
      </c>
    </row>
    <row r="2449" customFormat="false" ht="15" hidden="false" customHeight="false" outlineLevel="0" collapsed="false">
      <c r="A2449" s="3" t="s">
        <v>503</v>
      </c>
      <c r="B2449" s="3" t="s">
        <v>16</v>
      </c>
      <c r="C2449" s="3" t="s">
        <v>8</v>
      </c>
      <c r="D2449" s="3" t="s">
        <v>18</v>
      </c>
      <c r="E2449" s="3" t="n">
        <v>616.1</v>
      </c>
      <c r="F2449" s="3" t="n">
        <v>4531923</v>
      </c>
      <c r="G2449" s="3" t="n">
        <v>2</v>
      </c>
      <c r="H2449" s="3" t="n">
        <v>2508587.05</v>
      </c>
    </row>
    <row r="2450" customFormat="false" ht="15" hidden="false" customHeight="false" outlineLevel="0" collapsed="false">
      <c r="A2450" s="3" t="s">
        <v>504</v>
      </c>
      <c r="B2450" s="3" t="s">
        <v>16</v>
      </c>
      <c r="C2450" s="3" t="s">
        <v>8</v>
      </c>
      <c r="D2450" s="3" t="s">
        <v>18</v>
      </c>
      <c r="E2450" s="3" t="n">
        <v>622.05</v>
      </c>
      <c r="F2450" s="3" t="n">
        <v>2837490</v>
      </c>
      <c r="G2450" s="3" t="n">
        <v>3</v>
      </c>
      <c r="H2450" s="3" t="n">
        <v>6912541.95</v>
      </c>
    </row>
    <row r="2451" customFormat="false" ht="15" hidden="false" customHeight="false" outlineLevel="0" collapsed="false">
      <c r="A2451" s="3" t="s">
        <v>505</v>
      </c>
      <c r="B2451" s="3" t="s">
        <v>16</v>
      </c>
      <c r="C2451" s="3" t="s">
        <v>8</v>
      </c>
      <c r="D2451" s="3" t="s">
        <v>18</v>
      </c>
      <c r="E2451" s="3" t="n">
        <v>619.68</v>
      </c>
      <c r="F2451" s="3" t="n">
        <v>4232382</v>
      </c>
      <c r="G2451" s="3" t="n">
        <v>0</v>
      </c>
      <c r="H2451" s="3" t="n">
        <v>0</v>
      </c>
    </row>
    <row r="2452" customFormat="false" ht="15" hidden="false" customHeight="false" outlineLevel="0" collapsed="false">
      <c r="A2452" s="3" t="s">
        <v>506</v>
      </c>
      <c r="B2452" s="3" t="s">
        <v>16</v>
      </c>
      <c r="C2452" s="3" t="s">
        <v>8</v>
      </c>
      <c r="D2452" s="3" t="s">
        <v>18</v>
      </c>
      <c r="E2452" s="3" t="n">
        <v>629.97</v>
      </c>
      <c r="F2452" s="3" t="n">
        <v>7533636</v>
      </c>
      <c r="G2452" s="3" t="n">
        <v>2</v>
      </c>
      <c r="H2452" s="3" t="n">
        <v>5368725.29</v>
      </c>
    </row>
    <row r="2453" customFormat="false" ht="15" hidden="false" customHeight="false" outlineLevel="0" collapsed="false">
      <c r="A2453" s="3" t="s">
        <v>507</v>
      </c>
      <c r="B2453" s="3" t="s">
        <v>16</v>
      </c>
      <c r="C2453" s="3" t="s">
        <v>8</v>
      </c>
      <c r="D2453" s="3" t="s">
        <v>18</v>
      </c>
      <c r="E2453" s="3" t="n">
        <v>643.15</v>
      </c>
      <c r="F2453" s="3" t="n">
        <v>4658463</v>
      </c>
      <c r="G2453" s="3" t="n">
        <v>3</v>
      </c>
      <c r="H2453" s="3" t="n">
        <v>3776535.44</v>
      </c>
    </row>
    <row r="2454" customFormat="false" ht="15" hidden="false" customHeight="false" outlineLevel="0" collapsed="false">
      <c r="A2454" s="3" t="s">
        <v>508</v>
      </c>
      <c r="B2454" s="3" t="s">
        <v>16</v>
      </c>
      <c r="C2454" s="3" t="s">
        <v>8</v>
      </c>
      <c r="D2454" s="3" t="s">
        <v>18</v>
      </c>
      <c r="E2454" s="3" t="n">
        <v>637.13</v>
      </c>
      <c r="F2454" s="3" t="n">
        <v>6631891</v>
      </c>
      <c r="G2454" s="3" t="n">
        <v>3</v>
      </c>
      <c r="H2454" s="3" t="n">
        <v>5905335.34</v>
      </c>
    </row>
    <row r="2455" customFormat="false" ht="15" hidden="false" customHeight="false" outlineLevel="0" collapsed="false">
      <c r="A2455" s="3" t="s">
        <v>509</v>
      </c>
      <c r="B2455" s="3" t="s">
        <v>16</v>
      </c>
      <c r="C2455" s="3" t="s">
        <v>8</v>
      </c>
      <c r="D2455" s="3" t="s">
        <v>18</v>
      </c>
      <c r="E2455" s="3" t="n">
        <v>641.84</v>
      </c>
      <c r="F2455" s="3" t="n">
        <v>6581805</v>
      </c>
      <c r="G2455" s="3" t="n">
        <v>2</v>
      </c>
      <c r="H2455" s="3" t="n">
        <v>3228309.57</v>
      </c>
    </row>
    <row r="2456" customFormat="false" ht="15" hidden="false" customHeight="false" outlineLevel="0" collapsed="false">
      <c r="A2456" s="3" t="s">
        <v>510</v>
      </c>
      <c r="B2456" s="3" t="s">
        <v>16</v>
      </c>
      <c r="C2456" s="3" t="s">
        <v>8</v>
      </c>
      <c r="D2456" s="3" t="s">
        <v>18</v>
      </c>
      <c r="E2456" s="3" t="n">
        <v>653.04</v>
      </c>
      <c r="F2456" s="3" t="n">
        <v>1240852</v>
      </c>
      <c r="G2456" s="3" t="n">
        <v>1</v>
      </c>
      <c r="H2456" s="3" t="n">
        <v>872353.44</v>
      </c>
    </row>
    <row r="2457" customFormat="false" ht="15" hidden="false" customHeight="false" outlineLevel="0" collapsed="false">
      <c r="A2457" s="3" t="s">
        <v>511</v>
      </c>
      <c r="B2457" s="3" t="s">
        <v>16</v>
      </c>
      <c r="C2457" s="3" t="s">
        <v>8</v>
      </c>
      <c r="D2457" s="3" t="s">
        <v>18</v>
      </c>
      <c r="E2457" s="3" t="n">
        <v>636.14</v>
      </c>
      <c r="F2457" s="3" t="n">
        <v>4489442</v>
      </c>
      <c r="G2457" s="3" t="n">
        <v>3</v>
      </c>
      <c r="H2457" s="3" t="n">
        <v>2209010.7</v>
      </c>
    </row>
    <row r="2458" customFormat="false" ht="15" hidden="false" customHeight="false" outlineLevel="0" collapsed="false">
      <c r="A2458" s="3" t="s">
        <v>512</v>
      </c>
      <c r="B2458" s="3" t="s">
        <v>16</v>
      </c>
      <c r="C2458" s="3" t="s">
        <v>8</v>
      </c>
      <c r="D2458" s="3" t="s">
        <v>18</v>
      </c>
      <c r="E2458" s="3" t="n">
        <v>634.34</v>
      </c>
      <c r="F2458" s="3" t="n">
        <v>2902373</v>
      </c>
      <c r="G2458" s="3" t="n">
        <v>2</v>
      </c>
      <c r="H2458" s="3" t="n">
        <v>1289034.04</v>
      </c>
    </row>
    <row r="2459" customFormat="false" ht="15" hidden="false" customHeight="false" outlineLevel="0" collapsed="false">
      <c r="A2459" s="3" t="s">
        <v>513</v>
      </c>
      <c r="B2459" s="3" t="s">
        <v>16</v>
      </c>
      <c r="C2459" s="3" t="s">
        <v>8</v>
      </c>
      <c r="D2459" s="3" t="s">
        <v>18</v>
      </c>
      <c r="E2459" s="3" t="n">
        <v>627.46</v>
      </c>
      <c r="F2459" s="3" t="n">
        <v>1117916</v>
      </c>
      <c r="G2459" s="3" t="n">
        <v>2</v>
      </c>
      <c r="H2459" s="3" t="n">
        <v>3294800.18</v>
      </c>
    </row>
    <row r="2460" customFormat="false" ht="15" hidden="false" customHeight="false" outlineLevel="0" collapsed="false">
      <c r="A2460" s="3" t="s">
        <v>514</v>
      </c>
      <c r="B2460" s="3" t="s">
        <v>16</v>
      </c>
      <c r="C2460" s="3" t="s">
        <v>8</v>
      </c>
      <c r="D2460" s="3" t="s">
        <v>18</v>
      </c>
      <c r="E2460" s="3" t="n">
        <v>630.18</v>
      </c>
      <c r="F2460" s="3" t="n">
        <v>5072474</v>
      </c>
      <c r="G2460" s="3" t="n">
        <v>3</v>
      </c>
      <c r="H2460" s="3" t="n">
        <v>3666485.23</v>
      </c>
    </row>
    <row r="2461" customFormat="false" ht="15" hidden="false" customHeight="false" outlineLevel="0" collapsed="false">
      <c r="A2461" s="3" t="s">
        <v>515</v>
      </c>
      <c r="B2461" s="3" t="s">
        <v>16</v>
      </c>
      <c r="C2461" s="3" t="s">
        <v>8</v>
      </c>
      <c r="D2461" s="3" t="s">
        <v>18</v>
      </c>
      <c r="E2461" s="3" t="n">
        <v>618.31</v>
      </c>
      <c r="F2461" s="3" t="n">
        <v>4456625</v>
      </c>
      <c r="G2461" s="3" t="n">
        <v>4</v>
      </c>
      <c r="H2461" s="3" t="n">
        <v>2322600.64</v>
      </c>
    </row>
    <row r="2462" customFormat="false" ht="15" hidden="false" customHeight="false" outlineLevel="0" collapsed="false">
      <c r="A2462" s="3" t="s">
        <v>516</v>
      </c>
      <c r="B2462" s="3" t="s">
        <v>16</v>
      </c>
      <c r="C2462" s="3" t="s">
        <v>8</v>
      </c>
      <c r="D2462" s="3" t="s">
        <v>18</v>
      </c>
      <c r="E2462" s="3" t="n">
        <v>651.2</v>
      </c>
      <c r="F2462" s="3" t="n">
        <v>4906023</v>
      </c>
      <c r="G2462" s="3" t="n">
        <v>1</v>
      </c>
      <c r="H2462" s="3" t="n">
        <v>1222095.52</v>
      </c>
    </row>
    <row r="2463" customFormat="false" ht="15" hidden="false" customHeight="false" outlineLevel="0" collapsed="false">
      <c r="A2463" s="3" t="s">
        <v>517</v>
      </c>
      <c r="B2463" s="3" t="s">
        <v>16</v>
      </c>
      <c r="C2463" s="3" t="s">
        <v>8</v>
      </c>
      <c r="D2463" s="3" t="s">
        <v>18</v>
      </c>
      <c r="E2463" s="3" t="n">
        <v>663.39</v>
      </c>
      <c r="F2463" s="3" t="n">
        <v>854056</v>
      </c>
      <c r="G2463" s="3" t="n">
        <v>2</v>
      </c>
      <c r="H2463" s="3" t="n">
        <v>4750382.87</v>
      </c>
    </row>
    <row r="2464" customFormat="false" ht="15" hidden="false" customHeight="false" outlineLevel="0" collapsed="false">
      <c r="A2464" s="3" t="s">
        <v>518</v>
      </c>
      <c r="B2464" s="3" t="s">
        <v>16</v>
      </c>
      <c r="C2464" s="3" t="s">
        <v>8</v>
      </c>
      <c r="D2464" s="3" t="s">
        <v>18</v>
      </c>
      <c r="E2464" s="3" t="n">
        <v>654.95</v>
      </c>
      <c r="F2464" s="3" t="n">
        <v>893264</v>
      </c>
      <c r="G2464" s="3" t="n">
        <v>1</v>
      </c>
      <c r="H2464" s="3" t="n">
        <v>267894</v>
      </c>
    </row>
    <row r="2465" customFormat="false" ht="15" hidden="false" customHeight="false" outlineLevel="0" collapsed="false">
      <c r="A2465" s="3" t="s">
        <v>519</v>
      </c>
      <c r="B2465" s="3" t="s">
        <v>16</v>
      </c>
      <c r="C2465" s="3" t="s">
        <v>8</v>
      </c>
      <c r="D2465" s="3" t="s">
        <v>18</v>
      </c>
      <c r="E2465" s="3" t="n">
        <v>666.2</v>
      </c>
      <c r="F2465" s="3" t="n">
        <v>3281179</v>
      </c>
      <c r="G2465" s="3" t="n">
        <v>2</v>
      </c>
      <c r="H2465" s="3" t="n">
        <v>2726607.65</v>
      </c>
    </row>
    <row r="2466" customFormat="false" ht="15" hidden="false" customHeight="false" outlineLevel="0" collapsed="false">
      <c r="A2466" s="3" t="s">
        <v>520</v>
      </c>
      <c r="B2466" s="3" t="s">
        <v>16</v>
      </c>
      <c r="C2466" s="3" t="s">
        <v>8</v>
      </c>
      <c r="D2466" s="3" t="s">
        <v>18</v>
      </c>
      <c r="E2466" s="3" t="n">
        <v>644.81</v>
      </c>
      <c r="F2466" s="3" t="n">
        <v>7624732</v>
      </c>
      <c r="G2466" s="3" t="n">
        <v>1</v>
      </c>
      <c r="H2466" s="3" t="n">
        <v>3034072.41</v>
      </c>
    </row>
    <row r="2467" customFormat="false" ht="15" hidden="false" customHeight="false" outlineLevel="0" collapsed="false">
      <c r="A2467" s="3" t="s">
        <v>521</v>
      </c>
      <c r="B2467" s="3" t="s">
        <v>16</v>
      </c>
      <c r="C2467" s="3" t="s">
        <v>8</v>
      </c>
      <c r="D2467" s="3" t="s">
        <v>18</v>
      </c>
      <c r="E2467" s="3" t="n">
        <v>659.41</v>
      </c>
      <c r="F2467" s="3" t="n">
        <v>5303158</v>
      </c>
      <c r="G2467" s="3" t="n">
        <v>5</v>
      </c>
      <c r="H2467" s="3" t="n">
        <v>3539109.28</v>
      </c>
    </row>
    <row r="2468" customFormat="false" ht="15" hidden="false" customHeight="false" outlineLevel="0" collapsed="false">
      <c r="A2468" s="3" t="s">
        <v>522</v>
      </c>
      <c r="B2468" s="3" t="s">
        <v>16</v>
      </c>
      <c r="C2468" s="3" t="s">
        <v>8</v>
      </c>
      <c r="D2468" s="3" t="s">
        <v>18</v>
      </c>
      <c r="E2468" s="3" t="n">
        <v>648</v>
      </c>
      <c r="F2468" s="3" t="n">
        <v>5670421</v>
      </c>
      <c r="G2468" s="3" t="n">
        <v>3</v>
      </c>
      <c r="H2468" s="3" t="n">
        <v>1274670.11</v>
      </c>
    </row>
    <row r="2469" customFormat="false" ht="15" hidden="false" customHeight="false" outlineLevel="0" collapsed="false">
      <c r="A2469" s="3" t="s">
        <v>523</v>
      </c>
      <c r="B2469" s="3" t="s">
        <v>16</v>
      </c>
      <c r="C2469" s="3" t="s">
        <v>8</v>
      </c>
      <c r="D2469" s="3" t="s">
        <v>18</v>
      </c>
      <c r="E2469" s="3" t="n">
        <v>649.32</v>
      </c>
      <c r="F2469" s="3" t="n">
        <v>7883014</v>
      </c>
      <c r="G2469" s="3" t="n">
        <v>0</v>
      </c>
      <c r="H2469" s="3" t="n">
        <v>0</v>
      </c>
    </row>
    <row r="2470" customFormat="false" ht="15" hidden="false" customHeight="false" outlineLevel="0" collapsed="false">
      <c r="A2470" s="3" t="s">
        <v>524</v>
      </c>
      <c r="B2470" s="3" t="s">
        <v>16</v>
      </c>
      <c r="C2470" s="3" t="s">
        <v>8</v>
      </c>
      <c r="D2470" s="3" t="s">
        <v>18</v>
      </c>
      <c r="E2470" s="3" t="n">
        <v>649.11</v>
      </c>
      <c r="F2470" s="3" t="n">
        <v>6783404</v>
      </c>
      <c r="G2470" s="3" t="n">
        <v>3</v>
      </c>
      <c r="H2470" s="3" t="n">
        <v>6220600.52</v>
      </c>
    </row>
    <row r="2471" customFormat="false" ht="15" hidden="false" customHeight="false" outlineLevel="0" collapsed="false">
      <c r="A2471" s="3" t="s">
        <v>525</v>
      </c>
      <c r="B2471" s="3" t="s">
        <v>16</v>
      </c>
      <c r="C2471" s="3" t="s">
        <v>8</v>
      </c>
      <c r="D2471" s="3" t="s">
        <v>18</v>
      </c>
      <c r="E2471" s="3" t="n">
        <v>655.63</v>
      </c>
      <c r="F2471" s="3" t="n">
        <v>3671304</v>
      </c>
      <c r="G2471" s="3" t="n">
        <v>3</v>
      </c>
      <c r="H2471" s="3" t="n">
        <v>5967756.01</v>
      </c>
    </row>
    <row r="2472" customFormat="false" ht="15" hidden="false" customHeight="false" outlineLevel="0" collapsed="false">
      <c r="A2472" s="3" t="s">
        <v>526</v>
      </c>
      <c r="B2472" s="3" t="s">
        <v>16</v>
      </c>
      <c r="C2472" s="3" t="s">
        <v>8</v>
      </c>
      <c r="D2472" s="3" t="s">
        <v>18</v>
      </c>
      <c r="E2472" s="3" t="n">
        <v>657.75</v>
      </c>
      <c r="F2472" s="3" t="n">
        <v>2036572</v>
      </c>
      <c r="G2472" s="3" t="n">
        <v>2</v>
      </c>
      <c r="H2472" s="3" t="n">
        <v>3554364.88</v>
      </c>
    </row>
    <row r="2473" customFormat="false" ht="15" hidden="false" customHeight="false" outlineLevel="0" collapsed="false">
      <c r="A2473" s="3" t="s">
        <v>527</v>
      </c>
      <c r="B2473" s="3" t="s">
        <v>16</v>
      </c>
      <c r="C2473" s="3" t="s">
        <v>8</v>
      </c>
      <c r="D2473" s="3" t="s">
        <v>18</v>
      </c>
      <c r="E2473" s="3" t="n">
        <v>672.06</v>
      </c>
      <c r="F2473" s="3" t="n">
        <v>3602298</v>
      </c>
      <c r="G2473" s="3" t="n">
        <v>0</v>
      </c>
      <c r="H2473" s="3" t="n">
        <v>0</v>
      </c>
    </row>
    <row r="2474" customFormat="false" ht="15" hidden="false" customHeight="false" outlineLevel="0" collapsed="false">
      <c r="A2474" s="3" t="s">
        <v>528</v>
      </c>
      <c r="B2474" s="3" t="s">
        <v>16</v>
      </c>
      <c r="C2474" s="3" t="s">
        <v>8</v>
      </c>
      <c r="D2474" s="3" t="s">
        <v>18</v>
      </c>
      <c r="E2474" s="3" t="n">
        <v>658.73</v>
      </c>
      <c r="F2474" s="3" t="n">
        <v>4161623</v>
      </c>
      <c r="G2474" s="3" t="n">
        <v>3</v>
      </c>
      <c r="H2474" s="3" t="n">
        <v>2708438.07</v>
      </c>
    </row>
    <row r="2475" customFormat="false" ht="15" hidden="false" customHeight="false" outlineLevel="0" collapsed="false">
      <c r="A2475" s="3" t="s">
        <v>529</v>
      </c>
      <c r="B2475" s="3" t="s">
        <v>16</v>
      </c>
      <c r="C2475" s="3" t="s">
        <v>8</v>
      </c>
      <c r="D2475" s="3" t="s">
        <v>18</v>
      </c>
      <c r="E2475" s="3" t="n">
        <v>645.59</v>
      </c>
      <c r="F2475" s="3" t="n">
        <v>5472222</v>
      </c>
      <c r="G2475" s="3" t="n">
        <v>1</v>
      </c>
      <c r="H2475" s="3" t="n">
        <v>1005510.6</v>
      </c>
    </row>
    <row r="2476" customFormat="false" ht="15" hidden="false" customHeight="false" outlineLevel="0" collapsed="false">
      <c r="A2476" s="3" t="s">
        <v>530</v>
      </c>
      <c r="B2476" s="3" t="s">
        <v>16</v>
      </c>
      <c r="C2476" s="3" t="s">
        <v>8</v>
      </c>
      <c r="D2476" s="3" t="s">
        <v>18</v>
      </c>
      <c r="E2476" s="3" t="n">
        <v>636.31</v>
      </c>
      <c r="F2476" s="3" t="n">
        <v>7266628</v>
      </c>
      <c r="G2476" s="3" t="n">
        <v>3</v>
      </c>
      <c r="H2476" s="3" t="n">
        <v>6600100.15</v>
      </c>
    </row>
    <row r="2477" customFormat="false" ht="15" hidden="false" customHeight="false" outlineLevel="0" collapsed="false">
      <c r="A2477" s="3" t="s">
        <v>531</v>
      </c>
      <c r="B2477" s="3" t="s">
        <v>16</v>
      </c>
      <c r="C2477" s="3" t="s">
        <v>8</v>
      </c>
      <c r="D2477" s="3" t="s">
        <v>18</v>
      </c>
      <c r="E2477" s="3" t="n">
        <v>629.34</v>
      </c>
      <c r="F2477" s="3" t="n">
        <v>5606792</v>
      </c>
      <c r="G2477" s="3" t="n">
        <v>4</v>
      </c>
      <c r="H2477" s="3" t="n">
        <v>8612225.31</v>
      </c>
    </row>
    <row r="2478" customFormat="false" ht="15" hidden="false" customHeight="false" outlineLevel="0" collapsed="false">
      <c r="A2478" s="3" t="s">
        <v>532</v>
      </c>
      <c r="B2478" s="3" t="s">
        <v>16</v>
      </c>
      <c r="C2478" s="3" t="s">
        <v>8</v>
      </c>
      <c r="D2478" s="3" t="s">
        <v>18</v>
      </c>
      <c r="E2478" s="3" t="n">
        <v>630.16</v>
      </c>
      <c r="F2478" s="3" t="n">
        <v>2635286</v>
      </c>
      <c r="G2478" s="3" t="n">
        <v>3</v>
      </c>
      <c r="H2478" s="3" t="n">
        <v>3487650.66</v>
      </c>
    </row>
    <row r="2479" customFormat="false" ht="15" hidden="false" customHeight="false" outlineLevel="0" collapsed="false">
      <c r="A2479" s="3" t="s">
        <v>533</v>
      </c>
      <c r="B2479" s="3" t="s">
        <v>16</v>
      </c>
      <c r="C2479" s="3" t="s">
        <v>8</v>
      </c>
      <c r="D2479" s="3" t="s">
        <v>18</v>
      </c>
      <c r="E2479" s="3" t="n">
        <v>625.55</v>
      </c>
      <c r="F2479" s="3" t="n">
        <v>7626568</v>
      </c>
      <c r="G2479" s="3" t="n">
        <v>1</v>
      </c>
      <c r="H2479" s="3" t="n">
        <v>2725724.28</v>
      </c>
    </row>
    <row r="2480" customFormat="false" ht="15" hidden="false" customHeight="false" outlineLevel="0" collapsed="false">
      <c r="A2480" s="3" t="s">
        <v>534</v>
      </c>
      <c r="B2480" s="3" t="s">
        <v>16</v>
      </c>
      <c r="C2480" s="3" t="s">
        <v>8</v>
      </c>
      <c r="D2480" s="3" t="s">
        <v>18</v>
      </c>
      <c r="E2480" s="3" t="n">
        <v>623.55</v>
      </c>
      <c r="F2480" s="3" t="n">
        <v>7966688</v>
      </c>
      <c r="G2480" s="3" t="n">
        <v>2</v>
      </c>
      <c r="H2480" s="3" t="n">
        <v>3921203.3</v>
      </c>
    </row>
    <row r="2481" customFormat="false" ht="15" hidden="false" customHeight="false" outlineLevel="0" collapsed="false">
      <c r="A2481" s="3" t="s">
        <v>535</v>
      </c>
      <c r="B2481" s="3" t="s">
        <v>16</v>
      </c>
      <c r="C2481" s="3" t="s">
        <v>8</v>
      </c>
      <c r="D2481" s="3" t="s">
        <v>18</v>
      </c>
      <c r="E2481" s="3" t="n">
        <v>618.55</v>
      </c>
      <c r="F2481" s="3" t="n">
        <v>6219060</v>
      </c>
      <c r="G2481" s="3" t="n">
        <v>1</v>
      </c>
      <c r="H2481" s="3" t="n">
        <v>2369232.39</v>
      </c>
    </row>
    <row r="2482" customFormat="false" ht="15" hidden="false" customHeight="false" outlineLevel="0" collapsed="false">
      <c r="A2482" s="3" t="s">
        <v>536</v>
      </c>
      <c r="B2482" s="3" t="s">
        <v>16</v>
      </c>
      <c r="C2482" s="3" t="s">
        <v>8</v>
      </c>
      <c r="D2482" s="3" t="s">
        <v>18</v>
      </c>
      <c r="E2482" s="3" t="n">
        <v>619.88</v>
      </c>
      <c r="F2482" s="3" t="n">
        <v>3785814</v>
      </c>
      <c r="G2482" s="3" t="n">
        <v>3</v>
      </c>
      <c r="H2482" s="3" t="n">
        <v>6017753.45</v>
      </c>
    </row>
    <row r="2483" customFormat="false" ht="15" hidden="false" customHeight="false" outlineLevel="0" collapsed="false">
      <c r="A2483" s="3" t="s">
        <v>537</v>
      </c>
      <c r="B2483" s="3" t="s">
        <v>16</v>
      </c>
      <c r="C2483" s="3" t="s">
        <v>8</v>
      </c>
      <c r="D2483" s="3" t="s">
        <v>18</v>
      </c>
      <c r="E2483" s="3" t="n">
        <v>629.57</v>
      </c>
      <c r="F2483" s="3" t="n">
        <v>1917270</v>
      </c>
      <c r="G2483" s="3" t="n">
        <v>2</v>
      </c>
      <c r="H2483" s="3" t="n">
        <v>2626721.65</v>
      </c>
    </row>
    <row r="2484" customFormat="false" ht="15" hidden="false" customHeight="false" outlineLevel="0" collapsed="false">
      <c r="A2484" s="3" t="s">
        <v>538</v>
      </c>
      <c r="B2484" s="3" t="s">
        <v>16</v>
      </c>
      <c r="C2484" s="3" t="s">
        <v>8</v>
      </c>
      <c r="D2484" s="3" t="s">
        <v>18</v>
      </c>
      <c r="E2484" s="3" t="n">
        <v>641.81</v>
      </c>
      <c r="F2484" s="3" t="n">
        <v>7614420</v>
      </c>
      <c r="G2484" s="3" t="n">
        <v>3</v>
      </c>
      <c r="H2484" s="3" t="n">
        <v>4170639.62</v>
      </c>
    </row>
    <row r="2485" customFormat="false" ht="15" hidden="false" customHeight="false" outlineLevel="0" collapsed="false">
      <c r="A2485" s="3" t="s">
        <v>539</v>
      </c>
      <c r="B2485" s="3" t="s">
        <v>16</v>
      </c>
      <c r="C2485" s="3" t="s">
        <v>8</v>
      </c>
      <c r="D2485" s="3" t="s">
        <v>18</v>
      </c>
      <c r="E2485" s="3" t="n">
        <v>626.74</v>
      </c>
      <c r="F2485" s="3" t="n">
        <v>5331013</v>
      </c>
      <c r="G2485" s="3" t="n">
        <v>1</v>
      </c>
      <c r="H2485" s="3" t="n">
        <v>1881390</v>
      </c>
    </row>
    <row r="2486" customFormat="false" ht="15" hidden="false" customHeight="false" outlineLevel="0" collapsed="false">
      <c r="A2486" s="3" t="s">
        <v>540</v>
      </c>
      <c r="B2486" s="3" t="s">
        <v>16</v>
      </c>
      <c r="C2486" s="3" t="s">
        <v>8</v>
      </c>
      <c r="D2486" s="3" t="s">
        <v>18</v>
      </c>
      <c r="E2486" s="3" t="n">
        <v>650.26</v>
      </c>
      <c r="F2486" s="3" t="n">
        <v>977370</v>
      </c>
      <c r="G2486" s="3" t="n">
        <v>2</v>
      </c>
      <c r="H2486" s="3" t="n">
        <v>2736482.82</v>
      </c>
    </row>
    <row r="2487" customFormat="false" ht="15" hidden="false" customHeight="false" outlineLevel="0" collapsed="false">
      <c r="A2487" s="3" t="s">
        <v>541</v>
      </c>
      <c r="B2487" s="3" t="s">
        <v>16</v>
      </c>
      <c r="C2487" s="3" t="s">
        <v>8</v>
      </c>
      <c r="D2487" s="3" t="s">
        <v>18</v>
      </c>
      <c r="E2487" s="3" t="n">
        <v>653.68</v>
      </c>
      <c r="F2487" s="3" t="n">
        <v>1020371</v>
      </c>
      <c r="G2487" s="3" t="n">
        <v>2</v>
      </c>
      <c r="H2487" s="3" t="n">
        <v>2057045.74</v>
      </c>
    </row>
    <row r="2488" customFormat="false" ht="15" hidden="false" customHeight="false" outlineLevel="0" collapsed="false">
      <c r="A2488" s="3" t="s">
        <v>542</v>
      </c>
      <c r="B2488" s="3" t="s">
        <v>16</v>
      </c>
      <c r="C2488" s="3" t="s">
        <v>8</v>
      </c>
      <c r="D2488" s="3" t="s">
        <v>18</v>
      </c>
      <c r="E2488" s="3" t="n">
        <v>661.07</v>
      </c>
      <c r="F2488" s="3" t="n">
        <v>1575225</v>
      </c>
      <c r="G2488" s="3" t="n">
        <v>1</v>
      </c>
      <c r="H2488" s="3" t="n">
        <v>3214635.76</v>
      </c>
    </row>
    <row r="2489" customFormat="false" ht="15" hidden="false" customHeight="false" outlineLevel="0" collapsed="false">
      <c r="A2489" s="3" t="s">
        <v>543</v>
      </c>
      <c r="B2489" s="3" t="s">
        <v>16</v>
      </c>
      <c r="C2489" s="3" t="s">
        <v>8</v>
      </c>
      <c r="D2489" s="3" t="s">
        <v>18</v>
      </c>
      <c r="E2489" s="3" t="n">
        <v>665.35</v>
      </c>
      <c r="F2489" s="3" t="n">
        <v>5139396</v>
      </c>
      <c r="G2489" s="3" t="n">
        <v>4</v>
      </c>
      <c r="H2489" s="3" t="n">
        <v>6277896.05</v>
      </c>
    </row>
    <row r="2490" customFormat="false" ht="15" hidden="false" customHeight="false" outlineLevel="0" collapsed="false">
      <c r="A2490" s="3" t="s">
        <v>544</v>
      </c>
      <c r="B2490" s="3" t="s">
        <v>16</v>
      </c>
      <c r="C2490" s="3" t="s">
        <v>8</v>
      </c>
      <c r="D2490" s="3" t="s">
        <v>18</v>
      </c>
      <c r="E2490" s="3" t="n">
        <v>664.76</v>
      </c>
      <c r="F2490" s="3" t="n">
        <v>1576148</v>
      </c>
      <c r="G2490" s="3" t="n">
        <v>0</v>
      </c>
      <c r="H2490" s="3" t="n">
        <v>0</v>
      </c>
    </row>
    <row r="2491" customFormat="false" ht="15" hidden="false" customHeight="false" outlineLevel="0" collapsed="false">
      <c r="A2491" s="3" t="s">
        <v>545</v>
      </c>
      <c r="B2491" s="3" t="s">
        <v>16</v>
      </c>
      <c r="C2491" s="3" t="s">
        <v>8</v>
      </c>
      <c r="D2491" s="3" t="s">
        <v>18</v>
      </c>
      <c r="E2491" s="3" t="n">
        <v>672.01</v>
      </c>
      <c r="F2491" s="3" t="n">
        <v>6265215</v>
      </c>
      <c r="G2491" s="3" t="n">
        <v>2</v>
      </c>
      <c r="H2491" s="3" t="n">
        <v>3933959.67</v>
      </c>
    </row>
    <row r="2492" customFormat="false" ht="15" hidden="false" customHeight="false" outlineLevel="0" collapsed="false">
      <c r="A2492" s="3" t="s">
        <v>546</v>
      </c>
      <c r="B2492" s="3" t="s">
        <v>16</v>
      </c>
      <c r="C2492" s="3" t="s">
        <v>8</v>
      </c>
      <c r="D2492" s="3" t="s">
        <v>18</v>
      </c>
      <c r="E2492" s="3" t="n">
        <v>677.69</v>
      </c>
      <c r="F2492" s="3" t="n">
        <v>4727290</v>
      </c>
      <c r="G2492" s="3" t="n">
        <v>4</v>
      </c>
      <c r="H2492" s="3" t="n">
        <v>3777284.23</v>
      </c>
    </row>
    <row r="2493" customFormat="false" ht="15" hidden="false" customHeight="false" outlineLevel="0" collapsed="false">
      <c r="A2493" s="3" t="s">
        <v>547</v>
      </c>
      <c r="B2493" s="3" t="s">
        <v>16</v>
      </c>
      <c r="C2493" s="3" t="s">
        <v>8</v>
      </c>
      <c r="D2493" s="3" t="s">
        <v>18</v>
      </c>
      <c r="E2493" s="3" t="n">
        <v>693.8</v>
      </c>
      <c r="F2493" s="3" t="n">
        <v>2618513</v>
      </c>
      <c r="G2493" s="3" t="n">
        <v>3</v>
      </c>
      <c r="H2493" s="3" t="n">
        <v>5723260.01</v>
      </c>
    </row>
    <row r="2494" customFormat="false" ht="15" hidden="false" customHeight="false" outlineLevel="0" collapsed="false">
      <c r="A2494" s="3" t="s">
        <v>548</v>
      </c>
      <c r="B2494" s="3" t="s">
        <v>16</v>
      </c>
      <c r="C2494" s="3" t="s">
        <v>8</v>
      </c>
      <c r="D2494" s="3" t="s">
        <v>18</v>
      </c>
      <c r="E2494" s="3" t="n">
        <v>702.22</v>
      </c>
      <c r="F2494" s="3" t="n">
        <v>5621608</v>
      </c>
      <c r="G2494" s="3" t="n">
        <v>1</v>
      </c>
      <c r="H2494" s="3" t="n">
        <v>2990414.26</v>
      </c>
    </row>
    <row r="2495" customFormat="false" ht="15" hidden="false" customHeight="false" outlineLevel="0" collapsed="false">
      <c r="A2495" s="3" t="s">
        <v>549</v>
      </c>
      <c r="B2495" s="3" t="s">
        <v>16</v>
      </c>
      <c r="C2495" s="3" t="s">
        <v>8</v>
      </c>
      <c r="D2495" s="3" t="s">
        <v>18</v>
      </c>
      <c r="E2495" s="3" t="n">
        <v>693.72</v>
      </c>
      <c r="F2495" s="3" t="n">
        <v>1648534</v>
      </c>
      <c r="G2495" s="3" t="n">
        <v>3</v>
      </c>
      <c r="H2495" s="3" t="n">
        <v>3716791.55</v>
      </c>
    </row>
    <row r="2496" customFormat="false" ht="15" hidden="false" customHeight="false" outlineLevel="0" collapsed="false">
      <c r="A2496" s="3" t="s">
        <v>550</v>
      </c>
      <c r="B2496" s="3" t="s">
        <v>16</v>
      </c>
      <c r="C2496" s="3" t="s">
        <v>8</v>
      </c>
      <c r="D2496" s="3" t="s">
        <v>18</v>
      </c>
      <c r="E2496" s="3" t="n">
        <v>686.58</v>
      </c>
      <c r="F2496" s="3" t="n">
        <v>5278199</v>
      </c>
      <c r="G2496" s="3" t="n">
        <v>2</v>
      </c>
      <c r="H2496" s="3" t="n">
        <v>5234635.84</v>
      </c>
    </row>
    <row r="2497" customFormat="false" ht="15" hidden="false" customHeight="false" outlineLevel="0" collapsed="false">
      <c r="A2497" s="3" t="s">
        <v>551</v>
      </c>
      <c r="B2497" s="3" t="s">
        <v>16</v>
      </c>
      <c r="C2497" s="3" t="s">
        <v>8</v>
      </c>
      <c r="D2497" s="3" t="s">
        <v>18</v>
      </c>
      <c r="E2497" s="3" t="n">
        <v>701.71</v>
      </c>
      <c r="F2497" s="3" t="n">
        <v>657028</v>
      </c>
      <c r="G2497" s="3" t="n">
        <v>2</v>
      </c>
      <c r="H2497" s="3" t="n">
        <v>2212884.96</v>
      </c>
    </row>
    <row r="2498" customFormat="false" ht="15" hidden="false" customHeight="false" outlineLevel="0" collapsed="false">
      <c r="A2498" s="3" t="s">
        <v>552</v>
      </c>
      <c r="B2498" s="3" t="s">
        <v>16</v>
      </c>
      <c r="C2498" s="3" t="s">
        <v>8</v>
      </c>
      <c r="D2498" s="3" t="s">
        <v>18</v>
      </c>
      <c r="E2498" s="3" t="n">
        <v>731.43</v>
      </c>
      <c r="F2498" s="3" t="n">
        <v>5830143</v>
      </c>
      <c r="G2498" s="3" t="n">
        <v>1</v>
      </c>
      <c r="H2498" s="3" t="n">
        <v>1299702.56</v>
      </c>
    </row>
    <row r="2499" customFormat="false" ht="15" hidden="false" customHeight="false" outlineLevel="0" collapsed="false">
      <c r="A2499" s="3" t="s">
        <v>553</v>
      </c>
      <c r="B2499" s="3" t="s">
        <v>16</v>
      </c>
      <c r="C2499" s="3" t="s">
        <v>8</v>
      </c>
      <c r="D2499" s="3" t="s">
        <v>18</v>
      </c>
      <c r="E2499" s="3" t="n">
        <v>722.65</v>
      </c>
      <c r="F2499" s="3" t="n">
        <v>7564108</v>
      </c>
      <c r="G2499" s="3" t="n">
        <v>4</v>
      </c>
      <c r="H2499" s="3" t="n">
        <v>8906831.14</v>
      </c>
    </row>
    <row r="2500" customFormat="false" ht="15" hidden="false" customHeight="false" outlineLevel="0" collapsed="false">
      <c r="A2500" s="3" t="s">
        <v>554</v>
      </c>
      <c r="B2500" s="3" t="s">
        <v>16</v>
      </c>
      <c r="C2500" s="3" t="s">
        <v>8</v>
      </c>
      <c r="D2500" s="3" t="s">
        <v>18</v>
      </c>
      <c r="E2500" s="3" t="n">
        <v>720.59</v>
      </c>
      <c r="F2500" s="3" t="n">
        <v>3829196</v>
      </c>
      <c r="G2500" s="3" t="n">
        <v>4</v>
      </c>
      <c r="H2500" s="3" t="n">
        <v>9019204.74</v>
      </c>
    </row>
    <row r="2501" customFormat="false" ht="15" hidden="false" customHeight="false" outlineLevel="0" collapsed="false">
      <c r="A2501" s="3" t="s">
        <v>555</v>
      </c>
      <c r="B2501" s="3" t="s">
        <v>16</v>
      </c>
      <c r="C2501" s="3" t="s">
        <v>8</v>
      </c>
      <c r="D2501" s="3" t="s">
        <v>18</v>
      </c>
      <c r="E2501" s="3" t="n">
        <v>711.52</v>
      </c>
      <c r="F2501" s="3" t="n">
        <v>2044363</v>
      </c>
      <c r="G2501" s="3" t="n">
        <v>1</v>
      </c>
      <c r="H2501" s="3" t="n">
        <v>3018987.74</v>
      </c>
    </row>
    <row r="2502" customFormat="false" ht="15" hidden="false" customHeight="false" outlineLevel="0" collapsed="false">
      <c r="A2502" s="3" t="s">
        <v>556</v>
      </c>
      <c r="B2502" s="3" t="s">
        <v>16</v>
      </c>
      <c r="C2502" s="3" t="s">
        <v>8</v>
      </c>
      <c r="D2502" s="3" t="s">
        <v>18</v>
      </c>
      <c r="E2502" s="3" t="n">
        <v>719.71</v>
      </c>
      <c r="F2502" s="3" t="n">
        <v>7052046</v>
      </c>
      <c r="G2502" s="3" t="n">
        <v>3</v>
      </c>
      <c r="H2502" s="3" t="n">
        <v>4266006.15</v>
      </c>
    </row>
    <row r="2503" customFormat="false" ht="15" hidden="false" customHeight="false" outlineLevel="0" collapsed="false">
      <c r="A2503" s="3" t="s">
        <v>57</v>
      </c>
      <c r="B2503" s="3" t="s">
        <v>19</v>
      </c>
      <c r="C2503" s="3" t="s">
        <v>8</v>
      </c>
      <c r="D2503" s="3" t="s">
        <v>18</v>
      </c>
      <c r="E2503" s="3" t="n">
        <v>275.66</v>
      </c>
      <c r="F2503" s="3" t="n">
        <v>5330000</v>
      </c>
      <c r="G2503" s="3" t="n">
        <v>2</v>
      </c>
      <c r="H2503" s="3" t="n">
        <v>574039.18</v>
      </c>
    </row>
    <row r="2504" customFormat="false" ht="15" hidden="false" customHeight="false" outlineLevel="0" collapsed="false">
      <c r="A2504" s="3" t="s">
        <v>58</v>
      </c>
      <c r="B2504" s="3" t="s">
        <v>19</v>
      </c>
      <c r="C2504" s="3" t="s">
        <v>8</v>
      </c>
      <c r="D2504" s="3" t="s">
        <v>18</v>
      </c>
      <c r="E2504" s="3" t="n">
        <v>268.51</v>
      </c>
      <c r="F2504" s="3" t="n">
        <v>5391780</v>
      </c>
      <c r="G2504" s="3" t="n">
        <v>0</v>
      </c>
      <c r="H2504" s="3" t="n">
        <v>0</v>
      </c>
    </row>
    <row r="2505" customFormat="false" ht="15" hidden="false" customHeight="false" outlineLevel="0" collapsed="false">
      <c r="A2505" s="3" t="s">
        <v>59</v>
      </c>
      <c r="B2505" s="3" t="s">
        <v>19</v>
      </c>
      <c r="C2505" s="3" t="s">
        <v>8</v>
      </c>
      <c r="D2505" s="3" t="s">
        <v>18</v>
      </c>
      <c r="E2505" s="3" t="n">
        <v>265.76</v>
      </c>
      <c r="F2505" s="3" t="n">
        <v>2128836</v>
      </c>
      <c r="G2505" s="3" t="n">
        <v>3</v>
      </c>
      <c r="H2505" s="3" t="n">
        <v>1596026.64</v>
      </c>
    </row>
    <row r="2506" customFormat="false" ht="15" hidden="false" customHeight="false" outlineLevel="0" collapsed="false">
      <c r="A2506" s="3" t="s">
        <v>60</v>
      </c>
      <c r="B2506" s="3" t="s">
        <v>19</v>
      </c>
      <c r="C2506" s="3" t="s">
        <v>8</v>
      </c>
      <c r="D2506" s="3" t="s">
        <v>18</v>
      </c>
      <c r="E2506" s="3" t="n">
        <v>274.44</v>
      </c>
      <c r="F2506" s="3" t="n">
        <v>4381256</v>
      </c>
      <c r="G2506" s="3" t="n">
        <v>1</v>
      </c>
      <c r="H2506" s="3" t="n">
        <v>174715.56</v>
      </c>
    </row>
    <row r="2507" customFormat="false" ht="15" hidden="false" customHeight="false" outlineLevel="0" collapsed="false">
      <c r="A2507" s="3" t="s">
        <v>61</v>
      </c>
      <c r="B2507" s="3" t="s">
        <v>19</v>
      </c>
      <c r="C2507" s="3" t="s">
        <v>8</v>
      </c>
      <c r="D2507" s="3" t="s">
        <v>18</v>
      </c>
      <c r="E2507" s="3" t="n">
        <v>276.8</v>
      </c>
      <c r="F2507" s="3" t="n">
        <v>2549899</v>
      </c>
      <c r="G2507" s="3" t="n">
        <v>2</v>
      </c>
      <c r="H2507" s="3" t="n">
        <v>1333518.18</v>
      </c>
    </row>
    <row r="2508" customFormat="false" ht="15" hidden="false" customHeight="false" outlineLevel="0" collapsed="false">
      <c r="A2508" s="3" t="s">
        <v>62</v>
      </c>
      <c r="B2508" s="3" t="s">
        <v>19</v>
      </c>
      <c r="C2508" s="3" t="s">
        <v>8</v>
      </c>
      <c r="D2508" s="3" t="s">
        <v>18</v>
      </c>
      <c r="E2508" s="3" t="n">
        <v>281.77</v>
      </c>
      <c r="F2508" s="3" t="n">
        <v>3514073</v>
      </c>
      <c r="G2508" s="3" t="n">
        <v>0</v>
      </c>
      <c r="H2508" s="3" t="n">
        <v>0</v>
      </c>
    </row>
    <row r="2509" customFormat="false" ht="15" hidden="false" customHeight="false" outlineLevel="0" collapsed="false">
      <c r="A2509" s="3" t="s">
        <v>63</v>
      </c>
      <c r="B2509" s="3" t="s">
        <v>19</v>
      </c>
      <c r="C2509" s="3" t="s">
        <v>8</v>
      </c>
      <c r="D2509" s="3" t="s">
        <v>18</v>
      </c>
      <c r="E2509" s="3" t="n">
        <v>282.53</v>
      </c>
      <c r="F2509" s="3" t="n">
        <v>1479163</v>
      </c>
      <c r="G2509" s="3" t="n">
        <v>2</v>
      </c>
      <c r="H2509" s="3" t="n">
        <v>2587373.2</v>
      </c>
    </row>
    <row r="2510" customFormat="false" ht="15" hidden="false" customHeight="false" outlineLevel="0" collapsed="false">
      <c r="A2510" s="3" t="s">
        <v>64</v>
      </c>
      <c r="B2510" s="3" t="s">
        <v>19</v>
      </c>
      <c r="C2510" s="3" t="s">
        <v>8</v>
      </c>
      <c r="D2510" s="3" t="s">
        <v>18</v>
      </c>
      <c r="E2510" s="3" t="n">
        <v>279.32</v>
      </c>
      <c r="F2510" s="3" t="n">
        <v>5092436</v>
      </c>
      <c r="G2510" s="3" t="n">
        <v>3</v>
      </c>
      <c r="H2510" s="3" t="n">
        <v>1849094.86</v>
      </c>
    </row>
    <row r="2511" customFormat="false" ht="15" hidden="false" customHeight="false" outlineLevel="0" collapsed="false">
      <c r="A2511" s="3" t="s">
        <v>65</v>
      </c>
      <c r="B2511" s="3" t="s">
        <v>19</v>
      </c>
      <c r="C2511" s="3" t="s">
        <v>8</v>
      </c>
      <c r="D2511" s="3" t="s">
        <v>18</v>
      </c>
      <c r="E2511" s="3" t="n">
        <v>278.46</v>
      </c>
      <c r="F2511" s="3" t="n">
        <v>565015</v>
      </c>
      <c r="G2511" s="3" t="n">
        <v>1</v>
      </c>
      <c r="H2511" s="3" t="n">
        <v>857815.52</v>
      </c>
    </row>
    <row r="2512" customFormat="false" ht="15" hidden="false" customHeight="false" outlineLevel="0" collapsed="false">
      <c r="A2512" s="3" t="s">
        <v>66</v>
      </c>
      <c r="B2512" s="3" t="s">
        <v>19</v>
      </c>
      <c r="C2512" s="3" t="s">
        <v>8</v>
      </c>
      <c r="D2512" s="3" t="s">
        <v>18</v>
      </c>
      <c r="E2512" s="3" t="n">
        <v>268.36</v>
      </c>
      <c r="F2512" s="3" t="n">
        <v>2849704</v>
      </c>
      <c r="G2512" s="3" t="n">
        <v>4</v>
      </c>
      <c r="H2512" s="3" t="n">
        <v>2388765.38</v>
      </c>
    </row>
    <row r="2513" customFormat="false" ht="15" hidden="false" customHeight="false" outlineLevel="0" collapsed="false">
      <c r="A2513" s="3" t="s">
        <v>67</v>
      </c>
      <c r="B2513" s="3" t="s">
        <v>19</v>
      </c>
      <c r="C2513" s="3" t="s">
        <v>8</v>
      </c>
      <c r="D2513" s="3" t="s">
        <v>18</v>
      </c>
      <c r="E2513" s="3" t="n">
        <v>271.1</v>
      </c>
      <c r="F2513" s="3" t="n">
        <v>3222050</v>
      </c>
      <c r="G2513" s="3" t="n">
        <v>1</v>
      </c>
      <c r="H2513" s="3" t="n">
        <v>216144.6</v>
      </c>
    </row>
    <row r="2514" customFormat="false" ht="15" hidden="false" customHeight="false" outlineLevel="0" collapsed="false">
      <c r="A2514" s="3" t="s">
        <v>68</v>
      </c>
      <c r="B2514" s="3" t="s">
        <v>19</v>
      </c>
      <c r="C2514" s="3" t="s">
        <v>8</v>
      </c>
      <c r="D2514" s="3" t="s">
        <v>18</v>
      </c>
      <c r="E2514" s="3" t="n">
        <v>269.28</v>
      </c>
      <c r="F2514" s="3" t="n">
        <v>4063154</v>
      </c>
      <c r="G2514" s="3" t="n">
        <v>0</v>
      </c>
      <c r="H2514" s="3" t="n">
        <v>0</v>
      </c>
    </row>
    <row r="2515" customFormat="false" ht="15" hidden="false" customHeight="false" outlineLevel="0" collapsed="false">
      <c r="A2515" s="3" t="s">
        <v>69</v>
      </c>
      <c r="B2515" s="3" t="s">
        <v>19</v>
      </c>
      <c r="C2515" s="3" t="s">
        <v>8</v>
      </c>
      <c r="D2515" s="3" t="s">
        <v>18</v>
      </c>
      <c r="E2515" s="3" t="n">
        <v>268.22</v>
      </c>
      <c r="F2515" s="3" t="n">
        <v>1640126</v>
      </c>
      <c r="G2515" s="3" t="n">
        <v>5</v>
      </c>
      <c r="H2515" s="3" t="n">
        <v>3944758.7</v>
      </c>
    </row>
    <row r="2516" customFormat="false" ht="15" hidden="false" customHeight="false" outlineLevel="0" collapsed="false">
      <c r="A2516" s="3" t="s">
        <v>70</v>
      </c>
      <c r="B2516" s="3" t="s">
        <v>19</v>
      </c>
      <c r="C2516" s="3" t="s">
        <v>8</v>
      </c>
      <c r="D2516" s="3" t="s">
        <v>18</v>
      </c>
      <c r="E2516" s="3" t="n">
        <v>264.48</v>
      </c>
      <c r="F2516" s="3" t="n">
        <v>1687103</v>
      </c>
      <c r="G2516" s="3" t="n">
        <v>0</v>
      </c>
      <c r="H2516" s="3" t="n">
        <v>0</v>
      </c>
    </row>
    <row r="2517" customFormat="false" ht="15" hidden="false" customHeight="false" outlineLevel="0" collapsed="false">
      <c r="A2517" s="3" t="s">
        <v>71</v>
      </c>
      <c r="B2517" s="3" t="s">
        <v>19</v>
      </c>
      <c r="C2517" s="3" t="s">
        <v>8</v>
      </c>
      <c r="D2517" s="3" t="s">
        <v>18</v>
      </c>
      <c r="E2517" s="3" t="n">
        <v>259.5</v>
      </c>
      <c r="F2517" s="3" t="n">
        <v>7820935</v>
      </c>
      <c r="G2517" s="3" t="n">
        <v>0</v>
      </c>
      <c r="H2517" s="3" t="n">
        <v>0</v>
      </c>
    </row>
    <row r="2518" customFormat="false" ht="15" hidden="false" customHeight="false" outlineLevel="0" collapsed="false">
      <c r="A2518" s="3" t="s">
        <v>72</v>
      </c>
      <c r="B2518" s="3" t="s">
        <v>19</v>
      </c>
      <c r="C2518" s="3" t="s">
        <v>8</v>
      </c>
      <c r="D2518" s="3" t="s">
        <v>18</v>
      </c>
      <c r="E2518" s="3" t="n">
        <v>257.88</v>
      </c>
      <c r="F2518" s="3" t="n">
        <v>6167551</v>
      </c>
      <c r="G2518" s="3" t="n">
        <v>5</v>
      </c>
      <c r="H2518" s="3" t="n">
        <v>3184986.85</v>
      </c>
    </row>
    <row r="2519" customFormat="false" ht="15" hidden="false" customHeight="false" outlineLevel="0" collapsed="false">
      <c r="A2519" s="3" t="s">
        <v>73</v>
      </c>
      <c r="B2519" s="3" t="s">
        <v>19</v>
      </c>
      <c r="C2519" s="3" t="s">
        <v>8</v>
      </c>
      <c r="D2519" s="3" t="s">
        <v>18</v>
      </c>
      <c r="E2519" s="3" t="n">
        <v>260.96</v>
      </c>
      <c r="F2519" s="3" t="n">
        <v>5660911</v>
      </c>
      <c r="G2519" s="3" t="n">
        <v>0</v>
      </c>
      <c r="H2519" s="3" t="n">
        <v>0</v>
      </c>
    </row>
    <row r="2520" customFormat="false" ht="15" hidden="false" customHeight="false" outlineLevel="0" collapsed="false">
      <c r="A2520" s="3" t="s">
        <v>74</v>
      </c>
      <c r="B2520" s="3" t="s">
        <v>19</v>
      </c>
      <c r="C2520" s="3" t="s">
        <v>8</v>
      </c>
      <c r="D2520" s="3" t="s">
        <v>18</v>
      </c>
      <c r="E2520" s="3" t="n">
        <v>264.51</v>
      </c>
      <c r="F2520" s="3" t="n">
        <v>1863752</v>
      </c>
      <c r="G2520" s="3" t="n">
        <v>1</v>
      </c>
      <c r="H2520" s="3" t="n">
        <v>1176781.14</v>
      </c>
    </row>
    <row r="2521" customFormat="false" ht="15" hidden="false" customHeight="false" outlineLevel="0" collapsed="false">
      <c r="A2521" s="3" t="s">
        <v>75</v>
      </c>
      <c r="B2521" s="3" t="s">
        <v>19</v>
      </c>
      <c r="C2521" s="3" t="s">
        <v>8</v>
      </c>
      <c r="D2521" s="3" t="s">
        <v>18</v>
      </c>
      <c r="E2521" s="3" t="n">
        <v>274.52</v>
      </c>
      <c r="F2521" s="3" t="n">
        <v>7908614</v>
      </c>
      <c r="G2521" s="3" t="n">
        <v>3</v>
      </c>
      <c r="H2521" s="3" t="n">
        <v>2425058.3</v>
      </c>
    </row>
    <row r="2522" customFormat="false" ht="15" hidden="false" customHeight="false" outlineLevel="0" collapsed="false">
      <c r="A2522" s="3" t="s">
        <v>76</v>
      </c>
      <c r="B2522" s="3" t="s">
        <v>19</v>
      </c>
      <c r="C2522" s="3" t="s">
        <v>8</v>
      </c>
      <c r="D2522" s="3" t="s">
        <v>18</v>
      </c>
      <c r="E2522" s="3" t="n">
        <v>266.51</v>
      </c>
      <c r="F2522" s="3" t="n">
        <v>2750784</v>
      </c>
      <c r="G2522" s="3" t="n">
        <v>3</v>
      </c>
      <c r="H2522" s="3" t="n">
        <v>962324.63</v>
      </c>
    </row>
    <row r="2523" customFormat="false" ht="15" hidden="false" customHeight="false" outlineLevel="0" collapsed="false">
      <c r="A2523" s="3" t="s">
        <v>77</v>
      </c>
      <c r="B2523" s="3" t="s">
        <v>19</v>
      </c>
      <c r="C2523" s="3" t="s">
        <v>8</v>
      </c>
      <c r="D2523" s="3" t="s">
        <v>18</v>
      </c>
      <c r="E2523" s="3" t="n">
        <v>264.46</v>
      </c>
      <c r="F2523" s="3" t="n">
        <v>7711813</v>
      </c>
      <c r="G2523" s="3" t="n">
        <v>2</v>
      </c>
      <c r="H2523" s="3" t="n">
        <v>875396.41</v>
      </c>
    </row>
    <row r="2524" customFormat="false" ht="15" hidden="false" customHeight="false" outlineLevel="0" collapsed="false">
      <c r="A2524" s="3" t="s">
        <v>78</v>
      </c>
      <c r="B2524" s="3" t="s">
        <v>19</v>
      </c>
      <c r="C2524" s="3" t="s">
        <v>8</v>
      </c>
      <c r="D2524" s="3" t="s">
        <v>18</v>
      </c>
      <c r="E2524" s="3" t="n">
        <v>266.23</v>
      </c>
      <c r="F2524" s="3" t="n">
        <v>1123045</v>
      </c>
      <c r="G2524" s="3" t="n">
        <v>0</v>
      </c>
      <c r="H2524" s="3" t="n">
        <v>0</v>
      </c>
    </row>
    <row r="2525" customFormat="false" ht="15" hidden="false" customHeight="false" outlineLevel="0" collapsed="false">
      <c r="A2525" s="3" t="s">
        <v>79</v>
      </c>
      <c r="B2525" s="3" t="s">
        <v>19</v>
      </c>
      <c r="C2525" s="3" t="s">
        <v>8</v>
      </c>
      <c r="D2525" s="3" t="s">
        <v>18</v>
      </c>
      <c r="E2525" s="3" t="n">
        <v>259.45</v>
      </c>
      <c r="F2525" s="3" t="n">
        <v>1767951</v>
      </c>
      <c r="G2525" s="3" t="n">
        <v>2</v>
      </c>
      <c r="H2525" s="3" t="n">
        <v>1077067.4</v>
      </c>
    </row>
    <row r="2526" customFormat="false" ht="15" hidden="false" customHeight="false" outlineLevel="0" collapsed="false">
      <c r="A2526" s="3" t="s">
        <v>80</v>
      </c>
      <c r="B2526" s="3" t="s">
        <v>19</v>
      </c>
      <c r="C2526" s="3" t="s">
        <v>8</v>
      </c>
      <c r="D2526" s="3" t="s">
        <v>18</v>
      </c>
      <c r="E2526" s="3" t="n">
        <v>254.5</v>
      </c>
      <c r="F2526" s="3" t="n">
        <v>4403237</v>
      </c>
      <c r="G2526" s="3" t="n">
        <v>1</v>
      </c>
      <c r="H2526" s="3" t="n">
        <v>905617.74</v>
      </c>
    </row>
    <row r="2527" customFormat="false" ht="15" hidden="false" customHeight="false" outlineLevel="0" collapsed="false">
      <c r="A2527" s="3" t="s">
        <v>81</v>
      </c>
      <c r="B2527" s="3" t="s">
        <v>19</v>
      </c>
      <c r="C2527" s="3" t="s">
        <v>8</v>
      </c>
      <c r="D2527" s="3" t="s">
        <v>18</v>
      </c>
      <c r="E2527" s="3" t="n">
        <v>259.17</v>
      </c>
      <c r="F2527" s="3" t="n">
        <v>2799770</v>
      </c>
      <c r="G2527" s="3" t="n">
        <v>2</v>
      </c>
      <c r="H2527" s="3" t="n">
        <v>751446.54</v>
      </c>
    </row>
    <row r="2528" customFormat="false" ht="15" hidden="false" customHeight="false" outlineLevel="0" collapsed="false">
      <c r="A2528" s="3" t="s">
        <v>82</v>
      </c>
      <c r="B2528" s="3" t="s">
        <v>19</v>
      </c>
      <c r="C2528" s="3" t="s">
        <v>8</v>
      </c>
      <c r="D2528" s="3" t="s">
        <v>18</v>
      </c>
      <c r="E2528" s="3" t="n">
        <v>256.53</v>
      </c>
      <c r="F2528" s="3" t="n">
        <v>6124982</v>
      </c>
      <c r="G2528" s="3" t="n">
        <v>4</v>
      </c>
      <c r="H2528" s="3" t="n">
        <v>2272473.02</v>
      </c>
    </row>
    <row r="2529" customFormat="false" ht="15" hidden="false" customHeight="false" outlineLevel="0" collapsed="false">
      <c r="A2529" s="3" t="s">
        <v>83</v>
      </c>
      <c r="B2529" s="3" t="s">
        <v>19</v>
      </c>
      <c r="C2529" s="3" t="s">
        <v>8</v>
      </c>
      <c r="D2529" s="3" t="s">
        <v>18</v>
      </c>
      <c r="E2529" s="3" t="n">
        <v>256.93</v>
      </c>
      <c r="F2529" s="3" t="n">
        <v>7836864</v>
      </c>
      <c r="G2529" s="3" t="n">
        <v>6</v>
      </c>
      <c r="H2529" s="3" t="n">
        <v>4007769.11</v>
      </c>
    </row>
    <row r="2530" customFormat="false" ht="15" hidden="false" customHeight="false" outlineLevel="0" collapsed="false">
      <c r="A2530" s="3" t="s">
        <v>84</v>
      </c>
      <c r="B2530" s="3" t="s">
        <v>19</v>
      </c>
      <c r="C2530" s="3" t="s">
        <v>8</v>
      </c>
      <c r="D2530" s="3" t="s">
        <v>18</v>
      </c>
      <c r="E2530" s="3" t="n">
        <v>251.9</v>
      </c>
      <c r="F2530" s="3" t="n">
        <v>3355033</v>
      </c>
      <c r="G2530" s="3" t="n">
        <v>2</v>
      </c>
      <c r="H2530" s="3" t="n">
        <v>1279761.08</v>
      </c>
    </row>
    <row r="2531" customFormat="false" ht="15" hidden="false" customHeight="false" outlineLevel="0" collapsed="false">
      <c r="A2531" s="3" t="s">
        <v>85</v>
      </c>
      <c r="B2531" s="3" t="s">
        <v>19</v>
      </c>
      <c r="C2531" s="3" t="s">
        <v>8</v>
      </c>
      <c r="D2531" s="3" t="s">
        <v>18</v>
      </c>
      <c r="E2531" s="3" t="n">
        <v>255.64</v>
      </c>
      <c r="F2531" s="3" t="n">
        <v>3017261</v>
      </c>
      <c r="G2531" s="3" t="n">
        <v>1</v>
      </c>
      <c r="H2531" s="3" t="n">
        <v>1077377.73</v>
      </c>
    </row>
    <row r="2532" customFormat="false" ht="15" hidden="false" customHeight="false" outlineLevel="0" collapsed="false">
      <c r="A2532" s="3" t="s">
        <v>86</v>
      </c>
      <c r="B2532" s="3" t="s">
        <v>19</v>
      </c>
      <c r="C2532" s="3" t="s">
        <v>8</v>
      </c>
      <c r="D2532" s="3" t="s">
        <v>18</v>
      </c>
      <c r="E2532" s="3" t="n">
        <v>253.19</v>
      </c>
      <c r="F2532" s="3" t="n">
        <v>3553962</v>
      </c>
      <c r="G2532" s="3" t="n">
        <v>1</v>
      </c>
      <c r="H2532" s="3" t="n">
        <v>701667.24</v>
      </c>
    </row>
    <row r="2533" customFormat="false" ht="15" hidden="false" customHeight="false" outlineLevel="0" collapsed="false">
      <c r="A2533" s="3" t="s">
        <v>87</v>
      </c>
      <c r="B2533" s="3" t="s">
        <v>19</v>
      </c>
      <c r="C2533" s="3" t="s">
        <v>8</v>
      </c>
      <c r="D2533" s="3" t="s">
        <v>18</v>
      </c>
      <c r="E2533" s="3" t="n">
        <v>247.31</v>
      </c>
      <c r="F2533" s="3" t="n">
        <v>2500043</v>
      </c>
      <c r="G2533" s="3" t="n">
        <v>4</v>
      </c>
      <c r="H2533" s="3" t="n">
        <v>3329256.88</v>
      </c>
    </row>
    <row r="2534" customFormat="false" ht="15" hidden="false" customHeight="false" outlineLevel="0" collapsed="false">
      <c r="A2534" s="3" t="s">
        <v>88</v>
      </c>
      <c r="B2534" s="3" t="s">
        <v>19</v>
      </c>
      <c r="C2534" s="3" t="s">
        <v>8</v>
      </c>
      <c r="D2534" s="3" t="s">
        <v>18</v>
      </c>
      <c r="E2534" s="3" t="n">
        <v>256.3</v>
      </c>
      <c r="F2534" s="3" t="n">
        <v>5496669</v>
      </c>
      <c r="G2534" s="3" t="n">
        <v>2</v>
      </c>
      <c r="H2534" s="3" t="n">
        <v>694151.88</v>
      </c>
    </row>
    <row r="2535" customFormat="false" ht="15" hidden="false" customHeight="false" outlineLevel="0" collapsed="false">
      <c r="A2535" s="3" t="s">
        <v>89</v>
      </c>
      <c r="B2535" s="3" t="s">
        <v>19</v>
      </c>
      <c r="C2535" s="3" t="s">
        <v>8</v>
      </c>
      <c r="D2535" s="3" t="s">
        <v>18</v>
      </c>
      <c r="E2535" s="3" t="n">
        <v>254.09</v>
      </c>
      <c r="F2535" s="3" t="n">
        <v>1302872</v>
      </c>
      <c r="G2535" s="3" t="n">
        <v>1</v>
      </c>
      <c r="H2535" s="3" t="n">
        <v>553722.7</v>
      </c>
    </row>
    <row r="2536" customFormat="false" ht="15" hidden="false" customHeight="false" outlineLevel="0" collapsed="false">
      <c r="A2536" s="3" t="s">
        <v>90</v>
      </c>
      <c r="B2536" s="3" t="s">
        <v>19</v>
      </c>
      <c r="C2536" s="3" t="s">
        <v>8</v>
      </c>
      <c r="D2536" s="3" t="s">
        <v>18</v>
      </c>
      <c r="E2536" s="3" t="n">
        <v>259.13</v>
      </c>
      <c r="F2536" s="3" t="n">
        <v>6510927</v>
      </c>
      <c r="G2536" s="3" t="n">
        <v>2</v>
      </c>
      <c r="H2536" s="3" t="n">
        <v>1971363.3</v>
      </c>
    </row>
    <row r="2537" customFormat="false" ht="15" hidden="false" customHeight="false" outlineLevel="0" collapsed="false">
      <c r="A2537" s="3" t="s">
        <v>91</v>
      </c>
      <c r="B2537" s="3" t="s">
        <v>19</v>
      </c>
      <c r="C2537" s="3" t="s">
        <v>8</v>
      </c>
      <c r="D2537" s="3" t="s">
        <v>18</v>
      </c>
      <c r="E2537" s="3" t="n">
        <v>260.89</v>
      </c>
      <c r="F2537" s="3" t="n">
        <v>7026196</v>
      </c>
      <c r="G2537" s="3" t="n">
        <v>0</v>
      </c>
      <c r="H2537" s="3" t="n">
        <v>0</v>
      </c>
    </row>
    <row r="2538" customFormat="false" ht="15" hidden="false" customHeight="false" outlineLevel="0" collapsed="false">
      <c r="A2538" s="3" t="s">
        <v>92</v>
      </c>
      <c r="B2538" s="3" t="s">
        <v>19</v>
      </c>
      <c r="C2538" s="3" t="s">
        <v>8</v>
      </c>
      <c r="D2538" s="3" t="s">
        <v>18</v>
      </c>
      <c r="E2538" s="3" t="n">
        <v>251.76</v>
      </c>
      <c r="F2538" s="3" t="n">
        <v>7035120</v>
      </c>
      <c r="G2538" s="3" t="n">
        <v>1</v>
      </c>
      <c r="H2538" s="3" t="n">
        <v>1225210.56</v>
      </c>
    </row>
    <row r="2539" customFormat="false" ht="15" hidden="false" customHeight="false" outlineLevel="0" collapsed="false">
      <c r="A2539" s="3" t="s">
        <v>93</v>
      </c>
      <c r="B2539" s="3" t="s">
        <v>19</v>
      </c>
      <c r="C2539" s="3" t="s">
        <v>8</v>
      </c>
      <c r="D2539" s="3" t="s">
        <v>18</v>
      </c>
      <c r="E2539" s="3" t="n">
        <v>242.9</v>
      </c>
      <c r="F2539" s="3" t="n">
        <v>5781107</v>
      </c>
      <c r="G2539" s="3" t="n">
        <v>4</v>
      </c>
      <c r="H2539" s="3" t="n">
        <v>1967739.1</v>
      </c>
    </row>
    <row r="2540" customFormat="false" ht="15" hidden="false" customHeight="false" outlineLevel="0" collapsed="false">
      <c r="A2540" s="3" t="s">
        <v>94</v>
      </c>
      <c r="B2540" s="3" t="s">
        <v>19</v>
      </c>
      <c r="C2540" s="3" t="s">
        <v>8</v>
      </c>
      <c r="D2540" s="3" t="s">
        <v>18</v>
      </c>
      <c r="E2540" s="3" t="n">
        <v>245.15</v>
      </c>
      <c r="F2540" s="3" t="n">
        <v>1187779</v>
      </c>
      <c r="G2540" s="3" t="n">
        <v>5</v>
      </c>
      <c r="H2540" s="3" t="n">
        <v>3914090.91</v>
      </c>
    </row>
    <row r="2541" customFormat="false" ht="15" hidden="false" customHeight="false" outlineLevel="0" collapsed="false">
      <c r="A2541" s="3" t="s">
        <v>95</v>
      </c>
      <c r="B2541" s="3" t="s">
        <v>19</v>
      </c>
      <c r="C2541" s="3" t="s">
        <v>8</v>
      </c>
      <c r="D2541" s="3" t="s">
        <v>18</v>
      </c>
      <c r="E2541" s="3" t="n">
        <v>245.6</v>
      </c>
      <c r="F2541" s="3" t="n">
        <v>1095589</v>
      </c>
      <c r="G2541" s="3" t="n">
        <v>1</v>
      </c>
      <c r="H2541" s="3" t="n">
        <v>550364.91</v>
      </c>
    </row>
    <row r="2542" customFormat="false" ht="15" hidden="false" customHeight="false" outlineLevel="0" collapsed="false">
      <c r="A2542" s="3" t="s">
        <v>96</v>
      </c>
      <c r="B2542" s="3" t="s">
        <v>19</v>
      </c>
      <c r="C2542" s="3" t="s">
        <v>8</v>
      </c>
      <c r="D2542" s="3" t="s">
        <v>18</v>
      </c>
      <c r="E2542" s="3" t="n">
        <v>245.57</v>
      </c>
      <c r="F2542" s="3" t="n">
        <v>1979748</v>
      </c>
      <c r="G2542" s="3" t="n">
        <v>2</v>
      </c>
      <c r="H2542" s="3" t="n">
        <v>899881.86</v>
      </c>
    </row>
    <row r="2543" customFormat="false" ht="15" hidden="false" customHeight="false" outlineLevel="0" collapsed="false">
      <c r="A2543" s="3" t="s">
        <v>97</v>
      </c>
      <c r="B2543" s="3" t="s">
        <v>19</v>
      </c>
      <c r="C2543" s="3" t="s">
        <v>8</v>
      </c>
      <c r="D2543" s="3" t="s">
        <v>18</v>
      </c>
      <c r="E2543" s="3" t="n">
        <v>251.66</v>
      </c>
      <c r="F2543" s="3" t="n">
        <v>6987561</v>
      </c>
      <c r="G2543" s="3" t="n">
        <v>6</v>
      </c>
      <c r="H2543" s="3" t="n">
        <v>2342156.56</v>
      </c>
    </row>
    <row r="2544" customFormat="false" ht="15" hidden="false" customHeight="false" outlineLevel="0" collapsed="false">
      <c r="A2544" s="3" t="s">
        <v>98</v>
      </c>
      <c r="B2544" s="3" t="s">
        <v>19</v>
      </c>
      <c r="C2544" s="3" t="s">
        <v>8</v>
      </c>
      <c r="D2544" s="3" t="s">
        <v>18</v>
      </c>
      <c r="E2544" s="3" t="n">
        <v>251.27</v>
      </c>
      <c r="F2544" s="3" t="n">
        <v>1818881</v>
      </c>
      <c r="G2544" s="3" t="n">
        <v>4</v>
      </c>
      <c r="H2544" s="3" t="n">
        <v>2311353.53</v>
      </c>
    </row>
    <row r="2545" customFormat="false" ht="15" hidden="false" customHeight="false" outlineLevel="0" collapsed="false">
      <c r="A2545" s="3" t="s">
        <v>99</v>
      </c>
      <c r="B2545" s="3" t="s">
        <v>19</v>
      </c>
      <c r="C2545" s="3" t="s">
        <v>8</v>
      </c>
      <c r="D2545" s="3" t="s">
        <v>18</v>
      </c>
      <c r="E2545" s="3" t="n">
        <v>252.17</v>
      </c>
      <c r="F2545" s="3" t="n">
        <v>5771510</v>
      </c>
      <c r="G2545" s="3" t="n">
        <v>2</v>
      </c>
      <c r="H2545" s="3" t="n">
        <v>1773709</v>
      </c>
    </row>
    <row r="2546" customFormat="false" ht="15" hidden="false" customHeight="false" outlineLevel="0" collapsed="false">
      <c r="A2546" s="3" t="s">
        <v>100</v>
      </c>
      <c r="B2546" s="3" t="s">
        <v>19</v>
      </c>
      <c r="C2546" s="3" t="s">
        <v>8</v>
      </c>
      <c r="D2546" s="3" t="s">
        <v>18</v>
      </c>
      <c r="E2546" s="3" t="n">
        <v>254.64</v>
      </c>
      <c r="F2546" s="3" t="n">
        <v>7939853</v>
      </c>
      <c r="G2546" s="3" t="n">
        <v>4</v>
      </c>
      <c r="H2546" s="3" t="n">
        <v>2608762.08</v>
      </c>
    </row>
    <row r="2547" customFormat="false" ht="15" hidden="false" customHeight="false" outlineLevel="0" collapsed="false">
      <c r="A2547" s="3" t="s">
        <v>101</v>
      </c>
      <c r="B2547" s="3" t="s">
        <v>19</v>
      </c>
      <c r="C2547" s="3" t="s">
        <v>8</v>
      </c>
      <c r="D2547" s="3" t="s">
        <v>18</v>
      </c>
      <c r="E2547" s="3" t="n">
        <v>258.13</v>
      </c>
      <c r="F2547" s="3" t="n">
        <v>2640522</v>
      </c>
      <c r="G2547" s="3" t="n">
        <v>0</v>
      </c>
      <c r="H2547" s="3" t="n">
        <v>0</v>
      </c>
    </row>
    <row r="2548" customFormat="false" ht="15" hidden="false" customHeight="false" outlineLevel="0" collapsed="false">
      <c r="A2548" s="3" t="s">
        <v>102</v>
      </c>
      <c r="B2548" s="3" t="s">
        <v>19</v>
      </c>
      <c r="C2548" s="3" t="s">
        <v>8</v>
      </c>
      <c r="D2548" s="3" t="s">
        <v>18</v>
      </c>
      <c r="E2548" s="3" t="n">
        <v>263.84</v>
      </c>
      <c r="F2548" s="3" t="n">
        <v>4479131</v>
      </c>
      <c r="G2548" s="3" t="n">
        <v>3</v>
      </c>
      <c r="H2548" s="3" t="n">
        <v>1958694.2</v>
      </c>
    </row>
    <row r="2549" customFormat="false" ht="15" hidden="false" customHeight="false" outlineLevel="0" collapsed="false">
      <c r="A2549" s="3" t="s">
        <v>103</v>
      </c>
      <c r="B2549" s="3" t="s">
        <v>19</v>
      </c>
      <c r="C2549" s="3" t="s">
        <v>8</v>
      </c>
      <c r="D2549" s="3" t="s">
        <v>18</v>
      </c>
      <c r="E2549" s="3" t="n">
        <v>256.91</v>
      </c>
      <c r="F2549" s="3" t="n">
        <v>970872</v>
      </c>
      <c r="G2549" s="3" t="n">
        <v>2</v>
      </c>
      <c r="H2549" s="3" t="n">
        <v>903408.94</v>
      </c>
    </row>
    <row r="2550" customFormat="false" ht="15" hidden="false" customHeight="false" outlineLevel="0" collapsed="false">
      <c r="A2550" s="3" t="s">
        <v>104</v>
      </c>
      <c r="B2550" s="3" t="s">
        <v>19</v>
      </c>
      <c r="C2550" s="3" t="s">
        <v>8</v>
      </c>
      <c r="D2550" s="3" t="s">
        <v>18</v>
      </c>
      <c r="E2550" s="3" t="n">
        <v>246.96</v>
      </c>
      <c r="F2550" s="3" t="n">
        <v>6632776</v>
      </c>
      <c r="G2550" s="3" t="n">
        <v>1</v>
      </c>
      <c r="H2550" s="3" t="n">
        <v>109721.28</v>
      </c>
    </row>
    <row r="2551" customFormat="false" ht="15" hidden="false" customHeight="false" outlineLevel="0" collapsed="false">
      <c r="A2551" s="3" t="s">
        <v>105</v>
      </c>
      <c r="B2551" s="3" t="s">
        <v>19</v>
      </c>
      <c r="C2551" s="3" t="s">
        <v>8</v>
      </c>
      <c r="D2551" s="3" t="s">
        <v>18</v>
      </c>
      <c r="E2551" s="3" t="n">
        <v>253.66</v>
      </c>
      <c r="F2551" s="3" t="n">
        <v>1161737</v>
      </c>
      <c r="G2551" s="3" t="n">
        <v>3</v>
      </c>
      <c r="H2551" s="3" t="n">
        <v>2191600.79</v>
      </c>
    </row>
    <row r="2552" customFormat="false" ht="15" hidden="false" customHeight="false" outlineLevel="0" collapsed="false">
      <c r="A2552" s="3" t="s">
        <v>106</v>
      </c>
      <c r="B2552" s="3" t="s">
        <v>19</v>
      </c>
      <c r="C2552" s="3" t="s">
        <v>8</v>
      </c>
      <c r="D2552" s="3" t="s">
        <v>18</v>
      </c>
      <c r="E2552" s="3" t="n">
        <v>257.49</v>
      </c>
      <c r="F2552" s="3" t="n">
        <v>5608106</v>
      </c>
      <c r="G2552" s="3" t="n">
        <v>4</v>
      </c>
      <c r="H2552" s="3" t="n">
        <v>2334527.85</v>
      </c>
    </row>
    <row r="2553" customFormat="false" ht="15" hidden="false" customHeight="false" outlineLevel="0" collapsed="false">
      <c r="A2553" s="3" t="s">
        <v>107</v>
      </c>
      <c r="B2553" s="3" t="s">
        <v>19</v>
      </c>
      <c r="C2553" s="3" t="s">
        <v>8</v>
      </c>
      <c r="D2553" s="3" t="s">
        <v>18</v>
      </c>
      <c r="E2553" s="3" t="n">
        <v>256.82</v>
      </c>
      <c r="F2553" s="3" t="n">
        <v>6066444</v>
      </c>
      <c r="G2553" s="3" t="n">
        <v>4</v>
      </c>
      <c r="H2553" s="3" t="n">
        <v>1742679.13</v>
      </c>
    </row>
    <row r="2554" customFormat="false" ht="15" hidden="false" customHeight="false" outlineLevel="0" collapsed="false">
      <c r="A2554" s="3" t="s">
        <v>108</v>
      </c>
      <c r="B2554" s="3" t="s">
        <v>19</v>
      </c>
      <c r="C2554" s="3" t="s">
        <v>8</v>
      </c>
      <c r="D2554" s="3" t="s">
        <v>18</v>
      </c>
      <c r="E2554" s="3" t="n">
        <v>255.37</v>
      </c>
      <c r="F2554" s="3" t="n">
        <v>2851060</v>
      </c>
      <c r="G2554" s="3" t="n">
        <v>3</v>
      </c>
      <c r="H2554" s="3" t="n">
        <v>1566967.28</v>
      </c>
    </row>
    <row r="2555" customFormat="false" ht="15" hidden="false" customHeight="false" outlineLevel="0" collapsed="false">
      <c r="A2555" s="3" t="s">
        <v>109</v>
      </c>
      <c r="B2555" s="3" t="s">
        <v>19</v>
      </c>
      <c r="C2555" s="3" t="s">
        <v>8</v>
      </c>
      <c r="D2555" s="3" t="s">
        <v>18</v>
      </c>
      <c r="E2555" s="3" t="n">
        <v>258.44</v>
      </c>
      <c r="F2555" s="3" t="n">
        <v>3987086</v>
      </c>
      <c r="G2555" s="3" t="n">
        <v>1</v>
      </c>
      <c r="H2555" s="3" t="n">
        <v>796251.53</v>
      </c>
    </row>
    <row r="2556" customFormat="false" ht="15" hidden="false" customHeight="false" outlineLevel="0" collapsed="false">
      <c r="A2556" s="3" t="s">
        <v>110</v>
      </c>
      <c r="B2556" s="3" t="s">
        <v>19</v>
      </c>
      <c r="C2556" s="3" t="s">
        <v>8</v>
      </c>
      <c r="D2556" s="3" t="s">
        <v>18</v>
      </c>
      <c r="E2556" s="3" t="n">
        <v>258.51</v>
      </c>
      <c r="F2556" s="3" t="n">
        <v>7792070</v>
      </c>
      <c r="G2556" s="3" t="n">
        <v>2</v>
      </c>
      <c r="H2556" s="3" t="n">
        <v>1086304.88</v>
      </c>
    </row>
    <row r="2557" customFormat="false" ht="15" hidden="false" customHeight="false" outlineLevel="0" collapsed="false">
      <c r="A2557" s="3" t="s">
        <v>111</v>
      </c>
      <c r="B2557" s="3" t="s">
        <v>19</v>
      </c>
      <c r="C2557" s="3" t="s">
        <v>8</v>
      </c>
      <c r="D2557" s="3" t="s">
        <v>18</v>
      </c>
      <c r="E2557" s="3" t="n">
        <v>248.89</v>
      </c>
      <c r="F2557" s="3" t="n">
        <v>3646978</v>
      </c>
      <c r="G2557" s="3" t="n">
        <v>2</v>
      </c>
      <c r="H2557" s="3" t="n">
        <v>1285465.63</v>
      </c>
    </row>
    <row r="2558" customFormat="false" ht="15" hidden="false" customHeight="false" outlineLevel="0" collapsed="false">
      <c r="A2558" s="3" t="s">
        <v>112</v>
      </c>
      <c r="B2558" s="3" t="s">
        <v>19</v>
      </c>
      <c r="C2558" s="3" t="s">
        <v>8</v>
      </c>
      <c r="D2558" s="3" t="s">
        <v>18</v>
      </c>
      <c r="E2558" s="3" t="n">
        <v>251.14</v>
      </c>
      <c r="F2558" s="3" t="n">
        <v>7923216</v>
      </c>
      <c r="G2558" s="3" t="n">
        <v>0</v>
      </c>
      <c r="H2558" s="3" t="n">
        <v>0</v>
      </c>
    </row>
    <row r="2559" customFormat="false" ht="15" hidden="false" customHeight="false" outlineLevel="0" collapsed="false">
      <c r="A2559" s="3" t="s">
        <v>113</v>
      </c>
      <c r="B2559" s="3" t="s">
        <v>19</v>
      </c>
      <c r="C2559" s="3" t="s">
        <v>8</v>
      </c>
      <c r="D2559" s="3" t="s">
        <v>18</v>
      </c>
      <c r="E2559" s="3" t="n">
        <v>248.15</v>
      </c>
      <c r="F2559" s="3" t="n">
        <v>1795849</v>
      </c>
      <c r="G2559" s="3" t="n">
        <v>4</v>
      </c>
      <c r="H2559" s="3" t="n">
        <v>1462996.76</v>
      </c>
    </row>
    <row r="2560" customFormat="false" ht="15" hidden="false" customHeight="false" outlineLevel="0" collapsed="false">
      <c r="A2560" s="3" t="s">
        <v>114</v>
      </c>
      <c r="B2560" s="3" t="s">
        <v>19</v>
      </c>
      <c r="C2560" s="3" t="s">
        <v>8</v>
      </c>
      <c r="D2560" s="3" t="s">
        <v>18</v>
      </c>
      <c r="E2560" s="3" t="n">
        <v>244.9</v>
      </c>
      <c r="F2560" s="3" t="n">
        <v>3434687</v>
      </c>
      <c r="G2560" s="3" t="n">
        <v>2</v>
      </c>
      <c r="H2560" s="3" t="n">
        <v>877334.92</v>
      </c>
    </row>
    <row r="2561" customFormat="false" ht="15" hidden="false" customHeight="false" outlineLevel="0" collapsed="false">
      <c r="A2561" s="3" t="s">
        <v>115</v>
      </c>
      <c r="B2561" s="3" t="s">
        <v>19</v>
      </c>
      <c r="C2561" s="3" t="s">
        <v>8</v>
      </c>
      <c r="D2561" s="3" t="s">
        <v>18</v>
      </c>
      <c r="E2561" s="3" t="n">
        <v>247.33</v>
      </c>
      <c r="F2561" s="3" t="n">
        <v>7663968</v>
      </c>
      <c r="G2561" s="3" t="n">
        <v>2</v>
      </c>
      <c r="H2561" s="3" t="n">
        <v>1030122.23</v>
      </c>
    </row>
    <row r="2562" customFormat="false" ht="15" hidden="false" customHeight="false" outlineLevel="0" collapsed="false">
      <c r="A2562" s="3" t="s">
        <v>116</v>
      </c>
      <c r="B2562" s="3" t="s">
        <v>19</v>
      </c>
      <c r="C2562" s="3" t="s">
        <v>8</v>
      </c>
      <c r="D2562" s="3" t="s">
        <v>18</v>
      </c>
      <c r="E2562" s="3" t="n">
        <v>250.68</v>
      </c>
      <c r="F2562" s="3" t="n">
        <v>5927969</v>
      </c>
      <c r="G2562" s="3" t="n">
        <v>0</v>
      </c>
      <c r="H2562" s="3" t="n">
        <v>0</v>
      </c>
    </row>
    <row r="2563" customFormat="false" ht="15" hidden="false" customHeight="false" outlineLevel="0" collapsed="false">
      <c r="A2563" s="3" t="s">
        <v>117</v>
      </c>
      <c r="B2563" s="3" t="s">
        <v>19</v>
      </c>
      <c r="C2563" s="3" t="s">
        <v>8</v>
      </c>
      <c r="D2563" s="3" t="s">
        <v>18</v>
      </c>
      <c r="E2563" s="3" t="n">
        <v>240.77</v>
      </c>
      <c r="F2563" s="3" t="n">
        <v>7710795</v>
      </c>
      <c r="G2563" s="3" t="n">
        <v>3</v>
      </c>
      <c r="H2563" s="3" t="n">
        <v>2758270.71</v>
      </c>
    </row>
    <row r="2564" customFormat="false" ht="15" hidden="false" customHeight="false" outlineLevel="0" collapsed="false">
      <c r="A2564" s="3" t="s">
        <v>118</v>
      </c>
      <c r="B2564" s="3" t="s">
        <v>19</v>
      </c>
      <c r="C2564" s="3" t="s">
        <v>8</v>
      </c>
      <c r="D2564" s="3" t="s">
        <v>18</v>
      </c>
      <c r="E2564" s="3" t="n">
        <v>245.16</v>
      </c>
      <c r="F2564" s="3" t="n">
        <v>2669913</v>
      </c>
      <c r="G2564" s="3" t="n">
        <v>2</v>
      </c>
      <c r="H2564" s="3" t="n">
        <v>32797.53</v>
      </c>
    </row>
    <row r="2565" customFormat="false" ht="15" hidden="false" customHeight="false" outlineLevel="0" collapsed="false">
      <c r="A2565" s="3" t="s">
        <v>119</v>
      </c>
      <c r="B2565" s="3" t="s">
        <v>19</v>
      </c>
      <c r="C2565" s="3" t="s">
        <v>8</v>
      </c>
      <c r="D2565" s="3" t="s">
        <v>18</v>
      </c>
      <c r="E2565" s="3" t="n">
        <v>246.22</v>
      </c>
      <c r="F2565" s="3" t="n">
        <v>2810057</v>
      </c>
      <c r="G2565" s="3" t="n">
        <v>4</v>
      </c>
      <c r="H2565" s="3" t="n">
        <v>2700060.53</v>
      </c>
    </row>
    <row r="2566" customFormat="false" ht="15" hidden="false" customHeight="false" outlineLevel="0" collapsed="false">
      <c r="A2566" s="3" t="s">
        <v>120</v>
      </c>
      <c r="B2566" s="3" t="s">
        <v>19</v>
      </c>
      <c r="C2566" s="3" t="s">
        <v>8</v>
      </c>
      <c r="D2566" s="3" t="s">
        <v>18</v>
      </c>
      <c r="E2566" s="3" t="n">
        <v>256.88</v>
      </c>
      <c r="F2566" s="3" t="n">
        <v>3717480</v>
      </c>
      <c r="G2566" s="3" t="n">
        <v>1</v>
      </c>
      <c r="H2566" s="3" t="n">
        <v>383779.3</v>
      </c>
    </row>
    <row r="2567" customFormat="false" ht="15" hidden="false" customHeight="false" outlineLevel="0" collapsed="false">
      <c r="A2567" s="3" t="s">
        <v>121</v>
      </c>
      <c r="B2567" s="3" t="s">
        <v>19</v>
      </c>
      <c r="C2567" s="3" t="s">
        <v>8</v>
      </c>
      <c r="D2567" s="3" t="s">
        <v>18</v>
      </c>
      <c r="E2567" s="3" t="n">
        <v>258.71</v>
      </c>
      <c r="F2567" s="3" t="n">
        <v>6980731</v>
      </c>
      <c r="G2567" s="3" t="n">
        <v>2</v>
      </c>
      <c r="H2567" s="3" t="n">
        <v>2116889.64</v>
      </c>
    </row>
    <row r="2568" customFormat="false" ht="15" hidden="false" customHeight="false" outlineLevel="0" collapsed="false">
      <c r="A2568" s="3" t="s">
        <v>122</v>
      </c>
      <c r="B2568" s="3" t="s">
        <v>19</v>
      </c>
      <c r="C2568" s="3" t="s">
        <v>8</v>
      </c>
      <c r="D2568" s="3" t="s">
        <v>18</v>
      </c>
      <c r="E2568" s="3" t="n">
        <v>260.5</v>
      </c>
      <c r="F2568" s="3" t="n">
        <v>3853086</v>
      </c>
      <c r="G2568" s="3" t="n">
        <v>2</v>
      </c>
      <c r="H2568" s="3" t="n">
        <v>1288760.96</v>
      </c>
    </row>
    <row r="2569" customFormat="false" ht="15" hidden="false" customHeight="false" outlineLevel="0" collapsed="false">
      <c r="A2569" s="3" t="s">
        <v>123</v>
      </c>
      <c r="B2569" s="3" t="s">
        <v>19</v>
      </c>
      <c r="C2569" s="3" t="s">
        <v>8</v>
      </c>
      <c r="D2569" s="3" t="s">
        <v>18</v>
      </c>
      <c r="E2569" s="3" t="n">
        <v>257.8</v>
      </c>
      <c r="F2569" s="3" t="n">
        <v>2844027</v>
      </c>
      <c r="G2569" s="3" t="n">
        <v>4</v>
      </c>
      <c r="H2569" s="3" t="n">
        <v>3435553.06</v>
      </c>
    </row>
    <row r="2570" customFormat="false" ht="15" hidden="false" customHeight="false" outlineLevel="0" collapsed="false">
      <c r="A2570" s="3" t="s">
        <v>124</v>
      </c>
      <c r="B2570" s="3" t="s">
        <v>19</v>
      </c>
      <c r="C2570" s="3" t="s">
        <v>8</v>
      </c>
      <c r="D2570" s="3" t="s">
        <v>18</v>
      </c>
      <c r="E2570" s="3" t="n">
        <v>259.47</v>
      </c>
      <c r="F2570" s="3" t="n">
        <v>4662468</v>
      </c>
      <c r="G2570" s="3" t="n">
        <v>0</v>
      </c>
      <c r="H2570" s="3" t="n">
        <v>0</v>
      </c>
    </row>
    <row r="2571" customFormat="false" ht="15" hidden="false" customHeight="false" outlineLevel="0" collapsed="false">
      <c r="A2571" s="3" t="s">
        <v>125</v>
      </c>
      <c r="B2571" s="3" t="s">
        <v>19</v>
      </c>
      <c r="C2571" s="3" t="s">
        <v>8</v>
      </c>
      <c r="D2571" s="3" t="s">
        <v>18</v>
      </c>
      <c r="E2571" s="3" t="n">
        <v>255.85</v>
      </c>
      <c r="F2571" s="3" t="n">
        <v>5245112</v>
      </c>
      <c r="G2571" s="3" t="n">
        <v>0</v>
      </c>
      <c r="H2571" s="3" t="n">
        <v>0</v>
      </c>
    </row>
    <row r="2572" customFormat="false" ht="15" hidden="false" customHeight="false" outlineLevel="0" collapsed="false">
      <c r="A2572" s="3" t="s">
        <v>126</v>
      </c>
      <c r="B2572" s="3" t="s">
        <v>19</v>
      </c>
      <c r="C2572" s="3" t="s">
        <v>8</v>
      </c>
      <c r="D2572" s="3" t="s">
        <v>18</v>
      </c>
      <c r="E2572" s="3" t="n">
        <v>254</v>
      </c>
      <c r="F2572" s="3" t="n">
        <v>2277634</v>
      </c>
      <c r="G2572" s="3" t="n">
        <v>3</v>
      </c>
      <c r="H2572" s="3" t="n">
        <v>1661412.12</v>
      </c>
    </row>
    <row r="2573" customFormat="false" ht="15" hidden="false" customHeight="false" outlineLevel="0" collapsed="false">
      <c r="A2573" s="3" t="s">
        <v>127</v>
      </c>
      <c r="B2573" s="3" t="s">
        <v>19</v>
      </c>
      <c r="C2573" s="3" t="s">
        <v>8</v>
      </c>
      <c r="D2573" s="3" t="s">
        <v>18</v>
      </c>
      <c r="E2573" s="3" t="n">
        <v>256.33</v>
      </c>
      <c r="F2573" s="3" t="n">
        <v>1216869</v>
      </c>
      <c r="G2573" s="3" t="n">
        <v>2</v>
      </c>
      <c r="H2573" s="3" t="n">
        <v>1061810.76</v>
      </c>
    </row>
    <row r="2574" customFormat="false" ht="15" hidden="false" customHeight="false" outlineLevel="0" collapsed="false">
      <c r="A2574" s="3" t="s">
        <v>128</v>
      </c>
      <c r="B2574" s="3" t="s">
        <v>19</v>
      </c>
      <c r="C2574" s="3" t="s">
        <v>8</v>
      </c>
      <c r="D2574" s="3" t="s">
        <v>18</v>
      </c>
      <c r="E2574" s="3" t="n">
        <v>251.57</v>
      </c>
      <c r="F2574" s="3" t="n">
        <v>4182053</v>
      </c>
      <c r="G2574" s="3" t="n">
        <v>1</v>
      </c>
      <c r="H2574" s="3" t="n">
        <v>306629.73</v>
      </c>
    </row>
    <row r="2575" customFormat="false" ht="15" hidden="false" customHeight="false" outlineLevel="0" collapsed="false">
      <c r="A2575" s="3" t="s">
        <v>129</v>
      </c>
      <c r="B2575" s="3" t="s">
        <v>19</v>
      </c>
      <c r="C2575" s="3" t="s">
        <v>8</v>
      </c>
      <c r="D2575" s="3" t="s">
        <v>18</v>
      </c>
      <c r="E2575" s="3" t="n">
        <v>244.04</v>
      </c>
      <c r="F2575" s="3" t="n">
        <v>6330749</v>
      </c>
      <c r="G2575" s="3" t="n">
        <v>0</v>
      </c>
      <c r="H2575" s="3" t="n">
        <v>0</v>
      </c>
    </row>
    <row r="2576" customFormat="false" ht="15" hidden="false" customHeight="false" outlineLevel="0" collapsed="false">
      <c r="A2576" s="3" t="s">
        <v>130</v>
      </c>
      <c r="B2576" s="3" t="s">
        <v>19</v>
      </c>
      <c r="C2576" s="3" t="s">
        <v>8</v>
      </c>
      <c r="D2576" s="3" t="s">
        <v>18</v>
      </c>
      <c r="E2576" s="3" t="n">
        <v>238.56</v>
      </c>
      <c r="F2576" s="3" t="n">
        <v>6858295</v>
      </c>
      <c r="G2576" s="3" t="n">
        <v>2</v>
      </c>
      <c r="H2576" s="3" t="n">
        <v>652594.54</v>
      </c>
    </row>
    <row r="2577" customFormat="false" ht="15" hidden="false" customHeight="false" outlineLevel="0" collapsed="false">
      <c r="A2577" s="3" t="s">
        <v>131</v>
      </c>
      <c r="B2577" s="3" t="s">
        <v>19</v>
      </c>
      <c r="C2577" s="3" t="s">
        <v>8</v>
      </c>
      <c r="D2577" s="3" t="s">
        <v>18</v>
      </c>
      <c r="E2577" s="3" t="n">
        <v>241.65</v>
      </c>
      <c r="F2577" s="3" t="n">
        <v>4119148</v>
      </c>
      <c r="G2577" s="3" t="n">
        <v>2</v>
      </c>
      <c r="H2577" s="3" t="n">
        <v>1462056.15</v>
      </c>
    </row>
    <row r="2578" customFormat="false" ht="15" hidden="false" customHeight="false" outlineLevel="0" collapsed="false">
      <c r="A2578" s="3" t="s">
        <v>132</v>
      </c>
      <c r="B2578" s="3" t="s">
        <v>19</v>
      </c>
      <c r="C2578" s="3" t="s">
        <v>8</v>
      </c>
      <c r="D2578" s="3" t="s">
        <v>18</v>
      </c>
      <c r="E2578" s="3" t="n">
        <v>242.92</v>
      </c>
      <c r="F2578" s="3" t="n">
        <v>7889634</v>
      </c>
      <c r="G2578" s="3" t="n">
        <v>1</v>
      </c>
      <c r="H2578" s="3" t="n">
        <v>434828.8</v>
      </c>
    </row>
    <row r="2579" customFormat="false" ht="15" hidden="false" customHeight="false" outlineLevel="0" collapsed="false">
      <c r="A2579" s="3" t="s">
        <v>133</v>
      </c>
      <c r="B2579" s="3" t="s">
        <v>19</v>
      </c>
      <c r="C2579" s="3" t="s">
        <v>8</v>
      </c>
      <c r="D2579" s="3" t="s">
        <v>18</v>
      </c>
      <c r="E2579" s="3" t="n">
        <v>238.71</v>
      </c>
      <c r="F2579" s="3" t="n">
        <v>4981903</v>
      </c>
      <c r="G2579" s="3" t="n">
        <v>1</v>
      </c>
      <c r="H2579" s="3" t="n">
        <v>1170175.14</v>
      </c>
    </row>
    <row r="2580" customFormat="false" ht="15" hidden="false" customHeight="false" outlineLevel="0" collapsed="false">
      <c r="A2580" s="3" t="s">
        <v>134</v>
      </c>
      <c r="B2580" s="3" t="s">
        <v>19</v>
      </c>
      <c r="C2580" s="3" t="s">
        <v>8</v>
      </c>
      <c r="D2580" s="3" t="s">
        <v>18</v>
      </c>
      <c r="E2580" s="3" t="n">
        <v>235.53</v>
      </c>
      <c r="F2580" s="3" t="n">
        <v>1962073</v>
      </c>
      <c r="G2580" s="3" t="n">
        <v>2</v>
      </c>
      <c r="H2580" s="3" t="n">
        <v>1991982.16</v>
      </c>
    </row>
    <row r="2581" customFormat="false" ht="15" hidden="false" customHeight="false" outlineLevel="0" collapsed="false">
      <c r="A2581" s="3" t="s">
        <v>135</v>
      </c>
      <c r="B2581" s="3" t="s">
        <v>19</v>
      </c>
      <c r="C2581" s="3" t="s">
        <v>8</v>
      </c>
      <c r="D2581" s="3" t="s">
        <v>18</v>
      </c>
      <c r="E2581" s="3" t="n">
        <v>236.65</v>
      </c>
      <c r="F2581" s="3" t="n">
        <v>581855</v>
      </c>
      <c r="G2581" s="3" t="n">
        <v>1</v>
      </c>
      <c r="H2581" s="3" t="n">
        <v>549102.19</v>
      </c>
    </row>
    <row r="2582" customFormat="false" ht="15" hidden="false" customHeight="false" outlineLevel="0" collapsed="false">
      <c r="A2582" s="3" t="s">
        <v>136</v>
      </c>
      <c r="B2582" s="3" t="s">
        <v>19</v>
      </c>
      <c r="C2582" s="3" t="s">
        <v>8</v>
      </c>
      <c r="D2582" s="3" t="s">
        <v>18</v>
      </c>
      <c r="E2582" s="3" t="n">
        <v>233.42</v>
      </c>
      <c r="F2582" s="3" t="n">
        <v>5387262</v>
      </c>
      <c r="G2582" s="3" t="n">
        <v>1</v>
      </c>
      <c r="H2582" s="3" t="n">
        <v>685931.4</v>
      </c>
    </row>
    <row r="2583" customFormat="false" ht="15" hidden="false" customHeight="false" outlineLevel="0" collapsed="false">
      <c r="A2583" s="3" t="s">
        <v>137</v>
      </c>
      <c r="B2583" s="3" t="s">
        <v>19</v>
      </c>
      <c r="C2583" s="3" t="s">
        <v>8</v>
      </c>
      <c r="D2583" s="3" t="s">
        <v>18</v>
      </c>
      <c r="E2583" s="3" t="n">
        <v>233.63</v>
      </c>
      <c r="F2583" s="3" t="n">
        <v>5194174</v>
      </c>
      <c r="G2583" s="3" t="n">
        <v>1</v>
      </c>
      <c r="H2583" s="3" t="n">
        <v>637100.31</v>
      </c>
    </row>
    <row r="2584" customFormat="false" ht="15" hidden="false" customHeight="false" outlineLevel="0" collapsed="false">
      <c r="A2584" s="3" t="s">
        <v>138</v>
      </c>
      <c r="B2584" s="3" t="s">
        <v>19</v>
      </c>
      <c r="C2584" s="3" t="s">
        <v>8</v>
      </c>
      <c r="D2584" s="3" t="s">
        <v>18</v>
      </c>
      <c r="E2584" s="3" t="n">
        <v>232</v>
      </c>
      <c r="F2584" s="3" t="n">
        <v>1308086</v>
      </c>
      <c r="G2584" s="3" t="n">
        <v>1</v>
      </c>
      <c r="H2584" s="3" t="n">
        <v>560328.3</v>
      </c>
    </row>
    <row r="2585" customFormat="false" ht="15" hidden="false" customHeight="false" outlineLevel="0" collapsed="false">
      <c r="A2585" s="3" t="s">
        <v>139</v>
      </c>
      <c r="B2585" s="3" t="s">
        <v>19</v>
      </c>
      <c r="C2585" s="3" t="s">
        <v>8</v>
      </c>
      <c r="D2585" s="3" t="s">
        <v>18</v>
      </c>
      <c r="E2585" s="3" t="n">
        <v>231.59</v>
      </c>
      <c r="F2585" s="3" t="n">
        <v>1464017</v>
      </c>
      <c r="G2585" s="3" t="n">
        <v>3</v>
      </c>
      <c r="H2585" s="3" t="n">
        <v>1656652.88</v>
      </c>
    </row>
    <row r="2586" customFormat="false" ht="15" hidden="false" customHeight="false" outlineLevel="0" collapsed="false">
      <c r="A2586" s="3" t="s">
        <v>140</v>
      </c>
      <c r="B2586" s="3" t="s">
        <v>19</v>
      </c>
      <c r="C2586" s="3" t="s">
        <v>8</v>
      </c>
      <c r="D2586" s="3" t="s">
        <v>18</v>
      </c>
      <c r="E2586" s="3" t="n">
        <v>234.97</v>
      </c>
      <c r="F2586" s="3" t="n">
        <v>4644313</v>
      </c>
      <c r="G2586" s="3" t="n">
        <v>2</v>
      </c>
      <c r="H2586" s="3" t="n">
        <v>2279686.82</v>
      </c>
    </row>
    <row r="2587" customFormat="false" ht="15" hidden="false" customHeight="false" outlineLevel="0" collapsed="false">
      <c r="A2587" s="3" t="s">
        <v>141</v>
      </c>
      <c r="B2587" s="3" t="s">
        <v>19</v>
      </c>
      <c r="C2587" s="3" t="s">
        <v>8</v>
      </c>
      <c r="D2587" s="3" t="s">
        <v>18</v>
      </c>
      <c r="E2587" s="3" t="n">
        <v>232.55</v>
      </c>
      <c r="F2587" s="3" t="n">
        <v>5347462</v>
      </c>
      <c r="G2587" s="3" t="n">
        <v>2</v>
      </c>
      <c r="H2587" s="3" t="n">
        <v>1433925.51</v>
      </c>
    </row>
    <row r="2588" customFormat="false" ht="15" hidden="false" customHeight="false" outlineLevel="0" collapsed="false">
      <c r="A2588" s="3" t="s">
        <v>142</v>
      </c>
      <c r="B2588" s="3" t="s">
        <v>19</v>
      </c>
      <c r="C2588" s="3" t="s">
        <v>8</v>
      </c>
      <c r="D2588" s="3" t="s">
        <v>18</v>
      </c>
      <c r="E2588" s="3" t="n">
        <v>235.3</v>
      </c>
      <c r="F2588" s="3" t="n">
        <v>759004</v>
      </c>
      <c r="G2588" s="3" t="n">
        <v>2</v>
      </c>
      <c r="H2588" s="3" t="n">
        <v>483495.78</v>
      </c>
    </row>
    <row r="2589" customFormat="false" ht="15" hidden="false" customHeight="false" outlineLevel="0" collapsed="false">
      <c r="A2589" s="3" t="s">
        <v>143</v>
      </c>
      <c r="B2589" s="3" t="s">
        <v>19</v>
      </c>
      <c r="C2589" s="3" t="s">
        <v>8</v>
      </c>
      <c r="D2589" s="3" t="s">
        <v>18</v>
      </c>
      <c r="E2589" s="3" t="n">
        <v>234.26</v>
      </c>
      <c r="F2589" s="3" t="n">
        <v>5879526</v>
      </c>
      <c r="G2589" s="3" t="n">
        <v>0</v>
      </c>
      <c r="H2589" s="3" t="n">
        <v>0</v>
      </c>
    </row>
    <row r="2590" customFormat="false" ht="15" hidden="false" customHeight="false" outlineLevel="0" collapsed="false">
      <c r="A2590" s="3" t="s">
        <v>144</v>
      </c>
      <c r="B2590" s="3" t="s">
        <v>19</v>
      </c>
      <c r="C2590" s="3" t="s">
        <v>8</v>
      </c>
      <c r="D2590" s="3" t="s">
        <v>18</v>
      </c>
      <c r="E2590" s="3" t="n">
        <v>239.66</v>
      </c>
      <c r="F2590" s="3" t="n">
        <v>1636774</v>
      </c>
      <c r="G2590" s="3" t="n">
        <v>2</v>
      </c>
      <c r="H2590" s="3" t="n">
        <v>235567.86</v>
      </c>
    </row>
    <row r="2591" customFormat="false" ht="15" hidden="false" customHeight="false" outlineLevel="0" collapsed="false">
      <c r="A2591" s="3" t="s">
        <v>145</v>
      </c>
      <c r="B2591" s="3" t="s">
        <v>19</v>
      </c>
      <c r="C2591" s="3" t="s">
        <v>8</v>
      </c>
      <c r="D2591" s="3" t="s">
        <v>18</v>
      </c>
      <c r="E2591" s="3" t="n">
        <v>229.61</v>
      </c>
      <c r="F2591" s="3" t="n">
        <v>3036185</v>
      </c>
      <c r="G2591" s="3" t="n">
        <v>1</v>
      </c>
      <c r="H2591" s="3" t="n">
        <v>948425.87</v>
      </c>
    </row>
    <row r="2592" customFormat="false" ht="15" hidden="false" customHeight="false" outlineLevel="0" collapsed="false">
      <c r="A2592" s="3" t="s">
        <v>146</v>
      </c>
      <c r="B2592" s="3" t="s">
        <v>19</v>
      </c>
      <c r="C2592" s="3" t="s">
        <v>8</v>
      </c>
      <c r="D2592" s="3" t="s">
        <v>18</v>
      </c>
      <c r="E2592" s="3" t="n">
        <v>228.28</v>
      </c>
      <c r="F2592" s="3" t="n">
        <v>4588335</v>
      </c>
      <c r="G2592" s="3" t="n">
        <v>1</v>
      </c>
      <c r="H2592" s="3" t="n">
        <v>339881.45</v>
      </c>
    </row>
    <row r="2593" customFormat="false" ht="15" hidden="false" customHeight="false" outlineLevel="0" collapsed="false">
      <c r="A2593" s="3" t="s">
        <v>147</v>
      </c>
      <c r="B2593" s="3" t="s">
        <v>19</v>
      </c>
      <c r="C2593" s="3" t="s">
        <v>8</v>
      </c>
      <c r="D2593" s="3" t="s">
        <v>18</v>
      </c>
      <c r="E2593" s="3" t="n">
        <v>222.54</v>
      </c>
      <c r="F2593" s="3" t="n">
        <v>6607731</v>
      </c>
      <c r="G2593" s="3" t="n">
        <v>0</v>
      </c>
      <c r="H2593" s="3" t="n">
        <v>0</v>
      </c>
    </row>
    <row r="2594" customFormat="false" ht="15" hidden="false" customHeight="false" outlineLevel="0" collapsed="false">
      <c r="A2594" s="3" t="s">
        <v>148</v>
      </c>
      <c r="B2594" s="3" t="s">
        <v>19</v>
      </c>
      <c r="C2594" s="3" t="s">
        <v>8</v>
      </c>
      <c r="D2594" s="3" t="s">
        <v>18</v>
      </c>
      <c r="E2594" s="3" t="n">
        <v>221.73</v>
      </c>
      <c r="F2594" s="3" t="n">
        <v>2455660</v>
      </c>
      <c r="G2594" s="3" t="n">
        <v>2</v>
      </c>
      <c r="H2594" s="3" t="n">
        <v>419463.02</v>
      </c>
    </row>
    <row r="2595" customFormat="false" ht="15" hidden="false" customHeight="false" outlineLevel="0" collapsed="false">
      <c r="A2595" s="3" t="s">
        <v>149</v>
      </c>
      <c r="B2595" s="3" t="s">
        <v>19</v>
      </c>
      <c r="C2595" s="3" t="s">
        <v>8</v>
      </c>
      <c r="D2595" s="3" t="s">
        <v>18</v>
      </c>
      <c r="E2595" s="3" t="n">
        <v>222.19</v>
      </c>
      <c r="F2595" s="3" t="n">
        <v>2191399</v>
      </c>
      <c r="G2595" s="3" t="n">
        <v>4</v>
      </c>
      <c r="H2595" s="3" t="n">
        <v>2167749.26</v>
      </c>
    </row>
    <row r="2596" customFormat="false" ht="15" hidden="false" customHeight="false" outlineLevel="0" collapsed="false">
      <c r="A2596" s="3" t="s">
        <v>150</v>
      </c>
      <c r="B2596" s="3" t="s">
        <v>19</v>
      </c>
      <c r="C2596" s="3" t="s">
        <v>8</v>
      </c>
      <c r="D2596" s="3" t="s">
        <v>18</v>
      </c>
      <c r="E2596" s="3" t="n">
        <v>228</v>
      </c>
      <c r="F2596" s="3" t="n">
        <v>1644730</v>
      </c>
      <c r="G2596" s="3" t="n">
        <v>4</v>
      </c>
      <c r="H2596" s="3" t="n">
        <v>2327582.81</v>
      </c>
    </row>
    <row r="2597" customFormat="false" ht="15" hidden="false" customHeight="false" outlineLevel="0" collapsed="false">
      <c r="A2597" s="3" t="s">
        <v>151</v>
      </c>
      <c r="B2597" s="3" t="s">
        <v>19</v>
      </c>
      <c r="C2597" s="3" t="s">
        <v>8</v>
      </c>
      <c r="D2597" s="3" t="s">
        <v>18</v>
      </c>
      <c r="E2597" s="3" t="n">
        <v>231.4</v>
      </c>
      <c r="F2597" s="3" t="n">
        <v>644417</v>
      </c>
      <c r="G2597" s="3" t="n">
        <v>2</v>
      </c>
      <c r="H2597" s="3" t="n">
        <v>1972000.71</v>
      </c>
    </row>
    <row r="2598" customFormat="false" ht="15" hidden="false" customHeight="false" outlineLevel="0" collapsed="false">
      <c r="A2598" s="3" t="s">
        <v>152</v>
      </c>
      <c r="B2598" s="3" t="s">
        <v>19</v>
      </c>
      <c r="C2598" s="3" t="s">
        <v>8</v>
      </c>
      <c r="D2598" s="3" t="s">
        <v>18</v>
      </c>
      <c r="E2598" s="3" t="n">
        <v>227.91</v>
      </c>
      <c r="F2598" s="3" t="n">
        <v>5728435</v>
      </c>
      <c r="G2598" s="3" t="n">
        <v>5</v>
      </c>
      <c r="H2598" s="3" t="n">
        <v>2999476.7</v>
      </c>
    </row>
    <row r="2599" customFormat="false" ht="15" hidden="false" customHeight="false" outlineLevel="0" collapsed="false">
      <c r="A2599" s="3" t="s">
        <v>153</v>
      </c>
      <c r="B2599" s="3" t="s">
        <v>19</v>
      </c>
      <c r="C2599" s="3" t="s">
        <v>8</v>
      </c>
      <c r="D2599" s="3" t="s">
        <v>18</v>
      </c>
      <c r="E2599" s="3" t="n">
        <v>226.86</v>
      </c>
      <c r="F2599" s="3" t="n">
        <v>553642</v>
      </c>
      <c r="G2599" s="3" t="n">
        <v>1</v>
      </c>
      <c r="H2599" s="3" t="n">
        <v>658429.43</v>
      </c>
    </row>
    <row r="2600" customFormat="false" ht="15" hidden="false" customHeight="false" outlineLevel="0" collapsed="false">
      <c r="A2600" s="3" t="s">
        <v>154</v>
      </c>
      <c r="B2600" s="3" t="s">
        <v>19</v>
      </c>
      <c r="C2600" s="3" t="s">
        <v>8</v>
      </c>
      <c r="D2600" s="3" t="s">
        <v>18</v>
      </c>
      <c r="E2600" s="3" t="n">
        <v>226.58</v>
      </c>
      <c r="F2600" s="3" t="n">
        <v>7239342</v>
      </c>
      <c r="G2600" s="3" t="n">
        <v>4</v>
      </c>
      <c r="H2600" s="3" t="n">
        <v>1682243.66</v>
      </c>
    </row>
    <row r="2601" customFormat="false" ht="15" hidden="false" customHeight="false" outlineLevel="0" collapsed="false">
      <c r="A2601" s="3" t="s">
        <v>155</v>
      </c>
      <c r="B2601" s="3" t="s">
        <v>19</v>
      </c>
      <c r="C2601" s="3" t="s">
        <v>8</v>
      </c>
      <c r="D2601" s="3" t="s">
        <v>18</v>
      </c>
      <c r="E2601" s="3" t="n">
        <v>228.1</v>
      </c>
      <c r="F2601" s="3" t="n">
        <v>2610628</v>
      </c>
      <c r="G2601" s="3" t="n">
        <v>2</v>
      </c>
      <c r="H2601" s="3" t="n">
        <v>939996.06</v>
      </c>
    </row>
    <row r="2602" customFormat="false" ht="15" hidden="false" customHeight="false" outlineLevel="0" collapsed="false">
      <c r="A2602" s="3" t="s">
        <v>156</v>
      </c>
      <c r="B2602" s="3" t="s">
        <v>19</v>
      </c>
      <c r="C2602" s="3" t="s">
        <v>8</v>
      </c>
      <c r="D2602" s="3" t="s">
        <v>18</v>
      </c>
      <c r="E2602" s="3" t="n">
        <v>230.61</v>
      </c>
      <c r="F2602" s="3" t="n">
        <v>2011894</v>
      </c>
      <c r="G2602" s="3" t="n">
        <v>2</v>
      </c>
      <c r="H2602" s="3" t="n">
        <v>1425013.68</v>
      </c>
    </row>
    <row r="2603" customFormat="false" ht="15" hidden="false" customHeight="false" outlineLevel="0" collapsed="false">
      <c r="A2603" s="3" t="s">
        <v>157</v>
      </c>
      <c r="B2603" s="3" t="s">
        <v>19</v>
      </c>
      <c r="C2603" s="3" t="s">
        <v>8</v>
      </c>
      <c r="D2603" s="3" t="s">
        <v>18</v>
      </c>
      <c r="E2603" s="3" t="n">
        <v>227.76</v>
      </c>
      <c r="F2603" s="3" t="n">
        <v>2640362</v>
      </c>
      <c r="G2603" s="3" t="n">
        <v>1</v>
      </c>
      <c r="H2603" s="3" t="n">
        <v>129976.67</v>
      </c>
    </row>
    <row r="2604" customFormat="false" ht="15" hidden="false" customHeight="false" outlineLevel="0" collapsed="false">
      <c r="A2604" s="3" t="s">
        <v>158</v>
      </c>
      <c r="B2604" s="3" t="s">
        <v>19</v>
      </c>
      <c r="C2604" s="3" t="s">
        <v>8</v>
      </c>
      <c r="D2604" s="3" t="s">
        <v>18</v>
      </c>
      <c r="E2604" s="3" t="n">
        <v>225.52</v>
      </c>
      <c r="F2604" s="3" t="n">
        <v>4338538</v>
      </c>
      <c r="G2604" s="3" t="n">
        <v>1</v>
      </c>
      <c r="H2604" s="3" t="n">
        <v>1057407.9</v>
      </c>
    </row>
    <row r="2605" customFormat="false" ht="15" hidden="false" customHeight="false" outlineLevel="0" collapsed="false">
      <c r="A2605" s="3" t="s">
        <v>159</v>
      </c>
      <c r="B2605" s="3" t="s">
        <v>19</v>
      </c>
      <c r="C2605" s="3" t="s">
        <v>8</v>
      </c>
      <c r="D2605" s="3" t="s">
        <v>18</v>
      </c>
      <c r="E2605" s="3" t="n">
        <v>223.44</v>
      </c>
      <c r="F2605" s="3" t="n">
        <v>7056757</v>
      </c>
      <c r="G2605" s="3" t="n">
        <v>2</v>
      </c>
      <c r="H2605" s="3" t="n">
        <v>1304625.12</v>
      </c>
    </row>
    <row r="2606" customFormat="false" ht="15" hidden="false" customHeight="false" outlineLevel="0" collapsed="false">
      <c r="A2606" s="3" t="s">
        <v>160</v>
      </c>
      <c r="B2606" s="3" t="s">
        <v>19</v>
      </c>
      <c r="C2606" s="3" t="s">
        <v>8</v>
      </c>
      <c r="D2606" s="3" t="s">
        <v>18</v>
      </c>
      <c r="E2606" s="3" t="n">
        <v>224.95</v>
      </c>
      <c r="F2606" s="3" t="n">
        <v>6746972</v>
      </c>
      <c r="G2606" s="3" t="n">
        <v>2</v>
      </c>
      <c r="H2606" s="3" t="n">
        <v>1462591.78</v>
      </c>
    </row>
    <row r="2607" customFormat="false" ht="15" hidden="false" customHeight="false" outlineLevel="0" collapsed="false">
      <c r="A2607" s="3" t="s">
        <v>161</v>
      </c>
      <c r="B2607" s="3" t="s">
        <v>19</v>
      </c>
      <c r="C2607" s="3" t="s">
        <v>8</v>
      </c>
      <c r="D2607" s="3" t="s">
        <v>18</v>
      </c>
      <c r="E2607" s="3" t="n">
        <v>221.15</v>
      </c>
      <c r="F2607" s="3" t="n">
        <v>5195882</v>
      </c>
      <c r="G2607" s="3" t="n">
        <v>4</v>
      </c>
      <c r="H2607" s="3" t="n">
        <v>2838593.05</v>
      </c>
    </row>
    <row r="2608" customFormat="false" ht="15" hidden="false" customHeight="false" outlineLevel="0" collapsed="false">
      <c r="A2608" s="3" t="s">
        <v>162</v>
      </c>
      <c r="B2608" s="3" t="s">
        <v>19</v>
      </c>
      <c r="C2608" s="3" t="s">
        <v>8</v>
      </c>
      <c r="D2608" s="3" t="s">
        <v>18</v>
      </c>
      <c r="E2608" s="3" t="n">
        <v>213.84</v>
      </c>
      <c r="F2608" s="3" t="n">
        <v>4333245</v>
      </c>
      <c r="G2608" s="3" t="n">
        <v>1</v>
      </c>
      <c r="H2608" s="3" t="n">
        <v>439848.31</v>
      </c>
    </row>
    <row r="2609" customFormat="false" ht="15" hidden="false" customHeight="false" outlineLevel="0" collapsed="false">
      <c r="A2609" s="3" t="s">
        <v>163</v>
      </c>
      <c r="B2609" s="3" t="s">
        <v>19</v>
      </c>
      <c r="C2609" s="3" t="s">
        <v>8</v>
      </c>
      <c r="D2609" s="3" t="s">
        <v>18</v>
      </c>
      <c r="E2609" s="3" t="n">
        <v>212.93</v>
      </c>
      <c r="F2609" s="3" t="n">
        <v>5899565</v>
      </c>
      <c r="G2609" s="3" t="n">
        <v>3</v>
      </c>
      <c r="H2609" s="3" t="n">
        <v>1556866.37</v>
      </c>
    </row>
    <row r="2610" customFormat="false" ht="15" hidden="false" customHeight="false" outlineLevel="0" collapsed="false">
      <c r="A2610" s="3" t="s">
        <v>164</v>
      </c>
      <c r="B2610" s="3" t="s">
        <v>19</v>
      </c>
      <c r="C2610" s="3" t="s">
        <v>8</v>
      </c>
      <c r="D2610" s="3" t="s">
        <v>18</v>
      </c>
      <c r="E2610" s="3" t="n">
        <v>215.49</v>
      </c>
      <c r="F2610" s="3" t="n">
        <v>6153939</v>
      </c>
      <c r="G2610" s="3" t="n">
        <v>5</v>
      </c>
      <c r="H2610" s="3" t="n">
        <v>2175268.89</v>
      </c>
    </row>
    <row r="2611" customFormat="false" ht="15" hidden="false" customHeight="false" outlineLevel="0" collapsed="false">
      <c r="A2611" s="3" t="s">
        <v>165</v>
      </c>
      <c r="B2611" s="3" t="s">
        <v>19</v>
      </c>
      <c r="C2611" s="3" t="s">
        <v>8</v>
      </c>
      <c r="D2611" s="3" t="s">
        <v>18</v>
      </c>
      <c r="E2611" s="3" t="n">
        <v>219.45</v>
      </c>
      <c r="F2611" s="3" t="n">
        <v>7533688</v>
      </c>
      <c r="G2611" s="3" t="n">
        <v>0</v>
      </c>
      <c r="H2611" s="3" t="n">
        <v>0</v>
      </c>
    </row>
    <row r="2612" customFormat="false" ht="15" hidden="false" customHeight="false" outlineLevel="0" collapsed="false">
      <c r="A2612" s="3" t="s">
        <v>166</v>
      </c>
      <c r="B2612" s="3" t="s">
        <v>19</v>
      </c>
      <c r="C2612" s="3" t="s">
        <v>8</v>
      </c>
      <c r="D2612" s="3" t="s">
        <v>18</v>
      </c>
      <c r="E2612" s="3" t="n">
        <v>217.37</v>
      </c>
      <c r="F2612" s="3" t="n">
        <v>733999</v>
      </c>
      <c r="G2612" s="3" t="n">
        <v>5</v>
      </c>
      <c r="H2612" s="3" t="n">
        <v>2411640.23</v>
      </c>
    </row>
    <row r="2613" customFormat="false" ht="15" hidden="false" customHeight="false" outlineLevel="0" collapsed="false">
      <c r="A2613" s="3" t="s">
        <v>167</v>
      </c>
      <c r="B2613" s="3" t="s">
        <v>19</v>
      </c>
      <c r="C2613" s="3" t="s">
        <v>8</v>
      </c>
      <c r="D2613" s="3" t="s">
        <v>18</v>
      </c>
      <c r="E2613" s="3" t="n">
        <v>218</v>
      </c>
      <c r="F2613" s="3" t="n">
        <v>5965611</v>
      </c>
      <c r="G2613" s="3" t="n">
        <v>4</v>
      </c>
      <c r="H2613" s="3" t="n">
        <v>2619395.58</v>
      </c>
    </row>
    <row r="2614" customFormat="false" ht="15" hidden="false" customHeight="false" outlineLevel="0" collapsed="false">
      <c r="A2614" s="3" t="s">
        <v>168</v>
      </c>
      <c r="B2614" s="3" t="s">
        <v>19</v>
      </c>
      <c r="C2614" s="3" t="s">
        <v>8</v>
      </c>
      <c r="D2614" s="3" t="s">
        <v>18</v>
      </c>
      <c r="E2614" s="3" t="n">
        <v>218.25</v>
      </c>
      <c r="F2614" s="3" t="n">
        <v>5343290</v>
      </c>
      <c r="G2614" s="3" t="n">
        <v>1</v>
      </c>
      <c r="H2614" s="3" t="n">
        <v>885304.56</v>
      </c>
    </row>
    <row r="2615" customFormat="false" ht="15" hidden="false" customHeight="false" outlineLevel="0" collapsed="false">
      <c r="A2615" s="3" t="s">
        <v>169</v>
      </c>
      <c r="B2615" s="3" t="s">
        <v>19</v>
      </c>
      <c r="C2615" s="3" t="s">
        <v>8</v>
      </c>
      <c r="D2615" s="3" t="s">
        <v>18</v>
      </c>
      <c r="E2615" s="3" t="n">
        <v>224.68</v>
      </c>
      <c r="F2615" s="3" t="n">
        <v>2731024</v>
      </c>
      <c r="G2615" s="3" t="n">
        <v>0</v>
      </c>
      <c r="H2615" s="3" t="n">
        <v>0</v>
      </c>
    </row>
    <row r="2616" customFormat="false" ht="15" hidden="false" customHeight="false" outlineLevel="0" collapsed="false">
      <c r="A2616" s="3" t="s">
        <v>170</v>
      </c>
      <c r="B2616" s="3" t="s">
        <v>19</v>
      </c>
      <c r="C2616" s="3" t="s">
        <v>8</v>
      </c>
      <c r="D2616" s="3" t="s">
        <v>18</v>
      </c>
      <c r="E2616" s="3" t="n">
        <v>223.55</v>
      </c>
      <c r="F2616" s="3" t="n">
        <v>3926957</v>
      </c>
      <c r="G2616" s="3" t="n">
        <v>1</v>
      </c>
      <c r="H2616" s="3" t="n">
        <v>441226.86</v>
      </c>
    </row>
    <row r="2617" customFormat="false" ht="15" hidden="false" customHeight="false" outlineLevel="0" collapsed="false">
      <c r="A2617" s="3" t="s">
        <v>171</v>
      </c>
      <c r="B2617" s="3" t="s">
        <v>19</v>
      </c>
      <c r="C2617" s="3" t="s">
        <v>8</v>
      </c>
      <c r="D2617" s="3" t="s">
        <v>18</v>
      </c>
      <c r="E2617" s="3" t="n">
        <v>234.1</v>
      </c>
      <c r="F2617" s="3" t="n">
        <v>7643187</v>
      </c>
      <c r="G2617" s="3" t="n">
        <v>2</v>
      </c>
      <c r="H2617" s="3" t="n">
        <v>1738603.35</v>
      </c>
    </row>
    <row r="2618" customFormat="false" ht="15" hidden="false" customHeight="false" outlineLevel="0" collapsed="false">
      <c r="A2618" s="3" t="s">
        <v>172</v>
      </c>
      <c r="B2618" s="3" t="s">
        <v>19</v>
      </c>
      <c r="C2618" s="3" t="s">
        <v>8</v>
      </c>
      <c r="D2618" s="3" t="s">
        <v>18</v>
      </c>
      <c r="E2618" s="3" t="n">
        <v>229.2</v>
      </c>
      <c r="F2618" s="3" t="n">
        <v>1809359</v>
      </c>
      <c r="G2618" s="3" t="n">
        <v>1</v>
      </c>
      <c r="H2618" s="3" t="n">
        <v>136442.28</v>
      </c>
    </row>
    <row r="2619" customFormat="false" ht="15" hidden="false" customHeight="false" outlineLevel="0" collapsed="false">
      <c r="A2619" s="3" t="s">
        <v>173</v>
      </c>
      <c r="B2619" s="3" t="s">
        <v>19</v>
      </c>
      <c r="C2619" s="3" t="s">
        <v>8</v>
      </c>
      <c r="D2619" s="3" t="s">
        <v>18</v>
      </c>
      <c r="E2619" s="3" t="n">
        <v>234.32</v>
      </c>
      <c r="F2619" s="3" t="n">
        <v>2548509</v>
      </c>
      <c r="G2619" s="3" t="n">
        <v>0</v>
      </c>
      <c r="H2619" s="3" t="n">
        <v>0</v>
      </c>
    </row>
    <row r="2620" customFormat="false" ht="15" hidden="false" customHeight="false" outlineLevel="0" collapsed="false">
      <c r="A2620" s="3" t="s">
        <v>174</v>
      </c>
      <c r="B2620" s="3" t="s">
        <v>19</v>
      </c>
      <c r="C2620" s="3" t="s">
        <v>8</v>
      </c>
      <c r="D2620" s="3" t="s">
        <v>18</v>
      </c>
      <c r="E2620" s="3" t="n">
        <v>238.8</v>
      </c>
      <c r="F2620" s="3" t="n">
        <v>5688511</v>
      </c>
      <c r="G2620" s="3" t="n">
        <v>1</v>
      </c>
      <c r="H2620" s="3" t="n">
        <v>553773.78</v>
      </c>
    </row>
    <row r="2621" customFormat="false" ht="15" hidden="false" customHeight="false" outlineLevel="0" collapsed="false">
      <c r="A2621" s="3" t="s">
        <v>175</v>
      </c>
      <c r="B2621" s="3" t="s">
        <v>19</v>
      </c>
      <c r="C2621" s="3" t="s">
        <v>8</v>
      </c>
      <c r="D2621" s="3" t="s">
        <v>18</v>
      </c>
      <c r="E2621" s="3" t="n">
        <v>239.8</v>
      </c>
      <c r="F2621" s="3" t="n">
        <v>3992761</v>
      </c>
      <c r="G2621" s="3" t="n">
        <v>2</v>
      </c>
      <c r="H2621" s="3" t="n">
        <v>1117161.23</v>
      </c>
    </row>
    <row r="2622" customFormat="false" ht="15" hidden="false" customHeight="false" outlineLevel="0" collapsed="false">
      <c r="A2622" s="3" t="s">
        <v>176</v>
      </c>
      <c r="B2622" s="3" t="s">
        <v>19</v>
      </c>
      <c r="C2622" s="3" t="s">
        <v>8</v>
      </c>
      <c r="D2622" s="3" t="s">
        <v>18</v>
      </c>
      <c r="E2622" s="3" t="n">
        <v>244.13</v>
      </c>
      <c r="F2622" s="3" t="n">
        <v>5424575</v>
      </c>
      <c r="G2622" s="3" t="n">
        <v>1</v>
      </c>
      <c r="H2622" s="3" t="n">
        <v>175213.11</v>
      </c>
    </row>
    <row r="2623" customFormat="false" ht="15" hidden="false" customHeight="false" outlineLevel="0" collapsed="false">
      <c r="A2623" s="3" t="s">
        <v>177</v>
      </c>
      <c r="B2623" s="3" t="s">
        <v>19</v>
      </c>
      <c r="C2623" s="3" t="s">
        <v>8</v>
      </c>
      <c r="D2623" s="3" t="s">
        <v>18</v>
      </c>
      <c r="E2623" s="3" t="n">
        <v>252.9</v>
      </c>
      <c r="F2623" s="3" t="n">
        <v>2504633</v>
      </c>
      <c r="G2623" s="3" t="n">
        <v>1</v>
      </c>
      <c r="H2623" s="3" t="n">
        <v>577491.81</v>
      </c>
    </row>
    <row r="2624" customFormat="false" ht="15" hidden="false" customHeight="false" outlineLevel="0" collapsed="false">
      <c r="A2624" s="3" t="s">
        <v>178</v>
      </c>
      <c r="B2624" s="3" t="s">
        <v>19</v>
      </c>
      <c r="C2624" s="3" t="s">
        <v>8</v>
      </c>
      <c r="D2624" s="3" t="s">
        <v>18</v>
      </c>
      <c r="E2624" s="3" t="n">
        <v>250.64</v>
      </c>
      <c r="F2624" s="3" t="n">
        <v>5672564</v>
      </c>
      <c r="G2624" s="3" t="n">
        <v>1</v>
      </c>
      <c r="H2624" s="3" t="n">
        <v>296324.71</v>
      </c>
    </row>
    <row r="2625" customFormat="false" ht="15" hidden="false" customHeight="false" outlineLevel="0" collapsed="false">
      <c r="A2625" s="3" t="s">
        <v>179</v>
      </c>
      <c r="B2625" s="3" t="s">
        <v>19</v>
      </c>
      <c r="C2625" s="3" t="s">
        <v>8</v>
      </c>
      <c r="D2625" s="3" t="s">
        <v>18</v>
      </c>
      <c r="E2625" s="3" t="n">
        <v>256.25</v>
      </c>
      <c r="F2625" s="3" t="n">
        <v>4692082</v>
      </c>
      <c r="G2625" s="3" t="n">
        <v>3</v>
      </c>
      <c r="H2625" s="3" t="n">
        <v>1493785.24</v>
      </c>
    </row>
    <row r="2626" customFormat="false" ht="15" hidden="false" customHeight="false" outlineLevel="0" collapsed="false">
      <c r="A2626" s="3" t="s">
        <v>180</v>
      </c>
      <c r="B2626" s="3" t="s">
        <v>19</v>
      </c>
      <c r="C2626" s="3" t="s">
        <v>8</v>
      </c>
      <c r="D2626" s="3" t="s">
        <v>18</v>
      </c>
      <c r="E2626" s="3" t="n">
        <v>242.15</v>
      </c>
      <c r="F2626" s="3" t="n">
        <v>6068944</v>
      </c>
      <c r="G2626" s="3" t="n">
        <v>1</v>
      </c>
      <c r="H2626" s="3" t="n">
        <v>911307.78</v>
      </c>
    </row>
    <row r="2627" customFormat="false" ht="15" hidden="false" customHeight="false" outlineLevel="0" collapsed="false">
      <c r="A2627" s="3" t="s">
        <v>181</v>
      </c>
      <c r="B2627" s="3" t="s">
        <v>19</v>
      </c>
      <c r="C2627" s="3" t="s">
        <v>8</v>
      </c>
      <c r="D2627" s="3" t="s">
        <v>18</v>
      </c>
      <c r="E2627" s="3" t="n">
        <v>241.8</v>
      </c>
      <c r="F2627" s="3" t="n">
        <v>3299505</v>
      </c>
      <c r="G2627" s="3" t="n">
        <v>2</v>
      </c>
      <c r="H2627" s="3" t="n">
        <v>1359781.68</v>
      </c>
    </row>
    <row r="2628" customFormat="false" ht="15" hidden="false" customHeight="false" outlineLevel="0" collapsed="false">
      <c r="A2628" s="3" t="s">
        <v>182</v>
      </c>
      <c r="B2628" s="3" t="s">
        <v>19</v>
      </c>
      <c r="C2628" s="3" t="s">
        <v>8</v>
      </c>
      <c r="D2628" s="3" t="s">
        <v>18</v>
      </c>
      <c r="E2628" s="3" t="n">
        <v>243.7</v>
      </c>
      <c r="F2628" s="3" t="n">
        <v>2905334</v>
      </c>
      <c r="G2628" s="3" t="n">
        <v>1</v>
      </c>
      <c r="H2628" s="3" t="n">
        <v>357571.83</v>
      </c>
    </row>
    <row r="2629" customFormat="false" ht="15" hidden="false" customHeight="false" outlineLevel="0" collapsed="false">
      <c r="A2629" s="3" t="s">
        <v>183</v>
      </c>
      <c r="B2629" s="3" t="s">
        <v>19</v>
      </c>
      <c r="C2629" s="3" t="s">
        <v>8</v>
      </c>
      <c r="D2629" s="3" t="s">
        <v>18</v>
      </c>
      <c r="E2629" s="3" t="n">
        <v>240.91</v>
      </c>
      <c r="F2629" s="3" t="n">
        <v>6254849</v>
      </c>
      <c r="G2629" s="3" t="n">
        <v>1</v>
      </c>
      <c r="H2629" s="3" t="n">
        <v>334999.02</v>
      </c>
    </row>
    <row r="2630" customFormat="false" ht="15" hidden="false" customHeight="false" outlineLevel="0" collapsed="false">
      <c r="A2630" s="3" t="s">
        <v>184</v>
      </c>
      <c r="B2630" s="3" t="s">
        <v>19</v>
      </c>
      <c r="C2630" s="3" t="s">
        <v>8</v>
      </c>
      <c r="D2630" s="3" t="s">
        <v>18</v>
      </c>
      <c r="E2630" s="3" t="n">
        <v>237.58</v>
      </c>
      <c r="F2630" s="3" t="n">
        <v>5567830</v>
      </c>
      <c r="G2630" s="3" t="n">
        <v>0</v>
      </c>
      <c r="H2630" s="3" t="n">
        <v>0</v>
      </c>
    </row>
    <row r="2631" customFormat="false" ht="15" hidden="false" customHeight="false" outlineLevel="0" collapsed="false">
      <c r="A2631" s="3" t="s">
        <v>185</v>
      </c>
      <c r="B2631" s="3" t="s">
        <v>19</v>
      </c>
      <c r="C2631" s="3" t="s">
        <v>8</v>
      </c>
      <c r="D2631" s="3" t="s">
        <v>18</v>
      </c>
      <c r="E2631" s="3" t="n">
        <v>228.53</v>
      </c>
      <c r="F2631" s="3" t="n">
        <v>7435393</v>
      </c>
      <c r="G2631" s="3" t="n">
        <v>3</v>
      </c>
      <c r="H2631" s="3" t="n">
        <v>1115920.12</v>
      </c>
    </row>
    <row r="2632" customFormat="false" ht="15" hidden="false" customHeight="false" outlineLevel="0" collapsed="false">
      <c r="A2632" s="3" t="s">
        <v>186</v>
      </c>
      <c r="B2632" s="3" t="s">
        <v>19</v>
      </c>
      <c r="C2632" s="3" t="s">
        <v>8</v>
      </c>
      <c r="D2632" s="3" t="s">
        <v>18</v>
      </c>
      <c r="E2632" s="3" t="n">
        <v>234.35</v>
      </c>
      <c r="F2632" s="3" t="n">
        <v>5602532</v>
      </c>
      <c r="G2632" s="3" t="n">
        <v>3</v>
      </c>
      <c r="H2632" s="3" t="n">
        <v>2689554.6</v>
      </c>
    </row>
    <row r="2633" customFormat="false" ht="15" hidden="false" customHeight="false" outlineLevel="0" collapsed="false">
      <c r="A2633" s="3" t="s">
        <v>187</v>
      </c>
      <c r="B2633" s="3" t="s">
        <v>19</v>
      </c>
      <c r="C2633" s="3" t="s">
        <v>8</v>
      </c>
      <c r="D2633" s="3" t="s">
        <v>18</v>
      </c>
      <c r="E2633" s="3" t="n">
        <v>237.4</v>
      </c>
      <c r="F2633" s="3" t="n">
        <v>3062374</v>
      </c>
      <c r="G2633" s="3" t="n">
        <v>4</v>
      </c>
      <c r="H2633" s="3" t="n">
        <v>2572195.3</v>
      </c>
    </row>
    <row r="2634" customFormat="false" ht="15" hidden="false" customHeight="false" outlineLevel="0" collapsed="false">
      <c r="A2634" s="3" t="s">
        <v>188</v>
      </c>
      <c r="B2634" s="3" t="s">
        <v>19</v>
      </c>
      <c r="C2634" s="3" t="s">
        <v>8</v>
      </c>
      <c r="D2634" s="3" t="s">
        <v>18</v>
      </c>
      <c r="E2634" s="3" t="n">
        <v>234.98</v>
      </c>
      <c r="F2634" s="3" t="n">
        <v>4802694</v>
      </c>
      <c r="G2634" s="3" t="n">
        <v>1</v>
      </c>
      <c r="H2634" s="3" t="n">
        <v>774998.24</v>
      </c>
    </row>
    <row r="2635" customFormat="false" ht="15" hidden="false" customHeight="false" outlineLevel="0" collapsed="false">
      <c r="A2635" s="3" t="s">
        <v>189</v>
      </c>
      <c r="B2635" s="3" t="s">
        <v>19</v>
      </c>
      <c r="C2635" s="3" t="s">
        <v>8</v>
      </c>
      <c r="D2635" s="3" t="s">
        <v>18</v>
      </c>
      <c r="E2635" s="3" t="n">
        <v>242.48</v>
      </c>
      <c r="F2635" s="3" t="n">
        <v>7105422</v>
      </c>
      <c r="G2635" s="3" t="n">
        <v>4</v>
      </c>
      <c r="H2635" s="3" t="n">
        <v>1413894.22</v>
      </c>
    </row>
    <row r="2636" customFormat="false" ht="15" hidden="false" customHeight="false" outlineLevel="0" collapsed="false">
      <c r="A2636" s="3" t="s">
        <v>190</v>
      </c>
      <c r="B2636" s="3" t="s">
        <v>19</v>
      </c>
      <c r="C2636" s="3" t="s">
        <v>8</v>
      </c>
      <c r="D2636" s="3" t="s">
        <v>18</v>
      </c>
      <c r="E2636" s="3" t="n">
        <v>241.45</v>
      </c>
      <c r="F2636" s="3" t="n">
        <v>4815984</v>
      </c>
      <c r="G2636" s="3" t="n">
        <v>0</v>
      </c>
      <c r="H2636" s="3" t="n">
        <v>0</v>
      </c>
    </row>
    <row r="2637" customFormat="false" ht="15" hidden="false" customHeight="false" outlineLevel="0" collapsed="false">
      <c r="A2637" s="3" t="s">
        <v>191</v>
      </c>
      <c r="B2637" s="3" t="s">
        <v>19</v>
      </c>
      <c r="C2637" s="3" t="s">
        <v>8</v>
      </c>
      <c r="D2637" s="3" t="s">
        <v>18</v>
      </c>
      <c r="E2637" s="3" t="n">
        <v>241.37</v>
      </c>
      <c r="F2637" s="3" t="n">
        <v>6407931</v>
      </c>
      <c r="G2637" s="3" t="n">
        <v>3</v>
      </c>
      <c r="H2637" s="3" t="n">
        <v>2252436.29</v>
      </c>
    </row>
    <row r="2638" customFormat="false" ht="15" hidden="false" customHeight="false" outlineLevel="0" collapsed="false">
      <c r="A2638" s="3" t="s">
        <v>192</v>
      </c>
      <c r="B2638" s="3" t="s">
        <v>19</v>
      </c>
      <c r="C2638" s="3" t="s">
        <v>8</v>
      </c>
      <c r="D2638" s="3" t="s">
        <v>18</v>
      </c>
      <c r="E2638" s="3" t="n">
        <v>246.94</v>
      </c>
      <c r="F2638" s="3" t="n">
        <v>3299915</v>
      </c>
      <c r="G2638" s="3" t="n">
        <v>1</v>
      </c>
      <c r="H2638" s="3" t="n">
        <v>379471.4</v>
      </c>
    </row>
    <row r="2639" customFormat="false" ht="15" hidden="false" customHeight="false" outlineLevel="0" collapsed="false">
      <c r="A2639" s="3" t="s">
        <v>193</v>
      </c>
      <c r="B2639" s="3" t="s">
        <v>19</v>
      </c>
      <c r="C2639" s="3" t="s">
        <v>8</v>
      </c>
      <c r="D2639" s="3" t="s">
        <v>18</v>
      </c>
      <c r="E2639" s="3" t="n">
        <v>252.01</v>
      </c>
      <c r="F2639" s="3" t="n">
        <v>3559988</v>
      </c>
      <c r="G2639" s="3" t="n">
        <v>2</v>
      </c>
      <c r="H2639" s="3" t="n">
        <v>942738.12</v>
      </c>
    </row>
    <row r="2640" customFormat="false" ht="15" hidden="false" customHeight="false" outlineLevel="0" collapsed="false">
      <c r="A2640" s="3" t="s">
        <v>194</v>
      </c>
      <c r="B2640" s="3" t="s">
        <v>19</v>
      </c>
      <c r="C2640" s="3" t="s">
        <v>8</v>
      </c>
      <c r="D2640" s="3" t="s">
        <v>18</v>
      </c>
      <c r="E2640" s="3" t="n">
        <v>249.96</v>
      </c>
      <c r="F2640" s="3" t="n">
        <v>3902405</v>
      </c>
      <c r="G2640" s="3" t="n">
        <v>3</v>
      </c>
      <c r="H2640" s="3" t="n">
        <v>3309128.04</v>
      </c>
    </row>
    <row r="2641" customFormat="false" ht="15" hidden="false" customHeight="false" outlineLevel="0" collapsed="false">
      <c r="A2641" s="3" t="s">
        <v>195</v>
      </c>
      <c r="B2641" s="3" t="s">
        <v>19</v>
      </c>
      <c r="C2641" s="3" t="s">
        <v>8</v>
      </c>
      <c r="D2641" s="3" t="s">
        <v>18</v>
      </c>
      <c r="E2641" s="3" t="n">
        <v>254.87</v>
      </c>
      <c r="F2641" s="3" t="n">
        <v>4283833</v>
      </c>
      <c r="G2641" s="3" t="n">
        <v>1</v>
      </c>
      <c r="H2641" s="3" t="n">
        <v>922481.46</v>
      </c>
    </row>
    <row r="2642" customFormat="false" ht="15" hidden="false" customHeight="false" outlineLevel="0" collapsed="false">
      <c r="A2642" s="3" t="s">
        <v>196</v>
      </c>
      <c r="B2642" s="3" t="s">
        <v>19</v>
      </c>
      <c r="C2642" s="3" t="s">
        <v>8</v>
      </c>
      <c r="D2642" s="3" t="s">
        <v>18</v>
      </c>
      <c r="E2642" s="3" t="n">
        <v>246.55</v>
      </c>
      <c r="F2642" s="3" t="n">
        <v>7625829</v>
      </c>
      <c r="G2642" s="3" t="n">
        <v>2</v>
      </c>
      <c r="H2642" s="3" t="n">
        <v>1229492.07</v>
      </c>
    </row>
    <row r="2643" customFormat="false" ht="15" hidden="false" customHeight="false" outlineLevel="0" collapsed="false">
      <c r="A2643" s="3" t="s">
        <v>197</v>
      </c>
      <c r="B2643" s="3" t="s">
        <v>19</v>
      </c>
      <c r="C2643" s="3" t="s">
        <v>8</v>
      </c>
      <c r="D2643" s="3" t="s">
        <v>18</v>
      </c>
      <c r="E2643" s="3" t="n">
        <v>246.86</v>
      </c>
      <c r="F2643" s="3" t="n">
        <v>6608707</v>
      </c>
      <c r="G2643" s="3" t="n">
        <v>0</v>
      </c>
      <c r="H2643" s="3" t="n">
        <v>0</v>
      </c>
    </row>
    <row r="2644" customFormat="false" ht="15" hidden="false" customHeight="false" outlineLevel="0" collapsed="false">
      <c r="A2644" s="3" t="s">
        <v>198</v>
      </c>
      <c r="B2644" s="3" t="s">
        <v>19</v>
      </c>
      <c r="C2644" s="3" t="s">
        <v>8</v>
      </c>
      <c r="D2644" s="3" t="s">
        <v>18</v>
      </c>
      <c r="E2644" s="3" t="n">
        <v>251.47</v>
      </c>
      <c r="F2644" s="3" t="n">
        <v>1892855</v>
      </c>
      <c r="G2644" s="3" t="n">
        <v>1</v>
      </c>
      <c r="H2644" s="3" t="n">
        <v>553987.2</v>
      </c>
    </row>
    <row r="2645" customFormat="false" ht="15" hidden="false" customHeight="false" outlineLevel="0" collapsed="false">
      <c r="A2645" s="3" t="s">
        <v>199</v>
      </c>
      <c r="B2645" s="3" t="s">
        <v>19</v>
      </c>
      <c r="C2645" s="3" t="s">
        <v>8</v>
      </c>
      <c r="D2645" s="3" t="s">
        <v>18</v>
      </c>
      <c r="E2645" s="3" t="n">
        <v>251.84</v>
      </c>
      <c r="F2645" s="3" t="n">
        <v>3181357</v>
      </c>
      <c r="G2645" s="3" t="n">
        <v>5</v>
      </c>
      <c r="H2645" s="3" t="n">
        <v>3517407.49</v>
      </c>
    </row>
    <row r="2646" customFormat="false" ht="15" hidden="false" customHeight="false" outlineLevel="0" collapsed="false">
      <c r="A2646" s="3" t="s">
        <v>200</v>
      </c>
      <c r="B2646" s="3" t="s">
        <v>19</v>
      </c>
      <c r="C2646" s="3" t="s">
        <v>8</v>
      </c>
      <c r="D2646" s="3" t="s">
        <v>18</v>
      </c>
      <c r="E2646" s="3" t="n">
        <v>250.2</v>
      </c>
      <c r="F2646" s="3" t="n">
        <v>3408104</v>
      </c>
      <c r="G2646" s="3" t="n">
        <v>1</v>
      </c>
      <c r="H2646" s="3" t="n">
        <v>73866.8</v>
      </c>
    </row>
    <row r="2647" customFormat="false" ht="15" hidden="false" customHeight="false" outlineLevel="0" collapsed="false">
      <c r="A2647" s="3" t="s">
        <v>201</v>
      </c>
      <c r="B2647" s="3" t="s">
        <v>19</v>
      </c>
      <c r="C2647" s="3" t="s">
        <v>8</v>
      </c>
      <c r="D2647" s="3" t="s">
        <v>18</v>
      </c>
      <c r="E2647" s="3" t="n">
        <v>251.51</v>
      </c>
      <c r="F2647" s="3" t="n">
        <v>814061</v>
      </c>
      <c r="G2647" s="3" t="n">
        <v>3</v>
      </c>
      <c r="H2647" s="3" t="n">
        <v>1363027.82</v>
      </c>
    </row>
    <row r="2648" customFormat="false" ht="15" hidden="false" customHeight="false" outlineLevel="0" collapsed="false">
      <c r="A2648" s="3" t="s">
        <v>202</v>
      </c>
      <c r="B2648" s="3" t="s">
        <v>19</v>
      </c>
      <c r="C2648" s="3" t="s">
        <v>8</v>
      </c>
      <c r="D2648" s="3" t="s">
        <v>18</v>
      </c>
      <c r="E2648" s="3" t="n">
        <v>256.22</v>
      </c>
      <c r="F2648" s="3" t="n">
        <v>732802</v>
      </c>
      <c r="G2648" s="3" t="n">
        <v>1</v>
      </c>
      <c r="H2648" s="3" t="n">
        <v>1053366.72</v>
      </c>
    </row>
    <row r="2649" customFormat="false" ht="15" hidden="false" customHeight="false" outlineLevel="0" collapsed="false">
      <c r="A2649" s="3" t="s">
        <v>203</v>
      </c>
      <c r="B2649" s="3" t="s">
        <v>19</v>
      </c>
      <c r="C2649" s="3" t="s">
        <v>8</v>
      </c>
      <c r="D2649" s="3" t="s">
        <v>18</v>
      </c>
      <c r="E2649" s="3" t="n">
        <v>253.51</v>
      </c>
      <c r="F2649" s="3" t="n">
        <v>5664433</v>
      </c>
      <c r="G2649" s="3" t="n">
        <v>0</v>
      </c>
      <c r="H2649" s="3" t="n">
        <v>0</v>
      </c>
    </row>
    <row r="2650" customFormat="false" ht="15" hidden="false" customHeight="false" outlineLevel="0" collapsed="false">
      <c r="A2650" s="3" t="s">
        <v>204</v>
      </c>
      <c r="B2650" s="3" t="s">
        <v>19</v>
      </c>
      <c r="C2650" s="3" t="s">
        <v>8</v>
      </c>
      <c r="D2650" s="3" t="s">
        <v>18</v>
      </c>
      <c r="E2650" s="3" t="n">
        <v>244.96</v>
      </c>
      <c r="F2650" s="3" t="n">
        <v>4177313</v>
      </c>
      <c r="G2650" s="3" t="n">
        <v>2</v>
      </c>
      <c r="H2650" s="3" t="n">
        <v>1340462.4</v>
      </c>
    </row>
    <row r="2651" customFormat="false" ht="15" hidden="false" customHeight="false" outlineLevel="0" collapsed="false">
      <c r="A2651" s="3" t="s">
        <v>205</v>
      </c>
      <c r="B2651" s="3" t="s">
        <v>19</v>
      </c>
      <c r="C2651" s="3" t="s">
        <v>8</v>
      </c>
      <c r="D2651" s="3" t="s">
        <v>18</v>
      </c>
      <c r="E2651" s="3" t="n">
        <v>246.26</v>
      </c>
      <c r="F2651" s="3" t="n">
        <v>4578012</v>
      </c>
      <c r="G2651" s="3" t="n">
        <v>1</v>
      </c>
      <c r="H2651" s="3" t="n">
        <v>1059035.64</v>
      </c>
    </row>
    <row r="2652" customFormat="false" ht="15" hidden="false" customHeight="false" outlineLevel="0" collapsed="false">
      <c r="A2652" s="3" t="s">
        <v>206</v>
      </c>
      <c r="B2652" s="3" t="s">
        <v>19</v>
      </c>
      <c r="C2652" s="3" t="s">
        <v>8</v>
      </c>
      <c r="D2652" s="3" t="s">
        <v>18</v>
      </c>
      <c r="E2652" s="3" t="n">
        <v>246.55</v>
      </c>
      <c r="F2652" s="3" t="n">
        <v>7417331</v>
      </c>
      <c r="G2652" s="3" t="n">
        <v>2</v>
      </c>
      <c r="H2652" s="3" t="n">
        <v>1255178.48</v>
      </c>
    </row>
    <row r="2653" customFormat="false" ht="15" hidden="false" customHeight="false" outlineLevel="0" collapsed="false">
      <c r="A2653" s="3" t="s">
        <v>207</v>
      </c>
      <c r="B2653" s="3" t="s">
        <v>19</v>
      </c>
      <c r="C2653" s="3" t="s">
        <v>8</v>
      </c>
      <c r="D2653" s="3" t="s">
        <v>18</v>
      </c>
      <c r="E2653" s="3" t="n">
        <v>239.55</v>
      </c>
      <c r="F2653" s="3" t="n">
        <v>2823601</v>
      </c>
      <c r="G2653" s="3" t="n">
        <v>2</v>
      </c>
      <c r="H2653" s="3" t="n">
        <v>1307166.82</v>
      </c>
    </row>
    <row r="2654" customFormat="false" ht="15" hidden="false" customHeight="false" outlineLevel="0" collapsed="false">
      <c r="A2654" s="3" t="s">
        <v>208</v>
      </c>
      <c r="B2654" s="3" t="s">
        <v>19</v>
      </c>
      <c r="C2654" s="3" t="s">
        <v>8</v>
      </c>
      <c r="D2654" s="3" t="s">
        <v>18</v>
      </c>
      <c r="E2654" s="3" t="n">
        <v>241.64</v>
      </c>
      <c r="F2654" s="3" t="n">
        <v>3579553</v>
      </c>
      <c r="G2654" s="3" t="n">
        <v>1</v>
      </c>
      <c r="H2654" s="3" t="n">
        <v>570670.32</v>
      </c>
    </row>
    <row r="2655" customFormat="false" ht="15" hidden="false" customHeight="false" outlineLevel="0" collapsed="false">
      <c r="A2655" s="3" t="s">
        <v>209</v>
      </c>
      <c r="B2655" s="3" t="s">
        <v>19</v>
      </c>
      <c r="C2655" s="3" t="s">
        <v>8</v>
      </c>
      <c r="D2655" s="3" t="s">
        <v>18</v>
      </c>
      <c r="E2655" s="3" t="n">
        <v>244</v>
      </c>
      <c r="F2655" s="3" t="n">
        <v>3833224</v>
      </c>
      <c r="G2655" s="3" t="n">
        <v>2</v>
      </c>
      <c r="H2655" s="3" t="n">
        <v>1478860.81</v>
      </c>
    </row>
    <row r="2656" customFormat="false" ht="15" hidden="false" customHeight="false" outlineLevel="0" collapsed="false">
      <c r="A2656" s="3" t="s">
        <v>210</v>
      </c>
      <c r="B2656" s="3" t="s">
        <v>19</v>
      </c>
      <c r="C2656" s="3" t="s">
        <v>8</v>
      </c>
      <c r="D2656" s="3" t="s">
        <v>18</v>
      </c>
      <c r="E2656" s="3" t="n">
        <v>244.22</v>
      </c>
      <c r="F2656" s="3" t="n">
        <v>3411335</v>
      </c>
      <c r="G2656" s="3" t="n">
        <v>2</v>
      </c>
      <c r="H2656" s="3" t="n">
        <v>1408154.09</v>
      </c>
    </row>
    <row r="2657" customFormat="false" ht="15" hidden="false" customHeight="false" outlineLevel="0" collapsed="false">
      <c r="A2657" s="3" t="s">
        <v>211</v>
      </c>
      <c r="B2657" s="3" t="s">
        <v>19</v>
      </c>
      <c r="C2657" s="3" t="s">
        <v>8</v>
      </c>
      <c r="D2657" s="3" t="s">
        <v>18</v>
      </c>
      <c r="E2657" s="3" t="n">
        <v>250.01</v>
      </c>
      <c r="F2657" s="3" t="n">
        <v>4183242</v>
      </c>
      <c r="G2657" s="3" t="n">
        <v>1</v>
      </c>
      <c r="H2657" s="3" t="n">
        <v>72092.16</v>
      </c>
    </row>
    <row r="2658" customFormat="false" ht="15" hidden="false" customHeight="false" outlineLevel="0" collapsed="false">
      <c r="A2658" s="3" t="s">
        <v>212</v>
      </c>
      <c r="B2658" s="3" t="s">
        <v>19</v>
      </c>
      <c r="C2658" s="3" t="s">
        <v>8</v>
      </c>
      <c r="D2658" s="3" t="s">
        <v>18</v>
      </c>
      <c r="E2658" s="3" t="n">
        <v>247.11</v>
      </c>
      <c r="F2658" s="3" t="n">
        <v>2677149</v>
      </c>
      <c r="G2658" s="3" t="n">
        <v>1</v>
      </c>
      <c r="H2658" s="3" t="n">
        <v>577370.84</v>
      </c>
    </row>
    <row r="2659" customFormat="false" ht="15" hidden="false" customHeight="false" outlineLevel="0" collapsed="false">
      <c r="A2659" s="3" t="s">
        <v>213</v>
      </c>
      <c r="B2659" s="3" t="s">
        <v>19</v>
      </c>
      <c r="C2659" s="3" t="s">
        <v>8</v>
      </c>
      <c r="D2659" s="3" t="s">
        <v>18</v>
      </c>
      <c r="E2659" s="3" t="n">
        <v>246.15</v>
      </c>
      <c r="F2659" s="3" t="n">
        <v>4146855</v>
      </c>
      <c r="G2659" s="3" t="n">
        <v>6</v>
      </c>
      <c r="H2659" s="3" t="n">
        <v>4309880.02</v>
      </c>
    </row>
    <row r="2660" customFormat="false" ht="15" hidden="false" customHeight="false" outlineLevel="0" collapsed="false">
      <c r="A2660" s="3" t="s">
        <v>214</v>
      </c>
      <c r="B2660" s="3" t="s">
        <v>19</v>
      </c>
      <c r="C2660" s="3" t="s">
        <v>8</v>
      </c>
      <c r="D2660" s="3" t="s">
        <v>18</v>
      </c>
      <c r="E2660" s="3" t="n">
        <v>248.09</v>
      </c>
      <c r="F2660" s="3" t="n">
        <v>7290574</v>
      </c>
      <c r="G2660" s="3" t="n">
        <v>1</v>
      </c>
      <c r="H2660" s="3" t="n">
        <v>36375.15</v>
      </c>
    </row>
    <row r="2661" customFormat="false" ht="15" hidden="false" customHeight="false" outlineLevel="0" collapsed="false">
      <c r="A2661" s="3" t="s">
        <v>215</v>
      </c>
      <c r="B2661" s="3" t="s">
        <v>19</v>
      </c>
      <c r="C2661" s="3" t="s">
        <v>8</v>
      </c>
      <c r="D2661" s="3" t="s">
        <v>18</v>
      </c>
      <c r="E2661" s="3" t="n">
        <v>248.36</v>
      </c>
      <c r="F2661" s="3" t="n">
        <v>6841538</v>
      </c>
      <c r="G2661" s="3" t="n">
        <v>5</v>
      </c>
      <c r="H2661" s="3" t="n">
        <v>4029012.73</v>
      </c>
    </row>
    <row r="2662" customFormat="false" ht="15" hidden="false" customHeight="false" outlineLevel="0" collapsed="false">
      <c r="A2662" s="3" t="s">
        <v>216</v>
      </c>
      <c r="B2662" s="3" t="s">
        <v>19</v>
      </c>
      <c r="C2662" s="3" t="s">
        <v>8</v>
      </c>
      <c r="D2662" s="3" t="s">
        <v>18</v>
      </c>
      <c r="E2662" s="3" t="n">
        <v>247.11</v>
      </c>
      <c r="F2662" s="3" t="n">
        <v>7337413</v>
      </c>
      <c r="G2662" s="3" t="n">
        <v>3</v>
      </c>
      <c r="H2662" s="3" t="n">
        <v>1784431.85</v>
      </c>
    </row>
    <row r="2663" customFormat="false" ht="15" hidden="false" customHeight="false" outlineLevel="0" collapsed="false">
      <c r="A2663" s="3" t="s">
        <v>217</v>
      </c>
      <c r="B2663" s="3" t="s">
        <v>19</v>
      </c>
      <c r="C2663" s="3" t="s">
        <v>8</v>
      </c>
      <c r="D2663" s="3" t="s">
        <v>18</v>
      </c>
      <c r="E2663" s="3" t="n">
        <v>249.15</v>
      </c>
      <c r="F2663" s="3" t="n">
        <v>3785729</v>
      </c>
      <c r="G2663" s="3" t="n">
        <v>1</v>
      </c>
      <c r="H2663" s="3" t="n">
        <v>505515.9</v>
      </c>
    </row>
    <row r="2664" customFormat="false" ht="15" hidden="false" customHeight="false" outlineLevel="0" collapsed="false">
      <c r="A2664" s="3" t="s">
        <v>218</v>
      </c>
      <c r="B2664" s="3" t="s">
        <v>19</v>
      </c>
      <c r="C2664" s="3" t="s">
        <v>8</v>
      </c>
      <c r="D2664" s="3" t="s">
        <v>18</v>
      </c>
      <c r="E2664" s="3" t="n">
        <v>250.69</v>
      </c>
      <c r="F2664" s="3" t="n">
        <v>4438814</v>
      </c>
      <c r="G2664" s="3" t="n">
        <v>2</v>
      </c>
      <c r="H2664" s="3" t="n">
        <v>1899944.66</v>
      </c>
    </row>
    <row r="2665" customFormat="false" ht="15" hidden="false" customHeight="false" outlineLevel="0" collapsed="false">
      <c r="A2665" s="3" t="s">
        <v>219</v>
      </c>
      <c r="B2665" s="3" t="s">
        <v>19</v>
      </c>
      <c r="C2665" s="3" t="s">
        <v>8</v>
      </c>
      <c r="D2665" s="3" t="s">
        <v>18</v>
      </c>
      <c r="E2665" s="3" t="n">
        <v>248.56</v>
      </c>
      <c r="F2665" s="3" t="n">
        <v>4679611</v>
      </c>
      <c r="G2665" s="3" t="n">
        <v>3</v>
      </c>
      <c r="H2665" s="3" t="n">
        <v>2353664.35</v>
      </c>
    </row>
    <row r="2666" customFormat="false" ht="15" hidden="false" customHeight="false" outlineLevel="0" collapsed="false">
      <c r="A2666" s="3" t="s">
        <v>220</v>
      </c>
      <c r="B2666" s="3" t="s">
        <v>19</v>
      </c>
      <c r="C2666" s="3" t="s">
        <v>8</v>
      </c>
      <c r="D2666" s="3" t="s">
        <v>18</v>
      </c>
      <c r="E2666" s="3" t="n">
        <v>242.68</v>
      </c>
      <c r="F2666" s="3" t="n">
        <v>7614965</v>
      </c>
      <c r="G2666" s="3" t="n">
        <v>1</v>
      </c>
      <c r="H2666" s="3" t="n">
        <v>203256.68</v>
      </c>
    </row>
    <row r="2667" customFormat="false" ht="15" hidden="false" customHeight="false" outlineLevel="0" collapsed="false">
      <c r="A2667" s="3" t="s">
        <v>221</v>
      </c>
      <c r="B2667" s="3" t="s">
        <v>19</v>
      </c>
      <c r="C2667" s="3" t="s">
        <v>8</v>
      </c>
      <c r="D2667" s="3" t="s">
        <v>18</v>
      </c>
      <c r="E2667" s="3" t="n">
        <v>239.99</v>
      </c>
      <c r="F2667" s="3" t="n">
        <v>1407581</v>
      </c>
      <c r="G2667" s="3" t="n">
        <v>3</v>
      </c>
      <c r="H2667" s="3" t="n">
        <v>1519607.6</v>
      </c>
    </row>
    <row r="2668" customFormat="false" ht="15" hidden="false" customHeight="false" outlineLevel="0" collapsed="false">
      <c r="A2668" s="3" t="s">
        <v>222</v>
      </c>
      <c r="B2668" s="3" t="s">
        <v>19</v>
      </c>
      <c r="C2668" s="3" t="s">
        <v>8</v>
      </c>
      <c r="D2668" s="3" t="s">
        <v>18</v>
      </c>
      <c r="E2668" s="3" t="n">
        <v>243.49</v>
      </c>
      <c r="F2668" s="3" t="n">
        <v>3845765</v>
      </c>
      <c r="G2668" s="3" t="n">
        <v>2</v>
      </c>
      <c r="H2668" s="3" t="n">
        <v>876143.64</v>
      </c>
    </row>
    <row r="2669" customFormat="false" ht="15" hidden="false" customHeight="false" outlineLevel="0" collapsed="false">
      <c r="A2669" s="3" t="s">
        <v>223</v>
      </c>
      <c r="B2669" s="3" t="s">
        <v>19</v>
      </c>
      <c r="C2669" s="3" t="s">
        <v>8</v>
      </c>
      <c r="D2669" s="3" t="s">
        <v>18</v>
      </c>
      <c r="E2669" s="3" t="n">
        <v>247.8</v>
      </c>
      <c r="F2669" s="3" t="n">
        <v>1891326</v>
      </c>
      <c r="G2669" s="3" t="n">
        <v>1</v>
      </c>
      <c r="H2669" s="3" t="n">
        <v>1159374.2</v>
      </c>
    </row>
    <row r="2670" customFormat="false" ht="15" hidden="false" customHeight="false" outlineLevel="0" collapsed="false">
      <c r="A2670" s="3" t="s">
        <v>224</v>
      </c>
      <c r="B2670" s="3" t="s">
        <v>19</v>
      </c>
      <c r="C2670" s="3" t="s">
        <v>8</v>
      </c>
      <c r="D2670" s="3" t="s">
        <v>18</v>
      </c>
      <c r="E2670" s="3" t="n">
        <v>247.79</v>
      </c>
      <c r="F2670" s="3" t="n">
        <v>1605404</v>
      </c>
      <c r="G2670" s="3" t="n">
        <v>2</v>
      </c>
      <c r="H2670" s="3" t="n">
        <v>321402.39</v>
      </c>
    </row>
    <row r="2671" customFormat="false" ht="15" hidden="false" customHeight="false" outlineLevel="0" collapsed="false">
      <c r="A2671" s="3" t="s">
        <v>225</v>
      </c>
      <c r="B2671" s="3" t="s">
        <v>19</v>
      </c>
      <c r="C2671" s="3" t="s">
        <v>8</v>
      </c>
      <c r="D2671" s="3" t="s">
        <v>18</v>
      </c>
      <c r="E2671" s="3" t="n">
        <v>252.51</v>
      </c>
      <c r="F2671" s="3" t="n">
        <v>1345644</v>
      </c>
      <c r="G2671" s="3" t="n">
        <v>0</v>
      </c>
      <c r="H2671" s="3" t="n">
        <v>0</v>
      </c>
    </row>
    <row r="2672" customFormat="false" ht="15" hidden="false" customHeight="false" outlineLevel="0" collapsed="false">
      <c r="A2672" s="3" t="s">
        <v>226</v>
      </c>
      <c r="B2672" s="3" t="s">
        <v>19</v>
      </c>
      <c r="C2672" s="3" t="s">
        <v>8</v>
      </c>
      <c r="D2672" s="3" t="s">
        <v>18</v>
      </c>
      <c r="E2672" s="3" t="n">
        <v>257.85</v>
      </c>
      <c r="F2672" s="3" t="n">
        <v>7102884</v>
      </c>
      <c r="G2672" s="3" t="n">
        <v>0</v>
      </c>
      <c r="H2672" s="3" t="n">
        <v>0</v>
      </c>
    </row>
    <row r="2673" customFormat="false" ht="15" hidden="false" customHeight="false" outlineLevel="0" collapsed="false">
      <c r="A2673" s="3" t="s">
        <v>227</v>
      </c>
      <c r="B2673" s="3" t="s">
        <v>19</v>
      </c>
      <c r="C2673" s="3" t="s">
        <v>8</v>
      </c>
      <c r="D2673" s="3" t="s">
        <v>18</v>
      </c>
      <c r="E2673" s="3" t="n">
        <v>264.74</v>
      </c>
      <c r="F2673" s="3" t="n">
        <v>4060696</v>
      </c>
      <c r="G2673" s="3" t="n">
        <v>2</v>
      </c>
      <c r="H2673" s="3" t="n">
        <v>1781840.64</v>
      </c>
    </row>
    <row r="2674" customFormat="false" ht="15" hidden="false" customHeight="false" outlineLevel="0" collapsed="false">
      <c r="A2674" s="3" t="s">
        <v>228</v>
      </c>
      <c r="B2674" s="3" t="s">
        <v>19</v>
      </c>
      <c r="C2674" s="3" t="s">
        <v>8</v>
      </c>
      <c r="D2674" s="3" t="s">
        <v>18</v>
      </c>
      <c r="E2674" s="3" t="n">
        <v>272.96</v>
      </c>
      <c r="F2674" s="3" t="n">
        <v>5250474</v>
      </c>
      <c r="G2674" s="3" t="n">
        <v>6</v>
      </c>
      <c r="H2674" s="3" t="n">
        <v>6107504.7</v>
      </c>
    </row>
    <row r="2675" customFormat="false" ht="15" hidden="false" customHeight="false" outlineLevel="0" collapsed="false">
      <c r="A2675" s="3" t="s">
        <v>229</v>
      </c>
      <c r="B2675" s="3" t="s">
        <v>19</v>
      </c>
      <c r="C2675" s="3" t="s">
        <v>8</v>
      </c>
      <c r="D2675" s="3" t="s">
        <v>18</v>
      </c>
      <c r="E2675" s="3" t="n">
        <v>264.48</v>
      </c>
      <c r="F2675" s="3" t="n">
        <v>6958891</v>
      </c>
      <c r="G2675" s="3" t="n">
        <v>1</v>
      </c>
      <c r="H2675" s="3" t="n">
        <v>393244.9</v>
      </c>
    </row>
    <row r="2676" customFormat="false" ht="15" hidden="false" customHeight="false" outlineLevel="0" collapsed="false">
      <c r="A2676" s="3" t="s">
        <v>230</v>
      </c>
      <c r="B2676" s="3" t="s">
        <v>19</v>
      </c>
      <c r="C2676" s="3" t="s">
        <v>8</v>
      </c>
      <c r="D2676" s="3" t="s">
        <v>18</v>
      </c>
      <c r="E2676" s="3" t="n">
        <v>262.36</v>
      </c>
      <c r="F2676" s="3" t="n">
        <v>4746180</v>
      </c>
      <c r="G2676" s="3" t="n">
        <v>1</v>
      </c>
      <c r="H2676" s="3" t="n">
        <v>798403.2</v>
      </c>
    </row>
    <row r="2677" customFormat="false" ht="15" hidden="false" customHeight="false" outlineLevel="0" collapsed="false">
      <c r="A2677" s="3" t="s">
        <v>231</v>
      </c>
      <c r="B2677" s="3" t="s">
        <v>19</v>
      </c>
      <c r="C2677" s="3" t="s">
        <v>8</v>
      </c>
      <c r="D2677" s="3" t="s">
        <v>18</v>
      </c>
      <c r="E2677" s="3" t="n">
        <v>262.59</v>
      </c>
      <c r="F2677" s="3" t="n">
        <v>2468513</v>
      </c>
      <c r="G2677" s="3" t="n">
        <v>0</v>
      </c>
      <c r="H2677" s="3" t="n">
        <v>0</v>
      </c>
    </row>
    <row r="2678" customFormat="false" ht="15" hidden="false" customHeight="false" outlineLevel="0" collapsed="false">
      <c r="A2678" s="3" t="s">
        <v>232</v>
      </c>
      <c r="B2678" s="3" t="s">
        <v>19</v>
      </c>
      <c r="C2678" s="3" t="s">
        <v>8</v>
      </c>
      <c r="D2678" s="3" t="s">
        <v>18</v>
      </c>
      <c r="E2678" s="3" t="n">
        <v>270.59</v>
      </c>
      <c r="F2678" s="3" t="n">
        <v>6354739</v>
      </c>
      <c r="G2678" s="3" t="n">
        <v>0</v>
      </c>
      <c r="H2678" s="3" t="n">
        <v>0</v>
      </c>
    </row>
    <row r="2679" customFormat="false" ht="15" hidden="false" customHeight="false" outlineLevel="0" collapsed="false">
      <c r="A2679" s="3" t="s">
        <v>233</v>
      </c>
      <c r="B2679" s="3" t="s">
        <v>19</v>
      </c>
      <c r="C2679" s="3" t="s">
        <v>8</v>
      </c>
      <c r="D2679" s="3" t="s">
        <v>18</v>
      </c>
      <c r="E2679" s="3" t="n">
        <v>277.83</v>
      </c>
      <c r="F2679" s="3" t="n">
        <v>7002015</v>
      </c>
      <c r="G2679" s="3" t="n">
        <v>4</v>
      </c>
      <c r="H2679" s="3" t="n">
        <v>2572640.9</v>
      </c>
    </row>
    <row r="2680" customFormat="false" ht="15" hidden="false" customHeight="false" outlineLevel="0" collapsed="false">
      <c r="A2680" s="3" t="s">
        <v>234</v>
      </c>
      <c r="B2680" s="3" t="s">
        <v>19</v>
      </c>
      <c r="C2680" s="3" t="s">
        <v>8</v>
      </c>
      <c r="D2680" s="3" t="s">
        <v>18</v>
      </c>
      <c r="E2680" s="3" t="n">
        <v>279.22</v>
      </c>
      <c r="F2680" s="3" t="n">
        <v>6428506</v>
      </c>
      <c r="G2680" s="3" t="n">
        <v>1</v>
      </c>
      <c r="H2680" s="3" t="n">
        <v>573833.6</v>
      </c>
    </row>
    <row r="2681" customFormat="false" ht="15" hidden="false" customHeight="false" outlineLevel="0" collapsed="false">
      <c r="A2681" s="3" t="s">
        <v>235</v>
      </c>
      <c r="B2681" s="3" t="s">
        <v>19</v>
      </c>
      <c r="C2681" s="3" t="s">
        <v>8</v>
      </c>
      <c r="D2681" s="3" t="s">
        <v>18</v>
      </c>
      <c r="E2681" s="3" t="n">
        <v>284.85</v>
      </c>
      <c r="F2681" s="3" t="n">
        <v>2657207</v>
      </c>
      <c r="G2681" s="3" t="n">
        <v>1</v>
      </c>
      <c r="H2681" s="3" t="n">
        <v>1168460.94</v>
      </c>
    </row>
    <row r="2682" customFormat="false" ht="15" hidden="false" customHeight="false" outlineLevel="0" collapsed="false">
      <c r="A2682" s="3" t="s">
        <v>236</v>
      </c>
      <c r="B2682" s="3" t="s">
        <v>19</v>
      </c>
      <c r="C2682" s="3" t="s">
        <v>8</v>
      </c>
      <c r="D2682" s="3" t="s">
        <v>18</v>
      </c>
      <c r="E2682" s="3" t="n">
        <v>280.19</v>
      </c>
      <c r="F2682" s="3" t="n">
        <v>997504</v>
      </c>
      <c r="G2682" s="3" t="n">
        <v>5</v>
      </c>
      <c r="H2682" s="3" t="n">
        <v>3246530.87</v>
      </c>
    </row>
    <row r="2683" customFormat="false" ht="15" hidden="false" customHeight="false" outlineLevel="0" collapsed="false">
      <c r="A2683" s="3" t="s">
        <v>237</v>
      </c>
      <c r="B2683" s="3" t="s">
        <v>19</v>
      </c>
      <c r="C2683" s="3" t="s">
        <v>8</v>
      </c>
      <c r="D2683" s="3" t="s">
        <v>18</v>
      </c>
      <c r="E2683" s="3" t="n">
        <v>289.44</v>
      </c>
      <c r="F2683" s="3" t="n">
        <v>3449505</v>
      </c>
      <c r="G2683" s="3" t="n">
        <v>0</v>
      </c>
      <c r="H2683" s="3" t="n">
        <v>0</v>
      </c>
    </row>
    <row r="2684" customFormat="false" ht="15" hidden="false" customHeight="false" outlineLevel="0" collapsed="false">
      <c r="A2684" s="3" t="s">
        <v>238</v>
      </c>
      <c r="B2684" s="3" t="s">
        <v>19</v>
      </c>
      <c r="C2684" s="3" t="s">
        <v>8</v>
      </c>
      <c r="D2684" s="3" t="s">
        <v>18</v>
      </c>
      <c r="E2684" s="3" t="n">
        <v>295.12</v>
      </c>
      <c r="F2684" s="3" t="n">
        <v>2776226</v>
      </c>
      <c r="G2684" s="3" t="n">
        <v>2</v>
      </c>
      <c r="H2684" s="3" t="n">
        <v>1637808.3</v>
      </c>
    </row>
    <row r="2685" customFormat="false" ht="15" hidden="false" customHeight="false" outlineLevel="0" collapsed="false">
      <c r="A2685" s="3" t="s">
        <v>239</v>
      </c>
      <c r="B2685" s="3" t="s">
        <v>19</v>
      </c>
      <c r="C2685" s="3" t="s">
        <v>8</v>
      </c>
      <c r="D2685" s="3" t="s">
        <v>18</v>
      </c>
      <c r="E2685" s="3" t="n">
        <v>290.6</v>
      </c>
      <c r="F2685" s="3" t="n">
        <v>3395703</v>
      </c>
      <c r="G2685" s="3" t="n">
        <v>0</v>
      </c>
      <c r="H2685" s="3" t="n">
        <v>0</v>
      </c>
    </row>
    <row r="2686" customFormat="false" ht="15" hidden="false" customHeight="false" outlineLevel="0" collapsed="false">
      <c r="A2686" s="3" t="s">
        <v>240</v>
      </c>
      <c r="B2686" s="3" t="s">
        <v>19</v>
      </c>
      <c r="C2686" s="3" t="s">
        <v>8</v>
      </c>
      <c r="D2686" s="3" t="s">
        <v>18</v>
      </c>
      <c r="E2686" s="3" t="n">
        <v>289.67</v>
      </c>
      <c r="F2686" s="3" t="n">
        <v>7425904</v>
      </c>
      <c r="G2686" s="3" t="n">
        <v>4</v>
      </c>
      <c r="H2686" s="3" t="n">
        <v>2121016.75</v>
      </c>
    </row>
    <row r="2687" customFormat="false" ht="15" hidden="false" customHeight="false" outlineLevel="0" collapsed="false">
      <c r="A2687" s="3" t="s">
        <v>241</v>
      </c>
      <c r="B2687" s="3" t="s">
        <v>19</v>
      </c>
      <c r="C2687" s="3" t="s">
        <v>8</v>
      </c>
      <c r="D2687" s="3" t="s">
        <v>18</v>
      </c>
      <c r="E2687" s="3" t="n">
        <v>283.71</v>
      </c>
      <c r="F2687" s="3" t="n">
        <v>4172566</v>
      </c>
      <c r="G2687" s="3" t="n">
        <v>1</v>
      </c>
      <c r="H2687" s="3" t="n">
        <v>197376.46</v>
      </c>
    </row>
    <row r="2688" customFormat="false" ht="15" hidden="false" customHeight="false" outlineLevel="0" collapsed="false">
      <c r="A2688" s="3" t="s">
        <v>242</v>
      </c>
      <c r="B2688" s="3" t="s">
        <v>19</v>
      </c>
      <c r="C2688" s="3" t="s">
        <v>8</v>
      </c>
      <c r="D2688" s="3" t="s">
        <v>18</v>
      </c>
      <c r="E2688" s="3" t="n">
        <v>279.19</v>
      </c>
      <c r="F2688" s="3" t="n">
        <v>2386947</v>
      </c>
      <c r="G2688" s="3" t="n">
        <v>0</v>
      </c>
      <c r="H2688" s="3" t="n">
        <v>0</v>
      </c>
    </row>
    <row r="2689" customFormat="false" ht="15" hidden="false" customHeight="false" outlineLevel="0" collapsed="false">
      <c r="A2689" s="3" t="s">
        <v>243</v>
      </c>
      <c r="B2689" s="3" t="s">
        <v>19</v>
      </c>
      <c r="C2689" s="3" t="s">
        <v>8</v>
      </c>
      <c r="D2689" s="3" t="s">
        <v>18</v>
      </c>
      <c r="E2689" s="3" t="n">
        <v>278.83</v>
      </c>
      <c r="F2689" s="3" t="n">
        <v>7293581</v>
      </c>
      <c r="G2689" s="3" t="n">
        <v>1</v>
      </c>
      <c r="H2689" s="3" t="n">
        <v>344751.75</v>
      </c>
    </row>
    <row r="2690" customFormat="false" ht="15" hidden="false" customHeight="false" outlineLevel="0" collapsed="false">
      <c r="A2690" s="3" t="s">
        <v>244</v>
      </c>
      <c r="B2690" s="3" t="s">
        <v>19</v>
      </c>
      <c r="C2690" s="3" t="s">
        <v>8</v>
      </c>
      <c r="D2690" s="3" t="s">
        <v>18</v>
      </c>
      <c r="E2690" s="3" t="n">
        <v>282.89</v>
      </c>
      <c r="F2690" s="3" t="n">
        <v>2797607</v>
      </c>
      <c r="G2690" s="3" t="n">
        <v>0</v>
      </c>
      <c r="H2690" s="3" t="n">
        <v>0</v>
      </c>
    </row>
    <row r="2691" customFormat="false" ht="15" hidden="false" customHeight="false" outlineLevel="0" collapsed="false">
      <c r="A2691" s="3" t="s">
        <v>245</v>
      </c>
      <c r="B2691" s="3" t="s">
        <v>19</v>
      </c>
      <c r="C2691" s="3" t="s">
        <v>8</v>
      </c>
      <c r="D2691" s="3" t="s">
        <v>18</v>
      </c>
      <c r="E2691" s="3" t="n">
        <v>285.8</v>
      </c>
      <c r="F2691" s="3" t="n">
        <v>5443333</v>
      </c>
      <c r="G2691" s="3" t="n">
        <v>3</v>
      </c>
      <c r="H2691" s="3" t="n">
        <v>1782189.33</v>
      </c>
    </row>
    <row r="2692" customFormat="false" ht="15" hidden="false" customHeight="false" outlineLevel="0" collapsed="false">
      <c r="A2692" s="3" t="s">
        <v>246</v>
      </c>
      <c r="B2692" s="3" t="s">
        <v>19</v>
      </c>
      <c r="C2692" s="3" t="s">
        <v>8</v>
      </c>
      <c r="D2692" s="3" t="s">
        <v>18</v>
      </c>
      <c r="E2692" s="3" t="n">
        <v>280.37</v>
      </c>
      <c r="F2692" s="3" t="n">
        <v>6274317</v>
      </c>
      <c r="G2692" s="3" t="n">
        <v>1</v>
      </c>
      <c r="H2692" s="3" t="n">
        <v>728297.34</v>
      </c>
    </row>
    <row r="2693" customFormat="false" ht="15" hidden="false" customHeight="false" outlineLevel="0" collapsed="false">
      <c r="A2693" s="3" t="s">
        <v>247</v>
      </c>
      <c r="B2693" s="3" t="s">
        <v>19</v>
      </c>
      <c r="C2693" s="3" t="s">
        <v>8</v>
      </c>
      <c r="D2693" s="3" t="s">
        <v>18</v>
      </c>
      <c r="E2693" s="3" t="n">
        <v>278.31</v>
      </c>
      <c r="F2693" s="3" t="n">
        <v>6485229</v>
      </c>
      <c r="G2693" s="3" t="n">
        <v>2</v>
      </c>
      <c r="H2693" s="3" t="n">
        <v>802983.6</v>
      </c>
    </row>
    <row r="2694" customFormat="false" ht="15" hidden="false" customHeight="false" outlineLevel="0" collapsed="false">
      <c r="A2694" s="3" t="s">
        <v>248</v>
      </c>
      <c r="B2694" s="3" t="s">
        <v>19</v>
      </c>
      <c r="C2694" s="3" t="s">
        <v>8</v>
      </c>
      <c r="D2694" s="3" t="s">
        <v>18</v>
      </c>
      <c r="E2694" s="3" t="n">
        <v>285.74</v>
      </c>
      <c r="F2694" s="3" t="n">
        <v>7071092</v>
      </c>
      <c r="G2694" s="3" t="n">
        <v>2</v>
      </c>
      <c r="H2694" s="3" t="n">
        <v>752619.98</v>
      </c>
    </row>
    <row r="2695" customFormat="false" ht="15" hidden="false" customHeight="false" outlineLevel="0" collapsed="false">
      <c r="A2695" s="3" t="s">
        <v>249</v>
      </c>
      <c r="B2695" s="3" t="s">
        <v>19</v>
      </c>
      <c r="C2695" s="3" t="s">
        <v>8</v>
      </c>
      <c r="D2695" s="3" t="s">
        <v>18</v>
      </c>
      <c r="E2695" s="3" t="n">
        <v>283.58</v>
      </c>
      <c r="F2695" s="3" t="n">
        <v>5356080</v>
      </c>
      <c r="G2695" s="3" t="n">
        <v>2</v>
      </c>
      <c r="H2695" s="3" t="n">
        <v>1567529.23</v>
      </c>
    </row>
    <row r="2696" customFormat="false" ht="15" hidden="false" customHeight="false" outlineLevel="0" collapsed="false">
      <c r="A2696" s="3" t="s">
        <v>250</v>
      </c>
      <c r="B2696" s="3" t="s">
        <v>19</v>
      </c>
      <c r="C2696" s="3" t="s">
        <v>8</v>
      </c>
      <c r="D2696" s="3" t="s">
        <v>18</v>
      </c>
      <c r="E2696" s="3" t="n">
        <v>281.02</v>
      </c>
      <c r="F2696" s="3" t="n">
        <v>2530553</v>
      </c>
      <c r="G2696" s="3" t="n">
        <v>6</v>
      </c>
      <c r="H2696" s="3" t="n">
        <v>4289954.68</v>
      </c>
    </row>
    <row r="2697" customFormat="false" ht="15" hidden="false" customHeight="false" outlineLevel="0" collapsed="false">
      <c r="A2697" s="3" t="s">
        <v>251</v>
      </c>
      <c r="B2697" s="3" t="s">
        <v>19</v>
      </c>
      <c r="C2697" s="3" t="s">
        <v>8</v>
      </c>
      <c r="D2697" s="3" t="s">
        <v>18</v>
      </c>
      <c r="E2697" s="3" t="n">
        <v>275.4</v>
      </c>
      <c r="F2697" s="3" t="n">
        <v>7748852</v>
      </c>
      <c r="G2697" s="3" t="n">
        <v>5</v>
      </c>
      <c r="H2697" s="3" t="n">
        <v>4704115.02</v>
      </c>
    </row>
    <row r="2698" customFormat="false" ht="15" hidden="false" customHeight="false" outlineLevel="0" collapsed="false">
      <c r="A2698" s="3" t="s">
        <v>252</v>
      </c>
      <c r="B2698" s="3" t="s">
        <v>19</v>
      </c>
      <c r="C2698" s="3" t="s">
        <v>8</v>
      </c>
      <c r="D2698" s="3" t="s">
        <v>18</v>
      </c>
      <c r="E2698" s="3" t="n">
        <v>272.94</v>
      </c>
      <c r="F2698" s="3" t="n">
        <v>1916960</v>
      </c>
      <c r="G2698" s="3" t="n">
        <v>3</v>
      </c>
      <c r="H2698" s="3" t="n">
        <v>2247879.65</v>
      </c>
    </row>
    <row r="2699" customFormat="false" ht="15" hidden="false" customHeight="false" outlineLevel="0" collapsed="false">
      <c r="A2699" s="3" t="s">
        <v>253</v>
      </c>
      <c r="B2699" s="3" t="s">
        <v>19</v>
      </c>
      <c r="C2699" s="3" t="s">
        <v>8</v>
      </c>
      <c r="D2699" s="3" t="s">
        <v>18</v>
      </c>
      <c r="E2699" s="3" t="n">
        <v>283.34</v>
      </c>
      <c r="F2699" s="3" t="n">
        <v>2578187</v>
      </c>
      <c r="G2699" s="3" t="n">
        <v>2</v>
      </c>
      <c r="H2699" s="3" t="n">
        <v>1746956.63</v>
      </c>
    </row>
    <row r="2700" customFormat="false" ht="15" hidden="false" customHeight="false" outlineLevel="0" collapsed="false">
      <c r="A2700" s="3" t="s">
        <v>254</v>
      </c>
      <c r="B2700" s="3" t="s">
        <v>19</v>
      </c>
      <c r="C2700" s="3" t="s">
        <v>8</v>
      </c>
      <c r="D2700" s="3" t="s">
        <v>18</v>
      </c>
      <c r="E2700" s="3" t="n">
        <v>278.73</v>
      </c>
      <c r="F2700" s="3" t="n">
        <v>3707804</v>
      </c>
      <c r="G2700" s="3" t="n">
        <v>1</v>
      </c>
      <c r="H2700" s="3" t="n">
        <v>165594.45</v>
      </c>
    </row>
    <row r="2701" customFormat="false" ht="15" hidden="false" customHeight="false" outlineLevel="0" collapsed="false">
      <c r="A2701" s="3" t="s">
        <v>255</v>
      </c>
      <c r="B2701" s="3" t="s">
        <v>19</v>
      </c>
      <c r="C2701" s="3" t="s">
        <v>8</v>
      </c>
      <c r="D2701" s="3" t="s">
        <v>18</v>
      </c>
      <c r="E2701" s="3" t="n">
        <v>285.52</v>
      </c>
      <c r="F2701" s="3" t="n">
        <v>1858285</v>
      </c>
      <c r="G2701" s="3" t="n">
        <v>1</v>
      </c>
      <c r="H2701" s="3" t="n">
        <v>613719.95</v>
      </c>
    </row>
    <row r="2702" customFormat="false" ht="15" hidden="false" customHeight="false" outlineLevel="0" collapsed="false">
      <c r="A2702" s="3" t="s">
        <v>256</v>
      </c>
      <c r="B2702" s="3" t="s">
        <v>19</v>
      </c>
      <c r="C2702" s="3" t="s">
        <v>8</v>
      </c>
      <c r="D2702" s="3" t="s">
        <v>18</v>
      </c>
      <c r="E2702" s="3" t="n">
        <v>284.82</v>
      </c>
      <c r="F2702" s="3" t="n">
        <v>6853810</v>
      </c>
      <c r="G2702" s="3" t="n">
        <v>1</v>
      </c>
      <c r="H2702" s="3" t="n">
        <v>701390.3</v>
      </c>
    </row>
    <row r="2703" customFormat="false" ht="15" hidden="false" customHeight="false" outlineLevel="0" collapsed="false">
      <c r="A2703" s="3" t="s">
        <v>257</v>
      </c>
      <c r="B2703" s="3" t="s">
        <v>19</v>
      </c>
      <c r="C2703" s="3" t="s">
        <v>8</v>
      </c>
      <c r="D2703" s="3" t="s">
        <v>18</v>
      </c>
      <c r="E2703" s="3" t="n">
        <v>283.81</v>
      </c>
      <c r="F2703" s="3" t="n">
        <v>5650432</v>
      </c>
      <c r="G2703" s="3" t="n">
        <v>2</v>
      </c>
      <c r="H2703" s="3" t="n">
        <v>1858419.82</v>
      </c>
    </row>
    <row r="2704" customFormat="false" ht="15" hidden="false" customHeight="false" outlineLevel="0" collapsed="false">
      <c r="A2704" s="3" t="s">
        <v>258</v>
      </c>
      <c r="B2704" s="3" t="s">
        <v>19</v>
      </c>
      <c r="C2704" s="3" t="s">
        <v>8</v>
      </c>
      <c r="D2704" s="3" t="s">
        <v>18</v>
      </c>
      <c r="E2704" s="3" t="n">
        <v>290.25</v>
      </c>
      <c r="F2704" s="3" t="n">
        <v>573920</v>
      </c>
      <c r="G2704" s="3" t="n">
        <v>1</v>
      </c>
      <c r="H2704" s="3" t="n">
        <v>722324.1</v>
      </c>
    </row>
    <row r="2705" customFormat="false" ht="15" hidden="false" customHeight="false" outlineLevel="0" collapsed="false">
      <c r="A2705" s="3" t="s">
        <v>259</v>
      </c>
      <c r="B2705" s="3" t="s">
        <v>19</v>
      </c>
      <c r="C2705" s="3" t="s">
        <v>8</v>
      </c>
      <c r="D2705" s="3" t="s">
        <v>18</v>
      </c>
      <c r="E2705" s="3" t="n">
        <v>286.52</v>
      </c>
      <c r="F2705" s="3" t="n">
        <v>5137339</v>
      </c>
      <c r="G2705" s="3" t="n">
        <v>1</v>
      </c>
      <c r="H2705" s="3" t="n">
        <v>1250753.2</v>
      </c>
    </row>
    <row r="2706" customFormat="false" ht="15" hidden="false" customHeight="false" outlineLevel="0" collapsed="false">
      <c r="A2706" s="3" t="s">
        <v>260</v>
      </c>
      <c r="B2706" s="3" t="s">
        <v>19</v>
      </c>
      <c r="C2706" s="3" t="s">
        <v>8</v>
      </c>
      <c r="D2706" s="3" t="s">
        <v>18</v>
      </c>
      <c r="E2706" s="3" t="n">
        <v>292.77</v>
      </c>
      <c r="F2706" s="3" t="n">
        <v>6805759</v>
      </c>
      <c r="G2706" s="3" t="n">
        <v>5</v>
      </c>
      <c r="H2706" s="3" t="n">
        <v>4250967.44</v>
      </c>
    </row>
    <row r="2707" customFormat="false" ht="15" hidden="false" customHeight="false" outlineLevel="0" collapsed="false">
      <c r="A2707" s="3" t="s">
        <v>261</v>
      </c>
      <c r="B2707" s="3" t="s">
        <v>19</v>
      </c>
      <c r="C2707" s="3" t="s">
        <v>8</v>
      </c>
      <c r="D2707" s="3" t="s">
        <v>18</v>
      </c>
      <c r="E2707" s="3" t="n">
        <v>296.74</v>
      </c>
      <c r="F2707" s="3" t="n">
        <v>6688395</v>
      </c>
      <c r="G2707" s="3" t="n">
        <v>4</v>
      </c>
      <c r="H2707" s="3" t="n">
        <v>3219728.61</v>
      </c>
    </row>
    <row r="2708" customFormat="false" ht="15" hidden="false" customHeight="false" outlineLevel="0" collapsed="false">
      <c r="A2708" s="3" t="s">
        <v>262</v>
      </c>
      <c r="B2708" s="3" t="s">
        <v>19</v>
      </c>
      <c r="C2708" s="3" t="s">
        <v>8</v>
      </c>
      <c r="D2708" s="3" t="s">
        <v>18</v>
      </c>
      <c r="E2708" s="3" t="n">
        <v>302.37</v>
      </c>
      <c r="F2708" s="3" t="n">
        <v>1183833</v>
      </c>
      <c r="G2708" s="3" t="n">
        <v>2</v>
      </c>
      <c r="H2708" s="3" t="n">
        <v>1854184.51</v>
      </c>
    </row>
    <row r="2709" customFormat="false" ht="15" hidden="false" customHeight="false" outlineLevel="0" collapsed="false">
      <c r="A2709" s="3" t="s">
        <v>263</v>
      </c>
      <c r="B2709" s="3" t="s">
        <v>19</v>
      </c>
      <c r="C2709" s="3" t="s">
        <v>8</v>
      </c>
      <c r="D2709" s="3" t="s">
        <v>18</v>
      </c>
      <c r="E2709" s="3" t="n">
        <v>301.56</v>
      </c>
      <c r="F2709" s="3" t="n">
        <v>6840367</v>
      </c>
      <c r="G2709" s="3" t="n">
        <v>2</v>
      </c>
      <c r="H2709" s="3" t="n">
        <v>2272213.47</v>
      </c>
    </row>
    <row r="2710" customFormat="false" ht="15" hidden="false" customHeight="false" outlineLevel="0" collapsed="false">
      <c r="A2710" s="3" t="s">
        <v>264</v>
      </c>
      <c r="B2710" s="3" t="s">
        <v>19</v>
      </c>
      <c r="C2710" s="3" t="s">
        <v>8</v>
      </c>
      <c r="D2710" s="3" t="s">
        <v>18</v>
      </c>
      <c r="E2710" s="3" t="n">
        <v>286.63</v>
      </c>
      <c r="F2710" s="3" t="n">
        <v>1801573</v>
      </c>
      <c r="G2710" s="3" t="n">
        <v>4</v>
      </c>
      <c r="H2710" s="3" t="n">
        <v>2270966.07</v>
      </c>
    </row>
    <row r="2711" customFormat="false" ht="15" hidden="false" customHeight="false" outlineLevel="0" collapsed="false">
      <c r="A2711" s="3" t="s">
        <v>265</v>
      </c>
      <c r="B2711" s="3" t="s">
        <v>19</v>
      </c>
      <c r="C2711" s="3" t="s">
        <v>8</v>
      </c>
      <c r="D2711" s="3" t="s">
        <v>18</v>
      </c>
      <c r="E2711" s="3" t="n">
        <v>287.18</v>
      </c>
      <c r="F2711" s="3" t="n">
        <v>4997872</v>
      </c>
      <c r="G2711" s="3" t="n">
        <v>2</v>
      </c>
      <c r="H2711" s="3" t="n">
        <v>1234708.62</v>
      </c>
    </row>
    <row r="2712" customFormat="false" ht="15" hidden="false" customHeight="false" outlineLevel="0" collapsed="false">
      <c r="A2712" s="3" t="s">
        <v>266</v>
      </c>
      <c r="B2712" s="3" t="s">
        <v>19</v>
      </c>
      <c r="C2712" s="3" t="s">
        <v>8</v>
      </c>
      <c r="D2712" s="3" t="s">
        <v>18</v>
      </c>
      <c r="E2712" s="3" t="n">
        <v>289.69</v>
      </c>
      <c r="F2712" s="3" t="n">
        <v>1114978</v>
      </c>
      <c r="G2712" s="3" t="n">
        <v>3</v>
      </c>
      <c r="H2712" s="3" t="n">
        <v>1261836.64</v>
      </c>
    </row>
    <row r="2713" customFormat="false" ht="15" hidden="false" customHeight="false" outlineLevel="0" collapsed="false">
      <c r="A2713" s="3" t="s">
        <v>267</v>
      </c>
      <c r="B2713" s="3" t="s">
        <v>19</v>
      </c>
      <c r="C2713" s="3" t="s">
        <v>8</v>
      </c>
      <c r="D2713" s="3" t="s">
        <v>18</v>
      </c>
      <c r="E2713" s="3" t="n">
        <v>288.47</v>
      </c>
      <c r="F2713" s="3" t="n">
        <v>3351219</v>
      </c>
      <c r="G2713" s="3" t="n">
        <v>0</v>
      </c>
      <c r="H2713" s="3" t="n">
        <v>0</v>
      </c>
    </row>
    <row r="2714" customFormat="false" ht="15" hidden="false" customHeight="false" outlineLevel="0" collapsed="false">
      <c r="A2714" s="3" t="s">
        <v>268</v>
      </c>
      <c r="B2714" s="3" t="s">
        <v>19</v>
      </c>
      <c r="C2714" s="3" t="s">
        <v>8</v>
      </c>
      <c r="D2714" s="3" t="s">
        <v>18</v>
      </c>
      <c r="E2714" s="3" t="n">
        <v>283.11</v>
      </c>
      <c r="F2714" s="3" t="n">
        <v>4186398</v>
      </c>
      <c r="G2714" s="3" t="n">
        <v>3</v>
      </c>
      <c r="H2714" s="3" t="n">
        <v>1590941.51</v>
      </c>
    </row>
    <row r="2715" customFormat="false" ht="15" hidden="false" customHeight="false" outlineLevel="0" collapsed="false">
      <c r="A2715" s="3" t="s">
        <v>269</v>
      </c>
      <c r="B2715" s="3" t="s">
        <v>19</v>
      </c>
      <c r="C2715" s="3" t="s">
        <v>8</v>
      </c>
      <c r="D2715" s="3" t="s">
        <v>18</v>
      </c>
      <c r="E2715" s="3" t="n">
        <v>284.73</v>
      </c>
      <c r="F2715" s="3" t="n">
        <v>6786642</v>
      </c>
      <c r="G2715" s="3" t="n">
        <v>2</v>
      </c>
      <c r="H2715" s="3" t="n">
        <v>1771987.78</v>
      </c>
    </row>
    <row r="2716" customFormat="false" ht="15" hidden="false" customHeight="false" outlineLevel="0" collapsed="false">
      <c r="A2716" s="3" t="s">
        <v>270</v>
      </c>
      <c r="B2716" s="3" t="s">
        <v>19</v>
      </c>
      <c r="C2716" s="3" t="s">
        <v>8</v>
      </c>
      <c r="D2716" s="3" t="s">
        <v>18</v>
      </c>
      <c r="E2716" s="3" t="n">
        <v>278.77</v>
      </c>
      <c r="F2716" s="3" t="n">
        <v>5007151</v>
      </c>
      <c r="G2716" s="3" t="n">
        <v>2</v>
      </c>
      <c r="H2716" s="3" t="n">
        <v>753926.94</v>
      </c>
    </row>
    <row r="2717" customFormat="false" ht="15" hidden="false" customHeight="false" outlineLevel="0" collapsed="false">
      <c r="A2717" s="3" t="s">
        <v>271</v>
      </c>
      <c r="B2717" s="3" t="s">
        <v>19</v>
      </c>
      <c r="C2717" s="3" t="s">
        <v>8</v>
      </c>
      <c r="D2717" s="3" t="s">
        <v>18</v>
      </c>
      <c r="E2717" s="3" t="n">
        <v>277.32</v>
      </c>
      <c r="F2717" s="3" t="n">
        <v>3538267</v>
      </c>
      <c r="G2717" s="3" t="n">
        <v>3</v>
      </c>
      <c r="H2717" s="3" t="n">
        <v>2117982.6</v>
      </c>
    </row>
    <row r="2718" customFormat="false" ht="15" hidden="false" customHeight="false" outlineLevel="0" collapsed="false">
      <c r="A2718" s="3" t="s">
        <v>272</v>
      </c>
      <c r="B2718" s="3" t="s">
        <v>19</v>
      </c>
      <c r="C2718" s="3" t="s">
        <v>8</v>
      </c>
      <c r="D2718" s="3" t="s">
        <v>18</v>
      </c>
      <c r="E2718" s="3" t="n">
        <v>272.8</v>
      </c>
      <c r="F2718" s="3" t="n">
        <v>5003267</v>
      </c>
      <c r="G2718" s="3" t="n">
        <v>0</v>
      </c>
      <c r="H2718" s="3" t="n">
        <v>0</v>
      </c>
    </row>
    <row r="2719" customFormat="false" ht="15" hidden="false" customHeight="false" outlineLevel="0" collapsed="false">
      <c r="A2719" s="3" t="s">
        <v>273</v>
      </c>
      <c r="B2719" s="3" t="s">
        <v>19</v>
      </c>
      <c r="C2719" s="3" t="s">
        <v>8</v>
      </c>
      <c r="D2719" s="3" t="s">
        <v>18</v>
      </c>
      <c r="E2719" s="3" t="n">
        <v>271.82</v>
      </c>
      <c r="F2719" s="3" t="n">
        <v>3891843</v>
      </c>
      <c r="G2719" s="3" t="n">
        <v>2</v>
      </c>
      <c r="H2719" s="3" t="n">
        <v>1298724.58</v>
      </c>
    </row>
    <row r="2720" customFormat="false" ht="15" hidden="false" customHeight="false" outlineLevel="0" collapsed="false">
      <c r="A2720" s="3" t="s">
        <v>274</v>
      </c>
      <c r="B2720" s="3" t="s">
        <v>19</v>
      </c>
      <c r="C2720" s="3" t="s">
        <v>8</v>
      </c>
      <c r="D2720" s="3" t="s">
        <v>18</v>
      </c>
      <c r="E2720" s="3" t="n">
        <v>272.11</v>
      </c>
      <c r="F2720" s="3" t="n">
        <v>3357281</v>
      </c>
      <c r="G2720" s="3" t="n">
        <v>1</v>
      </c>
      <c r="H2720" s="3" t="n">
        <v>1058735.6</v>
      </c>
    </row>
    <row r="2721" customFormat="false" ht="15" hidden="false" customHeight="false" outlineLevel="0" collapsed="false">
      <c r="A2721" s="3" t="s">
        <v>275</v>
      </c>
      <c r="B2721" s="3" t="s">
        <v>19</v>
      </c>
      <c r="C2721" s="3" t="s">
        <v>8</v>
      </c>
      <c r="D2721" s="3" t="s">
        <v>18</v>
      </c>
      <c r="E2721" s="3" t="n">
        <v>264.35</v>
      </c>
      <c r="F2721" s="3" t="n">
        <v>2214176</v>
      </c>
      <c r="G2721" s="3" t="n">
        <v>1</v>
      </c>
      <c r="H2721" s="3" t="n">
        <v>1086137.14</v>
      </c>
    </row>
    <row r="2722" customFormat="false" ht="15" hidden="false" customHeight="false" outlineLevel="0" collapsed="false">
      <c r="A2722" s="3" t="s">
        <v>276</v>
      </c>
      <c r="B2722" s="3" t="s">
        <v>19</v>
      </c>
      <c r="C2722" s="3" t="s">
        <v>8</v>
      </c>
      <c r="D2722" s="3" t="s">
        <v>18</v>
      </c>
      <c r="E2722" s="3" t="n">
        <v>264.87</v>
      </c>
      <c r="F2722" s="3" t="n">
        <v>1764062</v>
      </c>
      <c r="G2722" s="3" t="n">
        <v>4</v>
      </c>
      <c r="H2722" s="3" t="n">
        <v>2505358.92</v>
      </c>
    </row>
    <row r="2723" customFormat="false" ht="15" hidden="false" customHeight="false" outlineLevel="0" collapsed="false">
      <c r="A2723" s="3" t="s">
        <v>277</v>
      </c>
      <c r="B2723" s="3" t="s">
        <v>19</v>
      </c>
      <c r="C2723" s="3" t="s">
        <v>8</v>
      </c>
      <c r="D2723" s="3" t="s">
        <v>18</v>
      </c>
      <c r="E2723" s="3" t="n">
        <v>269.12</v>
      </c>
      <c r="F2723" s="3" t="n">
        <v>7843711</v>
      </c>
      <c r="G2723" s="3" t="n">
        <v>1</v>
      </c>
      <c r="H2723" s="3" t="n">
        <v>290067.57</v>
      </c>
    </row>
    <row r="2724" customFormat="false" ht="15" hidden="false" customHeight="false" outlineLevel="0" collapsed="false">
      <c r="A2724" s="3" t="s">
        <v>278</v>
      </c>
      <c r="B2724" s="3" t="s">
        <v>19</v>
      </c>
      <c r="C2724" s="3" t="s">
        <v>8</v>
      </c>
      <c r="D2724" s="3" t="s">
        <v>18</v>
      </c>
      <c r="E2724" s="3" t="n">
        <v>263.66</v>
      </c>
      <c r="F2724" s="3" t="n">
        <v>7368874</v>
      </c>
      <c r="G2724" s="3" t="n">
        <v>1</v>
      </c>
      <c r="H2724" s="3" t="n">
        <v>99786.91</v>
      </c>
    </row>
    <row r="2725" customFormat="false" ht="15" hidden="false" customHeight="false" outlineLevel="0" collapsed="false">
      <c r="A2725" s="3" t="s">
        <v>279</v>
      </c>
      <c r="B2725" s="3" t="s">
        <v>19</v>
      </c>
      <c r="C2725" s="3" t="s">
        <v>8</v>
      </c>
      <c r="D2725" s="3" t="s">
        <v>18</v>
      </c>
      <c r="E2725" s="3" t="n">
        <v>269.87</v>
      </c>
      <c r="F2725" s="3" t="n">
        <v>3898256</v>
      </c>
      <c r="G2725" s="3" t="n">
        <v>1</v>
      </c>
      <c r="H2725" s="3" t="n">
        <v>769459.34</v>
      </c>
    </row>
    <row r="2726" customFormat="false" ht="15" hidden="false" customHeight="false" outlineLevel="0" collapsed="false">
      <c r="A2726" s="3" t="s">
        <v>280</v>
      </c>
      <c r="B2726" s="3" t="s">
        <v>19</v>
      </c>
      <c r="C2726" s="3" t="s">
        <v>8</v>
      </c>
      <c r="D2726" s="3" t="s">
        <v>18</v>
      </c>
      <c r="E2726" s="3" t="n">
        <v>274.06</v>
      </c>
      <c r="F2726" s="3" t="n">
        <v>7369721</v>
      </c>
      <c r="G2726" s="3" t="n">
        <v>2</v>
      </c>
      <c r="H2726" s="3" t="n">
        <v>2171627.61</v>
      </c>
    </row>
    <row r="2727" customFormat="false" ht="15" hidden="false" customHeight="false" outlineLevel="0" collapsed="false">
      <c r="A2727" s="3" t="s">
        <v>281</v>
      </c>
      <c r="B2727" s="3" t="s">
        <v>19</v>
      </c>
      <c r="C2727" s="3" t="s">
        <v>8</v>
      </c>
      <c r="D2727" s="3" t="s">
        <v>18</v>
      </c>
      <c r="E2727" s="3" t="n">
        <v>274.71</v>
      </c>
      <c r="F2727" s="3" t="n">
        <v>891099</v>
      </c>
      <c r="G2727" s="3" t="n">
        <v>1</v>
      </c>
      <c r="H2727" s="3" t="n">
        <v>1351868.4</v>
      </c>
    </row>
    <row r="2728" customFormat="false" ht="15" hidden="false" customHeight="false" outlineLevel="0" collapsed="false">
      <c r="A2728" s="3" t="s">
        <v>282</v>
      </c>
      <c r="B2728" s="3" t="s">
        <v>19</v>
      </c>
      <c r="C2728" s="3" t="s">
        <v>8</v>
      </c>
      <c r="D2728" s="3" t="s">
        <v>18</v>
      </c>
      <c r="E2728" s="3" t="n">
        <v>279.04</v>
      </c>
      <c r="F2728" s="3" t="n">
        <v>7561315</v>
      </c>
      <c r="G2728" s="3" t="n">
        <v>0</v>
      </c>
      <c r="H2728" s="3" t="n">
        <v>0</v>
      </c>
    </row>
    <row r="2729" customFormat="false" ht="15" hidden="false" customHeight="false" outlineLevel="0" collapsed="false">
      <c r="A2729" s="3" t="s">
        <v>283</v>
      </c>
      <c r="B2729" s="3" t="s">
        <v>19</v>
      </c>
      <c r="C2729" s="3" t="s">
        <v>8</v>
      </c>
      <c r="D2729" s="3" t="s">
        <v>18</v>
      </c>
      <c r="E2729" s="3" t="n">
        <v>281.97</v>
      </c>
      <c r="F2729" s="3" t="n">
        <v>6557965</v>
      </c>
      <c r="G2729" s="3" t="n">
        <v>1</v>
      </c>
      <c r="H2729" s="3" t="n">
        <v>719533.5</v>
      </c>
    </row>
    <row r="2730" customFormat="false" ht="15" hidden="false" customHeight="false" outlineLevel="0" collapsed="false">
      <c r="A2730" s="3" t="s">
        <v>284</v>
      </c>
      <c r="B2730" s="3" t="s">
        <v>19</v>
      </c>
      <c r="C2730" s="3" t="s">
        <v>8</v>
      </c>
      <c r="D2730" s="3" t="s">
        <v>18</v>
      </c>
      <c r="E2730" s="3" t="n">
        <v>287.77</v>
      </c>
      <c r="F2730" s="3" t="n">
        <v>1261327</v>
      </c>
      <c r="G2730" s="3" t="n">
        <v>2</v>
      </c>
      <c r="H2730" s="3" t="n">
        <v>2308849.96</v>
      </c>
    </row>
    <row r="2731" customFormat="false" ht="15" hidden="false" customHeight="false" outlineLevel="0" collapsed="false">
      <c r="A2731" s="3" t="s">
        <v>285</v>
      </c>
      <c r="B2731" s="3" t="s">
        <v>19</v>
      </c>
      <c r="C2731" s="3" t="s">
        <v>8</v>
      </c>
      <c r="D2731" s="3" t="s">
        <v>18</v>
      </c>
      <c r="E2731" s="3" t="n">
        <v>289.2</v>
      </c>
      <c r="F2731" s="3" t="n">
        <v>5924063</v>
      </c>
      <c r="G2731" s="3" t="n">
        <v>2</v>
      </c>
      <c r="H2731" s="3" t="n">
        <v>2087454.68</v>
      </c>
    </row>
    <row r="2732" customFormat="false" ht="15" hidden="false" customHeight="false" outlineLevel="0" collapsed="false">
      <c r="A2732" s="3" t="s">
        <v>286</v>
      </c>
      <c r="B2732" s="3" t="s">
        <v>19</v>
      </c>
      <c r="C2732" s="3" t="s">
        <v>8</v>
      </c>
      <c r="D2732" s="3" t="s">
        <v>18</v>
      </c>
      <c r="E2732" s="3" t="n">
        <v>286.32</v>
      </c>
      <c r="F2732" s="3" t="n">
        <v>565598</v>
      </c>
      <c r="G2732" s="3" t="n">
        <v>4</v>
      </c>
      <c r="H2732" s="3" t="n">
        <v>3925971.06</v>
      </c>
    </row>
    <row r="2733" customFormat="false" ht="15" hidden="false" customHeight="false" outlineLevel="0" collapsed="false">
      <c r="A2733" s="3" t="s">
        <v>287</v>
      </c>
      <c r="B2733" s="3" t="s">
        <v>19</v>
      </c>
      <c r="C2733" s="3" t="s">
        <v>8</v>
      </c>
      <c r="D2733" s="3" t="s">
        <v>18</v>
      </c>
      <c r="E2733" s="3" t="n">
        <v>291.82</v>
      </c>
      <c r="F2733" s="3" t="n">
        <v>926375</v>
      </c>
      <c r="G2733" s="3" t="n">
        <v>5</v>
      </c>
      <c r="H2733" s="3" t="n">
        <v>4751896.7</v>
      </c>
    </row>
    <row r="2734" customFormat="false" ht="15" hidden="false" customHeight="false" outlineLevel="0" collapsed="false">
      <c r="A2734" s="3" t="s">
        <v>288</v>
      </c>
      <c r="B2734" s="3" t="s">
        <v>19</v>
      </c>
      <c r="C2734" s="3" t="s">
        <v>8</v>
      </c>
      <c r="D2734" s="3" t="s">
        <v>18</v>
      </c>
      <c r="E2734" s="3" t="n">
        <v>284.85</v>
      </c>
      <c r="F2734" s="3" t="n">
        <v>1492182</v>
      </c>
      <c r="G2734" s="3" t="n">
        <v>1</v>
      </c>
      <c r="H2734" s="3" t="n">
        <v>1205480.88</v>
      </c>
    </row>
    <row r="2735" customFormat="false" ht="15" hidden="false" customHeight="false" outlineLevel="0" collapsed="false">
      <c r="A2735" s="3" t="s">
        <v>289</v>
      </c>
      <c r="B2735" s="3" t="s">
        <v>19</v>
      </c>
      <c r="C2735" s="3" t="s">
        <v>8</v>
      </c>
      <c r="D2735" s="3" t="s">
        <v>18</v>
      </c>
      <c r="E2735" s="3" t="n">
        <v>291.22</v>
      </c>
      <c r="F2735" s="3" t="n">
        <v>1813587</v>
      </c>
      <c r="G2735" s="3" t="n">
        <v>3</v>
      </c>
      <c r="H2735" s="3" t="n">
        <v>2341368.75</v>
      </c>
    </row>
    <row r="2736" customFormat="false" ht="15" hidden="false" customHeight="false" outlineLevel="0" collapsed="false">
      <c r="A2736" s="3" t="s">
        <v>290</v>
      </c>
      <c r="B2736" s="3" t="s">
        <v>19</v>
      </c>
      <c r="C2736" s="3" t="s">
        <v>8</v>
      </c>
      <c r="D2736" s="3" t="s">
        <v>18</v>
      </c>
      <c r="E2736" s="3" t="n">
        <v>283.72</v>
      </c>
      <c r="F2736" s="3" t="n">
        <v>6158852</v>
      </c>
      <c r="G2736" s="3" t="n">
        <v>3</v>
      </c>
      <c r="H2736" s="3" t="n">
        <v>1544284.16</v>
      </c>
    </row>
    <row r="2737" customFormat="false" ht="15" hidden="false" customHeight="false" outlineLevel="0" collapsed="false">
      <c r="A2737" s="3" t="s">
        <v>291</v>
      </c>
      <c r="B2737" s="3" t="s">
        <v>19</v>
      </c>
      <c r="C2737" s="3" t="s">
        <v>8</v>
      </c>
      <c r="D2737" s="3" t="s">
        <v>18</v>
      </c>
      <c r="E2737" s="3" t="n">
        <v>288.35</v>
      </c>
      <c r="F2737" s="3" t="n">
        <v>5581440</v>
      </c>
      <c r="G2737" s="3" t="n">
        <v>1</v>
      </c>
      <c r="H2737" s="3" t="n">
        <v>354240.44</v>
      </c>
    </row>
    <row r="2738" customFormat="false" ht="15" hidden="false" customHeight="false" outlineLevel="0" collapsed="false">
      <c r="A2738" s="3" t="s">
        <v>292</v>
      </c>
      <c r="B2738" s="3" t="s">
        <v>19</v>
      </c>
      <c r="C2738" s="3" t="s">
        <v>8</v>
      </c>
      <c r="D2738" s="3" t="s">
        <v>18</v>
      </c>
      <c r="E2738" s="3" t="n">
        <v>290.51</v>
      </c>
      <c r="F2738" s="3" t="n">
        <v>4437880</v>
      </c>
      <c r="G2738" s="3" t="n">
        <v>1</v>
      </c>
      <c r="H2738" s="3" t="n">
        <v>381651.3</v>
      </c>
    </row>
    <row r="2739" customFormat="false" ht="15" hidden="false" customHeight="false" outlineLevel="0" collapsed="false">
      <c r="A2739" s="3" t="s">
        <v>293</v>
      </c>
      <c r="B2739" s="3" t="s">
        <v>19</v>
      </c>
      <c r="C2739" s="3" t="s">
        <v>8</v>
      </c>
      <c r="D2739" s="3" t="s">
        <v>18</v>
      </c>
      <c r="E2739" s="3" t="n">
        <v>302.78</v>
      </c>
      <c r="F2739" s="3" t="n">
        <v>6120074</v>
      </c>
      <c r="G2739" s="3" t="n">
        <v>2</v>
      </c>
      <c r="H2739" s="3" t="n">
        <v>1657507.18</v>
      </c>
    </row>
    <row r="2740" customFormat="false" ht="15" hidden="false" customHeight="false" outlineLevel="0" collapsed="false">
      <c r="A2740" s="3" t="s">
        <v>294</v>
      </c>
      <c r="B2740" s="3" t="s">
        <v>19</v>
      </c>
      <c r="C2740" s="3" t="s">
        <v>8</v>
      </c>
      <c r="D2740" s="3" t="s">
        <v>18</v>
      </c>
      <c r="E2740" s="3" t="n">
        <v>299.8</v>
      </c>
      <c r="F2740" s="3" t="n">
        <v>4273644</v>
      </c>
      <c r="G2740" s="3" t="n">
        <v>0</v>
      </c>
      <c r="H2740" s="3" t="n">
        <v>0</v>
      </c>
    </row>
    <row r="2741" customFormat="false" ht="15" hidden="false" customHeight="false" outlineLevel="0" collapsed="false">
      <c r="A2741" s="3" t="s">
        <v>295</v>
      </c>
      <c r="B2741" s="3" t="s">
        <v>19</v>
      </c>
      <c r="C2741" s="3" t="s">
        <v>8</v>
      </c>
      <c r="D2741" s="3" t="s">
        <v>18</v>
      </c>
      <c r="E2741" s="3" t="n">
        <v>290.15</v>
      </c>
      <c r="F2741" s="3" t="n">
        <v>2738316</v>
      </c>
      <c r="G2741" s="3" t="n">
        <v>0</v>
      </c>
      <c r="H2741" s="3" t="n">
        <v>0</v>
      </c>
    </row>
    <row r="2742" customFormat="false" ht="15" hidden="false" customHeight="false" outlineLevel="0" collapsed="false">
      <c r="A2742" s="3" t="s">
        <v>296</v>
      </c>
      <c r="B2742" s="3" t="s">
        <v>19</v>
      </c>
      <c r="C2742" s="3" t="s">
        <v>8</v>
      </c>
      <c r="D2742" s="3" t="s">
        <v>18</v>
      </c>
      <c r="E2742" s="3" t="n">
        <v>290.26</v>
      </c>
      <c r="F2742" s="3" t="n">
        <v>3302175</v>
      </c>
      <c r="G2742" s="3" t="n">
        <v>2</v>
      </c>
      <c r="H2742" s="3" t="n">
        <v>1499043.79</v>
      </c>
    </row>
    <row r="2743" customFormat="false" ht="15" hidden="false" customHeight="false" outlineLevel="0" collapsed="false">
      <c r="A2743" s="3" t="s">
        <v>297</v>
      </c>
      <c r="B2743" s="3" t="s">
        <v>19</v>
      </c>
      <c r="C2743" s="3" t="s">
        <v>8</v>
      </c>
      <c r="D2743" s="3" t="s">
        <v>18</v>
      </c>
      <c r="E2743" s="3" t="n">
        <v>288.98</v>
      </c>
      <c r="F2743" s="3" t="n">
        <v>1603776</v>
      </c>
      <c r="G2743" s="3" t="n">
        <v>2</v>
      </c>
      <c r="H2743" s="3" t="n">
        <v>619901.72</v>
      </c>
    </row>
    <row r="2744" customFormat="false" ht="15" hidden="false" customHeight="false" outlineLevel="0" collapsed="false">
      <c r="A2744" s="3" t="s">
        <v>298</v>
      </c>
      <c r="B2744" s="3" t="s">
        <v>19</v>
      </c>
      <c r="C2744" s="3" t="s">
        <v>8</v>
      </c>
      <c r="D2744" s="3" t="s">
        <v>18</v>
      </c>
      <c r="E2744" s="3" t="n">
        <v>292.26</v>
      </c>
      <c r="F2744" s="3" t="n">
        <v>5368034</v>
      </c>
      <c r="G2744" s="3" t="n">
        <v>2</v>
      </c>
      <c r="H2744" s="3" t="n">
        <v>937296.01</v>
      </c>
    </row>
    <row r="2745" customFormat="false" ht="15" hidden="false" customHeight="false" outlineLevel="0" collapsed="false">
      <c r="A2745" s="3" t="s">
        <v>299</v>
      </c>
      <c r="B2745" s="3" t="s">
        <v>19</v>
      </c>
      <c r="C2745" s="3" t="s">
        <v>8</v>
      </c>
      <c r="D2745" s="3" t="s">
        <v>18</v>
      </c>
      <c r="E2745" s="3" t="n">
        <v>291.09</v>
      </c>
      <c r="F2745" s="3" t="n">
        <v>4150818</v>
      </c>
      <c r="G2745" s="3" t="n">
        <v>1</v>
      </c>
      <c r="H2745" s="3" t="n">
        <v>701621.25</v>
      </c>
    </row>
    <row r="2746" customFormat="false" ht="15" hidden="false" customHeight="false" outlineLevel="0" collapsed="false">
      <c r="A2746" s="3" t="s">
        <v>300</v>
      </c>
      <c r="B2746" s="3" t="s">
        <v>19</v>
      </c>
      <c r="C2746" s="3" t="s">
        <v>8</v>
      </c>
      <c r="D2746" s="3" t="s">
        <v>18</v>
      </c>
      <c r="E2746" s="3" t="n">
        <v>294.9</v>
      </c>
      <c r="F2746" s="3" t="n">
        <v>3974744</v>
      </c>
      <c r="G2746" s="3" t="n">
        <v>3</v>
      </c>
      <c r="H2746" s="3" t="n">
        <v>2351691.78</v>
      </c>
    </row>
    <row r="2747" customFormat="false" ht="15" hidden="false" customHeight="false" outlineLevel="0" collapsed="false">
      <c r="A2747" s="3" t="s">
        <v>301</v>
      </c>
      <c r="B2747" s="3" t="s">
        <v>19</v>
      </c>
      <c r="C2747" s="3" t="s">
        <v>8</v>
      </c>
      <c r="D2747" s="3" t="s">
        <v>18</v>
      </c>
      <c r="E2747" s="3" t="n">
        <v>293.51</v>
      </c>
      <c r="F2747" s="3" t="n">
        <v>2715635</v>
      </c>
      <c r="G2747" s="3" t="n">
        <v>1</v>
      </c>
      <c r="H2747" s="3" t="n">
        <v>311930.64</v>
      </c>
    </row>
    <row r="2748" customFormat="false" ht="15" hidden="false" customHeight="false" outlineLevel="0" collapsed="false">
      <c r="A2748" s="3" t="s">
        <v>302</v>
      </c>
      <c r="B2748" s="3" t="s">
        <v>19</v>
      </c>
      <c r="C2748" s="3" t="s">
        <v>8</v>
      </c>
      <c r="D2748" s="3" t="s">
        <v>18</v>
      </c>
      <c r="E2748" s="3" t="n">
        <v>294.47</v>
      </c>
      <c r="F2748" s="3" t="n">
        <v>5400740</v>
      </c>
      <c r="G2748" s="3" t="n">
        <v>1</v>
      </c>
      <c r="H2748" s="3" t="n">
        <v>16531.2</v>
      </c>
    </row>
    <row r="2749" customFormat="false" ht="15" hidden="false" customHeight="false" outlineLevel="0" collapsed="false">
      <c r="A2749" s="3" t="s">
        <v>303</v>
      </c>
      <c r="B2749" s="3" t="s">
        <v>19</v>
      </c>
      <c r="C2749" s="3" t="s">
        <v>8</v>
      </c>
      <c r="D2749" s="3" t="s">
        <v>18</v>
      </c>
      <c r="E2749" s="3" t="n">
        <v>288.03</v>
      </c>
      <c r="F2749" s="3" t="n">
        <v>7504828</v>
      </c>
      <c r="G2749" s="3" t="n">
        <v>2</v>
      </c>
      <c r="H2749" s="3" t="n">
        <v>2455759.08</v>
      </c>
    </row>
    <row r="2750" customFormat="false" ht="15" hidden="false" customHeight="false" outlineLevel="0" collapsed="false">
      <c r="A2750" s="3" t="s">
        <v>304</v>
      </c>
      <c r="B2750" s="3" t="s">
        <v>19</v>
      </c>
      <c r="C2750" s="3" t="s">
        <v>8</v>
      </c>
      <c r="D2750" s="3" t="s">
        <v>18</v>
      </c>
      <c r="E2750" s="3" t="n">
        <v>290.97</v>
      </c>
      <c r="F2750" s="3" t="n">
        <v>1951094</v>
      </c>
      <c r="G2750" s="3" t="n">
        <v>3</v>
      </c>
      <c r="H2750" s="3" t="n">
        <v>2239448.99</v>
      </c>
    </row>
    <row r="2751" customFormat="false" ht="15" hidden="false" customHeight="false" outlineLevel="0" collapsed="false">
      <c r="A2751" s="3" t="s">
        <v>305</v>
      </c>
      <c r="B2751" s="3" t="s">
        <v>19</v>
      </c>
      <c r="C2751" s="3" t="s">
        <v>8</v>
      </c>
      <c r="D2751" s="3" t="s">
        <v>18</v>
      </c>
      <c r="E2751" s="3" t="n">
        <v>293.85</v>
      </c>
      <c r="F2751" s="3" t="n">
        <v>2522064</v>
      </c>
      <c r="G2751" s="3" t="n">
        <v>3</v>
      </c>
      <c r="H2751" s="3" t="n">
        <v>1589333.46</v>
      </c>
    </row>
    <row r="2752" customFormat="false" ht="15" hidden="false" customHeight="false" outlineLevel="0" collapsed="false">
      <c r="A2752" s="3" t="s">
        <v>306</v>
      </c>
      <c r="B2752" s="3" t="s">
        <v>19</v>
      </c>
      <c r="C2752" s="3" t="s">
        <v>8</v>
      </c>
      <c r="D2752" s="3" t="s">
        <v>18</v>
      </c>
      <c r="E2752" s="3" t="n">
        <v>292.44</v>
      </c>
      <c r="F2752" s="3" t="n">
        <v>681048</v>
      </c>
      <c r="G2752" s="3" t="n">
        <v>2</v>
      </c>
      <c r="H2752" s="3" t="n">
        <v>1120212.16</v>
      </c>
    </row>
    <row r="2753" customFormat="false" ht="15" hidden="false" customHeight="false" outlineLevel="0" collapsed="false">
      <c r="A2753" s="3" t="s">
        <v>307</v>
      </c>
      <c r="B2753" s="3" t="s">
        <v>19</v>
      </c>
      <c r="C2753" s="3" t="s">
        <v>8</v>
      </c>
      <c r="D2753" s="3" t="s">
        <v>18</v>
      </c>
      <c r="E2753" s="3" t="n">
        <v>284.8</v>
      </c>
      <c r="F2753" s="3" t="n">
        <v>881872</v>
      </c>
      <c r="G2753" s="3" t="n">
        <v>2</v>
      </c>
      <c r="H2753" s="3" t="n">
        <v>1223504.8</v>
      </c>
    </row>
    <row r="2754" customFormat="false" ht="15" hidden="false" customHeight="false" outlineLevel="0" collapsed="false">
      <c r="A2754" s="3" t="s">
        <v>308</v>
      </c>
      <c r="B2754" s="3" t="s">
        <v>19</v>
      </c>
      <c r="C2754" s="3" t="s">
        <v>8</v>
      </c>
      <c r="D2754" s="3" t="s">
        <v>18</v>
      </c>
      <c r="E2754" s="3" t="n">
        <v>290.12</v>
      </c>
      <c r="F2754" s="3" t="n">
        <v>4156376</v>
      </c>
      <c r="G2754" s="3" t="n">
        <v>3</v>
      </c>
      <c r="H2754" s="3" t="n">
        <v>774315.25</v>
      </c>
    </row>
    <row r="2755" customFormat="false" ht="15" hidden="false" customHeight="false" outlineLevel="0" collapsed="false">
      <c r="A2755" s="3" t="s">
        <v>309</v>
      </c>
      <c r="B2755" s="3" t="s">
        <v>19</v>
      </c>
      <c r="C2755" s="3" t="s">
        <v>8</v>
      </c>
      <c r="D2755" s="3" t="s">
        <v>18</v>
      </c>
      <c r="E2755" s="3" t="n">
        <v>290.34</v>
      </c>
      <c r="F2755" s="3" t="n">
        <v>1004668</v>
      </c>
      <c r="G2755" s="3" t="n">
        <v>1</v>
      </c>
      <c r="H2755" s="3" t="n">
        <v>791674.95</v>
      </c>
    </row>
    <row r="2756" customFormat="false" ht="15" hidden="false" customHeight="false" outlineLevel="0" collapsed="false">
      <c r="A2756" s="3" t="s">
        <v>310</v>
      </c>
      <c r="B2756" s="3" t="s">
        <v>19</v>
      </c>
      <c r="C2756" s="3" t="s">
        <v>8</v>
      </c>
      <c r="D2756" s="3" t="s">
        <v>18</v>
      </c>
      <c r="E2756" s="3" t="n">
        <v>289.02</v>
      </c>
      <c r="F2756" s="3" t="n">
        <v>5454621</v>
      </c>
      <c r="G2756" s="3" t="n">
        <v>1</v>
      </c>
      <c r="H2756" s="3" t="n">
        <v>266836.16</v>
      </c>
    </row>
    <row r="2757" customFormat="false" ht="15" hidden="false" customHeight="false" outlineLevel="0" collapsed="false">
      <c r="A2757" s="3" t="s">
        <v>311</v>
      </c>
      <c r="B2757" s="3" t="s">
        <v>19</v>
      </c>
      <c r="C2757" s="3" t="s">
        <v>8</v>
      </c>
      <c r="D2757" s="3" t="s">
        <v>18</v>
      </c>
      <c r="E2757" s="3" t="n">
        <v>281.37</v>
      </c>
      <c r="F2757" s="3" t="n">
        <v>1198922</v>
      </c>
      <c r="G2757" s="3" t="n">
        <v>1</v>
      </c>
      <c r="H2757" s="3" t="n">
        <v>446297.1</v>
      </c>
    </row>
    <row r="2758" customFormat="false" ht="15" hidden="false" customHeight="false" outlineLevel="0" collapsed="false">
      <c r="A2758" s="3" t="s">
        <v>312</v>
      </c>
      <c r="B2758" s="3" t="s">
        <v>19</v>
      </c>
      <c r="C2758" s="3" t="s">
        <v>8</v>
      </c>
      <c r="D2758" s="3" t="s">
        <v>18</v>
      </c>
      <c r="E2758" s="3" t="n">
        <v>284.46</v>
      </c>
      <c r="F2758" s="3" t="n">
        <v>2771827</v>
      </c>
      <c r="G2758" s="3" t="n">
        <v>2</v>
      </c>
      <c r="H2758" s="3" t="n">
        <v>491148.32</v>
      </c>
    </row>
    <row r="2759" customFormat="false" ht="15" hidden="false" customHeight="false" outlineLevel="0" collapsed="false">
      <c r="A2759" s="3" t="s">
        <v>313</v>
      </c>
      <c r="B2759" s="3" t="s">
        <v>19</v>
      </c>
      <c r="C2759" s="3" t="s">
        <v>8</v>
      </c>
      <c r="D2759" s="3" t="s">
        <v>18</v>
      </c>
      <c r="E2759" s="3" t="n">
        <v>287.78</v>
      </c>
      <c r="F2759" s="3" t="n">
        <v>1637348</v>
      </c>
      <c r="G2759" s="3" t="n">
        <v>0</v>
      </c>
      <c r="H2759" s="3" t="n">
        <v>0</v>
      </c>
    </row>
    <row r="2760" customFormat="false" ht="15" hidden="false" customHeight="false" outlineLevel="0" collapsed="false">
      <c r="A2760" s="3" t="s">
        <v>314</v>
      </c>
      <c r="B2760" s="3" t="s">
        <v>19</v>
      </c>
      <c r="C2760" s="3" t="s">
        <v>8</v>
      </c>
      <c r="D2760" s="3" t="s">
        <v>18</v>
      </c>
      <c r="E2760" s="3" t="n">
        <v>286.89</v>
      </c>
      <c r="F2760" s="3" t="n">
        <v>504252</v>
      </c>
      <c r="G2760" s="3" t="n">
        <v>5</v>
      </c>
      <c r="H2760" s="3" t="n">
        <v>2816894.79</v>
      </c>
    </row>
    <row r="2761" customFormat="false" ht="15" hidden="false" customHeight="false" outlineLevel="0" collapsed="false">
      <c r="A2761" s="3" t="s">
        <v>315</v>
      </c>
      <c r="B2761" s="3" t="s">
        <v>19</v>
      </c>
      <c r="C2761" s="3" t="s">
        <v>8</v>
      </c>
      <c r="D2761" s="3" t="s">
        <v>18</v>
      </c>
      <c r="E2761" s="3" t="n">
        <v>296.33</v>
      </c>
      <c r="F2761" s="3" t="n">
        <v>4012299</v>
      </c>
      <c r="G2761" s="3" t="n">
        <v>5</v>
      </c>
      <c r="H2761" s="3" t="n">
        <v>4516307.94</v>
      </c>
    </row>
    <row r="2762" customFormat="false" ht="15" hidden="false" customHeight="false" outlineLevel="0" collapsed="false">
      <c r="A2762" s="3" t="s">
        <v>316</v>
      </c>
      <c r="B2762" s="3" t="s">
        <v>19</v>
      </c>
      <c r="C2762" s="3" t="s">
        <v>8</v>
      </c>
      <c r="D2762" s="3" t="s">
        <v>18</v>
      </c>
      <c r="E2762" s="3" t="n">
        <v>300.69</v>
      </c>
      <c r="F2762" s="3" t="n">
        <v>1099771</v>
      </c>
      <c r="G2762" s="3" t="n">
        <v>3</v>
      </c>
      <c r="H2762" s="3" t="n">
        <v>1261714.18</v>
      </c>
    </row>
    <row r="2763" customFormat="false" ht="15" hidden="false" customHeight="false" outlineLevel="0" collapsed="false">
      <c r="A2763" s="3" t="s">
        <v>317</v>
      </c>
      <c r="B2763" s="3" t="s">
        <v>19</v>
      </c>
      <c r="C2763" s="3" t="s">
        <v>8</v>
      </c>
      <c r="D2763" s="3" t="s">
        <v>18</v>
      </c>
      <c r="E2763" s="3" t="n">
        <v>289.56</v>
      </c>
      <c r="F2763" s="3" t="n">
        <v>7667513</v>
      </c>
      <c r="G2763" s="3" t="n">
        <v>1</v>
      </c>
      <c r="H2763" s="3" t="n">
        <v>1028964.96</v>
      </c>
    </row>
    <row r="2764" customFormat="false" ht="15" hidden="false" customHeight="false" outlineLevel="0" collapsed="false">
      <c r="A2764" s="3" t="s">
        <v>318</v>
      </c>
      <c r="B2764" s="3" t="s">
        <v>19</v>
      </c>
      <c r="C2764" s="3" t="s">
        <v>8</v>
      </c>
      <c r="D2764" s="3" t="s">
        <v>18</v>
      </c>
      <c r="E2764" s="3" t="n">
        <v>292.46</v>
      </c>
      <c r="F2764" s="3" t="n">
        <v>6607853</v>
      </c>
      <c r="G2764" s="3" t="n">
        <v>1</v>
      </c>
      <c r="H2764" s="3" t="n">
        <v>1361095.12</v>
      </c>
    </row>
    <row r="2765" customFormat="false" ht="15" hidden="false" customHeight="false" outlineLevel="0" collapsed="false">
      <c r="A2765" s="3" t="s">
        <v>319</v>
      </c>
      <c r="B2765" s="3" t="s">
        <v>19</v>
      </c>
      <c r="C2765" s="3" t="s">
        <v>8</v>
      </c>
      <c r="D2765" s="3" t="s">
        <v>18</v>
      </c>
      <c r="E2765" s="3" t="n">
        <v>288.78</v>
      </c>
      <c r="F2765" s="3" t="n">
        <v>4923346</v>
      </c>
      <c r="G2765" s="3" t="n">
        <v>4</v>
      </c>
      <c r="H2765" s="3" t="n">
        <v>3868227.11</v>
      </c>
    </row>
    <row r="2766" customFormat="false" ht="15" hidden="false" customHeight="false" outlineLevel="0" collapsed="false">
      <c r="A2766" s="3" t="s">
        <v>320</v>
      </c>
      <c r="B2766" s="3" t="s">
        <v>19</v>
      </c>
      <c r="C2766" s="3" t="s">
        <v>8</v>
      </c>
      <c r="D2766" s="3" t="s">
        <v>18</v>
      </c>
      <c r="E2766" s="3" t="n">
        <v>295.6</v>
      </c>
      <c r="F2766" s="3" t="n">
        <v>2339724</v>
      </c>
      <c r="G2766" s="3" t="n">
        <v>2</v>
      </c>
      <c r="H2766" s="3" t="n">
        <v>2538109.27</v>
      </c>
    </row>
    <row r="2767" customFormat="false" ht="15" hidden="false" customHeight="false" outlineLevel="0" collapsed="false">
      <c r="A2767" s="3" t="s">
        <v>321</v>
      </c>
      <c r="B2767" s="3" t="s">
        <v>19</v>
      </c>
      <c r="C2767" s="3" t="s">
        <v>8</v>
      </c>
      <c r="D2767" s="3" t="s">
        <v>18</v>
      </c>
      <c r="E2767" s="3" t="n">
        <v>297.95</v>
      </c>
      <c r="F2767" s="3" t="n">
        <v>7795708</v>
      </c>
      <c r="G2767" s="3" t="n">
        <v>3</v>
      </c>
      <c r="H2767" s="3" t="n">
        <v>2450419.22</v>
      </c>
    </row>
    <row r="2768" customFormat="false" ht="15" hidden="false" customHeight="false" outlineLevel="0" collapsed="false">
      <c r="A2768" s="3" t="s">
        <v>322</v>
      </c>
      <c r="B2768" s="3" t="s">
        <v>19</v>
      </c>
      <c r="C2768" s="3" t="s">
        <v>8</v>
      </c>
      <c r="D2768" s="3" t="s">
        <v>18</v>
      </c>
      <c r="E2768" s="3" t="n">
        <v>292.8</v>
      </c>
      <c r="F2768" s="3" t="n">
        <v>6512553</v>
      </c>
      <c r="G2768" s="3" t="n">
        <v>2</v>
      </c>
      <c r="H2768" s="3" t="n">
        <v>2279821.63</v>
      </c>
    </row>
    <row r="2769" customFormat="false" ht="15" hidden="false" customHeight="false" outlineLevel="0" collapsed="false">
      <c r="A2769" s="3" t="s">
        <v>323</v>
      </c>
      <c r="B2769" s="3" t="s">
        <v>19</v>
      </c>
      <c r="C2769" s="3" t="s">
        <v>8</v>
      </c>
      <c r="D2769" s="3" t="s">
        <v>18</v>
      </c>
      <c r="E2769" s="3" t="n">
        <v>292.42</v>
      </c>
      <c r="F2769" s="3" t="n">
        <v>7671325</v>
      </c>
      <c r="G2769" s="3" t="n">
        <v>1</v>
      </c>
      <c r="H2769" s="3" t="n">
        <v>470107.56</v>
      </c>
    </row>
    <row r="2770" customFormat="false" ht="15" hidden="false" customHeight="false" outlineLevel="0" collapsed="false">
      <c r="A2770" s="3" t="s">
        <v>324</v>
      </c>
      <c r="B2770" s="3" t="s">
        <v>19</v>
      </c>
      <c r="C2770" s="3" t="s">
        <v>8</v>
      </c>
      <c r="D2770" s="3" t="s">
        <v>18</v>
      </c>
      <c r="E2770" s="3" t="n">
        <v>302.32</v>
      </c>
      <c r="F2770" s="3" t="n">
        <v>4566569</v>
      </c>
      <c r="G2770" s="3" t="n">
        <v>1</v>
      </c>
      <c r="H2770" s="3" t="n">
        <v>346457.97</v>
      </c>
    </row>
    <row r="2771" customFormat="false" ht="15" hidden="false" customHeight="false" outlineLevel="0" collapsed="false">
      <c r="A2771" s="3" t="s">
        <v>325</v>
      </c>
      <c r="B2771" s="3" t="s">
        <v>19</v>
      </c>
      <c r="C2771" s="3" t="s">
        <v>8</v>
      </c>
      <c r="D2771" s="3" t="s">
        <v>18</v>
      </c>
      <c r="E2771" s="3" t="n">
        <v>296.57</v>
      </c>
      <c r="F2771" s="3" t="n">
        <v>1718341</v>
      </c>
      <c r="G2771" s="3" t="n">
        <v>1</v>
      </c>
      <c r="H2771" s="3" t="n">
        <v>761061.15</v>
      </c>
    </row>
    <row r="2772" customFormat="false" ht="15" hidden="false" customHeight="false" outlineLevel="0" collapsed="false">
      <c r="A2772" s="3" t="s">
        <v>326</v>
      </c>
      <c r="B2772" s="3" t="s">
        <v>19</v>
      </c>
      <c r="C2772" s="3" t="s">
        <v>8</v>
      </c>
      <c r="D2772" s="3" t="s">
        <v>18</v>
      </c>
      <c r="E2772" s="3" t="n">
        <v>303.34</v>
      </c>
      <c r="F2772" s="3" t="n">
        <v>2854677</v>
      </c>
      <c r="G2772" s="3" t="n">
        <v>3</v>
      </c>
      <c r="H2772" s="3" t="n">
        <v>566267.45</v>
      </c>
    </row>
    <row r="2773" customFormat="false" ht="15" hidden="false" customHeight="false" outlineLevel="0" collapsed="false">
      <c r="A2773" s="3" t="s">
        <v>327</v>
      </c>
      <c r="B2773" s="3" t="s">
        <v>19</v>
      </c>
      <c r="C2773" s="3" t="s">
        <v>8</v>
      </c>
      <c r="D2773" s="3" t="s">
        <v>18</v>
      </c>
      <c r="E2773" s="3" t="n">
        <v>307.92</v>
      </c>
      <c r="F2773" s="3" t="n">
        <v>729466</v>
      </c>
      <c r="G2773" s="3" t="n">
        <v>0</v>
      </c>
      <c r="H2773" s="3" t="n">
        <v>0</v>
      </c>
    </row>
    <row r="2774" customFormat="false" ht="15" hidden="false" customHeight="false" outlineLevel="0" collapsed="false">
      <c r="A2774" s="3" t="s">
        <v>328</v>
      </c>
      <c r="B2774" s="3" t="s">
        <v>19</v>
      </c>
      <c r="C2774" s="3" t="s">
        <v>8</v>
      </c>
      <c r="D2774" s="3" t="s">
        <v>18</v>
      </c>
      <c r="E2774" s="3" t="n">
        <v>304.22</v>
      </c>
      <c r="F2774" s="3" t="n">
        <v>7093293</v>
      </c>
      <c r="G2774" s="3" t="n">
        <v>0</v>
      </c>
      <c r="H2774" s="3" t="n">
        <v>0</v>
      </c>
    </row>
    <row r="2775" customFormat="false" ht="15" hidden="false" customHeight="false" outlineLevel="0" collapsed="false">
      <c r="A2775" s="3" t="s">
        <v>329</v>
      </c>
      <c r="B2775" s="3" t="s">
        <v>19</v>
      </c>
      <c r="C2775" s="3" t="s">
        <v>8</v>
      </c>
      <c r="D2775" s="3" t="s">
        <v>18</v>
      </c>
      <c r="E2775" s="3" t="n">
        <v>290.54</v>
      </c>
      <c r="F2775" s="3" t="n">
        <v>2648506</v>
      </c>
      <c r="G2775" s="3" t="n">
        <v>2</v>
      </c>
      <c r="H2775" s="3" t="n">
        <v>942760.92</v>
      </c>
    </row>
    <row r="2776" customFormat="false" ht="15" hidden="false" customHeight="false" outlineLevel="0" collapsed="false">
      <c r="A2776" s="3" t="s">
        <v>330</v>
      </c>
      <c r="B2776" s="3" t="s">
        <v>19</v>
      </c>
      <c r="C2776" s="3" t="s">
        <v>8</v>
      </c>
      <c r="D2776" s="3" t="s">
        <v>18</v>
      </c>
      <c r="E2776" s="3" t="n">
        <v>291.31</v>
      </c>
      <c r="F2776" s="3" t="n">
        <v>2953571</v>
      </c>
      <c r="G2776" s="3" t="n">
        <v>4</v>
      </c>
      <c r="H2776" s="3" t="n">
        <v>2062311.75</v>
      </c>
    </row>
    <row r="2777" customFormat="false" ht="15" hidden="false" customHeight="false" outlineLevel="0" collapsed="false">
      <c r="A2777" s="3" t="s">
        <v>331</v>
      </c>
      <c r="B2777" s="3" t="s">
        <v>19</v>
      </c>
      <c r="C2777" s="3" t="s">
        <v>8</v>
      </c>
      <c r="D2777" s="3" t="s">
        <v>18</v>
      </c>
      <c r="E2777" s="3" t="n">
        <v>289.84</v>
      </c>
      <c r="F2777" s="3" t="n">
        <v>4552778</v>
      </c>
      <c r="G2777" s="3" t="n">
        <v>2</v>
      </c>
      <c r="H2777" s="3" t="n">
        <v>1608609.04</v>
      </c>
    </row>
    <row r="2778" customFormat="false" ht="15" hidden="false" customHeight="false" outlineLevel="0" collapsed="false">
      <c r="A2778" s="3" t="s">
        <v>332</v>
      </c>
      <c r="B2778" s="3" t="s">
        <v>19</v>
      </c>
      <c r="C2778" s="3" t="s">
        <v>8</v>
      </c>
      <c r="D2778" s="3" t="s">
        <v>18</v>
      </c>
      <c r="E2778" s="3" t="n">
        <v>291.46</v>
      </c>
      <c r="F2778" s="3" t="n">
        <v>6560738</v>
      </c>
      <c r="G2778" s="3" t="n">
        <v>4</v>
      </c>
      <c r="H2778" s="3" t="n">
        <v>3117912.27</v>
      </c>
    </row>
    <row r="2779" customFormat="false" ht="15" hidden="false" customHeight="false" outlineLevel="0" collapsed="false">
      <c r="A2779" s="3" t="s">
        <v>333</v>
      </c>
      <c r="B2779" s="3" t="s">
        <v>19</v>
      </c>
      <c r="C2779" s="3" t="s">
        <v>8</v>
      </c>
      <c r="D2779" s="3" t="s">
        <v>18</v>
      </c>
      <c r="E2779" s="3" t="n">
        <v>281.82</v>
      </c>
      <c r="F2779" s="3" t="n">
        <v>7877757</v>
      </c>
      <c r="G2779" s="3" t="n">
        <v>2</v>
      </c>
      <c r="H2779" s="3" t="n">
        <v>172386.12</v>
      </c>
    </row>
    <row r="2780" customFormat="false" ht="15" hidden="false" customHeight="false" outlineLevel="0" collapsed="false">
      <c r="A2780" s="3" t="s">
        <v>334</v>
      </c>
      <c r="B2780" s="3" t="s">
        <v>19</v>
      </c>
      <c r="C2780" s="3" t="s">
        <v>8</v>
      </c>
      <c r="D2780" s="3" t="s">
        <v>18</v>
      </c>
      <c r="E2780" s="3" t="n">
        <v>269.31</v>
      </c>
      <c r="F2780" s="3" t="n">
        <v>3179378</v>
      </c>
      <c r="G2780" s="3" t="n">
        <v>1</v>
      </c>
      <c r="H2780" s="3" t="n">
        <v>1328447.96</v>
      </c>
    </row>
    <row r="2781" customFormat="false" ht="15" hidden="false" customHeight="false" outlineLevel="0" collapsed="false">
      <c r="A2781" s="3" t="s">
        <v>335</v>
      </c>
      <c r="B2781" s="3" t="s">
        <v>19</v>
      </c>
      <c r="C2781" s="3" t="s">
        <v>8</v>
      </c>
      <c r="D2781" s="3" t="s">
        <v>18</v>
      </c>
      <c r="E2781" s="3" t="n">
        <v>268.14</v>
      </c>
      <c r="F2781" s="3" t="n">
        <v>4871476</v>
      </c>
      <c r="G2781" s="3" t="n">
        <v>4</v>
      </c>
      <c r="H2781" s="3" t="n">
        <v>2172986</v>
      </c>
    </row>
    <row r="2782" customFormat="false" ht="15" hidden="false" customHeight="false" outlineLevel="0" collapsed="false">
      <c r="A2782" s="3" t="s">
        <v>336</v>
      </c>
      <c r="B2782" s="3" t="s">
        <v>19</v>
      </c>
      <c r="C2782" s="3" t="s">
        <v>8</v>
      </c>
      <c r="D2782" s="3" t="s">
        <v>18</v>
      </c>
      <c r="E2782" s="3" t="n">
        <v>267.62</v>
      </c>
      <c r="F2782" s="3" t="n">
        <v>1941861</v>
      </c>
      <c r="G2782" s="3" t="n">
        <v>0</v>
      </c>
      <c r="H2782" s="3" t="n">
        <v>0</v>
      </c>
    </row>
    <row r="2783" customFormat="false" ht="15" hidden="false" customHeight="false" outlineLevel="0" collapsed="false">
      <c r="A2783" s="3" t="s">
        <v>337</v>
      </c>
      <c r="B2783" s="3" t="s">
        <v>19</v>
      </c>
      <c r="C2783" s="3" t="s">
        <v>8</v>
      </c>
      <c r="D2783" s="3" t="s">
        <v>18</v>
      </c>
      <c r="E2783" s="3" t="n">
        <v>270.02</v>
      </c>
      <c r="F2783" s="3" t="n">
        <v>5115763</v>
      </c>
      <c r="G2783" s="3" t="n">
        <v>1</v>
      </c>
      <c r="H2783" s="3" t="n">
        <v>85329.48</v>
      </c>
    </row>
    <row r="2784" customFormat="false" ht="15" hidden="false" customHeight="false" outlineLevel="0" collapsed="false">
      <c r="A2784" s="3" t="s">
        <v>338</v>
      </c>
      <c r="B2784" s="3" t="s">
        <v>19</v>
      </c>
      <c r="C2784" s="3" t="s">
        <v>8</v>
      </c>
      <c r="D2784" s="3" t="s">
        <v>18</v>
      </c>
      <c r="E2784" s="3" t="n">
        <v>274.35</v>
      </c>
      <c r="F2784" s="3" t="n">
        <v>987068</v>
      </c>
      <c r="G2784" s="3" t="n">
        <v>1</v>
      </c>
      <c r="H2784" s="3" t="n">
        <v>1075292.4</v>
      </c>
    </row>
    <row r="2785" customFormat="false" ht="15" hidden="false" customHeight="false" outlineLevel="0" collapsed="false">
      <c r="A2785" s="3" t="s">
        <v>339</v>
      </c>
      <c r="B2785" s="3" t="s">
        <v>19</v>
      </c>
      <c r="C2785" s="3" t="s">
        <v>8</v>
      </c>
      <c r="D2785" s="3" t="s">
        <v>18</v>
      </c>
      <c r="E2785" s="3" t="n">
        <v>271.43</v>
      </c>
      <c r="F2785" s="3" t="n">
        <v>5048626</v>
      </c>
      <c r="G2785" s="3" t="n">
        <v>3</v>
      </c>
      <c r="H2785" s="3" t="n">
        <v>2160211.47</v>
      </c>
    </row>
    <row r="2786" customFormat="false" ht="15" hidden="false" customHeight="false" outlineLevel="0" collapsed="false">
      <c r="A2786" s="3" t="s">
        <v>340</v>
      </c>
      <c r="B2786" s="3" t="s">
        <v>19</v>
      </c>
      <c r="C2786" s="3" t="s">
        <v>8</v>
      </c>
      <c r="D2786" s="3" t="s">
        <v>18</v>
      </c>
      <c r="E2786" s="3" t="n">
        <v>269.17</v>
      </c>
      <c r="F2786" s="3" t="n">
        <v>5487564</v>
      </c>
      <c r="G2786" s="3" t="n">
        <v>2</v>
      </c>
      <c r="H2786" s="3" t="n">
        <v>1265631.14</v>
      </c>
    </row>
    <row r="2787" customFormat="false" ht="15" hidden="false" customHeight="false" outlineLevel="0" collapsed="false">
      <c r="A2787" s="3" t="s">
        <v>341</v>
      </c>
      <c r="B2787" s="3" t="s">
        <v>19</v>
      </c>
      <c r="C2787" s="3" t="s">
        <v>8</v>
      </c>
      <c r="D2787" s="3" t="s">
        <v>18</v>
      </c>
      <c r="E2787" s="3" t="n">
        <v>266.27</v>
      </c>
      <c r="F2787" s="3" t="n">
        <v>5792430</v>
      </c>
      <c r="G2787" s="3" t="n">
        <v>3</v>
      </c>
      <c r="H2787" s="3" t="n">
        <v>2225538.04</v>
      </c>
    </row>
    <row r="2788" customFormat="false" ht="15" hidden="false" customHeight="false" outlineLevel="0" collapsed="false">
      <c r="A2788" s="3" t="s">
        <v>342</v>
      </c>
      <c r="B2788" s="3" t="s">
        <v>19</v>
      </c>
      <c r="C2788" s="3" t="s">
        <v>8</v>
      </c>
      <c r="D2788" s="3" t="s">
        <v>18</v>
      </c>
      <c r="E2788" s="3" t="n">
        <v>258.13</v>
      </c>
      <c r="F2788" s="3" t="n">
        <v>7884490</v>
      </c>
      <c r="G2788" s="3" t="n">
        <v>1</v>
      </c>
      <c r="H2788" s="3" t="n">
        <v>1260090</v>
      </c>
    </row>
    <row r="2789" customFormat="false" ht="15" hidden="false" customHeight="false" outlineLevel="0" collapsed="false">
      <c r="A2789" s="3" t="s">
        <v>343</v>
      </c>
      <c r="B2789" s="3" t="s">
        <v>19</v>
      </c>
      <c r="C2789" s="3" t="s">
        <v>8</v>
      </c>
      <c r="D2789" s="3" t="s">
        <v>18</v>
      </c>
      <c r="E2789" s="3" t="n">
        <v>256.71</v>
      </c>
      <c r="F2789" s="3" t="n">
        <v>1095898</v>
      </c>
      <c r="G2789" s="3" t="n">
        <v>0</v>
      </c>
      <c r="H2789" s="3" t="n">
        <v>0</v>
      </c>
    </row>
    <row r="2790" customFormat="false" ht="15" hidden="false" customHeight="false" outlineLevel="0" collapsed="false">
      <c r="A2790" s="3" t="s">
        <v>344</v>
      </c>
      <c r="B2790" s="3" t="s">
        <v>19</v>
      </c>
      <c r="C2790" s="3" t="s">
        <v>8</v>
      </c>
      <c r="D2790" s="3" t="s">
        <v>18</v>
      </c>
      <c r="E2790" s="3" t="n">
        <v>260.62</v>
      </c>
      <c r="F2790" s="3" t="n">
        <v>3866901</v>
      </c>
      <c r="G2790" s="3" t="n">
        <v>2</v>
      </c>
      <c r="H2790" s="3" t="n">
        <v>943592</v>
      </c>
    </row>
    <row r="2791" customFormat="false" ht="15" hidden="false" customHeight="false" outlineLevel="0" collapsed="false">
      <c r="A2791" s="3" t="s">
        <v>345</v>
      </c>
      <c r="B2791" s="3" t="s">
        <v>19</v>
      </c>
      <c r="C2791" s="3" t="s">
        <v>8</v>
      </c>
      <c r="D2791" s="3" t="s">
        <v>18</v>
      </c>
      <c r="E2791" s="3" t="n">
        <v>261.79</v>
      </c>
      <c r="F2791" s="3" t="n">
        <v>5889803</v>
      </c>
      <c r="G2791" s="3" t="n">
        <v>0</v>
      </c>
      <c r="H2791" s="3" t="n">
        <v>0</v>
      </c>
    </row>
    <row r="2792" customFormat="false" ht="15" hidden="false" customHeight="false" outlineLevel="0" collapsed="false">
      <c r="A2792" s="3" t="s">
        <v>346</v>
      </c>
      <c r="B2792" s="3" t="s">
        <v>19</v>
      </c>
      <c r="C2792" s="3" t="s">
        <v>8</v>
      </c>
      <c r="D2792" s="3" t="s">
        <v>18</v>
      </c>
      <c r="E2792" s="3" t="n">
        <v>263.36</v>
      </c>
      <c r="F2792" s="3" t="n">
        <v>7569340</v>
      </c>
      <c r="G2792" s="3" t="n">
        <v>0</v>
      </c>
      <c r="H2792" s="3" t="n">
        <v>0</v>
      </c>
    </row>
    <row r="2793" customFormat="false" ht="15" hidden="false" customHeight="false" outlineLevel="0" collapsed="false">
      <c r="A2793" s="3" t="s">
        <v>347</v>
      </c>
      <c r="B2793" s="3" t="s">
        <v>19</v>
      </c>
      <c r="C2793" s="3" t="s">
        <v>8</v>
      </c>
      <c r="D2793" s="3" t="s">
        <v>18</v>
      </c>
      <c r="E2793" s="3" t="n">
        <v>257.47</v>
      </c>
      <c r="F2793" s="3" t="n">
        <v>753770</v>
      </c>
      <c r="G2793" s="3" t="n">
        <v>0</v>
      </c>
      <c r="H2793" s="3" t="n">
        <v>0</v>
      </c>
    </row>
    <row r="2794" customFormat="false" ht="15" hidden="false" customHeight="false" outlineLevel="0" collapsed="false">
      <c r="A2794" s="3" t="s">
        <v>348</v>
      </c>
      <c r="B2794" s="3" t="s">
        <v>19</v>
      </c>
      <c r="C2794" s="3" t="s">
        <v>8</v>
      </c>
      <c r="D2794" s="3" t="s">
        <v>18</v>
      </c>
      <c r="E2794" s="3" t="n">
        <v>255.57</v>
      </c>
      <c r="F2794" s="3" t="n">
        <v>735346</v>
      </c>
      <c r="G2794" s="3" t="n">
        <v>1</v>
      </c>
      <c r="H2794" s="3" t="n">
        <v>965871.5</v>
      </c>
    </row>
    <row r="2795" customFormat="false" ht="15" hidden="false" customHeight="false" outlineLevel="0" collapsed="false">
      <c r="A2795" s="3" t="s">
        <v>349</v>
      </c>
      <c r="B2795" s="3" t="s">
        <v>19</v>
      </c>
      <c r="C2795" s="3" t="s">
        <v>8</v>
      </c>
      <c r="D2795" s="3" t="s">
        <v>18</v>
      </c>
      <c r="E2795" s="3" t="n">
        <v>257.77</v>
      </c>
      <c r="F2795" s="3" t="n">
        <v>3481172</v>
      </c>
      <c r="G2795" s="3" t="n">
        <v>1</v>
      </c>
      <c r="H2795" s="3" t="n">
        <v>836396.82</v>
      </c>
    </row>
    <row r="2796" customFormat="false" ht="15" hidden="false" customHeight="false" outlineLevel="0" collapsed="false">
      <c r="A2796" s="3" t="s">
        <v>350</v>
      </c>
      <c r="B2796" s="3" t="s">
        <v>19</v>
      </c>
      <c r="C2796" s="3" t="s">
        <v>8</v>
      </c>
      <c r="D2796" s="3" t="s">
        <v>18</v>
      </c>
      <c r="E2796" s="3" t="n">
        <v>255.04</v>
      </c>
      <c r="F2796" s="3" t="n">
        <v>2951811</v>
      </c>
      <c r="G2796" s="3" t="n">
        <v>9</v>
      </c>
      <c r="H2796" s="3" t="n">
        <v>6298776.18</v>
      </c>
    </row>
    <row r="2797" customFormat="false" ht="15" hidden="false" customHeight="false" outlineLevel="0" collapsed="false">
      <c r="A2797" s="3" t="s">
        <v>351</v>
      </c>
      <c r="B2797" s="3" t="s">
        <v>19</v>
      </c>
      <c r="C2797" s="3" t="s">
        <v>8</v>
      </c>
      <c r="D2797" s="3" t="s">
        <v>18</v>
      </c>
      <c r="E2797" s="3" t="n">
        <v>259.82</v>
      </c>
      <c r="F2797" s="3" t="n">
        <v>5748914</v>
      </c>
      <c r="G2797" s="3" t="n">
        <v>3</v>
      </c>
      <c r="H2797" s="3" t="n">
        <v>840198.39</v>
      </c>
    </row>
    <row r="2798" customFormat="false" ht="15" hidden="false" customHeight="false" outlineLevel="0" collapsed="false">
      <c r="A2798" s="3" t="s">
        <v>352</v>
      </c>
      <c r="B2798" s="3" t="s">
        <v>19</v>
      </c>
      <c r="C2798" s="3" t="s">
        <v>8</v>
      </c>
      <c r="D2798" s="3" t="s">
        <v>18</v>
      </c>
      <c r="E2798" s="3" t="n">
        <v>258.89</v>
      </c>
      <c r="F2798" s="3" t="n">
        <v>3618507</v>
      </c>
      <c r="G2798" s="3" t="n">
        <v>1</v>
      </c>
      <c r="H2798" s="3" t="n">
        <v>469676.33</v>
      </c>
    </row>
    <row r="2799" customFormat="false" ht="15" hidden="false" customHeight="false" outlineLevel="0" collapsed="false">
      <c r="A2799" s="3" t="s">
        <v>353</v>
      </c>
      <c r="B2799" s="3" t="s">
        <v>19</v>
      </c>
      <c r="C2799" s="3" t="s">
        <v>8</v>
      </c>
      <c r="D2799" s="3" t="s">
        <v>18</v>
      </c>
      <c r="E2799" s="3" t="n">
        <v>245.11</v>
      </c>
      <c r="F2799" s="3" t="n">
        <v>5029413</v>
      </c>
      <c r="G2799" s="3" t="n">
        <v>3</v>
      </c>
      <c r="H2799" s="3" t="n">
        <v>2035912.96</v>
      </c>
    </row>
    <row r="2800" customFormat="false" ht="15" hidden="false" customHeight="false" outlineLevel="0" collapsed="false">
      <c r="A2800" s="3" t="s">
        <v>354</v>
      </c>
      <c r="B2800" s="3" t="s">
        <v>19</v>
      </c>
      <c r="C2800" s="3" t="s">
        <v>8</v>
      </c>
      <c r="D2800" s="3" t="s">
        <v>18</v>
      </c>
      <c r="E2800" s="3" t="n">
        <v>246.28</v>
      </c>
      <c r="F2800" s="3" t="n">
        <v>3634026</v>
      </c>
      <c r="G2800" s="3" t="n">
        <v>3</v>
      </c>
      <c r="H2800" s="3" t="n">
        <v>2612154.21</v>
      </c>
    </row>
    <row r="2801" customFormat="false" ht="15" hidden="false" customHeight="false" outlineLevel="0" collapsed="false">
      <c r="A2801" s="3" t="s">
        <v>355</v>
      </c>
      <c r="B2801" s="3" t="s">
        <v>19</v>
      </c>
      <c r="C2801" s="3" t="s">
        <v>8</v>
      </c>
      <c r="D2801" s="3" t="s">
        <v>18</v>
      </c>
      <c r="E2801" s="3" t="n">
        <v>247.18</v>
      </c>
      <c r="F2801" s="3" t="n">
        <v>520529</v>
      </c>
      <c r="G2801" s="3" t="n">
        <v>2</v>
      </c>
      <c r="H2801" s="3" t="n">
        <v>814705.96</v>
      </c>
    </row>
    <row r="2802" customFormat="false" ht="15" hidden="false" customHeight="false" outlineLevel="0" collapsed="false">
      <c r="A2802" s="3" t="s">
        <v>356</v>
      </c>
      <c r="B2802" s="3" t="s">
        <v>19</v>
      </c>
      <c r="C2802" s="3" t="s">
        <v>8</v>
      </c>
      <c r="D2802" s="3" t="s">
        <v>18</v>
      </c>
      <c r="E2802" s="3" t="n">
        <v>241.02</v>
      </c>
      <c r="F2802" s="3" t="n">
        <v>2082963</v>
      </c>
      <c r="G2802" s="3" t="n">
        <v>3</v>
      </c>
      <c r="H2802" s="3" t="n">
        <v>1671392.57</v>
      </c>
    </row>
    <row r="2803" customFormat="false" ht="15" hidden="false" customHeight="false" outlineLevel="0" collapsed="false">
      <c r="A2803" s="3" t="s">
        <v>357</v>
      </c>
      <c r="B2803" s="3" t="s">
        <v>19</v>
      </c>
      <c r="C2803" s="3" t="s">
        <v>8</v>
      </c>
      <c r="D2803" s="3" t="s">
        <v>18</v>
      </c>
      <c r="E2803" s="3" t="n">
        <v>237.95</v>
      </c>
      <c r="F2803" s="3" t="n">
        <v>7171897</v>
      </c>
      <c r="G2803" s="3" t="n">
        <v>2</v>
      </c>
      <c r="H2803" s="3" t="n">
        <v>1163517.88</v>
      </c>
    </row>
    <row r="2804" customFormat="false" ht="15" hidden="false" customHeight="false" outlineLevel="0" collapsed="false">
      <c r="A2804" s="3" t="s">
        <v>358</v>
      </c>
      <c r="B2804" s="3" t="s">
        <v>19</v>
      </c>
      <c r="C2804" s="3" t="s">
        <v>8</v>
      </c>
      <c r="D2804" s="3" t="s">
        <v>18</v>
      </c>
      <c r="E2804" s="3" t="n">
        <v>243.48</v>
      </c>
      <c r="F2804" s="3" t="n">
        <v>3762032</v>
      </c>
      <c r="G2804" s="3" t="n">
        <v>2</v>
      </c>
      <c r="H2804" s="3" t="n">
        <v>1648884.78</v>
      </c>
    </row>
    <row r="2805" customFormat="false" ht="15" hidden="false" customHeight="false" outlineLevel="0" collapsed="false">
      <c r="A2805" s="3" t="s">
        <v>359</v>
      </c>
      <c r="B2805" s="3" t="s">
        <v>19</v>
      </c>
      <c r="C2805" s="3" t="s">
        <v>8</v>
      </c>
      <c r="D2805" s="3" t="s">
        <v>18</v>
      </c>
      <c r="E2805" s="3" t="n">
        <v>251.04</v>
      </c>
      <c r="F2805" s="3" t="n">
        <v>4540941</v>
      </c>
      <c r="G2805" s="3" t="n">
        <v>2</v>
      </c>
      <c r="H2805" s="3" t="n">
        <v>797478.56</v>
      </c>
    </row>
    <row r="2806" customFormat="false" ht="15" hidden="false" customHeight="false" outlineLevel="0" collapsed="false">
      <c r="A2806" s="3" t="s">
        <v>360</v>
      </c>
      <c r="B2806" s="3" t="s">
        <v>19</v>
      </c>
      <c r="C2806" s="3" t="s">
        <v>8</v>
      </c>
      <c r="D2806" s="3" t="s">
        <v>18</v>
      </c>
      <c r="E2806" s="3" t="n">
        <v>248.61</v>
      </c>
      <c r="F2806" s="3" t="n">
        <v>3555022</v>
      </c>
      <c r="G2806" s="3" t="n">
        <v>5</v>
      </c>
      <c r="H2806" s="3" t="n">
        <v>2318024.64</v>
      </c>
    </row>
    <row r="2807" customFormat="false" ht="15" hidden="false" customHeight="false" outlineLevel="0" collapsed="false">
      <c r="A2807" s="3" t="s">
        <v>361</v>
      </c>
      <c r="B2807" s="3" t="s">
        <v>19</v>
      </c>
      <c r="C2807" s="3" t="s">
        <v>8</v>
      </c>
      <c r="D2807" s="3" t="s">
        <v>18</v>
      </c>
      <c r="E2807" s="3" t="n">
        <v>243.16</v>
      </c>
      <c r="F2807" s="3" t="n">
        <v>7355789</v>
      </c>
      <c r="G2807" s="3" t="n">
        <v>2</v>
      </c>
      <c r="H2807" s="3" t="n">
        <v>315152.82</v>
      </c>
    </row>
    <row r="2808" customFormat="false" ht="15" hidden="false" customHeight="false" outlineLevel="0" collapsed="false">
      <c r="A2808" s="3" t="s">
        <v>362</v>
      </c>
      <c r="B2808" s="3" t="s">
        <v>19</v>
      </c>
      <c r="C2808" s="3" t="s">
        <v>8</v>
      </c>
      <c r="D2808" s="3" t="s">
        <v>18</v>
      </c>
      <c r="E2808" s="3" t="n">
        <v>237.68</v>
      </c>
      <c r="F2808" s="3" t="n">
        <v>4931702</v>
      </c>
      <c r="G2808" s="3" t="n">
        <v>2</v>
      </c>
      <c r="H2808" s="3" t="n">
        <v>1631317.98</v>
      </c>
    </row>
    <row r="2809" customFormat="false" ht="15" hidden="false" customHeight="false" outlineLevel="0" collapsed="false">
      <c r="A2809" s="3" t="s">
        <v>363</v>
      </c>
      <c r="B2809" s="3" t="s">
        <v>19</v>
      </c>
      <c r="C2809" s="3" t="s">
        <v>8</v>
      </c>
      <c r="D2809" s="3" t="s">
        <v>18</v>
      </c>
      <c r="E2809" s="3" t="n">
        <v>234.33</v>
      </c>
      <c r="F2809" s="3" t="n">
        <v>7282853</v>
      </c>
      <c r="G2809" s="3" t="n">
        <v>3</v>
      </c>
      <c r="H2809" s="3" t="n">
        <v>1737906.6</v>
      </c>
    </row>
    <row r="2810" customFormat="false" ht="15" hidden="false" customHeight="false" outlineLevel="0" collapsed="false">
      <c r="A2810" s="3" t="s">
        <v>364</v>
      </c>
      <c r="B2810" s="3" t="s">
        <v>19</v>
      </c>
      <c r="C2810" s="3" t="s">
        <v>8</v>
      </c>
      <c r="D2810" s="3" t="s">
        <v>18</v>
      </c>
      <c r="E2810" s="3" t="n">
        <v>235.52</v>
      </c>
      <c r="F2810" s="3" t="n">
        <v>804081</v>
      </c>
      <c r="G2810" s="3" t="n">
        <v>1</v>
      </c>
      <c r="H2810" s="3" t="n">
        <v>1004005.1</v>
      </c>
    </row>
    <row r="2811" customFormat="false" ht="15" hidden="false" customHeight="false" outlineLevel="0" collapsed="false">
      <c r="A2811" s="3" t="s">
        <v>365</v>
      </c>
      <c r="B2811" s="3" t="s">
        <v>19</v>
      </c>
      <c r="C2811" s="3" t="s">
        <v>8</v>
      </c>
      <c r="D2811" s="3" t="s">
        <v>18</v>
      </c>
      <c r="E2811" s="3" t="n">
        <v>240.02</v>
      </c>
      <c r="F2811" s="3" t="n">
        <v>6517933</v>
      </c>
      <c r="G2811" s="3" t="n">
        <v>2</v>
      </c>
      <c r="H2811" s="3" t="n">
        <v>1757135.3</v>
      </c>
    </row>
    <row r="2812" customFormat="false" ht="15" hidden="false" customHeight="false" outlineLevel="0" collapsed="false">
      <c r="A2812" s="3" t="s">
        <v>366</v>
      </c>
      <c r="B2812" s="3" t="s">
        <v>19</v>
      </c>
      <c r="C2812" s="3" t="s">
        <v>8</v>
      </c>
      <c r="D2812" s="3" t="s">
        <v>18</v>
      </c>
      <c r="E2812" s="3" t="n">
        <v>238.7</v>
      </c>
      <c r="F2812" s="3" t="n">
        <v>3625662</v>
      </c>
      <c r="G2812" s="3" t="n">
        <v>4</v>
      </c>
      <c r="H2812" s="3" t="n">
        <v>2327000.31</v>
      </c>
    </row>
    <row r="2813" customFormat="false" ht="15" hidden="false" customHeight="false" outlineLevel="0" collapsed="false">
      <c r="A2813" s="3" t="s">
        <v>367</v>
      </c>
      <c r="B2813" s="3" t="s">
        <v>19</v>
      </c>
      <c r="C2813" s="3" t="s">
        <v>8</v>
      </c>
      <c r="D2813" s="3" t="s">
        <v>18</v>
      </c>
      <c r="E2813" s="3" t="n">
        <v>228.17</v>
      </c>
      <c r="F2813" s="3" t="n">
        <v>5001837</v>
      </c>
      <c r="G2813" s="3" t="n">
        <v>2</v>
      </c>
      <c r="H2813" s="3" t="n">
        <v>827283.28</v>
      </c>
    </row>
    <row r="2814" customFormat="false" ht="15" hidden="false" customHeight="false" outlineLevel="0" collapsed="false">
      <c r="A2814" s="3" t="s">
        <v>368</v>
      </c>
      <c r="B2814" s="3" t="s">
        <v>19</v>
      </c>
      <c r="C2814" s="3" t="s">
        <v>8</v>
      </c>
      <c r="D2814" s="3" t="s">
        <v>18</v>
      </c>
      <c r="E2814" s="3" t="n">
        <v>228.13</v>
      </c>
      <c r="F2814" s="3" t="n">
        <v>5459664</v>
      </c>
      <c r="G2814" s="3" t="n">
        <v>3</v>
      </c>
      <c r="H2814" s="3" t="n">
        <v>2260025.11</v>
      </c>
    </row>
    <row r="2815" customFormat="false" ht="15" hidden="false" customHeight="false" outlineLevel="0" collapsed="false">
      <c r="A2815" s="3" t="s">
        <v>369</v>
      </c>
      <c r="B2815" s="3" t="s">
        <v>19</v>
      </c>
      <c r="C2815" s="3" t="s">
        <v>8</v>
      </c>
      <c r="D2815" s="3" t="s">
        <v>18</v>
      </c>
      <c r="E2815" s="3" t="n">
        <v>227.73</v>
      </c>
      <c r="F2815" s="3" t="n">
        <v>2964405</v>
      </c>
      <c r="G2815" s="3" t="n">
        <v>1</v>
      </c>
      <c r="H2815" s="3" t="n">
        <v>368857.8</v>
      </c>
    </row>
    <row r="2816" customFormat="false" ht="15" hidden="false" customHeight="false" outlineLevel="0" collapsed="false">
      <c r="A2816" s="3" t="s">
        <v>370</v>
      </c>
      <c r="B2816" s="3" t="s">
        <v>19</v>
      </c>
      <c r="C2816" s="3" t="s">
        <v>8</v>
      </c>
      <c r="D2816" s="3" t="s">
        <v>18</v>
      </c>
      <c r="E2816" s="3" t="n">
        <v>229.78</v>
      </c>
      <c r="F2816" s="3" t="n">
        <v>1097576</v>
      </c>
      <c r="G2816" s="3" t="n">
        <v>4</v>
      </c>
      <c r="H2816" s="3" t="n">
        <v>2622694.51</v>
      </c>
    </row>
    <row r="2817" customFormat="false" ht="15" hidden="false" customHeight="false" outlineLevel="0" collapsed="false">
      <c r="A2817" s="3" t="s">
        <v>371</v>
      </c>
      <c r="B2817" s="3" t="s">
        <v>19</v>
      </c>
      <c r="C2817" s="3" t="s">
        <v>8</v>
      </c>
      <c r="D2817" s="3" t="s">
        <v>18</v>
      </c>
      <c r="E2817" s="3" t="n">
        <v>223.81</v>
      </c>
      <c r="F2817" s="3" t="n">
        <v>2436449</v>
      </c>
      <c r="G2817" s="3" t="n">
        <v>4</v>
      </c>
      <c r="H2817" s="3" t="n">
        <v>1558862.03</v>
      </c>
    </row>
    <row r="2818" customFormat="false" ht="15" hidden="false" customHeight="false" outlineLevel="0" collapsed="false">
      <c r="A2818" s="3" t="s">
        <v>372</v>
      </c>
      <c r="B2818" s="3" t="s">
        <v>19</v>
      </c>
      <c r="C2818" s="3" t="s">
        <v>8</v>
      </c>
      <c r="D2818" s="3" t="s">
        <v>18</v>
      </c>
      <c r="E2818" s="3" t="n">
        <v>216.11</v>
      </c>
      <c r="F2818" s="3" t="n">
        <v>7294659</v>
      </c>
      <c r="G2818" s="3" t="n">
        <v>1</v>
      </c>
      <c r="H2818" s="3" t="n">
        <v>328853</v>
      </c>
    </row>
    <row r="2819" customFormat="false" ht="15" hidden="false" customHeight="false" outlineLevel="0" collapsed="false">
      <c r="A2819" s="3" t="s">
        <v>373</v>
      </c>
      <c r="B2819" s="3" t="s">
        <v>19</v>
      </c>
      <c r="C2819" s="3" t="s">
        <v>8</v>
      </c>
      <c r="D2819" s="3" t="s">
        <v>18</v>
      </c>
      <c r="E2819" s="3" t="n">
        <v>216.84</v>
      </c>
      <c r="F2819" s="3" t="n">
        <v>4567396</v>
      </c>
      <c r="G2819" s="3" t="n">
        <v>3</v>
      </c>
      <c r="H2819" s="3" t="n">
        <v>1504343.37</v>
      </c>
    </row>
    <row r="2820" customFormat="false" ht="15" hidden="false" customHeight="false" outlineLevel="0" collapsed="false">
      <c r="A2820" s="3" t="s">
        <v>374</v>
      </c>
      <c r="B2820" s="3" t="s">
        <v>19</v>
      </c>
      <c r="C2820" s="3" t="s">
        <v>8</v>
      </c>
      <c r="D2820" s="3" t="s">
        <v>18</v>
      </c>
      <c r="E2820" s="3" t="n">
        <v>219.15</v>
      </c>
      <c r="F2820" s="3" t="n">
        <v>7049158</v>
      </c>
      <c r="G2820" s="3" t="n">
        <v>3</v>
      </c>
      <c r="H2820" s="3" t="n">
        <v>1641814.91</v>
      </c>
    </row>
    <row r="2821" customFormat="false" ht="15" hidden="false" customHeight="false" outlineLevel="0" collapsed="false">
      <c r="A2821" s="3" t="s">
        <v>375</v>
      </c>
      <c r="B2821" s="3" t="s">
        <v>19</v>
      </c>
      <c r="C2821" s="3" t="s">
        <v>8</v>
      </c>
      <c r="D2821" s="3" t="s">
        <v>18</v>
      </c>
      <c r="E2821" s="3" t="n">
        <v>219.42</v>
      </c>
      <c r="F2821" s="3" t="n">
        <v>7582729</v>
      </c>
      <c r="G2821" s="3" t="n">
        <v>2</v>
      </c>
      <c r="H2821" s="3" t="n">
        <v>674138.97</v>
      </c>
    </row>
    <row r="2822" customFormat="false" ht="15" hidden="false" customHeight="false" outlineLevel="0" collapsed="false">
      <c r="A2822" s="3" t="s">
        <v>376</v>
      </c>
      <c r="B2822" s="3" t="s">
        <v>19</v>
      </c>
      <c r="C2822" s="3" t="s">
        <v>8</v>
      </c>
      <c r="D2822" s="3" t="s">
        <v>18</v>
      </c>
      <c r="E2822" s="3" t="n">
        <v>219.23</v>
      </c>
      <c r="F2822" s="3" t="n">
        <v>1410792</v>
      </c>
      <c r="G2822" s="3" t="n">
        <v>5</v>
      </c>
      <c r="H2822" s="3" t="n">
        <v>3603897.58</v>
      </c>
    </row>
    <row r="2823" customFormat="false" ht="15" hidden="false" customHeight="false" outlineLevel="0" collapsed="false">
      <c r="A2823" s="3" t="s">
        <v>377</v>
      </c>
      <c r="B2823" s="3" t="s">
        <v>19</v>
      </c>
      <c r="C2823" s="3" t="s">
        <v>8</v>
      </c>
      <c r="D2823" s="3" t="s">
        <v>18</v>
      </c>
      <c r="E2823" s="3" t="n">
        <v>219.99</v>
      </c>
      <c r="F2823" s="3" t="n">
        <v>2587254</v>
      </c>
      <c r="G2823" s="3" t="n">
        <v>1</v>
      </c>
      <c r="H2823" s="3" t="n">
        <v>337667.9</v>
      </c>
    </row>
    <row r="2824" customFormat="false" ht="15" hidden="false" customHeight="false" outlineLevel="0" collapsed="false">
      <c r="A2824" s="3" t="s">
        <v>378</v>
      </c>
      <c r="B2824" s="3" t="s">
        <v>19</v>
      </c>
      <c r="C2824" s="3" t="s">
        <v>8</v>
      </c>
      <c r="D2824" s="3" t="s">
        <v>18</v>
      </c>
      <c r="E2824" s="3" t="n">
        <v>213.22</v>
      </c>
      <c r="F2824" s="3" t="n">
        <v>3409105</v>
      </c>
      <c r="G2824" s="3" t="n">
        <v>4</v>
      </c>
      <c r="H2824" s="3" t="n">
        <v>2324506.96</v>
      </c>
    </row>
    <row r="2825" customFormat="false" ht="15" hidden="false" customHeight="false" outlineLevel="0" collapsed="false">
      <c r="A2825" s="3" t="s">
        <v>379</v>
      </c>
      <c r="B2825" s="3" t="s">
        <v>19</v>
      </c>
      <c r="C2825" s="3" t="s">
        <v>8</v>
      </c>
      <c r="D2825" s="3" t="s">
        <v>18</v>
      </c>
      <c r="E2825" s="3" t="n">
        <v>216.73</v>
      </c>
      <c r="F2825" s="3" t="n">
        <v>7770665</v>
      </c>
      <c r="G2825" s="3" t="n">
        <v>0</v>
      </c>
      <c r="H2825" s="3" t="n">
        <v>0</v>
      </c>
    </row>
    <row r="2826" customFormat="false" ht="15" hidden="false" customHeight="false" outlineLevel="0" collapsed="false">
      <c r="A2826" s="3" t="s">
        <v>380</v>
      </c>
      <c r="B2826" s="3" t="s">
        <v>19</v>
      </c>
      <c r="C2826" s="3" t="s">
        <v>8</v>
      </c>
      <c r="D2826" s="3" t="s">
        <v>18</v>
      </c>
      <c r="E2826" s="3" t="n">
        <v>225.52</v>
      </c>
      <c r="F2826" s="3" t="n">
        <v>3065758</v>
      </c>
      <c r="G2826" s="3" t="n">
        <v>3</v>
      </c>
      <c r="H2826" s="3" t="n">
        <v>1612836.22</v>
      </c>
    </row>
    <row r="2827" customFormat="false" ht="15" hidden="false" customHeight="false" outlineLevel="0" collapsed="false">
      <c r="A2827" s="3" t="s">
        <v>381</v>
      </c>
      <c r="B2827" s="3" t="s">
        <v>19</v>
      </c>
      <c r="C2827" s="3" t="s">
        <v>8</v>
      </c>
      <c r="D2827" s="3" t="s">
        <v>18</v>
      </c>
      <c r="E2827" s="3" t="n">
        <v>219.44</v>
      </c>
      <c r="F2827" s="3" t="n">
        <v>3135369</v>
      </c>
      <c r="G2827" s="3" t="n">
        <v>2</v>
      </c>
      <c r="H2827" s="3" t="n">
        <v>2136220.38</v>
      </c>
    </row>
    <row r="2828" customFormat="false" ht="15" hidden="false" customHeight="false" outlineLevel="0" collapsed="false">
      <c r="A2828" s="3" t="s">
        <v>382</v>
      </c>
      <c r="B2828" s="3" t="s">
        <v>19</v>
      </c>
      <c r="C2828" s="3" t="s">
        <v>8</v>
      </c>
      <c r="D2828" s="3" t="s">
        <v>18</v>
      </c>
      <c r="E2828" s="3" t="n">
        <v>218.68</v>
      </c>
      <c r="F2828" s="3" t="n">
        <v>1276770</v>
      </c>
      <c r="G2828" s="3" t="n">
        <v>3</v>
      </c>
      <c r="H2828" s="3" t="n">
        <v>840700.95</v>
      </c>
    </row>
    <row r="2829" customFormat="false" ht="15" hidden="false" customHeight="false" outlineLevel="0" collapsed="false">
      <c r="A2829" s="3" t="s">
        <v>383</v>
      </c>
      <c r="B2829" s="3" t="s">
        <v>19</v>
      </c>
      <c r="C2829" s="3" t="s">
        <v>8</v>
      </c>
      <c r="D2829" s="3" t="s">
        <v>18</v>
      </c>
      <c r="E2829" s="3" t="n">
        <v>211.58</v>
      </c>
      <c r="F2829" s="3" t="n">
        <v>6300975</v>
      </c>
      <c r="G2829" s="3" t="n">
        <v>1</v>
      </c>
      <c r="H2829" s="3" t="n">
        <v>832733.3</v>
      </c>
    </row>
    <row r="2830" customFormat="false" ht="15" hidden="false" customHeight="false" outlineLevel="0" collapsed="false">
      <c r="A2830" s="3" t="s">
        <v>384</v>
      </c>
      <c r="B2830" s="3" t="s">
        <v>19</v>
      </c>
      <c r="C2830" s="3" t="s">
        <v>8</v>
      </c>
      <c r="D2830" s="3" t="s">
        <v>18</v>
      </c>
      <c r="E2830" s="3" t="n">
        <v>211.1</v>
      </c>
      <c r="F2830" s="3" t="n">
        <v>2200633</v>
      </c>
      <c r="G2830" s="3" t="n">
        <v>0</v>
      </c>
      <c r="H2830" s="3" t="n">
        <v>0</v>
      </c>
    </row>
    <row r="2831" customFormat="false" ht="15" hidden="false" customHeight="false" outlineLevel="0" collapsed="false">
      <c r="A2831" s="3" t="s">
        <v>385</v>
      </c>
      <c r="B2831" s="3" t="s">
        <v>19</v>
      </c>
      <c r="C2831" s="3" t="s">
        <v>8</v>
      </c>
      <c r="D2831" s="3" t="s">
        <v>18</v>
      </c>
      <c r="E2831" s="3" t="n">
        <v>206.54</v>
      </c>
      <c r="F2831" s="3" t="n">
        <v>5318955</v>
      </c>
      <c r="G2831" s="3" t="n">
        <v>1</v>
      </c>
      <c r="H2831" s="3" t="n">
        <v>632402.6</v>
      </c>
    </row>
    <row r="2832" customFormat="false" ht="15" hidden="false" customHeight="false" outlineLevel="0" collapsed="false">
      <c r="A2832" s="3" t="s">
        <v>386</v>
      </c>
      <c r="B2832" s="3" t="s">
        <v>19</v>
      </c>
      <c r="C2832" s="3" t="s">
        <v>8</v>
      </c>
      <c r="D2832" s="3" t="s">
        <v>18</v>
      </c>
      <c r="E2832" s="3" t="n">
        <v>199.76</v>
      </c>
      <c r="F2832" s="3" t="n">
        <v>527913</v>
      </c>
      <c r="G2832" s="3" t="n">
        <v>1</v>
      </c>
      <c r="H2832" s="3" t="n">
        <v>287083.86</v>
      </c>
    </row>
    <row r="2833" customFormat="false" ht="15" hidden="false" customHeight="false" outlineLevel="0" collapsed="false">
      <c r="A2833" s="3" t="s">
        <v>387</v>
      </c>
      <c r="B2833" s="3" t="s">
        <v>19</v>
      </c>
      <c r="C2833" s="3" t="s">
        <v>8</v>
      </c>
      <c r="D2833" s="3" t="s">
        <v>18</v>
      </c>
      <c r="E2833" s="3" t="n">
        <v>193.27</v>
      </c>
      <c r="F2833" s="3" t="n">
        <v>6781393</v>
      </c>
      <c r="G2833" s="3" t="n">
        <v>2</v>
      </c>
      <c r="H2833" s="3" t="n">
        <v>1650270.13</v>
      </c>
    </row>
    <row r="2834" customFormat="false" ht="15" hidden="false" customHeight="false" outlineLevel="0" collapsed="false">
      <c r="A2834" s="3" t="s">
        <v>388</v>
      </c>
      <c r="B2834" s="3" t="s">
        <v>19</v>
      </c>
      <c r="C2834" s="3" t="s">
        <v>8</v>
      </c>
      <c r="D2834" s="3" t="s">
        <v>18</v>
      </c>
      <c r="E2834" s="3" t="n">
        <v>201.46</v>
      </c>
      <c r="F2834" s="3" t="n">
        <v>6822667</v>
      </c>
      <c r="G2834" s="3" t="n">
        <v>5</v>
      </c>
      <c r="H2834" s="3" t="n">
        <v>1902388.55</v>
      </c>
    </row>
    <row r="2835" customFormat="false" ht="15" hidden="false" customHeight="false" outlineLevel="0" collapsed="false">
      <c r="A2835" s="3" t="s">
        <v>389</v>
      </c>
      <c r="B2835" s="3" t="s">
        <v>19</v>
      </c>
      <c r="C2835" s="3" t="s">
        <v>8</v>
      </c>
      <c r="D2835" s="3" t="s">
        <v>18</v>
      </c>
      <c r="E2835" s="3" t="n">
        <v>197.67</v>
      </c>
      <c r="F2835" s="3" t="n">
        <v>7971017</v>
      </c>
      <c r="G2835" s="3" t="n">
        <v>2</v>
      </c>
      <c r="H2835" s="3" t="n">
        <v>1060744.91</v>
      </c>
    </row>
    <row r="2836" customFormat="false" ht="15" hidden="false" customHeight="false" outlineLevel="0" collapsed="false">
      <c r="A2836" s="3" t="s">
        <v>390</v>
      </c>
      <c r="B2836" s="3" t="s">
        <v>19</v>
      </c>
      <c r="C2836" s="3" t="s">
        <v>8</v>
      </c>
      <c r="D2836" s="3" t="s">
        <v>18</v>
      </c>
      <c r="E2836" s="3" t="n">
        <v>195.18</v>
      </c>
      <c r="F2836" s="3" t="n">
        <v>743600</v>
      </c>
      <c r="G2836" s="3" t="n">
        <v>0</v>
      </c>
      <c r="H2836" s="3" t="n">
        <v>0</v>
      </c>
    </row>
    <row r="2837" customFormat="false" ht="15" hidden="false" customHeight="false" outlineLevel="0" collapsed="false">
      <c r="A2837" s="3" t="s">
        <v>391</v>
      </c>
      <c r="B2837" s="3" t="s">
        <v>19</v>
      </c>
      <c r="C2837" s="3" t="s">
        <v>8</v>
      </c>
      <c r="D2837" s="3" t="s">
        <v>18</v>
      </c>
      <c r="E2837" s="3" t="n">
        <v>196.81</v>
      </c>
      <c r="F2837" s="3" t="n">
        <v>6939926</v>
      </c>
      <c r="G2837" s="3" t="n">
        <v>4</v>
      </c>
      <c r="H2837" s="3" t="n">
        <v>1332903.8</v>
      </c>
    </row>
    <row r="2838" customFormat="false" ht="15" hidden="false" customHeight="false" outlineLevel="0" collapsed="false">
      <c r="A2838" s="3" t="s">
        <v>392</v>
      </c>
      <c r="B2838" s="3" t="s">
        <v>19</v>
      </c>
      <c r="C2838" s="3" t="s">
        <v>8</v>
      </c>
      <c r="D2838" s="3" t="s">
        <v>18</v>
      </c>
      <c r="E2838" s="3" t="n">
        <v>194.21</v>
      </c>
      <c r="F2838" s="3" t="n">
        <v>1526896</v>
      </c>
      <c r="G2838" s="3" t="n">
        <v>3</v>
      </c>
      <c r="H2838" s="3" t="n">
        <v>1481071.28</v>
      </c>
    </row>
    <row r="2839" customFormat="false" ht="15" hidden="false" customHeight="false" outlineLevel="0" collapsed="false">
      <c r="A2839" s="3" t="s">
        <v>393</v>
      </c>
      <c r="B2839" s="3" t="s">
        <v>19</v>
      </c>
      <c r="C2839" s="3" t="s">
        <v>8</v>
      </c>
      <c r="D2839" s="3" t="s">
        <v>18</v>
      </c>
      <c r="E2839" s="3" t="n">
        <v>194.1</v>
      </c>
      <c r="F2839" s="3" t="n">
        <v>1057979</v>
      </c>
      <c r="G2839" s="3" t="n">
        <v>4</v>
      </c>
      <c r="H2839" s="3" t="n">
        <v>1603166.39</v>
      </c>
    </row>
    <row r="2840" customFormat="false" ht="15" hidden="false" customHeight="false" outlineLevel="0" collapsed="false">
      <c r="A2840" s="3" t="s">
        <v>394</v>
      </c>
      <c r="B2840" s="3" t="s">
        <v>19</v>
      </c>
      <c r="C2840" s="3" t="s">
        <v>8</v>
      </c>
      <c r="D2840" s="3" t="s">
        <v>18</v>
      </c>
      <c r="E2840" s="3" t="n">
        <v>197.57</v>
      </c>
      <c r="F2840" s="3" t="n">
        <v>2748651</v>
      </c>
      <c r="G2840" s="3" t="n">
        <v>3</v>
      </c>
      <c r="H2840" s="3" t="n">
        <v>1773798.89</v>
      </c>
    </row>
    <row r="2841" customFormat="false" ht="15" hidden="false" customHeight="false" outlineLevel="0" collapsed="false">
      <c r="A2841" s="3" t="s">
        <v>395</v>
      </c>
      <c r="B2841" s="3" t="s">
        <v>19</v>
      </c>
      <c r="C2841" s="3" t="s">
        <v>8</v>
      </c>
      <c r="D2841" s="3" t="s">
        <v>18</v>
      </c>
      <c r="E2841" s="3" t="n">
        <v>207.56</v>
      </c>
      <c r="F2841" s="3" t="n">
        <v>7485577</v>
      </c>
      <c r="G2841" s="3" t="n">
        <v>1</v>
      </c>
      <c r="H2841" s="3" t="n">
        <v>626465.88</v>
      </c>
    </row>
    <row r="2842" customFormat="false" ht="15" hidden="false" customHeight="false" outlineLevel="0" collapsed="false">
      <c r="A2842" s="3" t="s">
        <v>396</v>
      </c>
      <c r="B2842" s="3" t="s">
        <v>19</v>
      </c>
      <c r="C2842" s="3" t="s">
        <v>8</v>
      </c>
      <c r="D2842" s="3" t="s">
        <v>18</v>
      </c>
      <c r="E2842" s="3" t="n">
        <v>209.13</v>
      </c>
      <c r="F2842" s="3" t="n">
        <v>1213679</v>
      </c>
      <c r="G2842" s="3" t="n">
        <v>5</v>
      </c>
      <c r="H2842" s="3" t="n">
        <v>2456110.85</v>
      </c>
    </row>
    <row r="2843" customFormat="false" ht="15" hidden="false" customHeight="false" outlineLevel="0" collapsed="false">
      <c r="A2843" s="3" t="s">
        <v>397</v>
      </c>
      <c r="B2843" s="3" t="s">
        <v>19</v>
      </c>
      <c r="C2843" s="3" t="s">
        <v>8</v>
      </c>
      <c r="D2843" s="3" t="s">
        <v>18</v>
      </c>
      <c r="E2843" s="3" t="n">
        <v>208.9</v>
      </c>
      <c r="F2843" s="3" t="n">
        <v>6502786</v>
      </c>
      <c r="G2843" s="3" t="n">
        <v>0</v>
      </c>
      <c r="H2843" s="3" t="n">
        <v>0</v>
      </c>
    </row>
    <row r="2844" customFormat="false" ht="15" hidden="false" customHeight="false" outlineLevel="0" collapsed="false">
      <c r="A2844" s="3" t="s">
        <v>398</v>
      </c>
      <c r="B2844" s="3" t="s">
        <v>19</v>
      </c>
      <c r="C2844" s="3" t="s">
        <v>8</v>
      </c>
      <c r="D2844" s="3" t="s">
        <v>18</v>
      </c>
      <c r="E2844" s="3" t="n">
        <v>212.34</v>
      </c>
      <c r="F2844" s="3" t="n">
        <v>4626562</v>
      </c>
      <c r="G2844" s="3" t="n">
        <v>3</v>
      </c>
      <c r="H2844" s="3" t="n">
        <v>1988519.16</v>
      </c>
    </row>
    <row r="2845" customFormat="false" ht="15" hidden="false" customHeight="false" outlineLevel="0" collapsed="false">
      <c r="A2845" s="3" t="s">
        <v>399</v>
      </c>
      <c r="B2845" s="3" t="s">
        <v>19</v>
      </c>
      <c r="C2845" s="3" t="s">
        <v>8</v>
      </c>
      <c r="D2845" s="3" t="s">
        <v>18</v>
      </c>
      <c r="E2845" s="3" t="n">
        <v>205.09</v>
      </c>
      <c r="F2845" s="3" t="n">
        <v>5678616</v>
      </c>
      <c r="G2845" s="3" t="n">
        <v>2</v>
      </c>
      <c r="H2845" s="3" t="n">
        <v>1096287.36</v>
      </c>
    </row>
    <row r="2846" customFormat="false" ht="15" hidden="false" customHeight="false" outlineLevel="0" collapsed="false">
      <c r="A2846" s="3" t="s">
        <v>400</v>
      </c>
      <c r="B2846" s="3" t="s">
        <v>19</v>
      </c>
      <c r="C2846" s="3" t="s">
        <v>8</v>
      </c>
      <c r="D2846" s="3" t="s">
        <v>18</v>
      </c>
      <c r="E2846" s="3" t="n">
        <v>203.28</v>
      </c>
      <c r="F2846" s="3" t="n">
        <v>7214943</v>
      </c>
      <c r="G2846" s="3" t="n">
        <v>0</v>
      </c>
      <c r="H2846" s="3" t="n">
        <v>0</v>
      </c>
    </row>
    <row r="2847" customFormat="false" ht="15" hidden="false" customHeight="false" outlineLevel="0" collapsed="false">
      <c r="A2847" s="3" t="s">
        <v>401</v>
      </c>
      <c r="B2847" s="3" t="s">
        <v>19</v>
      </c>
      <c r="C2847" s="3" t="s">
        <v>8</v>
      </c>
      <c r="D2847" s="3" t="s">
        <v>18</v>
      </c>
      <c r="E2847" s="3" t="n">
        <v>203.37</v>
      </c>
      <c r="F2847" s="3" t="n">
        <v>2517861</v>
      </c>
      <c r="G2847" s="3" t="n">
        <v>1</v>
      </c>
      <c r="H2847" s="3" t="n">
        <v>772313.24</v>
      </c>
    </row>
    <row r="2848" customFormat="false" ht="15" hidden="false" customHeight="false" outlineLevel="0" collapsed="false">
      <c r="A2848" s="3" t="s">
        <v>402</v>
      </c>
      <c r="B2848" s="3" t="s">
        <v>19</v>
      </c>
      <c r="C2848" s="3" t="s">
        <v>8</v>
      </c>
      <c r="D2848" s="3" t="s">
        <v>18</v>
      </c>
      <c r="E2848" s="3" t="n">
        <v>202.38</v>
      </c>
      <c r="F2848" s="3" t="n">
        <v>4912281</v>
      </c>
      <c r="G2848" s="3" t="n">
        <v>1</v>
      </c>
      <c r="H2848" s="3" t="n">
        <v>508554.4</v>
      </c>
    </row>
    <row r="2849" customFormat="false" ht="15" hidden="false" customHeight="false" outlineLevel="0" collapsed="false">
      <c r="A2849" s="3" t="s">
        <v>403</v>
      </c>
      <c r="B2849" s="3" t="s">
        <v>19</v>
      </c>
      <c r="C2849" s="3" t="s">
        <v>8</v>
      </c>
      <c r="D2849" s="3" t="s">
        <v>18</v>
      </c>
      <c r="E2849" s="3" t="n">
        <v>205.69</v>
      </c>
      <c r="F2849" s="3" t="n">
        <v>2482116</v>
      </c>
      <c r="G2849" s="3" t="n">
        <v>2</v>
      </c>
      <c r="H2849" s="3" t="n">
        <v>1737231.94</v>
      </c>
    </row>
    <row r="2850" customFormat="false" ht="15" hidden="false" customHeight="false" outlineLevel="0" collapsed="false">
      <c r="A2850" s="3" t="s">
        <v>404</v>
      </c>
      <c r="B2850" s="3" t="s">
        <v>19</v>
      </c>
      <c r="C2850" s="3" t="s">
        <v>8</v>
      </c>
      <c r="D2850" s="3" t="s">
        <v>18</v>
      </c>
      <c r="E2850" s="3" t="n">
        <v>208.38</v>
      </c>
      <c r="F2850" s="3" t="n">
        <v>1115066</v>
      </c>
      <c r="G2850" s="3" t="n">
        <v>2</v>
      </c>
      <c r="H2850" s="3" t="n">
        <v>409817.51</v>
      </c>
    </row>
    <row r="2851" customFormat="false" ht="15" hidden="false" customHeight="false" outlineLevel="0" collapsed="false">
      <c r="A2851" s="3" t="s">
        <v>405</v>
      </c>
      <c r="B2851" s="3" t="s">
        <v>19</v>
      </c>
      <c r="C2851" s="3" t="s">
        <v>8</v>
      </c>
      <c r="D2851" s="3" t="s">
        <v>18</v>
      </c>
      <c r="E2851" s="3" t="n">
        <v>211.11</v>
      </c>
      <c r="F2851" s="3" t="n">
        <v>626341</v>
      </c>
      <c r="G2851" s="3" t="n">
        <v>0</v>
      </c>
      <c r="H2851" s="3" t="n">
        <v>0</v>
      </c>
    </row>
    <row r="2852" customFormat="false" ht="15" hidden="false" customHeight="false" outlineLevel="0" collapsed="false">
      <c r="A2852" s="3" t="s">
        <v>406</v>
      </c>
      <c r="B2852" s="3" t="s">
        <v>19</v>
      </c>
      <c r="C2852" s="3" t="s">
        <v>8</v>
      </c>
      <c r="D2852" s="3" t="s">
        <v>18</v>
      </c>
      <c r="E2852" s="3" t="n">
        <v>215.97</v>
      </c>
      <c r="F2852" s="3" t="n">
        <v>7679686</v>
      </c>
      <c r="G2852" s="3" t="n">
        <v>2</v>
      </c>
      <c r="H2852" s="3" t="n">
        <v>950140.46</v>
      </c>
    </row>
    <row r="2853" customFormat="false" ht="15" hidden="false" customHeight="false" outlineLevel="0" collapsed="false">
      <c r="A2853" s="3" t="s">
        <v>407</v>
      </c>
      <c r="B2853" s="3" t="s">
        <v>19</v>
      </c>
      <c r="C2853" s="3" t="s">
        <v>8</v>
      </c>
      <c r="D2853" s="3" t="s">
        <v>18</v>
      </c>
      <c r="E2853" s="3" t="n">
        <v>219.08</v>
      </c>
      <c r="F2853" s="3" t="n">
        <v>2549858</v>
      </c>
      <c r="G2853" s="3" t="n">
        <v>4</v>
      </c>
      <c r="H2853" s="3" t="n">
        <v>1501351.5</v>
      </c>
    </row>
    <row r="2854" customFormat="false" ht="15" hidden="false" customHeight="false" outlineLevel="0" collapsed="false">
      <c r="A2854" s="3" t="s">
        <v>408</v>
      </c>
      <c r="B2854" s="3" t="s">
        <v>19</v>
      </c>
      <c r="C2854" s="3" t="s">
        <v>8</v>
      </c>
      <c r="D2854" s="3" t="s">
        <v>18</v>
      </c>
      <c r="E2854" s="3" t="n">
        <v>215.6</v>
      </c>
      <c r="F2854" s="3" t="n">
        <v>4606728</v>
      </c>
      <c r="G2854" s="3" t="n">
        <v>3</v>
      </c>
      <c r="H2854" s="3" t="n">
        <v>2209813.47</v>
      </c>
    </row>
    <row r="2855" customFormat="false" ht="15" hidden="false" customHeight="false" outlineLevel="0" collapsed="false">
      <c r="A2855" s="3" t="s">
        <v>409</v>
      </c>
      <c r="B2855" s="3" t="s">
        <v>19</v>
      </c>
      <c r="C2855" s="3" t="s">
        <v>8</v>
      </c>
      <c r="D2855" s="3" t="s">
        <v>18</v>
      </c>
      <c r="E2855" s="3" t="n">
        <v>218.16</v>
      </c>
      <c r="F2855" s="3" t="n">
        <v>3082009</v>
      </c>
      <c r="G2855" s="3" t="n">
        <v>0</v>
      </c>
      <c r="H2855" s="3" t="n">
        <v>0</v>
      </c>
    </row>
    <row r="2856" customFormat="false" ht="15" hidden="false" customHeight="false" outlineLevel="0" collapsed="false">
      <c r="A2856" s="3" t="s">
        <v>410</v>
      </c>
      <c r="B2856" s="3" t="s">
        <v>19</v>
      </c>
      <c r="C2856" s="3" t="s">
        <v>8</v>
      </c>
      <c r="D2856" s="3" t="s">
        <v>18</v>
      </c>
      <c r="E2856" s="3" t="n">
        <v>219.21</v>
      </c>
      <c r="F2856" s="3" t="n">
        <v>2657470</v>
      </c>
      <c r="G2856" s="3" t="n">
        <v>3</v>
      </c>
      <c r="H2856" s="3" t="n">
        <v>1400775.12</v>
      </c>
    </row>
    <row r="2857" customFormat="false" ht="15" hidden="false" customHeight="false" outlineLevel="0" collapsed="false">
      <c r="A2857" s="3" t="s">
        <v>411</v>
      </c>
      <c r="B2857" s="3" t="s">
        <v>19</v>
      </c>
      <c r="C2857" s="3" t="s">
        <v>8</v>
      </c>
      <c r="D2857" s="3" t="s">
        <v>18</v>
      </c>
      <c r="E2857" s="3" t="n">
        <v>219.33</v>
      </c>
      <c r="F2857" s="3" t="n">
        <v>4232579</v>
      </c>
      <c r="G2857" s="3" t="n">
        <v>2</v>
      </c>
      <c r="H2857" s="3" t="n">
        <v>806704.66</v>
      </c>
    </row>
    <row r="2858" customFormat="false" ht="15" hidden="false" customHeight="false" outlineLevel="0" collapsed="false">
      <c r="A2858" s="3" t="s">
        <v>412</v>
      </c>
      <c r="B2858" s="3" t="s">
        <v>19</v>
      </c>
      <c r="C2858" s="3" t="s">
        <v>8</v>
      </c>
      <c r="D2858" s="3" t="s">
        <v>18</v>
      </c>
      <c r="E2858" s="3" t="n">
        <v>227.18</v>
      </c>
      <c r="F2858" s="3" t="n">
        <v>2397021</v>
      </c>
      <c r="G2858" s="3" t="n">
        <v>1</v>
      </c>
      <c r="H2858" s="3" t="n">
        <v>189041.02</v>
      </c>
    </row>
    <row r="2859" customFormat="false" ht="15" hidden="false" customHeight="false" outlineLevel="0" collapsed="false">
      <c r="A2859" s="3" t="s">
        <v>413</v>
      </c>
      <c r="B2859" s="3" t="s">
        <v>19</v>
      </c>
      <c r="C2859" s="3" t="s">
        <v>8</v>
      </c>
      <c r="D2859" s="3" t="s">
        <v>18</v>
      </c>
      <c r="E2859" s="3" t="n">
        <v>229.06</v>
      </c>
      <c r="F2859" s="3" t="n">
        <v>1493364</v>
      </c>
      <c r="G2859" s="3" t="n">
        <v>4</v>
      </c>
      <c r="H2859" s="3" t="n">
        <v>2406323.26</v>
      </c>
    </row>
    <row r="2860" customFormat="false" ht="15" hidden="false" customHeight="false" outlineLevel="0" collapsed="false">
      <c r="A2860" s="3" t="s">
        <v>414</v>
      </c>
      <c r="B2860" s="3" t="s">
        <v>19</v>
      </c>
      <c r="C2860" s="3" t="s">
        <v>8</v>
      </c>
      <c r="D2860" s="3" t="s">
        <v>18</v>
      </c>
      <c r="E2860" s="3" t="n">
        <v>231.04</v>
      </c>
      <c r="F2860" s="3" t="n">
        <v>5984393</v>
      </c>
      <c r="G2860" s="3" t="n">
        <v>2</v>
      </c>
      <c r="H2860" s="3" t="n">
        <v>311086.73</v>
      </c>
    </row>
    <row r="2861" customFormat="false" ht="15" hidden="false" customHeight="false" outlineLevel="0" collapsed="false">
      <c r="A2861" s="3" t="s">
        <v>415</v>
      </c>
      <c r="B2861" s="3" t="s">
        <v>19</v>
      </c>
      <c r="C2861" s="3" t="s">
        <v>8</v>
      </c>
      <c r="D2861" s="3" t="s">
        <v>18</v>
      </c>
      <c r="E2861" s="3" t="n">
        <v>230.22</v>
      </c>
      <c r="F2861" s="3" t="n">
        <v>5388897</v>
      </c>
      <c r="G2861" s="3" t="n">
        <v>0</v>
      </c>
      <c r="H2861" s="3" t="n">
        <v>0</v>
      </c>
    </row>
    <row r="2862" customFormat="false" ht="15" hidden="false" customHeight="false" outlineLevel="0" collapsed="false">
      <c r="A2862" s="3" t="s">
        <v>416</v>
      </c>
      <c r="B2862" s="3" t="s">
        <v>19</v>
      </c>
      <c r="C2862" s="3" t="s">
        <v>8</v>
      </c>
      <c r="D2862" s="3" t="s">
        <v>18</v>
      </c>
      <c r="E2862" s="3" t="n">
        <v>228.27</v>
      </c>
      <c r="F2862" s="3" t="n">
        <v>1302152</v>
      </c>
      <c r="G2862" s="3" t="n">
        <v>3</v>
      </c>
      <c r="H2862" s="3" t="n">
        <v>425346.47</v>
      </c>
    </row>
    <row r="2863" customFormat="false" ht="15" hidden="false" customHeight="false" outlineLevel="0" collapsed="false">
      <c r="A2863" s="3" t="s">
        <v>417</v>
      </c>
      <c r="B2863" s="3" t="s">
        <v>19</v>
      </c>
      <c r="C2863" s="3" t="s">
        <v>8</v>
      </c>
      <c r="D2863" s="3" t="s">
        <v>18</v>
      </c>
      <c r="E2863" s="3" t="n">
        <v>228.96</v>
      </c>
      <c r="F2863" s="3" t="n">
        <v>2938337</v>
      </c>
      <c r="G2863" s="3" t="n">
        <v>2</v>
      </c>
      <c r="H2863" s="3" t="n">
        <v>1816927.33</v>
      </c>
    </row>
    <row r="2864" customFormat="false" ht="15" hidden="false" customHeight="false" outlineLevel="0" collapsed="false">
      <c r="A2864" s="3" t="s">
        <v>418</v>
      </c>
      <c r="B2864" s="3" t="s">
        <v>19</v>
      </c>
      <c r="C2864" s="3" t="s">
        <v>8</v>
      </c>
      <c r="D2864" s="3" t="s">
        <v>18</v>
      </c>
      <c r="E2864" s="3" t="n">
        <v>231.25</v>
      </c>
      <c r="F2864" s="3" t="n">
        <v>3825588</v>
      </c>
      <c r="G2864" s="3" t="n">
        <v>0</v>
      </c>
      <c r="H2864" s="3" t="n">
        <v>0</v>
      </c>
    </row>
    <row r="2865" customFormat="false" ht="15" hidden="false" customHeight="false" outlineLevel="0" collapsed="false">
      <c r="A2865" s="3" t="s">
        <v>419</v>
      </c>
      <c r="B2865" s="3" t="s">
        <v>19</v>
      </c>
      <c r="C2865" s="3" t="s">
        <v>8</v>
      </c>
      <c r="D2865" s="3" t="s">
        <v>18</v>
      </c>
      <c r="E2865" s="3" t="n">
        <v>233.1</v>
      </c>
      <c r="F2865" s="3" t="n">
        <v>6935851</v>
      </c>
      <c r="G2865" s="3" t="n">
        <v>2</v>
      </c>
      <c r="H2865" s="3" t="n">
        <v>1900748.48</v>
      </c>
    </row>
    <row r="2866" customFormat="false" ht="15" hidden="false" customHeight="false" outlineLevel="0" collapsed="false">
      <c r="A2866" s="3" t="s">
        <v>420</v>
      </c>
      <c r="B2866" s="3" t="s">
        <v>19</v>
      </c>
      <c r="C2866" s="3" t="s">
        <v>8</v>
      </c>
      <c r="D2866" s="3" t="s">
        <v>18</v>
      </c>
      <c r="E2866" s="3" t="n">
        <v>238.86</v>
      </c>
      <c r="F2866" s="3" t="n">
        <v>3780881</v>
      </c>
      <c r="G2866" s="3" t="n">
        <v>1</v>
      </c>
      <c r="H2866" s="3" t="n">
        <v>646457.34</v>
      </c>
    </row>
    <row r="2867" customFormat="false" ht="15" hidden="false" customHeight="false" outlineLevel="0" collapsed="false">
      <c r="A2867" s="3" t="s">
        <v>421</v>
      </c>
      <c r="B2867" s="3" t="s">
        <v>19</v>
      </c>
      <c r="C2867" s="3" t="s">
        <v>8</v>
      </c>
      <c r="D2867" s="3" t="s">
        <v>18</v>
      </c>
      <c r="E2867" s="3" t="n">
        <v>238.88</v>
      </c>
      <c r="F2867" s="3" t="n">
        <v>6112432</v>
      </c>
      <c r="G2867" s="3" t="n">
        <v>0</v>
      </c>
      <c r="H2867" s="3" t="n">
        <v>0</v>
      </c>
    </row>
    <row r="2868" customFormat="false" ht="15" hidden="false" customHeight="false" outlineLevel="0" collapsed="false">
      <c r="A2868" s="3" t="s">
        <v>422</v>
      </c>
      <c r="B2868" s="3" t="s">
        <v>19</v>
      </c>
      <c r="C2868" s="3" t="s">
        <v>8</v>
      </c>
      <c r="D2868" s="3" t="s">
        <v>18</v>
      </c>
      <c r="E2868" s="3" t="n">
        <v>243.54</v>
      </c>
      <c r="F2868" s="3" t="n">
        <v>2654074</v>
      </c>
      <c r="G2868" s="3" t="n">
        <v>2</v>
      </c>
      <c r="H2868" s="3" t="n">
        <v>1281785.13</v>
      </c>
    </row>
    <row r="2869" customFormat="false" ht="15" hidden="false" customHeight="false" outlineLevel="0" collapsed="false">
      <c r="A2869" s="3" t="s">
        <v>423</v>
      </c>
      <c r="B2869" s="3" t="s">
        <v>19</v>
      </c>
      <c r="C2869" s="3" t="s">
        <v>8</v>
      </c>
      <c r="D2869" s="3" t="s">
        <v>18</v>
      </c>
      <c r="E2869" s="3" t="n">
        <v>243.05</v>
      </c>
      <c r="F2869" s="3" t="n">
        <v>989712</v>
      </c>
      <c r="G2869" s="3" t="n">
        <v>4</v>
      </c>
      <c r="H2869" s="3" t="n">
        <v>3845346.42</v>
      </c>
    </row>
    <row r="2870" customFormat="false" ht="15" hidden="false" customHeight="false" outlineLevel="0" collapsed="false">
      <c r="A2870" s="3" t="s">
        <v>424</v>
      </c>
      <c r="B2870" s="3" t="s">
        <v>19</v>
      </c>
      <c r="C2870" s="3" t="s">
        <v>8</v>
      </c>
      <c r="D2870" s="3" t="s">
        <v>18</v>
      </c>
      <c r="E2870" s="3" t="n">
        <v>245.8</v>
      </c>
      <c r="F2870" s="3" t="n">
        <v>2006930</v>
      </c>
      <c r="G2870" s="3" t="n">
        <v>1</v>
      </c>
      <c r="H2870" s="3" t="n">
        <v>747046.98</v>
      </c>
    </row>
    <row r="2871" customFormat="false" ht="15" hidden="false" customHeight="false" outlineLevel="0" collapsed="false">
      <c r="A2871" s="3" t="s">
        <v>425</v>
      </c>
      <c r="B2871" s="3" t="s">
        <v>19</v>
      </c>
      <c r="C2871" s="3" t="s">
        <v>8</v>
      </c>
      <c r="D2871" s="3" t="s">
        <v>18</v>
      </c>
      <c r="E2871" s="3" t="n">
        <v>251.43</v>
      </c>
      <c r="F2871" s="3" t="n">
        <v>3785969</v>
      </c>
      <c r="G2871" s="3" t="n">
        <v>3</v>
      </c>
      <c r="H2871" s="3" t="n">
        <v>3283553.95</v>
      </c>
    </row>
    <row r="2872" customFormat="false" ht="15" hidden="false" customHeight="false" outlineLevel="0" collapsed="false">
      <c r="A2872" s="3" t="s">
        <v>426</v>
      </c>
      <c r="B2872" s="3" t="s">
        <v>19</v>
      </c>
      <c r="C2872" s="3" t="s">
        <v>8</v>
      </c>
      <c r="D2872" s="3" t="s">
        <v>18</v>
      </c>
      <c r="E2872" s="3" t="n">
        <v>244.98</v>
      </c>
      <c r="F2872" s="3" t="n">
        <v>3384362</v>
      </c>
      <c r="G2872" s="3" t="n">
        <v>5</v>
      </c>
      <c r="H2872" s="3" t="n">
        <v>2215601.97</v>
      </c>
    </row>
    <row r="2873" customFormat="false" ht="15" hidden="false" customHeight="false" outlineLevel="0" collapsed="false">
      <c r="A2873" s="3" t="s">
        <v>427</v>
      </c>
      <c r="B2873" s="3" t="s">
        <v>19</v>
      </c>
      <c r="C2873" s="3" t="s">
        <v>8</v>
      </c>
      <c r="D2873" s="3" t="s">
        <v>18</v>
      </c>
      <c r="E2873" s="3" t="n">
        <v>250.62</v>
      </c>
      <c r="F2873" s="3" t="n">
        <v>3281255</v>
      </c>
      <c r="G2873" s="3" t="n">
        <v>1</v>
      </c>
      <c r="H2873" s="3" t="n">
        <v>105978.42</v>
      </c>
    </row>
    <row r="2874" customFormat="false" ht="15" hidden="false" customHeight="false" outlineLevel="0" collapsed="false">
      <c r="A2874" s="3" t="s">
        <v>428</v>
      </c>
      <c r="B2874" s="3" t="s">
        <v>19</v>
      </c>
      <c r="C2874" s="3" t="s">
        <v>8</v>
      </c>
      <c r="D2874" s="3" t="s">
        <v>18</v>
      </c>
      <c r="E2874" s="3" t="n">
        <v>250.22</v>
      </c>
      <c r="F2874" s="3" t="n">
        <v>4373603</v>
      </c>
      <c r="G2874" s="3" t="n">
        <v>0</v>
      </c>
      <c r="H2874" s="3" t="n">
        <v>0</v>
      </c>
    </row>
    <row r="2875" customFormat="false" ht="15" hidden="false" customHeight="false" outlineLevel="0" collapsed="false">
      <c r="A2875" s="3" t="s">
        <v>429</v>
      </c>
      <c r="B2875" s="3" t="s">
        <v>19</v>
      </c>
      <c r="C2875" s="3" t="s">
        <v>8</v>
      </c>
      <c r="D2875" s="3" t="s">
        <v>18</v>
      </c>
      <c r="E2875" s="3" t="n">
        <v>248.61</v>
      </c>
      <c r="F2875" s="3" t="n">
        <v>7240817</v>
      </c>
      <c r="G2875" s="3" t="n">
        <v>2</v>
      </c>
      <c r="H2875" s="3" t="n">
        <v>693761.05</v>
      </c>
    </row>
    <row r="2876" customFormat="false" ht="15" hidden="false" customHeight="false" outlineLevel="0" collapsed="false">
      <c r="A2876" s="3" t="s">
        <v>430</v>
      </c>
      <c r="B2876" s="3" t="s">
        <v>19</v>
      </c>
      <c r="C2876" s="3" t="s">
        <v>8</v>
      </c>
      <c r="D2876" s="3" t="s">
        <v>18</v>
      </c>
      <c r="E2876" s="3" t="n">
        <v>252.92</v>
      </c>
      <c r="F2876" s="3" t="n">
        <v>7485287</v>
      </c>
      <c r="G2876" s="3" t="n">
        <v>2</v>
      </c>
      <c r="H2876" s="3" t="n">
        <v>955979.1</v>
      </c>
    </row>
    <row r="2877" customFormat="false" ht="15" hidden="false" customHeight="false" outlineLevel="0" collapsed="false">
      <c r="A2877" s="3" t="s">
        <v>431</v>
      </c>
      <c r="B2877" s="3" t="s">
        <v>19</v>
      </c>
      <c r="C2877" s="3" t="s">
        <v>8</v>
      </c>
      <c r="D2877" s="3" t="s">
        <v>18</v>
      </c>
      <c r="E2877" s="3" t="n">
        <v>256.67</v>
      </c>
      <c r="F2877" s="3" t="n">
        <v>7830888</v>
      </c>
      <c r="G2877" s="3" t="n">
        <v>2</v>
      </c>
      <c r="H2877" s="3" t="n">
        <v>848963.36</v>
      </c>
    </row>
    <row r="2878" customFormat="false" ht="15" hidden="false" customHeight="false" outlineLevel="0" collapsed="false">
      <c r="A2878" s="3" t="s">
        <v>432</v>
      </c>
      <c r="B2878" s="3" t="s">
        <v>19</v>
      </c>
      <c r="C2878" s="3" t="s">
        <v>8</v>
      </c>
      <c r="D2878" s="3" t="s">
        <v>18</v>
      </c>
      <c r="E2878" s="3" t="n">
        <v>252.01</v>
      </c>
      <c r="F2878" s="3" t="n">
        <v>5672283</v>
      </c>
      <c r="G2878" s="3" t="n">
        <v>2</v>
      </c>
      <c r="H2878" s="3" t="n">
        <v>381236.85</v>
      </c>
    </row>
    <row r="2879" customFormat="false" ht="15" hidden="false" customHeight="false" outlineLevel="0" collapsed="false">
      <c r="A2879" s="3" t="s">
        <v>433</v>
      </c>
      <c r="B2879" s="3" t="s">
        <v>19</v>
      </c>
      <c r="C2879" s="3" t="s">
        <v>8</v>
      </c>
      <c r="D2879" s="3" t="s">
        <v>18</v>
      </c>
      <c r="E2879" s="3" t="n">
        <v>246.55</v>
      </c>
      <c r="F2879" s="3" t="n">
        <v>2797535</v>
      </c>
      <c r="G2879" s="3" t="n">
        <v>5</v>
      </c>
      <c r="H2879" s="3" t="n">
        <v>4066947.42</v>
      </c>
    </row>
    <row r="2880" customFormat="false" ht="15" hidden="false" customHeight="false" outlineLevel="0" collapsed="false">
      <c r="A2880" s="3" t="s">
        <v>434</v>
      </c>
      <c r="B2880" s="3" t="s">
        <v>19</v>
      </c>
      <c r="C2880" s="3" t="s">
        <v>8</v>
      </c>
      <c r="D2880" s="3" t="s">
        <v>18</v>
      </c>
      <c r="E2880" s="3" t="n">
        <v>244.72</v>
      </c>
      <c r="F2880" s="3" t="n">
        <v>4896442</v>
      </c>
      <c r="G2880" s="3" t="n">
        <v>3</v>
      </c>
      <c r="H2880" s="3" t="n">
        <v>2192603.07</v>
      </c>
    </row>
    <row r="2881" customFormat="false" ht="15" hidden="false" customHeight="false" outlineLevel="0" collapsed="false">
      <c r="A2881" s="3" t="s">
        <v>435</v>
      </c>
      <c r="B2881" s="3" t="s">
        <v>19</v>
      </c>
      <c r="C2881" s="3" t="s">
        <v>8</v>
      </c>
      <c r="D2881" s="3" t="s">
        <v>18</v>
      </c>
      <c r="E2881" s="3" t="n">
        <v>240.27</v>
      </c>
      <c r="F2881" s="3" t="n">
        <v>3349411</v>
      </c>
      <c r="G2881" s="3" t="n">
        <v>2</v>
      </c>
      <c r="H2881" s="3" t="n">
        <v>1105706.36</v>
      </c>
    </row>
    <row r="2882" customFormat="false" ht="15" hidden="false" customHeight="false" outlineLevel="0" collapsed="false">
      <c r="A2882" s="3" t="s">
        <v>436</v>
      </c>
      <c r="B2882" s="3" t="s">
        <v>19</v>
      </c>
      <c r="C2882" s="3" t="s">
        <v>8</v>
      </c>
      <c r="D2882" s="3" t="s">
        <v>18</v>
      </c>
      <c r="E2882" s="3" t="n">
        <v>235.69</v>
      </c>
      <c r="F2882" s="3" t="n">
        <v>6933473</v>
      </c>
      <c r="G2882" s="3" t="n">
        <v>2</v>
      </c>
      <c r="H2882" s="3" t="n">
        <v>967827.77</v>
      </c>
    </row>
    <row r="2883" customFormat="false" ht="15" hidden="false" customHeight="false" outlineLevel="0" collapsed="false">
      <c r="A2883" s="3" t="s">
        <v>437</v>
      </c>
      <c r="B2883" s="3" t="s">
        <v>19</v>
      </c>
      <c r="C2883" s="3" t="s">
        <v>8</v>
      </c>
      <c r="D2883" s="3" t="s">
        <v>18</v>
      </c>
      <c r="E2883" s="3" t="n">
        <v>231.32</v>
      </c>
      <c r="F2883" s="3" t="n">
        <v>4718264</v>
      </c>
      <c r="G2883" s="3" t="n">
        <v>1</v>
      </c>
      <c r="H2883" s="3" t="n">
        <v>913611.24</v>
      </c>
    </row>
    <row r="2884" customFormat="false" ht="15" hidden="false" customHeight="false" outlineLevel="0" collapsed="false">
      <c r="A2884" s="3" t="s">
        <v>438</v>
      </c>
      <c r="B2884" s="3" t="s">
        <v>19</v>
      </c>
      <c r="C2884" s="3" t="s">
        <v>8</v>
      </c>
      <c r="D2884" s="3" t="s">
        <v>18</v>
      </c>
      <c r="E2884" s="3" t="n">
        <v>236.89</v>
      </c>
      <c r="F2884" s="3" t="n">
        <v>2234783</v>
      </c>
      <c r="G2884" s="3" t="n">
        <v>3</v>
      </c>
      <c r="H2884" s="3" t="n">
        <v>1381306.53</v>
      </c>
    </row>
    <row r="2885" customFormat="false" ht="15" hidden="false" customHeight="false" outlineLevel="0" collapsed="false">
      <c r="A2885" s="3" t="s">
        <v>439</v>
      </c>
      <c r="B2885" s="3" t="s">
        <v>19</v>
      </c>
      <c r="C2885" s="3" t="s">
        <v>8</v>
      </c>
      <c r="D2885" s="3" t="s">
        <v>18</v>
      </c>
      <c r="E2885" s="3" t="n">
        <v>238.9</v>
      </c>
      <c r="F2885" s="3" t="n">
        <v>5607205</v>
      </c>
      <c r="G2885" s="3" t="n">
        <v>4</v>
      </c>
      <c r="H2885" s="3" t="n">
        <v>2159564.58</v>
      </c>
    </row>
    <row r="2886" customFormat="false" ht="15" hidden="false" customHeight="false" outlineLevel="0" collapsed="false">
      <c r="A2886" s="3" t="s">
        <v>440</v>
      </c>
      <c r="B2886" s="3" t="s">
        <v>19</v>
      </c>
      <c r="C2886" s="3" t="s">
        <v>8</v>
      </c>
      <c r="D2886" s="3" t="s">
        <v>18</v>
      </c>
      <c r="E2886" s="3" t="n">
        <v>236.81</v>
      </c>
      <c r="F2886" s="3" t="n">
        <v>6035183</v>
      </c>
      <c r="G2886" s="3" t="n">
        <v>1</v>
      </c>
      <c r="H2886" s="3" t="n">
        <v>422939.88</v>
      </c>
    </row>
    <row r="2887" customFormat="false" ht="15" hidden="false" customHeight="false" outlineLevel="0" collapsed="false">
      <c r="A2887" s="3" t="s">
        <v>441</v>
      </c>
      <c r="B2887" s="3" t="s">
        <v>19</v>
      </c>
      <c r="C2887" s="3" t="s">
        <v>8</v>
      </c>
      <c r="D2887" s="3" t="s">
        <v>18</v>
      </c>
      <c r="E2887" s="3" t="n">
        <v>237.27</v>
      </c>
      <c r="F2887" s="3" t="n">
        <v>7934866</v>
      </c>
      <c r="G2887" s="3" t="n">
        <v>1</v>
      </c>
      <c r="H2887" s="3" t="n">
        <v>30446.08</v>
      </c>
    </row>
    <row r="2888" customFormat="false" ht="15" hidden="false" customHeight="false" outlineLevel="0" collapsed="false">
      <c r="A2888" s="3" t="s">
        <v>442</v>
      </c>
      <c r="B2888" s="3" t="s">
        <v>19</v>
      </c>
      <c r="C2888" s="3" t="s">
        <v>8</v>
      </c>
      <c r="D2888" s="3" t="s">
        <v>18</v>
      </c>
      <c r="E2888" s="3" t="n">
        <v>239.23</v>
      </c>
      <c r="F2888" s="3" t="n">
        <v>1201122</v>
      </c>
      <c r="G2888" s="3" t="n">
        <v>1</v>
      </c>
      <c r="H2888" s="3" t="n">
        <v>177711.84</v>
      </c>
    </row>
    <row r="2889" customFormat="false" ht="15" hidden="false" customHeight="false" outlineLevel="0" collapsed="false">
      <c r="A2889" s="3" t="s">
        <v>443</v>
      </c>
      <c r="B2889" s="3" t="s">
        <v>19</v>
      </c>
      <c r="C2889" s="3" t="s">
        <v>8</v>
      </c>
      <c r="D2889" s="3" t="s">
        <v>18</v>
      </c>
      <c r="E2889" s="3" t="n">
        <v>244.57</v>
      </c>
      <c r="F2889" s="3" t="n">
        <v>6098133</v>
      </c>
      <c r="G2889" s="3" t="n">
        <v>0</v>
      </c>
      <c r="H2889" s="3" t="n">
        <v>0</v>
      </c>
    </row>
    <row r="2890" customFormat="false" ht="15" hidden="false" customHeight="false" outlineLevel="0" collapsed="false">
      <c r="A2890" s="3" t="s">
        <v>444</v>
      </c>
      <c r="B2890" s="3" t="s">
        <v>19</v>
      </c>
      <c r="C2890" s="3" t="s">
        <v>8</v>
      </c>
      <c r="D2890" s="3" t="s">
        <v>18</v>
      </c>
      <c r="E2890" s="3" t="n">
        <v>241.85</v>
      </c>
      <c r="F2890" s="3" t="n">
        <v>2578111</v>
      </c>
      <c r="G2890" s="3" t="n">
        <v>0</v>
      </c>
      <c r="H2890" s="3" t="n">
        <v>0</v>
      </c>
    </row>
    <row r="2891" customFormat="false" ht="15" hidden="false" customHeight="false" outlineLevel="0" collapsed="false">
      <c r="A2891" s="3" t="s">
        <v>445</v>
      </c>
      <c r="B2891" s="3" t="s">
        <v>19</v>
      </c>
      <c r="C2891" s="3" t="s">
        <v>8</v>
      </c>
      <c r="D2891" s="3" t="s">
        <v>18</v>
      </c>
      <c r="E2891" s="3" t="n">
        <v>245.58</v>
      </c>
      <c r="F2891" s="3" t="n">
        <v>7941927</v>
      </c>
      <c r="G2891" s="3" t="n">
        <v>1</v>
      </c>
      <c r="H2891" s="3" t="n">
        <v>210621.84</v>
      </c>
    </row>
    <row r="2892" customFormat="false" ht="15" hidden="false" customHeight="false" outlineLevel="0" collapsed="false">
      <c r="A2892" s="3" t="s">
        <v>446</v>
      </c>
      <c r="B2892" s="3" t="s">
        <v>19</v>
      </c>
      <c r="C2892" s="3" t="s">
        <v>8</v>
      </c>
      <c r="D2892" s="3" t="s">
        <v>18</v>
      </c>
      <c r="E2892" s="3" t="n">
        <v>252.11</v>
      </c>
      <c r="F2892" s="3" t="n">
        <v>4277753</v>
      </c>
      <c r="G2892" s="3" t="n">
        <v>4</v>
      </c>
      <c r="H2892" s="3" t="n">
        <v>2240760.13</v>
      </c>
    </row>
    <row r="2893" customFormat="false" ht="15" hidden="false" customHeight="false" outlineLevel="0" collapsed="false">
      <c r="A2893" s="3" t="s">
        <v>447</v>
      </c>
      <c r="B2893" s="3" t="s">
        <v>19</v>
      </c>
      <c r="C2893" s="3" t="s">
        <v>8</v>
      </c>
      <c r="D2893" s="3" t="s">
        <v>18</v>
      </c>
      <c r="E2893" s="3" t="n">
        <v>252.96</v>
      </c>
      <c r="F2893" s="3" t="n">
        <v>6149955</v>
      </c>
      <c r="G2893" s="3" t="n">
        <v>1</v>
      </c>
      <c r="H2893" s="3" t="n">
        <v>703441.58</v>
      </c>
    </row>
    <row r="2894" customFormat="false" ht="15" hidden="false" customHeight="false" outlineLevel="0" collapsed="false">
      <c r="A2894" s="3" t="s">
        <v>448</v>
      </c>
      <c r="B2894" s="3" t="s">
        <v>19</v>
      </c>
      <c r="C2894" s="3" t="s">
        <v>8</v>
      </c>
      <c r="D2894" s="3" t="s">
        <v>18</v>
      </c>
      <c r="E2894" s="3" t="n">
        <v>258.95</v>
      </c>
      <c r="F2894" s="3" t="n">
        <v>7855286</v>
      </c>
      <c r="G2894" s="3" t="n">
        <v>2</v>
      </c>
      <c r="H2894" s="3" t="n">
        <v>2084446.9</v>
      </c>
    </row>
    <row r="2895" customFormat="false" ht="15" hidden="false" customHeight="false" outlineLevel="0" collapsed="false">
      <c r="A2895" s="3" t="s">
        <v>449</v>
      </c>
      <c r="B2895" s="3" t="s">
        <v>19</v>
      </c>
      <c r="C2895" s="3" t="s">
        <v>8</v>
      </c>
      <c r="D2895" s="3" t="s">
        <v>18</v>
      </c>
      <c r="E2895" s="3" t="n">
        <v>252.81</v>
      </c>
      <c r="F2895" s="3" t="n">
        <v>839031</v>
      </c>
      <c r="G2895" s="3" t="n">
        <v>1</v>
      </c>
      <c r="H2895" s="3" t="n">
        <v>1216654.2</v>
      </c>
    </row>
    <row r="2896" customFormat="false" ht="15" hidden="false" customHeight="false" outlineLevel="0" collapsed="false">
      <c r="A2896" s="3" t="s">
        <v>450</v>
      </c>
      <c r="B2896" s="3" t="s">
        <v>19</v>
      </c>
      <c r="C2896" s="3" t="s">
        <v>8</v>
      </c>
      <c r="D2896" s="3" t="s">
        <v>18</v>
      </c>
      <c r="E2896" s="3" t="n">
        <v>249.96</v>
      </c>
      <c r="F2896" s="3" t="n">
        <v>2712499</v>
      </c>
      <c r="G2896" s="3" t="n">
        <v>3</v>
      </c>
      <c r="H2896" s="3" t="n">
        <v>2393669.86</v>
      </c>
    </row>
    <row r="2897" customFormat="false" ht="15" hidden="false" customHeight="false" outlineLevel="0" collapsed="false">
      <c r="A2897" s="3" t="s">
        <v>451</v>
      </c>
      <c r="B2897" s="3" t="s">
        <v>19</v>
      </c>
      <c r="C2897" s="3" t="s">
        <v>8</v>
      </c>
      <c r="D2897" s="3" t="s">
        <v>18</v>
      </c>
      <c r="E2897" s="3" t="n">
        <v>254.59</v>
      </c>
      <c r="F2897" s="3" t="n">
        <v>5930464</v>
      </c>
      <c r="G2897" s="3" t="n">
        <v>2</v>
      </c>
      <c r="H2897" s="3" t="n">
        <v>1270778.41</v>
      </c>
    </row>
    <row r="2898" customFormat="false" ht="15" hidden="false" customHeight="false" outlineLevel="0" collapsed="false">
      <c r="A2898" s="3" t="s">
        <v>452</v>
      </c>
      <c r="B2898" s="3" t="s">
        <v>19</v>
      </c>
      <c r="C2898" s="3" t="s">
        <v>8</v>
      </c>
      <c r="D2898" s="3" t="s">
        <v>18</v>
      </c>
      <c r="E2898" s="3" t="n">
        <v>256.56</v>
      </c>
      <c r="F2898" s="3" t="n">
        <v>6760597</v>
      </c>
      <c r="G2898" s="3" t="n">
        <v>2</v>
      </c>
      <c r="H2898" s="3" t="n">
        <v>1357354.32</v>
      </c>
    </row>
    <row r="2899" customFormat="false" ht="15" hidden="false" customHeight="false" outlineLevel="0" collapsed="false">
      <c r="A2899" s="3" t="s">
        <v>453</v>
      </c>
      <c r="B2899" s="3" t="s">
        <v>19</v>
      </c>
      <c r="C2899" s="3" t="s">
        <v>8</v>
      </c>
      <c r="D2899" s="3" t="s">
        <v>18</v>
      </c>
      <c r="E2899" s="3" t="n">
        <v>250.23</v>
      </c>
      <c r="F2899" s="3" t="n">
        <v>1785313</v>
      </c>
      <c r="G2899" s="3" t="n">
        <v>3</v>
      </c>
      <c r="H2899" s="3" t="n">
        <v>2450847.81</v>
      </c>
    </row>
    <row r="2900" customFormat="false" ht="15" hidden="false" customHeight="false" outlineLevel="0" collapsed="false">
      <c r="A2900" s="3" t="s">
        <v>454</v>
      </c>
      <c r="B2900" s="3" t="s">
        <v>19</v>
      </c>
      <c r="C2900" s="3" t="s">
        <v>8</v>
      </c>
      <c r="D2900" s="3" t="s">
        <v>18</v>
      </c>
      <c r="E2900" s="3" t="n">
        <v>253.17</v>
      </c>
      <c r="F2900" s="3" t="n">
        <v>3652674</v>
      </c>
      <c r="G2900" s="3" t="n">
        <v>5</v>
      </c>
      <c r="H2900" s="3" t="n">
        <v>1763080.15</v>
      </c>
    </row>
    <row r="2901" customFormat="false" ht="15" hidden="false" customHeight="false" outlineLevel="0" collapsed="false">
      <c r="A2901" s="3" t="s">
        <v>455</v>
      </c>
      <c r="B2901" s="3" t="s">
        <v>19</v>
      </c>
      <c r="C2901" s="3" t="s">
        <v>8</v>
      </c>
      <c r="D2901" s="3" t="s">
        <v>18</v>
      </c>
      <c r="E2901" s="3" t="n">
        <v>255.55</v>
      </c>
      <c r="F2901" s="3" t="n">
        <v>5747656</v>
      </c>
      <c r="G2901" s="3" t="n">
        <v>4</v>
      </c>
      <c r="H2901" s="3" t="n">
        <v>3044178.83</v>
      </c>
    </row>
    <row r="2902" customFormat="false" ht="15" hidden="false" customHeight="false" outlineLevel="0" collapsed="false">
      <c r="A2902" s="3" t="s">
        <v>456</v>
      </c>
      <c r="B2902" s="3" t="s">
        <v>19</v>
      </c>
      <c r="C2902" s="3" t="s">
        <v>8</v>
      </c>
      <c r="D2902" s="3" t="s">
        <v>18</v>
      </c>
      <c r="E2902" s="3" t="n">
        <v>257</v>
      </c>
      <c r="F2902" s="3" t="n">
        <v>7128714</v>
      </c>
      <c r="G2902" s="3" t="n">
        <v>2</v>
      </c>
      <c r="H2902" s="3" t="n">
        <v>1103439.51</v>
      </c>
    </row>
    <row r="2903" customFormat="false" ht="15" hidden="false" customHeight="false" outlineLevel="0" collapsed="false">
      <c r="A2903" s="3" t="s">
        <v>457</v>
      </c>
      <c r="B2903" s="3" t="s">
        <v>19</v>
      </c>
      <c r="C2903" s="3" t="s">
        <v>8</v>
      </c>
      <c r="D2903" s="3" t="s">
        <v>18</v>
      </c>
      <c r="E2903" s="3" t="n">
        <v>247.33</v>
      </c>
      <c r="F2903" s="3" t="n">
        <v>2975369</v>
      </c>
      <c r="G2903" s="3" t="n">
        <v>1</v>
      </c>
      <c r="H2903" s="3" t="n">
        <v>657092.08</v>
      </c>
    </row>
    <row r="2904" customFormat="false" ht="15" hidden="false" customHeight="false" outlineLevel="0" collapsed="false">
      <c r="A2904" s="3" t="s">
        <v>458</v>
      </c>
      <c r="B2904" s="3" t="s">
        <v>19</v>
      </c>
      <c r="C2904" s="3" t="s">
        <v>8</v>
      </c>
      <c r="D2904" s="3" t="s">
        <v>18</v>
      </c>
      <c r="E2904" s="3" t="n">
        <v>245.56</v>
      </c>
      <c r="F2904" s="3" t="n">
        <v>5453874</v>
      </c>
      <c r="G2904" s="3" t="n">
        <v>1</v>
      </c>
      <c r="H2904" s="3" t="n">
        <v>451687.8</v>
      </c>
    </row>
    <row r="2905" customFormat="false" ht="15" hidden="false" customHeight="false" outlineLevel="0" collapsed="false">
      <c r="A2905" s="3" t="s">
        <v>459</v>
      </c>
      <c r="B2905" s="3" t="s">
        <v>19</v>
      </c>
      <c r="C2905" s="3" t="s">
        <v>8</v>
      </c>
      <c r="D2905" s="3" t="s">
        <v>18</v>
      </c>
      <c r="E2905" s="3" t="n">
        <v>246.68</v>
      </c>
      <c r="F2905" s="3" t="n">
        <v>2867976</v>
      </c>
      <c r="G2905" s="3" t="n">
        <v>1</v>
      </c>
      <c r="H2905" s="3" t="n">
        <v>154190.4</v>
      </c>
    </row>
    <row r="2906" customFormat="false" ht="15" hidden="false" customHeight="false" outlineLevel="0" collapsed="false">
      <c r="A2906" s="3" t="s">
        <v>460</v>
      </c>
      <c r="B2906" s="3" t="s">
        <v>19</v>
      </c>
      <c r="C2906" s="3" t="s">
        <v>8</v>
      </c>
      <c r="D2906" s="3" t="s">
        <v>18</v>
      </c>
      <c r="E2906" s="3" t="n">
        <v>251.49</v>
      </c>
      <c r="F2906" s="3" t="n">
        <v>6767177</v>
      </c>
      <c r="G2906" s="3" t="n">
        <v>4</v>
      </c>
      <c r="H2906" s="3" t="n">
        <v>3589613.45</v>
      </c>
    </row>
    <row r="2907" customFormat="false" ht="15" hidden="false" customHeight="false" outlineLevel="0" collapsed="false">
      <c r="A2907" s="3" t="s">
        <v>461</v>
      </c>
      <c r="B2907" s="3" t="s">
        <v>19</v>
      </c>
      <c r="C2907" s="3" t="s">
        <v>8</v>
      </c>
      <c r="D2907" s="3" t="s">
        <v>18</v>
      </c>
      <c r="E2907" s="3" t="n">
        <v>252.83</v>
      </c>
      <c r="F2907" s="3" t="n">
        <v>4860518</v>
      </c>
      <c r="G2907" s="3" t="n">
        <v>5</v>
      </c>
      <c r="H2907" s="3" t="n">
        <v>4274309.57</v>
      </c>
    </row>
    <row r="2908" customFormat="false" ht="15" hidden="false" customHeight="false" outlineLevel="0" collapsed="false">
      <c r="A2908" s="3" t="s">
        <v>462</v>
      </c>
      <c r="B2908" s="3" t="s">
        <v>19</v>
      </c>
      <c r="C2908" s="3" t="s">
        <v>8</v>
      </c>
      <c r="D2908" s="3" t="s">
        <v>18</v>
      </c>
      <c r="E2908" s="3" t="n">
        <v>256.51</v>
      </c>
      <c r="F2908" s="3" t="n">
        <v>6027526</v>
      </c>
      <c r="G2908" s="3" t="n">
        <v>1</v>
      </c>
      <c r="H2908" s="3" t="n">
        <v>812142.86</v>
      </c>
    </row>
    <row r="2909" customFormat="false" ht="15" hidden="false" customHeight="false" outlineLevel="0" collapsed="false">
      <c r="A2909" s="3" t="s">
        <v>463</v>
      </c>
      <c r="B2909" s="3" t="s">
        <v>19</v>
      </c>
      <c r="C2909" s="3" t="s">
        <v>8</v>
      </c>
      <c r="D2909" s="3" t="s">
        <v>18</v>
      </c>
      <c r="E2909" s="3" t="n">
        <v>247.69</v>
      </c>
      <c r="F2909" s="3" t="n">
        <v>5843367</v>
      </c>
      <c r="G2909" s="3" t="n">
        <v>1</v>
      </c>
      <c r="H2909" s="3" t="n">
        <v>448005.18</v>
      </c>
    </row>
    <row r="2910" customFormat="false" ht="15" hidden="false" customHeight="false" outlineLevel="0" collapsed="false">
      <c r="A2910" s="3" t="s">
        <v>464</v>
      </c>
      <c r="B2910" s="3" t="s">
        <v>19</v>
      </c>
      <c r="C2910" s="3" t="s">
        <v>8</v>
      </c>
      <c r="D2910" s="3" t="s">
        <v>18</v>
      </c>
      <c r="E2910" s="3" t="n">
        <v>245.93</v>
      </c>
      <c r="F2910" s="3" t="n">
        <v>7068493</v>
      </c>
      <c r="G2910" s="3" t="n">
        <v>5</v>
      </c>
      <c r="H2910" s="3" t="n">
        <v>3303255.87</v>
      </c>
    </row>
    <row r="2911" customFormat="false" ht="15" hidden="false" customHeight="false" outlineLevel="0" collapsed="false">
      <c r="A2911" s="3" t="s">
        <v>465</v>
      </c>
      <c r="B2911" s="3" t="s">
        <v>19</v>
      </c>
      <c r="C2911" s="3" t="s">
        <v>8</v>
      </c>
      <c r="D2911" s="3" t="s">
        <v>18</v>
      </c>
      <c r="E2911" s="3" t="n">
        <v>247</v>
      </c>
      <c r="F2911" s="3" t="n">
        <v>1056296</v>
      </c>
      <c r="G2911" s="3" t="n">
        <v>4</v>
      </c>
      <c r="H2911" s="3" t="n">
        <v>1977209.33</v>
      </c>
    </row>
    <row r="2912" customFormat="false" ht="15" hidden="false" customHeight="false" outlineLevel="0" collapsed="false">
      <c r="A2912" s="3" t="s">
        <v>466</v>
      </c>
      <c r="B2912" s="3" t="s">
        <v>19</v>
      </c>
      <c r="C2912" s="3" t="s">
        <v>8</v>
      </c>
      <c r="D2912" s="3" t="s">
        <v>18</v>
      </c>
      <c r="E2912" s="3" t="n">
        <v>243.94</v>
      </c>
      <c r="F2912" s="3" t="n">
        <v>1201523</v>
      </c>
      <c r="G2912" s="3" t="n">
        <v>2</v>
      </c>
      <c r="H2912" s="3" t="n">
        <v>1006896.58</v>
      </c>
    </row>
    <row r="2913" customFormat="false" ht="15" hidden="false" customHeight="false" outlineLevel="0" collapsed="false">
      <c r="A2913" s="3" t="s">
        <v>467</v>
      </c>
      <c r="B2913" s="3" t="s">
        <v>19</v>
      </c>
      <c r="C2913" s="3" t="s">
        <v>8</v>
      </c>
      <c r="D2913" s="3" t="s">
        <v>18</v>
      </c>
      <c r="E2913" s="3" t="n">
        <v>243.63</v>
      </c>
      <c r="F2913" s="3" t="n">
        <v>6784260</v>
      </c>
      <c r="G2913" s="3" t="n">
        <v>3</v>
      </c>
      <c r="H2913" s="3" t="n">
        <v>2407466.29</v>
      </c>
    </row>
    <row r="2914" customFormat="false" ht="15" hidden="false" customHeight="false" outlineLevel="0" collapsed="false">
      <c r="A2914" s="3" t="s">
        <v>468</v>
      </c>
      <c r="B2914" s="3" t="s">
        <v>19</v>
      </c>
      <c r="C2914" s="3" t="s">
        <v>8</v>
      </c>
      <c r="D2914" s="3" t="s">
        <v>18</v>
      </c>
      <c r="E2914" s="3" t="n">
        <v>249.23</v>
      </c>
      <c r="F2914" s="3" t="n">
        <v>1170373</v>
      </c>
      <c r="G2914" s="3" t="n">
        <v>3</v>
      </c>
      <c r="H2914" s="3" t="n">
        <v>3395515.9</v>
      </c>
    </row>
    <row r="2915" customFormat="false" ht="15" hidden="false" customHeight="false" outlineLevel="0" collapsed="false">
      <c r="A2915" s="3" t="s">
        <v>469</v>
      </c>
      <c r="B2915" s="3" t="s">
        <v>19</v>
      </c>
      <c r="C2915" s="3" t="s">
        <v>8</v>
      </c>
      <c r="D2915" s="3" t="s">
        <v>18</v>
      </c>
      <c r="E2915" s="3" t="n">
        <v>252.22</v>
      </c>
      <c r="F2915" s="3" t="n">
        <v>6201046</v>
      </c>
      <c r="G2915" s="3" t="n">
        <v>1</v>
      </c>
      <c r="H2915" s="3" t="n">
        <v>675000.84</v>
      </c>
    </row>
    <row r="2916" customFormat="false" ht="15" hidden="false" customHeight="false" outlineLevel="0" collapsed="false">
      <c r="A2916" s="3" t="s">
        <v>470</v>
      </c>
      <c r="B2916" s="3" t="s">
        <v>19</v>
      </c>
      <c r="C2916" s="3" t="s">
        <v>8</v>
      </c>
      <c r="D2916" s="3" t="s">
        <v>18</v>
      </c>
      <c r="E2916" s="3" t="n">
        <v>256.23</v>
      </c>
      <c r="F2916" s="3" t="n">
        <v>3032611</v>
      </c>
      <c r="G2916" s="3" t="n">
        <v>0</v>
      </c>
      <c r="H2916" s="3" t="n">
        <v>0</v>
      </c>
    </row>
    <row r="2917" customFormat="false" ht="15" hidden="false" customHeight="false" outlineLevel="0" collapsed="false">
      <c r="A2917" s="3" t="s">
        <v>471</v>
      </c>
      <c r="B2917" s="3" t="s">
        <v>19</v>
      </c>
      <c r="C2917" s="3" t="s">
        <v>8</v>
      </c>
      <c r="D2917" s="3" t="s">
        <v>18</v>
      </c>
      <c r="E2917" s="3" t="n">
        <v>257</v>
      </c>
      <c r="F2917" s="3" t="n">
        <v>6571981</v>
      </c>
      <c r="G2917" s="3" t="n">
        <v>3</v>
      </c>
      <c r="H2917" s="3" t="n">
        <v>1866959.83</v>
      </c>
    </row>
    <row r="2918" customFormat="false" ht="15" hidden="false" customHeight="false" outlineLevel="0" collapsed="false">
      <c r="A2918" s="3" t="s">
        <v>472</v>
      </c>
      <c r="B2918" s="3" t="s">
        <v>19</v>
      </c>
      <c r="C2918" s="3" t="s">
        <v>8</v>
      </c>
      <c r="D2918" s="3" t="s">
        <v>18</v>
      </c>
      <c r="E2918" s="3" t="n">
        <v>257.23</v>
      </c>
      <c r="F2918" s="3" t="n">
        <v>6559791</v>
      </c>
      <c r="G2918" s="3" t="n">
        <v>1</v>
      </c>
      <c r="H2918" s="3" t="n">
        <v>173865.04</v>
      </c>
    </row>
    <row r="2919" customFormat="false" ht="15" hidden="false" customHeight="false" outlineLevel="0" collapsed="false">
      <c r="A2919" s="3" t="s">
        <v>473</v>
      </c>
      <c r="B2919" s="3" t="s">
        <v>19</v>
      </c>
      <c r="C2919" s="3" t="s">
        <v>8</v>
      </c>
      <c r="D2919" s="3" t="s">
        <v>18</v>
      </c>
      <c r="E2919" s="3" t="n">
        <v>255.66</v>
      </c>
      <c r="F2919" s="3" t="n">
        <v>6377372</v>
      </c>
      <c r="G2919" s="3" t="n">
        <v>2</v>
      </c>
      <c r="H2919" s="3" t="n">
        <v>766417.66</v>
      </c>
    </row>
    <row r="2920" customFormat="false" ht="15" hidden="false" customHeight="false" outlineLevel="0" collapsed="false">
      <c r="A2920" s="3" t="s">
        <v>474</v>
      </c>
      <c r="B2920" s="3" t="s">
        <v>19</v>
      </c>
      <c r="C2920" s="3" t="s">
        <v>8</v>
      </c>
      <c r="D2920" s="3" t="s">
        <v>18</v>
      </c>
      <c r="E2920" s="3" t="n">
        <v>254.76</v>
      </c>
      <c r="F2920" s="3" t="n">
        <v>6113538</v>
      </c>
      <c r="G2920" s="3" t="n">
        <v>3</v>
      </c>
      <c r="H2920" s="3" t="n">
        <v>2735530</v>
      </c>
    </row>
    <row r="2921" customFormat="false" ht="15" hidden="false" customHeight="false" outlineLevel="0" collapsed="false">
      <c r="A2921" s="3" t="s">
        <v>475</v>
      </c>
      <c r="B2921" s="3" t="s">
        <v>19</v>
      </c>
      <c r="C2921" s="3" t="s">
        <v>8</v>
      </c>
      <c r="D2921" s="3" t="s">
        <v>18</v>
      </c>
      <c r="E2921" s="3" t="n">
        <v>249.07</v>
      </c>
      <c r="F2921" s="3" t="n">
        <v>6460171</v>
      </c>
      <c r="G2921" s="3" t="n">
        <v>5</v>
      </c>
      <c r="H2921" s="3" t="n">
        <v>3093140.97</v>
      </c>
    </row>
    <row r="2922" customFormat="false" ht="15" hidden="false" customHeight="false" outlineLevel="0" collapsed="false">
      <c r="A2922" s="3" t="s">
        <v>476</v>
      </c>
      <c r="B2922" s="3" t="s">
        <v>19</v>
      </c>
      <c r="C2922" s="3" t="s">
        <v>8</v>
      </c>
      <c r="D2922" s="3" t="s">
        <v>18</v>
      </c>
      <c r="E2922" s="3" t="n">
        <v>244.78</v>
      </c>
      <c r="F2922" s="3" t="n">
        <v>1694558</v>
      </c>
      <c r="G2922" s="3" t="n">
        <v>2</v>
      </c>
      <c r="H2922" s="3" t="n">
        <v>1912888.57</v>
      </c>
    </row>
    <row r="2923" customFormat="false" ht="15" hidden="false" customHeight="false" outlineLevel="0" collapsed="false">
      <c r="A2923" s="3" t="s">
        <v>477</v>
      </c>
      <c r="B2923" s="3" t="s">
        <v>19</v>
      </c>
      <c r="C2923" s="3" t="s">
        <v>8</v>
      </c>
      <c r="D2923" s="3" t="s">
        <v>18</v>
      </c>
      <c r="E2923" s="3" t="n">
        <v>242.47</v>
      </c>
      <c r="F2923" s="3" t="n">
        <v>4416666</v>
      </c>
      <c r="G2923" s="3" t="n">
        <v>1</v>
      </c>
      <c r="H2923" s="3" t="n">
        <v>832097.07</v>
      </c>
    </row>
    <row r="2924" customFormat="false" ht="15" hidden="false" customHeight="false" outlineLevel="0" collapsed="false">
      <c r="A2924" s="3" t="s">
        <v>478</v>
      </c>
      <c r="B2924" s="3" t="s">
        <v>19</v>
      </c>
      <c r="C2924" s="3" t="s">
        <v>8</v>
      </c>
      <c r="D2924" s="3" t="s">
        <v>18</v>
      </c>
      <c r="E2924" s="3" t="n">
        <v>241.84</v>
      </c>
      <c r="F2924" s="3" t="n">
        <v>2667328</v>
      </c>
      <c r="G2924" s="3" t="n">
        <v>2</v>
      </c>
      <c r="H2924" s="3" t="n">
        <v>1380444.42</v>
      </c>
    </row>
    <row r="2925" customFormat="false" ht="15" hidden="false" customHeight="false" outlineLevel="0" collapsed="false">
      <c r="A2925" s="3" t="s">
        <v>479</v>
      </c>
      <c r="B2925" s="3" t="s">
        <v>19</v>
      </c>
      <c r="C2925" s="3" t="s">
        <v>8</v>
      </c>
      <c r="D2925" s="3" t="s">
        <v>18</v>
      </c>
      <c r="E2925" s="3" t="n">
        <v>241</v>
      </c>
      <c r="F2925" s="3" t="n">
        <v>696885</v>
      </c>
      <c r="G2925" s="3" t="n">
        <v>3</v>
      </c>
      <c r="H2925" s="3" t="n">
        <v>1528079.04</v>
      </c>
    </row>
    <row r="2926" customFormat="false" ht="15" hidden="false" customHeight="false" outlineLevel="0" collapsed="false">
      <c r="A2926" s="3" t="s">
        <v>480</v>
      </c>
      <c r="B2926" s="3" t="s">
        <v>19</v>
      </c>
      <c r="C2926" s="3" t="s">
        <v>8</v>
      </c>
      <c r="D2926" s="3" t="s">
        <v>18</v>
      </c>
      <c r="E2926" s="3" t="n">
        <v>240.19</v>
      </c>
      <c r="F2926" s="3" t="n">
        <v>2342096</v>
      </c>
      <c r="G2926" s="3" t="n">
        <v>1</v>
      </c>
      <c r="H2926" s="3" t="n">
        <v>639520.08</v>
      </c>
    </row>
    <row r="2927" customFormat="false" ht="15" hidden="false" customHeight="false" outlineLevel="0" collapsed="false">
      <c r="A2927" s="3" t="s">
        <v>481</v>
      </c>
      <c r="B2927" s="3" t="s">
        <v>19</v>
      </c>
      <c r="C2927" s="3" t="s">
        <v>8</v>
      </c>
      <c r="D2927" s="3" t="s">
        <v>18</v>
      </c>
      <c r="E2927" s="3" t="n">
        <v>238.04</v>
      </c>
      <c r="F2927" s="3" t="n">
        <v>3538875</v>
      </c>
      <c r="G2927" s="3" t="n">
        <v>2</v>
      </c>
      <c r="H2927" s="3" t="n">
        <v>1153845.66</v>
      </c>
    </row>
    <row r="2928" customFormat="false" ht="15" hidden="false" customHeight="false" outlineLevel="0" collapsed="false">
      <c r="A2928" s="3" t="s">
        <v>482</v>
      </c>
      <c r="B2928" s="3" t="s">
        <v>19</v>
      </c>
      <c r="C2928" s="3" t="s">
        <v>8</v>
      </c>
      <c r="D2928" s="3" t="s">
        <v>18</v>
      </c>
      <c r="E2928" s="3" t="n">
        <v>241.35</v>
      </c>
      <c r="F2928" s="3" t="n">
        <v>2520569</v>
      </c>
      <c r="G2928" s="3" t="n">
        <v>2</v>
      </c>
      <c r="H2928" s="3" t="n">
        <v>1914372.54</v>
      </c>
    </row>
    <row r="2929" customFormat="false" ht="15" hidden="false" customHeight="false" outlineLevel="0" collapsed="false">
      <c r="A2929" s="3" t="s">
        <v>483</v>
      </c>
      <c r="B2929" s="3" t="s">
        <v>19</v>
      </c>
      <c r="C2929" s="3" t="s">
        <v>8</v>
      </c>
      <c r="D2929" s="3" t="s">
        <v>18</v>
      </c>
      <c r="E2929" s="3" t="n">
        <v>241.96</v>
      </c>
      <c r="F2929" s="3" t="n">
        <v>6388549</v>
      </c>
      <c r="G2929" s="3" t="n">
        <v>1</v>
      </c>
      <c r="H2929" s="3" t="n">
        <v>706672.42</v>
      </c>
    </row>
    <row r="2930" customFormat="false" ht="15" hidden="false" customHeight="false" outlineLevel="0" collapsed="false">
      <c r="A2930" s="3" t="s">
        <v>484</v>
      </c>
      <c r="B2930" s="3" t="s">
        <v>19</v>
      </c>
      <c r="C2930" s="3" t="s">
        <v>8</v>
      </c>
      <c r="D2930" s="3" t="s">
        <v>18</v>
      </c>
      <c r="E2930" s="3" t="n">
        <v>245.84</v>
      </c>
      <c r="F2930" s="3" t="n">
        <v>5187626</v>
      </c>
      <c r="G2930" s="3" t="n">
        <v>2</v>
      </c>
      <c r="H2930" s="3" t="n">
        <v>800395.61</v>
      </c>
    </row>
    <row r="2931" customFormat="false" ht="15" hidden="false" customHeight="false" outlineLevel="0" collapsed="false">
      <c r="A2931" s="3" t="s">
        <v>485</v>
      </c>
      <c r="B2931" s="3" t="s">
        <v>19</v>
      </c>
      <c r="C2931" s="3" t="s">
        <v>8</v>
      </c>
      <c r="D2931" s="3" t="s">
        <v>18</v>
      </c>
      <c r="E2931" s="3" t="n">
        <v>248.78</v>
      </c>
      <c r="F2931" s="3" t="n">
        <v>5135683</v>
      </c>
      <c r="G2931" s="3" t="n">
        <v>5</v>
      </c>
      <c r="H2931" s="3" t="n">
        <v>3507875.74</v>
      </c>
    </row>
    <row r="2932" customFormat="false" ht="15" hidden="false" customHeight="false" outlineLevel="0" collapsed="false">
      <c r="A2932" s="3" t="s">
        <v>486</v>
      </c>
      <c r="B2932" s="3" t="s">
        <v>19</v>
      </c>
      <c r="C2932" s="3" t="s">
        <v>8</v>
      </c>
      <c r="D2932" s="3" t="s">
        <v>18</v>
      </c>
      <c r="E2932" s="3" t="n">
        <v>249.86</v>
      </c>
      <c r="F2932" s="3" t="n">
        <v>5271837</v>
      </c>
      <c r="G2932" s="3" t="n">
        <v>3</v>
      </c>
      <c r="H2932" s="3" t="n">
        <v>1444679.9</v>
      </c>
    </row>
    <row r="2933" customFormat="false" ht="15" hidden="false" customHeight="false" outlineLevel="0" collapsed="false">
      <c r="A2933" s="3" t="s">
        <v>487</v>
      </c>
      <c r="B2933" s="3" t="s">
        <v>19</v>
      </c>
      <c r="C2933" s="3" t="s">
        <v>8</v>
      </c>
      <c r="D2933" s="3" t="s">
        <v>18</v>
      </c>
      <c r="E2933" s="3" t="n">
        <v>259.42</v>
      </c>
      <c r="F2933" s="3" t="n">
        <v>852399</v>
      </c>
      <c r="G2933" s="3" t="n">
        <v>2</v>
      </c>
      <c r="H2933" s="3" t="n">
        <v>769644.05</v>
      </c>
    </row>
    <row r="2934" customFormat="false" ht="15" hidden="false" customHeight="false" outlineLevel="0" collapsed="false">
      <c r="A2934" s="3" t="s">
        <v>488</v>
      </c>
      <c r="B2934" s="3" t="s">
        <v>19</v>
      </c>
      <c r="C2934" s="3" t="s">
        <v>8</v>
      </c>
      <c r="D2934" s="3" t="s">
        <v>18</v>
      </c>
      <c r="E2934" s="3" t="n">
        <v>255.51</v>
      </c>
      <c r="F2934" s="3" t="n">
        <v>1431983</v>
      </c>
      <c r="G2934" s="3" t="n">
        <v>1</v>
      </c>
      <c r="H2934" s="3" t="n">
        <v>141137.04</v>
      </c>
    </row>
    <row r="2935" customFormat="false" ht="15" hidden="false" customHeight="false" outlineLevel="0" collapsed="false">
      <c r="A2935" s="3" t="s">
        <v>489</v>
      </c>
      <c r="B2935" s="3" t="s">
        <v>19</v>
      </c>
      <c r="C2935" s="3" t="s">
        <v>8</v>
      </c>
      <c r="D2935" s="3" t="s">
        <v>18</v>
      </c>
      <c r="E2935" s="3" t="n">
        <v>250.29</v>
      </c>
      <c r="F2935" s="3" t="n">
        <v>6927093</v>
      </c>
      <c r="G2935" s="3" t="n">
        <v>3</v>
      </c>
      <c r="H2935" s="3" t="n">
        <v>880399.19</v>
      </c>
    </row>
    <row r="2936" customFormat="false" ht="15" hidden="false" customHeight="false" outlineLevel="0" collapsed="false">
      <c r="A2936" s="3" t="s">
        <v>490</v>
      </c>
      <c r="B2936" s="3" t="s">
        <v>19</v>
      </c>
      <c r="C2936" s="3" t="s">
        <v>8</v>
      </c>
      <c r="D2936" s="3" t="s">
        <v>18</v>
      </c>
      <c r="E2936" s="3" t="n">
        <v>248.47</v>
      </c>
      <c r="F2936" s="3" t="n">
        <v>7481748</v>
      </c>
      <c r="G2936" s="3" t="n">
        <v>4</v>
      </c>
      <c r="H2936" s="3" t="n">
        <v>2682807.08</v>
      </c>
    </row>
    <row r="2937" customFormat="false" ht="15" hidden="false" customHeight="false" outlineLevel="0" collapsed="false">
      <c r="A2937" s="3" t="s">
        <v>491</v>
      </c>
      <c r="B2937" s="3" t="s">
        <v>19</v>
      </c>
      <c r="C2937" s="3" t="s">
        <v>8</v>
      </c>
      <c r="D2937" s="3" t="s">
        <v>18</v>
      </c>
      <c r="E2937" s="3" t="n">
        <v>244.21</v>
      </c>
      <c r="F2937" s="3" t="n">
        <v>2508495</v>
      </c>
      <c r="G2937" s="3" t="n">
        <v>1</v>
      </c>
      <c r="H2937" s="3" t="n">
        <v>720120.24</v>
      </c>
    </row>
    <row r="2938" customFormat="false" ht="15" hidden="false" customHeight="false" outlineLevel="0" collapsed="false">
      <c r="A2938" s="3" t="s">
        <v>492</v>
      </c>
      <c r="B2938" s="3" t="s">
        <v>19</v>
      </c>
      <c r="C2938" s="3" t="s">
        <v>8</v>
      </c>
      <c r="D2938" s="3" t="s">
        <v>18</v>
      </c>
      <c r="E2938" s="3" t="n">
        <v>243.87</v>
      </c>
      <c r="F2938" s="3" t="n">
        <v>5143060</v>
      </c>
      <c r="G2938" s="3" t="n">
        <v>2</v>
      </c>
      <c r="H2938" s="3" t="n">
        <v>834058.89</v>
      </c>
    </row>
    <row r="2939" customFormat="false" ht="15" hidden="false" customHeight="false" outlineLevel="0" collapsed="false">
      <c r="A2939" s="3" t="s">
        <v>493</v>
      </c>
      <c r="B2939" s="3" t="s">
        <v>19</v>
      </c>
      <c r="C2939" s="3" t="s">
        <v>8</v>
      </c>
      <c r="D2939" s="3" t="s">
        <v>18</v>
      </c>
      <c r="E2939" s="3" t="n">
        <v>243.2</v>
      </c>
      <c r="F2939" s="3" t="n">
        <v>3557309</v>
      </c>
      <c r="G2939" s="3" t="n">
        <v>2</v>
      </c>
      <c r="H2939" s="3" t="n">
        <v>747433.5</v>
      </c>
    </row>
    <row r="2940" customFormat="false" ht="15" hidden="false" customHeight="false" outlineLevel="0" collapsed="false">
      <c r="A2940" s="3" t="s">
        <v>494</v>
      </c>
      <c r="B2940" s="3" t="s">
        <v>19</v>
      </c>
      <c r="C2940" s="3" t="s">
        <v>8</v>
      </c>
      <c r="D2940" s="3" t="s">
        <v>18</v>
      </c>
      <c r="E2940" s="3" t="n">
        <v>245.85</v>
      </c>
      <c r="F2940" s="3" t="n">
        <v>5877433</v>
      </c>
      <c r="G2940" s="3" t="n">
        <v>6</v>
      </c>
      <c r="H2940" s="3" t="n">
        <v>4630617.04</v>
      </c>
    </row>
    <row r="2941" customFormat="false" ht="15" hidden="false" customHeight="false" outlineLevel="0" collapsed="false">
      <c r="A2941" s="3" t="s">
        <v>495</v>
      </c>
      <c r="B2941" s="3" t="s">
        <v>19</v>
      </c>
      <c r="C2941" s="3" t="s">
        <v>8</v>
      </c>
      <c r="D2941" s="3" t="s">
        <v>18</v>
      </c>
      <c r="E2941" s="3" t="n">
        <v>241.12</v>
      </c>
      <c r="F2941" s="3" t="n">
        <v>6337211</v>
      </c>
      <c r="G2941" s="3" t="n">
        <v>0</v>
      </c>
      <c r="H2941" s="3" t="n">
        <v>0</v>
      </c>
    </row>
    <row r="2942" customFormat="false" ht="15" hidden="false" customHeight="false" outlineLevel="0" collapsed="false">
      <c r="A2942" s="3" t="s">
        <v>496</v>
      </c>
      <c r="B2942" s="3" t="s">
        <v>19</v>
      </c>
      <c r="C2942" s="3" t="s">
        <v>8</v>
      </c>
      <c r="D2942" s="3" t="s">
        <v>18</v>
      </c>
      <c r="E2942" s="3" t="n">
        <v>246.34</v>
      </c>
      <c r="F2942" s="3" t="n">
        <v>2687189</v>
      </c>
      <c r="G2942" s="3" t="n">
        <v>3</v>
      </c>
      <c r="H2942" s="3" t="n">
        <v>1943259.04</v>
      </c>
    </row>
    <row r="2943" customFormat="false" ht="15" hidden="false" customHeight="false" outlineLevel="0" collapsed="false">
      <c r="A2943" s="3" t="s">
        <v>497</v>
      </c>
      <c r="B2943" s="3" t="s">
        <v>19</v>
      </c>
      <c r="C2943" s="3" t="s">
        <v>8</v>
      </c>
      <c r="D2943" s="3" t="s">
        <v>18</v>
      </c>
      <c r="E2943" s="3" t="n">
        <v>250.8</v>
      </c>
      <c r="F2943" s="3" t="n">
        <v>6997050</v>
      </c>
      <c r="G2943" s="3" t="n">
        <v>6</v>
      </c>
      <c r="H2943" s="3" t="n">
        <v>3369218.82</v>
      </c>
    </row>
    <row r="2944" customFormat="false" ht="15" hidden="false" customHeight="false" outlineLevel="0" collapsed="false">
      <c r="A2944" s="3" t="s">
        <v>498</v>
      </c>
      <c r="B2944" s="3" t="s">
        <v>19</v>
      </c>
      <c r="C2944" s="3" t="s">
        <v>8</v>
      </c>
      <c r="D2944" s="3" t="s">
        <v>18</v>
      </c>
      <c r="E2944" s="3" t="n">
        <v>250.38</v>
      </c>
      <c r="F2944" s="3" t="n">
        <v>5568131</v>
      </c>
      <c r="G2944" s="3" t="n">
        <v>1</v>
      </c>
      <c r="H2944" s="3" t="n">
        <v>366063.1</v>
      </c>
    </row>
    <row r="2945" customFormat="false" ht="15" hidden="false" customHeight="false" outlineLevel="0" collapsed="false">
      <c r="A2945" s="3" t="s">
        <v>499</v>
      </c>
      <c r="B2945" s="3" t="s">
        <v>19</v>
      </c>
      <c r="C2945" s="3" t="s">
        <v>8</v>
      </c>
      <c r="D2945" s="3" t="s">
        <v>18</v>
      </c>
      <c r="E2945" s="3" t="n">
        <v>246.8</v>
      </c>
      <c r="F2945" s="3" t="n">
        <v>674480</v>
      </c>
      <c r="G2945" s="3" t="n">
        <v>2</v>
      </c>
      <c r="H2945" s="3" t="n">
        <v>1746800.62</v>
      </c>
    </row>
    <row r="2946" customFormat="false" ht="15" hidden="false" customHeight="false" outlineLevel="0" collapsed="false">
      <c r="A2946" s="3" t="s">
        <v>500</v>
      </c>
      <c r="B2946" s="3" t="s">
        <v>19</v>
      </c>
      <c r="C2946" s="3" t="s">
        <v>8</v>
      </c>
      <c r="D2946" s="3" t="s">
        <v>18</v>
      </c>
      <c r="E2946" s="3" t="n">
        <v>252.57</v>
      </c>
      <c r="F2946" s="3" t="n">
        <v>2598407</v>
      </c>
      <c r="G2946" s="3" t="n">
        <v>3</v>
      </c>
      <c r="H2946" s="3" t="n">
        <v>1419280.8</v>
      </c>
    </row>
    <row r="2947" customFormat="false" ht="15" hidden="false" customHeight="false" outlineLevel="0" collapsed="false">
      <c r="A2947" s="3" t="s">
        <v>501</v>
      </c>
      <c r="B2947" s="3" t="s">
        <v>19</v>
      </c>
      <c r="C2947" s="3" t="s">
        <v>8</v>
      </c>
      <c r="D2947" s="3" t="s">
        <v>18</v>
      </c>
      <c r="E2947" s="3" t="n">
        <v>251.15</v>
      </c>
      <c r="F2947" s="3" t="n">
        <v>6290276</v>
      </c>
      <c r="G2947" s="3" t="n">
        <v>2</v>
      </c>
      <c r="H2947" s="3" t="n">
        <v>1125125.54</v>
      </c>
    </row>
    <row r="2948" customFormat="false" ht="15" hidden="false" customHeight="false" outlineLevel="0" collapsed="false">
      <c r="A2948" s="3" t="s">
        <v>502</v>
      </c>
      <c r="B2948" s="3" t="s">
        <v>19</v>
      </c>
      <c r="C2948" s="3" t="s">
        <v>8</v>
      </c>
      <c r="D2948" s="3" t="s">
        <v>18</v>
      </c>
      <c r="E2948" s="3" t="n">
        <v>256.96</v>
      </c>
      <c r="F2948" s="3" t="n">
        <v>4257273</v>
      </c>
      <c r="G2948" s="3" t="n">
        <v>0</v>
      </c>
      <c r="H2948" s="3" t="n">
        <v>0</v>
      </c>
    </row>
    <row r="2949" customFormat="false" ht="15" hidden="false" customHeight="false" outlineLevel="0" collapsed="false">
      <c r="A2949" s="3" t="s">
        <v>503</v>
      </c>
      <c r="B2949" s="3" t="s">
        <v>19</v>
      </c>
      <c r="C2949" s="3" t="s">
        <v>8</v>
      </c>
      <c r="D2949" s="3" t="s">
        <v>18</v>
      </c>
      <c r="E2949" s="3" t="n">
        <v>262.76</v>
      </c>
      <c r="F2949" s="3" t="n">
        <v>6738150</v>
      </c>
      <c r="G2949" s="3" t="n">
        <v>3</v>
      </c>
      <c r="H2949" s="3" t="n">
        <v>2032778.69</v>
      </c>
    </row>
    <row r="2950" customFormat="false" ht="15" hidden="false" customHeight="false" outlineLevel="0" collapsed="false">
      <c r="A2950" s="3" t="s">
        <v>504</v>
      </c>
      <c r="B2950" s="3" t="s">
        <v>19</v>
      </c>
      <c r="C2950" s="3" t="s">
        <v>8</v>
      </c>
      <c r="D2950" s="3" t="s">
        <v>18</v>
      </c>
      <c r="E2950" s="3" t="n">
        <v>274.94</v>
      </c>
      <c r="F2950" s="3" t="n">
        <v>5651205</v>
      </c>
      <c r="G2950" s="3" t="n">
        <v>1</v>
      </c>
      <c r="H2950" s="3" t="n">
        <v>45322.2</v>
      </c>
    </row>
    <row r="2951" customFormat="false" ht="15" hidden="false" customHeight="false" outlineLevel="0" collapsed="false">
      <c r="A2951" s="3" t="s">
        <v>505</v>
      </c>
      <c r="B2951" s="3" t="s">
        <v>19</v>
      </c>
      <c r="C2951" s="3" t="s">
        <v>8</v>
      </c>
      <c r="D2951" s="3" t="s">
        <v>18</v>
      </c>
      <c r="E2951" s="3" t="n">
        <v>284.1</v>
      </c>
      <c r="F2951" s="3" t="n">
        <v>6237848</v>
      </c>
      <c r="G2951" s="3" t="n">
        <v>1</v>
      </c>
      <c r="H2951" s="3" t="n">
        <v>887133.36</v>
      </c>
    </row>
    <row r="2952" customFormat="false" ht="15" hidden="false" customHeight="false" outlineLevel="0" collapsed="false">
      <c r="A2952" s="3" t="s">
        <v>506</v>
      </c>
      <c r="B2952" s="3" t="s">
        <v>19</v>
      </c>
      <c r="C2952" s="3" t="s">
        <v>8</v>
      </c>
      <c r="D2952" s="3" t="s">
        <v>18</v>
      </c>
      <c r="E2952" s="3" t="n">
        <v>287.73</v>
      </c>
      <c r="F2952" s="3" t="n">
        <v>2863053</v>
      </c>
      <c r="G2952" s="3" t="n">
        <v>1</v>
      </c>
      <c r="H2952" s="3" t="n">
        <v>625106.91</v>
      </c>
    </row>
    <row r="2953" customFormat="false" ht="15" hidden="false" customHeight="false" outlineLevel="0" collapsed="false">
      <c r="A2953" s="3" t="s">
        <v>507</v>
      </c>
      <c r="B2953" s="3" t="s">
        <v>19</v>
      </c>
      <c r="C2953" s="3" t="s">
        <v>8</v>
      </c>
      <c r="D2953" s="3" t="s">
        <v>18</v>
      </c>
      <c r="E2953" s="3" t="n">
        <v>286.5</v>
      </c>
      <c r="F2953" s="3" t="n">
        <v>1209311</v>
      </c>
      <c r="G2953" s="3" t="n">
        <v>3</v>
      </c>
      <c r="H2953" s="3" t="n">
        <v>2810292.05</v>
      </c>
    </row>
    <row r="2954" customFormat="false" ht="15" hidden="false" customHeight="false" outlineLevel="0" collapsed="false">
      <c r="A2954" s="3" t="s">
        <v>508</v>
      </c>
      <c r="B2954" s="3" t="s">
        <v>19</v>
      </c>
      <c r="C2954" s="3" t="s">
        <v>8</v>
      </c>
      <c r="D2954" s="3" t="s">
        <v>18</v>
      </c>
      <c r="E2954" s="3" t="n">
        <v>281.6</v>
      </c>
      <c r="F2954" s="3" t="n">
        <v>6405298</v>
      </c>
      <c r="G2954" s="3" t="n">
        <v>1</v>
      </c>
      <c r="H2954" s="3" t="n">
        <v>1264150.48</v>
      </c>
    </row>
    <row r="2955" customFormat="false" ht="15" hidden="false" customHeight="false" outlineLevel="0" collapsed="false">
      <c r="A2955" s="3" t="s">
        <v>509</v>
      </c>
      <c r="B2955" s="3" t="s">
        <v>19</v>
      </c>
      <c r="C2955" s="3" t="s">
        <v>8</v>
      </c>
      <c r="D2955" s="3" t="s">
        <v>18</v>
      </c>
      <c r="E2955" s="3" t="n">
        <v>275.04</v>
      </c>
      <c r="F2955" s="3" t="n">
        <v>1984926</v>
      </c>
      <c r="G2955" s="3" t="n">
        <v>1</v>
      </c>
      <c r="H2955" s="3" t="n">
        <v>1012240.06</v>
      </c>
    </row>
    <row r="2956" customFormat="false" ht="15" hidden="false" customHeight="false" outlineLevel="0" collapsed="false">
      <c r="A2956" s="3" t="s">
        <v>510</v>
      </c>
      <c r="B2956" s="3" t="s">
        <v>19</v>
      </c>
      <c r="C2956" s="3" t="s">
        <v>8</v>
      </c>
      <c r="D2956" s="3" t="s">
        <v>18</v>
      </c>
      <c r="E2956" s="3" t="n">
        <v>273.26</v>
      </c>
      <c r="F2956" s="3" t="n">
        <v>2192882</v>
      </c>
      <c r="G2956" s="3" t="n">
        <v>3</v>
      </c>
      <c r="H2956" s="3" t="n">
        <v>1531540.92</v>
      </c>
    </row>
    <row r="2957" customFormat="false" ht="15" hidden="false" customHeight="false" outlineLevel="0" collapsed="false">
      <c r="A2957" s="3" t="s">
        <v>511</v>
      </c>
      <c r="B2957" s="3" t="s">
        <v>19</v>
      </c>
      <c r="C2957" s="3" t="s">
        <v>8</v>
      </c>
      <c r="D2957" s="3" t="s">
        <v>18</v>
      </c>
      <c r="E2957" s="3" t="n">
        <v>280.5</v>
      </c>
      <c r="F2957" s="3" t="n">
        <v>5089063</v>
      </c>
      <c r="G2957" s="3" t="n">
        <v>2</v>
      </c>
      <c r="H2957" s="3" t="n">
        <v>1281027.83</v>
      </c>
    </row>
    <row r="2958" customFormat="false" ht="15" hidden="false" customHeight="false" outlineLevel="0" collapsed="false">
      <c r="A2958" s="3" t="s">
        <v>512</v>
      </c>
      <c r="B2958" s="3" t="s">
        <v>19</v>
      </c>
      <c r="C2958" s="3" t="s">
        <v>8</v>
      </c>
      <c r="D2958" s="3" t="s">
        <v>18</v>
      </c>
      <c r="E2958" s="3" t="n">
        <v>273.91</v>
      </c>
      <c r="F2958" s="3" t="n">
        <v>3420055</v>
      </c>
      <c r="G2958" s="3" t="n">
        <v>2</v>
      </c>
      <c r="H2958" s="3" t="n">
        <v>1722868.08</v>
      </c>
    </row>
    <row r="2959" customFormat="false" ht="15" hidden="false" customHeight="false" outlineLevel="0" collapsed="false">
      <c r="A2959" s="3" t="s">
        <v>513</v>
      </c>
      <c r="B2959" s="3" t="s">
        <v>19</v>
      </c>
      <c r="C2959" s="3" t="s">
        <v>8</v>
      </c>
      <c r="D2959" s="3" t="s">
        <v>18</v>
      </c>
      <c r="E2959" s="3" t="n">
        <v>268.35</v>
      </c>
      <c r="F2959" s="3" t="n">
        <v>7188679</v>
      </c>
      <c r="G2959" s="3" t="n">
        <v>1</v>
      </c>
      <c r="H2959" s="3" t="n">
        <v>1269516.78</v>
      </c>
    </row>
    <row r="2960" customFormat="false" ht="15" hidden="false" customHeight="false" outlineLevel="0" collapsed="false">
      <c r="A2960" s="3" t="s">
        <v>514</v>
      </c>
      <c r="B2960" s="3" t="s">
        <v>19</v>
      </c>
      <c r="C2960" s="3" t="s">
        <v>8</v>
      </c>
      <c r="D2960" s="3" t="s">
        <v>18</v>
      </c>
      <c r="E2960" s="3" t="n">
        <v>269.8</v>
      </c>
      <c r="F2960" s="3" t="n">
        <v>7979473</v>
      </c>
      <c r="G2960" s="3" t="n">
        <v>2</v>
      </c>
      <c r="H2960" s="3" t="n">
        <v>1558372.4</v>
      </c>
    </row>
    <row r="2961" customFormat="false" ht="15" hidden="false" customHeight="false" outlineLevel="0" collapsed="false">
      <c r="A2961" s="3" t="s">
        <v>515</v>
      </c>
      <c r="B2961" s="3" t="s">
        <v>19</v>
      </c>
      <c r="C2961" s="3" t="s">
        <v>8</v>
      </c>
      <c r="D2961" s="3" t="s">
        <v>18</v>
      </c>
      <c r="E2961" s="3" t="n">
        <v>272.15</v>
      </c>
      <c r="F2961" s="3" t="n">
        <v>4978974</v>
      </c>
      <c r="G2961" s="3" t="n">
        <v>0</v>
      </c>
      <c r="H2961" s="3" t="n">
        <v>0</v>
      </c>
    </row>
    <row r="2962" customFormat="false" ht="15" hidden="false" customHeight="false" outlineLevel="0" collapsed="false">
      <c r="A2962" s="3" t="s">
        <v>516</v>
      </c>
      <c r="B2962" s="3" t="s">
        <v>19</v>
      </c>
      <c r="C2962" s="3" t="s">
        <v>8</v>
      </c>
      <c r="D2962" s="3" t="s">
        <v>18</v>
      </c>
      <c r="E2962" s="3" t="n">
        <v>272.67</v>
      </c>
      <c r="F2962" s="3" t="n">
        <v>4042047</v>
      </c>
      <c r="G2962" s="3" t="n">
        <v>4</v>
      </c>
      <c r="H2962" s="3" t="n">
        <v>4490466.31</v>
      </c>
    </row>
    <row r="2963" customFormat="false" ht="15" hidden="false" customHeight="false" outlineLevel="0" collapsed="false">
      <c r="A2963" s="3" t="s">
        <v>517</v>
      </c>
      <c r="B2963" s="3" t="s">
        <v>19</v>
      </c>
      <c r="C2963" s="3" t="s">
        <v>8</v>
      </c>
      <c r="D2963" s="3" t="s">
        <v>18</v>
      </c>
      <c r="E2963" s="3" t="n">
        <v>271.64</v>
      </c>
      <c r="F2963" s="3" t="n">
        <v>5935832</v>
      </c>
      <c r="G2963" s="3" t="n">
        <v>5</v>
      </c>
      <c r="H2963" s="3" t="n">
        <v>1869718.46</v>
      </c>
    </row>
    <row r="2964" customFormat="false" ht="15" hidden="false" customHeight="false" outlineLevel="0" collapsed="false">
      <c r="A2964" s="3" t="s">
        <v>518</v>
      </c>
      <c r="B2964" s="3" t="s">
        <v>19</v>
      </c>
      <c r="C2964" s="3" t="s">
        <v>8</v>
      </c>
      <c r="D2964" s="3" t="s">
        <v>18</v>
      </c>
      <c r="E2964" s="3" t="n">
        <v>268.07</v>
      </c>
      <c r="F2964" s="3" t="n">
        <v>2102763</v>
      </c>
      <c r="G2964" s="3" t="n">
        <v>2</v>
      </c>
      <c r="H2964" s="3" t="n">
        <v>503484.21</v>
      </c>
    </row>
    <row r="2965" customFormat="false" ht="15" hidden="false" customHeight="false" outlineLevel="0" collapsed="false">
      <c r="A2965" s="3" t="s">
        <v>519</v>
      </c>
      <c r="B2965" s="3" t="s">
        <v>19</v>
      </c>
      <c r="C2965" s="3" t="s">
        <v>8</v>
      </c>
      <c r="D2965" s="3" t="s">
        <v>18</v>
      </c>
      <c r="E2965" s="3" t="n">
        <v>262.38</v>
      </c>
      <c r="F2965" s="3" t="n">
        <v>1031845</v>
      </c>
      <c r="G2965" s="3" t="n">
        <v>4</v>
      </c>
      <c r="H2965" s="3" t="n">
        <v>2431960.63</v>
      </c>
    </row>
    <row r="2966" customFormat="false" ht="15" hidden="false" customHeight="false" outlineLevel="0" collapsed="false">
      <c r="A2966" s="3" t="s">
        <v>520</v>
      </c>
      <c r="B2966" s="3" t="s">
        <v>19</v>
      </c>
      <c r="C2966" s="3" t="s">
        <v>8</v>
      </c>
      <c r="D2966" s="3" t="s">
        <v>18</v>
      </c>
      <c r="E2966" s="3" t="n">
        <v>268.65</v>
      </c>
      <c r="F2966" s="3" t="n">
        <v>2651271</v>
      </c>
      <c r="G2966" s="3" t="n">
        <v>2</v>
      </c>
      <c r="H2966" s="3" t="n">
        <v>1263133.08</v>
      </c>
    </row>
    <row r="2967" customFormat="false" ht="15" hidden="false" customHeight="false" outlineLevel="0" collapsed="false">
      <c r="A2967" s="3" t="s">
        <v>521</v>
      </c>
      <c r="B2967" s="3" t="s">
        <v>19</v>
      </c>
      <c r="C2967" s="3" t="s">
        <v>8</v>
      </c>
      <c r="D2967" s="3" t="s">
        <v>18</v>
      </c>
      <c r="E2967" s="3" t="n">
        <v>265.38</v>
      </c>
      <c r="F2967" s="3" t="n">
        <v>4899178</v>
      </c>
      <c r="G2967" s="3" t="n">
        <v>2</v>
      </c>
      <c r="H2967" s="3" t="n">
        <v>978687.49</v>
      </c>
    </row>
    <row r="2968" customFormat="false" ht="15" hidden="false" customHeight="false" outlineLevel="0" collapsed="false">
      <c r="A2968" s="3" t="s">
        <v>522</v>
      </c>
      <c r="B2968" s="3" t="s">
        <v>19</v>
      </c>
      <c r="C2968" s="3" t="s">
        <v>8</v>
      </c>
      <c r="D2968" s="3" t="s">
        <v>18</v>
      </c>
      <c r="E2968" s="3" t="n">
        <v>264.63</v>
      </c>
      <c r="F2968" s="3" t="n">
        <v>5922155</v>
      </c>
      <c r="G2968" s="3" t="n">
        <v>3</v>
      </c>
      <c r="H2968" s="3" t="n">
        <v>1866471.6</v>
      </c>
    </row>
    <row r="2969" customFormat="false" ht="15" hidden="false" customHeight="false" outlineLevel="0" collapsed="false">
      <c r="A2969" s="3" t="s">
        <v>523</v>
      </c>
      <c r="B2969" s="3" t="s">
        <v>19</v>
      </c>
      <c r="C2969" s="3" t="s">
        <v>8</v>
      </c>
      <c r="D2969" s="3" t="s">
        <v>18</v>
      </c>
      <c r="E2969" s="3" t="n">
        <v>270.79</v>
      </c>
      <c r="F2969" s="3" t="n">
        <v>3013934</v>
      </c>
      <c r="G2969" s="3" t="n">
        <v>1</v>
      </c>
      <c r="H2969" s="3" t="n">
        <v>345451.48</v>
      </c>
    </row>
    <row r="2970" customFormat="false" ht="15" hidden="false" customHeight="false" outlineLevel="0" collapsed="false">
      <c r="A2970" s="3" t="s">
        <v>524</v>
      </c>
      <c r="B2970" s="3" t="s">
        <v>19</v>
      </c>
      <c r="C2970" s="3" t="s">
        <v>8</v>
      </c>
      <c r="D2970" s="3" t="s">
        <v>18</v>
      </c>
      <c r="E2970" s="3" t="n">
        <v>268.49</v>
      </c>
      <c r="F2970" s="3" t="n">
        <v>5715628</v>
      </c>
      <c r="G2970" s="3" t="n">
        <v>0</v>
      </c>
      <c r="H2970" s="3" t="n">
        <v>0</v>
      </c>
    </row>
    <row r="2971" customFormat="false" ht="15" hidden="false" customHeight="false" outlineLevel="0" collapsed="false">
      <c r="A2971" s="3" t="s">
        <v>525</v>
      </c>
      <c r="B2971" s="3" t="s">
        <v>19</v>
      </c>
      <c r="C2971" s="3" t="s">
        <v>8</v>
      </c>
      <c r="D2971" s="3" t="s">
        <v>18</v>
      </c>
      <c r="E2971" s="3" t="n">
        <v>271.1</v>
      </c>
      <c r="F2971" s="3" t="n">
        <v>6721873</v>
      </c>
      <c r="G2971" s="3" t="n">
        <v>0</v>
      </c>
      <c r="H2971" s="3" t="n">
        <v>0</v>
      </c>
    </row>
    <row r="2972" customFormat="false" ht="15" hidden="false" customHeight="false" outlineLevel="0" collapsed="false">
      <c r="A2972" s="3" t="s">
        <v>526</v>
      </c>
      <c r="B2972" s="3" t="s">
        <v>19</v>
      </c>
      <c r="C2972" s="3" t="s">
        <v>8</v>
      </c>
      <c r="D2972" s="3" t="s">
        <v>18</v>
      </c>
      <c r="E2972" s="3" t="n">
        <v>268</v>
      </c>
      <c r="F2972" s="3" t="n">
        <v>4192816</v>
      </c>
      <c r="G2972" s="3" t="n">
        <v>0</v>
      </c>
      <c r="H2972" s="3" t="n">
        <v>0</v>
      </c>
    </row>
    <row r="2973" customFormat="false" ht="15" hidden="false" customHeight="false" outlineLevel="0" collapsed="false">
      <c r="A2973" s="3" t="s">
        <v>527</v>
      </c>
      <c r="B2973" s="3" t="s">
        <v>19</v>
      </c>
      <c r="C2973" s="3" t="s">
        <v>8</v>
      </c>
      <c r="D2973" s="3" t="s">
        <v>18</v>
      </c>
      <c r="E2973" s="3" t="n">
        <v>264.01</v>
      </c>
      <c r="F2973" s="3" t="n">
        <v>1373844</v>
      </c>
      <c r="G2973" s="3" t="n">
        <v>6</v>
      </c>
      <c r="H2973" s="3" t="n">
        <v>3578426.57</v>
      </c>
    </row>
    <row r="2974" customFormat="false" ht="15" hidden="false" customHeight="false" outlineLevel="0" collapsed="false">
      <c r="A2974" s="3" t="s">
        <v>528</v>
      </c>
      <c r="B2974" s="3" t="s">
        <v>19</v>
      </c>
      <c r="C2974" s="3" t="s">
        <v>8</v>
      </c>
      <c r="D2974" s="3" t="s">
        <v>18</v>
      </c>
      <c r="E2974" s="3" t="n">
        <v>267.19</v>
      </c>
      <c r="F2974" s="3" t="n">
        <v>816188</v>
      </c>
      <c r="G2974" s="3" t="n">
        <v>1</v>
      </c>
      <c r="H2974" s="3" t="n">
        <v>785412.54</v>
      </c>
    </row>
    <row r="2975" customFormat="false" ht="15" hidden="false" customHeight="false" outlineLevel="0" collapsed="false">
      <c r="A2975" s="3" t="s">
        <v>529</v>
      </c>
      <c r="B2975" s="3" t="s">
        <v>19</v>
      </c>
      <c r="C2975" s="3" t="s">
        <v>8</v>
      </c>
      <c r="D2975" s="3" t="s">
        <v>18</v>
      </c>
      <c r="E2975" s="3" t="n">
        <v>272.42</v>
      </c>
      <c r="F2975" s="3" t="n">
        <v>7134047</v>
      </c>
      <c r="G2975" s="3" t="n">
        <v>1</v>
      </c>
      <c r="H2975" s="3" t="n">
        <v>840451.78</v>
      </c>
    </row>
    <row r="2976" customFormat="false" ht="15" hidden="false" customHeight="false" outlineLevel="0" collapsed="false">
      <c r="A2976" s="3" t="s">
        <v>530</v>
      </c>
      <c r="B2976" s="3" t="s">
        <v>19</v>
      </c>
      <c r="C2976" s="3" t="s">
        <v>8</v>
      </c>
      <c r="D2976" s="3" t="s">
        <v>18</v>
      </c>
      <c r="E2976" s="3" t="n">
        <v>286.48</v>
      </c>
      <c r="F2976" s="3" t="n">
        <v>1654938</v>
      </c>
      <c r="G2976" s="3" t="n">
        <v>1</v>
      </c>
      <c r="H2976" s="3" t="n">
        <v>1138022.4</v>
      </c>
    </row>
    <row r="2977" customFormat="false" ht="15" hidden="false" customHeight="false" outlineLevel="0" collapsed="false">
      <c r="A2977" s="3" t="s">
        <v>531</v>
      </c>
      <c r="B2977" s="3" t="s">
        <v>19</v>
      </c>
      <c r="C2977" s="3" t="s">
        <v>8</v>
      </c>
      <c r="D2977" s="3" t="s">
        <v>18</v>
      </c>
      <c r="E2977" s="3" t="n">
        <v>282.22</v>
      </c>
      <c r="F2977" s="3" t="n">
        <v>2139530</v>
      </c>
      <c r="G2977" s="3" t="n">
        <v>2</v>
      </c>
      <c r="H2977" s="3" t="n">
        <v>1352702.64</v>
      </c>
    </row>
    <row r="2978" customFormat="false" ht="15" hidden="false" customHeight="false" outlineLevel="0" collapsed="false">
      <c r="A2978" s="3" t="s">
        <v>532</v>
      </c>
      <c r="B2978" s="3" t="s">
        <v>19</v>
      </c>
      <c r="C2978" s="3" t="s">
        <v>8</v>
      </c>
      <c r="D2978" s="3" t="s">
        <v>18</v>
      </c>
      <c r="E2978" s="3" t="n">
        <v>283.54</v>
      </c>
      <c r="F2978" s="3" t="n">
        <v>4318068</v>
      </c>
      <c r="G2978" s="3" t="n">
        <v>0</v>
      </c>
      <c r="H2978" s="3" t="n">
        <v>0</v>
      </c>
    </row>
    <row r="2979" customFormat="false" ht="15" hidden="false" customHeight="false" outlineLevel="0" collapsed="false">
      <c r="A2979" s="3" t="s">
        <v>533</v>
      </c>
      <c r="B2979" s="3" t="s">
        <v>19</v>
      </c>
      <c r="C2979" s="3" t="s">
        <v>8</v>
      </c>
      <c r="D2979" s="3" t="s">
        <v>18</v>
      </c>
      <c r="E2979" s="3" t="n">
        <v>286.33</v>
      </c>
      <c r="F2979" s="3" t="n">
        <v>4710281</v>
      </c>
      <c r="G2979" s="3" t="n">
        <v>4</v>
      </c>
      <c r="H2979" s="3" t="n">
        <v>3545798.64</v>
      </c>
    </row>
    <row r="2980" customFormat="false" ht="15" hidden="false" customHeight="false" outlineLevel="0" collapsed="false">
      <c r="A2980" s="3" t="s">
        <v>534</v>
      </c>
      <c r="B2980" s="3" t="s">
        <v>19</v>
      </c>
      <c r="C2980" s="3" t="s">
        <v>8</v>
      </c>
      <c r="D2980" s="3" t="s">
        <v>18</v>
      </c>
      <c r="E2980" s="3" t="n">
        <v>292.56</v>
      </c>
      <c r="F2980" s="3" t="n">
        <v>6735436</v>
      </c>
      <c r="G2980" s="3" t="n">
        <v>5</v>
      </c>
      <c r="H2980" s="3" t="n">
        <v>3063935.79</v>
      </c>
    </row>
    <row r="2981" customFormat="false" ht="15" hidden="false" customHeight="false" outlineLevel="0" collapsed="false">
      <c r="A2981" s="3" t="s">
        <v>535</v>
      </c>
      <c r="B2981" s="3" t="s">
        <v>19</v>
      </c>
      <c r="C2981" s="3" t="s">
        <v>8</v>
      </c>
      <c r="D2981" s="3" t="s">
        <v>18</v>
      </c>
      <c r="E2981" s="3" t="n">
        <v>289.26</v>
      </c>
      <c r="F2981" s="3" t="n">
        <v>6453585</v>
      </c>
      <c r="G2981" s="3" t="n">
        <v>3</v>
      </c>
      <c r="H2981" s="3" t="n">
        <v>2299091.47</v>
      </c>
    </row>
    <row r="2982" customFormat="false" ht="15" hidden="false" customHeight="false" outlineLevel="0" collapsed="false">
      <c r="A2982" s="3" t="s">
        <v>536</v>
      </c>
      <c r="B2982" s="3" t="s">
        <v>19</v>
      </c>
      <c r="C2982" s="3" t="s">
        <v>8</v>
      </c>
      <c r="D2982" s="3" t="s">
        <v>18</v>
      </c>
      <c r="E2982" s="3" t="n">
        <v>302.3</v>
      </c>
      <c r="F2982" s="3" t="n">
        <v>2280692</v>
      </c>
      <c r="G2982" s="3" t="n">
        <v>3</v>
      </c>
      <c r="H2982" s="3" t="n">
        <v>2210817.48</v>
      </c>
    </row>
    <row r="2983" customFormat="false" ht="15" hidden="false" customHeight="false" outlineLevel="0" collapsed="false">
      <c r="A2983" s="3" t="s">
        <v>537</v>
      </c>
      <c r="B2983" s="3" t="s">
        <v>19</v>
      </c>
      <c r="C2983" s="3" t="s">
        <v>8</v>
      </c>
      <c r="D2983" s="3" t="s">
        <v>18</v>
      </c>
      <c r="E2983" s="3" t="n">
        <v>310.23</v>
      </c>
      <c r="F2983" s="3" t="n">
        <v>2089705</v>
      </c>
      <c r="G2983" s="3" t="n">
        <v>2</v>
      </c>
      <c r="H2983" s="3" t="n">
        <v>2195964.82</v>
      </c>
    </row>
    <row r="2984" customFormat="false" ht="15" hidden="false" customHeight="false" outlineLevel="0" collapsed="false">
      <c r="A2984" s="3" t="s">
        <v>538</v>
      </c>
      <c r="B2984" s="3" t="s">
        <v>19</v>
      </c>
      <c r="C2984" s="3" t="s">
        <v>8</v>
      </c>
      <c r="D2984" s="3" t="s">
        <v>18</v>
      </c>
      <c r="E2984" s="3" t="n">
        <v>300.97</v>
      </c>
      <c r="F2984" s="3" t="n">
        <v>1268560</v>
      </c>
      <c r="G2984" s="3" t="n">
        <v>3</v>
      </c>
      <c r="H2984" s="3" t="n">
        <v>3111435.75</v>
      </c>
    </row>
    <row r="2985" customFormat="false" ht="15" hidden="false" customHeight="false" outlineLevel="0" collapsed="false">
      <c r="A2985" s="3" t="s">
        <v>539</v>
      </c>
      <c r="B2985" s="3" t="s">
        <v>19</v>
      </c>
      <c r="C2985" s="3" t="s">
        <v>8</v>
      </c>
      <c r="D2985" s="3" t="s">
        <v>18</v>
      </c>
      <c r="E2985" s="3" t="n">
        <v>295.36</v>
      </c>
      <c r="F2985" s="3" t="n">
        <v>7948928</v>
      </c>
      <c r="G2985" s="3" t="n">
        <v>1</v>
      </c>
      <c r="H2985" s="3" t="n">
        <v>570295.7</v>
      </c>
    </row>
    <row r="2986" customFormat="false" ht="15" hidden="false" customHeight="false" outlineLevel="0" collapsed="false">
      <c r="A2986" s="3" t="s">
        <v>540</v>
      </c>
      <c r="B2986" s="3" t="s">
        <v>19</v>
      </c>
      <c r="C2986" s="3" t="s">
        <v>8</v>
      </c>
      <c r="D2986" s="3" t="s">
        <v>18</v>
      </c>
      <c r="E2986" s="3" t="n">
        <v>301.38</v>
      </c>
      <c r="F2986" s="3" t="n">
        <v>4805656</v>
      </c>
      <c r="G2986" s="3" t="n">
        <v>1</v>
      </c>
      <c r="H2986" s="3" t="n">
        <v>977112.5</v>
      </c>
    </row>
    <row r="2987" customFormat="false" ht="15" hidden="false" customHeight="false" outlineLevel="0" collapsed="false">
      <c r="A2987" s="3" t="s">
        <v>541</v>
      </c>
      <c r="B2987" s="3" t="s">
        <v>19</v>
      </c>
      <c r="C2987" s="3" t="s">
        <v>8</v>
      </c>
      <c r="D2987" s="3" t="s">
        <v>18</v>
      </c>
      <c r="E2987" s="3" t="n">
        <v>309.36</v>
      </c>
      <c r="F2987" s="3" t="n">
        <v>3521412</v>
      </c>
      <c r="G2987" s="3" t="n">
        <v>0</v>
      </c>
      <c r="H2987" s="3" t="n">
        <v>0</v>
      </c>
    </row>
    <row r="2988" customFormat="false" ht="15" hidden="false" customHeight="false" outlineLevel="0" collapsed="false">
      <c r="A2988" s="3" t="s">
        <v>542</v>
      </c>
      <c r="B2988" s="3" t="s">
        <v>19</v>
      </c>
      <c r="C2988" s="3" t="s">
        <v>8</v>
      </c>
      <c r="D2988" s="3" t="s">
        <v>18</v>
      </c>
      <c r="E2988" s="3" t="n">
        <v>305.96</v>
      </c>
      <c r="F2988" s="3" t="n">
        <v>3655534</v>
      </c>
      <c r="G2988" s="3" t="n">
        <v>2</v>
      </c>
      <c r="H2988" s="3" t="n">
        <v>1944313.92</v>
      </c>
    </row>
    <row r="2989" customFormat="false" ht="15" hidden="false" customHeight="false" outlineLevel="0" collapsed="false">
      <c r="A2989" s="3" t="s">
        <v>543</v>
      </c>
      <c r="B2989" s="3" t="s">
        <v>19</v>
      </c>
      <c r="C2989" s="3" t="s">
        <v>8</v>
      </c>
      <c r="D2989" s="3" t="s">
        <v>18</v>
      </c>
      <c r="E2989" s="3" t="n">
        <v>298.96</v>
      </c>
      <c r="F2989" s="3" t="n">
        <v>5313119</v>
      </c>
      <c r="G2989" s="3" t="n">
        <v>4</v>
      </c>
      <c r="H2989" s="3" t="n">
        <v>2568630.4</v>
      </c>
    </row>
    <row r="2990" customFormat="false" ht="15" hidden="false" customHeight="false" outlineLevel="0" collapsed="false">
      <c r="A2990" s="3" t="s">
        <v>544</v>
      </c>
      <c r="B2990" s="3" t="s">
        <v>19</v>
      </c>
      <c r="C2990" s="3" t="s">
        <v>8</v>
      </c>
      <c r="D2990" s="3" t="s">
        <v>18</v>
      </c>
      <c r="E2990" s="3" t="n">
        <v>292.17</v>
      </c>
      <c r="F2990" s="3" t="n">
        <v>6208132</v>
      </c>
      <c r="G2990" s="3" t="n">
        <v>2</v>
      </c>
      <c r="H2990" s="3" t="n">
        <v>1929683.8</v>
      </c>
    </row>
    <row r="2991" customFormat="false" ht="15" hidden="false" customHeight="false" outlineLevel="0" collapsed="false">
      <c r="A2991" s="3" t="s">
        <v>545</v>
      </c>
      <c r="B2991" s="3" t="s">
        <v>19</v>
      </c>
      <c r="C2991" s="3" t="s">
        <v>8</v>
      </c>
      <c r="D2991" s="3" t="s">
        <v>18</v>
      </c>
      <c r="E2991" s="3" t="n">
        <v>293.65</v>
      </c>
      <c r="F2991" s="3" t="n">
        <v>4844596</v>
      </c>
      <c r="G2991" s="3" t="n">
        <v>2</v>
      </c>
      <c r="H2991" s="3" t="n">
        <v>1502965.12</v>
      </c>
    </row>
    <row r="2992" customFormat="false" ht="15" hidden="false" customHeight="false" outlineLevel="0" collapsed="false">
      <c r="A2992" s="3" t="s">
        <v>546</v>
      </c>
      <c r="B2992" s="3" t="s">
        <v>19</v>
      </c>
      <c r="C2992" s="3" t="s">
        <v>8</v>
      </c>
      <c r="D2992" s="3" t="s">
        <v>18</v>
      </c>
      <c r="E2992" s="3" t="n">
        <v>291.93</v>
      </c>
      <c r="F2992" s="3" t="n">
        <v>4740049</v>
      </c>
      <c r="G2992" s="3" t="n">
        <v>2</v>
      </c>
      <c r="H2992" s="3" t="n">
        <v>2004607.55</v>
      </c>
    </row>
    <row r="2993" customFormat="false" ht="15" hidden="false" customHeight="false" outlineLevel="0" collapsed="false">
      <c r="A2993" s="3" t="s">
        <v>547</v>
      </c>
      <c r="B2993" s="3" t="s">
        <v>19</v>
      </c>
      <c r="C2993" s="3" t="s">
        <v>8</v>
      </c>
      <c r="D2993" s="3" t="s">
        <v>18</v>
      </c>
      <c r="E2993" s="3" t="n">
        <v>289.53</v>
      </c>
      <c r="F2993" s="3" t="n">
        <v>6926259</v>
      </c>
      <c r="G2993" s="3" t="n">
        <v>1</v>
      </c>
      <c r="H2993" s="3" t="n">
        <v>143500.5</v>
      </c>
    </row>
    <row r="2994" customFormat="false" ht="15" hidden="false" customHeight="false" outlineLevel="0" collapsed="false">
      <c r="A2994" s="3" t="s">
        <v>548</v>
      </c>
      <c r="B2994" s="3" t="s">
        <v>19</v>
      </c>
      <c r="C2994" s="3" t="s">
        <v>8</v>
      </c>
      <c r="D2994" s="3" t="s">
        <v>18</v>
      </c>
      <c r="E2994" s="3" t="n">
        <v>298.25</v>
      </c>
      <c r="F2994" s="3" t="n">
        <v>6793897</v>
      </c>
      <c r="G2994" s="3" t="n">
        <v>2</v>
      </c>
      <c r="H2994" s="3" t="n">
        <v>1149075.46</v>
      </c>
    </row>
    <row r="2995" customFormat="false" ht="15" hidden="false" customHeight="false" outlineLevel="0" collapsed="false">
      <c r="A2995" s="3" t="s">
        <v>549</v>
      </c>
      <c r="B2995" s="3" t="s">
        <v>19</v>
      </c>
      <c r="C2995" s="3" t="s">
        <v>8</v>
      </c>
      <c r="D2995" s="3" t="s">
        <v>18</v>
      </c>
      <c r="E2995" s="3" t="n">
        <v>299.68</v>
      </c>
      <c r="F2995" s="3" t="n">
        <v>4729363</v>
      </c>
      <c r="G2995" s="3" t="n">
        <v>2</v>
      </c>
      <c r="H2995" s="3" t="n">
        <v>1093516.62</v>
      </c>
    </row>
    <row r="2996" customFormat="false" ht="15" hidden="false" customHeight="false" outlineLevel="0" collapsed="false">
      <c r="A2996" s="3" t="s">
        <v>550</v>
      </c>
      <c r="B2996" s="3" t="s">
        <v>19</v>
      </c>
      <c r="C2996" s="3" t="s">
        <v>8</v>
      </c>
      <c r="D2996" s="3" t="s">
        <v>18</v>
      </c>
      <c r="E2996" s="3" t="n">
        <v>296.19</v>
      </c>
      <c r="F2996" s="3" t="n">
        <v>672205</v>
      </c>
      <c r="G2996" s="3" t="n">
        <v>2</v>
      </c>
      <c r="H2996" s="3" t="n">
        <v>1289623.92</v>
      </c>
    </row>
    <row r="2997" customFormat="false" ht="15" hidden="false" customHeight="false" outlineLevel="0" collapsed="false">
      <c r="A2997" s="3" t="s">
        <v>551</v>
      </c>
      <c r="B2997" s="3" t="s">
        <v>19</v>
      </c>
      <c r="C2997" s="3" t="s">
        <v>8</v>
      </c>
      <c r="D2997" s="3" t="s">
        <v>18</v>
      </c>
      <c r="E2997" s="3" t="n">
        <v>293.4</v>
      </c>
      <c r="F2997" s="3" t="n">
        <v>7187056</v>
      </c>
      <c r="G2997" s="3" t="n">
        <v>1</v>
      </c>
      <c r="H2997" s="3" t="n">
        <v>53772.72</v>
      </c>
    </row>
    <row r="2998" customFormat="false" ht="15" hidden="false" customHeight="false" outlineLevel="0" collapsed="false">
      <c r="A2998" s="3" t="s">
        <v>552</v>
      </c>
      <c r="B2998" s="3" t="s">
        <v>19</v>
      </c>
      <c r="C2998" s="3" t="s">
        <v>8</v>
      </c>
      <c r="D2998" s="3" t="s">
        <v>18</v>
      </c>
      <c r="E2998" s="3" t="n">
        <v>292.41</v>
      </c>
      <c r="F2998" s="3" t="n">
        <v>4712447</v>
      </c>
      <c r="G2998" s="3" t="n">
        <v>2</v>
      </c>
      <c r="H2998" s="3" t="n">
        <v>2488231.1</v>
      </c>
    </row>
    <row r="2999" customFormat="false" ht="15" hidden="false" customHeight="false" outlineLevel="0" collapsed="false">
      <c r="A2999" s="3" t="s">
        <v>553</v>
      </c>
      <c r="B2999" s="3" t="s">
        <v>19</v>
      </c>
      <c r="C2999" s="3" t="s">
        <v>8</v>
      </c>
      <c r="D2999" s="3" t="s">
        <v>18</v>
      </c>
      <c r="E2999" s="3" t="n">
        <v>296.29</v>
      </c>
      <c r="F2999" s="3" t="n">
        <v>7308950</v>
      </c>
      <c r="G2999" s="3" t="n">
        <v>0</v>
      </c>
      <c r="H2999" s="3" t="n">
        <v>0</v>
      </c>
    </row>
    <row r="3000" customFormat="false" ht="15" hidden="false" customHeight="false" outlineLevel="0" collapsed="false">
      <c r="A3000" s="3" t="s">
        <v>554</v>
      </c>
      <c r="B3000" s="3" t="s">
        <v>19</v>
      </c>
      <c r="C3000" s="3" t="s">
        <v>8</v>
      </c>
      <c r="D3000" s="3" t="s">
        <v>18</v>
      </c>
      <c r="E3000" s="3" t="n">
        <v>296.26</v>
      </c>
      <c r="F3000" s="3" t="n">
        <v>5429443</v>
      </c>
      <c r="G3000" s="3" t="n">
        <v>3</v>
      </c>
      <c r="H3000" s="3" t="n">
        <v>1899396.62</v>
      </c>
    </row>
    <row r="3001" customFormat="false" ht="15" hidden="false" customHeight="false" outlineLevel="0" collapsed="false">
      <c r="A3001" s="3" t="s">
        <v>555</v>
      </c>
      <c r="B3001" s="3" t="s">
        <v>19</v>
      </c>
      <c r="C3001" s="3" t="s">
        <v>8</v>
      </c>
      <c r="D3001" s="3" t="s">
        <v>18</v>
      </c>
      <c r="E3001" s="3" t="n">
        <v>295.42</v>
      </c>
      <c r="F3001" s="3" t="n">
        <v>3085121</v>
      </c>
      <c r="G3001" s="3" t="n">
        <v>1</v>
      </c>
      <c r="H3001" s="3" t="n">
        <v>355852.64</v>
      </c>
    </row>
    <row r="3002" customFormat="false" ht="15" hidden="false" customHeight="false" outlineLevel="0" collapsed="false">
      <c r="A3002" s="3" t="s">
        <v>556</v>
      </c>
      <c r="B3002" s="3" t="s">
        <v>19</v>
      </c>
      <c r="C3002" s="3" t="s">
        <v>8</v>
      </c>
      <c r="D3002" s="3" t="s">
        <v>18</v>
      </c>
      <c r="E3002" s="3" t="n">
        <v>295.15</v>
      </c>
      <c r="F3002" s="3" t="n">
        <v>7266863</v>
      </c>
      <c r="G3002" s="3" t="n">
        <v>1</v>
      </c>
      <c r="H3002" s="3" t="n">
        <v>649301.38</v>
      </c>
    </row>
    <row r="3003" customFormat="false" ht="15" hidden="false" customHeight="false" outlineLevel="0" collapsed="false">
      <c r="A3003" s="3" t="s">
        <v>57</v>
      </c>
      <c r="B3003" s="3" t="s">
        <v>21</v>
      </c>
      <c r="C3003" s="3" t="s">
        <v>8</v>
      </c>
      <c r="D3003" s="3" t="s">
        <v>23</v>
      </c>
      <c r="E3003" s="3" t="n">
        <v>359.81</v>
      </c>
      <c r="F3003" s="3" t="n">
        <v>6223289</v>
      </c>
      <c r="G3003" s="3" t="n">
        <v>0</v>
      </c>
      <c r="H3003" s="3" t="n">
        <v>0</v>
      </c>
    </row>
    <row r="3004" customFormat="false" ht="15" hidden="false" customHeight="false" outlineLevel="0" collapsed="false">
      <c r="A3004" s="3" t="s">
        <v>58</v>
      </c>
      <c r="B3004" s="3" t="s">
        <v>21</v>
      </c>
      <c r="C3004" s="3" t="s">
        <v>8</v>
      </c>
      <c r="D3004" s="3" t="s">
        <v>23</v>
      </c>
      <c r="E3004" s="3" t="n">
        <v>360.54</v>
      </c>
      <c r="F3004" s="3" t="n">
        <v>1201230</v>
      </c>
      <c r="G3004" s="3" t="n">
        <v>3</v>
      </c>
      <c r="H3004" s="3" t="n">
        <v>2224348.82</v>
      </c>
    </row>
    <row r="3005" customFormat="false" ht="15" hidden="false" customHeight="false" outlineLevel="0" collapsed="false">
      <c r="A3005" s="3" t="s">
        <v>59</v>
      </c>
      <c r="B3005" s="3" t="s">
        <v>21</v>
      </c>
      <c r="C3005" s="3" t="s">
        <v>8</v>
      </c>
      <c r="D3005" s="3" t="s">
        <v>23</v>
      </c>
      <c r="E3005" s="3" t="n">
        <v>352.59</v>
      </c>
      <c r="F3005" s="3" t="n">
        <v>2124740</v>
      </c>
      <c r="G3005" s="3" t="n">
        <v>3</v>
      </c>
      <c r="H3005" s="3" t="n">
        <v>3814391.35</v>
      </c>
    </row>
    <row r="3006" customFormat="false" ht="15" hidden="false" customHeight="false" outlineLevel="0" collapsed="false">
      <c r="A3006" s="3" t="s">
        <v>60</v>
      </c>
      <c r="B3006" s="3" t="s">
        <v>21</v>
      </c>
      <c r="C3006" s="3" t="s">
        <v>8</v>
      </c>
      <c r="D3006" s="3" t="s">
        <v>23</v>
      </c>
      <c r="E3006" s="3" t="n">
        <v>350.09</v>
      </c>
      <c r="F3006" s="3" t="n">
        <v>6729606</v>
      </c>
      <c r="G3006" s="3" t="n">
        <v>2</v>
      </c>
      <c r="H3006" s="3" t="n">
        <v>1384245.2</v>
      </c>
    </row>
    <row r="3007" customFormat="false" ht="15" hidden="false" customHeight="false" outlineLevel="0" collapsed="false">
      <c r="A3007" s="3" t="s">
        <v>61</v>
      </c>
      <c r="B3007" s="3" t="s">
        <v>21</v>
      </c>
      <c r="C3007" s="3" t="s">
        <v>8</v>
      </c>
      <c r="D3007" s="3" t="s">
        <v>23</v>
      </c>
      <c r="E3007" s="3" t="n">
        <v>358.12</v>
      </c>
      <c r="F3007" s="3" t="n">
        <v>7428694</v>
      </c>
      <c r="G3007" s="3" t="n">
        <v>0</v>
      </c>
      <c r="H3007" s="3" t="n">
        <v>0</v>
      </c>
    </row>
    <row r="3008" customFormat="false" ht="15" hidden="false" customHeight="false" outlineLevel="0" collapsed="false">
      <c r="A3008" s="3" t="s">
        <v>62</v>
      </c>
      <c r="B3008" s="3" t="s">
        <v>21</v>
      </c>
      <c r="C3008" s="3" t="s">
        <v>8</v>
      </c>
      <c r="D3008" s="3" t="s">
        <v>23</v>
      </c>
      <c r="E3008" s="3" t="n">
        <v>350.8</v>
      </c>
      <c r="F3008" s="3" t="n">
        <v>3490028</v>
      </c>
      <c r="G3008" s="3" t="n">
        <v>0</v>
      </c>
      <c r="H3008" s="3" t="n">
        <v>0</v>
      </c>
    </row>
    <row r="3009" customFormat="false" ht="15" hidden="false" customHeight="false" outlineLevel="0" collapsed="false">
      <c r="A3009" s="3" t="s">
        <v>63</v>
      </c>
      <c r="B3009" s="3" t="s">
        <v>21</v>
      </c>
      <c r="C3009" s="3" t="s">
        <v>8</v>
      </c>
      <c r="D3009" s="3" t="s">
        <v>23</v>
      </c>
      <c r="E3009" s="3" t="n">
        <v>355.87</v>
      </c>
      <c r="F3009" s="3" t="n">
        <v>7242454</v>
      </c>
      <c r="G3009" s="3" t="n">
        <v>1</v>
      </c>
      <c r="H3009" s="3" t="n">
        <v>295412.19</v>
      </c>
    </row>
    <row r="3010" customFormat="false" ht="15" hidden="false" customHeight="false" outlineLevel="0" collapsed="false">
      <c r="A3010" s="3" t="s">
        <v>64</v>
      </c>
      <c r="B3010" s="3" t="s">
        <v>21</v>
      </c>
      <c r="C3010" s="3" t="s">
        <v>8</v>
      </c>
      <c r="D3010" s="3" t="s">
        <v>23</v>
      </c>
      <c r="E3010" s="3" t="n">
        <v>362.83</v>
      </c>
      <c r="F3010" s="3" t="n">
        <v>6142496</v>
      </c>
      <c r="G3010" s="3" t="n">
        <v>0</v>
      </c>
      <c r="H3010" s="3" t="n">
        <v>0</v>
      </c>
    </row>
    <row r="3011" customFormat="false" ht="15" hidden="false" customHeight="false" outlineLevel="0" collapsed="false">
      <c r="A3011" s="3" t="s">
        <v>65</v>
      </c>
      <c r="B3011" s="3" t="s">
        <v>21</v>
      </c>
      <c r="C3011" s="3" t="s">
        <v>8</v>
      </c>
      <c r="D3011" s="3" t="s">
        <v>23</v>
      </c>
      <c r="E3011" s="3" t="n">
        <v>372.62</v>
      </c>
      <c r="F3011" s="3" t="n">
        <v>3419647</v>
      </c>
      <c r="G3011" s="3" t="n">
        <v>1</v>
      </c>
      <c r="H3011" s="3" t="n">
        <v>252771.96</v>
      </c>
    </row>
    <row r="3012" customFormat="false" ht="15" hidden="false" customHeight="false" outlineLevel="0" collapsed="false">
      <c r="A3012" s="3" t="s">
        <v>66</v>
      </c>
      <c r="B3012" s="3" t="s">
        <v>21</v>
      </c>
      <c r="C3012" s="3" t="s">
        <v>8</v>
      </c>
      <c r="D3012" s="3" t="s">
        <v>23</v>
      </c>
      <c r="E3012" s="3" t="n">
        <v>372.77</v>
      </c>
      <c r="F3012" s="3" t="n">
        <v>3403905</v>
      </c>
      <c r="G3012" s="3" t="n">
        <v>4</v>
      </c>
      <c r="H3012" s="3" t="n">
        <v>6514034.86</v>
      </c>
    </row>
    <row r="3013" customFormat="false" ht="15" hidden="false" customHeight="false" outlineLevel="0" collapsed="false">
      <c r="A3013" s="3" t="s">
        <v>67</v>
      </c>
      <c r="B3013" s="3" t="s">
        <v>21</v>
      </c>
      <c r="C3013" s="3" t="s">
        <v>8</v>
      </c>
      <c r="D3013" s="3" t="s">
        <v>23</v>
      </c>
      <c r="E3013" s="3" t="n">
        <v>373.68</v>
      </c>
      <c r="F3013" s="3" t="n">
        <v>6674935</v>
      </c>
      <c r="G3013" s="3" t="n">
        <v>2</v>
      </c>
      <c r="H3013" s="3" t="n">
        <v>1453104.06</v>
      </c>
    </row>
    <row r="3014" customFormat="false" ht="15" hidden="false" customHeight="false" outlineLevel="0" collapsed="false">
      <c r="A3014" s="3" t="s">
        <v>68</v>
      </c>
      <c r="B3014" s="3" t="s">
        <v>21</v>
      </c>
      <c r="C3014" s="3" t="s">
        <v>8</v>
      </c>
      <c r="D3014" s="3" t="s">
        <v>23</v>
      </c>
      <c r="E3014" s="3" t="n">
        <v>376.42</v>
      </c>
      <c r="F3014" s="3" t="n">
        <v>919896</v>
      </c>
      <c r="G3014" s="3" t="n">
        <v>1</v>
      </c>
      <c r="H3014" s="3" t="n">
        <v>700169.75</v>
      </c>
    </row>
    <row r="3015" customFormat="false" ht="15" hidden="false" customHeight="false" outlineLevel="0" collapsed="false">
      <c r="A3015" s="3" t="s">
        <v>69</v>
      </c>
      <c r="B3015" s="3" t="s">
        <v>21</v>
      </c>
      <c r="C3015" s="3" t="s">
        <v>8</v>
      </c>
      <c r="D3015" s="3" t="s">
        <v>23</v>
      </c>
      <c r="E3015" s="3" t="n">
        <v>374.87</v>
      </c>
      <c r="F3015" s="3" t="n">
        <v>907426</v>
      </c>
      <c r="G3015" s="3" t="n">
        <v>3</v>
      </c>
      <c r="H3015" s="3" t="n">
        <v>2713552.04</v>
      </c>
    </row>
    <row r="3016" customFormat="false" ht="15" hidden="false" customHeight="false" outlineLevel="0" collapsed="false">
      <c r="A3016" s="3" t="s">
        <v>70</v>
      </c>
      <c r="B3016" s="3" t="s">
        <v>21</v>
      </c>
      <c r="C3016" s="3" t="s">
        <v>8</v>
      </c>
      <c r="D3016" s="3" t="s">
        <v>23</v>
      </c>
      <c r="E3016" s="3" t="n">
        <v>372.75</v>
      </c>
      <c r="F3016" s="3" t="n">
        <v>1969246</v>
      </c>
      <c r="G3016" s="3" t="n">
        <v>4</v>
      </c>
      <c r="H3016" s="3" t="n">
        <v>4557928.23</v>
      </c>
    </row>
    <row r="3017" customFormat="false" ht="15" hidden="false" customHeight="false" outlineLevel="0" collapsed="false">
      <c r="A3017" s="3" t="s">
        <v>71</v>
      </c>
      <c r="B3017" s="3" t="s">
        <v>21</v>
      </c>
      <c r="C3017" s="3" t="s">
        <v>8</v>
      </c>
      <c r="D3017" s="3" t="s">
        <v>23</v>
      </c>
      <c r="E3017" s="3" t="n">
        <v>366.53</v>
      </c>
      <c r="F3017" s="3" t="n">
        <v>2153830</v>
      </c>
      <c r="G3017" s="3" t="n">
        <v>3</v>
      </c>
      <c r="H3017" s="3" t="n">
        <v>3800893.6</v>
      </c>
    </row>
    <row r="3018" customFormat="false" ht="15" hidden="false" customHeight="false" outlineLevel="0" collapsed="false">
      <c r="A3018" s="3" t="s">
        <v>72</v>
      </c>
      <c r="B3018" s="3" t="s">
        <v>21</v>
      </c>
      <c r="C3018" s="3" t="s">
        <v>8</v>
      </c>
      <c r="D3018" s="3" t="s">
        <v>23</v>
      </c>
      <c r="E3018" s="3" t="n">
        <v>363.09</v>
      </c>
      <c r="F3018" s="3" t="n">
        <v>3820212</v>
      </c>
      <c r="G3018" s="3" t="n">
        <v>2</v>
      </c>
      <c r="H3018" s="3" t="n">
        <v>2304153.13</v>
      </c>
    </row>
    <row r="3019" customFormat="false" ht="15" hidden="false" customHeight="false" outlineLevel="0" collapsed="false">
      <c r="A3019" s="3" t="s">
        <v>73</v>
      </c>
      <c r="B3019" s="3" t="s">
        <v>21</v>
      </c>
      <c r="C3019" s="3" t="s">
        <v>8</v>
      </c>
      <c r="D3019" s="3" t="s">
        <v>23</v>
      </c>
      <c r="E3019" s="3" t="n">
        <v>362.42</v>
      </c>
      <c r="F3019" s="3" t="n">
        <v>3524144</v>
      </c>
      <c r="G3019" s="3" t="n">
        <v>2</v>
      </c>
      <c r="H3019" s="3" t="n">
        <v>478269.48</v>
      </c>
    </row>
    <row r="3020" customFormat="false" ht="15" hidden="false" customHeight="false" outlineLevel="0" collapsed="false">
      <c r="A3020" s="3" t="s">
        <v>74</v>
      </c>
      <c r="B3020" s="3" t="s">
        <v>21</v>
      </c>
      <c r="C3020" s="3" t="s">
        <v>8</v>
      </c>
      <c r="D3020" s="3" t="s">
        <v>23</v>
      </c>
      <c r="E3020" s="3" t="n">
        <v>366.32</v>
      </c>
      <c r="F3020" s="3" t="n">
        <v>3084128</v>
      </c>
      <c r="G3020" s="3" t="n">
        <v>0</v>
      </c>
      <c r="H3020" s="3" t="n">
        <v>0</v>
      </c>
    </row>
    <row r="3021" customFormat="false" ht="15" hidden="false" customHeight="false" outlineLevel="0" collapsed="false">
      <c r="A3021" s="3" t="s">
        <v>75</v>
      </c>
      <c r="B3021" s="3" t="s">
        <v>21</v>
      </c>
      <c r="C3021" s="3" t="s">
        <v>8</v>
      </c>
      <c r="D3021" s="3" t="s">
        <v>23</v>
      </c>
      <c r="E3021" s="3" t="n">
        <v>363.68</v>
      </c>
      <c r="F3021" s="3" t="n">
        <v>7421216</v>
      </c>
      <c r="G3021" s="3" t="n">
        <v>2</v>
      </c>
      <c r="H3021" s="3" t="n">
        <v>1664889.38</v>
      </c>
    </row>
    <row r="3022" customFormat="false" ht="15" hidden="false" customHeight="false" outlineLevel="0" collapsed="false">
      <c r="A3022" s="3" t="s">
        <v>76</v>
      </c>
      <c r="B3022" s="3" t="s">
        <v>21</v>
      </c>
      <c r="C3022" s="3" t="s">
        <v>8</v>
      </c>
      <c r="D3022" s="3" t="s">
        <v>23</v>
      </c>
      <c r="E3022" s="3" t="n">
        <v>362.79</v>
      </c>
      <c r="F3022" s="3" t="n">
        <v>7493638</v>
      </c>
      <c r="G3022" s="3" t="n">
        <v>2</v>
      </c>
      <c r="H3022" s="3" t="n">
        <v>1662096.85</v>
      </c>
    </row>
    <row r="3023" customFormat="false" ht="15" hidden="false" customHeight="false" outlineLevel="0" collapsed="false">
      <c r="A3023" s="3" t="s">
        <v>77</v>
      </c>
      <c r="B3023" s="3" t="s">
        <v>21</v>
      </c>
      <c r="C3023" s="3" t="s">
        <v>8</v>
      </c>
      <c r="D3023" s="3" t="s">
        <v>23</v>
      </c>
      <c r="E3023" s="3" t="n">
        <v>373.23</v>
      </c>
      <c r="F3023" s="3" t="n">
        <v>2470993</v>
      </c>
      <c r="G3023" s="3" t="n">
        <v>0</v>
      </c>
      <c r="H3023" s="3" t="n">
        <v>0</v>
      </c>
    </row>
    <row r="3024" customFormat="false" ht="15" hidden="false" customHeight="false" outlineLevel="0" collapsed="false">
      <c r="A3024" s="3" t="s">
        <v>78</v>
      </c>
      <c r="B3024" s="3" t="s">
        <v>21</v>
      </c>
      <c r="C3024" s="3" t="s">
        <v>8</v>
      </c>
      <c r="D3024" s="3" t="s">
        <v>23</v>
      </c>
      <c r="E3024" s="3" t="n">
        <v>378.07</v>
      </c>
      <c r="F3024" s="3" t="n">
        <v>1168901</v>
      </c>
      <c r="G3024" s="3" t="n">
        <v>1</v>
      </c>
      <c r="H3024" s="3" t="n">
        <v>327422.55</v>
      </c>
    </row>
    <row r="3025" customFormat="false" ht="15" hidden="false" customHeight="false" outlineLevel="0" collapsed="false">
      <c r="A3025" s="3" t="s">
        <v>79</v>
      </c>
      <c r="B3025" s="3" t="s">
        <v>21</v>
      </c>
      <c r="C3025" s="3" t="s">
        <v>8</v>
      </c>
      <c r="D3025" s="3" t="s">
        <v>23</v>
      </c>
      <c r="E3025" s="3" t="n">
        <v>388.76</v>
      </c>
      <c r="F3025" s="3" t="n">
        <v>7368645</v>
      </c>
      <c r="G3025" s="3" t="n">
        <v>2</v>
      </c>
      <c r="H3025" s="3" t="n">
        <v>2806984.21</v>
      </c>
    </row>
    <row r="3026" customFormat="false" ht="15" hidden="false" customHeight="false" outlineLevel="0" collapsed="false">
      <c r="A3026" s="3" t="s">
        <v>80</v>
      </c>
      <c r="B3026" s="3" t="s">
        <v>21</v>
      </c>
      <c r="C3026" s="3" t="s">
        <v>8</v>
      </c>
      <c r="D3026" s="3" t="s">
        <v>23</v>
      </c>
      <c r="E3026" s="3" t="n">
        <v>400.85</v>
      </c>
      <c r="F3026" s="3" t="n">
        <v>3981912</v>
      </c>
      <c r="G3026" s="3" t="n">
        <v>0</v>
      </c>
      <c r="H3026" s="3" t="n">
        <v>0</v>
      </c>
    </row>
    <row r="3027" customFormat="false" ht="15" hidden="false" customHeight="false" outlineLevel="0" collapsed="false">
      <c r="A3027" s="3" t="s">
        <v>81</v>
      </c>
      <c r="B3027" s="3" t="s">
        <v>21</v>
      </c>
      <c r="C3027" s="3" t="s">
        <v>8</v>
      </c>
      <c r="D3027" s="3" t="s">
        <v>23</v>
      </c>
      <c r="E3027" s="3" t="n">
        <v>407.67</v>
      </c>
      <c r="F3027" s="3" t="n">
        <v>1725371</v>
      </c>
      <c r="G3027" s="3" t="n">
        <v>4</v>
      </c>
      <c r="H3027" s="3" t="n">
        <v>4329595.67</v>
      </c>
    </row>
    <row r="3028" customFormat="false" ht="15" hidden="false" customHeight="false" outlineLevel="0" collapsed="false">
      <c r="A3028" s="3" t="s">
        <v>82</v>
      </c>
      <c r="B3028" s="3" t="s">
        <v>21</v>
      </c>
      <c r="C3028" s="3" t="s">
        <v>8</v>
      </c>
      <c r="D3028" s="3" t="s">
        <v>23</v>
      </c>
      <c r="E3028" s="3" t="n">
        <v>431.24</v>
      </c>
      <c r="F3028" s="3" t="n">
        <v>6688755</v>
      </c>
      <c r="G3028" s="3" t="n">
        <v>0</v>
      </c>
      <c r="H3028" s="3" t="n">
        <v>0</v>
      </c>
    </row>
    <row r="3029" customFormat="false" ht="15" hidden="false" customHeight="false" outlineLevel="0" collapsed="false">
      <c r="A3029" s="3" t="s">
        <v>83</v>
      </c>
      <c r="B3029" s="3" t="s">
        <v>21</v>
      </c>
      <c r="C3029" s="3" t="s">
        <v>8</v>
      </c>
      <c r="D3029" s="3" t="s">
        <v>23</v>
      </c>
      <c r="E3029" s="3" t="n">
        <v>438.08</v>
      </c>
      <c r="F3029" s="3" t="n">
        <v>3319858</v>
      </c>
      <c r="G3029" s="3" t="n">
        <v>1</v>
      </c>
      <c r="H3029" s="3" t="n">
        <v>1303100.4</v>
      </c>
    </row>
    <row r="3030" customFormat="false" ht="15" hidden="false" customHeight="false" outlineLevel="0" collapsed="false">
      <c r="A3030" s="3" t="s">
        <v>84</v>
      </c>
      <c r="B3030" s="3" t="s">
        <v>21</v>
      </c>
      <c r="C3030" s="3" t="s">
        <v>8</v>
      </c>
      <c r="D3030" s="3" t="s">
        <v>23</v>
      </c>
      <c r="E3030" s="3" t="n">
        <v>437.31</v>
      </c>
      <c r="F3030" s="3" t="n">
        <v>4588915</v>
      </c>
      <c r="G3030" s="3" t="n">
        <v>1</v>
      </c>
      <c r="H3030" s="3" t="n">
        <v>2173410.19</v>
      </c>
    </row>
    <row r="3031" customFormat="false" ht="15" hidden="false" customHeight="false" outlineLevel="0" collapsed="false">
      <c r="A3031" s="3" t="s">
        <v>85</v>
      </c>
      <c r="B3031" s="3" t="s">
        <v>21</v>
      </c>
      <c r="C3031" s="3" t="s">
        <v>8</v>
      </c>
      <c r="D3031" s="3" t="s">
        <v>23</v>
      </c>
      <c r="E3031" s="3" t="n">
        <v>433.72</v>
      </c>
      <c r="F3031" s="3" t="n">
        <v>858392</v>
      </c>
      <c r="G3031" s="3" t="n">
        <v>1</v>
      </c>
      <c r="H3031" s="3" t="n">
        <v>557613.84</v>
      </c>
    </row>
    <row r="3032" customFormat="false" ht="15" hidden="false" customHeight="false" outlineLevel="0" collapsed="false">
      <c r="A3032" s="3" t="s">
        <v>86</v>
      </c>
      <c r="B3032" s="3" t="s">
        <v>21</v>
      </c>
      <c r="C3032" s="3" t="s">
        <v>8</v>
      </c>
      <c r="D3032" s="3" t="s">
        <v>23</v>
      </c>
      <c r="E3032" s="3" t="n">
        <v>443.62</v>
      </c>
      <c r="F3032" s="3" t="n">
        <v>6630959</v>
      </c>
      <c r="G3032" s="3" t="n">
        <v>2</v>
      </c>
      <c r="H3032" s="3" t="n">
        <v>2760194.48</v>
      </c>
    </row>
    <row r="3033" customFormat="false" ht="15" hidden="false" customHeight="false" outlineLevel="0" collapsed="false">
      <c r="A3033" s="3" t="s">
        <v>87</v>
      </c>
      <c r="B3033" s="3" t="s">
        <v>21</v>
      </c>
      <c r="C3033" s="3" t="s">
        <v>8</v>
      </c>
      <c r="D3033" s="3" t="s">
        <v>23</v>
      </c>
      <c r="E3033" s="3" t="n">
        <v>437.8</v>
      </c>
      <c r="F3033" s="3" t="n">
        <v>6740003</v>
      </c>
      <c r="G3033" s="3" t="n">
        <v>3</v>
      </c>
      <c r="H3033" s="3" t="n">
        <v>2153548.97</v>
      </c>
    </row>
    <row r="3034" customFormat="false" ht="15" hidden="false" customHeight="false" outlineLevel="0" collapsed="false">
      <c r="A3034" s="3" t="s">
        <v>88</v>
      </c>
      <c r="B3034" s="3" t="s">
        <v>21</v>
      </c>
      <c r="C3034" s="3" t="s">
        <v>8</v>
      </c>
      <c r="D3034" s="3" t="s">
        <v>23</v>
      </c>
      <c r="E3034" s="3" t="n">
        <v>440.61</v>
      </c>
      <c r="F3034" s="3" t="n">
        <v>7287820</v>
      </c>
      <c r="G3034" s="3" t="n">
        <v>0</v>
      </c>
      <c r="H3034" s="3" t="n">
        <v>0</v>
      </c>
    </row>
    <row r="3035" customFormat="false" ht="15" hidden="false" customHeight="false" outlineLevel="0" collapsed="false">
      <c r="A3035" s="3" t="s">
        <v>89</v>
      </c>
      <c r="B3035" s="3" t="s">
        <v>21</v>
      </c>
      <c r="C3035" s="3" t="s">
        <v>8</v>
      </c>
      <c r="D3035" s="3" t="s">
        <v>23</v>
      </c>
      <c r="E3035" s="3" t="n">
        <v>440.19</v>
      </c>
      <c r="F3035" s="3" t="n">
        <v>6754683</v>
      </c>
      <c r="G3035" s="3" t="n">
        <v>3</v>
      </c>
      <c r="H3035" s="3" t="n">
        <v>4648047.72</v>
      </c>
    </row>
    <row r="3036" customFormat="false" ht="15" hidden="false" customHeight="false" outlineLevel="0" collapsed="false">
      <c r="A3036" s="3" t="s">
        <v>90</v>
      </c>
      <c r="B3036" s="3" t="s">
        <v>21</v>
      </c>
      <c r="C3036" s="3" t="s">
        <v>8</v>
      </c>
      <c r="D3036" s="3" t="s">
        <v>23</v>
      </c>
      <c r="E3036" s="3" t="n">
        <v>431</v>
      </c>
      <c r="F3036" s="3" t="n">
        <v>4917448</v>
      </c>
      <c r="G3036" s="3" t="n">
        <v>2</v>
      </c>
      <c r="H3036" s="3" t="n">
        <v>3803804.3</v>
      </c>
    </row>
    <row r="3037" customFormat="false" ht="15" hidden="false" customHeight="false" outlineLevel="0" collapsed="false">
      <c r="A3037" s="3" t="s">
        <v>91</v>
      </c>
      <c r="B3037" s="3" t="s">
        <v>21</v>
      </c>
      <c r="C3037" s="3" t="s">
        <v>8</v>
      </c>
      <c r="D3037" s="3" t="s">
        <v>23</v>
      </c>
      <c r="E3037" s="3" t="n">
        <v>432.79</v>
      </c>
      <c r="F3037" s="3" t="n">
        <v>1787147</v>
      </c>
      <c r="G3037" s="3" t="n">
        <v>4</v>
      </c>
      <c r="H3037" s="3" t="n">
        <v>3914949.23</v>
      </c>
    </row>
    <row r="3038" customFormat="false" ht="15" hidden="false" customHeight="false" outlineLevel="0" collapsed="false">
      <c r="A3038" s="3" t="s">
        <v>92</v>
      </c>
      <c r="B3038" s="3" t="s">
        <v>21</v>
      </c>
      <c r="C3038" s="3" t="s">
        <v>8</v>
      </c>
      <c r="D3038" s="3" t="s">
        <v>23</v>
      </c>
      <c r="E3038" s="3" t="n">
        <v>429.7</v>
      </c>
      <c r="F3038" s="3" t="n">
        <v>5984213</v>
      </c>
      <c r="G3038" s="3" t="n">
        <v>2</v>
      </c>
      <c r="H3038" s="3" t="n">
        <v>2977290.34</v>
      </c>
    </row>
    <row r="3039" customFormat="false" ht="15" hidden="false" customHeight="false" outlineLevel="0" collapsed="false">
      <c r="A3039" s="3" t="s">
        <v>93</v>
      </c>
      <c r="B3039" s="3" t="s">
        <v>21</v>
      </c>
      <c r="C3039" s="3" t="s">
        <v>8</v>
      </c>
      <c r="D3039" s="3" t="s">
        <v>23</v>
      </c>
      <c r="E3039" s="3" t="n">
        <v>425.38</v>
      </c>
      <c r="F3039" s="3" t="n">
        <v>4545199</v>
      </c>
      <c r="G3039" s="3" t="n">
        <v>5</v>
      </c>
      <c r="H3039" s="3" t="n">
        <v>7264301.78</v>
      </c>
    </row>
    <row r="3040" customFormat="false" ht="15" hidden="false" customHeight="false" outlineLevel="0" collapsed="false">
      <c r="A3040" s="3" t="s">
        <v>94</v>
      </c>
      <c r="B3040" s="3" t="s">
        <v>21</v>
      </c>
      <c r="C3040" s="3" t="s">
        <v>8</v>
      </c>
      <c r="D3040" s="3" t="s">
        <v>23</v>
      </c>
      <c r="E3040" s="3" t="n">
        <v>422.02</v>
      </c>
      <c r="F3040" s="3" t="n">
        <v>5611488</v>
      </c>
      <c r="G3040" s="3" t="n">
        <v>4</v>
      </c>
      <c r="H3040" s="3" t="n">
        <v>4948487.21</v>
      </c>
    </row>
    <row r="3041" customFormat="false" ht="15" hidden="false" customHeight="false" outlineLevel="0" collapsed="false">
      <c r="A3041" s="3" t="s">
        <v>95</v>
      </c>
      <c r="B3041" s="3" t="s">
        <v>21</v>
      </c>
      <c r="C3041" s="3" t="s">
        <v>8</v>
      </c>
      <c r="D3041" s="3" t="s">
        <v>23</v>
      </c>
      <c r="E3041" s="3" t="n">
        <v>421.35</v>
      </c>
      <c r="F3041" s="3" t="n">
        <v>671890</v>
      </c>
      <c r="G3041" s="3" t="n">
        <v>1</v>
      </c>
      <c r="H3041" s="3" t="n">
        <v>829382.18</v>
      </c>
    </row>
    <row r="3042" customFormat="false" ht="15" hidden="false" customHeight="false" outlineLevel="0" collapsed="false">
      <c r="A3042" s="3" t="s">
        <v>96</v>
      </c>
      <c r="B3042" s="3" t="s">
        <v>21</v>
      </c>
      <c r="C3042" s="3" t="s">
        <v>8</v>
      </c>
      <c r="D3042" s="3" t="s">
        <v>23</v>
      </c>
      <c r="E3042" s="3" t="n">
        <v>423.14</v>
      </c>
      <c r="F3042" s="3" t="n">
        <v>3715168</v>
      </c>
      <c r="G3042" s="3" t="n">
        <v>0</v>
      </c>
      <c r="H3042" s="3" t="n">
        <v>0</v>
      </c>
    </row>
    <row r="3043" customFormat="false" ht="15" hidden="false" customHeight="false" outlineLevel="0" collapsed="false">
      <c r="A3043" s="3" t="s">
        <v>97</v>
      </c>
      <c r="B3043" s="3" t="s">
        <v>21</v>
      </c>
      <c r="C3043" s="3" t="s">
        <v>8</v>
      </c>
      <c r="D3043" s="3" t="s">
        <v>23</v>
      </c>
      <c r="E3043" s="3" t="n">
        <v>412.89</v>
      </c>
      <c r="F3043" s="3" t="n">
        <v>7536457</v>
      </c>
      <c r="G3043" s="3" t="n">
        <v>1</v>
      </c>
      <c r="H3043" s="3" t="n">
        <v>1226741.25</v>
      </c>
    </row>
    <row r="3044" customFormat="false" ht="15" hidden="false" customHeight="false" outlineLevel="0" collapsed="false">
      <c r="A3044" s="3" t="s">
        <v>98</v>
      </c>
      <c r="B3044" s="3" t="s">
        <v>21</v>
      </c>
      <c r="C3044" s="3" t="s">
        <v>8</v>
      </c>
      <c r="D3044" s="3" t="s">
        <v>23</v>
      </c>
      <c r="E3044" s="3" t="n">
        <v>391.27</v>
      </c>
      <c r="F3044" s="3" t="n">
        <v>1599081</v>
      </c>
      <c r="G3044" s="3" t="n">
        <v>0</v>
      </c>
      <c r="H3044" s="3" t="n">
        <v>0</v>
      </c>
    </row>
    <row r="3045" customFormat="false" ht="15" hidden="false" customHeight="false" outlineLevel="0" collapsed="false">
      <c r="A3045" s="3" t="s">
        <v>99</v>
      </c>
      <c r="B3045" s="3" t="s">
        <v>21</v>
      </c>
      <c r="C3045" s="3" t="s">
        <v>8</v>
      </c>
      <c r="D3045" s="3" t="s">
        <v>23</v>
      </c>
      <c r="E3045" s="3" t="n">
        <v>393.14</v>
      </c>
      <c r="F3045" s="3" t="n">
        <v>6805104</v>
      </c>
      <c r="G3045" s="3" t="n">
        <v>1</v>
      </c>
      <c r="H3045" s="3" t="n">
        <v>864589.38</v>
      </c>
    </row>
    <row r="3046" customFormat="false" ht="15" hidden="false" customHeight="false" outlineLevel="0" collapsed="false">
      <c r="A3046" s="3" t="s">
        <v>100</v>
      </c>
      <c r="B3046" s="3" t="s">
        <v>21</v>
      </c>
      <c r="C3046" s="3" t="s">
        <v>8</v>
      </c>
      <c r="D3046" s="3" t="s">
        <v>23</v>
      </c>
      <c r="E3046" s="3" t="n">
        <v>386.73</v>
      </c>
      <c r="F3046" s="3" t="n">
        <v>1694128</v>
      </c>
      <c r="G3046" s="3" t="n">
        <v>3</v>
      </c>
      <c r="H3046" s="3" t="n">
        <v>1760956.99</v>
      </c>
    </row>
    <row r="3047" customFormat="false" ht="15" hidden="false" customHeight="false" outlineLevel="0" collapsed="false">
      <c r="A3047" s="3" t="s">
        <v>101</v>
      </c>
      <c r="B3047" s="3" t="s">
        <v>21</v>
      </c>
      <c r="C3047" s="3" t="s">
        <v>8</v>
      </c>
      <c r="D3047" s="3" t="s">
        <v>23</v>
      </c>
      <c r="E3047" s="3" t="n">
        <v>397.3</v>
      </c>
      <c r="F3047" s="3" t="n">
        <v>7916550</v>
      </c>
      <c r="G3047" s="3" t="n">
        <v>1</v>
      </c>
      <c r="H3047" s="3" t="n">
        <v>1703622.4</v>
      </c>
    </row>
    <row r="3048" customFormat="false" ht="15" hidden="false" customHeight="false" outlineLevel="0" collapsed="false">
      <c r="A3048" s="3" t="s">
        <v>102</v>
      </c>
      <c r="B3048" s="3" t="s">
        <v>21</v>
      </c>
      <c r="C3048" s="3" t="s">
        <v>8</v>
      </c>
      <c r="D3048" s="3" t="s">
        <v>23</v>
      </c>
      <c r="E3048" s="3" t="n">
        <v>396.87</v>
      </c>
      <c r="F3048" s="3" t="n">
        <v>1627553</v>
      </c>
      <c r="G3048" s="3" t="n">
        <v>1</v>
      </c>
      <c r="H3048" s="3" t="n">
        <v>1614833.28</v>
      </c>
    </row>
    <row r="3049" customFormat="false" ht="15" hidden="false" customHeight="false" outlineLevel="0" collapsed="false">
      <c r="A3049" s="3" t="s">
        <v>103</v>
      </c>
      <c r="B3049" s="3" t="s">
        <v>21</v>
      </c>
      <c r="C3049" s="3" t="s">
        <v>8</v>
      </c>
      <c r="D3049" s="3" t="s">
        <v>23</v>
      </c>
      <c r="E3049" s="3" t="n">
        <v>406.28</v>
      </c>
      <c r="F3049" s="3" t="n">
        <v>2955444</v>
      </c>
      <c r="G3049" s="3" t="n">
        <v>2</v>
      </c>
      <c r="H3049" s="3" t="n">
        <v>427520.09</v>
      </c>
    </row>
    <row r="3050" customFormat="false" ht="15" hidden="false" customHeight="false" outlineLevel="0" collapsed="false">
      <c r="A3050" s="3" t="s">
        <v>104</v>
      </c>
      <c r="B3050" s="3" t="s">
        <v>21</v>
      </c>
      <c r="C3050" s="3" t="s">
        <v>8</v>
      </c>
      <c r="D3050" s="3" t="s">
        <v>23</v>
      </c>
      <c r="E3050" s="3" t="n">
        <v>411.07</v>
      </c>
      <c r="F3050" s="3" t="n">
        <v>795761</v>
      </c>
      <c r="G3050" s="3" t="n">
        <v>2</v>
      </c>
      <c r="H3050" s="3" t="n">
        <v>2794816.32</v>
      </c>
    </row>
    <row r="3051" customFormat="false" ht="15" hidden="false" customHeight="false" outlineLevel="0" collapsed="false">
      <c r="A3051" s="3" t="s">
        <v>105</v>
      </c>
      <c r="B3051" s="3" t="s">
        <v>21</v>
      </c>
      <c r="C3051" s="3" t="s">
        <v>8</v>
      </c>
      <c r="D3051" s="3" t="s">
        <v>23</v>
      </c>
      <c r="E3051" s="3" t="n">
        <v>400.45</v>
      </c>
      <c r="F3051" s="3" t="n">
        <v>2666030</v>
      </c>
      <c r="G3051" s="3" t="n">
        <v>2</v>
      </c>
      <c r="H3051" s="3" t="n">
        <v>2743499.42</v>
      </c>
    </row>
    <row r="3052" customFormat="false" ht="15" hidden="false" customHeight="false" outlineLevel="0" collapsed="false">
      <c r="A3052" s="3" t="s">
        <v>106</v>
      </c>
      <c r="B3052" s="3" t="s">
        <v>21</v>
      </c>
      <c r="C3052" s="3" t="s">
        <v>8</v>
      </c>
      <c r="D3052" s="3" t="s">
        <v>23</v>
      </c>
      <c r="E3052" s="3" t="n">
        <v>393.86</v>
      </c>
      <c r="F3052" s="3" t="n">
        <v>7191324</v>
      </c>
      <c r="G3052" s="3" t="n">
        <v>3</v>
      </c>
      <c r="H3052" s="3" t="n">
        <v>4842088.78</v>
      </c>
    </row>
    <row r="3053" customFormat="false" ht="15" hidden="false" customHeight="false" outlineLevel="0" collapsed="false">
      <c r="A3053" s="3" t="s">
        <v>107</v>
      </c>
      <c r="B3053" s="3" t="s">
        <v>21</v>
      </c>
      <c r="C3053" s="3" t="s">
        <v>8</v>
      </c>
      <c r="D3053" s="3" t="s">
        <v>23</v>
      </c>
      <c r="E3053" s="3" t="n">
        <v>400.14</v>
      </c>
      <c r="F3053" s="3" t="n">
        <v>5467351</v>
      </c>
      <c r="G3053" s="3" t="n">
        <v>1</v>
      </c>
      <c r="H3053" s="3" t="n">
        <v>1949430.81</v>
      </c>
    </row>
    <row r="3054" customFormat="false" ht="15" hidden="false" customHeight="false" outlineLevel="0" collapsed="false">
      <c r="A3054" s="3" t="s">
        <v>108</v>
      </c>
      <c r="B3054" s="3" t="s">
        <v>21</v>
      </c>
      <c r="C3054" s="3" t="s">
        <v>8</v>
      </c>
      <c r="D3054" s="3" t="s">
        <v>23</v>
      </c>
      <c r="E3054" s="3" t="n">
        <v>401.76</v>
      </c>
      <c r="F3054" s="3" t="n">
        <v>5685548</v>
      </c>
      <c r="G3054" s="3" t="n">
        <v>4</v>
      </c>
      <c r="H3054" s="3" t="n">
        <v>1729231.81</v>
      </c>
    </row>
    <row r="3055" customFormat="false" ht="15" hidden="false" customHeight="false" outlineLevel="0" collapsed="false">
      <c r="A3055" s="3" t="s">
        <v>109</v>
      </c>
      <c r="B3055" s="3" t="s">
        <v>21</v>
      </c>
      <c r="C3055" s="3" t="s">
        <v>8</v>
      </c>
      <c r="D3055" s="3" t="s">
        <v>23</v>
      </c>
      <c r="E3055" s="3" t="n">
        <v>395.86</v>
      </c>
      <c r="F3055" s="3" t="n">
        <v>6015685</v>
      </c>
      <c r="G3055" s="3" t="n">
        <v>2</v>
      </c>
      <c r="H3055" s="3" t="n">
        <v>1879986.87</v>
      </c>
    </row>
    <row r="3056" customFormat="false" ht="15" hidden="false" customHeight="false" outlineLevel="0" collapsed="false">
      <c r="A3056" s="3" t="s">
        <v>110</v>
      </c>
      <c r="B3056" s="3" t="s">
        <v>21</v>
      </c>
      <c r="C3056" s="3" t="s">
        <v>8</v>
      </c>
      <c r="D3056" s="3" t="s">
        <v>23</v>
      </c>
      <c r="E3056" s="3" t="n">
        <v>395.69</v>
      </c>
      <c r="F3056" s="3" t="n">
        <v>2626744</v>
      </c>
      <c r="G3056" s="3" t="n">
        <v>3</v>
      </c>
      <c r="H3056" s="3" t="n">
        <v>3572336.1</v>
      </c>
    </row>
    <row r="3057" customFormat="false" ht="15" hidden="false" customHeight="false" outlineLevel="0" collapsed="false">
      <c r="A3057" s="3" t="s">
        <v>111</v>
      </c>
      <c r="B3057" s="3" t="s">
        <v>21</v>
      </c>
      <c r="C3057" s="3" t="s">
        <v>8</v>
      </c>
      <c r="D3057" s="3" t="s">
        <v>23</v>
      </c>
      <c r="E3057" s="3" t="n">
        <v>387.24</v>
      </c>
      <c r="F3057" s="3" t="n">
        <v>5714602</v>
      </c>
      <c r="G3057" s="3" t="n">
        <v>1</v>
      </c>
      <c r="H3057" s="3" t="n">
        <v>907890.2</v>
      </c>
    </row>
    <row r="3058" customFormat="false" ht="15" hidden="false" customHeight="false" outlineLevel="0" collapsed="false">
      <c r="A3058" s="3" t="s">
        <v>112</v>
      </c>
      <c r="B3058" s="3" t="s">
        <v>21</v>
      </c>
      <c r="C3058" s="3" t="s">
        <v>8</v>
      </c>
      <c r="D3058" s="3" t="s">
        <v>23</v>
      </c>
      <c r="E3058" s="3" t="n">
        <v>389.95</v>
      </c>
      <c r="F3058" s="3" t="n">
        <v>7213970</v>
      </c>
      <c r="G3058" s="3" t="n">
        <v>1</v>
      </c>
      <c r="H3058" s="3" t="n">
        <v>1220178.18</v>
      </c>
    </row>
    <row r="3059" customFormat="false" ht="15" hidden="false" customHeight="false" outlineLevel="0" collapsed="false">
      <c r="A3059" s="3" t="s">
        <v>113</v>
      </c>
      <c r="B3059" s="3" t="s">
        <v>21</v>
      </c>
      <c r="C3059" s="3" t="s">
        <v>8</v>
      </c>
      <c r="D3059" s="3" t="s">
        <v>23</v>
      </c>
      <c r="E3059" s="3" t="n">
        <v>384.36</v>
      </c>
      <c r="F3059" s="3" t="n">
        <v>696634</v>
      </c>
      <c r="G3059" s="3" t="n">
        <v>3</v>
      </c>
      <c r="H3059" s="3" t="n">
        <v>2393028.9</v>
      </c>
    </row>
    <row r="3060" customFormat="false" ht="15" hidden="false" customHeight="false" outlineLevel="0" collapsed="false">
      <c r="A3060" s="3" t="s">
        <v>114</v>
      </c>
      <c r="B3060" s="3" t="s">
        <v>21</v>
      </c>
      <c r="C3060" s="3" t="s">
        <v>8</v>
      </c>
      <c r="D3060" s="3" t="s">
        <v>23</v>
      </c>
      <c r="E3060" s="3" t="n">
        <v>388.44</v>
      </c>
      <c r="F3060" s="3" t="n">
        <v>7726427</v>
      </c>
      <c r="G3060" s="3" t="n">
        <v>2</v>
      </c>
      <c r="H3060" s="3" t="n">
        <v>1897844.25</v>
      </c>
    </row>
    <row r="3061" customFormat="false" ht="15" hidden="false" customHeight="false" outlineLevel="0" collapsed="false">
      <c r="A3061" s="3" t="s">
        <v>115</v>
      </c>
      <c r="B3061" s="3" t="s">
        <v>21</v>
      </c>
      <c r="C3061" s="3" t="s">
        <v>8</v>
      </c>
      <c r="D3061" s="3" t="s">
        <v>23</v>
      </c>
      <c r="E3061" s="3" t="n">
        <v>397.6</v>
      </c>
      <c r="F3061" s="3" t="n">
        <v>3383558</v>
      </c>
      <c r="G3061" s="3" t="n">
        <v>2</v>
      </c>
      <c r="H3061" s="3" t="n">
        <v>2039151.06</v>
      </c>
    </row>
    <row r="3062" customFormat="false" ht="15" hidden="false" customHeight="false" outlineLevel="0" collapsed="false">
      <c r="A3062" s="3" t="s">
        <v>116</v>
      </c>
      <c r="B3062" s="3" t="s">
        <v>21</v>
      </c>
      <c r="C3062" s="3" t="s">
        <v>8</v>
      </c>
      <c r="D3062" s="3" t="s">
        <v>23</v>
      </c>
      <c r="E3062" s="3" t="n">
        <v>401.61</v>
      </c>
      <c r="F3062" s="3" t="n">
        <v>4293541</v>
      </c>
      <c r="G3062" s="3" t="n">
        <v>5</v>
      </c>
      <c r="H3062" s="3" t="n">
        <v>4853317.35</v>
      </c>
    </row>
    <row r="3063" customFormat="false" ht="15" hidden="false" customHeight="false" outlineLevel="0" collapsed="false">
      <c r="A3063" s="3" t="s">
        <v>117</v>
      </c>
      <c r="B3063" s="3" t="s">
        <v>21</v>
      </c>
      <c r="C3063" s="3" t="s">
        <v>8</v>
      </c>
      <c r="D3063" s="3" t="s">
        <v>23</v>
      </c>
      <c r="E3063" s="3" t="n">
        <v>400.89</v>
      </c>
      <c r="F3063" s="3" t="n">
        <v>4204303</v>
      </c>
      <c r="G3063" s="3" t="n">
        <v>1</v>
      </c>
      <c r="H3063" s="3" t="n">
        <v>1717914.1</v>
      </c>
    </row>
    <row r="3064" customFormat="false" ht="15" hidden="false" customHeight="false" outlineLevel="0" collapsed="false">
      <c r="A3064" s="3" t="s">
        <v>118</v>
      </c>
      <c r="B3064" s="3" t="s">
        <v>21</v>
      </c>
      <c r="C3064" s="3" t="s">
        <v>8</v>
      </c>
      <c r="D3064" s="3" t="s">
        <v>23</v>
      </c>
      <c r="E3064" s="3" t="n">
        <v>396.9</v>
      </c>
      <c r="F3064" s="3" t="n">
        <v>5611720</v>
      </c>
      <c r="G3064" s="3" t="n">
        <v>1</v>
      </c>
      <c r="H3064" s="3" t="n">
        <v>1776409.6</v>
      </c>
    </row>
    <row r="3065" customFormat="false" ht="15" hidden="false" customHeight="false" outlineLevel="0" collapsed="false">
      <c r="A3065" s="3" t="s">
        <v>119</v>
      </c>
      <c r="B3065" s="3" t="s">
        <v>21</v>
      </c>
      <c r="C3065" s="3" t="s">
        <v>8</v>
      </c>
      <c r="D3065" s="3" t="s">
        <v>23</v>
      </c>
      <c r="E3065" s="3" t="n">
        <v>407.26</v>
      </c>
      <c r="F3065" s="3" t="n">
        <v>5716262</v>
      </c>
      <c r="G3065" s="3" t="n">
        <v>2</v>
      </c>
      <c r="H3065" s="3" t="n">
        <v>1725184.6</v>
      </c>
    </row>
    <row r="3066" customFormat="false" ht="15" hidden="false" customHeight="false" outlineLevel="0" collapsed="false">
      <c r="A3066" s="3" t="s">
        <v>120</v>
      </c>
      <c r="B3066" s="3" t="s">
        <v>21</v>
      </c>
      <c r="C3066" s="3" t="s">
        <v>8</v>
      </c>
      <c r="D3066" s="3" t="s">
        <v>23</v>
      </c>
      <c r="E3066" s="3" t="n">
        <v>407.41</v>
      </c>
      <c r="F3066" s="3" t="n">
        <v>6166753</v>
      </c>
      <c r="G3066" s="3" t="n">
        <v>1</v>
      </c>
      <c r="H3066" s="3" t="n">
        <v>1328705.82</v>
      </c>
    </row>
    <row r="3067" customFormat="false" ht="15" hidden="false" customHeight="false" outlineLevel="0" collapsed="false">
      <c r="A3067" s="3" t="s">
        <v>121</v>
      </c>
      <c r="B3067" s="3" t="s">
        <v>21</v>
      </c>
      <c r="C3067" s="3" t="s">
        <v>8</v>
      </c>
      <c r="D3067" s="3" t="s">
        <v>23</v>
      </c>
      <c r="E3067" s="3" t="n">
        <v>398.39</v>
      </c>
      <c r="F3067" s="3" t="n">
        <v>5547584</v>
      </c>
      <c r="G3067" s="3" t="n">
        <v>1</v>
      </c>
      <c r="H3067" s="3" t="n">
        <v>1171207.8</v>
      </c>
    </row>
    <row r="3068" customFormat="false" ht="15" hidden="false" customHeight="false" outlineLevel="0" collapsed="false">
      <c r="A3068" s="3" t="s">
        <v>122</v>
      </c>
      <c r="B3068" s="3" t="s">
        <v>21</v>
      </c>
      <c r="C3068" s="3" t="s">
        <v>8</v>
      </c>
      <c r="D3068" s="3" t="s">
        <v>23</v>
      </c>
      <c r="E3068" s="3" t="n">
        <v>405.85</v>
      </c>
      <c r="F3068" s="3" t="n">
        <v>6098545</v>
      </c>
      <c r="G3068" s="3" t="n">
        <v>3</v>
      </c>
      <c r="H3068" s="3" t="n">
        <v>3047000.09</v>
      </c>
    </row>
    <row r="3069" customFormat="false" ht="15" hidden="false" customHeight="false" outlineLevel="0" collapsed="false">
      <c r="A3069" s="3" t="s">
        <v>123</v>
      </c>
      <c r="B3069" s="3" t="s">
        <v>21</v>
      </c>
      <c r="C3069" s="3" t="s">
        <v>8</v>
      </c>
      <c r="D3069" s="3" t="s">
        <v>23</v>
      </c>
      <c r="E3069" s="3" t="n">
        <v>409.42</v>
      </c>
      <c r="F3069" s="3" t="n">
        <v>3455502</v>
      </c>
      <c r="G3069" s="3" t="n">
        <v>3</v>
      </c>
      <c r="H3069" s="3" t="n">
        <v>2155810.53</v>
      </c>
    </row>
    <row r="3070" customFormat="false" ht="15" hidden="false" customHeight="false" outlineLevel="0" collapsed="false">
      <c r="A3070" s="3" t="s">
        <v>124</v>
      </c>
      <c r="B3070" s="3" t="s">
        <v>21</v>
      </c>
      <c r="C3070" s="3" t="s">
        <v>8</v>
      </c>
      <c r="D3070" s="3" t="s">
        <v>23</v>
      </c>
      <c r="E3070" s="3" t="n">
        <v>404.87</v>
      </c>
      <c r="F3070" s="3" t="n">
        <v>1892666</v>
      </c>
      <c r="G3070" s="3" t="n">
        <v>1</v>
      </c>
      <c r="H3070" s="3" t="n">
        <v>357016.44</v>
      </c>
    </row>
    <row r="3071" customFormat="false" ht="15" hidden="false" customHeight="false" outlineLevel="0" collapsed="false">
      <c r="A3071" s="3" t="s">
        <v>125</v>
      </c>
      <c r="B3071" s="3" t="s">
        <v>21</v>
      </c>
      <c r="C3071" s="3" t="s">
        <v>8</v>
      </c>
      <c r="D3071" s="3" t="s">
        <v>23</v>
      </c>
      <c r="E3071" s="3" t="n">
        <v>405.35</v>
      </c>
      <c r="F3071" s="3" t="n">
        <v>6421513</v>
      </c>
      <c r="G3071" s="3" t="n">
        <v>4</v>
      </c>
      <c r="H3071" s="3" t="n">
        <v>3146115.73</v>
      </c>
    </row>
    <row r="3072" customFormat="false" ht="15" hidden="false" customHeight="false" outlineLevel="0" collapsed="false">
      <c r="A3072" s="3" t="s">
        <v>126</v>
      </c>
      <c r="B3072" s="3" t="s">
        <v>21</v>
      </c>
      <c r="C3072" s="3" t="s">
        <v>8</v>
      </c>
      <c r="D3072" s="3" t="s">
        <v>23</v>
      </c>
      <c r="E3072" s="3" t="n">
        <v>423.41</v>
      </c>
      <c r="F3072" s="3" t="n">
        <v>4596365</v>
      </c>
      <c r="G3072" s="3" t="n">
        <v>2</v>
      </c>
      <c r="H3072" s="3" t="n">
        <v>2211010.08</v>
      </c>
    </row>
    <row r="3073" customFormat="false" ht="15" hidden="false" customHeight="false" outlineLevel="0" collapsed="false">
      <c r="A3073" s="3" t="s">
        <v>127</v>
      </c>
      <c r="B3073" s="3" t="s">
        <v>21</v>
      </c>
      <c r="C3073" s="3" t="s">
        <v>8</v>
      </c>
      <c r="D3073" s="3" t="s">
        <v>23</v>
      </c>
      <c r="E3073" s="3" t="n">
        <v>431.61</v>
      </c>
      <c r="F3073" s="3" t="n">
        <v>5633519</v>
      </c>
      <c r="G3073" s="3" t="n">
        <v>2</v>
      </c>
      <c r="H3073" s="3" t="n">
        <v>2845037.87</v>
      </c>
    </row>
    <row r="3074" customFormat="false" ht="15" hidden="false" customHeight="false" outlineLevel="0" collapsed="false">
      <c r="A3074" s="3" t="s">
        <v>128</v>
      </c>
      <c r="B3074" s="3" t="s">
        <v>21</v>
      </c>
      <c r="C3074" s="3" t="s">
        <v>8</v>
      </c>
      <c r="D3074" s="3" t="s">
        <v>23</v>
      </c>
      <c r="E3074" s="3" t="n">
        <v>425.84</v>
      </c>
      <c r="F3074" s="3" t="n">
        <v>5918156</v>
      </c>
      <c r="G3074" s="3" t="n">
        <v>3</v>
      </c>
      <c r="H3074" s="3" t="n">
        <v>4301237.34</v>
      </c>
    </row>
    <row r="3075" customFormat="false" ht="15" hidden="false" customHeight="false" outlineLevel="0" collapsed="false">
      <c r="A3075" s="3" t="s">
        <v>129</v>
      </c>
      <c r="B3075" s="3" t="s">
        <v>21</v>
      </c>
      <c r="C3075" s="3" t="s">
        <v>8</v>
      </c>
      <c r="D3075" s="3" t="s">
        <v>23</v>
      </c>
      <c r="E3075" s="3" t="n">
        <v>430.32</v>
      </c>
      <c r="F3075" s="3" t="n">
        <v>1788928</v>
      </c>
      <c r="G3075" s="3" t="n">
        <v>6</v>
      </c>
      <c r="H3075" s="3" t="n">
        <v>5705844.95</v>
      </c>
    </row>
    <row r="3076" customFormat="false" ht="15" hidden="false" customHeight="false" outlineLevel="0" collapsed="false">
      <c r="A3076" s="3" t="s">
        <v>130</v>
      </c>
      <c r="B3076" s="3" t="s">
        <v>21</v>
      </c>
      <c r="C3076" s="3" t="s">
        <v>8</v>
      </c>
      <c r="D3076" s="3" t="s">
        <v>23</v>
      </c>
      <c r="E3076" s="3" t="n">
        <v>428.42</v>
      </c>
      <c r="F3076" s="3" t="n">
        <v>3074937</v>
      </c>
      <c r="G3076" s="3" t="n">
        <v>0</v>
      </c>
      <c r="H3076" s="3" t="n">
        <v>0</v>
      </c>
    </row>
    <row r="3077" customFormat="false" ht="15" hidden="false" customHeight="false" outlineLevel="0" collapsed="false">
      <c r="A3077" s="3" t="s">
        <v>131</v>
      </c>
      <c r="B3077" s="3" t="s">
        <v>21</v>
      </c>
      <c r="C3077" s="3" t="s">
        <v>8</v>
      </c>
      <c r="D3077" s="3" t="s">
        <v>23</v>
      </c>
      <c r="E3077" s="3" t="n">
        <v>419.39</v>
      </c>
      <c r="F3077" s="3" t="n">
        <v>1296579</v>
      </c>
      <c r="G3077" s="3" t="n">
        <v>3</v>
      </c>
      <c r="H3077" s="3" t="n">
        <v>2123346.24</v>
      </c>
    </row>
    <row r="3078" customFormat="false" ht="15" hidden="false" customHeight="false" outlineLevel="0" collapsed="false">
      <c r="A3078" s="3" t="s">
        <v>132</v>
      </c>
      <c r="B3078" s="3" t="s">
        <v>21</v>
      </c>
      <c r="C3078" s="3" t="s">
        <v>8</v>
      </c>
      <c r="D3078" s="3" t="s">
        <v>23</v>
      </c>
      <c r="E3078" s="3" t="n">
        <v>412.28</v>
      </c>
      <c r="F3078" s="3" t="n">
        <v>5343656</v>
      </c>
      <c r="G3078" s="3" t="n">
        <v>1</v>
      </c>
      <c r="H3078" s="3" t="n">
        <v>1002348.24</v>
      </c>
    </row>
    <row r="3079" customFormat="false" ht="15" hidden="false" customHeight="false" outlineLevel="0" collapsed="false">
      <c r="A3079" s="3" t="s">
        <v>133</v>
      </c>
      <c r="B3079" s="3" t="s">
        <v>21</v>
      </c>
      <c r="C3079" s="3" t="s">
        <v>8</v>
      </c>
      <c r="D3079" s="3" t="s">
        <v>23</v>
      </c>
      <c r="E3079" s="3" t="n">
        <v>393.95</v>
      </c>
      <c r="F3079" s="3" t="n">
        <v>2903310</v>
      </c>
      <c r="G3079" s="3" t="n">
        <v>5</v>
      </c>
      <c r="H3079" s="3" t="n">
        <v>2964455.99</v>
      </c>
    </row>
    <row r="3080" customFormat="false" ht="15" hidden="false" customHeight="false" outlineLevel="0" collapsed="false">
      <c r="A3080" s="3" t="s">
        <v>134</v>
      </c>
      <c r="B3080" s="3" t="s">
        <v>21</v>
      </c>
      <c r="C3080" s="3" t="s">
        <v>8</v>
      </c>
      <c r="D3080" s="3" t="s">
        <v>23</v>
      </c>
      <c r="E3080" s="3" t="n">
        <v>391.94</v>
      </c>
      <c r="F3080" s="3" t="n">
        <v>2181550</v>
      </c>
      <c r="G3080" s="3" t="n">
        <v>4</v>
      </c>
      <c r="H3080" s="3" t="n">
        <v>4880151.8</v>
      </c>
    </row>
    <row r="3081" customFormat="false" ht="15" hidden="false" customHeight="false" outlineLevel="0" collapsed="false">
      <c r="A3081" s="3" t="s">
        <v>135</v>
      </c>
      <c r="B3081" s="3" t="s">
        <v>21</v>
      </c>
      <c r="C3081" s="3" t="s">
        <v>8</v>
      </c>
      <c r="D3081" s="3" t="s">
        <v>23</v>
      </c>
      <c r="E3081" s="3" t="n">
        <v>395.45</v>
      </c>
      <c r="F3081" s="3" t="n">
        <v>4827234</v>
      </c>
      <c r="G3081" s="3" t="n">
        <v>2</v>
      </c>
      <c r="H3081" s="3" t="n">
        <v>1816403.32</v>
      </c>
    </row>
    <row r="3082" customFormat="false" ht="15" hidden="false" customHeight="false" outlineLevel="0" collapsed="false">
      <c r="A3082" s="3" t="s">
        <v>136</v>
      </c>
      <c r="B3082" s="3" t="s">
        <v>21</v>
      </c>
      <c r="C3082" s="3" t="s">
        <v>8</v>
      </c>
      <c r="D3082" s="3" t="s">
        <v>23</v>
      </c>
      <c r="E3082" s="3" t="n">
        <v>404.96</v>
      </c>
      <c r="F3082" s="3" t="n">
        <v>4131868</v>
      </c>
      <c r="G3082" s="3" t="n">
        <v>0</v>
      </c>
      <c r="H3082" s="3" t="n">
        <v>0</v>
      </c>
    </row>
    <row r="3083" customFormat="false" ht="15" hidden="false" customHeight="false" outlineLevel="0" collapsed="false">
      <c r="A3083" s="3" t="s">
        <v>137</v>
      </c>
      <c r="B3083" s="3" t="s">
        <v>21</v>
      </c>
      <c r="C3083" s="3" t="s">
        <v>8</v>
      </c>
      <c r="D3083" s="3" t="s">
        <v>23</v>
      </c>
      <c r="E3083" s="3" t="n">
        <v>413.53</v>
      </c>
      <c r="F3083" s="3" t="n">
        <v>782679</v>
      </c>
      <c r="G3083" s="3" t="n">
        <v>2</v>
      </c>
      <c r="H3083" s="3" t="n">
        <v>1024167.93</v>
      </c>
    </row>
    <row r="3084" customFormat="false" ht="15" hidden="false" customHeight="false" outlineLevel="0" collapsed="false">
      <c r="A3084" s="3" t="s">
        <v>138</v>
      </c>
      <c r="B3084" s="3" t="s">
        <v>21</v>
      </c>
      <c r="C3084" s="3" t="s">
        <v>8</v>
      </c>
      <c r="D3084" s="3" t="s">
        <v>23</v>
      </c>
      <c r="E3084" s="3" t="n">
        <v>416.26</v>
      </c>
      <c r="F3084" s="3" t="n">
        <v>2939344</v>
      </c>
      <c r="G3084" s="3" t="n">
        <v>6</v>
      </c>
      <c r="H3084" s="3" t="n">
        <v>7661549.58</v>
      </c>
    </row>
    <row r="3085" customFormat="false" ht="15" hidden="false" customHeight="false" outlineLevel="0" collapsed="false">
      <c r="A3085" s="3" t="s">
        <v>139</v>
      </c>
      <c r="B3085" s="3" t="s">
        <v>21</v>
      </c>
      <c r="C3085" s="3" t="s">
        <v>8</v>
      </c>
      <c r="D3085" s="3" t="s">
        <v>23</v>
      </c>
      <c r="E3085" s="3" t="n">
        <v>409.98</v>
      </c>
      <c r="F3085" s="3" t="n">
        <v>3245825</v>
      </c>
      <c r="G3085" s="3" t="n">
        <v>2</v>
      </c>
      <c r="H3085" s="3" t="n">
        <v>2235243.31</v>
      </c>
    </row>
    <row r="3086" customFormat="false" ht="15" hidden="false" customHeight="false" outlineLevel="0" collapsed="false">
      <c r="A3086" s="3" t="s">
        <v>140</v>
      </c>
      <c r="B3086" s="3" t="s">
        <v>21</v>
      </c>
      <c r="C3086" s="3" t="s">
        <v>8</v>
      </c>
      <c r="D3086" s="3" t="s">
        <v>23</v>
      </c>
      <c r="E3086" s="3" t="n">
        <v>411.96</v>
      </c>
      <c r="F3086" s="3" t="n">
        <v>6844065</v>
      </c>
      <c r="G3086" s="3" t="n">
        <v>0</v>
      </c>
      <c r="H3086" s="3" t="n">
        <v>0</v>
      </c>
    </row>
    <row r="3087" customFormat="false" ht="15" hidden="false" customHeight="false" outlineLevel="0" collapsed="false">
      <c r="A3087" s="3" t="s">
        <v>141</v>
      </c>
      <c r="B3087" s="3" t="s">
        <v>21</v>
      </c>
      <c r="C3087" s="3" t="s">
        <v>8</v>
      </c>
      <c r="D3087" s="3" t="s">
        <v>23</v>
      </c>
      <c r="E3087" s="3" t="n">
        <v>406.66</v>
      </c>
      <c r="F3087" s="3" t="n">
        <v>7698501</v>
      </c>
      <c r="G3087" s="3" t="n">
        <v>3</v>
      </c>
      <c r="H3087" s="3" t="n">
        <v>724846.18</v>
      </c>
    </row>
    <row r="3088" customFormat="false" ht="15" hidden="false" customHeight="false" outlineLevel="0" collapsed="false">
      <c r="A3088" s="3" t="s">
        <v>142</v>
      </c>
      <c r="B3088" s="3" t="s">
        <v>21</v>
      </c>
      <c r="C3088" s="3" t="s">
        <v>8</v>
      </c>
      <c r="D3088" s="3" t="s">
        <v>23</v>
      </c>
      <c r="E3088" s="3" t="n">
        <v>405.94</v>
      </c>
      <c r="F3088" s="3" t="n">
        <v>5324840</v>
      </c>
      <c r="G3088" s="3" t="n">
        <v>0</v>
      </c>
      <c r="H3088" s="3" t="n">
        <v>0</v>
      </c>
    </row>
    <row r="3089" customFormat="false" ht="15" hidden="false" customHeight="false" outlineLevel="0" collapsed="false">
      <c r="A3089" s="3" t="s">
        <v>143</v>
      </c>
      <c r="B3089" s="3" t="s">
        <v>21</v>
      </c>
      <c r="C3089" s="3" t="s">
        <v>8</v>
      </c>
      <c r="D3089" s="3" t="s">
        <v>23</v>
      </c>
      <c r="E3089" s="3" t="n">
        <v>419.9</v>
      </c>
      <c r="F3089" s="3" t="n">
        <v>3924747</v>
      </c>
      <c r="G3089" s="3" t="n">
        <v>1</v>
      </c>
      <c r="H3089" s="3" t="n">
        <v>764219.52</v>
      </c>
    </row>
    <row r="3090" customFormat="false" ht="15" hidden="false" customHeight="false" outlineLevel="0" collapsed="false">
      <c r="A3090" s="3" t="s">
        <v>144</v>
      </c>
      <c r="B3090" s="3" t="s">
        <v>21</v>
      </c>
      <c r="C3090" s="3" t="s">
        <v>8</v>
      </c>
      <c r="D3090" s="3" t="s">
        <v>23</v>
      </c>
      <c r="E3090" s="3" t="n">
        <v>431.74</v>
      </c>
      <c r="F3090" s="3" t="n">
        <v>4938011</v>
      </c>
      <c r="G3090" s="3" t="n">
        <v>3</v>
      </c>
      <c r="H3090" s="3" t="n">
        <v>3490630.76</v>
      </c>
    </row>
    <row r="3091" customFormat="false" ht="15" hidden="false" customHeight="false" outlineLevel="0" collapsed="false">
      <c r="A3091" s="3" t="s">
        <v>145</v>
      </c>
      <c r="B3091" s="3" t="s">
        <v>21</v>
      </c>
      <c r="C3091" s="3" t="s">
        <v>8</v>
      </c>
      <c r="D3091" s="3" t="s">
        <v>23</v>
      </c>
      <c r="E3091" s="3" t="n">
        <v>429.15</v>
      </c>
      <c r="F3091" s="3" t="n">
        <v>2537615</v>
      </c>
      <c r="G3091" s="3" t="n">
        <v>2</v>
      </c>
      <c r="H3091" s="3" t="n">
        <v>689472.39</v>
      </c>
    </row>
    <row r="3092" customFormat="false" ht="15" hidden="false" customHeight="false" outlineLevel="0" collapsed="false">
      <c r="A3092" s="3" t="s">
        <v>146</v>
      </c>
      <c r="B3092" s="3" t="s">
        <v>21</v>
      </c>
      <c r="C3092" s="3" t="s">
        <v>8</v>
      </c>
      <c r="D3092" s="3" t="s">
        <v>23</v>
      </c>
      <c r="E3092" s="3" t="n">
        <v>429.72</v>
      </c>
      <c r="F3092" s="3" t="n">
        <v>6923400</v>
      </c>
      <c r="G3092" s="3" t="n">
        <v>0</v>
      </c>
      <c r="H3092" s="3" t="n">
        <v>0</v>
      </c>
    </row>
    <row r="3093" customFormat="false" ht="15" hidden="false" customHeight="false" outlineLevel="0" collapsed="false">
      <c r="A3093" s="3" t="s">
        <v>147</v>
      </c>
      <c r="B3093" s="3" t="s">
        <v>21</v>
      </c>
      <c r="C3093" s="3" t="s">
        <v>8</v>
      </c>
      <c r="D3093" s="3" t="s">
        <v>23</v>
      </c>
      <c r="E3093" s="3" t="n">
        <v>427.16</v>
      </c>
      <c r="F3093" s="3" t="n">
        <v>6570438</v>
      </c>
      <c r="G3093" s="3" t="n">
        <v>0</v>
      </c>
      <c r="H3093" s="3" t="n">
        <v>0</v>
      </c>
    </row>
    <row r="3094" customFormat="false" ht="15" hidden="false" customHeight="false" outlineLevel="0" collapsed="false">
      <c r="A3094" s="3" t="s">
        <v>148</v>
      </c>
      <c r="B3094" s="3" t="s">
        <v>21</v>
      </c>
      <c r="C3094" s="3" t="s">
        <v>8</v>
      </c>
      <c r="D3094" s="3" t="s">
        <v>23</v>
      </c>
      <c r="E3094" s="3" t="n">
        <v>431</v>
      </c>
      <c r="F3094" s="3" t="n">
        <v>6296941</v>
      </c>
      <c r="G3094" s="3" t="n">
        <v>0</v>
      </c>
      <c r="H3094" s="3" t="n">
        <v>0</v>
      </c>
    </row>
    <row r="3095" customFormat="false" ht="15" hidden="false" customHeight="false" outlineLevel="0" collapsed="false">
      <c r="A3095" s="3" t="s">
        <v>149</v>
      </c>
      <c r="B3095" s="3" t="s">
        <v>21</v>
      </c>
      <c r="C3095" s="3" t="s">
        <v>8</v>
      </c>
      <c r="D3095" s="3" t="s">
        <v>23</v>
      </c>
      <c r="E3095" s="3" t="n">
        <v>417.37</v>
      </c>
      <c r="F3095" s="3" t="n">
        <v>1756923</v>
      </c>
      <c r="G3095" s="3" t="n">
        <v>1</v>
      </c>
      <c r="H3095" s="3" t="n">
        <v>884091.15</v>
      </c>
    </row>
    <row r="3096" customFormat="false" ht="15" hidden="false" customHeight="false" outlineLevel="0" collapsed="false">
      <c r="A3096" s="3" t="s">
        <v>150</v>
      </c>
      <c r="B3096" s="3" t="s">
        <v>21</v>
      </c>
      <c r="C3096" s="3" t="s">
        <v>8</v>
      </c>
      <c r="D3096" s="3" t="s">
        <v>23</v>
      </c>
      <c r="E3096" s="3" t="n">
        <v>416.93</v>
      </c>
      <c r="F3096" s="3" t="n">
        <v>6056014</v>
      </c>
      <c r="G3096" s="3" t="n">
        <v>1</v>
      </c>
      <c r="H3096" s="3" t="n">
        <v>1889356.5</v>
      </c>
    </row>
    <row r="3097" customFormat="false" ht="15" hidden="false" customHeight="false" outlineLevel="0" collapsed="false">
      <c r="A3097" s="3" t="s">
        <v>151</v>
      </c>
      <c r="B3097" s="3" t="s">
        <v>21</v>
      </c>
      <c r="C3097" s="3" t="s">
        <v>8</v>
      </c>
      <c r="D3097" s="3" t="s">
        <v>23</v>
      </c>
      <c r="E3097" s="3" t="n">
        <v>412.49</v>
      </c>
      <c r="F3097" s="3" t="n">
        <v>6474518</v>
      </c>
      <c r="G3097" s="3" t="n">
        <v>0</v>
      </c>
      <c r="H3097" s="3" t="n">
        <v>0</v>
      </c>
    </row>
    <row r="3098" customFormat="false" ht="15" hidden="false" customHeight="false" outlineLevel="0" collapsed="false">
      <c r="A3098" s="3" t="s">
        <v>152</v>
      </c>
      <c r="B3098" s="3" t="s">
        <v>21</v>
      </c>
      <c r="C3098" s="3" t="s">
        <v>8</v>
      </c>
      <c r="D3098" s="3" t="s">
        <v>23</v>
      </c>
      <c r="E3098" s="3" t="n">
        <v>404.49</v>
      </c>
      <c r="F3098" s="3" t="n">
        <v>1833313</v>
      </c>
      <c r="G3098" s="3" t="n">
        <v>1</v>
      </c>
      <c r="H3098" s="3" t="n">
        <v>430853.4</v>
      </c>
    </row>
    <row r="3099" customFormat="false" ht="15" hidden="false" customHeight="false" outlineLevel="0" collapsed="false">
      <c r="A3099" s="3" t="s">
        <v>153</v>
      </c>
      <c r="B3099" s="3" t="s">
        <v>21</v>
      </c>
      <c r="C3099" s="3" t="s">
        <v>8</v>
      </c>
      <c r="D3099" s="3" t="s">
        <v>23</v>
      </c>
      <c r="E3099" s="3" t="n">
        <v>417.24</v>
      </c>
      <c r="F3099" s="3" t="n">
        <v>3710804</v>
      </c>
      <c r="G3099" s="3" t="n">
        <v>0</v>
      </c>
      <c r="H3099" s="3" t="n">
        <v>0</v>
      </c>
    </row>
    <row r="3100" customFormat="false" ht="15" hidden="false" customHeight="false" outlineLevel="0" collapsed="false">
      <c r="A3100" s="3" t="s">
        <v>154</v>
      </c>
      <c r="B3100" s="3" t="s">
        <v>21</v>
      </c>
      <c r="C3100" s="3" t="s">
        <v>8</v>
      </c>
      <c r="D3100" s="3" t="s">
        <v>23</v>
      </c>
      <c r="E3100" s="3" t="n">
        <v>431.04</v>
      </c>
      <c r="F3100" s="3" t="n">
        <v>7118674</v>
      </c>
      <c r="G3100" s="3" t="n">
        <v>3</v>
      </c>
      <c r="H3100" s="3" t="n">
        <v>3723654.55</v>
      </c>
    </row>
    <row r="3101" customFormat="false" ht="15" hidden="false" customHeight="false" outlineLevel="0" collapsed="false">
      <c r="A3101" s="3" t="s">
        <v>155</v>
      </c>
      <c r="B3101" s="3" t="s">
        <v>21</v>
      </c>
      <c r="C3101" s="3" t="s">
        <v>8</v>
      </c>
      <c r="D3101" s="3" t="s">
        <v>23</v>
      </c>
      <c r="E3101" s="3" t="n">
        <v>444.6</v>
      </c>
      <c r="F3101" s="3" t="n">
        <v>2240671</v>
      </c>
      <c r="G3101" s="3" t="n">
        <v>2</v>
      </c>
      <c r="H3101" s="3" t="n">
        <v>1774511.37</v>
      </c>
    </row>
    <row r="3102" customFormat="false" ht="15" hidden="false" customHeight="false" outlineLevel="0" collapsed="false">
      <c r="A3102" s="3" t="s">
        <v>156</v>
      </c>
      <c r="B3102" s="3" t="s">
        <v>21</v>
      </c>
      <c r="C3102" s="3" t="s">
        <v>8</v>
      </c>
      <c r="D3102" s="3" t="s">
        <v>23</v>
      </c>
      <c r="E3102" s="3" t="n">
        <v>448.54</v>
      </c>
      <c r="F3102" s="3" t="n">
        <v>7123130</v>
      </c>
      <c r="G3102" s="3" t="n">
        <v>2</v>
      </c>
      <c r="H3102" s="3" t="n">
        <v>1458699.61</v>
      </c>
    </row>
    <row r="3103" customFormat="false" ht="15" hidden="false" customHeight="false" outlineLevel="0" collapsed="false">
      <c r="A3103" s="3" t="s">
        <v>157</v>
      </c>
      <c r="B3103" s="3" t="s">
        <v>21</v>
      </c>
      <c r="C3103" s="3" t="s">
        <v>8</v>
      </c>
      <c r="D3103" s="3" t="s">
        <v>23</v>
      </c>
      <c r="E3103" s="3" t="n">
        <v>455.39</v>
      </c>
      <c r="F3103" s="3" t="n">
        <v>3049473</v>
      </c>
      <c r="G3103" s="3" t="n">
        <v>4</v>
      </c>
      <c r="H3103" s="3" t="n">
        <v>3938932.3</v>
      </c>
    </row>
    <row r="3104" customFormat="false" ht="15" hidden="false" customHeight="false" outlineLevel="0" collapsed="false">
      <c r="A3104" s="3" t="s">
        <v>158</v>
      </c>
      <c r="B3104" s="3" t="s">
        <v>21</v>
      </c>
      <c r="C3104" s="3" t="s">
        <v>8</v>
      </c>
      <c r="D3104" s="3" t="s">
        <v>23</v>
      </c>
      <c r="E3104" s="3" t="n">
        <v>442.5</v>
      </c>
      <c r="F3104" s="3" t="n">
        <v>4666595</v>
      </c>
      <c r="G3104" s="3" t="n">
        <v>3</v>
      </c>
      <c r="H3104" s="3" t="n">
        <v>3802742.44</v>
      </c>
    </row>
    <row r="3105" customFormat="false" ht="15" hidden="false" customHeight="false" outlineLevel="0" collapsed="false">
      <c r="A3105" s="3" t="s">
        <v>159</v>
      </c>
      <c r="B3105" s="3" t="s">
        <v>21</v>
      </c>
      <c r="C3105" s="3" t="s">
        <v>8</v>
      </c>
      <c r="D3105" s="3" t="s">
        <v>23</v>
      </c>
      <c r="E3105" s="3" t="n">
        <v>444.13</v>
      </c>
      <c r="F3105" s="3" t="n">
        <v>3373006</v>
      </c>
      <c r="G3105" s="3" t="n">
        <v>4</v>
      </c>
      <c r="H3105" s="3" t="n">
        <v>5763199.82</v>
      </c>
    </row>
    <row r="3106" customFormat="false" ht="15" hidden="false" customHeight="false" outlineLevel="0" collapsed="false">
      <c r="A3106" s="3" t="s">
        <v>160</v>
      </c>
      <c r="B3106" s="3" t="s">
        <v>21</v>
      </c>
      <c r="C3106" s="3" t="s">
        <v>8</v>
      </c>
      <c r="D3106" s="3" t="s">
        <v>23</v>
      </c>
      <c r="E3106" s="3" t="n">
        <v>447.59</v>
      </c>
      <c r="F3106" s="3" t="n">
        <v>4246883</v>
      </c>
      <c r="G3106" s="3" t="n">
        <v>1</v>
      </c>
      <c r="H3106" s="3" t="n">
        <v>2075919.3</v>
      </c>
    </row>
    <row r="3107" customFormat="false" ht="15" hidden="false" customHeight="false" outlineLevel="0" collapsed="false">
      <c r="A3107" s="3" t="s">
        <v>161</v>
      </c>
      <c r="B3107" s="3" t="s">
        <v>21</v>
      </c>
      <c r="C3107" s="3" t="s">
        <v>8</v>
      </c>
      <c r="D3107" s="3" t="s">
        <v>23</v>
      </c>
      <c r="E3107" s="3" t="n">
        <v>462.19</v>
      </c>
      <c r="F3107" s="3" t="n">
        <v>3807978</v>
      </c>
      <c r="G3107" s="3" t="n">
        <v>1</v>
      </c>
      <c r="H3107" s="3" t="n">
        <v>796121.2</v>
      </c>
    </row>
    <row r="3108" customFormat="false" ht="15" hidden="false" customHeight="false" outlineLevel="0" collapsed="false">
      <c r="A3108" s="3" t="s">
        <v>162</v>
      </c>
      <c r="B3108" s="3" t="s">
        <v>21</v>
      </c>
      <c r="C3108" s="3" t="s">
        <v>8</v>
      </c>
      <c r="D3108" s="3" t="s">
        <v>23</v>
      </c>
      <c r="E3108" s="3" t="n">
        <v>441.81</v>
      </c>
      <c r="F3108" s="3" t="n">
        <v>547740</v>
      </c>
      <c r="G3108" s="3" t="n">
        <v>3</v>
      </c>
      <c r="H3108" s="3" t="n">
        <v>2915082.99</v>
      </c>
    </row>
    <row r="3109" customFormat="false" ht="15" hidden="false" customHeight="false" outlineLevel="0" collapsed="false">
      <c r="A3109" s="3" t="s">
        <v>163</v>
      </c>
      <c r="B3109" s="3" t="s">
        <v>21</v>
      </c>
      <c r="C3109" s="3" t="s">
        <v>8</v>
      </c>
      <c r="D3109" s="3" t="s">
        <v>23</v>
      </c>
      <c r="E3109" s="3" t="n">
        <v>435.53</v>
      </c>
      <c r="F3109" s="3" t="n">
        <v>2068631</v>
      </c>
      <c r="G3109" s="3" t="n">
        <v>2</v>
      </c>
      <c r="H3109" s="3" t="n">
        <v>3549328.18</v>
      </c>
    </row>
    <row r="3110" customFormat="false" ht="15" hidden="false" customHeight="false" outlineLevel="0" collapsed="false">
      <c r="A3110" s="3" t="s">
        <v>164</v>
      </c>
      <c r="B3110" s="3" t="s">
        <v>21</v>
      </c>
      <c r="C3110" s="3" t="s">
        <v>8</v>
      </c>
      <c r="D3110" s="3" t="s">
        <v>23</v>
      </c>
      <c r="E3110" s="3" t="n">
        <v>442.67</v>
      </c>
      <c r="F3110" s="3" t="n">
        <v>1796554</v>
      </c>
      <c r="G3110" s="3" t="n">
        <v>3</v>
      </c>
      <c r="H3110" s="3" t="n">
        <v>3370902.76</v>
      </c>
    </row>
    <row r="3111" customFormat="false" ht="15" hidden="false" customHeight="false" outlineLevel="0" collapsed="false">
      <c r="A3111" s="3" t="s">
        <v>165</v>
      </c>
      <c r="B3111" s="3" t="s">
        <v>21</v>
      </c>
      <c r="C3111" s="3" t="s">
        <v>8</v>
      </c>
      <c r="D3111" s="3" t="s">
        <v>23</v>
      </c>
      <c r="E3111" s="3" t="n">
        <v>428.65</v>
      </c>
      <c r="F3111" s="3" t="n">
        <v>2001358</v>
      </c>
      <c r="G3111" s="3" t="n">
        <v>3</v>
      </c>
      <c r="H3111" s="3" t="n">
        <v>3192430.61</v>
      </c>
    </row>
    <row r="3112" customFormat="false" ht="15" hidden="false" customHeight="false" outlineLevel="0" collapsed="false">
      <c r="A3112" s="3" t="s">
        <v>166</v>
      </c>
      <c r="B3112" s="3" t="s">
        <v>21</v>
      </c>
      <c r="C3112" s="3" t="s">
        <v>8</v>
      </c>
      <c r="D3112" s="3" t="s">
        <v>23</v>
      </c>
      <c r="E3112" s="3" t="n">
        <v>424.94</v>
      </c>
      <c r="F3112" s="3" t="n">
        <v>2786520</v>
      </c>
      <c r="G3112" s="3" t="n">
        <v>4</v>
      </c>
      <c r="H3112" s="3" t="n">
        <v>3545097.96</v>
      </c>
    </row>
    <row r="3113" customFormat="false" ht="15" hidden="false" customHeight="false" outlineLevel="0" collapsed="false">
      <c r="A3113" s="3" t="s">
        <v>167</v>
      </c>
      <c r="B3113" s="3" t="s">
        <v>21</v>
      </c>
      <c r="C3113" s="3" t="s">
        <v>8</v>
      </c>
      <c r="D3113" s="3" t="s">
        <v>23</v>
      </c>
      <c r="E3113" s="3" t="n">
        <v>431.27</v>
      </c>
      <c r="F3113" s="3" t="n">
        <v>2467927</v>
      </c>
      <c r="G3113" s="3" t="n">
        <v>0</v>
      </c>
      <c r="H3113" s="3" t="n">
        <v>0</v>
      </c>
    </row>
    <row r="3114" customFormat="false" ht="15" hidden="false" customHeight="false" outlineLevel="0" collapsed="false">
      <c r="A3114" s="3" t="s">
        <v>168</v>
      </c>
      <c r="B3114" s="3" t="s">
        <v>21</v>
      </c>
      <c r="C3114" s="3" t="s">
        <v>8</v>
      </c>
      <c r="D3114" s="3" t="s">
        <v>23</v>
      </c>
      <c r="E3114" s="3" t="n">
        <v>435.53</v>
      </c>
      <c r="F3114" s="3" t="n">
        <v>681690</v>
      </c>
      <c r="G3114" s="3" t="n">
        <v>2</v>
      </c>
      <c r="H3114" s="3" t="n">
        <v>2123728.39</v>
      </c>
    </row>
    <row r="3115" customFormat="false" ht="15" hidden="false" customHeight="false" outlineLevel="0" collapsed="false">
      <c r="A3115" s="3" t="s">
        <v>169</v>
      </c>
      <c r="B3115" s="3" t="s">
        <v>21</v>
      </c>
      <c r="C3115" s="3" t="s">
        <v>8</v>
      </c>
      <c r="D3115" s="3" t="s">
        <v>23</v>
      </c>
      <c r="E3115" s="3" t="n">
        <v>440.14</v>
      </c>
      <c r="F3115" s="3" t="n">
        <v>6401922</v>
      </c>
      <c r="G3115" s="3" t="n">
        <v>3</v>
      </c>
      <c r="H3115" s="3" t="n">
        <v>3671433.02</v>
      </c>
    </row>
    <row r="3116" customFormat="false" ht="15" hidden="false" customHeight="false" outlineLevel="0" collapsed="false">
      <c r="A3116" s="3" t="s">
        <v>170</v>
      </c>
      <c r="B3116" s="3" t="s">
        <v>21</v>
      </c>
      <c r="C3116" s="3" t="s">
        <v>8</v>
      </c>
      <c r="D3116" s="3" t="s">
        <v>23</v>
      </c>
      <c r="E3116" s="3" t="n">
        <v>447.96</v>
      </c>
      <c r="F3116" s="3" t="n">
        <v>6101199</v>
      </c>
      <c r="G3116" s="3" t="n">
        <v>1</v>
      </c>
      <c r="H3116" s="3" t="n">
        <v>74391.24</v>
      </c>
    </row>
    <row r="3117" customFormat="false" ht="15" hidden="false" customHeight="false" outlineLevel="0" collapsed="false">
      <c r="A3117" s="3" t="s">
        <v>171</v>
      </c>
      <c r="B3117" s="3" t="s">
        <v>21</v>
      </c>
      <c r="C3117" s="3" t="s">
        <v>8</v>
      </c>
      <c r="D3117" s="3" t="s">
        <v>23</v>
      </c>
      <c r="E3117" s="3" t="n">
        <v>440.67</v>
      </c>
      <c r="F3117" s="3" t="n">
        <v>7566032</v>
      </c>
      <c r="G3117" s="3" t="n">
        <v>3</v>
      </c>
      <c r="H3117" s="3" t="n">
        <v>2220937.08</v>
      </c>
    </row>
    <row r="3118" customFormat="false" ht="15" hidden="false" customHeight="false" outlineLevel="0" collapsed="false">
      <c r="A3118" s="3" t="s">
        <v>172</v>
      </c>
      <c r="B3118" s="3" t="s">
        <v>21</v>
      </c>
      <c r="C3118" s="3" t="s">
        <v>8</v>
      </c>
      <c r="D3118" s="3" t="s">
        <v>23</v>
      </c>
      <c r="E3118" s="3" t="n">
        <v>449.23</v>
      </c>
      <c r="F3118" s="3" t="n">
        <v>6316385</v>
      </c>
      <c r="G3118" s="3" t="n">
        <v>4</v>
      </c>
      <c r="H3118" s="3" t="n">
        <v>3316884.79</v>
      </c>
    </row>
    <row r="3119" customFormat="false" ht="15" hidden="false" customHeight="false" outlineLevel="0" collapsed="false">
      <c r="A3119" s="3" t="s">
        <v>173</v>
      </c>
      <c r="B3119" s="3" t="s">
        <v>21</v>
      </c>
      <c r="C3119" s="3" t="s">
        <v>8</v>
      </c>
      <c r="D3119" s="3" t="s">
        <v>23</v>
      </c>
      <c r="E3119" s="3" t="n">
        <v>445.05</v>
      </c>
      <c r="F3119" s="3" t="n">
        <v>3443716</v>
      </c>
      <c r="G3119" s="3" t="n">
        <v>2</v>
      </c>
      <c r="H3119" s="3" t="n">
        <v>2810719.44</v>
      </c>
    </row>
    <row r="3120" customFormat="false" ht="15" hidden="false" customHeight="false" outlineLevel="0" collapsed="false">
      <c r="A3120" s="3" t="s">
        <v>174</v>
      </c>
      <c r="B3120" s="3" t="s">
        <v>21</v>
      </c>
      <c r="C3120" s="3" t="s">
        <v>8</v>
      </c>
      <c r="D3120" s="3" t="s">
        <v>23</v>
      </c>
      <c r="E3120" s="3" t="n">
        <v>437.45</v>
      </c>
      <c r="F3120" s="3" t="n">
        <v>1406973</v>
      </c>
      <c r="G3120" s="3" t="n">
        <v>2</v>
      </c>
      <c r="H3120" s="3" t="n">
        <v>1990387.11</v>
      </c>
    </row>
    <row r="3121" customFormat="false" ht="15" hidden="false" customHeight="false" outlineLevel="0" collapsed="false">
      <c r="A3121" s="3" t="s">
        <v>175</v>
      </c>
      <c r="B3121" s="3" t="s">
        <v>21</v>
      </c>
      <c r="C3121" s="3" t="s">
        <v>8</v>
      </c>
      <c r="D3121" s="3" t="s">
        <v>23</v>
      </c>
      <c r="E3121" s="3" t="n">
        <v>434.77</v>
      </c>
      <c r="F3121" s="3" t="n">
        <v>5962275</v>
      </c>
      <c r="G3121" s="3" t="n">
        <v>1</v>
      </c>
      <c r="H3121" s="3" t="n">
        <v>1365633.5</v>
      </c>
    </row>
    <row r="3122" customFormat="false" ht="15" hidden="false" customHeight="false" outlineLevel="0" collapsed="false">
      <c r="A3122" s="3" t="s">
        <v>176</v>
      </c>
      <c r="B3122" s="3" t="s">
        <v>21</v>
      </c>
      <c r="C3122" s="3" t="s">
        <v>8</v>
      </c>
      <c r="D3122" s="3" t="s">
        <v>23</v>
      </c>
      <c r="E3122" s="3" t="n">
        <v>435.43</v>
      </c>
      <c r="F3122" s="3" t="n">
        <v>7675182</v>
      </c>
      <c r="G3122" s="3" t="n">
        <v>6</v>
      </c>
      <c r="H3122" s="3" t="n">
        <v>7602286.1</v>
      </c>
    </row>
    <row r="3123" customFormat="false" ht="15" hidden="false" customHeight="false" outlineLevel="0" collapsed="false">
      <c r="A3123" s="3" t="s">
        <v>177</v>
      </c>
      <c r="B3123" s="3" t="s">
        <v>21</v>
      </c>
      <c r="C3123" s="3" t="s">
        <v>8</v>
      </c>
      <c r="D3123" s="3" t="s">
        <v>23</v>
      </c>
      <c r="E3123" s="3" t="n">
        <v>441.77</v>
      </c>
      <c r="F3123" s="3" t="n">
        <v>5111069</v>
      </c>
      <c r="G3123" s="3" t="n">
        <v>2</v>
      </c>
      <c r="H3123" s="3" t="n">
        <v>2698217.52</v>
      </c>
    </row>
    <row r="3124" customFormat="false" ht="15" hidden="false" customHeight="false" outlineLevel="0" collapsed="false">
      <c r="A3124" s="3" t="s">
        <v>178</v>
      </c>
      <c r="B3124" s="3" t="s">
        <v>21</v>
      </c>
      <c r="C3124" s="3" t="s">
        <v>8</v>
      </c>
      <c r="D3124" s="3" t="s">
        <v>23</v>
      </c>
      <c r="E3124" s="3" t="n">
        <v>438.71</v>
      </c>
      <c r="F3124" s="3" t="n">
        <v>5996038</v>
      </c>
      <c r="G3124" s="3" t="n">
        <v>1</v>
      </c>
      <c r="H3124" s="3" t="n">
        <v>2145590.2</v>
      </c>
    </row>
    <row r="3125" customFormat="false" ht="15" hidden="false" customHeight="false" outlineLevel="0" collapsed="false">
      <c r="A3125" s="3" t="s">
        <v>179</v>
      </c>
      <c r="B3125" s="3" t="s">
        <v>21</v>
      </c>
      <c r="C3125" s="3" t="s">
        <v>8</v>
      </c>
      <c r="D3125" s="3" t="s">
        <v>23</v>
      </c>
      <c r="E3125" s="3" t="n">
        <v>442.35</v>
      </c>
      <c r="F3125" s="3" t="n">
        <v>4629941</v>
      </c>
      <c r="G3125" s="3" t="n">
        <v>3</v>
      </c>
      <c r="H3125" s="3" t="n">
        <v>2810478.96</v>
      </c>
    </row>
    <row r="3126" customFormat="false" ht="15" hidden="false" customHeight="false" outlineLevel="0" collapsed="false">
      <c r="A3126" s="3" t="s">
        <v>180</v>
      </c>
      <c r="B3126" s="3" t="s">
        <v>21</v>
      </c>
      <c r="C3126" s="3" t="s">
        <v>8</v>
      </c>
      <c r="D3126" s="3" t="s">
        <v>23</v>
      </c>
      <c r="E3126" s="3" t="n">
        <v>431.37</v>
      </c>
      <c r="F3126" s="3" t="n">
        <v>5768526</v>
      </c>
      <c r="G3126" s="3" t="n">
        <v>2</v>
      </c>
      <c r="H3126" s="3" t="n">
        <v>2140076.88</v>
      </c>
    </row>
    <row r="3127" customFormat="false" ht="15" hidden="false" customHeight="false" outlineLevel="0" collapsed="false">
      <c r="A3127" s="3" t="s">
        <v>181</v>
      </c>
      <c r="B3127" s="3" t="s">
        <v>21</v>
      </c>
      <c r="C3127" s="3" t="s">
        <v>8</v>
      </c>
      <c r="D3127" s="3" t="s">
        <v>23</v>
      </c>
      <c r="E3127" s="3" t="n">
        <v>431.83</v>
      </c>
      <c r="F3127" s="3" t="n">
        <v>2810460</v>
      </c>
      <c r="G3127" s="3" t="n">
        <v>5</v>
      </c>
      <c r="H3127" s="3" t="n">
        <v>2693257.86</v>
      </c>
    </row>
    <row r="3128" customFormat="false" ht="15" hidden="false" customHeight="false" outlineLevel="0" collapsed="false">
      <c r="A3128" s="3" t="s">
        <v>182</v>
      </c>
      <c r="B3128" s="3" t="s">
        <v>21</v>
      </c>
      <c r="C3128" s="3" t="s">
        <v>8</v>
      </c>
      <c r="D3128" s="3" t="s">
        <v>23</v>
      </c>
      <c r="E3128" s="3" t="n">
        <v>442.14</v>
      </c>
      <c r="F3128" s="3" t="n">
        <v>6028362</v>
      </c>
      <c r="G3128" s="3" t="n">
        <v>2</v>
      </c>
      <c r="H3128" s="3" t="n">
        <v>3797137.8</v>
      </c>
    </row>
    <row r="3129" customFormat="false" ht="15" hidden="false" customHeight="false" outlineLevel="0" collapsed="false">
      <c r="A3129" s="3" t="s">
        <v>183</v>
      </c>
      <c r="B3129" s="3" t="s">
        <v>21</v>
      </c>
      <c r="C3129" s="3" t="s">
        <v>8</v>
      </c>
      <c r="D3129" s="3" t="s">
        <v>23</v>
      </c>
      <c r="E3129" s="3" t="n">
        <v>446.39</v>
      </c>
      <c r="F3129" s="3" t="n">
        <v>4782827</v>
      </c>
      <c r="G3129" s="3" t="n">
        <v>2</v>
      </c>
      <c r="H3129" s="3" t="n">
        <v>2767814.01</v>
      </c>
    </row>
    <row r="3130" customFormat="false" ht="15" hidden="false" customHeight="false" outlineLevel="0" collapsed="false">
      <c r="A3130" s="3" t="s">
        <v>184</v>
      </c>
      <c r="B3130" s="3" t="s">
        <v>21</v>
      </c>
      <c r="C3130" s="3" t="s">
        <v>8</v>
      </c>
      <c r="D3130" s="3" t="s">
        <v>23</v>
      </c>
      <c r="E3130" s="3" t="n">
        <v>442.7</v>
      </c>
      <c r="F3130" s="3" t="n">
        <v>6311982</v>
      </c>
      <c r="G3130" s="3" t="n">
        <v>1</v>
      </c>
      <c r="H3130" s="3" t="n">
        <v>1377844.93</v>
      </c>
    </row>
    <row r="3131" customFormat="false" ht="15" hidden="false" customHeight="false" outlineLevel="0" collapsed="false">
      <c r="A3131" s="3" t="s">
        <v>185</v>
      </c>
      <c r="B3131" s="3" t="s">
        <v>21</v>
      </c>
      <c r="C3131" s="3" t="s">
        <v>8</v>
      </c>
      <c r="D3131" s="3" t="s">
        <v>23</v>
      </c>
      <c r="E3131" s="3" t="n">
        <v>433.01</v>
      </c>
      <c r="F3131" s="3" t="n">
        <v>6954606</v>
      </c>
      <c r="G3131" s="3" t="n">
        <v>4</v>
      </c>
      <c r="H3131" s="3" t="n">
        <v>4030173.48</v>
      </c>
    </row>
    <row r="3132" customFormat="false" ht="15" hidden="false" customHeight="false" outlineLevel="0" collapsed="false">
      <c r="A3132" s="3" t="s">
        <v>186</v>
      </c>
      <c r="B3132" s="3" t="s">
        <v>21</v>
      </c>
      <c r="C3132" s="3" t="s">
        <v>8</v>
      </c>
      <c r="D3132" s="3" t="s">
        <v>23</v>
      </c>
      <c r="E3132" s="3" t="n">
        <v>425.06</v>
      </c>
      <c r="F3132" s="3" t="n">
        <v>1024118</v>
      </c>
      <c r="G3132" s="3" t="n">
        <v>2</v>
      </c>
      <c r="H3132" s="3" t="n">
        <v>2987009.17</v>
      </c>
    </row>
    <row r="3133" customFormat="false" ht="15" hidden="false" customHeight="false" outlineLevel="0" collapsed="false">
      <c r="A3133" s="3" t="s">
        <v>187</v>
      </c>
      <c r="B3133" s="3" t="s">
        <v>21</v>
      </c>
      <c r="C3133" s="3" t="s">
        <v>8</v>
      </c>
      <c r="D3133" s="3" t="s">
        <v>23</v>
      </c>
      <c r="E3133" s="3" t="n">
        <v>430.58</v>
      </c>
      <c r="F3133" s="3" t="n">
        <v>4232756</v>
      </c>
      <c r="G3133" s="3" t="n">
        <v>2</v>
      </c>
      <c r="H3133" s="3" t="n">
        <v>3015179.56</v>
      </c>
    </row>
    <row r="3134" customFormat="false" ht="15" hidden="false" customHeight="false" outlineLevel="0" collapsed="false">
      <c r="A3134" s="3" t="s">
        <v>188</v>
      </c>
      <c r="B3134" s="3" t="s">
        <v>21</v>
      </c>
      <c r="C3134" s="3" t="s">
        <v>8</v>
      </c>
      <c r="D3134" s="3" t="s">
        <v>23</v>
      </c>
      <c r="E3134" s="3" t="n">
        <v>432.68</v>
      </c>
      <c r="F3134" s="3" t="n">
        <v>2951575</v>
      </c>
      <c r="G3134" s="3" t="n">
        <v>0</v>
      </c>
      <c r="H3134" s="3" t="n">
        <v>0</v>
      </c>
    </row>
    <row r="3135" customFormat="false" ht="15" hidden="false" customHeight="false" outlineLevel="0" collapsed="false">
      <c r="A3135" s="3" t="s">
        <v>189</v>
      </c>
      <c r="B3135" s="3" t="s">
        <v>21</v>
      </c>
      <c r="C3135" s="3" t="s">
        <v>8</v>
      </c>
      <c r="D3135" s="3" t="s">
        <v>23</v>
      </c>
      <c r="E3135" s="3" t="n">
        <v>424.05</v>
      </c>
      <c r="F3135" s="3" t="n">
        <v>6592405</v>
      </c>
      <c r="G3135" s="3" t="n">
        <v>3</v>
      </c>
      <c r="H3135" s="3" t="n">
        <v>4180379.07</v>
      </c>
    </row>
    <row r="3136" customFormat="false" ht="15" hidden="false" customHeight="false" outlineLevel="0" collapsed="false">
      <c r="A3136" s="3" t="s">
        <v>190</v>
      </c>
      <c r="B3136" s="3" t="s">
        <v>21</v>
      </c>
      <c r="C3136" s="3" t="s">
        <v>8</v>
      </c>
      <c r="D3136" s="3" t="s">
        <v>23</v>
      </c>
      <c r="E3136" s="3" t="n">
        <v>419.48</v>
      </c>
      <c r="F3136" s="3" t="n">
        <v>3478487</v>
      </c>
      <c r="G3136" s="3" t="n">
        <v>2</v>
      </c>
      <c r="H3136" s="3" t="n">
        <v>2883026.64</v>
      </c>
    </row>
    <row r="3137" customFormat="false" ht="15" hidden="false" customHeight="false" outlineLevel="0" collapsed="false">
      <c r="A3137" s="3" t="s">
        <v>191</v>
      </c>
      <c r="B3137" s="3" t="s">
        <v>21</v>
      </c>
      <c r="C3137" s="3" t="s">
        <v>8</v>
      </c>
      <c r="D3137" s="3" t="s">
        <v>23</v>
      </c>
      <c r="E3137" s="3" t="n">
        <v>423.38</v>
      </c>
      <c r="F3137" s="3" t="n">
        <v>2489836</v>
      </c>
      <c r="G3137" s="3" t="n">
        <v>3</v>
      </c>
      <c r="H3137" s="3" t="n">
        <v>3793428.29</v>
      </c>
    </row>
    <row r="3138" customFormat="false" ht="15" hidden="false" customHeight="false" outlineLevel="0" collapsed="false">
      <c r="A3138" s="3" t="s">
        <v>192</v>
      </c>
      <c r="B3138" s="3" t="s">
        <v>21</v>
      </c>
      <c r="C3138" s="3" t="s">
        <v>8</v>
      </c>
      <c r="D3138" s="3" t="s">
        <v>23</v>
      </c>
      <c r="E3138" s="3" t="n">
        <v>408.79</v>
      </c>
      <c r="F3138" s="3" t="n">
        <v>7136190</v>
      </c>
      <c r="G3138" s="3" t="n">
        <v>1</v>
      </c>
      <c r="H3138" s="3" t="n">
        <v>176158.1</v>
      </c>
    </row>
    <row r="3139" customFormat="false" ht="15" hidden="false" customHeight="false" outlineLevel="0" collapsed="false">
      <c r="A3139" s="3" t="s">
        <v>193</v>
      </c>
      <c r="B3139" s="3" t="s">
        <v>21</v>
      </c>
      <c r="C3139" s="3" t="s">
        <v>8</v>
      </c>
      <c r="D3139" s="3" t="s">
        <v>23</v>
      </c>
      <c r="E3139" s="3" t="n">
        <v>400.21</v>
      </c>
      <c r="F3139" s="3" t="n">
        <v>6049858</v>
      </c>
      <c r="G3139" s="3" t="n">
        <v>4</v>
      </c>
      <c r="H3139" s="3" t="n">
        <v>3311094.39</v>
      </c>
    </row>
    <row r="3140" customFormat="false" ht="15" hidden="false" customHeight="false" outlineLevel="0" collapsed="false">
      <c r="A3140" s="3" t="s">
        <v>194</v>
      </c>
      <c r="B3140" s="3" t="s">
        <v>21</v>
      </c>
      <c r="C3140" s="3" t="s">
        <v>8</v>
      </c>
      <c r="D3140" s="3" t="s">
        <v>23</v>
      </c>
      <c r="E3140" s="3" t="n">
        <v>399.32</v>
      </c>
      <c r="F3140" s="3" t="n">
        <v>1884921</v>
      </c>
      <c r="G3140" s="3" t="n">
        <v>1</v>
      </c>
      <c r="H3140" s="3" t="n">
        <v>1976280.68</v>
      </c>
    </row>
    <row r="3141" customFormat="false" ht="15" hidden="false" customHeight="false" outlineLevel="0" collapsed="false">
      <c r="A3141" s="3" t="s">
        <v>195</v>
      </c>
      <c r="B3141" s="3" t="s">
        <v>21</v>
      </c>
      <c r="C3141" s="3" t="s">
        <v>8</v>
      </c>
      <c r="D3141" s="3" t="s">
        <v>23</v>
      </c>
      <c r="E3141" s="3" t="n">
        <v>394.74</v>
      </c>
      <c r="F3141" s="3" t="n">
        <v>7981592</v>
      </c>
      <c r="G3141" s="3" t="n">
        <v>2</v>
      </c>
      <c r="H3141" s="3" t="n">
        <v>2622857.71</v>
      </c>
    </row>
    <row r="3142" customFormat="false" ht="15" hidden="false" customHeight="false" outlineLevel="0" collapsed="false">
      <c r="A3142" s="3" t="s">
        <v>196</v>
      </c>
      <c r="B3142" s="3" t="s">
        <v>21</v>
      </c>
      <c r="C3142" s="3" t="s">
        <v>8</v>
      </c>
      <c r="D3142" s="3" t="s">
        <v>23</v>
      </c>
      <c r="E3142" s="3" t="n">
        <v>389.43</v>
      </c>
      <c r="F3142" s="3" t="n">
        <v>2765776</v>
      </c>
      <c r="G3142" s="3" t="n">
        <v>4</v>
      </c>
      <c r="H3142" s="3" t="n">
        <v>3225434.44</v>
      </c>
    </row>
    <row r="3143" customFormat="false" ht="15" hidden="false" customHeight="false" outlineLevel="0" collapsed="false">
      <c r="A3143" s="3" t="s">
        <v>197</v>
      </c>
      <c r="B3143" s="3" t="s">
        <v>21</v>
      </c>
      <c r="C3143" s="3" t="s">
        <v>8</v>
      </c>
      <c r="D3143" s="3" t="s">
        <v>23</v>
      </c>
      <c r="E3143" s="3" t="n">
        <v>398.45</v>
      </c>
      <c r="F3143" s="3" t="n">
        <v>1321106</v>
      </c>
      <c r="G3143" s="3" t="n">
        <v>0</v>
      </c>
      <c r="H3143" s="3" t="n">
        <v>0</v>
      </c>
    </row>
    <row r="3144" customFormat="false" ht="15" hidden="false" customHeight="false" outlineLevel="0" collapsed="false">
      <c r="A3144" s="3" t="s">
        <v>198</v>
      </c>
      <c r="B3144" s="3" t="s">
        <v>21</v>
      </c>
      <c r="C3144" s="3" t="s">
        <v>8</v>
      </c>
      <c r="D3144" s="3" t="s">
        <v>23</v>
      </c>
      <c r="E3144" s="3" t="n">
        <v>393.72</v>
      </c>
      <c r="F3144" s="3" t="n">
        <v>2075385</v>
      </c>
      <c r="G3144" s="3" t="n">
        <v>3</v>
      </c>
      <c r="H3144" s="3" t="n">
        <v>3997221.26</v>
      </c>
    </row>
    <row r="3145" customFormat="false" ht="15" hidden="false" customHeight="false" outlineLevel="0" collapsed="false">
      <c r="A3145" s="3" t="s">
        <v>199</v>
      </c>
      <c r="B3145" s="3" t="s">
        <v>21</v>
      </c>
      <c r="C3145" s="3" t="s">
        <v>8</v>
      </c>
      <c r="D3145" s="3" t="s">
        <v>23</v>
      </c>
      <c r="E3145" s="3" t="n">
        <v>391.73</v>
      </c>
      <c r="F3145" s="3" t="n">
        <v>4828913</v>
      </c>
      <c r="G3145" s="3" t="n">
        <v>2</v>
      </c>
      <c r="H3145" s="3" t="n">
        <v>1277686.74</v>
      </c>
    </row>
    <row r="3146" customFormat="false" ht="15" hidden="false" customHeight="false" outlineLevel="0" collapsed="false">
      <c r="A3146" s="3" t="s">
        <v>200</v>
      </c>
      <c r="B3146" s="3" t="s">
        <v>21</v>
      </c>
      <c r="C3146" s="3" t="s">
        <v>8</v>
      </c>
      <c r="D3146" s="3" t="s">
        <v>23</v>
      </c>
      <c r="E3146" s="3" t="n">
        <v>376.89</v>
      </c>
      <c r="F3146" s="3" t="n">
        <v>3111856</v>
      </c>
      <c r="G3146" s="3" t="n">
        <v>1</v>
      </c>
      <c r="H3146" s="3" t="n">
        <v>261133.12</v>
      </c>
    </row>
    <row r="3147" customFormat="false" ht="15" hidden="false" customHeight="false" outlineLevel="0" collapsed="false">
      <c r="A3147" s="3" t="s">
        <v>201</v>
      </c>
      <c r="B3147" s="3" t="s">
        <v>21</v>
      </c>
      <c r="C3147" s="3" t="s">
        <v>8</v>
      </c>
      <c r="D3147" s="3" t="s">
        <v>23</v>
      </c>
      <c r="E3147" s="3" t="n">
        <v>382.68</v>
      </c>
      <c r="F3147" s="3" t="n">
        <v>1946384</v>
      </c>
      <c r="G3147" s="3" t="n">
        <v>0</v>
      </c>
      <c r="H3147" s="3" t="n">
        <v>0</v>
      </c>
    </row>
    <row r="3148" customFormat="false" ht="15" hidden="false" customHeight="false" outlineLevel="0" collapsed="false">
      <c r="A3148" s="3" t="s">
        <v>202</v>
      </c>
      <c r="B3148" s="3" t="s">
        <v>21</v>
      </c>
      <c r="C3148" s="3" t="s">
        <v>8</v>
      </c>
      <c r="D3148" s="3" t="s">
        <v>23</v>
      </c>
      <c r="E3148" s="3" t="n">
        <v>383.66</v>
      </c>
      <c r="F3148" s="3" t="n">
        <v>3616883</v>
      </c>
      <c r="G3148" s="3" t="n">
        <v>2</v>
      </c>
      <c r="H3148" s="3" t="n">
        <v>1287066.77</v>
      </c>
    </row>
    <row r="3149" customFormat="false" ht="15" hidden="false" customHeight="false" outlineLevel="0" collapsed="false">
      <c r="A3149" s="3" t="s">
        <v>203</v>
      </c>
      <c r="B3149" s="3" t="s">
        <v>21</v>
      </c>
      <c r="C3149" s="3" t="s">
        <v>8</v>
      </c>
      <c r="D3149" s="3" t="s">
        <v>23</v>
      </c>
      <c r="E3149" s="3" t="n">
        <v>379.09</v>
      </c>
      <c r="F3149" s="3" t="n">
        <v>1588880</v>
      </c>
      <c r="G3149" s="3" t="n">
        <v>2</v>
      </c>
      <c r="H3149" s="3" t="n">
        <v>659384.86</v>
      </c>
    </row>
    <row r="3150" customFormat="false" ht="15" hidden="false" customHeight="false" outlineLevel="0" collapsed="false">
      <c r="A3150" s="3" t="s">
        <v>204</v>
      </c>
      <c r="B3150" s="3" t="s">
        <v>21</v>
      </c>
      <c r="C3150" s="3" t="s">
        <v>8</v>
      </c>
      <c r="D3150" s="3" t="s">
        <v>23</v>
      </c>
      <c r="E3150" s="3" t="n">
        <v>380.06</v>
      </c>
      <c r="F3150" s="3" t="n">
        <v>2054342</v>
      </c>
      <c r="G3150" s="3" t="n">
        <v>3</v>
      </c>
      <c r="H3150" s="3" t="n">
        <v>4207520.02</v>
      </c>
    </row>
    <row r="3151" customFormat="false" ht="15" hidden="false" customHeight="false" outlineLevel="0" collapsed="false">
      <c r="A3151" s="3" t="s">
        <v>205</v>
      </c>
      <c r="B3151" s="3" t="s">
        <v>21</v>
      </c>
      <c r="C3151" s="3" t="s">
        <v>8</v>
      </c>
      <c r="D3151" s="3" t="s">
        <v>23</v>
      </c>
      <c r="E3151" s="3" t="n">
        <v>387.84</v>
      </c>
      <c r="F3151" s="3" t="n">
        <v>5451371</v>
      </c>
      <c r="G3151" s="3" t="n">
        <v>1</v>
      </c>
      <c r="H3151" s="3" t="n">
        <v>893037.88</v>
      </c>
    </row>
    <row r="3152" customFormat="false" ht="15" hidden="false" customHeight="false" outlineLevel="0" collapsed="false">
      <c r="A3152" s="3" t="s">
        <v>206</v>
      </c>
      <c r="B3152" s="3" t="s">
        <v>21</v>
      </c>
      <c r="C3152" s="3" t="s">
        <v>8</v>
      </c>
      <c r="D3152" s="3" t="s">
        <v>23</v>
      </c>
      <c r="E3152" s="3" t="n">
        <v>395.13</v>
      </c>
      <c r="F3152" s="3" t="n">
        <v>1169274</v>
      </c>
      <c r="G3152" s="3" t="n">
        <v>0</v>
      </c>
      <c r="H3152" s="3" t="n">
        <v>0</v>
      </c>
    </row>
    <row r="3153" customFormat="false" ht="15" hidden="false" customHeight="false" outlineLevel="0" collapsed="false">
      <c r="A3153" s="3" t="s">
        <v>207</v>
      </c>
      <c r="B3153" s="3" t="s">
        <v>21</v>
      </c>
      <c r="C3153" s="3" t="s">
        <v>8</v>
      </c>
      <c r="D3153" s="3" t="s">
        <v>23</v>
      </c>
      <c r="E3153" s="3" t="n">
        <v>400.71</v>
      </c>
      <c r="F3153" s="3" t="n">
        <v>5912530</v>
      </c>
      <c r="G3153" s="3" t="n">
        <v>0</v>
      </c>
      <c r="H3153" s="3" t="n">
        <v>0</v>
      </c>
    </row>
    <row r="3154" customFormat="false" ht="15" hidden="false" customHeight="false" outlineLevel="0" collapsed="false">
      <c r="A3154" s="3" t="s">
        <v>208</v>
      </c>
      <c r="B3154" s="3" t="s">
        <v>21</v>
      </c>
      <c r="C3154" s="3" t="s">
        <v>8</v>
      </c>
      <c r="D3154" s="3" t="s">
        <v>23</v>
      </c>
      <c r="E3154" s="3" t="n">
        <v>405.58</v>
      </c>
      <c r="F3154" s="3" t="n">
        <v>7441479</v>
      </c>
      <c r="G3154" s="3" t="n">
        <v>1</v>
      </c>
      <c r="H3154" s="3" t="n">
        <v>638599.5</v>
      </c>
    </row>
    <row r="3155" customFormat="false" ht="15" hidden="false" customHeight="false" outlineLevel="0" collapsed="false">
      <c r="A3155" s="3" t="s">
        <v>209</v>
      </c>
      <c r="B3155" s="3" t="s">
        <v>21</v>
      </c>
      <c r="C3155" s="3" t="s">
        <v>8</v>
      </c>
      <c r="D3155" s="3" t="s">
        <v>23</v>
      </c>
      <c r="E3155" s="3" t="n">
        <v>406.74</v>
      </c>
      <c r="F3155" s="3" t="n">
        <v>777672</v>
      </c>
      <c r="G3155" s="3" t="n">
        <v>1</v>
      </c>
      <c r="H3155" s="3" t="n">
        <v>253094.4</v>
      </c>
    </row>
    <row r="3156" customFormat="false" ht="15" hidden="false" customHeight="false" outlineLevel="0" collapsed="false">
      <c r="A3156" s="3" t="s">
        <v>210</v>
      </c>
      <c r="B3156" s="3" t="s">
        <v>21</v>
      </c>
      <c r="C3156" s="3" t="s">
        <v>8</v>
      </c>
      <c r="D3156" s="3" t="s">
        <v>23</v>
      </c>
      <c r="E3156" s="3" t="n">
        <v>389.88</v>
      </c>
      <c r="F3156" s="3" t="n">
        <v>4521113</v>
      </c>
      <c r="G3156" s="3" t="n">
        <v>1</v>
      </c>
      <c r="H3156" s="3" t="n">
        <v>1552701.26</v>
      </c>
    </row>
    <row r="3157" customFormat="false" ht="15" hidden="false" customHeight="false" outlineLevel="0" collapsed="false">
      <c r="A3157" s="3" t="s">
        <v>211</v>
      </c>
      <c r="B3157" s="3" t="s">
        <v>21</v>
      </c>
      <c r="C3157" s="3" t="s">
        <v>8</v>
      </c>
      <c r="D3157" s="3" t="s">
        <v>23</v>
      </c>
      <c r="E3157" s="3" t="n">
        <v>385.85</v>
      </c>
      <c r="F3157" s="3" t="n">
        <v>1277221</v>
      </c>
      <c r="G3157" s="3" t="n">
        <v>3</v>
      </c>
      <c r="H3157" s="3" t="n">
        <v>4499499.95</v>
      </c>
    </row>
    <row r="3158" customFormat="false" ht="15" hidden="false" customHeight="false" outlineLevel="0" collapsed="false">
      <c r="A3158" s="3" t="s">
        <v>212</v>
      </c>
      <c r="B3158" s="3" t="s">
        <v>21</v>
      </c>
      <c r="C3158" s="3" t="s">
        <v>8</v>
      </c>
      <c r="D3158" s="3" t="s">
        <v>23</v>
      </c>
      <c r="E3158" s="3" t="n">
        <v>379.47</v>
      </c>
      <c r="F3158" s="3" t="n">
        <v>2633378</v>
      </c>
      <c r="G3158" s="3" t="n">
        <v>1</v>
      </c>
      <c r="H3158" s="3" t="n">
        <v>159402.6</v>
      </c>
    </row>
    <row r="3159" customFormat="false" ht="15" hidden="false" customHeight="false" outlineLevel="0" collapsed="false">
      <c r="A3159" s="3" t="s">
        <v>213</v>
      </c>
      <c r="B3159" s="3" t="s">
        <v>21</v>
      </c>
      <c r="C3159" s="3" t="s">
        <v>8</v>
      </c>
      <c r="D3159" s="3" t="s">
        <v>23</v>
      </c>
      <c r="E3159" s="3" t="n">
        <v>382.13</v>
      </c>
      <c r="F3159" s="3" t="n">
        <v>565566</v>
      </c>
      <c r="G3159" s="3" t="n">
        <v>0</v>
      </c>
      <c r="H3159" s="3" t="n">
        <v>0</v>
      </c>
    </row>
    <row r="3160" customFormat="false" ht="15" hidden="false" customHeight="false" outlineLevel="0" collapsed="false">
      <c r="A3160" s="3" t="s">
        <v>214</v>
      </c>
      <c r="B3160" s="3" t="s">
        <v>21</v>
      </c>
      <c r="C3160" s="3" t="s">
        <v>8</v>
      </c>
      <c r="D3160" s="3" t="s">
        <v>23</v>
      </c>
      <c r="E3160" s="3" t="n">
        <v>372.13</v>
      </c>
      <c r="F3160" s="3" t="n">
        <v>2650347</v>
      </c>
      <c r="G3160" s="3" t="n">
        <v>1</v>
      </c>
      <c r="H3160" s="3" t="n">
        <v>490271.45</v>
      </c>
    </row>
    <row r="3161" customFormat="false" ht="15" hidden="false" customHeight="false" outlineLevel="0" collapsed="false">
      <c r="A3161" s="3" t="s">
        <v>215</v>
      </c>
      <c r="B3161" s="3" t="s">
        <v>21</v>
      </c>
      <c r="C3161" s="3" t="s">
        <v>8</v>
      </c>
      <c r="D3161" s="3" t="s">
        <v>23</v>
      </c>
      <c r="E3161" s="3" t="n">
        <v>381.07</v>
      </c>
      <c r="F3161" s="3" t="n">
        <v>7757572</v>
      </c>
      <c r="G3161" s="3" t="n">
        <v>0</v>
      </c>
      <c r="H3161" s="3" t="n">
        <v>0</v>
      </c>
    </row>
    <row r="3162" customFormat="false" ht="15" hidden="false" customHeight="false" outlineLevel="0" collapsed="false">
      <c r="A3162" s="3" t="s">
        <v>216</v>
      </c>
      <c r="B3162" s="3" t="s">
        <v>21</v>
      </c>
      <c r="C3162" s="3" t="s">
        <v>8</v>
      </c>
      <c r="D3162" s="3" t="s">
        <v>23</v>
      </c>
      <c r="E3162" s="3" t="n">
        <v>390.67</v>
      </c>
      <c r="F3162" s="3" t="n">
        <v>6065840</v>
      </c>
      <c r="G3162" s="3" t="n">
        <v>3</v>
      </c>
      <c r="H3162" s="3" t="n">
        <v>2175847.98</v>
      </c>
    </row>
    <row r="3163" customFormat="false" ht="15" hidden="false" customHeight="false" outlineLevel="0" collapsed="false">
      <c r="A3163" s="3" t="s">
        <v>217</v>
      </c>
      <c r="B3163" s="3" t="s">
        <v>21</v>
      </c>
      <c r="C3163" s="3" t="s">
        <v>8</v>
      </c>
      <c r="D3163" s="3" t="s">
        <v>23</v>
      </c>
      <c r="E3163" s="3" t="n">
        <v>383.63</v>
      </c>
      <c r="F3163" s="3" t="n">
        <v>1461524</v>
      </c>
      <c r="G3163" s="3" t="n">
        <v>1</v>
      </c>
      <c r="H3163" s="3" t="n">
        <v>1316324.52</v>
      </c>
    </row>
    <row r="3164" customFormat="false" ht="15" hidden="false" customHeight="false" outlineLevel="0" collapsed="false">
      <c r="A3164" s="3" t="s">
        <v>218</v>
      </c>
      <c r="B3164" s="3" t="s">
        <v>21</v>
      </c>
      <c r="C3164" s="3" t="s">
        <v>8</v>
      </c>
      <c r="D3164" s="3" t="s">
        <v>23</v>
      </c>
      <c r="E3164" s="3" t="n">
        <v>373.39</v>
      </c>
      <c r="F3164" s="3" t="n">
        <v>1228760</v>
      </c>
      <c r="G3164" s="3" t="n">
        <v>2</v>
      </c>
      <c r="H3164" s="3" t="n">
        <v>1440033.62</v>
      </c>
    </row>
    <row r="3165" customFormat="false" ht="15" hidden="false" customHeight="false" outlineLevel="0" collapsed="false">
      <c r="A3165" s="3" t="s">
        <v>219</v>
      </c>
      <c r="B3165" s="3" t="s">
        <v>21</v>
      </c>
      <c r="C3165" s="3" t="s">
        <v>8</v>
      </c>
      <c r="D3165" s="3" t="s">
        <v>23</v>
      </c>
      <c r="E3165" s="3" t="n">
        <v>376.8</v>
      </c>
      <c r="F3165" s="3" t="n">
        <v>2949792</v>
      </c>
      <c r="G3165" s="3" t="n">
        <v>4</v>
      </c>
      <c r="H3165" s="3" t="n">
        <v>3137694.59</v>
      </c>
    </row>
    <row r="3166" customFormat="false" ht="15" hidden="false" customHeight="false" outlineLevel="0" collapsed="false">
      <c r="A3166" s="3" t="s">
        <v>220</v>
      </c>
      <c r="B3166" s="3" t="s">
        <v>21</v>
      </c>
      <c r="C3166" s="3" t="s">
        <v>8</v>
      </c>
      <c r="D3166" s="3" t="s">
        <v>23</v>
      </c>
      <c r="E3166" s="3" t="n">
        <v>376.23</v>
      </c>
      <c r="F3166" s="3" t="n">
        <v>2090094</v>
      </c>
      <c r="G3166" s="3" t="n">
        <v>1</v>
      </c>
      <c r="H3166" s="3" t="n">
        <v>1742737.6</v>
      </c>
    </row>
    <row r="3167" customFormat="false" ht="15" hidden="false" customHeight="false" outlineLevel="0" collapsed="false">
      <c r="A3167" s="3" t="s">
        <v>221</v>
      </c>
      <c r="B3167" s="3" t="s">
        <v>21</v>
      </c>
      <c r="C3167" s="3" t="s">
        <v>8</v>
      </c>
      <c r="D3167" s="3" t="s">
        <v>23</v>
      </c>
      <c r="E3167" s="3" t="n">
        <v>392.23</v>
      </c>
      <c r="F3167" s="3" t="n">
        <v>7925749</v>
      </c>
      <c r="G3167" s="3" t="n">
        <v>1</v>
      </c>
      <c r="H3167" s="3" t="n">
        <v>173126.98</v>
      </c>
    </row>
    <row r="3168" customFormat="false" ht="15" hidden="false" customHeight="false" outlineLevel="0" collapsed="false">
      <c r="A3168" s="3" t="s">
        <v>222</v>
      </c>
      <c r="B3168" s="3" t="s">
        <v>21</v>
      </c>
      <c r="C3168" s="3" t="s">
        <v>8</v>
      </c>
      <c r="D3168" s="3" t="s">
        <v>23</v>
      </c>
      <c r="E3168" s="3" t="n">
        <v>395.17</v>
      </c>
      <c r="F3168" s="3" t="n">
        <v>1714653</v>
      </c>
      <c r="G3168" s="3" t="n">
        <v>4</v>
      </c>
      <c r="H3168" s="3" t="n">
        <v>3996236.38</v>
      </c>
    </row>
    <row r="3169" customFormat="false" ht="15" hidden="false" customHeight="false" outlineLevel="0" collapsed="false">
      <c r="A3169" s="3" t="s">
        <v>223</v>
      </c>
      <c r="B3169" s="3" t="s">
        <v>21</v>
      </c>
      <c r="C3169" s="3" t="s">
        <v>8</v>
      </c>
      <c r="D3169" s="3" t="s">
        <v>23</v>
      </c>
      <c r="E3169" s="3" t="n">
        <v>396.27</v>
      </c>
      <c r="F3169" s="3" t="n">
        <v>5891307</v>
      </c>
      <c r="G3169" s="3" t="n">
        <v>2</v>
      </c>
      <c r="H3169" s="3" t="n">
        <v>1890327.36</v>
      </c>
    </row>
    <row r="3170" customFormat="false" ht="15" hidden="false" customHeight="false" outlineLevel="0" collapsed="false">
      <c r="A3170" s="3" t="s">
        <v>224</v>
      </c>
      <c r="B3170" s="3" t="s">
        <v>21</v>
      </c>
      <c r="C3170" s="3" t="s">
        <v>8</v>
      </c>
      <c r="D3170" s="3" t="s">
        <v>23</v>
      </c>
      <c r="E3170" s="3" t="n">
        <v>404.65</v>
      </c>
      <c r="F3170" s="3" t="n">
        <v>667852</v>
      </c>
      <c r="G3170" s="3" t="n">
        <v>1</v>
      </c>
      <c r="H3170" s="3" t="n">
        <v>2009384.08</v>
      </c>
    </row>
    <row r="3171" customFormat="false" ht="15" hidden="false" customHeight="false" outlineLevel="0" collapsed="false">
      <c r="A3171" s="3" t="s">
        <v>225</v>
      </c>
      <c r="B3171" s="3" t="s">
        <v>21</v>
      </c>
      <c r="C3171" s="3" t="s">
        <v>8</v>
      </c>
      <c r="D3171" s="3" t="s">
        <v>23</v>
      </c>
      <c r="E3171" s="3" t="n">
        <v>405.27</v>
      </c>
      <c r="F3171" s="3" t="n">
        <v>3067927</v>
      </c>
      <c r="G3171" s="3" t="n">
        <v>0</v>
      </c>
      <c r="H3171" s="3" t="n">
        <v>0</v>
      </c>
    </row>
    <row r="3172" customFormat="false" ht="15" hidden="false" customHeight="false" outlineLevel="0" collapsed="false">
      <c r="A3172" s="3" t="s">
        <v>226</v>
      </c>
      <c r="B3172" s="3" t="s">
        <v>21</v>
      </c>
      <c r="C3172" s="3" t="s">
        <v>8</v>
      </c>
      <c r="D3172" s="3" t="s">
        <v>23</v>
      </c>
      <c r="E3172" s="3" t="n">
        <v>409.13</v>
      </c>
      <c r="F3172" s="3" t="n">
        <v>5633365</v>
      </c>
      <c r="G3172" s="3" t="n">
        <v>1</v>
      </c>
      <c r="H3172" s="3" t="n">
        <v>886071.94</v>
      </c>
    </row>
    <row r="3173" customFormat="false" ht="15" hidden="false" customHeight="false" outlineLevel="0" collapsed="false">
      <c r="A3173" s="3" t="s">
        <v>227</v>
      </c>
      <c r="B3173" s="3" t="s">
        <v>21</v>
      </c>
      <c r="C3173" s="3" t="s">
        <v>8</v>
      </c>
      <c r="D3173" s="3" t="s">
        <v>23</v>
      </c>
      <c r="E3173" s="3" t="n">
        <v>405.96</v>
      </c>
      <c r="F3173" s="3" t="n">
        <v>1435210</v>
      </c>
      <c r="G3173" s="3" t="n">
        <v>0</v>
      </c>
      <c r="H3173" s="3" t="n">
        <v>0</v>
      </c>
    </row>
    <row r="3174" customFormat="false" ht="15" hidden="false" customHeight="false" outlineLevel="0" collapsed="false">
      <c r="A3174" s="3" t="s">
        <v>228</v>
      </c>
      <c r="B3174" s="3" t="s">
        <v>21</v>
      </c>
      <c r="C3174" s="3" t="s">
        <v>8</v>
      </c>
      <c r="D3174" s="3" t="s">
        <v>23</v>
      </c>
      <c r="E3174" s="3" t="n">
        <v>402.03</v>
      </c>
      <c r="F3174" s="3" t="n">
        <v>4222902</v>
      </c>
      <c r="G3174" s="3" t="n">
        <v>3</v>
      </c>
      <c r="H3174" s="3" t="n">
        <v>2484810.94</v>
      </c>
    </row>
    <row r="3175" customFormat="false" ht="15" hidden="false" customHeight="false" outlineLevel="0" collapsed="false">
      <c r="A3175" s="3" t="s">
        <v>229</v>
      </c>
      <c r="B3175" s="3" t="s">
        <v>21</v>
      </c>
      <c r="C3175" s="3" t="s">
        <v>8</v>
      </c>
      <c r="D3175" s="3" t="s">
        <v>23</v>
      </c>
      <c r="E3175" s="3" t="n">
        <v>411.01</v>
      </c>
      <c r="F3175" s="3" t="n">
        <v>986617</v>
      </c>
      <c r="G3175" s="3" t="n">
        <v>0</v>
      </c>
      <c r="H3175" s="3" t="n">
        <v>0</v>
      </c>
    </row>
    <row r="3176" customFormat="false" ht="15" hidden="false" customHeight="false" outlineLevel="0" collapsed="false">
      <c r="A3176" s="3" t="s">
        <v>230</v>
      </c>
      <c r="B3176" s="3" t="s">
        <v>21</v>
      </c>
      <c r="C3176" s="3" t="s">
        <v>8</v>
      </c>
      <c r="D3176" s="3" t="s">
        <v>23</v>
      </c>
      <c r="E3176" s="3" t="n">
        <v>405.69</v>
      </c>
      <c r="F3176" s="3" t="n">
        <v>3289773</v>
      </c>
      <c r="G3176" s="3" t="n">
        <v>2</v>
      </c>
      <c r="H3176" s="3" t="n">
        <v>1518003.36</v>
      </c>
    </row>
    <row r="3177" customFormat="false" ht="15" hidden="false" customHeight="false" outlineLevel="0" collapsed="false">
      <c r="A3177" s="3" t="s">
        <v>231</v>
      </c>
      <c r="B3177" s="3" t="s">
        <v>21</v>
      </c>
      <c r="C3177" s="3" t="s">
        <v>8</v>
      </c>
      <c r="D3177" s="3" t="s">
        <v>23</v>
      </c>
      <c r="E3177" s="3" t="n">
        <v>401.78</v>
      </c>
      <c r="F3177" s="3" t="n">
        <v>6775776</v>
      </c>
      <c r="G3177" s="3" t="n">
        <v>2</v>
      </c>
      <c r="H3177" s="3" t="n">
        <v>2223064.02</v>
      </c>
    </row>
    <row r="3178" customFormat="false" ht="15" hidden="false" customHeight="false" outlineLevel="0" collapsed="false">
      <c r="A3178" s="3" t="s">
        <v>232</v>
      </c>
      <c r="B3178" s="3" t="s">
        <v>21</v>
      </c>
      <c r="C3178" s="3" t="s">
        <v>8</v>
      </c>
      <c r="D3178" s="3" t="s">
        <v>23</v>
      </c>
      <c r="E3178" s="3" t="n">
        <v>403.9</v>
      </c>
      <c r="F3178" s="3" t="n">
        <v>4662060</v>
      </c>
      <c r="G3178" s="3" t="n">
        <v>6</v>
      </c>
      <c r="H3178" s="3" t="n">
        <v>5019641.91</v>
      </c>
    </row>
    <row r="3179" customFormat="false" ht="15" hidden="false" customHeight="false" outlineLevel="0" collapsed="false">
      <c r="A3179" s="3" t="s">
        <v>233</v>
      </c>
      <c r="B3179" s="3" t="s">
        <v>21</v>
      </c>
      <c r="C3179" s="3" t="s">
        <v>8</v>
      </c>
      <c r="D3179" s="3" t="s">
        <v>23</v>
      </c>
      <c r="E3179" s="3" t="n">
        <v>405.56</v>
      </c>
      <c r="F3179" s="3" t="n">
        <v>7336009</v>
      </c>
      <c r="G3179" s="3" t="n">
        <v>3</v>
      </c>
      <c r="H3179" s="3" t="n">
        <v>3525854.49</v>
      </c>
    </row>
    <row r="3180" customFormat="false" ht="15" hidden="false" customHeight="false" outlineLevel="0" collapsed="false">
      <c r="A3180" s="3" t="s">
        <v>234</v>
      </c>
      <c r="B3180" s="3" t="s">
        <v>21</v>
      </c>
      <c r="C3180" s="3" t="s">
        <v>8</v>
      </c>
      <c r="D3180" s="3" t="s">
        <v>23</v>
      </c>
      <c r="E3180" s="3" t="n">
        <v>392.72</v>
      </c>
      <c r="F3180" s="3" t="n">
        <v>3489787</v>
      </c>
      <c r="G3180" s="3" t="n">
        <v>0</v>
      </c>
      <c r="H3180" s="3" t="n">
        <v>0</v>
      </c>
    </row>
    <row r="3181" customFormat="false" ht="15" hidden="false" customHeight="false" outlineLevel="0" collapsed="false">
      <c r="A3181" s="3" t="s">
        <v>235</v>
      </c>
      <c r="B3181" s="3" t="s">
        <v>21</v>
      </c>
      <c r="C3181" s="3" t="s">
        <v>8</v>
      </c>
      <c r="D3181" s="3" t="s">
        <v>23</v>
      </c>
      <c r="E3181" s="3" t="n">
        <v>393.08</v>
      </c>
      <c r="F3181" s="3" t="n">
        <v>4376389</v>
      </c>
      <c r="G3181" s="3" t="n">
        <v>0</v>
      </c>
      <c r="H3181" s="3" t="n">
        <v>0</v>
      </c>
    </row>
    <row r="3182" customFormat="false" ht="15" hidden="false" customHeight="false" outlineLevel="0" collapsed="false">
      <c r="A3182" s="3" t="s">
        <v>236</v>
      </c>
      <c r="B3182" s="3" t="s">
        <v>21</v>
      </c>
      <c r="C3182" s="3" t="s">
        <v>8</v>
      </c>
      <c r="D3182" s="3" t="s">
        <v>23</v>
      </c>
      <c r="E3182" s="3" t="n">
        <v>390.11</v>
      </c>
      <c r="F3182" s="3" t="n">
        <v>1610991</v>
      </c>
      <c r="G3182" s="3" t="n">
        <v>1</v>
      </c>
      <c r="H3182" s="3" t="n">
        <v>1145482.8</v>
      </c>
    </row>
    <row r="3183" customFormat="false" ht="15" hidden="false" customHeight="false" outlineLevel="0" collapsed="false">
      <c r="A3183" s="3" t="s">
        <v>237</v>
      </c>
      <c r="B3183" s="3" t="s">
        <v>21</v>
      </c>
      <c r="C3183" s="3" t="s">
        <v>8</v>
      </c>
      <c r="D3183" s="3" t="s">
        <v>23</v>
      </c>
      <c r="E3183" s="3" t="n">
        <v>401.21</v>
      </c>
      <c r="F3183" s="3" t="n">
        <v>1966143</v>
      </c>
      <c r="G3183" s="3" t="n">
        <v>1</v>
      </c>
      <c r="H3183" s="3" t="n">
        <v>1474952.9</v>
      </c>
    </row>
    <row r="3184" customFormat="false" ht="15" hidden="false" customHeight="false" outlineLevel="0" collapsed="false">
      <c r="A3184" s="3" t="s">
        <v>238</v>
      </c>
      <c r="B3184" s="3" t="s">
        <v>21</v>
      </c>
      <c r="C3184" s="3" t="s">
        <v>8</v>
      </c>
      <c r="D3184" s="3" t="s">
        <v>23</v>
      </c>
      <c r="E3184" s="3" t="n">
        <v>403.5</v>
      </c>
      <c r="F3184" s="3" t="n">
        <v>3964596</v>
      </c>
      <c r="G3184" s="3" t="n">
        <v>3</v>
      </c>
      <c r="H3184" s="3" t="n">
        <v>4644640.83</v>
      </c>
    </row>
    <row r="3185" customFormat="false" ht="15" hidden="false" customHeight="false" outlineLevel="0" collapsed="false">
      <c r="A3185" s="3" t="s">
        <v>239</v>
      </c>
      <c r="B3185" s="3" t="s">
        <v>21</v>
      </c>
      <c r="C3185" s="3" t="s">
        <v>8</v>
      </c>
      <c r="D3185" s="3" t="s">
        <v>23</v>
      </c>
      <c r="E3185" s="3" t="n">
        <v>403.99</v>
      </c>
      <c r="F3185" s="3" t="n">
        <v>4480206</v>
      </c>
      <c r="G3185" s="3" t="n">
        <v>3</v>
      </c>
      <c r="H3185" s="3" t="n">
        <v>2404129.7</v>
      </c>
    </row>
    <row r="3186" customFormat="false" ht="15" hidden="false" customHeight="false" outlineLevel="0" collapsed="false">
      <c r="A3186" s="3" t="s">
        <v>240</v>
      </c>
      <c r="B3186" s="3" t="s">
        <v>21</v>
      </c>
      <c r="C3186" s="3" t="s">
        <v>8</v>
      </c>
      <c r="D3186" s="3" t="s">
        <v>23</v>
      </c>
      <c r="E3186" s="3" t="n">
        <v>407.03</v>
      </c>
      <c r="F3186" s="3" t="n">
        <v>1812354</v>
      </c>
      <c r="G3186" s="3" t="n">
        <v>2</v>
      </c>
      <c r="H3186" s="3" t="n">
        <v>1216541.88</v>
      </c>
    </row>
    <row r="3187" customFormat="false" ht="15" hidden="false" customHeight="false" outlineLevel="0" collapsed="false">
      <c r="A3187" s="3" t="s">
        <v>241</v>
      </c>
      <c r="B3187" s="3" t="s">
        <v>21</v>
      </c>
      <c r="C3187" s="3" t="s">
        <v>8</v>
      </c>
      <c r="D3187" s="3" t="s">
        <v>23</v>
      </c>
      <c r="E3187" s="3" t="n">
        <v>406.67</v>
      </c>
      <c r="F3187" s="3" t="n">
        <v>4460917</v>
      </c>
      <c r="G3187" s="3" t="n">
        <v>3</v>
      </c>
      <c r="H3187" s="3" t="n">
        <v>1579186.93</v>
      </c>
    </row>
    <row r="3188" customFormat="false" ht="15" hidden="false" customHeight="false" outlineLevel="0" collapsed="false">
      <c r="A3188" s="3" t="s">
        <v>242</v>
      </c>
      <c r="B3188" s="3" t="s">
        <v>21</v>
      </c>
      <c r="C3188" s="3" t="s">
        <v>8</v>
      </c>
      <c r="D3188" s="3" t="s">
        <v>23</v>
      </c>
      <c r="E3188" s="3" t="n">
        <v>405.2</v>
      </c>
      <c r="F3188" s="3" t="n">
        <v>2403204</v>
      </c>
      <c r="G3188" s="3" t="n">
        <v>3</v>
      </c>
      <c r="H3188" s="3" t="n">
        <v>5256416.2</v>
      </c>
    </row>
    <row r="3189" customFormat="false" ht="15" hidden="false" customHeight="false" outlineLevel="0" collapsed="false">
      <c r="A3189" s="3" t="s">
        <v>243</v>
      </c>
      <c r="B3189" s="3" t="s">
        <v>21</v>
      </c>
      <c r="C3189" s="3" t="s">
        <v>8</v>
      </c>
      <c r="D3189" s="3" t="s">
        <v>23</v>
      </c>
      <c r="E3189" s="3" t="n">
        <v>408.93</v>
      </c>
      <c r="F3189" s="3" t="n">
        <v>7041260</v>
      </c>
      <c r="G3189" s="3" t="n">
        <v>2</v>
      </c>
      <c r="H3189" s="3" t="n">
        <v>1537222.76</v>
      </c>
    </row>
    <row r="3190" customFormat="false" ht="15" hidden="false" customHeight="false" outlineLevel="0" collapsed="false">
      <c r="A3190" s="3" t="s">
        <v>244</v>
      </c>
      <c r="B3190" s="3" t="s">
        <v>21</v>
      </c>
      <c r="C3190" s="3" t="s">
        <v>8</v>
      </c>
      <c r="D3190" s="3" t="s">
        <v>23</v>
      </c>
      <c r="E3190" s="3" t="n">
        <v>409.73</v>
      </c>
      <c r="F3190" s="3" t="n">
        <v>7395921</v>
      </c>
      <c r="G3190" s="3" t="n">
        <v>2</v>
      </c>
      <c r="H3190" s="3" t="n">
        <v>3134320.27</v>
      </c>
    </row>
    <row r="3191" customFormat="false" ht="15" hidden="false" customHeight="false" outlineLevel="0" collapsed="false">
      <c r="A3191" s="3" t="s">
        <v>245</v>
      </c>
      <c r="B3191" s="3" t="s">
        <v>21</v>
      </c>
      <c r="C3191" s="3" t="s">
        <v>8</v>
      </c>
      <c r="D3191" s="3" t="s">
        <v>23</v>
      </c>
      <c r="E3191" s="3" t="n">
        <v>404.59</v>
      </c>
      <c r="F3191" s="3" t="n">
        <v>1092000</v>
      </c>
      <c r="G3191" s="3" t="n">
        <v>2</v>
      </c>
      <c r="H3191" s="3" t="n">
        <v>405048.91</v>
      </c>
    </row>
    <row r="3192" customFormat="false" ht="15" hidden="false" customHeight="false" outlineLevel="0" collapsed="false">
      <c r="A3192" s="3" t="s">
        <v>246</v>
      </c>
      <c r="B3192" s="3" t="s">
        <v>21</v>
      </c>
      <c r="C3192" s="3" t="s">
        <v>8</v>
      </c>
      <c r="D3192" s="3" t="s">
        <v>23</v>
      </c>
      <c r="E3192" s="3" t="n">
        <v>406.76</v>
      </c>
      <c r="F3192" s="3" t="n">
        <v>5746079</v>
      </c>
      <c r="G3192" s="3" t="n">
        <v>1</v>
      </c>
      <c r="H3192" s="3" t="n">
        <v>327708.64</v>
      </c>
    </row>
    <row r="3193" customFormat="false" ht="15" hidden="false" customHeight="false" outlineLevel="0" collapsed="false">
      <c r="A3193" s="3" t="s">
        <v>247</v>
      </c>
      <c r="B3193" s="3" t="s">
        <v>21</v>
      </c>
      <c r="C3193" s="3" t="s">
        <v>8</v>
      </c>
      <c r="D3193" s="3" t="s">
        <v>23</v>
      </c>
      <c r="E3193" s="3" t="n">
        <v>405.01</v>
      </c>
      <c r="F3193" s="3" t="n">
        <v>2829509</v>
      </c>
      <c r="G3193" s="3" t="n">
        <v>1</v>
      </c>
      <c r="H3193" s="3" t="n">
        <v>1861749.9</v>
      </c>
    </row>
    <row r="3194" customFormat="false" ht="15" hidden="false" customHeight="false" outlineLevel="0" collapsed="false">
      <c r="A3194" s="3" t="s">
        <v>248</v>
      </c>
      <c r="B3194" s="3" t="s">
        <v>21</v>
      </c>
      <c r="C3194" s="3" t="s">
        <v>8</v>
      </c>
      <c r="D3194" s="3" t="s">
        <v>23</v>
      </c>
      <c r="E3194" s="3" t="n">
        <v>405.41</v>
      </c>
      <c r="F3194" s="3" t="n">
        <v>6463275</v>
      </c>
      <c r="G3194" s="3" t="n">
        <v>2</v>
      </c>
      <c r="H3194" s="3" t="n">
        <v>720800.12</v>
      </c>
    </row>
    <row r="3195" customFormat="false" ht="15" hidden="false" customHeight="false" outlineLevel="0" collapsed="false">
      <c r="A3195" s="3" t="s">
        <v>249</v>
      </c>
      <c r="B3195" s="3" t="s">
        <v>21</v>
      </c>
      <c r="C3195" s="3" t="s">
        <v>8</v>
      </c>
      <c r="D3195" s="3" t="s">
        <v>23</v>
      </c>
      <c r="E3195" s="3" t="n">
        <v>414.75</v>
      </c>
      <c r="F3195" s="3" t="n">
        <v>647358</v>
      </c>
      <c r="G3195" s="3" t="n">
        <v>1</v>
      </c>
      <c r="H3195" s="3" t="n">
        <v>832711.88</v>
      </c>
    </row>
    <row r="3196" customFormat="false" ht="15" hidden="false" customHeight="false" outlineLevel="0" collapsed="false">
      <c r="A3196" s="3" t="s">
        <v>250</v>
      </c>
      <c r="B3196" s="3" t="s">
        <v>21</v>
      </c>
      <c r="C3196" s="3" t="s">
        <v>8</v>
      </c>
      <c r="D3196" s="3" t="s">
        <v>23</v>
      </c>
      <c r="E3196" s="3" t="n">
        <v>417.96</v>
      </c>
      <c r="F3196" s="3" t="n">
        <v>7561074</v>
      </c>
      <c r="G3196" s="3" t="n">
        <v>0</v>
      </c>
      <c r="H3196" s="3" t="n">
        <v>0</v>
      </c>
    </row>
    <row r="3197" customFormat="false" ht="15" hidden="false" customHeight="false" outlineLevel="0" collapsed="false">
      <c r="A3197" s="3" t="s">
        <v>251</v>
      </c>
      <c r="B3197" s="3" t="s">
        <v>21</v>
      </c>
      <c r="C3197" s="3" t="s">
        <v>8</v>
      </c>
      <c r="D3197" s="3" t="s">
        <v>23</v>
      </c>
      <c r="E3197" s="3" t="n">
        <v>428.92</v>
      </c>
      <c r="F3197" s="3" t="n">
        <v>2521671</v>
      </c>
      <c r="G3197" s="3" t="n">
        <v>2</v>
      </c>
      <c r="H3197" s="3" t="n">
        <v>2145767.32</v>
      </c>
    </row>
    <row r="3198" customFormat="false" ht="15" hidden="false" customHeight="false" outlineLevel="0" collapsed="false">
      <c r="A3198" s="3" t="s">
        <v>252</v>
      </c>
      <c r="B3198" s="3" t="s">
        <v>21</v>
      </c>
      <c r="C3198" s="3" t="s">
        <v>8</v>
      </c>
      <c r="D3198" s="3" t="s">
        <v>23</v>
      </c>
      <c r="E3198" s="3" t="n">
        <v>434.09</v>
      </c>
      <c r="F3198" s="3" t="n">
        <v>993341</v>
      </c>
      <c r="G3198" s="3" t="n">
        <v>2</v>
      </c>
      <c r="H3198" s="3" t="n">
        <v>2868302.25</v>
      </c>
    </row>
    <row r="3199" customFormat="false" ht="15" hidden="false" customHeight="false" outlineLevel="0" collapsed="false">
      <c r="A3199" s="3" t="s">
        <v>253</v>
      </c>
      <c r="B3199" s="3" t="s">
        <v>21</v>
      </c>
      <c r="C3199" s="3" t="s">
        <v>8</v>
      </c>
      <c r="D3199" s="3" t="s">
        <v>23</v>
      </c>
      <c r="E3199" s="3" t="n">
        <v>434.69</v>
      </c>
      <c r="F3199" s="3" t="n">
        <v>2732216</v>
      </c>
      <c r="G3199" s="3" t="n">
        <v>4</v>
      </c>
      <c r="H3199" s="3" t="n">
        <v>2717255.27</v>
      </c>
    </row>
    <row r="3200" customFormat="false" ht="15" hidden="false" customHeight="false" outlineLevel="0" collapsed="false">
      <c r="A3200" s="3" t="s">
        <v>254</v>
      </c>
      <c r="B3200" s="3" t="s">
        <v>21</v>
      </c>
      <c r="C3200" s="3" t="s">
        <v>8</v>
      </c>
      <c r="D3200" s="3" t="s">
        <v>23</v>
      </c>
      <c r="E3200" s="3" t="n">
        <v>432.56</v>
      </c>
      <c r="F3200" s="3" t="n">
        <v>3462501</v>
      </c>
      <c r="G3200" s="3" t="n">
        <v>1</v>
      </c>
      <c r="H3200" s="3" t="n">
        <v>935385.1</v>
      </c>
    </row>
    <row r="3201" customFormat="false" ht="15" hidden="false" customHeight="false" outlineLevel="0" collapsed="false">
      <c r="A3201" s="3" t="s">
        <v>255</v>
      </c>
      <c r="B3201" s="3" t="s">
        <v>21</v>
      </c>
      <c r="C3201" s="3" t="s">
        <v>8</v>
      </c>
      <c r="D3201" s="3" t="s">
        <v>23</v>
      </c>
      <c r="E3201" s="3" t="n">
        <v>414.16</v>
      </c>
      <c r="F3201" s="3" t="n">
        <v>4927378</v>
      </c>
      <c r="G3201" s="3" t="n">
        <v>2</v>
      </c>
      <c r="H3201" s="3" t="n">
        <v>3148357.53</v>
      </c>
    </row>
    <row r="3202" customFormat="false" ht="15" hidden="false" customHeight="false" outlineLevel="0" collapsed="false">
      <c r="A3202" s="3" t="s">
        <v>256</v>
      </c>
      <c r="B3202" s="3" t="s">
        <v>21</v>
      </c>
      <c r="C3202" s="3" t="s">
        <v>8</v>
      </c>
      <c r="D3202" s="3" t="s">
        <v>23</v>
      </c>
      <c r="E3202" s="3" t="n">
        <v>400.32</v>
      </c>
      <c r="F3202" s="3" t="n">
        <v>4674065</v>
      </c>
      <c r="G3202" s="3" t="n">
        <v>1</v>
      </c>
      <c r="H3202" s="3" t="n">
        <v>1425290.25</v>
      </c>
    </row>
    <row r="3203" customFormat="false" ht="15" hidden="false" customHeight="false" outlineLevel="0" collapsed="false">
      <c r="A3203" s="3" t="s">
        <v>257</v>
      </c>
      <c r="B3203" s="3" t="s">
        <v>21</v>
      </c>
      <c r="C3203" s="3" t="s">
        <v>8</v>
      </c>
      <c r="D3203" s="3" t="s">
        <v>23</v>
      </c>
      <c r="E3203" s="3" t="n">
        <v>398.46</v>
      </c>
      <c r="F3203" s="3" t="n">
        <v>2649912</v>
      </c>
      <c r="G3203" s="3" t="n">
        <v>2</v>
      </c>
      <c r="H3203" s="3" t="n">
        <v>2860895.35</v>
      </c>
    </row>
    <row r="3204" customFormat="false" ht="15" hidden="false" customHeight="false" outlineLevel="0" collapsed="false">
      <c r="A3204" s="3" t="s">
        <v>258</v>
      </c>
      <c r="B3204" s="3" t="s">
        <v>21</v>
      </c>
      <c r="C3204" s="3" t="s">
        <v>8</v>
      </c>
      <c r="D3204" s="3" t="s">
        <v>23</v>
      </c>
      <c r="E3204" s="3" t="n">
        <v>405.67</v>
      </c>
      <c r="F3204" s="3" t="n">
        <v>2249741</v>
      </c>
      <c r="G3204" s="3" t="n">
        <v>4</v>
      </c>
      <c r="H3204" s="3" t="n">
        <v>2776343</v>
      </c>
    </row>
    <row r="3205" customFormat="false" ht="15" hidden="false" customHeight="false" outlineLevel="0" collapsed="false">
      <c r="A3205" s="3" t="s">
        <v>259</v>
      </c>
      <c r="B3205" s="3" t="s">
        <v>21</v>
      </c>
      <c r="C3205" s="3" t="s">
        <v>8</v>
      </c>
      <c r="D3205" s="3" t="s">
        <v>23</v>
      </c>
      <c r="E3205" s="3" t="n">
        <v>408.73</v>
      </c>
      <c r="F3205" s="3" t="n">
        <v>5522986</v>
      </c>
      <c r="G3205" s="3" t="n">
        <v>0</v>
      </c>
      <c r="H3205" s="3" t="n">
        <v>0</v>
      </c>
    </row>
    <row r="3206" customFormat="false" ht="15" hidden="false" customHeight="false" outlineLevel="0" collapsed="false">
      <c r="A3206" s="3" t="s">
        <v>260</v>
      </c>
      <c r="B3206" s="3" t="s">
        <v>21</v>
      </c>
      <c r="C3206" s="3" t="s">
        <v>8</v>
      </c>
      <c r="D3206" s="3" t="s">
        <v>23</v>
      </c>
      <c r="E3206" s="3" t="n">
        <v>414.6</v>
      </c>
      <c r="F3206" s="3" t="n">
        <v>7967529</v>
      </c>
      <c r="G3206" s="3" t="n">
        <v>1</v>
      </c>
      <c r="H3206" s="3" t="n">
        <v>874322.25</v>
      </c>
    </row>
    <row r="3207" customFormat="false" ht="15" hidden="false" customHeight="false" outlineLevel="0" collapsed="false">
      <c r="A3207" s="3" t="s">
        <v>261</v>
      </c>
      <c r="B3207" s="3" t="s">
        <v>21</v>
      </c>
      <c r="C3207" s="3" t="s">
        <v>8</v>
      </c>
      <c r="D3207" s="3" t="s">
        <v>23</v>
      </c>
      <c r="E3207" s="3" t="n">
        <v>413.49</v>
      </c>
      <c r="F3207" s="3" t="n">
        <v>3730902</v>
      </c>
      <c r="G3207" s="3" t="n">
        <v>0</v>
      </c>
      <c r="H3207" s="3" t="n">
        <v>0</v>
      </c>
    </row>
    <row r="3208" customFormat="false" ht="15" hidden="false" customHeight="false" outlineLevel="0" collapsed="false">
      <c r="A3208" s="3" t="s">
        <v>262</v>
      </c>
      <c r="B3208" s="3" t="s">
        <v>21</v>
      </c>
      <c r="C3208" s="3" t="s">
        <v>8</v>
      </c>
      <c r="D3208" s="3" t="s">
        <v>23</v>
      </c>
      <c r="E3208" s="3" t="n">
        <v>414.02</v>
      </c>
      <c r="F3208" s="3" t="n">
        <v>4004513</v>
      </c>
      <c r="G3208" s="3" t="n">
        <v>1</v>
      </c>
      <c r="H3208" s="3" t="n">
        <v>265095.54</v>
      </c>
    </row>
    <row r="3209" customFormat="false" ht="15" hidden="false" customHeight="false" outlineLevel="0" collapsed="false">
      <c r="A3209" s="3" t="s">
        <v>263</v>
      </c>
      <c r="B3209" s="3" t="s">
        <v>21</v>
      </c>
      <c r="C3209" s="3" t="s">
        <v>8</v>
      </c>
      <c r="D3209" s="3" t="s">
        <v>23</v>
      </c>
      <c r="E3209" s="3" t="n">
        <v>400.4</v>
      </c>
      <c r="F3209" s="3" t="n">
        <v>911918</v>
      </c>
      <c r="G3209" s="3" t="n">
        <v>2</v>
      </c>
      <c r="H3209" s="3" t="n">
        <v>2430036.63</v>
      </c>
    </row>
    <row r="3210" customFormat="false" ht="15" hidden="false" customHeight="false" outlineLevel="0" collapsed="false">
      <c r="A3210" s="3" t="s">
        <v>264</v>
      </c>
      <c r="B3210" s="3" t="s">
        <v>21</v>
      </c>
      <c r="C3210" s="3" t="s">
        <v>8</v>
      </c>
      <c r="D3210" s="3" t="s">
        <v>23</v>
      </c>
      <c r="E3210" s="3" t="n">
        <v>399.2</v>
      </c>
      <c r="F3210" s="3" t="n">
        <v>6524371</v>
      </c>
      <c r="G3210" s="3" t="n">
        <v>3</v>
      </c>
      <c r="H3210" s="3" t="n">
        <v>3555325.02</v>
      </c>
    </row>
    <row r="3211" customFormat="false" ht="15" hidden="false" customHeight="false" outlineLevel="0" collapsed="false">
      <c r="A3211" s="3" t="s">
        <v>265</v>
      </c>
      <c r="B3211" s="3" t="s">
        <v>21</v>
      </c>
      <c r="C3211" s="3" t="s">
        <v>8</v>
      </c>
      <c r="D3211" s="3" t="s">
        <v>23</v>
      </c>
      <c r="E3211" s="3" t="n">
        <v>397.07</v>
      </c>
      <c r="F3211" s="3" t="n">
        <v>6493893</v>
      </c>
      <c r="G3211" s="3" t="n">
        <v>2</v>
      </c>
      <c r="H3211" s="3" t="n">
        <v>2012579.08</v>
      </c>
    </row>
    <row r="3212" customFormat="false" ht="15" hidden="false" customHeight="false" outlineLevel="0" collapsed="false">
      <c r="A3212" s="3" t="s">
        <v>266</v>
      </c>
      <c r="B3212" s="3" t="s">
        <v>21</v>
      </c>
      <c r="C3212" s="3" t="s">
        <v>8</v>
      </c>
      <c r="D3212" s="3" t="s">
        <v>23</v>
      </c>
      <c r="E3212" s="3" t="n">
        <v>394.87</v>
      </c>
      <c r="F3212" s="3" t="n">
        <v>4786718</v>
      </c>
      <c r="G3212" s="3" t="n">
        <v>2</v>
      </c>
      <c r="H3212" s="3" t="n">
        <v>2257702.62</v>
      </c>
    </row>
    <row r="3213" customFormat="false" ht="15" hidden="false" customHeight="false" outlineLevel="0" collapsed="false">
      <c r="A3213" s="3" t="s">
        <v>267</v>
      </c>
      <c r="B3213" s="3" t="s">
        <v>21</v>
      </c>
      <c r="C3213" s="3" t="s">
        <v>8</v>
      </c>
      <c r="D3213" s="3" t="s">
        <v>23</v>
      </c>
      <c r="E3213" s="3" t="n">
        <v>382.77</v>
      </c>
      <c r="F3213" s="3" t="n">
        <v>1339675</v>
      </c>
      <c r="G3213" s="3" t="n">
        <v>1</v>
      </c>
      <c r="H3213" s="3" t="n">
        <v>1290503.7</v>
      </c>
    </row>
    <row r="3214" customFormat="false" ht="15" hidden="false" customHeight="false" outlineLevel="0" collapsed="false">
      <c r="A3214" s="3" t="s">
        <v>268</v>
      </c>
      <c r="B3214" s="3" t="s">
        <v>21</v>
      </c>
      <c r="C3214" s="3" t="s">
        <v>8</v>
      </c>
      <c r="D3214" s="3" t="s">
        <v>23</v>
      </c>
      <c r="E3214" s="3" t="n">
        <v>374.78</v>
      </c>
      <c r="F3214" s="3" t="n">
        <v>4531263</v>
      </c>
      <c r="G3214" s="3" t="n">
        <v>2</v>
      </c>
      <c r="H3214" s="3" t="n">
        <v>344553.9</v>
      </c>
    </row>
    <row r="3215" customFormat="false" ht="15" hidden="false" customHeight="false" outlineLevel="0" collapsed="false">
      <c r="A3215" s="3" t="s">
        <v>269</v>
      </c>
      <c r="B3215" s="3" t="s">
        <v>21</v>
      </c>
      <c r="C3215" s="3" t="s">
        <v>8</v>
      </c>
      <c r="D3215" s="3" t="s">
        <v>23</v>
      </c>
      <c r="E3215" s="3" t="n">
        <v>362.62</v>
      </c>
      <c r="F3215" s="3" t="n">
        <v>6885504</v>
      </c>
      <c r="G3215" s="3" t="n">
        <v>2</v>
      </c>
      <c r="H3215" s="3" t="n">
        <v>2875908.21</v>
      </c>
    </row>
    <row r="3216" customFormat="false" ht="15" hidden="false" customHeight="false" outlineLevel="0" collapsed="false">
      <c r="A3216" s="3" t="s">
        <v>270</v>
      </c>
      <c r="B3216" s="3" t="s">
        <v>21</v>
      </c>
      <c r="C3216" s="3" t="s">
        <v>8</v>
      </c>
      <c r="D3216" s="3" t="s">
        <v>23</v>
      </c>
      <c r="E3216" s="3" t="n">
        <v>350.71</v>
      </c>
      <c r="F3216" s="3" t="n">
        <v>2780855</v>
      </c>
      <c r="G3216" s="3" t="n">
        <v>2</v>
      </c>
      <c r="H3216" s="3" t="n">
        <v>2061783</v>
      </c>
    </row>
    <row r="3217" customFormat="false" ht="15" hidden="false" customHeight="false" outlineLevel="0" collapsed="false">
      <c r="A3217" s="3" t="s">
        <v>271</v>
      </c>
      <c r="B3217" s="3" t="s">
        <v>21</v>
      </c>
      <c r="C3217" s="3" t="s">
        <v>8</v>
      </c>
      <c r="D3217" s="3" t="s">
        <v>23</v>
      </c>
      <c r="E3217" s="3" t="n">
        <v>357.66</v>
      </c>
      <c r="F3217" s="3" t="n">
        <v>4348590</v>
      </c>
      <c r="G3217" s="3" t="n">
        <v>2</v>
      </c>
      <c r="H3217" s="3" t="n">
        <v>418591.25</v>
      </c>
    </row>
    <row r="3218" customFormat="false" ht="15" hidden="false" customHeight="false" outlineLevel="0" collapsed="false">
      <c r="A3218" s="3" t="s">
        <v>272</v>
      </c>
      <c r="B3218" s="3" t="s">
        <v>21</v>
      </c>
      <c r="C3218" s="3" t="s">
        <v>8</v>
      </c>
      <c r="D3218" s="3" t="s">
        <v>23</v>
      </c>
      <c r="E3218" s="3" t="n">
        <v>366.03</v>
      </c>
      <c r="F3218" s="3" t="n">
        <v>4301359</v>
      </c>
      <c r="G3218" s="3" t="n">
        <v>3</v>
      </c>
      <c r="H3218" s="3" t="n">
        <v>4940738.84</v>
      </c>
    </row>
    <row r="3219" customFormat="false" ht="15" hidden="false" customHeight="false" outlineLevel="0" collapsed="false">
      <c r="A3219" s="3" t="s">
        <v>273</v>
      </c>
      <c r="B3219" s="3" t="s">
        <v>21</v>
      </c>
      <c r="C3219" s="3" t="s">
        <v>8</v>
      </c>
      <c r="D3219" s="3" t="s">
        <v>23</v>
      </c>
      <c r="E3219" s="3" t="n">
        <v>365.19</v>
      </c>
      <c r="F3219" s="3" t="n">
        <v>851167</v>
      </c>
      <c r="G3219" s="3" t="n">
        <v>2</v>
      </c>
      <c r="H3219" s="3" t="n">
        <v>2313215.22</v>
      </c>
    </row>
    <row r="3220" customFormat="false" ht="15" hidden="false" customHeight="false" outlineLevel="0" collapsed="false">
      <c r="A3220" s="3" t="s">
        <v>274</v>
      </c>
      <c r="B3220" s="3" t="s">
        <v>21</v>
      </c>
      <c r="C3220" s="3" t="s">
        <v>8</v>
      </c>
      <c r="D3220" s="3" t="s">
        <v>23</v>
      </c>
      <c r="E3220" s="3" t="n">
        <v>365.67</v>
      </c>
      <c r="F3220" s="3" t="n">
        <v>6819444</v>
      </c>
      <c r="G3220" s="3" t="n">
        <v>1</v>
      </c>
      <c r="H3220" s="3" t="n">
        <v>1408264.87</v>
      </c>
    </row>
    <row r="3221" customFormat="false" ht="15" hidden="false" customHeight="false" outlineLevel="0" collapsed="false">
      <c r="A3221" s="3" t="s">
        <v>275</v>
      </c>
      <c r="B3221" s="3" t="s">
        <v>21</v>
      </c>
      <c r="C3221" s="3" t="s">
        <v>8</v>
      </c>
      <c r="D3221" s="3" t="s">
        <v>23</v>
      </c>
      <c r="E3221" s="3" t="n">
        <v>369.28</v>
      </c>
      <c r="F3221" s="3" t="n">
        <v>5359639</v>
      </c>
      <c r="G3221" s="3" t="n">
        <v>3</v>
      </c>
      <c r="H3221" s="3" t="n">
        <v>2870690</v>
      </c>
    </row>
    <row r="3222" customFormat="false" ht="15" hidden="false" customHeight="false" outlineLevel="0" collapsed="false">
      <c r="A3222" s="3" t="s">
        <v>276</v>
      </c>
      <c r="B3222" s="3" t="s">
        <v>21</v>
      </c>
      <c r="C3222" s="3" t="s">
        <v>8</v>
      </c>
      <c r="D3222" s="3" t="s">
        <v>23</v>
      </c>
      <c r="E3222" s="3" t="n">
        <v>363.93</v>
      </c>
      <c r="F3222" s="3" t="n">
        <v>5557553</v>
      </c>
      <c r="G3222" s="3" t="n">
        <v>1</v>
      </c>
      <c r="H3222" s="3" t="n">
        <v>1564326.97</v>
      </c>
    </row>
    <row r="3223" customFormat="false" ht="15" hidden="false" customHeight="false" outlineLevel="0" collapsed="false">
      <c r="A3223" s="3" t="s">
        <v>277</v>
      </c>
      <c r="B3223" s="3" t="s">
        <v>21</v>
      </c>
      <c r="C3223" s="3" t="s">
        <v>8</v>
      </c>
      <c r="D3223" s="3" t="s">
        <v>23</v>
      </c>
      <c r="E3223" s="3" t="n">
        <v>354.25</v>
      </c>
      <c r="F3223" s="3" t="n">
        <v>1628277</v>
      </c>
      <c r="G3223" s="3" t="n">
        <v>1</v>
      </c>
      <c r="H3223" s="3" t="n">
        <v>211988.73</v>
      </c>
    </row>
    <row r="3224" customFormat="false" ht="15" hidden="false" customHeight="false" outlineLevel="0" collapsed="false">
      <c r="A3224" s="3" t="s">
        <v>278</v>
      </c>
      <c r="B3224" s="3" t="s">
        <v>21</v>
      </c>
      <c r="C3224" s="3" t="s">
        <v>8</v>
      </c>
      <c r="D3224" s="3" t="s">
        <v>23</v>
      </c>
      <c r="E3224" s="3" t="n">
        <v>348.26</v>
      </c>
      <c r="F3224" s="3" t="n">
        <v>5527071</v>
      </c>
      <c r="G3224" s="3" t="n">
        <v>2</v>
      </c>
      <c r="H3224" s="3" t="n">
        <v>1884733.7</v>
      </c>
    </row>
    <row r="3225" customFormat="false" ht="15" hidden="false" customHeight="false" outlineLevel="0" collapsed="false">
      <c r="A3225" s="3" t="s">
        <v>279</v>
      </c>
      <c r="B3225" s="3" t="s">
        <v>21</v>
      </c>
      <c r="C3225" s="3" t="s">
        <v>8</v>
      </c>
      <c r="D3225" s="3" t="s">
        <v>23</v>
      </c>
      <c r="E3225" s="3" t="n">
        <v>353.7</v>
      </c>
      <c r="F3225" s="3" t="n">
        <v>5850364</v>
      </c>
      <c r="G3225" s="3" t="n">
        <v>2</v>
      </c>
      <c r="H3225" s="3" t="n">
        <v>2658205.42</v>
      </c>
    </row>
    <row r="3226" customFormat="false" ht="15" hidden="false" customHeight="false" outlineLevel="0" collapsed="false">
      <c r="A3226" s="3" t="s">
        <v>280</v>
      </c>
      <c r="B3226" s="3" t="s">
        <v>21</v>
      </c>
      <c r="C3226" s="3" t="s">
        <v>8</v>
      </c>
      <c r="D3226" s="3" t="s">
        <v>23</v>
      </c>
      <c r="E3226" s="3" t="n">
        <v>346.1</v>
      </c>
      <c r="F3226" s="3" t="n">
        <v>3676420</v>
      </c>
      <c r="G3226" s="3" t="n">
        <v>2</v>
      </c>
      <c r="H3226" s="3" t="n">
        <v>1799022.36</v>
      </c>
    </row>
    <row r="3227" customFormat="false" ht="15" hidden="false" customHeight="false" outlineLevel="0" collapsed="false">
      <c r="A3227" s="3" t="s">
        <v>281</v>
      </c>
      <c r="B3227" s="3" t="s">
        <v>21</v>
      </c>
      <c r="C3227" s="3" t="s">
        <v>8</v>
      </c>
      <c r="D3227" s="3" t="s">
        <v>23</v>
      </c>
      <c r="E3227" s="3" t="n">
        <v>345.05</v>
      </c>
      <c r="F3227" s="3" t="n">
        <v>2630880</v>
      </c>
      <c r="G3227" s="3" t="n">
        <v>2</v>
      </c>
      <c r="H3227" s="3" t="n">
        <v>2168426.49</v>
      </c>
    </row>
    <row r="3228" customFormat="false" ht="15" hidden="false" customHeight="false" outlineLevel="0" collapsed="false">
      <c r="A3228" s="3" t="s">
        <v>282</v>
      </c>
      <c r="B3228" s="3" t="s">
        <v>21</v>
      </c>
      <c r="C3228" s="3" t="s">
        <v>8</v>
      </c>
      <c r="D3228" s="3" t="s">
        <v>23</v>
      </c>
      <c r="E3228" s="3" t="n">
        <v>346.61</v>
      </c>
      <c r="F3228" s="3" t="n">
        <v>2999801</v>
      </c>
      <c r="G3228" s="3" t="n">
        <v>1</v>
      </c>
      <c r="H3228" s="3" t="n">
        <v>39809.55</v>
      </c>
    </row>
    <row r="3229" customFormat="false" ht="15" hidden="false" customHeight="false" outlineLevel="0" collapsed="false">
      <c r="A3229" s="3" t="s">
        <v>283</v>
      </c>
      <c r="B3229" s="3" t="s">
        <v>21</v>
      </c>
      <c r="C3229" s="3" t="s">
        <v>8</v>
      </c>
      <c r="D3229" s="3" t="s">
        <v>23</v>
      </c>
      <c r="E3229" s="3" t="n">
        <v>344.57</v>
      </c>
      <c r="F3229" s="3" t="n">
        <v>5439733</v>
      </c>
      <c r="G3229" s="3" t="n">
        <v>4</v>
      </c>
      <c r="H3229" s="3" t="n">
        <v>4233775.89</v>
      </c>
    </row>
    <row r="3230" customFormat="false" ht="15" hidden="false" customHeight="false" outlineLevel="0" collapsed="false">
      <c r="A3230" s="3" t="s">
        <v>284</v>
      </c>
      <c r="B3230" s="3" t="s">
        <v>21</v>
      </c>
      <c r="C3230" s="3" t="s">
        <v>8</v>
      </c>
      <c r="D3230" s="3" t="s">
        <v>23</v>
      </c>
      <c r="E3230" s="3" t="n">
        <v>346.71</v>
      </c>
      <c r="F3230" s="3" t="n">
        <v>7135756</v>
      </c>
      <c r="G3230" s="3" t="n">
        <v>3</v>
      </c>
      <c r="H3230" s="3" t="n">
        <v>1340052.5</v>
      </c>
    </row>
    <row r="3231" customFormat="false" ht="15" hidden="false" customHeight="false" outlineLevel="0" collapsed="false">
      <c r="A3231" s="3" t="s">
        <v>285</v>
      </c>
      <c r="B3231" s="3" t="s">
        <v>21</v>
      </c>
      <c r="C3231" s="3" t="s">
        <v>8</v>
      </c>
      <c r="D3231" s="3" t="s">
        <v>23</v>
      </c>
      <c r="E3231" s="3" t="n">
        <v>355.49</v>
      </c>
      <c r="F3231" s="3" t="n">
        <v>2364911</v>
      </c>
      <c r="G3231" s="3" t="n">
        <v>3</v>
      </c>
      <c r="H3231" s="3" t="n">
        <v>2520031.78</v>
      </c>
    </row>
    <row r="3232" customFormat="false" ht="15" hidden="false" customHeight="false" outlineLevel="0" collapsed="false">
      <c r="A3232" s="3" t="s">
        <v>286</v>
      </c>
      <c r="B3232" s="3" t="s">
        <v>21</v>
      </c>
      <c r="C3232" s="3" t="s">
        <v>8</v>
      </c>
      <c r="D3232" s="3" t="s">
        <v>23</v>
      </c>
      <c r="E3232" s="3" t="n">
        <v>351.12</v>
      </c>
      <c r="F3232" s="3" t="n">
        <v>3897948</v>
      </c>
      <c r="G3232" s="3" t="n">
        <v>3</v>
      </c>
      <c r="H3232" s="3" t="n">
        <v>2975428.85</v>
      </c>
    </row>
    <row r="3233" customFormat="false" ht="15" hidden="false" customHeight="false" outlineLevel="0" collapsed="false">
      <c r="A3233" s="3" t="s">
        <v>287</v>
      </c>
      <c r="B3233" s="3" t="s">
        <v>21</v>
      </c>
      <c r="C3233" s="3" t="s">
        <v>8</v>
      </c>
      <c r="D3233" s="3" t="s">
        <v>23</v>
      </c>
      <c r="E3233" s="3" t="n">
        <v>350.33</v>
      </c>
      <c r="F3233" s="3" t="n">
        <v>1567547</v>
      </c>
      <c r="G3233" s="3" t="n">
        <v>2</v>
      </c>
      <c r="H3233" s="3" t="n">
        <v>1132929.88</v>
      </c>
    </row>
    <row r="3234" customFormat="false" ht="15" hidden="false" customHeight="false" outlineLevel="0" collapsed="false">
      <c r="A3234" s="3" t="s">
        <v>288</v>
      </c>
      <c r="B3234" s="3" t="s">
        <v>21</v>
      </c>
      <c r="C3234" s="3" t="s">
        <v>8</v>
      </c>
      <c r="D3234" s="3" t="s">
        <v>23</v>
      </c>
      <c r="E3234" s="3" t="n">
        <v>352.55</v>
      </c>
      <c r="F3234" s="3" t="n">
        <v>6691398</v>
      </c>
      <c r="G3234" s="3" t="n">
        <v>1</v>
      </c>
      <c r="H3234" s="3" t="n">
        <v>686225.23</v>
      </c>
    </row>
    <row r="3235" customFormat="false" ht="15" hidden="false" customHeight="false" outlineLevel="0" collapsed="false">
      <c r="A3235" s="3" t="s">
        <v>289</v>
      </c>
      <c r="B3235" s="3" t="s">
        <v>21</v>
      </c>
      <c r="C3235" s="3" t="s">
        <v>8</v>
      </c>
      <c r="D3235" s="3" t="s">
        <v>23</v>
      </c>
      <c r="E3235" s="3" t="n">
        <v>346.03</v>
      </c>
      <c r="F3235" s="3" t="n">
        <v>6420081</v>
      </c>
      <c r="G3235" s="3" t="n">
        <v>2</v>
      </c>
      <c r="H3235" s="3" t="n">
        <v>783324.73</v>
      </c>
    </row>
    <row r="3236" customFormat="false" ht="15" hidden="false" customHeight="false" outlineLevel="0" collapsed="false">
      <c r="A3236" s="3" t="s">
        <v>290</v>
      </c>
      <c r="B3236" s="3" t="s">
        <v>21</v>
      </c>
      <c r="C3236" s="3" t="s">
        <v>8</v>
      </c>
      <c r="D3236" s="3" t="s">
        <v>23</v>
      </c>
      <c r="E3236" s="3" t="n">
        <v>350.43</v>
      </c>
      <c r="F3236" s="3" t="n">
        <v>4263565</v>
      </c>
      <c r="G3236" s="3" t="n">
        <v>4</v>
      </c>
      <c r="H3236" s="3" t="n">
        <v>5057882.11</v>
      </c>
    </row>
    <row r="3237" customFormat="false" ht="15" hidden="false" customHeight="false" outlineLevel="0" collapsed="false">
      <c r="A3237" s="3" t="s">
        <v>291</v>
      </c>
      <c r="B3237" s="3" t="s">
        <v>21</v>
      </c>
      <c r="C3237" s="3" t="s">
        <v>8</v>
      </c>
      <c r="D3237" s="3" t="s">
        <v>23</v>
      </c>
      <c r="E3237" s="3" t="n">
        <v>340.72</v>
      </c>
      <c r="F3237" s="3" t="n">
        <v>7929463</v>
      </c>
      <c r="G3237" s="3" t="n">
        <v>0</v>
      </c>
      <c r="H3237" s="3" t="n">
        <v>0</v>
      </c>
    </row>
    <row r="3238" customFormat="false" ht="15" hidden="false" customHeight="false" outlineLevel="0" collapsed="false">
      <c r="A3238" s="3" t="s">
        <v>292</v>
      </c>
      <c r="B3238" s="3" t="s">
        <v>21</v>
      </c>
      <c r="C3238" s="3" t="s">
        <v>8</v>
      </c>
      <c r="D3238" s="3" t="s">
        <v>23</v>
      </c>
      <c r="E3238" s="3" t="n">
        <v>332.5</v>
      </c>
      <c r="F3238" s="3" t="n">
        <v>3686858</v>
      </c>
      <c r="G3238" s="3" t="n">
        <v>0</v>
      </c>
      <c r="H3238" s="3" t="n">
        <v>0</v>
      </c>
    </row>
    <row r="3239" customFormat="false" ht="15" hidden="false" customHeight="false" outlineLevel="0" collapsed="false">
      <c r="A3239" s="3" t="s">
        <v>293</v>
      </c>
      <c r="B3239" s="3" t="s">
        <v>21</v>
      </c>
      <c r="C3239" s="3" t="s">
        <v>8</v>
      </c>
      <c r="D3239" s="3" t="s">
        <v>23</v>
      </c>
      <c r="E3239" s="3" t="n">
        <v>331.04</v>
      </c>
      <c r="F3239" s="3" t="n">
        <v>4898734</v>
      </c>
      <c r="G3239" s="3" t="n">
        <v>3</v>
      </c>
      <c r="H3239" s="3" t="n">
        <v>1817202.69</v>
      </c>
    </row>
    <row r="3240" customFormat="false" ht="15" hidden="false" customHeight="false" outlineLevel="0" collapsed="false">
      <c r="A3240" s="3" t="s">
        <v>294</v>
      </c>
      <c r="B3240" s="3" t="s">
        <v>21</v>
      </c>
      <c r="C3240" s="3" t="s">
        <v>8</v>
      </c>
      <c r="D3240" s="3" t="s">
        <v>23</v>
      </c>
      <c r="E3240" s="3" t="n">
        <v>329.61</v>
      </c>
      <c r="F3240" s="3" t="n">
        <v>6166182</v>
      </c>
      <c r="G3240" s="3" t="n">
        <v>1</v>
      </c>
      <c r="H3240" s="3" t="n">
        <v>160444.64</v>
      </c>
    </row>
    <row r="3241" customFormat="false" ht="15" hidden="false" customHeight="false" outlineLevel="0" collapsed="false">
      <c r="A3241" s="3" t="s">
        <v>295</v>
      </c>
      <c r="B3241" s="3" t="s">
        <v>21</v>
      </c>
      <c r="C3241" s="3" t="s">
        <v>8</v>
      </c>
      <c r="D3241" s="3" t="s">
        <v>23</v>
      </c>
      <c r="E3241" s="3" t="n">
        <v>320.87</v>
      </c>
      <c r="F3241" s="3" t="n">
        <v>1309703</v>
      </c>
      <c r="G3241" s="3" t="n">
        <v>1</v>
      </c>
      <c r="H3241" s="3" t="n">
        <v>1355574.02</v>
      </c>
    </row>
    <row r="3242" customFormat="false" ht="15" hidden="false" customHeight="false" outlineLevel="0" collapsed="false">
      <c r="A3242" s="3" t="s">
        <v>296</v>
      </c>
      <c r="B3242" s="3" t="s">
        <v>21</v>
      </c>
      <c r="C3242" s="3" t="s">
        <v>8</v>
      </c>
      <c r="D3242" s="3" t="s">
        <v>23</v>
      </c>
      <c r="E3242" s="3" t="n">
        <v>314.73</v>
      </c>
      <c r="F3242" s="3" t="n">
        <v>3062967</v>
      </c>
      <c r="G3242" s="3" t="n">
        <v>5</v>
      </c>
      <c r="H3242" s="3" t="n">
        <v>4498121.96</v>
      </c>
    </row>
    <row r="3243" customFormat="false" ht="15" hidden="false" customHeight="false" outlineLevel="0" collapsed="false">
      <c r="A3243" s="3" t="s">
        <v>297</v>
      </c>
      <c r="B3243" s="3" t="s">
        <v>21</v>
      </c>
      <c r="C3243" s="3" t="s">
        <v>8</v>
      </c>
      <c r="D3243" s="3" t="s">
        <v>23</v>
      </c>
      <c r="E3243" s="3" t="n">
        <v>316.49</v>
      </c>
      <c r="F3243" s="3" t="n">
        <v>2993380</v>
      </c>
      <c r="G3243" s="3" t="n">
        <v>3</v>
      </c>
      <c r="H3243" s="3" t="n">
        <v>4180143.95</v>
      </c>
    </row>
    <row r="3244" customFormat="false" ht="15" hidden="false" customHeight="false" outlineLevel="0" collapsed="false">
      <c r="A3244" s="3" t="s">
        <v>298</v>
      </c>
      <c r="B3244" s="3" t="s">
        <v>21</v>
      </c>
      <c r="C3244" s="3" t="s">
        <v>8</v>
      </c>
      <c r="D3244" s="3" t="s">
        <v>23</v>
      </c>
      <c r="E3244" s="3" t="n">
        <v>316.37</v>
      </c>
      <c r="F3244" s="3" t="n">
        <v>7298218</v>
      </c>
      <c r="G3244" s="3" t="n">
        <v>3</v>
      </c>
      <c r="H3244" s="3" t="n">
        <v>1521446.46</v>
      </c>
    </row>
    <row r="3245" customFormat="false" ht="15" hidden="false" customHeight="false" outlineLevel="0" collapsed="false">
      <c r="A3245" s="3" t="s">
        <v>299</v>
      </c>
      <c r="B3245" s="3" t="s">
        <v>21</v>
      </c>
      <c r="C3245" s="3" t="s">
        <v>8</v>
      </c>
      <c r="D3245" s="3" t="s">
        <v>23</v>
      </c>
      <c r="E3245" s="3" t="n">
        <v>315.59</v>
      </c>
      <c r="F3245" s="3" t="n">
        <v>2884127</v>
      </c>
      <c r="G3245" s="3" t="n">
        <v>0</v>
      </c>
      <c r="H3245" s="3" t="n">
        <v>0</v>
      </c>
    </row>
    <row r="3246" customFormat="false" ht="15" hidden="false" customHeight="false" outlineLevel="0" collapsed="false">
      <c r="A3246" s="3" t="s">
        <v>300</v>
      </c>
      <c r="B3246" s="3" t="s">
        <v>21</v>
      </c>
      <c r="C3246" s="3" t="s">
        <v>8</v>
      </c>
      <c r="D3246" s="3" t="s">
        <v>23</v>
      </c>
      <c r="E3246" s="3" t="n">
        <v>320.42</v>
      </c>
      <c r="F3246" s="3" t="n">
        <v>711912</v>
      </c>
      <c r="G3246" s="3" t="n">
        <v>3</v>
      </c>
      <c r="H3246" s="3" t="n">
        <v>2174454.81</v>
      </c>
    </row>
    <row r="3247" customFormat="false" ht="15" hidden="false" customHeight="false" outlineLevel="0" collapsed="false">
      <c r="A3247" s="3" t="s">
        <v>301</v>
      </c>
      <c r="B3247" s="3" t="s">
        <v>21</v>
      </c>
      <c r="C3247" s="3" t="s">
        <v>8</v>
      </c>
      <c r="D3247" s="3" t="s">
        <v>23</v>
      </c>
      <c r="E3247" s="3" t="n">
        <v>315.16</v>
      </c>
      <c r="F3247" s="3" t="n">
        <v>7336655</v>
      </c>
      <c r="G3247" s="3" t="n">
        <v>3</v>
      </c>
      <c r="H3247" s="3" t="n">
        <v>4249809.06</v>
      </c>
    </row>
    <row r="3248" customFormat="false" ht="15" hidden="false" customHeight="false" outlineLevel="0" collapsed="false">
      <c r="A3248" s="3" t="s">
        <v>302</v>
      </c>
      <c r="B3248" s="3" t="s">
        <v>21</v>
      </c>
      <c r="C3248" s="3" t="s">
        <v>8</v>
      </c>
      <c r="D3248" s="3" t="s">
        <v>23</v>
      </c>
      <c r="E3248" s="3" t="n">
        <v>312.88</v>
      </c>
      <c r="F3248" s="3" t="n">
        <v>2440188</v>
      </c>
      <c r="G3248" s="3" t="n">
        <v>0</v>
      </c>
      <c r="H3248" s="3" t="n">
        <v>0</v>
      </c>
    </row>
    <row r="3249" customFormat="false" ht="15" hidden="false" customHeight="false" outlineLevel="0" collapsed="false">
      <c r="A3249" s="3" t="s">
        <v>303</v>
      </c>
      <c r="B3249" s="3" t="s">
        <v>21</v>
      </c>
      <c r="C3249" s="3" t="s">
        <v>8</v>
      </c>
      <c r="D3249" s="3" t="s">
        <v>23</v>
      </c>
      <c r="E3249" s="3" t="n">
        <v>303.81</v>
      </c>
      <c r="F3249" s="3" t="n">
        <v>5971143</v>
      </c>
      <c r="G3249" s="3" t="n">
        <v>0</v>
      </c>
      <c r="H3249" s="3" t="n">
        <v>0</v>
      </c>
    </row>
    <row r="3250" customFormat="false" ht="15" hidden="false" customHeight="false" outlineLevel="0" collapsed="false">
      <c r="A3250" s="3" t="s">
        <v>304</v>
      </c>
      <c r="B3250" s="3" t="s">
        <v>21</v>
      </c>
      <c r="C3250" s="3" t="s">
        <v>8</v>
      </c>
      <c r="D3250" s="3" t="s">
        <v>23</v>
      </c>
      <c r="E3250" s="3" t="n">
        <v>301.71</v>
      </c>
      <c r="F3250" s="3" t="n">
        <v>1226735</v>
      </c>
      <c r="G3250" s="3" t="n">
        <v>2</v>
      </c>
      <c r="H3250" s="3" t="n">
        <v>2407328.7</v>
      </c>
    </row>
    <row r="3251" customFormat="false" ht="15" hidden="false" customHeight="false" outlineLevel="0" collapsed="false">
      <c r="A3251" s="3" t="s">
        <v>305</v>
      </c>
      <c r="B3251" s="3" t="s">
        <v>21</v>
      </c>
      <c r="C3251" s="3" t="s">
        <v>8</v>
      </c>
      <c r="D3251" s="3" t="s">
        <v>23</v>
      </c>
      <c r="E3251" s="3" t="n">
        <v>305.58</v>
      </c>
      <c r="F3251" s="3" t="n">
        <v>6798009</v>
      </c>
      <c r="G3251" s="3" t="n">
        <v>4</v>
      </c>
      <c r="H3251" s="3" t="n">
        <v>1190949.25</v>
      </c>
    </row>
    <row r="3252" customFormat="false" ht="15" hidden="false" customHeight="false" outlineLevel="0" collapsed="false">
      <c r="A3252" s="3" t="s">
        <v>306</v>
      </c>
      <c r="B3252" s="3" t="s">
        <v>21</v>
      </c>
      <c r="C3252" s="3" t="s">
        <v>8</v>
      </c>
      <c r="D3252" s="3" t="s">
        <v>23</v>
      </c>
      <c r="E3252" s="3" t="n">
        <v>307.75</v>
      </c>
      <c r="F3252" s="3" t="n">
        <v>7603886</v>
      </c>
      <c r="G3252" s="3" t="n">
        <v>5</v>
      </c>
      <c r="H3252" s="3" t="n">
        <v>2327317.44</v>
      </c>
    </row>
    <row r="3253" customFormat="false" ht="15" hidden="false" customHeight="false" outlineLevel="0" collapsed="false">
      <c r="A3253" s="3" t="s">
        <v>307</v>
      </c>
      <c r="B3253" s="3" t="s">
        <v>21</v>
      </c>
      <c r="C3253" s="3" t="s">
        <v>8</v>
      </c>
      <c r="D3253" s="3" t="s">
        <v>23</v>
      </c>
      <c r="E3253" s="3" t="n">
        <v>300.48</v>
      </c>
      <c r="F3253" s="3" t="n">
        <v>7814418</v>
      </c>
      <c r="G3253" s="3" t="n">
        <v>3</v>
      </c>
      <c r="H3253" s="3" t="n">
        <v>2541408.96</v>
      </c>
    </row>
    <row r="3254" customFormat="false" ht="15" hidden="false" customHeight="false" outlineLevel="0" collapsed="false">
      <c r="A3254" s="3" t="s">
        <v>308</v>
      </c>
      <c r="B3254" s="3" t="s">
        <v>21</v>
      </c>
      <c r="C3254" s="3" t="s">
        <v>8</v>
      </c>
      <c r="D3254" s="3" t="s">
        <v>23</v>
      </c>
      <c r="E3254" s="3" t="n">
        <v>298.42</v>
      </c>
      <c r="F3254" s="3" t="n">
        <v>7477323</v>
      </c>
      <c r="G3254" s="3" t="n">
        <v>3</v>
      </c>
      <c r="H3254" s="3" t="n">
        <v>1408934.74</v>
      </c>
    </row>
    <row r="3255" customFormat="false" ht="15" hidden="false" customHeight="false" outlineLevel="0" collapsed="false">
      <c r="A3255" s="3" t="s">
        <v>309</v>
      </c>
      <c r="B3255" s="3" t="s">
        <v>21</v>
      </c>
      <c r="C3255" s="3" t="s">
        <v>8</v>
      </c>
      <c r="D3255" s="3" t="s">
        <v>23</v>
      </c>
      <c r="E3255" s="3" t="n">
        <v>295.09</v>
      </c>
      <c r="F3255" s="3" t="n">
        <v>2459141</v>
      </c>
      <c r="G3255" s="3" t="n">
        <v>0</v>
      </c>
      <c r="H3255" s="3" t="n">
        <v>0</v>
      </c>
    </row>
    <row r="3256" customFormat="false" ht="15" hidden="false" customHeight="false" outlineLevel="0" collapsed="false">
      <c r="A3256" s="3" t="s">
        <v>310</v>
      </c>
      <c r="B3256" s="3" t="s">
        <v>21</v>
      </c>
      <c r="C3256" s="3" t="s">
        <v>8</v>
      </c>
      <c r="D3256" s="3" t="s">
        <v>23</v>
      </c>
      <c r="E3256" s="3" t="n">
        <v>298.28</v>
      </c>
      <c r="F3256" s="3" t="n">
        <v>5102728</v>
      </c>
      <c r="G3256" s="3" t="n">
        <v>1</v>
      </c>
      <c r="H3256" s="3" t="n">
        <v>1482844.8</v>
      </c>
    </row>
    <row r="3257" customFormat="false" ht="15" hidden="false" customHeight="false" outlineLevel="0" collapsed="false">
      <c r="A3257" s="3" t="s">
        <v>311</v>
      </c>
      <c r="B3257" s="3" t="s">
        <v>21</v>
      </c>
      <c r="C3257" s="3" t="s">
        <v>8</v>
      </c>
      <c r="D3257" s="3" t="s">
        <v>23</v>
      </c>
      <c r="E3257" s="3" t="n">
        <v>296.96</v>
      </c>
      <c r="F3257" s="3" t="n">
        <v>3209870</v>
      </c>
      <c r="G3257" s="3" t="n">
        <v>5</v>
      </c>
      <c r="H3257" s="3" t="n">
        <v>4023934.95</v>
      </c>
    </row>
    <row r="3258" customFormat="false" ht="15" hidden="false" customHeight="false" outlineLevel="0" collapsed="false">
      <c r="A3258" s="3" t="s">
        <v>312</v>
      </c>
      <c r="B3258" s="3" t="s">
        <v>21</v>
      </c>
      <c r="C3258" s="3" t="s">
        <v>8</v>
      </c>
      <c r="D3258" s="3" t="s">
        <v>23</v>
      </c>
      <c r="E3258" s="3" t="n">
        <v>289.09</v>
      </c>
      <c r="F3258" s="3" t="n">
        <v>3134457</v>
      </c>
      <c r="G3258" s="3" t="n">
        <v>1</v>
      </c>
      <c r="H3258" s="3" t="n">
        <v>1087156.2</v>
      </c>
    </row>
    <row r="3259" customFormat="false" ht="15" hidden="false" customHeight="false" outlineLevel="0" collapsed="false">
      <c r="A3259" s="3" t="s">
        <v>313</v>
      </c>
      <c r="B3259" s="3" t="s">
        <v>21</v>
      </c>
      <c r="C3259" s="3" t="s">
        <v>8</v>
      </c>
      <c r="D3259" s="3" t="s">
        <v>23</v>
      </c>
      <c r="E3259" s="3" t="n">
        <v>291.07</v>
      </c>
      <c r="F3259" s="3" t="n">
        <v>4533631</v>
      </c>
      <c r="G3259" s="3" t="n">
        <v>2</v>
      </c>
      <c r="H3259" s="3" t="n">
        <v>2025558.72</v>
      </c>
    </row>
    <row r="3260" customFormat="false" ht="15" hidden="false" customHeight="false" outlineLevel="0" collapsed="false">
      <c r="A3260" s="3" t="s">
        <v>314</v>
      </c>
      <c r="B3260" s="3" t="s">
        <v>21</v>
      </c>
      <c r="C3260" s="3" t="s">
        <v>8</v>
      </c>
      <c r="D3260" s="3" t="s">
        <v>23</v>
      </c>
      <c r="E3260" s="3" t="n">
        <v>292.05</v>
      </c>
      <c r="F3260" s="3" t="n">
        <v>2857910</v>
      </c>
      <c r="G3260" s="3" t="n">
        <v>2</v>
      </c>
      <c r="H3260" s="3" t="n">
        <v>2707214.58</v>
      </c>
    </row>
    <row r="3261" customFormat="false" ht="15" hidden="false" customHeight="false" outlineLevel="0" collapsed="false">
      <c r="A3261" s="3" t="s">
        <v>315</v>
      </c>
      <c r="B3261" s="3" t="s">
        <v>21</v>
      </c>
      <c r="C3261" s="3" t="s">
        <v>8</v>
      </c>
      <c r="D3261" s="3" t="s">
        <v>23</v>
      </c>
      <c r="E3261" s="3" t="n">
        <v>285.13</v>
      </c>
      <c r="F3261" s="3" t="n">
        <v>3292912</v>
      </c>
      <c r="G3261" s="3" t="n">
        <v>2</v>
      </c>
      <c r="H3261" s="3" t="n">
        <v>823440.91</v>
      </c>
    </row>
    <row r="3262" customFormat="false" ht="15" hidden="false" customHeight="false" outlineLevel="0" collapsed="false">
      <c r="A3262" s="3" t="s">
        <v>316</v>
      </c>
      <c r="B3262" s="3" t="s">
        <v>21</v>
      </c>
      <c r="C3262" s="3" t="s">
        <v>8</v>
      </c>
      <c r="D3262" s="3" t="s">
        <v>23</v>
      </c>
      <c r="E3262" s="3" t="n">
        <v>289.49</v>
      </c>
      <c r="F3262" s="3" t="n">
        <v>4955880</v>
      </c>
      <c r="G3262" s="3" t="n">
        <v>0</v>
      </c>
      <c r="H3262" s="3" t="n">
        <v>0</v>
      </c>
    </row>
    <row r="3263" customFormat="false" ht="15" hidden="false" customHeight="false" outlineLevel="0" collapsed="false">
      <c r="A3263" s="3" t="s">
        <v>317</v>
      </c>
      <c r="B3263" s="3" t="s">
        <v>21</v>
      </c>
      <c r="C3263" s="3" t="s">
        <v>8</v>
      </c>
      <c r="D3263" s="3" t="s">
        <v>23</v>
      </c>
      <c r="E3263" s="3" t="n">
        <v>287</v>
      </c>
      <c r="F3263" s="3" t="n">
        <v>1841956</v>
      </c>
      <c r="G3263" s="3" t="n">
        <v>3</v>
      </c>
      <c r="H3263" s="3" t="n">
        <v>1395515.89</v>
      </c>
    </row>
    <row r="3264" customFormat="false" ht="15" hidden="false" customHeight="false" outlineLevel="0" collapsed="false">
      <c r="A3264" s="3" t="s">
        <v>318</v>
      </c>
      <c r="B3264" s="3" t="s">
        <v>21</v>
      </c>
      <c r="C3264" s="3" t="s">
        <v>8</v>
      </c>
      <c r="D3264" s="3" t="s">
        <v>23</v>
      </c>
      <c r="E3264" s="3" t="n">
        <v>283.51</v>
      </c>
      <c r="F3264" s="3" t="n">
        <v>6988879</v>
      </c>
      <c r="G3264" s="3" t="n">
        <v>1</v>
      </c>
      <c r="H3264" s="3" t="n">
        <v>1418027.52</v>
      </c>
    </row>
    <row r="3265" customFormat="false" ht="15" hidden="false" customHeight="false" outlineLevel="0" collapsed="false">
      <c r="A3265" s="3" t="s">
        <v>319</v>
      </c>
      <c r="B3265" s="3" t="s">
        <v>21</v>
      </c>
      <c r="C3265" s="3" t="s">
        <v>8</v>
      </c>
      <c r="D3265" s="3" t="s">
        <v>23</v>
      </c>
      <c r="E3265" s="3" t="n">
        <v>285.44</v>
      </c>
      <c r="F3265" s="3" t="n">
        <v>875017</v>
      </c>
      <c r="G3265" s="3" t="n">
        <v>1</v>
      </c>
      <c r="H3265" s="3" t="n">
        <v>150321.48</v>
      </c>
    </row>
    <row r="3266" customFormat="false" ht="15" hidden="false" customHeight="false" outlineLevel="0" collapsed="false">
      <c r="A3266" s="3" t="s">
        <v>320</v>
      </c>
      <c r="B3266" s="3" t="s">
        <v>21</v>
      </c>
      <c r="C3266" s="3" t="s">
        <v>8</v>
      </c>
      <c r="D3266" s="3" t="s">
        <v>23</v>
      </c>
      <c r="E3266" s="3" t="n">
        <v>277.28</v>
      </c>
      <c r="F3266" s="3" t="n">
        <v>6428772</v>
      </c>
      <c r="G3266" s="3" t="n">
        <v>0</v>
      </c>
      <c r="H3266" s="3" t="n">
        <v>0</v>
      </c>
    </row>
    <row r="3267" customFormat="false" ht="15" hidden="false" customHeight="false" outlineLevel="0" collapsed="false">
      <c r="A3267" s="3" t="s">
        <v>321</v>
      </c>
      <c r="B3267" s="3" t="s">
        <v>21</v>
      </c>
      <c r="C3267" s="3" t="s">
        <v>8</v>
      </c>
      <c r="D3267" s="3" t="s">
        <v>23</v>
      </c>
      <c r="E3267" s="3" t="n">
        <v>275.4</v>
      </c>
      <c r="F3267" s="3" t="n">
        <v>7193477</v>
      </c>
      <c r="G3267" s="3" t="n">
        <v>2</v>
      </c>
      <c r="H3267" s="3" t="n">
        <v>1532777.61</v>
      </c>
    </row>
    <row r="3268" customFormat="false" ht="15" hidden="false" customHeight="false" outlineLevel="0" collapsed="false">
      <c r="A3268" s="3" t="s">
        <v>322</v>
      </c>
      <c r="B3268" s="3" t="s">
        <v>21</v>
      </c>
      <c r="C3268" s="3" t="s">
        <v>8</v>
      </c>
      <c r="D3268" s="3" t="s">
        <v>23</v>
      </c>
      <c r="E3268" s="3" t="n">
        <v>280.3</v>
      </c>
      <c r="F3268" s="3" t="n">
        <v>2891991</v>
      </c>
      <c r="G3268" s="3" t="n">
        <v>2</v>
      </c>
      <c r="H3268" s="3" t="n">
        <v>1369225.53</v>
      </c>
    </row>
    <row r="3269" customFormat="false" ht="15" hidden="false" customHeight="false" outlineLevel="0" collapsed="false">
      <c r="A3269" s="3" t="s">
        <v>323</v>
      </c>
      <c r="B3269" s="3" t="s">
        <v>21</v>
      </c>
      <c r="C3269" s="3" t="s">
        <v>8</v>
      </c>
      <c r="D3269" s="3" t="s">
        <v>23</v>
      </c>
      <c r="E3269" s="3" t="n">
        <v>281.98</v>
      </c>
      <c r="F3269" s="3" t="n">
        <v>6927779</v>
      </c>
      <c r="G3269" s="3" t="n">
        <v>0</v>
      </c>
      <c r="H3269" s="3" t="n">
        <v>0</v>
      </c>
    </row>
    <row r="3270" customFormat="false" ht="15" hidden="false" customHeight="false" outlineLevel="0" collapsed="false">
      <c r="A3270" s="3" t="s">
        <v>324</v>
      </c>
      <c r="B3270" s="3" t="s">
        <v>21</v>
      </c>
      <c r="C3270" s="3" t="s">
        <v>8</v>
      </c>
      <c r="D3270" s="3" t="s">
        <v>23</v>
      </c>
      <c r="E3270" s="3" t="n">
        <v>290.75</v>
      </c>
      <c r="F3270" s="3" t="n">
        <v>6374593</v>
      </c>
      <c r="G3270" s="3" t="n">
        <v>4</v>
      </c>
      <c r="H3270" s="3" t="n">
        <v>3332039.76</v>
      </c>
    </row>
    <row r="3271" customFormat="false" ht="15" hidden="false" customHeight="false" outlineLevel="0" collapsed="false">
      <c r="A3271" s="3" t="s">
        <v>325</v>
      </c>
      <c r="B3271" s="3" t="s">
        <v>21</v>
      </c>
      <c r="C3271" s="3" t="s">
        <v>8</v>
      </c>
      <c r="D3271" s="3" t="s">
        <v>23</v>
      </c>
      <c r="E3271" s="3" t="n">
        <v>292.86</v>
      </c>
      <c r="F3271" s="3" t="n">
        <v>3473677</v>
      </c>
      <c r="G3271" s="3" t="n">
        <v>1</v>
      </c>
      <c r="H3271" s="3" t="n">
        <v>646279.63</v>
      </c>
    </row>
    <row r="3272" customFormat="false" ht="15" hidden="false" customHeight="false" outlineLevel="0" collapsed="false">
      <c r="A3272" s="3" t="s">
        <v>326</v>
      </c>
      <c r="B3272" s="3" t="s">
        <v>21</v>
      </c>
      <c r="C3272" s="3" t="s">
        <v>8</v>
      </c>
      <c r="D3272" s="3" t="s">
        <v>23</v>
      </c>
      <c r="E3272" s="3" t="n">
        <v>290.26</v>
      </c>
      <c r="F3272" s="3" t="n">
        <v>902743</v>
      </c>
      <c r="G3272" s="3" t="n">
        <v>1</v>
      </c>
      <c r="H3272" s="3" t="n">
        <v>422895.9</v>
      </c>
    </row>
    <row r="3273" customFormat="false" ht="15" hidden="false" customHeight="false" outlineLevel="0" collapsed="false">
      <c r="A3273" s="3" t="s">
        <v>327</v>
      </c>
      <c r="B3273" s="3" t="s">
        <v>21</v>
      </c>
      <c r="C3273" s="3" t="s">
        <v>8</v>
      </c>
      <c r="D3273" s="3" t="s">
        <v>23</v>
      </c>
      <c r="E3273" s="3" t="n">
        <v>287.67</v>
      </c>
      <c r="F3273" s="3" t="n">
        <v>2705842</v>
      </c>
      <c r="G3273" s="3" t="n">
        <v>4</v>
      </c>
      <c r="H3273" s="3" t="n">
        <v>2604722.08</v>
      </c>
    </row>
    <row r="3274" customFormat="false" ht="15" hidden="false" customHeight="false" outlineLevel="0" collapsed="false">
      <c r="A3274" s="3" t="s">
        <v>328</v>
      </c>
      <c r="B3274" s="3" t="s">
        <v>21</v>
      </c>
      <c r="C3274" s="3" t="s">
        <v>8</v>
      </c>
      <c r="D3274" s="3" t="s">
        <v>23</v>
      </c>
      <c r="E3274" s="3" t="n">
        <v>280.44</v>
      </c>
      <c r="F3274" s="3" t="n">
        <v>7110156</v>
      </c>
      <c r="G3274" s="3" t="n">
        <v>1</v>
      </c>
      <c r="H3274" s="3" t="n">
        <v>1121078.56</v>
      </c>
    </row>
    <row r="3275" customFormat="false" ht="15" hidden="false" customHeight="false" outlineLevel="0" collapsed="false">
      <c r="A3275" s="3" t="s">
        <v>329</v>
      </c>
      <c r="B3275" s="3" t="s">
        <v>21</v>
      </c>
      <c r="C3275" s="3" t="s">
        <v>8</v>
      </c>
      <c r="D3275" s="3" t="s">
        <v>23</v>
      </c>
      <c r="E3275" s="3" t="n">
        <v>278.54</v>
      </c>
      <c r="F3275" s="3" t="n">
        <v>3426076</v>
      </c>
      <c r="G3275" s="3" t="n">
        <v>2</v>
      </c>
      <c r="H3275" s="3" t="n">
        <v>1247831.84</v>
      </c>
    </row>
    <row r="3276" customFormat="false" ht="15" hidden="false" customHeight="false" outlineLevel="0" collapsed="false">
      <c r="A3276" s="3" t="s">
        <v>330</v>
      </c>
      <c r="B3276" s="3" t="s">
        <v>21</v>
      </c>
      <c r="C3276" s="3" t="s">
        <v>8</v>
      </c>
      <c r="D3276" s="3" t="s">
        <v>23</v>
      </c>
      <c r="E3276" s="3" t="n">
        <v>273.28</v>
      </c>
      <c r="F3276" s="3" t="n">
        <v>1249360</v>
      </c>
      <c r="G3276" s="3" t="n">
        <v>2</v>
      </c>
      <c r="H3276" s="3" t="n">
        <v>1755205.4</v>
      </c>
    </row>
    <row r="3277" customFormat="false" ht="15" hidden="false" customHeight="false" outlineLevel="0" collapsed="false">
      <c r="A3277" s="3" t="s">
        <v>331</v>
      </c>
      <c r="B3277" s="3" t="s">
        <v>21</v>
      </c>
      <c r="C3277" s="3" t="s">
        <v>8</v>
      </c>
      <c r="D3277" s="3" t="s">
        <v>23</v>
      </c>
      <c r="E3277" s="3" t="n">
        <v>264.17</v>
      </c>
      <c r="F3277" s="3" t="n">
        <v>4378021</v>
      </c>
      <c r="G3277" s="3" t="n">
        <v>2</v>
      </c>
      <c r="H3277" s="3" t="n">
        <v>1638113.24</v>
      </c>
    </row>
    <row r="3278" customFormat="false" ht="15" hidden="false" customHeight="false" outlineLevel="0" collapsed="false">
      <c r="A3278" s="3" t="s">
        <v>332</v>
      </c>
      <c r="B3278" s="3" t="s">
        <v>21</v>
      </c>
      <c r="C3278" s="3" t="s">
        <v>8</v>
      </c>
      <c r="D3278" s="3" t="s">
        <v>23</v>
      </c>
      <c r="E3278" s="3" t="n">
        <v>273.39</v>
      </c>
      <c r="F3278" s="3" t="n">
        <v>7845716</v>
      </c>
      <c r="G3278" s="3" t="n">
        <v>0</v>
      </c>
      <c r="H3278" s="3" t="n">
        <v>0</v>
      </c>
    </row>
    <row r="3279" customFormat="false" ht="15" hidden="false" customHeight="false" outlineLevel="0" collapsed="false">
      <c r="A3279" s="3" t="s">
        <v>333</v>
      </c>
      <c r="B3279" s="3" t="s">
        <v>21</v>
      </c>
      <c r="C3279" s="3" t="s">
        <v>8</v>
      </c>
      <c r="D3279" s="3" t="s">
        <v>23</v>
      </c>
      <c r="E3279" s="3" t="n">
        <v>279.01</v>
      </c>
      <c r="F3279" s="3" t="n">
        <v>7937277</v>
      </c>
      <c r="G3279" s="3" t="n">
        <v>0</v>
      </c>
      <c r="H3279" s="3" t="n">
        <v>0</v>
      </c>
    </row>
    <row r="3280" customFormat="false" ht="15" hidden="false" customHeight="false" outlineLevel="0" collapsed="false">
      <c r="A3280" s="3" t="s">
        <v>334</v>
      </c>
      <c r="B3280" s="3" t="s">
        <v>21</v>
      </c>
      <c r="C3280" s="3" t="s">
        <v>8</v>
      </c>
      <c r="D3280" s="3" t="s">
        <v>23</v>
      </c>
      <c r="E3280" s="3" t="n">
        <v>279.62</v>
      </c>
      <c r="F3280" s="3" t="n">
        <v>4966432</v>
      </c>
      <c r="G3280" s="3" t="n">
        <v>2</v>
      </c>
      <c r="H3280" s="3" t="n">
        <v>1449183.38</v>
      </c>
    </row>
    <row r="3281" customFormat="false" ht="15" hidden="false" customHeight="false" outlineLevel="0" collapsed="false">
      <c r="A3281" s="3" t="s">
        <v>335</v>
      </c>
      <c r="B3281" s="3" t="s">
        <v>21</v>
      </c>
      <c r="C3281" s="3" t="s">
        <v>8</v>
      </c>
      <c r="D3281" s="3" t="s">
        <v>23</v>
      </c>
      <c r="E3281" s="3" t="n">
        <v>284.79</v>
      </c>
      <c r="F3281" s="3" t="n">
        <v>3845865</v>
      </c>
      <c r="G3281" s="3" t="n">
        <v>1</v>
      </c>
      <c r="H3281" s="3" t="n">
        <v>428084.42</v>
      </c>
    </row>
    <row r="3282" customFormat="false" ht="15" hidden="false" customHeight="false" outlineLevel="0" collapsed="false">
      <c r="A3282" s="3" t="s">
        <v>336</v>
      </c>
      <c r="B3282" s="3" t="s">
        <v>21</v>
      </c>
      <c r="C3282" s="3" t="s">
        <v>8</v>
      </c>
      <c r="D3282" s="3" t="s">
        <v>23</v>
      </c>
      <c r="E3282" s="3" t="n">
        <v>282.87</v>
      </c>
      <c r="F3282" s="3" t="n">
        <v>1730824</v>
      </c>
      <c r="G3282" s="3" t="n">
        <v>2</v>
      </c>
      <c r="H3282" s="3" t="n">
        <v>926293.96</v>
      </c>
    </row>
    <row r="3283" customFormat="false" ht="15" hidden="false" customHeight="false" outlineLevel="0" collapsed="false">
      <c r="A3283" s="3" t="s">
        <v>337</v>
      </c>
      <c r="B3283" s="3" t="s">
        <v>21</v>
      </c>
      <c r="C3283" s="3" t="s">
        <v>8</v>
      </c>
      <c r="D3283" s="3" t="s">
        <v>23</v>
      </c>
      <c r="E3283" s="3" t="n">
        <v>283.71</v>
      </c>
      <c r="F3283" s="3" t="n">
        <v>4465714</v>
      </c>
      <c r="G3283" s="3" t="n">
        <v>5</v>
      </c>
      <c r="H3283" s="3" t="n">
        <v>3951465.08</v>
      </c>
    </row>
    <row r="3284" customFormat="false" ht="15" hidden="false" customHeight="false" outlineLevel="0" collapsed="false">
      <c r="A3284" s="3" t="s">
        <v>338</v>
      </c>
      <c r="B3284" s="3" t="s">
        <v>21</v>
      </c>
      <c r="C3284" s="3" t="s">
        <v>8</v>
      </c>
      <c r="D3284" s="3" t="s">
        <v>23</v>
      </c>
      <c r="E3284" s="3" t="n">
        <v>281.9</v>
      </c>
      <c r="F3284" s="3" t="n">
        <v>2209819</v>
      </c>
      <c r="G3284" s="3" t="n">
        <v>2</v>
      </c>
      <c r="H3284" s="3" t="n">
        <v>1818106.94</v>
      </c>
    </row>
    <row r="3285" customFormat="false" ht="15" hidden="false" customHeight="false" outlineLevel="0" collapsed="false">
      <c r="A3285" s="3" t="s">
        <v>339</v>
      </c>
      <c r="B3285" s="3" t="s">
        <v>21</v>
      </c>
      <c r="C3285" s="3" t="s">
        <v>8</v>
      </c>
      <c r="D3285" s="3" t="s">
        <v>23</v>
      </c>
      <c r="E3285" s="3" t="n">
        <v>278.15</v>
      </c>
      <c r="F3285" s="3" t="n">
        <v>4655807</v>
      </c>
      <c r="G3285" s="3" t="n">
        <v>4</v>
      </c>
      <c r="H3285" s="3" t="n">
        <v>1596739.49</v>
      </c>
    </row>
    <row r="3286" customFormat="false" ht="15" hidden="false" customHeight="false" outlineLevel="0" collapsed="false">
      <c r="A3286" s="3" t="s">
        <v>340</v>
      </c>
      <c r="B3286" s="3" t="s">
        <v>21</v>
      </c>
      <c r="C3286" s="3" t="s">
        <v>8</v>
      </c>
      <c r="D3286" s="3" t="s">
        <v>23</v>
      </c>
      <c r="E3286" s="3" t="n">
        <v>283.72</v>
      </c>
      <c r="F3286" s="3" t="n">
        <v>2485453</v>
      </c>
      <c r="G3286" s="3" t="n">
        <v>2</v>
      </c>
      <c r="H3286" s="3" t="n">
        <v>813809.79</v>
      </c>
    </row>
    <row r="3287" customFormat="false" ht="15" hidden="false" customHeight="false" outlineLevel="0" collapsed="false">
      <c r="A3287" s="3" t="s">
        <v>341</v>
      </c>
      <c r="B3287" s="3" t="s">
        <v>21</v>
      </c>
      <c r="C3287" s="3" t="s">
        <v>8</v>
      </c>
      <c r="D3287" s="3" t="s">
        <v>23</v>
      </c>
      <c r="E3287" s="3" t="n">
        <v>279.41</v>
      </c>
      <c r="F3287" s="3" t="n">
        <v>4275970</v>
      </c>
      <c r="G3287" s="3" t="n">
        <v>3</v>
      </c>
      <c r="H3287" s="3" t="n">
        <v>2260156.45</v>
      </c>
    </row>
    <row r="3288" customFormat="false" ht="15" hidden="false" customHeight="false" outlineLevel="0" collapsed="false">
      <c r="A3288" s="3" t="s">
        <v>342</v>
      </c>
      <c r="B3288" s="3" t="s">
        <v>21</v>
      </c>
      <c r="C3288" s="3" t="s">
        <v>8</v>
      </c>
      <c r="D3288" s="3" t="s">
        <v>23</v>
      </c>
      <c r="E3288" s="3" t="n">
        <v>279.1</v>
      </c>
      <c r="F3288" s="3" t="n">
        <v>7625177</v>
      </c>
      <c r="G3288" s="3" t="n">
        <v>2</v>
      </c>
      <c r="H3288" s="3" t="n">
        <v>2165987.15</v>
      </c>
    </row>
    <row r="3289" customFormat="false" ht="15" hidden="false" customHeight="false" outlineLevel="0" collapsed="false">
      <c r="A3289" s="3" t="s">
        <v>343</v>
      </c>
      <c r="B3289" s="3" t="s">
        <v>21</v>
      </c>
      <c r="C3289" s="3" t="s">
        <v>8</v>
      </c>
      <c r="D3289" s="3" t="s">
        <v>23</v>
      </c>
      <c r="E3289" s="3" t="n">
        <v>286.38</v>
      </c>
      <c r="F3289" s="3" t="n">
        <v>5391552</v>
      </c>
      <c r="G3289" s="3" t="n">
        <v>2</v>
      </c>
      <c r="H3289" s="3" t="n">
        <v>1588984.96</v>
      </c>
    </row>
    <row r="3290" customFormat="false" ht="15" hidden="false" customHeight="false" outlineLevel="0" collapsed="false">
      <c r="A3290" s="3" t="s">
        <v>344</v>
      </c>
      <c r="B3290" s="3" t="s">
        <v>21</v>
      </c>
      <c r="C3290" s="3" t="s">
        <v>8</v>
      </c>
      <c r="D3290" s="3" t="s">
        <v>23</v>
      </c>
      <c r="E3290" s="3" t="n">
        <v>288.71</v>
      </c>
      <c r="F3290" s="3" t="n">
        <v>7100408</v>
      </c>
      <c r="G3290" s="3" t="n">
        <v>1</v>
      </c>
      <c r="H3290" s="3" t="n">
        <v>161204.42</v>
      </c>
    </row>
    <row r="3291" customFormat="false" ht="15" hidden="false" customHeight="false" outlineLevel="0" collapsed="false">
      <c r="A3291" s="3" t="s">
        <v>345</v>
      </c>
      <c r="B3291" s="3" t="s">
        <v>21</v>
      </c>
      <c r="C3291" s="3" t="s">
        <v>8</v>
      </c>
      <c r="D3291" s="3" t="s">
        <v>23</v>
      </c>
      <c r="E3291" s="3" t="n">
        <v>298.35</v>
      </c>
      <c r="F3291" s="3" t="n">
        <v>6273131</v>
      </c>
      <c r="G3291" s="3" t="n">
        <v>3</v>
      </c>
      <c r="H3291" s="3" t="n">
        <v>652762.64</v>
      </c>
    </row>
    <row r="3292" customFormat="false" ht="15" hidden="false" customHeight="false" outlineLevel="0" collapsed="false">
      <c r="A3292" s="3" t="s">
        <v>346</v>
      </c>
      <c r="B3292" s="3" t="s">
        <v>21</v>
      </c>
      <c r="C3292" s="3" t="s">
        <v>8</v>
      </c>
      <c r="D3292" s="3" t="s">
        <v>23</v>
      </c>
      <c r="E3292" s="3" t="n">
        <v>306.74</v>
      </c>
      <c r="F3292" s="3" t="n">
        <v>5616290</v>
      </c>
      <c r="G3292" s="3" t="n">
        <v>1</v>
      </c>
      <c r="H3292" s="3" t="n">
        <v>1305919.89</v>
      </c>
    </row>
    <row r="3293" customFormat="false" ht="15" hidden="false" customHeight="false" outlineLevel="0" collapsed="false">
      <c r="A3293" s="3" t="s">
        <v>347</v>
      </c>
      <c r="B3293" s="3" t="s">
        <v>21</v>
      </c>
      <c r="C3293" s="3" t="s">
        <v>8</v>
      </c>
      <c r="D3293" s="3" t="s">
        <v>23</v>
      </c>
      <c r="E3293" s="3" t="n">
        <v>299.45</v>
      </c>
      <c r="F3293" s="3" t="n">
        <v>6231179</v>
      </c>
      <c r="G3293" s="3" t="n">
        <v>1</v>
      </c>
      <c r="H3293" s="3" t="n">
        <v>1038227.82</v>
      </c>
    </row>
    <row r="3294" customFormat="false" ht="15" hidden="false" customHeight="false" outlineLevel="0" collapsed="false">
      <c r="A3294" s="3" t="s">
        <v>348</v>
      </c>
      <c r="B3294" s="3" t="s">
        <v>21</v>
      </c>
      <c r="C3294" s="3" t="s">
        <v>8</v>
      </c>
      <c r="D3294" s="3" t="s">
        <v>23</v>
      </c>
      <c r="E3294" s="3" t="n">
        <v>292.71</v>
      </c>
      <c r="F3294" s="3" t="n">
        <v>6066961</v>
      </c>
      <c r="G3294" s="3" t="n">
        <v>3</v>
      </c>
      <c r="H3294" s="3" t="n">
        <v>1901277.95</v>
      </c>
    </row>
    <row r="3295" customFormat="false" ht="15" hidden="false" customHeight="false" outlineLevel="0" collapsed="false">
      <c r="A3295" s="3" t="s">
        <v>349</v>
      </c>
      <c r="B3295" s="3" t="s">
        <v>21</v>
      </c>
      <c r="C3295" s="3" t="s">
        <v>8</v>
      </c>
      <c r="D3295" s="3" t="s">
        <v>23</v>
      </c>
      <c r="E3295" s="3" t="n">
        <v>291.47</v>
      </c>
      <c r="F3295" s="3" t="n">
        <v>1772869</v>
      </c>
      <c r="G3295" s="3" t="n">
        <v>1</v>
      </c>
      <c r="H3295" s="3" t="n">
        <v>176357.5</v>
      </c>
    </row>
    <row r="3296" customFormat="false" ht="15" hidden="false" customHeight="false" outlineLevel="0" collapsed="false">
      <c r="A3296" s="3" t="s">
        <v>350</v>
      </c>
      <c r="B3296" s="3" t="s">
        <v>21</v>
      </c>
      <c r="C3296" s="3" t="s">
        <v>8</v>
      </c>
      <c r="D3296" s="3" t="s">
        <v>23</v>
      </c>
      <c r="E3296" s="3" t="n">
        <v>291.63</v>
      </c>
      <c r="F3296" s="3" t="n">
        <v>5412910</v>
      </c>
      <c r="G3296" s="3" t="n">
        <v>2</v>
      </c>
      <c r="H3296" s="3" t="n">
        <v>95861.39</v>
      </c>
    </row>
    <row r="3297" customFormat="false" ht="15" hidden="false" customHeight="false" outlineLevel="0" collapsed="false">
      <c r="A3297" s="3" t="s">
        <v>351</v>
      </c>
      <c r="B3297" s="3" t="s">
        <v>21</v>
      </c>
      <c r="C3297" s="3" t="s">
        <v>8</v>
      </c>
      <c r="D3297" s="3" t="s">
        <v>23</v>
      </c>
      <c r="E3297" s="3" t="n">
        <v>301.14</v>
      </c>
      <c r="F3297" s="3" t="n">
        <v>812769</v>
      </c>
      <c r="G3297" s="3" t="n">
        <v>0</v>
      </c>
      <c r="H3297" s="3" t="n">
        <v>0</v>
      </c>
    </row>
    <row r="3298" customFormat="false" ht="15" hidden="false" customHeight="false" outlineLevel="0" collapsed="false">
      <c r="A3298" s="3" t="s">
        <v>352</v>
      </c>
      <c r="B3298" s="3" t="s">
        <v>21</v>
      </c>
      <c r="C3298" s="3" t="s">
        <v>8</v>
      </c>
      <c r="D3298" s="3" t="s">
        <v>23</v>
      </c>
      <c r="E3298" s="3" t="n">
        <v>305.13</v>
      </c>
      <c r="F3298" s="3" t="n">
        <v>5066605</v>
      </c>
      <c r="G3298" s="3" t="n">
        <v>0</v>
      </c>
      <c r="H3298" s="3" t="n">
        <v>0</v>
      </c>
    </row>
    <row r="3299" customFormat="false" ht="15" hidden="false" customHeight="false" outlineLevel="0" collapsed="false">
      <c r="A3299" s="3" t="s">
        <v>353</v>
      </c>
      <c r="B3299" s="3" t="s">
        <v>21</v>
      </c>
      <c r="C3299" s="3" t="s">
        <v>8</v>
      </c>
      <c r="D3299" s="3" t="s">
        <v>23</v>
      </c>
      <c r="E3299" s="3" t="n">
        <v>306.26</v>
      </c>
      <c r="F3299" s="3" t="n">
        <v>5180967</v>
      </c>
      <c r="G3299" s="3" t="n">
        <v>3</v>
      </c>
      <c r="H3299" s="3" t="n">
        <v>1786937.58</v>
      </c>
    </row>
    <row r="3300" customFormat="false" ht="15" hidden="false" customHeight="false" outlineLevel="0" collapsed="false">
      <c r="A3300" s="3" t="s">
        <v>354</v>
      </c>
      <c r="B3300" s="3" t="s">
        <v>21</v>
      </c>
      <c r="C3300" s="3" t="s">
        <v>8</v>
      </c>
      <c r="D3300" s="3" t="s">
        <v>23</v>
      </c>
      <c r="E3300" s="3" t="n">
        <v>302.5</v>
      </c>
      <c r="F3300" s="3" t="n">
        <v>588614</v>
      </c>
      <c r="G3300" s="3" t="n">
        <v>3</v>
      </c>
      <c r="H3300" s="3" t="n">
        <v>3222010.37</v>
      </c>
    </row>
    <row r="3301" customFormat="false" ht="15" hidden="false" customHeight="false" outlineLevel="0" collapsed="false">
      <c r="A3301" s="3" t="s">
        <v>355</v>
      </c>
      <c r="B3301" s="3" t="s">
        <v>21</v>
      </c>
      <c r="C3301" s="3" t="s">
        <v>8</v>
      </c>
      <c r="D3301" s="3" t="s">
        <v>23</v>
      </c>
      <c r="E3301" s="3" t="n">
        <v>309.38</v>
      </c>
      <c r="F3301" s="3" t="n">
        <v>5863665</v>
      </c>
      <c r="G3301" s="3" t="n">
        <v>1</v>
      </c>
      <c r="H3301" s="3" t="n">
        <v>858716.64</v>
      </c>
    </row>
    <row r="3302" customFormat="false" ht="15" hidden="false" customHeight="false" outlineLevel="0" collapsed="false">
      <c r="A3302" s="3" t="s">
        <v>356</v>
      </c>
      <c r="B3302" s="3" t="s">
        <v>21</v>
      </c>
      <c r="C3302" s="3" t="s">
        <v>8</v>
      </c>
      <c r="D3302" s="3" t="s">
        <v>23</v>
      </c>
      <c r="E3302" s="3" t="n">
        <v>300.81</v>
      </c>
      <c r="F3302" s="3" t="n">
        <v>7287522</v>
      </c>
      <c r="G3302" s="3" t="n">
        <v>6</v>
      </c>
      <c r="H3302" s="3" t="n">
        <v>4295622.94</v>
      </c>
    </row>
    <row r="3303" customFormat="false" ht="15" hidden="false" customHeight="false" outlineLevel="0" collapsed="false">
      <c r="A3303" s="3" t="s">
        <v>357</v>
      </c>
      <c r="B3303" s="3" t="s">
        <v>21</v>
      </c>
      <c r="C3303" s="3" t="s">
        <v>8</v>
      </c>
      <c r="D3303" s="3" t="s">
        <v>23</v>
      </c>
      <c r="E3303" s="3" t="n">
        <v>303.62</v>
      </c>
      <c r="F3303" s="3" t="n">
        <v>7666336</v>
      </c>
      <c r="G3303" s="3" t="n">
        <v>5</v>
      </c>
      <c r="H3303" s="3" t="n">
        <v>4338520.46</v>
      </c>
    </row>
    <row r="3304" customFormat="false" ht="15" hidden="false" customHeight="false" outlineLevel="0" collapsed="false">
      <c r="A3304" s="3" t="s">
        <v>358</v>
      </c>
      <c r="B3304" s="3" t="s">
        <v>21</v>
      </c>
      <c r="C3304" s="3" t="s">
        <v>8</v>
      </c>
      <c r="D3304" s="3" t="s">
        <v>23</v>
      </c>
      <c r="E3304" s="3" t="n">
        <v>299.49</v>
      </c>
      <c r="F3304" s="3" t="n">
        <v>2076995</v>
      </c>
      <c r="G3304" s="3" t="n">
        <v>2</v>
      </c>
      <c r="H3304" s="3" t="n">
        <v>560711.72</v>
      </c>
    </row>
    <row r="3305" customFormat="false" ht="15" hidden="false" customHeight="false" outlineLevel="0" collapsed="false">
      <c r="A3305" s="3" t="s">
        <v>359</v>
      </c>
      <c r="B3305" s="3" t="s">
        <v>21</v>
      </c>
      <c r="C3305" s="3" t="s">
        <v>8</v>
      </c>
      <c r="D3305" s="3" t="s">
        <v>23</v>
      </c>
      <c r="E3305" s="3" t="n">
        <v>294.59</v>
      </c>
      <c r="F3305" s="3" t="n">
        <v>5784326</v>
      </c>
      <c r="G3305" s="3" t="n">
        <v>0</v>
      </c>
      <c r="H3305" s="3" t="n">
        <v>0</v>
      </c>
    </row>
    <row r="3306" customFormat="false" ht="15" hidden="false" customHeight="false" outlineLevel="0" collapsed="false">
      <c r="A3306" s="3" t="s">
        <v>360</v>
      </c>
      <c r="B3306" s="3" t="s">
        <v>21</v>
      </c>
      <c r="C3306" s="3" t="s">
        <v>8</v>
      </c>
      <c r="D3306" s="3" t="s">
        <v>23</v>
      </c>
      <c r="E3306" s="3" t="n">
        <v>293.56</v>
      </c>
      <c r="F3306" s="3" t="n">
        <v>6167388</v>
      </c>
      <c r="G3306" s="3" t="n">
        <v>2</v>
      </c>
      <c r="H3306" s="3" t="n">
        <v>2029491.52</v>
      </c>
    </row>
    <row r="3307" customFormat="false" ht="15" hidden="false" customHeight="false" outlineLevel="0" collapsed="false">
      <c r="A3307" s="3" t="s">
        <v>361</v>
      </c>
      <c r="B3307" s="3" t="s">
        <v>21</v>
      </c>
      <c r="C3307" s="3" t="s">
        <v>8</v>
      </c>
      <c r="D3307" s="3" t="s">
        <v>23</v>
      </c>
      <c r="E3307" s="3" t="n">
        <v>296.09</v>
      </c>
      <c r="F3307" s="3" t="n">
        <v>3923699</v>
      </c>
      <c r="G3307" s="3" t="n">
        <v>1</v>
      </c>
      <c r="H3307" s="3" t="n">
        <v>857245.5</v>
      </c>
    </row>
    <row r="3308" customFormat="false" ht="15" hidden="false" customHeight="false" outlineLevel="0" collapsed="false">
      <c r="A3308" s="3" t="s">
        <v>362</v>
      </c>
      <c r="B3308" s="3" t="s">
        <v>21</v>
      </c>
      <c r="C3308" s="3" t="s">
        <v>8</v>
      </c>
      <c r="D3308" s="3" t="s">
        <v>23</v>
      </c>
      <c r="E3308" s="3" t="n">
        <v>288.63</v>
      </c>
      <c r="F3308" s="3" t="n">
        <v>6015058</v>
      </c>
      <c r="G3308" s="3" t="n">
        <v>1</v>
      </c>
      <c r="H3308" s="3" t="n">
        <v>79235.75</v>
      </c>
    </row>
    <row r="3309" customFormat="false" ht="15" hidden="false" customHeight="false" outlineLevel="0" collapsed="false">
      <c r="A3309" s="3" t="s">
        <v>363</v>
      </c>
      <c r="B3309" s="3" t="s">
        <v>21</v>
      </c>
      <c r="C3309" s="3" t="s">
        <v>8</v>
      </c>
      <c r="D3309" s="3" t="s">
        <v>23</v>
      </c>
      <c r="E3309" s="3" t="n">
        <v>290.94</v>
      </c>
      <c r="F3309" s="3" t="n">
        <v>1662526</v>
      </c>
      <c r="G3309" s="3" t="n">
        <v>2</v>
      </c>
      <c r="H3309" s="3" t="n">
        <v>1985198.01</v>
      </c>
    </row>
    <row r="3310" customFormat="false" ht="15" hidden="false" customHeight="false" outlineLevel="0" collapsed="false">
      <c r="A3310" s="3" t="s">
        <v>364</v>
      </c>
      <c r="B3310" s="3" t="s">
        <v>21</v>
      </c>
      <c r="C3310" s="3" t="s">
        <v>8</v>
      </c>
      <c r="D3310" s="3" t="s">
        <v>23</v>
      </c>
      <c r="E3310" s="3" t="n">
        <v>284.61</v>
      </c>
      <c r="F3310" s="3" t="n">
        <v>7949057</v>
      </c>
      <c r="G3310" s="3" t="n">
        <v>3</v>
      </c>
      <c r="H3310" s="3" t="n">
        <v>3008610.53</v>
      </c>
    </row>
    <row r="3311" customFormat="false" ht="15" hidden="false" customHeight="false" outlineLevel="0" collapsed="false">
      <c r="A3311" s="3" t="s">
        <v>365</v>
      </c>
      <c r="B3311" s="3" t="s">
        <v>21</v>
      </c>
      <c r="C3311" s="3" t="s">
        <v>8</v>
      </c>
      <c r="D3311" s="3" t="s">
        <v>23</v>
      </c>
      <c r="E3311" s="3" t="n">
        <v>282.03</v>
      </c>
      <c r="F3311" s="3" t="n">
        <v>3870606</v>
      </c>
      <c r="G3311" s="3" t="n">
        <v>0</v>
      </c>
      <c r="H3311" s="3" t="n">
        <v>0</v>
      </c>
    </row>
    <row r="3312" customFormat="false" ht="15" hidden="false" customHeight="false" outlineLevel="0" collapsed="false">
      <c r="A3312" s="3" t="s">
        <v>366</v>
      </c>
      <c r="B3312" s="3" t="s">
        <v>21</v>
      </c>
      <c r="C3312" s="3" t="s">
        <v>8</v>
      </c>
      <c r="D3312" s="3" t="s">
        <v>23</v>
      </c>
      <c r="E3312" s="3" t="n">
        <v>288.23</v>
      </c>
      <c r="F3312" s="3" t="n">
        <v>1171562</v>
      </c>
      <c r="G3312" s="3" t="n">
        <v>2</v>
      </c>
      <c r="H3312" s="3" t="n">
        <v>2025644.24</v>
      </c>
    </row>
    <row r="3313" customFormat="false" ht="15" hidden="false" customHeight="false" outlineLevel="0" collapsed="false">
      <c r="A3313" s="3" t="s">
        <v>367</v>
      </c>
      <c r="B3313" s="3" t="s">
        <v>21</v>
      </c>
      <c r="C3313" s="3" t="s">
        <v>8</v>
      </c>
      <c r="D3313" s="3" t="s">
        <v>23</v>
      </c>
      <c r="E3313" s="3" t="n">
        <v>287.38</v>
      </c>
      <c r="F3313" s="3" t="n">
        <v>2508497</v>
      </c>
      <c r="G3313" s="3" t="n">
        <v>2</v>
      </c>
      <c r="H3313" s="3" t="n">
        <v>1472996.96</v>
      </c>
    </row>
    <row r="3314" customFormat="false" ht="15" hidden="false" customHeight="false" outlineLevel="0" collapsed="false">
      <c r="A3314" s="3" t="s">
        <v>368</v>
      </c>
      <c r="B3314" s="3" t="s">
        <v>21</v>
      </c>
      <c r="C3314" s="3" t="s">
        <v>8</v>
      </c>
      <c r="D3314" s="3" t="s">
        <v>23</v>
      </c>
      <c r="E3314" s="3" t="n">
        <v>280.53</v>
      </c>
      <c r="F3314" s="3" t="n">
        <v>4942946</v>
      </c>
      <c r="G3314" s="3" t="n">
        <v>0</v>
      </c>
      <c r="H3314" s="3" t="n">
        <v>0</v>
      </c>
    </row>
    <row r="3315" customFormat="false" ht="15" hidden="false" customHeight="false" outlineLevel="0" collapsed="false">
      <c r="A3315" s="3" t="s">
        <v>369</v>
      </c>
      <c r="B3315" s="3" t="s">
        <v>21</v>
      </c>
      <c r="C3315" s="3" t="s">
        <v>8</v>
      </c>
      <c r="D3315" s="3" t="s">
        <v>23</v>
      </c>
      <c r="E3315" s="3" t="n">
        <v>282.53</v>
      </c>
      <c r="F3315" s="3" t="n">
        <v>7889978</v>
      </c>
      <c r="G3315" s="3" t="n">
        <v>2</v>
      </c>
      <c r="H3315" s="3" t="n">
        <v>1638026.31</v>
      </c>
    </row>
    <row r="3316" customFormat="false" ht="15" hidden="false" customHeight="false" outlineLevel="0" collapsed="false">
      <c r="A3316" s="3" t="s">
        <v>370</v>
      </c>
      <c r="B3316" s="3" t="s">
        <v>21</v>
      </c>
      <c r="C3316" s="3" t="s">
        <v>8</v>
      </c>
      <c r="D3316" s="3" t="s">
        <v>23</v>
      </c>
      <c r="E3316" s="3" t="n">
        <v>285.78</v>
      </c>
      <c r="F3316" s="3" t="n">
        <v>6626835</v>
      </c>
      <c r="G3316" s="3" t="n">
        <v>4</v>
      </c>
      <c r="H3316" s="3" t="n">
        <v>1671449.63</v>
      </c>
    </row>
    <row r="3317" customFormat="false" ht="15" hidden="false" customHeight="false" outlineLevel="0" collapsed="false">
      <c r="A3317" s="3" t="s">
        <v>371</v>
      </c>
      <c r="B3317" s="3" t="s">
        <v>21</v>
      </c>
      <c r="C3317" s="3" t="s">
        <v>8</v>
      </c>
      <c r="D3317" s="3" t="s">
        <v>23</v>
      </c>
      <c r="E3317" s="3" t="n">
        <v>292.09</v>
      </c>
      <c r="F3317" s="3" t="n">
        <v>870320</v>
      </c>
      <c r="G3317" s="3" t="n">
        <v>3</v>
      </c>
      <c r="H3317" s="3" t="n">
        <v>3642487.69</v>
      </c>
    </row>
    <row r="3318" customFormat="false" ht="15" hidden="false" customHeight="false" outlineLevel="0" collapsed="false">
      <c r="A3318" s="3" t="s">
        <v>372</v>
      </c>
      <c r="B3318" s="3" t="s">
        <v>21</v>
      </c>
      <c r="C3318" s="3" t="s">
        <v>8</v>
      </c>
      <c r="D3318" s="3" t="s">
        <v>23</v>
      </c>
      <c r="E3318" s="3" t="n">
        <v>289.81</v>
      </c>
      <c r="F3318" s="3" t="n">
        <v>1408449</v>
      </c>
      <c r="G3318" s="3" t="n">
        <v>1</v>
      </c>
      <c r="H3318" s="3" t="n">
        <v>534488.43</v>
      </c>
    </row>
    <row r="3319" customFormat="false" ht="15" hidden="false" customHeight="false" outlineLevel="0" collapsed="false">
      <c r="A3319" s="3" t="s">
        <v>373</v>
      </c>
      <c r="B3319" s="3" t="s">
        <v>21</v>
      </c>
      <c r="C3319" s="3" t="s">
        <v>8</v>
      </c>
      <c r="D3319" s="3" t="s">
        <v>23</v>
      </c>
      <c r="E3319" s="3" t="n">
        <v>290.25</v>
      </c>
      <c r="F3319" s="3" t="n">
        <v>5687487</v>
      </c>
      <c r="G3319" s="3" t="n">
        <v>2</v>
      </c>
      <c r="H3319" s="3" t="n">
        <v>1344547.4</v>
      </c>
    </row>
    <row r="3320" customFormat="false" ht="15" hidden="false" customHeight="false" outlineLevel="0" collapsed="false">
      <c r="A3320" s="3" t="s">
        <v>374</v>
      </c>
      <c r="B3320" s="3" t="s">
        <v>21</v>
      </c>
      <c r="C3320" s="3" t="s">
        <v>8</v>
      </c>
      <c r="D3320" s="3" t="s">
        <v>23</v>
      </c>
      <c r="E3320" s="3" t="n">
        <v>289.49</v>
      </c>
      <c r="F3320" s="3" t="n">
        <v>7325305</v>
      </c>
      <c r="G3320" s="3" t="n">
        <v>0</v>
      </c>
      <c r="H3320" s="3" t="n">
        <v>0</v>
      </c>
    </row>
    <row r="3321" customFormat="false" ht="15" hidden="false" customHeight="false" outlineLevel="0" collapsed="false">
      <c r="A3321" s="3" t="s">
        <v>375</v>
      </c>
      <c r="B3321" s="3" t="s">
        <v>21</v>
      </c>
      <c r="C3321" s="3" t="s">
        <v>8</v>
      </c>
      <c r="D3321" s="3" t="s">
        <v>23</v>
      </c>
      <c r="E3321" s="3" t="n">
        <v>282.22</v>
      </c>
      <c r="F3321" s="3" t="n">
        <v>4106348</v>
      </c>
      <c r="G3321" s="3" t="n">
        <v>2</v>
      </c>
      <c r="H3321" s="3" t="n">
        <v>1310346.06</v>
      </c>
    </row>
    <row r="3322" customFormat="false" ht="15" hidden="false" customHeight="false" outlineLevel="0" collapsed="false">
      <c r="A3322" s="3" t="s">
        <v>376</v>
      </c>
      <c r="B3322" s="3" t="s">
        <v>21</v>
      </c>
      <c r="C3322" s="3" t="s">
        <v>8</v>
      </c>
      <c r="D3322" s="3" t="s">
        <v>23</v>
      </c>
      <c r="E3322" s="3" t="n">
        <v>281.93</v>
      </c>
      <c r="F3322" s="3" t="n">
        <v>2716037</v>
      </c>
      <c r="G3322" s="3" t="n">
        <v>1</v>
      </c>
      <c r="H3322" s="3" t="n">
        <v>789908</v>
      </c>
    </row>
    <row r="3323" customFormat="false" ht="15" hidden="false" customHeight="false" outlineLevel="0" collapsed="false">
      <c r="A3323" s="3" t="s">
        <v>377</v>
      </c>
      <c r="B3323" s="3" t="s">
        <v>21</v>
      </c>
      <c r="C3323" s="3" t="s">
        <v>8</v>
      </c>
      <c r="D3323" s="3" t="s">
        <v>23</v>
      </c>
      <c r="E3323" s="3" t="n">
        <v>275.69</v>
      </c>
      <c r="F3323" s="3" t="n">
        <v>4647743</v>
      </c>
      <c r="G3323" s="3" t="n">
        <v>4</v>
      </c>
      <c r="H3323" s="3" t="n">
        <v>3198119.5</v>
      </c>
    </row>
    <row r="3324" customFormat="false" ht="15" hidden="false" customHeight="false" outlineLevel="0" collapsed="false">
      <c r="A3324" s="3" t="s">
        <v>378</v>
      </c>
      <c r="B3324" s="3" t="s">
        <v>21</v>
      </c>
      <c r="C3324" s="3" t="s">
        <v>8</v>
      </c>
      <c r="D3324" s="3" t="s">
        <v>23</v>
      </c>
      <c r="E3324" s="3" t="n">
        <v>282.11</v>
      </c>
      <c r="F3324" s="3" t="n">
        <v>1137892</v>
      </c>
      <c r="G3324" s="3" t="n">
        <v>1</v>
      </c>
      <c r="H3324" s="3" t="n">
        <v>465444.64</v>
      </c>
    </row>
    <row r="3325" customFormat="false" ht="15" hidden="false" customHeight="false" outlineLevel="0" collapsed="false">
      <c r="A3325" s="3" t="s">
        <v>379</v>
      </c>
      <c r="B3325" s="3" t="s">
        <v>21</v>
      </c>
      <c r="C3325" s="3" t="s">
        <v>8</v>
      </c>
      <c r="D3325" s="3" t="s">
        <v>23</v>
      </c>
      <c r="E3325" s="3" t="n">
        <v>280.61</v>
      </c>
      <c r="F3325" s="3" t="n">
        <v>6921609</v>
      </c>
      <c r="G3325" s="3" t="n">
        <v>3</v>
      </c>
      <c r="H3325" s="3" t="n">
        <v>3353178.56</v>
      </c>
    </row>
    <row r="3326" customFormat="false" ht="15" hidden="false" customHeight="false" outlineLevel="0" collapsed="false">
      <c r="A3326" s="3" t="s">
        <v>380</v>
      </c>
      <c r="B3326" s="3" t="s">
        <v>21</v>
      </c>
      <c r="C3326" s="3" t="s">
        <v>8</v>
      </c>
      <c r="D3326" s="3" t="s">
        <v>23</v>
      </c>
      <c r="E3326" s="3" t="n">
        <v>280.58</v>
      </c>
      <c r="F3326" s="3" t="n">
        <v>6997659</v>
      </c>
      <c r="G3326" s="3" t="n">
        <v>2</v>
      </c>
      <c r="H3326" s="3" t="n">
        <v>1163940.17</v>
      </c>
    </row>
    <row r="3327" customFormat="false" ht="15" hidden="false" customHeight="false" outlineLevel="0" collapsed="false">
      <c r="A3327" s="3" t="s">
        <v>381</v>
      </c>
      <c r="B3327" s="3" t="s">
        <v>21</v>
      </c>
      <c r="C3327" s="3" t="s">
        <v>8</v>
      </c>
      <c r="D3327" s="3" t="s">
        <v>23</v>
      </c>
      <c r="E3327" s="3" t="n">
        <v>272.55</v>
      </c>
      <c r="F3327" s="3" t="n">
        <v>6298210</v>
      </c>
      <c r="G3327" s="3" t="n">
        <v>2</v>
      </c>
      <c r="H3327" s="3" t="n">
        <v>940855.26</v>
      </c>
    </row>
    <row r="3328" customFormat="false" ht="15" hidden="false" customHeight="false" outlineLevel="0" collapsed="false">
      <c r="A3328" s="3" t="s">
        <v>382</v>
      </c>
      <c r="B3328" s="3" t="s">
        <v>21</v>
      </c>
      <c r="C3328" s="3" t="s">
        <v>8</v>
      </c>
      <c r="D3328" s="3" t="s">
        <v>23</v>
      </c>
      <c r="E3328" s="3" t="n">
        <v>267.72</v>
      </c>
      <c r="F3328" s="3" t="n">
        <v>1867845</v>
      </c>
      <c r="G3328" s="3" t="n">
        <v>4</v>
      </c>
      <c r="H3328" s="3" t="n">
        <v>2633866.41</v>
      </c>
    </row>
    <row r="3329" customFormat="false" ht="15" hidden="false" customHeight="false" outlineLevel="0" collapsed="false">
      <c r="A3329" s="3" t="s">
        <v>383</v>
      </c>
      <c r="B3329" s="3" t="s">
        <v>21</v>
      </c>
      <c r="C3329" s="3" t="s">
        <v>8</v>
      </c>
      <c r="D3329" s="3" t="s">
        <v>23</v>
      </c>
      <c r="E3329" s="3" t="n">
        <v>261.72</v>
      </c>
      <c r="F3329" s="3" t="n">
        <v>3781511</v>
      </c>
      <c r="G3329" s="3" t="n">
        <v>4</v>
      </c>
      <c r="H3329" s="3" t="n">
        <v>1704629.73</v>
      </c>
    </row>
    <row r="3330" customFormat="false" ht="15" hidden="false" customHeight="false" outlineLevel="0" collapsed="false">
      <c r="A3330" s="3" t="s">
        <v>384</v>
      </c>
      <c r="B3330" s="3" t="s">
        <v>21</v>
      </c>
      <c r="C3330" s="3" t="s">
        <v>8</v>
      </c>
      <c r="D3330" s="3" t="s">
        <v>23</v>
      </c>
      <c r="E3330" s="3" t="n">
        <v>268.1</v>
      </c>
      <c r="F3330" s="3" t="n">
        <v>3769337</v>
      </c>
      <c r="G3330" s="3" t="n">
        <v>2</v>
      </c>
      <c r="H3330" s="3" t="n">
        <v>1420971.86</v>
      </c>
    </row>
    <row r="3331" customFormat="false" ht="15" hidden="false" customHeight="false" outlineLevel="0" collapsed="false">
      <c r="A3331" s="3" t="s">
        <v>385</v>
      </c>
      <c r="B3331" s="3" t="s">
        <v>21</v>
      </c>
      <c r="C3331" s="3" t="s">
        <v>8</v>
      </c>
      <c r="D3331" s="3" t="s">
        <v>23</v>
      </c>
      <c r="E3331" s="3" t="n">
        <v>275.23</v>
      </c>
      <c r="F3331" s="3" t="n">
        <v>5354786</v>
      </c>
      <c r="G3331" s="3" t="n">
        <v>2</v>
      </c>
      <c r="H3331" s="3" t="n">
        <v>433228.22</v>
      </c>
    </row>
    <row r="3332" customFormat="false" ht="15" hidden="false" customHeight="false" outlineLevel="0" collapsed="false">
      <c r="A3332" s="3" t="s">
        <v>386</v>
      </c>
      <c r="B3332" s="3" t="s">
        <v>21</v>
      </c>
      <c r="C3332" s="3" t="s">
        <v>8</v>
      </c>
      <c r="D3332" s="3" t="s">
        <v>23</v>
      </c>
      <c r="E3332" s="3" t="n">
        <v>274.03</v>
      </c>
      <c r="F3332" s="3" t="n">
        <v>1177222</v>
      </c>
      <c r="G3332" s="3" t="n">
        <v>3</v>
      </c>
      <c r="H3332" s="3" t="n">
        <v>1157556.84</v>
      </c>
    </row>
    <row r="3333" customFormat="false" ht="15" hidden="false" customHeight="false" outlineLevel="0" collapsed="false">
      <c r="A3333" s="3" t="s">
        <v>387</v>
      </c>
      <c r="B3333" s="3" t="s">
        <v>21</v>
      </c>
      <c r="C3333" s="3" t="s">
        <v>8</v>
      </c>
      <c r="D3333" s="3" t="s">
        <v>23</v>
      </c>
      <c r="E3333" s="3" t="n">
        <v>282.5</v>
      </c>
      <c r="F3333" s="3" t="n">
        <v>4562403</v>
      </c>
      <c r="G3333" s="3" t="n">
        <v>3</v>
      </c>
      <c r="H3333" s="3" t="n">
        <v>1275296.71</v>
      </c>
    </row>
    <row r="3334" customFormat="false" ht="15" hidden="false" customHeight="false" outlineLevel="0" collapsed="false">
      <c r="A3334" s="3" t="s">
        <v>388</v>
      </c>
      <c r="B3334" s="3" t="s">
        <v>21</v>
      </c>
      <c r="C3334" s="3" t="s">
        <v>8</v>
      </c>
      <c r="D3334" s="3" t="s">
        <v>23</v>
      </c>
      <c r="E3334" s="3" t="n">
        <v>269.06</v>
      </c>
      <c r="F3334" s="3" t="n">
        <v>4936109</v>
      </c>
      <c r="G3334" s="3" t="n">
        <v>0</v>
      </c>
      <c r="H3334" s="3" t="n">
        <v>0</v>
      </c>
    </row>
    <row r="3335" customFormat="false" ht="15" hidden="false" customHeight="false" outlineLevel="0" collapsed="false">
      <c r="A3335" s="3" t="s">
        <v>389</v>
      </c>
      <c r="B3335" s="3" t="s">
        <v>21</v>
      </c>
      <c r="C3335" s="3" t="s">
        <v>8</v>
      </c>
      <c r="D3335" s="3" t="s">
        <v>23</v>
      </c>
      <c r="E3335" s="3" t="n">
        <v>269.89</v>
      </c>
      <c r="F3335" s="3" t="n">
        <v>6201565</v>
      </c>
      <c r="G3335" s="3" t="n">
        <v>1</v>
      </c>
      <c r="H3335" s="3" t="n">
        <v>744794.28</v>
      </c>
    </row>
    <row r="3336" customFormat="false" ht="15" hidden="false" customHeight="false" outlineLevel="0" collapsed="false">
      <c r="A3336" s="3" t="s">
        <v>390</v>
      </c>
      <c r="B3336" s="3" t="s">
        <v>21</v>
      </c>
      <c r="C3336" s="3" t="s">
        <v>8</v>
      </c>
      <c r="D3336" s="3" t="s">
        <v>23</v>
      </c>
      <c r="E3336" s="3" t="n">
        <v>264.55</v>
      </c>
      <c r="F3336" s="3" t="n">
        <v>1556200</v>
      </c>
      <c r="G3336" s="3" t="n">
        <v>5</v>
      </c>
      <c r="H3336" s="3" t="n">
        <v>4253108.52</v>
      </c>
    </row>
    <row r="3337" customFormat="false" ht="15" hidden="false" customHeight="false" outlineLevel="0" collapsed="false">
      <c r="A3337" s="3" t="s">
        <v>391</v>
      </c>
      <c r="B3337" s="3" t="s">
        <v>21</v>
      </c>
      <c r="C3337" s="3" t="s">
        <v>8</v>
      </c>
      <c r="D3337" s="3" t="s">
        <v>23</v>
      </c>
      <c r="E3337" s="3" t="n">
        <v>258.59</v>
      </c>
      <c r="F3337" s="3" t="n">
        <v>6386837</v>
      </c>
      <c r="G3337" s="3" t="n">
        <v>2</v>
      </c>
      <c r="H3337" s="3" t="n">
        <v>644630.43</v>
      </c>
    </row>
    <row r="3338" customFormat="false" ht="15" hidden="false" customHeight="false" outlineLevel="0" collapsed="false">
      <c r="A3338" s="3" t="s">
        <v>392</v>
      </c>
      <c r="B3338" s="3" t="s">
        <v>21</v>
      </c>
      <c r="C3338" s="3" t="s">
        <v>8</v>
      </c>
      <c r="D3338" s="3" t="s">
        <v>23</v>
      </c>
      <c r="E3338" s="3" t="n">
        <v>257.37</v>
      </c>
      <c r="F3338" s="3" t="n">
        <v>4400292</v>
      </c>
      <c r="G3338" s="3" t="n">
        <v>2</v>
      </c>
      <c r="H3338" s="3" t="n">
        <v>486522.08</v>
      </c>
    </row>
    <row r="3339" customFormat="false" ht="15" hidden="false" customHeight="false" outlineLevel="0" collapsed="false">
      <c r="A3339" s="3" t="s">
        <v>393</v>
      </c>
      <c r="B3339" s="3" t="s">
        <v>21</v>
      </c>
      <c r="C3339" s="3" t="s">
        <v>8</v>
      </c>
      <c r="D3339" s="3" t="s">
        <v>23</v>
      </c>
      <c r="E3339" s="3" t="n">
        <v>255.9</v>
      </c>
      <c r="F3339" s="3" t="n">
        <v>6361919</v>
      </c>
      <c r="G3339" s="3" t="n">
        <v>4</v>
      </c>
      <c r="H3339" s="3" t="n">
        <v>2469276.53</v>
      </c>
    </row>
    <row r="3340" customFormat="false" ht="15" hidden="false" customHeight="false" outlineLevel="0" collapsed="false">
      <c r="A3340" s="3" t="s">
        <v>394</v>
      </c>
      <c r="B3340" s="3" t="s">
        <v>21</v>
      </c>
      <c r="C3340" s="3" t="s">
        <v>8</v>
      </c>
      <c r="D3340" s="3" t="s">
        <v>23</v>
      </c>
      <c r="E3340" s="3" t="n">
        <v>254.23</v>
      </c>
      <c r="F3340" s="3" t="n">
        <v>3715657</v>
      </c>
      <c r="G3340" s="3" t="n">
        <v>0</v>
      </c>
      <c r="H3340" s="3" t="n">
        <v>0</v>
      </c>
    </row>
    <row r="3341" customFormat="false" ht="15" hidden="false" customHeight="false" outlineLevel="0" collapsed="false">
      <c r="A3341" s="3" t="s">
        <v>395</v>
      </c>
      <c r="B3341" s="3" t="s">
        <v>21</v>
      </c>
      <c r="C3341" s="3" t="s">
        <v>8</v>
      </c>
      <c r="D3341" s="3" t="s">
        <v>23</v>
      </c>
      <c r="E3341" s="3" t="n">
        <v>248.54</v>
      </c>
      <c r="F3341" s="3" t="n">
        <v>4960261</v>
      </c>
      <c r="G3341" s="3" t="n">
        <v>1</v>
      </c>
      <c r="H3341" s="3" t="n">
        <v>571553.18</v>
      </c>
    </row>
    <row r="3342" customFormat="false" ht="15" hidden="false" customHeight="false" outlineLevel="0" collapsed="false">
      <c r="A3342" s="3" t="s">
        <v>396</v>
      </c>
      <c r="B3342" s="3" t="s">
        <v>21</v>
      </c>
      <c r="C3342" s="3" t="s">
        <v>8</v>
      </c>
      <c r="D3342" s="3" t="s">
        <v>23</v>
      </c>
      <c r="E3342" s="3" t="n">
        <v>255.14</v>
      </c>
      <c r="F3342" s="3" t="n">
        <v>7108846</v>
      </c>
      <c r="G3342" s="3" t="n">
        <v>4</v>
      </c>
      <c r="H3342" s="3" t="n">
        <v>911501.21</v>
      </c>
    </row>
    <row r="3343" customFormat="false" ht="15" hidden="false" customHeight="false" outlineLevel="0" collapsed="false">
      <c r="A3343" s="3" t="s">
        <v>397</v>
      </c>
      <c r="B3343" s="3" t="s">
        <v>21</v>
      </c>
      <c r="C3343" s="3" t="s">
        <v>8</v>
      </c>
      <c r="D3343" s="3" t="s">
        <v>23</v>
      </c>
      <c r="E3343" s="3" t="n">
        <v>255.59</v>
      </c>
      <c r="F3343" s="3" t="n">
        <v>6732777</v>
      </c>
      <c r="G3343" s="3" t="n">
        <v>2</v>
      </c>
      <c r="H3343" s="3" t="n">
        <v>1236747.7</v>
      </c>
    </row>
    <row r="3344" customFormat="false" ht="15" hidden="false" customHeight="false" outlineLevel="0" collapsed="false">
      <c r="A3344" s="3" t="s">
        <v>398</v>
      </c>
      <c r="B3344" s="3" t="s">
        <v>21</v>
      </c>
      <c r="C3344" s="3" t="s">
        <v>8</v>
      </c>
      <c r="D3344" s="3" t="s">
        <v>23</v>
      </c>
      <c r="E3344" s="3" t="n">
        <v>251.33</v>
      </c>
      <c r="F3344" s="3" t="n">
        <v>4649720</v>
      </c>
      <c r="G3344" s="3" t="n">
        <v>2</v>
      </c>
      <c r="H3344" s="3" t="n">
        <v>1706343.65</v>
      </c>
    </row>
    <row r="3345" customFormat="false" ht="15" hidden="false" customHeight="false" outlineLevel="0" collapsed="false">
      <c r="A3345" s="3" t="s">
        <v>399</v>
      </c>
      <c r="B3345" s="3" t="s">
        <v>21</v>
      </c>
      <c r="C3345" s="3" t="s">
        <v>8</v>
      </c>
      <c r="D3345" s="3" t="s">
        <v>23</v>
      </c>
      <c r="E3345" s="3" t="n">
        <v>262.24</v>
      </c>
      <c r="F3345" s="3" t="n">
        <v>1046297</v>
      </c>
      <c r="G3345" s="3" t="n">
        <v>4</v>
      </c>
      <c r="H3345" s="3" t="n">
        <v>3125204.91</v>
      </c>
    </row>
    <row r="3346" customFormat="false" ht="15" hidden="false" customHeight="false" outlineLevel="0" collapsed="false">
      <c r="A3346" s="3" t="s">
        <v>400</v>
      </c>
      <c r="B3346" s="3" t="s">
        <v>21</v>
      </c>
      <c r="C3346" s="3" t="s">
        <v>8</v>
      </c>
      <c r="D3346" s="3" t="s">
        <v>23</v>
      </c>
      <c r="E3346" s="3" t="n">
        <v>262.72</v>
      </c>
      <c r="F3346" s="3" t="n">
        <v>7680026</v>
      </c>
      <c r="G3346" s="3" t="n">
        <v>3</v>
      </c>
      <c r="H3346" s="3" t="n">
        <v>1116789.45</v>
      </c>
    </row>
    <row r="3347" customFormat="false" ht="15" hidden="false" customHeight="false" outlineLevel="0" collapsed="false">
      <c r="A3347" s="3" t="s">
        <v>401</v>
      </c>
      <c r="B3347" s="3" t="s">
        <v>21</v>
      </c>
      <c r="C3347" s="3" t="s">
        <v>8</v>
      </c>
      <c r="D3347" s="3" t="s">
        <v>23</v>
      </c>
      <c r="E3347" s="3" t="n">
        <v>257.72</v>
      </c>
      <c r="F3347" s="3" t="n">
        <v>2725983</v>
      </c>
      <c r="G3347" s="3" t="n">
        <v>1</v>
      </c>
      <c r="H3347" s="3" t="n">
        <v>1015681.51</v>
      </c>
    </row>
    <row r="3348" customFormat="false" ht="15" hidden="false" customHeight="false" outlineLevel="0" collapsed="false">
      <c r="A3348" s="3" t="s">
        <v>402</v>
      </c>
      <c r="B3348" s="3" t="s">
        <v>21</v>
      </c>
      <c r="C3348" s="3" t="s">
        <v>8</v>
      </c>
      <c r="D3348" s="3" t="s">
        <v>23</v>
      </c>
      <c r="E3348" s="3" t="n">
        <v>259.04</v>
      </c>
      <c r="F3348" s="3" t="n">
        <v>5547307</v>
      </c>
      <c r="G3348" s="3" t="n">
        <v>2</v>
      </c>
      <c r="H3348" s="3" t="n">
        <v>322128.93</v>
      </c>
    </row>
    <row r="3349" customFormat="false" ht="15" hidden="false" customHeight="false" outlineLevel="0" collapsed="false">
      <c r="A3349" s="3" t="s">
        <v>403</v>
      </c>
      <c r="B3349" s="3" t="s">
        <v>21</v>
      </c>
      <c r="C3349" s="3" t="s">
        <v>8</v>
      </c>
      <c r="D3349" s="3" t="s">
        <v>23</v>
      </c>
      <c r="E3349" s="3" t="n">
        <v>262.11</v>
      </c>
      <c r="F3349" s="3" t="n">
        <v>7549740</v>
      </c>
      <c r="G3349" s="3" t="n">
        <v>2</v>
      </c>
      <c r="H3349" s="3" t="n">
        <v>1512832.85</v>
      </c>
    </row>
    <row r="3350" customFormat="false" ht="15" hidden="false" customHeight="false" outlineLevel="0" collapsed="false">
      <c r="A3350" s="3" t="s">
        <v>404</v>
      </c>
      <c r="B3350" s="3" t="s">
        <v>21</v>
      </c>
      <c r="C3350" s="3" t="s">
        <v>8</v>
      </c>
      <c r="D3350" s="3" t="s">
        <v>23</v>
      </c>
      <c r="E3350" s="3" t="n">
        <v>257.03</v>
      </c>
      <c r="F3350" s="3" t="n">
        <v>7572688</v>
      </c>
      <c r="G3350" s="3" t="n">
        <v>1</v>
      </c>
      <c r="H3350" s="3" t="n">
        <v>478517.04</v>
      </c>
    </row>
    <row r="3351" customFormat="false" ht="15" hidden="false" customHeight="false" outlineLevel="0" collapsed="false">
      <c r="A3351" s="3" t="s">
        <v>405</v>
      </c>
      <c r="B3351" s="3" t="s">
        <v>21</v>
      </c>
      <c r="C3351" s="3" t="s">
        <v>8</v>
      </c>
      <c r="D3351" s="3" t="s">
        <v>23</v>
      </c>
      <c r="E3351" s="3" t="n">
        <v>253.98</v>
      </c>
      <c r="F3351" s="3" t="n">
        <v>7350597</v>
      </c>
      <c r="G3351" s="3" t="n">
        <v>1</v>
      </c>
      <c r="H3351" s="3" t="n">
        <v>123039.65</v>
      </c>
    </row>
    <row r="3352" customFormat="false" ht="15" hidden="false" customHeight="false" outlineLevel="0" collapsed="false">
      <c r="A3352" s="3" t="s">
        <v>406</v>
      </c>
      <c r="B3352" s="3" t="s">
        <v>21</v>
      </c>
      <c r="C3352" s="3" t="s">
        <v>8</v>
      </c>
      <c r="D3352" s="3" t="s">
        <v>23</v>
      </c>
      <c r="E3352" s="3" t="n">
        <v>259.3</v>
      </c>
      <c r="F3352" s="3" t="n">
        <v>1489177</v>
      </c>
      <c r="G3352" s="3" t="n">
        <v>3</v>
      </c>
      <c r="H3352" s="3" t="n">
        <v>2316016.07</v>
      </c>
    </row>
    <row r="3353" customFormat="false" ht="15" hidden="false" customHeight="false" outlineLevel="0" collapsed="false">
      <c r="A3353" s="3" t="s">
        <v>407</v>
      </c>
      <c r="B3353" s="3" t="s">
        <v>21</v>
      </c>
      <c r="C3353" s="3" t="s">
        <v>8</v>
      </c>
      <c r="D3353" s="3" t="s">
        <v>23</v>
      </c>
      <c r="E3353" s="3" t="n">
        <v>261.28</v>
      </c>
      <c r="F3353" s="3" t="n">
        <v>2892203</v>
      </c>
      <c r="G3353" s="3" t="n">
        <v>1</v>
      </c>
      <c r="H3353" s="3" t="n">
        <v>763244.52</v>
      </c>
    </row>
    <row r="3354" customFormat="false" ht="15" hidden="false" customHeight="false" outlineLevel="0" collapsed="false">
      <c r="A3354" s="3" t="s">
        <v>408</v>
      </c>
      <c r="B3354" s="3" t="s">
        <v>21</v>
      </c>
      <c r="C3354" s="3" t="s">
        <v>8</v>
      </c>
      <c r="D3354" s="3" t="s">
        <v>23</v>
      </c>
      <c r="E3354" s="3" t="n">
        <v>257.46</v>
      </c>
      <c r="F3354" s="3" t="n">
        <v>1561519</v>
      </c>
      <c r="G3354" s="3" t="n">
        <v>5</v>
      </c>
      <c r="H3354" s="3" t="n">
        <v>3131381.02</v>
      </c>
    </row>
    <row r="3355" customFormat="false" ht="15" hidden="false" customHeight="false" outlineLevel="0" collapsed="false">
      <c r="A3355" s="3" t="s">
        <v>409</v>
      </c>
      <c r="B3355" s="3" t="s">
        <v>21</v>
      </c>
      <c r="C3355" s="3" t="s">
        <v>8</v>
      </c>
      <c r="D3355" s="3" t="s">
        <v>23</v>
      </c>
      <c r="E3355" s="3" t="n">
        <v>260</v>
      </c>
      <c r="F3355" s="3" t="n">
        <v>6007379</v>
      </c>
      <c r="G3355" s="3" t="n">
        <v>3</v>
      </c>
      <c r="H3355" s="3" t="n">
        <v>2047391.81</v>
      </c>
    </row>
    <row r="3356" customFormat="false" ht="15" hidden="false" customHeight="false" outlineLevel="0" collapsed="false">
      <c r="A3356" s="3" t="s">
        <v>410</v>
      </c>
      <c r="B3356" s="3" t="s">
        <v>21</v>
      </c>
      <c r="C3356" s="3" t="s">
        <v>8</v>
      </c>
      <c r="D3356" s="3" t="s">
        <v>23</v>
      </c>
      <c r="E3356" s="3" t="n">
        <v>256.36</v>
      </c>
      <c r="F3356" s="3" t="n">
        <v>7238573</v>
      </c>
      <c r="G3356" s="3" t="n">
        <v>1</v>
      </c>
      <c r="H3356" s="3" t="n">
        <v>651628.45</v>
      </c>
    </row>
    <row r="3357" customFormat="false" ht="15" hidden="false" customHeight="false" outlineLevel="0" collapsed="false">
      <c r="A3357" s="3" t="s">
        <v>411</v>
      </c>
      <c r="B3357" s="3" t="s">
        <v>21</v>
      </c>
      <c r="C3357" s="3" t="s">
        <v>8</v>
      </c>
      <c r="D3357" s="3" t="s">
        <v>23</v>
      </c>
      <c r="E3357" s="3" t="n">
        <v>246.87</v>
      </c>
      <c r="F3357" s="3" t="n">
        <v>6857137</v>
      </c>
      <c r="G3357" s="3" t="n">
        <v>4</v>
      </c>
      <c r="H3357" s="3" t="n">
        <v>2303074.95</v>
      </c>
    </row>
    <row r="3358" customFormat="false" ht="15" hidden="false" customHeight="false" outlineLevel="0" collapsed="false">
      <c r="A3358" s="3" t="s">
        <v>412</v>
      </c>
      <c r="B3358" s="3" t="s">
        <v>21</v>
      </c>
      <c r="C3358" s="3" t="s">
        <v>8</v>
      </c>
      <c r="D3358" s="3" t="s">
        <v>23</v>
      </c>
      <c r="E3358" s="3" t="n">
        <v>252.77</v>
      </c>
      <c r="F3358" s="3" t="n">
        <v>4699925</v>
      </c>
      <c r="G3358" s="3" t="n">
        <v>0</v>
      </c>
      <c r="H3358" s="3" t="n">
        <v>0</v>
      </c>
    </row>
    <row r="3359" customFormat="false" ht="15" hidden="false" customHeight="false" outlineLevel="0" collapsed="false">
      <c r="A3359" s="3" t="s">
        <v>413</v>
      </c>
      <c r="B3359" s="3" t="s">
        <v>21</v>
      </c>
      <c r="C3359" s="3" t="s">
        <v>8</v>
      </c>
      <c r="D3359" s="3" t="s">
        <v>23</v>
      </c>
      <c r="E3359" s="3" t="n">
        <v>249.41</v>
      </c>
      <c r="F3359" s="3" t="n">
        <v>4401279</v>
      </c>
      <c r="G3359" s="3" t="n">
        <v>1</v>
      </c>
      <c r="H3359" s="3" t="n">
        <v>10974.92</v>
      </c>
    </row>
    <row r="3360" customFormat="false" ht="15" hidden="false" customHeight="false" outlineLevel="0" collapsed="false">
      <c r="A3360" s="3" t="s">
        <v>414</v>
      </c>
      <c r="B3360" s="3" t="s">
        <v>21</v>
      </c>
      <c r="C3360" s="3" t="s">
        <v>8</v>
      </c>
      <c r="D3360" s="3" t="s">
        <v>23</v>
      </c>
      <c r="E3360" s="3" t="n">
        <v>255.8</v>
      </c>
      <c r="F3360" s="3" t="n">
        <v>5666354</v>
      </c>
      <c r="G3360" s="3" t="n">
        <v>1</v>
      </c>
      <c r="H3360" s="3" t="n">
        <v>834158.85</v>
      </c>
    </row>
    <row r="3361" customFormat="false" ht="15" hidden="false" customHeight="false" outlineLevel="0" collapsed="false">
      <c r="A3361" s="3" t="s">
        <v>415</v>
      </c>
      <c r="B3361" s="3" t="s">
        <v>21</v>
      </c>
      <c r="C3361" s="3" t="s">
        <v>8</v>
      </c>
      <c r="D3361" s="3" t="s">
        <v>23</v>
      </c>
      <c r="E3361" s="3" t="n">
        <v>255.16</v>
      </c>
      <c r="F3361" s="3" t="n">
        <v>7504702</v>
      </c>
      <c r="G3361" s="3" t="n">
        <v>2</v>
      </c>
      <c r="H3361" s="3" t="n">
        <v>1887305.63</v>
      </c>
    </row>
    <row r="3362" customFormat="false" ht="15" hidden="false" customHeight="false" outlineLevel="0" collapsed="false">
      <c r="A3362" s="3" t="s">
        <v>416</v>
      </c>
      <c r="B3362" s="3" t="s">
        <v>21</v>
      </c>
      <c r="C3362" s="3" t="s">
        <v>8</v>
      </c>
      <c r="D3362" s="3" t="s">
        <v>23</v>
      </c>
      <c r="E3362" s="3" t="n">
        <v>251.89</v>
      </c>
      <c r="F3362" s="3" t="n">
        <v>4111027</v>
      </c>
      <c r="G3362" s="3" t="n">
        <v>0</v>
      </c>
      <c r="H3362" s="3" t="n">
        <v>0</v>
      </c>
    </row>
    <row r="3363" customFormat="false" ht="15" hidden="false" customHeight="false" outlineLevel="0" collapsed="false">
      <c r="A3363" s="3" t="s">
        <v>417</v>
      </c>
      <c r="B3363" s="3" t="s">
        <v>21</v>
      </c>
      <c r="C3363" s="3" t="s">
        <v>8</v>
      </c>
      <c r="D3363" s="3" t="s">
        <v>23</v>
      </c>
      <c r="E3363" s="3" t="n">
        <v>255.89</v>
      </c>
      <c r="F3363" s="3" t="n">
        <v>1186001</v>
      </c>
      <c r="G3363" s="3" t="n">
        <v>1</v>
      </c>
      <c r="H3363" s="3" t="n">
        <v>876082.62</v>
      </c>
    </row>
    <row r="3364" customFormat="false" ht="15" hidden="false" customHeight="false" outlineLevel="0" collapsed="false">
      <c r="A3364" s="3" t="s">
        <v>418</v>
      </c>
      <c r="B3364" s="3" t="s">
        <v>21</v>
      </c>
      <c r="C3364" s="3" t="s">
        <v>8</v>
      </c>
      <c r="D3364" s="3" t="s">
        <v>23</v>
      </c>
      <c r="E3364" s="3" t="n">
        <v>257.51</v>
      </c>
      <c r="F3364" s="3" t="n">
        <v>6828803</v>
      </c>
      <c r="G3364" s="3" t="n">
        <v>2</v>
      </c>
      <c r="H3364" s="3" t="n">
        <v>1106863.08</v>
      </c>
    </row>
    <row r="3365" customFormat="false" ht="15" hidden="false" customHeight="false" outlineLevel="0" collapsed="false">
      <c r="A3365" s="3" t="s">
        <v>419</v>
      </c>
      <c r="B3365" s="3" t="s">
        <v>21</v>
      </c>
      <c r="C3365" s="3" t="s">
        <v>8</v>
      </c>
      <c r="D3365" s="3" t="s">
        <v>23</v>
      </c>
      <c r="E3365" s="3" t="n">
        <v>259.25</v>
      </c>
      <c r="F3365" s="3" t="n">
        <v>1106531</v>
      </c>
      <c r="G3365" s="3" t="n">
        <v>2</v>
      </c>
      <c r="H3365" s="3" t="n">
        <v>2429887.17</v>
      </c>
    </row>
    <row r="3366" customFormat="false" ht="15" hidden="false" customHeight="false" outlineLevel="0" collapsed="false">
      <c r="A3366" s="3" t="s">
        <v>420</v>
      </c>
      <c r="B3366" s="3" t="s">
        <v>21</v>
      </c>
      <c r="C3366" s="3" t="s">
        <v>8</v>
      </c>
      <c r="D3366" s="3" t="s">
        <v>23</v>
      </c>
      <c r="E3366" s="3" t="n">
        <v>257.84</v>
      </c>
      <c r="F3366" s="3" t="n">
        <v>6627053</v>
      </c>
      <c r="G3366" s="3" t="n">
        <v>2</v>
      </c>
      <c r="H3366" s="3" t="n">
        <v>1514137.94</v>
      </c>
    </row>
    <row r="3367" customFormat="false" ht="15" hidden="false" customHeight="false" outlineLevel="0" collapsed="false">
      <c r="A3367" s="3" t="s">
        <v>421</v>
      </c>
      <c r="B3367" s="3" t="s">
        <v>21</v>
      </c>
      <c r="C3367" s="3" t="s">
        <v>8</v>
      </c>
      <c r="D3367" s="3" t="s">
        <v>23</v>
      </c>
      <c r="E3367" s="3" t="n">
        <v>258.33</v>
      </c>
      <c r="F3367" s="3" t="n">
        <v>1031601</v>
      </c>
      <c r="G3367" s="3" t="n">
        <v>2</v>
      </c>
      <c r="H3367" s="3" t="n">
        <v>278575.09</v>
      </c>
    </row>
    <row r="3368" customFormat="false" ht="15" hidden="false" customHeight="false" outlineLevel="0" collapsed="false">
      <c r="A3368" s="3" t="s">
        <v>422</v>
      </c>
      <c r="B3368" s="3" t="s">
        <v>21</v>
      </c>
      <c r="C3368" s="3" t="s">
        <v>8</v>
      </c>
      <c r="D3368" s="3" t="s">
        <v>23</v>
      </c>
      <c r="E3368" s="3" t="n">
        <v>256.91</v>
      </c>
      <c r="F3368" s="3" t="n">
        <v>7677358</v>
      </c>
      <c r="G3368" s="3" t="n">
        <v>2</v>
      </c>
      <c r="H3368" s="3" t="n">
        <v>1728179.39</v>
      </c>
    </row>
    <row r="3369" customFormat="false" ht="15" hidden="false" customHeight="false" outlineLevel="0" collapsed="false">
      <c r="A3369" s="3" t="s">
        <v>423</v>
      </c>
      <c r="B3369" s="3" t="s">
        <v>21</v>
      </c>
      <c r="C3369" s="3" t="s">
        <v>8</v>
      </c>
      <c r="D3369" s="3" t="s">
        <v>23</v>
      </c>
      <c r="E3369" s="3" t="n">
        <v>256.69</v>
      </c>
      <c r="F3369" s="3" t="n">
        <v>6389056</v>
      </c>
      <c r="G3369" s="3" t="n">
        <v>4</v>
      </c>
      <c r="H3369" s="3" t="n">
        <v>1902850.96</v>
      </c>
    </row>
    <row r="3370" customFormat="false" ht="15" hidden="false" customHeight="false" outlineLevel="0" collapsed="false">
      <c r="A3370" s="3" t="s">
        <v>424</v>
      </c>
      <c r="B3370" s="3" t="s">
        <v>21</v>
      </c>
      <c r="C3370" s="3" t="s">
        <v>8</v>
      </c>
      <c r="D3370" s="3" t="s">
        <v>23</v>
      </c>
      <c r="E3370" s="3" t="n">
        <v>263.92</v>
      </c>
      <c r="F3370" s="3" t="n">
        <v>6580461</v>
      </c>
      <c r="G3370" s="3" t="n">
        <v>1</v>
      </c>
      <c r="H3370" s="3" t="n">
        <v>798880.32</v>
      </c>
    </row>
    <row r="3371" customFormat="false" ht="15" hidden="false" customHeight="false" outlineLevel="0" collapsed="false">
      <c r="A3371" s="3" t="s">
        <v>425</v>
      </c>
      <c r="B3371" s="3" t="s">
        <v>21</v>
      </c>
      <c r="C3371" s="3" t="s">
        <v>8</v>
      </c>
      <c r="D3371" s="3" t="s">
        <v>23</v>
      </c>
      <c r="E3371" s="3" t="n">
        <v>267.89</v>
      </c>
      <c r="F3371" s="3" t="n">
        <v>6989033</v>
      </c>
      <c r="G3371" s="3" t="n">
        <v>1</v>
      </c>
      <c r="H3371" s="3" t="n">
        <v>236671.84</v>
      </c>
    </row>
    <row r="3372" customFormat="false" ht="15" hidden="false" customHeight="false" outlineLevel="0" collapsed="false">
      <c r="A3372" s="3" t="s">
        <v>426</v>
      </c>
      <c r="B3372" s="3" t="s">
        <v>21</v>
      </c>
      <c r="C3372" s="3" t="s">
        <v>8</v>
      </c>
      <c r="D3372" s="3" t="s">
        <v>23</v>
      </c>
      <c r="E3372" s="3" t="n">
        <v>272.78</v>
      </c>
      <c r="F3372" s="3" t="n">
        <v>7674124</v>
      </c>
      <c r="G3372" s="3" t="n">
        <v>1</v>
      </c>
      <c r="H3372" s="3" t="n">
        <v>169544.76</v>
      </c>
    </row>
    <row r="3373" customFormat="false" ht="15" hidden="false" customHeight="false" outlineLevel="0" collapsed="false">
      <c r="A3373" s="3" t="s">
        <v>427</v>
      </c>
      <c r="B3373" s="3" t="s">
        <v>21</v>
      </c>
      <c r="C3373" s="3" t="s">
        <v>8</v>
      </c>
      <c r="D3373" s="3" t="s">
        <v>23</v>
      </c>
      <c r="E3373" s="3" t="n">
        <v>273.36</v>
      </c>
      <c r="F3373" s="3" t="n">
        <v>4360028</v>
      </c>
      <c r="G3373" s="3" t="n">
        <v>0</v>
      </c>
      <c r="H3373" s="3" t="n">
        <v>0</v>
      </c>
    </row>
    <row r="3374" customFormat="false" ht="15" hidden="false" customHeight="false" outlineLevel="0" collapsed="false">
      <c r="A3374" s="3" t="s">
        <v>428</v>
      </c>
      <c r="B3374" s="3" t="s">
        <v>21</v>
      </c>
      <c r="C3374" s="3" t="s">
        <v>8</v>
      </c>
      <c r="D3374" s="3" t="s">
        <v>23</v>
      </c>
      <c r="E3374" s="3" t="n">
        <v>268.37</v>
      </c>
      <c r="F3374" s="3" t="n">
        <v>6582025</v>
      </c>
      <c r="G3374" s="3" t="n">
        <v>1</v>
      </c>
      <c r="H3374" s="3" t="n">
        <v>439661.92</v>
      </c>
    </row>
    <row r="3375" customFormat="false" ht="15" hidden="false" customHeight="false" outlineLevel="0" collapsed="false">
      <c r="A3375" s="3" t="s">
        <v>429</v>
      </c>
      <c r="B3375" s="3" t="s">
        <v>21</v>
      </c>
      <c r="C3375" s="3" t="s">
        <v>8</v>
      </c>
      <c r="D3375" s="3" t="s">
        <v>23</v>
      </c>
      <c r="E3375" s="3" t="n">
        <v>277.48</v>
      </c>
      <c r="F3375" s="3" t="n">
        <v>840529</v>
      </c>
      <c r="G3375" s="3" t="n">
        <v>2</v>
      </c>
      <c r="H3375" s="3" t="n">
        <v>1064351.75</v>
      </c>
    </row>
    <row r="3376" customFormat="false" ht="15" hidden="false" customHeight="false" outlineLevel="0" collapsed="false">
      <c r="A3376" s="3" t="s">
        <v>430</v>
      </c>
      <c r="B3376" s="3" t="s">
        <v>21</v>
      </c>
      <c r="C3376" s="3" t="s">
        <v>8</v>
      </c>
      <c r="D3376" s="3" t="s">
        <v>23</v>
      </c>
      <c r="E3376" s="3" t="n">
        <v>282.88</v>
      </c>
      <c r="F3376" s="3" t="n">
        <v>2163342</v>
      </c>
      <c r="G3376" s="3" t="n">
        <v>2</v>
      </c>
      <c r="H3376" s="3" t="n">
        <v>2051479.59</v>
      </c>
    </row>
    <row r="3377" customFormat="false" ht="15" hidden="false" customHeight="false" outlineLevel="0" collapsed="false">
      <c r="A3377" s="3" t="s">
        <v>431</v>
      </c>
      <c r="B3377" s="3" t="s">
        <v>21</v>
      </c>
      <c r="C3377" s="3" t="s">
        <v>8</v>
      </c>
      <c r="D3377" s="3" t="s">
        <v>23</v>
      </c>
      <c r="E3377" s="3" t="n">
        <v>285.29</v>
      </c>
      <c r="F3377" s="3" t="n">
        <v>5962790</v>
      </c>
      <c r="G3377" s="3" t="n">
        <v>3</v>
      </c>
      <c r="H3377" s="3" t="n">
        <v>1853580.24</v>
      </c>
    </row>
    <row r="3378" customFormat="false" ht="15" hidden="false" customHeight="false" outlineLevel="0" collapsed="false">
      <c r="A3378" s="3" t="s">
        <v>432</v>
      </c>
      <c r="B3378" s="3" t="s">
        <v>21</v>
      </c>
      <c r="C3378" s="3" t="s">
        <v>8</v>
      </c>
      <c r="D3378" s="3" t="s">
        <v>23</v>
      </c>
      <c r="E3378" s="3" t="n">
        <v>290.63</v>
      </c>
      <c r="F3378" s="3" t="n">
        <v>2314674</v>
      </c>
      <c r="G3378" s="3" t="n">
        <v>0</v>
      </c>
      <c r="H3378" s="3" t="n">
        <v>0</v>
      </c>
    </row>
    <row r="3379" customFormat="false" ht="15" hidden="false" customHeight="false" outlineLevel="0" collapsed="false">
      <c r="A3379" s="3" t="s">
        <v>433</v>
      </c>
      <c r="B3379" s="3" t="s">
        <v>21</v>
      </c>
      <c r="C3379" s="3" t="s">
        <v>8</v>
      </c>
      <c r="D3379" s="3" t="s">
        <v>23</v>
      </c>
      <c r="E3379" s="3" t="n">
        <v>292.78</v>
      </c>
      <c r="F3379" s="3" t="n">
        <v>4592525</v>
      </c>
      <c r="G3379" s="3" t="n">
        <v>3</v>
      </c>
      <c r="H3379" s="3" t="n">
        <v>1770197.86</v>
      </c>
    </row>
    <row r="3380" customFormat="false" ht="15" hidden="false" customHeight="false" outlineLevel="0" collapsed="false">
      <c r="A3380" s="3" t="s">
        <v>434</v>
      </c>
      <c r="B3380" s="3" t="s">
        <v>21</v>
      </c>
      <c r="C3380" s="3" t="s">
        <v>8</v>
      </c>
      <c r="D3380" s="3" t="s">
        <v>23</v>
      </c>
      <c r="E3380" s="3" t="n">
        <v>290.67</v>
      </c>
      <c r="F3380" s="3" t="n">
        <v>4609652</v>
      </c>
      <c r="G3380" s="3" t="n">
        <v>1</v>
      </c>
      <c r="H3380" s="3" t="n">
        <v>328776.09</v>
      </c>
    </row>
    <row r="3381" customFormat="false" ht="15" hidden="false" customHeight="false" outlineLevel="0" collapsed="false">
      <c r="A3381" s="3" t="s">
        <v>435</v>
      </c>
      <c r="B3381" s="3" t="s">
        <v>21</v>
      </c>
      <c r="C3381" s="3" t="s">
        <v>8</v>
      </c>
      <c r="D3381" s="3" t="s">
        <v>23</v>
      </c>
      <c r="E3381" s="3" t="n">
        <v>308.28</v>
      </c>
      <c r="F3381" s="3" t="n">
        <v>4603718</v>
      </c>
      <c r="G3381" s="3" t="n">
        <v>3</v>
      </c>
      <c r="H3381" s="3" t="n">
        <v>2610340.06</v>
      </c>
    </row>
    <row r="3382" customFormat="false" ht="15" hidden="false" customHeight="false" outlineLevel="0" collapsed="false">
      <c r="A3382" s="3" t="s">
        <v>436</v>
      </c>
      <c r="B3382" s="3" t="s">
        <v>21</v>
      </c>
      <c r="C3382" s="3" t="s">
        <v>8</v>
      </c>
      <c r="D3382" s="3" t="s">
        <v>23</v>
      </c>
      <c r="E3382" s="3" t="n">
        <v>307.15</v>
      </c>
      <c r="F3382" s="3" t="n">
        <v>7408530</v>
      </c>
      <c r="G3382" s="3" t="n">
        <v>2</v>
      </c>
      <c r="H3382" s="3" t="n">
        <v>2586281.58</v>
      </c>
    </row>
    <row r="3383" customFormat="false" ht="15" hidden="false" customHeight="false" outlineLevel="0" collapsed="false">
      <c r="A3383" s="3" t="s">
        <v>437</v>
      </c>
      <c r="B3383" s="3" t="s">
        <v>21</v>
      </c>
      <c r="C3383" s="3" t="s">
        <v>8</v>
      </c>
      <c r="D3383" s="3" t="s">
        <v>23</v>
      </c>
      <c r="E3383" s="3" t="n">
        <v>309.54</v>
      </c>
      <c r="F3383" s="3" t="n">
        <v>855746</v>
      </c>
      <c r="G3383" s="3" t="n">
        <v>3</v>
      </c>
      <c r="H3383" s="3" t="n">
        <v>2146271.41</v>
      </c>
    </row>
    <row r="3384" customFormat="false" ht="15" hidden="false" customHeight="false" outlineLevel="0" collapsed="false">
      <c r="A3384" s="3" t="s">
        <v>438</v>
      </c>
      <c r="B3384" s="3" t="s">
        <v>21</v>
      </c>
      <c r="C3384" s="3" t="s">
        <v>8</v>
      </c>
      <c r="D3384" s="3" t="s">
        <v>23</v>
      </c>
      <c r="E3384" s="3" t="n">
        <v>302.11</v>
      </c>
      <c r="F3384" s="3" t="n">
        <v>2575251</v>
      </c>
      <c r="G3384" s="3" t="n">
        <v>2</v>
      </c>
      <c r="H3384" s="3" t="n">
        <v>567594.28</v>
      </c>
    </row>
    <row r="3385" customFormat="false" ht="15" hidden="false" customHeight="false" outlineLevel="0" collapsed="false">
      <c r="A3385" s="3" t="s">
        <v>439</v>
      </c>
      <c r="B3385" s="3" t="s">
        <v>21</v>
      </c>
      <c r="C3385" s="3" t="s">
        <v>8</v>
      </c>
      <c r="D3385" s="3" t="s">
        <v>23</v>
      </c>
      <c r="E3385" s="3" t="n">
        <v>307.07</v>
      </c>
      <c r="F3385" s="3" t="n">
        <v>3477994</v>
      </c>
      <c r="G3385" s="3" t="n">
        <v>1</v>
      </c>
      <c r="H3385" s="3" t="n">
        <v>197325.44</v>
      </c>
    </row>
    <row r="3386" customFormat="false" ht="15" hidden="false" customHeight="false" outlineLevel="0" collapsed="false">
      <c r="A3386" s="3" t="s">
        <v>440</v>
      </c>
      <c r="B3386" s="3" t="s">
        <v>21</v>
      </c>
      <c r="C3386" s="3" t="s">
        <v>8</v>
      </c>
      <c r="D3386" s="3" t="s">
        <v>23</v>
      </c>
      <c r="E3386" s="3" t="n">
        <v>308.77</v>
      </c>
      <c r="F3386" s="3" t="n">
        <v>4955499</v>
      </c>
      <c r="G3386" s="3" t="n">
        <v>1</v>
      </c>
      <c r="H3386" s="3" t="n">
        <v>1223472.12</v>
      </c>
    </row>
    <row r="3387" customFormat="false" ht="15" hidden="false" customHeight="false" outlineLevel="0" collapsed="false">
      <c r="A3387" s="3" t="s">
        <v>441</v>
      </c>
      <c r="B3387" s="3" t="s">
        <v>21</v>
      </c>
      <c r="C3387" s="3" t="s">
        <v>8</v>
      </c>
      <c r="D3387" s="3" t="s">
        <v>23</v>
      </c>
      <c r="E3387" s="3" t="n">
        <v>304</v>
      </c>
      <c r="F3387" s="3" t="n">
        <v>5748778</v>
      </c>
      <c r="G3387" s="3" t="n">
        <v>0</v>
      </c>
      <c r="H3387" s="3" t="n">
        <v>0</v>
      </c>
    </row>
    <row r="3388" customFormat="false" ht="15" hidden="false" customHeight="false" outlineLevel="0" collapsed="false">
      <c r="A3388" s="3" t="s">
        <v>442</v>
      </c>
      <c r="B3388" s="3" t="s">
        <v>21</v>
      </c>
      <c r="C3388" s="3" t="s">
        <v>8</v>
      </c>
      <c r="D3388" s="3" t="s">
        <v>23</v>
      </c>
      <c r="E3388" s="3" t="n">
        <v>302.83</v>
      </c>
      <c r="F3388" s="3" t="n">
        <v>7171124</v>
      </c>
      <c r="G3388" s="3" t="n">
        <v>3</v>
      </c>
      <c r="H3388" s="3" t="n">
        <v>3824454.02</v>
      </c>
    </row>
    <row r="3389" customFormat="false" ht="15" hidden="false" customHeight="false" outlineLevel="0" collapsed="false">
      <c r="A3389" s="3" t="s">
        <v>443</v>
      </c>
      <c r="B3389" s="3" t="s">
        <v>21</v>
      </c>
      <c r="C3389" s="3" t="s">
        <v>8</v>
      </c>
      <c r="D3389" s="3" t="s">
        <v>23</v>
      </c>
      <c r="E3389" s="3" t="n">
        <v>304.75</v>
      </c>
      <c r="F3389" s="3" t="n">
        <v>1210660</v>
      </c>
      <c r="G3389" s="3" t="n">
        <v>0</v>
      </c>
      <c r="H3389" s="3" t="n">
        <v>0</v>
      </c>
    </row>
    <row r="3390" customFormat="false" ht="15" hidden="false" customHeight="false" outlineLevel="0" collapsed="false">
      <c r="A3390" s="3" t="s">
        <v>444</v>
      </c>
      <c r="B3390" s="3" t="s">
        <v>21</v>
      </c>
      <c r="C3390" s="3" t="s">
        <v>8</v>
      </c>
      <c r="D3390" s="3" t="s">
        <v>23</v>
      </c>
      <c r="E3390" s="3" t="n">
        <v>306.17</v>
      </c>
      <c r="F3390" s="3" t="n">
        <v>2711989</v>
      </c>
      <c r="G3390" s="3" t="n">
        <v>0</v>
      </c>
      <c r="H3390" s="3" t="n">
        <v>0</v>
      </c>
    </row>
    <row r="3391" customFormat="false" ht="15" hidden="false" customHeight="false" outlineLevel="0" collapsed="false">
      <c r="A3391" s="3" t="s">
        <v>445</v>
      </c>
      <c r="B3391" s="3" t="s">
        <v>21</v>
      </c>
      <c r="C3391" s="3" t="s">
        <v>8</v>
      </c>
      <c r="D3391" s="3" t="s">
        <v>23</v>
      </c>
      <c r="E3391" s="3" t="n">
        <v>314.05</v>
      </c>
      <c r="F3391" s="3" t="n">
        <v>678447</v>
      </c>
      <c r="G3391" s="3" t="n">
        <v>1</v>
      </c>
      <c r="H3391" s="3" t="n">
        <v>974516.05</v>
      </c>
    </row>
    <row r="3392" customFormat="false" ht="15" hidden="false" customHeight="false" outlineLevel="0" collapsed="false">
      <c r="A3392" s="3" t="s">
        <v>446</v>
      </c>
      <c r="B3392" s="3" t="s">
        <v>21</v>
      </c>
      <c r="C3392" s="3" t="s">
        <v>8</v>
      </c>
      <c r="D3392" s="3" t="s">
        <v>23</v>
      </c>
      <c r="E3392" s="3" t="n">
        <v>311.1</v>
      </c>
      <c r="F3392" s="3" t="n">
        <v>6631794</v>
      </c>
      <c r="G3392" s="3" t="n">
        <v>2</v>
      </c>
      <c r="H3392" s="3" t="n">
        <v>1758160.67</v>
      </c>
    </row>
    <row r="3393" customFormat="false" ht="15" hidden="false" customHeight="false" outlineLevel="0" collapsed="false">
      <c r="A3393" s="3" t="s">
        <v>447</v>
      </c>
      <c r="B3393" s="3" t="s">
        <v>21</v>
      </c>
      <c r="C3393" s="3" t="s">
        <v>8</v>
      </c>
      <c r="D3393" s="3" t="s">
        <v>23</v>
      </c>
      <c r="E3393" s="3" t="n">
        <v>319.07</v>
      </c>
      <c r="F3393" s="3" t="n">
        <v>1120197</v>
      </c>
      <c r="G3393" s="3" t="n">
        <v>2</v>
      </c>
      <c r="H3393" s="3" t="n">
        <v>1377836.56</v>
      </c>
    </row>
    <row r="3394" customFormat="false" ht="15" hidden="false" customHeight="false" outlineLevel="0" collapsed="false">
      <c r="A3394" s="3" t="s">
        <v>448</v>
      </c>
      <c r="B3394" s="3" t="s">
        <v>21</v>
      </c>
      <c r="C3394" s="3" t="s">
        <v>8</v>
      </c>
      <c r="D3394" s="3" t="s">
        <v>23</v>
      </c>
      <c r="E3394" s="3" t="n">
        <v>315.48</v>
      </c>
      <c r="F3394" s="3" t="n">
        <v>6454146</v>
      </c>
      <c r="G3394" s="3" t="n">
        <v>1</v>
      </c>
      <c r="H3394" s="3" t="n">
        <v>1246896.84</v>
      </c>
    </row>
    <row r="3395" customFormat="false" ht="15" hidden="false" customHeight="false" outlineLevel="0" collapsed="false">
      <c r="A3395" s="3" t="s">
        <v>449</v>
      </c>
      <c r="B3395" s="3" t="s">
        <v>21</v>
      </c>
      <c r="C3395" s="3" t="s">
        <v>8</v>
      </c>
      <c r="D3395" s="3" t="s">
        <v>23</v>
      </c>
      <c r="E3395" s="3" t="n">
        <v>305.02</v>
      </c>
      <c r="F3395" s="3" t="n">
        <v>6593420</v>
      </c>
      <c r="G3395" s="3" t="n">
        <v>1</v>
      </c>
      <c r="H3395" s="3" t="n">
        <v>959749.25</v>
      </c>
    </row>
    <row r="3396" customFormat="false" ht="15" hidden="false" customHeight="false" outlineLevel="0" collapsed="false">
      <c r="A3396" s="3" t="s">
        <v>450</v>
      </c>
      <c r="B3396" s="3" t="s">
        <v>21</v>
      </c>
      <c r="C3396" s="3" t="s">
        <v>8</v>
      </c>
      <c r="D3396" s="3" t="s">
        <v>23</v>
      </c>
      <c r="E3396" s="3" t="n">
        <v>300.62</v>
      </c>
      <c r="F3396" s="3" t="n">
        <v>2109490</v>
      </c>
      <c r="G3396" s="3" t="n">
        <v>2</v>
      </c>
      <c r="H3396" s="3" t="n">
        <v>1191100.9</v>
      </c>
    </row>
    <row r="3397" customFormat="false" ht="15" hidden="false" customHeight="false" outlineLevel="0" collapsed="false">
      <c r="A3397" s="3" t="s">
        <v>451</v>
      </c>
      <c r="B3397" s="3" t="s">
        <v>21</v>
      </c>
      <c r="C3397" s="3" t="s">
        <v>8</v>
      </c>
      <c r="D3397" s="3" t="s">
        <v>23</v>
      </c>
      <c r="E3397" s="3" t="n">
        <v>300.04</v>
      </c>
      <c r="F3397" s="3" t="n">
        <v>5647952</v>
      </c>
      <c r="G3397" s="3" t="n">
        <v>1</v>
      </c>
      <c r="H3397" s="3" t="n">
        <v>288380.89</v>
      </c>
    </row>
    <row r="3398" customFormat="false" ht="15" hidden="false" customHeight="false" outlineLevel="0" collapsed="false">
      <c r="A3398" s="3" t="s">
        <v>452</v>
      </c>
      <c r="B3398" s="3" t="s">
        <v>21</v>
      </c>
      <c r="C3398" s="3" t="s">
        <v>8</v>
      </c>
      <c r="D3398" s="3" t="s">
        <v>23</v>
      </c>
      <c r="E3398" s="3" t="n">
        <v>296.74</v>
      </c>
      <c r="F3398" s="3" t="n">
        <v>739929</v>
      </c>
      <c r="G3398" s="3" t="n">
        <v>3</v>
      </c>
      <c r="H3398" s="3" t="n">
        <v>1673481.44</v>
      </c>
    </row>
    <row r="3399" customFormat="false" ht="15" hidden="false" customHeight="false" outlineLevel="0" collapsed="false">
      <c r="A3399" s="3" t="s">
        <v>453</v>
      </c>
      <c r="B3399" s="3" t="s">
        <v>21</v>
      </c>
      <c r="C3399" s="3" t="s">
        <v>8</v>
      </c>
      <c r="D3399" s="3" t="s">
        <v>23</v>
      </c>
      <c r="E3399" s="3" t="n">
        <v>294.11</v>
      </c>
      <c r="F3399" s="3" t="n">
        <v>6833936</v>
      </c>
      <c r="G3399" s="3" t="n">
        <v>5</v>
      </c>
      <c r="H3399" s="3" t="n">
        <v>2892164.15</v>
      </c>
    </row>
    <row r="3400" customFormat="false" ht="15" hidden="false" customHeight="false" outlineLevel="0" collapsed="false">
      <c r="A3400" s="3" t="s">
        <v>454</v>
      </c>
      <c r="B3400" s="3" t="s">
        <v>21</v>
      </c>
      <c r="C3400" s="3" t="s">
        <v>8</v>
      </c>
      <c r="D3400" s="3" t="s">
        <v>23</v>
      </c>
      <c r="E3400" s="3" t="n">
        <v>307.13</v>
      </c>
      <c r="F3400" s="3" t="n">
        <v>5812227</v>
      </c>
      <c r="G3400" s="3" t="n">
        <v>6</v>
      </c>
      <c r="H3400" s="3" t="n">
        <v>4149059.59</v>
      </c>
    </row>
    <row r="3401" customFormat="false" ht="15" hidden="false" customHeight="false" outlineLevel="0" collapsed="false">
      <c r="A3401" s="3" t="s">
        <v>455</v>
      </c>
      <c r="B3401" s="3" t="s">
        <v>21</v>
      </c>
      <c r="C3401" s="3" t="s">
        <v>8</v>
      </c>
      <c r="D3401" s="3" t="s">
        <v>23</v>
      </c>
      <c r="E3401" s="3" t="n">
        <v>302.75</v>
      </c>
      <c r="F3401" s="3" t="n">
        <v>993221</v>
      </c>
      <c r="G3401" s="3" t="n">
        <v>0</v>
      </c>
      <c r="H3401" s="3" t="n">
        <v>0</v>
      </c>
    </row>
    <row r="3402" customFormat="false" ht="15" hidden="false" customHeight="false" outlineLevel="0" collapsed="false">
      <c r="A3402" s="3" t="s">
        <v>456</v>
      </c>
      <c r="B3402" s="3" t="s">
        <v>21</v>
      </c>
      <c r="C3402" s="3" t="s">
        <v>8</v>
      </c>
      <c r="D3402" s="3" t="s">
        <v>23</v>
      </c>
      <c r="E3402" s="3" t="n">
        <v>300.04</v>
      </c>
      <c r="F3402" s="3" t="n">
        <v>5165305</v>
      </c>
      <c r="G3402" s="3" t="n">
        <v>2</v>
      </c>
      <c r="H3402" s="3" t="n">
        <v>1260350.91</v>
      </c>
    </row>
    <row r="3403" customFormat="false" ht="15" hidden="false" customHeight="false" outlineLevel="0" collapsed="false">
      <c r="A3403" s="3" t="s">
        <v>457</v>
      </c>
      <c r="B3403" s="3" t="s">
        <v>21</v>
      </c>
      <c r="C3403" s="3" t="s">
        <v>8</v>
      </c>
      <c r="D3403" s="3" t="s">
        <v>23</v>
      </c>
      <c r="E3403" s="3" t="n">
        <v>309.25</v>
      </c>
      <c r="F3403" s="3" t="n">
        <v>522531</v>
      </c>
      <c r="G3403" s="3" t="n">
        <v>2</v>
      </c>
      <c r="H3403" s="3" t="n">
        <v>1410126.85</v>
      </c>
    </row>
    <row r="3404" customFormat="false" ht="15" hidden="false" customHeight="false" outlineLevel="0" collapsed="false">
      <c r="A3404" s="3" t="s">
        <v>458</v>
      </c>
      <c r="B3404" s="3" t="s">
        <v>21</v>
      </c>
      <c r="C3404" s="3" t="s">
        <v>8</v>
      </c>
      <c r="D3404" s="3" t="s">
        <v>23</v>
      </c>
      <c r="E3404" s="3" t="n">
        <v>307.52</v>
      </c>
      <c r="F3404" s="3" t="n">
        <v>3713061</v>
      </c>
      <c r="G3404" s="3" t="n">
        <v>2</v>
      </c>
      <c r="H3404" s="3" t="n">
        <v>1538488.93</v>
      </c>
    </row>
    <row r="3405" customFormat="false" ht="15" hidden="false" customHeight="false" outlineLevel="0" collapsed="false">
      <c r="A3405" s="3" t="s">
        <v>459</v>
      </c>
      <c r="B3405" s="3" t="s">
        <v>21</v>
      </c>
      <c r="C3405" s="3" t="s">
        <v>8</v>
      </c>
      <c r="D3405" s="3" t="s">
        <v>23</v>
      </c>
      <c r="E3405" s="3" t="n">
        <v>299.03</v>
      </c>
      <c r="F3405" s="3" t="n">
        <v>5201457</v>
      </c>
      <c r="G3405" s="3" t="n">
        <v>1</v>
      </c>
      <c r="H3405" s="3" t="n">
        <v>717453.38</v>
      </c>
    </row>
    <row r="3406" customFormat="false" ht="15" hidden="false" customHeight="false" outlineLevel="0" collapsed="false">
      <c r="A3406" s="3" t="s">
        <v>460</v>
      </c>
      <c r="B3406" s="3" t="s">
        <v>21</v>
      </c>
      <c r="C3406" s="3" t="s">
        <v>8</v>
      </c>
      <c r="D3406" s="3" t="s">
        <v>23</v>
      </c>
      <c r="E3406" s="3" t="n">
        <v>298.77</v>
      </c>
      <c r="F3406" s="3" t="n">
        <v>3026080</v>
      </c>
      <c r="G3406" s="3" t="n">
        <v>3</v>
      </c>
      <c r="H3406" s="3" t="n">
        <v>3368900.48</v>
      </c>
    </row>
    <row r="3407" customFormat="false" ht="15" hidden="false" customHeight="false" outlineLevel="0" collapsed="false">
      <c r="A3407" s="3" t="s">
        <v>461</v>
      </c>
      <c r="B3407" s="3" t="s">
        <v>21</v>
      </c>
      <c r="C3407" s="3" t="s">
        <v>8</v>
      </c>
      <c r="D3407" s="3" t="s">
        <v>23</v>
      </c>
      <c r="E3407" s="3" t="n">
        <v>290.35</v>
      </c>
      <c r="F3407" s="3" t="n">
        <v>2327232</v>
      </c>
      <c r="G3407" s="3" t="n">
        <v>2</v>
      </c>
      <c r="H3407" s="3" t="n">
        <v>1187385.36</v>
      </c>
    </row>
    <row r="3408" customFormat="false" ht="15" hidden="false" customHeight="false" outlineLevel="0" collapsed="false">
      <c r="A3408" s="3" t="s">
        <v>462</v>
      </c>
      <c r="B3408" s="3" t="s">
        <v>21</v>
      </c>
      <c r="C3408" s="3" t="s">
        <v>8</v>
      </c>
      <c r="D3408" s="3" t="s">
        <v>23</v>
      </c>
      <c r="E3408" s="3" t="n">
        <v>283.12</v>
      </c>
      <c r="F3408" s="3" t="n">
        <v>3210094</v>
      </c>
      <c r="G3408" s="3" t="n">
        <v>2</v>
      </c>
      <c r="H3408" s="3" t="n">
        <v>513234.24</v>
      </c>
    </row>
    <row r="3409" customFormat="false" ht="15" hidden="false" customHeight="false" outlineLevel="0" collapsed="false">
      <c r="A3409" s="3" t="s">
        <v>463</v>
      </c>
      <c r="B3409" s="3" t="s">
        <v>21</v>
      </c>
      <c r="C3409" s="3" t="s">
        <v>8</v>
      </c>
      <c r="D3409" s="3" t="s">
        <v>23</v>
      </c>
      <c r="E3409" s="3" t="n">
        <v>284.8</v>
      </c>
      <c r="F3409" s="3" t="n">
        <v>5330939</v>
      </c>
      <c r="G3409" s="3" t="n">
        <v>6</v>
      </c>
      <c r="H3409" s="3" t="n">
        <v>2199262.17</v>
      </c>
    </row>
    <row r="3410" customFormat="false" ht="15" hidden="false" customHeight="false" outlineLevel="0" collapsed="false">
      <c r="A3410" s="3" t="s">
        <v>464</v>
      </c>
      <c r="B3410" s="3" t="s">
        <v>21</v>
      </c>
      <c r="C3410" s="3" t="s">
        <v>8</v>
      </c>
      <c r="D3410" s="3" t="s">
        <v>23</v>
      </c>
      <c r="E3410" s="3" t="n">
        <v>285.64</v>
      </c>
      <c r="F3410" s="3" t="n">
        <v>6681858</v>
      </c>
      <c r="G3410" s="3" t="n">
        <v>2</v>
      </c>
      <c r="H3410" s="3" t="n">
        <v>980370.37</v>
      </c>
    </row>
    <row r="3411" customFormat="false" ht="15" hidden="false" customHeight="false" outlineLevel="0" collapsed="false">
      <c r="A3411" s="3" t="s">
        <v>465</v>
      </c>
      <c r="B3411" s="3" t="s">
        <v>21</v>
      </c>
      <c r="C3411" s="3" t="s">
        <v>8</v>
      </c>
      <c r="D3411" s="3" t="s">
        <v>23</v>
      </c>
      <c r="E3411" s="3" t="n">
        <v>291.74</v>
      </c>
      <c r="F3411" s="3" t="n">
        <v>5715888</v>
      </c>
      <c r="G3411" s="3" t="n">
        <v>0</v>
      </c>
      <c r="H3411" s="3" t="n">
        <v>0</v>
      </c>
    </row>
    <row r="3412" customFormat="false" ht="15" hidden="false" customHeight="false" outlineLevel="0" collapsed="false">
      <c r="A3412" s="3" t="s">
        <v>466</v>
      </c>
      <c r="B3412" s="3" t="s">
        <v>21</v>
      </c>
      <c r="C3412" s="3" t="s">
        <v>8</v>
      </c>
      <c r="D3412" s="3" t="s">
        <v>23</v>
      </c>
      <c r="E3412" s="3" t="n">
        <v>294.2</v>
      </c>
      <c r="F3412" s="3" t="n">
        <v>5601635</v>
      </c>
      <c r="G3412" s="3" t="n">
        <v>7</v>
      </c>
      <c r="H3412" s="3" t="n">
        <v>5813548.14</v>
      </c>
    </row>
    <row r="3413" customFormat="false" ht="15" hidden="false" customHeight="false" outlineLevel="0" collapsed="false">
      <c r="A3413" s="3" t="s">
        <v>467</v>
      </c>
      <c r="B3413" s="3" t="s">
        <v>21</v>
      </c>
      <c r="C3413" s="3" t="s">
        <v>8</v>
      </c>
      <c r="D3413" s="3" t="s">
        <v>23</v>
      </c>
      <c r="E3413" s="3" t="n">
        <v>291.52</v>
      </c>
      <c r="F3413" s="3" t="n">
        <v>4857898</v>
      </c>
      <c r="G3413" s="3" t="n">
        <v>1</v>
      </c>
      <c r="H3413" s="3" t="n">
        <v>738577.14</v>
      </c>
    </row>
    <row r="3414" customFormat="false" ht="15" hidden="false" customHeight="false" outlineLevel="0" collapsed="false">
      <c r="A3414" s="3" t="s">
        <v>468</v>
      </c>
      <c r="B3414" s="3" t="s">
        <v>21</v>
      </c>
      <c r="C3414" s="3" t="s">
        <v>8</v>
      </c>
      <c r="D3414" s="3" t="s">
        <v>23</v>
      </c>
      <c r="E3414" s="3" t="n">
        <v>278.75</v>
      </c>
      <c r="F3414" s="3" t="n">
        <v>520843</v>
      </c>
      <c r="G3414" s="3" t="n">
        <v>2</v>
      </c>
      <c r="H3414" s="3" t="n">
        <v>1667386.38</v>
      </c>
    </row>
    <row r="3415" customFormat="false" ht="15" hidden="false" customHeight="false" outlineLevel="0" collapsed="false">
      <c r="A3415" s="3" t="s">
        <v>469</v>
      </c>
      <c r="B3415" s="3" t="s">
        <v>21</v>
      </c>
      <c r="C3415" s="3" t="s">
        <v>8</v>
      </c>
      <c r="D3415" s="3" t="s">
        <v>23</v>
      </c>
      <c r="E3415" s="3" t="n">
        <v>273.94</v>
      </c>
      <c r="F3415" s="3" t="n">
        <v>2134746</v>
      </c>
      <c r="G3415" s="3" t="n">
        <v>3</v>
      </c>
      <c r="H3415" s="3" t="n">
        <v>2043312.62</v>
      </c>
    </row>
    <row r="3416" customFormat="false" ht="15" hidden="false" customHeight="false" outlineLevel="0" collapsed="false">
      <c r="A3416" s="3" t="s">
        <v>470</v>
      </c>
      <c r="B3416" s="3" t="s">
        <v>21</v>
      </c>
      <c r="C3416" s="3" t="s">
        <v>8</v>
      </c>
      <c r="D3416" s="3" t="s">
        <v>23</v>
      </c>
      <c r="E3416" s="3" t="n">
        <v>274.29</v>
      </c>
      <c r="F3416" s="3" t="n">
        <v>2093874</v>
      </c>
      <c r="G3416" s="3" t="n">
        <v>2</v>
      </c>
      <c r="H3416" s="3" t="n">
        <v>1488473.02</v>
      </c>
    </row>
    <row r="3417" customFormat="false" ht="15" hidden="false" customHeight="false" outlineLevel="0" collapsed="false">
      <c r="A3417" s="3" t="s">
        <v>471</v>
      </c>
      <c r="B3417" s="3" t="s">
        <v>21</v>
      </c>
      <c r="C3417" s="3" t="s">
        <v>8</v>
      </c>
      <c r="D3417" s="3" t="s">
        <v>23</v>
      </c>
      <c r="E3417" s="3" t="n">
        <v>271.61</v>
      </c>
      <c r="F3417" s="3" t="n">
        <v>4529291</v>
      </c>
      <c r="G3417" s="3" t="n">
        <v>0</v>
      </c>
      <c r="H3417" s="3" t="n">
        <v>0</v>
      </c>
    </row>
    <row r="3418" customFormat="false" ht="15" hidden="false" customHeight="false" outlineLevel="0" collapsed="false">
      <c r="A3418" s="3" t="s">
        <v>472</v>
      </c>
      <c r="B3418" s="3" t="s">
        <v>21</v>
      </c>
      <c r="C3418" s="3" t="s">
        <v>8</v>
      </c>
      <c r="D3418" s="3" t="s">
        <v>23</v>
      </c>
      <c r="E3418" s="3" t="n">
        <v>274.25</v>
      </c>
      <c r="F3418" s="3" t="n">
        <v>7602687</v>
      </c>
      <c r="G3418" s="3" t="n">
        <v>2</v>
      </c>
      <c r="H3418" s="3" t="n">
        <v>1975354.85</v>
      </c>
    </row>
    <row r="3419" customFormat="false" ht="15" hidden="false" customHeight="false" outlineLevel="0" collapsed="false">
      <c r="A3419" s="3" t="s">
        <v>473</v>
      </c>
      <c r="B3419" s="3" t="s">
        <v>21</v>
      </c>
      <c r="C3419" s="3" t="s">
        <v>8</v>
      </c>
      <c r="D3419" s="3" t="s">
        <v>23</v>
      </c>
      <c r="E3419" s="3" t="n">
        <v>273.49</v>
      </c>
      <c r="F3419" s="3" t="n">
        <v>1023080</v>
      </c>
      <c r="G3419" s="3" t="n">
        <v>1</v>
      </c>
      <c r="H3419" s="3" t="n">
        <v>1321887.84</v>
      </c>
    </row>
    <row r="3420" customFormat="false" ht="15" hidden="false" customHeight="false" outlineLevel="0" collapsed="false">
      <c r="A3420" s="3" t="s">
        <v>474</v>
      </c>
      <c r="B3420" s="3" t="s">
        <v>21</v>
      </c>
      <c r="C3420" s="3" t="s">
        <v>8</v>
      </c>
      <c r="D3420" s="3" t="s">
        <v>23</v>
      </c>
      <c r="E3420" s="3" t="n">
        <v>270.89</v>
      </c>
      <c r="F3420" s="3" t="n">
        <v>7212726</v>
      </c>
      <c r="G3420" s="3" t="n">
        <v>0</v>
      </c>
      <c r="H3420" s="3" t="n">
        <v>0</v>
      </c>
    </row>
    <row r="3421" customFormat="false" ht="15" hidden="false" customHeight="false" outlineLevel="0" collapsed="false">
      <c r="A3421" s="3" t="s">
        <v>475</v>
      </c>
      <c r="B3421" s="3" t="s">
        <v>21</v>
      </c>
      <c r="C3421" s="3" t="s">
        <v>8</v>
      </c>
      <c r="D3421" s="3" t="s">
        <v>23</v>
      </c>
      <c r="E3421" s="3" t="n">
        <v>264.5</v>
      </c>
      <c r="F3421" s="3" t="n">
        <v>4557603</v>
      </c>
      <c r="G3421" s="3" t="n">
        <v>1</v>
      </c>
      <c r="H3421" s="3" t="n">
        <v>1104659.93</v>
      </c>
    </row>
    <row r="3422" customFormat="false" ht="15" hidden="false" customHeight="false" outlineLevel="0" collapsed="false">
      <c r="A3422" s="3" t="s">
        <v>476</v>
      </c>
      <c r="B3422" s="3" t="s">
        <v>21</v>
      </c>
      <c r="C3422" s="3" t="s">
        <v>8</v>
      </c>
      <c r="D3422" s="3" t="s">
        <v>23</v>
      </c>
      <c r="E3422" s="3" t="n">
        <v>267.94</v>
      </c>
      <c r="F3422" s="3" t="n">
        <v>1636001</v>
      </c>
      <c r="G3422" s="3" t="n">
        <v>2</v>
      </c>
      <c r="H3422" s="3" t="n">
        <v>691029.25</v>
      </c>
    </row>
    <row r="3423" customFormat="false" ht="15" hidden="false" customHeight="false" outlineLevel="0" collapsed="false">
      <c r="A3423" s="3" t="s">
        <v>477</v>
      </c>
      <c r="B3423" s="3" t="s">
        <v>21</v>
      </c>
      <c r="C3423" s="3" t="s">
        <v>8</v>
      </c>
      <c r="D3423" s="3" t="s">
        <v>23</v>
      </c>
      <c r="E3423" s="3" t="n">
        <v>269.71</v>
      </c>
      <c r="F3423" s="3" t="n">
        <v>7456387</v>
      </c>
      <c r="G3423" s="3" t="n">
        <v>2</v>
      </c>
      <c r="H3423" s="3" t="n">
        <v>1374361.06</v>
      </c>
    </row>
    <row r="3424" customFormat="false" ht="15" hidden="false" customHeight="false" outlineLevel="0" collapsed="false">
      <c r="A3424" s="3" t="s">
        <v>478</v>
      </c>
      <c r="B3424" s="3" t="s">
        <v>21</v>
      </c>
      <c r="C3424" s="3" t="s">
        <v>8</v>
      </c>
      <c r="D3424" s="3" t="s">
        <v>23</v>
      </c>
      <c r="E3424" s="3" t="n">
        <v>268.58</v>
      </c>
      <c r="F3424" s="3" t="n">
        <v>7426472</v>
      </c>
      <c r="G3424" s="3" t="n">
        <v>3</v>
      </c>
      <c r="H3424" s="3" t="n">
        <v>1697876.44</v>
      </c>
    </row>
    <row r="3425" customFormat="false" ht="15" hidden="false" customHeight="false" outlineLevel="0" collapsed="false">
      <c r="A3425" s="3" t="s">
        <v>479</v>
      </c>
      <c r="B3425" s="3" t="s">
        <v>21</v>
      </c>
      <c r="C3425" s="3" t="s">
        <v>8</v>
      </c>
      <c r="D3425" s="3" t="s">
        <v>23</v>
      </c>
      <c r="E3425" s="3" t="n">
        <v>260.85</v>
      </c>
      <c r="F3425" s="3" t="n">
        <v>3883607</v>
      </c>
      <c r="G3425" s="3" t="n">
        <v>4</v>
      </c>
      <c r="H3425" s="3" t="n">
        <v>2770501.55</v>
      </c>
    </row>
    <row r="3426" customFormat="false" ht="15" hidden="false" customHeight="false" outlineLevel="0" collapsed="false">
      <c r="A3426" s="3" t="s">
        <v>480</v>
      </c>
      <c r="B3426" s="3" t="s">
        <v>21</v>
      </c>
      <c r="C3426" s="3" t="s">
        <v>8</v>
      </c>
      <c r="D3426" s="3" t="s">
        <v>23</v>
      </c>
      <c r="E3426" s="3" t="n">
        <v>263.04</v>
      </c>
      <c r="F3426" s="3" t="n">
        <v>4950643</v>
      </c>
      <c r="G3426" s="3" t="n">
        <v>0</v>
      </c>
      <c r="H3426" s="3" t="n">
        <v>0</v>
      </c>
    </row>
    <row r="3427" customFormat="false" ht="15" hidden="false" customHeight="false" outlineLevel="0" collapsed="false">
      <c r="A3427" s="3" t="s">
        <v>481</v>
      </c>
      <c r="B3427" s="3" t="s">
        <v>21</v>
      </c>
      <c r="C3427" s="3" t="s">
        <v>8</v>
      </c>
      <c r="D3427" s="3" t="s">
        <v>23</v>
      </c>
      <c r="E3427" s="3" t="n">
        <v>258.97</v>
      </c>
      <c r="F3427" s="3" t="n">
        <v>2302020</v>
      </c>
      <c r="G3427" s="3" t="n">
        <v>3</v>
      </c>
      <c r="H3427" s="3" t="n">
        <v>1977023.45</v>
      </c>
    </row>
    <row r="3428" customFormat="false" ht="15" hidden="false" customHeight="false" outlineLevel="0" collapsed="false">
      <c r="A3428" s="3" t="s">
        <v>482</v>
      </c>
      <c r="B3428" s="3" t="s">
        <v>21</v>
      </c>
      <c r="C3428" s="3" t="s">
        <v>8</v>
      </c>
      <c r="D3428" s="3" t="s">
        <v>23</v>
      </c>
      <c r="E3428" s="3" t="n">
        <v>256.32</v>
      </c>
      <c r="F3428" s="3" t="n">
        <v>7135582</v>
      </c>
      <c r="G3428" s="3" t="n">
        <v>1</v>
      </c>
      <c r="H3428" s="3" t="n">
        <v>1255255.14</v>
      </c>
    </row>
    <row r="3429" customFormat="false" ht="15" hidden="false" customHeight="false" outlineLevel="0" collapsed="false">
      <c r="A3429" s="3" t="s">
        <v>483</v>
      </c>
      <c r="B3429" s="3" t="s">
        <v>21</v>
      </c>
      <c r="C3429" s="3" t="s">
        <v>8</v>
      </c>
      <c r="D3429" s="3" t="s">
        <v>23</v>
      </c>
      <c r="E3429" s="3" t="n">
        <v>259.18</v>
      </c>
      <c r="F3429" s="3" t="n">
        <v>3975254</v>
      </c>
      <c r="G3429" s="3" t="n">
        <v>5</v>
      </c>
      <c r="H3429" s="3" t="n">
        <v>3344358.88</v>
      </c>
    </row>
    <row r="3430" customFormat="false" ht="15" hidden="false" customHeight="false" outlineLevel="0" collapsed="false">
      <c r="A3430" s="3" t="s">
        <v>484</v>
      </c>
      <c r="B3430" s="3" t="s">
        <v>21</v>
      </c>
      <c r="C3430" s="3" t="s">
        <v>8</v>
      </c>
      <c r="D3430" s="3" t="s">
        <v>23</v>
      </c>
      <c r="E3430" s="3" t="n">
        <v>262.73</v>
      </c>
      <c r="F3430" s="3" t="n">
        <v>3836882</v>
      </c>
      <c r="G3430" s="3" t="n">
        <v>0</v>
      </c>
      <c r="H3430" s="3" t="n">
        <v>0</v>
      </c>
    </row>
    <row r="3431" customFormat="false" ht="15" hidden="false" customHeight="false" outlineLevel="0" collapsed="false">
      <c r="A3431" s="3" t="s">
        <v>485</v>
      </c>
      <c r="B3431" s="3" t="s">
        <v>21</v>
      </c>
      <c r="C3431" s="3" t="s">
        <v>8</v>
      </c>
      <c r="D3431" s="3" t="s">
        <v>23</v>
      </c>
      <c r="E3431" s="3" t="n">
        <v>266.45</v>
      </c>
      <c r="F3431" s="3" t="n">
        <v>1856994</v>
      </c>
      <c r="G3431" s="3" t="n">
        <v>1</v>
      </c>
      <c r="H3431" s="3" t="n">
        <v>142700.82</v>
      </c>
    </row>
    <row r="3432" customFormat="false" ht="15" hidden="false" customHeight="false" outlineLevel="0" collapsed="false">
      <c r="A3432" s="3" t="s">
        <v>486</v>
      </c>
      <c r="B3432" s="3" t="s">
        <v>21</v>
      </c>
      <c r="C3432" s="3" t="s">
        <v>8</v>
      </c>
      <c r="D3432" s="3" t="s">
        <v>23</v>
      </c>
      <c r="E3432" s="3" t="n">
        <v>268.9</v>
      </c>
      <c r="F3432" s="3" t="n">
        <v>6464462</v>
      </c>
      <c r="G3432" s="3" t="n">
        <v>0</v>
      </c>
      <c r="H3432" s="3" t="n">
        <v>0</v>
      </c>
    </row>
    <row r="3433" customFormat="false" ht="15" hidden="false" customHeight="false" outlineLevel="0" collapsed="false">
      <c r="A3433" s="3" t="s">
        <v>487</v>
      </c>
      <c r="B3433" s="3" t="s">
        <v>21</v>
      </c>
      <c r="C3433" s="3" t="s">
        <v>8</v>
      </c>
      <c r="D3433" s="3" t="s">
        <v>23</v>
      </c>
      <c r="E3433" s="3" t="n">
        <v>268.51</v>
      </c>
      <c r="F3433" s="3" t="n">
        <v>4416904</v>
      </c>
      <c r="G3433" s="3" t="n">
        <v>1</v>
      </c>
      <c r="H3433" s="3" t="n">
        <v>825282.17</v>
      </c>
    </row>
    <row r="3434" customFormat="false" ht="15" hidden="false" customHeight="false" outlineLevel="0" collapsed="false">
      <c r="A3434" s="3" t="s">
        <v>488</v>
      </c>
      <c r="B3434" s="3" t="s">
        <v>21</v>
      </c>
      <c r="C3434" s="3" t="s">
        <v>8</v>
      </c>
      <c r="D3434" s="3" t="s">
        <v>23</v>
      </c>
      <c r="E3434" s="3" t="n">
        <v>265.66</v>
      </c>
      <c r="F3434" s="3" t="n">
        <v>4741575</v>
      </c>
      <c r="G3434" s="3" t="n">
        <v>2</v>
      </c>
      <c r="H3434" s="3" t="n">
        <v>1161178.52</v>
      </c>
    </row>
    <row r="3435" customFormat="false" ht="15" hidden="false" customHeight="false" outlineLevel="0" collapsed="false">
      <c r="A3435" s="3" t="s">
        <v>489</v>
      </c>
      <c r="B3435" s="3" t="s">
        <v>21</v>
      </c>
      <c r="C3435" s="3" t="s">
        <v>8</v>
      </c>
      <c r="D3435" s="3" t="s">
        <v>23</v>
      </c>
      <c r="E3435" s="3" t="n">
        <v>258.19</v>
      </c>
      <c r="F3435" s="3" t="n">
        <v>4626785</v>
      </c>
      <c r="G3435" s="3" t="n">
        <v>5</v>
      </c>
      <c r="H3435" s="3" t="n">
        <v>4819329.8</v>
      </c>
    </row>
    <row r="3436" customFormat="false" ht="15" hidden="false" customHeight="false" outlineLevel="0" collapsed="false">
      <c r="A3436" s="3" t="s">
        <v>490</v>
      </c>
      <c r="B3436" s="3" t="s">
        <v>21</v>
      </c>
      <c r="C3436" s="3" t="s">
        <v>8</v>
      </c>
      <c r="D3436" s="3" t="s">
        <v>23</v>
      </c>
      <c r="E3436" s="3" t="n">
        <v>261.49</v>
      </c>
      <c r="F3436" s="3" t="n">
        <v>6122184</v>
      </c>
      <c r="G3436" s="3" t="n">
        <v>5</v>
      </c>
      <c r="H3436" s="3" t="n">
        <v>4490323.74</v>
      </c>
    </row>
    <row r="3437" customFormat="false" ht="15" hidden="false" customHeight="false" outlineLevel="0" collapsed="false">
      <c r="A3437" s="3" t="s">
        <v>491</v>
      </c>
      <c r="B3437" s="3" t="s">
        <v>21</v>
      </c>
      <c r="C3437" s="3" t="s">
        <v>8</v>
      </c>
      <c r="D3437" s="3" t="s">
        <v>23</v>
      </c>
      <c r="E3437" s="3" t="n">
        <v>259.62</v>
      </c>
      <c r="F3437" s="3" t="n">
        <v>833428</v>
      </c>
      <c r="G3437" s="3" t="n">
        <v>2</v>
      </c>
      <c r="H3437" s="3" t="n">
        <v>1305872.38</v>
      </c>
    </row>
    <row r="3438" customFormat="false" ht="15" hidden="false" customHeight="false" outlineLevel="0" collapsed="false">
      <c r="A3438" s="3" t="s">
        <v>492</v>
      </c>
      <c r="B3438" s="3" t="s">
        <v>21</v>
      </c>
      <c r="C3438" s="3" t="s">
        <v>8</v>
      </c>
      <c r="D3438" s="3" t="s">
        <v>23</v>
      </c>
      <c r="E3438" s="3" t="n">
        <v>254.78</v>
      </c>
      <c r="F3438" s="3" t="n">
        <v>2272498</v>
      </c>
      <c r="G3438" s="3" t="n">
        <v>3</v>
      </c>
      <c r="H3438" s="3" t="n">
        <v>2246417.65</v>
      </c>
    </row>
    <row r="3439" customFormat="false" ht="15" hidden="false" customHeight="false" outlineLevel="0" collapsed="false">
      <c r="A3439" s="3" t="s">
        <v>493</v>
      </c>
      <c r="B3439" s="3" t="s">
        <v>21</v>
      </c>
      <c r="C3439" s="3" t="s">
        <v>8</v>
      </c>
      <c r="D3439" s="3" t="s">
        <v>23</v>
      </c>
      <c r="E3439" s="3" t="n">
        <v>246.71</v>
      </c>
      <c r="F3439" s="3" t="n">
        <v>3315782</v>
      </c>
      <c r="G3439" s="3" t="n">
        <v>3</v>
      </c>
      <c r="H3439" s="3" t="n">
        <v>1377345.59</v>
      </c>
    </row>
    <row r="3440" customFormat="false" ht="15" hidden="false" customHeight="false" outlineLevel="0" collapsed="false">
      <c r="A3440" s="3" t="s">
        <v>494</v>
      </c>
      <c r="B3440" s="3" t="s">
        <v>21</v>
      </c>
      <c r="C3440" s="3" t="s">
        <v>8</v>
      </c>
      <c r="D3440" s="3" t="s">
        <v>23</v>
      </c>
      <c r="E3440" s="3" t="n">
        <v>245.01</v>
      </c>
      <c r="F3440" s="3" t="n">
        <v>7244110</v>
      </c>
      <c r="G3440" s="3" t="n">
        <v>2</v>
      </c>
      <c r="H3440" s="3" t="n">
        <v>1376929.78</v>
      </c>
    </row>
    <row r="3441" customFormat="false" ht="15" hidden="false" customHeight="false" outlineLevel="0" collapsed="false">
      <c r="A3441" s="3" t="s">
        <v>495</v>
      </c>
      <c r="B3441" s="3" t="s">
        <v>21</v>
      </c>
      <c r="C3441" s="3" t="s">
        <v>8</v>
      </c>
      <c r="D3441" s="3" t="s">
        <v>23</v>
      </c>
      <c r="E3441" s="3" t="n">
        <v>246.25</v>
      </c>
      <c r="F3441" s="3" t="n">
        <v>1219808</v>
      </c>
      <c r="G3441" s="3" t="n">
        <v>3</v>
      </c>
      <c r="H3441" s="3" t="n">
        <v>1222801.05</v>
      </c>
    </row>
    <row r="3442" customFormat="false" ht="15" hidden="false" customHeight="false" outlineLevel="0" collapsed="false">
      <c r="A3442" s="3" t="s">
        <v>496</v>
      </c>
      <c r="B3442" s="3" t="s">
        <v>21</v>
      </c>
      <c r="C3442" s="3" t="s">
        <v>8</v>
      </c>
      <c r="D3442" s="3" t="s">
        <v>23</v>
      </c>
      <c r="E3442" s="3" t="n">
        <v>242.95</v>
      </c>
      <c r="F3442" s="3" t="n">
        <v>1718851</v>
      </c>
      <c r="G3442" s="3" t="n">
        <v>1</v>
      </c>
      <c r="H3442" s="3" t="n">
        <v>770320.2</v>
      </c>
    </row>
    <row r="3443" customFormat="false" ht="15" hidden="false" customHeight="false" outlineLevel="0" collapsed="false">
      <c r="A3443" s="3" t="s">
        <v>497</v>
      </c>
      <c r="B3443" s="3" t="s">
        <v>21</v>
      </c>
      <c r="C3443" s="3" t="s">
        <v>8</v>
      </c>
      <c r="D3443" s="3" t="s">
        <v>23</v>
      </c>
      <c r="E3443" s="3" t="n">
        <v>248.23</v>
      </c>
      <c r="F3443" s="3" t="n">
        <v>6790119</v>
      </c>
      <c r="G3443" s="3" t="n">
        <v>1</v>
      </c>
      <c r="H3443" s="3" t="n">
        <v>652833.28</v>
      </c>
    </row>
    <row r="3444" customFormat="false" ht="15" hidden="false" customHeight="false" outlineLevel="0" collapsed="false">
      <c r="A3444" s="3" t="s">
        <v>498</v>
      </c>
      <c r="B3444" s="3" t="s">
        <v>21</v>
      </c>
      <c r="C3444" s="3" t="s">
        <v>8</v>
      </c>
      <c r="D3444" s="3" t="s">
        <v>23</v>
      </c>
      <c r="E3444" s="3" t="n">
        <v>250.17</v>
      </c>
      <c r="F3444" s="3" t="n">
        <v>2389715</v>
      </c>
      <c r="G3444" s="3" t="n">
        <v>3</v>
      </c>
      <c r="H3444" s="3" t="n">
        <v>1447299.1</v>
      </c>
    </row>
    <row r="3445" customFormat="false" ht="15" hidden="false" customHeight="false" outlineLevel="0" collapsed="false">
      <c r="A3445" s="3" t="s">
        <v>499</v>
      </c>
      <c r="B3445" s="3" t="s">
        <v>21</v>
      </c>
      <c r="C3445" s="3" t="s">
        <v>8</v>
      </c>
      <c r="D3445" s="3" t="s">
        <v>23</v>
      </c>
      <c r="E3445" s="3" t="n">
        <v>249.34</v>
      </c>
      <c r="F3445" s="3" t="n">
        <v>6119795</v>
      </c>
      <c r="G3445" s="3" t="n">
        <v>0</v>
      </c>
      <c r="H3445" s="3" t="n">
        <v>0</v>
      </c>
    </row>
    <row r="3446" customFormat="false" ht="15" hidden="false" customHeight="false" outlineLevel="0" collapsed="false">
      <c r="A3446" s="3" t="s">
        <v>500</v>
      </c>
      <c r="B3446" s="3" t="s">
        <v>21</v>
      </c>
      <c r="C3446" s="3" t="s">
        <v>8</v>
      </c>
      <c r="D3446" s="3" t="s">
        <v>23</v>
      </c>
      <c r="E3446" s="3" t="n">
        <v>254.52</v>
      </c>
      <c r="F3446" s="3" t="n">
        <v>7651147</v>
      </c>
      <c r="G3446" s="3" t="n">
        <v>2</v>
      </c>
      <c r="H3446" s="3" t="n">
        <v>695129.96</v>
      </c>
    </row>
    <row r="3447" customFormat="false" ht="15" hidden="false" customHeight="false" outlineLevel="0" collapsed="false">
      <c r="A3447" s="3" t="s">
        <v>501</v>
      </c>
      <c r="B3447" s="3" t="s">
        <v>21</v>
      </c>
      <c r="C3447" s="3" t="s">
        <v>8</v>
      </c>
      <c r="D3447" s="3" t="s">
        <v>23</v>
      </c>
      <c r="E3447" s="3" t="n">
        <v>250.62</v>
      </c>
      <c r="F3447" s="3" t="n">
        <v>5204770</v>
      </c>
      <c r="G3447" s="3" t="n">
        <v>3</v>
      </c>
      <c r="H3447" s="3" t="n">
        <v>2132167.7</v>
      </c>
    </row>
    <row r="3448" customFormat="false" ht="15" hidden="false" customHeight="false" outlineLevel="0" collapsed="false">
      <c r="A3448" s="3" t="s">
        <v>502</v>
      </c>
      <c r="B3448" s="3" t="s">
        <v>21</v>
      </c>
      <c r="C3448" s="3" t="s">
        <v>8</v>
      </c>
      <c r="D3448" s="3" t="s">
        <v>23</v>
      </c>
      <c r="E3448" s="3" t="n">
        <v>255.41</v>
      </c>
      <c r="F3448" s="3" t="n">
        <v>880307</v>
      </c>
      <c r="G3448" s="3" t="n">
        <v>1</v>
      </c>
      <c r="H3448" s="3" t="n">
        <v>686416.5</v>
      </c>
    </row>
    <row r="3449" customFormat="false" ht="15" hidden="false" customHeight="false" outlineLevel="0" collapsed="false">
      <c r="A3449" s="3" t="s">
        <v>503</v>
      </c>
      <c r="B3449" s="3" t="s">
        <v>21</v>
      </c>
      <c r="C3449" s="3" t="s">
        <v>8</v>
      </c>
      <c r="D3449" s="3" t="s">
        <v>23</v>
      </c>
      <c r="E3449" s="3" t="n">
        <v>262.02</v>
      </c>
      <c r="F3449" s="3" t="n">
        <v>4235202</v>
      </c>
      <c r="G3449" s="3" t="n">
        <v>0</v>
      </c>
      <c r="H3449" s="3" t="n">
        <v>0</v>
      </c>
    </row>
    <row r="3450" customFormat="false" ht="15" hidden="false" customHeight="false" outlineLevel="0" collapsed="false">
      <c r="A3450" s="3" t="s">
        <v>504</v>
      </c>
      <c r="B3450" s="3" t="s">
        <v>21</v>
      </c>
      <c r="C3450" s="3" t="s">
        <v>8</v>
      </c>
      <c r="D3450" s="3" t="s">
        <v>23</v>
      </c>
      <c r="E3450" s="3" t="n">
        <v>259.28</v>
      </c>
      <c r="F3450" s="3" t="n">
        <v>2327744</v>
      </c>
      <c r="G3450" s="3" t="n">
        <v>4</v>
      </c>
      <c r="H3450" s="3" t="n">
        <v>2817910.29</v>
      </c>
    </row>
    <row r="3451" customFormat="false" ht="15" hidden="false" customHeight="false" outlineLevel="0" collapsed="false">
      <c r="A3451" s="3" t="s">
        <v>505</v>
      </c>
      <c r="B3451" s="3" t="s">
        <v>21</v>
      </c>
      <c r="C3451" s="3" t="s">
        <v>8</v>
      </c>
      <c r="D3451" s="3" t="s">
        <v>23</v>
      </c>
      <c r="E3451" s="3" t="n">
        <v>259.07</v>
      </c>
      <c r="F3451" s="3" t="n">
        <v>3015988</v>
      </c>
      <c r="G3451" s="3" t="n">
        <v>5</v>
      </c>
      <c r="H3451" s="3" t="n">
        <v>3771827.55</v>
      </c>
    </row>
    <row r="3452" customFormat="false" ht="15" hidden="false" customHeight="false" outlineLevel="0" collapsed="false">
      <c r="A3452" s="3" t="s">
        <v>506</v>
      </c>
      <c r="B3452" s="3" t="s">
        <v>21</v>
      </c>
      <c r="C3452" s="3" t="s">
        <v>8</v>
      </c>
      <c r="D3452" s="3" t="s">
        <v>23</v>
      </c>
      <c r="E3452" s="3" t="n">
        <v>257.81</v>
      </c>
      <c r="F3452" s="3" t="n">
        <v>5616364</v>
      </c>
      <c r="G3452" s="3" t="n">
        <v>3</v>
      </c>
      <c r="H3452" s="3" t="n">
        <v>1832271.57</v>
      </c>
    </row>
    <row r="3453" customFormat="false" ht="15" hidden="false" customHeight="false" outlineLevel="0" collapsed="false">
      <c r="A3453" s="3" t="s">
        <v>507</v>
      </c>
      <c r="B3453" s="3" t="s">
        <v>21</v>
      </c>
      <c r="C3453" s="3" t="s">
        <v>8</v>
      </c>
      <c r="D3453" s="3" t="s">
        <v>23</v>
      </c>
      <c r="E3453" s="3" t="n">
        <v>259.81</v>
      </c>
      <c r="F3453" s="3" t="n">
        <v>3926885</v>
      </c>
      <c r="G3453" s="3" t="n">
        <v>1</v>
      </c>
      <c r="H3453" s="3" t="n">
        <v>231637.84</v>
      </c>
    </row>
    <row r="3454" customFormat="false" ht="15" hidden="false" customHeight="false" outlineLevel="0" collapsed="false">
      <c r="A3454" s="3" t="s">
        <v>508</v>
      </c>
      <c r="B3454" s="3" t="s">
        <v>21</v>
      </c>
      <c r="C3454" s="3" t="s">
        <v>8</v>
      </c>
      <c r="D3454" s="3" t="s">
        <v>23</v>
      </c>
      <c r="E3454" s="3" t="n">
        <v>256.04</v>
      </c>
      <c r="F3454" s="3" t="n">
        <v>4529518</v>
      </c>
      <c r="G3454" s="3" t="n">
        <v>4</v>
      </c>
      <c r="H3454" s="3" t="n">
        <v>1378476.56</v>
      </c>
    </row>
    <row r="3455" customFormat="false" ht="15" hidden="false" customHeight="false" outlineLevel="0" collapsed="false">
      <c r="A3455" s="3" t="s">
        <v>509</v>
      </c>
      <c r="B3455" s="3" t="s">
        <v>21</v>
      </c>
      <c r="C3455" s="3" t="s">
        <v>8</v>
      </c>
      <c r="D3455" s="3" t="s">
        <v>23</v>
      </c>
      <c r="E3455" s="3" t="n">
        <v>257.3</v>
      </c>
      <c r="F3455" s="3" t="n">
        <v>3617829</v>
      </c>
      <c r="G3455" s="3" t="n">
        <v>0</v>
      </c>
      <c r="H3455" s="3" t="n">
        <v>0</v>
      </c>
    </row>
    <row r="3456" customFormat="false" ht="15" hidden="false" customHeight="false" outlineLevel="0" collapsed="false">
      <c r="A3456" s="3" t="s">
        <v>510</v>
      </c>
      <c r="B3456" s="3" t="s">
        <v>21</v>
      </c>
      <c r="C3456" s="3" t="s">
        <v>8</v>
      </c>
      <c r="D3456" s="3" t="s">
        <v>23</v>
      </c>
      <c r="E3456" s="3" t="n">
        <v>258.68</v>
      </c>
      <c r="F3456" s="3" t="n">
        <v>4022573</v>
      </c>
      <c r="G3456" s="3" t="n">
        <v>3</v>
      </c>
      <c r="H3456" s="3" t="n">
        <v>1890333.6</v>
      </c>
    </row>
    <row r="3457" customFormat="false" ht="15" hidden="false" customHeight="false" outlineLevel="0" collapsed="false">
      <c r="A3457" s="3" t="s">
        <v>511</v>
      </c>
      <c r="B3457" s="3" t="s">
        <v>21</v>
      </c>
      <c r="C3457" s="3" t="s">
        <v>8</v>
      </c>
      <c r="D3457" s="3" t="s">
        <v>23</v>
      </c>
      <c r="E3457" s="3" t="n">
        <v>254.15</v>
      </c>
      <c r="F3457" s="3" t="n">
        <v>4481644</v>
      </c>
      <c r="G3457" s="3" t="n">
        <v>1</v>
      </c>
      <c r="H3457" s="3" t="n">
        <v>585329.54</v>
      </c>
    </row>
    <row r="3458" customFormat="false" ht="15" hidden="false" customHeight="false" outlineLevel="0" collapsed="false">
      <c r="A3458" s="3" t="s">
        <v>512</v>
      </c>
      <c r="B3458" s="3" t="s">
        <v>21</v>
      </c>
      <c r="C3458" s="3" t="s">
        <v>8</v>
      </c>
      <c r="D3458" s="3" t="s">
        <v>23</v>
      </c>
      <c r="E3458" s="3" t="n">
        <v>258.56</v>
      </c>
      <c r="F3458" s="3" t="n">
        <v>6816101</v>
      </c>
      <c r="G3458" s="3" t="n">
        <v>0</v>
      </c>
      <c r="H3458" s="3" t="n">
        <v>0</v>
      </c>
    </row>
    <row r="3459" customFormat="false" ht="15" hidden="false" customHeight="false" outlineLevel="0" collapsed="false">
      <c r="A3459" s="3" t="s">
        <v>513</v>
      </c>
      <c r="B3459" s="3" t="s">
        <v>21</v>
      </c>
      <c r="C3459" s="3" t="s">
        <v>8</v>
      </c>
      <c r="D3459" s="3" t="s">
        <v>23</v>
      </c>
      <c r="E3459" s="3" t="n">
        <v>258.18</v>
      </c>
      <c r="F3459" s="3" t="n">
        <v>4756168</v>
      </c>
      <c r="G3459" s="3" t="n">
        <v>3</v>
      </c>
      <c r="H3459" s="3" t="n">
        <v>1809924.83</v>
      </c>
    </row>
    <row r="3460" customFormat="false" ht="15" hidden="false" customHeight="false" outlineLevel="0" collapsed="false">
      <c r="A3460" s="3" t="s">
        <v>514</v>
      </c>
      <c r="B3460" s="3" t="s">
        <v>21</v>
      </c>
      <c r="C3460" s="3" t="s">
        <v>8</v>
      </c>
      <c r="D3460" s="3" t="s">
        <v>23</v>
      </c>
      <c r="E3460" s="3" t="n">
        <v>249.64</v>
      </c>
      <c r="F3460" s="3" t="n">
        <v>4151359</v>
      </c>
      <c r="G3460" s="3" t="n">
        <v>1</v>
      </c>
      <c r="H3460" s="3" t="n">
        <v>475053.84</v>
      </c>
    </row>
    <row r="3461" customFormat="false" ht="15" hidden="false" customHeight="false" outlineLevel="0" collapsed="false">
      <c r="A3461" s="3" t="s">
        <v>515</v>
      </c>
      <c r="B3461" s="3" t="s">
        <v>21</v>
      </c>
      <c r="C3461" s="3" t="s">
        <v>8</v>
      </c>
      <c r="D3461" s="3" t="s">
        <v>23</v>
      </c>
      <c r="E3461" s="3" t="n">
        <v>245.4</v>
      </c>
      <c r="F3461" s="3" t="n">
        <v>6810759</v>
      </c>
      <c r="G3461" s="3" t="n">
        <v>4</v>
      </c>
      <c r="H3461" s="3" t="n">
        <v>2670623.42</v>
      </c>
    </row>
    <row r="3462" customFormat="false" ht="15" hidden="false" customHeight="false" outlineLevel="0" collapsed="false">
      <c r="A3462" s="3" t="s">
        <v>516</v>
      </c>
      <c r="B3462" s="3" t="s">
        <v>21</v>
      </c>
      <c r="C3462" s="3" t="s">
        <v>8</v>
      </c>
      <c r="D3462" s="3" t="s">
        <v>23</v>
      </c>
      <c r="E3462" s="3" t="n">
        <v>245.44</v>
      </c>
      <c r="F3462" s="3" t="n">
        <v>7181935</v>
      </c>
      <c r="G3462" s="3" t="n">
        <v>0</v>
      </c>
      <c r="H3462" s="3" t="n">
        <v>0</v>
      </c>
    </row>
    <row r="3463" customFormat="false" ht="15" hidden="false" customHeight="false" outlineLevel="0" collapsed="false">
      <c r="A3463" s="3" t="s">
        <v>517</v>
      </c>
      <c r="B3463" s="3" t="s">
        <v>21</v>
      </c>
      <c r="C3463" s="3" t="s">
        <v>8</v>
      </c>
      <c r="D3463" s="3" t="s">
        <v>23</v>
      </c>
      <c r="E3463" s="3" t="n">
        <v>240.4</v>
      </c>
      <c r="F3463" s="3" t="n">
        <v>3452872</v>
      </c>
      <c r="G3463" s="3" t="n">
        <v>2</v>
      </c>
      <c r="H3463" s="3" t="n">
        <v>1466256.34</v>
      </c>
    </row>
    <row r="3464" customFormat="false" ht="15" hidden="false" customHeight="false" outlineLevel="0" collapsed="false">
      <c r="A3464" s="3" t="s">
        <v>518</v>
      </c>
      <c r="B3464" s="3" t="s">
        <v>21</v>
      </c>
      <c r="C3464" s="3" t="s">
        <v>8</v>
      </c>
      <c r="D3464" s="3" t="s">
        <v>23</v>
      </c>
      <c r="E3464" s="3" t="n">
        <v>244.97</v>
      </c>
      <c r="F3464" s="3" t="n">
        <v>6223002</v>
      </c>
      <c r="G3464" s="3" t="n">
        <v>1</v>
      </c>
      <c r="H3464" s="3" t="n">
        <v>973126</v>
      </c>
    </row>
    <row r="3465" customFormat="false" ht="15" hidden="false" customHeight="false" outlineLevel="0" collapsed="false">
      <c r="A3465" s="3" t="s">
        <v>519</v>
      </c>
      <c r="B3465" s="3" t="s">
        <v>21</v>
      </c>
      <c r="C3465" s="3" t="s">
        <v>8</v>
      </c>
      <c r="D3465" s="3" t="s">
        <v>23</v>
      </c>
      <c r="E3465" s="3" t="n">
        <v>244.84</v>
      </c>
      <c r="F3465" s="3" t="n">
        <v>5636433</v>
      </c>
      <c r="G3465" s="3" t="n">
        <v>2</v>
      </c>
      <c r="H3465" s="3" t="n">
        <v>1944707.64</v>
      </c>
    </row>
    <row r="3466" customFormat="false" ht="15" hidden="false" customHeight="false" outlineLevel="0" collapsed="false">
      <c r="A3466" s="3" t="s">
        <v>520</v>
      </c>
      <c r="B3466" s="3" t="s">
        <v>21</v>
      </c>
      <c r="C3466" s="3" t="s">
        <v>8</v>
      </c>
      <c r="D3466" s="3" t="s">
        <v>23</v>
      </c>
      <c r="E3466" s="3" t="n">
        <v>251.33</v>
      </c>
      <c r="F3466" s="3" t="n">
        <v>3626241</v>
      </c>
      <c r="G3466" s="3" t="n">
        <v>1</v>
      </c>
      <c r="H3466" s="3" t="n">
        <v>725527.88</v>
      </c>
    </row>
    <row r="3467" customFormat="false" ht="15" hidden="false" customHeight="false" outlineLevel="0" collapsed="false">
      <c r="A3467" s="3" t="s">
        <v>521</v>
      </c>
      <c r="B3467" s="3" t="s">
        <v>21</v>
      </c>
      <c r="C3467" s="3" t="s">
        <v>8</v>
      </c>
      <c r="D3467" s="3" t="s">
        <v>23</v>
      </c>
      <c r="E3467" s="3" t="n">
        <v>257.92</v>
      </c>
      <c r="F3467" s="3" t="n">
        <v>1767074</v>
      </c>
      <c r="G3467" s="3" t="n">
        <v>2</v>
      </c>
      <c r="H3467" s="3" t="n">
        <v>2063347.12</v>
      </c>
    </row>
    <row r="3468" customFormat="false" ht="15" hidden="false" customHeight="false" outlineLevel="0" collapsed="false">
      <c r="A3468" s="3" t="s">
        <v>522</v>
      </c>
      <c r="B3468" s="3" t="s">
        <v>21</v>
      </c>
      <c r="C3468" s="3" t="s">
        <v>8</v>
      </c>
      <c r="D3468" s="3" t="s">
        <v>23</v>
      </c>
      <c r="E3468" s="3" t="n">
        <v>258.34</v>
      </c>
      <c r="F3468" s="3" t="n">
        <v>2716382</v>
      </c>
      <c r="G3468" s="3" t="n">
        <v>1</v>
      </c>
      <c r="H3468" s="3" t="n">
        <v>830404.21</v>
      </c>
    </row>
    <row r="3469" customFormat="false" ht="15" hidden="false" customHeight="false" outlineLevel="0" collapsed="false">
      <c r="A3469" s="3" t="s">
        <v>523</v>
      </c>
      <c r="B3469" s="3" t="s">
        <v>21</v>
      </c>
      <c r="C3469" s="3" t="s">
        <v>8</v>
      </c>
      <c r="D3469" s="3" t="s">
        <v>23</v>
      </c>
      <c r="E3469" s="3" t="n">
        <v>260.37</v>
      </c>
      <c r="F3469" s="3" t="n">
        <v>3076420</v>
      </c>
      <c r="G3469" s="3" t="n">
        <v>1</v>
      </c>
      <c r="H3469" s="3" t="n">
        <v>290226.96</v>
      </c>
    </row>
    <row r="3470" customFormat="false" ht="15" hidden="false" customHeight="false" outlineLevel="0" collapsed="false">
      <c r="A3470" s="3" t="s">
        <v>524</v>
      </c>
      <c r="B3470" s="3" t="s">
        <v>21</v>
      </c>
      <c r="C3470" s="3" t="s">
        <v>8</v>
      </c>
      <c r="D3470" s="3" t="s">
        <v>23</v>
      </c>
      <c r="E3470" s="3" t="n">
        <v>263.05</v>
      </c>
      <c r="F3470" s="3" t="n">
        <v>1634791</v>
      </c>
      <c r="G3470" s="3" t="n">
        <v>0</v>
      </c>
      <c r="H3470" s="3" t="n">
        <v>0</v>
      </c>
    </row>
    <row r="3471" customFormat="false" ht="15" hidden="false" customHeight="false" outlineLevel="0" collapsed="false">
      <c r="A3471" s="3" t="s">
        <v>525</v>
      </c>
      <c r="B3471" s="3" t="s">
        <v>21</v>
      </c>
      <c r="C3471" s="3" t="s">
        <v>8</v>
      </c>
      <c r="D3471" s="3" t="s">
        <v>23</v>
      </c>
      <c r="E3471" s="3" t="n">
        <v>259.14</v>
      </c>
      <c r="F3471" s="3" t="n">
        <v>4197442</v>
      </c>
      <c r="G3471" s="3" t="n">
        <v>0</v>
      </c>
      <c r="H3471" s="3" t="n">
        <v>0</v>
      </c>
    </row>
    <row r="3472" customFormat="false" ht="15" hidden="false" customHeight="false" outlineLevel="0" collapsed="false">
      <c r="A3472" s="3" t="s">
        <v>526</v>
      </c>
      <c r="B3472" s="3" t="s">
        <v>21</v>
      </c>
      <c r="C3472" s="3" t="s">
        <v>8</v>
      </c>
      <c r="D3472" s="3" t="s">
        <v>23</v>
      </c>
      <c r="E3472" s="3" t="n">
        <v>251</v>
      </c>
      <c r="F3472" s="3" t="n">
        <v>6049289</v>
      </c>
      <c r="G3472" s="3" t="n">
        <v>0</v>
      </c>
      <c r="H3472" s="3" t="n">
        <v>0</v>
      </c>
    </row>
    <row r="3473" customFormat="false" ht="15" hidden="false" customHeight="false" outlineLevel="0" collapsed="false">
      <c r="A3473" s="3" t="s">
        <v>527</v>
      </c>
      <c r="B3473" s="3" t="s">
        <v>21</v>
      </c>
      <c r="C3473" s="3" t="s">
        <v>8</v>
      </c>
      <c r="D3473" s="3" t="s">
        <v>23</v>
      </c>
      <c r="E3473" s="3" t="n">
        <v>253.38</v>
      </c>
      <c r="F3473" s="3" t="n">
        <v>1134765</v>
      </c>
      <c r="G3473" s="3" t="n">
        <v>2</v>
      </c>
      <c r="H3473" s="3" t="n">
        <v>1831820.24</v>
      </c>
    </row>
    <row r="3474" customFormat="false" ht="15" hidden="false" customHeight="false" outlineLevel="0" collapsed="false">
      <c r="A3474" s="3" t="s">
        <v>528</v>
      </c>
      <c r="B3474" s="3" t="s">
        <v>21</v>
      </c>
      <c r="C3474" s="3" t="s">
        <v>8</v>
      </c>
      <c r="D3474" s="3" t="s">
        <v>23</v>
      </c>
      <c r="E3474" s="3" t="n">
        <v>252.35</v>
      </c>
      <c r="F3474" s="3" t="n">
        <v>2007598</v>
      </c>
      <c r="G3474" s="3" t="n">
        <v>2</v>
      </c>
      <c r="H3474" s="3" t="n">
        <v>1465476.34</v>
      </c>
    </row>
    <row r="3475" customFormat="false" ht="15" hidden="false" customHeight="false" outlineLevel="0" collapsed="false">
      <c r="A3475" s="3" t="s">
        <v>529</v>
      </c>
      <c r="B3475" s="3" t="s">
        <v>21</v>
      </c>
      <c r="C3475" s="3" t="s">
        <v>8</v>
      </c>
      <c r="D3475" s="3" t="s">
        <v>23</v>
      </c>
      <c r="E3475" s="3" t="n">
        <v>250.63</v>
      </c>
      <c r="F3475" s="3" t="n">
        <v>7604260</v>
      </c>
      <c r="G3475" s="3" t="n">
        <v>1</v>
      </c>
      <c r="H3475" s="3" t="n">
        <v>168524.16</v>
      </c>
    </row>
    <row r="3476" customFormat="false" ht="15" hidden="false" customHeight="false" outlineLevel="0" collapsed="false">
      <c r="A3476" s="3" t="s">
        <v>530</v>
      </c>
      <c r="B3476" s="3" t="s">
        <v>21</v>
      </c>
      <c r="C3476" s="3" t="s">
        <v>8</v>
      </c>
      <c r="D3476" s="3" t="s">
        <v>23</v>
      </c>
      <c r="E3476" s="3" t="n">
        <v>253.53</v>
      </c>
      <c r="F3476" s="3" t="n">
        <v>932023</v>
      </c>
      <c r="G3476" s="3" t="n">
        <v>1</v>
      </c>
      <c r="H3476" s="3" t="n">
        <v>548876.96</v>
      </c>
    </row>
    <row r="3477" customFormat="false" ht="15" hidden="false" customHeight="false" outlineLevel="0" collapsed="false">
      <c r="A3477" s="3" t="s">
        <v>531</v>
      </c>
      <c r="B3477" s="3" t="s">
        <v>21</v>
      </c>
      <c r="C3477" s="3" t="s">
        <v>8</v>
      </c>
      <c r="D3477" s="3" t="s">
        <v>23</v>
      </c>
      <c r="E3477" s="3" t="n">
        <v>250.4</v>
      </c>
      <c r="F3477" s="3" t="n">
        <v>6566876</v>
      </c>
      <c r="G3477" s="3" t="n">
        <v>1</v>
      </c>
      <c r="H3477" s="3" t="n">
        <v>224358.4</v>
      </c>
    </row>
    <row r="3478" customFormat="false" ht="15" hidden="false" customHeight="false" outlineLevel="0" collapsed="false">
      <c r="A3478" s="3" t="s">
        <v>532</v>
      </c>
      <c r="B3478" s="3" t="s">
        <v>21</v>
      </c>
      <c r="C3478" s="3" t="s">
        <v>8</v>
      </c>
      <c r="D3478" s="3" t="s">
        <v>23</v>
      </c>
      <c r="E3478" s="3" t="n">
        <v>249.83</v>
      </c>
      <c r="F3478" s="3" t="n">
        <v>6862546</v>
      </c>
      <c r="G3478" s="3" t="n">
        <v>0</v>
      </c>
      <c r="H3478" s="3" t="n">
        <v>0</v>
      </c>
    </row>
    <row r="3479" customFormat="false" ht="15" hidden="false" customHeight="false" outlineLevel="0" collapsed="false">
      <c r="A3479" s="3" t="s">
        <v>533</v>
      </c>
      <c r="B3479" s="3" t="s">
        <v>21</v>
      </c>
      <c r="C3479" s="3" t="s">
        <v>8</v>
      </c>
      <c r="D3479" s="3" t="s">
        <v>23</v>
      </c>
      <c r="E3479" s="3" t="n">
        <v>245.38</v>
      </c>
      <c r="F3479" s="3" t="n">
        <v>4001783</v>
      </c>
      <c r="G3479" s="3" t="n">
        <v>0</v>
      </c>
      <c r="H3479" s="3" t="n">
        <v>0</v>
      </c>
    </row>
    <row r="3480" customFormat="false" ht="15" hidden="false" customHeight="false" outlineLevel="0" collapsed="false">
      <c r="A3480" s="3" t="s">
        <v>534</v>
      </c>
      <c r="B3480" s="3" t="s">
        <v>21</v>
      </c>
      <c r="C3480" s="3" t="s">
        <v>8</v>
      </c>
      <c r="D3480" s="3" t="s">
        <v>23</v>
      </c>
      <c r="E3480" s="3" t="n">
        <v>244.62</v>
      </c>
      <c r="F3480" s="3" t="n">
        <v>2514222</v>
      </c>
      <c r="G3480" s="3" t="n">
        <v>2</v>
      </c>
      <c r="H3480" s="3" t="n">
        <v>1404515.71</v>
      </c>
    </row>
    <row r="3481" customFormat="false" ht="15" hidden="false" customHeight="false" outlineLevel="0" collapsed="false">
      <c r="A3481" s="3" t="s">
        <v>535</v>
      </c>
      <c r="B3481" s="3" t="s">
        <v>21</v>
      </c>
      <c r="C3481" s="3" t="s">
        <v>8</v>
      </c>
      <c r="D3481" s="3" t="s">
        <v>23</v>
      </c>
      <c r="E3481" s="3" t="n">
        <v>242.33</v>
      </c>
      <c r="F3481" s="3" t="n">
        <v>2511883</v>
      </c>
      <c r="G3481" s="3" t="n">
        <v>2</v>
      </c>
      <c r="H3481" s="3" t="n">
        <v>1381185.95</v>
      </c>
    </row>
    <row r="3482" customFormat="false" ht="15" hidden="false" customHeight="false" outlineLevel="0" collapsed="false">
      <c r="A3482" s="3" t="s">
        <v>536</v>
      </c>
      <c r="B3482" s="3" t="s">
        <v>21</v>
      </c>
      <c r="C3482" s="3" t="s">
        <v>8</v>
      </c>
      <c r="D3482" s="3" t="s">
        <v>23</v>
      </c>
      <c r="E3482" s="3" t="n">
        <v>246.58</v>
      </c>
      <c r="F3482" s="3" t="n">
        <v>7602420</v>
      </c>
      <c r="G3482" s="3" t="n">
        <v>2</v>
      </c>
      <c r="H3482" s="3" t="n">
        <v>865880.88</v>
      </c>
    </row>
    <row r="3483" customFormat="false" ht="15" hidden="false" customHeight="false" outlineLevel="0" collapsed="false">
      <c r="A3483" s="3" t="s">
        <v>537</v>
      </c>
      <c r="B3483" s="3" t="s">
        <v>21</v>
      </c>
      <c r="C3483" s="3" t="s">
        <v>8</v>
      </c>
      <c r="D3483" s="3" t="s">
        <v>23</v>
      </c>
      <c r="E3483" s="3" t="n">
        <v>244.54</v>
      </c>
      <c r="F3483" s="3" t="n">
        <v>3447705</v>
      </c>
      <c r="G3483" s="3" t="n">
        <v>1</v>
      </c>
      <c r="H3483" s="3" t="n">
        <v>1117153.6</v>
      </c>
    </row>
    <row r="3484" customFormat="false" ht="15" hidden="false" customHeight="false" outlineLevel="0" collapsed="false">
      <c r="A3484" s="3" t="s">
        <v>538</v>
      </c>
      <c r="B3484" s="3" t="s">
        <v>21</v>
      </c>
      <c r="C3484" s="3" t="s">
        <v>8</v>
      </c>
      <c r="D3484" s="3" t="s">
        <v>23</v>
      </c>
      <c r="E3484" s="3" t="n">
        <v>247.11</v>
      </c>
      <c r="F3484" s="3" t="n">
        <v>7717063</v>
      </c>
      <c r="G3484" s="3" t="n">
        <v>3</v>
      </c>
      <c r="H3484" s="3" t="n">
        <v>1541633.61</v>
      </c>
    </row>
    <row r="3485" customFormat="false" ht="15" hidden="false" customHeight="false" outlineLevel="0" collapsed="false">
      <c r="A3485" s="3" t="s">
        <v>539</v>
      </c>
      <c r="B3485" s="3" t="s">
        <v>21</v>
      </c>
      <c r="C3485" s="3" t="s">
        <v>8</v>
      </c>
      <c r="D3485" s="3" t="s">
        <v>23</v>
      </c>
      <c r="E3485" s="3" t="n">
        <v>249.98</v>
      </c>
      <c r="F3485" s="3" t="n">
        <v>3274543</v>
      </c>
      <c r="G3485" s="3" t="n">
        <v>4</v>
      </c>
      <c r="H3485" s="3" t="n">
        <v>2564916.72</v>
      </c>
    </row>
    <row r="3486" customFormat="false" ht="15" hidden="false" customHeight="false" outlineLevel="0" collapsed="false">
      <c r="A3486" s="3" t="s">
        <v>540</v>
      </c>
      <c r="B3486" s="3" t="s">
        <v>21</v>
      </c>
      <c r="C3486" s="3" t="s">
        <v>8</v>
      </c>
      <c r="D3486" s="3" t="s">
        <v>23</v>
      </c>
      <c r="E3486" s="3" t="n">
        <v>251.24</v>
      </c>
      <c r="F3486" s="3" t="n">
        <v>7439697</v>
      </c>
      <c r="G3486" s="3" t="n">
        <v>0</v>
      </c>
      <c r="H3486" s="3" t="n">
        <v>0</v>
      </c>
    </row>
    <row r="3487" customFormat="false" ht="15" hidden="false" customHeight="false" outlineLevel="0" collapsed="false">
      <c r="A3487" s="3" t="s">
        <v>541</v>
      </c>
      <c r="B3487" s="3" t="s">
        <v>21</v>
      </c>
      <c r="C3487" s="3" t="s">
        <v>8</v>
      </c>
      <c r="D3487" s="3" t="s">
        <v>23</v>
      </c>
      <c r="E3487" s="3" t="n">
        <v>260.61</v>
      </c>
      <c r="F3487" s="3" t="n">
        <v>6203133</v>
      </c>
      <c r="G3487" s="3" t="n">
        <v>0</v>
      </c>
      <c r="H3487" s="3" t="n">
        <v>0</v>
      </c>
    </row>
    <row r="3488" customFormat="false" ht="15" hidden="false" customHeight="false" outlineLevel="0" collapsed="false">
      <c r="A3488" s="3" t="s">
        <v>542</v>
      </c>
      <c r="B3488" s="3" t="s">
        <v>21</v>
      </c>
      <c r="C3488" s="3" t="s">
        <v>8</v>
      </c>
      <c r="D3488" s="3" t="s">
        <v>23</v>
      </c>
      <c r="E3488" s="3" t="n">
        <v>256.63</v>
      </c>
      <c r="F3488" s="3" t="n">
        <v>4817874</v>
      </c>
      <c r="G3488" s="3" t="n">
        <v>0</v>
      </c>
      <c r="H3488" s="3" t="n">
        <v>0</v>
      </c>
    </row>
    <row r="3489" customFormat="false" ht="15" hidden="false" customHeight="false" outlineLevel="0" collapsed="false">
      <c r="A3489" s="3" t="s">
        <v>543</v>
      </c>
      <c r="B3489" s="3" t="s">
        <v>21</v>
      </c>
      <c r="C3489" s="3" t="s">
        <v>8</v>
      </c>
      <c r="D3489" s="3" t="s">
        <v>23</v>
      </c>
      <c r="E3489" s="3" t="n">
        <v>249.58</v>
      </c>
      <c r="F3489" s="3" t="n">
        <v>3899002</v>
      </c>
      <c r="G3489" s="3" t="n">
        <v>4</v>
      </c>
      <c r="H3489" s="3" t="n">
        <v>2073168.2</v>
      </c>
    </row>
    <row r="3490" customFormat="false" ht="15" hidden="false" customHeight="false" outlineLevel="0" collapsed="false">
      <c r="A3490" s="3" t="s">
        <v>544</v>
      </c>
      <c r="B3490" s="3" t="s">
        <v>21</v>
      </c>
      <c r="C3490" s="3" t="s">
        <v>8</v>
      </c>
      <c r="D3490" s="3" t="s">
        <v>23</v>
      </c>
      <c r="E3490" s="3" t="n">
        <v>254.87</v>
      </c>
      <c r="F3490" s="3" t="n">
        <v>5880533</v>
      </c>
      <c r="G3490" s="3" t="n">
        <v>1</v>
      </c>
      <c r="H3490" s="3" t="n">
        <v>919037.14</v>
      </c>
    </row>
    <row r="3491" customFormat="false" ht="15" hidden="false" customHeight="false" outlineLevel="0" collapsed="false">
      <c r="A3491" s="3" t="s">
        <v>545</v>
      </c>
      <c r="B3491" s="3" t="s">
        <v>21</v>
      </c>
      <c r="C3491" s="3" t="s">
        <v>8</v>
      </c>
      <c r="D3491" s="3" t="s">
        <v>23</v>
      </c>
      <c r="E3491" s="3" t="n">
        <v>258.53</v>
      </c>
      <c r="F3491" s="3" t="n">
        <v>7982721</v>
      </c>
      <c r="G3491" s="3" t="n">
        <v>2</v>
      </c>
      <c r="H3491" s="3" t="n">
        <v>1257950.44</v>
      </c>
    </row>
    <row r="3492" customFormat="false" ht="15" hidden="false" customHeight="false" outlineLevel="0" collapsed="false">
      <c r="A3492" s="3" t="s">
        <v>546</v>
      </c>
      <c r="B3492" s="3" t="s">
        <v>21</v>
      </c>
      <c r="C3492" s="3" t="s">
        <v>8</v>
      </c>
      <c r="D3492" s="3" t="s">
        <v>23</v>
      </c>
      <c r="E3492" s="3" t="n">
        <v>258.3</v>
      </c>
      <c r="F3492" s="3" t="n">
        <v>2358592</v>
      </c>
      <c r="G3492" s="3" t="n">
        <v>0</v>
      </c>
      <c r="H3492" s="3" t="n">
        <v>0</v>
      </c>
    </row>
    <row r="3493" customFormat="false" ht="15" hidden="false" customHeight="false" outlineLevel="0" collapsed="false">
      <c r="A3493" s="3" t="s">
        <v>547</v>
      </c>
      <c r="B3493" s="3" t="s">
        <v>21</v>
      </c>
      <c r="C3493" s="3" t="s">
        <v>8</v>
      </c>
      <c r="D3493" s="3" t="s">
        <v>23</v>
      </c>
      <c r="E3493" s="3" t="n">
        <v>267.2</v>
      </c>
      <c r="F3493" s="3" t="n">
        <v>2817097</v>
      </c>
      <c r="G3493" s="3" t="n">
        <v>1</v>
      </c>
      <c r="H3493" s="3" t="n">
        <v>7769.97</v>
      </c>
    </row>
    <row r="3494" customFormat="false" ht="15" hidden="false" customHeight="false" outlineLevel="0" collapsed="false">
      <c r="A3494" s="3" t="s">
        <v>548</v>
      </c>
      <c r="B3494" s="3" t="s">
        <v>21</v>
      </c>
      <c r="C3494" s="3" t="s">
        <v>8</v>
      </c>
      <c r="D3494" s="3" t="s">
        <v>23</v>
      </c>
      <c r="E3494" s="3" t="n">
        <v>260.38</v>
      </c>
      <c r="F3494" s="3" t="n">
        <v>2150080</v>
      </c>
      <c r="G3494" s="3" t="n">
        <v>3</v>
      </c>
      <c r="H3494" s="3" t="n">
        <v>1869472.54</v>
      </c>
    </row>
    <row r="3495" customFormat="false" ht="15" hidden="false" customHeight="false" outlineLevel="0" collapsed="false">
      <c r="A3495" s="3" t="s">
        <v>549</v>
      </c>
      <c r="B3495" s="3" t="s">
        <v>21</v>
      </c>
      <c r="C3495" s="3" t="s">
        <v>8</v>
      </c>
      <c r="D3495" s="3" t="s">
        <v>23</v>
      </c>
      <c r="E3495" s="3" t="n">
        <v>260.88</v>
      </c>
      <c r="F3495" s="3" t="n">
        <v>4506184</v>
      </c>
      <c r="G3495" s="3" t="n">
        <v>3</v>
      </c>
      <c r="H3495" s="3" t="n">
        <v>1893037.14</v>
      </c>
    </row>
    <row r="3496" customFormat="false" ht="15" hidden="false" customHeight="false" outlineLevel="0" collapsed="false">
      <c r="A3496" s="3" t="s">
        <v>550</v>
      </c>
      <c r="B3496" s="3" t="s">
        <v>21</v>
      </c>
      <c r="C3496" s="3" t="s">
        <v>8</v>
      </c>
      <c r="D3496" s="3" t="s">
        <v>23</v>
      </c>
      <c r="E3496" s="3" t="n">
        <v>257.61</v>
      </c>
      <c r="F3496" s="3" t="n">
        <v>6664637</v>
      </c>
      <c r="G3496" s="3" t="n">
        <v>2</v>
      </c>
      <c r="H3496" s="3" t="n">
        <v>1866929.94</v>
      </c>
    </row>
    <row r="3497" customFormat="false" ht="15" hidden="false" customHeight="false" outlineLevel="0" collapsed="false">
      <c r="A3497" s="3" t="s">
        <v>551</v>
      </c>
      <c r="B3497" s="3" t="s">
        <v>21</v>
      </c>
      <c r="C3497" s="3" t="s">
        <v>8</v>
      </c>
      <c r="D3497" s="3" t="s">
        <v>23</v>
      </c>
      <c r="E3497" s="3" t="n">
        <v>259.92</v>
      </c>
      <c r="F3497" s="3" t="n">
        <v>1192835</v>
      </c>
      <c r="G3497" s="3" t="n">
        <v>4</v>
      </c>
      <c r="H3497" s="3" t="n">
        <v>2771566.64</v>
      </c>
    </row>
    <row r="3498" customFormat="false" ht="15" hidden="false" customHeight="false" outlineLevel="0" collapsed="false">
      <c r="A3498" s="3" t="s">
        <v>552</v>
      </c>
      <c r="B3498" s="3" t="s">
        <v>21</v>
      </c>
      <c r="C3498" s="3" t="s">
        <v>8</v>
      </c>
      <c r="D3498" s="3" t="s">
        <v>23</v>
      </c>
      <c r="E3498" s="3" t="n">
        <v>258.74</v>
      </c>
      <c r="F3498" s="3" t="n">
        <v>3220610</v>
      </c>
      <c r="G3498" s="3" t="n">
        <v>1</v>
      </c>
      <c r="H3498" s="3" t="n">
        <v>915492.88</v>
      </c>
    </row>
    <row r="3499" customFormat="false" ht="15" hidden="false" customHeight="false" outlineLevel="0" collapsed="false">
      <c r="A3499" s="3" t="s">
        <v>553</v>
      </c>
      <c r="B3499" s="3" t="s">
        <v>21</v>
      </c>
      <c r="C3499" s="3" t="s">
        <v>8</v>
      </c>
      <c r="D3499" s="3" t="s">
        <v>23</v>
      </c>
      <c r="E3499" s="3" t="n">
        <v>262.5</v>
      </c>
      <c r="F3499" s="3" t="n">
        <v>6481328</v>
      </c>
      <c r="G3499" s="3" t="n">
        <v>2</v>
      </c>
      <c r="H3499" s="3" t="n">
        <v>1338808.39</v>
      </c>
    </row>
    <row r="3500" customFormat="false" ht="15" hidden="false" customHeight="false" outlineLevel="0" collapsed="false">
      <c r="A3500" s="3" t="s">
        <v>554</v>
      </c>
      <c r="B3500" s="3" t="s">
        <v>21</v>
      </c>
      <c r="C3500" s="3" t="s">
        <v>8</v>
      </c>
      <c r="D3500" s="3" t="s">
        <v>23</v>
      </c>
      <c r="E3500" s="3" t="n">
        <v>261.84</v>
      </c>
      <c r="F3500" s="3" t="n">
        <v>5590344</v>
      </c>
      <c r="G3500" s="3" t="n">
        <v>2</v>
      </c>
      <c r="H3500" s="3" t="n">
        <v>867147.94</v>
      </c>
    </row>
    <row r="3501" customFormat="false" ht="15" hidden="false" customHeight="false" outlineLevel="0" collapsed="false">
      <c r="A3501" s="3" t="s">
        <v>555</v>
      </c>
      <c r="B3501" s="3" t="s">
        <v>21</v>
      </c>
      <c r="C3501" s="3" t="s">
        <v>8</v>
      </c>
      <c r="D3501" s="3" t="s">
        <v>23</v>
      </c>
      <c r="E3501" s="3" t="n">
        <v>267.18</v>
      </c>
      <c r="F3501" s="3" t="n">
        <v>6619009</v>
      </c>
      <c r="G3501" s="3" t="n">
        <v>3</v>
      </c>
      <c r="H3501" s="3" t="n">
        <v>1260862.49</v>
      </c>
    </row>
    <row r="3502" customFormat="false" ht="15" hidden="false" customHeight="false" outlineLevel="0" collapsed="false">
      <c r="A3502" s="3" t="s">
        <v>556</v>
      </c>
      <c r="B3502" s="3" t="s">
        <v>21</v>
      </c>
      <c r="C3502" s="3" t="s">
        <v>8</v>
      </c>
      <c r="D3502" s="3" t="s">
        <v>23</v>
      </c>
      <c r="E3502" s="3" t="n">
        <v>268.94</v>
      </c>
      <c r="F3502" s="3" t="n">
        <v>7064840</v>
      </c>
      <c r="G3502" s="3" t="n">
        <v>2</v>
      </c>
      <c r="H3502" s="3" t="n">
        <v>946935.06</v>
      </c>
    </row>
    <row r="3503" customFormat="false" ht="15" hidden="false" customHeight="false" outlineLevel="0" collapsed="false">
      <c r="A3503" s="3" t="s">
        <v>57</v>
      </c>
      <c r="B3503" s="3" t="s">
        <v>24</v>
      </c>
      <c r="C3503" s="3" t="s">
        <v>8</v>
      </c>
      <c r="D3503" s="3" t="s">
        <v>23</v>
      </c>
      <c r="E3503" s="3" t="n">
        <v>71.57</v>
      </c>
      <c r="F3503" s="3" t="n">
        <v>2929353</v>
      </c>
      <c r="G3503" s="3" t="n">
        <v>2</v>
      </c>
      <c r="H3503" s="3" t="n">
        <v>182249.6</v>
      </c>
    </row>
    <row r="3504" customFormat="false" ht="15" hidden="false" customHeight="false" outlineLevel="0" collapsed="false">
      <c r="A3504" s="3" t="s">
        <v>58</v>
      </c>
      <c r="B3504" s="3" t="s">
        <v>24</v>
      </c>
      <c r="C3504" s="3" t="s">
        <v>8</v>
      </c>
      <c r="D3504" s="3" t="s">
        <v>23</v>
      </c>
      <c r="E3504" s="3" t="n">
        <v>72.98</v>
      </c>
      <c r="F3504" s="3" t="n">
        <v>7332700</v>
      </c>
      <c r="G3504" s="3" t="n">
        <v>2</v>
      </c>
      <c r="H3504" s="3" t="n">
        <v>287170.57</v>
      </c>
    </row>
    <row r="3505" customFormat="false" ht="15" hidden="false" customHeight="false" outlineLevel="0" collapsed="false">
      <c r="A3505" s="3" t="s">
        <v>59</v>
      </c>
      <c r="B3505" s="3" t="s">
        <v>24</v>
      </c>
      <c r="C3505" s="3" t="s">
        <v>8</v>
      </c>
      <c r="D3505" s="3" t="s">
        <v>23</v>
      </c>
      <c r="E3505" s="3" t="n">
        <v>72.76</v>
      </c>
      <c r="F3505" s="3" t="n">
        <v>6602535</v>
      </c>
      <c r="G3505" s="3" t="n">
        <v>2</v>
      </c>
      <c r="H3505" s="3" t="n">
        <v>289724.12</v>
      </c>
    </row>
    <row r="3506" customFormat="false" ht="15" hidden="false" customHeight="false" outlineLevel="0" collapsed="false">
      <c r="A3506" s="3" t="s">
        <v>60</v>
      </c>
      <c r="B3506" s="3" t="s">
        <v>24</v>
      </c>
      <c r="C3506" s="3" t="s">
        <v>8</v>
      </c>
      <c r="D3506" s="3" t="s">
        <v>23</v>
      </c>
      <c r="E3506" s="3" t="n">
        <v>72.48</v>
      </c>
      <c r="F3506" s="3" t="n">
        <v>3256157</v>
      </c>
      <c r="G3506" s="3" t="n">
        <v>1</v>
      </c>
      <c r="H3506" s="3" t="n">
        <v>296138.04</v>
      </c>
    </row>
    <row r="3507" customFormat="false" ht="15" hidden="false" customHeight="false" outlineLevel="0" collapsed="false">
      <c r="A3507" s="3" t="s">
        <v>61</v>
      </c>
      <c r="B3507" s="3" t="s">
        <v>24</v>
      </c>
      <c r="C3507" s="3" t="s">
        <v>8</v>
      </c>
      <c r="D3507" s="3" t="s">
        <v>23</v>
      </c>
      <c r="E3507" s="3" t="n">
        <v>71.38</v>
      </c>
      <c r="F3507" s="3" t="n">
        <v>6922511</v>
      </c>
      <c r="G3507" s="3" t="n">
        <v>3</v>
      </c>
      <c r="H3507" s="3" t="n">
        <v>602174.84</v>
      </c>
    </row>
    <row r="3508" customFormat="false" ht="15" hidden="false" customHeight="false" outlineLevel="0" collapsed="false">
      <c r="A3508" s="3" t="s">
        <v>62</v>
      </c>
      <c r="B3508" s="3" t="s">
        <v>24</v>
      </c>
      <c r="C3508" s="3" t="s">
        <v>8</v>
      </c>
      <c r="D3508" s="3" t="s">
        <v>23</v>
      </c>
      <c r="E3508" s="3" t="n">
        <v>69.89</v>
      </c>
      <c r="F3508" s="3" t="n">
        <v>2898414</v>
      </c>
      <c r="G3508" s="3" t="n">
        <v>2</v>
      </c>
      <c r="H3508" s="3" t="n">
        <v>261168.21</v>
      </c>
    </row>
    <row r="3509" customFormat="false" ht="15" hidden="false" customHeight="false" outlineLevel="0" collapsed="false">
      <c r="A3509" s="3" t="s">
        <v>63</v>
      </c>
      <c r="B3509" s="3" t="s">
        <v>24</v>
      </c>
      <c r="C3509" s="3" t="s">
        <v>8</v>
      </c>
      <c r="D3509" s="3" t="s">
        <v>23</v>
      </c>
      <c r="E3509" s="3" t="n">
        <v>68.34</v>
      </c>
      <c r="F3509" s="3" t="n">
        <v>7757446</v>
      </c>
      <c r="G3509" s="3" t="n">
        <v>3</v>
      </c>
      <c r="H3509" s="3" t="n">
        <v>389568</v>
      </c>
    </row>
    <row r="3510" customFormat="false" ht="15" hidden="false" customHeight="false" outlineLevel="0" collapsed="false">
      <c r="A3510" s="3" t="s">
        <v>64</v>
      </c>
      <c r="B3510" s="3" t="s">
        <v>24</v>
      </c>
      <c r="C3510" s="3" t="s">
        <v>8</v>
      </c>
      <c r="D3510" s="3" t="s">
        <v>23</v>
      </c>
      <c r="E3510" s="3" t="n">
        <v>65.84</v>
      </c>
      <c r="F3510" s="3" t="n">
        <v>6222978</v>
      </c>
      <c r="G3510" s="3" t="n">
        <v>2</v>
      </c>
      <c r="H3510" s="3" t="n">
        <v>253197.62</v>
      </c>
    </row>
    <row r="3511" customFormat="false" ht="15" hidden="false" customHeight="false" outlineLevel="0" collapsed="false">
      <c r="A3511" s="3" t="s">
        <v>65</v>
      </c>
      <c r="B3511" s="3" t="s">
        <v>24</v>
      </c>
      <c r="C3511" s="3" t="s">
        <v>8</v>
      </c>
      <c r="D3511" s="3" t="s">
        <v>23</v>
      </c>
      <c r="E3511" s="3" t="n">
        <v>64.23</v>
      </c>
      <c r="F3511" s="3" t="n">
        <v>1988446</v>
      </c>
      <c r="G3511" s="3" t="n">
        <v>1</v>
      </c>
      <c r="H3511" s="3" t="n">
        <v>252202.51</v>
      </c>
    </row>
    <row r="3512" customFormat="false" ht="15" hidden="false" customHeight="false" outlineLevel="0" collapsed="false">
      <c r="A3512" s="3" t="s">
        <v>66</v>
      </c>
      <c r="B3512" s="3" t="s">
        <v>24</v>
      </c>
      <c r="C3512" s="3" t="s">
        <v>8</v>
      </c>
      <c r="D3512" s="3" t="s">
        <v>23</v>
      </c>
      <c r="E3512" s="3" t="n">
        <v>63.97</v>
      </c>
      <c r="F3512" s="3" t="n">
        <v>1656310</v>
      </c>
      <c r="G3512" s="3" t="n">
        <v>2</v>
      </c>
      <c r="H3512" s="3" t="n">
        <v>388164.05</v>
      </c>
    </row>
    <row r="3513" customFormat="false" ht="15" hidden="false" customHeight="false" outlineLevel="0" collapsed="false">
      <c r="A3513" s="3" t="s">
        <v>67</v>
      </c>
      <c r="B3513" s="3" t="s">
        <v>24</v>
      </c>
      <c r="C3513" s="3" t="s">
        <v>8</v>
      </c>
      <c r="D3513" s="3" t="s">
        <v>23</v>
      </c>
      <c r="E3513" s="3" t="n">
        <v>64.11</v>
      </c>
      <c r="F3513" s="3" t="n">
        <v>5946907</v>
      </c>
      <c r="G3513" s="3" t="n">
        <v>2</v>
      </c>
      <c r="H3513" s="3" t="n">
        <v>414794.4</v>
      </c>
    </row>
    <row r="3514" customFormat="false" ht="15" hidden="false" customHeight="false" outlineLevel="0" collapsed="false">
      <c r="A3514" s="3" t="s">
        <v>68</v>
      </c>
      <c r="B3514" s="3" t="s">
        <v>24</v>
      </c>
      <c r="C3514" s="3" t="s">
        <v>8</v>
      </c>
      <c r="D3514" s="3" t="s">
        <v>23</v>
      </c>
      <c r="E3514" s="3" t="n">
        <v>63.43</v>
      </c>
      <c r="F3514" s="3" t="n">
        <v>5893523</v>
      </c>
      <c r="G3514" s="3" t="n">
        <v>4</v>
      </c>
      <c r="H3514" s="3" t="n">
        <v>524966.92</v>
      </c>
    </row>
    <row r="3515" customFormat="false" ht="15" hidden="false" customHeight="false" outlineLevel="0" collapsed="false">
      <c r="A3515" s="3" t="s">
        <v>69</v>
      </c>
      <c r="B3515" s="3" t="s">
        <v>24</v>
      </c>
      <c r="C3515" s="3" t="s">
        <v>8</v>
      </c>
      <c r="D3515" s="3" t="s">
        <v>23</v>
      </c>
      <c r="E3515" s="3" t="n">
        <v>64.5</v>
      </c>
      <c r="F3515" s="3" t="n">
        <v>2259734</v>
      </c>
      <c r="G3515" s="3" t="n">
        <v>1</v>
      </c>
      <c r="H3515" s="3" t="n">
        <v>280791.04</v>
      </c>
    </row>
    <row r="3516" customFormat="false" ht="15" hidden="false" customHeight="false" outlineLevel="0" collapsed="false">
      <c r="A3516" s="3" t="s">
        <v>70</v>
      </c>
      <c r="B3516" s="3" t="s">
        <v>24</v>
      </c>
      <c r="C3516" s="3" t="s">
        <v>8</v>
      </c>
      <c r="D3516" s="3" t="s">
        <v>23</v>
      </c>
      <c r="E3516" s="3" t="n">
        <v>64.3</v>
      </c>
      <c r="F3516" s="3" t="n">
        <v>3820204</v>
      </c>
      <c r="G3516" s="3" t="n">
        <v>2</v>
      </c>
      <c r="H3516" s="3" t="n">
        <v>311821.52</v>
      </c>
    </row>
    <row r="3517" customFormat="false" ht="15" hidden="false" customHeight="false" outlineLevel="0" collapsed="false">
      <c r="A3517" s="3" t="s">
        <v>71</v>
      </c>
      <c r="B3517" s="3" t="s">
        <v>24</v>
      </c>
      <c r="C3517" s="3" t="s">
        <v>8</v>
      </c>
      <c r="D3517" s="3" t="s">
        <v>23</v>
      </c>
      <c r="E3517" s="3" t="n">
        <v>64.1</v>
      </c>
      <c r="F3517" s="3" t="n">
        <v>3226929</v>
      </c>
      <c r="G3517" s="3" t="n">
        <v>2</v>
      </c>
      <c r="H3517" s="3" t="n">
        <v>335037.92</v>
      </c>
    </row>
    <row r="3518" customFormat="false" ht="15" hidden="false" customHeight="false" outlineLevel="0" collapsed="false">
      <c r="A3518" s="3" t="s">
        <v>72</v>
      </c>
      <c r="B3518" s="3" t="s">
        <v>24</v>
      </c>
      <c r="C3518" s="3" t="s">
        <v>8</v>
      </c>
      <c r="D3518" s="3" t="s">
        <v>23</v>
      </c>
      <c r="E3518" s="3" t="n">
        <v>63.42</v>
      </c>
      <c r="F3518" s="3" t="n">
        <v>6736974</v>
      </c>
      <c r="G3518" s="3" t="n">
        <v>2</v>
      </c>
      <c r="H3518" s="3" t="n">
        <v>35707.72</v>
      </c>
    </row>
    <row r="3519" customFormat="false" ht="15" hidden="false" customHeight="false" outlineLevel="0" collapsed="false">
      <c r="A3519" s="3" t="s">
        <v>73</v>
      </c>
      <c r="B3519" s="3" t="s">
        <v>24</v>
      </c>
      <c r="C3519" s="3" t="s">
        <v>8</v>
      </c>
      <c r="D3519" s="3" t="s">
        <v>23</v>
      </c>
      <c r="E3519" s="3" t="n">
        <v>63.61</v>
      </c>
      <c r="F3519" s="3" t="n">
        <v>7789946</v>
      </c>
      <c r="G3519" s="3" t="n">
        <v>1</v>
      </c>
      <c r="H3519" s="3" t="n">
        <v>276027.44</v>
      </c>
    </row>
    <row r="3520" customFormat="false" ht="15" hidden="false" customHeight="false" outlineLevel="0" collapsed="false">
      <c r="A3520" s="3" t="s">
        <v>74</v>
      </c>
      <c r="B3520" s="3" t="s">
        <v>24</v>
      </c>
      <c r="C3520" s="3" t="s">
        <v>8</v>
      </c>
      <c r="D3520" s="3" t="s">
        <v>23</v>
      </c>
      <c r="E3520" s="3" t="n">
        <v>62.83</v>
      </c>
      <c r="F3520" s="3" t="n">
        <v>7820923</v>
      </c>
      <c r="G3520" s="3" t="n">
        <v>0</v>
      </c>
      <c r="H3520" s="3" t="n">
        <v>0</v>
      </c>
    </row>
    <row r="3521" customFormat="false" ht="15" hidden="false" customHeight="false" outlineLevel="0" collapsed="false">
      <c r="A3521" s="3" t="s">
        <v>75</v>
      </c>
      <c r="B3521" s="3" t="s">
        <v>24</v>
      </c>
      <c r="C3521" s="3" t="s">
        <v>8</v>
      </c>
      <c r="D3521" s="3" t="s">
        <v>23</v>
      </c>
      <c r="E3521" s="3" t="n">
        <v>63.56</v>
      </c>
      <c r="F3521" s="3" t="n">
        <v>4292497</v>
      </c>
      <c r="G3521" s="3" t="n">
        <v>2</v>
      </c>
      <c r="H3521" s="3" t="n">
        <v>279722.86</v>
      </c>
    </row>
    <row r="3522" customFormat="false" ht="15" hidden="false" customHeight="false" outlineLevel="0" collapsed="false">
      <c r="A3522" s="3" t="s">
        <v>76</v>
      </c>
      <c r="B3522" s="3" t="s">
        <v>24</v>
      </c>
      <c r="C3522" s="3" t="s">
        <v>8</v>
      </c>
      <c r="D3522" s="3" t="s">
        <v>23</v>
      </c>
      <c r="E3522" s="3" t="n">
        <v>63.8</v>
      </c>
      <c r="F3522" s="3" t="n">
        <v>1240027</v>
      </c>
      <c r="G3522" s="3" t="n">
        <v>3</v>
      </c>
      <c r="H3522" s="3" t="n">
        <v>463572.32</v>
      </c>
    </row>
    <row r="3523" customFormat="false" ht="15" hidden="false" customHeight="false" outlineLevel="0" collapsed="false">
      <c r="A3523" s="3" t="s">
        <v>77</v>
      </c>
      <c r="B3523" s="3" t="s">
        <v>24</v>
      </c>
      <c r="C3523" s="3" t="s">
        <v>8</v>
      </c>
      <c r="D3523" s="3" t="s">
        <v>23</v>
      </c>
      <c r="E3523" s="3" t="n">
        <v>63.16</v>
      </c>
      <c r="F3523" s="3" t="n">
        <v>7853630</v>
      </c>
      <c r="G3523" s="3" t="n">
        <v>2</v>
      </c>
      <c r="H3523" s="3" t="n">
        <v>357474.73</v>
      </c>
    </row>
    <row r="3524" customFormat="false" ht="15" hidden="false" customHeight="false" outlineLevel="0" collapsed="false">
      <c r="A3524" s="3" t="s">
        <v>78</v>
      </c>
      <c r="B3524" s="3" t="s">
        <v>24</v>
      </c>
      <c r="C3524" s="3" t="s">
        <v>8</v>
      </c>
      <c r="D3524" s="3" t="s">
        <v>23</v>
      </c>
      <c r="E3524" s="3" t="n">
        <v>63.22</v>
      </c>
      <c r="F3524" s="3" t="n">
        <v>5240900</v>
      </c>
      <c r="G3524" s="3" t="n">
        <v>5</v>
      </c>
      <c r="H3524" s="3" t="n">
        <v>689937.35</v>
      </c>
    </row>
    <row r="3525" customFormat="false" ht="15" hidden="false" customHeight="false" outlineLevel="0" collapsed="false">
      <c r="A3525" s="3" t="s">
        <v>79</v>
      </c>
      <c r="B3525" s="3" t="s">
        <v>24</v>
      </c>
      <c r="C3525" s="3" t="s">
        <v>8</v>
      </c>
      <c r="D3525" s="3" t="s">
        <v>23</v>
      </c>
      <c r="E3525" s="3" t="n">
        <v>63.46</v>
      </c>
      <c r="F3525" s="3" t="n">
        <v>3760563</v>
      </c>
      <c r="G3525" s="3" t="n">
        <v>1</v>
      </c>
      <c r="H3525" s="3" t="n">
        <v>219003.96</v>
      </c>
    </row>
    <row r="3526" customFormat="false" ht="15" hidden="false" customHeight="false" outlineLevel="0" collapsed="false">
      <c r="A3526" s="3" t="s">
        <v>80</v>
      </c>
      <c r="B3526" s="3" t="s">
        <v>24</v>
      </c>
      <c r="C3526" s="3" t="s">
        <v>8</v>
      </c>
      <c r="D3526" s="3" t="s">
        <v>23</v>
      </c>
      <c r="E3526" s="3" t="n">
        <v>63.94</v>
      </c>
      <c r="F3526" s="3" t="n">
        <v>6345130</v>
      </c>
      <c r="G3526" s="3" t="n">
        <v>1</v>
      </c>
      <c r="H3526" s="3" t="n">
        <v>44443.76</v>
      </c>
    </row>
    <row r="3527" customFormat="false" ht="15" hidden="false" customHeight="false" outlineLevel="0" collapsed="false">
      <c r="A3527" s="3" t="s">
        <v>81</v>
      </c>
      <c r="B3527" s="3" t="s">
        <v>24</v>
      </c>
      <c r="C3527" s="3" t="s">
        <v>8</v>
      </c>
      <c r="D3527" s="3" t="s">
        <v>23</v>
      </c>
      <c r="E3527" s="3" t="n">
        <v>62.96</v>
      </c>
      <c r="F3527" s="3" t="n">
        <v>7773984</v>
      </c>
      <c r="G3527" s="3" t="n">
        <v>5</v>
      </c>
      <c r="H3527" s="3" t="n">
        <v>681188.17</v>
      </c>
    </row>
    <row r="3528" customFormat="false" ht="15" hidden="false" customHeight="false" outlineLevel="0" collapsed="false">
      <c r="A3528" s="3" t="s">
        <v>82</v>
      </c>
      <c r="B3528" s="3" t="s">
        <v>24</v>
      </c>
      <c r="C3528" s="3" t="s">
        <v>8</v>
      </c>
      <c r="D3528" s="3" t="s">
        <v>23</v>
      </c>
      <c r="E3528" s="3" t="n">
        <v>63.12</v>
      </c>
      <c r="F3528" s="3" t="n">
        <v>7642130</v>
      </c>
      <c r="G3528" s="3" t="n">
        <v>2</v>
      </c>
      <c r="H3528" s="3" t="n">
        <v>443472.36</v>
      </c>
    </row>
    <row r="3529" customFormat="false" ht="15" hidden="false" customHeight="false" outlineLevel="0" collapsed="false">
      <c r="A3529" s="3" t="s">
        <v>83</v>
      </c>
      <c r="B3529" s="3" t="s">
        <v>24</v>
      </c>
      <c r="C3529" s="3" t="s">
        <v>8</v>
      </c>
      <c r="D3529" s="3" t="s">
        <v>23</v>
      </c>
      <c r="E3529" s="3" t="n">
        <v>64.33</v>
      </c>
      <c r="F3529" s="3" t="n">
        <v>7978537</v>
      </c>
      <c r="G3529" s="3" t="n">
        <v>2</v>
      </c>
      <c r="H3529" s="3" t="n">
        <v>289248.98</v>
      </c>
    </row>
    <row r="3530" customFormat="false" ht="15" hidden="false" customHeight="false" outlineLevel="0" collapsed="false">
      <c r="A3530" s="3" t="s">
        <v>84</v>
      </c>
      <c r="B3530" s="3" t="s">
        <v>24</v>
      </c>
      <c r="C3530" s="3" t="s">
        <v>8</v>
      </c>
      <c r="D3530" s="3" t="s">
        <v>23</v>
      </c>
      <c r="E3530" s="3" t="n">
        <v>63.7</v>
      </c>
      <c r="F3530" s="3" t="n">
        <v>4745551</v>
      </c>
      <c r="G3530" s="3" t="n">
        <v>1</v>
      </c>
      <c r="H3530" s="3" t="n">
        <v>30400.8</v>
      </c>
    </row>
    <row r="3531" customFormat="false" ht="15" hidden="false" customHeight="false" outlineLevel="0" collapsed="false">
      <c r="A3531" s="3" t="s">
        <v>85</v>
      </c>
      <c r="B3531" s="3" t="s">
        <v>24</v>
      </c>
      <c r="C3531" s="3" t="s">
        <v>8</v>
      </c>
      <c r="D3531" s="3" t="s">
        <v>23</v>
      </c>
      <c r="E3531" s="3" t="n">
        <v>63.38</v>
      </c>
      <c r="F3531" s="3" t="n">
        <v>7687657</v>
      </c>
      <c r="G3531" s="3" t="n">
        <v>1</v>
      </c>
      <c r="H3531" s="3" t="n">
        <v>201260.15</v>
      </c>
    </row>
    <row r="3532" customFormat="false" ht="15" hidden="false" customHeight="false" outlineLevel="0" collapsed="false">
      <c r="A3532" s="3" t="s">
        <v>86</v>
      </c>
      <c r="B3532" s="3" t="s">
        <v>24</v>
      </c>
      <c r="C3532" s="3" t="s">
        <v>8</v>
      </c>
      <c r="D3532" s="3" t="s">
        <v>23</v>
      </c>
      <c r="E3532" s="3" t="n">
        <v>61.76</v>
      </c>
      <c r="F3532" s="3" t="n">
        <v>5134493</v>
      </c>
      <c r="G3532" s="3" t="n">
        <v>5</v>
      </c>
      <c r="H3532" s="3" t="n">
        <v>348166.08</v>
      </c>
    </row>
    <row r="3533" customFormat="false" ht="15" hidden="false" customHeight="false" outlineLevel="0" collapsed="false">
      <c r="A3533" s="3" t="s">
        <v>87</v>
      </c>
      <c r="B3533" s="3" t="s">
        <v>24</v>
      </c>
      <c r="C3533" s="3" t="s">
        <v>8</v>
      </c>
      <c r="D3533" s="3" t="s">
        <v>23</v>
      </c>
      <c r="E3533" s="3" t="n">
        <v>62.55</v>
      </c>
      <c r="F3533" s="3" t="n">
        <v>7228166</v>
      </c>
      <c r="G3533" s="3" t="n">
        <v>1</v>
      </c>
      <c r="H3533" s="3" t="n">
        <v>304242.66</v>
      </c>
    </row>
    <row r="3534" customFormat="false" ht="15" hidden="false" customHeight="false" outlineLevel="0" collapsed="false">
      <c r="A3534" s="3" t="s">
        <v>88</v>
      </c>
      <c r="B3534" s="3" t="s">
        <v>24</v>
      </c>
      <c r="C3534" s="3" t="s">
        <v>8</v>
      </c>
      <c r="D3534" s="3" t="s">
        <v>23</v>
      </c>
      <c r="E3534" s="3" t="n">
        <v>62.54</v>
      </c>
      <c r="F3534" s="3" t="n">
        <v>1000018</v>
      </c>
      <c r="G3534" s="3" t="n">
        <v>3</v>
      </c>
      <c r="H3534" s="3" t="n">
        <v>473256.05</v>
      </c>
    </row>
    <row r="3535" customFormat="false" ht="15" hidden="false" customHeight="false" outlineLevel="0" collapsed="false">
      <c r="A3535" s="3" t="s">
        <v>89</v>
      </c>
      <c r="B3535" s="3" t="s">
        <v>24</v>
      </c>
      <c r="C3535" s="3" t="s">
        <v>8</v>
      </c>
      <c r="D3535" s="3" t="s">
        <v>23</v>
      </c>
      <c r="E3535" s="3" t="n">
        <v>61.74</v>
      </c>
      <c r="F3535" s="3" t="n">
        <v>1284060</v>
      </c>
      <c r="G3535" s="3" t="n">
        <v>4</v>
      </c>
      <c r="H3535" s="3" t="n">
        <v>734566.21</v>
      </c>
    </row>
    <row r="3536" customFormat="false" ht="15" hidden="false" customHeight="false" outlineLevel="0" collapsed="false">
      <c r="A3536" s="3" t="s">
        <v>90</v>
      </c>
      <c r="B3536" s="3" t="s">
        <v>24</v>
      </c>
      <c r="C3536" s="3" t="s">
        <v>8</v>
      </c>
      <c r="D3536" s="3" t="s">
        <v>23</v>
      </c>
      <c r="E3536" s="3" t="n">
        <v>60.67</v>
      </c>
      <c r="F3536" s="3" t="n">
        <v>6925788</v>
      </c>
      <c r="G3536" s="3" t="n">
        <v>3</v>
      </c>
      <c r="H3536" s="3" t="n">
        <v>154529.9</v>
      </c>
    </row>
    <row r="3537" customFormat="false" ht="15" hidden="false" customHeight="false" outlineLevel="0" collapsed="false">
      <c r="A3537" s="3" t="s">
        <v>91</v>
      </c>
      <c r="B3537" s="3" t="s">
        <v>24</v>
      </c>
      <c r="C3537" s="3" t="s">
        <v>8</v>
      </c>
      <c r="D3537" s="3" t="s">
        <v>23</v>
      </c>
      <c r="E3537" s="3" t="n">
        <v>62.49</v>
      </c>
      <c r="F3537" s="3" t="n">
        <v>5449935</v>
      </c>
      <c r="G3537" s="3" t="n">
        <v>5</v>
      </c>
      <c r="H3537" s="3" t="n">
        <v>894143.6</v>
      </c>
    </row>
    <row r="3538" customFormat="false" ht="15" hidden="false" customHeight="false" outlineLevel="0" collapsed="false">
      <c r="A3538" s="3" t="s">
        <v>92</v>
      </c>
      <c r="B3538" s="3" t="s">
        <v>24</v>
      </c>
      <c r="C3538" s="3" t="s">
        <v>8</v>
      </c>
      <c r="D3538" s="3" t="s">
        <v>23</v>
      </c>
      <c r="E3538" s="3" t="n">
        <v>61.92</v>
      </c>
      <c r="F3538" s="3" t="n">
        <v>929989</v>
      </c>
      <c r="G3538" s="3" t="n">
        <v>1</v>
      </c>
      <c r="H3538" s="3" t="n">
        <v>255914.82</v>
      </c>
    </row>
    <row r="3539" customFormat="false" ht="15" hidden="false" customHeight="false" outlineLevel="0" collapsed="false">
      <c r="A3539" s="3" t="s">
        <v>93</v>
      </c>
      <c r="B3539" s="3" t="s">
        <v>24</v>
      </c>
      <c r="C3539" s="3" t="s">
        <v>8</v>
      </c>
      <c r="D3539" s="3" t="s">
        <v>23</v>
      </c>
      <c r="E3539" s="3" t="n">
        <v>62.3</v>
      </c>
      <c r="F3539" s="3" t="n">
        <v>3240312</v>
      </c>
      <c r="G3539" s="3" t="n">
        <v>2</v>
      </c>
      <c r="H3539" s="3" t="n">
        <v>547048.84</v>
      </c>
    </row>
    <row r="3540" customFormat="false" ht="15" hidden="false" customHeight="false" outlineLevel="0" collapsed="false">
      <c r="A3540" s="3" t="s">
        <v>94</v>
      </c>
      <c r="B3540" s="3" t="s">
        <v>24</v>
      </c>
      <c r="C3540" s="3" t="s">
        <v>8</v>
      </c>
      <c r="D3540" s="3" t="s">
        <v>23</v>
      </c>
      <c r="E3540" s="3" t="n">
        <v>60.71</v>
      </c>
      <c r="F3540" s="3" t="n">
        <v>837746</v>
      </c>
      <c r="G3540" s="3" t="n">
        <v>2</v>
      </c>
      <c r="H3540" s="3" t="n">
        <v>412540.46</v>
      </c>
    </row>
    <row r="3541" customFormat="false" ht="15" hidden="false" customHeight="false" outlineLevel="0" collapsed="false">
      <c r="A3541" s="3" t="s">
        <v>95</v>
      </c>
      <c r="B3541" s="3" t="s">
        <v>24</v>
      </c>
      <c r="C3541" s="3" t="s">
        <v>8</v>
      </c>
      <c r="D3541" s="3" t="s">
        <v>23</v>
      </c>
      <c r="E3541" s="3" t="n">
        <v>60.15</v>
      </c>
      <c r="F3541" s="3" t="n">
        <v>3262155</v>
      </c>
      <c r="G3541" s="3" t="n">
        <v>4</v>
      </c>
      <c r="H3541" s="3" t="n">
        <v>962928.88</v>
      </c>
    </row>
    <row r="3542" customFormat="false" ht="15" hidden="false" customHeight="false" outlineLevel="0" collapsed="false">
      <c r="A3542" s="3" t="s">
        <v>96</v>
      </c>
      <c r="B3542" s="3" t="s">
        <v>24</v>
      </c>
      <c r="C3542" s="3" t="s">
        <v>8</v>
      </c>
      <c r="D3542" s="3" t="s">
        <v>23</v>
      </c>
      <c r="E3542" s="3" t="n">
        <v>61.45</v>
      </c>
      <c r="F3542" s="3" t="n">
        <v>4746698</v>
      </c>
      <c r="G3542" s="3" t="n">
        <v>3</v>
      </c>
      <c r="H3542" s="3" t="n">
        <v>378997.74</v>
      </c>
    </row>
    <row r="3543" customFormat="false" ht="15" hidden="false" customHeight="false" outlineLevel="0" collapsed="false">
      <c r="A3543" s="3" t="s">
        <v>97</v>
      </c>
      <c r="B3543" s="3" t="s">
        <v>24</v>
      </c>
      <c r="C3543" s="3" t="s">
        <v>8</v>
      </c>
      <c r="D3543" s="3" t="s">
        <v>23</v>
      </c>
      <c r="E3543" s="3" t="n">
        <v>62.36</v>
      </c>
      <c r="F3543" s="3" t="n">
        <v>1184929</v>
      </c>
      <c r="G3543" s="3" t="n">
        <v>0</v>
      </c>
      <c r="H3543" s="3" t="n">
        <v>0</v>
      </c>
    </row>
    <row r="3544" customFormat="false" ht="15" hidden="false" customHeight="false" outlineLevel="0" collapsed="false">
      <c r="A3544" s="3" t="s">
        <v>98</v>
      </c>
      <c r="B3544" s="3" t="s">
        <v>24</v>
      </c>
      <c r="C3544" s="3" t="s">
        <v>8</v>
      </c>
      <c r="D3544" s="3" t="s">
        <v>23</v>
      </c>
      <c r="E3544" s="3" t="n">
        <v>61.88</v>
      </c>
      <c r="F3544" s="3" t="n">
        <v>2907804</v>
      </c>
      <c r="G3544" s="3" t="n">
        <v>0</v>
      </c>
      <c r="H3544" s="3" t="n">
        <v>0</v>
      </c>
    </row>
    <row r="3545" customFormat="false" ht="15" hidden="false" customHeight="false" outlineLevel="0" collapsed="false">
      <c r="A3545" s="3" t="s">
        <v>99</v>
      </c>
      <c r="B3545" s="3" t="s">
        <v>24</v>
      </c>
      <c r="C3545" s="3" t="s">
        <v>8</v>
      </c>
      <c r="D3545" s="3" t="s">
        <v>23</v>
      </c>
      <c r="E3545" s="3" t="n">
        <v>60.91</v>
      </c>
      <c r="F3545" s="3" t="n">
        <v>1528158</v>
      </c>
      <c r="G3545" s="3" t="n">
        <v>7</v>
      </c>
      <c r="H3545" s="3" t="n">
        <v>618205.52</v>
      </c>
    </row>
    <row r="3546" customFormat="false" ht="15" hidden="false" customHeight="false" outlineLevel="0" collapsed="false">
      <c r="A3546" s="3" t="s">
        <v>100</v>
      </c>
      <c r="B3546" s="3" t="s">
        <v>24</v>
      </c>
      <c r="C3546" s="3" t="s">
        <v>8</v>
      </c>
      <c r="D3546" s="3" t="s">
        <v>23</v>
      </c>
      <c r="E3546" s="3" t="n">
        <v>60.64</v>
      </c>
      <c r="F3546" s="3" t="n">
        <v>611816</v>
      </c>
      <c r="G3546" s="3" t="n">
        <v>4</v>
      </c>
      <c r="H3546" s="3" t="n">
        <v>599993.85</v>
      </c>
    </row>
    <row r="3547" customFormat="false" ht="15" hidden="false" customHeight="false" outlineLevel="0" collapsed="false">
      <c r="A3547" s="3" t="s">
        <v>101</v>
      </c>
      <c r="B3547" s="3" t="s">
        <v>24</v>
      </c>
      <c r="C3547" s="3" t="s">
        <v>8</v>
      </c>
      <c r="D3547" s="3" t="s">
        <v>23</v>
      </c>
      <c r="E3547" s="3" t="n">
        <v>59.53</v>
      </c>
      <c r="F3547" s="3" t="n">
        <v>2806107</v>
      </c>
      <c r="G3547" s="3" t="n">
        <v>2</v>
      </c>
      <c r="H3547" s="3" t="n">
        <v>179892.31</v>
      </c>
    </row>
    <row r="3548" customFormat="false" ht="15" hidden="false" customHeight="false" outlineLevel="0" collapsed="false">
      <c r="A3548" s="3" t="s">
        <v>102</v>
      </c>
      <c r="B3548" s="3" t="s">
        <v>24</v>
      </c>
      <c r="C3548" s="3" t="s">
        <v>8</v>
      </c>
      <c r="D3548" s="3" t="s">
        <v>23</v>
      </c>
      <c r="E3548" s="3" t="n">
        <v>58.47</v>
      </c>
      <c r="F3548" s="3" t="n">
        <v>3724973</v>
      </c>
      <c r="G3548" s="3" t="n">
        <v>2</v>
      </c>
      <c r="H3548" s="3" t="n">
        <v>320942.9</v>
      </c>
    </row>
    <row r="3549" customFormat="false" ht="15" hidden="false" customHeight="false" outlineLevel="0" collapsed="false">
      <c r="A3549" s="3" t="s">
        <v>103</v>
      </c>
      <c r="B3549" s="3" t="s">
        <v>24</v>
      </c>
      <c r="C3549" s="3" t="s">
        <v>8</v>
      </c>
      <c r="D3549" s="3" t="s">
        <v>23</v>
      </c>
      <c r="E3549" s="3" t="n">
        <v>59.51</v>
      </c>
      <c r="F3549" s="3" t="n">
        <v>4747960</v>
      </c>
      <c r="G3549" s="3" t="n">
        <v>4</v>
      </c>
      <c r="H3549" s="3" t="n">
        <v>624537.45</v>
      </c>
    </row>
    <row r="3550" customFormat="false" ht="15" hidden="false" customHeight="false" outlineLevel="0" collapsed="false">
      <c r="A3550" s="3" t="s">
        <v>104</v>
      </c>
      <c r="B3550" s="3" t="s">
        <v>24</v>
      </c>
      <c r="C3550" s="3" t="s">
        <v>8</v>
      </c>
      <c r="D3550" s="3" t="s">
        <v>23</v>
      </c>
      <c r="E3550" s="3" t="n">
        <v>59.17</v>
      </c>
      <c r="F3550" s="3" t="n">
        <v>4179121</v>
      </c>
      <c r="G3550" s="3" t="n">
        <v>1</v>
      </c>
      <c r="H3550" s="3" t="n">
        <v>76630.68</v>
      </c>
    </row>
    <row r="3551" customFormat="false" ht="15" hidden="false" customHeight="false" outlineLevel="0" collapsed="false">
      <c r="A3551" s="3" t="s">
        <v>105</v>
      </c>
      <c r="B3551" s="3" t="s">
        <v>24</v>
      </c>
      <c r="C3551" s="3" t="s">
        <v>8</v>
      </c>
      <c r="D3551" s="3" t="s">
        <v>23</v>
      </c>
      <c r="E3551" s="3" t="n">
        <v>58.77</v>
      </c>
      <c r="F3551" s="3" t="n">
        <v>5390257</v>
      </c>
      <c r="G3551" s="3" t="n">
        <v>2</v>
      </c>
      <c r="H3551" s="3" t="n">
        <v>298375.18</v>
      </c>
    </row>
    <row r="3552" customFormat="false" ht="15" hidden="false" customHeight="false" outlineLevel="0" collapsed="false">
      <c r="A3552" s="3" t="s">
        <v>106</v>
      </c>
      <c r="B3552" s="3" t="s">
        <v>24</v>
      </c>
      <c r="C3552" s="3" t="s">
        <v>8</v>
      </c>
      <c r="D3552" s="3" t="s">
        <v>23</v>
      </c>
      <c r="E3552" s="3" t="n">
        <v>58.84</v>
      </c>
      <c r="F3552" s="3" t="n">
        <v>5715896</v>
      </c>
      <c r="G3552" s="3" t="n">
        <v>2</v>
      </c>
      <c r="H3552" s="3" t="n">
        <v>273015.3</v>
      </c>
    </row>
    <row r="3553" customFormat="false" ht="15" hidden="false" customHeight="false" outlineLevel="0" collapsed="false">
      <c r="A3553" s="3" t="s">
        <v>107</v>
      </c>
      <c r="B3553" s="3" t="s">
        <v>24</v>
      </c>
      <c r="C3553" s="3" t="s">
        <v>8</v>
      </c>
      <c r="D3553" s="3" t="s">
        <v>23</v>
      </c>
      <c r="E3553" s="3" t="n">
        <v>60.14</v>
      </c>
      <c r="F3553" s="3" t="n">
        <v>6804950</v>
      </c>
      <c r="G3553" s="3" t="n">
        <v>2</v>
      </c>
      <c r="H3553" s="3" t="n">
        <v>119719.7</v>
      </c>
    </row>
    <row r="3554" customFormat="false" ht="15" hidden="false" customHeight="false" outlineLevel="0" collapsed="false">
      <c r="A3554" s="3" t="s">
        <v>108</v>
      </c>
      <c r="B3554" s="3" t="s">
        <v>24</v>
      </c>
      <c r="C3554" s="3" t="s">
        <v>8</v>
      </c>
      <c r="D3554" s="3" t="s">
        <v>23</v>
      </c>
      <c r="E3554" s="3" t="n">
        <v>59.87</v>
      </c>
      <c r="F3554" s="3" t="n">
        <v>7250819</v>
      </c>
      <c r="G3554" s="3" t="n">
        <v>1</v>
      </c>
      <c r="H3554" s="3" t="n">
        <v>13379.52</v>
      </c>
    </row>
    <row r="3555" customFormat="false" ht="15" hidden="false" customHeight="false" outlineLevel="0" collapsed="false">
      <c r="A3555" s="3" t="s">
        <v>109</v>
      </c>
      <c r="B3555" s="3" t="s">
        <v>24</v>
      </c>
      <c r="C3555" s="3" t="s">
        <v>8</v>
      </c>
      <c r="D3555" s="3" t="s">
        <v>23</v>
      </c>
      <c r="E3555" s="3" t="n">
        <v>59.6</v>
      </c>
      <c r="F3555" s="3" t="n">
        <v>2966117</v>
      </c>
      <c r="G3555" s="3" t="n">
        <v>1</v>
      </c>
      <c r="H3555" s="3" t="n">
        <v>90339.45</v>
      </c>
    </row>
    <row r="3556" customFormat="false" ht="15" hidden="false" customHeight="false" outlineLevel="0" collapsed="false">
      <c r="A3556" s="3" t="s">
        <v>110</v>
      </c>
      <c r="B3556" s="3" t="s">
        <v>24</v>
      </c>
      <c r="C3556" s="3" t="s">
        <v>8</v>
      </c>
      <c r="D3556" s="3" t="s">
        <v>23</v>
      </c>
      <c r="E3556" s="3" t="n">
        <v>58.75</v>
      </c>
      <c r="F3556" s="3" t="n">
        <v>6392282</v>
      </c>
      <c r="G3556" s="3" t="n">
        <v>2</v>
      </c>
      <c r="H3556" s="3" t="n">
        <v>93829.96</v>
      </c>
    </row>
    <row r="3557" customFormat="false" ht="15" hidden="false" customHeight="false" outlineLevel="0" collapsed="false">
      <c r="A3557" s="3" t="s">
        <v>111</v>
      </c>
      <c r="B3557" s="3" t="s">
        <v>24</v>
      </c>
      <c r="C3557" s="3" t="s">
        <v>8</v>
      </c>
      <c r="D3557" s="3" t="s">
        <v>23</v>
      </c>
      <c r="E3557" s="3" t="n">
        <v>58.34</v>
      </c>
      <c r="F3557" s="3" t="n">
        <v>1019398</v>
      </c>
      <c r="G3557" s="3" t="n">
        <v>1</v>
      </c>
      <c r="H3557" s="3" t="n">
        <v>119042.56</v>
      </c>
    </row>
    <row r="3558" customFormat="false" ht="15" hidden="false" customHeight="false" outlineLevel="0" collapsed="false">
      <c r="A3558" s="3" t="s">
        <v>112</v>
      </c>
      <c r="B3558" s="3" t="s">
        <v>24</v>
      </c>
      <c r="C3558" s="3" t="s">
        <v>8</v>
      </c>
      <c r="D3558" s="3" t="s">
        <v>23</v>
      </c>
      <c r="E3558" s="3" t="n">
        <v>57.87</v>
      </c>
      <c r="F3558" s="3" t="n">
        <v>3336019</v>
      </c>
      <c r="G3558" s="3" t="n">
        <v>0</v>
      </c>
      <c r="H3558" s="3" t="n">
        <v>0</v>
      </c>
    </row>
    <row r="3559" customFormat="false" ht="15" hidden="false" customHeight="false" outlineLevel="0" collapsed="false">
      <c r="A3559" s="3" t="s">
        <v>113</v>
      </c>
      <c r="B3559" s="3" t="s">
        <v>24</v>
      </c>
      <c r="C3559" s="3" t="s">
        <v>8</v>
      </c>
      <c r="D3559" s="3" t="s">
        <v>23</v>
      </c>
      <c r="E3559" s="3" t="n">
        <v>59.23</v>
      </c>
      <c r="F3559" s="3" t="n">
        <v>5832248</v>
      </c>
      <c r="G3559" s="3" t="n">
        <v>5</v>
      </c>
      <c r="H3559" s="3" t="n">
        <v>452150.85</v>
      </c>
    </row>
    <row r="3560" customFormat="false" ht="15" hidden="false" customHeight="false" outlineLevel="0" collapsed="false">
      <c r="A3560" s="3" t="s">
        <v>114</v>
      </c>
      <c r="B3560" s="3" t="s">
        <v>24</v>
      </c>
      <c r="C3560" s="3" t="s">
        <v>8</v>
      </c>
      <c r="D3560" s="3" t="s">
        <v>23</v>
      </c>
      <c r="E3560" s="3" t="n">
        <v>59.2</v>
      </c>
      <c r="F3560" s="3" t="n">
        <v>3467324</v>
      </c>
      <c r="G3560" s="3" t="n">
        <v>1</v>
      </c>
      <c r="H3560" s="3" t="n">
        <v>187423.06</v>
      </c>
    </row>
    <row r="3561" customFormat="false" ht="15" hidden="false" customHeight="false" outlineLevel="0" collapsed="false">
      <c r="A3561" s="3" t="s">
        <v>115</v>
      </c>
      <c r="B3561" s="3" t="s">
        <v>24</v>
      </c>
      <c r="C3561" s="3" t="s">
        <v>8</v>
      </c>
      <c r="D3561" s="3" t="s">
        <v>23</v>
      </c>
      <c r="E3561" s="3" t="n">
        <v>58.65</v>
      </c>
      <c r="F3561" s="3" t="n">
        <v>4948143</v>
      </c>
      <c r="G3561" s="3" t="n">
        <v>3</v>
      </c>
      <c r="H3561" s="3" t="n">
        <v>294392.96</v>
      </c>
    </row>
    <row r="3562" customFormat="false" ht="15" hidden="false" customHeight="false" outlineLevel="0" collapsed="false">
      <c r="A3562" s="3" t="s">
        <v>116</v>
      </c>
      <c r="B3562" s="3" t="s">
        <v>24</v>
      </c>
      <c r="C3562" s="3" t="s">
        <v>8</v>
      </c>
      <c r="D3562" s="3" t="s">
        <v>23</v>
      </c>
      <c r="E3562" s="3" t="n">
        <v>60.14</v>
      </c>
      <c r="F3562" s="3" t="n">
        <v>6621618</v>
      </c>
      <c r="G3562" s="3" t="n">
        <v>4</v>
      </c>
      <c r="H3562" s="3" t="n">
        <v>568561.87</v>
      </c>
    </row>
    <row r="3563" customFormat="false" ht="15" hidden="false" customHeight="false" outlineLevel="0" collapsed="false">
      <c r="A3563" s="3" t="s">
        <v>117</v>
      </c>
      <c r="B3563" s="3" t="s">
        <v>24</v>
      </c>
      <c r="C3563" s="3" t="s">
        <v>8</v>
      </c>
      <c r="D3563" s="3" t="s">
        <v>23</v>
      </c>
      <c r="E3563" s="3" t="n">
        <v>59.41</v>
      </c>
      <c r="F3563" s="3" t="n">
        <v>747696</v>
      </c>
      <c r="G3563" s="3" t="n">
        <v>2</v>
      </c>
      <c r="H3563" s="3" t="n">
        <v>183689.59</v>
      </c>
    </row>
    <row r="3564" customFormat="false" ht="15" hidden="false" customHeight="false" outlineLevel="0" collapsed="false">
      <c r="A3564" s="3" t="s">
        <v>118</v>
      </c>
      <c r="B3564" s="3" t="s">
        <v>24</v>
      </c>
      <c r="C3564" s="3" t="s">
        <v>8</v>
      </c>
      <c r="D3564" s="3" t="s">
        <v>23</v>
      </c>
      <c r="E3564" s="3" t="n">
        <v>60.09</v>
      </c>
      <c r="F3564" s="3" t="n">
        <v>4026948</v>
      </c>
      <c r="G3564" s="3" t="n">
        <v>1</v>
      </c>
      <c r="H3564" s="3" t="n">
        <v>222170.88</v>
      </c>
    </row>
    <row r="3565" customFormat="false" ht="15" hidden="false" customHeight="false" outlineLevel="0" collapsed="false">
      <c r="A3565" s="3" t="s">
        <v>119</v>
      </c>
      <c r="B3565" s="3" t="s">
        <v>24</v>
      </c>
      <c r="C3565" s="3" t="s">
        <v>8</v>
      </c>
      <c r="D3565" s="3" t="s">
        <v>23</v>
      </c>
      <c r="E3565" s="3" t="n">
        <v>61.84</v>
      </c>
      <c r="F3565" s="3" t="n">
        <v>7721645</v>
      </c>
      <c r="G3565" s="3" t="n">
        <v>3</v>
      </c>
      <c r="H3565" s="3" t="n">
        <v>502743.58</v>
      </c>
    </row>
    <row r="3566" customFormat="false" ht="15" hidden="false" customHeight="false" outlineLevel="0" collapsed="false">
      <c r="A3566" s="3" t="s">
        <v>120</v>
      </c>
      <c r="B3566" s="3" t="s">
        <v>24</v>
      </c>
      <c r="C3566" s="3" t="s">
        <v>8</v>
      </c>
      <c r="D3566" s="3" t="s">
        <v>23</v>
      </c>
      <c r="E3566" s="3" t="n">
        <v>62.3</v>
      </c>
      <c r="F3566" s="3" t="n">
        <v>5375553</v>
      </c>
      <c r="G3566" s="3" t="n">
        <v>4</v>
      </c>
      <c r="H3566" s="3" t="n">
        <v>964455.41</v>
      </c>
    </row>
    <row r="3567" customFormat="false" ht="15" hidden="false" customHeight="false" outlineLevel="0" collapsed="false">
      <c r="A3567" s="3" t="s">
        <v>121</v>
      </c>
      <c r="B3567" s="3" t="s">
        <v>24</v>
      </c>
      <c r="C3567" s="3" t="s">
        <v>8</v>
      </c>
      <c r="D3567" s="3" t="s">
        <v>23</v>
      </c>
      <c r="E3567" s="3" t="n">
        <v>63.45</v>
      </c>
      <c r="F3567" s="3" t="n">
        <v>4951733</v>
      </c>
      <c r="G3567" s="3" t="n">
        <v>2</v>
      </c>
      <c r="H3567" s="3" t="n">
        <v>207276.94</v>
      </c>
    </row>
    <row r="3568" customFormat="false" ht="15" hidden="false" customHeight="false" outlineLevel="0" collapsed="false">
      <c r="A3568" s="3" t="s">
        <v>122</v>
      </c>
      <c r="B3568" s="3" t="s">
        <v>24</v>
      </c>
      <c r="C3568" s="3" t="s">
        <v>8</v>
      </c>
      <c r="D3568" s="3" t="s">
        <v>23</v>
      </c>
      <c r="E3568" s="3" t="n">
        <v>64.82</v>
      </c>
      <c r="F3568" s="3" t="n">
        <v>1711339</v>
      </c>
      <c r="G3568" s="3" t="n">
        <v>3</v>
      </c>
      <c r="H3568" s="3" t="n">
        <v>485432.97</v>
      </c>
    </row>
    <row r="3569" customFormat="false" ht="15" hidden="false" customHeight="false" outlineLevel="0" collapsed="false">
      <c r="A3569" s="3" t="s">
        <v>123</v>
      </c>
      <c r="B3569" s="3" t="s">
        <v>24</v>
      </c>
      <c r="C3569" s="3" t="s">
        <v>8</v>
      </c>
      <c r="D3569" s="3" t="s">
        <v>23</v>
      </c>
      <c r="E3569" s="3" t="n">
        <v>65.49</v>
      </c>
      <c r="F3569" s="3" t="n">
        <v>6899940</v>
      </c>
      <c r="G3569" s="3" t="n">
        <v>1</v>
      </c>
      <c r="H3569" s="3" t="n">
        <v>46493.6</v>
      </c>
    </row>
    <row r="3570" customFormat="false" ht="15" hidden="false" customHeight="false" outlineLevel="0" collapsed="false">
      <c r="A3570" s="3" t="s">
        <v>124</v>
      </c>
      <c r="B3570" s="3" t="s">
        <v>24</v>
      </c>
      <c r="C3570" s="3" t="s">
        <v>8</v>
      </c>
      <c r="D3570" s="3" t="s">
        <v>23</v>
      </c>
      <c r="E3570" s="3" t="n">
        <v>66.55</v>
      </c>
      <c r="F3570" s="3" t="n">
        <v>4696933</v>
      </c>
      <c r="G3570" s="3" t="n">
        <v>2</v>
      </c>
      <c r="H3570" s="3" t="n">
        <v>379283.48</v>
      </c>
    </row>
    <row r="3571" customFormat="false" ht="15" hidden="false" customHeight="false" outlineLevel="0" collapsed="false">
      <c r="A3571" s="3" t="s">
        <v>125</v>
      </c>
      <c r="B3571" s="3" t="s">
        <v>24</v>
      </c>
      <c r="C3571" s="3" t="s">
        <v>8</v>
      </c>
      <c r="D3571" s="3" t="s">
        <v>23</v>
      </c>
      <c r="E3571" s="3" t="n">
        <v>65.6</v>
      </c>
      <c r="F3571" s="3" t="n">
        <v>3759683</v>
      </c>
      <c r="G3571" s="3" t="n">
        <v>2</v>
      </c>
      <c r="H3571" s="3" t="n">
        <v>190467.53</v>
      </c>
    </row>
    <row r="3572" customFormat="false" ht="15" hidden="false" customHeight="false" outlineLevel="0" collapsed="false">
      <c r="A3572" s="3" t="s">
        <v>126</v>
      </c>
      <c r="B3572" s="3" t="s">
        <v>24</v>
      </c>
      <c r="C3572" s="3" t="s">
        <v>8</v>
      </c>
      <c r="D3572" s="3" t="s">
        <v>23</v>
      </c>
      <c r="E3572" s="3" t="n">
        <v>65.17</v>
      </c>
      <c r="F3572" s="3" t="n">
        <v>7258449</v>
      </c>
      <c r="G3572" s="3" t="n">
        <v>2</v>
      </c>
      <c r="H3572" s="3" t="n">
        <v>187424.92</v>
      </c>
    </row>
    <row r="3573" customFormat="false" ht="15" hidden="false" customHeight="false" outlineLevel="0" collapsed="false">
      <c r="A3573" s="3" t="s">
        <v>127</v>
      </c>
      <c r="B3573" s="3" t="s">
        <v>24</v>
      </c>
      <c r="C3573" s="3" t="s">
        <v>8</v>
      </c>
      <c r="D3573" s="3" t="s">
        <v>23</v>
      </c>
      <c r="E3573" s="3" t="n">
        <v>66.92</v>
      </c>
      <c r="F3573" s="3" t="n">
        <v>7225158</v>
      </c>
      <c r="G3573" s="3" t="n">
        <v>1</v>
      </c>
      <c r="H3573" s="3" t="n">
        <v>206597.4</v>
      </c>
    </row>
    <row r="3574" customFormat="false" ht="15" hidden="false" customHeight="false" outlineLevel="0" collapsed="false">
      <c r="A3574" s="3" t="s">
        <v>128</v>
      </c>
      <c r="B3574" s="3" t="s">
        <v>24</v>
      </c>
      <c r="C3574" s="3" t="s">
        <v>8</v>
      </c>
      <c r="D3574" s="3" t="s">
        <v>23</v>
      </c>
      <c r="E3574" s="3" t="n">
        <v>66.03</v>
      </c>
      <c r="F3574" s="3" t="n">
        <v>4918161</v>
      </c>
      <c r="G3574" s="3" t="n">
        <v>1</v>
      </c>
      <c r="H3574" s="3" t="n">
        <v>24529.68</v>
      </c>
    </row>
    <row r="3575" customFormat="false" ht="15" hidden="false" customHeight="false" outlineLevel="0" collapsed="false">
      <c r="A3575" s="3" t="s">
        <v>129</v>
      </c>
      <c r="B3575" s="3" t="s">
        <v>24</v>
      </c>
      <c r="C3575" s="3" t="s">
        <v>8</v>
      </c>
      <c r="D3575" s="3" t="s">
        <v>23</v>
      </c>
      <c r="E3575" s="3" t="n">
        <v>66.08</v>
      </c>
      <c r="F3575" s="3" t="n">
        <v>3881678</v>
      </c>
      <c r="G3575" s="3" t="n">
        <v>2</v>
      </c>
      <c r="H3575" s="3" t="n">
        <v>219246.53</v>
      </c>
    </row>
    <row r="3576" customFormat="false" ht="15" hidden="false" customHeight="false" outlineLevel="0" collapsed="false">
      <c r="A3576" s="3" t="s">
        <v>130</v>
      </c>
      <c r="B3576" s="3" t="s">
        <v>24</v>
      </c>
      <c r="C3576" s="3" t="s">
        <v>8</v>
      </c>
      <c r="D3576" s="3" t="s">
        <v>23</v>
      </c>
      <c r="E3576" s="3" t="n">
        <v>65.22</v>
      </c>
      <c r="F3576" s="3" t="n">
        <v>2478457</v>
      </c>
      <c r="G3576" s="3" t="n">
        <v>3</v>
      </c>
      <c r="H3576" s="3" t="n">
        <v>694959.42</v>
      </c>
    </row>
    <row r="3577" customFormat="false" ht="15" hidden="false" customHeight="false" outlineLevel="0" collapsed="false">
      <c r="A3577" s="3" t="s">
        <v>131</v>
      </c>
      <c r="B3577" s="3" t="s">
        <v>24</v>
      </c>
      <c r="C3577" s="3" t="s">
        <v>8</v>
      </c>
      <c r="D3577" s="3" t="s">
        <v>23</v>
      </c>
      <c r="E3577" s="3" t="n">
        <v>63.51</v>
      </c>
      <c r="F3577" s="3" t="n">
        <v>858081</v>
      </c>
      <c r="G3577" s="3" t="n">
        <v>1</v>
      </c>
      <c r="H3577" s="3" t="n">
        <v>188065.8</v>
      </c>
    </row>
    <row r="3578" customFormat="false" ht="15" hidden="false" customHeight="false" outlineLevel="0" collapsed="false">
      <c r="A3578" s="3" t="s">
        <v>132</v>
      </c>
      <c r="B3578" s="3" t="s">
        <v>24</v>
      </c>
      <c r="C3578" s="3" t="s">
        <v>8</v>
      </c>
      <c r="D3578" s="3" t="s">
        <v>23</v>
      </c>
      <c r="E3578" s="3" t="n">
        <v>63.26</v>
      </c>
      <c r="F3578" s="3" t="n">
        <v>4077710</v>
      </c>
      <c r="G3578" s="3" t="n">
        <v>3</v>
      </c>
      <c r="H3578" s="3" t="n">
        <v>579893.98</v>
      </c>
    </row>
    <row r="3579" customFormat="false" ht="15" hidden="false" customHeight="false" outlineLevel="0" collapsed="false">
      <c r="A3579" s="3" t="s">
        <v>133</v>
      </c>
      <c r="B3579" s="3" t="s">
        <v>24</v>
      </c>
      <c r="C3579" s="3" t="s">
        <v>8</v>
      </c>
      <c r="D3579" s="3" t="s">
        <v>23</v>
      </c>
      <c r="E3579" s="3" t="n">
        <v>66.41</v>
      </c>
      <c r="F3579" s="3" t="n">
        <v>4417887</v>
      </c>
      <c r="G3579" s="3" t="n">
        <v>1</v>
      </c>
      <c r="H3579" s="3" t="n">
        <v>264377.25</v>
      </c>
    </row>
    <row r="3580" customFormat="false" ht="15" hidden="false" customHeight="false" outlineLevel="0" collapsed="false">
      <c r="A3580" s="3" t="s">
        <v>134</v>
      </c>
      <c r="B3580" s="3" t="s">
        <v>24</v>
      </c>
      <c r="C3580" s="3" t="s">
        <v>8</v>
      </c>
      <c r="D3580" s="3" t="s">
        <v>23</v>
      </c>
      <c r="E3580" s="3" t="n">
        <v>65.03</v>
      </c>
      <c r="F3580" s="3" t="n">
        <v>1277085</v>
      </c>
      <c r="G3580" s="3" t="n">
        <v>3</v>
      </c>
      <c r="H3580" s="3" t="n">
        <v>725806.54</v>
      </c>
    </row>
    <row r="3581" customFormat="false" ht="15" hidden="false" customHeight="false" outlineLevel="0" collapsed="false">
      <c r="A3581" s="3" t="s">
        <v>135</v>
      </c>
      <c r="B3581" s="3" t="s">
        <v>24</v>
      </c>
      <c r="C3581" s="3" t="s">
        <v>8</v>
      </c>
      <c r="D3581" s="3" t="s">
        <v>23</v>
      </c>
      <c r="E3581" s="3" t="n">
        <v>67.54</v>
      </c>
      <c r="F3581" s="3" t="n">
        <v>1363576</v>
      </c>
      <c r="G3581" s="3" t="n">
        <v>1</v>
      </c>
      <c r="H3581" s="3" t="n">
        <v>43270.4</v>
      </c>
    </row>
    <row r="3582" customFormat="false" ht="15" hidden="false" customHeight="false" outlineLevel="0" collapsed="false">
      <c r="A3582" s="3" t="s">
        <v>136</v>
      </c>
      <c r="B3582" s="3" t="s">
        <v>24</v>
      </c>
      <c r="C3582" s="3" t="s">
        <v>8</v>
      </c>
      <c r="D3582" s="3" t="s">
        <v>23</v>
      </c>
      <c r="E3582" s="3" t="n">
        <v>67.7</v>
      </c>
      <c r="F3582" s="3" t="n">
        <v>7244283</v>
      </c>
      <c r="G3582" s="3" t="n">
        <v>1</v>
      </c>
      <c r="H3582" s="3" t="n">
        <v>42317.6</v>
      </c>
    </row>
    <row r="3583" customFormat="false" ht="15" hidden="false" customHeight="false" outlineLevel="0" collapsed="false">
      <c r="A3583" s="3" t="s">
        <v>137</v>
      </c>
      <c r="B3583" s="3" t="s">
        <v>24</v>
      </c>
      <c r="C3583" s="3" t="s">
        <v>8</v>
      </c>
      <c r="D3583" s="3" t="s">
        <v>23</v>
      </c>
      <c r="E3583" s="3" t="n">
        <v>66.94</v>
      </c>
      <c r="F3583" s="3" t="n">
        <v>4044632</v>
      </c>
      <c r="G3583" s="3" t="n">
        <v>3</v>
      </c>
      <c r="H3583" s="3" t="n">
        <v>496510.01</v>
      </c>
    </row>
    <row r="3584" customFormat="false" ht="15" hidden="false" customHeight="false" outlineLevel="0" collapsed="false">
      <c r="A3584" s="3" t="s">
        <v>138</v>
      </c>
      <c r="B3584" s="3" t="s">
        <v>24</v>
      </c>
      <c r="C3584" s="3" t="s">
        <v>8</v>
      </c>
      <c r="D3584" s="3" t="s">
        <v>23</v>
      </c>
      <c r="E3584" s="3" t="n">
        <v>66.87</v>
      </c>
      <c r="F3584" s="3" t="n">
        <v>2333253</v>
      </c>
      <c r="G3584" s="3" t="n">
        <v>3</v>
      </c>
      <c r="H3584" s="3" t="n">
        <v>606793.11</v>
      </c>
    </row>
    <row r="3585" customFormat="false" ht="15" hidden="false" customHeight="false" outlineLevel="0" collapsed="false">
      <c r="A3585" s="3" t="s">
        <v>139</v>
      </c>
      <c r="B3585" s="3" t="s">
        <v>24</v>
      </c>
      <c r="C3585" s="3" t="s">
        <v>8</v>
      </c>
      <c r="D3585" s="3" t="s">
        <v>23</v>
      </c>
      <c r="E3585" s="3" t="n">
        <v>67.84</v>
      </c>
      <c r="F3585" s="3" t="n">
        <v>1612862</v>
      </c>
      <c r="G3585" s="3" t="n">
        <v>0</v>
      </c>
      <c r="H3585" s="3" t="n">
        <v>0</v>
      </c>
    </row>
    <row r="3586" customFormat="false" ht="15" hidden="false" customHeight="false" outlineLevel="0" collapsed="false">
      <c r="A3586" s="3" t="s">
        <v>140</v>
      </c>
      <c r="B3586" s="3" t="s">
        <v>24</v>
      </c>
      <c r="C3586" s="3" t="s">
        <v>8</v>
      </c>
      <c r="D3586" s="3" t="s">
        <v>23</v>
      </c>
      <c r="E3586" s="3" t="n">
        <v>68.14</v>
      </c>
      <c r="F3586" s="3" t="n">
        <v>1560763</v>
      </c>
      <c r="G3586" s="3" t="n">
        <v>2</v>
      </c>
      <c r="H3586" s="3" t="n">
        <v>204289.26</v>
      </c>
    </row>
    <row r="3587" customFormat="false" ht="15" hidden="false" customHeight="false" outlineLevel="0" collapsed="false">
      <c r="A3587" s="3" t="s">
        <v>141</v>
      </c>
      <c r="B3587" s="3" t="s">
        <v>24</v>
      </c>
      <c r="C3587" s="3" t="s">
        <v>8</v>
      </c>
      <c r="D3587" s="3" t="s">
        <v>23</v>
      </c>
      <c r="E3587" s="3" t="n">
        <v>68.07</v>
      </c>
      <c r="F3587" s="3" t="n">
        <v>3961032</v>
      </c>
      <c r="G3587" s="3" t="n">
        <v>2</v>
      </c>
      <c r="H3587" s="3" t="n">
        <v>416026.14</v>
      </c>
    </row>
    <row r="3588" customFormat="false" ht="15" hidden="false" customHeight="false" outlineLevel="0" collapsed="false">
      <c r="A3588" s="3" t="s">
        <v>142</v>
      </c>
      <c r="B3588" s="3" t="s">
        <v>24</v>
      </c>
      <c r="C3588" s="3" t="s">
        <v>8</v>
      </c>
      <c r="D3588" s="3" t="s">
        <v>23</v>
      </c>
      <c r="E3588" s="3" t="n">
        <v>66.96</v>
      </c>
      <c r="F3588" s="3" t="n">
        <v>4961791</v>
      </c>
      <c r="G3588" s="3" t="n">
        <v>0</v>
      </c>
      <c r="H3588" s="3" t="n">
        <v>0</v>
      </c>
    </row>
    <row r="3589" customFormat="false" ht="15" hidden="false" customHeight="false" outlineLevel="0" collapsed="false">
      <c r="A3589" s="3" t="s">
        <v>143</v>
      </c>
      <c r="B3589" s="3" t="s">
        <v>24</v>
      </c>
      <c r="C3589" s="3" t="s">
        <v>8</v>
      </c>
      <c r="D3589" s="3" t="s">
        <v>23</v>
      </c>
      <c r="E3589" s="3" t="n">
        <v>67.57</v>
      </c>
      <c r="F3589" s="3" t="n">
        <v>4665329</v>
      </c>
      <c r="G3589" s="3" t="n">
        <v>3</v>
      </c>
      <c r="H3589" s="3" t="n">
        <v>484044.32</v>
      </c>
    </row>
    <row r="3590" customFormat="false" ht="15" hidden="false" customHeight="false" outlineLevel="0" collapsed="false">
      <c r="A3590" s="3" t="s">
        <v>144</v>
      </c>
      <c r="B3590" s="3" t="s">
        <v>24</v>
      </c>
      <c r="C3590" s="3" t="s">
        <v>8</v>
      </c>
      <c r="D3590" s="3" t="s">
        <v>23</v>
      </c>
      <c r="E3590" s="3" t="n">
        <v>69.1</v>
      </c>
      <c r="F3590" s="3" t="n">
        <v>5071129</v>
      </c>
      <c r="G3590" s="3" t="n">
        <v>1</v>
      </c>
      <c r="H3590" s="3" t="n">
        <v>287649.93</v>
      </c>
    </row>
    <row r="3591" customFormat="false" ht="15" hidden="false" customHeight="false" outlineLevel="0" collapsed="false">
      <c r="A3591" s="3" t="s">
        <v>145</v>
      </c>
      <c r="B3591" s="3" t="s">
        <v>24</v>
      </c>
      <c r="C3591" s="3" t="s">
        <v>8</v>
      </c>
      <c r="D3591" s="3" t="s">
        <v>23</v>
      </c>
      <c r="E3591" s="3" t="n">
        <v>70.04</v>
      </c>
      <c r="F3591" s="3" t="n">
        <v>2954420</v>
      </c>
      <c r="G3591" s="3" t="n">
        <v>4</v>
      </c>
      <c r="H3591" s="3" t="n">
        <v>895298.96</v>
      </c>
    </row>
    <row r="3592" customFormat="false" ht="15" hidden="false" customHeight="false" outlineLevel="0" collapsed="false">
      <c r="A3592" s="3" t="s">
        <v>146</v>
      </c>
      <c r="B3592" s="3" t="s">
        <v>24</v>
      </c>
      <c r="C3592" s="3" t="s">
        <v>8</v>
      </c>
      <c r="D3592" s="3" t="s">
        <v>23</v>
      </c>
      <c r="E3592" s="3" t="n">
        <v>69.74</v>
      </c>
      <c r="F3592" s="3" t="n">
        <v>4565298</v>
      </c>
      <c r="G3592" s="3" t="n">
        <v>3</v>
      </c>
      <c r="H3592" s="3" t="n">
        <v>546069.93</v>
      </c>
    </row>
    <row r="3593" customFormat="false" ht="15" hidden="false" customHeight="false" outlineLevel="0" collapsed="false">
      <c r="A3593" s="3" t="s">
        <v>147</v>
      </c>
      <c r="B3593" s="3" t="s">
        <v>24</v>
      </c>
      <c r="C3593" s="3" t="s">
        <v>8</v>
      </c>
      <c r="D3593" s="3" t="s">
        <v>23</v>
      </c>
      <c r="E3593" s="3" t="n">
        <v>67.97</v>
      </c>
      <c r="F3593" s="3" t="n">
        <v>1681784</v>
      </c>
      <c r="G3593" s="3" t="n">
        <v>1</v>
      </c>
      <c r="H3593" s="3" t="n">
        <v>231607.86</v>
      </c>
    </row>
    <row r="3594" customFormat="false" ht="15" hidden="false" customHeight="false" outlineLevel="0" collapsed="false">
      <c r="A3594" s="3" t="s">
        <v>148</v>
      </c>
      <c r="B3594" s="3" t="s">
        <v>24</v>
      </c>
      <c r="C3594" s="3" t="s">
        <v>8</v>
      </c>
      <c r="D3594" s="3" t="s">
        <v>23</v>
      </c>
      <c r="E3594" s="3" t="n">
        <v>69.85</v>
      </c>
      <c r="F3594" s="3" t="n">
        <v>1961771</v>
      </c>
      <c r="G3594" s="3" t="n">
        <v>4</v>
      </c>
      <c r="H3594" s="3" t="n">
        <v>664284.09</v>
      </c>
    </row>
    <row r="3595" customFormat="false" ht="15" hidden="false" customHeight="false" outlineLevel="0" collapsed="false">
      <c r="A3595" s="3" t="s">
        <v>149</v>
      </c>
      <c r="B3595" s="3" t="s">
        <v>24</v>
      </c>
      <c r="C3595" s="3" t="s">
        <v>8</v>
      </c>
      <c r="D3595" s="3" t="s">
        <v>23</v>
      </c>
      <c r="E3595" s="3" t="n">
        <v>69.11</v>
      </c>
      <c r="F3595" s="3" t="n">
        <v>2239930</v>
      </c>
      <c r="G3595" s="3" t="n">
        <v>1</v>
      </c>
      <c r="H3595" s="3" t="n">
        <v>235323.27</v>
      </c>
    </row>
    <row r="3596" customFormat="false" ht="15" hidden="false" customHeight="false" outlineLevel="0" collapsed="false">
      <c r="A3596" s="3" t="s">
        <v>150</v>
      </c>
      <c r="B3596" s="3" t="s">
        <v>24</v>
      </c>
      <c r="C3596" s="3" t="s">
        <v>8</v>
      </c>
      <c r="D3596" s="3" t="s">
        <v>23</v>
      </c>
      <c r="E3596" s="3" t="n">
        <v>69.35</v>
      </c>
      <c r="F3596" s="3" t="n">
        <v>5698598</v>
      </c>
      <c r="G3596" s="3" t="n">
        <v>1</v>
      </c>
      <c r="H3596" s="3" t="n">
        <v>57214.96</v>
      </c>
    </row>
    <row r="3597" customFormat="false" ht="15" hidden="false" customHeight="false" outlineLevel="0" collapsed="false">
      <c r="A3597" s="3" t="s">
        <v>151</v>
      </c>
      <c r="B3597" s="3" t="s">
        <v>24</v>
      </c>
      <c r="C3597" s="3" t="s">
        <v>8</v>
      </c>
      <c r="D3597" s="3" t="s">
        <v>23</v>
      </c>
      <c r="E3597" s="3" t="n">
        <v>69.77</v>
      </c>
      <c r="F3597" s="3" t="n">
        <v>6436022</v>
      </c>
      <c r="G3597" s="3" t="n">
        <v>0</v>
      </c>
      <c r="H3597" s="3" t="n">
        <v>0</v>
      </c>
    </row>
    <row r="3598" customFormat="false" ht="15" hidden="false" customHeight="false" outlineLevel="0" collapsed="false">
      <c r="A3598" s="3" t="s">
        <v>152</v>
      </c>
      <c r="B3598" s="3" t="s">
        <v>24</v>
      </c>
      <c r="C3598" s="3" t="s">
        <v>8</v>
      </c>
      <c r="D3598" s="3" t="s">
        <v>23</v>
      </c>
      <c r="E3598" s="3" t="n">
        <v>68.61</v>
      </c>
      <c r="F3598" s="3" t="n">
        <v>7228897</v>
      </c>
      <c r="G3598" s="3" t="n">
        <v>2</v>
      </c>
      <c r="H3598" s="3" t="n">
        <v>151328.78</v>
      </c>
    </row>
    <row r="3599" customFormat="false" ht="15" hidden="false" customHeight="false" outlineLevel="0" collapsed="false">
      <c r="A3599" s="3" t="s">
        <v>153</v>
      </c>
      <c r="B3599" s="3" t="s">
        <v>24</v>
      </c>
      <c r="C3599" s="3" t="s">
        <v>8</v>
      </c>
      <c r="D3599" s="3" t="s">
        <v>23</v>
      </c>
      <c r="E3599" s="3" t="n">
        <v>67.73</v>
      </c>
      <c r="F3599" s="3" t="n">
        <v>6535382</v>
      </c>
      <c r="G3599" s="3" t="n">
        <v>1</v>
      </c>
      <c r="H3599" s="3" t="n">
        <v>104504.4</v>
      </c>
    </row>
    <row r="3600" customFormat="false" ht="15" hidden="false" customHeight="false" outlineLevel="0" collapsed="false">
      <c r="A3600" s="3" t="s">
        <v>154</v>
      </c>
      <c r="B3600" s="3" t="s">
        <v>24</v>
      </c>
      <c r="C3600" s="3" t="s">
        <v>8</v>
      </c>
      <c r="D3600" s="3" t="s">
        <v>23</v>
      </c>
      <c r="E3600" s="3" t="n">
        <v>67.34</v>
      </c>
      <c r="F3600" s="3" t="n">
        <v>7169514</v>
      </c>
      <c r="G3600" s="3" t="n">
        <v>1</v>
      </c>
      <c r="H3600" s="3" t="n">
        <v>5038.5</v>
      </c>
    </row>
    <row r="3601" customFormat="false" ht="15" hidden="false" customHeight="false" outlineLevel="0" collapsed="false">
      <c r="A3601" s="3" t="s">
        <v>155</v>
      </c>
      <c r="B3601" s="3" t="s">
        <v>24</v>
      </c>
      <c r="C3601" s="3" t="s">
        <v>8</v>
      </c>
      <c r="D3601" s="3" t="s">
        <v>23</v>
      </c>
      <c r="E3601" s="3" t="n">
        <v>68.25</v>
      </c>
      <c r="F3601" s="3" t="n">
        <v>938340</v>
      </c>
      <c r="G3601" s="3" t="n">
        <v>4</v>
      </c>
      <c r="H3601" s="3" t="n">
        <v>700961.41</v>
      </c>
    </row>
    <row r="3602" customFormat="false" ht="15" hidden="false" customHeight="false" outlineLevel="0" collapsed="false">
      <c r="A3602" s="3" t="s">
        <v>156</v>
      </c>
      <c r="B3602" s="3" t="s">
        <v>24</v>
      </c>
      <c r="C3602" s="3" t="s">
        <v>8</v>
      </c>
      <c r="D3602" s="3" t="s">
        <v>23</v>
      </c>
      <c r="E3602" s="3" t="n">
        <v>68.66</v>
      </c>
      <c r="F3602" s="3" t="n">
        <v>7604368</v>
      </c>
      <c r="G3602" s="3" t="n">
        <v>1</v>
      </c>
      <c r="H3602" s="3" t="n">
        <v>211422.4</v>
      </c>
    </row>
    <row r="3603" customFormat="false" ht="15" hidden="false" customHeight="false" outlineLevel="0" collapsed="false">
      <c r="A3603" s="3" t="s">
        <v>157</v>
      </c>
      <c r="B3603" s="3" t="s">
        <v>24</v>
      </c>
      <c r="C3603" s="3" t="s">
        <v>8</v>
      </c>
      <c r="D3603" s="3" t="s">
        <v>23</v>
      </c>
      <c r="E3603" s="3" t="n">
        <v>69.86</v>
      </c>
      <c r="F3603" s="3" t="n">
        <v>1858805</v>
      </c>
      <c r="G3603" s="3" t="n">
        <v>1</v>
      </c>
      <c r="H3603" s="3" t="n">
        <v>273585.2</v>
      </c>
    </row>
    <row r="3604" customFormat="false" ht="15" hidden="false" customHeight="false" outlineLevel="0" collapsed="false">
      <c r="A3604" s="3" t="s">
        <v>158</v>
      </c>
      <c r="B3604" s="3" t="s">
        <v>24</v>
      </c>
      <c r="C3604" s="3" t="s">
        <v>8</v>
      </c>
      <c r="D3604" s="3" t="s">
        <v>23</v>
      </c>
      <c r="E3604" s="3" t="n">
        <v>71.87</v>
      </c>
      <c r="F3604" s="3" t="n">
        <v>6190819</v>
      </c>
      <c r="G3604" s="3" t="n">
        <v>2</v>
      </c>
      <c r="H3604" s="3" t="n">
        <v>708560.65</v>
      </c>
    </row>
    <row r="3605" customFormat="false" ht="15" hidden="false" customHeight="false" outlineLevel="0" collapsed="false">
      <c r="A3605" s="3" t="s">
        <v>159</v>
      </c>
      <c r="B3605" s="3" t="s">
        <v>24</v>
      </c>
      <c r="C3605" s="3" t="s">
        <v>8</v>
      </c>
      <c r="D3605" s="3" t="s">
        <v>23</v>
      </c>
      <c r="E3605" s="3" t="n">
        <v>72.12</v>
      </c>
      <c r="F3605" s="3" t="n">
        <v>1522191</v>
      </c>
      <c r="G3605" s="3" t="n">
        <v>7</v>
      </c>
      <c r="H3605" s="3" t="n">
        <v>1830452.08</v>
      </c>
    </row>
    <row r="3606" customFormat="false" ht="15" hidden="false" customHeight="false" outlineLevel="0" collapsed="false">
      <c r="A3606" s="3" t="s">
        <v>160</v>
      </c>
      <c r="B3606" s="3" t="s">
        <v>24</v>
      </c>
      <c r="C3606" s="3" t="s">
        <v>8</v>
      </c>
      <c r="D3606" s="3" t="s">
        <v>23</v>
      </c>
      <c r="E3606" s="3" t="n">
        <v>72.81</v>
      </c>
      <c r="F3606" s="3" t="n">
        <v>2116446</v>
      </c>
      <c r="G3606" s="3" t="n">
        <v>2</v>
      </c>
      <c r="H3606" s="3" t="n">
        <v>318213.59</v>
      </c>
    </row>
    <row r="3607" customFormat="false" ht="15" hidden="false" customHeight="false" outlineLevel="0" collapsed="false">
      <c r="A3607" s="3" t="s">
        <v>161</v>
      </c>
      <c r="B3607" s="3" t="s">
        <v>24</v>
      </c>
      <c r="C3607" s="3" t="s">
        <v>8</v>
      </c>
      <c r="D3607" s="3" t="s">
        <v>23</v>
      </c>
      <c r="E3607" s="3" t="n">
        <v>73.53</v>
      </c>
      <c r="F3607" s="3" t="n">
        <v>1007906</v>
      </c>
      <c r="G3607" s="3" t="n">
        <v>2</v>
      </c>
      <c r="H3607" s="3" t="n">
        <v>433031.13</v>
      </c>
    </row>
    <row r="3608" customFormat="false" ht="15" hidden="false" customHeight="false" outlineLevel="0" collapsed="false">
      <c r="A3608" s="3" t="s">
        <v>162</v>
      </c>
      <c r="B3608" s="3" t="s">
        <v>24</v>
      </c>
      <c r="C3608" s="3" t="s">
        <v>8</v>
      </c>
      <c r="D3608" s="3" t="s">
        <v>23</v>
      </c>
      <c r="E3608" s="3" t="n">
        <v>72.9</v>
      </c>
      <c r="F3608" s="3" t="n">
        <v>3922206</v>
      </c>
      <c r="G3608" s="3" t="n">
        <v>1</v>
      </c>
      <c r="H3608" s="3" t="n">
        <v>285229.23</v>
      </c>
    </row>
    <row r="3609" customFormat="false" ht="15" hidden="false" customHeight="false" outlineLevel="0" collapsed="false">
      <c r="A3609" s="3" t="s">
        <v>163</v>
      </c>
      <c r="B3609" s="3" t="s">
        <v>24</v>
      </c>
      <c r="C3609" s="3" t="s">
        <v>8</v>
      </c>
      <c r="D3609" s="3" t="s">
        <v>23</v>
      </c>
      <c r="E3609" s="3" t="n">
        <v>73.11</v>
      </c>
      <c r="F3609" s="3" t="n">
        <v>5074708</v>
      </c>
      <c r="G3609" s="3" t="n">
        <v>1</v>
      </c>
      <c r="H3609" s="3" t="n">
        <v>32614.05</v>
      </c>
    </row>
    <row r="3610" customFormat="false" ht="15" hidden="false" customHeight="false" outlineLevel="0" collapsed="false">
      <c r="A3610" s="3" t="s">
        <v>164</v>
      </c>
      <c r="B3610" s="3" t="s">
        <v>24</v>
      </c>
      <c r="C3610" s="3" t="s">
        <v>8</v>
      </c>
      <c r="D3610" s="3" t="s">
        <v>23</v>
      </c>
      <c r="E3610" s="3" t="n">
        <v>73.06</v>
      </c>
      <c r="F3610" s="3" t="n">
        <v>924991</v>
      </c>
      <c r="G3610" s="3" t="n">
        <v>0</v>
      </c>
      <c r="H3610" s="3" t="n">
        <v>0</v>
      </c>
    </row>
    <row r="3611" customFormat="false" ht="15" hidden="false" customHeight="false" outlineLevel="0" collapsed="false">
      <c r="A3611" s="3" t="s">
        <v>165</v>
      </c>
      <c r="B3611" s="3" t="s">
        <v>24</v>
      </c>
      <c r="C3611" s="3" t="s">
        <v>8</v>
      </c>
      <c r="D3611" s="3" t="s">
        <v>23</v>
      </c>
      <c r="E3611" s="3" t="n">
        <v>72.87</v>
      </c>
      <c r="F3611" s="3" t="n">
        <v>2231227</v>
      </c>
      <c r="G3611" s="3" t="n">
        <v>3</v>
      </c>
      <c r="H3611" s="3" t="n">
        <v>629803.59</v>
      </c>
    </row>
    <row r="3612" customFormat="false" ht="15" hidden="false" customHeight="false" outlineLevel="0" collapsed="false">
      <c r="A3612" s="3" t="s">
        <v>166</v>
      </c>
      <c r="B3612" s="3" t="s">
        <v>24</v>
      </c>
      <c r="C3612" s="3" t="s">
        <v>8</v>
      </c>
      <c r="D3612" s="3" t="s">
        <v>23</v>
      </c>
      <c r="E3612" s="3" t="n">
        <v>74.15</v>
      </c>
      <c r="F3612" s="3" t="n">
        <v>1779704</v>
      </c>
      <c r="G3612" s="3" t="n">
        <v>1</v>
      </c>
      <c r="H3612" s="3" t="n">
        <v>216446.1</v>
      </c>
    </row>
    <row r="3613" customFormat="false" ht="15" hidden="false" customHeight="false" outlineLevel="0" collapsed="false">
      <c r="A3613" s="3" t="s">
        <v>167</v>
      </c>
      <c r="B3613" s="3" t="s">
        <v>24</v>
      </c>
      <c r="C3613" s="3" t="s">
        <v>8</v>
      </c>
      <c r="D3613" s="3" t="s">
        <v>23</v>
      </c>
      <c r="E3613" s="3" t="n">
        <v>75.23</v>
      </c>
      <c r="F3613" s="3" t="n">
        <v>4551378</v>
      </c>
      <c r="G3613" s="3" t="n">
        <v>2</v>
      </c>
      <c r="H3613" s="3" t="n">
        <v>470366.65</v>
      </c>
    </row>
    <row r="3614" customFormat="false" ht="15" hidden="false" customHeight="false" outlineLevel="0" collapsed="false">
      <c r="A3614" s="3" t="s">
        <v>168</v>
      </c>
      <c r="B3614" s="3" t="s">
        <v>24</v>
      </c>
      <c r="C3614" s="3" t="s">
        <v>8</v>
      </c>
      <c r="D3614" s="3" t="s">
        <v>23</v>
      </c>
      <c r="E3614" s="3" t="n">
        <v>75.46</v>
      </c>
      <c r="F3614" s="3" t="n">
        <v>6571245</v>
      </c>
      <c r="G3614" s="3" t="n">
        <v>1</v>
      </c>
      <c r="H3614" s="3" t="n">
        <v>351474.96</v>
      </c>
    </row>
    <row r="3615" customFormat="false" ht="15" hidden="false" customHeight="false" outlineLevel="0" collapsed="false">
      <c r="A3615" s="3" t="s">
        <v>169</v>
      </c>
      <c r="B3615" s="3" t="s">
        <v>24</v>
      </c>
      <c r="C3615" s="3" t="s">
        <v>8</v>
      </c>
      <c r="D3615" s="3" t="s">
        <v>23</v>
      </c>
      <c r="E3615" s="3" t="n">
        <v>76.38</v>
      </c>
      <c r="F3615" s="3" t="n">
        <v>1725549</v>
      </c>
      <c r="G3615" s="3" t="n">
        <v>2</v>
      </c>
      <c r="H3615" s="3" t="n">
        <v>310859.65</v>
      </c>
    </row>
    <row r="3616" customFormat="false" ht="15" hidden="false" customHeight="false" outlineLevel="0" collapsed="false">
      <c r="A3616" s="3" t="s">
        <v>170</v>
      </c>
      <c r="B3616" s="3" t="s">
        <v>24</v>
      </c>
      <c r="C3616" s="3" t="s">
        <v>8</v>
      </c>
      <c r="D3616" s="3" t="s">
        <v>23</v>
      </c>
      <c r="E3616" s="3" t="n">
        <v>73.48</v>
      </c>
      <c r="F3616" s="3" t="n">
        <v>938672</v>
      </c>
      <c r="G3616" s="3" t="n">
        <v>2</v>
      </c>
      <c r="H3616" s="3" t="n">
        <v>353960.28</v>
      </c>
    </row>
    <row r="3617" customFormat="false" ht="15" hidden="false" customHeight="false" outlineLevel="0" collapsed="false">
      <c r="A3617" s="3" t="s">
        <v>171</v>
      </c>
      <c r="B3617" s="3" t="s">
        <v>24</v>
      </c>
      <c r="C3617" s="3" t="s">
        <v>8</v>
      </c>
      <c r="D3617" s="3" t="s">
        <v>23</v>
      </c>
      <c r="E3617" s="3" t="n">
        <v>74.34</v>
      </c>
      <c r="F3617" s="3" t="n">
        <v>3969274</v>
      </c>
      <c r="G3617" s="3" t="n">
        <v>1</v>
      </c>
      <c r="H3617" s="3" t="n">
        <v>9566.64</v>
      </c>
    </row>
    <row r="3618" customFormat="false" ht="15" hidden="false" customHeight="false" outlineLevel="0" collapsed="false">
      <c r="A3618" s="3" t="s">
        <v>172</v>
      </c>
      <c r="B3618" s="3" t="s">
        <v>24</v>
      </c>
      <c r="C3618" s="3" t="s">
        <v>8</v>
      </c>
      <c r="D3618" s="3" t="s">
        <v>23</v>
      </c>
      <c r="E3618" s="3" t="n">
        <v>72.41</v>
      </c>
      <c r="F3618" s="3" t="n">
        <v>5316448</v>
      </c>
      <c r="G3618" s="3" t="n">
        <v>4</v>
      </c>
      <c r="H3618" s="3" t="n">
        <v>992679.73</v>
      </c>
    </row>
    <row r="3619" customFormat="false" ht="15" hidden="false" customHeight="false" outlineLevel="0" collapsed="false">
      <c r="A3619" s="3" t="s">
        <v>173</v>
      </c>
      <c r="B3619" s="3" t="s">
        <v>24</v>
      </c>
      <c r="C3619" s="3" t="s">
        <v>8</v>
      </c>
      <c r="D3619" s="3" t="s">
        <v>23</v>
      </c>
      <c r="E3619" s="3" t="n">
        <v>72.02</v>
      </c>
      <c r="F3619" s="3" t="n">
        <v>5005401</v>
      </c>
      <c r="G3619" s="3" t="n">
        <v>1</v>
      </c>
      <c r="H3619" s="3" t="n">
        <v>46793.88</v>
      </c>
    </row>
    <row r="3620" customFormat="false" ht="15" hidden="false" customHeight="false" outlineLevel="0" collapsed="false">
      <c r="A3620" s="3" t="s">
        <v>174</v>
      </c>
      <c r="B3620" s="3" t="s">
        <v>24</v>
      </c>
      <c r="C3620" s="3" t="s">
        <v>8</v>
      </c>
      <c r="D3620" s="3" t="s">
        <v>23</v>
      </c>
      <c r="E3620" s="3" t="n">
        <v>70.99</v>
      </c>
      <c r="F3620" s="3" t="n">
        <v>3198205</v>
      </c>
      <c r="G3620" s="3" t="n">
        <v>0</v>
      </c>
      <c r="H3620" s="3" t="n">
        <v>0</v>
      </c>
    </row>
    <row r="3621" customFormat="false" ht="15" hidden="false" customHeight="false" outlineLevel="0" collapsed="false">
      <c r="A3621" s="3" t="s">
        <v>175</v>
      </c>
      <c r="B3621" s="3" t="s">
        <v>24</v>
      </c>
      <c r="C3621" s="3" t="s">
        <v>8</v>
      </c>
      <c r="D3621" s="3" t="s">
        <v>23</v>
      </c>
      <c r="E3621" s="3" t="n">
        <v>69.49</v>
      </c>
      <c r="F3621" s="3" t="n">
        <v>5216917</v>
      </c>
      <c r="G3621" s="3" t="n">
        <v>1</v>
      </c>
      <c r="H3621" s="3" t="n">
        <v>26661.12</v>
      </c>
    </row>
    <row r="3622" customFormat="false" ht="15" hidden="false" customHeight="false" outlineLevel="0" collapsed="false">
      <c r="A3622" s="3" t="s">
        <v>176</v>
      </c>
      <c r="B3622" s="3" t="s">
        <v>24</v>
      </c>
      <c r="C3622" s="3" t="s">
        <v>8</v>
      </c>
      <c r="D3622" s="3" t="s">
        <v>23</v>
      </c>
      <c r="E3622" s="3" t="n">
        <v>69.12</v>
      </c>
      <c r="F3622" s="3" t="n">
        <v>1666638</v>
      </c>
      <c r="G3622" s="3" t="n">
        <v>0</v>
      </c>
      <c r="H3622" s="3" t="n">
        <v>0</v>
      </c>
    </row>
    <row r="3623" customFormat="false" ht="15" hidden="false" customHeight="false" outlineLevel="0" collapsed="false">
      <c r="A3623" s="3" t="s">
        <v>177</v>
      </c>
      <c r="B3623" s="3" t="s">
        <v>24</v>
      </c>
      <c r="C3623" s="3" t="s">
        <v>8</v>
      </c>
      <c r="D3623" s="3" t="s">
        <v>23</v>
      </c>
      <c r="E3623" s="3" t="n">
        <v>67.33</v>
      </c>
      <c r="F3623" s="3" t="n">
        <v>6186870</v>
      </c>
      <c r="G3623" s="3" t="n">
        <v>2</v>
      </c>
      <c r="H3623" s="3" t="n">
        <v>411365.45</v>
      </c>
    </row>
    <row r="3624" customFormat="false" ht="15" hidden="false" customHeight="false" outlineLevel="0" collapsed="false">
      <c r="A3624" s="3" t="s">
        <v>178</v>
      </c>
      <c r="B3624" s="3" t="s">
        <v>24</v>
      </c>
      <c r="C3624" s="3" t="s">
        <v>8</v>
      </c>
      <c r="D3624" s="3" t="s">
        <v>23</v>
      </c>
      <c r="E3624" s="3" t="n">
        <v>66.09</v>
      </c>
      <c r="F3624" s="3" t="n">
        <v>6046231</v>
      </c>
      <c r="G3624" s="3" t="n">
        <v>4</v>
      </c>
      <c r="H3624" s="3" t="n">
        <v>819570.83</v>
      </c>
    </row>
    <row r="3625" customFormat="false" ht="15" hidden="false" customHeight="false" outlineLevel="0" collapsed="false">
      <c r="A3625" s="3" t="s">
        <v>179</v>
      </c>
      <c r="B3625" s="3" t="s">
        <v>24</v>
      </c>
      <c r="C3625" s="3" t="s">
        <v>8</v>
      </c>
      <c r="D3625" s="3" t="s">
        <v>23</v>
      </c>
      <c r="E3625" s="3" t="n">
        <v>67.42</v>
      </c>
      <c r="F3625" s="3" t="n">
        <v>1072318</v>
      </c>
      <c r="G3625" s="3" t="n">
        <v>2</v>
      </c>
      <c r="H3625" s="3" t="n">
        <v>560635.41</v>
      </c>
    </row>
    <row r="3626" customFormat="false" ht="15" hidden="false" customHeight="false" outlineLevel="0" collapsed="false">
      <c r="A3626" s="3" t="s">
        <v>180</v>
      </c>
      <c r="B3626" s="3" t="s">
        <v>24</v>
      </c>
      <c r="C3626" s="3" t="s">
        <v>8</v>
      </c>
      <c r="D3626" s="3" t="s">
        <v>23</v>
      </c>
      <c r="E3626" s="3" t="n">
        <v>66.99</v>
      </c>
      <c r="F3626" s="3" t="n">
        <v>853597</v>
      </c>
      <c r="G3626" s="3" t="n">
        <v>6</v>
      </c>
      <c r="H3626" s="3" t="n">
        <v>1293379.24</v>
      </c>
    </row>
    <row r="3627" customFormat="false" ht="15" hidden="false" customHeight="false" outlineLevel="0" collapsed="false">
      <c r="A3627" s="3" t="s">
        <v>181</v>
      </c>
      <c r="B3627" s="3" t="s">
        <v>24</v>
      </c>
      <c r="C3627" s="3" t="s">
        <v>8</v>
      </c>
      <c r="D3627" s="3" t="s">
        <v>23</v>
      </c>
      <c r="E3627" s="3" t="n">
        <v>63.95</v>
      </c>
      <c r="F3627" s="3" t="n">
        <v>4645991</v>
      </c>
      <c r="G3627" s="3" t="n">
        <v>2</v>
      </c>
      <c r="H3627" s="3" t="n">
        <v>196545.96</v>
      </c>
    </row>
    <row r="3628" customFormat="false" ht="15" hidden="false" customHeight="false" outlineLevel="0" collapsed="false">
      <c r="A3628" s="3" t="s">
        <v>182</v>
      </c>
      <c r="B3628" s="3" t="s">
        <v>24</v>
      </c>
      <c r="C3628" s="3" t="s">
        <v>8</v>
      </c>
      <c r="D3628" s="3" t="s">
        <v>23</v>
      </c>
      <c r="E3628" s="3" t="n">
        <v>63.4</v>
      </c>
      <c r="F3628" s="3" t="n">
        <v>7372480</v>
      </c>
      <c r="G3628" s="3" t="n">
        <v>0</v>
      </c>
      <c r="H3628" s="3" t="n">
        <v>0</v>
      </c>
    </row>
    <row r="3629" customFormat="false" ht="15" hidden="false" customHeight="false" outlineLevel="0" collapsed="false">
      <c r="A3629" s="3" t="s">
        <v>183</v>
      </c>
      <c r="B3629" s="3" t="s">
        <v>24</v>
      </c>
      <c r="C3629" s="3" t="s">
        <v>8</v>
      </c>
      <c r="D3629" s="3" t="s">
        <v>23</v>
      </c>
      <c r="E3629" s="3" t="n">
        <v>63.87</v>
      </c>
      <c r="F3629" s="3" t="n">
        <v>5701894</v>
      </c>
      <c r="G3629" s="3" t="n">
        <v>3</v>
      </c>
      <c r="H3629" s="3" t="n">
        <v>424293.14</v>
      </c>
    </row>
    <row r="3630" customFormat="false" ht="15" hidden="false" customHeight="false" outlineLevel="0" collapsed="false">
      <c r="A3630" s="3" t="s">
        <v>184</v>
      </c>
      <c r="B3630" s="3" t="s">
        <v>24</v>
      </c>
      <c r="C3630" s="3" t="s">
        <v>8</v>
      </c>
      <c r="D3630" s="3" t="s">
        <v>23</v>
      </c>
      <c r="E3630" s="3" t="n">
        <v>63.83</v>
      </c>
      <c r="F3630" s="3" t="n">
        <v>3143913</v>
      </c>
      <c r="G3630" s="3" t="n">
        <v>2</v>
      </c>
      <c r="H3630" s="3" t="n">
        <v>367171.97</v>
      </c>
    </row>
    <row r="3631" customFormat="false" ht="15" hidden="false" customHeight="false" outlineLevel="0" collapsed="false">
      <c r="A3631" s="3" t="s">
        <v>185</v>
      </c>
      <c r="B3631" s="3" t="s">
        <v>24</v>
      </c>
      <c r="C3631" s="3" t="s">
        <v>8</v>
      </c>
      <c r="D3631" s="3" t="s">
        <v>23</v>
      </c>
      <c r="E3631" s="3" t="n">
        <v>62.5</v>
      </c>
      <c r="F3631" s="3" t="n">
        <v>6014139</v>
      </c>
      <c r="G3631" s="3" t="n">
        <v>1</v>
      </c>
      <c r="H3631" s="3" t="n">
        <v>236335.4</v>
      </c>
    </row>
    <row r="3632" customFormat="false" ht="15" hidden="false" customHeight="false" outlineLevel="0" collapsed="false">
      <c r="A3632" s="3" t="s">
        <v>186</v>
      </c>
      <c r="B3632" s="3" t="s">
        <v>24</v>
      </c>
      <c r="C3632" s="3" t="s">
        <v>8</v>
      </c>
      <c r="D3632" s="3" t="s">
        <v>23</v>
      </c>
      <c r="E3632" s="3" t="n">
        <v>61.71</v>
      </c>
      <c r="F3632" s="3" t="n">
        <v>1816271</v>
      </c>
      <c r="G3632" s="3" t="n">
        <v>1</v>
      </c>
      <c r="H3632" s="3" t="n">
        <v>254553.36</v>
      </c>
    </row>
    <row r="3633" customFormat="false" ht="15" hidden="false" customHeight="false" outlineLevel="0" collapsed="false">
      <c r="A3633" s="3" t="s">
        <v>187</v>
      </c>
      <c r="B3633" s="3" t="s">
        <v>24</v>
      </c>
      <c r="C3633" s="3" t="s">
        <v>8</v>
      </c>
      <c r="D3633" s="3" t="s">
        <v>23</v>
      </c>
      <c r="E3633" s="3" t="n">
        <v>63.96</v>
      </c>
      <c r="F3633" s="3" t="n">
        <v>1863409</v>
      </c>
      <c r="G3633" s="3" t="n">
        <v>1</v>
      </c>
      <c r="H3633" s="3" t="n">
        <v>55892.3</v>
      </c>
    </row>
    <row r="3634" customFormat="false" ht="15" hidden="false" customHeight="false" outlineLevel="0" collapsed="false">
      <c r="A3634" s="3" t="s">
        <v>188</v>
      </c>
      <c r="B3634" s="3" t="s">
        <v>24</v>
      </c>
      <c r="C3634" s="3" t="s">
        <v>8</v>
      </c>
      <c r="D3634" s="3" t="s">
        <v>23</v>
      </c>
      <c r="E3634" s="3" t="n">
        <v>62.43</v>
      </c>
      <c r="F3634" s="3" t="n">
        <v>1347401</v>
      </c>
      <c r="G3634" s="3" t="n">
        <v>5</v>
      </c>
      <c r="H3634" s="3" t="n">
        <v>938850.52</v>
      </c>
    </row>
    <row r="3635" customFormat="false" ht="15" hidden="false" customHeight="false" outlineLevel="0" collapsed="false">
      <c r="A3635" s="3" t="s">
        <v>189</v>
      </c>
      <c r="B3635" s="3" t="s">
        <v>24</v>
      </c>
      <c r="C3635" s="3" t="s">
        <v>8</v>
      </c>
      <c r="D3635" s="3" t="s">
        <v>23</v>
      </c>
      <c r="E3635" s="3" t="n">
        <v>63.22</v>
      </c>
      <c r="F3635" s="3" t="n">
        <v>3368751</v>
      </c>
      <c r="G3635" s="3" t="n">
        <v>1</v>
      </c>
      <c r="H3635" s="3" t="n">
        <v>4355.97</v>
      </c>
    </row>
    <row r="3636" customFormat="false" ht="15" hidden="false" customHeight="false" outlineLevel="0" collapsed="false">
      <c r="A3636" s="3" t="s">
        <v>190</v>
      </c>
      <c r="B3636" s="3" t="s">
        <v>24</v>
      </c>
      <c r="C3636" s="3" t="s">
        <v>8</v>
      </c>
      <c r="D3636" s="3" t="s">
        <v>23</v>
      </c>
      <c r="E3636" s="3" t="n">
        <v>64.78</v>
      </c>
      <c r="F3636" s="3" t="n">
        <v>511307</v>
      </c>
      <c r="G3636" s="3" t="n">
        <v>2</v>
      </c>
      <c r="H3636" s="3" t="n">
        <v>272146.58</v>
      </c>
    </row>
    <row r="3637" customFormat="false" ht="15" hidden="false" customHeight="false" outlineLevel="0" collapsed="false">
      <c r="A3637" s="3" t="s">
        <v>191</v>
      </c>
      <c r="B3637" s="3" t="s">
        <v>24</v>
      </c>
      <c r="C3637" s="3" t="s">
        <v>8</v>
      </c>
      <c r="D3637" s="3" t="s">
        <v>23</v>
      </c>
      <c r="E3637" s="3" t="n">
        <v>64.06</v>
      </c>
      <c r="F3637" s="3" t="n">
        <v>7286326</v>
      </c>
      <c r="G3637" s="3" t="n">
        <v>0</v>
      </c>
      <c r="H3637" s="3" t="n">
        <v>0</v>
      </c>
    </row>
    <row r="3638" customFormat="false" ht="15" hidden="false" customHeight="false" outlineLevel="0" collapsed="false">
      <c r="A3638" s="3" t="s">
        <v>192</v>
      </c>
      <c r="B3638" s="3" t="s">
        <v>24</v>
      </c>
      <c r="C3638" s="3" t="s">
        <v>8</v>
      </c>
      <c r="D3638" s="3" t="s">
        <v>23</v>
      </c>
      <c r="E3638" s="3" t="n">
        <v>63.91</v>
      </c>
      <c r="F3638" s="3" t="n">
        <v>4314309</v>
      </c>
      <c r="G3638" s="3" t="n">
        <v>1</v>
      </c>
      <c r="H3638" s="3" t="n">
        <v>111098.82</v>
      </c>
    </row>
    <row r="3639" customFormat="false" ht="15" hidden="false" customHeight="false" outlineLevel="0" collapsed="false">
      <c r="A3639" s="3" t="s">
        <v>193</v>
      </c>
      <c r="B3639" s="3" t="s">
        <v>24</v>
      </c>
      <c r="C3639" s="3" t="s">
        <v>8</v>
      </c>
      <c r="D3639" s="3" t="s">
        <v>23</v>
      </c>
      <c r="E3639" s="3" t="n">
        <v>63.03</v>
      </c>
      <c r="F3639" s="3" t="n">
        <v>6951360</v>
      </c>
      <c r="G3639" s="3" t="n">
        <v>4</v>
      </c>
      <c r="H3639" s="3" t="n">
        <v>549141.9</v>
      </c>
    </row>
    <row r="3640" customFormat="false" ht="15" hidden="false" customHeight="false" outlineLevel="0" collapsed="false">
      <c r="A3640" s="3" t="s">
        <v>194</v>
      </c>
      <c r="B3640" s="3" t="s">
        <v>24</v>
      </c>
      <c r="C3640" s="3" t="s">
        <v>8</v>
      </c>
      <c r="D3640" s="3" t="s">
        <v>23</v>
      </c>
      <c r="E3640" s="3" t="n">
        <v>62.57</v>
      </c>
      <c r="F3640" s="3" t="n">
        <v>3120206</v>
      </c>
      <c r="G3640" s="3" t="n">
        <v>3</v>
      </c>
      <c r="H3640" s="3" t="n">
        <v>380485.18</v>
      </c>
    </row>
    <row r="3641" customFormat="false" ht="15" hidden="false" customHeight="false" outlineLevel="0" collapsed="false">
      <c r="A3641" s="3" t="s">
        <v>195</v>
      </c>
      <c r="B3641" s="3" t="s">
        <v>24</v>
      </c>
      <c r="C3641" s="3" t="s">
        <v>8</v>
      </c>
      <c r="D3641" s="3" t="s">
        <v>23</v>
      </c>
      <c r="E3641" s="3" t="n">
        <v>60.85</v>
      </c>
      <c r="F3641" s="3" t="n">
        <v>5179355</v>
      </c>
      <c r="G3641" s="3" t="n">
        <v>1</v>
      </c>
      <c r="H3641" s="3" t="n">
        <v>49767.84</v>
      </c>
    </row>
    <row r="3642" customFormat="false" ht="15" hidden="false" customHeight="false" outlineLevel="0" collapsed="false">
      <c r="A3642" s="3" t="s">
        <v>196</v>
      </c>
      <c r="B3642" s="3" t="s">
        <v>24</v>
      </c>
      <c r="C3642" s="3" t="s">
        <v>8</v>
      </c>
      <c r="D3642" s="3" t="s">
        <v>23</v>
      </c>
      <c r="E3642" s="3" t="n">
        <v>59.43</v>
      </c>
      <c r="F3642" s="3" t="n">
        <v>2069023</v>
      </c>
      <c r="G3642" s="3" t="n">
        <v>2</v>
      </c>
      <c r="H3642" s="3" t="n">
        <v>410207.5</v>
      </c>
    </row>
    <row r="3643" customFormat="false" ht="15" hidden="false" customHeight="false" outlineLevel="0" collapsed="false">
      <c r="A3643" s="3" t="s">
        <v>197</v>
      </c>
      <c r="B3643" s="3" t="s">
        <v>24</v>
      </c>
      <c r="C3643" s="3" t="s">
        <v>8</v>
      </c>
      <c r="D3643" s="3" t="s">
        <v>23</v>
      </c>
      <c r="E3643" s="3" t="n">
        <v>60.82</v>
      </c>
      <c r="F3643" s="3" t="n">
        <v>7409614</v>
      </c>
      <c r="G3643" s="3" t="n">
        <v>0</v>
      </c>
      <c r="H3643" s="3" t="n">
        <v>0</v>
      </c>
    </row>
    <row r="3644" customFormat="false" ht="15" hidden="false" customHeight="false" outlineLevel="0" collapsed="false">
      <c r="A3644" s="3" t="s">
        <v>198</v>
      </c>
      <c r="B3644" s="3" t="s">
        <v>24</v>
      </c>
      <c r="C3644" s="3" t="s">
        <v>8</v>
      </c>
      <c r="D3644" s="3" t="s">
        <v>23</v>
      </c>
      <c r="E3644" s="3" t="n">
        <v>60.37</v>
      </c>
      <c r="F3644" s="3" t="n">
        <v>3190195</v>
      </c>
      <c r="G3644" s="3" t="n">
        <v>4</v>
      </c>
      <c r="H3644" s="3" t="n">
        <v>567279.38</v>
      </c>
    </row>
    <row r="3645" customFormat="false" ht="15" hidden="false" customHeight="false" outlineLevel="0" collapsed="false">
      <c r="A3645" s="3" t="s">
        <v>199</v>
      </c>
      <c r="B3645" s="3" t="s">
        <v>24</v>
      </c>
      <c r="C3645" s="3" t="s">
        <v>8</v>
      </c>
      <c r="D3645" s="3" t="s">
        <v>23</v>
      </c>
      <c r="E3645" s="3" t="n">
        <v>61.05</v>
      </c>
      <c r="F3645" s="3" t="n">
        <v>6571409</v>
      </c>
      <c r="G3645" s="3" t="n">
        <v>1</v>
      </c>
      <c r="H3645" s="3" t="n">
        <v>30788.63</v>
      </c>
    </row>
    <row r="3646" customFormat="false" ht="15" hidden="false" customHeight="false" outlineLevel="0" collapsed="false">
      <c r="A3646" s="3" t="s">
        <v>200</v>
      </c>
      <c r="B3646" s="3" t="s">
        <v>24</v>
      </c>
      <c r="C3646" s="3" t="s">
        <v>8</v>
      </c>
      <c r="D3646" s="3" t="s">
        <v>23</v>
      </c>
      <c r="E3646" s="3" t="n">
        <v>62.01</v>
      </c>
      <c r="F3646" s="3" t="n">
        <v>7455848</v>
      </c>
      <c r="G3646" s="3" t="n">
        <v>0</v>
      </c>
      <c r="H3646" s="3" t="n">
        <v>0</v>
      </c>
    </row>
    <row r="3647" customFormat="false" ht="15" hidden="false" customHeight="false" outlineLevel="0" collapsed="false">
      <c r="A3647" s="3" t="s">
        <v>201</v>
      </c>
      <c r="B3647" s="3" t="s">
        <v>24</v>
      </c>
      <c r="C3647" s="3" t="s">
        <v>8</v>
      </c>
      <c r="D3647" s="3" t="s">
        <v>23</v>
      </c>
      <c r="E3647" s="3" t="n">
        <v>62.58</v>
      </c>
      <c r="F3647" s="3" t="n">
        <v>6264536</v>
      </c>
      <c r="G3647" s="3" t="n">
        <v>3</v>
      </c>
      <c r="H3647" s="3" t="n">
        <v>557981.7</v>
      </c>
    </row>
    <row r="3648" customFormat="false" ht="15" hidden="false" customHeight="false" outlineLevel="0" collapsed="false">
      <c r="A3648" s="3" t="s">
        <v>202</v>
      </c>
      <c r="B3648" s="3" t="s">
        <v>24</v>
      </c>
      <c r="C3648" s="3" t="s">
        <v>8</v>
      </c>
      <c r="D3648" s="3" t="s">
        <v>23</v>
      </c>
      <c r="E3648" s="3" t="n">
        <v>63.36</v>
      </c>
      <c r="F3648" s="3" t="n">
        <v>6180881</v>
      </c>
      <c r="G3648" s="3" t="n">
        <v>4</v>
      </c>
      <c r="H3648" s="3" t="n">
        <v>656011.63</v>
      </c>
    </row>
    <row r="3649" customFormat="false" ht="15" hidden="false" customHeight="false" outlineLevel="0" collapsed="false">
      <c r="A3649" s="3" t="s">
        <v>203</v>
      </c>
      <c r="B3649" s="3" t="s">
        <v>24</v>
      </c>
      <c r="C3649" s="3" t="s">
        <v>8</v>
      </c>
      <c r="D3649" s="3" t="s">
        <v>23</v>
      </c>
      <c r="E3649" s="3" t="n">
        <v>63.03</v>
      </c>
      <c r="F3649" s="3" t="n">
        <v>1656269</v>
      </c>
      <c r="G3649" s="3" t="n">
        <v>3</v>
      </c>
      <c r="H3649" s="3" t="n">
        <v>520867.14</v>
      </c>
    </row>
    <row r="3650" customFormat="false" ht="15" hidden="false" customHeight="false" outlineLevel="0" collapsed="false">
      <c r="A3650" s="3" t="s">
        <v>204</v>
      </c>
      <c r="B3650" s="3" t="s">
        <v>24</v>
      </c>
      <c r="C3650" s="3" t="s">
        <v>8</v>
      </c>
      <c r="D3650" s="3" t="s">
        <v>23</v>
      </c>
      <c r="E3650" s="3" t="n">
        <v>61.97</v>
      </c>
      <c r="F3650" s="3" t="n">
        <v>5480602</v>
      </c>
      <c r="G3650" s="3" t="n">
        <v>2</v>
      </c>
      <c r="H3650" s="3" t="n">
        <v>114594.89</v>
      </c>
    </row>
    <row r="3651" customFormat="false" ht="15" hidden="false" customHeight="false" outlineLevel="0" collapsed="false">
      <c r="A3651" s="3" t="s">
        <v>205</v>
      </c>
      <c r="B3651" s="3" t="s">
        <v>24</v>
      </c>
      <c r="C3651" s="3" t="s">
        <v>8</v>
      </c>
      <c r="D3651" s="3" t="s">
        <v>23</v>
      </c>
      <c r="E3651" s="3" t="n">
        <v>62.31</v>
      </c>
      <c r="F3651" s="3" t="n">
        <v>4357790</v>
      </c>
      <c r="G3651" s="3" t="n">
        <v>4</v>
      </c>
      <c r="H3651" s="3" t="n">
        <v>531273.55</v>
      </c>
    </row>
    <row r="3652" customFormat="false" ht="15" hidden="false" customHeight="false" outlineLevel="0" collapsed="false">
      <c r="A3652" s="3" t="s">
        <v>206</v>
      </c>
      <c r="B3652" s="3" t="s">
        <v>24</v>
      </c>
      <c r="C3652" s="3" t="s">
        <v>8</v>
      </c>
      <c r="D3652" s="3" t="s">
        <v>23</v>
      </c>
      <c r="E3652" s="3" t="n">
        <v>62.24</v>
      </c>
      <c r="F3652" s="3" t="n">
        <v>2035720</v>
      </c>
      <c r="G3652" s="3" t="n">
        <v>1</v>
      </c>
      <c r="H3652" s="3" t="n">
        <v>164026.24</v>
      </c>
    </row>
    <row r="3653" customFormat="false" ht="15" hidden="false" customHeight="false" outlineLevel="0" collapsed="false">
      <c r="A3653" s="3" t="s">
        <v>207</v>
      </c>
      <c r="B3653" s="3" t="s">
        <v>24</v>
      </c>
      <c r="C3653" s="3" t="s">
        <v>8</v>
      </c>
      <c r="D3653" s="3" t="s">
        <v>23</v>
      </c>
      <c r="E3653" s="3" t="n">
        <v>63.55</v>
      </c>
      <c r="F3653" s="3" t="n">
        <v>4508245</v>
      </c>
      <c r="G3653" s="3" t="n">
        <v>1</v>
      </c>
      <c r="H3653" s="3" t="n">
        <v>253271.22</v>
      </c>
    </row>
    <row r="3654" customFormat="false" ht="15" hidden="false" customHeight="false" outlineLevel="0" collapsed="false">
      <c r="A3654" s="3" t="s">
        <v>208</v>
      </c>
      <c r="B3654" s="3" t="s">
        <v>24</v>
      </c>
      <c r="C3654" s="3" t="s">
        <v>8</v>
      </c>
      <c r="D3654" s="3" t="s">
        <v>23</v>
      </c>
      <c r="E3654" s="3" t="n">
        <v>64.62</v>
      </c>
      <c r="F3654" s="3" t="n">
        <v>6641915</v>
      </c>
      <c r="G3654" s="3" t="n">
        <v>2</v>
      </c>
      <c r="H3654" s="3" t="n">
        <v>370611.92</v>
      </c>
    </row>
    <row r="3655" customFormat="false" ht="15" hidden="false" customHeight="false" outlineLevel="0" collapsed="false">
      <c r="A3655" s="3" t="s">
        <v>209</v>
      </c>
      <c r="B3655" s="3" t="s">
        <v>24</v>
      </c>
      <c r="C3655" s="3" t="s">
        <v>8</v>
      </c>
      <c r="D3655" s="3" t="s">
        <v>23</v>
      </c>
      <c r="E3655" s="3" t="n">
        <v>66.61</v>
      </c>
      <c r="F3655" s="3" t="n">
        <v>3290848</v>
      </c>
      <c r="G3655" s="3" t="n">
        <v>0</v>
      </c>
      <c r="H3655" s="3" t="n">
        <v>0</v>
      </c>
    </row>
    <row r="3656" customFormat="false" ht="15" hidden="false" customHeight="false" outlineLevel="0" collapsed="false">
      <c r="A3656" s="3" t="s">
        <v>210</v>
      </c>
      <c r="B3656" s="3" t="s">
        <v>24</v>
      </c>
      <c r="C3656" s="3" t="s">
        <v>8</v>
      </c>
      <c r="D3656" s="3" t="s">
        <v>23</v>
      </c>
      <c r="E3656" s="3" t="n">
        <v>67.81</v>
      </c>
      <c r="F3656" s="3" t="n">
        <v>5834215</v>
      </c>
      <c r="G3656" s="3" t="n">
        <v>2</v>
      </c>
      <c r="H3656" s="3" t="n">
        <v>381680.27</v>
      </c>
    </row>
    <row r="3657" customFormat="false" ht="15" hidden="false" customHeight="false" outlineLevel="0" collapsed="false">
      <c r="A3657" s="3" t="s">
        <v>211</v>
      </c>
      <c r="B3657" s="3" t="s">
        <v>24</v>
      </c>
      <c r="C3657" s="3" t="s">
        <v>8</v>
      </c>
      <c r="D3657" s="3" t="s">
        <v>23</v>
      </c>
      <c r="E3657" s="3" t="n">
        <v>65.45</v>
      </c>
      <c r="F3657" s="3" t="n">
        <v>2734656</v>
      </c>
      <c r="G3657" s="3" t="n">
        <v>0</v>
      </c>
      <c r="H3657" s="3" t="n">
        <v>0</v>
      </c>
    </row>
    <row r="3658" customFormat="false" ht="15" hidden="false" customHeight="false" outlineLevel="0" collapsed="false">
      <c r="A3658" s="3" t="s">
        <v>212</v>
      </c>
      <c r="B3658" s="3" t="s">
        <v>24</v>
      </c>
      <c r="C3658" s="3" t="s">
        <v>8</v>
      </c>
      <c r="D3658" s="3" t="s">
        <v>23</v>
      </c>
      <c r="E3658" s="3" t="n">
        <v>64.91</v>
      </c>
      <c r="F3658" s="3" t="n">
        <v>2950374</v>
      </c>
      <c r="G3658" s="3" t="n">
        <v>1</v>
      </c>
      <c r="H3658" s="3" t="n">
        <v>27915.03</v>
      </c>
    </row>
    <row r="3659" customFormat="false" ht="15" hidden="false" customHeight="false" outlineLevel="0" collapsed="false">
      <c r="A3659" s="3" t="s">
        <v>213</v>
      </c>
      <c r="B3659" s="3" t="s">
        <v>24</v>
      </c>
      <c r="C3659" s="3" t="s">
        <v>8</v>
      </c>
      <c r="D3659" s="3" t="s">
        <v>23</v>
      </c>
      <c r="E3659" s="3" t="n">
        <v>64.56</v>
      </c>
      <c r="F3659" s="3" t="n">
        <v>6776151</v>
      </c>
      <c r="G3659" s="3" t="n">
        <v>1</v>
      </c>
      <c r="H3659" s="3" t="n">
        <v>5679.52</v>
      </c>
    </row>
    <row r="3660" customFormat="false" ht="15" hidden="false" customHeight="false" outlineLevel="0" collapsed="false">
      <c r="A3660" s="3" t="s">
        <v>214</v>
      </c>
      <c r="B3660" s="3" t="s">
        <v>24</v>
      </c>
      <c r="C3660" s="3" t="s">
        <v>8</v>
      </c>
      <c r="D3660" s="3" t="s">
        <v>23</v>
      </c>
      <c r="E3660" s="3" t="n">
        <v>64.45</v>
      </c>
      <c r="F3660" s="3" t="n">
        <v>7460514</v>
      </c>
      <c r="G3660" s="3" t="n">
        <v>2</v>
      </c>
      <c r="H3660" s="3" t="n">
        <v>308256.04</v>
      </c>
    </row>
    <row r="3661" customFormat="false" ht="15" hidden="false" customHeight="false" outlineLevel="0" collapsed="false">
      <c r="A3661" s="3" t="s">
        <v>215</v>
      </c>
      <c r="B3661" s="3" t="s">
        <v>24</v>
      </c>
      <c r="C3661" s="3" t="s">
        <v>8</v>
      </c>
      <c r="D3661" s="3" t="s">
        <v>23</v>
      </c>
      <c r="E3661" s="3" t="n">
        <v>65.66</v>
      </c>
      <c r="F3661" s="3" t="n">
        <v>4405857</v>
      </c>
      <c r="G3661" s="3" t="n">
        <v>4</v>
      </c>
      <c r="H3661" s="3" t="n">
        <v>335416.27</v>
      </c>
    </row>
    <row r="3662" customFormat="false" ht="15" hidden="false" customHeight="false" outlineLevel="0" collapsed="false">
      <c r="A3662" s="3" t="s">
        <v>216</v>
      </c>
      <c r="B3662" s="3" t="s">
        <v>24</v>
      </c>
      <c r="C3662" s="3" t="s">
        <v>8</v>
      </c>
      <c r="D3662" s="3" t="s">
        <v>23</v>
      </c>
      <c r="E3662" s="3" t="n">
        <v>64.98</v>
      </c>
      <c r="F3662" s="3" t="n">
        <v>2613267</v>
      </c>
      <c r="G3662" s="3" t="n">
        <v>5</v>
      </c>
      <c r="H3662" s="3" t="n">
        <v>742622.58</v>
      </c>
    </row>
    <row r="3663" customFormat="false" ht="15" hidden="false" customHeight="false" outlineLevel="0" collapsed="false">
      <c r="A3663" s="3" t="s">
        <v>217</v>
      </c>
      <c r="B3663" s="3" t="s">
        <v>24</v>
      </c>
      <c r="C3663" s="3" t="s">
        <v>8</v>
      </c>
      <c r="D3663" s="3" t="s">
        <v>23</v>
      </c>
      <c r="E3663" s="3" t="n">
        <v>66.35</v>
      </c>
      <c r="F3663" s="3" t="n">
        <v>1469758</v>
      </c>
      <c r="G3663" s="3" t="n">
        <v>1</v>
      </c>
      <c r="H3663" s="3" t="n">
        <v>76593.4</v>
      </c>
    </row>
    <row r="3664" customFormat="false" ht="15" hidden="false" customHeight="false" outlineLevel="0" collapsed="false">
      <c r="A3664" s="3" t="s">
        <v>218</v>
      </c>
      <c r="B3664" s="3" t="s">
        <v>24</v>
      </c>
      <c r="C3664" s="3" t="s">
        <v>8</v>
      </c>
      <c r="D3664" s="3" t="s">
        <v>23</v>
      </c>
      <c r="E3664" s="3" t="n">
        <v>64.93</v>
      </c>
      <c r="F3664" s="3" t="n">
        <v>5861442</v>
      </c>
      <c r="G3664" s="3" t="n">
        <v>3</v>
      </c>
      <c r="H3664" s="3" t="n">
        <v>518490.32</v>
      </c>
    </row>
    <row r="3665" customFormat="false" ht="15" hidden="false" customHeight="false" outlineLevel="0" collapsed="false">
      <c r="A3665" s="3" t="s">
        <v>219</v>
      </c>
      <c r="B3665" s="3" t="s">
        <v>24</v>
      </c>
      <c r="C3665" s="3" t="s">
        <v>8</v>
      </c>
      <c r="D3665" s="3" t="s">
        <v>23</v>
      </c>
      <c r="E3665" s="3" t="n">
        <v>64.36</v>
      </c>
      <c r="F3665" s="3" t="n">
        <v>979728</v>
      </c>
      <c r="G3665" s="3" t="n">
        <v>2</v>
      </c>
      <c r="H3665" s="3" t="n">
        <v>426325.57</v>
      </c>
    </row>
    <row r="3666" customFormat="false" ht="15" hidden="false" customHeight="false" outlineLevel="0" collapsed="false">
      <c r="A3666" s="3" t="s">
        <v>220</v>
      </c>
      <c r="B3666" s="3" t="s">
        <v>24</v>
      </c>
      <c r="C3666" s="3" t="s">
        <v>8</v>
      </c>
      <c r="D3666" s="3" t="s">
        <v>23</v>
      </c>
      <c r="E3666" s="3" t="n">
        <v>64.64</v>
      </c>
      <c r="F3666" s="3" t="n">
        <v>6468782</v>
      </c>
      <c r="G3666" s="3" t="n">
        <v>3</v>
      </c>
      <c r="H3666" s="3" t="n">
        <v>649532.03</v>
      </c>
    </row>
    <row r="3667" customFormat="false" ht="15" hidden="false" customHeight="false" outlineLevel="0" collapsed="false">
      <c r="A3667" s="3" t="s">
        <v>221</v>
      </c>
      <c r="B3667" s="3" t="s">
        <v>24</v>
      </c>
      <c r="C3667" s="3" t="s">
        <v>8</v>
      </c>
      <c r="D3667" s="3" t="s">
        <v>23</v>
      </c>
      <c r="E3667" s="3" t="n">
        <v>66.11</v>
      </c>
      <c r="F3667" s="3" t="n">
        <v>6964042</v>
      </c>
      <c r="G3667" s="3" t="n">
        <v>0</v>
      </c>
      <c r="H3667" s="3" t="n">
        <v>0</v>
      </c>
    </row>
    <row r="3668" customFormat="false" ht="15" hidden="false" customHeight="false" outlineLevel="0" collapsed="false">
      <c r="A3668" s="3" t="s">
        <v>222</v>
      </c>
      <c r="B3668" s="3" t="s">
        <v>24</v>
      </c>
      <c r="C3668" s="3" t="s">
        <v>8</v>
      </c>
      <c r="D3668" s="3" t="s">
        <v>23</v>
      </c>
      <c r="E3668" s="3" t="n">
        <v>67.4</v>
      </c>
      <c r="F3668" s="3" t="n">
        <v>3848851</v>
      </c>
      <c r="G3668" s="3" t="n">
        <v>3</v>
      </c>
      <c r="H3668" s="3" t="n">
        <v>411231.2</v>
      </c>
    </row>
    <row r="3669" customFormat="false" ht="15" hidden="false" customHeight="false" outlineLevel="0" collapsed="false">
      <c r="A3669" s="3" t="s">
        <v>223</v>
      </c>
      <c r="B3669" s="3" t="s">
        <v>24</v>
      </c>
      <c r="C3669" s="3" t="s">
        <v>8</v>
      </c>
      <c r="D3669" s="3" t="s">
        <v>23</v>
      </c>
      <c r="E3669" s="3" t="n">
        <v>67.99</v>
      </c>
      <c r="F3669" s="3" t="n">
        <v>5679910</v>
      </c>
      <c r="G3669" s="3" t="n">
        <v>2</v>
      </c>
      <c r="H3669" s="3" t="n">
        <v>429117.44</v>
      </c>
    </row>
    <row r="3670" customFormat="false" ht="15" hidden="false" customHeight="false" outlineLevel="0" collapsed="false">
      <c r="A3670" s="3" t="s">
        <v>224</v>
      </c>
      <c r="B3670" s="3" t="s">
        <v>24</v>
      </c>
      <c r="C3670" s="3" t="s">
        <v>8</v>
      </c>
      <c r="D3670" s="3" t="s">
        <v>23</v>
      </c>
      <c r="E3670" s="3" t="n">
        <v>66.91</v>
      </c>
      <c r="F3670" s="3" t="n">
        <v>1331702</v>
      </c>
      <c r="G3670" s="3" t="n">
        <v>2</v>
      </c>
      <c r="H3670" s="3" t="n">
        <v>96066.65</v>
      </c>
    </row>
    <row r="3671" customFormat="false" ht="15" hidden="false" customHeight="false" outlineLevel="0" collapsed="false">
      <c r="A3671" s="3" t="s">
        <v>225</v>
      </c>
      <c r="B3671" s="3" t="s">
        <v>24</v>
      </c>
      <c r="C3671" s="3" t="s">
        <v>8</v>
      </c>
      <c r="D3671" s="3" t="s">
        <v>23</v>
      </c>
      <c r="E3671" s="3" t="n">
        <v>66.55</v>
      </c>
      <c r="F3671" s="3" t="n">
        <v>5661416</v>
      </c>
      <c r="G3671" s="3" t="n">
        <v>2</v>
      </c>
      <c r="H3671" s="3" t="n">
        <v>535148.44</v>
      </c>
    </row>
    <row r="3672" customFormat="false" ht="15" hidden="false" customHeight="false" outlineLevel="0" collapsed="false">
      <c r="A3672" s="3" t="s">
        <v>226</v>
      </c>
      <c r="B3672" s="3" t="s">
        <v>24</v>
      </c>
      <c r="C3672" s="3" t="s">
        <v>8</v>
      </c>
      <c r="D3672" s="3" t="s">
        <v>23</v>
      </c>
      <c r="E3672" s="3" t="n">
        <v>66.45</v>
      </c>
      <c r="F3672" s="3" t="n">
        <v>7521846</v>
      </c>
      <c r="G3672" s="3" t="n">
        <v>3</v>
      </c>
      <c r="H3672" s="3" t="n">
        <v>124186.03</v>
      </c>
    </row>
    <row r="3673" customFormat="false" ht="15" hidden="false" customHeight="false" outlineLevel="0" collapsed="false">
      <c r="A3673" s="3" t="s">
        <v>227</v>
      </c>
      <c r="B3673" s="3" t="s">
        <v>24</v>
      </c>
      <c r="C3673" s="3" t="s">
        <v>8</v>
      </c>
      <c r="D3673" s="3" t="s">
        <v>23</v>
      </c>
      <c r="E3673" s="3" t="n">
        <v>66.46</v>
      </c>
      <c r="F3673" s="3" t="n">
        <v>528866</v>
      </c>
      <c r="G3673" s="3" t="n">
        <v>3</v>
      </c>
      <c r="H3673" s="3" t="n">
        <v>283267.58</v>
      </c>
    </row>
    <row r="3674" customFormat="false" ht="15" hidden="false" customHeight="false" outlineLevel="0" collapsed="false">
      <c r="A3674" s="3" t="s">
        <v>228</v>
      </c>
      <c r="B3674" s="3" t="s">
        <v>24</v>
      </c>
      <c r="C3674" s="3" t="s">
        <v>8</v>
      </c>
      <c r="D3674" s="3" t="s">
        <v>23</v>
      </c>
      <c r="E3674" s="3" t="n">
        <v>65.01</v>
      </c>
      <c r="F3674" s="3" t="n">
        <v>2332038</v>
      </c>
      <c r="G3674" s="3" t="n">
        <v>5</v>
      </c>
      <c r="H3674" s="3" t="n">
        <v>586430.73</v>
      </c>
    </row>
    <row r="3675" customFormat="false" ht="15" hidden="false" customHeight="false" outlineLevel="0" collapsed="false">
      <c r="A3675" s="3" t="s">
        <v>229</v>
      </c>
      <c r="B3675" s="3" t="s">
        <v>24</v>
      </c>
      <c r="C3675" s="3" t="s">
        <v>8</v>
      </c>
      <c r="D3675" s="3" t="s">
        <v>23</v>
      </c>
      <c r="E3675" s="3" t="n">
        <v>64.19</v>
      </c>
      <c r="F3675" s="3" t="n">
        <v>1713791</v>
      </c>
      <c r="G3675" s="3" t="n">
        <v>3</v>
      </c>
      <c r="H3675" s="3" t="n">
        <v>592292.41</v>
      </c>
    </row>
    <row r="3676" customFormat="false" ht="15" hidden="false" customHeight="false" outlineLevel="0" collapsed="false">
      <c r="A3676" s="3" t="s">
        <v>230</v>
      </c>
      <c r="B3676" s="3" t="s">
        <v>24</v>
      </c>
      <c r="C3676" s="3" t="s">
        <v>8</v>
      </c>
      <c r="D3676" s="3" t="s">
        <v>23</v>
      </c>
      <c r="E3676" s="3" t="n">
        <v>64.07</v>
      </c>
      <c r="F3676" s="3" t="n">
        <v>6337650</v>
      </c>
      <c r="G3676" s="3" t="n">
        <v>0</v>
      </c>
      <c r="H3676" s="3" t="n">
        <v>0</v>
      </c>
    </row>
    <row r="3677" customFormat="false" ht="15" hidden="false" customHeight="false" outlineLevel="0" collapsed="false">
      <c r="A3677" s="3" t="s">
        <v>231</v>
      </c>
      <c r="B3677" s="3" t="s">
        <v>24</v>
      </c>
      <c r="C3677" s="3" t="s">
        <v>8</v>
      </c>
      <c r="D3677" s="3" t="s">
        <v>23</v>
      </c>
      <c r="E3677" s="3" t="n">
        <v>64.14</v>
      </c>
      <c r="F3677" s="3" t="n">
        <v>6669762</v>
      </c>
      <c r="G3677" s="3" t="n">
        <v>5</v>
      </c>
      <c r="H3677" s="3" t="n">
        <v>1112132.7</v>
      </c>
    </row>
    <row r="3678" customFormat="false" ht="15" hidden="false" customHeight="false" outlineLevel="0" collapsed="false">
      <c r="A3678" s="3" t="s">
        <v>232</v>
      </c>
      <c r="B3678" s="3" t="s">
        <v>24</v>
      </c>
      <c r="C3678" s="3" t="s">
        <v>8</v>
      </c>
      <c r="D3678" s="3" t="s">
        <v>23</v>
      </c>
      <c r="E3678" s="3" t="n">
        <v>63.76</v>
      </c>
      <c r="F3678" s="3" t="n">
        <v>1829828</v>
      </c>
      <c r="G3678" s="3" t="n">
        <v>4</v>
      </c>
      <c r="H3678" s="3" t="n">
        <v>947185.22</v>
      </c>
    </row>
    <row r="3679" customFormat="false" ht="15" hidden="false" customHeight="false" outlineLevel="0" collapsed="false">
      <c r="A3679" s="3" t="s">
        <v>233</v>
      </c>
      <c r="B3679" s="3" t="s">
        <v>24</v>
      </c>
      <c r="C3679" s="3" t="s">
        <v>8</v>
      </c>
      <c r="D3679" s="3" t="s">
        <v>23</v>
      </c>
      <c r="E3679" s="3" t="n">
        <v>61.52</v>
      </c>
      <c r="F3679" s="3" t="n">
        <v>5548812</v>
      </c>
      <c r="G3679" s="3" t="n">
        <v>1</v>
      </c>
      <c r="H3679" s="3" t="n">
        <v>30598.24</v>
      </c>
    </row>
    <row r="3680" customFormat="false" ht="15" hidden="false" customHeight="false" outlineLevel="0" collapsed="false">
      <c r="A3680" s="3" t="s">
        <v>234</v>
      </c>
      <c r="B3680" s="3" t="s">
        <v>24</v>
      </c>
      <c r="C3680" s="3" t="s">
        <v>8</v>
      </c>
      <c r="D3680" s="3" t="s">
        <v>23</v>
      </c>
      <c r="E3680" s="3" t="n">
        <v>60.75</v>
      </c>
      <c r="F3680" s="3" t="n">
        <v>3556317</v>
      </c>
      <c r="G3680" s="3" t="n">
        <v>3</v>
      </c>
      <c r="H3680" s="3" t="n">
        <v>413922.33</v>
      </c>
    </row>
    <row r="3681" customFormat="false" ht="15" hidden="false" customHeight="false" outlineLevel="0" collapsed="false">
      <c r="A3681" s="3" t="s">
        <v>235</v>
      </c>
      <c r="B3681" s="3" t="s">
        <v>24</v>
      </c>
      <c r="C3681" s="3" t="s">
        <v>8</v>
      </c>
      <c r="D3681" s="3" t="s">
        <v>23</v>
      </c>
      <c r="E3681" s="3" t="n">
        <v>60.76</v>
      </c>
      <c r="F3681" s="3" t="n">
        <v>7347882</v>
      </c>
      <c r="G3681" s="3" t="n">
        <v>1</v>
      </c>
      <c r="H3681" s="3" t="n">
        <v>136999.9</v>
      </c>
    </row>
    <row r="3682" customFormat="false" ht="15" hidden="false" customHeight="false" outlineLevel="0" collapsed="false">
      <c r="A3682" s="3" t="s">
        <v>236</v>
      </c>
      <c r="B3682" s="3" t="s">
        <v>24</v>
      </c>
      <c r="C3682" s="3" t="s">
        <v>8</v>
      </c>
      <c r="D3682" s="3" t="s">
        <v>23</v>
      </c>
      <c r="E3682" s="3" t="n">
        <v>59.49</v>
      </c>
      <c r="F3682" s="3" t="n">
        <v>3911568</v>
      </c>
      <c r="G3682" s="3" t="n">
        <v>1</v>
      </c>
      <c r="H3682" s="3" t="n">
        <v>266620.64</v>
      </c>
    </row>
    <row r="3683" customFormat="false" ht="15" hidden="false" customHeight="false" outlineLevel="0" collapsed="false">
      <c r="A3683" s="3" t="s">
        <v>237</v>
      </c>
      <c r="B3683" s="3" t="s">
        <v>24</v>
      </c>
      <c r="C3683" s="3" t="s">
        <v>8</v>
      </c>
      <c r="D3683" s="3" t="s">
        <v>23</v>
      </c>
      <c r="E3683" s="3" t="n">
        <v>59.53</v>
      </c>
      <c r="F3683" s="3" t="n">
        <v>1924039</v>
      </c>
      <c r="G3683" s="3" t="n">
        <v>0</v>
      </c>
      <c r="H3683" s="3" t="n">
        <v>0</v>
      </c>
    </row>
    <row r="3684" customFormat="false" ht="15" hidden="false" customHeight="false" outlineLevel="0" collapsed="false">
      <c r="A3684" s="3" t="s">
        <v>238</v>
      </c>
      <c r="B3684" s="3" t="s">
        <v>24</v>
      </c>
      <c r="C3684" s="3" t="s">
        <v>8</v>
      </c>
      <c r="D3684" s="3" t="s">
        <v>23</v>
      </c>
      <c r="E3684" s="3" t="n">
        <v>60.92</v>
      </c>
      <c r="F3684" s="3" t="n">
        <v>2192066</v>
      </c>
      <c r="G3684" s="3" t="n">
        <v>3</v>
      </c>
      <c r="H3684" s="3" t="n">
        <v>332749.59</v>
      </c>
    </row>
    <row r="3685" customFormat="false" ht="15" hidden="false" customHeight="false" outlineLevel="0" collapsed="false">
      <c r="A3685" s="3" t="s">
        <v>239</v>
      </c>
      <c r="B3685" s="3" t="s">
        <v>24</v>
      </c>
      <c r="C3685" s="3" t="s">
        <v>8</v>
      </c>
      <c r="D3685" s="3" t="s">
        <v>23</v>
      </c>
      <c r="E3685" s="3" t="n">
        <v>60.56</v>
      </c>
      <c r="F3685" s="3" t="n">
        <v>3119957</v>
      </c>
      <c r="G3685" s="3" t="n">
        <v>2</v>
      </c>
      <c r="H3685" s="3" t="n">
        <v>345317.34</v>
      </c>
    </row>
    <row r="3686" customFormat="false" ht="15" hidden="false" customHeight="false" outlineLevel="0" collapsed="false">
      <c r="A3686" s="3" t="s">
        <v>240</v>
      </c>
      <c r="B3686" s="3" t="s">
        <v>24</v>
      </c>
      <c r="C3686" s="3" t="s">
        <v>8</v>
      </c>
      <c r="D3686" s="3" t="s">
        <v>23</v>
      </c>
      <c r="E3686" s="3" t="n">
        <v>60.27</v>
      </c>
      <c r="F3686" s="3" t="n">
        <v>974755</v>
      </c>
      <c r="G3686" s="3" t="n">
        <v>2</v>
      </c>
      <c r="H3686" s="3" t="n">
        <v>204985.72</v>
      </c>
    </row>
    <row r="3687" customFormat="false" ht="15" hidden="false" customHeight="false" outlineLevel="0" collapsed="false">
      <c r="A3687" s="3" t="s">
        <v>241</v>
      </c>
      <c r="B3687" s="3" t="s">
        <v>24</v>
      </c>
      <c r="C3687" s="3" t="s">
        <v>8</v>
      </c>
      <c r="D3687" s="3" t="s">
        <v>23</v>
      </c>
      <c r="E3687" s="3" t="n">
        <v>58.61</v>
      </c>
      <c r="F3687" s="3" t="n">
        <v>7645006</v>
      </c>
      <c r="G3687" s="3" t="n">
        <v>2</v>
      </c>
      <c r="H3687" s="3" t="n">
        <v>403079.13</v>
      </c>
    </row>
    <row r="3688" customFormat="false" ht="15" hidden="false" customHeight="false" outlineLevel="0" collapsed="false">
      <c r="A3688" s="3" t="s">
        <v>242</v>
      </c>
      <c r="B3688" s="3" t="s">
        <v>24</v>
      </c>
      <c r="C3688" s="3" t="s">
        <v>8</v>
      </c>
      <c r="D3688" s="3" t="s">
        <v>23</v>
      </c>
      <c r="E3688" s="3" t="n">
        <v>58.88</v>
      </c>
      <c r="F3688" s="3" t="n">
        <v>3668689</v>
      </c>
      <c r="G3688" s="3" t="n">
        <v>1</v>
      </c>
      <c r="H3688" s="3" t="n">
        <v>31982.7</v>
      </c>
    </row>
    <row r="3689" customFormat="false" ht="15" hidden="false" customHeight="false" outlineLevel="0" collapsed="false">
      <c r="A3689" s="3" t="s">
        <v>243</v>
      </c>
      <c r="B3689" s="3" t="s">
        <v>24</v>
      </c>
      <c r="C3689" s="3" t="s">
        <v>8</v>
      </c>
      <c r="D3689" s="3" t="s">
        <v>23</v>
      </c>
      <c r="E3689" s="3" t="n">
        <v>58.2</v>
      </c>
      <c r="F3689" s="3" t="n">
        <v>4536696</v>
      </c>
      <c r="G3689" s="3" t="n">
        <v>3</v>
      </c>
      <c r="H3689" s="3" t="n">
        <v>501464.01</v>
      </c>
    </row>
    <row r="3690" customFormat="false" ht="15" hidden="false" customHeight="false" outlineLevel="0" collapsed="false">
      <c r="A3690" s="3" t="s">
        <v>244</v>
      </c>
      <c r="B3690" s="3" t="s">
        <v>24</v>
      </c>
      <c r="C3690" s="3" t="s">
        <v>8</v>
      </c>
      <c r="D3690" s="3" t="s">
        <v>23</v>
      </c>
      <c r="E3690" s="3" t="n">
        <v>57.5</v>
      </c>
      <c r="F3690" s="3" t="n">
        <v>6277433</v>
      </c>
      <c r="G3690" s="3" t="n">
        <v>0</v>
      </c>
      <c r="H3690" s="3" t="n">
        <v>0</v>
      </c>
    </row>
    <row r="3691" customFormat="false" ht="15" hidden="false" customHeight="false" outlineLevel="0" collapsed="false">
      <c r="A3691" s="3" t="s">
        <v>245</v>
      </c>
      <c r="B3691" s="3" t="s">
        <v>24</v>
      </c>
      <c r="C3691" s="3" t="s">
        <v>8</v>
      </c>
      <c r="D3691" s="3" t="s">
        <v>23</v>
      </c>
      <c r="E3691" s="3" t="n">
        <v>56.69</v>
      </c>
      <c r="F3691" s="3" t="n">
        <v>4273759</v>
      </c>
      <c r="G3691" s="3" t="n">
        <v>2</v>
      </c>
      <c r="H3691" s="3" t="n">
        <v>250652.43</v>
      </c>
    </row>
    <row r="3692" customFormat="false" ht="15" hidden="false" customHeight="false" outlineLevel="0" collapsed="false">
      <c r="A3692" s="3" t="s">
        <v>246</v>
      </c>
      <c r="B3692" s="3" t="s">
        <v>24</v>
      </c>
      <c r="C3692" s="3" t="s">
        <v>8</v>
      </c>
      <c r="D3692" s="3" t="s">
        <v>23</v>
      </c>
      <c r="E3692" s="3" t="n">
        <v>55.92</v>
      </c>
      <c r="F3692" s="3" t="n">
        <v>6899215</v>
      </c>
      <c r="G3692" s="3" t="n">
        <v>3</v>
      </c>
      <c r="H3692" s="3" t="n">
        <v>382134.73</v>
      </c>
    </row>
    <row r="3693" customFormat="false" ht="15" hidden="false" customHeight="false" outlineLevel="0" collapsed="false">
      <c r="A3693" s="3" t="s">
        <v>247</v>
      </c>
      <c r="B3693" s="3" t="s">
        <v>24</v>
      </c>
      <c r="C3693" s="3" t="s">
        <v>8</v>
      </c>
      <c r="D3693" s="3" t="s">
        <v>23</v>
      </c>
      <c r="E3693" s="3" t="n">
        <v>55.17</v>
      </c>
      <c r="F3693" s="3" t="n">
        <v>5566677</v>
      </c>
      <c r="G3693" s="3" t="n">
        <v>4</v>
      </c>
      <c r="H3693" s="3" t="n">
        <v>785853.51</v>
      </c>
    </row>
    <row r="3694" customFormat="false" ht="15" hidden="false" customHeight="false" outlineLevel="0" collapsed="false">
      <c r="A3694" s="3" t="s">
        <v>248</v>
      </c>
      <c r="B3694" s="3" t="s">
        <v>24</v>
      </c>
      <c r="C3694" s="3" t="s">
        <v>8</v>
      </c>
      <c r="D3694" s="3" t="s">
        <v>23</v>
      </c>
      <c r="E3694" s="3" t="n">
        <v>54.22</v>
      </c>
      <c r="F3694" s="3" t="n">
        <v>3430919</v>
      </c>
      <c r="G3694" s="3" t="n">
        <v>3</v>
      </c>
      <c r="H3694" s="3" t="n">
        <v>549751.45</v>
      </c>
    </row>
    <row r="3695" customFormat="false" ht="15" hidden="false" customHeight="false" outlineLevel="0" collapsed="false">
      <c r="A3695" s="3" t="s">
        <v>249</v>
      </c>
      <c r="B3695" s="3" t="s">
        <v>24</v>
      </c>
      <c r="C3695" s="3" t="s">
        <v>8</v>
      </c>
      <c r="D3695" s="3" t="s">
        <v>23</v>
      </c>
      <c r="E3695" s="3" t="n">
        <v>52.61</v>
      </c>
      <c r="F3695" s="3" t="n">
        <v>7024082</v>
      </c>
      <c r="G3695" s="3" t="n">
        <v>1</v>
      </c>
      <c r="H3695" s="3" t="n">
        <v>104384.16</v>
      </c>
    </row>
    <row r="3696" customFormat="false" ht="15" hidden="false" customHeight="false" outlineLevel="0" collapsed="false">
      <c r="A3696" s="3" t="s">
        <v>250</v>
      </c>
      <c r="B3696" s="3" t="s">
        <v>24</v>
      </c>
      <c r="C3696" s="3" t="s">
        <v>8</v>
      </c>
      <c r="D3696" s="3" t="s">
        <v>23</v>
      </c>
      <c r="E3696" s="3" t="n">
        <v>54.35</v>
      </c>
      <c r="F3696" s="3" t="n">
        <v>2031050</v>
      </c>
      <c r="G3696" s="3" t="n">
        <v>2</v>
      </c>
      <c r="H3696" s="3" t="n">
        <v>384238.17</v>
      </c>
    </row>
    <row r="3697" customFormat="false" ht="15" hidden="false" customHeight="false" outlineLevel="0" collapsed="false">
      <c r="A3697" s="3" t="s">
        <v>251</v>
      </c>
      <c r="B3697" s="3" t="s">
        <v>24</v>
      </c>
      <c r="C3697" s="3" t="s">
        <v>8</v>
      </c>
      <c r="D3697" s="3" t="s">
        <v>23</v>
      </c>
      <c r="E3697" s="3" t="n">
        <v>53.4</v>
      </c>
      <c r="F3697" s="3" t="n">
        <v>5017579</v>
      </c>
      <c r="G3697" s="3" t="n">
        <v>0</v>
      </c>
      <c r="H3697" s="3" t="n">
        <v>0</v>
      </c>
    </row>
    <row r="3698" customFormat="false" ht="15" hidden="false" customHeight="false" outlineLevel="0" collapsed="false">
      <c r="A3698" s="3" t="s">
        <v>252</v>
      </c>
      <c r="B3698" s="3" t="s">
        <v>24</v>
      </c>
      <c r="C3698" s="3" t="s">
        <v>8</v>
      </c>
      <c r="D3698" s="3" t="s">
        <v>23</v>
      </c>
      <c r="E3698" s="3" t="n">
        <v>52.57</v>
      </c>
      <c r="F3698" s="3" t="n">
        <v>3832532</v>
      </c>
      <c r="G3698" s="3" t="n">
        <v>3</v>
      </c>
      <c r="H3698" s="3" t="n">
        <v>537290.4</v>
      </c>
    </row>
    <row r="3699" customFormat="false" ht="15" hidden="false" customHeight="false" outlineLevel="0" collapsed="false">
      <c r="A3699" s="3" t="s">
        <v>253</v>
      </c>
      <c r="B3699" s="3" t="s">
        <v>24</v>
      </c>
      <c r="C3699" s="3" t="s">
        <v>8</v>
      </c>
      <c r="D3699" s="3" t="s">
        <v>23</v>
      </c>
      <c r="E3699" s="3" t="n">
        <v>52.44</v>
      </c>
      <c r="F3699" s="3" t="n">
        <v>4063846</v>
      </c>
      <c r="G3699" s="3" t="n">
        <v>2</v>
      </c>
      <c r="H3699" s="3" t="n">
        <v>226239.64</v>
      </c>
    </row>
    <row r="3700" customFormat="false" ht="15" hidden="false" customHeight="false" outlineLevel="0" collapsed="false">
      <c r="A3700" s="3" t="s">
        <v>254</v>
      </c>
      <c r="B3700" s="3" t="s">
        <v>24</v>
      </c>
      <c r="C3700" s="3" t="s">
        <v>8</v>
      </c>
      <c r="D3700" s="3" t="s">
        <v>23</v>
      </c>
      <c r="E3700" s="3" t="n">
        <v>52.95</v>
      </c>
      <c r="F3700" s="3" t="n">
        <v>7977619</v>
      </c>
      <c r="G3700" s="3" t="n">
        <v>2</v>
      </c>
      <c r="H3700" s="3" t="n">
        <v>244736.46</v>
      </c>
    </row>
    <row r="3701" customFormat="false" ht="15" hidden="false" customHeight="false" outlineLevel="0" collapsed="false">
      <c r="A3701" s="3" t="s">
        <v>255</v>
      </c>
      <c r="B3701" s="3" t="s">
        <v>24</v>
      </c>
      <c r="C3701" s="3" t="s">
        <v>8</v>
      </c>
      <c r="D3701" s="3" t="s">
        <v>23</v>
      </c>
      <c r="E3701" s="3" t="n">
        <v>53.92</v>
      </c>
      <c r="F3701" s="3" t="n">
        <v>4649343</v>
      </c>
      <c r="G3701" s="3" t="n">
        <v>1</v>
      </c>
      <c r="H3701" s="3" t="n">
        <v>77302.62</v>
      </c>
    </row>
    <row r="3702" customFormat="false" ht="15" hidden="false" customHeight="false" outlineLevel="0" collapsed="false">
      <c r="A3702" s="3" t="s">
        <v>256</v>
      </c>
      <c r="B3702" s="3" t="s">
        <v>24</v>
      </c>
      <c r="C3702" s="3" t="s">
        <v>8</v>
      </c>
      <c r="D3702" s="3" t="s">
        <v>23</v>
      </c>
      <c r="E3702" s="3" t="n">
        <v>54.34</v>
      </c>
      <c r="F3702" s="3" t="n">
        <v>2411825</v>
      </c>
      <c r="G3702" s="3" t="n">
        <v>2</v>
      </c>
      <c r="H3702" s="3" t="n">
        <v>303206.02</v>
      </c>
    </row>
    <row r="3703" customFormat="false" ht="15" hidden="false" customHeight="false" outlineLevel="0" collapsed="false">
      <c r="A3703" s="3" t="s">
        <v>257</v>
      </c>
      <c r="B3703" s="3" t="s">
        <v>24</v>
      </c>
      <c r="C3703" s="3" t="s">
        <v>8</v>
      </c>
      <c r="D3703" s="3" t="s">
        <v>23</v>
      </c>
      <c r="E3703" s="3" t="n">
        <v>53.56</v>
      </c>
      <c r="F3703" s="3" t="n">
        <v>4317942</v>
      </c>
      <c r="G3703" s="3" t="n">
        <v>2</v>
      </c>
      <c r="H3703" s="3" t="n">
        <v>358955.38</v>
      </c>
    </row>
    <row r="3704" customFormat="false" ht="15" hidden="false" customHeight="false" outlineLevel="0" collapsed="false">
      <c r="A3704" s="3" t="s">
        <v>258</v>
      </c>
      <c r="B3704" s="3" t="s">
        <v>24</v>
      </c>
      <c r="C3704" s="3" t="s">
        <v>8</v>
      </c>
      <c r="D3704" s="3" t="s">
        <v>23</v>
      </c>
      <c r="E3704" s="3" t="n">
        <v>54.65</v>
      </c>
      <c r="F3704" s="3" t="n">
        <v>1344084</v>
      </c>
      <c r="G3704" s="3" t="n">
        <v>2</v>
      </c>
      <c r="H3704" s="3" t="n">
        <v>353470.2</v>
      </c>
    </row>
    <row r="3705" customFormat="false" ht="15" hidden="false" customHeight="false" outlineLevel="0" collapsed="false">
      <c r="A3705" s="3" t="s">
        <v>259</v>
      </c>
      <c r="B3705" s="3" t="s">
        <v>24</v>
      </c>
      <c r="C3705" s="3" t="s">
        <v>8</v>
      </c>
      <c r="D3705" s="3" t="s">
        <v>23</v>
      </c>
      <c r="E3705" s="3" t="n">
        <v>53.89</v>
      </c>
      <c r="F3705" s="3" t="n">
        <v>3490009</v>
      </c>
      <c r="G3705" s="3" t="n">
        <v>1</v>
      </c>
      <c r="H3705" s="3" t="n">
        <v>97829.48</v>
      </c>
    </row>
    <row r="3706" customFormat="false" ht="15" hidden="false" customHeight="false" outlineLevel="0" collapsed="false">
      <c r="A3706" s="3" t="s">
        <v>260</v>
      </c>
      <c r="B3706" s="3" t="s">
        <v>24</v>
      </c>
      <c r="C3706" s="3" t="s">
        <v>8</v>
      </c>
      <c r="D3706" s="3" t="s">
        <v>23</v>
      </c>
      <c r="E3706" s="3" t="n">
        <v>54.1</v>
      </c>
      <c r="F3706" s="3" t="n">
        <v>3356154</v>
      </c>
      <c r="G3706" s="3" t="n">
        <v>0</v>
      </c>
      <c r="H3706" s="3" t="n">
        <v>0</v>
      </c>
    </row>
    <row r="3707" customFormat="false" ht="15" hidden="false" customHeight="false" outlineLevel="0" collapsed="false">
      <c r="A3707" s="3" t="s">
        <v>261</v>
      </c>
      <c r="B3707" s="3" t="s">
        <v>24</v>
      </c>
      <c r="C3707" s="3" t="s">
        <v>8</v>
      </c>
      <c r="D3707" s="3" t="s">
        <v>23</v>
      </c>
      <c r="E3707" s="3" t="n">
        <v>54.33</v>
      </c>
      <c r="F3707" s="3" t="n">
        <v>1749989</v>
      </c>
      <c r="G3707" s="3" t="n">
        <v>3</v>
      </c>
      <c r="H3707" s="3" t="n">
        <v>367471.44</v>
      </c>
    </row>
    <row r="3708" customFormat="false" ht="15" hidden="false" customHeight="false" outlineLevel="0" collapsed="false">
      <c r="A3708" s="3" t="s">
        <v>262</v>
      </c>
      <c r="B3708" s="3" t="s">
        <v>24</v>
      </c>
      <c r="C3708" s="3" t="s">
        <v>8</v>
      </c>
      <c r="D3708" s="3" t="s">
        <v>23</v>
      </c>
      <c r="E3708" s="3" t="n">
        <v>53.16</v>
      </c>
      <c r="F3708" s="3" t="n">
        <v>2950002</v>
      </c>
      <c r="G3708" s="3" t="n">
        <v>0</v>
      </c>
      <c r="H3708" s="3" t="n">
        <v>0</v>
      </c>
    </row>
    <row r="3709" customFormat="false" ht="15" hidden="false" customHeight="false" outlineLevel="0" collapsed="false">
      <c r="A3709" s="3" t="s">
        <v>263</v>
      </c>
      <c r="B3709" s="3" t="s">
        <v>24</v>
      </c>
      <c r="C3709" s="3" t="s">
        <v>8</v>
      </c>
      <c r="D3709" s="3" t="s">
        <v>23</v>
      </c>
      <c r="E3709" s="3" t="n">
        <v>54.05</v>
      </c>
      <c r="F3709" s="3" t="n">
        <v>3940106</v>
      </c>
      <c r="G3709" s="3" t="n">
        <v>2</v>
      </c>
      <c r="H3709" s="3" t="n">
        <v>307377.35</v>
      </c>
    </row>
    <row r="3710" customFormat="false" ht="15" hidden="false" customHeight="false" outlineLevel="0" collapsed="false">
      <c r="A3710" s="3" t="s">
        <v>264</v>
      </c>
      <c r="B3710" s="3" t="s">
        <v>24</v>
      </c>
      <c r="C3710" s="3" t="s">
        <v>8</v>
      </c>
      <c r="D3710" s="3" t="s">
        <v>23</v>
      </c>
      <c r="E3710" s="3" t="n">
        <v>55.7</v>
      </c>
      <c r="F3710" s="3" t="n">
        <v>959049</v>
      </c>
      <c r="G3710" s="3" t="n">
        <v>2</v>
      </c>
      <c r="H3710" s="3" t="n">
        <v>150076.05</v>
      </c>
    </row>
    <row r="3711" customFormat="false" ht="15" hidden="false" customHeight="false" outlineLevel="0" collapsed="false">
      <c r="A3711" s="3" t="s">
        <v>265</v>
      </c>
      <c r="B3711" s="3" t="s">
        <v>24</v>
      </c>
      <c r="C3711" s="3" t="s">
        <v>8</v>
      </c>
      <c r="D3711" s="3" t="s">
        <v>23</v>
      </c>
      <c r="E3711" s="3" t="n">
        <v>56.06</v>
      </c>
      <c r="F3711" s="3" t="n">
        <v>6276293</v>
      </c>
      <c r="G3711" s="3" t="n">
        <v>3</v>
      </c>
      <c r="H3711" s="3" t="n">
        <v>564818.67</v>
      </c>
    </row>
    <row r="3712" customFormat="false" ht="15" hidden="false" customHeight="false" outlineLevel="0" collapsed="false">
      <c r="A3712" s="3" t="s">
        <v>266</v>
      </c>
      <c r="B3712" s="3" t="s">
        <v>24</v>
      </c>
      <c r="C3712" s="3" t="s">
        <v>8</v>
      </c>
      <c r="D3712" s="3" t="s">
        <v>23</v>
      </c>
      <c r="E3712" s="3" t="n">
        <v>55.55</v>
      </c>
      <c r="F3712" s="3" t="n">
        <v>1924654</v>
      </c>
      <c r="G3712" s="3" t="n">
        <v>2</v>
      </c>
      <c r="H3712" s="3" t="n">
        <v>92244.03</v>
      </c>
    </row>
    <row r="3713" customFormat="false" ht="15" hidden="false" customHeight="false" outlineLevel="0" collapsed="false">
      <c r="A3713" s="3" t="s">
        <v>267</v>
      </c>
      <c r="B3713" s="3" t="s">
        <v>24</v>
      </c>
      <c r="C3713" s="3" t="s">
        <v>8</v>
      </c>
      <c r="D3713" s="3" t="s">
        <v>23</v>
      </c>
      <c r="E3713" s="3" t="n">
        <v>55.43</v>
      </c>
      <c r="F3713" s="3" t="n">
        <v>2277208</v>
      </c>
      <c r="G3713" s="3" t="n">
        <v>2</v>
      </c>
      <c r="H3713" s="3" t="n">
        <v>291854.28</v>
      </c>
    </row>
    <row r="3714" customFormat="false" ht="15" hidden="false" customHeight="false" outlineLevel="0" collapsed="false">
      <c r="A3714" s="3" t="s">
        <v>268</v>
      </c>
      <c r="B3714" s="3" t="s">
        <v>24</v>
      </c>
      <c r="C3714" s="3" t="s">
        <v>8</v>
      </c>
      <c r="D3714" s="3" t="s">
        <v>23</v>
      </c>
      <c r="E3714" s="3" t="n">
        <v>55.21</v>
      </c>
      <c r="F3714" s="3" t="n">
        <v>6076346</v>
      </c>
      <c r="G3714" s="3" t="n">
        <v>4</v>
      </c>
      <c r="H3714" s="3" t="n">
        <v>449054.01</v>
      </c>
    </row>
    <row r="3715" customFormat="false" ht="15" hidden="false" customHeight="false" outlineLevel="0" collapsed="false">
      <c r="A3715" s="3" t="s">
        <v>269</v>
      </c>
      <c r="B3715" s="3" t="s">
        <v>24</v>
      </c>
      <c r="C3715" s="3" t="s">
        <v>8</v>
      </c>
      <c r="D3715" s="3" t="s">
        <v>23</v>
      </c>
      <c r="E3715" s="3" t="n">
        <v>55.96</v>
      </c>
      <c r="F3715" s="3" t="n">
        <v>7700985</v>
      </c>
      <c r="G3715" s="3" t="n">
        <v>1</v>
      </c>
      <c r="H3715" s="3" t="n">
        <v>96801.48</v>
      </c>
    </row>
    <row r="3716" customFormat="false" ht="15" hidden="false" customHeight="false" outlineLevel="0" collapsed="false">
      <c r="A3716" s="3" t="s">
        <v>270</v>
      </c>
      <c r="B3716" s="3" t="s">
        <v>24</v>
      </c>
      <c r="C3716" s="3" t="s">
        <v>8</v>
      </c>
      <c r="D3716" s="3" t="s">
        <v>23</v>
      </c>
      <c r="E3716" s="3" t="n">
        <v>56.56</v>
      </c>
      <c r="F3716" s="3" t="n">
        <v>2096405</v>
      </c>
      <c r="G3716" s="3" t="n">
        <v>3</v>
      </c>
      <c r="H3716" s="3" t="n">
        <v>331330.07</v>
      </c>
    </row>
    <row r="3717" customFormat="false" ht="15" hidden="false" customHeight="false" outlineLevel="0" collapsed="false">
      <c r="A3717" s="3" t="s">
        <v>271</v>
      </c>
      <c r="B3717" s="3" t="s">
        <v>24</v>
      </c>
      <c r="C3717" s="3" t="s">
        <v>8</v>
      </c>
      <c r="D3717" s="3" t="s">
        <v>23</v>
      </c>
      <c r="E3717" s="3" t="n">
        <v>55.89</v>
      </c>
      <c r="F3717" s="3" t="n">
        <v>7020790</v>
      </c>
      <c r="G3717" s="3" t="n">
        <v>2</v>
      </c>
      <c r="H3717" s="3" t="n">
        <v>181824.86</v>
      </c>
    </row>
    <row r="3718" customFormat="false" ht="15" hidden="false" customHeight="false" outlineLevel="0" collapsed="false">
      <c r="A3718" s="3" t="s">
        <v>272</v>
      </c>
      <c r="B3718" s="3" t="s">
        <v>24</v>
      </c>
      <c r="C3718" s="3" t="s">
        <v>8</v>
      </c>
      <c r="D3718" s="3" t="s">
        <v>23</v>
      </c>
      <c r="E3718" s="3" t="n">
        <v>54.46</v>
      </c>
      <c r="F3718" s="3" t="n">
        <v>7761807</v>
      </c>
      <c r="G3718" s="3" t="n">
        <v>1</v>
      </c>
      <c r="H3718" s="3" t="n">
        <v>226857.72</v>
      </c>
    </row>
    <row r="3719" customFormat="false" ht="15" hidden="false" customHeight="false" outlineLevel="0" collapsed="false">
      <c r="A3719" s="3" t="s">
        <v>273</v>
      </c>
      <c r="B3719" s="3" t="s">
        <v>24</v>
      </c>
      <c r="C3719" s="3" t="s">
        <v>8</v>
      </c>
      <c r="D3719" s="3" t="s">
        <v>23</v>
      </c>
      <c r="E3719" s="3" t="n">
        <v>53.98</v>
      </c>
      <c r="F3719" s="3" t="n">
        <v>3787061</v>
      </c>
      <c r="G3719" s="3" t="n">
        <v>4</v>
      </c>
      <c r="H3719" s="3" t="n">
        <v>642978.23</v>
      </c>
    </row>
    <row r="3720" customFormat="false" ht="15" hidden="false" customHeight="false" outlineLevel="0" collapsed="false">
      <c r="A3720" s="3" t="s">
        <v>274</v>
      </c>
      <c r="B3720" s="3" t="s">
        <v>24</v>
      </c>
      <c r="C3720" s="3" t="s">
        <v>8</v>
      </c>
      <c r="D3720" s="3" t="s">
        <v>23</v>
      </c>
      <c r="E3720" s="3" t="n">
        <v>54.63</v>
      </c>
      <c r="F3720" s="3" t="n">
        <v>3739949</v>
      </c>
      <c r="G3720" s="3" t="n">
        <v>0</v>
      </c>
      <c r="H3720" s="3" t="n">
        <v>0</v>
      </c>
    </row>
    <row r="3721" customFormat="false" ht="15" hidden="false" customHeight="false" outlineLevel="0" collapsed="false">
      <c r="A3721" s="3" t="s">
        <v>275</v>
      </c>
      <c r="B3721" s="3" t="s">
        <v>24</v>
      </c>
      <c r="C3721" s="3" t="s">
        <v>8</v>
      </c>
      <c r="D3721" s="3" t="s">
        <v>23</v>
      </c>
      <c r="E3721" s="3" t="n">
        <v>53.6</v>
      </c>
      <c r="F3721" s="3" t="n">
        <v>1387363</v>
      </c>
      <c r="G3721" s="3" t="n">
        <v>0</v>
      </c>
      <c r="H3721" s="3" t="n">
        <v>0</v>
      </c>
    </row>
    <row r="3722" customFormat="false" ht="15" hidden="false" customHeight="false" outlineLevel="0" collapsed="false">
      <c r="A3722" s="3" t="s">
        <v>276</v>
      </c>
      <c r="B3722" s="3" t="s">
        <v>24</v>
      </c>
      <c r="C3722" s="3" t="s">
        <v>8</v>
      </c>
      <c r="D3722" s="3" t="s">
        <v>23</v>
      </c>
      <c r="E3722" s="3" t="n">
        <v>53.15</v>
      </c>
      <c r="F3722" s="3" t="n">
        <v>761896</v>
      </c>
      <c r="G3722" s="3" t="n">
        <v>0</v>
      </c>
      <c r="H3722" s="3" t="n">
        <v>0</v>
      </c>
    </row>
    <row r="3723" customFormat="false" ht="15" hidden="false" customHeight="false" outlineLevel="0" collapsed="false">
      <c r="A3723" s="3" t="s">
        <v>277</v>
      </c>
      <c r="B3723" s="3" t="s">
        <v>24</v>
      </c>
      <c r="C3723" s="3" t="s">
        <v>8</v>
      </c>
      <c r="D3723" s="3" t="s">
        <v>23</v>
      </c>
      <c r="E3723" s="3" t="n">
        <v>54.38</v>
      </c>
      <c r="F3723" s="3" t="n">
        <v>2231946</v>
      </c>
      <c r="G3723" s="3" t="n">
        <v>1</v>
      </c>
      <c r="H3723" s="3" t="n">
        <v>141323.38</v>
      </c>
    </row>
    <row r="3724" customFormat="false" ht="15" hidden="false" customHeight="false" outlineLevel="0" collapsed="false">
      <c r="A3724" s="3" t="s">
        <v>278</v>
      </c>
      <c r="B3724" s="3" t="s">
        <v>24</v>
      </c>
      <c r="C3724" s="3" t="s">
        <v>8</v>
      </c>
      <c r="D3724" s="3" t="s">
        <v>23</v>
      </c>
      <c r="E3724" s="3" t="n">
        <v>55.47</v>
      </c>
      <c r="F3724" s="3" t="n">
        <v>1486450</v>
      </c>
      <c r="G3724" s="3" t="n">
        <v>1</v>
      </c>
      <c r="H3724" s="3" t="n">
        <v>129492.4</v>
      </c>
    </row>
    <row r="3725" customFormat="false" ht="15" hidden="false" customHeight="false" outlineLevel="0" collapsed="false">
      <c r="A3725" s="3" t="s">
        <v>279</v>
      </c>
      <c r="B3725" s="3" t="s">
        <v>24</v>
      </c>
      <c r="C3725" s="3" t="s">
        <v>8</v>
      </c>
      <c r="D3725" s="3" t="s">
        <v>23</v>
      </c>
      <c r="E3725" s="3" t="n">
        <v>55.25</v>
      </c>
      <c r="F3725" s="3" t="n">
        <v>4689695</v>
      </c>
      <c r="G3725" s="3" t="n">
        <v>1</v>
      </c>
      <c r="H3725" s="3" t="n">
        <v>111012.04</v>
      </c>
    </row>
    <row r="3726" customFormat="false" ht="15" hidden="false" customHeight="false" outlineLevel="0" collapsed="false">
      <c r="A3726" s="3" t="s">
        <v>280</v>
      </c>
      <c r="B3726" s="3" t="s">
        <v>24</v>
      </c>
      <c r="C3726" s="3" t="s">
        <v>8</v>
      </c>
      <c r="D3726" s="3" t="s">
        <v>23</v>
      </c>
      <c r="E3726" s="3" t="n">
        <v>55.11</v>
      </c>
      <c r="F3726" s="3" t="n">
        <v>2756626</v>
      </c>
      <c r="G3726" s="3" t="n">
        <v>3</v>
      </c>
      <c r="H3726" s="3" t="n">
        <v>318936.55</v>
      </c>
    </row>
    <row r="3727" customFormat="false" ht="15" hidden="false" customHeight="false" outlineLevel="0" collapsed="false">
      <c r="A3727" s="3" t="s">
        <v>281</v>
      </c>
      <c r="B3727" s="3" t="s">
        <v>24</v>
      </c>
      <c r="C3727" s="3" t="s">
        <v>8</v>
      </c>
      <c r="D3727" s="3" t="s">
        <v>23</v>
      </c>
      <c r="E3727" s="3" t="n">
        <v>55.66</v>
      </c>
      <c r="F3727" s="3" t="n">
        <v>5084613</v>
      </c>
      <c r="G3727" s="3" t="n">
        <v>3</v>
      </c>
      <c r="H3727" s="3" t="n">
        <v>297838.63</v>
      </c>
    </row>
    <row r="3728" customFormat="false" ht="15" hidden="false" customHeight="false" outlineLevel="0" collapsed="false">
      <c r="A3728" s="3" t="s">
        <v>282</v>
      </c>
      <c r="B3728" s="3" t="s">
        <v>24</v>
      </c>
      <c r="C3728" s="3" t="s">
        <v>8</v>
      </c>
      <c r="D3728" s="3" t="s">
        <v>23</v>
      </c>
      <c r="E3728" s="3" t="n">
        <v>55.82</v>
      </c>
      <c r="F3728" s="3" t="n">
        <v>3691026</v>
      </c>
      <c r="G3728" s="3" t="n">
        <v>4</v>
      </c>
      <c r="H3728" s="3" t="n">
        <v>360410.41</v>
      </c>
    </row>
    <row r="3729" customFormat="false" ht="15" hidden="false" customHeight="false" outlineLevel="0" collapsed="false">
      <c r="A3729" s="3" t="s">
        <v>283</v>
      </c>
      <c r="B3729" s="3" t="s">
        <v>24</v>
      </c>
      <c r="C3729" s="3" t="s">
        <v>8</v>
      </c>
      <c r="D3729" s="3" t="s">
        <v>23</v>
      </c>
      <c r="E3729" s="3" t="n">
        <v>56.88</v>
      </c>
      <c r="F3729" s="3" t="n">
        <v>2115911</v>
      </c>
      <c r="G3729" s="3" t="n">
        <v>0</v>
      </c>
      <c r="H3729" s="3" t="n">
        <v>0</v>
      </c>
    </row>
    <row r="3730" customFormat="false" ht="15" hidden="false" customHeight="false" outlineLevel="0" collapsed="false">
      <c r="A3730" s="3" t="s">
        <v>284</v>
      </c>
      <c r="B3730" s="3" t="s">
        <v>24</v>
      </c>
      <c r="C3730" s="3" t="s">
        <v>8</v>
      </c>
      <c r="D3730" s="3" t="s">
        <v>23</v>
      </c>
      <c r="E3730" s="3" t="n">
        <v>59.09</v>
      </c>
      <c r="F3730" s="3" t="n">
        <v>720496</v>
      </c>
      <c r="G3730" s="3" t="n">
        <v>1</v>
      </c>
      <c r="H3730" s="3" t="n">
        <v>248008.4</v>
      </c>
    </row>
    <row r="3731" customFormat="false" ht="15" hidden="false" customHeight="false" outlineLevel="0" collapsed="false">
      <c r="A3731" s="3" t="s">
        <v>285</v>
      </c>
      <c r="B3731" s="3" t="s">
        <v>24</v>
      </c>
      <c r="C3731" s="3" t="s">
        <v>8</v>
      </c>
      <c r="D3731" s="3" t="s">
        <v>23</v>
      </c>
      <c r="E3731" s="3" t="n">
        <v>57.9</v>
      </c>
      <c r="F3731" s="3" t="n">
        <v>2942602</v>
      </c>
      <c r="G3731" s="3" t="n">
        <v>1</v>
      </c>
      <c r="H3731" s="3" t="n">
        <v>247336.38</v>
      </c>
    </row>
    <row r="3732" customFormat="false" ht="15" hidden="false" customHeight="false" outlineLevel="0" collapsed="false">
      <c r="A3732" s="3" t="s">
        <v>286</v>
      </c>
      <c r="B3732" s="3" t="s">
        <v>24</v>
      </c>
      <c r="C3732" s="3" t="s">
        <v>8</v>
      </c>
      <c r="D3732" s="3" t="s">
        <v>23</v>
      </c>
      <c r="E3732" s="3" t="n">
        <v>57.93</v>
      </c>
      <c r="F3732" s="3" t="n">
        <v>1222916</v>
      </c>
      <c r="G3732" s="3" t="n">
        <v>0</v>
      </c>
      <c r="H3732" s="3" t="n">
        <v>0</v>
      </c>
    </row>
    <row r="3733" customFormat="false" ht="15" hidden="false" customHeight="false" outlineLevel="0" collapsed="false">
      <c r="A3733" s="3" t="s">
        <v>287</v>
      </c>
      <c r="B3733" s="3" t="s">
        <v>24</v>
      </c>
      <c r="C3733" s="3" t="s">
        <v>8</v>
      </c>
      <c r="D3733" s="3" t="s">
        <v>23</v>
      </c>
      <c r="E3733" s="3" t="n">
        <v>58.3</v>
      </c>
      <c r="F3733" s="3" t="n">
        <v>7770868</v>
      </c>
      <c r="G3733" s="3" t="n">
        <v>3</v>
      </c>
      <c r="H3733" s="3" t="n">
        <v>401608.94</v>
      </c>
    </row>
    <row r="3734" customFormat="false" ht="15" hidden="false" customHeight="false" outlineLevel="0" collapsed="false">
      <c r="A3734" s="3" t="s">
        <v>288</v>
      </c>
      <c r="B3734" s="3" t="s">
        <v>24</v>
      </c>
      <c r="C3734" s="3" t="s">
        <v>8</v>
      </c>
      <c r="D3734" s="3" t="s">
        <v>23</v>
      </c>
      <c r="E3734" s="3" t="n">
        <v>57.64</v>
      </c>
      <c r="F3734" s="3" t="n">
        <v>1746681</v>
      </c>
      <c r="G3734" s="3" t="n">
        <v>2</v>
      </c>
      <c r="H3734" s="3" t="n">
        <v>468923.55</v>
      </c>
    </row>
    <row r="3735" customFormat="false" ht="15" hidden="false" customHeight="false" outlineLevel="0" collapsed="false">
      <c r="A3735" s="3" t="s">
        <v>289</v>
      </c>
      <c r="B3735" s="3" t="s">
        <v>24</v>
      </c>
      <c r="C3735" s="3" t="s">
        <v>8</v>
      </c>
      <c r="D3735" s="3" t="s">
        <v>23</v>
      </c>
      <c r="E3735" s="3" t="n">
        <v>58.73</v>
      </c>
      <c r="F3735" s="3" t="n">
        <v>5438090</v>
      </c>
      <c r="G3735" s="3" t="n">
        <v>3</v>
      </c>
      <c r="H3735" s="3" t="n">
        <v>546890.3</v>
      </c>
    </row>
    <row r="3736" customFormat="false" ht="15" hidden="false" customHeight="false" outlineLevel="0" collapsed="false">
      <c r="A3736" s="3" t="s">
        <v>290</v>
      </c>
      <c r="B3736" s="3" t="s">
        <v>24</v>
      </c>
      <c r="C3736" s="3" t="s">
        <v>8</v>
      </c>
      <c r="D3736" s="3" t="s">
        <v>23</v>
      </c>
      <c r="E3736" s="3" t="n">
        <v>56.76</v>
      </c>
      <c r="F3736" s="3" t="n">
        <v>5878483</v>
      </c>
      <c r="G3736" s="3" t="n">
        <v>3</v>
      </c>
      <c r="H3736" s="3" t="n">
        <v>511068.39</v>
      </c>
    </row>
    <row r="3737" customFormat="false" ht="15" hidden="false" customHeight="false" outlineLevel="0" collapsed="false">
      <c r="A3737" s="3" t="s">
        <v>291</v>
      </c>
      <c r="B3737" s="3" t="s">
        <v>24</v>
      </c>
      <c r="C3737" s="3" t="s">
        <v>8</v>
      </c>
      <c r="D3737" s="3" t="s">
        <v>23</v>
      </c>
      <c r="E3737" s="3" t="n">
        <v>54.51</v>
      </c>
      <c r="F3737" s="3" t="n">
        <v>1677897</v>
      </c>
      <c r="G3737" s="3" t="n">
        <v>2</v>
      </c>
      <c r="H3737" s="3" t="n">
        <v>383710.8</v>
      </c>
    </row>
    <row r="3738" customFormat="false" ht="15" hidden="false" customHeight="false" outlineLevel="0" collapsed="false">
      <c r="A3738" s="3" t="s">
        <v>292</v>
      </c>
      <c r="B3738" s="3" t="s">
        <v>24</v>
      </c>
      <c r="C3738" s="3" t="s">
        <v>8</v>
      </c>
      <c r="D3738" s="3" t="s">
        <v>23</v>
      </c>
      <c r="E3738" s="3" t="n">
        <v>54.92</v>
      </c>
      <c r="F3738" s="3" t="n">
        <v>2347855</v>
      </c>
      <c r="G3738" s="3" t="n">
        <v>1</v>
      </c>
      <c r="H3738" s="3" t="n">
        <v>269950.33</v>
      </c>
    </row>
    <row r="3739" customFormat="false" ht="15" hidden="false" customHeight="false" outlineLevel="0" collapsed="false">
      <c r="A3739" s="3" t="s">
        <v>293</v>
      </c>
      <c r="B3739" s="3" t="s">
        <v>24</v>
      </c>
      <c r="C3739" s="3" t="s">
        <v>8</v>
      </c>
      <c r="D3739" s="3" t="s">
        <v>23</v>
      </c>
      <c r="E3739" s="3" t="n">
        <v>54.45</v>
      </c>
      <c r="F3739" s="3" t="n">
        <v>4883419</v>
      </c>
      <c r="G3739" s="3" t="n">
        <v>4</v>
      </c>
      <c r="H3739" s="3" t="n">
        <v>557040.05</v>
      </c>
    </row>
    <row r="3740" customFormat="false" ht="15" hidden="false" customHeight="false" outlineLevel="0" collapsed="false">
      <c r="A3740" s="3" t="s">
        <v>294</v>
      </c>
      <c r="B3740" s="3" t="s">
        <v>24</v>
      </c>
      <c r="C3740" s="3" t="s">
        <v>8</v>
      </c>
      <c r="D3740" s="3" t="s">
        <v>23</v>
      </c>
      <c r="E3740" s="3" t="n">
        <v>55.18</v>
      </c>
      <c r="F3740" s="3" t="n">
        <v>5846019</v>
      </c>
      <c r="G3740" s="3" t="n">
        <v>1</v>
      </c>
      <c r="H3740" s="3" t="n">
        <v>15069.6</v>
      </c>
    </row>
    <row r="3741" customFormat="false" ht="15" hidden="false" customHeight="false" outlineLevel="0" collapsed="false">
      <c r="A3741" s="3" t="s">
        <v>295</v>
      </c>
      <c r="B3741" s="3" t="s">
        <v>24</v>
      </c>
      <c r="C3741" s="3" t="s">
        <v>8</v>
      </c>
      <c r="D3741" s="3" t="s">
        <v>23</v>
      </c>
      <c r="E3741" s="3" t="n">
        <v>54.82</v>
      </c>
      <c r="F3741" s="3" t="n">
        <v>1130250</v>
      </c>
      <c r="G3741" s="3" t="n">
        <v>2</v>
      </c>
      <c r="H3741" s="3" t="n">
        <v>327450.2</v>
      </c>
    </row>
    <row r="3742" customFormat="false" ht="15" hidden="false" customHeight="false" outlineLevel="0" collapsed="false">
      <c r="A3742" s="3" t="s">
        <v>296</v>
      </c>
      <c r="B3742" s="3" t="s">
        <v>24</v>
      </c>
      <c r="C3742" s="3" t="s">
        <v>8</v>
      </c>
      <c r="D3742" s="3" t="s">
        <v>23</v>
      </c>
      <c r="E3742" s="3" t="n">
        <v>55.77</v>
      </c>
      <c r="F3742" s="3" t="n">
        <v>6887596</v>
      </c>
      <c r="G3742" s="3" t="n">
        <v>1</v>
      </c>
      <c r="H3742" s="3" t="n">
        <v>253782.4</v>
      </c>
    </row>
    <row r="3743" customFormat="false" ht="15" hidden="false" customHeight="false" outlineLevel="0" collapsed="false">
      <c r="A3743" s="3" t="s">
        <v>297</v>
      </c>
      <c r="B3743" s="3" t="s">
        <v>24</v>
      </c>
      <c r="C3743" s="3" t="s">
        <v>8</v>
      </c>
      <c r="D3743" s="3" t="s">
        <v>23</v>
      </c>
      <c r="E3743" s="3" t="n">
        <v>56.62</v>
      </c>
      <c r="F3743" s="3" t="n">
        <v>4037119</v>
      </c>
      <c r="G3743" s="3" t="n">
        <v>7</v>
      </c>
      <c r="H3743" s="3" t="n">
        <v>841986.86</v>
      </c>
    </row>
    <row r="3744" customFormat="false" ht="15" hidden="false" customHeight="false" outlineLevel="0" collapsed="false">
      <c r="A3744" s="3" t="s">
        <v>298</v>
      </c>
      <c r="B3744" s="3" t="s">
        <v>24</v>
      </c>
      <c r="C3744" s="3" t="s">
        <v>8</v>
      </c>
      <c r="D3744" s="3" t="s">
        <v>23</v>
      </c>
      <c r="E3744" s="3" t="n">
        <v>56.9</v>
      </c>
      <c r="F3744" s="3" t="n">
        <v>1558595</v>
      </c>
      <c r="G3744" s="3" t="n">
        <v>5</v>
      </c>
      <c r="H3744" s="3" t="n">
        <v>575515.59</v>
      </c>
    </row>
    <row r="3745" customFormat="false" ht="15" hidden="false" customHeight="false" outlineLevel="0" collapsed="false">
      <c r="A3745" s="3" t="s">
        <v>299</v>
      </c>
      <c r="B3745" s="3" t="s">
        <v>24</v>
      </c>
      <c r="C3745" s="3" t="s">
        <v>8</v>
      </c>
      <c r="D3745" s="3" t="s">
        <v>23</v>
      </c>
      <c r="E3745" s="3" t="n">
        <v>55.77</v>
      </c>
      <c r="F3745" s="3" t="n">
        <v>6421030</v>
      </c>
      <c r="G3745" s="3" t="n">
        <v>1</v>
      </c>
      <c r="H3745" s="3" t="n">
        <v>35204.4</v>
      </c>
    </row>
    <row r="3746" customFormat="false" ht="15" hidden="false" customHeight="false" outlineLevel="0" collapsed="false">
      <c r="A3746" s="3" t="s">
        <v>300</v>
      </c>
      <c r="B3746" s="3" t="s">
        <v>24</v>
      </c>
      <c r="C3746" s="3" t="s">
        <v>8</v>
      </c>
      <c r="D3746" s="3" t="s">
        <v>23</v>
      </c>
      <c r="E3746" s="3" t="n">
        <v>56.26</v>
      </c>
      <c r="F3746" s="3" t="n">
        <v>6543332</v>
      </c>
      <c r="G3746" s="3" t="n">
        <v>2</v>
      </c>
      <c r="H3746" s="3" t="n">
        <v>400062.23</v>
      </c>
    </row>
    <row r="3747" customFormat="false" ht="15" hidden="false" customHeight="false" outlineLevel="0" collapsed="false">
      <c r="A3747" s="3" t="s">
        <v>301</v>
      </c>
      <c r="B3747" s="3" t="s">
        <v>24</v>
      </c>
      <c r="C3747" s="3" t="s">
        <v>8</v>
      </c>
      <c r="D3747" s="3" t="s">
        <v>23</v>
      </c>
      <c r="E3747" s="3" t="n">
        <v>55.67</v>
      </c>
      <c r="F3747" s="3" t="n">
        <v>3000275</v>
      </c>
      <c r="G3747" s="3" t="n">
        <v>1</v>
      </c>
      <c r="H3747" s="3" t="n">
        <v>247594.56</v>
      </c>
    </row>
    <row r="3748" customFormat="false" ht="15" hidden="false" customHeight="false" outlineLevel="0" collapsed="false">
      <c r="A3748" s="3" t="s">
        <v>302</v>
      </c>
      <c r="B3748" s="3" t="s">
        <v>24</v>
      </c>
      <c r="C3748" s="3" t="s">
        <v>8</v>
      </c>
      <c r="D3748" s="3" t="s">
        <v>23</v>
      </c>
      <c r="E3748" s="3" t="n">
        <v>55.41</v>
      </c>
      <c r="F3748" s="3" t="n">
        <v>1436088</v>
      </c>
      <c r="G3748" s="3" t="n">
        <v>1</v>
      </c>
      <c r="H3748" s="3" t="n">
        <v>128676.96</v>
      </c>
    </row>
    <row r="3749" customFormat="false" ht="15" hidden="false" customHeight="false" outlineLevel="0" collapsed="false">
      <c r="A3749" s="3" t="s">
        <v>303</v>
      </c>
      <c r="B3749" s="3" t="s">
        <v>24</v>
      </c>
      <c r="C3749" s="3" t="s">
        <v>8</v>
      </c>
      <c r="D3749" s="3" t="s">
        <v>23</v>
      </c>
      <c r="E3749" s="3" t="n">
        <v>55.52</v>
      </c>
      <c r="F3749" s="3" t="n">
        <v>5332323</v>
      </c>
      <c r="G3749" s="3" t="n">
        <v>1</v>
      </c>
      <c r="H3749" s="3" t="n">
        <v>265450.5</v>
      </c>
    </row>
    <row r="3750" customFormat="false" ht="15" hidden="false" customHeight="false" outlineLevel="0" collapsed="false">
      <c r="A3750" s="3" t="s">
        <v>304</v>
      </c>
      <c r="B3750" s="3" t="s">
        <v>24</v>
      </c>
      <c r="C3750" s="3" t="s">
        <v>8</v>
      </c>
      <c r="D3750" s="3" t="s">
        <v>23</v>
      </c>
      <c r="E3750" s="3" t="n">
        <v>55.95</v>
      </c>
      <c r="F3750" s="3" t="n">
        <v>780759</v>
      </c>
      <c r="G3750" s="3" t="n">
        <v>3</v>
      </c>
      <c r="H3750" s="3" t="n">
        <v>644013.58</v>
      </c>
    </row>
    <row r="3751" customFormat="false" ht="15" hidden="false" customHeight="false" outlineLevel="0" collapsed="false">
      <c r="A3751" s="3" t="s">
        <v>305</v>
      </c>
      <c r="B3751" s="3" t="s">
        <v>24</v>
      </c>
      <c r="C3751" s="3" t="s">
        <v>8</v>
      </c>
      <c r="D3751" s="3" t="s">
        <v>23</v>
      </c>
      <c r="E3751" s="3" t="n">
        <v>54.75</v>
      </c>
      <c r="F3751" s="3" t="n">
        <v>6458029</v>
      </c>
      <c r="G3751" s="3" t="n">
        <v>3</v>
      </c>
      <c r="H3751" s="3" t="n">
        <v>414073.91</v>
      </c>
    </row>
    <row r="3752" customFormat="false" ht="15" hidden="false" customHeight="false" outlineLevel="0" collapsed="false">
      <c r="A3752" s="3" t="s">
        <v>306</v>
      </c>
      <c r="B3752" s="3" t="s">
        <v>24</v>
      </c>
      <c r="C3752" s="3" t="s">
        <v>8</v>
      </c>
      <c r="D3752" s="3" t="s">
        <v>23</v>
      </c>
      <c r="E3752" s="3" t="n">
        <v>54.97</v>
      </c>
      <c r="F3752" s="3" t="n">
        <v>6704074</v>
      </c>
      <c r="G3752" s="3" t="n">
        <v>1</v>
      </c>
      <c r="H3752" s="3" t="n">
        <v>140381.53</v>
      </c>
    </row>
    <row r="3753" customFormat="false" ht="15" hidden="false" customHeight="false" outlineLevel="0" collapsed="false">
      <c r="A3753" s="3" t="s">
        <v>307</v>
      </c>
      <c r="B3753" s="3" t="s">
        <v>24</v>
      </c>
      <c r="C3753" s="3" t="s">
        <v>8</v>
      </c>
      <c r="D3753" s="3" t="s">
        <v>23</v>
      </c>
      <c r="E3753" s="3" t="n">
        <v>54.2</v>
      </c>
      <c r="F3753" s="3" t="n">
        <v>2792971</v>
      </c>
      <c r="G3753" s="3" t="n">
        <v>2</v>
      </c>
      <c r="H3753" s="3" t="n">
        <v>373730.87</v>
      </c>
    </row>
    <row r="3754" customFormat="false" ht="15" hidden="false" customHeight="false" outlineLevel="0" collapsed="false">
      <c r="A3754" s="3" t="s">
        <v>308</v>
      </c>
      <c r="B3754" s="3" t="s">
        <v>24</v>
      </c>
      <c r="C3754" s="3" t="s">
        <v>8</v>
      </c>
      <c r="D3754" s="3" t="s">
        <v>23</v>
      </c>
      <c r="E3754" s="3" t="n">
        <v>54.56</v>
      </c>
      <c r="F3754" s="3" t="n">
        <v>5967039</v>
      </c>
      <c r="G3754" s="3" t="n">
        <v>1</v>
      </c>
      <c r="H3754" s="3" t="n">
        <v>204852.24</v>
      </c>
    </row>
    <row r="3755" customFormat="false" ht="15" hidden="false" customHeight="false" outlineLevel="0" collapsed="false">
      <c r="A3755" s="3" t="s">
        <v>309</v>
      </c>
      <c r="B3755" s="3" t="s">
        <v>24</v>
      </c>
      <c r="C3755" s="3" t="s">
        <v>8</v>
      </c>
      <c r="D3755" s="3" t="s">
        <v>23</v>
      </c>
      <c r="E3755" s="3" t="n">
        <v>52.82</v>
      </c>
      <c r="F3755" s="3" t="n">
        <v>1305349</v>
      </c>
      <c r="G3755" s="3" t="n">
        <v>3</v>
      </c>
      <c r="H3755" s="3" t="n">
        <v>337224.51</v>
      </c>
    </row>
    <row r="3756" customFormat="false" ht="15" hidden="false" customHeight="false" outlineLevel="0" collapsed="false">
      <c r="A3756" s="3" t="s">
        <v>310</v>
      </c>
      <c r="B3756" s="3" t="s">
        <v>24</v>
      </c>
      <c r="C3756" s="3" t="s">
        <v>8</v>
      </c>
      <c r="D3756" s="3" t="s">
        <v>23</v>
      </c>
      <c r="E3756" s="3" t="n">
        <v>53.03</v>
      </c>
      <c r="F3756" s="3" t="n">
        <v>7020173</v>
      </c>
      <c r="G3756" s="3" t="n">
        <v>0</v>
      </c>
      <c r="H3756" s="3" t="n">
        <v>0</v>
      </c>
    </row>
    <row r="3757" customFormat="false" ht="15" hidden="false" customHeight="false" outlineLevel="0" collapsed="false">
      <c r="A3757" s="3" t="s">
        <v>311</v>
      </c>
      <c r="B3757" s="3" t="s">
        <v>24</v>
      </c>
      <c r="C3757" s="3" t="s">
        <v>8</v>
      </c>
      <c r="D3757" s="3" t="s">
        <v>23</v>
      </c>
      <c r="E3757" s="3" t="n">
        <v>51.5</v>
      </c>
      <c r="F3757" s="3" t="n">
        <v>6568041</v>
      </c>
      <c r="G3757" s="3" t="n">
        <v>3</v>
      </c>
      <c r="H3757" s="3" t="n">
        <v>408947.99</v>
      </c>
    </row>
    <row r="3758" customFormat="false" ht="15" hidden="false" customHeight="false" outlineLevel="0" collapsed="false">
      <c r="A3758" s="3" t="s">
        <v>312</v>
      </c>
      <c r="B3758" s="3" t="s">
        <v>24</v>
      </c>
      <c r="C3758" s="3" t="s">
        <v>8</v>
      </c>
      <c r="D3758" s="3" t="s">
        <v>23</v>
      </c>
      <c r="E3758" s="3" t="n">
        <v>51.56</v>
      </c>
      <c r="F3758" s="3" t="n">
        <v>2074251</v>
      </c>
      <c r="G3758" s="3" t="n">
        <v>2</v>
      </c>
      <c r="H3758" s="3" t="n">
        <v>210580.1</v>
      </c>
    </row>
    <row r="3759" customFormat="false" ht="15" hidden="false" customHeight="false" outlineLevel="0" collapsed="false">
      <c r="A3759" s="3" t="s">
        <v>313</v>
      </c>
      <c r="B3759" s="3" t="s">
        <v>24</v>
      </c>
      <c r="C3759" s="3" t="s">
        <v>8</v>
      </c>
      <c r="D3759" s="3" t="s">
        <v>23</v>
      </c>
      <c r="E3759" s="3" t="n">
        <v>50.6</v>
      </c>
      <c r="F3759" s="3" t="n">
        <v>3725087</v>
      </c>
      <c r="G3759" s="3" t="n">
        <v>4</v>
      </c>
      <c r="H3759" s="3" t="n">
        <v>452128.69</v>
      </c>
    </row>
    <row r="3760" customFormat="false" ht="15" hidden="false" customHeight="false" outlineLevel="0" collapsed="false">
      <c r="A3760" s="3" t="s">
        <v>314</v>
      </c>
      <c r="B3760" s="3" t="s">
        <v>24</v>
      </c>
      <c r="C3760" s="3" t="s">
        <v>8</v>
      </c>
      <c r="D3760" s="3" t="s">
        <v>23</v>
      </c>
      <c r="E3760" s="3" t="n">
        <v>51.36</v>
      </c>
      <c r="F3760" s="3" t="n">
        <v>4813366</v>
      </c>
      <c r="G3760" s="3" t="n">
        <v>3</v>
      </c>
      <c r="H3760" s="3" t="n">
        <v>461945.29</v>
      </c>
    </row>
    <row r="3761" customFormat="false" ht="15" hidden="false" customHeight="false" outlineLevel="0" collapsed="false">
      <c r="A3761" s="3" t="s">
        <v>315</v>
      </c>
      <c r="B3761" s="3" t="s">
        <v>24</v>
      </c>
      <c r="C3761" s="3" t="s">
        <v>8</v>
      </c>
      <c r="D3761" s="3" t="s">
        <v>23</v>
      </c>
      <c r="E3761" s="3" t="n">
        <v>51.74</v>
      </c>
      <c r="F3761" s="3" t="n">
        <v>4097679</v>
      </c>
      <c r="G3761" s="3" t="n">
        <v>1</v>
      </c>
      <c r="H3761" s="3" t="n">
        <v>39153.24</v>
      </c>
    </row>
    <row r="3762" customFormat="false" ht="15" hidden="false" customHeight="false" outlineLevel="0" collapsed="false">
      <c r="A3762" s="3" t="s">
        <v>316</v>
      </c>
      <c r="B3762" s="3" t="s">
        <v>24</v>
      </c>
      <c r="C3762" s="3" t="s">
        <v>8</v>
      </c>
      <c r="D3762" s="3" t="s">
        <v>23</v>
      </c>
      <c r="E3762" s="3" t="n">
        <v>50.38</v>
      </c>
      <c r="F3762" s="3" t="n">
        <v>7483427</v>
      </c>
      <c r="G3762" s="3" t="n">
        <v>3</v>
      </c>
      <c r="H3762" s="3" t="n">
        <v>281206.56</v>
      </c>
    </row>
    <row r="3763" customFormat="false" ht="15" hidden="false" customHeight="false" outlineLevel="0" collapsed="false">
      <c r="A3763" s="3" t="s">
        <v>317</v>
      </c>
      <c r="B3763" s="3" t="s">
        <v>24</v>
      </c>
      <c r="C3763" s="3" t="s">
        <v>8</v>
      </c>
      <c r="D3763" s="3" t="s">
        <v>23</v>
      </c>
      <c r="E3763" s="3" t="n">
        <v>50.27</v>
      </c>
      <c r="F3763" s="3" t="n">
        <v>4415504</v>
      </c>
      <c r="G3763" s="3" t="n">
        <v>1</v>
      </c>
      <c r="H3763" s="3" t="n">
        <v>65165.84</v>
      </c>
    </row>
    <row r="3764" customFormat="false" ht="15" hidden="false" customHeight="false" outlineLevel="0" collapsed="false">
      <c r="A3764" s="3" t="s">
        <v>318</v>
      </c>
      <c r="B3764" s="3" t="s">
        <v>24</v>
      </c>
      <c r="C3764" s="3" t="s">
        <v>8</v>
      </c>
      <c r="D3764" s="3" t="s">
        <v>23</v>
      </c>
      <c r="E3764" s="3" t="n">
        <v>49.77</v>
      </c>
      <c r="F3764" s="3" t="n">
        <v>2577015</v>
      </c>
      <c r="G3764" s="3" t="n">
        <v>1</v>
      </c>
      <c r="H3764" s="3" t="n">
        <v>27467.52</v>
      </c>
    </row>
    <row r="3765" customFormat="false" ht="15" hidden="false" customHeight="false" outlineLevel="0" collapsed="false">
      <c r="A3765" s="3" t="s">
        <v>319</v>
      </c>
      <c r="B3765" s="3" t="s">
        <v>24</v>
      </c>
      <c r="C3765" s="3" t="s">
        <v>8</v>
      </c>
      <c r="D3765" s="3" t="s">
        <v>23</v>
      </c>
      <c r="E3765" s="3" t="n">
        <v>51.22</v>
      </c>
      <c r="F3765" s="3" t="n">
        <v>5524939</v>
      </c>
      <c r="G3765" s="3" t="n">
        <v>2</v>
      </c>
      <c r="H3765" s="3" t="n">
        <v>182187.89</v>
      </c>
    </row>
    <row r="3766" customFormat="false" ht="15" hidden="false" customHeight="false" outlineLevel="0" collapsed="false">
      <c r="A3766" s="3" t="s">
        <v>320</v>
      </c>
      <c r="B3766" s="3" t="s">
        <v>24</v>
      </c>
      <c r="C3766" s="3" t="s">
        <v>8</v>
      </c>
      <c r="D3766" s="3" t="s">
        <v>23</v>
      </c>
      <c r="E3766" s="3" t="n">
        <v>50.64</v>
      </c>
      <c r="F3766" s="3" t="n">
        <v>4707800</v>
      </c>
      <c r="G3766" s="3" t="n">
        <v>3</v>
      </c>
      <c r="H3766" s="3" t="n">
        <v>427605.78</v>
      </c>
    </row>
    <row r="3767" customFormat="false" ht="15" hidden="false" customHeight="false" outlineLevel="0" collapsed="false">
      <c r="A3767" s="3" t="s">
        <v>321</v>
      </c>
      <c r="B3767" s="3" t="s">
        <v>24</v>
      </c>
      <c r="C3767" s="3" t="s">
        <v>8</v>
      </c>
      <c r="D3767" s="3" t="s">
        <v>23</v>
      </c>
      <c r="E3767" s="3" t="n">
        <v>51.88</v>
      </c>
      <c r="F3767" s="3" t="n">
        <v>3113971</v>
      </c>
      <c r="G3767" s="3" t="n">
        <v>3</v>
      </c>
      <c r="H3767" s="3" t="n">
        <v>249449.53</v>
      </c>
    </row>
    <row r="3768" customFormat="false" ht="15" hidden="false" customHeight="false" outlineLevel="0" collapsed="false">
      <c r="A3768" s="3" t="s">
        <v>322</v>
      </c>
      <c r="B3768" s="3" t="s">
        <v>24</v>
      </c>
      <c r="C3768" s="3" t="s">
        <v>8</v>
      </c>
      <c r="D3768" s="3" t="s">
        <v>23</v>
      </c>
      <c r="E3768" s="3" t="n">
        <v>50.69</v>
      </c>
      <c r="F3768" s="3" t="n">
        <v>6819402</v>
      </c>
      <c r="G3768" s="3" t="n">
        <v>1</v>
      </c>
      <c r="H3768" s="3" t="n">
        <v>6941.79</v>
      </c>
    </row>
    <row r="3769" customFormat="false" ht="15" hidden="false" customHeight="false" outlineLevel="0" collapsed="false">
      <c r="A3769" s="3" t="s">
        <v>323</v>
      </c>
      <c r="B3769" s="3" t="s">
        <v>24</v>
      </c>
      <c r="C3769" s="3" t="s">
        <v>8</v>
      </c>
      <c r="D3769" s="3" t="s">
        <v>23</v>
      </c>
      <c r="E3769" s="3" t="n">
        <v>51.19</v>
      </c>
      <c r="F3769" s="3" t="n">
        <v>5069020</v>
      </c>
      <c r="G3769" s="3" t="n">
        <v>2</v>
      </c>
      <c r="H3769" s="3" t="n">
        <v>102103.68</v>
      </c>
    </row>
    <row r="3770" customFormat="false" ht="15" hidden="false" customHeight="false" outlineLevel="0" collapsed="false">
      <c r="A3770" s="3" t="s">
        <v>324</v>
      </c>
      <c r="B3770" s="3" t="s">
        <v>24</v>
      </c>
      <c r="C3770" s="3" t="s">
        <v>8</v>
      </c>
      <c r="D3770" s="3" t="s">
        <v>23</v>
      </c>
      <c r="E3770" s="3" t="n">
        <v>51.38</v>
      </c>
      <c r="F3770" s="3" t="n">
        <v>6650012</v>
      </c>
      <c r="G3770" s="3" t="n">
        <v>2</v>
      </c>
      <c r="H3770" s="3" t="n">
        <v>315923.25</v>
      </c>
    </row>
    <row r="3771" customFormat="false" ht="15" hidden="false" customHeight="false" outlineLevel="0" collapsed="false">
      <c r="A3771" s="3" t="s">
        <v>325</v>
      </c>
      <c r="B3771" s="3" t="s">
        <v>24</v>
      </c>
      <c r="C3771" s="3" t="s">
        <v>8</v>
      </c>
      <c r="D3771" s="3" t="s">
        <v>23</v>
      </c>
      <c r="E3771" s="3" t="n">
        <v>51.05</v>
      </c>
      <c r="F3771" s="3" t="n">
        <v>1114619</v>
      </c>
      <c r="G3771" s="3" t="n">
        <v>0</v>
      </c>
      <c r="H3771" s="3" t="n">
        <v>0</v>
      </c>
    </row>
    <row r="3772" customFormat="false" ht="15" hidden="false" customHeight="false" outlineLevel="0" collapsed="false">
      <c r="A3772" s="3" t="s">
        <v>326</v>
      </c>
      <c r="B3772" s="3" t="s">
        <v>24</v>
      </c>
      <c r="C3772" s="3" t="s">
        <v>8</v>
      </c>
      <c r="D3772" s="3" t="s">
        <v>23</v>
      </c>
      <c r="E3772" s="3" t="n">
        <v>52.16</v>
      </c>
      <c r="F3772" s="3" t="n">
        <v>2744365</v>
      </c>
      <c r="G3772" s="3" t="n">
        <v>2</v>
      </c>
      <c r="H3772" s="3" t="n">
        <v>242285.6</v>
      </c>
    </row>
    <row r="3773" customFormat="false" ht="15" hidden="false" customHeight="false" outlineLevel="0" collapsed="false">
      <c r="A3773" s="3" t="s">
        <v>327</v>
      </c>
      <c r="B3773" s="3" t="s">
        <v>24</v>
      </c>
      <c r="C3773" s="3" t="s">
        <v>8</v>
      </c>
      <c r="D3773" s="3" t="s">
        <v>23</v>
      </c>
      <c r="E3773" s="3" t="n">
        <v>54.28</v>
      </c>
      <c r="F3773" s="3" t="n">
        <v>2045830</v>
      </c>
      <c r="G3773" s="3" t="n">
        <v>0</v>
      </c>
      <c r="H3773" s="3" t="n">
        <v>0</v>
      </c>
    </row>
    <row r="3774" customFormat="false" ht="15" hidden="false" customHeight="false" outlineLevel="0" collapsed="false">
      <c r="A3774" s="3" t="s">
        <v>328</v>
      </c>
      <c r="B3774" s="3" t="s">
        <v>24</v>
      </c>
      <c r="C3774" s="3" t="s">
        <v>8</v>
      </c>
      <c r="D3774" s="3" t="s">
        <v>23</v>
      </c>
      <c r="E3774" s="3" t="n">
        <v>53.82</v>
      </c>
      <c r="F3774" s="3" t="n">
        <v>3434139</v>
      </c>
      <c r="G3774" s="3" t="n">
        <v>1</v>
      </c>
      <c r="H3774" s="3" t="n">
        <v>111709.74</v>
      </c>
    </row>
    <row r="3775" customFormat="false" ht="15" hidden="false" customHeight="false" outlineLevel="0" collapsed="false">
      <c r="A3775" s="3" t="s">
        <v>329</v>
      </c>
      <c r="B3775" s="3" t="s">
        <v>24</v>
      </c>
      <c r="C3775" s="3" t="s">
        <v>8</v>
      </c>
      <c r="D3775" s="3" t="s">
        <v>23</v>
      </c>
      <c r="E3775" s="3" t="n">
        <v>53.45</v>
      </c>
      <c r="F3775" s="3" t="n">
        <v>4270831</v>
      </c>
      <c r="G3775" s="3" t="n">
        <v>3</v>
      </c>
      <c r="H3775" s="3" t="n">
        <v>397547.14</v>
      </c>
    </row>
    <row r="3776" customFormat="false" ht="15" hidden="false" customHeight="false" outlineLevel="0" collapsed="false">
      <c r="A3776" s="3" t="s">
        <v>330</v>
      </c>
      <c r="B3776" s="3" t="s">
        <v>24</v>
      </c>
      <c r="C3776" s="3" t="s">
        <v>8</v>
      </c>
      <c r="D3776" s="3" t="s">
        <v>23</v>
      </c>
      <c r="E3776" s="3" t="n">
        <v>53.41</v>
      </c>
      <c r="F3776" s="3" t="n">
        <v>1114370</v>
      </c>
      <c r="G3776" s="3" t="n">
        <v>4</v>
      </c>
      <c r="H3776" s="3" t="n">
        <v>467759.21</v>
      </c>
    </row>
    <row r="3777" customFormat="false" ht="15" hidden="false" customHeight="false" outlineLevel="0" collapsed="false">
      <c r="A3777" s="3" t="s">
        <v>331</v>
      </c>
      <c r="B3777" s="3" t="s">
        <v>24</v>
      </c>
      <c r="C3777" s="3" t="s">
        <v>8</v>
      </c>
      <c r="D3777" s="3" t="s">
        <v>23</v>
      </c>
      <c r="E3777" s="3" t="n">
        <v>53.51</v>
      </c>
      <c r="F3777" s="3" t="n">
        <v>7373266</v>
      </c>
      <c r="G3777" s="3" t="n">
        <v>0</v>
      </c>
      <c r="H3777" s="3" t="n">
        <v>0</v>
      </c>
    </row>
    <row r="3778" customFormat="false" ht="15" hidden="false" customHeight="false" outlineLevel="0" collapsed="false">
      <c r="A3778" s="3" t="s">
        <v>332</v>
      </c>
      <c r="B3778" s="3" t="s">
        <v>24</v>
      </c>
      <c r="C3778" s="3" t="s">
        <v>8</v>
      </c>
      <c r="D3778" s="3" t="s">
        <v>23</v>
      </c>
      <c r="E3778" s="3" t="n">
        <v>56.35</v>
      </c>
      <c r="F3778" s="3" t="n">
        <v>6461951</v>
      </c>
      <c r="G3778" s="3" t="n">
        <v>5</v>
      </c>
      <c r="H3778" s="3" t="n">
        <v>479360.46</v>
      </c>
    </row>
    <row r="3779" customFormat="false" ht="15" hidden="false" customHeight="false" outlineLevel="0" collapsed="false">
      <c r="A3779" s="3" t="s">
        <v>333</v>
      </c>
      <c r="B3779" s="3" t="s">
        <v>24</v>
      </c>
      <c r="C3779" s="3" t="s">
        <v>8</v>
      </c>
      <c r="D3779" s="3" t="s">
        <v>23</v>
      </c>
      <c r="E3779" s="3" t="n">
        <v>55.25</v>
      </c>
      <c r="F3779" s="3" t="n">
        <v>6750458</v>
      </c>
      <c r="G3779" s="3" t="n">
        <v>4</v>
      </c>
      <c r="H3779" s="3" t="n">
        <v>502056.49</v>
      </c>
    </row>
    <row r="3780" customFormat="false" ht="15" hidden="false" customHeight="false" outlineLevel="0" collapsed="false">
      <c r="A3780" s="3" t="s">
        <v>334</v>
      </c>
      <c r="B3780" s="3" t="s">
        <v>24</v>
      </c>
      <c r="C3780" s="3" t="s">
        <v>8</v>
      </c>
      <c r="D3780" s="3" t="s">
        <v>23</v>
      </c>
      <c r="E3780" s="3" t="n">
        <v>53.61</v>
      </c>
      <c r="F3780" s="3" t="n">
        <v>1608552</v>
      </c>
      <c r="G3780" s="3" t="n">
        <v>1</v>
      </c>
      <c r="H3780" s="3" t="n">
        <v>170409.54</v>
      </c>
    </row>
    <row r="3781" customFormat="false" ht="15" hidden="false" customHeight="false" outlineLevel="0" collapsed="false">
      <c r="A3781" s="3" t="s">
        <v>335</v>
      </c>
      <c r="B3781" s="3" t="s">
        <v>24</v>
      </c>
      <c r="C3781" s="3" t="s">
        <v>8</v>
      </c>
      <c r="D3781" s="3" t="s">
        <v>23</v>
      </c>
      <c r="E3781" s="3" t="n">
        <v>55.05</v>
      </c>
      <c r="F3781" s="3" t="n">
        <v>1170727</v>
      </c>
      <c r="G3781" s="3" t="n">
        <v>2</v>
      </c>
      <c r="H3781" s="3" t="n">
        <v>364216.35</v>
      </c>
    </row>
    <row r="3782" customFormat="false" ht="15" hidden="false" customHeight="false" outlineLevel="0" collapsed="false">
      <c r="A3782" s="3" t="s">
        <v>336</v>
      </c>
      <c r="B3782" s="3" t="s">
        <v>24</v>
      </c>
      <c r="C3782" s="3" t="s">
        <v>8</v>
      </c>
      <c r="D3782" s="3" t="s">
        <v>23</v>
      </c>
      <c r="E3782" s="3" t="n">
        <v>53.36</v>
      </c>
      <c r="F3782" s="3" t="n">
        <v>6131434</v>
      </c>
      <c r="G3782" s="3" t="n">
        <v>6</v>
      </c>
      <c r="H3782" s="3" t="n">
        <v>667068.84</v>
      </c>
    </row>
    <row r="3783" customFormat="false" ht="15" hidden="false" customHeight="false" outlineLevel="0" collapsed="false">
      <c r="A3783" s="3" t="s">
        <v>337</v>
      </c>
      <c r="B3783" s="3" t="s">
        <v>24</v>
      </c>
      <c r="C3783" s="3" t="s">
        <v>8</v>
      </c>
      <c r="D3783" s="3" t="s">
        <v>23</v>
      </c>
      <c r="E3783" s="3" t="n">
        <v>53.41</v>
      </c>
      <c r="F3783" s="3" t="n">
        <v>1963691</v>
      </c>
      <c r="G3783" s="3" t="n">
        <v>2</v>
      </c>
      <c r="H3783" s="3" t="n">
        <v>188500.05</v>
      </c>
    </row>
    <row r="3784" customFormat="false" ht="15" hidden="false" customHeight="false" outlineLevel="0" collapsed="false">
      <c r="A3784" s="3" t="s">
        <v>338</v>
      </c>
      <c r="B3784" s="3" t="s">
        <v>24</v>
      </c>
      <c r="C3784" s="3" t="s">
        <v>8</v>
      </c>
      <c r="D3784" s="3" t="s">
        <v>23</v>
      </c>
      <c r="E3784" s="3" t="n">
        <v>52.36</v>
      </c>
      <c r="F3784" s="3" t="n">
        <v>1413954</v>
      </c>
      <c r="G3784" s="3" t="n">
        <v>2</v>
      </c>
      <c r="H3784" s="3" t="n">
        <v>402003.49</v>
      </c>
    </row>
    <row r="3785" customFormat="false" ht="15" hidden="false" customHeight="false" outlineLevel="0" collapsed="false">
      <c r="A3785" s="3" t="s">
        <v>339</v>
      </c>
      <c r="B3785" s="3" t="s">
        <v>24</v>
      </c>
      <c r="C3785" s="3" t="s">
        <v>8</v>
      </c>
      <c r="D3785" s="3" t="s">
        <v>23</v>
      </c>
      <c r="E3785" s="3" t="n">
        <v>52.45</v>
      </c>
      <c r="F3785" s="3" t="n">
        <v>6896234</v>
      </c>
      <c r="G3785" s="3" t="n">
        <v>1</v>
      </c>
      <c r="H3785" s="3" t="n">
        <v>107408.58</v>
      </c>
    </row>
    <row r="3786" customFormat="false" ht="15" hidden="false" customHeight="false" outlineLevel="0" collapsed="false">
      <c r="A3786" s="3" t="s">
        <v>340</v>
      </c>
      <c r="B3786" s="3" t="s">
        <v>24</v>
      </c>
      <c r="C3786" s="3" t="s">
        <v>8</v>
      </c>
      <c r="D3786" s="3" t="s">
        <v>23</v>
      </c>
      <c r="E3786" s="3" t="n">
        <v>53.73</v>
      </c>
      <c r="F3786" s="3" t="n">
        <v>2863618</v>
      </c>
      <c r="G3786" s="3" t="n">
        <v>1</v>
      </c>
      <c r="H3786" s="3" t="n">
        <v>182144.7</v>
      </c>
    </row>
    <row r="3787" customFormat="false" ht="15" hidden="false" customHeight="false" outlineLevel="0" collapsed="false">
      <c r="A3787" s="3" t="s">
        <v>341</v>
      </c>
      <c r="B3787" s="3" t="s">
        <v>24</v>
      </c>
      <c r="C3787" s="3" t="s">
        <v>8</v>
      </c>
      <c r="D3787" s="3" t="s">
        <v>23</v>
      </c>
      <c r="E3787" s="3" t="n">
        <v>54.87</v>
      </c>
      <c r="F3787" s="3" t="n">
        <v>6697638</v>
      </c>
      <c r="G3787" s="3" t="n">
        <v>2</v>
      </c>
      <c r="H3787" s="3" t="n">
        <v>151216.06</v>
      </c>
    </row>
    <row r="3788" customFormat="false" ht="15" hidden="false" customHeight="false" outlineLevel="0" collapsed="false">
      <c r="A3788" s="3" t="s">
        <v>342</v>
      </c>
      <c r="B3788" s="3" t="s">
        <v>24</v>
      </c>
      <c r="C3788" s="3" t="s">
        <v>8</v>
      </c>
      <c r="D3788" s="3" t="s">
        <v>23</v>
      </c>
      <c r="E3788" s="3" t="n">
        <v>55.99</v>
      </c>
      <c r="F3788" s="3" t="n">
        <v>820373</v>
      </c>
      <c r="G3788" s="3" t="n">
        <v>4</v>
      </c>
      <c r="H3788" s="3" t="n">
        <v>400658.8</v>
      </c>
    </row>
    <row r="3789" customFormat="false" ht="15" hidden="false" customHeight="false" outlineLevel="0" collapsed="false">
      <c r="A3789" s="3" t="s">
        <v>343</v>
      </c>
      <c r="B3789" s="3" t="s">
        <v>24</v>
      </c>
      <c r="C3789" s="3" t="s">
        <v>8</v>
      </c>
      <c r="D3789" s="3" t="s">
        <v>23</v>
      </c>
      <c r="E3789" s="3" t="n">
        <v>55.04</v>
      </c>
      <c r="F3789" s="3" t="n">
        <v>1022590</v>
      </c>
      <c r="G3789" s="3" t="n">
        <v>1</v>
      </c>
      <c r="H3789" s="3" t="n">
        <v>118661.28</v>
      </c>
    </row>
    <row r="3790" customFormat="false" ht="15" hidden="false" customHeight="false" outlineLevel="0" collapsed="false">
      <c r="A3790" s="3" t="s">
        <v>344</v>
      </c>
      <c r="B3790" s="3" t="s">
        <v>24</v>
      </c>
      <c r="C3790" s="3" t="s">
        <v>8</v>
      </c>
      <c r="D3790" s="3" t="s">
        <v>23</v>
      </c>
      <c r="E3790" s="3" t="n">
        <v>56.87</v>
      </c>
      <c r="F3790" s="3" t="n">
        <v>4221420</v>
      </c>
      <c r="G3790" s="3" t="n">
        <v>2</v>
      </c>
      <c r="H3790" s="3" t="n">
        <v>434152.36</v>
      </c>
    </row>
    <row r="3791" customFormat="false" ht="15" hidden="false" customHeight="false" outlineLevel="0" collapsed="false">
      <c r="A3791" s="3" t="s">
        <v>345</v>
      </c>
      <c r="B3791" s="3" t="s">
        <v>24</v>
      </c>
      <c r="C3791" s="3" t="s">
        <v>8</v>
      </c>
      <c r="D3791" s="3" t="s">
        <v>23</v>
      </c>
      <c r="E3791" s="3" t="n">
        <v>56.14</v>
      </c>
      <c r="F3791" s="3" t="n">
        <v>4322427</v>
      </c>
      <c r="G3791" s="3" t="n">
        <v>4</v>
      </c>
      <c r="H3791" s="3" t="n">
        <v>601195.51</v>
      </c>
    </row>
    <row r="3792" customFormat="false" ht="15" hidden="false" customHeight="false" outlineLevel="0" collapsed="false">
      <c r="A3792" s="3" t="s">
        <v>346</v>
      </c>
      <c r="B3792" s="3" t="s">
        <v>24</v>
      </c>
      <c r="C3792" s="3" t="s">
        <v>8</v>
      </c>
      <c r="D3792" s="3" t="s">
        <v>23</v>
      </c>
      <c r="E3792" s="3" t="n">
        <v>56.87</v>
      </c>
      <c r="F3792" s="3" t="n">
        <v>2314958</v>
      </c>
      <c r="G3792" s="3" t="n">
        <v>5</v>
      </c>
      <c r="H3792" s="3" t="n">
        <v>727070.19</v>
      </c>
    </row>
    <row r="3793" customFormat="false" ht="15" hidden="false" customHeight="false" outlineLevel="0" collapsed="false">
      <c r="A3793" s="3" t="s">
        <v>347</v>
      </c>
      <c r="B3793" s="3" t="s">
        <v>24</v>
      </c>
      <c r="C3793" s="3" t="s">
        <v>8</v>
      </c>
      <c r="D3793" s="3" t="s">
        <v>23</v>
      </c>
      <c r="E3793" s="3" t="n">
        <v>55.73</v>
      </c>
      <c r="F3793" s="3" t="n">
        <v>7824291</v>
      </c>
      <c r="G3793" s="3" t="n">
        <v>0</v>
      </c>
      <c r="H3793" s="3" t="n">
        <v>0</v>
      </c>
    </row>
    <row r="3794" customFormat="false" ht="15" hidden="false" customHeight="false" outlineLevel="0" collapsed="false">
      <c r="A3794" s="3" t="s">
        <v>348</v>
      </c>
      <c r="B3794" s="3" t="s">
        <v>24</v>
      </c>
      <c r="C3794" s="3" t="s">
        <v>8</v>
      </c>
      <c r="D3794" s="3" t="s">
        <v>23</v>
      </c>
      <c r="E3794" s="3" t="n">
        <v>54.69</v>
      </c>
      <c r="F3794" s="3" t="n">
        <v>7667197</v>
      </c>
      <c r="G3794" s="3" t="n">
        <v>1</v>
      </c>
      <c r="H3794" s="3" t="n">
        <v>246925.35</v>
      </c>
    </row>
    <row r="3795" customFormat="false" ht="15" hidden="false" customHeight="false" outlineLevel="0" collapsed="false">
      <c r="A3795" s="3" t="s">
        <v>349</v>
      </c>
      <c r="B3795" s="3" t="s">
        <v>24</v>
      </c>
      <c r="C3795" s="3" t="s">
        <v>8</v>
      </c>
      <c r="D3795" s="3" t="s">
        <v>23</v>
      </c>
      <c r="E3795" s="3" t="n">
        <v>54.01</v>
      </c>
      <c r="F3795" s="3" t="n">
        <v>2295565</v>
      </c>
      <c r="G3795" s="3" t="n">
        <v>2</v>
      </c>
      <c r="H3795" s="3" t="n">
        <v>264570.84</v>
      </c>
    </row>
    <row r="3796" customFormat="false" ht="15" hidden="false" customHeight="false" outlineLevel="0" collapsed="false">
      <c r="A3796" s="3" t="s">
        <v>350</v>
      </c>
      <c r="B3796" s="3" t="s">
        <v>24</v>
      </c>
      <c r="C3796" s="3" t="s">
        <v>8</v>
      </c>
      <c r="D3796" s="3" t="s">
        <v>23</v>
      </c>
      <c r="E3796" s="3" t="n">
        <v>54.26</v>
      </c>
      <c r="F3796" s="3" t="n">
        <v>7079155</v>
      </c>
      <c r="G3796" s="3" t="n">
        <v>3</v>
      </c>
      <c r="H3796" s="3" t="n">
        <v>241822.3</v>
      </c>
    </row>
    <row r="3797" customFormat="false" ht="15" hidden="false" customHeight="false" outlineLevel="0" collapsed="false">
      <c r="A3797" s="3" t="s">
        <v>351</v>
      </c>
      <c r="B3797" s="3" t="s">
        <v>24</v>
      </c>
      <c r="C3797" s="3" t="s">
        <v>8</v>
      </c>
      <c r="D3797" s="3" t="s">
        <v>23</v>
      </c>
      <c r="E3797" s="3" t="n">
        <v>54.93</v>
      </c>
      <c r="F3797" s="3" t="n">
        <v>1505179</v>
      </c>
      <c r="G3797" s="3" t="n">
        <v>3</v>
      </c>
      <c r="H3797" s="3" t="n">
        <v>278276.69</v>
      </c>
    </row>
    <row r="3798" customFormat="false" ht="15" hidden="false" customHeight="false" outlineLevel="0" collapsed="false">
      <c r="A3798" s="3" t="s">
        <v>352</v>
      </c>
      <c r="B3798" s="3" t="s">
        <v>24</v>
      </c>
      <c r="C3798" s="3" t="s">
        <v>8</v>
      </c>
      <c r="D3798" s="3" t="s">
        <v>23</v>
      </c>
      <c r="E3798" s="3" t="n">
        <v>55.44</v>
      </c>
      <c r="F3798" s="3" t="n">
        <v>3927018</v>
      </c>
      <c r="G3798" s="3" t="n">
        <v>2</v>
      </c>
      <c r="H3798" s="3" t="n">
        <v>199639.52</v>
      </c>
    </row>
    <row r="3799" customFormat="false" ht="15" hidden="false" customHeight="false" outlineLevel="0" collapsed="false">
      <c r="A3799" s="3" t="s">
        <v>353</v>
      </c>
      <c r="B3799" s="3" t="s">
        <v>24</v>
      </c>
      <c r="C3799" s="3" t="s">
        <v>8</v>
      </c>
      <c r="D3799" s="3" t="s">
        <v>23</v>
      </c>
      <c r="E3799" s="3" t="n">
        <v>56.24</v>
      </c>
      <c r="F3799" s="3" t="n">
        <v>535144</v>
      </c>
      <c r="G3799" s="3" t="n">
        <v>2</v>
      </c>
      <c r="H3799" s="3" t="n">
        <v>151993.53</v>
      </c>
    </row>
    <row r="3800" customFormat="false" ht="15" hidden="false" customHeight="false" outlineLevel="0" collapsed="false">
      <c r="A3800" s="3" t="s">
        <v>354</v>
      </c>
      <c r="B3800" s="3" t="s">
        <v>24</v>
      </c>
      <c r="C3800" s="3" t="s">
        <v>8</v>
      </c>
      <c r="D3800" s="3" t="s">
        <v>23</v>
      </c>
      <c r="E3800" s="3" t="n">
        <v>55.26</v>
      </c>
      <c r="F3800" s="3" t="n">
        <v>3332832</v>
      </c>
      <c r="G3800" s="3" t="n">
        <v>1</v>
      </c>
      <c r="H3800" s="3" t="n">
        <v>143055.81</v>
      </c>
    </row>
    <row r="3801" customFormat="false" ht="15" hidden="false" customHeight="false" outlineLevel="0" collapsed="false">
      <c r="A3801" s="3" t="s">
        <v>355</v>
      </c>
      <c r="B3801" s="3" t="s">
        <v>24</v>
      </c>
      <c r="C3801" s="3" t="s">
        <v>8</v>
      </c>
      <c r="D3801" s="3" t="s">
        <v>23</v>
      </c>
      <c r="E3801" s="3" t="n">
        <v>55.28</v>
      </c>
      <c r="F3801" s="3" t="n">
        <v>1286323</v>
      </c>
      <c r="G3801" s="3" t="n">
        <v>3</v>
      </c>
      <c r="H3801" s="3" t="n">
        <v>429305.54</v>
      </c>
    </row>
    <row r="3802" customFormat="false" ht="15" hidden="false" customHeight="false" outlineLevel="0" collapsed="false">
      <c r="A3802" s="3" t="s">
        <v>356</v>
      </c>
      <c r="B3802" s="3" t="s">
        <v>24</v>
      </c>
      <c r="C3802" s="3" t="s">
        <v>8</v>
      </c>
      <c r="D3802" s="3" t="s">
        <v>23</v>
      </c>
      <c r="E3802" s="3" t="n">
        <v>55.68</v>
      </c>
      <c r="F3802" s="3" t="n">
        <v>5259544</v>
      </c>
      <c r="G3802" s="3" t="n">
        <v>2</v>
      </c>
      <c r="H3802" s="3" t="n">
        <v>170192.61</v>
      </c>
    </row>
    <row r="3803" customFormat="false" ht="15" hidden="false" customHeight="false" outlineLevel="0" collapsed="false">
      <c r="A3803" s="3" t="s">
        <v>357</v>
      </c>
      <c r="B3803" s="3" t="s">
        <v>24</v>
      </c>
      <c r="C3803" s="3" t="s">
        <v>8</v>
      </c>
      <c r="D3803" s="3" t="s">
        <v>23</v>
      </c>
      <c r="E3803" s="3" t="n">
        <v>56.05</v>
      </c>
      <c r="F3803" s="3" t="n">
        <v>2492007</v>
      </c>
      <c r="G3803" s="3" t="n">
        <v>4</v>
      </c>
      <c r="H3803" s="3" t="n">
        <v>688102.14</v>
      </c>
    </row>
    <row r="3804" customFormat="false" ht="15" hidden="false" customHeight="false" outlineLevel="0" collapsed="false">
      <c r="A3804" s="3" t="s">
        <v>358</v>
      </c>
      <c r="B3804" s="3" t="s">
        <v>24</v>
      </c>
      <c r="C3804" s="3" t="s">
        <v>8</v>
      </c>
      <c r="D3804" s="3" t="s">
        <v>23</v>
      </c>
      <c r="E3804" s="3" t="n">
        <v>57.27</v>
      </c>
      <c r="F3804" s="3" t="n">
        <v>5519591</v>
      </c>
      <c r="G3804" s="3" t="n">
        <v>2</v>
      </c>
      <c r="H3804" s="3" t="n">
        <v>220244.48</v>
      </c>
    </row>
    <row r="3805" customFormat="false" ht="15" hidden="false" customHeight="false" outlineLevel="0" collapsed="false">
      <c r="A3805" s="3" t="s">
        <v>359</v>
      </c>
      <c r="B3805" s="3" t="s">
        <v>24</v>
      </c>
      <c r="C3805" s="3" t="s">
        <v>8</v>
      </c>
      <c r="D3805" s="3" t="s">
        <v>23</v>
      </c>
      <c r="E3805" s="3" t="n">
        <v>56.77</v>
      </c>
      <c r="F3805" s="3" t="n">
        <v>3647738</v>
      </c>
      <c r="G3805" s="3" t="n">
        <v>1</v>
      </c>
      <c r="H3805" s="3" t="n">
        <v>179431.2</v>
      </c>
    </row>
    <row r="3806" customFormat="false" ht="15" hidden="false" customHeight="false" outlineLevel="0" collapsed="false">
      <c r="A3806" s="3" t="s">
        <v>360</v>
      </c>
      <c r="B3806" s="3" t="s">
        <v>24</v>
      </c>
      <c r="C3806" s="3" t="s">
        <v>8</v>
      </c>
      <c r="D3806" s="3" t="s">
        <v>23</v>
      </c>
      <c r="E3806" s="3" t="n">
        <v>56.63</v>
      </c>
      <c r="F3806" s="3" t="n">
        <v>1268364</v>
      </c>
      <c r="G3806" s="3" t="n">
        <v>0</v>
      </c>
      <c r="H3806" s="3" t="n">
        <v>0</v>
      </c>
    </row>
    <row r="3807" customFormat="false" ht="15" hidden="false" customHeight="false" outlineLevel="0" collapsed="false">
      <c r="A3807" s="3" t="s">
        <v>361</v>
      </c>
      <c r="B3807" s="3" t="s">
        <v>24</v>
      </c>
      <c r="C3807" s="3" t="s">
        <v>8</v>
      </c>
      <c r="D3807" s="3" t="s">
        <v>23</v>
      </c>
      <c r="E3807" s="3" t="n">
        <v>55.64</v>
      </c>
      <c r="F3807" s="3" t="n">
        <v>4939832</v>
      </c>
      <c r="G3807" s="3" t="n">
        <v>2</v>
      </c>
      <c r="H3807" s="3" t="n">
        <v>441491.86</v>
      </c>
    </row>
    <row r="3808" customFormat="false" ht="15" hidden="false" customHeight="false" outlineLevel="0" collapsed="false">
      <c r="A3808" s="3" t="s">
        <v>362</v>
      </c>
      <c r="B3808" s="3" t="s">
        <v>24</v>
      </c>
      <c r="C3808" s="3" t="s">
        <v>8</v>
      </c>
      <c r="D3808" s="3" t="s">
        <v>23</v>
      </c>
      <c r="E3808" s="3" t="n">
        <v>54.54</v>
      </c>
      <c r="F3808" s="3" t="n">
        <v>4813495</v>
      </c>
      <c r="G3808" s="3" t="n">
        <v>2</v>
      </c>
      <c r="H3808" s="3" t="n">
        <v>208637.13</v>
      </c>
    </row>
    <row r="3809" customFormat="false" ht="15" hidden="false" customHeight="false" outlineLevel="0" collapsed="false">
      <c r="A3809" s="3" t="s">
        <v>363</v>
      </c>
      <c r="B3809" s="3" t="s">
        <v>24</v>
      </c>
      <c r="C3809" s="3" t="s">
        <v>8</v>
      </c>
      <c r="D3809" s="3" t="s">
        <v>23</v>
      </c>
      <c r="E3809" s="3" t="n">
        <v>55.67</v>
      </c>
      <c r="F3809" s="3" t="n">
        <v>6952002</v>
      </c>
      <c r="G3809" s="3" t="n">
        <v>1</v>
      </c>
      <c r="H3809" s="3" t="n">
        <v>6622.35</v>
      </c>
    </row>
    <row r="3810" customFormat="false" ht="15" hidden="false" customHeight="false" outlineLevel="0" collapsed="false">
      <c r="A3810" s="3" t="s">
        <v>364</v>
      </c>
      <c r="B3810" s="3" t="s">
        <v>24</v>
      </c>
      <c r="C3810" s="3" t="s">
        <v>8</v>
      </c>
      <c r="D3810" s="3" t="s">
        <v>23</v>
      </c>
      <c r="E3810" s="3" t="n">
        <v>56.02</v>
      </c>
      <c r="F3810" s="3" t="n">
        <v>1802753</v>
      </c>
      <c r="G3810" s="3" t="n">
        <v>0</v>
      </c>
      <c r="H3810" s="3" t="n">
        <v>0</v>
      </c>
    </row>
    <row r="3811" customFormat="false" ht="15" hidden="false" customHeight="false" outlineLevel="0" collapsed="false">
      <c r="A3811" s="3" t="s">
        <v>365</v>
      </c>
      <c r="B3811" s="3" t="s">
        <v>24</v>
      </c>
      <c r="C3811" s="3" t="s">
        <v>8</v>
      </c>
      <c r="D3811" s="3" t="s">
        <v>23</v>
      </c>
      <c r="E3811" s="3" t="n">
        <v>54.34</v>
      </c>
      <c r="F3811" s="3" t="n">
        <v>2522168</v>
      </c>
      <c r="G3811" s="3" t="n">
        <v>1</v>
      </c>
      <c r="H3811" s="3" t="n">
        <v>81019.62</v>
      </c>
    </row>
    <row r="3812" customFormat="false" ht="15" hidden="false" customHeight="false" outlineLevel="0" collapsed="false">
      <c r="A3812" s="3" t="s">
        <v>366</v>
      </c>
      <c r="B3812" s="3" t="s">
        <v>24</v>
      </c>
      <c r="C3812" s="3" t="s">
        <v>8</v>
      </c>
      <c r="D3812" s="3" t="s">
        <v>23</v>
      </c>
      <c r="E3812" s="3" t="n">
        <v>54.3</v>
      </c>
      <c r="F3812" s="3" t="n">
        <v>5801838</v>
      </c>
      <c r="G3812" s="3" t="n">
        <v>4</v>
      </c>
      <c r="H3812" s="3" t="n">
        <v>494859.7</v>
      </c>
    </row>
    <row r="3813" customFormat="false" ht="15" hidden="false" customHeight="false" outlineLevel="0" collapsed="false">
      <c r="A3813" s="3" t="s">
        <v>367</v>
      </c>
      <c r="B3813" s="3" t="s">
        <v>24</v>
      </c>
      <c r="C3813" s="3" t="s">
        <v>8</v>
      </c>
      <c r="D3813" s="3" t="s">
        <v>23</v>
      </c>
      <c r="E3813" s="3" t="n">
        <v>55.14</v>
      </c>
      <c r="F3813" s="3" t="n">
        <v>4182199</v>
      </c>
      <c r="G3813" s="3" t="n">
        <v>1</v>
      </c>
      <c r="H3813" s="3" t="n">
        <v>206097.3</v>
      </c>
    </row>
    <row r="3814" customFormat="false" ht="15" hidden="false" customHeight="false" outlineLevel="0" collapsed="false">
      <c r="A3814" s="3" t="s">
        <v>368</v>
      </c>
      <c r="B3814" s="3" t="s">
        <v>24</v>
      </c>
      <c r="C3814" s="3" t="s">
        <v>8</v>
      </c>
      <c r="D3814" s="3" t="s">
        <v>23</v>
      </c>
      <c r="E3814" s="3" t="n">
        <v>53.69</v>
      </c>
      <c r="F3814" s="3" t="n">
        <v>7758764</v>
      </c>
      <c r="G3814" s="3" t="n">
        <v>1</v>
      </c>
      <c r="H3814" s="3" t="n">
        <v>68293.68</v>
      </c>
    </row>
    <row r="3815" customFormat="false" ht="15" hidden="false" customHeight="false" outlineLevel="0" collapsed="false">
      <c r="A3815" s="3" t="s">
        <v>369</v>
      </c>
      <c r="B3815" s="3" t="s">
        <v>24</v>
      </c>
      <c r="C3815" s="3" t="s">
        <v>8</v>
      </c>
      <c r="D3815" s="3" t="s">
        <v>23</v>
      </c>
      <c r="E3815" s="3" t="n">
        <v>54.56</v>
      </c>
      <c r="F3815" s="3" t="n">
        <v>6793577</v>
      </c>
      <c r="G3815" s="3" t="n">
        <v>1</v>
      </c>
      <c r="H3815" s="3" t="n">
        <v>193172.07</v>
      </c>
    </row>
    <row r="3816" customFormat="false" ht="15" hidden="false" customHeight="false" outlineLevel="0" collapsed="false">
      <c r="A3816" s="3" t="s">
        <v>370</v>
      </c>
      <c r="B3816" s="3" t="s">
        <v>24</v>
      </c>
      <c r="C3816" s="3" t="s">
        <v>8</v>
      </c>
      <c r="D3816" s="3" t="s">
        <v>23</v>
      </c>
      <c r="E3816" s="3" t="n">
        <v>52.25</v>
      </c>
      <c r="F3816" s="3" t="n">
        <v>763360</v>
      </c>
      <c r="G3816" s="3" t="n">
        <v>3</v>
      </c>
      <c r="H3816" s="3" t="n">
        <v>251175.1</v>
      </c>
    </row>
    <row r="3817" customFormat="false" ht="15" hidden="false" customHeight="false" outlineLevel="0" collapsed="false">
      <c r="A3817" s="3" t="s">
        <v>371</v>
      </c>
      <c r="B3817" s="3" t="s">
        <v>24</v>
      </c>
      <c r="C3817" s="3" t="s">
        <v>8</v>
      </c>
      <c r="D3817" s="3" t="s">
        <v>23</v>
      </c>
      <c r="E3817" s="3" t="n">
        <v>52.05</v>
      </c>
      <c r="F3817" s="3" t="n">
        <v>4200632</v>
      </c>
      <c r="G3817" s="3" t="n">
        <v>2</v>
      </c>
      <c r="H3817" s="3" t="n">
        <v>92596.53</v>
      </c>
    </row>
    <row r="3818" customFormat="false" ht="15" hidden="false" customHeight="false" outlineLevel="0" collapsed="false">
      <c r="A3818" s="3" t="s">
        <v>372</v>
      </c>
      <c r="B3818" s="3" t="s">
        <v>24</v>
      </c>
      <c r="C3818" s="3" t="s">
        <v>8</v>
      </c>
      <c r="D3818" s="3" t="s">
        <v>23</v>
      </c>
      <c r="E3818" s="3" t="n">
        <v>52.68</v>
      </c>
      <c r="F3818" s="3" t="n">
        <v>7713504</v>
      </c>
      <c r="G3818" s="3" t="n">
        <v>1</v>
      </c>
      <c r="H3818" s="3" t="n">
        <v>237992.86</v>
      </c>
    </row>
    <row r="3819" customFormat="false" ht="15" hidden="false" customHeight="false" outlineLevel="0" collapsed="false">
      <c r="A3819" s="3" t="s">
        <v>373</v>
      </c>
      <c r="B3819" s="3" t="s">
        <v>24</v>
      </c>
      <c r="C3819" s="3" t="s">
        <v>8</v>
      </c>
      <c r="D3819" s="3" t="s">
        <v>23</v>
      </c>
      <c r="E3819" s="3" t="n">
        <v>52.82</v>
      </c>
      <c r="F3819" s="3" t="n">
        <v>6720500</v>
      </c>
      <c r="G3819" s="3" t="n">
        <v>3</v>
      </c>
      <c r="H3819" s="3" t="n">
        <v>479325.72</v>
      </c>
    </row>
    <row r="3820" customFormat="false" ht="15" hidden="false" customHeight="false" outlineLevel="0" collapsed="false">
      <c r="A3820" s="3" t="s">
        <v>374</v>
      </c>
      <c r="B3820" s="3" t="s">
        <v>24</v>
      </c>
      <c r="C3820" s="3" t="s">
        <v>8</v>
      </c>
      <c r="D3820" s="3" t="s">
        <v>23</v>
      </c>
      <c r="E3820" s="3" t="n">
        <v>53.53</v>
      </c>
      <c r="F3820" s="3" t="n">
        <v>5170164</v>
      </c>
      <c r="G3820" s="3" t="n">
        <v>1</v>
      </c>
      <c r="H3820" s="3" t="n">
        <v>102475.12</v>
      </c>
    </row>
    <row r="3821" customFormat="false" ht="15" hidden="false" customHeight="false" outlineLevel="0" collapsed="false">
      <c r="A3821" s="3" t="s">
        <v>375</v>
      </c>
      <c r="B3821" s="3" t="s">
        <v>24</v>
      </c>
      <c r="C3821" s="3" t="s">
        <v>8</v>
      </c>
      <c r="D3821" s="3" t="s">
        <v>23</v>
      </c>
      <c r="E3821" s="3" t="n">
        <v>55.35</v>
      </c>
      <c r="F3821" s="3" t="n">
        <v>7769934</v>
      </c>
      <c r="G3821" s="3" t="n">
        <v>3</v>
      </c>
      <c r="H3821" s="3" t="n">
        <v>720920.5</v>
      </c>
    </row>
    <row r="3822" customFormat="false" ht="15" hidden="false" customHeight="false" outlineLevel="0" collapsed="false">
      <c r="A3822" s="3" t="s">
        <v>376</v>
      </c>
      <c r="B3822" s="3" t="s">
        <v>24</v>
      </c>
      <c r="C3822" s="3" t="s">
        <v>8</v>
      </c>
      <c r="D3822" s="3" t="s">
        <v>23</v>
      </c>
      <c r="E3822" s="3" t="n">
        <v>56.97</v>
      </c>
      <c r="F3822" s="3" t="n">
        <v>2483805</v>
      </c>
      <c r="G3822" s="3" t="n">
        <v>1</v>
      </c>
      <c r="H3822" s="3" t="n">
        <v>174246.5</v>
      </c>
    </row>
    <row r="3823" customFormat="false" ht="15" hidden="false" customHeight="false" outlineLevel="0" collapsed="false">
      <c r="A3823" s="3" t="s">
        <v>377</v>
      </c>
      <c r="B3823" s="3" t="s">
        <v>24</v>
      </c>
      <c r="C3823" s="3" t="s">
        <v>8</v>
      </c>
      <c r="D3823" s="3" t="s">
        <v>23</v>
      </c>
      <c r="E3823" s="3" t="n">
        <v>57.14</v>
      </c>
      <c r="F3823" s="3" t="n">
        <v>7024180</v>
      </c>
      <c r="G3823" s="3" t="n">
        <v>1</v>
      </c>
      <c r="H3823" s="3" t="n">
        <v>149444.8</v>
      </c>
    </row>
    <row r="3824" customFormat="false" ht="15" hidden="false" customHeight="false" outlineLevel="0" collapsed="false">
      <c r="A3824" s="3" t="s">
        <v>378</v>
      </c>
      <c r="B3824" s="3" t="s">
        <v>24</v>
      </c>
      <c r="C3824" s="3" t="s">
        <v>8</v>
      </c>
      <c r="D3824" s="3" t="s">
        <v>23</v>
      </c>
      <c r="E3824" s="3" t="n">
        <v>57.42</v>
      </c>
      <c r="F3824" s="3" t="n">
        <v>3170746</v>
      </c>
      <c r="G3824" s="3" t="n">
        <v>0</v>
      </c>
      <c r="H3824" s="3" t="n">
        <v>0</v>
      </c>
    </row>
    <row r="3825" customFormat="false" ht="15" hidden="false" customHeight="false" outlineLevel="0" collapsed="false">
      <c r="A3825" s="3" t="s">
        <v>379</v>
      </c>
      <c r="B3825" s="3" t="s">
        <v>24</v>
      </c>
      <c r="C3825" s="3" t="s">
        <v>8</v>
      </c>
      <c r="D3825" s="3" t="s">
        <v>23</v>
      </c>
      <c r="E3825" s="3" t="n">
        <v>57.33</v>
      </c>
      <c r="F3825" s="3" t="n">
        <v>5676059</v>
      </c>
      <c r="G3825" s="3" t="n">
        <v>2</v>
      </c>
      <c r="H3825" s="3" t="n">
        <v>142303.56</v>
      </c>
    </row>
    <row r="3826" customFormat="false" ht="15" hidden="false" customHeight="false" outlineLevel="0" collapsed="false">
      <c r="A3826" s="3" t="s">
        <v>380</v>
      </c>
      <c r="B3826" s="3" t="s">
        <v>24</v>
      </c>
      <c r="C3826" s="3" t="s">
        <v>8</v>
      </c>
      <c r="D3826" s="3" t="s">
        <v>23</v>
      </c>
      <c r="E3826" s="3" t="n">
        <v>57.38</v>
      </c>
      <c r="F3826" s="3" t="n">
        <v>4737696</v>
      </c>
      <c r="G3826" s="3" t="n">
        <v>1</v>
      </c>
      <c r="H3826" s="3" t="n">
        <v>269960.64</v>
      </c>
    </row>
    <row r="3827" customFormat="false" ht="15" hidden="false" customHeight="false" outlineLevel="0" collapsed="false">
      <c r="A3827" s="3" t="s">
        <v>381</v>
      </c>
      <c r="B3827" s="3" t="s">
        <v>24</v>
      </c>
      <c r="C3827" s="3" t="s">
        <v>8</v>
      </c>
      <c r="D3827" s="3" t="s">
        <v>23</v>
      </c>
      <c r="E3827" s="3" t="n">
        <v>57.95</v>
      </c>
      <c r="F3827" s="3" t="n">
        <v>946229</v>
      </c>
      <c r="G3827" s="3" t="n">
        <v>2</v>
      </c>
      <c r="H3827" s="3" t="n">
        <v>232950.84</v>
      </c>
    </row>
    <row r="3828" customFormat="false" ht="15" hidden="false" customHeight="false" outlineLevel="0" collapsed="false">
      <c r="A3828" s="3" t="s">
        <v>382</v>
      </c>
      <c r="B3828" s="3" t="s">
        <v>24</v>
      </c>
      <c r="C3828" s="3" t="s">
        <v>8</v>
      </c>
      <c r="D3828" s="3" t="s">
        <v>23</v>
      </c>
      <c r="E3828" s="3" t="n">
        <v>58.82</v>
      </c>
      <c r="F3828" s="3" t="n">
        <v>5257188</v>
      </c>
      <c r="G3828" s="3" t="n">
        <v>5</v>
      </c>
      <c r="H3828" s="3" t="n">
        <v>605141.07</v>
      </c>
    </row>
    <row r="3829" customFormat="false" ht="15" hidden="false" customHeight="false" outlineLevel="0" collapsed="false">
      <c r="A3829" s="3" t="s">
        <v>383</v>
      </c>
      <c r="B3829" s="3" t="s">
        <v>24</v>
      </c>
      <c r="C3829" s="3" t="s">
        <v>8</v>
      </c>
      <c r="D3829" s="3" t="s">
        <v>23</v>
      </c>
      <c r="E3829" s="3" t="n">
        <v>59.93</v>
      </c>
      <c r="F3829" s="3" t="n">
        <v>6015340</v>
      </c>
      <c r="G3829" s="3" t="n">
        <v>3</v>
      </c>
      <c r="H3829" s="3" t="n">
        <v>345936.9</v>
      </c>
    </row>
    <row r="3830" customFormat="false" ht="15" hidden="false" customHeight="false" outlineLevel="0" collapsed="false">
      <c r="A3830" s="3" t="s">
        <v>384</v>
      </c>
      <c r="B3830" s="3" t="s">
        <v>24</v>
      </c>
      <c r="C3830" s="3" t="s">
        <v>8</v>
      </c>
      <c r="D3830" s="3" t="s">
        <v>23</v>
      </c>
      <c r="E3830" s="3" t="n">
        <v>61.38</v>
      </c>
      <c r="F3830" s="3" t="n">
        <v>6991626</v>
      </c>
      <c r="G3830" s="3" t="n">
        <v>4</v>
      </c>
      <c r="H3830" s="3" t="n">
        <v>567063.26</v>
      </c>
    </row>
    <row r="3831" customFormat="false" ht="15" hidden="false" customHeight="false" outlineLevel="0" collapsed="false">
      <c r="A3831" s="3" t="s">
        <v>385</v>
      </c>
      <c r="B3831" s="3" t="s">
        <v>24</v>
      </c>
      <c r="C3831" s="3" t="s">
        <v>8</v>
      </c>
      <c r="D3831" s="3" t="s">
        <v>23</v>
      </c>
      <c r="E3831" s="3" t="n">
        <v>60.74</v>
      </c>
      <c r="F3831" s="3" t="n">
        <v>2739104</v>
      </c>
      <c r="G3831" s="3" t="n">
        <v>1</v>
      </c>
      <c r="H3831" s="3" t="n">
        <v>43314.7</v>
      </c>
    </row>
    <row r="3832" customFormat="false" ht="15" hidden="false" customHeight="false" outlineLevel="0" collapsed="false">
      <c r="A3832" s="3" t="s">
        <v>386</v>
      </c>
      <c r="B3832" s="3" t="s">
        <v>24</v>
      </c>
      <c r="C3832" s="3" t="s">
        <v>8</v>
      </c>
      <c r="D3832" s="3" t="s">
        <v>23</v>
      </c>
      <c r="E3832" s="3" t="n">
        <v>60.43</v>
      </c>
      <c r="F3832" s="3" t="n">
        <v>7175554</v>
      </c>
      <c r="G3832" s="3" t="n">
        <v>1</v>
      </c>
      <c r="H3832" s="3" t="n">
        <v>292032.65</v>
      </c>
    </row>
    <row r="3833" customFormat="false" ht="15" hidden="false" customHeight="false" outlineLevel="0" collapsed="false">
      <c r="A3833" s="3" t="s">
        <v>387</v>
      </c>
      <c r="B3833" s="3" t="s">
        <v>24</v>
      </c>
      <c r="C3833" s="3" t="s">
        <v>8</v>
      </c>
      <c r="D3833" s="3" t="s">
        <v>23</v>
      </c>
      <c r="E3833" s="3" t="n">
        <v>60</v>
      </c>
      <c r="F3833" s="3" t="n">
        <v>887132</v>
      </c>
      <c r="G3833" s="3" t="n">
        <v>1</v>
      </c>
      <c r="H3833" s="3" t="n">
        <v>216979.84</v>
      </c>
    </row>
    <row r="3834" customFormat="false" ht="15" hidden="false" customHeight="false" outlineLevel="0" collapsed="false">
      <c r="A3834" s="3" t="s">
        <v>388</v>
      </c>
      <c r="B3834" s="3" t="s">
        <v>24</v>
      </c>
      <c r="C3834" s="3" t="s">
        <v>8</v>
      </c>
      <c r="D3834" s="3" t="s">
        <v>23</v>
      </c>
      <c r="E3834" s="3" t="n">
        <v>59.43</v>
      </c>
      <c r="F3834" s="3" t="n">
        <v>5656567</v>
      </c>
      <c r="G3834" s="3" t="n">
        <v>4</v>
      </c>
      <c r="H3834" s="3" t="n">
        <v>533171.26</v>
      </c>
    </row>
    <row r="3835" customFormat="false" ht="15" hidden="false" customHeight="false" outlineLevel="0" collapsed="false">
      <c r="A3835" s="3" t="s">
        <v>389</v>
      </c>
      <c r="B3835" s="3" t="s">
        <v>24</v>
      </c>
      <c r="C3835" s="3" t="s">
        <v>8</v>
      </c>
      <c r="D3835" s="3" t="s">
        <v>23</v>
      </c>
      <c r="E3835" s="3" t="n">
        <v>59.72</v>
      </c>
      <c r="F3835" s="3" t="n">
        <v>1773764</v>
      </c>
      <c r="G3835" s="3" t="n">
        <v>3</v>
      </c>
      <c r="H3835" s="3" t="n">
        <v>566492.07</v>
      </c>
    </row>
    <row r="3836" customFormat="false" ht="15" hidden="false" customHeight="false" outlineLevel="0" collapsed="false">
      <c r="A3836" s="3" t="s">
        <v>390</v>
      </c>
      <c r="B3836" s="3" t="s">
        <v>24</v>
      </c>
      <c r="C3836" s="3" t="s">
        <v>8</v>
      </c>
      <c r="D3836" s="3" t="s">
        <v>23</v>
      </c>
      <c r="E3836" s="3" t="n">
        <v>60.94</v>
      </c>
      <c r="F3836" s="3" t="n">
        <v>4959176</v>
      </c>
      <c r="G3836" s="3" t="n">
        <v>4</v>
      </c>
      <c r="H3836" s="3" t="n">
        <v>854735.61</v>
      </c>
    </row>
    <row r="3837" customFormat="false" ht="15" hidden="false" customHeight="false" outlineLevel="0" collapsed="false">
      <c r="A3837" s="3" t="s">
        <v>391</v>
      </c>
      <c r="B3837" s="3" t="s">
        <v>24</v>
      </c>
      <c r="C3837" s="3" t="s">
        <v>8</v>
      </c>
      <c r="D3837" s="3" t="s">
        <v>23</v>
      </c>
      <c r="E3837" s="3" t="n">
        <v>61.12</v>
      </c>
      <c r="F3837" s="3" t="n">
        <v>4784309</v>
      </c>
      <c r="G3837" s="3" t="n">
        <v>2</v>
      </c>
      <c r="H3837" s="3" t="n">
        <v>207485.33</v>
      </c>
    </row>
    <row r="3838" customFormat="false" ht="15" hidden="false" customHeight="false" outlineLevel="0" collapsed="false">
      <c r="A3838" s="3" t="s">
        <v>392</v>
      </c>
      <c r="B3838" s="3" t="s">
        <v>24</v>
      </c>
      <c r="C3838" s="3" t="s">
        <v>8</v>
      </c>
      <c r="D3838" s="3" t="s">
        <v>23</v>
      </c>
      <c r="E3838" s="3" t="n">
        <v>60.35</v>
      </c>
      <c r="F3838" s="3" t="n">
        <v>574822</v>
      </c>
      <c r="G3838" s="3" t="n">
        <v>1</v>
      </c>
      <c r="H3838" s="3" t="n">
        <v>145248.94</v>
      </c>
    </row>
    <row r="3839" customFormat="false" ht="15" hidden="false" customHeight="false" outlineLevel="0" collapsed="false">
      <c r="A3839" s="3" t="s">
        <v>393</v>
      </c>
      <c r="B3839" s="3" t="s">
        <v>24</v>
      </c>
      <c r="C3839" s="3" t="s">
        <v>8</v>
      </c>
      <c r="D3839" s="3" t="s">
        <v>23</v>
      </c>
      <c r="E3839" s="3" t="n">
        <v>58.93</v>
      </c>
      <c r="F3839" s="3" t="n">
        <v>3001537</v>
      </c>
      <c r="G3839" s="3" t="n">
        <v>2</v>
      </c>
      <c r="H3839" s="3" t="n">
        <v>216900.38</v>
      </c>
    </row>
    <row r="3840" customFormat="false" ht="15" hidden="false" customHeight="false" outlineLevel="0" collapsed="false">
      <c r="A3840" s="3" t="s">
        <v>394</v>
      </c>
      <c r="B3840" s="3" t="s">
        <v>24</v>
      </c>
      <c r="C3840" s="3" t="s">
        <v>8</v>
      </c>
      <c r="D3840" s="3" t="s">
        <v>23</v>
      </c>
      <c r="E3840" s="3" t="n">
        <v>59.28</v>
      </c>
      <c r="F3840" s="3" t="n">
        <v>3960461</v>
      </c>
      <c r="G3840" s="3" t="n">
        <v>5</v>
      </c>
      <c r="H3840" s="3" t="n">
        <v>931390.77</v>
      </c>
    </row>
    <row r="3841" customFormat="false" ht="15" hidden="false" customHeight="false" outlineLevel="0" collapsed="false">
      <c r="A3841" s="3" t="s">
        <v>395</v>
      </c>
      <c r="B3841" s="3" t="s">
        <v>24</v>
      </c>
      <c r="C3841" s="3" t="s">
        <v>8</v>
      </c>
      <c r="D3841" s="3" t="s">
        <v>23</v>
      </c>
      <c r="E3841" s="3" t="n">
        <v>58.96</v>
      </c>
      <c r="F3841" s="3" t="n">
        <v>1701857</v>
      </c>
      <c r="G3841" s="3" t="n">
        <v>1</v>
      </c>
      <c r="H3841" s="3" t="n">
        <v>55295.1</v>
      </c>
    </row>
    <row r="3842" customFormat="false" ht="15" hidden="false" customHeight="false" outlineLevel="0" collapsed="false">
      <c r="A3842" s="3" t="s">
        <v>396</v>
      </c>
      <c r="B3842" s="3" t="s">
        <v>24</v>
      </c>
      <c r="C3842" s="3" t="s">
        <v>8</v>
      </c>
      <c r="D3842" s="3" t="s">
        <v>23</v>
      </c>
      <c r="E3842" s="3" t="n">
        <v>58.68</v>
      </c>
      <c r="F3842" s="3" t="n">
        <v>809423</v>
      </c>
      <c r="G3842" s="3" t="n">
        <v>1</v>
      </c>
      <c r="H3842" s="3" t="n">
        <v>186563</v>
      </c>
    </row>
    <row r="3843" customFormat="false" ht="15" hidden="false" customHeight="false" outlineLevel="0" collapsed="false">
      <c r="A3843" s="3" t="s">
        <v>397</v>
      </c>
      <c r="B3843" s="3" t="s">
        <v>24</v>
      </c>
      <c r="C3843" s="3" t="s">
        <v>8</v>
      </c>
      <c r="D3843" s="3" t="s">
        <v>23</v>
      </c>
      <c r="E3843" s="3" t="n">
        <v>56.52</v>
      </c>
      <c r="F3843" s="3" t="n">
        <v>687137</v>
      </c>
      <c r="G3843" s="3" t="n">
        <v>2</v>
      </c>
      <c r="H3843" s="3" t="n">
        <v>303074.46</v>
      </c>
    </row>
    <row r="3844" customFormat="false" ht="15" hidden="false" customHeight="false" outlineLevel="0" collapsed="false">
      <c r="A3844" s="3" t="s">
        <v>398</v>
      </c>
      <c r="B3844" s="3" t="s">
        <v>24</v>
      </c>
      <c r="C3844" s="3" t="s">
        <v>8</v>
      </c>
      <c r="D3844" s="3" t="s">
        <v>23</v>
      </c>
      <c r="E3844" s="3" t="n">
        <v>56.42</v>
      </c>
      <c r="F3844" s="3" t="n">
        <v>6301054</v>
      </c>
      <c r="G3844" s="3" t="n">
        <v>3</v>
      </c>
      <c r="H3844" s="3" t="n">
        <v>484081.5</v>
      </c>
    </row>
    <row r="3845" customFormat="false" ht="15" hidden="false" customHeight="false" outlineLevel="0" collapsed="false">
      <c r="A3845" s="3" t="s">
        <v>399</v>
      </c>
      <c r="B3845" s="3" t="s">
        <v>24</v>
      </c>
      <c r="C3845" s="3" t="s">
        <v>8</v>
      </c>
      <c r="D3845" s="3" t="s">
        <v>23</v>
      </c>
      <c r="E3845" s="3" t="n">
        <v>56.37</v>
      </c>
      <c r="F3845" s="3" t="n">
        <v>6558073</v>
      </c>
      <c r="G3845" s="3" t="n">
        <v>3</v>
      </c>
      <c r="H3845" s="3" t="n">
        <v>237898.19</v>
      </c>
    </row>
    <row r="3846" customFormat="false" ht="15" hidden="false" customHeight="false" outlineLevel="0" collapsed="false">
      <c r="A3846" s="3" t="s">
        <v>400</v>
      </c>
      <c r="B3846" s="3" t="s">
        <v>24</v>
      </c>
      <c r="C3846" s="3" t="s">
        <v>8</v>
      </c>
      <c r="D3846" s="3" t="s">
        <v>23</v>
      </c>
      <c r="E3846" s="3" t="n">
        <v>54.6</v>
      </c>
      <c r="F3846" s="3" t="n">
        <v>2426264</v>
      </c>
      <c r="G3846" s="3" t="n">
        <v>2</v>
      </c>
      <c r="H3846" s="3" t="n">
        <v>283313.88</v>
      </c>
    </row>
    <row r="3847" customFormat="false" ht="15" hidden="false" customHeight="false" outlineLevel="0" collapsed="false">
      <c r="A3847" s="3" t="s">
        <v>401</v>
      </c>
      <c r="B3847" s="3" t="s">
        <v>24</v>
      </c>
      <c r="C3847" s="3" t="s">
        <v>8</v>
      </c>
      <c r="D3847" s="3" t="s">
        <v>23</v>
      </c>
      <c r="E3847" s="3" t="n">
        <v>54.63</v>
      </c>
      <c r="F3847" s="3" t="n">
        <v>2698518</v>
      </c>
      <c r="G3847" s="3" t="n">
        <v>2</v>
      </c>
      <c r="H3847" s="3" t="n">
        <v>123744.99</v>
      </c>
    </row>
    <row r="3848" customFormat="false" ht="15" hidden="false" customHeight="false" outlineLevel="0" collapsed="false">
      <c r="A3848" s="3" t="s">
        <v>402</v>
      </c>
      <c r="B3848" s="3" t="s">
        <v>24</v>
      </c>
      <c r="C3848" s="3" t="s">
        <v>8</v>
      </c>
      <c r="D3848" s="3" t="s">
        <v>23</v>
      </c>
      <c r="E3848" s="3" t="n">
        <v>54.99</v>
      </c>
      <c r="F3848" s="3" t="n">
        <v>1581685</v>
      </c>
      <c r="G3848" s="3" t="n">
        <v>3</v>
      </c>
      <c r="H3848" s="3" t="n">
        <v>443244.5</v>
      </c>
    </row>
    <row r="3849" customFormat="false" ht="15" hidden="false" customHeight="false" outlineLevel="0" collapsed="false">
      <c r="A3849" s="3" t="s">
        <v>403</v>
      </c>
      <c r="B3849" s="3" t="s">
        <v>24</v>
      </c>
      <c r="C3849" s="3" t="s">
        <v>8</v>
      </c>
      <c r="D3849" s="3" t="s">
        <v>23</v>
      </c>
      <c r="E3849" s="3" t="n">
        <v>54.91</v>
      </c>
      <c r="F3849" s="3" t="n">
        <v>6164966</v>
      </c>
      <c r="G3849" s="3" t="n">
        <v>1</v>
      </c>
      <c r="H3849" s="3" t="n">
        <v>27349.91</v>
      </c>
    </row>
    <row r="3850" customFormat="false" ht="15" hidden="false" customHeight="false" outlineLevel="0" collapsed="false">
      <c r="A3850" s="3" t="s">
        <v>404</v>
      </c>
      <c r="B3850" s="3" t="s">
        <v>24</v>
      </c>
      <c r="C3850" s="3" t="s">
        <v>8</v>
      </c>
      <c r="D3850" s="3" t="s">
        <v>23</v>
      </c>
      <c r="E3850" s="3" t="n">
        <v>54.79</v>
      </c>
      <c r="F3850" s="3" t="n">
        <v>5978190</v>
      </c>
      <c r="G3850" s="3" t="n">
        <v>3</v>
      </c>
      <c r="H3850" s="3" t="n">
        <v>454656.66</v>
      </c>
    </row>
    <row r="3851" customFormat="false" ht="15" hidden="false" customHeight="false" outlineLevel="0" collapsed="false">
      <c r="A3851" s="3" t="s">
        <v>405</v>
      </c>
      <c r="B3851" s="3" t="s">
        <v>24</v>
      </c>
      <c r="C3851" s="3" t="s">
        <v>8</v>
      </c>
      <c r="D3851" s="3" t="s">
        <v>23</v>
      </c>
      <c r="E3851" s="3" t="n">
        <v>54.09</v>
      </c>
      <c r="F3851" s="3" t="n">
        <v>1852208</v>
      </c>
      <c r="G3851" s="3" t="n">
        <v>1</v>
      </c>
      <c r="H3851" s="3" t="n">
        <v>113411.04</v>
      </c>
    </row>
    <row r="3852" customFormat="false" ht="15" hidden="false" customHeight="false" outlineLevel="0" collapsed="false">
      <c r="A3852" s="3" t="s">
        <v>406</v>
      </c>
      <c r="B3852" s="3" t="s">
        <v>24</v>
      </c>
      <c r="C3852" s="3" t="s">
        <v>8</v>
      </c>
      <c r="D3852" s="3" t="s">
        <v>23</v>
      </c>
      <c r="E3852" s="3" t="n">
        <v>53.7</v>
      </c>
      <c r="F3852" s="3" t="n">
        <v>5311645</v>
      </c>
      <c r="G3852" s="3" t="n">
        <v>3</v>
      </c>
      <c r="H3852" s="3" t="n">
        <v>745335.96</v>
      </c>
    </row>
    <row r="3853" customFormat="false" ht="15" hidden="false" customHeight="false" outlineLevel="0" collapsed="false">
      <c r="A3853" s="3" t="s">
        <v>407</v>
      </c>
      <c r="B3853" s="3" t="s">
        <v>24</v>
      </c>
      <c r="C3853" s="3" t="s">
        <v>8</v>
      </c>
      <c r="D3853" s="3" t="s">
        <v>23</v>
      </c>
      <c r="E3853" s="3" t="n">
        <v>53.46</v>
      </c>
      <c r="F3853" s="3" t="n">
        <v>3992140</v>
      </c>
      <c r="G3853" s="3" t="n">
        <v>1</v>
      </c>
      <c r="H3853" s="3" t="n">
        <v>109140</v>
      </c>
    </row>
    <row r="3854" customFormat="false" ht="15" hidden="false" customHeight="false" outlineLevel="0" collapsed="false">
      <c r="A3854" s="3" t="s">
        <v>408</v>
      </c>
      <c r="B3854" s="3" t="s">
        <v>24</v>
      </c>
      <c r="C3854" s="3" t="s">
        <v>8</v>
      </c>
      <c r="D3854" s="3" t="s">
        <v>23</v>
      </c>
      <c r="E3854" s="3" t="n">
        <v>53.83</v>
      </c>
      <c r="F3854" s="3" t="n">
        <v>7780059</v>
      </c>
      <c r="G3854" s="3" t="n">
        <v>1</v>
      </c>
      <c r="H3854" s="3" t="n">
        <v>56388.2</v>
      </c>
    </row>
    <row r="3855" customFormat="false" ht="15" hidden="false" customHeight="false" outlineLevel="0" collapsed="false">
      <c r="A3855" s="3" t="s">
        <v>409</v>
      </c>
      <c r="B3855" s="3" t="s">
        <v>24</v>
      </c>
      <c r="C3855" s="3" t="s">
        <v>8</v>
      </c>
      <c r="D3855" s="3" t="s">
        <v>23</v>
      </c>
      <c r="E3855" s="3" t="n">
        <v>55.42</v>
      </c>
      <c r="F3855" s="3" t="n">
        <v>1339600</v>
      </c>
      <c r="G3855" s="3" t="n">
        <v>2</v>
      </c>
      <c r="H3855" s="3" t="n">
        <v>290927.28</v>
      </c>
    </row>
    <row r="3856" customFormat="false" ht="15" hidden="false" customHeight="false" outlineLevel="0" collapsed="false">
      <c r="A3856" s="3" t="s">
        <v>410</v>
      </c>
      <c r="B3856" s="3" t="s">
        <v>24</v>
      </c>
      <c r="C3856" s="3" t="s">
        <v>8</v>
      </c>
      <c r="D3856" s="3" t="s">
        <v>23</v>
      </c>
      <c r="E3856" s="3" t="n">
        <v>57.26</v>
      </c>
      <c r="F3856" s="3" t="n">
        <v>1328300</v>
      </c>
      <c r="G3856" s="3" t="n">
        <v>1</v>
      </c>
      <c r="H3856" s="3" t="n">
        <v>235578.75</v>
      </c>
    </row>
    <row r="3857" customFormat="false" ht="15" hidden="false" customHeight="false" outlineLevel="0" collapsed="false">
      <c r="A3857" s="3" t="s">
        <v>411</v>
      </c>
      <c r="B3857" s="3" t="s">
        <v>24</v>
      </c>
      <c r="C3857" s="3" t="s">
        <v>8</v>
      </c>
      <c r="D3857" s="3" t="s">
        <v>23</v>
      </c>
      <c r="E3857" s="3" t="n">
        <v>58.51</v>
      </c>
      <c r="F3857" s="3" t="n">
        <v>4553694</v>
      </c>
      <c r="G3857" s="3" t="n">
        <v>4</v>
      </c>
      <c r="H3857" s="3" t="n">
        <v>596438.94</v>
      </c>
    </row>
    <row r="3858" customFormat="false" ht="15" hidden="false" customHeight="false" outlineLevel="0" collapsed="false">
      <c r="A3858" s="3" t="s">
        <v>412</v>
      </c>
      <c r="B3858" s="3" t="s">
        <v>24</v>
      </c>
      <c r="C3858" s="3" t="s">
        <v>8</v>
      </c>
      <c r="D3858" s="3" t="s">
        <v>23</v>
      </c>
      <c r="E3858" s="3" t="n">
        <v>58.18</v>
      </c>
      <c r="F3858" s="3" t="n">
        <v>5049877</v>
      </c>
      <c r="G3858" s="3" t="n">
        <v>1</v>
      </c>
      <c r="H3858" s="3" t="n">
        <v>269526.15</v>
      </c>
    </row>
    <row r="3859" customFormat="false" ht="15" hidden="false" customHeight="false" outlineLevel="0" collapsed="false">
      <c r="A3859" s="3" t="s">
        <v>413</v>
      </c>
      <c r="B3859" s="3" t="s">
        <v>24</v>
      </c>
      <c r="C3859" s="3" t="s">
        <v>8</v>
      </c>
      <c r="D3859" s="3" t="s">
        <v>23</v>
      </c>
      <c r="E3859" s="3" t="n">
        <v>57.15</v>
      </c>
      <c r="F3859" s="3" t="n">
        <v>7854985</v>
      </c>
      <c r="G3859" s="3" t="n">
        <v>2</v>
      </c>
      <c r="H3859" s="3" t="n">
        <v>218367.92</v>
      </c>
    </row>
    <row r="3860" customFormat="false" ht="15" hidden="false" customHeight="false" outlineLevel="0" collapsed="false">
      <c r="A3860" s="3" t="s">
        <v>414</v>
      </c>
      <c r="B3860" s="3" t="s">
        <v>24</v>
      </c>
      <c r="C3860" s="3" t="s">
        <v>8</v>
      </c>
      <c r="D3860" s="3" t="s">
        <v>23</v>
      </c>
      <c r="E3860" s="3" t="n">
        <v>56.94</v>
      </c>
      <c r="F3860" s="3" t="n">
        <v>7993454</v>
      </c>
      <c r="G3860" s="3" t="n">
        <v>4</v>
      </c>
      <c r="H3860" s="3" t="n">
        <v>655904.6</v>
      </c>
    </row>
    <row r="3861" customFormat="false" ht="15" hidden="false" customHeight="false" outlineLevel="0" collapsed="false">
      <c r="A3861" s="3" t="s">
        <v>415</v>
      </c>
      <c r="B3861" s="3" t="s">
        <v>24</v>
      </c>
      <c r="C3861" s="3" t="s">
        <v>8</v>
      </c>
      <c r="D3861" s="3" t="s">
        <v>23</v>
      </c>
      <c r="E3861" s="3" t="n">
        <v>57.97</v>
      </c>
      <c r="F3861" s="3" t="n">
        <v>6119010</v>
      </c>
      <c r="G3861" s="3" t="n">
        <v>3</v>
      </c>
      <c r="H3861" s="3" t="n">
        <v>731647.72</v>
      </c>
    </row>
    <row r="3862" customFormat="false" ht="15" hidden="false" customHeight="false" outlineLevel="0" collapsed="false">
      <c r="A3862" s="3" t="s">
        <v>416</v>
      </c>
      <c r="B3862" s="3" t="s">
        <v>24</v>
      </c>
      <c r="C3862" s="3" t="s">
        <v>8</v>
      </c>
      <c r="D3862" s="3" t="s">
        <v>23</v>
      </c>
      <c r="E3862" s="3" t="n">
        <v>57.33</v>
      </c>
      <c r="F3862" s="3" t="n">
        <v>7825405</v>
      </c>
      <c r="G3862" s="3" t="n">
        <v>1</v>
      </c>
      <c r="H3862" s="3" t="n">
        <v>51832.2</v>
      </c>
    </row>
    <row r="3863" customFormat="false" ht="15" hidden="false" customHeight="false" outlineLevel="0" collapsed="false">
      <c r="A3863" s="3" t="s">
        <v>417</v>
      </c>
      <c r="B3863" s="3" t="s">
        <v>24</v>
      </c>
      <c r="C3863" s="3" t="s">
        <v>8</v>
      </c>
      <c r="D3863" s="3" t="s">
        <v>23</v>
      </c>
      <c r="E3863" s="3" t="n">
        <v>57.56</v>
      </c>
      <c r="F3863" s="3" t="n">
        <v>3778874</v>
      </c>
      <c r="G3863" s="3" t="n">
        <v>2</v>
      </c>
      <c r="H3863" s="3" t="n">
        <v>412591.96</v>
      </c>
    </row>
    <row r="3864" customFormat="false" ht="15" hidden="false" customHeight="false" outlineLevel="0" collapsed="false">
      <c r="A3864" s="3" t="s">
        <v>418</v>
      </c>
      <c r="B3864" s="3" t="s">
        <v>24</v>
      </c>
      <c r="C3864" s="3" t="s">
        <v>8</v>
      </c>
      <c r="D3864" s="3" t="s">
        <v>23</v>
      </c>
      <c r="E3864" s="3" t="n">
        <v>57.75</v>
      </c>
      <c r="F3864" s="3" t="n">
        <v>6230684</v>
      </c>
      <c r="G3864" s="3" t="n">
        <v>2</v>
      </c>
      <c r="H3864" s="3" t="n">
        <v>261190.66</v>
      </c>
    </row>
    <row r="3865" customFormat="false" ht="15" hidden="false" customHeight="false" outlineLevel="0" collapsed="false">
      <c r="A3865" s="3" t="s">
        <v>419</v>
      </c>
      <c r="B3865" s="3" t="s">
        <v>24</v>
      </c>
      <c r="C3865" s="3" t="s">
        <v>8</v>
      </c>
      <c r="D3865" s="3" t="s">
        <v>23</v>
      </c>
      <c r="E3865" s="3" t="n">
        <v>59.4</v>
      </c>
      <c r="F3865" s="3" t="n">
        <v>5977716</v>
      </c>
      <c r="G3865" s="3" t="n">
        <v>3</v>
      </c>
      <c r="H3865" s="3" t="n">
        <v>537381.46</v>
      </c>
    </row>
    <row r="3866" customFormat="false" ht="15" hidden="false" customHeight="false" outlineLevel="0" collapsed="false">
      <c r="A3866" s="3" t="s">
        <v>420</v>
      </c>
      <c r="B3866" s="3" t="s">
        <v>24</v>
      </c>
      <c r="C3866" s="3" t="s">
        <v>8</v>
      </c>
      <c r="D3866" s="3" t="s">
        <v>23</v>
      </c>
      <c r="E3866" s="3" t="n">
        <v>58.69</v>
      </c>
      <c r="F3866" s="3" t="n">
        <v>2228459</v>
      </c>
      <c r="G3866" s="3" t="n">
        <v>3</v>
      </c>
      <c r="H3866" s="3" t="n">
        <v>338788.89</v>
      </c>
    </row>
    <row r="3867" customFormat="false" ht="15" hidden="false" customHeight="false" outlineLevel="0" collapsed="false">
      <c r="A3867" s="3" t="s">
        <v>421</v>
      </c>
      <c r="B3867" s="3" t="s">
        <v>24</v>
      </c>
      <c r="C3867" s="3" t="s">
        <v>8</v>
      </c>
      <c r="D3867" s="3" t="s">
        <v>23</v>
      </c>
      <c r="E3867" s="3" t="n">
        <v>57.49</v>
      </c>
      <c r="F3867" s="3" t="n">
        <v>1682902</v>
      </c>
      <c r="G3867" s="3" t="n">
        <v>2</v>
      </c>
      <c r="H3867" s="3" t="n">
        <v>347799.6</v>
      </c>
    </row>
    <row r="3868" customFormat="false" ht="15" hidden="false" customHeight="false" outlineLevel="0" collapsed="false">
      <c r="A3868" s="3" t="s">
        <v>422</v>
      </c>
      <c r="B3868" s="3" t="s">
        <v>24</v>
      </c>
      <c r="C3868" s="3" t="s">
        <v>8</v>
      </c>
      <c r="D3868" s="3" t="s">
        <v>23</v>
      </c>
      <c r="E3868" s="3" t="n">
        <v>57.21</v>
      </c>
      <c r="F3868" s="3" t="n">
        <v>2557407</v>
      </c>
      <c r="G3868" s="3" t="n">
        <v>1</v>
      </c>
      <c r="H3868" s="3" t="n">
        <v>103516.76</v>
      </c>
    </row>
    <row r="3869" customFormat="false" ht="15" hidden="false" customHeight="false" outlineLevel="0" collapsed="false">
      <c r="A3869" s="3" t="s">
        <v>423</v>
      </c>
      <c r="B3869" s="3" t="s">
        <v>24</v>
      </c>
      <c r="C3869" s="3" t="s">
        <v>8</v>
      </c>
      <c r="D3869" s="3" t="s">
        <v>23</v>
      </c>
      <c r="E3869" s="3" t="n">
        <v>57.86</v>
      </c>
      <c r="F3869" s="3" t="n">
        <v>6076102</v>
      </c>
      <c r="G3869" s="3" t="n">
        <v>3</v>
      </c>
      <c r="H3869" s="3" t="n">
        <v>296253.61</v>
      </c>
    </row>
    <row r="3870" customFormat="false" ht="15" hidden="false" customHeight="false" outlineLevel="0" collapsed="false">
      <c r="A3870" s="3" t="s">
        <v>424</v>
      </c>
      <c r="B3870" s="3" t="s">
        <v>24</v>
      </c>
      <c r="C3870" s="3" t="s">
        <v>8</v>
      </c>
      <c r="D3870" s="3" t="s">
        <v>23</v>
      </c>
      <c r="E3870" s="3" t="n">
        <v>59.41</v>
      </c>
      <c r="F3870" s="3" t="n">
        <v>609086</v>
      </c>
      <c r="G3870" s="3" t="n">
        <v>2</v>
      </c>
      <c r="H3870" s="3" t="n">
        <v>108584.67</v>
      </c>
    </row>
    <row r="3871" customFormat="false" ht="15" hidden="false" customHeight="false" outlineLevel="0" collapsed="false">
      <c r="A3871" s="3" t="s">
        <v>425</v>
      </c>
      <c r="B3871" s="3" t="s">
        <v>24</v>
      </c>
      <c r="C3871" s="3" t="s">
        <v>8</v>
      </c>
      <c r="D3871" s="3" t="s">
        <v>23</v>
      </c>
      <c r="E3871" s="3" t="n">
        <v>59.48</v>
      </c>
      <c r="F3871" s="3" t="n">
        <v>636302</v>
      </c>
      <c r="G3871" s="3" t="n">
        <v>0</v>
      </c>
      <c r="H3871" s="3" t="n">
        <v>0</v>
      </c>
    </row>
    <row r="3872" customFormat="false" ht="15" hidden="false" customHeight="false" outlineLevel="0" collapsed="false">
      <c r="A3872" s="3" t="s">
        <v>426</v>
      </c>
      <c r="B3872" s="3" t="s">
        <v>24</v>
      </c>
      <c r="C3872" s="3" t="s">
        <v>8</v>
      </c>
      <c r="D3872" s="3" t="s">
        <v>23</v>
      </c>
      <c r="E3872" s="3" t="n">
        <v>59.48</v>
      </c>
      <c r="F3872" s="3" t="n">
        <v>5857379</v>
      </c>
      <c r="G3872" s="3" t="n">
        <v>3</v>
      </c>
      <c r="H3872" s="3" t="n">
        <v>434877.85</v>
      </c>
    </row>
    <row r="3873" customFormat="false" ht="15" hidden="false" customHeight="false" outlineLevel="0" collapsed="false">
      <c r="A3873" s="3" t="s">
        <v>427</v>
      </c>
      <c r="B3873" s="3" t="s">
        <v>24</v>
      </c>
      <c r="C3873" s="3" t="s">
        <v>8</v>
      </c>
      <c r="D3873" s="3" t="s">
        <v>23</v>
      </c>
      <c r="E3873" s="3" t="n">
        <v>58.85</v>
      </c>
      <c r="F3873" s="3" t="n">
        <v>4788029</v>
      </c>
      <c r="G3873" s="3" t="n">
        <v>2</v>
      </c>
      <c r="H3873" s="3" t="n">
        <v>153536.16</v>
      </c>
    </row>
    <row r="3874" customFormat="false" ht="15" hidden="false" customHeight="false" outlineLevel="0" collapsed="false">
      <c r="A3874" s="3" t="s">
        <v>428</v>
      </c>
      <c r="B3874" s="3" t="s">
        <v>24</v>
      </c>
      <c r="C3874" s="3" t="s">
        <v>8</v>
      </c>
      <c r="D3874" s="3" t="s">
        <v>23</v>
      </c>
      <c r="E3874" s="3" t="n">
        <v>59.33</v>
      </c>
      <c r="F3874" s="3" t="n">
        <v>1393332</v>
      </c>
      <c r="G3874" s="3" t="n">
        <v>2</v>
      </c>
      <c r="H3874" s="3" t="n">
        <v>214354.81</v>
      </c>
    </row>
    <row r="3875" customFormat="false" ht="15" hidden="false" customHeight="false" outlineLevel="0" collapsed="false">
      <c r="A3875" s="3" t="s">
        <v>429</v>
      </c>
      <c r="B3875" s="3" t="s">
        <v>24</v>
      </c>
      <c r="C3875" s="3" t="s">
        <v>8</v>
      </c>
      <c r="D3875" s="3" t="s">
        <v>23</v>
      </c>
      <c r="E3875" s="3" t="n">
        <v>59.42</v>
      </c>
      <c r="F3875" s="3" t="n">
        <v>6147264</v>
      </c>
      <c r="G3875" s="3" t="n">
        <v>1</v>
      </c>
      <c r="H3875" s="3" t="n">
        <v>127622.62</v>
      </c>
    </row>
    <row r="3876" customFormat="false" ht="15" hidden="false" customHeight="false" outlineLevel="0" collapsed="false">
      <c r="A3876" s="3" t="s">
        <v>430</v>
      </c>
      <c r="B3876" s="3" t="s">
        <v>24</v>
      </c>
      <c r="C3876" s="3" t="s">
        <v>8</v>
      </c>
      <c r="D3876" s="3" t="s">
        <v>23</v>
      </c>
      <c r="E3876" s="3" t="n">
        <v>59.23</v>
      </c>
      <c r="F3876" s="3" t="n">
        <v>4208540</v>
      </c>
      <c r="G3876" s="3" t="n">
        <v>3</v>
      </c>
      <c r="H3876" s="3" t="n">
        <v>447871.66</v>
      </c>
    </row>
    <row r="3877" customFormat="false" ht="15" hidden="false" customHeight="false" outlineLevel="0" collapsed="false">
      <c r="A3877" s="3" t="s">
        <v>431</v>
      </c>
      <c r="B3877" s="3" t="s">
        <v>24</v>
      </c>
      <c r="C3877" s="3" t="s">
        <v>8</v>
      </c>
      <c r="D3877" s="3" t="s">
        <v>23</v>
      </c>
      <c r="E3877" s="3" t="n">
        <v>60.86</v>
      </c>
      <c r="F3877" s="3" t="n">
        <v>5950667</v>
      </c>
      <c r="G3877" s="3" t="n">
        <v>1</v>
      </c>
      <c r="H3877" s="3" t="n">
        <v>282202.72</v>
      </c>
    </row>
    <row r="3878" customFormat="false" ht="15" hidden="false" customHeight="false" outlineLevel="0" collapsed="false">
      <c r="A3878" s="3" t="s">
        <v>432</v>
      </c>
      <c r="B3878" s="3" t="s">
        <v>24</v>
      </c>
      <c r="C3878" s="3" t="s">
        <v>8</v>
      </c>
      <c r="D3878" s="3" t="s">
        <v>23</v>
      </c>
      <c r="E3878" s="3" t="n">
        <v>60.16</v>
      </c>
      <c r="F3878" s="3" t="n">
        <v>4563327</v>
      </c>
      <c r="G3878" s="3" t="n">
        <v>4</v>
      </c>
      <c r="H3878" s="3" t="n">
        <v>504689.74</v>
      </c>
    </row>
    <row r="3879" customFormat="false" ht="15" hidden="false" customHeight="false" outlineLevel="0" collapsed="false">
      <c r="A3879" s="3" t="s">
        <v>433</v>
      </c>
      <c r="B3879" s="3" t="s">
        <v>24</v>
      </c>
      <c r="C3879" s="3" t="s">
        <v>8</v>
      </c>
      <c r="D3879" s="3" t="s">
        <v>23</v>
      </c>
      <c r="E3879" s="3" t="n">
        <v>60.09</v>
      </c>
      <c r="F3879" s="3" t="n">
        <v>6999505</v>
      </c>
      <c r="G3879" s="3" t="n">
        <v>1</v>
      </c>
      <c r="H3879" s="3" t="n">
        <v>291091.36</v>
      </c>
    </row>
    <row r="3880" customFormat="false" ht="15" hidden="false" customHeight="false" outlineLevel="0" collapsed="false">
      <c r="A3880" s="3" t="s">
        <v>434</v>
      </c>
      <c r="B3880" s="3" t="s">
        <v>24</v>
      </c>
      <c r="C3880" s="3" t="s">
        <v>8</v>
      </c>
      <c r="D3880" s="3" t="s">
        <v>23</v>
      </c>
      <c r="E3880" s="3" t="n">
        <v>59.21</v>
      </c>
      <c r="F3880" s="3" t="n">
        <v>2337078</v>
      </c>
      <c r="G3880" s="3" t="n">
        <v>1</v>
      </c>
      <c r="H3880" s="3" t="n">
        <v>95596.74</v>
      </c>
    </row>
    <row r="3881" customFormat="false" ht="15" hidden="false" customHeight="false" outlineLevel="0" collapsed="false">
      <c r="A3881" s="3" t="s">
        <v>435</v>
      </c>
      <c r="B3881" s="3" t="s">
        <v>24</v>
      </c>
      <c r="C3881" s="3" t="s">
        <v>8</v>
      </c>
      <c r="D3881" s="3" t="s">
        <v>23</v>
      </c>
      <c r="E3881" s="3" t="n">
        <v>61.52</v>
      </c>
      <c r="F3881" s="3" t="n">
        <v>5632226</v>
      </c>
      <c r="G3881" s="3" t="n">
        <v>7</v>
      </c>
      <c r="H3881" s="3" t="n">
        <v>1113996.34</v>
      </c>
    </row>
    <row r="3882" customFormat="false" ht="15" hidden="false" customHeight="false" outlineLevel="0" collapsed="false">
      <c r="A3882" s="3" t="s">
        <v>436</v>
      </c>
      <c r="B3882" s="3" t="s">
        <v>24</v>
      </c>
      <c r="C3882" s="3" t="s">
        <v>8</v>
      </c>
      <c r="D3882" s="3" t="s">
        <v>23</v>
      </c>
      <c r="E3882" s="3" t="n">
        <v>62.33</v>
      </c>
      <c r="F3882" s="3" t="n">
        <v>6762744</v>
      </c>
      <c r="G3882" s="3" t="n">
        <v>6</v>
      </c>
      <c r="H3882" s="3" t="n">
        <v>999989.85</v>
      </c>
    </row>
    <row r="3883" customFormat="false" ht="15" hidden="false" customHeight="false" outlineLevel="0" collapsed="false">
      <c r="A3883" s="3" t="s">
        <v>437</v>
      </c>
      <c r="B3883" s="3" t="s">
        <v>24</v>
      </c>
      <c r="C3883" s="3" t="s">
        <v>8</v>
      </c>
      <c r="D3883" s="3" t="s">
        <v>23</v>
      </c>
      <c r="E3883" s="3" t="n">
        <v>62.8</v>
      </c>
      <c r="F3883" s="3" t="n">
        <v>5466146</v>
      </c>
      <c r="G3883" s="3" t="n">
        <v>1</v>
      </c>
      <c r="H3883" s="3" t="n">
        <v>121044.46</v>
      </c>
    </row>
    <row r="3884" customFormat="false" ht="15" hidden="false" customHeight="false" outlineLevel="0" collapsed="false">
      <c r="A3884" s="3" t="s">
        <v>438</v>
      </c>
      <c r="B3884" s="3" t="s">
        <v>24</v>
      </c>
      <c r="C3884" s="3" t="s">
        <v>8</v>
      </c>
      <c r="D3884" s="3" t="s">
        <v>23</v>
      </c>
      <c r="E3884" s="3" t="n">
        <v>62.7</v>
      </c>
      <c r="F3884" s="3" t="n">
        <v>4259363</v>
      </c>
      <c r="G3884" s="3" t="n">
        <v>2</v>
      </c>
      <c r="H3884" s="3" t="n">
        <v>293205.33</v>
      </c>
    </row>
    <row r="3885" customFormat="false" ht="15" hidden="false" customHeight="false" outlineLevel="0" collapsed="false">
      <c r="A3885" s="3" t="s">
        <v>439</v>
      </c>
      <c r="B3885" s="3" t="s">
        <v>24</v>
      </c>
      <c r="C3885" s="3" t="s">
        <v>8</v>
      </c>
      <c r="D3885" s="3" t="s">
        <v>23</v>
      </c>
      <c r="E3885" s="3" t="n">
        <v>62.89</v>
      </c>
      <c r="F3885" s="3" t="n">
        <v>2448306</v>
      </c>
      <c r="G3885" s="3" t="n">
        <v>3</v>
      </c>
      <c r="H3885" s="3" t="n">
        <v>612075.29</v>
      </c>
    </row>
    <row r="3886" customFormat="false" ht="15" hidden="false" customHeight="false" outlineLevel="0" collapsed="false">
      <c r="A3886" s="3" t="s">
        <v>440</v>
      </c>
      <c r="B3886" s="3" t="s">
        <v>24</v>
      </c>
      <c r="C3886" s="3" t="s">
        <v>8</v>
      </c>
      <c r="D3886" s="3" t="s">
        <v>23</v>
      </c>
      <c r="E3886" s="3" t="n">
        <v>60.02</v>
      </c>
      <c r="F3886" s="3" t="n">
        <v>2929564</v>
      </c>
      <c r="G3886" s="3" t="n">
        <v>6</v>
      </c>
      <c r="H3886" s="3" t="n">
        <v>1274390.95</v>
      </c>
    </row>
    <row r="3887" customFormat="false" ht="15" hidden="false" customHeight="false" outlineLevel="0" collapsed="false">
      <c r="A3887" s="3" t="s">
        <v>441</v>
      </c>
      <c r="B3887" s="3" t="s">
        <v>24</v>
      </c>
      <c r="C3887" s="3" t="s">
        <v>8</v>
      </c>
      <c r="D3887" s="3" t="s">
        <v>23</v>
      </c>
      <c r="E3887" s="3" t="n">
        <v>60.12</v>
      </c>
      <c r="F3887" s="3" t="n">
        <v>5054071</v>
      </c>
      <c r="G3887" s="3" t="n">
        <v>3</v>
      </c>
      <c r="H3887" s="3" t="n">
        <v>435158.54</v>
      </c>
    </row>
    <row r="3888" customFormat="false" ht="15" hidden="false" customHeight="false" outlineLevel="0" collapsed="false">
      <c r="A3888" s="3" t="s">
        <v>442</v>
      </c>
      <c r="B3888" s="3" t="s">
        <v>24</v>
      </c>
      <c r="C3888" s="3" t="s">
        <v>8</v>
      </c>
      <c r="D3888" s="3" t="s">
        <v>23</v>
      </c>
      <c r="E3888" s="3" t="n">
        <v>61.27</v>
      </c>
      <c r="F3888" s="3" t="n">
        <v>6974226</v>
      </c>
      <c r="G3888" s="3" t="n">
        <v>1</v>
      </c>
      <c r="H3888" s="3" t="n">
        <v>218912.4</v>
      </c>
    </row>
    <row r="3889" customFormat="false" ht="15" hidden="false" customHeight="false" outlineLevel="0" collapsed="false">
      <c r="A3889" s="3" t="s">
        <v>443</v>
      </c>
      <c r="B3889" s="3" t="s">
        <v>24</v>
      </c>
      <c r="C3889" s="3" t="s">
        <v>8</v>
      </c>
      <c r="D3889" s="3" t="s">
        <v>23</v>
      </c>
      <c r="E3889" s="3" t="n">
        <v>60.73</v>
      </c>
      <c r="F3889" s="3" t="n">
        <v>7109259</v>
      </c>
      <c r="G3889" s="3" t="n">
        <v>3</v>
      </c>
      <c r="H3889" s="3" t="n">
        <v>571850.32</v>
      </c>
    </row>
    <row r="3890" customFormat="false" ht="15" hidden="false" customHeight="false" outlineLevel="0" collapsed="false">
      <c r="A3890" s="3" t="s">
        <v>444</v>
      </c>
      <c r="B3890" s="3" t="s">
        <v>24</v>
      </c>
      <c r="C3890" s="3" t="s">
        <v>8</v>
      </c>
      <c r="D3890" s="3" t="s">
        <v>23</v>
      </c>
      <c r="E3890" s="3" t="n">
        <v>61.01</v>
      </c>
      <c r="F3890" s="3" t="n">
        <v>4543061</v>
      </c>
      <c r="G3890" s="3" t="n">
        <v>0</v>
      </c>
      <c r="H3890" s="3" t="n">
        <v>0</v>
      </c>
    </row>
    <row r="3891" customFormat="false" ht="15" hidden="false" customHeight="false" outlineLevel="0" collapsed="false">
      <c r="A3891" s="3" t="s">
        <v>445</v>
      </c>
      <c r="B3891" s="3" t="s">
        <v>24</v>
      </c>
      <c r="C3891" s="3" t="s">
        <v>8</v>
      </c>
      <c r="D3891" s="3" t="s">
        <v>23</v>
      </c>
      <c r="E3891" s="3" t="n">
        <v>62.13</v>
      </c>
      <c r="F3891" s="3" t="n">
        <v>4973476</v>
      </c>
      <c r="G3891" s="3" t="n">
        <v>2</v>
      </c>
      <c r="H3891" s="3" t="n">
        <v>137669.19</v>
      </c>
    </row>
    <row r="3892" customFormat="false" ht="15" hidden="false" customHeight="false" outlineLevel="0" collapsed="false">
      <c r="A3892" s="3" t="s">
        <v>446</v>
      </c>
      <c r="B3892" s="3" t="s">
        <v>24</v>
      </c>
      <c r="C3892" s="3" t="s">
        <v>8</v>
      </c>
      <c r="D3892" s="3" t="s">
        <v>23</v>
      </c>
      <c r="E3892" s="3" t="n">
        <v>62.89</v>
      </c>
      <c r="F3892" s="3" t="n">
        <v>7180121</v>
      </c>
      <c r="G3892" s="3" t="n">
        <v>3</v>
      </c>
      <c r="H3892" s="3" t="n">
        <v>446108.29</v>
      </c>
    </row>
    <row r="3893" customFormat="false" ht="15" hidden="false" customHeight="false" outlineLevel="0" collapsed="false">
      <c r="A3893" s="3" t="s">
        <v>447</v>
      </c>
      <c r="B3893" s="3" t="s">
        <v>24</v>
      </c>
      <c r="C3893" s="3" t="s">
        <v>8</v>
      </c>
      <c r="D3893" s="3" t="s">
        <v>23</v>
      </c>
      <c r="E3893" s="3" t="n">
        <v>63.8</v>
      </c>
      <c r="F3893" s="3" t="n">
        <v>2935712</v>
      </c>
      <c r="G3893" s="3" t="n">
        <v>0</v>
      </c>
      <c r="H3893" s="3" t="n">
        <v>0</v>
      </c>
    </row>
    <row r="3894" customFormat="false" ht="15" hidden="false" customHeight="false" outlineLevel="0" collapsed="false">
      <c r="A3894" s="3" t="s">
        <v>448</v>
      </c>
      <c r="B3894" s="3" t="s">
        <v>24</v>
      </c>
      <c r="C3894" s="3" t="s">
        <v>8</v>
      </c>
      <c r="D3894" s="3" t="s">
        <v>23</v>
      </c>
      <c r="E3894" s="3" t="n">
        <v>64.92</v>
      </c>
      <c r="F3894" s="3" t="n">
        <v>5278801</v>
      </c>
      <c r="G3894" s="3" t="n">
        <v>5</v>
      </c>
      <c r="H3894" s="3" t="n">
        <v>842318.22</v>
      </c>
    </row>
    <row r="3895" customFormat="false" ht="15" hidden="false" customHeight="false" outlineLevel="0" collapsed="false">
      <c r="A3895" s="3" t="s">
        <v>449</v>
      </c>
      <c r="B3895" s="3" t="s">
        <v>24</v>
      </c>
      <c r="C3895" s="3" t="s">
        <v>8</v>
      </c>
      <c r="D3895" s="3" t="s">
        <v>23</v>
      </c>
      <c r="E3895" s="3" t="n">
        <v>65.31</v>
      </c>
      <c r="F3895" s="3" t="n">
        <v>630476</v>
      </c>
      <c r="G3895" s="3" t="n">
        <v>3</v>
      </c>
      <c r="H3895" s="3" t="n">
        <v>646511.09</v>
      </c>
    </row>
    <row r="3896" customFormat="false" ht="15" hidden="false" customHeight="false" outlineLevel="0" collapsed="false">
      <c r="A3896" s="3" t="s">
        <v>450</v>
      </c>
      <c r="B3896" s="3" t="s">
        <v>24</v>
      </c>
      <c r="C3896" s="3" t="s">
        <v>8</v>
      </c>
      <c r="D3896" s="3" t="s">
        <v>23</v>
      </c>
      <c r="E3896" s="3" t="n">
        <v>66.29</v>
      </c>
      <c r="F3896" s="3" t="n">
        <v>6286921</v>
      </c>
      <c r="G3896" s="3" t="n">
        <v>0</v>
      </c>
      <c r="H3896" s="3" t="n">
        <v>0</v>
      </c>
    </row>
    <row r="3897" customFormat="false" ht="15" hidden="false" customHeight="false" outlineLevel="0" collapsed="false">
      <c r="A3897" s="3" t="s">
        <v>451</v>
      </c>
      <c r="B3897" s="3" t="s">
        <v>24</v>
      </c>
      <c r="C3897" s="3" t="s">
        <v>8</v>
      </c>
      <c r="D3897" s="3" t="s">
        <v>23</v>
      </c>
      <c r="E3897" s="3" t="n">
        <v>67.75</v>
      </c>
      <c r="F3897" s="3" t="n">
        <v>7537010</v>
      </c>
      <c r="G3897" s="3" t="n">
        <v>0</v>
      </c>
      <c r="H3897" s="3" t="n">
        <v>0</v>
      </c>
    </row>
    <row r="3898" customFormat="false" ht="15" hidden="false" customHeight="false" outlineLevel="0" collapsed="false">
      <c r="A3898" s="3" t="s">
        <v>452</v>
      </c>
      <c r="B3898" s="3" t="s">
        <v>24</v>
      </c>
      <c r="C3898" s="3" t="s">
        <v>8</v>
      </c>
      <c r="D3898" s="3" t="s">
        <v>23</v>
      </c>
      <c r="E3898" s="3" t="n">
        <v>67.31</v>
      </c>
      <c r="F3898" s="3" t="n">
        <v>3094636</v>
      </c>
      <c r="G3898" s="3" t="n">
        <v>3</v>
      </c>
      <c r="H3898" s="3" t="n">
        <v>525673.52</v>
      </c>
    </row>
    <row r="3899" customFormat="false" ht="15" hidden="false" customHeight="false" outlineLevel="0" collapsed="false">
      <c r="A3899" s="3" t="s">
        <v>453</v>
      </c>
      <c r="B3899" s="3" t="s">
        <v>24</v>
      </c>
      <c r="C3899" s="3" t="s">
        <v>8</v>
      </c>
      <c r="D3899" s="3" t="s">
        <v>23</v>
      </c>
      <c r="E3899" s="3" t="n">
        <v>69.12</v>
      </c>
      <c r="F3899" s="3" t="n">
        <v>3984861</v>
      </c>
      <c r="G3899" s="3" t="n">
        <v>2</v>
      </c>
      <c r="H3899" s="3" t="n">
        <v>262152.6</v>
      </c>
    </row>
    <row r="3900" customFormat="false" ht="15" hidden="false" customHeight="false" outlineLevel="0" collapsed="false">
      <c r="A3900" s="3" t="s">
        <v>454</v>
      </c>
      <c r="B3900" s="3" t="s">
        <v>24</v>
      </c>
      <c r="C3900" s="3" t="s">
        <v>8</v>
      </c>
      <c r="D3900" s="3" t="s">
        <v>23</v>
      </c>
      <c r="E3900" s="3" t="n">
        <v>69.36</v>
      </c>
      <c r="F3900" s="3" t="n">
        <v>676487</v>
      </c>
      <c r="G3900" s="3" t="n">
        <v>2</v>
      </c>
      <c r="H3900" s="3" t="n">
        <v>573184.42</v>
      </c>
    </row>
    <row r="3901" customFormat="false" ht="15" hidden="false" customHeight="false" outlineLevel="0" collapsed="false">
      <c r="A3901" s="3" t="s">
        <v>455</v>
      </c>
      <c r="B3901" s="3" t="s">
        <v>24</v>
      </c>
      <c r="C3901" s="3" t="s">
        <v>8</v>
      </c>
      <c r="D3901" s="3" t="s">
        <v>23</v>
      </c>
      <c r="E3901" s="3" t="n">
        <v>70.77</v>
      </c>
      <c r="F3901" s="3" t="n">
        <v>5925547</v>
      </c>
      <c r="G3901" s="3" t="n">
        <v>0</v>
      </c>
      <c r="H3901" s="3" t="n">
        <v>0</v>
      </c>
    </row>
    <row r="3902" customFormat="false" ht="15" hidden="false" customHeight="false" outlineLevel="0" collapsed="false">
      <c r="A3902" s="3" t="s">
        <v>456</v>
      </c>
      <c r="B3902" s="3" t="s">
        <v>24</v>
      </c>
      <c r="C3902" s="3" t="s">
        <v>8</v>
      </c>
      <c r="D3902" s="3" t="s">
        <v>23</v>
      </c>
      <c r="E3902" s="3" t="n">
        <v>71.64</v>
      </c>
      <c r="F3902" s="3" t="n">
        <v>1453642</v>
      </c>
      <c r="G3902" s="3" t="n">
        <v>0</v>
      </c>
      <c r="H3902" s="3" t="n">
        <v>0</v>
      </c>
    </row>
    <row r="3903" customFormat="false" ht="15" hidden="false" customHeight="false" outlineLevel="0" collapsed="false">
      <c r="A3903" s="3" t="s">
        <v>457</v>
      </c>
      <c r="B3903" s="3" t="s">
        <v>24</v>
      </c>
      <c r="C3903" s="3" t="s">
        <v>8</v>
      </c>
      <c r="D3903" s="3" t="s">
        <v>23</v>
      </c>
      <c r="E3903" s="3" t="n">
        <v>71.4</v>
      </c>
      <c r="F3903" s="3" t="n">
        <v>5411479</v>
      </c>
      <c r="G3903" s="3" t="n">
        <v>3</v>
      </c>
      <c r="H3903" s="3" t="n">
        <v>573072.77</v>
      </c>
    </row>
    <row r="3904" customFormat="false" ht="15" hidden="false" customHeight="false" outlineLevel="0" collapsed="false">
      <c r="A3904" s="3" t="s">
        <v>458</v>
      </c>
      <c r="B3904" s="3" t="s">
        <v>24</v>
      </c>
      <c r="C3904" s="3" t="s">
        <v>8</v>
      </c>
      <c r="D3904" s="3" t="s">
        <v>23</v>
      </c>
      <c r="E3904" s="3" t="n">
        <v>68.52</v>
      </c>
      <c r="F3904" s="3" t="n">
        <v>4233188</v>
      </c>
      <c r="G3904" s="3" t="n">
        <v>7</v>
      </c>
      <c r="H3904" s="3" t="n">
        <v>1066550.94</v>
      </c>
    </row>
    <row r="3905" customFormat="false" ht="15" hidden="false" customHeight="false" outlineLevel="0" collapsed="false">
      <c r="A3905" s="3" t="s">
        <v>459</v>
      </c>
      <c r="B3905" s="3" t="s">
        <v>24</v>
      </c>
      <c r="C3905" s="3" t="s">
        <v>8</v>
      </c>
      <c r="D3905" s="3" t="s">
        <v>23</v>
      </c>
      <c r="E3905" s="3" t="n">
        <v>66.69</v>
      </c>
      <c r="F3905" s="3" t="n">
        <v>7350848</v>
      </c>
      <c r="G3905" s="3" t="n">
        <v>3</v>
      </c>
      <c r="H3905" s="3" t="n">
        <v>251863.27</v>
      </c>
    </row>
    <row r="3906" customFormat="false" ht="15" hidden="false" customHeight="false" outlineLevel="0" collapsed="false">
      <c r="A3906" s="3" t="s">
        <v>460</v>
      </c>
      <c r="B3906" s="3" t="s">
        <v>24</v>
      </c>
      <c r="C3906" s="3" t="s">
        <v>8</v>
      </c>
      <c r="D3906" s="3" t="s">
        <v>23</v>
      </c>
      <c r="E3906" s="3" t="n">
        <v>67.58</v>
      </c>
      <c r="F3906" s="3" t="n">
        <v>7779837</v>
      </c>
      <c r="G3906" s="3" t="n">
        <v>2</v>
      </c>
      <c r="H3906" s="3" t="n">
        <v>82100.8</v>
      </c>
    </row>
    <row r="3907" customFormat="false" ht="15" hidden="false" customHeight="false" outlineLevel="0" collapsed="false">
      <c r="A3907" s="3" t="s">
        <v>461</v>
      </c>
      <c r="B3907" s="3" t="s">
        <v>24</v>
      </c>
      <c r="C3907" s="3" t="s">
        <v>8</v>
      </c>
      <c r="D3907" s="3" t="s">
        <v>23</v>
      </c>
      <c r="E3907" s="3" t="n">
        <v>67.35</v>
      </c>
      <c r="F3907" s="3" t="n">
        <v>6890976</v>
      </c>
      <c r="G3907" s="3" t="n">
        <v>1</v>
      </c>
      <c r="H3907" s="3" t="n">
        <v>111478.32</v>
      </c>
    </row>
    <row r="3908" customFormat="false" ht="15" hidden="false" customHeight="false" outlineLevel="0" collapsed="false">
      <c r="A3908" s="3" t="s">
        <v>462</v>
      </c>
      <c r="B3908" s="3" t="s">
        <v>24</v>
      </c>
      <c r="C3908" s="3" t="s">
        <v>8</v>
      </c>
      <c r="D3908" s="3" t="s">
        <v>23</v>
      </c>
      <c r="E3908" s="3" t="n">
        <v>68.09</v>
      </c>
      <c r="F3908" s="3" t="n">
        <v>5165294</v>
      </c>
      <c r="G3908" s="3" t="n">
        <v>1</v>
      </c>
      <c r="H3908" s="3" t="n">
        <v>253949.34</v>
      </c>
    </row>
    <row r="3909" customFormat="false" ht="15" hidden="false" customHeight="false" outlineLevel="0" collapsed="false">
      <c r="A3909" s="3" t="s">
        <v>463</v>
      </c>
      <c r="B3909" s="3" t="s">
        <v>24</v>
      </c>
      <c r="C3909" s="3" t="s">
        <v>8</v>
      </c>
      <c r="D3909" s="3" t="s">
        <v>23</v>
      </c>
      <c r="E3909" s="3" t="n">
        <v>68.05</v>
      </c>
      <c r="F3909" s="3" t="n">
        <v>2037183</v>
      </c>
      <c r="G3909" s="3" t="n">
        <v>1</v>
      </c>
      <c r="H3909" s="3" t="n">
        <v>327760</v>
      </c>
    </row>
    <row r="3910" customFormat="false" ht="15" hidden="false" customHeight="false" outlineLevel="0" collapsed="false">
      <c r="A3910" s="3" t="s">
        <v>464</v>
      </c>
      <c r="B3910" s="3" t="s">
        <v>24</v>
      </c>
      <c r="C3910" s="3" t="s">
        <v>8</v>
      </c>
      <c r="D3910" s="3" t="s">
        <v>23</v>
      </c>
      <c r="E3910" s="3" t="n">
        <v>68.21</v>
      </c>
      <c r="F3910" s="3" t="n">
        <v>2261588</v>
      </c>
      <c r="G3910" s="3" t="n">
        <v>3</v>
      </c>
      <c r="H3910" s="3" t="n">
        <v>586462.74</v>
      </c>
    </row>
    <row r="3911" customFormat="false" ht="15" hidden="false" customHeight="false" outlineLevel="0" collapsed="false">
      <c r="A3911" s="3" t="s">
        <v>465</v>
      </c>
      <c r="B3911" s="3" t="s">
        <v>24</v>
      </c>
      <c r="C3911" s="3" t="s">
        <v>8</v>
      </c>
      <c r="D3911" s="3" t="s">
        <v>23</v>
      </c>
      <c r="E3911" s="3" t="n">
        <v>67.04</v>
      </c>
      <c r="F3911" s="3" t="n">
        <v>7551509</v>
      </c>
      <c r="G3911" s="3" t="n">
        <v>3</v>
      </c>
      <c r="H3911" s="3" t="n">
        <v>615969.86</v>
      </c>
    </row>
    <row r="3912" customFormat="false" ht="15" hidden="false" customHeight="false" outlineLevel="0" collapsed="false">
      <c r="A3912" s="3" t="s">
        <v>466</v>
      </c>
      <c r="B3912" s="3" t="s">
        <v>24</v>
      </c>
      <c r="C3912" s="3" t="s">
        <v>8</v>
      </c>
      <c r="D3912" s="3" t="s">
        <v>23</v>
      </c>
      <c r="E3912" s="3" t="n">
        <v>66.62</v>
      </c>
      <c r="F3912" s="3" t="n">
        <v>3941354</v>
      </c>
      <c r="G3912" s="3" t="n">
        <v>1</v>
      </c>
      <c r="H3912" s="3" t="n">
        <v>143742.48</v>
      </c>
    </row>
    <row r="3913" customFormat="false" ht="15" hidden="false" customHeight="false" outlineLevel="0" collapsed="false">
      <c r="A3913" s="3" t="s">
        <v>467</v>
      </c>
      <c r="B3913" s="3" t="s">
        <v>24</v>
      </c>
      <c r="C3913" s="3" t="s">
        <v>8</v>
      </c>
      <c r="D3913" s="3" t="s">
        <v>23</v>
      </c>
      <c r="E3913" s="3" t="n">
        <v>67.8</v>
      </c>
      <c r="F3913" s="3" t="n">
        <v>5776942</v>
      </c>
      <c r="G3913" s="3" t="n">
        <v>5</v>
      </c>
      <c r="H3913" s="3" t="n">
        <v>1120957.08</v>
      </c>
    </row>
    <row r="3914" customFormat="false" ht="15" hidden="false" customHeight="false" outlineLevel="0" collapsed="false">
      <c r="A3914" s="3" t="s">
        <v>468</v>
      </c>
      <c r="B3914" s="3" t="s">
        <v>24</v>
      </c>
      <c r="C3914" s="3" t="s">
        <v>8</v>
      </c>
      <c r="D3914" s="3" t="s">
        <v>23</v>
      </c>
      <c r="E3914" s="3" t="n">
        <v>67.47</v>
      </c>
      <c r="F3914" s="3" t="n">
        <v>3501420</v>
      </c>
      <c r="G3914" s="3" t="n">
        <v>1</v>
      </c>
      <c r="H3914" s="3" t="n">
        <v>317705.08</v>
      </c>
    </row>
    <row r="3915" customFormat="false" ht="15" hidden="false" customHeight="false" outlineLevel="0" collapsed="false">
      <c r="A3915" s="3" t="s">
        <v>469</v>
      </c>
      <c r="B3915" s="3" t="s">
        <v>24</v>
      </c>
      <c r="C3915" s="3" t="s">
        <v>8</v>
      </c>
      <c r="D3915" s="3" t="s">
        <v>23</v>
      </c>
      <c r="E3915" s="3" t="n">
        <v>67.87</v>
      </c>
      <c r="F3915" s="3" t="n">
        <v>3814473</v>
      </c>
      <c r="G3915" s="3" t="n">
        <v>2</v>
      </c>
      <c r="H3915" s="3" t="n">
        <v>171008.53</v>
      </c>
    </row>
    <row r="3916" customFormat="false" ht="15" hidden="false" customHeight="false" outlineLevel="0" collapsed="false">
      <c r="A3916" s="3" t="s">
        <v>470</v>
      </c>
      <c r="B3916" s="3" t="s">
        <v>24</v>
      </c>
      <c r="C3916" s="3" t="s">
        <v>8</v>
      </c>
      <c r="D3916" s="3" t="s">
        <v>23</v>
      </c>
      <c r="E3916" s="3" t="n">
        <v>68.43</v>
      </c>
      <c r="F3916" s="3" t="n">
        <v>6921944</v>
      </c>
      <c r="G3916" s="3" t="n">
        <v>1</v>
      </c>
      <c r="H3916" s="3" t="n">
        <v>239985.7</v>
      </c>
    </row>
    <row r="3917" customFormat="false" ht="15" hidden="false" customHeight="false" outlineLevel="0" collapsed="false">
      <c r="A3917" s="3" t="s">
        <v>471</v>
      </c>
      <c r="B3917" s="3" t="s">
        <v>24</v>
      </c>
      <c r="C3917" s="3" t="s">
        <v>8</v>
      </c>
      <c r="D3917" s="3" t="s">
        <v>23</v>
      </c>
      <c r="E3917" s="3" t="n">
        <v>68.25</v>
      </c>
      <c r="F3917" s="3" t="n">
        <v>4836358</v>
      </c>
      <c r="G3917" s="3" t="n">
        <v>1</v>
      </c>
      <c r="H3917" s="3" t="n">
        <v>178322.38</v>
      </c>
    </row>
    <row r="3918" customFormat="false" ht="15" hidden="false" customHeight="false" outlineLevel="0" collapsed="false">
      <c r="A3918" s="3" t="s">
        <v>472</v>
      </c>
      <c r="B3918" s="3" t="s">
        <v>24</v>
      </c>
      <c r="C3918" s="3" t="s">
        <v>8</v>
      </c>
      <c r="D3918" s="3" t="s">
        <v>23</v>
      </c>
      <c r="E3918" s="3" t="n">
        <v>69.98</v>
      </c>
      <c r="F3918" s="3" t="n">
        <v>7812254</v>
      </c>
      <c r="G3918" s="3" t="n">
        <v>3</v>
      </c>
      <c r="H3918" s="3" t="n">
        <v>619122.3</v>
      </c>
    </row>
    <row r="3919" customFormat="false" ht="15" hidden="false" customHeight="false" outlineLevel="0" collapsed="false">
      <c r="A3919" s="3" t="s">
        <v>473</v>
      </c>
      <c r="B3919" s="3" t="s">
        <v>24</v>
      </c>
      <c r="C3919" s="3" t="s">
        <v>8</v>
      </c>
      <c r="D3919" s="3" t="s">
        <v>23</v>
      </c>
      <c r="E3919" s="3" t="n">
        <v>71.18</v>
      </c>
      <c r="F3919" s="3" t="n">
        <v>1591808</v>
      </c>
      <c r="G3919" s="3" t="n">
        <v>2</v>
      </c>
      <c r="H3919" s="3" t="n">
        <v>414062.94</v>
      </c>
    </row>
    <row r="3920" customFormat="false" ht="15" hidden="false" customHeight="false" outlineLevel="0" collapsed="false">
      <c r="A3920" s="3" t="s">
        <v>474</v>
      </c>
      <c r="B3920" s="3" t="s">
        <v>24</v>
      </c>
      <c r="C3920" s="3" t="s">
        <v>8</v>
      </c>
      <c r="D3920" s="3" t="s">
        <v>23</v>
      </c>
      <c r="E3920" s="3" t="n">
        <v>72.18</v>
      </c>
      <c r="F3920" s="3" t="n">
        <v>2806996</v>
      </c>
      <c r="G3920" s="3" t="n">
        <v>5</v>
      </c>
      <c r="H3920" s="3" t="n">
        <v>720527.5</v>
      </c>
    </row>
    <row r="3921" customFormat="false" ht="15" hidden="false" customHeight="false" outlineLevel="0" collapsed="false">
      <c r="A3921" s="3" t="s">
        <v>475</v>
      </c>
      <c r="B3921" s="3" t="s">
        <v>24</v>
      </c>
      <c r="C3921" s="3" t="s">
        <v>8</v>
      </c>
      <c r="D3921" s="3" t="s">
        <v>23</v>
      </c>
      <c r="E3921" s="3" t="n">
        <v>71.74</v>
      </c>
      <c r="F3921" s="3" t="n">
        <v>1328471</v>
      </c>
      <c r="G3921" s="3" t="n">
        <v>2</v>
      </c>
      <c r="H3921" s="3" t="n">
        <v>290996.64</v>
      </c>
    </row>
    <row r="3922" customFormat="false" ht="15" hidden="false" customHeight="false" outlineLevel="0" collapsed="false">
      <c r="A3922" s="3" t="s">
        <v>476</v>
      </c>
      <c r="B3922" s="3" t="s">
        <v>24</v>
      </c>
      <c r="C3922" s="3" t="s">
        <v>8</v>
      </c>
      <c r="D3922" s="3" t="s">
        <v>23</v>
      </c>
      <c r="E3922" s="3" t="n">
        <v>73.03</v>
      </c>
      <c r="F3922" s="3" t="n">
        <v>2395833</v>
      </c>
      <c r="G3922" s="3" t="n">
        <v>1</v>
      </c>
      <c r="H3922" s="3" t="n">
        <v>276605.16</v>
      </c>
    </row>
    <row r="3923" customFormat="false" ht="15" hidden="false" customHeight="false" outlineLevel="0" collapsed="false">
      <c r="A3923" s="3" t="s">
        <v>477</v>
      </c>
      <c r="B3923" s="3" t="s">
        <v>24</v>
      </c>
      <c r="C3923" s="3" t="s">
        <v>8</v>
      </c>
      <c r="D3923" s="3" t="s">
        <v>23</v>
      </c>
      <c r="E3923" s="3" t="n">
        <v>72.97</v>
      </c>
      <c r="F3923" s="3" t="n">
        <v>7774224</v>
      </c>
      <c r="G3923" s="3" t="n">
        <v>3</v>
      </c>
      <c r="H3923" s="3" t="n">
        <v>689597.17</v>
      </c>
    </row>
    <row r="3924" customFormat="false" ht="15" hidden="false" customHeight="false" outlineLevel="0" collapsed="false">
      <c r="A3924" s="3" t="s">
        <v>478</v>
      </c>
      <c r="B3924" s="3" t="s">
        <v>24</v>
      </c>
      <c r="C3924" s="3" t="s">
        <v>8</v>
      </c>
      <c r="D3924" s="3" t="s">
        <v>23</v>
      </c>
      <c r="E3924" s="3" t="n">
        <v>71.78</v>
      </c>
      <c r="F3924" s="3" t="n">
        <v>6637702</v>
      </c>
      <c r="G3924" s="3" t="n">
        <v>2</v>
      </c>
      <c r="H3924" s="3" t="n">
        <v>370453.07</v>
      </c>
    </row>
    <row r="3925" customFormat="false" ht="15" hidden="false" customHeight="false" outlineLevel="0" collapsed="false">
      <c r="A3925" s="3" t="s">
        <v>479</v>
      </c>
      <c r="B3925" s="3" t="s">
        <v>24</v>
      </c>
      <c r="C3925" s="3" t="s">
        <v>8</v>
      </c>
      <c r="D3925" s="3" t="s">
        <v>23</v>
      </c>
      <c r="E3925" s="3" t="n">
        <v>71.87</v>
      </c>
      <c r="F3925" s="3" t="n">
        <v>4628234</v>
      </c>
      <c r="G3925" s="3" t="n">
        <v>4</v>
      </c>
      <c r="H3925" s="3" t="n">
        <v>314803.64</v>
      </c>
    </row>
    <row r="3926" customFormat="false" ht="15" hidden="false" customHeight="false" outlineLevel="0" collapsed="false">
      <c r="A3926" s="3" t="s">
        <v>480</v>
      </c>
      <c r="B3926" s="3" t="s">
        <v>24</v>
      </c>
      <c r="C3926" s="3" t="s">
        <v>8</v>
      </c>
      <c r="D3926" s="3" t="s">
        <v>23</v>
      </c>
      <c r="E3926" s="3" t="n">
        <v>71.31</v>
      </c>
      <c r="F3926" s="3" t="n">
        <v>5515175</v>
      </c>
      <c r="G3926" s="3" t="n">
        <v>3</v>
      </c>
      <c r="H3926" s="3" t="n">
        <v>532107.66</v>
      </c>
    </row>
    <row r="3927" customFormat="false" ht="15" hidden="false" customHeight="false" outlineLevel="0" collapsed="false">
      <c r="A3927" s="3" t="s">
        <v>481</v>
      </c>
      <c r="B3927" s="3" t="s">
        <v>24</v>
      </c>
      <c r="C3927" s="3" t="s">
        <v>8</v>
      </c>
      <c r="D3927" s="3" t="s">
        <v>23</v>
      </c>
      <c r="E3927" s="3" t="n">
        <v>71.44</v>
      </c>
      <c r="F3927" s="3" t="n">
        <v>6980000</v>
      </c>
      <c r="G3927" s="3" t="n">
        <v>4</v>
      </c>
      <c r="H3927" s="3" t="n">
        <v>762182.61</v>
      </c>
    </row>
    <row r="3928" customFormat="false" ht="15" hidden="false" customHeight="false" outlineLevel="0" collapsed="false">
      <c r="A3928" s="3" t="s">
        <v>482</v>
      </c>
      <c r="B3928" s="3" t="s">
        <v>24</v>
      </c>
      <c r="C3928" s="3" t="s">
        <v>8</v>
      </c>
      <c r="D3928" s="3" t="s">
        <v>23</v>
      </c>
      <c r="E3928" s="3" t="n">
        <v>72.38</v>
      </c>
      <c r="F3928" s="3" t="n">
        <v>2579205</v>
      </c>
      <c r="G3928" s="3" t="n">
        <v>0</v>
      </c>
      <c r="H3928" s="3" t="n">
        <v>0</v>
      </c>
    </row>
    <row r="3929" customFormat="false" ht="15" hidden="false" customHeight="false" outlineLevel="0" collapsed="false">
      <c r="A3929" s="3" t="s">
        <v>483</v>
      </c>
      <c r="B3929" s="3" t="s">
        <v>24</v>
      </c>
      <c r="C3929" s="3" t="s">
        <v>8</v>
      </c>
      <c r="D3929" s="3" t="s">
        <v>23</v>
      </c>
      <c r="E3929" s="3" t="n">
        <v>72.93</v>
      </c>
      <c r="F3929" s="3" t="n">
        <v>637149</v>
      </c>
      <c r="G3929" s="3" t="n">
        <v>2</v>
      </c>
      <c r="H3929" s="3" t="n">
        <v>100085.14</v>
      </c>
    </row>
    <row r="3930" customFormat="false" ht="15" hidden="false" customHeight="false" outlineLevel="0" collapsed="false">
      <c r="A3930" s="3" t="s">
        <v>484</v>
      </c>
      <c r="B3930" s="3" t="s">
        <v>24</v>
      </c>
      <c r="C3930" s="3" t="s">
        <v>8</v>
      </c>
      <c r="D3930" s="3" t="s">
        <v>23</v>
      </c>
      <c r="E3930" s="3" t="n">
        <v>71.42</v>
      </c>
      <c r="F3930" s="3" t="n">
        <v>1863086</v>
      </c>
      <c r="G3930" s="3" t="n">
        <v>2</v>
      </c>
      <c r="H3930" s="3" t="n">
        <v>156497.83</v>
      </c>
    </row>
    <row r="3931" customFormat="false" ht="15" hidden="false" customHeight="false" outlineLevel="0" collapsed="false">
      <c r="A3931" s="3" t="s">
        <v>485</v>
      </c>
      <c r="B3931" s="3" t="s">
        <v>24</v>
      </c>
      <c r="C3931" s="3" t="s">
        <v>8</v>
      </c>
      <c r="D3931" s="3" t="s">
        <v>23</v>
      </c>
      <c r="E3931" s="3" t="n">
        <v>72.85</v>
      </c>
      <c r="F3931" s="3" t="n">
        <v>6516104</v>
      </c>
      <c r="G3931" s="3" t="n">
        <v>1</v>
      </c>
      <c r="H3931" s="3" t="n">
        <v>313605.98</v>
      </c>
    </row>
    <row r="3932" customFormat="false" ht="15" hidden="false" customHeight="false" outlineLevel="0" collapsed="false">
      <c r="A3932" s="3" t="s">
        <v>486</v>
      </c>
      <c r="B3932" s="3" t="s">
        <v>24</v>
      </c>
      <c r="C3932" s="3" t="s">
        <v>8</v>
      </c>
      <c r="D3932" s="3" t="s">
        <v>23</v>
      </c>
      <c r="E3932" s="3" t="n">
        <v>75.16</v>
      </c>
      <c r="F3932" s="3" t="n">
        <v>3510864</v>
      </c>
      <c r="G3932" s="3" t="n">
        <v>3</v>
      </c>
      <c r="H3932" s="3" t="n">
        <v>603073.9</v>
      </c>
    </row>
    <row r="3933" customFormat="false" ht="15" hidden="false" customHeight="false" outlineLevel="0" collapsed="false">
      <c r="A3933" s="3" t="s">
        <v>487</v>
      </c>
      <c r="B3933" s="3" t="s">
        <v>24</v>
      </c>
      <c r="C3933" s="3" t="s">
        <v>8</v>
      </c>
      <c r="D3933" s="3" t="s">
        <v>23</v>
      </c>
      <c r="E3933" s="3" t="n">
        <v>74.36</v>
      </c>
      <c r="F3933" s="3" t="n">
        <v>4225034</v>
      </c>
      <c r="G3933" s="3" t="n">
        <v>2</v>
      </c>
      <c r="H3933" s="3" t="n">
        <v>467556.06</v>
      </c>
    </row>
    <row r="3934" customFormat="false" ht="15" hidden="false" customHeight="false" outlineLevel="0" collapsed="false">
      <c r="A3934" s="3" t="s">
        <v>488</v>
      </c>
      <c r="B3934" s="3" t="s">
        <v>24</v>
      </c>
      <c r="C3934" s="3" t="s">
        <v>8</v>
      </c>
      <c r="D3934" s="3" t="s">
        <v>23</v>
      </c>
      <c r="E3934" s="3" t="n">
        <v>76.45</v>
      </c>
      <c r="F3934" s="3" t="n">
        <v>3387879</v>
      </c>
      <c r="G3934" s="3" t="n">
        <v>0</v>
      </c>
      <c r="H3934" s="3" t="n">
        <v>0</v>
      </c>
    </row>
    <row r="3935" customFormat="false" ht="15" hidden="false" customHeight="false" outlineLevel="0" collapsed="false">
      <c r="A3935" s="3" t="s">
        <v>489</v>
      </c>
      <c r="B3935" s="3" t="s">
        <v>24</v>
      </c>
      <c r="C3935" s="3" t="s">
        <v>8</v>
      </c>
      <c r="D3935" s="3" t="s">
        <v>23</v>
      </c>
      <c r="E3935" s="3" t="n">
        <v>77.4</v>
      </c>
      <c r="F3935" s="3" t="n">
        <v>3850413</v>
      </c>
      <c r="G3935" s="3" t="n">
        <v>2</v>
      </c>
      <c r="H3935" s="3" t="n">
        <v>557720.39</v>
      </c>
    </row>
    <row r="3936" customFormat="false" ht="15" hidden="false" customHeight="false" outlineLevel="0" collapsed="false">
      <c r="A3936" s="3" t="s">
        <v>490</v>
      </c>
      <c r="B3936" s="3" t="s">
        <v>24</v>
      </c>
      <c r="C3936" s="3" t="s">
        <v>8</v>
      </c>
      <c r="D3936" s="3" t="s">
        <v>23</v>
      </c>
      <c r="E3936" s="3" t="n">
        <v>77.37</v>
      </c>
      <c r="F3936" s="3" t="n">
        <v>871239</v>
      </c>
      <c r="G3936" s="3" t="n">
        <v>2</v>
      </c>
      <c r="H3936" s="3" t="n">
        <v>354406.18</v>
      </c>
    </row>
    <row r="3937" customFormat="false" ht="15" hidden="false" customHeight="false" outlineLevel="0" collapsed="false">
      <c r="A3937" s="3" t="s">
        <v>491</v>
      </c>
      <c r="B3937" s="3" t="s">
        <v>24</v>
      </c>
      <c r="C3937" s="3" t="s">
        <v>8</v>
      </c>
      <c r="D3937" s="3" t="s">
        <v>23</v>
      </c>
      <c r="E3937" s="3" t="n">
        <v>78.35</v>
      </c>
      <c r="F3937" s="3" t="n">
        <v>4061329</v>
      </c>
      <c r="G3937" s="3" t="n">
        <v>1</v>
      </c>
      <c r="H3937" s="3" t="n">
        <v>278363.37</v>
      </c>
    </row>
    <row r="3938" customFormat="false" ht="15" hidden="false" customHeight="false" outlineLevel="0" collapsed="false">
      <c r="A3938" s="3" t="s">
        <v>492</v>
      </c>
      <c r="B3938" s="3" t="s">
        <v>24</v>
      </c>
      <c r="C3938" s="3" t="s">
        <v>8</v>
      </c>
      <c r="D3938" s="3" t="s">
        <v>23</v>
      </c>
      <c r="E3938" s="3" t="n">
        <v>78.99</v>
      </c>
      <c r="F3938" s="3" t="n">
        <v>6106539</v>
      </c>
      <c r="G3938" s="3" t="n">
        <v>3</v>
      </c>
      <c r="H3938" s="3" t="n">
        <v>928296.15</v>
      </c>
    </row>
    <row r="3939" customFormat="false" ht="15" hidden="false" customHeight="false" outlineLevel="0" collapsed="false">
      <c r="A3939" s="3" t="s">
        <v>493</v>
      </c>
      <c r="B3939" s="3" t="s">
        <v>24</v>
      </c>
      <c r="C3939" s="3" t="s">
        <v>8</v>
      </c>
      <c r="D3939" s="3" t="s">
        <v>23</v>
      </c>
      <c r="E3939" s="3" t="n">
        <v>77.68</v>
      </c>
      <c r="F3939" s="3" t="n">
        <v>1287217</v>
      </c>
      <c r="G3939" s="3" t="n">
        <v>3</v>
      </c>
      <c r="H3939" s="3" t="n">
        <v>761058.68</v>
      </c>
    </row>
    <row r="3940" customFormat="false" ht="15" hidden="false" customHeight="false" outlineLevel="0" collapsed="false">
      <c r="A3940" s="3" t="s">
        <v>494</v>
      </c>
      <c r="B3940" s="3" t="s">
        <v>24</v>
      </c>
      <c r="C3940" s="3" t="s">
        <v>8</v>
      </c>
      <c r="D3940" s="3" t="s">
        <v>23</v>
      </c>
      <c r="E3940" s="3" t="n">
        <v>76.87</v>
      </c>
      <c r="F3940" s="3" t="n">
        <v>6204197</v>
      </c>
      <c r="G3940" s="3" t="n">
        <v>4</v>
      </c>
      <c r="H3940" s="3" t="n">
        <v>751784.63</v>
      </c>
    </row>
    <row r="3941" customFormat="false" ht="15" hidden="false" customHeight="false" outlineLevel="0" collapsed="false">
      <c r="A3941" s="3" t="s">
        <v>495</v>
      </c>
      <c r="B3941" s="3" t="s">
        <v>24</v>
      </c>
      <c r="C3941" s="3" t="s">
        <v>8</v>
      </c>
      <c r="D3941" s="3" t="s">
        <v>23</v>
      </c>
      <c r="E3941" s="3" t="n">
        <v>78.86</v>
      </c>
      <c r="F3941" s="3" t="n">
        <v>4304950</v>
      </c>
      <c r="G3941" s="3" t="n">
        <v>1</v>
      </c>
      <c r="H3941" s="3" t="n">
        <v>342678.05</v>
      </c>
    </row>
    <row r="3942" customFormat="false" ht="15" hidden="false" customHeight="false" outlineLevel="0" collapsed="false">
      <c r="A3942" s="3" t="s">
        <v>496</v>
      </c>
      <c r="B3942" s="3" t="s">
        <v>24</v>
      </c>
      <c r="C3942" s="3" t="s">
        <v>8</v>
      </c>
      <c r="D3942" s="3" t="s">
        <v>23</v>
      </c>
      <c r="E3942" s="3" t="n">
        <v>78.1</v>
      </c>
      <c r="F3942" s="3" t="n">
        <v>5270994</v>
      </c>
      <c r="G3942" s="3" t="n">
        <v>0</v>
      </c>
      <c r="H3942" s="3" t="n">
        <v>0</v>
      </c>
    </row>
    <row r="3943" customFormat="false" ht="15" hidden="false" customHeight="false" outlineLevel="0" collapsed="false">
      <c r="A3943" s="3" t="s">
        <v>497</v>
      </c>
      <c r="B3943" s="3" t="s">
        <v>24</v>
      </c>
      <c r="C3943" s="3" t="s">
        <v>8</v>
      </c>
      <c r="D3943" s="3" t="s">
        <v>23</v>
      </c>
      <c r="E3943" s="3" t="n">
        <v>78.68</v>
      </c>
      <c r="F3943" s="3" t="n">
        <v>2045247</v>
      </c>
      <c r="G3943" s="3" t="n">
        <v>2</v>
      </c>
      <c r="H3943" s="3" t="n">
        <v>277224.88</v>
      </c>
    </row>
    <row r="3944" customFormat="false" ht="15" hidden="false" customHeight="false" outlineLevel="0" collapsed="false">
      <c r="A3944" s="3" t="s">
        <v>498</v>
      </c>
      <c r="B3944" s="3" t="s">
        <v>24</v>
      </c>
      <c r="C3944" s="3" t="s">
        <v>8</v>
      </c>
      <c r="D3944" s="3" t="s">
        <v>23</v>
      </c>
      <c r="E3944" s="3" t="n">
        <v>77.58</v>
      </c>
      <c r="F3944" s="3" t="n">
        <v>5796266</v>
      </c>
      <c r="G3944" s="3" t="n">
        <v>3</v>
      </c>
      <c r="H3944" s="3" t="n">
        <v>480689.37</v>
      </c>
    </row>
    <row r="3945" customFormat="false" ht="15" hidden="false" customHeight="false" outlineLevel="0" collapsed="false">
      <c r="A3945" s="3" t="s">
        <v>499</v>
      </c>
      <c r="B3945" s="3" t="s">
        <v>24</v>
      </c>
      <c r="C3945" s="3" t="s">
        <v>8</v>
      </c>
      <c r="D3945" s="3" t="s">
        <v>23</v>
      </c>
      <c r="E3945" s="3" t="n">
        <v>80.74</v>
      </c>
      <c r="F3945" s="3" t="n">
        <v>4419396</v>
      </c>
      <c r="G3945" s="3" t="n">
        <v>3</v>
      </c>
      <c r="H3945" s="3" t="n">
        <v>550982.05</v>
      </c>
    </row>
    <row r="3946" customFormat="false" ht="15" hidden="false" customHeight="false" outlineLevel="0" collapsed="false">
      <c r="A3946" s="3" t="s">
        <v>500</v>
      </c>
      <c r="B3946" s="3" t="s">
        <v>24</v>
      </c>
      <c r="C3946" s="3" t="s">
        <v>8</v>
      </c>
      <c r="D3946" s="3" t="s">
        <v>23</v>
      </c>
      <c r="E3946" s="3" t="n">
        <v>81.25</v>
      </c>
      <c r="F3946" s="3" t="n">
        <v>6203395</v>
      </c>
      <c r="G3946" s="3" t="n">
        <v>0</v>
      </c>
      <c r="H3946" s="3" t="n">
        <v>0</v>
      </c>
    </row>
    <row r="3947" customFormat="false" ht="15" hidden="false" customHeight="false" outlineLevel="0" collapsed="false">
      <c r="A3947" s="3" t="s">
        <v>501</v>
      </c>
      <c r="B3947" s="3" t="s">
        <v>24</v>
      </c>
      <c r="C3947" s="3" t="s">
        <v>8</v>
      </c>
      <c r="D3947" s="3" t="s">
        <v>23</v>
      </c>
      <c r="E3947" s="3" t="n">
        <v>80.93</v>
      </c>
      <c r="F3947" s="3" t="n">
        <v>5676945</v>
      </c>
      <c r="G3947" s="3" t="n">
        <v>2</v>
      </c>
      <c r="H3947" s="3" t="n">
        <v>259379.43</v>
      </c>
    </row>
    <row r="3948" customFormat="false" ht="15" hidden="false" customHeight="false" outlineLevel="0" collapsed="false">
      <c r="A3948" s="3" t="s">
        <v>502</v>
      </c>
      <c r="B3948" s="3" t="s">
        <v>24</v>
      </c>
      <c r="C3948" s="3" t="s">
        <v>8</v>
      </c>
      <c r="D3948" s="3" t="s">
        <v>23</v>
      </c>
      <c r="E3948" s="3" t="n">
        <v>79.36</v>
      </c>
      <c r="F3948" s="3" t="n">
        <v>1659715</v>
      </c>
      <c r="G3948" s="3" t="n">
        <v>3</v>
      </c>
      <c r="H3948" s="3" t="n">
        <v>520460.52</v>
      </c>
    </row>
    <row r="3949" customFormat="false" ht="15" hidden="false" customHeight="false" outlineLevel="0" collapsed="false">
      <c r="A3949" s="3" t="s">
        <v>503</v>
      </c>
      <c r="B3949" s="3" t="s">
        <v>24</v>
      </c>
      <c r="C3949" s="3" t="s">
        <v>8</v>
      </c>
      <c r="D3949" s="3" t="s">
        <v>23</v>
      </c>
      <c r="E3949" s="3" t="n">
        <v>81.09</v>
      </c>
      <c r="F3949" s="3" t="n">
        <v>2384856</v>
      </c>
      <c r="G3949" s="3" t="n">
        <v>4</v>
      </c>
      <c r="H3949" s="3" t="n">
        <v>633472.32</v>
      </c>
    </row>
    <row r="3950" customFormat="false" ht="15" hidden="false" customHeight="false" outlineLevel="0" collapsed="false">
      <c r="A3950" s="3" t="s">
        <v>504</v>
      </c>
      <c r="B3950" s="3" t="s">
        <v>24</v>
      </c>
      <c r="C3950" s="3" t="s">
        <v>8</v>
      </c>
      <c r="D3950" s="3" t="s">
        <v>23</v>
      </c>
      <c r="E3950" s="3" t="n">
        <v>79.77</v>
      </c>
      <c r="F3950" s="3" t="n">
        <v>3041360</v>
      </c>
      <c r="G3950" s="3" t="n">
        <v>5</v>
      </c>
      <c r="H3950" s="3" t="n">
        <v>1069589.76</v>
      </c>
    </row>
    <row r="3951" customFormat="false" ht="15" hidden="false" customHeight="false" outlineLevel="0" collapsed="false">
      <c r="A3951" s="3" t="s">
        <v>505</v>
      </c>
      <c r="B3951" s="3" t="s">
        <v>24</v>
      </c>
      <c r="C3951" s="3" t="s">
        <v>8</v>
      </c>
      <c r="D3951" s="3" t="s">
        <v>23</v>
      </c>
      <c r="E3951" s="3" t="n">
        <v>80.03</v>
      </c>
      <c r="F3951" s="3" t="n">
        <v>552305</v>
      </c>
      <c r="G3951" s="3" t="n">
        <v>1</v>
      </c>
      <c r="H3951" s="3" t="n">
        <v>351442.57</v>
      </c>
    </row>
    <row r="3952" customFormat="false" ht="15" hidden="false" customHeight="false" outlineLevel="0" collapsed="false">
      <c r="A3952" s="3" t="s">
        <v>506</v>
      </c>
      <c r="B3952" s="3" t="s">
        <v>24</v>
      </c>
      <c r="C3952" s="3" t="s">
        <v>8</v>
      </c>
      <c r="D3952" s="3" t="s">
        <v>23</v>
      </c>
      <c r="E3952" s="3" t="n">
        <v>81.62</v>
      </c>
      <c r="F3952" s="3" t="n">
        <v>5872385</v>
      </c>
      <c r="G3952" s="3" t="n">
        <v>2</v>
      </c>
      <c r="H3952" s="3" t="n">
        <v>254381.28</v>
      </c>
    </row>
    <row r="3953" customFormat="false" ht="15" hidden="false" customHeight="false" outlineLevel="0" collapsed="false">
      <c r="A3953" s="3" t="s">
        <v>507</v>
      </c>
      <c r="B3953" s="3" t="s">
        <v>24</v>
      </c>
      <c r="C3953" s="3" t="s">
        <v>8</v>
      </c>
      <c r="D3953" s="3" t="s">
        <v>23</v>
      </c>
      <c r="E3953" s="3" t="n">
        <v>80.74</v>
      </c>
      <c r="F3953" s="3" t="n">
        <v>5384988</v>
      </c>
      <c r="G3953" s="3" t="n">
        <v>2</v>
      </c>
      <c r="H3953" s="3" t="n">
        <v>194257.16</v>
      </c>
    </row>
    <row r="3954" customFormat="false" ht="15" hidden="false" customHeight="false" outlineLevel="0" collapsed="false">
      <c r="A3954" s="3" t="s">
        <v>508</v>
      </c>
      <c r="B3954" s="3" t="s">
        <v>24</v>
      </c>
      <c r="C3954" s="3" t="s">
        <v>8</v>
      </c>
      <c r="D3954" s="3" t="s">
        <v>23</v>
      </c>
      <c r="E3954" s="3" t="n">
        <v>81.79</v>
      </c>
      <c r="F3954" s="3" t="n">
        <v>1512150</v>
      </c>
      <c r="G3954" s="3" t="n">
        <v>2</v>
      </c>
      <c r="H3954" s="3" t="n">
        <v>116041.34</v>
      </c>
    </row>
    <row r="3955" customFormat="false" ht="15" hidden="false" customHeight="false" outlineLevel="0" collapsed="false">
      <c r="A3955" s="3" t="s">
        <v>509</v>
      </c>
      <c r="B3955" s="3" t="s">
        <v>24</v>
      </c>
      <c r="C3955" s="3" t="s">
        <v>8</v>
      </c>
      <c r="D3955" s="3" t="s">
        <v>23</v>
      </c>
      <c r="E3955" s="3" t="n">
        <v>84.53</v>
      </c>
      <c r="F3955" s="3" t="n">
        <v>785385</v>
      </c>
      <c r="G3955" s="3" t="n">
        <v>3</v>
      </c>
      <c r="H3955" s="3" t="n">
        <v>587915.76</v>
      </c>
    </row>
    <row r="3956" customFormat="false" ht="15" hidden="false" customHeight="false" outlineLevel="0" collapsed="false">
      <c r="A3956" s="3" t="s">
        <v>510</v>
      </c>
      <c r="B3956" s="3" t="s">
        <v>24</v>
      </c>
      <c r="C3956" s="3" t="s">
        <v>8</v>
      </c>
      <c r="D3956" s="3" t="s">
        <v>23</v>
      </c>
      <c r="E3956" s="3" t="n">
        <v>81.82</v>
      </c>
      <c r="F3956" s="3" t="n">
        <v>4636145</v>
      </c>
      <c r="G3956" s="3" t="n">
        <v>1</v>
      </c>
      <c r="H3956" s="3" t="n">
        <v>74310.6</v>
      </c>
    </row>
    <row r="3957" customFormat="false" ht="15" hidden="false" customHeight="false" outlineLevel="0" collapsed="false">
      <c r="A3957" s="3" t="s">
        <v>511</v>
      </c>
      <c r="B3957" s="3" t="s">
        <v>24</v>
      </c>
      <c r="C3957" s="3" t="s">
        <v>8</v>
      </c>
      <c r="D3957" s="3" t="s">
        <v>23</v>
      </c>
      <c r="E3957" s="3" t="n">
        <v>82.51</v>
      </c>
      <c r="F3957" s="3" t="n">
        <v>5616801</v>
      </c>
      <c r="G3957" s="3" t="n">
        <v>3</v>
      </c>
      <c r="H3957" s="3" t="n">
        <v>446187.83</v>
      </c>
    </row>
    <row r="3958" customFormat="false" ht="15" hidden="false" customHeight="false" outlineLevel="0" collapsed="false">
      <c r="A3958" s="3" t="s">
        <v>512</v>
      </c>
      <c r="B3958" s="3" t="s">
        <v>24</v>
      </c>
      <c r="C3958" s="3" t="s">
        <v>8</v>
      </c>
      <c r="D3958" s="3" t="s">
        <v>23</v>
      </c>
      <c r="E3958" s="3" t="n">
        <v>81.6</v>
      </c>
      <c r="F3958" s="3" t="n">
        <v>2344308</v>
      </c>
      <c r="G3958" s="3" t="n">
        <v>3</v>
      </c>
      <c r="H3958" s="3" t="n">
        <v>852740.53</v>
      </c>
    </row>
    <row r="3959" customFormat="false" ht="15" hidden="false" customHeight="false" outlineLevel="0" collapsed="false">
      <c r="A3959" s="3" t="s">
        <v>513</v>
      </c>
      <c r="B3959" s="3" t="s">
        <v>24</v>
      </c>
      <c r="C3959" s="3" t="s">
        <v>8</v>
      </c>
      <c r="D3959" s="3" t="s">
        <v>23</v>
      </c>
      <c r="E3959" s="3" t="n">
        <v>83.55</v>
      </c>
      <c r="F3959" s="3" t="n">
        <v>1565281</v>
      </c>
      <c r="G3959" s="3" t="n">
        <v>4</v>
      </c>
      <c r="H3959" s="3" t="n">
        <v>499357.6</v>
      </c>
    </row>
    <row r="3960" customFormat="false" ht="15" hidden="false" customHeight="false" outlineLevel="0" collapsed="false">
      <c r="A3960" s="3" t="s">
        <v>514</v>
      </c>
      <c r="B3960" s="3" t="s">
        <v>24</v>
      </c>
      <c r="C3960" s="3" t="s">
        <v>8</v>
      </c>
      <c r="D3960" s="3" t="s">
        <v>23</v>
      </c>
      <c r="E3960" s="3" t="n">
        <v>80.89</v>
      </c>
      <c r="F3960" s="3" t="n">
        <v>7209868</v>
      </c>
      <c r="G3960" s="3" t="n">
        <v>3</v>
      </c>
      <c r="H3960" s="3" t="n">
        <v>551776.92</v>
      </c>
    </row>
    <row r="3961" customFormat="false" ht="15" hidden="false" customHeight="false" outlineLevel="0" collapsed="false">
      <c r="A3961" s="3" t="s">
        <v>515</v>
      </c>
      <c r="B3961" s="3" t="s">
        <v>24</v>
      </c>
      <c r="C3961" s="3" t="s">
        <v>8</v>
      </c>
      <c r="D3961" s="3" t="s">
        <v>23</v>
      </c>
      <c r="E3961" s="3" t="n">
        <v>81.57</v>
      </c>
      <c r="F3961" s="3" t="n">
        <v>3229840</v>
      </c>
      <c r="G3961" s="3" t="n">
        <v>2</v>
      </c>
      <c r="H3961" s="3" t="n">
        <v>472231.6</v>
      </c>
    </row>
    <row r="3962" customFormat="false" ht="15" hidden="false" customHeight="false" outlineLevel="0" collapsed="false">
      <c r="A3962" s="3" t="s">
        <v>516</v>
      </c>
      <c r="B3962" s="3" t="s">
        <v>24</v>
      </c>
      <c r="C3962" s="3" t="s">
        <v>8</v>
      </c>
      <c r="D3962" s="3" t="s">
        <v>23</v>
      </c>
      <c r="E3962" s="3" t="n">
        <v>80.3</v>
      </c>
      <c r="F3962" s="3" t="n">
        <v>6251328</v>
      </c>
      <c r="G3962" s="3" t="n">
        <v>3</v>
      </c>
      <c r="H3962" s="3" t="n">
        <v>610429.64</v>
      </c>
    </row>
    <row r="3963" customFormat="false" ht="15" hidden="false" customHeight="false" outlineLevel="0" collapsed="false">
      <c r="A3963" s="3" t="s">
        <v>517</v>
      </c>
      <c r="B3963" s="3" t="s">
        <v>24</v>
      </c>
      <c r="C3963" s="3" t="s">
        <v>8</v>
      </c>
      <c r="D3963" s="3" t="s">
        <v>23</v>
      </c>
      <c r="E3963" s="3" t="n">
        <v>81</v>
      </c>
      <c r="F3963" s="3" t="n">
        <v>5150020</v>
      </c>
      <c r="G3963" s="3" t="n">
        <v>2</v>
      </c>
      <c r="H3963" s="3" t="n">
        <v>455955.72</v>
      </c>
    </row>
    <row r="3964" customFormat="false" ht="15" hidden="false" customHeight="false" outlineLevel="0" collapsed="false">
      <c r="A3964" s="3" t="s">
        <v>518</v>
      </c>
      <c r="B3964" s="3" t="s">
        <v>24</v>
      </c>
      <c r="C3964" s="3" t="s">
        <v>8</v>
      </c>
      <c r="D3964" s="3" t="s">
        <v>23</v>
      </c>
      <c r="E3964" s="3" t="n">
        <v>80.5</v>
      </c>
      <c r="F3964" s="3" t="n">
        <v>6914595</v>
      </c>
      <c r="G3964" s="3" t="n">
        <v>2</v>
      </c>
      <c r="H3964" s="3" t="n">
        <v>577757.92</v>
      </c>
    </row>
    <row r="3965" customFormat="false" ht="15" hidden="false" customHeight="false" outlineLevel="0" collapsed="false">
      <c r="A3965" s="3" t="s">
        <v>519</v>
      </c>
      <c r="B3965" s="3" t="s">
        <v>24</v>
      </c>
      <c r="C3965" s="3" t="s">
        <v>8</v>
      </c>
      <c r="D3965" s="3" t="s">
        <v>23</v>
      </c>
      <c r="E3965" s="3" t="n">
        <v>79.52</v>
      </c>
      <c r="F3965" s="3" t="n">
        <v>5005152</v>
      </c>
      <c r="G3965" s="3" t="n">
        <v>2</v>
      </c>
      <c r="H3965" s="3" t="n">
        <v>144192.26</v>
      </c>
    </row>
    <row r="3966" customFormat="false" ht="15" hidden="false" customHeight="false" outlineLevel="0" collapsed="false">
      <c r="A3966" s="3" t="s">
        <v>520</v>
      </c>
      <c r="B3966" s="3" t="s">
        <v>24</v>
      </c>
      <c r="C3966" s="3" t="s">
        <v>8</v>
      </c>
      <c r="D3966" s="3" t="s">
        <v>23</v>
      </c>
      <c r="E3966" s="3" t="n">
        <v>79.53</v>
      </c>
      <c r="F3966" s="3" t="n">
        <v>2214748</v>
      </c>
      <c r="G3966" s="3" t="n">
        <v>2</v>
      </c>
      <c r="H3966" s="3" t="n">
        <v>243837.45</v>
      </c>
    </row>
    <row r="3967" customFormat="false" ht="15" hidden="false" customHeight="false" outlineLevel="0" collapsed="false">
      <c r="A3967" s="3" t="s">
        <v>521</v>
      </c>
      <c r="B3967" s="3" t="s">
        <v>24</v>
      </c>
      <c r="C3967" s="3" t="s">
        <v>8</v>
      </c>
      <c r="D3967" s="3" t="s">
        <v>23</v>
      </c>
      <c r="E3967" s="3" t="n">
        <v>80.39</v>
      </c>
      <c r="F3967" s="3" t="n">
        <v>6556570</v>
      </c>
      <c r="G3967" s="3" t="n">
        <v>4</v>
      </c>
      <c r="H3967" s="3" t="n">
        <v>565490.04</v>
      </c>
    </row>
    <row r="3968" customFormat="false" ht="15" hidden="false" customHeight="false" outlineLevel="0" collapsed="false">
      <c r="A3968" s="3" t="s">
        <v>522</v>
      </c>
      <c r="B3968" s="3" t="s">
        <v>24</v>
      </c>
      <c r="C3968" s="3" t="s">
        <v>8</v>
      </c>
      <c r="D3968" s="3" t="s">
        <v>23</v>
      </c>
      <c r="E3968" s="3" t="n">
        <v>81.54</v>
      </c>
      <c r="F3968" s="3" t="n">
        <v>5846863</v>
      </c>
      <c r="G3968" s="3" t="n">
        <v>1</v>
      </c>
      <c r="H3968" s="3" t="n">
        <v>138603.36</v>
      </c>
    </row>
    <row r="3969" customFormat="false" ht="15" hidden="false" customHeight="false" outlineLevel="0" collapsed="false">
      <c r="A3969" s="3" t="s">
        <v>523</v>
      </c>
      <c r="B3969" s="3" t="s">
        <v>24</v>
      </c>
      <c r="C3969" s="3" t="s">
        <v>8</v>
      </c>
      <c r="D3969" s="3" t="s">
        <v>23</v>
      </c>
      <c r="E3969" s="3" t="n">
        <v>81.64</v>
      </c>
      <c r="F3969" s="3" t="n">
        <v>4624629</v>
      </c>
      <c r="G3969" s="3" t="n">
        <v>4</v>
      </c>
      <c r="H3969" s="3" t="n">
        <v>1060661.79</v>
      </c>
    </row>
    <row r="3970" customFormat="false" ht="15" hidden="false" customHeight="false" outlineLevel="0" collapsed="false">
      <c r="A3970" s="3" t="s">
        <v>524</v>
      </c>
      <c r="B3970" s="3" t="s">
        <v>24</v>
      </c>
      <c r="C3970" s="3" t="s">
        <v>8</v>
      </c>
      <c r="D3970" s="3" t="s">
        <v>23</v>
      </c>
      <c r="E3970" s="3" t="n">
        <v>83.86</v>
      </c>
      <c r="F3970" s="3" t="n">
        <v>7103483</v>
      </c>
      <c r="G3970" s="3" t="n">
        <v>3</v>
      </c>
      <c r="H3970" s="3" t="n">
        <v>655734.78</v>
      </c>
    </row>
    <row r="3971" customFormat="false" ht="15" hidden="false" customHeight="false" outlineLevel="0" collapsed="false">
      <c r="A3971" s="3" t="s">
        <v>525</v>
      </c>
      <c r="B3971" s="3" t="s">
        <v>24</v>
      </c>
      <c r="C3971" s="3" t="s">
        <v>8</v>
      </c>
      <c r="D3971" s="3" t="s">
        <v>23</v>
      </c>
      <c r="E3971" s="3" t="n">
        <v>83.61</v>
      </c>
      <c r="F3971" s="3" t="n">
        <v>6651971</v>
      </c>
      <c r="G3971" s="3" t="n">
        <v>1</v>
      </c>
      <c r="H3971" s="3" t="n">
        <v>217140.84</v>
      </c>
    </row>
    <row r="3972" customFormat="false" ht="15" hidden="false" customHeight="false" outlineLevel="0" collapsed="false">
      <c r="A3972" s="3" t="s">
        <v>526</v>
      </c>
      <c r="B3972" s="3" t="s">
        <v>24</v>
      </c>
      <c r="C3972" s="3" t="s">
        <v>8</v>
      </c>
      <c r="D3972" s="3" t="s">
        <v>23</v>
      </c>
      <c r="E3972" s="3" t="n">
        <v>85.39</v>
      </c>
      <c r="F3972" s="3" t="n">
        <v>2900429</v>
      </c>
      <c r="G3972" s="3" t="n">
        <v>1</v>
      </c>
      <c r="H3972" s="3" t="n">
        <v>312720.7</v>
      </c>
    </row>
    <row r="3973" customFormat="false" ht="15" hidden="false" customHeight="false" outlineLevel="0" collapsed="false">
      <c r="A3973" s="3" t="s">
        <v>527</v>
      </c>
      <c r="B3973" s="3" t="s">
        <v>24</v>
      </c>
      <c r="C3973" s="3" t="s">
        <v>8</v>
      </c>
      <c r="D3973" s="3" t="s">
        <v>23</v>
      </c>
      <c r="E3973" s="3" t="n">
        <v>85.46</v>
      </c>
      <c r="F3973" s="3" t="n">
        <v>4595064</v>
      </c>
      <c r="G3973" s="3" t="n">
        <v>4</v>
      </c>
      <c r="H3973" s="3" t="n">
        <v>545003.36</v>
      </c>
    </row>
    <row r="3974" customFormat="false" ht="15" hidden="false" customHeight="false" outlineLevel="0" collapsed="false">
      <c r="A3974" s="3" t="s">
        <v>528</v>
      </c>
      <c r="B3974" s="3" t="s">
        <v>24</v>
      </c>
      <c r="C3974" s="3" t="s">
        <v>8</v>
      </c>
      <c r="D3974" s="3" t="s">
        <v>23</v>
      </c>
      <c r="E3974" s="3" t="n">
        <v>86.89</v>
      </c>
      <c r="F3974" s="3" t="n">
        <v>6553850</v>
      </c>
      <c r="G3974" s="3" t="n">
        <v>3</v>
      </c>
      <c r="H3974" s="3" t="n">
        <v>893778.22</v>
      </c>
    </row>
    <row r="3975" customFormat="false" ht="15" hidden="false" customHeight="false" outlineLevel="0" collapsed="false">
      <c r="A3975" s="3" t="s">
        <v>529</v>
      </c>
      <c r="B3975" s="3" t="s">
        <v>24</v>
      </c>
      <c r="C3975" s="3" t="s">
        <v>8</v>
      </c>
      <c r="D3975" s="3" t="s">
        <v>23</v>
      </c>
      <c r="E3975" s="3" t="n">
        <v>88.33</v>
      </c>
      <c r="F3975" s="3" t="n">
        <v>3217104</v>
      </c>
      <c r="G3975" s="3" t="n">
        <v>5</v>
      </c>
      <c r="H3975" s="3" t="n">
        <v>1150893.99</v>
      </c>
    </row>
    <row r="3976" customFormat="false" ht="15" hidden="false" customHeight="false" outlineLevel="0" collapsed="false">
      <c r="A3976" s="3" t="s">
        <v>530</v>
      </c>
      <c r="B3976" s="3" t="s">
        <v>24</v>
      </c>
      <c r="C3976" s="3" t="s">
        <v>8</v>
      </c>
      <c r="D3976" s="3" t="s">
        <v>23</v>
      </c>
      <c r="E3976" s="3" t="n">
        <v>89.96</v>
      </c>
      <c r="F3976" s="3" t="n">
        <v>6218204</v>
      </c>
      <c r="G3976" s="3" t="n">
        <v>2</v>
      </c>
      <c r="H3976" s="3" t="n">
        <v>332558.16</v>
      </c>
    </row>
    <row r="3977" customFormat="false" ht="15" hidden="false" customHeight="false" outlineLevel="0" collapsed="false">
      <c r="A3977" s="3" t="s">
        <v>531</v>
      </c>
      <c r="B3977" s="3" t="s">
        <v>24</v>
      </c>
      <c r="C3977" s="3" t="s">
        <v>8</v>
      </c>
      <c r="D3977" s="3" t="s">
        <v>23</v>
      </c>
      <c r="E3977" s="3" t="n">
        <v>90.68</v>
      </c>
      <c r="F3977" s="3" t="n">
        <v>6400759</v>
      </c>
      <c r="G3977" s="3" t="n">
        <v>2</v>
      </c>
      <c r="H3977" s="3" t="n">
        <v>436969.28</v>
      </c>
    </row>
    <row r="3978" customFormat="false" ht="15" hidden="false" customHeight="false" outlineLevel="0" collapsed="false">
      <c r="A3978" s="3" t="s">
        <v>532</v>
      </c>
      <c r="B3978" s="3" t="s">
        <v>24</v>
      </c>
      <c r="C3978" s="3" t="s">
        <v>8</v>
      </c>
      <c r="D3978" s="3" t="s">
        <v>23</v>
      </c>
      <c r="E3978" s="3" t="n">
        <v>89.04</v>
      </c>
      <c r="F3978" s="3" t="n">
        <v>6287764</v>
      </c>
      <c r="G3978" s="3" t="n">
        <v>1</v>
      </c>
      <c r="H3978" s="3" t="n">
        <v>428322.96</v>
      </c>
    </row>
    <row r="3979" customFormat="false" ht="15" hidden="false" customHeight="false" outlineLevel="0" collapsed="false">
      <c r="A3979" s="3" t="s">
        <v>533</v>
      </c>
      <c r="B3979" s="3" t="s">
        <v>24</v>
      </c>
      <c r="C3979" s="3" t="s">
        <v>8</v>
      </c>
      <c r="D3979" s="3" t="s">
        <v>23</v>
      </c>
      <c r="E3979" s="3" t="n">
        <v>87.5</v>
      </c>
      <c r="F3979" s="3" t="n">
        <v>704873</v>
      </c>
      <c r="G3979" s="3" t="n">
        <v>2</v>
      </c>
      <c r="H3979" s="3" t="n">
        <v>297573.31</v>
      </c>
    </row>
    <row r="3980" customFormat="false" ht="15" hidden="false" customHeight="false" outlineLevel="0" collapsed="false">
      <c r="A3980" s="3" t="s">
        <v>534</v>
      </c>
      <c r="B3980" s="3" t="s">
        <v>24</v>
      </c>
      <c r="C3980" s="3" t="s">
        <v>8</v>
      </c>
      <c r="D3980" s="3" t="s">
        <v>23</v>
      </c>
      <c r="E3980" s="3" t="n">
        <v>88.36</v>
      </c>
      <c r="F3980" s="3" t="n">
        <v>3212403</v>
      </c>
      <c r="G3980" s="3" t="n">
        <v>4</v>
      </c>
      <c r="H3980" s="3" t="n">
        <v>501452.45</v>
      </c>
    </row>
    <row r="3981" customFormat="false" ht="15" hidden="false" customHeight="false" outlineLevel="0" collapsed="false">
      <c r="A3981" s="3" t="s">
        <v>535</v>
      </c>
      <c r="B3981" s="3" t="s">
        <v>24</v>
      </c>
      <c r="C3981" s="3" t="s">
        <v>8</v>
      </c>
      <c r="D3981" s="3" t="s">
        <v>23</v>
      </c>
      <c r="E3981" s="3" t="n">
        <v>89.31</v>
      </c>
      <c r="F3981" s="3" t="n">
        <v>4108658</v>
      </c>
      <c r="G3981" s="3" t="n">
        <v>1</v>
      </c>
      <c r="H3981" s="3" t="n">
        <v>21651.3</v>
      </c>
    </row>
    <row r="3982" customFormat="false" ht="15" hidden="false" customHeight="false" outlineLevel="0" collapsed="false">
      <c r="A3982" s="3" t="s">
        <v>536</v>
      </c>
      <c r="B3982" s="3" t="s">
        <v>24</v>
      </c>
      <c r="C3982" s="3" t="s">
        <v>8</v>
      </c>
      <c r="D3982" s="3" t="s">
        <v>23</v>
      </c>
      <c r="E3982" s="3" t="n">
        <v>86.82</v>
      </c>
      <c r="F3982" s="3" t="n">
        <v>2801717</v>
      </c>
      <c r="G3982" s="3" t="n">
        <v>0</v>
      </c>
      <c r="H3982" s="3" t="n">
        <v>0</v>
      </c>
    </row>
    <row r="3983" customFormat="false" ht="15" hidden="false" customHeight="false" outlineLevel="0" collapsed="false">
      <c r="A3983" s="3" t="s">
        <v>537</v>
      </c>
      <c r="B3983" s="3" t="s">
        <v>24</v>
      </c>
      <c r="C3983" s="3" t="s">
        <v>8</v>
      </c>
      <c r="D3983" s="3" t="s">
        <v>23</v>
      </c>
      <c r="E3983" s="3" t="n">
        <v>86.9</v>
      </c>
      <c r="F3983" s="3" t="n">
        <v>6804024</v>
      </c>
      <c r="G3983" s="3" t="n">
        <v>2</v>
      </c>
      <c r="H3983" s="3" t="n">
        <v>586045.3</v>
      </c>
    </row>
    <row r="3984" customFormat="false" ht="15" hidden="false" customHeight="false" outlineLevel="0" collapsed="false">
      <c r="A3984" s="3" t="s">
        <v>538</v>
      </c>
      <c r="B3984" s="3" t="s">
        <v>24</v>
      </c>
      <c r="C3984" s="3" t="s">
        <v>8</v>
      </c>
      <c r="D3984" s="3" t="s">
        <v>23</v>
      </c>
      <c r="E3984" s="3" t="n">
        <v>87.22</v>
      </c>
      <c r="F3984" s="3" t="n">
        <v>1858009</v>
      </c>
      <c r="G3984" s="3" t="n">
        <v>4</v>
      </c>
      <c r="H3984" s="3" t="n">
        <v>536209.74</v>
      </c>
    </row>
    <row r="3985" customFormat="false" ht="15" hidden="false" customHeight="false" outlineLevel="0" collapsed="false">
      <c r="A3985" s="3" t="s">
        <v>539</v>
      </c>
      <c r="B3985" s="3" t="s">
        <v>24</v>
      </c>
      <c r="C3985" s="3" t="s">
        <v>8</v>
      </c>
      <c r="D3985" s="3" t="s">
        <v>23</v>
      </c>
      <c r="E3985" s="3" t="n">
        <v>89.18</v>
      </c>
      <c r="F3985" s="3" t="n">
        <v>4460579</v>
      </c>
      <c r="G3985" s="3" t="n">
        <v>2</v>
      </c>
      <c r="H3985" s="3" t="n">
        <v>484109.55</v>
      </c>
    </row>
    <row r="3986" customFormat="false" ht="15" hidden="false" customHeight="false" outlineLevel="0" collapsed="false">
      <c r="A3986" s="3" t="s">
        <v>540</v>
      </c>
      <c r="B3986" s="3" t="s">
        <v>24</v>
      </c>
      <c r="C3986" s="3" t="s">
        <v>8</v>
      </c>
      <c r="D3986" s="3" t="s">
        <v>23</v>
      </c>
      <c r="E3986" s="3" t="n">
        <v>89.85</v>
      </c>
      <c r="F3986" s="3" t="n">
        <v>4371458</v>
      </c>
      <c r="G3986" s="3" t="n">
        <v>1</v>
      </c>
      <c r="H3986" s="3" t="n">
        <v>194302.29</v>
      </c>
    </row>
    <row r="3987" customFormat="false" ht="15" hidden="false" customHeight="false" outlineLevel="0" collapsed="false">
      <c r="A3987" s="3" t="s">
        <v>541</v>
      </c>
      <c r="B3987" s="3" t="s">
        <v>24</v>
      </c>
      <c r="C3987" s="3" t="s">
        <v>8</v>
      </c>
      <c r="D3987" s="3" t="s">
        <v>23</v>
      </c>
      <c r="E3987" s="3" t="n">
        <v>89.74</v>
      </c>
      <c r="F3987" s="3" t="n">
        <v>5395269</v>
      </c>
      <c r="G3987" s="3" t="n">
        <v>3</v>
      </c>
      <c r="H3987" s="3" t="n">
        <v>821660.82</v>
      </c>
    </row>
    <row r="3988" customFormat="false" ht="15" hidden="false" customHeight="false" outlineLevel="0" collapsed="false">
      <c r="A3988" s="3" t="s">
        <v>542</v>
      </c>
      <c r="B3988" s="3" t="s">
        <v>24</v>
      </c>
      <c r="C3988" s="3" t="s">
        <v>8</v>
      </c>
      <c r="D3988" s="3" t="s">
        <v>23</v>
      </c>
      <c r="E3988" s="3" t="n">
        <v>90.25</v>
      </c>
      <c r="F3988" s="3" t="n">
        <v>1006983</v>
      </c>
      <c r="G3988" s="3" t="n">
        <v>3</v>
      </c>
      <c r="H3988" s="3" t="n">
        <v>566301.45</v>
      </c>
    </row>
    <row r="3989" customFormat="false" ht="15" hidden="false" customHeight="false" outlineLevel="0" collapsed="false">
      <c r="A3989" s="3" t="s">
        <v>543</v>
      </c>
      <c r="B3989" s="3" t="s">
        <v>24</v>
      </c>
      <c r="C3989" s="3" t="s">
        <v>8</v>
      </c>
      <c r="D3989" s="3" t="s">
        <v>23</v>
      </c>
      <c r="E3989" s="3" t="n">
        <v>90.85</v>
      </c>
      <c r="F3989" s="3" t="n">
        <v>3506650</v>
      </c>
      <c r="G3989" s="3" t="n">
        <v>5</v>
      </c>
      <c r="H3989" s="3" t="n">
        <v>844913.54</v>
      </c>
    </row>
    <row r="3990" customFormat="false" ht="15" hidden="false" customHeight="false" outlineLevel="0" collapsed="false">
      <c r="A3990" s="3" t="s">
        <v>544</v>
      </c>
      <c r="B3990" s="3" t="s">
        <v>24</v>
      </c>
      <c r="C3990" s="3" t="s">
        <v>8</v>
      </c>
      <c r="D3990" s="3" t="s">
        <v>23</v>
      </c>
      <c r="E3990" s="3" t="n">
        <v>89.94</v>
      </c>
      <c r="F3990" s="3" t="n">
        <v>2134160</v>
      </c>
      <c r="G3990" s="3" t="n">
        <v>1</v>
      </c>
      <c r="H3990" s="3" t="n">
        <v>420650.19</v>
      </c>
    </row>
    <row r="3991" customFormat="false" ht="15" hidden="false" customHeight="false" outlineLevel="0" collapsed="false">
      <c r="A3991" s="3" t="s">
        <v>545</v>
      </c>
      <c r="B3991" s="3" t="s">
        <v>24</v>
      </c>
      <c r="C3991" s="3" t="s">
        <v>8</v>
      </c>
      <c r="D3991" s="3" t="s">
        <v>23</v>
      </c>
      <c r="E3991" s="3" t="n">
        <v>87.43</v>
      </c>
      <c r="F3991" s="3" t="n">
        <v>5538664</v>
      </c>
      <c r="G3991" s="3" t="n">
        <v>4</v>
      </c>
      <c r="H3991" s="3" t="n">
        <v>847361.66</v>
      </c>
    </row>
    <row r="3992" customFormat="false" ht="15" hidden="false" customHeight="false" outlineLevel="0" collapsed="false">
      <c r="A3992" s="3" t="s">
        <v>546</v>
      </c>
      <c r="B3992" s="3" t="s">
        <v>24</v>
      </c>
      <c r="C3992" s="3" t="s">
        <v>8</v>
      </c>
      <c r="D3992" s="3" t="s">
        <v>23</v>
      </c>
      <c r="E3992" s="3" t="n">
        <v>87.01</v>
      </c>
      <c r="F3992" s="3" t="n">
        <v>4424866</v>
      </c>
      <c r="G3992" s="3" t="n">
        <v>2</v>
      </c>
      <c r="H3992" s="3" t="n">
        <v>548692.68</v>
      </c>
    </row>
    <row r="3993" customFormat="false" ht="15" hidden="false" customHeight="false" outlineLevel="0" collapsed="false">
      <c r="A3993" s="3" t="s">
        <v>547</v>
      </c>
      <c r="B3993" s="3" t="s">
        <v>24</v>
      </c>
      <c r="C3993" s="3" t="s">
        <v>8</v>
      </c>
      <c r="D3993" s="3" t="s">
        <v>23</v>
      </c>
      <c r="E3993" s="3" t="n">
        <v>85.2</v>
      </c>
      <c r="F3993" s="3" t="n">
        <v>6330655</v>
      </c>
      <c r="G3993" s="3" t="n">
        <v>3</v>
      </c>
      <c r="H3993" s="3" t="n">
        <v>293623.96</v>
      </c>
    </row>
    <row r="3994" customFormat="false" ht="15" hidden="false" customHeight="false" outlineLevel="0" collapsed="false">
      <c r="A3994" s="3" t="s">
        <v>548</v>
      </c>
      <c r="B3994" s="3" t="s">
        <v>24</v>
      </c>
      <c r="C3994" s="3" t="s">
        <v>8</v>
      </c>
      <c r="D3994" s="3" t="s">
        <v>23</v>
      </c>
      <c r="E3994" s="3" t="n">
        <v>86.68</v>
      </c>
      <c r="F3994" s="3" t="n">
        <v>4436197</v>
      </c>
      <c r="G3994" s="3" t="n">
        <v>1</v>
      </c>
      <c r="H3994" s="3" t="n">
        <v>326546.16</v>
      </c>
    </row>
    <row r="3995" customFormat="false" ht="15" hidden="false" customHeight="false" outlineLevel="0" collapsed="false">
      <c r="A3995" s="3" t="s">
        <v>549</v>
      </c>
      <c r="B3995" s="3" t="s">
        <v>24</v>
      </c>
      <c r="C3995" s="3" t="s">
        <v>8</v>
      </c>
      <c r="D3995" s="3" t="s">
        <v>23</v>
      </c>
      <c r="E3995" s="3" t="n">
        <v>88.07</v>
      </c>
      <c r="F3995" s="3" t="n">
        <v>7677448</v>
      </c>
      <c r="G3995" s="3" t="n">
        <v>2</v>
      </c>
      <c r="H3995" s="3" t="n">
        <v>522739.69</v>
      </c>
    </row>
    <row r="3996" customFormat="false" ht="15" hidden="false" customHeight="false" outlineLevel="0" collapsed="false">
      <c r="A3996" s="3" t="s">
        <v>550</v>
      </c>
      <c r="B3996" s="3" t="s">
        <v>24</v>
      </c>
      <c r="C3996" s="3" t="s">
        <v>8</v>
      </c>
      <c r="D3996" s="3" t="s">
        <v>23</v>
      </c>
      <c r="E3996" s="3" t="n">
        <v>85.76</v>
      </c>
      <c r="F3996" s="3" t="n">
        <v>2430292</v>
      </c>
      <c r="G3996" s="3" t="n">
        <v>3</v>
      </c>
      <c r="H3996" s="3" t="n">
        <v>1029068.21</v>
      </c>
    </row>
    <row r="3997" customFormat="false" ht="15" hidden="false" customHeight="false" outlineLevel="0" collapsed="false">
      <c r="A3997" s="3" t="s">
        <v>551</v>
      </c>
      <c r="B3997" s="3" t="s">
        <v>24</v>
      </c>
      <c r="C3997" s="3" t="s">
        <v>8</v>
      </c>
      <c r="D3997" s="3" t="s">
        <v>23</v>
      </c>
      <c r="E3997" s="3" t="n">
        <v>86.8</v>
      </c>
      <c r="F3997" s="3" t="n">
        <v>6025590</v>
      </c>
      <c r="G3997" s="3" t="n">
        <v>1</v>
      </c>
      <c r="H3997" s="3" t="n">
        <v>316685.99</v>
      </c>
    </row>
    <row r="3998" customFormat="false" ht="15" hidden="false" customHeight="false" outlineLevel="0" collapsed="false">
      <c r="A3998" s="3" t="s">
        <v>552</v>
      </c>
      <c r="B3998" s="3" t="s">
        <v>24</v>
      </c>
      <c r="C3998" s="3" t="s">
        <v>8</v>
      </c>
      <c r="D3998" s="3" t="s">
        <v>23</v>
      </c>
      <c r="E3998" s="3" t="n">
        <v>86.9</v>
      </c>
      <c r="F3998" s="3" t="n">
        <v>3042506</v>
      </c>
      <c r="G3998" s="3" t="n">
        <v>4</v>
      </c>
      <c r="H3998" s="3" t="n">
        <v>1004776.82</v>
      </c>
    </row>
    <row r="3999" customFormat="false" ht="15" hidden="false" customHeight="false" outlineLevel="0" collapsed="false">
      <c r="A3999" s="3" t="s">
        <v>553</v>
      </c>
      <c r="B3999" s="3" t="s">
        <v>24</v>
      </c>
      <c r="C3999" s="3" t="s">
        <v>8</v>
      </c>
      <c r="D3999" s="3" t="s">
        <v>23</v>
      </c>
      <c r="E3999" s="3" t="n">
        <v>86.89</v>
      </c>
      <c r="F3999" s="3" t="n">
        <v>6733801</v>
      </c>
      <c r="G3999" s="3" t="n">
        <v>0</v>
      </c>
      <c r="H3999" s="3" t="n">
        <v>0</v>
      </c>
    </row>
    <row r="4000" customFormat="false" ht="15" hidden="false" customHeight="false" outlineLevel="0" collapsed="false">
      <c r="A4000" s="3" t="s">
        <v>554</v>
      </c>
      <c r="B4000" s="3" t="s">
        <v>24</v>
      </c>
      <c r="C4000" s="3" t="s">
        <v>8</v>
      </c>
      <c r="D4000" s="3" t="s">
        <v>23</v>
      </c>
      <c r="E4000" s="3" t="n">
        <v>88.6</v>
      </c>
      <c r="F4000" s="3" t="n">
        <v>2075434</v>
      </c>
      <c r="G4000" s="3" t="n">
        <v>3</v>
      </c>
      <c r="H4000" s="3" t="n">
        <v>700081.17</v>
      </c>
    </row>
    <row r="4001" customFormat="false" ht="15" hidden="false" customHeight="false" outlineLevel="0" collapsed="false">
      <c r="A4001" s="3" t="s">
        <v>555</v>
      </c>
      <c r="B4001" s="3" t="s">
        <v>24</v>
      </c>
      <c r="C4001" s="3" t="s">
        <v>8</v>
      </c>
      <c r="D4001" s="3" t="s">
        <v>23</v>
      </c>
      <c r="E4001" s="3" t="n">
        <v>86.16</v>
      </c>
      <c r="F4001" s="3" t="n">
        <v>1820477</v>
      </c>
      <c r="G4001" s="3" t="n">
        <v>4</v>
      </c>
      <c r="H4001" s="3" t="n">
        <v>664556.17</v>
      </c>
    </row>
    <row r="4002" customFormat="false" ht="15" hidden="false" customHeight="false" outlineLevel="0" collapsed="false">
      <c r="A4002" s="3" t="s">
        <v>556</v>
      </c>
      <c r="B4002" s="3" t="s">
        <v>24</v>
      </c>
      <c r="C4002" s="3" t="s">
        <v>8</v>
      </c>
      <c r="D4002" s="3" t="s">
        <v>23</v>
      </c>
      <c r="E4002" s="3" t="n">
        <v>87.9</v>
      </c>
      <c r="F4002" s="3" t="n">
        <v>6211825</v>
      </c>
      <c r="G4002" s="3" t="n">
        <v>1</v>
      </c>
      <c r="H4002" s="3" t="n">
        <v>269783.04</v>
      </c>
    </row>
    <row r="4003" customFormat="false" ht="15" hidden="false" customHeight="false" outlineLevel="0" collapsed="false">
      <c r="A4003" s="3" t="s">
        <v>57</v>
      </c>
      <c r="B4003" s="3" t="s">
        <v>26</v>
      </c>
      <c r="C4003" s="3" t="s">
        <v>8</v>
      </c>
      <c r="D4003" s="3" t="s">
        <v>28</v>
      </c>
      <c r="E4003" s="3" t="n">
        <v>194.4</v>
      </c>
      <c r="F4003" s="3" t="n">
        <v>1299559</v>
      </c>
      <c r="G4003" s="3" t="n">
        <v>1</v>
      </c>
      <c r="H4003" s="3" t="n">
        <v>497254.4</v>
      </c>
    </row>
    <row r="4004" customFormat="false" ht="15" hidden="false" customHeight="false" outlineLevel="0" collapsed="false">
      <c r="A4004" s="3" t="s">
        <v>58</v>
      </c>
      <c r="B4004" s="3" t="s">
        <v>26</v>
      </c>
      <c r="C4004" s="3" t="s">
        <v>8</v>
      </c>
      <c r="D4004" s="3" t="s">
        <v>28</v>
      </c>
      <c r="E4004" s="3" t="n">
        <v>190.04</v>
      </c>
      <c r="F4004" s="3" t="n">
        <v>7122806</v>
      </c>
      <c r="G4004" s="3" t="n">
        <v>2</v>
      </c>
      <c r="H4004" s="3" t="n">
        <v>905057.98</v>
      </c>
    </row>
    <row r="4005" customFormat="false" ht="15" hidden="false" customHeight="false" outlineLevel="0" collapsed="false">
      <c r="A4005" s="3" t="s">
        <v>59</v>
      </c>
      <c r="B4005" s="3" t="s">
        <v>26</v>
      </c>
      <c r="C4005" s="3" t="s">
        <v>8</v>
      </c>
      <c r="D4005" s="3" t="s">
        <v>28</v>
      </c>
      <c r="E4005" s="3" t="n">
        <v>188.17</v>
      </c>
      <c r="F4005" s="3" t="n">
        <v>742864</v>
      </c>
      <c r="G4005" s="3" t="n">
        <v>1</v>
      </c>
      <c r="H4005" s="3" t="n">
        <v>197065.14</v>
      </c>
    </row>
    <row r="4006" customFormat="false" ht="15" hidden="false" customHeight="false" outlineLevel="0" collapsed="false">
      <c r="A4006" s="3" t="s">
        <v>60</v>
      </c>
      <c r="B4006" s="3" t="s">
        <v>26</v>
      </c>
      <c r="C4006" s="3" t="s">
        <v>8</v>
      </c>
      <c r="D4006" s="3" t="s">
        <v>28</v>
      </c>
      <c r="E4006" s="3" t="n">
        <v>190.28</v>
      </c>
      <c r="F4006" s="3" t="n">
        <v>4839386</v>
      </c>
      <c r="G4006" s="3" t="n">
        <v>1</v>
      </c>
      <c r="H4006" s="3" t="n">
        <v>23182.44</v>
      </c>
    </row>
    <row r="4007" customFormat="false" ht="15" hidden="false" customHeight="false" outlineLevel="0" collapsed="false">
      <c r="A4007" s="3" t="s">
        <v>61</v>
      </c>
      <c r="B4007" s="3" t="s">
        <v>26</v>
      </c>
      <c r="C4007" s="3" t="s">
        <v>8</v>
      </c>
      <c r="D4007" s="3" t="s">
        <v>28</v>
      </c>
      <c r="E4007" s="3" t="n">
        <v>192.15</v>
      </c>
      <c r="F4007" s="3" t="n">
        <v>3599065</v>
      </c>
      <c r="G4007" s="3" t="n">
        <v>3</v>
      </c>
      <c r="H4007" s="3" t="n">
        <v>1860704.54</v>
      </c>
    </row>
    <row r="4008" customFormat="false" ht="15" hidden="false" customHeight="false" outlineLevel="0" collapsed="false">
      <c r="A4008" s="3" t="s">
        <v>62</v>
      </c>
      <c r="B4008" s="3" t="s">
        <v>26</v>
      </c>
      <c r="C4008" s="3" t="s">
        <v>8</v>
      </c>
      <c r="D4008" s="3" t="s">
        <v>28</v>
      </c>
      <c r="E4008" s="3" t="n">
        <v>198.82</v>
      </c>
      <c r="F4008" s="3" t="n">
        <v>1217415</v>
      </c>
      <c r="G4008" s="3" t="n">
        <v>7</v>
      </c>
      <c r="H4008" s="3" t="n">
        <v>3661737.23</v>
      </c>
    </row>
    <row r="4009" customFormat="false" ht="15" hidden="false" customHeight="false" outlineLevel="0" collapsed="false">
      <c r="A4009" s="3" t="s">
        <v>63</v>
      </c>
      <c r="B4009" s="3" t="s">
        <v>26</v>
      </c>
      <c r="C4009" s="3" t="s">
        <v>8</v>
      </c>
      <c r="D4009" s="3" t="s">
        <v>28</v>
      </c>
      <c r="E4009" s="3" t="n">
        <v>201.7</v>
      </c>
      <c r="F4009" s="3" t="n">
        <v>954125</v>
      </c>
      <c r="G4009" s="3" t="n">
        <v>1</v>
      </c>
      <c r="H4009" s="3" t="n">
        <v>941738.78</v>
      </c>
    </row>
    <row r="4010" customFormat="false" ht="15" hidden="false" customHeight="false" outlineLevel="0" collapsed="false">
      <c r="A4010" s="3" t="s">
        <v>64</v>
      </c>
      <c r="B4010" s="3" t="s">
        <v>26</v>
      </c>
      <c r="C4010" s="3" t="s">
        <v>8</v>
      </c>
      <c r="D4010" s="3" t="s">
        <v>28</v>
      </c>
      <c r="E4010" s="3" t="n">
        <v>201.42</v>
      </c>
      <c r="F4010" s="3" t="n">
        <v>7126535</v>
      </c>
      <c r="G4010" s="3" t="n">
        <v>1</v>
      </c>
      <c r="H4010" s="3" t="n">
        <v>283679.34</v>
      </c>
    </row>
    <row r="4011" customFormat="false" ht="15" hidden="false" customHeight="false" outlineLevel="0" collapsed="false">
      <c r="A4011" s="3" t="s">
        <v>65</v>
      </c>
      <c r="B4011" s="3" t="s">
        <v>26</v>
      </c>
      <c r="C4011" s="3" t="s">
        <v>8</v>
      </c>
      <c r="D4011" s="3" t="s">
        <v>28</v>
      </c>
      <c r="E4011" s="3" t="n">
        <v>202.01</v>
      </c>
      <c r="F4011" s="3" t="n">
        <v>3842361</v>
      </c>
      <c r="G4011" s="3" t="n">
        <v>1</v>
      </c>
      <c r="H4011" s="3" t="n">
        <v>485386.44</v>
      </c>
    </row>
    <row r="4012" customFormat="false" ht="15" hidden="false" customHeight="false" outlineLevel="0" collapsed="false">
      <c r="A4012" s="3" t="s">
        <v>66</v>
      </c>
      <c r="B4012" s="3" t="s">
        <v>26</v>
      </c>
      <c r="C4012" s="3" t="s">
        <v>8</v>
      </c>
      <c r="D4012" s="3" t="s">
        <v>28</v>
      </c>
      <c r="E4012" s="3" t="n">
        <v>193.91</v>
      </c>
      <c r="F4012" s="3" t="n">
        <v>7560217</v>
      </c>
      <c r="G4012" s="3" t="n">
        <v>1</v>
      </c>
      <c r="H4012" s="3" t="n">
        <v>252434</v>
      </c>
    </row>
    <row r="4013" customFormat="false" ht="15" hidden="false" customHeight="false" outlineLevel="0" collapsed="false">
      <c r="A4013" s="3" t="s">
        <v>67</v>
      </c>
      <c r="B4013" s="3" t="s">
        <v>26</v>
      </c>
      <c r="C4013" s="3" t="s">
        <v>8</v>
      </c>
      <c r="D4013" s="3" t="s">
        <v>28</v>
      </c>
      <c r="E4013" s="3" t="n">
        <v>193.41</v>
      </c>
      <c r="F4013" s="3" t="n">
        <v>7376152</v>
      </c>
      <c r="G4013" s="3" t="n">
        <v>0</v>
      </c>
      <c r="H4013" s="3" t="n">
        <v>0</v>
      </c>
    </row>
    <row r="4014" customFormat="false" ht="15" hidden="false" customHeight="false" outlineLevel="0" collapsed="false">
      <c r="A4014" s="3" t="s">
        <v>68</v>
      </c>
      <c r="B4014" s="3" t="s">
        <v>26</v>
      </c>
      <c r="C4014" s="3" t="s">
        <v>8</v>
      </c>
      <c r="D4014" s="3" t="s">
        <v>28</v>
      </c>
      <c r="E4014" s="3" t="n">
        <v>195.73</v>
      </c>
      <c r="F4014" s="3" t="n">
        <v>6562549</v>
      </c>
      <c r="G4014" s="3" t="n">
        <v>1</v>
      </c>
      <c r="H4014" s="3" t="n">
        <v>135273.6</v>
      </c>
    </row>
    <row r="4015" customFormat="false" ht="15" hidden="false" customHeight="false" outlineLevel="0" collapsed="false">
      <c r="A4015" s="3" t="s">
        <v>69</v>
      </c>
      <c r="B4015" s="3" t="s">
        <v>26</v>
      </c>
      <c r="C4015" s="3" t="s">
        <v>8</v>
      </c>
      <c r="D4015" s="3" t="s">
        <v>28</v>
      </c>
      <c r="E4015" s="3" t="n">
        <v>197.35</v>
      </c>
      <c r="F4015" s="3" t="n">
        <v>539970</v>
      </c>
      <c r="G4015" s="3" t="n">
        <v>4</v>
      </c>
      <c r="H4015" s="3" t="n">
        <v>1392341.98</v>
      </c>
    </row>
    <row r="4016" customFormat="false" ht="15" hidden="false" customHeight="false" outlineLevel="0" collapsed="false">
      <c r="A4016" s="3" t="s">
        <v>70</v>
      </c>
      <c r="B4016" s="3" t="s">
        <v>26</v>
      </c>
      <c r="C4016" s="3" t="s">
        <v>8</v>
      </c>
      <c r="D4016" s="3" t="s">
        <v>28</v>
      </c>
      <c r="E4016" s="3" t="n">
        <v>199.87</v>
      </c>
      <c r="F4016" s="3" t="n">
        <v>6171740</v>
      </c>
      <c r="G4016" s="3" t="n">
        <v>4</v>
      </c>
      <c r="H4016" s="3" t="n">
        <v>1321808.44</v>
      </c>
    </row>
    <row r="4017" customFormat="false" ht="15" hidden="false" customHeight="false" outlineLevel="0" collapsed="false">
      <c r="A4017" s="3" t="s">
        <v>71</v>
      </c>
      <c r="B4017" s="3" t="s">
        <v>26</v>
      </c>
      <c r="C4017" s="3" t="s">
        <v>8</v>
      </c>
      <c r="D4017" s="3" t="s">
        <v>28</v>
      </c>
      <c r="E4017" s="3" t="n">
        <v>199.38</v>
      </c>
      <c r="F4017" s="3" t="n">
        <v>7899805</v>
      </c>
      <c r="G4017" s="3" t="n">
        <v>3</v>
      </c>
      <c r="H4017" s="3" t="n">
        <v>1263212.95</v>
      </c>
    </row>
    <row r="4018" customFormat="false" ht="15" hidden="false" customHeight="false" outlineLevel="0" collapsed="false">
      <c r="A4018" s="3" t="s">
        <v>72</v>
      </c>
      <c r="B4018" s="3" t="s">
        <v>26</v>
      </c>
      <c r="C4018" s="3" t="s">
        <v>8</v>
      </c>
      <c r="D4018" s="3" t="s">
        <v>28</v>
      </c>
      <c r="E4018" s="3" t="n">
        <v>200.61</v>
      </c>
      <c r="F4018" s="3" t="n">
        <v>5035334</v>
      </c>
      <c r="G4018" s="3" t="n">
        <v>1</v>
      </c>
      <c r="H4018" s="3" t="n">
        <v>825046.8</v>
      </c>
    </row>
    <row r="4019" customFormat="false" ht="15" hidden="false" customHeight="false" outlineLevel="0" collapsed="false">
      <c r="A4019" s="3" t="s">
        <v>73</v>
      </c>
      <c r="B4019" s="3" t="s">
        <v>26</v>
      </c>
      <c r="C4019" s="3" t="s">
        <v>8</v>
      </c>
      <c r="D4019" s="3" t="s">
        <v>28</v>
      </c>
      <c r="E4019" s="3" t="n">
        <v>204.61</v>
      </c>
      <c r="F4019" s="3" t="n">
        <v>1152549</v>
      </c>
      <c r="G4019" s="3" t="n">
        <v>6</v>
      </c>
      <c r="H4019" s="3" t="n">
        <v>3406472.47</v>
      </c>
    </row>
    <row r="4020" customFormat="false" ht="15" hidden="false" customHeight="false" outlineLevel="0" collapsed="false">
      <c r="A4020" s="3" t="s">
        <v>74</v>
      </c>
      <c r="B4020" s="3" t="s">
        <v>26</v>
      </c>
      <c r="C4020" s="3" t="s">
        <v>8</v>
      </c>
      <c r="D4020" s="3" t="s">
        <v>28</v>
      </c>
      <c r="E4020" s="3" t="n">
        <v>208.81</v>
      </c>
      <c r="F4020" s="3" t="n">
        <v>3110462</v>
      </c>
      <c r="G4020" s="3" t="n">
        <v>2</v>
      </c>
      <c r="H4020" s="3" t="n">
        <v>1670083.84</v>
      </c>
    </row>
    <row r="4021" customFormat="false" ht="15" hidden="false" customHeight="false" outlineLevel="0" collapsed="false">
      <c r="A4021" s="3" t="s">
        <v>75</v>
      </c>
      <c r="B4021" s="3" t="s">
        <v>26</v>
      </c>
      <c r="C4021" s="3" t="s">
        <v>8</v>
      </c>
      <c r="D4021" s="3" t="s">
        <v>28</v>
      </c>
      <c r="E4021" s="3" t="n">
        <v>218.66</v>
      </c>
      <c r="F4021" s="3" t="n">
        <v>3728353</v>
      </c>
      <c r="G4021" s="3" t="n">
        <v>1</v>
      </c>
      <c r="H4021" s="3" t="n">
        <v>719211.96</v>
      </c>
    </row>
    <row r="4022" customFormat="false" ht="15" hidden="false" customHeight="false" outlineLevel="0" collapsed="false">
      <c r="A4022" s="3" t="s">
        <v>76</v>
      </c>
      <c r="B4022" s="3" t="s">
        <v>26</v>
      </c>
      <c r="C4022" s="3" t="s">
        <v>8</v>
      </c>
      <c r="D4022" s="3" t="s">
        <v>28</v>
      </c>
      <c r="E4022" s="3" t="n">
        <v>221.92</v>
      </c>
      <c r="F4022" s="3" t="n">
        <v>1787341</v>
      </c>
      <c r="G4022" s="3" t="n">
        <v>2</v>
      </c>
      <c r="H4022" s="3" t="n">
        <v>1031929.96</v>
      </c>
    </row>
    <row r="4023" customFormat="false" ht="15" hidden="false" customHeight="false" outlineLevel="0" collapsed="false">
      <c r="A4023" s="3" t="s">
        <v>77</v>
      </c>
      <c r="B4023" s="3" t="s">
        <v>26</v>
      </c>
      <c r="C4023" s="3" t="s">
        <v>8</v>
      </c>
      <c r="D4023" s="3" t="s">
        <v>28</v>
      </c>
      <c r="E4023" s="3" t="n">
        <v>225.33</v>
      </c>
      <c r="F4023" s="3" t="n">
        <v>2485812</v>
      </c>
      <c r="G4023" s="3" t="n">
        <v>2</v>
      </c>
      <c r="H4023" s="3" t="n">
        <v>1374302.4</v>
      </c>
    </row>
    <row r="4024" customFormat="false" ht="15" hidden="false" customHeight="false" outlineLevel="0" collapsed="false">
      <c r="A4024" s="3" t="s">
        <v>78</v>
      </c>
      <c r="B4024" s="3" t="s">
        <v>26</v>
      </c>
      <c r="C4024" s="3" t="s">
        <v>8</v>
      </c>
      <c r="D4024" s="3" t="s">
        <v>28</v>
      </c>
      <c r="E4024" s="3" t="n">
        <v>221.53</v>
      </c>
      <c r="F4024" s="3" t="n">
        <v>5920894</v>
      </c>
      <c r="G4024" s="3" t="n">
        <v>1</v>
      </c>
      <c r="H4024" s="3" t="n">
        <v>900748.5</v>
      </c>
    </row>
    <row r="4025" customFormat="false" ht="15" hidden="false" customHeight="false" outlineLevel="0" collapsed="false">
      <c r="A4025" s="3" t="s">
        <v>79</v>
      </c>
      <c r="B4025" s="3" t="s">
        <v>26</v>
      </c>
      <c r="C4025" s="3" t="s">
        <v>8</v>
      </c>
      <c r="D4025" s="3" t="s">
        <v>28</v>
      </c>
      <c r="E4025" s="3" t="n">
        <v>216.63</v>
      </c>
      <c r="F4025" s="3" t="n">
        <v>7952879</v>
      </c>
      <c r="G4025" s="3" t="n">
        <v>0</v>
      </c>
      <c r="H4025" s="3" t="n">
        <v>0</v>
      </c>
    </row>
    <row r="4026" customFormat="false" ht="15" hidden="false" customHeight="false" outlineLevel="0" collapsed="false">
      <c r="A4026" s="3" t="s">
        <v>80</v>
      </c>
      <c r="B4026" s="3" t="s">
        <v>26</v>
      </c>
      <c r="C4026" s="3" t="s">
        <v>8</v>
      </c>
      <c r="D4026" s="3" t="s">
        <v>28</v>
      </c>
      <c r="E4026" s="3" t="n">
        <v>216.55</v>
      </c>
      <c r="F4026" s="3" t="n">
        <v>834461</v>
      </c>
      <c r="G4026" s="3" t="n">
        <v>0</v>
      </c>
      <c r="H4026" s="3" t="n">
        <v>0</v>
      </c>
    </row>
    <row r="4027" customFormat="false" ht="15" hidden="false" customHeight="false" outlineLevel="0" collapsed="false">
      <c r="A4027" s="3" t="s">
        <v>81</v>
      </c>
      <c r="B4027" s="3" t="s">
        <v>26</v>
      </c>
      <c r="C4027" s="3" t="s">
        <v>8</v>
      </c>
      <c r="D4027" s="3" t="s">
        <v>28</v>
      </c>
      <c r="E4027" s="3" t="n">
        <v>222.82</v>
      </c>
      <c r="F4027" s="3" t="n">
        <v>4962663</v>
      </c>
      <c r="G4027" s="3" t="n">
        <v>3</v>
      </c>
      <c r="H4027" s="3" t="n">
        <v>987455.28</v>
      </c>
    </row>
    <row r="4028" customFormat="false" ht="15" hidden="false" customHeight="false" outlineLevel="0" collapsed="false">
      <c r="A4028" s="3" t="s">
        <v>82</v>
      </c>
      <c r="B4028" s="3" t="s">
        <v>26</v>
      </c>
      <c r="C4028" s="3" t="s">
        <v>8</v>
      </c>
      <c r="D4028" s="3" t="s">
        <v>28</v>
      </c>
      <c r="E4028" s="3" t="n">
        <v>223.33</v>
      </c>
      <c r="F4028" s="3" t="n">
        <v>6324721</v>
      </c>
      <c r="G4028" s="3" t="n">
        <v>1</v>
      </c>
      <c r="H4028" s="3" t="n">
        <v>171017.16</v>
      </c>
    </row>
    <row r="4029" customFormat="false" ht="15" hidden="false" customHeight="false" outlineLevel="0" collapsed="false">
      <c r="A4029" s="3" t="s">
        <v>83</v>
      </c>
      <c r="B4029" s="3" t="s">
        <v>26</v>
      </c>
      <c r="C4029" s="3" t="s">
        <v>8</v>
      </c>
      <c r="D4029" s="3" t="s">
        <v>28</v>
      </c>
      <c r="E4029" s="3" t="n">
        <v>231.25</v>
      </c>
      <c r="F4029" s="3" t="n">
        <v>4793167</v>
      </c>
      <c r="G4029" s="3" t="n">
        <v>2</v>
      </c>
      <c r="H4029" s="3" t="n">
        <v>1274055.46</v>
      </c>
    </row>
    <row r="4030" customFormat="false" ht="15" hidden="false" customHeight="false" outlineLevel="0" collapsed="false">
      <c r="A4030" s="3" t="s">
        <v>84</v>
      </c>
      <c r="B4030" s="3" t="s">
        <v>26</v>
      </c>
      <c r="C4030" s="3" t="s">
        <v>8</v>
      </c>
      <c r="D4030" s="3" t="s">
        <v>28</v>
      </c>
      <c r="E4030" s="3" t="n">
        <v>228.41</v>
      </c>
      <c r="F4030" s="3" t="n">
        <v>3113719</v>
      </c>
      <c r="G4030" s="3" t="n">
        <v>1</v>
      </c>
      <c r="H4030" s="3" t="n">
        <v>1048039.92</v>
      </c>
    </row>
    <row r="4031" customFormat="false" ht="15" hidden="false" customHeight="false" outlineLevel="0" collapsed="false">
      <c r="A4031" s="3" t="s">
        <v>85</v>
      </c>
      <c r="B4031" s="3" t="s">
        <v>26</v>
      </c>
      <c r="C4031" s="3" t="s">
        <v>8</v>
      </c>
      <c r="D4031" s="3" t="s">
        <v>28</v>
      </c>
      <c r="E4031" s="3" t="n">
        <v>229.51</v>
      </c>
      <c r="F4031" s="3" t="n">
        <v>805527</v>
      </c>
      <c r="G4031" s="3" t="n">
        <v>2</v>
      </c>
      <c r="H4031" s="3" t="n">
        <v>277516.72</v>
      </c>
    </row>
    <row r="4032" customFormat="false" ht="15" hidden="false" customHeight="false" outlineLevel="0" collapsed="false">
      <c r="A4032" s="3" t="s">
        <v>86</v>
      </c>
      <c r="B4032" s="3" t="s">
        <v>26</v>
      </c>
      <c r="C4032" s="3" t="s">
        <v>8</v>
      </c>
      <c r="D4032" s="3" t="s">
        <v>28</v>
      </c>
      <c r="E4032" s="3" t="n">
        <v>232.24</v>
      </c>
      <c r="F4032" s="3" t="n">
        <v>3080393</v>
      </c>
      <c r="G4032" s="3" t="n">
        <v>2</v>
      </c>
      <c r="H4032" s="3" t="n">
        <v>220431.95</v>
      </c>
    </row>
    <row r="4033" customFormat="false" ht="15" hidden="false" customHeight="false" outlineLevel="0" collapsed="false">
      <c r="A4033" s="3" t="s">
        <v>87</v>
      </c>
      <c r="B4033" s="3" t="s">
        <v>26</v>
      </c>
      <c r="C4033" s="3" t="s">
        <v>8</v>
      </c>
      <c r="D4033" s="3" t="s">
        <v>28</v>
      </c>
      <c r="E4033" s="3" t="n">
        <v>234.38</v>
      </c>
      <c r="F4033" s="3" t="n">
        <v>2964205</v>
      </c>
      <c r="G4033" s="3" t="n">
        <v>2</v>
      </c>
      <c r="H4033" s="3" t="n">
        <v>666871.15</v>
      </c>
    </row>
    <row r="4034" customFormat="false" ht="15" hidden="false" customHeight="false" outlineLevel="0" collapsed="false">
      <c r="A4034" s="3" t="s">
        <v>88</v>
      </c>
      <c r="B4034" s="3" t="s">
        <v>26</v>
      </c>
      <c r="C4034" s="3" t="s">
        <v>8</v>
      </c>
      <c r="D4034" s="3" t="s">
        <v>28</v>
      </c>
      <c r="E4034" s="3" t="n">
        <v>234.14</v>
      </c>
      <c r="F4034" s="3" t="n">
        <v>3536150</v>
      </c>
      <c r="G4034" s="3" t="n">
        <v>1</v>
      </c>
      <c r="H4034" s="3" t="n">
        <v>1105973.76</v>
      </c>
    </row>
    <row r="4035" customFormat="false" ht="15" hidden="false" customHeight="false" outlineLevel="0" collapsed="false">
      <c r="A4035" s="3" t="s">
        <v>89</v>
      </c>
      <c r="B4035" s="3" t="s">
        <v>26</v>
      </c>
      <c r="C4035" s="3" t="s">
        <v>8</v>
      </c>
      <c r="D4035" s="3" t="s">
        <v>28</v>
      </c>
      <c r="E4035" s="3" t="n">
        <v>228.9</v>
      </c>
      <c r="F4035" s="3" t="n">
        <v>1952307</v>
      </c>
      <c r="G4035" s="3" t="n">
        <v>2</v>
      </c>
      <c r="H4035" s="3" t="n">
        <v>783446.07</v>
      </c>
    </row>
    <row r="4036" customFormat="false" ht="15" hidden="false" customHeight="false" outlineLevel="0" collapsed="false">
      <c r="A4036" s="3" t="s">
        <v>90</v>
      </c>
      <c r="B4036" s="3" t="s">
        <v>26</v>
      </c>
      <c r="C4036" s="3" t="s">
        <v>8</v>
      </c>
      <c r="D4036" s="3" t="s">
        <v>28</v>
      </c>
      <c r="E4036" s="3" t="n">
        <v>228.86</v>
      </c>
      <c r="F4036" s="3" t="n">
        <v>6873514</v>
      </c>
      <c r="G4036" s="3" t="n">
        <v>1</v>
      </c>
      <c r="H4036" s="3" t="n">
        <v>363197.73</v>
      </c>
    </row>
    <row r="4037" customFormat="false" ht="15" hidden="false" customHeight="false" outlineLevel="0" collapsed="false">
      <c r="A4037" s="3" t="s">
        <v>91</v>
      </c>
      <c r="B4037" s="3" t="s">
        <v>26</v>
      </c>
      <c r="C4037" s="3" t="s">
        <v>8</v>
      </c>
      <c r="D4037" s="3" t="s">
        <v>28</v>
      </c>
      <c r="E4037" s="3" t="n">
        <v>227.03</v>
      </c>
      <c r="F4037" s="3" t="n">
        <v>3101147</v>
      </c>
      <c r="G4037" s="3" t="n">
        <v>1</v>
      </c>
      <c r="H4037" s="3" t="n">
        <v>65782.18</v>
      </c>
    </row>
    <row r="4038" customFormat="false" ht="15" hidden="false" customHeight="false" outlineLevel="0" collapsed="false">
      <c r="A4038" s="3" t="s">
        <v>92</v>
      </c>
      <c r="B4038" s="3" t="s">
        <v>26</v>
      </c>
      <c r="C4038" s="3" t="s">
        <v>8</v>
      </c>
      <c r="D4038" s="3" t="s">
        <v>28</v>
      </c>
      <c r="E4038" s="3" t="n">
        <v>228.65</v>
      </c>
      <c r="F4038" s="3" t="n">
        <v>1418366</v>
      </c>
      <c r="G4038" s="3" t="n">
        <v>2</v>
      </c>
      <c r="H4038" s="3" t="n">
        <v>613548.07</v>
      </c>
    </row>
    <row r="4039" customFormat="false" ht="15" hidden="false" customHeight="false" outlineLevel="0" collapsed="false">
      <c r="A4039" s="3" t="s">
        <v>93</v>
      </c>
      <c r="B4039" s="3" t="s">
        <v>26</v>
      </c>
      <c r="C4039" s="3" t="s">
        <v>8</v>
      </c>
      <c r="D4039" s="3" t="s">
        <v>28</v>
      </c>
      <c r="E4039" s="3" t="n">
        <v>232.32</v>
      </c>
      <c r="F4039" s="3" t="n">
        <v>931491</v>
      </c>
      <c r="G4039" s="3" t="n">
        <v>1</v>
      </c>
      <c r="H4039" s="3" t="n">
        <v>364609.56</v>
      </c>
    </row>
    <row r="4040" customFormat="false" ht="15" hidden="false" customHeight="false" outlineLevel="0" collapsed="false">
      <c r="A4040" s="3" t="s">
        <v>94</v>
      </c>
      <c r="B4040" s="3" t="s">
        <v>26</v>
      </c>
      <c r="C4040" s="3" t="s">
        <v>8</v>
      </c>
      <c r="D4040" s="3" t="s">
        <v>28</v>
      </c>
      <c r="E4040" s="3" t="n">
        <v>226</v>
      </c>
      <c r="F4040" s="3" t="n">
        <v>7307551</v>
      </c>
      <c r="G4040" s="3" t="n">
        <v>1</v>
      </c>
      <c r="H4040" s="3" t="n">
        <v>953283.05</v>
      </c>
    </row>
    <row r="4041" customFormat="false" ht="15" hidden="false" customHeight="false" outlineLevel="0" collapsed="false">
      <c r="A4041" s="3" t="s">
        <v>95</v>
      </c>
      <c r="B4041" s="3" t="s">
        <v>26</v>
      </c>
      <c r="C4041" s="3" t="s">
        <v>8</v>
      </c>
      <c r="D4041" s="3" t="s">
        <v>28</v>
      </c>
      <c r="E4041" s="3" t="n">
        <v>221.82</v>
      </c>
      <c r="F4041" s="3" t="n">
        <v>4223097</v>
      </c>
      <c r="G4041" s="3" t="n">
        <v>2</v>
      </c>
      <c r="H4041" s="3" t="n">
        <v>979366.4</v>
      </c>
    </row>
    <row r="4042" customFormat="false" ht="15" hidden="false" customHeight="false" outlineLevel="0" collapsed="false">
      <c r="A4042" s="3" t="s">
        <v>96</v>
      </c>
      <c r="B4042" s="3" t="s">
        <v>26</v>
      </c>
      <c r="C4042" s="3" t="s">
        <v>8</v>
      </c>
      <c r="D4042" s="3" t="s">
        <v>28</v>
      </c>
      <c r="E4042" s="3" t="n">
        <v>218.36</v>
      </c>
      <c r="F4042" s="3" t="n">
        <v>3287714</v>
      </c>
      <c r="G4042" s="3" t="n">
        <v>3</v>
      </c>
      <c r="H4042" s="3" t="n">
        <v>745680.17</v>
      </c>
    </row>
    <row r="4043" customFormat="false" ht="15" hidden="false" customHeight="false" outlineLevel="0" collapsed="false">
      <c r="A4043" s="3" t="s">
        <v>97</v>
      </c>
      <c r="B4043" s="3" t="s">
        <v>26</v>
      </c>
      <c r="C4043" s="3" t="s">
        <v>8</v>
      </c>
      <c r="D4043" s="3" t="s">
        <v>28</v>
      </c>
      <c r="E4043" s="3" t="n">
        <v>223.04</v>
      </c>
      <c r="F4043" s="3" t="n">
        <v>5306879</v>
      </c>
      <c r="G4043" s="3" t="n">
        <v>6</v>
      </c>
      <c r="H4043" s="3" t="n">
        <v>3220186.34</v>
      </c>
    </row>
    <row r="4044" customFormat="false" ht="15" hidden="false" customHeight="false" outlineLevel="0" collapsed="false">
      <c r="A4044" s="3" t="s">
        <v>98</v>
      </c>
      <c r="B4044" s="3" t="s">
        <v>26</v>
      </c>
      <c r="C4044" s="3" t="s">
        <v>8</v>
      </c>
      <c r="D4044" s="3" t="s">
        <v>28</v>
      </c>
      <c r="E4044" s="3" t="n">
        <v>230.53</v>
      </c>
      <c r="F4044" s="3" t="n">
        <v>7894877</v>
      </c>
      <c r="G4044" s="3" t="n">
        <v>5</v>
      </c>
      <c r="H4044" s="3" t="n">
        <v>3459130.24</v>
      </c>
    </row>
    <row r="4045" customFormat="false" ht="15" hidden="false" customHeight="false" outlineLevel="0" collapsed="false">
      <c r="A4045" s="3" t="s">
        <v>99</v>
      </c>
      <c r="B4045" s="3" t="s">
        <v>26</v>
      </c>
      <c r="C4045" s="3" t="s">
        <v>8</v>
      </c>
      <c r="D4045" s="3" t="s">
        <v>28</v>
      </c>
      <c r="E4045" s="3" t="n">
        <v>232.44</v>
      </c>
      <c r="F4045" s="3" t="n">
        <v>4112131</v>
      </c>
      <c r="G4045" s="3" t="n">
        <v>4</v>
      </c>
      <c r="H4045" s="3" t="n">
        <v>1427278.9</v>
      </c>
    </row>
    <row r="4046" customFormat="false" ht="15" hidden="false" customHeight="false" outlineLevel="0" collapsed="false">
      <c r="A4046" s="3" t="s">
        <v>100</v>
      </c>
      <c r="B4046" s="3" t="s">
        <v>26</v>
      </c>
      <c r="C4046" s="3" t="s">
        <v>8</v>
      </c>
      <c r="D4046" s="3" t="s">
        <v>28</v>
      </c>
      <c r="E4046" s="3" t="n">
        <v>233.84</v>
      </c>
      <c r="F4046" s="3" t="n">
        <v>6912281</v>
      </c>
      <c r="G4046" s="3" t="n">
        <v>4</v>
      </c>
      <c r="H4046" s="3" t="n">
        <v>1336063.02</v>
      </c>
    </row>
    <row r="4047" customFormat="false" ht="15" hidden="false" customHeight="false" outlineLevel="0" collapsed="false">
      <c r="A4047" s="3" t="s">
        <v>101</v>
      </c>
      <c r="B4047" s="3" t="s">
        <v>26</v>
      </c>
      <c r="C4047" s="3" t="s">
        <v>8</v>
      </c>
      <c r="D4047" s="3" t="s">
        <v>28</v>
      </c>
      <c r="E4047" s="3" t="n">
        <v>233.39</v>
      </c>
      <c r="F4047" s="3" t="n">
        <v>2389058</v>
      </c>
      <c r="G4047" s="3" t="n">
        <v>1</v>
      </c>
      <c r="H4047" s="3" t="n">
        <v>556242.61</v>
      </c>
    </row>
    <row r="4048" customFormat="false" ht="15" hidden="false" customHeight="false" outlineLevel="0" collapsed="false">
      <c r="A4048" s="3" t="s">
        <v>102</v>
      </c>
      <c r="B4048" s="3" t="s">
        <v>26</v>
      </c>
      <c r="C4048" s="3" t="s">
        <v>8</v>
      </c>
      <c r="D4048" s="3" t="s">
        <v>28</v>
      </c>
      <c r="E4048" s="3" t="n">
        <v>237.14</v>
      </c>
      <c r="F4048" s="3" t="n">
        <v>7177671</v>
      </c>
      <c r="G4048" s="3" t="n">
        <v>1</v>
      </c>
      <c r="H4048" s="3" t="n">
        <v>250577.96</v>
      </c>
    </row>
    <row r="4049" customFormat="false" ht="15" hidden="false" customHeight="false" outlineLevel="0" collapsed="false">
      <c r="A4049" s="3" t="s">
        <v>103</v>
      </c>
      <c r="B4049" s="3" t="s">
        <v>26</v>
      </c>
      <c r="C4049" s="3" t="s">
        <v>8</v>
      </c>
      <c r="D4049" s="3" t="s">
        <v>28</v>
      </c>
      <c r="E4049" s="3" t="n">
        <v>233.09</v>
      </c>
      <c r="F4049" s="3" t="n">
        <v>1687543</v>
      </c>
      <c r="G4049" s="3" t="n">
        <v>3</v>
      </c>
      <c r="H4049" s="3" t="n">
        <v>1825447.06</v>
      </c>
    </row>
    <row r="4050" customFormat="false" ht="15" hidden="false" customHeight="false" outlineLevel="0" collapsed="false">
      <c r="A4050" s="3" t="s">
        <v>104</v>
      </c>
      <c r="B4050" s="3" t="s">
        <v>26</v>
      </c>
      <c r="C4050" s="3" t="s">
        <v>8</v>
      </c>
      <c r="D4050" s="3" t="s">
        <v>28</v>
      </c>
      <c r="E4050" s="3" t="n">
        <v>235.26</v>
      </c>
      <c r="F4050" s="3" t="n">
        <v>7059199</v>
      </c>
      <c r="G4050" s="3" t="n">
        <v>3</v>
      </c>
      <c r="H4050" s="3" t="n">
        <v>1855825.65</v>
      </c>
    </row>
    <row r="4051" customFormat="false" ht="15" hidden="false" customHeight="false" outlineLevel="0" collapsed="false">
      <c r="A4051" s="3" t="s">
        <v>105</v>
      </c>
      <c r="B4051" s="3" t="s">
        <v>26</v>
      </c>
      <c r="C4051" s="3" t="s">
        <v>8</v>
      </c>
      <c r="D4051" s="3" t="s">
        <v>28</v>
      </c>
      <c r="E4051" s="3" t="n">
        <v>235.02</v>
      </c>
      <c r="F4051" s="3" t="n">
        <v>6950448</v>
      </c>
      <c r="G4051" s="3" t="n">
        <v>0</v>
      </c>
      <c r="H4051" s="3" t="n">
        <v>0</v>
      </c>
    </row>
    <row r="4052" customFormat="false" ht="15" hidden="false" customHeight="false" outlineLevel="0" collapsed="false">
      <c r="A4052" s="3" t="s">
        <v>106</v>
      </c>
      <c r="B4052" s="3" t="s">
        <v>26</v>
      </c>
      <c r="C4052" s="3" t="s">
        <v>8</v>
      </c>
      <c r="D4052" s="3" t="s">
        <v>28</v>
      </c>
      <c r="E4052" s="3" t="n">
        <v>237.86</v>
      </c>
      <c r="F4052" s="3" t="n">
        <v>5898465</v>
      </c>
      <c r="G4052" s="3" t="n">
        <v>2</v>
      </c>
      <c r="H4052" s="3" t="n">
        <v>2010484.77</v>
      </c>
    </row>
    <row r="4053" customFormat="false" ht="15" hidden="false" customHeight="false" outlineLevel="0" collapsed="false">
      <c r="A4053" s="3" t="s">
        <v>107</v>
      </c>
      <c r="B4053" s="3" t="s">
        <v>26</v>
      </c>
      <c r="C4053" s="3" t="s">
        <v>8</v>
      </c>
      <c r="D4053" s="3" t="s">
        <v>28</v>
      </c>
      <c r="E4053" s="3" t="n">
        <v>241.58</v>
      </c>
      <c r="F4053" s="3" t="n">
        <v>4380685</v>
      </c>
      <c r="G4053" s="3" t="n">
        <v>3</v>
      </c>
      <c r="H4053" s="3" t="n">
        <v>2601938.72</v>
      </c>
    </row>
    <row r="4054" customFormat="false" ht="15" hidden="false" customHeight="false" outlineLevel="0" collapsed="false">
      <c r="A4054" s="3" t="s">
        <v>108</v>
      </c>
      <c r="B4054" s="3" t="s">
        <v>26</v>
      </c>
      <c r="C4054" s="3" t="s">
        <v>8</v>
      </c>
      <c r="D4054" s="3" t="s">
        <v>28</v>
      </c>
      <c r="E4054" s="3" t="n">
        <v>246.11</v>
      </c>
      <c r="F4054" s="3" t="n">
        <v>1547431</v>
      </c>
      <c r="G4054" s="3" t="n">
        <v>3</v>
      </c>
      <c r="H4054" s="3" t="n">
        <v>1303692.88</v>
      </c>
    </row>
    <row r="4055" customFormat="false" ht="15" hidden="false" customHeight="false" outlineLevel="0" collapsed="false">
      <c r="A4055" s="3" t="s">
        <v>109</v>
      </c>
      <c r="B4055" s="3" t="s">
        <v>26</v>
      </c>
      <c r="C4055" s="3" t="s">
        <v>8</v>
      </c>
      <c r="D4055" s="3" t="s">
        <v>28</v>
      </c>
      <c r="E4055" s="3" t="n">
        <v>234.54</v>
      </c>
      <c r="F4055" s="3" t="n">
        <v>1649940</v>
      </c>
      <c r="G4055" s="3" t="n">
        <v>1</v>
      </c>
      <c r="H4055" s="3" t="n">
        <v>233751.56</v>
      </c>
    </row>
    <row r="4056" customFormat="false" ht="15" hidden="false" customHeight="false" outlineLevel="0" collapsed="false">
      <c r="A4056" s="3" t="s">
        <v>110</v>
      </c>
      <c r="B4056" s="3" t="s">
        <v>26</v>
      </c>
      <c r="C4056" s="3" t="s">
        <v>8</v>
      </c>
      <c r="D4056" s="3" t="s">
        <v>28</v>
      </c>
      <c r="E4056" s="3" t="n">
        <v>237.06</v>
      </c>
      <c r="F4056" s="3" t="n">
        <v>2407792</v>
      </c>
      <c r="G4056" s="3" t="n">
        <v>1</v>
      </c>
      <c r="H4056" s="3" t="n">
        <v>126424.5</v>
      </c>
    </row>
    <row r="4057" customFormat="false" ht="15" hidden="false" customHeight="false" outlineLevel="0" collapsed="false">
      <c r="A4057" s="3" t="s">
        <v>111</v>
      </c>
      <c r="B4057" s="3" t="s">
        <v>26</v>
      </c>
      <c r="C4057" s="3" t="s">
        <v>8</v>
      </c>
      <c r="D4057" s="3" t="s">
        <v>28</v>
      </c>
      <c r="E4057" s="3" t="n">
        <v>238.28</v>
      </c>
      <c r="F4057" s="3" t="n">
        <v>6019653</v>
      </c>
      <c r="G4057" s="3" t="n">
        <v>0</v>
      </c>
      <c r="H4057" s="3" t="n">
        <v>0</v>
      </c>
    </row>
    <row r="4058" customFormat="false" ht="15" hidden="false" customHeight="false" outlineLevel="0" collapsed="false">
      <c r="A4058" s="3" t="s">
        <v>112</v>
      </c>
      <c r="B4058" s="3" t="s">
        <v>26</v>
      </c>
      <c r="C4058" s="3" t="s">
        <v>8</v>
      </c>
      <c r="D4058" s="3" t="s">
        <v>28</v>
      </c>
      <c r="E4058" s="3" t="n">
        <v>234.79</v>
      </c>
      <c r="F4058" s="3" t="n">
        <v>4194786</v>
      </c>
      <c r="G4058" s="3" t="n">
        <v>0</v>
      </c>
      <c r="H4058" s="3" t="n">
        <v>0</v>
      </c>
    </row>
    <row r="4059" customFormat="false" ht="15" hidden="false" customHeight="false" outlineLevel="0" collapsed="false">
      <c r="A4059" s="3" t="s">
        <v>113</v>
      </c>
      <c r="B4059" s="3" t="s">
        <v>26</v>
      </c>
      <c r="C4059" s="3" t="s">
        <v>8</v>
      </c>
      <c r="D4059" s="3" t="s">
        <v>28</v>
      </c>
      <c r="E4059" s="3" t="n">
        <v>229.45</v>
      </c>
      <c r="F4059" s="3" t="n">
        <v>2258586</v>
      </c>
      <c r="G4059" s="3" t="n">
        <v>2</v>
      </c>
      <c r="H4059" s="3" t="n">
        <v>673519.2</v>
      </c>
    </row>
    <row r="4060" customFormat="false" ht="15" hidden="false" customHeight="false" outlineLevel="0" collapsed="false">
      <c r="A4060" s="3" t="s">
        <v>114</v>
      </c>
      <c r="B4060" s="3" t="s">
        <v>26</v>
      </c>
      <c r="C4060" s="3" t="s">
        <v>8</v>
      </c>
      <c r="D4060" s="3" t="s">
        <v>28</v>
      </c>
      <c r="E4060" s="3" t="n">
        <v>232.01</v>
      </c>
      <c r="F4060" s="3" t="n">
        <v>3157176</v>
      </c>
      <c r="G4060" s="3" t="n">
        <v>4</v>
      </c>
      <c r="H4060" s="3" t="n">
        <v>2303640.23</v>
      </c>
    </row>
    <row r="4061" customFormat="false" ht="15" hidden="false" customHeight="false" outlineLevel="0" collapsed="false">
      <c r="A4061" s="3" t="s">
        <v>115</v>
      </c>
      <c r="B4061" s="3" t="s">
        <v>26</v>
      </c>
      <c r="C4061" s="3" t="s">
        <v>8</v>
      </c>
      <c r="D4061" s="3" t="s">
        <v>28</v>
      </c>
      <c r="E4061" s="3" t="n">
        <v>228.48</v>
      </c>
      <c r="F4061" s="3" t="n">
        <v>5491341</v>
      </c>
      <c r="G4061" s="3" t="n">
        <v>0</v>
      </c>
      <c r="H4061" s="3" t="n">
        <v>0</v>
      </c>
    </row>
    <row r="4062" customFormat="false" ht="15" hidden="false" customHeight="false" outlineLevel="0" collapsed="false">
      <c r="A4062" s="3" t="s">
        <v>116</v>
      </c>
      <c r="B4062" s="3" t="s">
        <v>26</v>
      </c>
      <c r="C4062" s="3" t="s">
        <v>8</v>
      </c>
      <c r="D4062" s="3" t="s">
        <v>28</v>
      </c>
      <c r="E4062" s="3" t="n">
        <v>233.03</v>
      </c>
      <c r="F4062" s="3" t="n">
        <v>3001576</v>
      </c>
      <c r="G4062" s="3" t="n">
        <v>0</v>
      </c>
      <c r="H4062" s="3" t="n">
        <v>0</v>
      </c>
    </row>
    <row r="4063" customFormat="false" ht="15" hidden="false" customHeight="false" outlineLevel="0" collapsed="false">
      <c r="A4063" s="3" t="s">
        <v>117</v>
      </c>
      <c r="B4063" s="3" t="s">
        <v>26</v>
      </c>
      <c r="C4063" s="3" t="s">
        <v>8</v>
      </c>
      <c r="D4063" s="3" t="s">
        <v>28</v>
      </c>
      <c r="E4063" s="3" t="n">
        <v>225.79</v>
      </c>
      <c r="F4063" s="3" t="n">
        <v>4561144</v>
      </c>
      <c r="G4063" s="3" t="n">
        <v>3</v>
      </c>
      <c r="H4063" s="3" t="n">
        <v>1829871.1</v>
      </c>
    </row>
    <row r="4064" customFormat="false" ht="15" hidden="false" customHeight="false" outlineLevel="0" collapsed="false">
      <c r="A4064" s="3" t="s">
        <v>118</v>
      </c>
      <c r="B4064" s="3" t="s">
        <v>26</v>
      </c>
      <c r="C4064" s="3" t="s">
        <v>8</v>
      </c>
      <c r="D4064" s="3" t="s">
        <v>28</v>
      </c>
      <c r="E4064" s="3" t="n">
        <v>225.74</v>
      </c>
      <c r="F4064" s="3" t="n">
        <v>6453010</v>
      </c>
      <c r="G4064" s="3" t="n">
        <v>1</v>
      </c>
      <c r="H4064" s="3" t="n">
        <v>614006.16</v>
      </c>
    </row>
    <row r="4065" customFormat="false" ht="15" hidden="false" customHeight="false" outlineLevel="0" collapsed="false">
      <c r="A4065" s="3" t="s">
        <v>119</v>
      </c>
      <c r="B4065" s="3" t="s">
        <v>26</v>
      </c>
      <c r="C4065" s="3" t="s">
        <v>8</v>
      </c>
      <c r="D4065" s="3" t="s">
        <v>28</v>
      </c>
      <c r="E4065" s="3" t="n">
        <v>230.59</v>
      </c>
      <c r="F4065" s="3" t="n">
        <v>1439969</v>
      </c>
      <c r="G4065" s="3" t="n">
        <v>3</v>
      </c>
      <c r="H4065" s="3" t="n">
        <v>2360319.08</v>
      </c>
    </row>
    <row r="4066" customFormat="false" ht="15" hidden="false" customHeight="false" outlineLevel="0" collapsed="false">
      <c r="A4066" s="3" t="s">
        <v>120</v>
      </c>
      <c r="B4066" s="3" t="s">
        <v>26</v>
      </c>
      <c r="C4066" s="3" t="s">
        <v>8</v>
      </c>
      <c r="D4066" s="3" t="s">
        <v>28</v>
      </c>
      <c r="E4066" s="3" t="n">
        <v>236.18</v>
      </c>
      <c r="F4066" s="3" t="n">
        <v>2125298</v>
      </c>
      <c r="G4066" s="3" t="n">
        <v>4</v>
      </c>
      <c r="H4066" s="3" t="n">
        <v>2241729.3</v>
      </c>
    </row>
    <row r="4067" customFormat="false" ht="15" hidden="false" customHeight="false" outlineLevel="0" collapsed="false">
      <c r="A4067" s="3" t="s">
        <v>121</v>
      </c>
      <c r="B4067" s="3" t="s">
        <v>26</v>
      </c>
      <c r="C4067" s="3" t="s">
        <v>8</v>
      </c>
      <c r="D4067" s="3" t="s">
        <v>28</v>
      </c>
      <c r="E4067" s="3" t="n">
        <v>237.92</v>
      </c>
      <c r="F4067" s="3" t="n">
        <v>1765797</v>
      </c>
      <c r="G4067" s="3" t="n">
        <v>0</v>
      </c>
      <c r="H4067" s="3" t="n">
        <v>0</v>
      </c>
    </row>
    <row r="4068" customFormat="false" ht="15" hidden="false" customHeight="false" outlineLevel="0" collapsed="false">
      <c r="A4068" s="3" t="s">
        <v>122</v>
      </c>
      <c r="B4068" s="3" t="s">
        <v>26</v>
      </c>
      <c r="C4068" s="3" t="s">
        <v>8</v>
      </c>
      <c r="D4068" s="3" t="s">
        <v>28</v>
      </c>
      <c r="E4068" s="3" t="n">
        <v>229.46</v>
      </c>
      <c r="F4068" s="3" t="n">
        <v>6162364</v>
      </c>
      <c r="G4068" s="3" t="n">
        <v>5</v>
      </c>
      <c r="H4068" s="3" t="n">
        <v>3444796.64</v>
      </c>
    </row>
    <row r="4069" customFormat="false" ht="15" hidden="false" customHeight="false" outlineLevel="0" collapsed="false">
      <c r="A4069" s="3" t="s">
        <v>123</v>
      </c>
      <c r="B4069" s="3" t="s">
        <v>26</v>
      </c>
      <c r="C4069" s="3" t="s">
        <v>8</v>
      </c>
      <c r="D4069" s="3" t="s">
        <v>28</v>
      </c>
      <c r="E4069" s="3" t="n">
        <v>225.8</v>
      </c>
      <c r="F4069" s="3" t="n">
        <v>6176997</v>
      </c>
      <c r="G4069" s="3" t="n">
        <v>3</v>
      </c>
      <c r="H4069" s="3" t="n">
        <v>998888.05</v>
      </c>
    </row>
    <row r="4070" customFormat="false" ht="15" hidden="false" customHeight="false" outlineLevel="0" collapsed="false">
      <c r="A4070" s="3" t="s">
        <v>124</v>
      </c>
      <c r="B4070" s="3" t="s">
        <v>26</v>
      </c>
      <c r="C4070" s="3" t="s">
        <v>8</v>
      </c>
      <c r="D4070" s="3" t="s">
        <v>28</v>
      </c>
      <c r="E4070" s="3" t="n">
        <v>225.12</v>
      </c>
      <c r="F4070" s="3" t="n">
        <v>1915272</v>
      </c>
      <c r="G4070" s="3" t="n">
        <v>1</v>
      </c>
      <c r="H4070" s="3" t="n">
        <v>1094734.31</v>
      </c>
    </row>
    <row r="4071" customFormat="false" ht="15" hidden="false" customHeight="false" outlineLevel="0" collapsed="false">
      <c r="A4071" s="3" t="s">
        <v>125</v>
      </c>
      <c r="B4071" s="3" t="s">
        <v>26</v>
      </c>
      <c r="C4071" s="3" t="s">
        <v>8</v>
      </c>
      <c r="D4071" s="3" t="s">
        <v>28</v>
      </c>
      <c r="E4071" s="3" t="n">
        <v>225.77</v>
      </c>
      <c r="F4071" s="3" t="n">
        <v>6446891</v>
      </c>
      <c r="G4071" s="3" t="n">
        <v>3</v>
      </c>
      <c r="H4071" s="3" t="n">
        <v>1168851.97</v>
      </c>
    </row>
    <row r="4072" customFormat="false" ht="15" hidden="false" customHeight="false" outlineLevel="0" collapsed="false">
      <c r="A4072" s="3" t="s">
        <v>126</v>
      </c>
      <c r="B4072" s="3" t="s">
        <v>26</v>
      </c>
      <c r="C4072" s="3" t="s">
        <v>8</v>
      </c>
      <c r="D4072" s="3" t="s">
        <v>28</v>
      </c>
      <c r="E4072" s="3" t="n">
        <v>217.51</v>
      </c>
      <c r="F4072" s="3" t="n">
        <v>4800482</v>
      </c>
      <c r="G4072" s="3" t="n">
        <v>3</v>
      </c>
      <c r="H4072" s="3" t="n">
        <v>1985047.08</v>
      </c>
    </row>
    <row r="4073" customFormat="false" ht="15" hidden="false" customHeight="false" outlineLevel="0" collapsed="false">
      <c r="A4073" s="3" t="s">
        <v>127</v>
      </c>
      <c r="B4073" s="3" t="s">
        <v>26</v>
      </c>
      <c r="C4073" s="3" t="s">
        <v>8</v>
      </c>
      <c r="D4073" s="3" t="s">
        <v>28</v>
      </c>
      <c r="E4073" s="3" t="n">
        <v>211.89</v>
      </c>
      <c r="F4073" s="3" t="n">
        <v>6736064</v>
      </c>
      <c r="G4073" s="3" t="n">
        <v>2</v>
      </c>
      <c r="H4073" s="3" t="n">
        <v>1477451.01</v>
      </c>
    </row>
    <row r="4074" customFormat="false" ht="15" hidden="false" customHeight="false" outlineLevel="0" collapsed="false">
      <c r="A4074" s="3" t="s">
        <v>128</v>
      </c>
      <c r="B4074" s="3" t="s">
        <v>26</v>
      </c>
      <c r="C4074" s="3" t="s">
        <v>8</v>
      </c>
      <c r="D4074" s="3" t="s">
        <v>28</v>
      </c>
      <c r="E4074" s="3" t="n">
        <v>208.25</v>
      </c>
      <c r="F4074" s="3" t="n">
        <v>2467071</v>
      </c>
      <c r="G4074" s="3" t="n">
        <v>1</v>
      </c>
      <c r="H4074" s="3" t="n">
        <v>367000.08</v>
      </c>
    </row>
    <row r="4075" customFormat="false" ht="15" hidden="false" customHeight="false" outlineLevel="0" collapsed="false">
      <c r="A4075" s="3" t="s">
        <v>129</v>
      </c>
      <c r="B4075" s="3" t="s">
        <v>26</v>
      </c>
      <c r="C4075" s="3" t="s">
        <v>8</v>
      </c>
      <c r="D4075" s="3" t="s">
        <v>28</v>
      </c>
      <c r="E4075" s="3" t="n">
        <v>210.02</v>
      </c>
      <c r="F4075" s="3" t="n">
        <v>1956539</v>
      </c>
      <c r="G4075" s="3" t="n">
        <v>2</v>
      </c>
      <c r="H4075" s="3" t="n">
        <v>348092.78</v>
      </c>
    </row>
    <row r="4076" customFormat="false" ht="15" hidden="false" customHeight="false" outlineLevel="0" collapsed="false">
      <c r="A4076" s="3" t="s">
        <v>130</v>
      </c>
      <c r="B4076" s="3" t="s">
        <v>26</v>
      </c>
      <c r="C4076" s="3" t="s">
        <v>8</v>
      </c>
      <c r="D4076" s="3" t="s">
        <v>28</v>
      </c>
      <c r="E4076" s="3" t="n">
        <v>207.09</v>
      </c>
      <c r="F4076" s="3" t="n">
        <v>640722</v>
      </c>
      <c r="G4076" s="3" t="n">
        <v>1</v>
      </c>
      <c r="H4076" s="3" t="n">
        <v>588740.43</v>
      </c>
    </row>
    <row r="4077" customFormat="false" ht="15" hidden="false" customHeight="false" outlineLevel="0" collapsed="false">
      <c r="A4077" s="3" t="s">
        <v>131</v>
      </c>
      <c r="B4077" s="3" t="s">
        <v>26</v>
      </c>
      <c r="C4077" s="3" t="s">
        <v>8</v>
      </c>
      <c r="D4077" s="3" t="s">
        <v>28</v>
      </c>
      <c r="E4077" s="3" t="n">
        <v>207.36</v>
      </c>
      <c r="F4077" s="3" t="n">
        <v>3280516</v>
      </c>
      <c r="G4077" s="3" t="n">
        <v>1</v>
      </c>
      <c r="H4077" s="3" t="n">
        <v>680073.45</v>
      </c>
    </row>
    <row r="4078" customFormat="false" ht="15" hidden="false" customHeight="false" outlineLevel="0" collapsed="false">
      <c r="A4078" s="3" t="s">
        <v>132</v>
      </c>
      <c r="B4078" s="3" t="s">
        <v>26</v>
      </c>
      <c r="C4078" s="3" t="s">
        <v>8</v>
      </c>
      <c r="D4078" s="3" t="s">
        <v>28</v>
      </c>
      <c r="E4078" s="3" t="n">
        <v>208.92</v>
      </c>
      <c r="F4078" s="3" t="n">
        <v>2734089</v>
      </c>
      <c r="G4078" s="3" t="n">
        <v>2</v>
      </c>
      <c r="H4078" s="3" t="n">
        <v>1006689.38</v>
      </c>
    </row>
    <row r="4079" customFormat="false" ht="15" hidden="false" customHeight="false" outlineLevel="0" collapsed="false">
      <c r="A4079" s="3" t="s">
        <v>133</v>
      </c>
      <c r="B4079" s="3" t="s">
        <v>26</v>
      </c>
      <c r="C4079" s="3" t="s">
        <v>8</v>
      </c>
      <c r="D4079" s="3" t="s">
        <v>28</v>
      </c>
      <c r="E4079" s="3" t="n">
        <v>207.46</v>
      </c>
      <c r="F4079" s="3" t="n">
        <v>850826</v>
      </c>
      <c r="G4079" s="3" t="n">
        <v>0</v>
      </c>
      <c r="H4079" s="3" t="n">
        <v>0</v>
      </c>
    </row>
    <row r="4080" customFormat="false" ht="15" hidden="false" customHeight="false" outlineLevel="0" collapsed="false">
      <c r="A4080" s="3" t="s">
        <v>134</v>
      </c>
      <c r="B4080" s="3" t="s">
        <v>26</v>
      </c>
      <c r="C4080" s="3" t="s">
        <v>8</v>
      </c>
      <c r="D4080" s="3" t="s">
        <v>28</v>
      </c>
      <c r="E4080" s="3" t="n">
        <v>207.91</v>
      </c>
      <c r="F4080" s="3" t="n">
        <v>4143901</v>
      </c>
      <c r="G4080" s="3" t="n">
        <v>6</v>
      </c>
      <c r="H4080" s="3" t="n">
        <v>3297312.67</v>
      </c>
    </row>
    <row r="4081" customFormat="false" ht="15" hidden="false" customHeight="false" outlineLevel="0" collapsed="false">
      <c r="A4081" s="3" t="s">
        <v>135</v>
      </c>
      <c r="B4081" s="3" t="s">
        <v>26</v>
      </c>
      <c r="C4081" s="3" t="s">
        <v>8</v>
      </c>
      <c r="D4081" s="3" t="s">
        <v>28</v>
      </c>
      <c r="E4081" s="3" t="n">
        <v>211.69</v>
      </c>
      <c r="F4081" s="3" t="n">
        <v>6732150</v>
      </c>
      <c r="G4081" s="3" t="n">
        <v>3</v>
      </c>
      <c r="H4081" s="3" t="n">
        <v>1563856.74</v>
      </c>
    </row>
    <row r="4082" customFormat="false" ht="15" hidden="false" customHeight="false" outlineLevel="0" collapsed="false">
      <c r="A4082" s="3" t="s">
        <v>136</v>
      </c>
      <c r="B4082" s="3" t="s">
        <v>26</v>
      </c>
      <c r="C4082" s="3" t="s">
        <v>8</v>
      </c>
      <c r="D4082" s="3" t="s">
        <v>28</v>
      </c>
      <c r="E4082" s="3" t="n">
        <v>212.68</v>
      </c>
      <c r="F4082" s="3" t="n">
        <v>3431917</v>
      </c>
      <c r="G4082" s="3" t="n">
        <v>1</v>
      </c>
      <c r="H4082" s="3" t="n">
        <v>162564.78</v>
      </c>
    </row>
    <row r="4083" customFormat="false" ht="15" hidden="false" customHeight="false" outlineLevel="0" collapsed="false">
      <c r="A4083" s="3" t="s">
        <v>137</v>
      </c>
      <c r="B4083" s="3" t="s">
        <v>26</v>
      </c>
      <c r="C4083" s="3" t="s">
        <v>8</v>
      </c>
      <c r="D4083" s="3" t="s">
        <v>28</v>
      </c>
      <c r="E4083" s="3" t="n">
        <v>213.7</v>
      </c>
      <c r="F4083" s="3" t="n">
        <v>2212018</v>
      </c>
      <c r="G4083" s="3" t="n">
        <v>1</v>
      </c>
      <c r="H4083" s="3" t="n">
        <v>209292.94</v>
      </c>
    </row>
    <row r="4084" customFormat="false" ht="15" hidden="false" customHeight="false" outlineLevel="0" collapsed="false">
      <c r="A4084" s="3" t="s">
        <v>138</v>
      </c>
      <c r="B4084" s="3" t="s">
        <v>26</v>
      </c>
      <c r="C4084" s="3" t="s">
        <v>8</v>
      </c>
      <c r="D4084" s="3" t="s">
        <v>28</v>
      </c>
      <c r="E4084" s="3" t="n">
        <v>218.41</v>
      </c>
      <c r="F4084" s="3" t="n">
        <v>6696217</v>
      </c>
      <c r="G4084" s="3" t="n">
        <v>0</v>
      </c>
      <c r="H4084" s="3" t="n">
        <v>0</v>
      </c>
    </row>
    <row r="4085" customFormat="false" ht="15" hidden="false" customHeight="false" outlineLevel="0" collapsed="false">
      <c r="A4085" s="3" t="s">
        <v>139</v>
      </c>
      <c r="B4085" s="3" t="s">
        <v>26</v>
      </c>
      <c r="C4085" s="3" t="s">
        <v>8</v>
      </c>
      <c r="D4085" s="3" t="s">
        <v>28</v>
      </c>
      <c r="E4085" s="3" t="n">
        <v>214.32</v>
      </c>
      <c r="F4085" s="3" t="n">
        <v>1986705</v>
      </c>
      <c r="G4085" s="3" t="n">
        <v>2</v>
      </c>
      <c r="H4085" s="3" t="n">
        <v>1137517.86</v>
      </c>
    </row>
    <row r="4086" customFormat="false" ht="15" hidden="false" customHeight="false" outlineLevel="0" collapsed="false">
      <c r="A4086" s="3" t="s">
        <v>140</v>
      </c>
      <c r="B4086" s="3" t="s">
        <v>26</v>
      </c>
      <c r="C4086" s="3" t="s">
        <v>8</v>
      </c>
      <c r="D4086" s="3" t="s">
        <v>28</v>
      </c>
      <c r="E4086" s="3" t="n">
        <v>208.01</v>
      </c>
      <c r="F4086" s="3" t="n">
        <v>5129136</v>
      </c>
      <c r="G4086" s="3" t="n">
        <v>3</v>
      </c>
      <c r="H4086" s="3" t="n">
        <v>1309634.42</v>
      </c>
    </row>
    <row r="4087" customFormat="false" ht="15" hidden="false" customHeight="false" outlineLevel="0" collapsed="false">
      <c r="A4087" s="3" t="s">
        <v>141</v>
      </c>
      <c r="B4087" s="3" t="s">
        <v>26</v>
      </c>
      <c r="C4087" s="3" t="s">
        <v>8</v>
      </c>
      <c r="D4087" s="3" t="s">
        <v>28</v>
      </c>
      <c r="E4087" s="3" t="n">
        <v>207.77</v>
      </c>
      <c r="F4087" s="3" t="n">
        <v>1243563</v>
      </c>
      <c r="G4087" s="3" t="n">
        <v>2</v>
      </c>
      <c r="H4087" s="3" t="n">
        <v>1009284.97</v>
      </c>
    </row>
    <row r="4088" customFormat="false" ht="15" hidden="false" customHeight="false" outlineLevel="0" collapsed="false">
      <c r="A4088" s="3" t="s">
        <v>142</v>
      </c>
      <c r="B4088" s="3" t="s">
        <v>26</v>
      </c>
      <c r="C4088" s="3" t="s">
        <v>8</v>
      </c>
      <c r="D4088" s="3" t="s">
        <v>28</v>
      </c>
      <c r="E4088" s="3" t="n">
        <v>209.48</v>
      </c>
      <c r="F4088" s="3" t="n">
        <v>7365448</v>
      </c>
      <c r="G4088" s="3" t="n">
        <v>2</v>
      </c>
      <c r="H4088" s="3" t="n">
        <v>1781941.19</v>
      </c>
    </row>
    <row r="4089" customFormat="false" ht="15" hidden="false" customHeight="false" outlineLevel="0" collapsed="false">
      <c r="A4089" s="3" t="s">
        <v>143</v>
      </c>
      <c r="B4089" s="3" t="s">
        <v>26</v>
      </c>
      <c r="C4089" s="3" t="s">
        <v>8</v>
      </c>
      <c r="D4089" s="3" t="s">
        <v>28</v>
      </c>
      <c r="E4089" s="3" t="n">
        <v>210.36</v>
      </c>
      <c r="F4089" s="3" t="n">
        <v>4074565</v>
      </c>
      <c r="G4089" s="3" t="n">
        <v>0</v>
      </c>
      <c r="H4089" s="3" t="n">
        <v>0</v>
      </c>
    </row>
    <row r="4090" customFormat="false" ht="15" hidden="false" customHeight="false" outlineLevel="0" collapsed="false">
      <c r="A4090" s="3" t="s">
        <v>144</v>
      </c>
      <c r="B4090" s="3" t="s">
        <v>26</v>
      </c>
      <c r="C4090" s="3" t="s">
        <v>8</v>
      </c>
      <c r="D4090" s="3" t="s">
        <v>28</v>
      </c>
      <c r="E4090" s="3" t="n">
        <v>212.7</v>
      </c>
      <c r="F4090" s="3" t="n">
        <v>6939897</v>
      </c>
      <c r="G4090" s="3" t="n">
        <v>2</v>
      </c>
      <c r="H4090" s="3" t="n">
        <v>1251351.9</v>
      </c>
    </row>
    <row r="4091" customFormat="false" ht="15" hidden="false" customHeight="false" outlineLevel="0" collapsed="false">
      <c r="A4091" s="3" t="s">
        <v>145</v>
      </c>
      <c r="B4091" s="3" t="s">
        <v>26</v>
      </c>
      <c r="C4091" s="3" t="s">
        <v>8</v>
      </c>
      <c r="D4091" s="3" t="s">
        <v>28</v>
      </c>
      <c r="E4091" s="3" t="n">
        <v>213.55</v>
      </c>
      <c r="F4091" s="3" t="n">
        <v>2580824</v>
      </c>
      <c r="G4091" s="3" t="n">
        <v>5</v>
      </c>
      <c r="H4091" s="3" t="n">
        <v>4153903.01</v>
      </c>
    </row>
    <row r="4092" customFormat="false" ht="15" hidden="false" customHeight="false" outlineLevel="0" collapsed="false">
      <c r="A4092" s="3" t="s">
        <v>146</v>
      </c>
      <c r="B4092" s="3" t="s">
        <v>26</v>
      </c>
      <c r="C4092" s="3" t="s">
        <v>8</v>
      </c>
      <c r="D4092" s="3" t="s">
        <v>28</v>
      </c>
      <c r="E4092" s="3" t="n">
        <v>216.48</v>
      </c>
      <c r="F4092" s="3" t="n">
        <v>3051356</v>
      </c>
      <c r="G4092" s="3" t="n">
        <v>0</v>
      </c>
      <c r="H4092" s="3" t="n">
        <v>0</v>
      </c>
    </row>
    <row r="4093" customFormat="false" ht="15" hidden="false" customHeight="false" outlineLevel="0" collapsed="false">
      <c r="A4093" s="3" t="s">
        <v>147</v>
      </c>
      <c r="B4093" s="3" t="s">
        <v>26</v>
      </c>
      <c r="C4093" s="3" t="s">
        <v>8</v>
      </c>
      <c r="D4093" s="3" t="s">
        <v>28</v>
      </c>
      <c r="E4093" s="3" t="n">
        <v>212.39</v>
      </c>
      <c r="F4093" s="3" t="n">
        <v>5116218</v>
      </c>
      <c r="G4093" s="3" t="n">
        <v>2</v>
      </c>
      <c r="H4093" s="3" t="n">
        <v>692768.4</v>
      </c>
    </row>
    <row r="4094" customFormat="false" ht="15" hidden="false" customHeight="false" outlineLevel="0" collapsed="false">
      <c r="A4094" s="3" t="s">
        <v>148</v>
      </c>
      <c r="B4094" s="3" t="s">
        <v>26</v>
      </c>
      <c r="C4094" s="3" t="s">
        <v>8</v>
      </c>
      <c r="D4094" s="3" t="s">
        <v>28</v>
      </c>
      <c r="E4094" s="3" t="n">
        <v>212.18</v>
      </c>
      <c r="F4094" s="3" t="n">
        <v>7116536</v>
      </c>
      <c r="G4094" s="3" t="n">
        <v>0</v>
      </c>
      <c r="H4094" s="3" t="n">
        <v>0</v>
      </c>
    </row>
    <row r="4095" customFormat="false" ht="15" hidden="false" customHeight="false" outlineLevel="0" collapsed="false">
      <c r="A4095" s="3" t="s">
        <v>149</v>
      </c>
      <c r="B4095" s="3" t="s">
        <v>26</v>
      </c>
      <c r="C4095" s="3" t="s">
        <v>8</v>
      </c>
      <c r="D4095" s="3" t="s">
        <v>28</v>
      </c>
      <c r="E4095" s="3" t="n">
        <v>211.66</v>
      </c>
      <c r="F4095" s="3" t="n">
        <v>4221576</v>
      </c>
      <c r="G4095" s="3" t="n">
        <v>1</v>
      </c>
      <c r="H4095" s="3" t="n">
        <v>224147.94</v>
      </c>
    </row>
    <row r="4096" customFormat="false" ht="15" hidden="false" customHeight="false" outlineLevel="0" collapsed="false">
      <c r="A4096" s="3" t="s">
        <v>150</v>
      </c>
      <c r="B4096" s="3" t="s">
        <v>26</v>
      </c>
      <c r="C4096" s="3" t="s">
        <v>8</v>
      </c>
      <c r="D4096" s="3" t="s">
        <v>28</v>
      </c>
      <c r="E4096" s="3" t="n">
        <v>214.37</v>
      </c>
      <c r="F4096" s="3" t="n">
        <v>6470979</v>
      </c>
      <c r="G4096" s="3" t="n">
        <v>0</v>
      </c>
      <c r="H4096" s="3" t="n">
        <v>0</v>
      </c>
    </row>
    <row r="4097" customFormat="false" ht="15" hidden="false" customHeight="false" outlineLevel="0" collapsed="false">
      <c r="A4097" s="3" t="s">
        <v>151</v>
      </c>
      <c r="B4097" s="3" t="s">
        <v>26</v>
      </c>
      <c r="C4097" s="3" t="s">
        <v>8</v>
      </c>
      <c r="D4097" s="3" t="s">
        <v>28</v>
      </c>
      <c r="E4097" s="3" t="n">
        <v>210.64</v>
      </c>
      <c r="F4097" s="3" t="n">
        <v>1741308</v>
      </c>
      <c r="G4097" s="3" t="n">
        <v>2</v>
      </c>
      <c r="H4097" s="3" t="n">
        <v>1724597.71</v>
      </c>
    </row>
    <row r="4098" customFormat="false" ht="15" hidden="false" customHeight="false" outlineLevel="0" collapsed="false">
      <c r="A4098" s="3" t="s">
        <v>152</v>
      </c>
      <c r="B4098" s="3" t="s">
        <v>26</v>
      </c>
      <c r="C4098" s="3" t="s">
        <v>8</v>
      </c>
      <c r="D4098" s="3" t="s">
        <v>28</v>
      </c>
      <c r="E4098" s="3" t="n">
        <v>210.72</v>
      </c>
      <c r="F4098" s="3" t="n">
        <v>2190458</v>
      </c>
      <c r="G4098" s="3" t="n">
        <v>2</v>
      </c>
      <c r="H4098" s="3" t="n">
        <v>742301.52</v>
      </c>
    </row>
    <row r="4099" customFormat="false" ht="15" hidden="false" customHeight="false" outlineLevel="0" collapsed="false">
      <c r="A4099" s="3" t="s">
        <v>153</v>
      </c>
      <c r="B4099" s="3" t="s">
        <v>26</v>
      </c>
      <c r="C4099" s="3" t="s">
        <v>8</v>
      </c>
      <c r="D4099" s="3" t="s">
        <v>28</v>
      </c>
      <c r="E4099" s="3" t="n">
        <v>211.94</v>
      </c>
      <c r="F4099" s="3" t="n">
        <v>1797174</v>
      </c>
      <c r="G4099" s="3" t="n">
        <v>1</v>
      </c>
      <c r="H4099" s="3" t="n">
        <v>704809.56</v>
      </c>
    </row>
    <row r="4100" customFormat="false" ht="15" hidden="false" customHeight="false" outlineLevel="0" collapsed="false">
      <c r="A4100" s="3" t="s">
        <v>154</v>
      </c>
      <c r="B4100" s="3" t="s">
        <v>26</v>
      </c>
      <c r="C4100" s="3" t="s">
        <v>8</v>
      </c>
      <c r="D4100" s="3" t="s">
        <v>28</v>
      </c>
      <c r="E4100" s="3" t="n">
        <v>210.31</v>
      </c>
      <c r="F4100" s="3" t="n">
        <v>5396277</v>
      </c>
      <c r="G4100" s="3" t="n">
        <v>3</v>
      </c>
      <c r="H4100" s="3" t="n">
        <v>2063540.8</v>
      </c>
    </row>
    <row r="4101" customFormat="false" ht="15" hidden="false" customHeight="false" outlineLevel="0" collapsed="false">
      <c r="A4101" s="3" t="s">
        <v>155</v>
      </c>
      <c r="B4101" s="3" t="s">
        <v>26</v>
      </c>
      <c r="C4101" s="3" t="s">
        <v>8</v>
      </c>
      <c r="D4101" s="3" t="s">
        <v>28</v>
      </c>
      <c r="E4101" s="3" t="n">
        <v>210.71</v>
      </c>
      <c r="F4101" s="3" t="n">
        <v>7142272</v>
      </c>
      <c r="G4101" s="3" t="n">
        <v>3</v>
      </c>
      <c r="H4101" s="3" t="n">
        <v>1197908.82</v>
      </c>
    </row>
    <row r="4102" customFormat="false" ht="15" hidden="false" customHeight="false" outlineLevel="0" collapsed="false">
      <c r="A4102" s="3" t="s">
        <v>156</v>
      </c>
      <c r="B4102" s="3" t="s">
        <v>26</v>
      </c>
      <c r="C4102" s="3" t="s">
        <v>8</v>
      </c>
      <c r="D4102" s="3" t="s">
        <v>28</v>
      </c>
      <c r="E4102" s="3" t="n">
        <v>210.77</v>
      </c>
      <c r="F4102" s="3" t="n">
        <v>3431111</v>
      </c>
      <c r="G4102" s="3" t="n">
        <v>5</v>
      </c>
      <c r="H4102" s="3" t="n">
        <v>3904978.67</v>
      </c>
    </row>
    <row r="4103" customFormat="false" ht="15" hidden="false" customHeight="false" outlineLevel="0" collapsed="false">
      <c r="A4103" s="3" t="s">
        <v>157</v>
      </c>
      <c r="B4103" s="3" t="s">
        <v>26</v>
      </c>
      <c r="C4103" s="3" t="s">
        <v>8</v>
      </c>
      <c r="D4103" s="3" t="s">
        <v>28</v>
      </c>
      <c r="E4103" s="3" t="n">
        <v>210.27</v>
      </c>
      <c r="F4103" s="3" t="n">
        <v>4861632</v>
      </c>
      <c r="G4103" s="3" t="n">
        <v>1</v>
      </c>
      <c r="H4103" s="3" t="n">
        <v>727781.39</v>
      </c>
    </row>
    <row r="4104" customFormat="false" ht="15" hidden="false" customHeight="false" outlineLevel="0" collapsed="false">
      <c r="A4104" s="3" t="s">
        <v>158</v>
      </c>
      <c r="B4104" s="3" t="s">
        <v>26</v>
      </c>
      <c r="C4104" s="3" t="s">
        <v>8</v>
      </c>
      <c r="D4104" s="3" t="s">
        <v>28</v>
      </c>
      <c r="E4104" s="3" t="n">
        <v>213.65</v>
      </c>
      <c r="F4104" s="3" t="n">
        <v>3705057</v>
      </c>
      <c r="G4104" s="3" t="n">
        <v>2</v>
      </c>
      <c r="H4104" s="3" t="n">
        <v>869049.19</v>
      </c>
    </row>
    <row r="4105" customFormat="false" ht="15" hidden="false" customHeight="false" outlineLevel="0" collapsed="false">
      <c r="A4105" s="3" t="s">
        <v>159</v>
      </c>
      <c r="B4105" s="3" t="s">
        <v>26</v>
      </c>
      <c r="C4105" s="3" t="s">
        <v>8</v>
      </c>
      <c r="D4105" s="3" t="s">
        <v>28</v>
      </c>
      <c r="E4105" s="3" t="n">
        <v>211.24</v>
      </c>
      <c r="F4105" s="3" t="n">
        <v>3917080</v>
      </c>
      <c r="G4105" s="3" t="n">
        <v>4</v>
      </c>
      <c r="H4105" s="3" t="n">
        <v>2448995.99</v>
      </c>
    </row>
    <row r="4106" customFormat="false" ht="15" hidden="false" customHeight="false" outlineLevel="0" collapsed="false">
      <c r="A4106" s="3" t="s">
        <v>160</v>
      </c>
      <c r="B4106" s="3" t="s">
        <v>26</v>
      </c>
      <c r="C4106" s="3" t="s">
        <v>8</v>
      </c>
      <c r="D4106" s="3" t="s">
        <v>28</v>
      </c>
      <c r="E4106" s="3" t="n">
        <v>218.27</v>
      </c>
      <c r="F4106" s="3" t="n">
        <v>3927773</v>
      </c>
      <c r="G4106" s="3" t="n">
        <v>1</v>
      </c>
      <c r="H4106" s="3" t="n">
        <v>571402.24</v>
      </c>
    </row>
    <row r="4107" customFormat="false" ht="15" hidden="false" customHeight="false" outlineLevel="0" collapsed="false">
      <c r="A4107" s="3" t="s">
        <v>161</v>
      </c>
      <c r="B4107" s="3" t="s">
        <v>26</v>
      </c>
      <c r="C4107" s="3" t="s">
        <v>8</v>
      </c>
      <c r="D4107" s="3" t="s">
        <v>28</v>
      </c>
      <c r="E4107" s="3" t="n">
        <v>215.34</v>
      </c>
      <c r="F4107" s="3" t="n">
        <v>6921043</v>
      </c>
      <c r="G4107" s="3" t="n">
        <v>0</v>
      </c>
      <c r="H4107" s="3" t="n">
        <v>0</v>
      </c>
    </row>
    <row r="4108" customFormat="false" ht="15" hidden="false" customHeight="false" outlineLevel="0" collapsed="false">
      <c r="A4108" s="3" t="s">
        <v>162</v>
      </c>
      <c r="B4108" s="3" t="s">
        <v>26</v>
      </c>
      <c r="C4108" s="3" t="s">
        <v>8</v>
      </c>
      <c r="D4108" s="3" t="s">
        <v>28</v>
      </c>
      <c r="E4108" s="3" t="n">
        <v>217.73</v>
      </c>
      <c r="F4108" s="3" t="n">
        <v>4005153</v>
      </c>
      <c r="G4108" s="3" t="n">
        <v>1</v>
      </c>
      <c r="H4108" s="3" t="n">
        <v>176887.8</v>
      </c>
    </row>
    <row r="4109" customFormat="false" ht="15" hidden="false" customHeight="false" outlineLevel="0" collapsed="false">
      <c r="A4109" s="3" t="s">
        <v>163</v>
      </c>
      <c r="B4109" s="3" t="s">
        <v>26</v>
      </c>
      <c r="C4109" s="3" t="s">
        <v>8</v>
      </c>
      <c r="D4109" s="3" t="s">
        <v>28</v>
      </c>
      <c r="E4109" s="3" t="n">
        <v>216.16</v>
      </c>
      <c r="F4109" s="3" t="n">
        <v>7735067</v>
      </c>
      <c r="G4109" s="3" t="n">
        <v>3</v>
      </c>
      <c r="H4109" s="3" t="n">
        <v>2177131.17</v>
      </c>
    </row>
    <row r="4110" customFormat="false" ht="15" hidden="false" customHeight="false" outlineLevel="0" collapsed="false">
      <c r="A4110" s="3" t="s">
        <v>164</v>
      </c>
      <c r="B4110" s="3" t="s">
        <v>26</v>
      </c>
      <c r="C4110" s="3" t="s">
        <v>8</v>
      </c>
      <c r="D4110" s="3" t="s">
        <v>28</v>
      </c>
      <c r="E4110" s="3" t="n">
        <v>212.78</v>
      </c>
      <c r="F4110" s="3" t="n">
        <v>1153459</v>
      </c>
      <c r="G4110" s="3" t="n">
        <v>2</v>
      </c>
      <c r="H4110" s="3" t="n">
        <v>1242540.44</v>
      </c>
    </row>
    <row r="4111" customFormat="false" ht="15" hidden="false" customHeight="false" outlineLevel="0" collapsed="false">
      <c r="A4111" s="3" t="s">
        <v>165</v>
      </c>
      <c r="B4111" s="3" t="s">
        <v>26</v>
      </c>
      <c r="C4111" s="3" t="s">
        <v>8</v>
      </c>
      <c r="D4111" s="3" t="s">
        <v>28</v>
      </c>
      <c r="E4111" s="3" t="n">
        <v>209.66</v>
      </c>
      <c r="F4111" s="3" t="n">
        <v>3896086</v>
      </c>
      <c r="G4111" s="3" t="n">
        <v>2</v>
      </c>
      <c r="H4111" s="3" t="n">
        <v>426413.97</v>
      </c>
    </row>
    <row r="4112" customFormat="false" ht="15" hidden="false" customHeight="false" outlineLevel="0" collapsed="false">
      <c r="A4112" s="3" t="s">
        <v>166</v>
      </c>
      <c r="B4112" s="3" t="s">
        <v>26</v>
      </c>
      <c r="C4112" s="3" t="s">
        <v>8</v>
      </c>
      <c r="D4112" s="3" t="s">
        <v>28</v>
      </c>
      <c r="E4112" s="3" t="n">
        <v>213.02</v>
      </c>
      <c r="F4112" s="3" t="n">
        <v>583197</v>
      </c>
      <c r="G4112" s="3" t="n">
        <v>1</v>
      </c>
      <c r="H4112" s="3" t="n">
        <v>273235.2</v>
      </c>
    </row>
    <row r="4113" customFormat="false" ht="15" hidden="false" customHeight="false" outlineLevel="0" collapsed="false">
      <c r="A4113" s="3" t="s">
        <v>167</v>
      </c>
      <c r="B4113" s="3" t="s">
        <v>26</v>
      </c>
      <c r="C4113" s="3" t="s">
        <v>8</v>
      </c>
      <c r="D4113" s="3" t="s">
        <v>28</v>
      </c>
      <c r="E4113" s="3" t="n">
        <v>209.68</v>
      </c>
      <c r="F4113" s="3" t="n">
        <v>3387940</v>
      </c>
      <c r="G4113" s="3" t="n">
        <v>2</v>
      </c>
      <c r="H4113" s="3" t="n">
        <v>1054978.97</v>
      </c>
    </row>
    <row r="4114" customFormat="false" ht="15" hidden="false" customHeight="false" outlineLevel="0" collapsed="false">
      <c r="A4114" s="3" t="s">
        <v>168</v>
      </c>
      <c r="B4114" s="3" t="s">
        <v>26</v>
      </c>
      <c r="C4114" s="3" t="s">
        <v>8</v>
      </c>
      <c r="D4114" s="3" t="s">
        <v>28</v>
      </c>
      <c r="E4114" s="3" t="n">
        <v>209.42</v>
      </c>
      <c r="F4114" s="3" t="n">
        <v>7117268</v>
      </c>
      <c r="G4114" s="3" t="n">
        <v>4</v>
      </c>
      <c r="H4114" s="3" t="n">
        <v>2888056.7</v>
      </c>
    </row>
    <row r="4115" customFormat="false" ht="15" hidden="false" customHeight="false" outlineLevel="0" collapsed="false">
      <c r="A4115" s="3" t="s">
        <v>169</v>
      </c>
      <c r="B4115" s="3" t="s">
        <v>26</v>
      </c>
      <c r="C4115" s="3" t="s">
        <v>8</v>
      </c>
      <c r="D4115" s="3" t="s">
        <v>28</v>
      </c>
      <c r="E4115" s="3" t="n">
        <v>217.42</v>
      </c>
      <c r="F4115" s="3" t="n">
        <v>3686043</v>
      </c>
      <c r="G4115" s="3" t="n">
        <v>1</v>
      </c>
      <c r="H4115" s="3" t="n">
        <v>977497.73</v>
      </c>
    </row>
    <row r="4116" customFormat="false" ht="15" hidden="false" customHeight="false" outlineLevel="0" collapsed="false">
      <c r="A4116" s="3" t="s">
        <v>170</v>
      </c>
      <c r="B4116" s="3" t="s">
        <v>26</v>
      </c>
      <c r="C4116" s="3" t="s">
        <v>8</v>
      </c>
      <c r="D4116" s="3" t="s">
        <v>28</v>
      </c>
      <c r="E4116" s="3" t="n">
        <v>219.26</v>
      </c>
      <c r="F4116" s="3" t="n">
        <v>5334590</v>
      </c>
      <c r="G4116" s="3" t="n">
        <v>1</v>
      </c>
      <c r="H4116" s="3" t="n">
        <v>298662</v>
      </c>
    </row>
    <row r="4117" customFormat="false" ht="15" hidden="false" customHeight="false" outlineLevel="0" collapsed="false">
      <c r="A4117" s="3" t="s">
        <v>171</v>
      </c>
      <c r="B4117" s="3" t="s">
        <v>26</v>
      </c>
      <c r="C4117" s="3" t="s">
        <v>8</v>
      </c>
      <c r="D4117" s="3" t="s">
        <v>28</v>
      </c>
      <c r="E4117" s="3" t="n">
        <v>218.94</v>
      </c>
      <c r="F4117" s="3" t="n">
        <v>1401820</v>
      </c>
      <c r="G4117" s="3" t="n">
        <v>3</v>
      </c>
      <c r="H4117" s="3" t="n">
        <v>798201.57</v>
      </c>
    </row>
    <row r="4118" customFormat="false" ht="15" hidden="false" customHeight="false" outlineLevel="0" collapsed="false">
      <c r="A4118" s="3" t="s">
        <v>172</v>
      </c>
      <c r="B4118" s="3" t="s">
        <v>26</v>
      </c>
      <c r="C4118" s="3" t="s">
        <v>8</v>
      </c>
      <c r="D4118" s="3" t="s">
        <v>28</v>
      </c>
      <c r="E4118" s="3" t="n">
        <v>218.32</v>
      </c>
      <c r="F4118" s="3" t="n">
        <v>3577344</v>
      </c>
      <c r="G4118" s="3" t="n">
        <v>0</v>
      </c>
      <c r="H4118" s="3" t="n">
        <v>0</v>
      </c>
    </row>
    <row r="4119" customFormat="false" ht="15" hidden="false" customHeight="false" outlineLevel="0" collapsed="false">
      <c r="A4119" s="3" t="s">
        <v>173</v>
      </c>
      <c r="B4119" s="3" t="s">
        <v>26</v>
      </c>
      <c r="C4119" s="3" t="s">
        <v>8</v>
      </c>
      <c r="D4119" s="3" t="s">
        <v>28</v>
      </c>
      <c r="E4119" s="3" t="n">
        <v>223.84</v>
      </c>
      <c r="F4119" s="3" t="n">
        <v>6283230</v>
      </c>
      <c r="G4119" s="3" t="n">
        <v>3</v>
      </c>
      <c r="H4119" s="3" t="n">
        <v>1297962.54</v>
      </c>
    </row>
    <row r="4120" customFormat="false" ht="15" hidden="false" customHeight="false" outlineLevel="0" collapsed="false">
      <c r="A4120" s="3" t="s">
        <v>174</v>
      </c>
      <c r="B4120" s="3" t="s">
        <v>26</v>
      </c>
      <c r="C4120" s="3" t="s">
        <v>8</v>
      </c>
      <c r="D4120" s="3" t="s">
        <v>28</v>
      </c>
      <c r="E4120" s="3" t="n">
        <v>217.03</v>
      </c>
      <c r="F4120" s="3" t="n">
        <v>2135224</v>
      </c>
      <c r="G4120" s="3" t="n">
        <v>4</v>
      </c>
      <c r="H4120" s="3" t="n">
        <v>2348743.31</v>
      </c>
    </row>
    <row r="4121" customFormat="false" ht="15" hidden="false" customHeight="false" outlineLevel="0" collapsed="false">
      <c r="A4121" s="3" t="s">
        <v>175</v>
      </c>
      <c r="B4121" s="3" t="s">
        <v>26</v>
      </c>
      <c r="C4121" s="3" t="s">
        <v>8</v>
      </c>
      <c r="D4121" s="3" t="s">
        <v>28</v>
      </c>
      <c r="E4121" s="3" t="n">
        <v>217.49</v>
      </c>
      <c r="F4121" s="3" t="n">
        <v>2039346</v>
      </c>
      <c r="G4121" s="3" t="n">
        <v>0</v>
      </c>
      <c r="H4121" s="3" t="n">
        <v>0</v>
      </c>
    </row>
    <row r="4122" customFormat="false" ht="15" hidden="false" customHeight="false" outlineLevel="0" collapsed="false">
      <c r="A4122" s="3" t="s">
        <v>176</v>
      </c>
      <c r="B4122" s="3" t="s">
        <v>26</v>
      </c>
      <c r="C4122" s="3" t="s">
        <v>8</v>
      </c>
      <c r="D4122" s="3" t="s">
        <v>28</v>
      </c>
      <c r="E4122" s="3" t="n">
        <v>211.73</v>
      </c>
      <c r="F4122" s="3" t="n">
        <v>5722816</v>
      </c>
      <c r="G4122" s="3" t="n">
        <v>1</v>
      </c>
      <c r="H4122" s="3" t="n">
        <v>221511.42</v>
      </c>
    </row>
    <row r="4123" customFormat="false" ht="15" hidden="false" customHeight="false" outlineLevel="0" collapsed="false">
      <c r="A4123" s="3" t="s">
        <v>177</v>
      </c>
      <c r="B4123" s="3" t="s">
        <v>26</v>
      </c>
      <c r="C4123" s="3" t="s">
        <v>8</v>
      </c>
      <c r="D4123" s="3" t="s">
        <v>28</v>
      </c>
      <c r="E4123" s="3" t="n">
        <v>209.16</v>
      </c>
      <c r="F4123" s="3" t="n">
        <v>6064182</v>
      </c>
      <c r="G4123" s="3" t="n">
        <v>3</v>
      </c>
      <c r="H4123" s="3" t="n">
        <v>1113974.4</v>
      </c>
    </row>
    <row r="4124" customFormat="false" ht="15" hidden="false" customHeight="false" outlineLevel="0" collapsed="false">
      <c r="A4124" s="3" t="s">
        <v>178</v>
      </c>
      <c r="B4124" s="3" t="s">
        <v>26</v>
      </c>
      <c r="C4124" s="3" t="s">
        <v>8</v>
      </c>
      <c r="D4124" s="3" t="s">
        <v>28</v>
      </c>
      <c r="E4124" s="3" t="n">
        <v>202.15</v>
      </c>
      <c r="F4124" s="3" t="n">
        <v>664304</v>
      </c>
      <c r="G4124" s="3" t="n">
        <v>1</v>
      </c>
      <c r="H4124" s="3" t="n">
        <v>630514.2</v>
      </c>
    </row>
    <row r="4125" customFormat="false" ht="15" hidden="false" customHeight="false" outlineLevel="0" collapsed="false">
      <c r="A4125" s="3" t="s">
        <v>179</v>
      </c>
      <c r="B4125" s="3" t="s">
        <v>26</v>
      </c>
      <c r="C4125" s="3" t="s">
        <v>8</v>
      </c>
      <c r="D4125" s="3" t="s">
        <v>28</v>
      </c>
      <c r="E4125" s="3" t="n">
        <v>200.77</v>
      </c>
      <c r="F4125" s="3" t="n">
        <v>940120</v>
      </c>
      <c r="G4125" s="3" t="n">
        <v>2</v>
      </c>
      <c r="H4125" s="3" t="n">
        <v>811800.31</v>
      </c>
    </row>
    <row r="4126" customFormat="false" ht="15" hidden="false" customHeight="false" outlineLevel="0" collapsed="false">
      <c r="A4126" s="3" t="s">
        <v>180</v>
      </c>
      <c r="B4126" s="3" t="s">
        <v>26</v>
      </c>
      <c r="C4126" s="3" t="s">
        <v>8</v>
      </c>
      <c r="D4126" s="3" t="s">
        <v>28</v>
      </c>
      <c r="E4126" s="3" t="n">
        <v>198.17</v>
      </c>
      <c r="F4126" s="3" t="n">
        <v>6236317</v>
      </c>
      <c r="G4126" s="3" t="n">
        <v>5</v>
      </c>
      <c r="H4126" s="3" t="n">
        <v>2922926</v>
      </c>
    </row>
    <row r="4127" customFormat="false" ht="15" hidden="false" customHeight="false" outlineLevel="0" collapsed="false">
      <c r="A4127" s="3" t="s">
        <v>181</v>
      </c>
      <c r="B4127" s="3" t="s">
        <v>26</v>
      </c>
      <c r="C4127" s="3" t="s">
        <v>8</v>
      </c>
      <c r="D4127" s="3" t="s">
        <v>28</v>
      </c>
      <c r="E4127" s="3" t="n">
        <v>194.79</v>
      </c>
      <c r="F4127" s="3" t="n">
        <v>1901142</v>
      </c>
      <c r="G4127" s="3" t="n">
        <v>2</v>
      </c>
      <c r="H4127" s="3" t="n">
        <v>925498.15</v>
      </c>
    </row>
    <row r="4128" customFormat="false" ht="15" hidden="false" customHeight="false" outlineLevel="0" collapsed="false">
      <c r="A4128" s="3" t="s">
        <v>182</v>
      </c>
      <c r="B4128" s="3" t="s">
        <v>26</v>
      </c>
      <c r="C4128" s="3" t="s">
        <v>8</v>
      </c>
      <c r="D4128" s="3" t="s">
        <v>28</v>
      </c>
      <c r="E4128" s="3" t="n">
        <v>193.89</v>
      </c>
      <c r="F4128" s="3" t="n">
        <v>4834103</v>
      </c>
      <c r="G4128" s="3" t="n">
        <v>2</v>
      </c>
      <c r="H4128" s="3" t="n">
        <v>141460.5</v>
      </c>
    </row>
    <row r="4129" customFormat="false" ht="15" hidden="false" customHeight="false" outlineLevel="0" collapsed="false">
      <c r="A4129" s="3" t="s">
        <v>183</v>
      </c>
      <c r="B4129" s="3" t="s">
        <v>26</v>
      </c>
      <c r="C4129" s="3" t="s">
        <v>8</v>
      </c>
      <c r="D4129" s="3" t="s">
        <v>28</v>
      </c>
      <c r="E4129" s="3" t="n">
        <v>201.2</v>
      </c>
      <c r="F4129" s="3" t="n">
        <v>4860157</v>
      </c>
      <c r="G4129" s="3" t="n">
        <v>4</v>
      </c>
      <c r="H4129" s="3" t="n">
        <v>2692119.46</v>
      </c>
    </row>
    <row r="4130" customFormat="false" ht="15" hidden="false" customHeight="false" outlineLevel="0" collapsed="false">
      <c r="A4130" s="3" t="s">
        <v>184</v>
      </c>
      <c r="B4130" s="3" t="s">
        <v>26</v>
      </c>
      <c r="C4130" s="3" t="s">
        <v>8</v>
      </c>
      <c r="D4130" s="3" t="s">
        <v>28</v>
      </c>
      <c r="E4130" s="3" t="n">
        <v>199.48</v>
      </c>
      <c r="F4130" s="3" t="n">
        <v>5546779</v>
      </c>
      <c r="G4130" s="3" t="n">
        <v>2</v>
      </c>
      <c r="H4130" s="3" t="n">
        <v>444058.75</v>
      </c>
    </row>
    <row r="4131" customFormat="false" ht="15" hidden="false" customHeight="false" outlineLevel="0" collapsed="false">
      <c r="A4131" s="3" t="s">
        <v>185</v>
      </c>
      <c r="B4131" s="3" t="s">
        <v>26</v>
      </c>
      <c r="C4131" s="3" t="s">
        <v>8</v>
      </c>
      <c r="D4131" s="3" t="s">
        <v>28</v>
      </c>
      <c r="E4131" s="3" t="n">
        <v>195.5</v>
      </c>
      <c r="F4131" s="3" t="n">
        <v>5768209</v>
      </c>
      <c r="G4131" s="3" t="n">
        <v>2</v>
      </c>
      <c r="H4131" s="3" t="n">
        <v>469260.19</v>
      </c>
    </row>
    <row r="4132" customFormat="false" ht="15" hidden="false" customHeight="false" outlineLevel="0" collapsed="false">
      <c r="A4132" s="3" t="s">
        <v>186</v>
      </c>
      <c r="B4132" s="3" t="s">
        <v>26</v>
      </c>
      <c r="C4132" s="3" t="s">
        <v>8</v>
      </c>
      <c r="D4132" s="3" t="s">
        <v>28</v>
      </c>
      <c r="E4132" s="3" t="n">
        <v>193.82</v>
      </c>
      <c r="F4132" s="3" t="n">
        <v>2250353</v>
      </c>
      <c r="G4132" s="3" t="n">
        <v>4</v>
      </c>
      <c r="H4132" s="3" t="n">
        <v>1936307.1</v>
      </c>
    </row>
    <row r="4133" customFormat="false" ht="15" hidden="false" customHeight="false" outlineLevel="0" collapsed="false">
      <c r="A4133" s="3" t="s">
        <v>187</v>
      </c>
      <c r="B4133" s="3" t="s">
        <v>26</v>
      </c>
      <c r="C4133" s="3" t="s">
        <v>8</v>
      </c>
      <c r="D4133" s="3" t="s">
        <v>28</v>
      </c>
      <c r="E4133" s="3" t="n">
        <v>198.72</v>
      </c>
      <c r="F4133" s="3" t="n">
        <v>2809707</v>
      </c>
      <c r="G4133" s="3" t="n">
        <v>2</v>
      </c>
      <c r="H4133" s="3" t="n">
        <v>449815.21</v>
      </c>
    </row>
    <row r="4134" customFormat="false" ht="15" hidden="false" customHeight="false" outlineLevel="0" collapsed="false">
      <c r="A4134" s="3" t="s">
        <v>188</v>
      </c>
      <c r="B4134" s="3" t="s">
        <v>26</v>
      </c>
      <c r="C4134" s="3" t="s">
        <v>8</v>
      </c>
      <c r="D4134" s="3" t="s">
        <v>28</v>
      </c>
      <c r="E4134" s="3" t="n">
        <v>201.96</v>
      </c>
      <c r="F4134" s="3" t="n">
        <v>726552</v>
      </c>
      <c r="G4134" s="3" t="n">
        <v>2</v>
      </c>
      <c r="H4134" s="3" t="n">
        <v>1530978.78</v>
      </c>
    </row>
    <row r="4135" customFormat="false" ht="15" hidden="false" customHeight="false" outlineLevel="0" collapsed="false">
      <c r="A4135" s="3" t="s">
        <v>189</v>
      </c>
      <c r="B4135" s="3" t="s">
        <v>26</v>
      </c>
      <c r="C4135" s="3" t="s">
        <v>8</v>
      </c>
      <c r="D4135" s="3" t="s">
        <v>28</v>
      </c>
      <c r="E4135" s="3" t="n">
        <v>201.09</v>
      </c>
      <c r="F4135" s="3" t="n">
        <v>1153235</v>
      </c>
      <c r="G4135" s="3" t="n">
        <v>1</v>
      </c>
      <c r="H4135" s="3" t="n">
        <v>508783</v>
      </c>
    </row>
    <row r="4136" customFormat="false" ht="15" hidden="false" customHeight="false" outlineLevel="0" collapsed="false">
      <c r="A4136" s="3" t="s">
        <v>190</v>
      </c>
      <c r="B4136" s="3" t="s">
        <v>26</v>
      </c>
      <c r="C4136" s="3" t="s">
        <v>8</v>
      </c>
      <c r="D4136" s="3" t="s">
        <v>28</v>
      </c>
      <c r="E4136" s="3" t="n">
        <v>196.43</v>
      </c>
      <c r="F4136" s="3" t="n">
        <v>7921753</v>
      </c>
      <c r="G4136" s="3" t="n">
        <v>1</v>
      </c>
      <c r="H4136" s="3" t="n">
        <v>930179.06</v>
      </c>
    </row>
    <row r="4137" customFormat="false" ht="15" hidden="false" customHeight="false" outlineLevel="0" collapsed="false">
      <c r="A4137" s="3" t="s">
        <v>191</v>
      </c>
      <c r="B4137" s="3" t="s">
        <v>26</v>
      </c>
      <c r="C4137" s="3" t="s">
        <v>8</v>
      </c>
      <c r="D4137" s="3" t="s">
        <v>28</v>
      </c>
      <c r="E4137" s="3" t="n">
        <v>195.97</v>
      </c>
      <c r="F4137" s="3" t="n">
        <v>3639100</v>
      </c>
      <c r="G4137" s="3" t="n">
        <v>1</v>
      </c>
      <c r="H4137" s="3" t="n">
        <v>519654.33</v>
      </c>
    </row>
    <row r="4138" customFormat="false" ht="15" hidden="false" customHeight="false" outlineLevel="0" collapsed="false">
      <c r="A4138" s="3" t="s">
        <v>192</v>
      </c>
      <c r="B4138" s="3" t="s">
        <v>26</v>
      </c>
      <c r="C4138" s="3" t="s">
        <v>8</v>
      </c>
      <c r="D4138" s="3" t="s">
        <v>28</v>
      </c>
      <c r="E4138" s="3" t="n">
        <v>195.64</v>
      </c>
      <c r="F4138" s="3" t="n">
        <v>5126976</v>
      </c>
      <c r="G4138" s="3" t="n">
        <v>1</v>
      </c>
      <c r="H4138" s="3" t="n">
        <v>815601.02</v>
      </c>
    </row>
    <row r="4139" customFormat="false" ht="15" hidden="false" customHeight="false" outlineLevel="0" collapsed="false">
      <c r="A4139" s="3" t="s">
        <v>193</v>
      </c>
      <c r="B4139" s="3" t="s">
        <v>26</v>
      </c>
      <c r="C4139" s="3" t="s">
        <v>8</v>
      </c>
      <c r="D4139" s="3" t="s">
        <v>28</v>
      </c>
      <c r="E4139" s="3" t="n">
        <v>197.34</v>
      </c>
      <c r="F4139" s="3" t="n">
        <v>1718045</v>
      </c>
      <c r="G4139" s="3" t="n">
        <v>3</v>
      </c>
      <c r="H4139" s="3" t="n">
        <v>1341339.94</v>
      </c>
    </row>
    <row r="4140" customFormat="false" ht="15" hidden="false" customHeight="false" outlineLevel="0" collapsed="false">
      <c r="A4140" s="3" t="s">
        <v>194</v>
      </c>
      <c r="B4140" s="3" t="s">
        <v>26</v>
      </c>
      <c r="C4140" s="3" t="s">
        <v>8</v>
      </c>
      <c r="D4140" s="3" t="s">
        <v>28</v>
      </c>
      <c r="E4140" s="3" t="n">
        <v>193.97</v>
      </c>
      <c r="F4140" s="3" t="n">
        <v>6068743</v>
      </c>
      <c r="G4140" s="3" t="n">
        <v>1</v>
      </c>
      <c r="H4140" s="3" t="n">
        <v>97496.49</v>
      </c>
    </row>
    <row r="4141" customFormat="false" ht="15" hidden="false" customHeight="false" outlineLevel="0" collapsed="false">
      <c r="A4141" s="3" t="s">
        <v>195</v>
      </c>
      <c r="B4141" s="3" t="s">
        <v>26</v>
      </c>
      <c r="C4141" s="3" t="s">
        <v>8</v>
      </c>
      <c r="D4141" s="3" t="s">
        <v>28</v>
      </c>
      <c r="E4141" s="3" t="n">
        <v>192.99</v>
      </c>
      <c r="F4141" s="3" t="n">
        <v>5703033</v>
      </c>
      <c r="G4141" s="3" t="n">
        <v>2</v>
      </c>
      <c r="H4141" s="3" t="n">
        <v>1229506.99</v>
      </c>
    </row>
    <row r="4142" customFormat="false" ht="15" hidden="false" customHeight="false" outlineLevel="0" collapsed="false">
      <c r="A4142" s="3" t="s">
        <v>196</v>
      </c>
      <c r="B4142" s="3" t="s">
        <v>26</v>
      </c>
      <c r="C4142" s="3" t="s">
        <v>8</v>
      </c>
      <c r="D4142" s="3" t="s">
        <v>28</v>
      </c>
      <c r="E4142" s="3" t="n">
        <v>199.09</v>
      </c>
      <c r="F4142" s="3" t="n">
        <v>1337345</v>
      </c>
      <c r="G4142" s="3" t="n">
        <v>0</v>
      </c>
      <c r="H4142" s="3" t="n">
        <v>0</v>
      </c>
    </row>
    <row r="4143" customFormat="false" ht="15" hidden="false" customHeight="false" outlineLevel="0" collapsed="false">
      <c r="A4143" s="3" t="s">
        <v>197</v>
      </c>
      <c r="B4143" s="3" t="s">
        <v>26</v>
      </c>
      <c r="C4143" s="3" t="s">
        <v>8</v>
      </c>
      <c r="D4143" s="3" t="s">
        <v>28</v>
      </c>
      <c r="E4143" s="3" t="n">
        <v>192.19</v>
      </c>
      <c r="F4143" s="3" t="n">
        <v>2533094</v>
      </c>
      <c r="G4143" s="3" t="n">
        <v>4</v>
      </c>
      <c r="H4143" s="3" t="n">
        <v>1277414.75</v>
      </c>
    </row>
    <row r="4144" customFormat="false" ht="15" hidden="false" customHeight="false" outlineLevel="0" collapsed="false">
      <c r="A4144" s="3" t="s">
        <v>198</v>
      </c>
      <c r="B4144" s="3" t="s">
        <v>26</v>
      </c>
      <c r="C4144" s="3" t="s">
        <v>8</v>
      </c>
      <c r="D4144" s="3" t="s">
        <v>28</v>
      </c>
      <c r="E4144" s="3" t="n">
        <v>193.5</v>
      </c>
      <c r="F4144" s="3" t="n">
        <v>4457779</v>
      </c>
      <c r="G4144" s="3" t="n">
        <v>2</v>
      </c>
      <c r="H4144" s="3" t="n">
        <v>1118122.14</v>
      </c>
    </row>
    <row r="4145" customFormat="false" ht="15" hidden="false" customHeight="false" outlineLevel="0" collapsed="false">
      <c r="A4145" s="3" t="s">
        <v>199</v>
      </c>
      <c r="B4145" s="3" t="s">
        <v>26</v>
      </c>
      <c r="C4145" s="3" t="s">
        <v>8</v>
      </c>
      <c r="D4145" s="3" t="s">
        <v>28</v>
      </c>
      <c r="E4145" s="3" t="n">
        <v>197.44</v>
      </c>
      <c r="F4145" s="3" t="n">
        <v>2394483</v>
      </c>
      <c r="G4145" s="3" t="n">
        <v>3</v>
      </c>
      <c r="H4145" s="3" t="n">
        <v>2196999.28</v>
      </c>
    </row>
    <row r="4146" customFormat="false" ht="15" hidden="false" customHeight="false" outlineLevel="0" collapsed="false">
      <c r="A4146" s="3" t="s">
        <v>200</v>
      </c>
      <c r="B4146" s="3" t="s">
        <v>26</v>
      </c>
      <c r="C4146" s="3" t="s">
        <v>8</v>
      </c>
      <c r="D4146" s="3" t="s">
        <v>28</v>
      </c>
      <c r="E4146" s="3" t="n">
        <v>193.01</v>
      </c>
      <c r="F4146" s="3" t="n">
        <v>7259393</v>
      </c>
      <c r="G4146" s="3" t="n">
        <v>2</v>
      </c>
      <c r="H4146" s="3" t="n">
        <v>913409.3</v>
      </c>
    </row>
    <row r="4147" customFormat="false" ht="15" hidden="false" customHeight="false" outlineLevel="0" collapsed="false">
      <c r="A4147" s="3" t="s">
        <v>201</v>
      </c>
      <c r="B4147" s="3" t="s">
        <v>26</v>
      </c>
      <c r="C4147" s="3" t="s">
        <v>8</v>
      </c>
      <c r="D4147" s="3" t="s">
        <v>28</v>
      </c>
      <c r="E4147" s="3" t="n">
        <v>192.23</v>
      </c>
      <c r="F4147" s="3" t="n">
        <v>1358282</v>
      </c>
      <c r="G4147" s="3" t="n">
        <v>2</v>
      </c>
      <c r="H4147" s="3" t="n">
        <v>1077682.44</v>
      </c>
    </row>
    <row r="4148" customFormat="false" ht="15" hidden="false" customHeight="false" outlineLevel="0" collapsed="false">
      <c r="A4148" s="3" t="s">
        <v>202</v>
      </c>
      <c r="B4148" s="3" t="s">
        <v>26</v>
      </c>
      <c r="C4148" s="3" t="s">
        <v>8</v>
      </c>
      <c r="D4148" s="3" t="s">
        <v>28</v>
      </c>
      <c r="E4148" s="3" t="n">
        <v>191.05</v>
      </c>
      <c r="F4148" s="3" t="n">
        <v>5231080</v>
      </c>
      <c r="G4148" s="3" t="n">
        <v>2</v>
      </c>
      <c r="H4148" s="3" t="n">
        <v>93888.36</v>
      </c>
    </row>
    <row r="4149" customFormat="false" ht="15" hidden="false" customHeight="false" outlineLevel="0" collapsed="false">
      <c r="A4149" s="3" t="s">
        <v>203</v>
      </c>
      <c r="B4149" s="3" t="s">
        <v>26</v>
      </c>
      <c r="C4149" s="3" t="s">
        <v>8</v>
      </c>
      <c r="D4149" s="3" t="s">
        <v>28</v>
      </c>
      <c r="E4149" s="3" t="n">
        <v>197.97</v>
      </c>
      <c r="F4149" s="3" t="n">
        <v>4381860</v>
      </c>
      <c r="G4149" s="3" t="n">
        <v>3</v>
      </c>
      <c r="H4149" s="3" t="n">
        <v>775995.93</v>
      </c>
    </row>
    <row r="4150" customFormat="false" ht="15" hidden="false" customHeight="false" outlineLevel="0" collapsed="false">
      <c r="A4150" s="3" t="s">
        <v>204</v>
      </c>
      <c r="B4150" s="3" t="s">
        <v>26</v>
      </c>
      <c r="C4150" s="3" t="s">
        <v>8</v>
      </c>
      <c r="D4150" s="3" t="s">
        <v>28</v>
      </c>
      <c r="E4150" s="3" t="n">
        <v>200</v>
      </c>
      <c r="F4150" s="3" t="n">
        <v>1695005</v>
      </c>
      <c r="G4150" s="3" t="n">
        <v>3</v>
      </c>
      <c r="H4150" s="3" t="n">
        <v>1346105.84</v>
      </c>
    </row>
    <row r="4151" customFormat="false" ht="15" hidden="false" customHeight="false" outlineLevel="0" collapsed="false">
      <c r="A4151" s="3" t="s">
        <v>205</v>
      </c>
      <c r="B4151" s="3" t="s">
        <v>26</v>
      </c>
      <c r="C4151" s="3" t="s">
        <v>8</v>
      </c>
      <c r="D4151" s="3" t="s">
        <v>28</v>
      </c>
      <c r="E4151" s="3" t="n">
        <v>201.37</v>
      </c>
      <c r="F4151" s="3" t="n">
        <v>6277956</v>
      </c>
      <c r="G4151" s="3" t="n">
        <v>2</v>
      </c>
      <c r="H4151" s="3" t="n">
        <v>1787558.1</v>
      </c>
    </row>
    <row r="4152" customFormat="false" ht="15" hidden="false" customHeight="false" outlineLevel="0" collapsed="false">
      <c r="A4152" s="3" t="s">
        <v>206</v>
      </c>
      <c r="B4152" s="3" t="s">
        <v>26</v>
      </c>
      <c r="C4152" s="3" t="s">
        <v>8</v>
      </c>
      <c r="D4152" s="3" t="s">
        <v>28</v>
      </c>
      <c r="E4152" s="3" t="n">
        <v>203.23</v>
      </c>
      <c r="F4152" s="3" t="n">
        <v>7598947</v>
      </c>
      <c r="G4152" s="3" t="n">
        <v>1</v>
      </c>
      <c r="H4152" s="3" t="n">
        <v>392108.4</v>
      </c>
    </row>
    <row r="4153" customFormat="false" ht="15" hidden="false" customHeight="false" outlineLevel="0" collapsed="false">
      <c r="A4153" s="3" t="s">
        <v>207</v>
      </c>
      <c r="B4153" s="3" t="s">
        <v>26</v>
      </c>
      <c r="C4153" s="3" t="s">
        <v>8</v>
      </c>
      <c r="D4153" s="3" t="s">
        <v>28</v>
      </c>
      <c r="E4153" s="3" t="n">
        <v>202.94</v>
      </c>
      <c r="F4153" s="3" t="n">
        <v>3041592</v>
      </c>
      <c r="G4153" s="3" t="n">
        <v>2</v>
      </c>
      <c r="H4153" s="3" t="n">
        <v>1074091.96</v>
      </c>
    </row>
    <row r="4154" customFormat="false" ht="15" hidden="false" customHeight="false" outlineLevel="0" collapsed="false">
      <c r="A4154" s="3" t="s">
        <v>208</v>
      </c>
      <c r="B4154" s="3" t="s">
        <v>26</v>
      </c>
      <c r="C4154" s="3" t="s">
        <v>8</v>
      </c>
      <c r="D4154" s="3" t="s">
        <v>28</v>
      </c>
      <c r="E4154" s="3" t="n">
        <v>202.42</v>
      </c>
      <c r="F4154" s="3" t="n">
        <v>2567075</v>
      </c>
      <c r="G4154" s="3" t="n">
        <v>0</v>
      </c>
      <c r="H4154" s="3" t="n">
        <v>0</v>
      </c>
    </row>
    <row r="4155" customFormat="false" ht="15" hidden="false" customHeight="false" outlineLevel="0" collapsed="false">
      <c r="A4155" s="3" t="s">
        <v>209</v>
      </c>
      <c r="B4155" s="3" t="s">
        <v>26</v>
      </c>
      <c r="C4155" s="3" t="s">
        <v>8</v>
      </c>
      <c r="D4155" s="3" t="s">
        <v>28</v>
      </c>
      <c r="E4155" s="3" t="n">
        <v>206.56</v>
      </c>
      <c r="F4155" s="3" t="n">
        <v>4998805</v>
      </c>
      <c r="G4155" s="3" t="n">
        <v>2</v>
      </c>
      <c r="H4155" s="3" t="n">
        <v>1803138.48</v>
      </c>
    </row>
    <row r="4156" customFormat="false" ht="15" hidden="false" customHeight="false" outlineLevel="0" collapsed="false">
      <c r="A4156" s="3" t="s">
        <v>210</v>
      </c>
      <c r="B4156" s="3" t="s">
        <v>26</v>
      </c>
      <c r="C4156" s="3" t="s">
        <v>8</v>
      </c>
      <c r="D4156" s="3" t="s">
        <v>28</v>
      </c>
      <c r="E4156" s="3" t="n">
        <v>208.77</v>
      </c>
      <c r="F4156" s="3" t="n">
        <v>4041858</v>
      </c>
      <c r="G4156" s="3" t="n">
        <v>1</v>
      </c>
      <c r="H4156" s="3" t="n">
        <v>595896.88</v>
      </c>
    </row>
    <row r="4157" customFormat="false" ht="15" hidden="false" customHeight="false" outlineLevel="0" collapsed="false">
      <c r="A4157" s="3" t="s">
        <v>211</v>
      </c>
      <c r="B4157" s="3" t="s">
        <v>26</v>
      </c>
      <c r="C4157" s="3" t="s">
        <v>8</v>
      </c>
      <c r="D4157" s="3" t="s">
        <v>28</v>
      </c>
      <c r="E4157" s="3" t="n">
        <v>208.35</v>
      </c>
      <c r="F4157" s="3" t="n">
        <v>5186753</v>
      </c>
      <c r="G4157" s="3" t="n">
        <v>2</v>
      </c>
      <c r="H4157" s="3" t="n">
        <v>697984.66</v>
      </c>
    </row>
    <row r="4158" customFormat="false" ht="15" hidden="false" customHeight="false" outlineLevel="0" collapsed="false">
      <c r="A4158" s="3" t="s">
        <v>212</v>
      </c>
      <c r="B4158" s="3" t="s">
        <v>26</v>
      </c>
      <c r="C4158" s="3" t="s">
        <v>8</v>
      </c>
      <c r="D4158" s="3" t="s">
        <v>28</v>
      </c>
      <c r="E4158" s="3" t="n">
        <v>208.86</v>
      </c>
      <c r="F4158" s="3" t="n">
        <v>7956990</v>
      </c>
      <c r="G4158" s="3" t="n">
        <v>3</v>
      </c>
      <c r="H4158" s="3" t="n">
        <v>1565203.71</v>
      </c>
    </row>
    <row r="4159" customFormat="false" ht="15" hidden="false" customHeight="false" outlineLevel="0" collapsed="false">
      <c r="A4159" s="3" t="s">
        <v>213</v>
      </c>
      <c r="B4159" s="3" t="s">
        <v>26</v>
      </c>
      <c r="C4159" s="3" t="s">
        <v>8</v>
      </c>
      <c r="D4159" s="3" t="s">
        <v>28</v>
      </c>
      <c r="E4159" s="3" t="n">
        <v>204.02</v>
      </c>
      <c r="F4159" s="3" t="n">
        <v>6523014</v>
      </c>
      <c r="G4159" s="3" t="n">
        <v>2</v>
      </c>
      <c r="H4159" s="3" t="n">
        <v>513387.08</v>
      </c>
    </row>
    <row r="4160" customFormat="false" ht="15" hidden="false" customHeight="false" outlineLevel="0" collapsed="false">
      <c r="A4160" s="3" t="s">
        <v>214</v>
      </c>
      <c r="B4160" s="3" t="s">
        <v>26</v>
      </c>
      <c r="C4160" s="3" t="s">
        <v>8</v>
      </c>
      <c r="D4160" s="3" t="s">
        <v>28</v>
      </c>
      <c r="E4160" s="3" t="n">
        <v>206.72</v>
      </c>
      <c r="F4160" s="3" t="n">
        <v>3005059</v>
      </c>
      <c r="G4160" s="3" t="n">
        <v>2</v>
      </c>
      <c r="H4160" s="3" t="n">
        <v>1685728.12</v>
      </c>
    </row>
    <row r="4161" customFormat="false" ht="15" hidden="false" customHeight="false" outlineLevel="0" collapsed="false">
      <c r="A4161" s="3" t="s">
        <v>215</v>
      </c>
      <c r="B4161" s="3" t="s">
        <v>26</v>
      </c>
      <c r="C4161" s="3" t="s">
        <v>8</v>
      </c>
      <c r="D4161" s="3" t="s">
        <v>28</v>
      </c>
      <c r="E4161" s="3" t="n">
        <v>199.97</v>
      </c>
      <c r="F4161" s="3" t="n">
        <v>6018385</v>
      </c>
      <c r="G4161" s="3" t="n">
        <v>3</v>
      </c>
      <c r="H4161" s="3" t="n">
        <v>1132688.13</v>
      </c>
    </row>
    <row r="4162" customFormat="false" ht="15" hidden="false" customHeight="false" outlineLevel="0" collapsed="false">
      <c r="A4162" s="3" t="s">
        <v>216</v>
      </c>
      <c r="B4162" s="3" t="s">
        <v>26</v>
      </c>
      <c r="C4162" s="3" t="s">
        <v>8</v>
      </c>
      <c r="D4162" s="3" t="s">
        <v>28</v>
      </c>
      <c r="E4162" s="3" t="n">
        <v>199.15</v>
      </c>
      <c r="F4162" s="3" t="n">
        <v>2736924</v>
      </c>
      <c r="G4162" s="3" t="n">
        <v>2</v>
      </c>
      <c r="H4162" s="3" t="n">
        <v>799617.52</v>
      </c>
    </row>
    <row r="4163" customFormat="false" ht="15" hidden="false" customHeight="false" outlineLevel="0" collapsed="false">
      <c r="A4163" s="3" t="s">
        <v>217</v>
      </c>
      <c r="B4163" s="3" t="s">
        <v>26</v>
      </c>
      <c r="C4163" s="3" t="s">
        <v>8</v>
      </c>
      <c r="D4163" s="3" t="s">
        <v>28</v>
      </c>
      <c r="E4163" s="3" t="n">
        <v>197.34</v>
      </c>
      <c r="F4163" s="3" t="n">
        <v>7445251</v>
      </c>
      <c r="G4163" s="3" t="n">
        <v>1</v>
      </c>
      <c r="H4163" s="3" t="n">
        <v>105571.55</v>
      </c>
    </row>
    <row r="4164" customFormat="false" ht="15" hidden="false" customHeight="false" outlineLevel="0" collapsed="false">
      <c r="A4164" s="3" t="s">
        <v>218</v>
      </c>
      <c r="B4164" s="3" t="s">
        <v>26</v>
      </c>
      <c r="C4164" s="3" t="s">
        <v>8</v>
      </c>
      <c r="D4164" s="3" t="s">
        <v>28</v>
      </c>
      <c r="E4164" s="3" t="n">
        <v>194.56</v>
      </c>
      <c r="F4164" s="3" t="n">
        <v>1869797</v>
      </c>
      <c r="G4164" s="3" t="n">
        <v>1</v>
      </c>
      <c r="H4164" s="3" t="n">
        <v>87963.54</v>
      </c>
    </row>
    <row r="4165" customFormat="false" ht="15" hidden="false" customHeight="false" outlineLevel="0" collapsed="false">
      <c r="A4165" s="3" t="s">
        <v>219</v>
      </c>
      <c r="B4165" s="3" t="s">
        <v>26</v>
      </c>
      <c r="C4165" s="3" t="s">
        <v>8</v>
      </c>
      <c r="D4165" s="3" t="s">
        <v>28</v>
      </c>
      <c r="E4165" s="3" t="n">
        <v>198.48</v>
      </c>
      <c r="F4165" s="3" t="n">
        <v>2374441</v>
      </c>
      <c r="G4165" s="3" t="n">
        <v>2</v>
      </c>
      <c r="H4165" s="3" t="n">
        <v>675470.98</v>
      </c>
    </row>
    <row r="4166" customFormat="false" ht="15" hidden="false" customHeight="false" outlineLevel="0" collapsed="false">
      <c r="A4166" s="3" t="s">
        <v>220</v>
      </c>
      <c r="B4166" s="3" t="s">
        <v>26</v>
      </c>
      <c r="C4166" s="3" t="s">
        <v>8</v>
      </c>
      <c r="D4166" s="3" t="s">
        <v>28</v>
      </c>
      <c r="E4166" s="3" t="n">
        <v>196.08</v>
      </c>
      <c r="F4166" s="3" t="n">
        <v>7387181</v>
      </c>
      <c r="G4166" s="3" t="n">
        <v>3</v>
      </c>
      <c r="H4166" s="3" t="n">
        <v>716521.62</v>
      </c>
    </row>
    <row r="4167" customFormat="false" ht="15" hidden="false" customHeight="false" outlineLevel="0" collapsed="false">
      <c r="A4167" s="3" t="s">
        <v>221</v>
      </c>
      <c r="B4167" s="3" t="s">
        <v>26</v>
      </c>
      <c r="C4167" s="3" t="s">
        <v>8</v>
      </c>
      <c r="D4167" s="3" t="s">
        <v>28</v>
      </c>
      <c r="E4167" s="3" t="n">
        <v>195.24</v>
      </c>
      <c r="F4167" s="3" t="n">
        <v>815214</v>
      </c>
      <c r="G4167" s="3" t="n">
        <v>1</v>
      </c>
      <c r="H4167" s="3" t="n">
        <v>60937.97</v>
      </c>
    </row>
    <row r="4168" customFormat="false" ht="15" hidden="false" customHeight="false" outlineLevel="0" collapsed="false">
      <c r="A4168" s="3" t="s">
        <v>222</v>
      </c>
      <c r="B4168" s="3" t="s">
        <v>26</v>
      </c>
      <c r="C4168" s="3" t="s">
        <v>8</v>
      </c>
      <c r="D4168" s="3" t="s">
        <v>28</v>
      </c>
      <c r="E4168" s="3" t="n">
        <v>198.61</v>
      </c>
      <c r="F4168" s="3" t="n">
        <v>4259241</v>
      </c>
      <c r="G4168" s="3" t="n">
        <v>3</v>
      </c>
      <c r="H4168" s="3" t="n">
        <v>1233452.73</v>
      </c>
    </row>
    <row r="4169" customFormat="false" ht="15" hidden="false" customHeight="false" outlineLevel="0" collapsed="false">
      <c r="A4169" s="3" t="s">
        <v>223</v>
      </c>
      <c r="B4169" s="3" t="s">
        <v>26</v>
      </c>
      <c r="C4169" s="3" t="s">
        <v>8</v>
      </c>
      <c r="D4169" s="3" t="s">
        <v>28</v>
      </c>
      <c r="E4169" s="3" t="n">
        <v>202.58</v>
      </c>
      <c r="F4169" s="3" t="n">
        <v>5597522</v>
      </c>
      <c r="G4169" s="3" t="n">
        <v>4</v>
      </c>
      <c r="H4169" s="3" t="n">
        <v>2212093.22</v>
      </c>
    </row>
    <row r="4170" customFormat="false" ht="15" hidden="false" customHeight="false" outlineLevel="0" collapsed="false">
      <c r="A4170" s="3" t="s">
        <v>224</v>
      </c>
      <c r="B4170" s="3" t="s">
        <v>26</v>
      </c>
      <c r="C4170" s="3" t="s">
        <v>8</v>
      </c>
      <c r="D4170" s="3" t="s">
        <v>28</v>
      </c>
      <c r="E4170" s="3" t="n">
        <v>204.83</v>
      </c>
      <c r="F4170" s="3" t="n">
        <v>2539829</v>
      </c>
      <c r="G4170" s="3" t="n">
        <v>4</v>
      </c>
      <c r="H4170" s="3" t="n">
        <v>2181802.67</v>
      </c>
    </row>
    <row r="4171" customFormat="false" ht="15" hidden="false" customHeight="false" outlineLevel="0" collapsed="false">
      <c r="A4171" s="3" t="s">
        <v>225</v>
      </c>
      <c r="B4171" s="3" t="s">
        <v>26</v>
      </c>
      <c r="C4171" s="3" t="s">
        <v>8</v>
      </c>
      <c r="D4171" s="3" t="s">
        <v>28</v>
      </c>
      <c r="E4171" s="3" t="n">
        <v>208.08</v>
      </c>
      <c r="F4171" s="3" t="n">
        <v>3888270</v>
      </c>
      <c r="G4171" s="3" t="n">
        <v>0</v>
      </c>
      <c r="H4171" s="3" t="n">
        <v>0</v>
      </c>
    </row>
    <row r="4172" customFormat="false" ht="15" hidden="false" customHeight="false" outlineLevel="0" collapsed="false">
      <c r="A4172" s="3" t="s">
        <v>226</v>
      </c>
      <c r="B4172" s="3" t="s">
        <v>26</v>
      </c>
      <c r="C4172" s="3" t="s">
        <v>8</v>
      </c>
      <c r="D4172" s="3" t="s">
        <v>28</v>
      </c>
      <c r="E4172" s="3" t="n">
        <v>205.06</v>
      </c>
      <c r="F4172" s="3" t="n">
        <v>5842251</v>
      </c>
      <c r="G4172" s="3" t="n">
        <v>0</v>
      </c>
      <c r="H4172" s="3" t="n">
        <v>0</v>
      </c>
    </row>
    <row r="4173" customFormat="false" ht="15" hidden="false" customHeight="false" outlineLevel="0" collapsed="false">
      <c r="A4173" s="3" t="s">
        <v>227</v>
      </c>
      <c r="B4173" s="3" t="s">
        <v>26</v>
      </c>
      <c r="C4173" s="3" t="s">
        <v>8</v>
      </c>
      <c r="D4173" s="3" t="s">
        <v>28</v>
      </c>
      <c r="E4173" s="3" t="n">
        <v>193.46</v>
      </c>
      <c r="F4173" s="3" t="n">
        <v>3524241</v>
      </c>
      <c r="G4173" s="3" t="n">
        <v>3</v>
      </c>
      <c r="H4173" s="3" t="n">
        <v>1325618.01</v>
      </c>
    </row>
    <row r="4174" customFormat="false" ht="15" hidden="false" customHeight="false" outlineLevel="0" collapsed="false">
      <c r="A4174" s="3" t="s">
        <v>228</v>
      </c>
      <c r="B4174" s="3" t="s">
        <v>26</v>
      </c>
      <c r="C4174" s="3" t="s">
        <v>8</v>
      </c>
      <c r="D4174" s="3" t="s">
        <v>28</v>
      </c>
      <c r="E4174" s="3" t="n">
        <v>200.44</v>
      </c>
      <c r="F4174" s="3" t="n">
        <v>3558144</v>
      </c>
      <c r="G4174" s="3" t="n">
        <v>3</v>
      </c>
      <c r="H4174" s="3" t="n">
        <v>1383105.36</v>
      </c>
    </row>
    <row r="4175" customFormat="false" ht="15" hidden="false" customHeight="false" outlineLevel="0" collapsed="false">
      <c r="A4175" s="3" t="s">
        <v>229</v>
      </c>
      <c r="B4175" s="3" t="s">
        <v>26</v>
      </c>
      <c r="C4175" s="3" t="s">
        <v>8</v>
      </c>
      <c r="D4175" s="3" t="s">
        <v>28</v>
      </c>
      <c r="E4175" s="3" t="n">
        <v>198.91</v>
      </c>
      <c r="F4175" s="3" t="n">
        <v>7335282</v>
      </c>
      <c r="G4175" s="3" t="n">
        <v>3</v>
      </c>
      <c r="H4175" s="3" t="n">
        <v>1476569.45</v>
      </c>
    </row>
    <row r="4176" customFormat="false" ht="15" hidden="false" customHeight="false" outlineLevel="0" collapsed="false">
      <c r="A4176" s="3" t="s">
        <v>230</v>
      </c>
      <c r="B4176" s="3" t="s">
        <v>26</v>
      </c>
      <c r="C4176" s="3" t="s">
        <v>8</v>
      </c>
      <c r="D4176" s="3" t="s">
        <v>28</v>
      </c>
      <c r="E4176" s="3" t="n">
        <v>198.04</v>
      </c>
      <c r="F4176" s="3" t="n">
        <v>878732</v>
      </c>
      <c r="G4176" s="3" t="n">
        <v>2</v>
      </c>
      <c r="H4176" s="3" t="n">
        <v>207831.25</v>
      </c>
    </row>
    <row r="4177" customFormat="false" ht="15" hidden="false" customHeight="false" outlineLevel="0" collapsed="false">
      <c r="A4177" s="3" t="s">
        <v>231</v>
      </c>
      <c r="B4177" s="3" t="s">
        <v>26</v>
      </c>
      <c r="C4177" s="3" t="s">
        <v>8</v>
      </c>
      <c r="D4177" s="3" t="s">
        <v>28</v>
      </c>
      <c r="E4177" s="3" t="n">
        <v>197.93</v>
      </c>
      <c r="F4177" s="3" t="n">
        <v>5149119</v>
      </c>
      <c r="G4177" s="3" t="n">
        <v>0</v>
      </c>
      <c r="H4177" s="3" t="n">
        <v>0</v>
      </c>
    </row>
    <row r="4178" customFormat="false" ht="15" hidden="false" customHeight="false" outlineLevel="0" collapsed="false">
      <c r="A4178" s="3" t="s">
        <v>232</v>
      </c>
      <c r="B4178" s="3" t="s">
        <v>26</v>
      </c>
      <c r="C4178" s="3" t="s">
        <v>8</v>
      </c>
      <c r="D4178" s="3" t="s">
        <v>28</v>
      </c>
      <c r="E4178" s="3" t="n">
        <v>202.87</v>
      </c>
      <c r="F4178" s="3" t="n">
        <v>3902786</v>
      </c>
      <c r="G4178" s="3" t="n">
        <v>3</v>
      </c>
      <c r="H4178" s="3" t="n">
        <v>1406081.57</v>
      </c>
    </row>
    <row r="4179" customFormat="false" ht="15" hidden="false" customHeight="false" outlineLevel="0" collapsed="false">
      <c r="A4179" s="3" t="s">
        <v>233</v>
      </c>
      <c r="B4179" s="3" t="s">
        <v>26</v>
      </c>
      <c r="C4179" s="3" t="s">
        <v>8</v>
      </c>
      <c r="D4179" s="3" t="s">
        <v>28</v>
      </c>
      <c r="E4179" s="3" t="n">
        <v>207.36</v>
      </c>
      <c r="F4179" s="3" t="n">
        <v>7889500</v>
      </c>
      <c r="G4179" s="3" t="n">
        <v>1</v>
      </c>
      <c r="H4179" s="3" t="n">
        <v>717670.8</v>
      </c>
    </row>
    <row r="4180" customFormat="false" ht="15" hidden="false" customHeight="false" outlineLevel="0" collapsed="false">
      <c r="A4180" s="3" t="s">
        <v>234</v>
      </c>
      <c r="B4180" s="3" t="s">
        <v>26</v>
      </c>
      <c r="C4180" s="3" t="s">
        <v>8</v>
      </c>
      <c r="D4180" s="3" t="s">
        <v>28</v>
      </c>
      <c r="E4180" s="3" t="n">
        <v>205.39</v>
      </c>
      <c r="F4180" s="3" t="n">
        <v>1657399</v>
      </c>
      <c r="G4180" s="3" t="n">
        <v>3</v>
      </c>
      <c r="H4180" s="3" t="n">
        <v>1264318.67</v>
      </c>
    </row>
    <row r="4181" customFormat="false" ht="15" hidden="false" customHeight="false" outlineLevel="0" collapsed="false">
      <c r="A4181" s="3" t="s">
        <v>235</v>
      </c>
      <c r="B4181" s="3" t="s">
        <v>26</v>
      </c>
      <c r="C4181" s="3" t="s">
        <v>8</v>
      </c>
      <c r="D4181" s="3" t="s">
        <v>28</v>
      </c>
      <c r="E4181" s="3" t="n">
        <v>209.81</v>
      </c>
      <c r="F4181" s="3" t="n">
        <v>6136217</v>
      </c>
      <c r="G4181" s="3" t="n">
        <v>1</v>
      </c>
      <c r="H4181" s="3" t="n">
        <v>228215.65</v>
      </c>
    </row>
    <row r="4182" customFormat="false" ht="15" hidden="false" customHeight="false" outlineLevel="0" collapsed="false">
      <c r="A4182" s="3" t="s">
        <v>236</v>
      </c>
      <c r="B4182" s="3" t="s">
        <v>26</v>
      </c>
      <c r="C4182" s="3" t="s">
        <v>8</v>
      </c>
      <c r="D4182" s="3" t="s">
        <v>28</v>
      </c>
      <c r="E4182" s="3" t="n">
        <v>207.29</v>
      </c>
      <c r="F4182" s="3" t="n">
        <v>4360759</v>
      </c>
      <c r="G4182" s="3" t="n">
        <v>3</v>
      </c>
      <c r="H4182" s="3" t="n">
        <v>1093949.48</v>
      </c>
    </row>
    <row r="4183" customFormat="false" ht="15" hidden="false" customHeight="false" outlineLevel="0" collapsed="false">
      <c r="A4183" s="3" t="s">
        <v>237</v>
      </c>
      <c r="B4183" s="3" t="s">
        <v>26</v>
      </c>
      <c r="C4183" s="3" t="s">
        <v>8</v>
      </c>
      <c r="D4183" s="3" t="s">
        <v>28</v>
      </c>
      <c r="E4183" s="3" t="n">
        <v>206.37</v>
      </c>
      <c r="F4183" s="3" t="n">
        <v>2758309</v>
      </c>
      <c r="G4183" s="3" t="n">
        <v>2</v>
      </c>
      <c r="H4183" s="3" t="n">
        <v>589906.2</v>
      </c>
    </row>
    <row r="4184" customFormat="false" ht="15" hidden="false" customHeight="false" outlineLevel="0" collapsed="false">
      <c r="A4184" s="3" t="s">
        <v>238</v>
      </c>
      <c r="B4184" s="3" t="s">
        <v>26</v>
      </c>
      <c r="C4184" s="3" t="s">
        <v>8</v>
      </c>
      <c r="D4184" s="3" t="s">
        <v>28</v>
      </c>
      <c r="E4184" s="3" t="n">
        <v>202.53</v>
      </c>
      <c r="F4184" s="3" t="n">
        <v>7606453</v>
      </c>
      <c r="G4184" s="3" t="n">
        <v>1</v>
      </c>
      <c r="H4184" s="3" t="n">
        <v>893517.96</v>
      </c>
    </row>
    <row r="4185" customFormat="false" ht="15" hidden="false" customHeight="false" outlineLevel="0" collapsed="false">
      <c r="A4185" s="3" t="s">
        <v>239</v>
      </c>
      <c r="B4185" s="3" t="s">
        <v>26</v>
      </c>
      <c r="C4185" s="3" t="s">
        <v>8</v>
      </c>
      <c r="D4185" s="3" t="s">
        <v>28</v>
      </c>
      <c r="E4185" s="3" t="n">
        <v>205.36</v>
      </c>
      <c r="F4185" s="3" t="n">
        <v>4459101</v>
      </c>
      <c r="G4185" s="3" t="n">
        <v>4</v>
      </c>
      <c r="H4185" s="3" t="n">
        <v>1886023.7</v>
      </c>
    </row>
    <row r="4186" customFormat="false" ht="15" hidden="false" customHeight="false" outlineLevel="0" collapsed="false">
      <c r="A4186" s="3" t="s">
        <v>240</v>
      </c>
      <c r="B4186" s="3" t="s">
        <v>26</v>
      </c>
      <c r="C4186" s="3" t="s">
        <v>8</v>
      </c>
      <c r="D4186" s="3" t="s">
        <v>28</v>
      </c>
      <c r="E4186" s="3" t="n">
        <v>198.11</v>
      </c>
      <c r="F4186" s="3" t="n">
        <v>7932815</v>
      </c>
      <c r="G4186" s="3" t="n">
        <v>1</v>
      </c>
      <c r="H4186" s="3" t="n">
        <v>939977.5</v>
      </c>
    </row>
    <row r="4187" customFormat="false" ht="15" hidden="false" customHeight="false" outlineLevel="0" collapsed="false">
      <c r="A4187" s="3" t="s">
        <v>241</v>
      </c>
      <c r="B4187" s="3" t="s">
        <v>26</v>
      </c>
      <c r="C4187" s="3" t="s">
        <v>8</v>
      </c>
      <c r="D4187" s="3" t="s">
        <v>28</v>
      </c>
      <c r="E4187" s="3" t="n">
        <v>197.49</v>
      </c>
      <c r="F4187" s="3" t="n">
        <v>7841665</v>
      </c>
      <c r="G4187" s="3" t="n">
        <v>1</v>
      </c>
      <c r="H4187" s="3" t="n">
        <v>693628.46</v>
      </c>
    </row>
    <row r="4188" customFormat="false" ht="15" hidden="false" customHeight="false" outlineLevel="0" collapsed="false">
      <c r="A4188" s="3" t="s">
        <v>242</v>
      </c>
      <c r="B4188" s="3" t="s">
        <v>26</v>
      </c>
      <c r="C4188" s="3" t="s">
        <v>8</v>
      </c>
      <c r="D4188" s="3" t="s">
        <v>28</v>
      </c>
      <c r="E4188" s="3" t="n">
        <v>198.09</v>
      </c>
      <c r="F4188" s="3" t="n">
        <v>5127047</v>
      </c>
      <c r="G4188" s="3" t="n">
        <v>0</v>
      </c>
      <c r="H4188" s="3" t="n">
        <v>0</v>
      </c>
    </row>
    <row r="4189" customFormat="false" ht="15" hidden="false" customHeight="false" outlineLevel="0" collapsed="false">
      <c r="A4189" s="3" t="s">
        <v>243</v>
      </c>
      <c r="B4189" s="3" t="s">
        <v>26</v>
      </c>
      <c r="C4189" s="3" t="s">
        <v>8</v>
      </c>
      <c r="D4189" s="3" t="s">
        <v>28</v>
      </c>
      <c r="E4189" s="3" t="n">
        <v>198.15</v>
      </c>
      <c r="F4189" s="3" t="n">
        <v>6896803</v>
      </c>
      <c r="G4189" s="3" t="n">
        <v>1</v>
      </c>
      <c r="H4189" s="3" t="n">
        <v>326073</v>
      </c>
    </row>
    <row r="4190" customFormat="false" ht="15" hidden="false" customHeight="false" outlineLevel="0" collapsed="false">
      <c r="A4190" s="3" t="s">
        <v>244</v>
      </c>
      <c r="B4190" s="3" t="s">
        <v>26</v>
      </c>
      <c r="C4190" s="3" t="s">
        <v>8</v>
      </c>
      <c r="D4190" s="3" t="s">
        <v>28</v>
      </c>
      <c r="E4190" s="3" t="n">
        <v>196.91</v>
      </c>
      <c r="F4190" s="3" t="n">
        <v>2132953</v>
      </c>
      <c r="G4190" s="3" t="n">
        <v>1</v>
      </c>
      <c r="H4190" s="3" t="n">
        <v>156652.8</v>
      </c>
    </row>
    <row r="4191" customFormat="false" ht="15" hidden="false" customHeight="false" outlineLevel="0" collapsed="false">
      <c r="A4191" s="3" t="s">
        <v>245</v>
      </c>
      <c r="B4191" s="3" t="s">
        <v>26</v>
      </c>
      <c r="C4191" s="3" t="s">
        <v>8</v>
      </c>
      <c r="D4191" s="3" t="s">
        <v>28</v>
      </c>
      <c r="E4191" s="3" t="n">
        <v>198.77</v>
      </c>
      <c r="F4191" s="3" t="n">
        <v>5266758</v>
      </c>
      <c r="G4191" s="3" t="n">
        <v>0</v>
      </c>
      <c r="H4191" s="3" t="n">
        <v>0</v>
      </c>
    </row>
    <row r="4192" customFormat="false" ht="15" hidden="false" customHeight="false" outlineLevel="0" collapsed="false">
      <c r="A4192" s="3" t="s">
        <v>246</v>
      </c>
      <c r="B4192" s="3" t="s">
        <v>26</v>
      </c>
      <c r="C4192" s="3" t="s">
        <v>8</v>
      </c>
      <c r="D4192" s="3" t="s">
        <v>28</v>
      </c>
      <c r="E4192" s="3" t="n">
        <v>200.5</v>
      </c>
      <c r="F4192" s="3" t="n">
        <v>4551096</v>
      </c>
      <c r="G4192" s="3" t="n">
        <v>1</v>
      </c>
      <c r="H4192" s="3" t="n">
        <v>730015.02</v>
      </c>
    </row>
    <row r="4193" customFormat="false" ht="15" hidden="false" customHeight="false" outlineLevel="0" collapsed="false">
      <c r="A4193" s="3" t="s">
        <v>247</v>
      </c>
      <c r="B4193" s="3" t="s">
        <v>26</v>
      </c>
      <c r="C4193" s="3" t="s">
        <v>8</v>
      </c>
      <c r="D4193" s="3" t="s">
        <v>28</v>
      </c>
      <c r="E4193" s="3" t="n">
        <v>196.39</v>
      </c>
      <c r="F4193" s="3" t="n">
        <v>7548662</v>
      </c>
      <c r="G4193" s="3" t="n">
        <v>2</v>
      </c>
      <c r="H4193" s="3" t="n">
        <v>1320698.88</v>
      </c>
    </row>
    <row r="4194" customFormat="false" ht="15" hidden="false" customHeight="false" outlineLevel="0" collapsed="false">
      <c r="A4194" s="3" t="s">
        <v>248</v>
      </c>
      <c r="B4194" s="3" t="s">
        <v>26</v>
      </c>
      <c r="C4194" s="3" t="s">
        <v>8</v>
      </c>
      <c r="D4194" s="3" t="s">
        <v>28</v>
      </c>
      <c r="E4194" s="3" t="n">
        <v>191.21</v>
      </c>
      <c r="F4194" s="3" t="n">
        <v>7772157</v>
      </c>
      <c r="G4194" s="3" t="n">
        <v>2</v>
      </c>
      <c r="H4194" s="3" t="n">
        <v>809107.06</v>
      </c>
    </row>
    <row r="4195" customFormat="false" ht="15" hidden="false" customHeight="false" outlineLevel="0" collapsed="false">
      <c r="A4195" s="3" t="s">
        <v>249</v>
      </c>
      <c r="B4195" s="3" t="s">
        <v>26</v>
      </c>
      <c r="C4195" s="3" t="s">
        <v>8</v>
      </c>
      <c r="D4195" s="3" t="s">
        <v>28</v>
      </c>
      <c r="E4195" s="3" t="n">
        <v>190.61</v>
      </c>
      <c r="F4195" s="3" t="n">
        <v>4776707</v>
      </c>
      <c r="G4195" s="3" t="n">
        <v>3</v>
      </c>
      <c r="H4195" s="3" t="n">
        <v>1819979.7</v>
      </c>
    </row>
    <row r="4196" customFormat="false" ht="15" hidden="false" customHeight="false" outlineLevel="0" collapsed="false">
      <c r="A4196" s="3" t="s">
        <v>250</v>
      </c>
      <c r="B4196" s="3" t="s">
        <v>26</v>
      </c>
      <c r="C4196" s="3" t="s">
        <v>8</v>
      </c>
      <c r="D4196" s="3" t="s">
        <v>28</v>
      </c>
      <c r="E4196" s="3" t="n">
        <v>189.77</v>
      </c>
      <c r="F4196" s="3" t="n">
        <v>6502997</v>
      </c>
      <c r="G4196" s="3" t="n">
        <v>3</v>
      </c>
      <c r="H4196" s="3" t="n">
        <v>1658271.52</v>
      </c>
    </row>
    <row r="4197" customFormat="false" ht="15" hidden="false" customHeight="false" outlineLevel="0" collapsed="false">
      <c r="A4197" s="3" t="s">
        <v>251</v>
      </c>
      <c r="B4197" s="3" t="s">
        <v>26</v>
      </c>
      <c r="C4197" s="3" t="s">
        <v>8</v>
      </c>
      <c r="D4197" s="3" t="s">
        <v>28</v>
      </c>
      <c r="E4197" s="3" t="n">
        <v>187.95</v>
      </c>
      <c r="F4197" s="3" t="n">
        <v>4762887</v>
      </c>
      <c r="G4197" s="3" t="n">
        <v>5</v>
      </c>
      <c r="H4197" s="3" t="n">
        <v>3065049.01</v>
      </c>
    </row>
    <row r="4198" customFormat="false" ht="15" hidden="false" customHeight="false" outlineLevel="0" collapsed="false">
      <c r="A4198" s="3" t="s">
        <v>252</v>
      </c>
      <c r="B4198" s="3" t="s">
        <v>26</v>
      </c>
      <c r="C4198" s="3" t="s">
        <v>8</v>
      </c>
      <c r="D4198" s="3" t="s">
        <v>28</v>
      </c>
      <c r="E4198" s="3" t="n">
        <v>186.21</v>
      </c>
      <c r="F4198" s="3" t="n">
        <v>7842477</v>
      </c>
      <c r="G4198" s="3" t="n">
        <v>5</v>
      </c>
      <c r="H4198" s="3" t="n">
        <v>1926373.39</v>
      </c>
    </row>
    <row r="4199" customFormat="false" ht="15" hidden="false" customHeight="false" outlineLevel="0" collapsed="false">
      <c r="A4199" s="3" t="s">
        <v>253</v>
      </c>
      <c r="B4199" s="3" t="s">
        <v>26</v>
      </c>
      <c r="C4199" s="3" t="s">
        <v>8</v>
      </c>
      <c r="D4199" s="3" t="s">
        <v>28</v>
      </c>
      <c r="E4199" s="3" t="n">
        <v>196.01</v>
      </c>
      <c r="F4199" s="3" t="n">
        <v>1138812</v>
      </c>
      <c r="G4199" s="3" t="n">
        <v>3</v>
      </c>
      <c r="H4199" s="3" t="n">
        <v>1844900.47</v>
      </c>
    </row>
    <row r="4200" customFormat="false" ht="15" hidden="false" customHeight="false" outlineLevel="0" collapsed="false">
      <c r="A4200" s="3" t="s">
        <v>254</v>
      </c>
      <c r="B4200" s="3" t="s">
        <v>26</v>
      </c>
      <c r="C4200" s="3" t="s">
        <v>8</v>
      </c>
      <c r="D4200" s="3" t="s">
        <v>28</v>
      </c>
      <c r="E4200" s="3" t="n">
        <v>198.32</v>
      </c>
      <c r="F4200" s="3" t="n">
        <v>3864274</v>
      </c>
      <c r="G4200" s="3" t="n">
        <v>1</v>
      </c>
      <c r="H4200" s="3" t="n">
        <v>77216.1</v>
      </c>
    </row>
    <row r="4201" customFormat="false" ht="15" hidden="false" customHeight="false" outlineLevel="0" collapsed="false">
      <c r="A4201" s="3" t="s">
        <v>255</v>
      </c>
      <c r="B4201" s="3" t="s">
        <v>26</v>
      </c>
      <c r="C4201" s="3" t="s">
        <v>8</v>
      </c>
      <c r="D4201" s="3" t="s">
        <v>28</v>
      </c>
      <c r="E4201" s="3" t="n">
        <v>197.03</v>
      </c>
      <c r="F4201" s="3" t="n">
        <v>1647013</v>
      </c>
      <c r="G4201" s="3" t="n">
        <v>2</v>
      </c>
      <c r="H4201" s="3" t="n">
        <v>442972.54</v>
      </c>
    </row>
    <row r="4202" customFormat="false" ht="15" hidden="false" customHeight="false" outlineLevel="0" collapsed="false">
      <c r="A4202" s="3" t="s">
        <v>256</v>
      </c>
      <c r="B4202" s="3" t="s">
        <v>26</v>
      </c>
      <c r="C4202" s="3" t="s">
        <v>8</v>
      </c>
      <c r="D4202" s="3" t="s">
        <v>28</v>
      </c>
      <c r="E4202" s="3" t="n">
        <v>198.01</v>
      </c>
      <c r="F4202" s="3" t="n">
        <v>6284330</v>
      </c>
      <c r="G4202" s="3" t="n">
        <v>3</v>
      </c>
      <c r="H4202" s="3" t="n">
        <v>410528.32</v>
      </c>
    </row>
    <row r="4203" customFormat="false" ht="15" hidden="false" customHeight="false" outlineLevel="0" collapsed="false">
      <c r="A4203" s="3" t="s">
        <v>257</v>
      </c>
      <c r="B4203" s="3" t="s">
        <v>26</v>
      </c>
      <c r="C4203" s="3" t="s">
        <v>8</v>
      </c>
      <c r="D4203" s="3" t="s">
        <v>28</v>
      </c>
      <c r="E4203" s="3" t="n">
        <v>198.35</v>
      </c>
      <c r="F4203" s="3" t="n">
        <v>1403869</v>
      </c>
      <c r="G4203" s="3" t="n">
        <v>4</v>
      </c>
      <c r="H4203" s="3" t="n">
        <v>1309652.14</v>
      </c>
    </row>
    <row r="4204" customFormat="false" ht="15" hidden="false" customHeight="false" outlineLevel="0" collapsed="false">
      <c r="A4204" s="3" t="s">
        <v>258</v>
      </c>
      <c r="B4204" s="3" t="s">
        <v>26</v>
      </c>
      <c r="C4204" s="3" t="s">
        <v>8</v>
      </c>
      <c r="D4204" s="3" t="s">
        <v>28</v>
      </c>
      <c r="E4204" s="3" t="n">
        <v>198.11</v>
      </c>
      <c r="F4204" s="3" t="n">
        <v>1956283</v>
      </c>
      <c r="G4204" s="3" t="n">
        <v>2</v>
      </c>
      <c r="H4204" s="3" t="n">
        <v>1854272.03</v>
      </c>
    </row>
    <row r="4205" customFormat="false" ht="15" hidden="false" customHeight="false" outlineLevel="0" collapsed="false">
      <c r="A4205" s="3" t="s">
        <v>259</v>
      </c>
      <c r="B4205" s="3" t="s">
        <v>26</v>
      </c>
      <c r="C4205" s="3" t="s">
        <v>8</v>
      </c>
      <c r="D4205" s="3" t="s">
        <v>28</v>
      </c>
      <c r="E4205" s="3" t="n">
        <v>196.54</v>
      </c>
      <c r="F4205" s="3" t="n">
        <v>4219010</v>
      </c>
      <c r="G4205" s="3" t="n">
        <v>3</v>
      </c>
      <c r="H4205" s="3" t="n">
        <v>1344590.99</v>
      </c>
    </row>
    <row r="4206" customFormat="false" ht="15" hidden="false" customHeight="false" outlineLevel="0" collapsed="false">
      <c r="A4206" s="3" t="s">
        <v>260</v>
      </c>
      <c r="B4206" s="3" t="s">
        <v>26</v>
      </c>
      <c r="C4206" s="3" t="s">
        <v>8</v>
      </c>
      <c r="D4206" s="3" t="s">
        <v>28</v>
      </c>
      <c r="E4206" s="3" t="n">
        <v>194.03</v>
      </c>
      <c r="F4206" s="3" t="n">
        <v>3122088</v>
      </c>
      <c r="G4206" s="3" t="n">
        <v>1</v>
      </c>
      <c r="H4206" s="3" t="n">
        <v>628105.08</v>
      </c>
    </row>
    <row r="4207" customFormat="false" ht="15" hidden="false" customHeight="false" outlineLevel="0" collapsed="false">
      <c r="A4207" s="3" t="s">
        <v>261</v>
      </c>
      <c r="B4207" s="3" t="s">
        <v>26</v>
      </c>
      <c r="C4207" s="3" t="s">
        <v>8</v>
      </c>
      <c r="D4207" s="3" t="s">
        <v>28</v>
      </c>
      <c r="E4207" s="3" t="n">
        <v>194.34</v>
      </c>
      <c r="F4207" s="3" t="n">
        <v>1599595</v>
      </c>
      <c r="G4207" s="3" t="n">
        <v>2</v>
      </c>
      <c r="H4207" s="3" t="n">
        <v>1201648.71</v>
      </c>
    </row>
    <row r="4208" customFormat="false" ht="15" hidden="false" customHeight="false" outlineLevel="0" collapsed="false">
      <c r="A4208" s="3" t="s">
        <v>262</v>
      </c>
      <c r="B4208" s="3" t="s">
        <v>26</v>
      </c>
      <c r="C4208" s="3" t="s">
        <v>8</v>
      </c>
      <c r="D4208" s="3" t="s">
        <v>28</v>
      </c>
      <c r="E4208" s="3" t="n">
        <v>195.9</v>
      </c>
      <c r="F4208" s="3" t="n">
        <v>4982151</v>
      </c>
      <c r="G4208" s="3" t="n">
        <v>2</v>
      </c>
      <c r="H4208" s="3" t="n">
        <v>1053785.01</v>
      </c>
    </row>
    <row r="4209" customFormat="false" ht="15" hidden="false" customHeight="false" outlineLevel="0" collapsed="false">
      <c r="A4209" s="3" t="s">
        <v>263</v>
      </c>
      <c r="B4209" s="3" t="s">
        <v>26</v>
      </c>
      <c r="C4209" s="3" t="s">
        <v>8</v>
      </c>
      <c r="D4209" s="3" t="s">
        <v>28</v>
      </c>
      <c r="E4209" s="3" t="n">
        <v>198.11</v>
      </c>
      <c r="F4209" s="3" t="n">
        <v>2737024</v>
      </c>
      <c r="G4209" s="3" t="n">
        <v>2</v>
      </c>
      <c r="H4209" s="3" t="n">
        <v>1869019.64</v>
      </c>
    </row>
    <row r="4210" customFormat="false" ht="15" hidden="false" customHeight="false" outlineLevel="0" collapsed="false">
      <c r="A4210" s="3" t="s">
        <v>264</v>
      </c>
      <c r="B4210" s="3" t="s">
        <v>26</v>
      </c>
      <c r="C4210" s="3" t="s">
        <v>8</v>
      </c>
      <c r="D4210" s="3" t="s">
        <v>28</v>
      </c>
      <c r="E4210" s="3" t="n">
        <v>199.22</v>
      </c>
      <c r="F4210" s="3" t="n">
        <v>2562962</v>
      </c>
      <c r="G4210" s="3" t="n">
        <v>1</v>
      </c>
      <c r="H4210" s="3" t="n">
        <v>433331.85</v>
      </c>
    </row>
    <row r="4211" customFormat="false" ht="15" hidden="false" customHeight="false" outlineLevel="0" collapsed="false">
      <c r="A4211" s="3" t="s">
        <v>265</v>
      </c>
      <c r="B4211" s="3" t="s">
        <v>26</v>
      </c>
      <c r="C4211" s="3" t="s">
        <v>8</v>
      </c>
      <c r="D4211" s="3" t="s">
        <v>28</v>
      </c>
      <c r="E4211" s="3" t="n">
        <v>195.02</v>
      </c>
      <c r="F4211" s="3" t="n">
        <v>3829485</v>
      </c>
      <c r="G4211" s="3" t="n">
        <v>1</v>
      </c>
      <c r="H4211" s="3" t="n">
        <v>329583.8</v>
      </c>
    </row>
    <row r="4212" customFormat="false" ht="15" hidden="false" customHeight="false" outlineLevel="0" collapsed="false">
      <c r="A4212" s="3" t="s">
        <v>266</v>
      </c>
      <c r="B4212" s="3" t="s">
        <v>26</v>
      </c>
      <c r="C4212" s="3" t="s">
        <v>8</v>
      </c>
      <c r="D4212" s="3" t="s">
        <v>28</v>
      </c>
      <c r="E4212" s="3" t="n">
        <v>196.52</v>
      </c>
      <c r="F4212" s="3" t="n">
        <v>2191194</v>
      </c>
      <c r="G4212" s="3" t="n">
        <v>2</v>
      </c>
      <c r="H4212" s="3" t="n">
        <v>223410.5</v>
      </c>
    </row>
    <row r="4213" customFormat="false" ht="15" hidden="false" customHeight="false" outlineLevel="0" collapsed="false">
      <c r="A4213" s="3" t="s">
        <v>267</v>
      </c>
      <c r="B4213" s="3" t="s">
        <v>26</v>
      </c>
      <c r="C4213" s="3" t="s">
        <v>8</v>
      </c>
      <c r="D4213" s="3" t="s">
        <v>28</v>
      </c>
      <c r="E4213" s="3" t="n">
        <v>204.6</v>
      </c>
      <c r="F4213" s="3" t="n">
        <v>2910145</v>
      </c>
      <c r="G4213" s="3" t="n">
        <v>3</v>
      </c>
      <c r="H4213" s="3" t="n">
        <v>1935115.3</v>
      </c>
    </row>
    <row r="4214" customFormat="false" ht="15" hidden="false" customHeight="false" outlineLevel="0" collapsed="false">
      <c r="A4214" s="3" t="s">
        <v>268</v>
      </c>
      <c r="B4214" s="3" t="s">
        <v>26</v>
      </c>
      <c r="C4214" s="3" t="s">
        <v>8</v>
      </c>
      <c r="D4214" s="3" t="s">
        <v>28</v>
      </c>
      <c r="E4214" s="3" t="n">
        <v>203.98</v>
      </c>
      <c r="F4214" s="3" t="n">
        <v>5224062</v>
      </c>
      <c r="G4214" s="3" t="n">
        <v>4</v>
      </c>
      <c r="H4214" s="3" t="n">
        <v>1523417.5</v>
      </c>
    </row>
    <row r="4215" customFormat="false" ht="15" hidden="false" customHeight="false" outlineLevel="0" collapsed="false">
      <c r="A4215" s="3" t="s">
        <v>269</v>
      </c>
      <c r="B4215" s="3" t="s">
        <v>26</v>
      </c>
      <c r="C4215" s="3" t="s">
        <v>8</v>
      </c>
      <c r="D4215" s="3" t="s">
        <v>28</v>
      </c>
      <c r="E4215" s="3" t="n">
        <v>209.63</v>
      </c>
      <c r="F4215" s="3" t="n">
        <v>5713073</v>
      </c>
      <c r="G4215" s="3" t="n">
        <v>2</v>
      </c>
      <c r="H4215" s="3" t="n">
        <v>1375535.91</v>
      </c>
    </row>
    <row r="4216" customFormat="false" ht="15" hidden="false" customHeight="false" outlineLevel="0" collapsed="false">
      <c r="A4216" s="3" t="s">
        <v>270</v>
      </c>
      <c r="B4216" s="3" t="s">
        <v>26</v>
      </c>
      <c r="C4216" s="3" t="s">
        <v>8</v>
      </c>
      <c r="D4216" s="3" t="s">
        <v>28</v>
      </c>
      <c r="E4216" s="3" t="n">
        <v>208.91</v>
      </c>
      <c r="F4216" s="3" t="n">
        <v>3103349</v>
      </c>
      <c r="G4216" s="3" t="n">
        <v>2</v>
      </c>
      <c r="H4216" s="3" t="n">
        <v>1112385.54</v>
      </c>
    </row>
    <row r="4217" customFormat="false" ht="15" hidden="false" customHeight="false" outlineLevel="0" collapsed="false">
      <c r="A4217" s="3" t="s">
        <v>271</v>
      </c>
      <c r="B4217" s="3" t="s">
        <v>26</v>
      </c>
      <c r="C4217" s="3" t="s">
        <v>8</v>
      </c>
      <c r="D4217" s="3" t="s">
        <v>28</v>
      </c>
      <c r="E4217" s="3" t="n">
        <v>208.59</v>
      </c>
      <c r="F4217" s="3" t="n">
        <v>4687582</v>
      </c>
      <c r="G4217" s="3" t="n">
        <v>1</v>
      </c>
      <c r="H4217" s="3" t="n">
        <v>555087.86</v>
      </c>
    </row>
    <row r="4218" customFormat="false" ht="15" hidden="false" customHeight="false" outlineLevel="0" collapsed="false">
      <c r="A4218" s="3" t="s">
        <v>272</v>
      </c>
      <c r="B4218" s="3" t="s">
        <v>26</v>
      </c>
      <c r="C4218" s="3" t="s">
        <v>8</v>
      </c>
      <c r="D4218" s="3" t="s">
        <v>28</v>
      </c>
      <c r="E4218" s="3" t="n">
        <v>212.36</v>
      </c>
      <c r="F4218" s="3" t="n">
        <v>6064907</v>
      </c>
      <c r="G4218" s="3" t="n">
        <v>2</v>
      </c>
      <c r="H4218" s="3" t="n">
        <v>1174382.68</v>
      </c>
    </row>
    <row r="4219" customFormat="false" ht="15" hidden="false" customHeight="false" outlineLevel="0" collapsed="false">
      <c r="A4219" s="3" t="s">
        <v>273</v>
      </c>
      <c r="B4219" s="3" t="s">
        <v>26</v>
      </c>
      <c r="C4219" s="3" t="s">
        <v>8</v>
      </c>
      <c r="D4219" s="3" t="s">
        <v>28</v>
      </c>
      <c r="E4219" s="3" t="n">
        <v>211.54</v>
      </c>
      <c r="F4219" s="3" t="n">
        <v>5887349</v>
      </c>
      <c r="G4219" s="3" t="n">
        <v>0</v>
      </c>
      <c r="H4219" s="3" t="n">
        <v>0</v>
      </c>
    </row>
    <row r="4220" customFormat="false" ht="15" hidden="false" customHeight="false" outlineLevel="0" collapsed="false">
      <c r="A4220" s="3" t="s">
        <v>274</v>
      </c>
      <c r="B4220" s="3" t="s">
        <v>26</v>
      </c>
      <c r="C4220" s="3" t="s">
        <v>8</v>
      </c>
      <c r="D4220" s="3" t="s">
        <v>28</v>
      </c>
      <c r="E4220" s="3" t="n">
        <v>204.79</v>
      </c>
      <c r="F4220" s="3" t="n">
        <v>5498040</v>
      </c>
      <c r="G4220" s="3" t="n">
        <v>2</v>
      </c>
      <c r="H4220" s="3" t="n">
        <v>1261309.08</v>
      </c>
    </row>
    <row r="4221" customFormat="false" ht="15" hidden="false" customHeight="false" outlineLevel="0" collapsed="false">
      <c r="A4221" s="3" t="s">
        <v>275</v>
      </c>
      <c r="B4221" s="3" t="s">
        <v>26</v>
      </c>
      <c r="C4221" s="3" t="s">
        <v>8</v>
      </c>
      <c r="D4221" s="3" t="s">
        <v>28</v>
      </c>
      <c r="E4221" s="3" t="n">
        <v>205.89</v>
      </c>
      <c r="F4221" s="3" t="n">
        <v>584809</v>
      </c>
      <c r="G4221" s="3" t="n">
        <v>1</v>
      </c>
      <c r="H4221" s="3" t="n">
        <v>139894.37</v>
      </c>
    </row>
    <row r="4222" customFormat="false" ht="15" hidden="false" customHeight="false" outlineLevel="0" collapsed="false">
      <c r="A4222" s="3" t="s">
        <v>276</v>
      </c>
      <c r="B4222" s="3" t="s">
        <v>26</v>
      </c>
      <c r="C4222" s="3" t="s">
        <v>8</v>
      </c>
      <c r="D4222" s="3" t="s">
        <v>28</v>
      </c>
      <c r="E4222" s="3" t="n">
        <v>205.44</v>
      </c>
      <c r="F4222" s="3" t="n">
        <v>2836117</v>
      </c>
      <c r="G4222" s="3" t="n">
        <v>2</v>
      </c>
      <c r="H4222" s="3" t="n">
        <v>603781.35</v>
      </c>
    </row>
    <row r="4223" customFormat="false" ht="15" hidden="false" customHeight="false" outlineLevel="0" collapsed="false">
      <c r="A4223" s="3" t="s">
        <v>277</v>
      </c>
      <c r="B4223" s="3" t="s">
        <v>26</v>
      </c>
      <c r="C4223" s="3" t="s">
        <v>8</v>
      </c>
      <c r="D4223" s="3" t="s">
        <v>28</v>
      </c>
      <c r="E4223" s="3" t="n">
        <v>206.98</v>
      </c>
      <c r="F4223" s="3" t="n">
        <v>5031552</v>
      </c>
      <c r="G4223" s="3" t="n">
        <v>1</v>
      </c>
      <c r="H4223" s="3" t="n">
        <v>306285.49</v>
      </c>
    </row>
    <row r="4224" customFormat="false" ht="15" hidden="false" customHeight="false" outlineLevel="0" collapsed="false">
      <c r="A4224" s="3" t="s">
        <v>278</v>
      </c>
      <c r="B4224" s="3" t="s">
        <v>26</v>
      </c>
      <c r="C4224" s="3" t="s">
        <v>8</v>
      </c>
      <c r="D4224" s="3" t="s">
        <v>28</v>
      </c>
      <c r="E4224" s="3" t="n">
        <v>205.92</v>
      </c>
      <c r="F4224" s="3" t="n">
        <v>6532039</v>
      </c>
      <c r="G4224" s="3" t="n">
        <v>3</v>
      </c>
      <c r="H4224" s="3" t="n">
        <v>1239052.14</v>
      </c>
    </row>
    <row r="4225" customFormat="false" ht="15" hidden="false" customHeight="false" outlineLevel="0" collapsed="false">
      <c r="A4225" s="3" t="s">
        <v>279</v>
      </c>
      <c r="B4225" s="3" t="s">
        <v>26</v>
      </c>
      <c r="C4225" s="3" t="s">
        <v>8</v>
      </c>
      <c r="D4225" s="3" t="s">
        <v>28</v>
      </c>
      <c r="E4225" s="3" t="n">
        <v>208.53</v>
      </c>
      <c r="F4225" s="3" t="n">
        <v>6038117</v>
      </c>
      <c r="G4225" s="3" t="n">
        <v>2</v>
      </c>
      <c r="H4225" s="3" t="n">
        <v>1254491.9</v>
      </c>
    </row>
    <row r="4226" customFormat="false" ht="15" hidden="false" customHeight="false" outlineLevel="0" collapsed="false">
      <c r="A4226" s="3" t="s">
        <v>280</v>
      </c>
      <c r="B4226" s="3" t="s">
        <v>26</v>
      </c>
      <c r="C4226" s="3" t="s">
        <v>8</v>
      </c>
      <c r="D4226" s="3" t="s">
        <v>28</v>
      </c>
      <c r="E4226" s="3" t="n">
        <v>209.01</v>
      </c>
      <c r="F4226" s="3" t="n">
        <v>4579911</v>
      </c>
      <c r="G4226" s="3" t="n">
        <v>1</v>
      </c>
      <c r="H4226" s="3" t="n">
        <v>777491.61</v>
      </c>
    </row>
    <row r="4227" customFormat="false" ht="15" hidden="false" customHeight="false" outlineLevel="0" collapsed="false">
      <c r="A4227" s="3" t="s">
        <v>281</v>
      </c>
      <c r="B4227" s="3" t="s">
        <v>26</v>
      </c>
      <c r="C4227" s="3" t="s">
        <v>8</v>
      </c>
      <c r="D4227" s="3" t="s">
        <v>28</v>
      </c>
      <c r="E4227" s="3" t="n">
        <v>201.72</v>
      </c>
      <c r="F4227" s="3" t="n">
        <v>3836120</v>
      </c>
      <c r="G4227" s="3" t="n">
        <v>2</v>
      </c>
      <c r="H4227" s="3" t="n">
        <v>788449.83</v>
      </c>
    </row>
    <row r="4228" customFormat="false" ht="15" hidden="false" customHeight="false" outlineLevel="0" collapsed="false">
      <c r="A4228" s="3" t="s">
        <v>282</v>
      </c>
      <c r="B4228" s="3" t="s">
        <v>26</v>
      </c>
      <c r="C4228" s="3" t="s">
        <v>8</v>
      </c>
      <c r="D4228" s="3" t="s">
        <v>28</v>
      </c>
      <c r="E4228" s="3" t="n">
        <v>207.04</v>
      </c>
      <c r="F4228" s="3" t="n">
        <v>5060603</v>
      </c>
      <c r="G4228" s="3" t="n">
        <v>2</v>
      </c>
      <c r="H4228" s="3" t="n">
        <v>1573800.84</v>
      </c>
    </row>
    <row r="4229" customFormat="false" ht="15" hidden="false" customHeight="false" outlineLevel="0" collapsed="false">
      <c r="A4229" s="3" t="s">
        <v>283</v>
      </c>
      <c r="B4229" s="3" t="s">
        <v>26</v>
      </c>
      <c r="C4229" s="3" t="s">
        <v>8</v>
      </c>
      <c r="D4229" s="3" t="s">
        <v>28</v>
      </c>
      <c r="E4229" s="3" t="n">
        <v>201.94</v>
      </c>
      <c r="F4229" s="3" t="n">
        <v>2049849</v>
      </c>
      <c r="G4229" s="3" t="n">
        <v>1</v>
      </c>
      <c r="H4229" s="3" t="n">
        <v>222519</v>
      </c>
    </row>
    <row r="4230" customFormat="false" ht="15" hidden="false" customHeight="false" outlineLevel="0" collapsed="false">
      <c r="A4230" s="3" t="s">
        <v>284</v>
      </c>
      <c r="B4230" s="3" t="s">
        <v>26</v>
      </c>
      <c r="C4230" s="3" t="s">
        <v>8</v>
      </c>
      <c r="D4230" s="3" t="s">
        <v>28</v>
      </c>
      <c r="E4230" s="3" t="n">
        <v>210.26</v>
      </c>
      <c r="F4230" s="3" t="n">
        <v>1491133</v>
      </c>
      <c r="G4230" s="3" t="n">
        <v>4</v>
      </c>
      <c r="H4230" s="3" t="n">
        <v>1651261.04</v>
      </c>
    </row>
    <row r="4231" customFormat="false" ht="15" hidden="false" customHeight="false" outlineLevel="0" collapsed="false">
      <c r="A4231" s="3" t="s">
        <v>285</v>
      </c>
      <c r="B4231" s="3" t="s">
        <v>26</v>
      </c>
      <c r="C4231" s="3" t="s">
        <v>8</v>
      </c>
      <c r="D4231" s="3" t="s">
        <v>28</v>
      </c>
      <c r="E4231" s="3" t="n">
        <v>212.67</v>
      </c>
      <c r="F4231" s="3" t="n">
        <v>4273531</v>
      </c>
      <c r="G4231" s="3" t="n">
        <v>1</v>
      </c>
      <c r="H4231" s="3" t="n">
        <v>452518.5</v>
      </c>
    </row>
    <row r="4232" customFormat="false" ht="15" hidden="false" customHeight="false" outlineLevel="0" collapsed="false">
      <c r="A4232" s="3" t="s">
        <v>286</v>
      </c>
      <c r="B4232" s="3" t="s">
        <v>26</v>
      </c>
      <c r="C4232" s="3" t="s">
        <v>8</v>
      </c>
      <c r="D4232" s="3" t="s">
        <v>28</v>
      </c>
      <c r="E4232" s="3" t="n">
        <v>213.61</v>
      </c>
      <c r="F4232" s="3" t="n">
        <v>3740019</v>
      </c>
      <c r="G4232" s="3" t="n">
        <v>3</v>
      </c>
      <c r="H4232" s="3" t="n">
        <v>1159925.84</v>
      </c>
    </row>
    <row r="4233" customFormat="false" ht="15" hidden="false" customHeight="false" outlineLevel="0" collapsed="false">
      <c r="A4233" s="3" t="s">
        <v>287</v>
      </c>
      <c r="B4233" s="3" t="s">
        <v>26</v>
      </c>
      <c r="C4233" s="3" t="s">
        <v>8</v>
      </c>
      <c r="D4233" s="3" t="s">
        <v>28</v>
      </c>
      <c r="E4233" s="3" t="n">
        <v>219.63</v>
      </c>
      <c r="F4233" s="3" t="n">
        <v>4974356</v>
      </c>
      <c r="G4233" s="3" t="n">
        <v>2</v>
      </c>
      <c r="H4233" s="3" t="n">
        <v>1369634.76</v>
      </c>
    </row>
    <row r="4234" customFormat="false" ht="15" hidden="false" customHeight="false" outlineLevel="0" collapsed="false">
      <c r="A4234" s="3" t="s">
        <v>288</v>
      </c>
      <c r="B4234" s="3" t="s">
        <v>26</v>
      </c>
      <c r="C4234" s="3" t="s">
        <v>8</v>
      </c>
      <c r="D4234" s="3" t="s">
        <v>28</v>
      </c>
      <c r="E4234" s="3" t="n">
        <v>221.4</v>
      </c>
      <c r="F4234" s="3" t="n">
        <v>5744686</v>
      </c>
      <c r="G4234" s="3" t="n">
        <v>0</v>
      </c>
      <c r="H4234" s="3" t="n">
        <v>0</v>
      </c>
    </row>
    <row r="4235" customFormat="false" ht="15" hidden="false" customHeight="false" outlineLevel="0" collapsed="false">
      <c r="A4235" s="3" t="s">
        <v>289</v>
      </c>
      <c r="B4235" s="3" t="s">
        <v>26</v>
      </c>
      <c r="C4235" s="3" t="s">
        <v>8</v>
      </c>
      <c r="D4235" s="3" t="s">
        <v>28</v>
      </c>
      <c r="E4235" s="3" t="n">
        <v>227.87</v>
      </c>
      <c r="F4235" s="3" t="n">
        <v>6992395</v>
      </c>
      <c r="G4235" s="3" t="n">
        <v>2</v>
      </c>
      <c r="H4235" s="3" t="n">
        <v>849090.49</v>
      </c>
    </row>
    <row r="4236" customFormat="false" ht="15" hidden="false" customHeight="false" outlineLevel="0" collapsed="false">
      <c r="A4236" s="3" t="s">
        <v>290</v>
      </c>
      <c r="B4236" s="3" t="s">
        <v>26</v>
      </c>
      <c r="C4236" s="3" t="s">
        <v>8</v>
      </c>
      <c r="D4236" s="3" t="s">
        <v>28</v>
      </c>
      <c r="E4236" s="3" t="n">
        <v>232.28</v>
      </c>
      <c r="F4236" s="3" t="n">
        <v>1589445</v>
      </c>
      <c r="G4236" s="3" t="n">
        <v>6</v>
      </c>
      <c r="H4236" s="3" t="n">
        <v>4564261.39</v>
      </c>
    </row>
    <row r="4237" customFormat="false" ht="15" hidden="false" customHeight="false" outlineLevel="0" collapsed="false">
      <c r="A4237" s="3" t="s">
        <v>291</v>
      </c>
      <c r="B4237" s="3" t="s">
        <v>26</v>
      </c>
      <c r="C4237" s="3" t="s">
        <v>8</v>
      </c>
      <c r="D4237" s="3" t="s">
        <v>28</v>
      </c>
      <c r="E4237" s="3" t="n">
        <v>230.91</v>
      </c>
      <c r="F4237" s="3" t="n">
        <v>852842</v>
      </c>
      <c r="G4237" s="3" t="n">
        <v>1</v>
      </c>
      <c r="H4237" s="3" t="n">
        <v>242978.62</v>
      </c>
    </row>
    <row r="4238" customFormat="false" ht="15" hidden="false" customHeight="false" outlineLevel="0" collapsed="false">
      <c r="A4238" s="3" t="s">
        <v>292</v>
      </c>
      <c r="B4238" s="3" t="s">
        <v>26</v>
      </c>
      <c r="C4238" s="3" t="s">
        <v>8</v>
      </c>
      <c r="D4238" s="3" t="s">
        <v>28</v>
      </c>
      <c r="E4238" s="3" t="n">
        <v>232.24</v>
      </c>
      <c r="F4238" s="3" t="n">
        <v>1394786</v>
      </c>
      <c r="G4238" s="3" t="n">
        <v>1</v>
      </c>
      <c r="H4238" s="3" t="n">
        <v>837569.6</v>
      </c>
    </row>
    <row r="4239" customFormat="false" ht="15" hidden="false" customHeight="false" outlineLevel="0" collapsed="false">
      <c r="A4239" s="3" t="s">
        <v>293</v>
      </c>
      <c r="B4239" s="3" t="s">
        <v>26</v>
      </c>
      <c r="C4239" s="3" t="s">
        <v>8</v>
      </c>
      <c r="D4239" s="3" t="s">
        <v>28</v>
      </c>
      <c r="E4239" s="3" t="n">
        <v>228.82</v>
      </c>
      <c r="F4239" s="3" t="n">
        <v>7908413</v>
      </c>
      <c r="G4239" s="3" t="n">
        <v>1</v>
      </c>
      <c r="H4239" s="3" t="n">
        <v>190428.16</v>
      </c>
    </row>
    <row r="4240" customFormat="false" ht="15" hidden="false" customHeight="false" outlineLevel="0" collapsed="false">
      <c r="A4240" s="3" t="s">
        <v>294</v>
      </c>
      <c r="B4240" s="3" t="s">
        <v>26</v>
      </c>
      <c r="C4240" s="3" t="s">
        <v>8</v>
      </c>
      <c r="D4240" s="3" t="s">
        <v>28</v>
      </c>
      <c r="E4240" s="3" t="n">
        <v>226.6</v>
      </c>
      <c r="F4240" s="3" t="n">
        <v>4027878</v>
      </c>
      <c r="G4240" s="3" t="n">
        <v>3</v>
      </c>
      <c r="H4240" s="3" t="n">
        <v>795966.08</v>
      </c>
    </row>
    <row r="4241" customFormat="false" ht="15" hidden="false" customHeight="false" outlineLevel="0" collapsed="false">
      <c r="A4241" s="3" t="s">
        <v>295</v>
      </c>
      <c r="B4241" s="3" t="s">
        <v>26</v>
      </c>
      <c r="C4241" s="3" t="s">
        <v>8</v>
      </c>
      <c r="D4241" s="3" t="s">
        <v>28</v>
      </c>
      <c r="E4241" s="3" t="n">
        <v>231.35</v>
      </c>
      <c r="F4241" s="3" t="n">
        <v>5948071</v>
      </c>
      <c r="G4241" s="3" t="n">
        <v>3</v>
      </c>
      <c r="H4241" s="3" t="n">
        <v>2075033.3</v>
      </c>
    </row>
    <row r="4242" customFormat="false" ht="15" hidden="false" customHeight="false" outlineLevel="0" collapsed="false">
      <c r="A4242" s="3" t="s">
        <v>296</v>
      </c>
      <c r="B4242" s="3" t="s">
        <v>26</v>
      </c>
      <c r="C4242" s="3" t="s">
        <v>8</v>
      </c>
      <c r="D4242" s="3" t="s">
        <v>28</v>
      </c>
      <c r="E4242" s="3" t="n">
        <v>231.66</v>
      </c>
      <c r="F4242" s="3" t="n">
        <v>7187843</v>
      </c>
      <c r="G4242" s="3" t="n">
        <v>0</v>
      </c>
      <c r="H4242" s="3" t="n">
        <v>0</v>
      </c>
    </row>
    <row r="4243" customFormat="false" ht="15" hidden="false" customHeight="false" outlineLevel="0" collapsed="false">
      <c r="A4243" s="3" t="s">
        <v>297</v>
      </c>
      <c r="B4243" s="3" t="s">
        <v>26</v>
      </c>
      <c r="C4243" s="3" t="s">
        <v>8</v>
      </c>
      <c r="D4243" s="3" t="s">
        <v>28</v>
      </c>
      <c r="E4243" s="3" t="n">
        <v>233.09</v>
      </c>
      <c r="F4243" s="3" t="n">
        <v>2669565</v>
      </c>
      <c r="G4243" s="3" t="n">
        <v>1</v>
      </c>
      <c r="H4243" s="3" t="n">
        <v>1103116.68</v>
      </c>
    </row>
    <row r="4244" customFormat="false" ht="15" hidden="false" customHeight="false" outlineLevel="0" collapsed="false">
      <c r="A4244" s="3" t="s">
        <v>298</v>
      </c>
      <c r="B4244" s="3" t="s">
        <v>26</v>
      </c>
      <c r="C4244" s="3" t="s">
        <v>8</v>
      </c>
      <c r="D4244" s="3" t="s">
        <v>28</v>
      </c>
      <c r="E4244" s="3" t="n">
        <v>223.9</v>
      </c>
      <c r="F4244" s="3" t="n">
        <v>5968959</v>
      </c>
      <c r="G4244" s="3" t="n">
        <v>3</v>
      </c>
      <c r="H4244" s="3" t="n">
        <v>1398340.27</v>
      </c>
    </row>
    <row r="4245" customFormat="false" ht="15" hidden="false" customHeight="false" outlineLevel="0" collapsed="false">
      <c r="A4245" s="3" t="s">
        <v>299</v>
      </c>
      <c r="B4245" s="3" t="s">
        <v>26</v>
      </c>
      <c r="C4245" s="3" t="s">
        <v>8</v>
      </c>
      <c r="D4245" s="3" t="s">
        <v>28</v>
      </c>
      <c r="E4245" s="3" t="n">
        <v>220.27</v>
      </c>
      <c r="F4245" s="3" t="n">
        <v>1492028</v>
      </c>
      <c r="G4245" s="3" t="n">
        <v>1</v>
      </c>
      <c r="H4245" s="3" t="n">
        <v>383823.18</v>
      </c>
    </row>
    <row r="4246" customFormat="false" ht="15" hidden="false" customHeight="false" outlineLevel="0" collapsed="false">
      <c r="A4246" s="3" t="s">
        <v>300</v>
      </c>
      <c r="B4246" s="3" t="s">
        <v>26</v>
      </c>
      <c r="C4246" s="3" t="s">
        <v>8</v>
      </c>
      <c r="D4246" s="3" t="s">
        <v>28</v>
      </c>
      <c r="E4246" s="3" t="n">
        <v>218.45</v>
      </c>
      <c r="F4246" s="3" t="n">
        <v>4821635</v>
      </c>
      <c r="G4246" s="3" t="n">
        <v>0</v>
      </c>
      <c r="H4246" s="3" t="n">
        <v>0</v>
      </c>
    </row>
    <row r="4247" customFormat="false" ht="15" hidden="false" customHeight="false" outlineLevel="0" collapsed="false">
      <c r="A4247" s="3" t="s">
        <v>301</v>
      </c>
      <c r="B4247" s="3" t="s">
        <v>26</v>
      </c>
      <c r="C4247" s="3" t="s">
        <v>8</v>
      </c>
      <c r="D4247" s="3" t="s">
        <v>28</v>
      </c>
      <c r="E4247" s="3" t="n">
        <v>221.86</v>
      </c>
      <c r="F4247" s="3" t="n">
        <v>6048973</v>
      </c>
      <c r="G4247" s="3" t="n">
        <v>3</v>
      </c>
      <c r="H4247" s="3" t="n">
        <v>2201044.6</v>
      </c>
    </row>
    <row r="4248" customFormat="false" ht="15" hidden="false" customHeight="false" outlineLevel="0" collapsed="false">
      <c r="A4248" s="3" t="s">
        <v>302</v>
      </c>
      <c r="B4248" s="3" t="s">
        <v>26</v>
      </c>
      <c r="C4248" s="3" t="s">
        <v>8</v>
      </c>
      <c r="D4248" s="3" t="s">
        <v>28</v>
      </c>
      <c r="E4248" s="3" t="n">
        <v>220.2</v>
      </c>
      <c r="F4248" s="3" t="n">
        <v>4666430</v>
      </c>
      <c r="G4248" s="3" t="n">
        <v>1</v>
      </c>
      <c r="H4248" s="3" t="n">
        <v>8576.49</v>
      </c>
    </row>
    <row r="4249" customFormat="false" ht="15" hidden="false" customHeight="false" outlineLevel="0" collapsed="false">
      <c r="A4249" s="3" t="s">
        <v>303</v>
      </c>
      <c r="B4249" s="3" t="s">
        <v>26</v>
      </c>
      <c r="C4249" s="3" t="s">
        <v>8</v>
      </c>
      <c r="D4249" s="3" t="s">
        <v>28</v>
      </c>
      <c r="E4249" s="3" t="n">
        <v>217.68</v>
      </c>
      <c r="F4249" s="3" t="n">
        <v>6594506</v>
      </c>
      <c r="G4249" s="3" t="n">
        <v>2</v>
      </c>
      <c r="H4249" s="3" t="n">
        <v>1106370.55</v>
      </c>
    </row>
    <row r="4250" customFormat="false" ht="15" hidden="false" customHeight="false" outlineLevel="0" collapsed="false">
      <c r="A4250" s="3" t="s">
        <v>304</v>
      </c>
      <c r="B4250" s="3" t="s">
        <v>26</v>
      </c>
      <c r="C4250" s="3" t="s">
        <v>8</v>
      </c>
      <c r="D4250" s="3" t="s">
        <v>28</v>
      </c>
      <c r="E4250" s="3" t="n">
        <v>218.65</v>
      </c>
      <c r="F4250" s="3" t="n">
        <v>3754795</v>
      </c>
      <c r="G4250" s="3" t="n">
        <v>4</v>
      </c>
      <c r="H4250" s="3" t="n">
        <v>2033242.12</v>
      </c>
    </row>
    <row r="4251" customFormat="false" ht="15" hidden="false" customHeight="false" outlineLevel="0" collapsed="false">
      <c r="A4251" s="3" t="s">
        <v>305</v>
      </c>
      <c r="B4251" s="3" t="s">
        <v>26</v>
      </c>
      <c r="C4251" s="3" t="s">
        <v>8</v>
      </c>
      <c r="D4251" s="3" t="s">
        <v>28</v>
      </c>
      <c r="E4251" s="3" t="n">
        <v>219.93</v>
      </c>
      <c r="F4251" s="3" t="n">
        <v>5249655</v>
      </c>
      <c r="G4251" s="3" t="n">
        <v>1</v>
      </c>
      <c r="H4251" s="3" t="n">
        <v>436805.49</v>
      </c>
    </row>
    <row r="4252" customFormat="false" ht="15" hidden="false" customHeight="false" outlineLevel="0" collapsed="false">
      <c r="A4252" s="3" t="s">
        <v>306</v>
      </c>
      <c r="B4252" s="3" t="s">
        <v>26</v>
      </c>
      <c r="C4252" s="3" t="s">
        <v>8</v>
      </c>
      <c r="D4252" s="3" t="s">
        <v>28</v>
      </c>
      <c r="E4252" s="3" t="n">
        <v>220.1</v>
      </c>
      <c r="F4252" s="3" t="n">
        <v>1405122</v>
      </c>
      <c r="G4252" s="3" t="n">
        <v>1</v>
      </c>
      <c r="H4252" s="3" t="n">
        <v>122676.3</v>
      </c>
    </row>
    <row r="4253" customFormat="false" ht="15" hidden="false" customHeight="false" outlineLevel="0" collapsed="false">
      <c r="A4253" s="3" t="s">
        <v>307</v>
      </c>
      <c r="B4253" s="3" t="s">
        <v>26</v>
      </c>
      <c r="C4253" s="3" t="s">
        <v>8</v>
      </c>
      <c r="D4253" s="3" t="s">
        <v>28</v>
      </c>
      <c r="E4253" s="3" t="n">
        <v>223.55</v>
      </c>
      <c r="F4253" s="3" t="n">
        <v>6055849</v>
      </c>
      <c r="G4253" s="3" t="n">
        <v>2</v>
      </c>
      <c r="H4253" s="3" t="n">
        <v>992831.99</v>
      </c>
    </row>
    <row r="4254" customFormat="false" ht="15" hidden="false" customHeight="false" outlineLevel="0" collapsed="false">
      <c r="A4254" s="3" t="s">
        <v>308</v>
      </c>
      <c r="B4254" s="3" t="s">
        <v>26</v>
      </c>
      <c r="C4254" s="3" t="s">
        <v>8</v>
      </c>
      <c r="D4254" s="3" t="s">
        <v>28</v>
      </c>
      <c r="E4254" s="3" t="n">
        <v>219.52</v>
      </c>
      <c r="F4254" s="3" t="n">
        <v>5062325</v>
      </c>
      <c r="G4254" s="3" t="n">
        <v>2</v>
      </c>
      <c r="H4254" s="3" t="n">
        <v>1288357.43</v>
      </c>
    </row>
    <row r="4255" customFormat="false" ht="15" hidden="false" customHeight="false" outlineLevel="0" collapsed="false">
      <c r="A4255" s="3" t="s">
        <v>309</v>
      </c>
      <c r="B4255" s="3" t="s">
        <v>26</v>
      </c>
      <c r="C4255" s="3" t="s">
        <v>8</v>
      </c>
      <c r="D4255" s="3" t="s">
        <v>28</v>
      </c>
      <c r="E4255" s="3" t="n">
        <v>216.42</v>
      </c>
      <c r="F4255" s="3" t="n">
        <v>4006181</v>
      </c>
      <c r="G4255" s="3" t="n">
        <v>2</v>
      </c>
      <c r="H4255" s="3" t="n">
        <v>1280430.96</v>
      </c>
    </row>
    <row r="4256" customFormat="false" ht="15" hidden="false" customHeight="false" outlineLevel="0" collapsed="false">
      <c r="A4256" s="3" t="s">
        <v>310</v>
      </c>
      <c r="B4256" s="3" t="s">
        <v>26</v>
      </c>
      <c r="C4256" s="3" t="s">
        <v>8</v>
      </c>
      <c r="D4256" s="3" t="s">
        <v>28</v>
      </c>
      <c r="E4256" s="3" t="n">
        <v>221.57</v>
      </c>
      <c r="F4256" s="3" t="n">
        <v>5369504</v>
      </c>
      <c r="G4256" s="3" t="n">
        <v>2</v>
      </c>
      <c r="H4256" s="3" t="n">
        <v>708401.71</v>
      </c>
    </row>
    <row r="4257" customFormat="false" ht="15" hidden="false" customHeight="false" outlineLevel="0" collapsed="false">
      <c r="A4257" s="3" t="s">
        <v>311</v>
      </c>
      <c r="B4257" s="3" t="s">
        <v>26</v>
      </c>
      <c r="C4257" s="3" t="s">
        <v>8</v>
      </c>
      <c r="D4257" s="3" t="s">
        <v>28</v>
      </c>
      <c r="E4257" s="3" t="n">
        <v>223.22</v>
      </c>
      <c r="F4257" s="3" t="n">
        <v>1497859</v>
      </c>
      <c r="G4257" s="3" t="n">
        <v>2</v>
      </c>
      <c r="H4257" s="3" t="n">
        <v>1333539.36</v>
      </c>
    </row>
    <row r="4258" customFormat="false" ht="15" hidden="false" customHeight="false" outlineLevel="0" collapsed="false">
      <c r="A4258" s="3" t="s">
        <v>312</v>
      </c>
      <c r="B4258" s="3" t="s">
        <v>26</v>
      </c>
      <c r="C4258" s="3" t="s">
        <v>8</v>
      </c>
      <c r="D4258" s="3" t="s">
        <v>28</v>
      </c>
      <c r="E4258" s="3" t="n">
        <v>227.02</v>
      </c>
      <c r="F4258" s="3" t="n">
        <v>4197475</v>
      </c>
      <c r="G4258" s="3" t="n">
        <v>1</v>
      </c>
      <c r="H4258" s="3" t="n">
        <v>495713.28</v>
      </c>
    </row>
    <row r="4259" customFormat="false" ht="15" hidden="false" customHeight="false" outlineLevel="0" collapsed="false">
      <c r="A4259" s="3" t="s">
        <v>313</v>
      </c>
      <c r="B4259" s="3" t="s">
        <v>26</v>
      </c>
      <c r="C4259" s="3" t="s">
        <v>8</v>
      </c>
      <c r="D4259" s="3" t="s">
        <v>28</v>
      </c>
      <c r="E4259" s="3" t="n">
        <v>226.12</v>
      </c>
      <c r="F4259" s="3" t="n">
        <v>1527966</v>
      </c>
      <c r="G4259" s="3" t="n">
        <v>1</v>
      </c>
      <c r="H4259" s="3" t="n">
        <v>968312.52</v>
      </c>
    </row>
    <row r="4260" customFormat="false" ht="15" hidden="false" customHeight="false" outlineLevel="0" collapsed="false">
      <c r="A4260" s="3" t="s">
        <v>314</v>
      </c>
      <c r="B4260" s="3" t="s">
        <v>26</v>
      </c>
      <c r="C4260" s="3" t="s">
        <v>8</v>
      </c>
      <c r="D4260" s="3" t="s">
        <v>28</v>
      </c>
      <c r="E4260" s="3" t="n">
        <v>229.66</v>
      </c>
      <c r="F4260" s="3" t="n">
        <v>2611369</v>
      </c>
      <c r="G4260" s="3" t="n">
        <v>1</v>
      </c>
      <c r="H4260" s="3" t="n">
        <v>600221.7</v>
      </c>
    </row>
    <row r="4261" customFormat="false" ht="15" hidden="false" customHeight="false" outlineLevel="0" collapsed="false">
      <c r="A4261" s="3" t="s">
        <v>315</v>
      </c>
      <c r="B4261" s="3" t="s">
        <v>26</v>
      </c>
      <c r="C4261" s="3" t="s">
        <v>8</v>
      </c>
      <c r="D4261" s="3" t="s">
        <v>28</v>
      </c>
      <c r="E4261" s="3" t="n">
        <v>228.96</v>
      </c>
      <c r="F4261" s="3" t="n">
        <v>4707948</v>
      </c>
      <c r="G4261" s="3" t="n">
        <v>3</v>
      </c>
      <c r="H4261" s="3" t="n">
        <v>1332895.61</v>
      </c>
    </row>
    <row r="4262" customFormat="false" ht="15" hidden="false" customHeight="false" outlineLevel="0" collapsed="false">
      <c r="A4262" s="3" t="s">
        <v>316</v>
      </c>
      <c r="B4262" s="3" t="s">
        <v>26</v>
      </c>
      <c r="C4262" s="3" t="s">
        <v>8</v>
      </c>
      <c r="D4262" s="3" t="s">
        <v>28</v>
      </c>
      <c r="E4262" s="3" t="n">
        <v>232.66</v>
      </c>
      <c r="F4262" s="3" t="n">
        <v>3127932</v>
      </c>
      <c r="G4262" s="3" t="n">
        <v>0</v>
      </c>
      <c r="H4262" s="3" t="n">
        <v>0</v>
      </c>
    </row>
    <row r="4263" customFormat="false" ht="15" hidden="false" customHeight="false" outlineLevel="0" collapsed="false">
      <c r="A4263" s="3" t="s">
        <v>317</v>
      </c>
      <c r="B4263" s="3" t="s">
        <v>26</v>
      </c>
      <c r="C4263" s="3" t="s">
        <v>8</v>
      </c>
      <c r="D4263" s="3" t="s">
        <v>28</v>
      </c>
      <c r="E4263" s="3" t="n">
        <v>234.87</v>
      </c>
      <c r="F4263" s="3" t="n">
        <v>3546083</v>
      </c>
      <c r="G4263" s="3" t="n">
        <v>1</v>
      </c>
      <c r="H4263" s="3" t="n">
        <v>396408.3</v>
      </c>
    </row>
    <row r="4264" customFormat="false" ht="15" hidden="false" customHeight="false" outlineLevel="0" collapsed="false">
      <c r="A4264" s="3" t="s">
        <v>318</v>
      </c>
      <c r="B4264" s="3" t="s">
        <v>26</v>
      </c>
      <c r="C4264" s="3" t="s">
        <v>8</v>
      </c>
      <c r="D4264" s="3" t="s">
        <v>28</v>
      </c>
      <c r="E4264" s="3" t="n">
        <v>243.53</v>
      </c>
      <c r="F4264" s="3" t="n">
        <v>1620560</v>
      </c>
      <c r="G4264" s="3" t="n">
        <v>0</v>
      </c>
      <c r="H4264" s="3" t="n">
        <v>0</v>
      </c>
    </row>
    <row r="4265" customFormat="false" ht="15" hidden="false" customHeight="false" outlineLevel="0" collapsed="false">
      <c r="A4265" s="3" t="s">
        <v>319</v>
      </c>
      <c r="B4265" s="3" t="s">
        <v>26</v>
      </c>
      <c r="C4265" s="3" t="s">
        <v>8</v>
      </c>
      <c r="D4265" s="3" t="s">
        <v>28</v>
      </c>
      <c r="E4265" s="3" t="n">
        <v>238.53</v>
      </c>
      <c r="F4265" s="3" t="n">
        <v>7771306</v>
      </c>
      <c r="G4265" s="3" t="n">
        <v>1</v>
      </c>
      <c r="H4265" s="3" t="n">
        <v>474455.4</v>
      </c>
    </row>
    <row r="4266" customFormat="false" ht="15" hidden="false" customHeight="false" outlineLevel="0" collapsed="false">
      <c r="A4266" s="3" t="s">
        <v>320</v>
      </c>
      <c r="B4266" s="3" t="s">
        <v>26</v>
      </c>
      <c r="C4266" s="3" t="s">
        <v>8</v>
      </c>
      <c r="D4266" s="3" t="s">
        <v>28</v>
      </c>
      <c r="E4266" s="3" t="n">
        <v>238.85</v>
      </c>
      <c r="F4266" s="3" t="n">
        <v>2821976</v>
      </c>
      <c r="G4266" s="3" t="n">
        <v>2</v>
      </c>
      <c r="H4266" s="3" t="n">
        <v>721881.9</v>
      </c>
    </row>
    <row r="4267" customFormat="false" ht="15" hidden="false" customHeight="false" outlineLevel="0" collapsed="false">
      <c r="A4267" s="3" t="s">
        <v>321</v>
      </c>
      <c r="B4267" s="3" t="s">
        <v>26</v>
      </c>
      <c r="C4267" s="3" t="s">
        <v>8</v>
      </c>
      <c r="D4267" s="3" t="s">
        <v>28</v>
      </c>
      <c r="E4267" s="3" t="n">
        <v>234.82</v>
      </c>
      <c r="F4267" s="3" t="n">
        <v>3661995</v>
      </c>
      <c r="G4267" s="3" t="n">
        <v>2</v>
      </c>
      <c r="H4267" s="3" t="n">
        <v>1336995.44</v>
      </c>
    </row>
    <row r="4268" customFormat="false" ht="15" hidden="false" customHeight="false" outlineLevel="0" collapsed="false">
      <c r="A4268" s="3" t="s">
        <v>322</v>
      </c>
      <c r="B4268" s="3" t="s">
        <v>26</v>
      </c>
      <c r="C4268" s="3" t="s">
        <v>8</v>
      </c>
      <c r="D4268" s="3" t="s">
        <v>28</v>
      </c>
      <c r="E4268" s="3" t="n">
        <v>237.07</v>
      </c>
      <c r="F4268" s="3" t="n">
        <v>6498327</v>
      </c>
      <c r="G4268" s="3" t="n">
        <v>3</v>
      </c>
      <c r="H4268" s="3" t="n">
        <v>2125655.97</v>
      </c>
    </row>
    <row r="4269" customFormat="false" ht="15" hidden="false" customHeight="false" outlineLevel="0" collapsed="false">
      <c r="A4269" s="3" t="s">
        <v>323</v>
      </c>
      <c r="B4269" s="3" t="s">
        <v>26</v>
      </c>
      <c r="C4269" s="3" t="s">
        <v>8</v>
      </c>
      <c r="D4269" s="3" t="s">
        <v>28</v>
      </c>
      <c r="E4269" s="3" t="n">
        <v>241.84</v>
      </c>
      <c r="F4269" s="3" t="n">
        <v>532760</v>
      </c>
      <c r="G4269" s="3" t="n">
        <v>2</v>
      </c>
      <c r="H4269" s="3" t="n">
        <v>1314840.92</v>
      </c>
    </row>
    <row r="4270" customFormat="false" ht="15" hidden="false" customHeight="false" outlineLevel="0" collapsed="false">
      <c r="A4270" s="3" t="s">
        <v>324</v>
      </c>
      <c r="B4270" s="3" t="s">
        <v>26</v>
      </c>
      <c r="C4270" s="3" t="s">
        <v>8</v>
      </c>
      <c r="D4270" s="3" t="s">
        <v>28</v>
      </c>
      <c r="E4270" s="3" t="n">
        <v>243.94</v>
      </c>
      <c r="F4270" s="3" t="n">
        <v>1176245</v>
      </c>
      <c r="G4270" s="3" t="n">
        <v>1</v>
      </c>
      <c r="H4270" s="3" t="n">
        <v>15324.12</v>
      </c>
    </row>
    <row r="4271" customFormat="false" ht="15" hidden="false" customHeight="false" outlineLevel="0" collapsed="false">
      <c r="A4271" s="3" t="s">
        <v>325</v>
      </c>
      <c r="B4271" s="3" t="s">
        <v>26</v>
      </c>
      <c r="C4271" s="3" t="s">
        <v>8</v>
      </c>
      <c r="D4271" s="3" t="s">
        <v>28</v>
      </c>
      <c r="E4271" s="3" t="n">
        <v>242.1</v>
      </c>
      <c r="F4271" s="3" t="n">
        <v>963787</v>
      </c>
      <c r="G4271" s="3" t="n">
        <v>4</v>
      </c>
      <c r="H4271" s="3" t="n">
        <v>2238138.48</v>
      </c>
    </row>
    <row r="4272" customFormat="false" ht="15" hidden="false" customHeight="false" outlineLevel="0" collapsed="false">
      <c r="A4272" s="3" t="s">
        <v>326</v>
      </c>
      <c r="B4272" s="3" t="s">
        <v>26</v>
      </c>
      <c r="C4272" s="3" t="s">
        <v>8</v>
      </c>
      <c r="D4272" s="3" t="s">
        <v>28</v>
      </c>
      <c r="E4272" s="3" t="n">
        <v>242.25</v>
      </c>
      <c r="F4272" s="3" t="n">
        <v>2339712</v>
      </c>
      <c r="G4272" s="3" t="n">
        <v>2</v>
      </c>
      <c r="H4272" s="3" t="n">
        <v>598745.42</v>
      </c>
    </row>
    <row r="4273" customFormat="false" ht="15" hidden="false" customHeight="false" outlineLevel="0" collapsed="false">
      <c r="A4273" s="3" t="s">
        <v>327</v>
      </c>
      <c r="B4273" s="3" t="s">
        <v>26</v>
      </c>
      <c r="C4273" s="3" t="s">
        <v>8</v>
      </c>
      <c r="D4273" s="3" t="s">
        <v>28</v>
      </c>
      <c r="E4273" s="3" t="n">
        <v>240.19</v>
      </c>
      <c r="F4273" s="3" t="n">
        <v>5989421</v>
      </c>
      <c r="G4273" s="3" t="n">
        <v>1</v>
      </c>
      <c r="H4273" s="3" t="n">
        <v>1092884.4</v>
      </c>
    </row>
    <row r="4274" customFormat="false" ht="15" hidden="false" customHeight="false" outlineLevel="0" collapsed="false">
      <c r="A4274" s="3" t="s">
        <v>328</v>
      </c>
      <c r="B4274" s="3" t="s">
        <v>26</v>
      </c>
      <c r="C4274" s="3" t="s">
        <v>8</v>
      </c>
      <c r="D4274" s="3" t="s">
        <v>28</v>
      </c>
      <c r="E4274" s="3" t="n">
        <v>244.45</v>
      </c>
      <c r="F4274" s="3" t="n">
        <v>5707974</v>
      </c>
      <c r="G4274" s="3" t="n">
        <v>1</v>
      </c>
      <c r="H4274" s="3" t="n">
        <v>490505.13</v>
      </c>
    </row>
    <row r="4275" customFormat="false" ht="15" hidden="false" customHeight="false" outlineLevel="0" collapsed="false">
      <c r="A4275" s="3" t="s">
        <v>329</v>
      </c>
      <c r="B4275" s="3" t="s">
        <v>26</v>
      </c>
      <c r="C4275" s="3" t="s">
        <v>8</v>
      </c>
      <c r="D4275" s="3" t="s">
        <v>28</v>
      </c>
      <c r="E4275" s="3" t="n">
        <v>249.49</v>
      </c>
      <c r="F4275" s="3" t="n">
        <v>7501818</v>
      </c>
      <c r="G4275" s="3" t="n">
        <v>5</v>
      </c>
      <c r="H4275" s="3" t="n">
        <v>3500645.51</v>
      </c>
    </row>
    <row r="4276" customFormat="false" ht="15" hidden="false" customHeight="false" outlineLevel="0" collapsed="false">
      <c r="A4276" s="3" t="s">
        <v>330</v>
      </c>
      <c r="B4276" s="3" t="s">
        <v>26</v>
      </c>
      <c r="C4276" s="3" t="s">
        <v>8</v>
      </c>
      <c r="D4276" s="3" t="s">
        <v>28</v>
      </c>
      <c r="E4276" s="3" t="n">
        <v>249.21</v>
      </c>
      <c r="F4276" s="3" t="n">
        <v>4816840</v>
      </c>
      <c r="G4276" s="3" t="n">
        <v>2</v>
      </c>
      <c r="H4276" s="3" t="n">
        <v>246248</v>
      </c>
    </row>
    <row r="4277" customFormat="false" ht="15" hidden="false" customHeight="false" outlineLevel="0" collapsed="false">
      <c r="A4277" s="3" t="s">
        <v>331</v>
      </c>
      <c r="B4277" s="3" t="s">
        <v>26</v>
      </c>
      <c r="C4277" s="3" t="s">
        <v>8</v>
      </c>
      <c r="D4277" s="3" t="s">
        <v>28</v>
      </c>
      <c r="E4277" s="3" t="n">
        <v>240.04</v>
      </c>
      <c r="F4277" s="3" t="n">
        <v>2111060</v>
      </c>
      <c r="G4277" s="3" t="n">
        <v>0</v>
      </c>
      <c r="H4277" s="3" t="n">
        <v>0</v>
      </c>
    </row>
    <row r="4278" customFormat="false" ht="15" hidden="false" customHeight="false" outlineLevel="0" collapsed="false">
      <c r="A4278" s="3" t="s">
        <v>332</v>
      </c>
      <c r="B4278" s="3" t="s">
        <v>26</v>
      </c>
      <c r="C4278" s="3" t="s">
        <v>8</v>
      </c>
      <c r="D4278" s="3" t="s">
        <v>28</v>
      </c>
      <c r="E4278" s="3" t="n">
        <v>246.84</v>
      </c>
      <c r="F4278" s="3" t="n">
        <v>1961062</v>
      </c>
      <c r="G4278" s="3" t="n">
        <v>3</v>
      </c>
      <c r="H4278" s="3" t="n">
        <v>1449630.74</v>
      </c>
    </row>
    <row r="4279" customFormat="false" ht="15" hidden="false" customHeight="false" outlineLevel="0" collapsed="false">
      <c r="A4279" s="3" t="s">
        <v>333</v>
      </c>
      <c r="B4279" s="3" t="s">
        <v>26</v>
      </c>
      <c r="C4279" s="3" t="s">
        <v>8</v>
      </c>
      <c r="D4279" s="3" t="s">
        <v>28</v>
      </c>
      <c r="E4279" s="3" t="n">
        <v>244.29</v>
      </c>
      <c r="F4279" s="3" t="n">
        <v>4602039</v>
      </c>
      <c r="G4279" s="3" t="n">
        <v>4</v>
      </c>
      <c r="H4279" s="3" t="n">
        <v>3390335.45</v>
      </c>
    </row>
    <row r="4280" customFormat="false" ht="15" hidden="false" customHeight="false" outlineLevel="0" collapsed="false">
      <c r="A4280" s="3" t="s">
        <v>334</v>
      </c>
      <c r="B4280" s="3" t="s">
        <v>26</v>
      </c>
      <c r="C4280" s="3" t="s">
        <v>8</v>
      </c>
      <c r="D4280" s="3" t="s">
        <v>28</v>
      </c>
      <c r="E4280" s="3" t="n">
        <v>249.81</v>
      </c>
      <c r="F4280" s="3" t="n">
        <v>1893015</v>
      </c>
      <c r="G4280" s="3" t="n">
        <v>0</v>
      </c>
      <c r="H4280" s="3" t="n">
        <v>0</v>
      </c>
    </row>
    <row r="4281" customFormat="false" ht="15" hidden="false" customHeight="false" outlineLevel="0" collapsed="false">
      <c r="A4281" s="3" t="s">
        <v>335</v>
      </c>
      <c r="B4281" s="3" t="s">
        <v>26</v>
      </c>
      <c r="C4281" s="3" t="s">
        <v>8</v>
      </c>
      <c r="D4281" s="3" t="s">
        <v>28</v>
      </c>
      <c r="E4281" s="3" t="n">
        <v>250.26</v>
      </c>
      <c r="F4281" s="3" t="n">
        <v>4565456</v>
      </c>
      <c r="G4281" s="3" t="n">
        <v>1</v>
      </c>
      <c r="H4281" s="3" t="n">
        <v>1024709.01</v>
      </c>
    </row>
    <row r="4282" customFormat="false" ht="15" hidden="false" customHeight="false" outlineLevel="0" collapsed="false">
      <c r="A4282" s="3" t="s">
        <v>336</v>
      </c>
      <c r="B4282" s="3" t="s">
        <v>26</v>
      </c>
      <c r="C4282" s="3" t="s">
        <v>8</v>
      </c>
      <c r="D4282" s="3" t="s">
        <v>28</v>
      </c>
      <c r="E4282" s="3" t="n">
        <v>257.82</v>
      </c>
      <c r="F4282" s="3" t="n">
        <v>4727464</v>
      </c>
      <c r="G4282" s="3" t="n">
        <v>1</v>
      </c>
      <c r="H4282" s="3" t="n">
        <v>372165.78</v>
      </c>
    </row>
    <row r="4283" customFormat="false" ht="15" hidden="false" customHeight="false" outlineLevel="0" collapsed="false">
      <c r="A4283" s="3" t="s">
        <v>337</v>
      </c>
      <c r="B4283" s="3" t="s">
        <v>26</v>
      </c>
      <c r="C4283" s="3" t="s">
        <v>8</v>
      </c>
      <c r="D4283" s="3" t="s">
        <v>28</v>
      </c>
      <c r="E4283" s="3" t="n">
        <v>261.19</v>
      </c>
      <c r="F4283" s="3" t="n">
        <v>6630347</v>
      </c>
      <c r="G4283" s="3" t="n">
        <v>1</v>
      </c>
      <c r="H4283" s="3" t="n">
        <v>116995.93</v>
      </c>
    </row>
    <row r="4284" customFormat="false" ht="15" hidden="false" customHeight="false" outlineLevel="0" collapsed="false">
      <c r="A4284" s="3" t="s">
        <v>338</v>
      </c>
      <c r="B4284" s="3" t="s">
        <v>26</v>
      </c>
      <c r="C4284" s="3" t="s">
        <v>8</v>
      </c>
      <c r="D4284" s="3" t="s">
        <v>28</v>
      </c>
      <c r="E4284" s="3" t="n">
        <v>266.8</v>
      </c>
      <c r="F4284" s="3" t="n">
        <v>6396004</v>
      </c>
      <c r="G4284" s="3" t="n">
        <v>1</v>
      </c>
      <c r="H4284" s="3" t="n">
        <v>1165325</v>
      </c>
    </row>
    <row r="4285" customFormat="false" ht="15" hidden="false" customHeight="false" outlineLevel="0" collapsed="false">
      <c r="A4285" s="3" t="s">
        <v>339</v>
      </c>
      <c r="B4285" s="3" t="s">
        <v>26</v>
      </c>
      <c r="C4285" s="3" t="s">
        <v>8</v>
      </c>
      <c r="D4285" s="3" t="s">
        <v>28</v>
      </c>
      <c r="E4285" s="3" t="n">
        <v>271.08</v>
      </c>
      <c r="F4285" s="3" t="n">
        <v>7014328</v>
      </c>
      <c r="G4285" s="3" t="n">
        <v>4</v>
      </c>
      <c r="H4285" s="3" t="n">
        <v>3154987.31</v>
      </c>
    </row>
    <row r="4286" customFormat="false" ht="15" hidden="false" customHeight="false" outlineLevel="0" collapsed="false">
      <c r="A4286" s="3" t="s">
        <v>340</v>
      </c>
      <c r="B4286" s="3" t="s">
        <v>26</v>
      </c>
      <c r="C4286" s="3" t="s">
        <v>8</v>
      </c>
      <c r="D4286" s="3" t="s">
        <v>28</v>
      </c>
      <c r="E4286" s="3" t="n">
        <v>275.88</v>
      </c>
      <c r="F4286" s="3" t="n">
        <v>6616078</v>
      </c>
      <c r="G4286" s="3" t="n">
        <v>3</v>
      </c>
      <c r="H4286" s="3" t="n">
        <v>3130688.88</v>
      </c>
    </row>
    <row r="4287" customFormat="false" ht="15" hidden="false" customHeight="false" outlineLevel="0" collapsed="false">
      <c r="A4287" s="3" t="s">
        <v>341</v>
      </c>
      <c r="B4287" s="3" t="s">
        <v>26</v>
      </c>
      <c r="C4287" s="3" t="s">
        <v>8</v>
      </c>
      <c r="D4287" s="3" t="s">
        <v>28</v>
      </c>
      <c r="E4287" s="3" t="n">
        <v>285.7</v>
      </c>
      <c r="F4287" s="3" t="n">
        <v>1901237</v>
      </c>
      <c r="G4287" s="3" t="n">
        <v>1</v>
      </c>
      <c r="H4287" s="3" t="n">
        <v>1364506.2</v>
      </c>
    </row>
    <row r="4288" customFormat="false" ht="15" hidden="false" customHeight="false" outlineLevel="0" collapsed="false">
      <c r="A4288" s="3" t="s">
        <v>342</v>
      </c>
      <c r="B4288" s="3" t="s">
        <v>26</v>
      </c>
      <c r="C4288" s="3" t="s">
        <v>8</v>
      </c>
      <c r="D4288" s="3" t="s">
        <v>28</v>
      </c>
      <c r="E4288" s="3" t="n">
        <v>281.47</v>
      </c>
      <c r="F4288" s="3" t="n">
        <v>7497890</v>
      </c>
      <c r="G4288" s="3" t="n">
        <v>3</v>
      </c>
      <c r="H4288" s="3" t="n">
        <v>3118392.47</v>
      </c>
    </row>
    <row r="4289" customFormat="false" ht="15" hidden="false" customHeight="false" outlineLevel="0" collapsed="false">
      <c r="A4289" s="3" t="s">
        <v>343</v>
      </c>
      <c r="B4289" s="3" t="s">
        <v>26</v>
      </c>
      <c r="C4289" s="3" t="s">
        <v>8</v>
      </c>
      <c r="D4289" s="3" t="s">
        <v>28</v>
      </c>
      <c r="E4289" s="3" t="n">
        <v>285.97</v>
      </c>
      <c r="F4289" s="3" t="n">
        <v>2287238</v>
      </c>
      <c r="G4289" s="3" t="n">
        <v>2</v>
      </c>
      <c r="H4289" s="3" t="n">
        <v>622534.3</v>
      </c>
    </row>
    <row r="4290" customFormat="false" ht="15" hidden="false" customHeight="false" outlineLevel="0" collapsed="false">
      <c r="A4290" s="3" t="s">
        <v>344</v>
      </c>
      <c r="B4290" s="3" t="s">
        <v>26</v>
      </c>
      <c r="C4290" s="3" t="s">
        <v>8</v>
      </c>
      <c r="D4290" s="3" t="s">
        <v>28</v>
      </c>
      <c r="E4290" s="3" t="n">
        <v>293.03</v>
      </c>
      <c r="F4290" s="3" t="n">
        <v>7936814</v>
      </c>
      <c r="G4290" s="3" t="n">
        <v>1</v>
      </c>
      <c r="H4290" s="3" t="n">
        <v>751133.9</v>
      </c>
    </row>
    <row r="4291" customFormat="false" ht="15" hidden="false" customHeight="false" outlineLevel="0" collapsed="false">
      <c r="A4291" s="3" t="s">
        <v>345</v>
      </c>
      <c r="B4291" s="3" t="s">
        <v>26</v>
      </c>
      <c r="C4291" s="3" t="s">
        <v>8</v>
      </c>
      <c r="D4291" s="3" t="s">
        <v>28</v>
      </c>
      <c r="E4291" s="3" t="n">
        <v>299.87</v>
      </c>
      <c r="F4291" s="3" t="n">
        <v>2700013</v>
      </c>
      <c r="G4291" s="3" t="n">
        <v>3</v>
      </c>
      <c r="H4291" s="3" t="n">
        <v>2585471.34</v>
      </c>
    </row>
    <row r="4292" customFormat="false" ht="15" hidden="false" customHeight="false" outlineLevel="0" collapsed="false">
      <c r="A4292" s="3" t="s">
        <v>346</v>
      </c>
      <c r="B4292" s="3" t="s">
        <v>26</v>
      </c>
      <c r="C4292" s="3" t="s">
        <v>8</v>
      </c>
      <c r="D4292" s="3" t="s">
        <v>28</v>
      </c>
      <c r="E4292" s="3" t="n">
        <v>302.99</v>
      </c>
      <c r="F4292" s="3" t="n">
        <v>5034874</v>
      </c>
      <c r="G4292" s="3" t="n">
        <v>4</v>
      </c>
      <c r="H4292" s="3" t="n">
        <v>2207982.31</v>
      </c>
    </row>
    <row r="4293" customFormat="false" ht="15" hidden="false" customHeight="false" outlineLevel="0" collapsed="false">
      <c r="A4293" s="3" t="s">
        <v>347</v>
      </c>
      <c r="B4293" s="3" t="s">
        <v>26</v>
      </c>
      <c r="C4293" s="3" t="s">
        <v>8</v>
      </c>
      <c r="D4293" s="3" t="s">
        <v>28</v>
      </c>
      <c r="E4293" s="3" t="n">
        <v>291.83</v>
      </c>
      <c r="F4293" s="3" t="n">
        <v>2908115</v>
      </c>
      <c r="G4293" s="3" t="n">
        <v>1</v>
      </c>
      <c r="H4293" s="3" t="n">
        <v>1068160.43</v>
      </c>
    </row>
    <row r="4294" customFormat="false" ht="15" hidden="false" customHeight="false" outlineLevel="0" collapsed="false">
      <c r="A4294" s="3" t="s">
        <v>348</v>
      </c>
      <c r="B4294" s="3" t="s">
        <v>26</v>
      </c>
      <c r="C4294" s="3" t="s">
        <v>8</v>
      </c>
      <c r="D4294" s="3" t="s">
        <v>28</v>
      </c>
      <c r="E4294" s="3" t="n">
        <v>290.22</v>
      </c>
      <c r="F4294" s="3" t="n">
        <v>1451282</v>
      </c>
      <c r="G4294" s="3" t="n">
        <v>2</v>
      </c>
      <c r="H4294" s="3" t="n">
        <v>2311881.68</v>
      </c>
    </row>
    <row r="4295" customFormat="false" ht="15" hidden="false" customHeight="false" outlineLevel="0" collapsed="false">
      <c r="A4295" s="3" t="s">
        <v>349</v>
      </c>
      <c r="B4295" s="3" t="s">
        <v>26</v>
      </c>
      <c r="C4295" s="3" t="s">
        <v>8</v>
      </c>
      <c r="D4295" s="3" t="s">
        <v>28</v>
      </c>
      <c r="E4295" s="3" t="n">
        <v>281.47</v>
      </c>
      <c r="F4295" s="3" t="n">
        <v>5167517</v>
      </c>
      <c r="G4295" s="3" t="n">
        <v>2</v>
      </c>
      <c r="H4295" s="3" t="n">
        <v>1919457.92</v>
      </c>
    </row>
    <row r="4296" customFormat="false" ht="15" hidden="false" customHeight="false" outlineLevel="0" collapsed="false">
      <c r="A4296" s="3" t="s">
        <v>350</v>
      </c>
      <c r="B4296" s="3" t="s">
        <v>26</v>
      </c>
      <c r="C4296" s="3" t="s">
        <v>8</v>
      </c>
      <c r="D4296" s="3" t="s">
        <v>28</v>
      </c>
      <c r="E4296" s="3" t="n">
        <v>288.82</v>
      </c>
      <c r="F4296" s="3" t="n">
        <v>528351</v>
      </c>
      <c r="G4296" s="3" t="n">
        <v>2</v>
      </c>
      <c r="H4296" s="3" t="n">
        <v>664005.89</v>
      </c>
    </row>
    <row r="4297" customFormat="false" ht="15" hidden="false" customHeight="false" outlineLevel="0" collapsed="false">
      <c r="A4297" s="3" t="s">
        <v>351</v>
      </c>
      <c r="B4297" s="3" t="s">
        <v>26</v>
      </c>
      <c r="C4297" s="3" t="s">
        <v>8</v>
      </c>
      <c r="D4297" s="3" t="s">
        <v>28</v>
      </c>
      <c r="E4297" s="3" t="n">
        <v>293.49</v>
      </c>
      <c r="F4297" s="3" t="n">
        <v>6300926</v>
      </c>
      <c r="G4297" s="3" t="n">
        <v>0</v>
      </c>
      <c r="H4297" s="3" t="n">
        <v>0</v>
      </c>
    </row>
    <row r="4298" customFormat="false" ht="15" hidden="false" customHeight="false" outlineLevel="0" collapsed="false">
      <c r="A4298" s="3" t="s">
        <v>352</v>
      </c>
      <c r="B4298" s="3" t="s">
        <v>26</v>
      </c>
      <c r="C4298" s="3" t="s">
        <v>8</v>
      </c>
      <c r="D4298" s="3" t="s">
        <v>28</v>
      </c>
      <c r="E4298" s="3" t="n">
        <v>285.53</v>
      </c>
      <c r="F4298" s="3" t="n">
        <v>7352082</v>
      </c>
      <c r="G4298" s="3" t="n">
        <v>2</v>
      </c>
      <c r="H4298" s="3" t="n">
        <v>1096714.54</v>
      </c>
    </row>
    <row r="4299" customFormat="false" ht="15" hidden="false" customHeight="false" outlineLevel="0" collapsed="false">
      <c r="A4299" s="3" t="s">
        <v>353</v>
      </c>
      <c r="B4299" s="3" t="s">
        <v>26</v>
      </c>
      <c r="C4299" s="3" t="s">
        <v>8</v>
      </c>
      <c r="D4299" s="3" t="s">
        <v>28</v>
      </c>
      <c r="E4299" s="3" t="n">
        <v>279.91</v>
      </c>
      <c r="F4299" s="3" t="n">
        <v>5944824</v>
      </c>
      <c r="G4299" s="3" t="n">
        <v>4</v>
      </c>
      <c r="H4299" s="3" t="n">
        <v>2873940.69</v>
      </c>
    </row>
    <row r="4300" customFormat="false" ht="15" hidden="false" customHeight="false" outlineLevel="0" collapsed="false">
      <c r="A4300" s="3" t="s">
        <v>354</v>
      </c>
      <c r="B4300" s="3" t="s">
        <v>26</v>
      </c>
      <c r="C4300" s="3" t="s">
        <v>8</v>
      </c>
      <c r="D4300" s="3" t="s">
        <v>28</v>
      </c>
      <c r="E4300" s="3" t="n">
        <v>280.29</v>
      </c>
      <c r="F4300" s="3" t="n">
        <v>7464348</v>
      </c>
      <c r="G4300" s="3" t="n">
        <v>0</v>
      </c>
      <c r="H4300" s="3" t="n">
        <v>0</v>
      </c>
    </row>
    <row r="4301" customFormat="false" ht="15" hidden="false" customHeight="false" outlineLevel="0" collapsed="false">
      <c r="A4301" s="3" t="s">
        <v>355</v>
      </c>
      <c r="B4301" s="3" t="s">
        <v>26</v>
      </c>
      <c r="C4301" s="3" t="s">
        <v>8</v>
      </c>
      <c r="D4301" s="3" t="s">
        <v>28</v>
      </c>
      <c r="E4301" s="3" t="n">
        <v>280.27</v>
      </c>
      <c r="F4301" s="3" t="n">
        <v>892699</v>
      </c>
      <c r="G4301" s="3" t="n">
        <v>3</v>
      </c>
      <c r="H4301" s="3" t="n">
        <v>2161755.36</v>
      </c>
    </row>
    <row r="4302" customFormat="false" ht="15" hidden="false" customHeight="false" outlineLevel="0" collapsed="false">
      <c r="A4302" s="3" t="s">
        <v>356</v>
      </c>
      <c r="B4302" s="3" t="s">
        <v>26</v>
      </c>
      <c r="C4302" s="3" t="s">
        <v>8</v>
      </c>
      <c r="D4302" s="3" t="s">
        <v>28</v>
      </c>
      <c r="E4302" s="3" t="n">
        <v>279.21</v>
      </c>
      <c r="F4302" s="3" t="n">
        <v>1770992</v>
      </c>
      <c r="G4302" s="3" t="n">
        <v>2</v>
      </c>
      <c r="H4302" s="3" t="n">
        <v>1636309.15</v>
      </c>
    </row>
    <row r="4303" customFormat="false" ht="15" hidden="false" customHeight="false" outlineLevel="0" collapsed="false">
      <c r="A4303" s="3" t="s">
        <v>357</v>
      </c>
      <c r="B4303" s="3" t="s">
        <v>26</v>
      </c>
      <c r="C4303" s="3" t="s">
        <v>8</v>
      </c>
      <c r="D4303" s="3" t="s">
        <v>28</v>
      </c>
      <c r="E4303" s="3" t="n">
        <v>275.06</v>
      </c>
      <c r="F4303" s="3" t="n">
        <v>5302348</v>
      </c>
      <c r="G4303" s="3" t="n">
        <v>2</v>
      </c>
      <c r="H4303" s="3" t="n">
        <v>873864</v>
      </c>
    </row>
    <row r="4304" customFormat="false" ht="15" hidden="false" customHeight="false" outlineLevel="0" collapsed="false">
      <c r="A4304" s="3" t="s">
        <v>358</v>
      </c>
      <c r="B4304" s="3" t="s">
        <v>26</v>
      </c>
      <c r="C4304" s="3" t="s">
        <v>8</v>
      </c>
      <c r="D4304" s="3" t="s">
        <v>28</v>
      </c>
      <c r="E4304" s="3" t="n">
        <v>275.1</v>
      </c>
      <c r="F4304" s="3" t="n">
        <v>7233551</v>
      </c>
      <c r="G4304" s="3" t="n">
        <v>3</v>
      </c>
      <c r="H4304" s="3" t="n">
        <v>599248.22</v>
      </c>
    </row>
    <row r="4305" customFormat="false" ht="15" hidden="false" customHeight="false" outlineLevel="0" collapsed="false">
      <c r="A4305" s="3" t="s">
        <v>359</v>
      </c>
      <c r="B4305" s="3" t="s">
        <v>26</v>
      </c>
      <c r="C4305" s="3" t="s">
        <v>8</v>
      </c>
      <c r="D4305" s="3" t="s">
        <v>28</v>
      </c>
      <c r="E4305" s="3" t="n">
        <v>274.28</v>
      </c>
      <c r="F4305" s="3" t="n">
        <v>4297546</v>
      </c>
      <c r="G4305" s="3" t="n">
        <v>1</v>
      </c>
      <c r="H4305" s="3" t="n">
        <v>306454.4</v>
      </c>
    </row>
    <row r="4306" customFormat="false" ht="15" hidden="false" customHeight="false" outlineLevel="0" collapsed="false">
      <c r="A4306" s="3" t="s">
        <v>360</v>
      </c>
      <c r="B4306" s="3" t="s">
        <v>26</v>
      </c>
      <c r="C4306" s="3" t="s">
        <v>8</v>
      </c>
      <c r="D4306" s="3" t="s">
        <v>28</v>
      </c>
      <c r="E4306" s="3" t="n">
        <v>281.76</v>
      </c>
      <c r="F4306" s="3" t="n">
        <v>7445027</v>
      </c>
      <c r="G4306" s="3" t="n">
        <v>3</v>
      </c>
      <c r="H4306" s="3" t="n">
        <v>2108912.7</v>
      </c>
    </row>
    <row r="4307" customFormat="false" ht="15" hidden="false" customHeight="false" outlineLevel="0" collapsed="false">
      <c r="A4307" s="3" t="s">
        <v>361</v>
      </c>
      <c r="B4307" s="3" t="s">
        <v>26</v>
      </c>
      <c r="C4307" s="3" t="s">
        <v>8</v>
      </c>
      <c r="D4307" s="3" t="s">
        <v>28</v>
      </c>
      <c r="E4307" s="3" t="n">
        <v>284.82</v>
      </c>
      <c r="F4307" s="3" t="n">
        <v>3536284</v>
      </c>
      <c r="G4307" s="3" t="n">
        <v>1</v>
      </c>
      <c r="H4307" s="3" t="n">
        <v>1317519.5</v>
      </c>
    </row>
    <row r="4308" customFormat="false" ht="15" hidden="false" customHeight="false" outlineLevel="0" collapsed="false">
      <c r="A4308" s="3" t="s">
        <v>362</v>
      </c>
      <c r="B4308" s="3" t="s">
        <v>26</v>
      </c>
      <c r="C4308" s="3" t="s">
        <v>8</v>
      </c>
      <c r="D4308" s="3" t="s">
        <v>28</v>
      </c>
      <c r="E4308" s="3" t="n">
        <v>280.4</v>
      </c>
      <c r="F4308" s="3" t="n">
        <v>6852121</v>
      </c>
      <c r="G4308" s="3" t="n">
        <v>2</v>
      </c>
      <c r="H4308" s="3" t="n">
        <v>615840.03</v>
      </c>
    </row>
    <row r="4309" customFormat="false" ht="15" hidden="false" customHeight="false" outlineLevel="0" collapsed="false">
      <c r="A4309" s="3" t="s">
        <v>363</v>
      </c>
      <c r="B4309" s="3" t="s">
        <v>26</v>
      </c>
      <c r="C4309" s="3" t="s">
        <v>8</v>
      </c>
      <c r="D4309" s="3" t="s">
        <v>28</v>
      </c>
      <c r="E4309" s="3" t="n">
        <v>282.41</v>
      </c>
      <c r="F4309" s="3" t="n">
        <v>1032303</v>
      </c>
      <c r="G4309" s="3" t="n">
        <v>1</v>
      </c>
      <c r="H4309" s="3" t="n">
        <v>357196.48</v>
      </c>
    </row>
    <row r="4310" customFormat="false" ht="15" hidden="false" customHeight="false" outlineLevel="0" collapsed="false">
      <c r="A4310" s="3" t="s">
        <v>364</v>
      </c>
      <c r="B4310" s="3" t="s">
        <v>26</v>
      </c>
      <c r="C4310" s="3" t="s">
        <v>8</v>
      </c>
      <c r="D4310" s="3" t="s">
        <v>28</v>
      </c>
      <c r="E4310" s="3" t="n">
        <v>277.73</v>
      </c>
      <c r="F4310" s="3" t="n">
        <v>5342666</v>
      </c>
      <c r="G4310" s="3" t="n">
        <v>2</v>
      </c>
      <c r="H4310" s="3" t="n">
        <v>2047647.65</v>
      </c>
    </row>
    <row r="4311" customFormat="false" ht="15" hidden="false" customHeight="false" outlineLevel="0" collapsed="false">
      <c r="A4311" s="3" t="s">
        <v>365</v>
      </c>
      <c r="B4311" s="3" t="s">
        <v>26</v>
      </c>
      <c r="C4311" s="3" t="s">
        <v>8</v>
      </c>
      <c r="D4311" s="3" t="s">
        <v>28</v>
      </c>
      <c r="E4311" s="3" t="n">
        <v>279.42</v>
      </c>
      <c r="F4311" s="3" t="n">
        <v>5595433</v>
      </c>
      <c r="G4311" s="3" t="n">
        <v>2</v>
      </c>
      <c r="H4311" s="3" t="n">
        <v>1316938.12</v>
      </c>
    </row>
    <row r="4312" customFormat="false" ht="15" hidden="false" customHeight="false" outlineLevel="0" collapsed="false">
      <c r="A4312" s="3" t="s">
        <v>366</v>
      </c>
      <c r="B4312" s="3" t="s">
        <v>26</v>
      </c>
      <c r="C4312" s="3" t="s">
        <v>8</v>
      </c>
      <c r="D4312" s="3" t="s">
        <v>28</v>
      </c>
      <c r="E4312" s="3" t="n">
        <v>285.46</v>
      </c>
      <c r="F4312" s="3" t="n">
        <v>6815851</v>
      </c>
      <c r="G4312" s="3" t="n">
        <v>1</v>
      </c>
      <c r="H4312" s="3" t="n">
        <v>874458.8</v>
      </c>
    </row>
    <row r="4313" customFormat="false" ht="15" hidden="false" customHeight="false" outlineLevel="0" collapsed="false">
      <c r="A4313" s="3" t="s">
        <v>367</v>
      </c>
      <c r="B4313" s="3" t="s">
        <v>26</v>
      </c>
      <c r="C4313" s="3" t="s">
        <v>8</v>
      </c>
      <c r="D4313" s="3" t="s">
        <v>28</v>
      </c>
      <c r="E4313" s="3" t="n">
        <v>283.91</v>
      </c>
      <c r="F4313" s="3" t="n">
        <v>4919579</v>
      </c>
      <c r="G4313" s="3" t="n">
        <v>4</v>
      </c>
      <c r="H4313" s="3" t="n">
        <v>3376870.45</v>
      </c>
    </row>
    <row r="4314" customFormat="false" ht="15" hidden="false" customHeight="false" outlineLevel="0" collapsed="false">
      <c r="A4314" s="3" t="s">
        <v>368</v>
      </c>
      <c r="B4314" s="3" t="s">
        <v>26</v>
      </c>
      <c r="C4314" s="3" t="s">
        <v>8</v>
      </c>
      <c r="D4314" s="3" t="s">
        <v>28</v>
      </c>
      <c r="E4314" s="3" t="n">
        <v>282.86</v>
      </c>
      <c r="F4314" s="3" t="n">
        <v>7000815</v>
      </c>
      <c r="G4314" s="3" t="n">
        <v>0</v>
      </c>
      <c r="H4314" s="3" t="n">
        <v>0</v>
      </c>
    </row>
    <row r="4315" customFormat="false" ht="15" hidden="false" customHeight="false" outlineLevel="0" collapsed="false">
      <c r="A4315" s="3" t="s">
        <v>369</v>
      </c>
      <c r="B4315" s="3" t="s">
        <v>26</v>
      </c>
      <c r="C4315" s="3" t="s">
        <v>8</v>
      </c>
      <c r="D4315" s="3" t="s">
        <v>28</v>
      </c>
      <c r="E4315" s="3" t="n">
        <v>275.5</v>
      </c>
      <c r="F4315" s="3" t="n">
        <v>3773889</v>
      </c>
      <c r="G4315" s="3" t="n">
        <v>4</v>
      </c>
      <c r="H4315" s="3" t="n">
        <v>4638869.53</v>
      </c>
    </row>
    <row r="4316" customFormat="false" ht="15" hidden="false" customHeight="false" outlineLevel="0" collapsed="false">
      <c r="A4316" s="3" t="s">
        <v>370</v>
      </c>
      <c r="B4316" s="3" t="s">
        <v>26</v>
      </c>
      <c r="C4316" s="3" t="s">
        <v>8</v>
      </c>
      <c r="D4316" s="3" t="s">
        <v>28</v>
      </c>
      <c r="E4316" s="3" t="n">
        <v>270.53</v>
      </c>
      <c r="F4316" s="3" t="n">
        <v>4928582</v>
      </c>
      <c r="G4316" s="3" t="n">
        <v>0</v>
      </c>
      <c r="H4316" s="3" t="n">
        <v>0</v>
      </c>
    </row>
    <row r="4317" customFormat="false" ht="15" hidden="false" customHeight="false" outlineLevel="0" collapsed="false">
      <c r="A4317" s="3" t="s">
        <v>371</v>
      </c>
      <c r="B4317" s="3" t="s">
        <v>26</v>
      </c>
      <c r="C4317" s="3" t="s">
        <v>8</v>
      </c>
      <c r="D4317" s="3" t="s">
        <v>28</v>
      </c>
      <c r="E4317" s="3" t="n">
        <v>272.42</v>
      </c>
      <c r="F4317" s="3" t="n">
        <v>7509202</v>
      </c>
      <c r="G4317" s="3" t="n">
        <v>2</v>
      </c>
      <c r="H4317" s="3" t="n">
        <v>1217949.74</v>
      </c>
    </row>
    <row r="4318" customFormat="false" ht="15" hidden="false" customHeight="false" outlineLevel="0" collapsed="false">
      <c r="A4318" s="3" t="s">
        <v>372</v>
      </c>
      <c r="B4318" s="3" t="s">
        <v>26</v>
      </c>
      <c r="C4318" s="3" t="s">
        <v>8</v>
      </c>
      <c r="D4318" s="3" t="s">
        <v>28</v>
      </c>
      <c r="E4318" s="3" t="n">
        <v>271.13</v>
      </c>
      <c r="F4318" s="3" t="n">
        <v>7326721</v>
      </c>
      <c r="G4318" s="3" t="n">
        <v>2</v>
      </c>
      <c r="H4318" s="3" t="n">
        <v>987015.02</v>
      </c>
    </row>
    <row r="4319" customFormat="false" ht="15" hidden="false" customHeight="false" outlineLevel="0" collapsed="false">
      <c r="A4319" s="3" t="s">
        <v>373</v>
      </c>
      <c r="B4319" s="3" t="s">
        <v>26</v>
      </c>
      <c r="C4319" s="3" t="s">
        <v>8</v>
      </c>
      <c r="D4319" s="3" t="s">
        <v>28</v>
      </c>
      <c r="E4319" s="3" t="n">
        <v>269.33</v>
      </c>
      <c r="F4319" s="3" t="n">
        <v>5748524</v>
      </c>
      <c r="G4319" s="3" t="n">
        <v>0</v>
      </c>
      <c r="H4319" s="3" t="n">
        <v>0</v>
      </c>
    </row>
    <row r="4320" customFormat="false" ht="15" hidden="false" customHeight="false" outlineLevel="0" collapsed="false">
      <c r="A4320" s="3" t="s">
        <v>374</v>
      </c>
      <c r="B4320" s="3" t="s">
        <v>26</v>
      </c>
      <c r="C4320" s="3" t="s">
        <v>8</v>
      </c>
      <c r="D4320" s="3" t="s">
        <v>28</v>
      </c>
      <c r="E4320" s="3" t="n">
        <v>272.97</v>
      </c>
      <c r="F4320" s="3" t="n">
        <v>7907826</v>
      </c>
      <c r="G4320" s="3" t="n">
        <v>2</v>
      </c>
      <c r="H4320" s="3" t="n">
        <v>1014012.34</v>
      </c>
    </row>
    <row r="4321" customFormat="false" ht="15" hidden="false" customHeight="false" outlineLevel="0" collapsed="false">
      <c r="A4321" s="3" t="s">
        <v>375</v>
      </c>
      <c r="B4321" s="3" t="s">
        <v>26</v>
      </c>
      <c r="C4321" s="3" t="s">
        <v>8</v>
      </c>
      <c r="D4321" s="3" t="s">
        <v>28</v>
      </c>
      <c r="E4321" s="3" t="n">
        <v>274.99</v>
      </c>
      <c r="F4321" s="3" t="n">
        <v>7365651</v>
      </c>
      <c r="G4321" s="3" t="n">
        <v>2</v>
      </c>
      <c r="H4321" s="3" t="n">
        <v>274099.23</v>
      </c>
    </row>
    <row r="4322" customFormat="false" ht="15" hidden="false" customHeight="false" outlineLevel="0" collapsed="false">
      <c r="A4322" s="3" t="s">
        <v>376</v>
      </c>
      <c r="B4322" s="3" t="s">
        <v>26</v>
      </c>
      <c r="C4322" s="3" t="s">
        <v>8</v>
      </c>
      <c r="D4322" s="3" t="s">
        <v>28</v>
      </c>
      <c r="E4322" s="3" t="n">
        <v>273.23</v>
      </c>
      <c r="F4322" s="3" t="n">
        <v>7468579</v>
      </c>
      <c r="G4322" s="3" t="n">
        <v>1</v>
      </c>
      <c r="H4322" s="3" t="n">
        <v>1078334.1</v>
      </c>
    </row>
    <row r="4323" customFormat="false" ht="15" hidden="false" customHeight="false" outlineLevel="0" collapsed="false">
      <c r="A4323" s="3" t="s">
        <v>377</v>
      </c>
      <c r="B4323" s="3" t="s">
        <v>26</v>
      </c>
      <c r="C4323" s="3" t="s">
        <v>8</v>
      </c>
      <c r="D4323" s="3" t="s">
        <v>28</v>
      </c>
      <c r="E4323" s="3" t="n">
        <v>275.97</v>
      </c>
      <c r="F4323" s="3" t="n">
        <v>6854335</v>
      </c>
      <c r="G4323" s="3" t="n">
        <v>1</v>
      </c>
      <c r="H4323" s="3" t="n">
        <v>495305.46</v>
      </c>
    </row>
    <row r="4324" customFormat="false" ht="15" hidden="false" customHeight="false" outlineLevel="0" collapsed="false">
      <c r="A4324" s="3" t="s">
        <v>378</v>
      </c>
      <c r="B4324" s="3" t="s">
        <v>26</v>
      </c>
      <c r="C4324" s="3" t="s">
        <v>8</v>
      </c>
      <c r="D4324" s="3" t="s">
        <v>28</v>
      </c>
      <c r="E4324" s="3" t="n">
        <v>280.35</v>
      </c>
      <c r="F4324" s="3" t="n">
        <v>1465758</v>
      </c>
      <c r="G4324" s="3" t="n">
        <v>1</v>
      </c>
      <c r="H4324" s="3" t="n">
        <v>1186986.24</v>
      </c>
    </row>
    <row r="4325" customFormat="false" ht="15" hidden="false" customHeight="false" outlineLevel="0" collapsed="false">
      <c r="A4325" s="3" t="s">
        <v>379</v>
      </c>
      <c r="B4325" s="3" t="s">
        <v>26</v>
      </c>
      <c r="C4325" s="3" t="s">
        <v>8</v>
      </c>
      <c r="D4325" s="3" t="s">
        <v>28</v>
      </c>
      <c r="E4325" s="3" t="n">
        <v>273.59</v>
      </c>
      <c r="F4325" s="3" t="n">
        <v>7793983</v>
      </c>
      <c r="G4325" s="3" t="n">
        <v>0</v>
      </c>
      <c r="H4325" s="3" t="n">
        <v>0</v>
      </c>
    </row>
    <row r="4326" customFormat="false" ht="15" hidden="false" customHeight="false" outlineLevel="0" collapsed="false">
      <c r="A4326" s="3" t="s">
        <v>380</v>
      </c>
      <c r="B4326" s="3" t="s">
        <v>26</v>
      </c>
      <c r="C4326" s="3" t="s">
        <v>8</v>
      </c>
      <c r="D4326" s="3" t="s">
        <v>28</v>
      </c>
      <c r="E4326" s="3" t="n">
        <v>275.89</v>
      </c>
      <c r="F4326" s="3" t="n">
        <v>5731463</v>
      </c>
      <c r="G4326" s="3" t="n">
        <v>1</v>
      </c>
      <c r="H4326" s="3" t="n">
        <v>688650</v>
      </c>
    </row>
    <row r="4327" customFormat="false" ht="15" hidden="false" customHeight="false" outlineLevel="0" collapsed="false">
      <c r="A4327" s="3" t="s">
        <v>381</v>
      </c>
      <c r="B4327" s="3" t="s">
        <v>26</v>
      </c>
      <c r="C4327" s="3" t="s">
        <v>8</v>
      </c>
      <c r="D4327" s="3" t="s">
        <v>28</v>
      </c>
      <c r="E4327" s="3" t="n">
        <v>279.32</v>
      </c>
      <c r="F4327" s="3" t="n">
        <v>2794605</v>
      </c>
      <c r="G4327" s="3" t="n">
        <v>1</v>
      </c>
      <c r="H4327" s="3" t="n">
        <v>1207433.78</v>
      </c>
    </row>
    <row r="4328" customFormat="false" ht="15" hidden="false" customHeight="false" outlineLevel="0" collapsed="false">
      <c r="A4328" s="3" t="s">
        <v>382</v>
      </c>
      <c r="B4328" s="3" t="s">
        <v>26</v>
      </c>
      <c r="C4328" s="3" t="s">
        <v>8</v>
      </c>
      <c r="D4328" s="3" t="s">
        <v>28</v>
      </c>
      <c r="E4328" s="3" t="n">
        <v>279.19</v>
      </c>
      <c r="F4328" s="3" t="n">
        <v>7023803</v>
      </c>
      <c r="G4328" s="3" t="n">
        <v>2</v>
      </c>
      <c r="H4328" s="3" t="n">
        <v>261882.92</v>
      </c>
    </row>
    <row r="4329" customFormat="false" ht="15" hidden="false" customHeight="false" outlineLevel="0" collapsed="false">
      <c r="A4329" s="3" t="s">
        <v>383</v>
      </c>
      <c r="B4329" s="3" t="s">
        <v>26</v>
      </c>
      <c r="C4329" s="3" t="s">
        <v>8</v>
      </c>
      <c r="D4329" s="3" t="s">
        <v>28</v>
      </c>
      <c r="E4329" s="3" t="n">
        <v>279.17</v>
      </c>
      <c r="F4329" s="3" t="n">
        <v>5176491</v>
      </c>
      <c r="G4329" s="3" t="n">
        <v>3</v>
      </c>
      <c r="H4329" s="3" t="n">
        <v>1629694.89</v>
      </c>
    </row>
    <row r="4330" customFormat="false" ht="15" hidden="false" customHeight="false" outlineLevel="0" collapsed="false">
      <c r="A4330" s="3" t="s">
        <v>384</v>
      </c>
      <c r="B4330" s="3" t="s">
        <v>26</v>
      </c>
      <c r="C4330" s="3" t="s">
        <v>8</v>
      </c>
      <c r="D4330" s="3" t="s">
        <v>28</v>
      </c>
      <c r="E4330" s="3" t="n">
        <v>280.41</v>
      </c>
      <c r="F4330" s="3" t="n">
        <v>5587030</v>
      </c>
      <c r="G4330" s="3" t="n">
        <v>3</v>
      </c>
      <c r="H4330" s="3" t="n">
        <v>1445816.92</v>
      </c>
    </row>
    <row r="4331" customFormat="false" ht="15" hidden="false" customHeight="false" outlineLevel="0" collapsed="false">
      <c r="A4331" s="3" t="s">
        <v>385</v>
      </c>
      <c r="B4331" s="3" t="s">
        <v>26</v>
      </c>
      <c r="C4331" s="3" t="s">
        <v>8</v>
      </c>
      <c r="D4331" s="3" t="s">
        <v>28</v>
      </c>
      <c r="E4331" s="3" t="n">
        <v>280.57</v>
      </c>
      <c r="F4331" s="3" t="n">
        <v>3462285</v>
      </c>
      <c r="G4331" s="3" t="n">
        <v>3</v>
      </c>
      <c r="H4331" s="3" t="n">
        <v>2745139.24</v>
      </c>
    </row>
    <row r="4332" customFormat="false" ht="15" hidden="false" customHeight="false" outlineLevel="0" collapsed="false">
      <c r="A4332" s="3" t="s">
        <v>386</v>
      </c>
      <c r="B4332" s="3" t="s">
        <v>26</v>
      </c>
      <c r="C4332" s="3" t="s">
        <v>8</v>
      </c>
      <c r="D4332" s="3" t="s">
        <v>28</v>
      </c>
      <c r="E4332" s="3" t="n">
        <v>281.14</v>
      </c>
      <c r="F4332" s="3" t="n">
        <v>7100427</v>
      </c>
      <c r="G4332" s="3" t="n">
        <v>1</v>
      </c>
      <c r="H4332" s="3" t="n">
        <v>1018525.2</v>
      </c>
    </row>
    <row r="4333" customFormat="false" ht="15" hidden="false" customHeight="false" outlineLevel="0" collapsed="false">
      <c r="A4333" s="3" t="s">
        <v>387</v>
      </c>
      <c r="B4333" s="3" t="s">
        <v>26</v>
      </c>
      <c r="C4333" s="3" t="s">
        <v>8</v>
      </c>
      <c r="D4333" s="3" t="s">
        <v>28</v>
      </c>
      <c r="E4333" s="3" t="n">
        <v>276.94</v>
      </c>
      <c r="F4333" s="3" t="n">
        <v>7256512</v>
      </c>
      <c r="G4333" s="3" t="n">
        <v>5</v>
      </c>
      <c r="H4333" s="3" t="n">
        <v>4527197.84</v>
      </c>
    </row>
    <row r="4334" customFormat="false" ht="15" hidden="false" customHeight="false" outlineLevel="0" collapsed="false">
      <c r="A4334" s="3" t="s">
        <v>388</v>
      </c>
      <c r="B4334" s="3" t="s">
        <v>26</v>
      </c>
      <c r="C4334" s="3" t="s">
        <v>8</v>
      </c>
      <c r="D4334" s="3" t="s">
        <v>28</v>
      </c>
      <c r="E4334" s="3" t="n">
        <v>279.51</v>
      </c>
      <c r="F4334" s="3" t="n">
        <v>2583372</v>
      </c>
      <c r="G4334" s="3" t="n">
        <v>1</v>
      </c>
      <c r="H4334" s="3" t="n">
        <v>58917.53</v>
      </c>
    </row>
    <row r="4335" customFormat="false" ht="15" hidden="false" customHeight="false" outlineLevel="0" collapsed="false">
      <c r="A4335" s="3" t="s">
        <v>389</v>
      </c>
      <c r="B4335" s="3" t="s">
        <v>26</v>
      </c>
      <c r="C4335" s="3" t="s">
        <v>8</v>
      </c>
      <c r="D4335" s="3" t="s">
        <v>28</v>
      </c>
      <c r="E4335" s="3" t="n">
        <v>268.14</v>
      </c>
      <c r="F4335" s="3" t="n">
        <v>3188554</v>
      </c>
      <c r="G4335" s="3" t="n">
        <v>0</v>
      </c>
      <c r="H4335" s="3" t="n">
        <v>0</v>
      </c>
    </row>
    <row r="4336" customFormat="false" ht="15" hidden="false" customHeight="false" outlineLevel="0" collapsed="false">
      <c r="A4336" s="3" t="s">
        <v>390</v>
      </c>
      <c r="B4336" s="3" t="s">
        <v>26</v>
      </c>
      <c r="C4336" s="3" t="s">
        <v>8</v>
      </c>
      <c r="D4336" s="3" t="s">
        <v>28</v>
      </c>
      <c r="E4336" s="3" t="n">
        <v>268.32</v>
      </c>
      <c r="F4336" s="3" t="n">
        <v>2410742</v>
      </c>
      <c r="G4336" s="3" t="n">
        <v>5</v>
      </c>
      <c r="H4336" s="3" t="n">
        <v>3366882.68</v>
      </c>
    </row>
    <row r="4337" customFormat="false" ht="15" hidden="false" customHeight="false" outlineLevel="0" collapsed="false">
      <c r="A4337" s="3" t="s">
        <v>391</v>
      </c>
      <c r="B4337" s="3" t="s">
        <v>26</v>
      </c>
      <c r="C4337" s="3" t="s">
        <v>8</v>
      </c>
      <c r="D4337" s="3" t="s">
        <v>28</v>
      </c>
      <c r="E4337" s="3" t="n">
        <v>267.97</v>
      </c>
      <c r="F4337" s="3" t="n">
        <v>6401723</v>
      </c>
      <c r="G4337" s="3" t="n">
        <v>3</v>
      </c>
      <c r="H4337" s="3" t="n">
        <v>1191372.8</v>
      </c>
    </row>
    <row r="4338" customFormat="false" ht="15" hidden="false" customHeight="false" outlineLevel="0" collapsed="false">
      <c r="A4338" s="3" t="s">
        <v>392</v>
      </c>
      <c r="B4338" s="3" t="s">
        <v>26</v>
      </c>
      <c r="C4338" s="3" t="s">
        <v>8</v>
      </c>
      <c r="D4338" s="3" t="s">
        <v>28</v>
      </c>
      <c r="E4338" s="3" t="n">
        <v>268.32</v>
      </c>
      <c r="F4338" s="3" t="n">
        <v>5624700</v>
      </c>
      <c r="G4338" s="3" t="n">
        <v>2</v>
      </c>
      <c r="H4338" s="3" t="n">
        <v>88500.7</v>
      </c>
    </row>
    <row r="4339" customFormat="false" ht="15" hidden="false" customHeight="false" outlineLevel="0" collapsed="false">
      <c r="A4339" s="3" t="s">
        <v>393</v>
      </c>
      <c r="B4339" s="3" t="s">
        <v>26</v>
      </c>
      <c r="C4339" s="3" t="s">
        <v>8</v>
      </c>
      <c r="D4339" s="3" t="s">
        <v>28</v>
      </c>
      <c r="E4339" s="3" t="n">
        <v>265.32</v>
      </c>
      <c r="F4339" s="3" t="n">
        <v>7188305</v>
      </c>
      <c r="G4339" s="3" t="n">
        <v>2</v>
      </c>
      <c r="H4339" s="3" t="n">
        <v>2453066.59</v>
      </c>
    </row>
    <row r="4340" customFormat="false" ht="15" hidden="false" customHeight="false" outlineLevel="0" collapsed="false">
      <c r="A4340" s="3" t="s">
        <v>394</v>
      </c>
      <c r="B4340" s="3" t="s">
        <v>26</v>
      </c>
      <c r="C4340" s="3" t="s">
        <v>8</v>
      </c>
      <c r="D4340" s="3" t="s">
        <v>28</v>
      </c>
      <c r="E4340" s="3" t="n">
        <v>269.3</v>
      </c>
      <c r="F4340" s="3" t="n">
        <v>4915463</v>
      </c>
      <c r="G4340" s="3" t="n">
        <v>2</v>
      </c>
      <c r="H4340" s="3" t="n">
        <v>842469.28</v>
      </c>
    </row>
    <row r="4341" customFormat="false" ht="15" hidden="false" customHeight="false" outlineLevel="0" collapsed="false">
      <c r="A4341" s="3" t="s">
        <v>395</v>
      </c>
      <c r="B4341" s="3" t="s">
        <v>26</v>
      </c>
      <c r="C4341" s="3" t="s">
        <v>8</v>
      </c>
      <c r="D4341" s="3" t="s">
        <v>28</v>
      </c>
      <c r="E4341" s="3" t="n">
        <v>265.43</v>
      </c>
      <c r="F4341" s="3" t="n">
        <v>4469627</v>
      </c>
      <c r="G4341" s="3" t="n">
        <v>4</v>
      </c>
      <c r="H4341" s="3" t="n">
        <v>2092875.32</v>
      </c>
    </row>
    <row r="4342" customFormat="false" ht="15" hidden="false" customHeight="false" outlineLevel="0" collapsed="false">
      <c r="A4342" s="3" t="s">
        <v>396</v>
      </c>
      <c r="B4342" s="3" t="s">
        <v>26</v>
      </c>
      <c r="C4342" s="3" t="s">
        <v>8</v>
      </c>
      <c r="D4342" s="3" t="s">
        <v>28</v>
      </c>
      <c r="E4342" s="3" t="n">
        <v>266.25</v>
      </c>
      <c r="F4342" s="3" t="n">
        <v>6316486</v>
      </c>
      <c r="G4342" s="3" t="n">
        <v>4</v>
      </c>
      <c r="H4342" s="3" t="n">
        <v>3270195.63</v>
      </c>
    </row>
    <row r="4343" customFormat="false" ht="15" hidden="false" customHeight="false" outlineLevel="0" collapsed="false">
      <c r="A4343" s="3" t="s">
        <v>397</v>
      </c>
      <c r="B4343" s="3" t="s">
        <v>26</v>
      </c>
      <c r="C4343" s="3" t="s">
        <v>8</v>
      </c>
      <c r="D4343" s="3" t="s">
        <v>28</v>
      </c>
      <c r="E4343" s="3" t="n">
        <v>270.96</v>
      </c>
      <c r="F4343" s="3" t="n">
        <v>7687486</v>
      </c>
      <c r="G4343" s="3" t="n">
        <v>1</v>
      </c>
      <c r="H4343" s="3" t="n">
        <v>579733.17</v>
      </c>
    </row>
    <row r="4344" customFormat="false" ht="15" hidden="false" customHeight="false" outlineLevel="0" collapsed="false">
      <c r="A4344" s="3" t="s">
        <v>398</v>
      </c>
      <c r="B4344" s="3" t="s">
        <v>26</v>
      </c>
      <c r="C4344" s="3" t="s">
        <v>8</v>
      </c>
      <c r="D4344" s="3" t="s">
        <v>28</v>
      </c>
      <c r="E4344" s="3" t="n">
        <v>263.35</v>
      </c>
      <c r="F4344" s="3" t="n">
        <v>6574177</v>
      </c>
      <c r="G4344" s="3" t="n">
        <v>3</v>
      </c>
      <c r="H4344" s="3" t="n">
        <v>2460688.19</v>
      </c>
    </row>
    <row r="4345" customFormat="false" ht="15" hidden="false" customHeight="false" outlineLevel="0" collapsed="false">
      <c r="A4345" s="3" t="s">
        <v>399</v>
      </c>
      <c r="B4345" s="3" t="s">
        <v>26</v>
      </c>
      <c r="C4345" s="3" t="s">
        <v>8</v>
      </c>
      <c r="D4345" s="3" t="s">
        <v>28</v>
      </c>
      <c r="E4345" s="3" t="n">
        <v>262.3</v>
      </c>
      <c r="F4345" s="3" t="n">
        <v>6479852</v>
      </c>
      <c r="G4345" s="3" t="n">
        <v>4</v>
      </c>
      <c r="H4345" s="3" t="n">
        <v>2450845.36</v>
      </c>
    </row>
    <row r="4346" customFormat="false" ht="15" hidden="false" customHeight="false" outlineLevel="0" collapsed="false">
      <c r="A4346" s="3" t="s">
        <v>400</v>
      </c>
      <c r="B4346" s="3" t="s">
        <v>26</v>
      </c>
      <c r="C4346" s="3" t="s">
        <v>8</v>
      </c>
      <c r="D4346" s="3" t="s">
        <v>28</v>
      </c>
      <c r="E4346" s="3" t="n">
        <v>272.87</v>
      </c>
      <c r="F4346" s="3" t="n">
        <v>4510055</v>
      </c>
      <c r="G4346" s="3" t="n">
        <v>5</v>
      </c>
      <c r="H4346" s="3" t="n">
        <v>4420225.56</v>
      </c>
    </row>
    <row r="4347" customFormat="false" ht="15" hidden="false" customHeight="false" outlineLevel="0" collapsed="false">
      <c r="A4347" s="3" t="s">
        <v>401</v>
      </c>
      <c r="B4347" s="3" t="s">
        <v>26</v>
      </c>
      <c r="C4347" s="3" t="s">
        <v>8</v>
      </c>
      <c r="D4347" s="3" t="s">
        <v>28</v>
      </c>
      <c r="E4347" s="3" t="n">
        <v>279.61</v>
      </c>
      <c r="F4347" s="3" t="n">
        <v>5509800</v>
      </c>
      <c r="G4347" s="3" t="n">
        <v>2</v>
      </c>
      <c r="H4347" s="3" t="n">
        <v>1136313.18</v>
      </c>
    </row>
    <row r="4348" customFormat="false" ht="15" hidden="false" customHeight="false" outlineLevel="0" collapsed="false">
      <c r="A4348" s="3" t="s">
        <v>402</v>
      </c>
      <c r="B4348" s="3" t="s">
        <v>26</v>
      </c>
      <c r="C4348" s="3" t="s">
        <v>8</v>
      </c>
      <c r="D4348" s="3" t="s">
        <v>28</v>
      </c>
      <c r="E4348" s="3" t="n">
        <v>281.05</v>
      </c>
      <c r="F4348" s="3" t="n">
        <v>6677543</v>
      </c>
      <c r="G4348" s="3" t="n">
        <v>0</v>
      </c>
      <c r="H4348" s="3" t="n">
        <v>0</v>
      </c>
    </row>
    <row r="4349" customFormat="false" ht="15" hidden="false" customHeight="false" outlineLevel="0" collapsed="false">
      <c r="A4349" s="3" t="s">
        <v>403</v>
      </c>
      <c r="B4349" s="3" t="s">
        <v>26</v>
      </c>
      <c r="C4349" s="3" t="s">
        <v>8</v>
      </c>
      <c r="D4349" s="3" t="s">
        <v>28</v>
      </c>
      <c r="E4349" s="3" t="n">
        <v>275.42</v>
      </c>
      <c r="F4349" s="3" t="n">
        <v>4152339</v>
      </c>
      <c r="G4349" s="3" t="n">
        <v>0</v>
      </c>
      <c r="H4349" s="3" t="n">
        <v>0</v>
      </c>
    </row>
    <row r="4350" customFormat="false" ht="15" hidden="false" customHeight="false" outlineLevel="0" collapsed="false">
      <c r="A4350" s="3" t="s">
        <v>404</v>
      </c>
      <c r="B4350" s="3" t="s">
        <v>26</v>
      </c>
      <c r="C4350" s="3" t="s">
        <v>8</v>
      </c>
      <c r="D4350" s="3" t="s">
        <v>28</v>
      </c>
      <c r="E4350" s="3" t="n">
        <v>276.42</v>
      </c>
      <c r="F4350" s="3" t="n">
        <v>2515446</v>
      </c>
      <c r="G4350" s="3" t="n">
        <v>4</v>
      </c>
      <c r="H4350" s="3" t="n">
        <v>4622001.43</v>
      </c>
    </row>
    <row r="4351" customFormat="false" ht="15" hidden="false" customHeight="false" outlineLevel="0" collapsed="false">
      <c r="A4351" s="3" t="s">
        <v>405</v>
      </c>
      <c r="B4351" s="3" t="s">
        <v>26</v>
      </c>
      <c r="C4351" s="3" t="s">
        <v>8</v>
      </c>
      <c r="D4351" s="3" t="s">
        <v>28</v>
      </c>
      <c r="E4351" s="3" t="n">
        <v>277.79</v>
      </c>
      <c r="F4351" s="3" t="n">
        <v>816780</v>
      </c>
      <c r="G4351" s="3" t="n">
        <v>1</v>
      </c>
      <c r="H4351" s="3" t="n">
        <v>115054.74</v>
      </c>
    </row>
    <row r="4352" customFormat="false" ht="15" hidden="false" customHeight="false" outlineLevel="0" collapsed="false">
      <c r="A4352" s="3" t="s">
        <v>406</v>
      </c>
      <c r="B4352" s="3" t="s">
        <v>26</v>
      </c>
      <c r="C4352" s="3" t="s">
        <v>8</v>
      </c>
      <c r="D4352" s="3" t="s">
        <v>28</v>
      </c>
      <c r="E4352" s="3" t="n">
        <v>282.72</v>
      </c>
      <c r="F4352" s="3" t="n">
        <v>5684762</v>
      </c>
      <c r="G4352" s="3" t="n">
        <v>0</v>
      </c>
      <c r="H4352" s="3" t="n">
        <v>0</v>
      </c>
    </row>
    <row r="4353" customFormat="false" ht="15" hidden="false" customHeight="false" outlineLevel="0" collapsed="false">
      <c r="A4353" s="3" t="s">
        <v>407</v>
      </c>
      <c r="B4353" s="3" t="s">
        <v>26</v>
      </c>
      <c r="C4353" s="3" t="s">
        <v>8</v>
      </c>
      <c r="D4353" s="3" t="s">
        <v>28</v>
      </c>
      <c r="E4353" s="3" t="n">
        <v>281.01</v>
      </c>
      <c r="F4353" s="3" t="n">
        <v>5293687</v>
      </c>
      <c r="G4353" s="3" t="n">
        <v>3</v>
      </c>
      <c r="H4353" s="3" t="n">
        <v>3232512.02</v>
      </c>
    </row>
    <row r="4354" customFormat="false" ht="15" hidden="false" customHeight="false" outlineLevel="0" collapsed="false">
      <c r="A4354" s="3" t="s">
        <v>408</v>
      </c>
      <c r="B4354" s="3" t="s">
        <v>26</v>
      </c>
      <c r="C4354" s="3" t="s">
        <v>8</v>
      </c>
      <c r="D4354" s="3" t="s">
        <v>28</v>
      </c>
      <c r="E4354" s="3" t="n">
        <v>286.89</v>
      </c>
      <c r="F4354" s="3" t="n">
        <v>3025867</v>
      </c>
      <c r="G4354" s="3" t="n">
        <v>0</v>
      </c>
      <c r="H4354" s="3" t="n">
        <v>0</v>
      </c>
    </row>
    <row r="4355" customFormat="false" ht="15" hidden="false" customHeight="false" outlineLevel="0" collapsed="false">
      <c r="A4355" s="3" t="s">
        <v>409</v>
      </c>
      <c r="B4355" s="3" t="s">
        <v>26</v>
      </c>
      <c r="C4355" s="3" t="s">
        <v>8</v>
      </c>
      <c r="D4355" s="3" t="s">
        <v>28</v>
      </c>
      <c r="E4355" s="3" t="n">
        <v>291.16</v>
      </c>
      <c r="F4355" s="3" t="n">
        <v>1764393</v>
      </c>
      <c r="G4355" s="3" t="n">
        <v>1</v>
      </c>
      <c r="H4355" s="3" t="n">
        <v>513884.1</v>
      </c>
    </row>
    <row r="4356" customFormat="false" ht="15" hidden="false" customHeight="false" outlineLevel="0" collapsed="false">
      <c r="A4356" s="3" t="s">
        <v>410</v>
      </c>
      <c r="B4356" s="3" t="s">
        <v>26</v>
      </c>
      <c r="C4356" s="3" t="s">
        <v>8</v>
      </c>
      <c r="D4356" s="3" t="s">
        <v>28</v>
      </c>
      <c r="E4356" s="3" t="n">
        <v>283.48</v>
      </c>
      <c r="F4356" s="3" t="n">
        <v>6565566</v>
      </c>
      <c r="G4356" s="3" t="n">
        <v>2</v>
      </c>
      <c r="H4356" s="3" t="n">
        <v>1360876.5</v>
      </c>
    </row>
    <row r="4357" customFormat="false" ht="15" hidden="false" customHeight="false" outlineLevel="0" collapsed="false">
      <c r="A4357" s="3" t="s">
        <v>411</v>
      </c>
      <c r="B4357" s="3" t="s">
        <v>26</v>
      </c>
      <c r="C4357" s="3" t="s">
        <v>8</v>
      </c>
      <c r="D4357" s="3" t="s">
        <v>28</v>
      </c>
      <c r="E4357" s="3" t="n">
        <v>287.19</v>
      </c>
      <c r="F4357" s="3" t="n">
        <v>6220297</v>
      </c>
      <c r="G4357" s="3" t="n">
        <v>6</v>
      </c>
      <c r="H4357" s="3" t="n">
        <v>5324736.67</v>
      </c>
    </row>
    <row r="4358" customFormat="false" ht="15" hidden="false" customHeight="false" outlineLevel="0" collapsed="false">
      <c r="A4358" s="3" t="s">
        <v>412</v>
      </c>
      <c r="B4358" s="3" t="s">
        <v>26</v>
      </c>
      <c r="C4358" s="3" t="s">
        <v>8</v>
      </c>
      <c r="D4358" s="3" t="s">
        <v>28</v>
      </c>
      <c r="E4358" s="3" t="n">
        <v>288.36</v>
      </c>
      <c r="F4358" s="3" t="n">
        <v>631716</v>
      </c>
      <c r="G4358" s="3" t="n">
        <v>1</v>
      </c>
      <c r="H4358" s="3" t="n">
        <v>931850.24</v>
      </c>
    </row>
    <row r="4359" customFormat="false" ht="15" hidden="false" customHeight="false" outlineLevel="0" collapsed="false">
      <c r="A4359" s="3" t="s">
        <v>413</v>
      </c>
      <c r="B4359" s="3" t="s">
        <v>26</v>
      </c>
      <c r="C4359" s="3" t="s">
        <v>8</v>
      </c>
      <c r="D4359" s="3" t="s">
        <v>28</v>
      </c>
      <c r="E4359" s="3" t="n">
        <v>290.12</v>
      </c>
      <c r="F4359" s="3" t="n">
        <v>5487409</v>
      </c>
      <c r="G4359" s="3" t="n">
        <v>3</v>
      </c>
      <c r="H4359" s="3" t="n">
        <v>1916346.64</v>
      </c>
    </row>
    <row r="4360" customFormat="false" ht="15" hidden="false" customHeight="false" outlineLevel="0" collapsed="false">
      <c r="A4360" s="3" t="s">
        <v>414</v>
      </c>
      <c r="B4360" s="3" t="s">
        <v>26</v>
      </c>
      <c r="C4360" s="3" t="s">
        <v>8</v>
      </c>
      <c r="D4360" s="3" t="s">
        <v>28</v>
      </c>
      <c r="E4360" s="3" t="n">
        <v>294.46</v>
      </c>
      <c r="F4360" s="3" t="n">
        <v>5072468</v>
      </c>
      <c r="G4360" s="3" t="n">
        <v>4</v>
      </c>
      <c r="H4360" s="3" t="n">
        <v>3365260.33</v>
      </c>
    </row>
    <row r="4361" customFormat="false" ht="15" hidden="false" customHeight="false" outlineLevel="0" collapsed="false">
      <c r="A4361" s="3" t="s">
        <v>415</v>
      </c>
      <c r="B4361" s="3" t="s">
        <v>26</v>
      </c>
      <c r="C4361" s="3" t="s">
        <v>8</v>
      </c>
      <c r="D4361" s="3" t="s">
        <v>28</v>
      </c>
      <c r="E4361" s="3" t="n">
        <v>297.11</v>
      </c>
      <c r="F4361" s="3" t="n">
        <v>2504786</v>
      </c>
      <c r="G4361" s="3" t="n">
        <v>1</v>
      </c>
      <c r="H4361" s="3" t="n">
        <v>1329630.69</v>
      </c>
    </row>
    <row r="4362" customFormat="false" ht="15" hidden="false" customHeight="false" outlineLevel="0" collapsed="false">
      <c r="A4362" s="3" t="s">
        <v>416</v>
      </c>
      <c r="B4362" s="3" t="s">
        <v>26</v>
      </c>
      <c r="C4362" s="3" t="s">
        <v>8</v>
      </c>
      <c r="D4362" s="3" t="s">
        <v>28</v>
      </c>
      <c r="E4362" s="3" t="n">
        <v>296.52</v>
      </c>
      <c r="F4362" s="3" t="n">
        <v>527701</v>
      </c>
      <c r="G4362" s="3" t="n">
        <v>2</v>
      </c>
      <c r="H4362" s="3" t="n">
        <v>1297058.14</v>
      </c>
    </row>
    <row r="4363" customFormat="false" ht="15" hidden="false" customHeight="false" outlineLevel="0" collapsed="false">
      <c r="A4363" s="3" t="s">
        <v>417</v>
      </c>
      <c r="B4363" s="3" t="s">
        <v>26</v>
      </c>
      <c r="C4363" s="3" t="s">
        <v>8</v>
      </c>
      <c r="D4363" s="3" t="s">
        <v>28</v>
      </c>
      <c r="E4363" s="3" t="n">
        <v>288.18</v>
      </c>
      <c r="F4363" s="3" t="n">
        <v>7053439</v>
      </c>
      <c r="G4363" s="3" t="n">
        <v>2</v>
      </c>
      <c r="H4363" s="3" t="n">
        <v>2104791.92</v>
      </c>
    </row>
    <row r="4364" customFormat="false" ht="15" hidden="false" customHeight="false" outlineLevel="0" collapsed="false">
      <c r="A4364" s="3" t="s">
        <v>418</v>
      </c>
      <c r="B4364" s="3" t="s">
        <v>26</v>
      </c>
      <c r="C4364" s="3" t="s">
        <v>8</v>
      </c>
      <c r="D4364" s="3" t="s">
        <v>28</v>
      </c>
      <c r="E4364" s="3" t="n">
        <v>287.17</v>
      </c>
      <c r="F4364" s="3" t="n">
        <v>4779136</v>
      </c>
      <c r="G4364" s="3" t="n">
        <v>3</v>
      </c>
      <c r="H4364" s="3" t="n">
        <v>1626535</v>
      </c>
    </row>
    <row r="4365" customFormat="false" ht="15" hidden="false" customHeight="false" outlineLevel="0" collapsed="false">
      <c r="A4365" s="3" t="s">
        <v>419</v>
      </c>
      <c r="B4365" s="3" t="s">
        <v>26</v>
      </c>
      <c r="C4365" s="3" t="s">
        <v>8</v>
      </c>
      <c r="D4365" s="3" t="s">
        <v>28</v>
      </c>
      <c r="E4365" s="3" t="n">
        <v>291.33</v>
      </c>
      <c r="F4365" s="3" t="n">
        <v>6026215</v>
      </c>
      <c r="G4365" s="3" t="n">
        <v>2</v>
      </c>
      <c r="H4365" s="3" t="n">
        <v>1039727.95</v>
      </c>
    </row>
    <row r="4366" customFormat="false" ht="15" hidden="false" customHeight="false" outlineLevel="0" collapsed="false">
      <c r="A4366" s="3" t="s">
        <v>420</v>
      </c>
      <c r="B4366" s="3" t="s">
        <v>26</v>
      </c>
      <c r="C4366" s="3" t="s">
        <v>8</v>
      </c>
      <c r="D4366" s="3" t="s">
        <v>28</v>
      </c>
      <c r="E4366" s="3" t="n">
        <v>297.83</v>
      </c>
      <c r="F4366" s="3" t="n">
        <v>6175580</v>
      </c>
      <c r="G4366" s="3" t="n">
        <v>2</v>
      </c>
      <c r="H4366" s="3" t="n">
        <v>1958536.16</v>
      </c>
    </row>
    <row r="4367" customFormat="false" ht="15" hidden="false" customHeight="false" outlineLevel="0" collapsed="false">
      <c r="A4367" s="3" t="s">
        <v>421</v>
      </c>
      <c r="B4367" s="3" t="s">
        <v>26</v>
      </c>
      <c r="C4367" s="3" t="s">
        <v>8</v>
      </c>
      <c r="D4367" s="3" t="s">
        <v>28</v>
      </c>
      <c r="E4367" s="3" t="n">
        <v>300.8</v>
      </c>
      <c r="F4367" s="3" t="n">
        <v>6869798</v>
      </c>
      <c r="G4367" s="3" t="n">
        <v>3</v>
      </c>
      <c r="H4367" s="3" t="n">
        <v>1865703.45</v>
      </c>
    </row>
    <row r="4368" customFormat="false" ht="15" hidden="false" customHeight="false" outlineLevel="0" collapsed="false">
      <c r="A4368" s="3" t="s">
        <v>422</v>
      </c>
      <c r="B4368" s="3" t="s">
        <v>26</v>
      </c>
      <c r="C4368" s="3" t="s">
        <v>8</v>
      </c>
      <c r="D4368" s="3" t="s">
        <v>28</v>
      </c>
      <c r="E4368" s="3" t="n">
        <v>305.82</v>
      </c>
      <c r="F4368" s="3" t="n">
        <v>1863449</v>
      </c>
      <c r="G4368" s="3" t="n">
        <v>0</v>
      </c>
      <c r="H4368" s="3" t="n">
        <v>0</v>
      </c>
    </row>
    <row r="4369" customFormat="false" ht="15" hidden="false" customHeight="false" outlineLevel="0" collapsed="false">
      <c r="A4369" s="3" t="s">
        <v>423</v>
      </c>
      <c r="B4369" s="3" t="s">
        <v>26</v>
      </c>
      <c r="C4369" s="3" t="s">
        <v>8</v>
      </c>
      <c r="D4369" s="3" t="s">
        <v>28</v>
      </c>
      <c r="E4369" s="3" t="n">
        <v>299.17</v>
      </c>
      <c r="F4369" s="3" t="n">
        <v>7862945</v>
      </c>
      <c r="G4369" s="3" t="n">
        <v>3</v>
      </c>
      <c r="H4369" s="3" t="n">
        <v>3110996.37</v>
      </c>
    </row>
    <row r="4370" customFormat="false" ht="15" hidden="false" customHeight="false" outlineLevel="0" collapsed="false">
      <c r="A4370" s="3" t="s">
        <v>424</v>
      </c>
      <c r="B4370" s="3" t="s">
        <v>26</v>
      </c>
      <c r="C4370" s="3" t="s">
        <v>8</v>
      </c>
      <c r="D4370" s="3" t="s">
        <v>28</v>
      </c>
      <c r="E4370" s="3" t="n">
        <v>295.07</v>
      </c>
      <c r="F4370" s="3" t="n">
        <v>4015542</v>
      </c>
      <c r="G4370" s="3" t="n">
        <v>2</v>
      </c>
      <c r="H4370" s="3" t="n">
        <v>2094993.88</v>
      </c>
    </row>
    <row r="4371" customFormat="false" ht="15" hidden="false" customHeight="false" outlineLevel="0" collapsed="false">
      <c r="A4371" s="3" t="s">
        <v>425</v>
      </c>
      <c r="B4371" s="3" t="s">
        <v>26</v>
      </c>
      <c r="C4371" s="3" t="s">
        <v>8</v>
      </c>
      <c r="D4371" s="3" t="s">
        <v>28</v>
      </c>
      <c r="E4371" s="3" t="n">
        <v>290.77</v>
      </c>
      <c r="F4371" s="3" t="n">
        <v>3049143</v>
      </c>
      <c r="G4371" s="3" t="n">
        <v>2</v>
      </c>
      <c r="H4371" s="3" t="n">
        <v>1396700.95</v>
      </c>
    </row>
    <row r="4372" customFormat="false" ht="15" hidden="false" customHeight="false" outlineLevel="0" collapsed="false">
      <c r="A4372" s="3" t="s">
        <v>426</v>
      </c>
      <c r="B4372" s="3" t="s">
        <v>26</v>
      </c>
      <c r="C4372" s="3" t="s">
        <v>8</v>
      </c>
      <c r="D4372" s="3" t="s">
        <v>28</v>
      </c>
      <c r="E4372" s="3" t="n">
        <v>290.89</v>
      </c>
      <c r="F4372" s="3" t="n">
        <v>675526</v>
      </c>
      <c r="G4372" s="3" t="n">
        <v>2</v>
      </c>
      <c r="H4372" s="3" t="n">
        <v>2307457.03</v>
      </c>
    </row>
    <row r="4373" customFormat="false" ht="15" hidden="false" customHeight="false" outlineLevel="0" collapsed="false">
      <c r="A4373" s="3" t="s">
        <v>427</v>
      </c>
      <c r="B4373" s="3" t="s">
        <v>26</v>
      </c>
      <c r="C4373" s="3" t="s">
        <v>8</v>
      </c>
      <c r="D4373" s="3" t="s">
        <v>28</v>
      </c>
      <c r="E4373" s="3" t="n">
        <v>288.38</v>
      </c>
      <c r="F4373" s="3" t="n">
        <v>4053178</v>
      </c>
      <c r="G4373" s="3" t="n">
        <v>1</v>
      </c>
      <c r="H4373" s="3" t="n">
        <v>601063.1</v>
      </c>
    </row>
    <row r="4374" customFormat="false" ht="15" hidden="false" customHeight="false" outlineLevel="0" collapsed="false">
      <c r="A4374" s="3" t="s">
        <v>428</v>
      </c>
      <c r="B4374" s="3" t="s">
        <v>26</v>
      </c>
      <c r="C4374" s="3" t="s">
        <v>8</v>
      </c>
      <c r="D4374" s="3" t="s">
        <v>28</v>
      </c>
      <c r="E4374" s="3" t="n">
        <v>289.95</v>
      </c>
      <c r="F4374" s="3" t="n">
        <v>7855220</v>
      </c>
      <c r="G4374" s="3" t="n">
        <v>1</v>
      </c>
      <c r="H4374" s="3" t="n">
        <v>799212.32</v>
      </c>
    </row>
    <row r="4375" customFormat="false" ht="15" hidden="false" customHeight="false" outlineLevel="0" collapsed="false">
      <c r="A4375" s="3" t="s">
        <v>429</v>
      </c>
      <c r="B4375" s="3" t="s">
        <v>26</v>
      </c>
      <c r="C4375" s="3" t="s">
        <v>8</v>
      </c>
      <c r="D4375" s="3" t="s">
        <v>28</v>
      </c>
      <c r="E4375" s="3" t="n">
        <v>292.88</v>
      </c>
      <c r="F4375" s="3" t="n">
        <v>6594135</v>
      </c>
      <c r="G4375" s="3" t="n">
        <v>1</v>
      </c>
      <c r="H4375" s="3" t="n">
        <v>662548</v>
      </c>
    </row>
    <row r="4376" customFormat="false" ht="15" hidden="false" customHeight="false" outlineLevel="0" collapsed="false">
      <c r="A4376" s="3" t="s">
        <v>430</v>
      </c>
      <c r="B4376" s="3" t="s">
        <v>26</v>
      </c>
      <c r="C4376" s="3" t="s">
        <v>8</v>
      </c>
      <c r="D4376" s="3" t="s">
        <v>28</v>
      </c>
      <c r="E4376" s="3" t="n">
        <v>290.49</v>
      </c>
      <c r="F4376" s="3" t="n">
        <v>7046908</v>
      </c>
      <c r="G4376" s="3" t="n">
        <v>4</v>
      </c>
      <c r="H4376" s="3" t="n">
        <v>2425319.76</v>
      </c>
    </row>
    <row r="4377" customFormat="false" ht="15" hidden="false" customHeight="false" outlineLevel="0" collapsed="false">
      <c r="A4377" s="3" t="s">
        <v>431</v>
      </c>
      <c r="B4377" s="3" t="s">
        <v>26</v>
      </c>
      <c r="C4377" s="3" t="s">
        <v>8</v>
      </c>
      <c r="D4377" s="3" t="s">
        <v>28</v>
      </c>
      <c r="E4377" s="3" t="n">
        <v>289</v>
      </c>
      <c r="F4377" s="3" t="n">
        <v>6574398</v>
      </c>
      <c r="G4377" s="3" t="n">
        <v>1</v>
      </c>
      <c r="H4377" s="3" t="n">
        <v>1436598.9</v>
      </c>
    </row>
    <row r="4378" customFormat="false" ht="15" hidden="false" customHeight="false" outlineLevel="0" collapsed="false">
      <c r="A4378" s="3" t="s">
        <v>432</v>
      </c>
      <c r="B4378" s="3" t="s">
        <v>26</v>
      </c>
      <c r="C4378" s="3" t="s">
        <v>8</v>
      </c>
      <c r="D4378" s="3" t="s">
        <v>28</v>
      </c>
      <c r="E4378" s="3" t="n">
        <v>282.01</v>
      </c>
      <c r="F4378" s="3" t="n">
        <v>1029509</v>
      </c>
      <c r="G4378" s="3" t="n">
        <v>4</v>
      </c>
      <c r="H4378" s="3" t="n">
        <v>3000723.58</v>
      </c>
    </row>
    <row r="4379" customFormat="false" ht="15" hidden="false" customHeight="false" outlineLevel="0" collapsed="false">
      <c r="A4379" s="3" t="s">
        <v>433</v>
      </c>
      <c r="B4379" s="3" t="s">
        <v>26</v>
      </c>
      <c r="C4379" s="3" t="s">
        <v>8</v>
      </c>
      <c r="D4379" s="3" t="s">
        <v>28</v>
      </c>
      <c r="E4379" s="3" t="n">
        <v>283.49</v>
      </c>
      <c r="F4379" s="3" t="n">
        <v>7916246</v>
      </c>
      <c r="G4379" s="3" t="n">
        <v>1</v>
      </c>
      <c r="H4379" s="3" t="n">
        <v>1005888.62</v>
      </c>
    </row>
    <row r="4380" customFormat="false" ht="15" hidden="false" customHeight="false" outlineLevel="0" collapsed="false">
      <c r="A4380" s="3" t="s">
        <v>434</v>
      </c>
      <c r="B4380" s="3" t="s">
        <v>26</v>
      </c>
      <c r="C4380" s="3" t="s">
        <v>8</v>
      </c>
      <c r="D4380" s="3" t="s">
        <v>28</v>
      </c>
      <c r="E4380" s="3" t="n">
        <v>278.47</v>
      </c>
      <c r="F4380" s="3" t="n">
        <v>798436</v>
      </c>
      <c r="G4380" s="3" t="n">
        <v>2</v>
      </c>
      <c r="H4380" s="3" t="n">
        <v>1715417.77</v>
      </c>
    </row>
    <row r="4381" customFormat="false" ht="15" hidden="false" customHeight="false" outlineLevel="0" collapsed="false">
      <c r="A4381" s="3" t="s">
        <v>435</v>
      </c>
      <c r="B4381" s="3" t="s">
        <v>26</v>
      </c>
      <c r="C4381" s="3" t="s">
        <v>8</v>
      </c>
      <c r="D4381" s="3" t="s">
        <v>28</v>
      </c>
      <c r="E4381" s="3" t="n">
        <v>275.31</v>
      </c>
      <c r="F4381" s="3" t="n">
        <v>4205843</v>
      </c>
      <c r="G4381" s="3" t="n">
        <v>2</v>
      </c>
      <c r="H4381" s="3" t="n">
        <v>1636746.13</v>
      </c>
    </row>
    <row r="4382" customFormat="false" ht="15" hidden="false" customHeight="false" outlineLevel="0" collapsed="false">
      <c r="A4382" s="3" t="s">
        <v>436</v>
      </c>
      <c r="B4382" s="3" t="s">
        <v>26</v>
      </c>
      <c r="C4382" s="3" t="s">
        <v>8</v>
      </c>
      <c r="D4382" s="3" t="s">
        <v>28</v>
      </c>
      <c r="E4382" s="3" t="n">
        <v>276.44</v>
      </c>
      <c r="F4382" s="3" t="n">
        <v>7906746</v>
      </c>
      <c r="G4382" s="3" t="n">
        <v>2</v>
      </c>
      <c r="H4382" s="3" t="n">
        <v>621597.56</v>
      </c>
    </row>
    <row r="4383" customFormat="false" ht="15" hidden="false" customHeight="false" outlineLevel="0" collapsed="false">
      <c r="A4383" s="3" t="s">
        <v>437</v>
      </c>
      <c r="B4383" s="3" t="s">
        <v>26</v>
      </c>
      <c r="C4383" s="3" t="s">
        <v>8</v>
      </c>
      <c r="D4383" s="3" t="s">
        <v>28</v>
      </c>
      <c r="E4383" s="3" t="n">
        <v>277.1</v>
      </c>
      <c r="F4383" s="3" t="n">
        <v>2476809</v>
      </c>
      <c r="G4383" s="3" t="n">
        <v>2</v>
      </c>
      <c r="H4383" s="3" t="n">
        <v>907717.4</v>
      </c>
    </row>
    <row r="4384" customFormat="false" ht="15" hidden="false" customHeight="false" outlineLevel="0" collapsed="false">
      <c r="A4384" s="3" t="s">
        <v>438</v>
      </c>
      <c r="B4384" s="3" t="s">
        <v>26</v>
      </c>
      <c r="C4384" s="3" t="s">
        <v>8</v>
      </c>
      <c r="D4384" s="3" t="s">
        <v>28</v>
      </c>
      <c r="E4384" s="3" t="n">
        <v>270.25</v>
      </c>
      <c r="F4384" s="3" t="n">
        <v>6959334</v>
      </c>
      <c r="G4384" s="3" t="n">
        <v>4</v>
      </c>
      <c r="H4384" s="3" t="n">
        <v>1232038.04</v>
      </c>
    </row>
    <row r="4385" customFormat="false" ht="15" hidden="false" customHeight="false" outlineLevel="0" collapsed="false">
      <c r="A4385" s="3" t="s">
        <v>439</v>
      </c>
      <c r="B4385" s="3" t="s">
        <v>26</v>
      </c>
      <c r="C4385" s="3" t="s">
        <v>8</v>
      </c>
      <c r="D4385" s="3" t="s">
        <v>28</v>
      </c>
      <c r="E4385" s="3" t="n">
        <v>277.53</v>
      </c>
      <c r="F4385" s="3" t="n">
        <v>5609440</v>
      </c>
      <c r="G4385" s="3" t="n">
        <v>4</v>
      </c>
      <c r="H4385" s="3" t="n">
        <v>3083168.62</v>
      </c>
    </row>
    <row r="4386" customFormat="false" ht="15" hidden="false" customHeight="false" outlineLevel="0" collapsed="false">
      <c r="A4386" s="3" t="s">
        <v>440</v>
      </c>
      <c r="B4386" s="3" t="s">
        <v>26</v>
      </c>
      <c r="C4386" s="3" t="s">
        <v>8</v>
      </c>
      <c r="D4386" s="3" t="s">
        <v>28</v>
      </c>
      <c r="E4386" s="3" t="n">
        <v>275.75</v>
      </c>
      <c r="F4386" s="3" t="n">
        <v>5019704</v>
      </c>
      <c r="G4386" s="3" t="n">
        <v>2</v>
      </c>
      <c r="H4386" s="3" t="n">
        <v>1449784.2</v>
      </c>
    </row>
    <row r="4387" customFormat="false" ht="15" hidden="false" customHeight="false" outlineLevel="0" collapsed="false">
      <c r="A4387" s="3" t="s">
        <v>441</v>
      </c>
      <c r="B4387" s="3" t="s">
        <v>26</v>
      </c>
      <c r="C4387" s="3" t="s">
        <v>8</v>
      </c>
      <c r="D4387" s="3" t="s">
        <v>28</v>
      </c>
      <c r="E4387" s="3" t="n">
        <v>272.86</v>
      </c>
      <c r="F4387" s="3" t="n">
        <v>1660147</v>
      </c>
      <c r="G4387" s="3" t="n">
        <v>3</v>
      </c>
      <c r="H4387" s="3" t="n">
        <v>1835557.5</v>
      </c>
    </row>
    <row r="4388" customFormat="false" ht="15" hidden="false" customHeight="false" outlineLevel="0" collapsed="false">
      <c r="A4388" s="3" t="s">
        <v>442</v>
      </c>
      <c r="B4388" s="3" t="s">
        <v>26</v>
      </c>
      <c r="C4388" s="3" t="s">
        <v>8</v>
      </c>
      <c r="D4388" s="3" t="s">
        <v>28</v>
      </c>
      <c r="E4388" s="3" t="n">
        <v>269.72</v>
      </c>
      <c r="F4388" s="3" t="n">
        <v>3402249</v>
      </c>
      <c r="G4388" s="3" t="n">
        <v>1</v>
      </c>
      <c r="H4388" s="3" t="n">
        <v>929529.9</v>
      </c>
    </row>
    <row r="4389" customFormat="false" ht="15" hidden="false" customHeight="false" outlineLevel="0" collapsed="false">
      <c r="A4389" s="3" t="s">
        <v>443</v>
      </c>
      <c r="B4389" s="3" t="s">
        <v>26</v>
      </c>
      <c r="C4389" s="3" t="s">
        <v>8</v>
      </c>
      <c r="D4389" s="3" t="s">
        <v>28</v>
      </c>
      <c r="E4389" s="3" t="n">
        <v>265.25</v>
      </c>
      <c r="F4389" s="3" t="n">
        <v>5366420</v>
      </c>
      <c r="G4389" s="3" t="n">
        <v>1</v>
      </c>
      <c r="H4389" s="3" t="n">
        <v>430968.6</v>
      </c>
    </row>
    <row r="4390" customFormat="false" ht="15" hidden="false" customHeight="false" outlineLevel="0" collapsed="false">
      <c r="A4390" s="3" t="s">
        <v>444</v>
      </c>
      <c r="B4390" s="3" t="s">
        <v>26</v>
      </c>
      <c r="C4390" s="3" t="s">
        <v>8</v>
      </c>
      <c r="D4390" s="3" t="s">
        <v>28</v>
      </c>
      <c r="E4390" s="3" t="n">
        <v>258.66</v>
      </c>
      <c r="F4390" s="3" t="n">
        <v>6203188</v>
      </c>
      <c r="G4390" s="3" t="n">
        <v>2</v>
      </c>
      <c r="H4390" s="3" t="n">
        <v>1093107.19</v>
      </c>
    </row>
    <row r="4391" customFormat="false" ht="15" hidden="false" customHeight="false" outlineLevel="0" collapsed="false">
      <c r="A4391" s="3" t="s">
        <v>445</v>
      </c>
      <c r="B4391" s="3" t="s">
        <v>26</v>
      </c>
      <c r="C4391" s="3" t="s">
        <v>8</v>
      </c>
      <c r="D4391" s="3" t="s">
        <v>28</v>
      </c>
      <c r="E4391" s="3" t="n">
        <v>260.02</v>
      </c>
      <c r="F4391" s="3" t="n">
        <v>4107857</v>
      </c>
      <c r="G4391" s="3" t="n">
        <v>1</v>
      </c>
      <c r="H4391" s="3" t="n">
        <v>37402.56</v>
      </c>
    </row>
    <row r="4392" customFormat="false" ht="15" hidden="false" customHeight="false" outlineLevel="0" collapsed="false">
      <c r="A4392" s="3" t="s">
        <v>446</v>
      </c>
      <c r="B4392" s="3" t="s">
        <v>26</v>
      </c>
      <c r="C4392" s="3" t="s">
        <v>8</v>
      </c>
      <c r="D4392" s="3" t="s">
        <v>28</v>
      </c>
      <c r="E4392" s="3" t="n">
        <v>259.87</v>
      </c>
      <c r="F4392" s="3" t="n">
        <v>5050215</v>
      </c>
      <c r="G4392" s="3" t="n">
        <v>2</v>
      </c>
      <c r="H4392" s="3" t="n">
        <v>1868354.34</v>
      </c>
    </row>
    <row r="4393" customFormat="false" ht="15" hidden="false" customHeight="false" outlineLevel="0" collapsed="false">
      <c r="A4393" s="3" t="s">
        <v>447</v>
      </c>
      <c r="B4393" s="3" t="s">
        <v>26</v>
      </c>
      <c r="C4393" s="3" t="s">
        <v>8</v>
      </c>
      <c r="D4393" s="3" t="s">
        <v>28</v>
      </c>
      <c r="E4393" s="3" t="n">
        <v>260.44</v>
      </c>
      <c r="F4393" s="3" t="n">
        <v>5460147</v>
      </c>
      <c r="G4393" s="3" t="n">
        <v>0</v>
      </c>
      <c r="H4393" s="3" t="n">
        <v>0</v>
      </c>
    </row>
    <row r="4394" customFormat="false" ht="15" hidden="false" customHeight="false" outlineLevel="0" collapsed="false">
      <c r="A4394" s="3" t="s">
        <v>448</v>
      </c>
      <c r="B4394" s="3" t="s">
        <v>26</v>
      </c>
      <c r="C4394" s="3" t="s">
        <v>8</v>
      </c>
      <c r="D4394" s="3" t="s">
        <v>28</v>
      </c>
      <c r="E4394" s="3" t="n">
        <v>264.29</v>
      </c>
      <c r="F4394" s="3" t="n">
        <v>5853860</v>
      </c>
      <c r="G4394" s="3" t="n">
        <v>2</v>
      </c>
      <c r="H4394" s="3" t="n">
        <v>1417818.96</v>
      </c>
    </row>
    <row r="4395" customFormat="false" ht="15" hidden="false" customHeight="false" outlineLevel="0" collapsed="false">
      <c r="A4395" s="3" t="s">
        <v>449</v>
      </c>
      <c r="B4395" s="3" t="s">
        <v>26</v>
      </c>
      <c r="C4395" s="3" t="s">
        <v>8</v>
      </c>
      <c r="D4395" s="3" t="s">
        <v>28</v>
      </c>
      <c r="E4395" s="3" t="n">
        <v>269.73</v>
      </c>
      <c r="F4395" s="3" t="n">
        <v>6372054</v>
      </c>
      <c r="G4395" s="3" t="n">
        <v>0</v>
      </c>
      <c r="H4395" s="3" t="n">
        <v>0</v>
      </c>
    </row>
    <row r="4396" customFormat="false" ht="15" hidden="false" customHeight="false" outlineLevel="0" collapsed="false">
      <c r="A4396" s="3" t="s">
        <v>450</v>
      </c>
      <c r="B4396" s="3" t="s">
        <v>26</v>
      </c>
      <c r="C4396" s="3" t="s">
        <v>8</v>
      </c>
      <c r="D4396" s="3" t="s">
        <v>28</v>
      </c>
      <c r="E4396" s="3" t="n">
        <v>271.41</v>
      </c>
      <c r="F4396" s="3" t="n">
        <v>3157349</v>
      </c>
      <c r="G4396" s="3" t="n">
        <v>2</v>
      </c>
      <c r="H4396" s="3" t="n">
        <v>972851.1</v>
      </c>
    </row>
    <row r="4397" customFormat="false" ht="15" hidden="false" customHeight="false" outlineLevel="0" collapsed="false">
      <c r="A4397" s="3" t="s">
        <v>451</v>
      </c>
      <c r="B4397" s="3" t="s">
        <v>26</v>
      </c>
      <c r="C4397" s="3" t="s">
        <v>8</v>
      </c>
      <c r="D4397" s="3" t="s">
        <v>28</v>
      </c>
      <c r="E4397" s="3" t="n">
        <v>263.26</v>
      </c>
      <c r="F4397" s="3" t="n">
        <v>6798982</v>
      </c>
      <c r="G4397" s="3" t="n">
        <v>2</v>
      </c>
      <c r="H4397" s="3" t="n">
        <v>1868003.56</v>
      </c>
    </row>
    <row r="4398" customFormat="false" ht="15" hidden="false" customHeight="false" outlineLevel="0" collapsed="false">
      <c r="A4398" s="3" t="s">
        <v>452</v>
      </c>
      <c r="B4398" s="3" t="s">
        <v>26</v>
      </c>
      <c r="C4398" s="3" t="s">
        <v>8</v>
      </c>
      <c r="D4398" s="3" t="s">
        <v>28</v>
      </c>
      <c r="E4398" s="3" t="n">
        <v>266.21</v>
      </c>
      <c r="F4398" s="3" t="n">
        <v>2969521</v>
      </c>
      <c r="G4398" s="3" t="n">
        <v>1</v>
      </c>
      <c r="H4398" s="3" t="n">
        <v>1294416.5</v>
      </c>
    </row>
    <row r="4399" customFormat="false" ht="15" hidden="false" customHeight="false" outlineLevel="0" collapsed="false">
      <c r="A4399" s="3" t="s">
        <v>453</v>
      </c>
      <c r="B4399" s="3" t="s">
        <v>26</v>
      </c>
      <c r="C4399" s="3" t="s">
        <v>8</v>
      </c>
      <c r="D4399" s="3" t="s">
        <v>28</v>
      </c>
      <c r="E4399" s="3" t="n">
        <v>261.45</v>
      </c>
      <c r="F4399" s="3" t="n">
        <v>3181072</v>
      </c>
      <c r="G4399" s="3" t="n">
        <v>1</v>
      </c>
      <c r="H4399" s="3" t="n">
        <v>726735.24</v>
      </c>
    </row>
    <row r="4400" customFormat="false" ht="15" hidden="false" customHeight="false" outlineLevel="0" collapsed="false">
      <c r="A4400" s="3" t="s">
        <v>454</v>
      </c>
      <c r="B4400" s="3" t="s">
        <v>26</v>
      </c>
      <c r="C4400" s="3" t="s">
        <v>8</v>
      </c>
      <c r="D4400" s="3" t="s">
        <v>28</v>
      </c>
      <c r="E4400" s="3" t="n">
        <v>256.32</v>
      </c>
      <c r="F4400" s="3" t="n">
        <v>5566263</v>
      </c>
      <c r="G4400" s="3" t="n">
        <v>1</v>
      </c>
      <c r="H4400" s="3" t="n">
        <v>818432.16</v>
      </c>
    </row>
    <row r="4401" customFormat="false" ht="15" hidden="false" customHeight="false" outlineLevel="0" collapsed="false">
      <c r="A4401" s="3" t="s">
        <v>455</v>
      </c>
      <c r="B4401" s="3" t="s">
        <v>26</v>
      </c>
      <c r="C4401" s="3" t="s">
        <v>8</v>
      </c>
      <c r="D4401" s="3" t="s">
        <v>28</v>
      </c>
      <c r="E4401" s="3" t="n">
        <v>256.06</v>
      </c>
      <c r="F4401" s="3" t="n">
        <v>3257333</v>
      </c>
      <c r="G4401" s="3" t="n">
        <v>2</v>
      </c>
      <c r="H4401" s="3" t="n">
        <v>1668247.9</v>
      </c>
    </row>
    <row r="4402" customFormat="false" ht="15" hidden="false" customHeight="false" outlineLevel="0" collapsed="false">
      <c r="A4402" s="3" t="s">
        <v>456</v>
      </c>
      <c r="B4402" s="3" t="s">
        <v>26</v>
      </c>
      <c r="C4402" s="3" t="s">
        <v>8</v>
      </c>
      <c r="D4402" s="3" t="s">
        <v>28</v>
      </c>
      <c r="E4402" s="3" t="n">
        <v>250.63</v>
      </c>
      <c r="F4402" s="3" t="n">
        <v>2835224</v>
      </c>
      <c r="G4402" s="3" t="n">
        <v>3</v>
      </c>
      <c r="H4402" s="3" t="n">
        <v>2005090.02</v>
      </c>
    </row>
    <row r="4403" customFormat="false" ht="15" hidden="false" customHeight="false" outlineLevel="0" collapsed="false">
      <c r="A4403" s="3" t="s">
        <v>457</v>
      </c>
      <c r="B4403" s="3" t="s">
        <v>26</v>
      </c>
      <c r="C4403" s="3" t="s">
        <v>8</v>
      </c>
      <c r="D4403" s="3" t="s">
        <v>28</v>
      </c>
      <c r="E4403" s="3" t="n">
        <v>248.89</v>
      </c>
      <c r="F4403" s="3" t="n">
        <v>1642882</v>
      </c>
      <c r="G4403" s="3" t="n">
        <v>1</v>
      </c>
      <c r="H4403" s="3" t="n">
        <v>108335.08</v>
      </c>
    </row>
    <row r="4404" customFormat="false" ht="15" hidden="false" customHeight="false" outlineLevel="0" collapsed="false">
      <c r="A4404" s="3" t="s">
        <v>458</v>
      </c>
      <c r="B4404" s="3" t="s">
        <v>26</v>
      </c>
      <c r="C4404" s="3" t="s">
        <v>8</v>
      </c>
      <c r="D4404" s="3" t="s">
        <v>28</v>
      </c>
      <c r="E4404" s="3" t="n">
        <v>253.81</v>
      </c>
      <c r="F4404" s="3" t="n">
        <v>869146</v>
      </c>
      <c r="G4404" s="3" t="n">
        <v>3</v>
      </c>
      <c r="H4404" s="3" t="n">
        <v>2806523.11</v>
      </c>
    </row>
    <row r="4405" customFormat="false" ht="15" hidden="false" customHeight="false" outlineLevel="0" collapsed="false">
      <c r="A4405" s="3" t="s">
        <v>459</v>
      </c>
      <c r="B4405" s="3" t="s">
        <v>26</v>
      </c>
      <c r="C4405" s="3" t="s">
        <v>8</v>
      </c>
      <c r="D4405" s="3" t="s">
        <v>28</v>
      </c>
      <c r="E4405" s="3" t="n">
        <v>242.62</v>
      </c>
      <c r="F4405" s="3" t="n">
        <v>7507953</v>
      </c>
      <c r="G4405" s="3" t="n">
        <v>0</v>
      </c>
      <c r="H4405" s="3" t="n">
        <v>0</v>
      </c>
    </row>
    <row r="4406" customFormat="false" ht="15" hidden="false" customHeight="false" outlineLevel="0" collapsed="false">
      <c r="A4406" s="3" t="s">
        <v>460</v>
      </c>
      <c r="B4406" s="3" t="s">
        <v>26</v>
      </c>
      <c r="C4406" s="3" t="s">
        <v>8</v>
      </c>
      <c r="D4406" s="3" t="s">
        <v>28</v>
      </c>
      <c r="E4406" s="3" t="n">
        <v>250.52</v>
      </c>
      <c r="F4406" s="3" t="n">
        <v>5291525</v>
      </c>
      <c r="G4406" s="3" t="n">
        <v>4</v>
      </c>
      <c r="H4406" s="3" t="n">
        <v>2864807.6</v>
      </c>
    </row>
    <row r="4407" customFormat="false" ht="15" hidden="false" customHeight="false" outlineLevel="0" collapsed="false">
      <c r="A4407" s="3" t="s">
        <v>461</v>
      </c>
      <c r="B4407" s="3" t="s">
        <v>26</v>
      </c>
      <c r="C4407" s="3" t="s">
        <v>8</v>
      </c>
      <c r="D4407" s="3" t="s">
        <v>28</v>
      </c>
      <c r="E4407" s="3" t="n">
        <v>254.2</v>
      </c>
      <c r="F4407" s="3" t="n">
        <v>2240905</v>
      </c>
      <c r="G4407" s="3" t="n">
        <v>2</v>
      </c>
      <c r="H4407" s="3" t="n">
        <v>1297920.63</v>
      </c>
    </row>
    <row r="4408" customFormat="false" ht="15" hidden="false" customHeight="false" outlineLevel="0" collapsed="false">
      <c r="A4408" s="3" t="s">
        <v>462</v>
      </c>
      <c r="B4408" s="3" t="s">
        <v>26</v>
      </c>
      <c r="C4408" s="3" t="s">
        <v>8</v>
      </c>
      <c r="D4408" s="3" t="s">
        <v>28</v>
      </c>
      <c r="E4408" s="3" t="n">
        <v>250.86</v>
      </c>
      <c r="F4408" s="3" t="n">
        <v>3178703</v>
      </c>
      <c r="G4408" s="3" t="n">
        <v>1</v>
      </c>
      <c r="H4408" s="3" t="n">
        <v>1028202.72</v>
      </c>
    </row>
    <row r="4409" customFormat="false" ht="15" hidden="false" customHeight="false" outlineLevel="0" collapsed="false">
      <c r="A4409" s="3" t="s">
        <v>463</v>
      </c>
      <c r="B4409" s="3" t="s">
        <v>26</v>
      </c>
      <c r="C4409" s="3" t="s">
        <v>8</v>
      </c>
      <c r="D4409" s="3" t="s">
        <v>28</v>
      </c>
      <c r="E4409" s="3" t="n">
        <v>247.45</v>
      </c>
      <c r="F4409" s="3" t="n">
        <v>7362345</v>
      </c>
      <c r="G4409" s="3" t="n">
        <v>2</v>
      </c>
      <c r="H4409" s="3" t="n">
        <v>1744340.33</v>
      </c>
    </row>
    <row r="4410" customFormat="false" ht="15" hidden="false" customHeight="false" outlineLevel="0" collapsed="false">
      <c r="A4410" s="3" t="s">
        <v>464</v>
      </c>
      <c r="B4410" s="3" t="s">
        <v>26</v>
      </c>
      <c r="C4410" s="3" t="s">
        <v>8</v>
      </c>
      <c r="D4410" s="3" t="s">
        <v>28</v>
      </c>
      <c r="E4410" s="3" t="n">
        <v>247.3</v>
      </c>
      <c r="F4410" s="3" t="n">
        <v>6921685</v>
      </c>
      <c r="G4410" s="3" t="n">
        <v>2</v>
      </c>
      <c r="H4410" s="3" t="n">
        <v>931515.3</v>
      </c>
    </row>
    <row r="4411" customFormat="false" ht="15" hidden="false" customHeight="false" outlineLevel="0" collapsed="false">
      <c r="A4411" s="3" t="s">
        <v>465</v>
      </c>
      <c r="B4411" s="3" t="s">
        <v>26</v>
      </c>
      <c r="C4411" s="3" t="s">
        <v>8</v>
      </c>
      <c r="D4411" s="3" t="s">
        <v>28</v>
      </c>
      <c r="E4411" s="3" t="n">
        <v>255.24</v>
      </c>
      <c r="F4411" s="3" t="n">
        <v>2894735</v>
      </c>
      <c r="G4411" s="3" t="n">
        <v>0</v>
      </c>
      <c r="H4411" s="3" t="n">
        <v>0</v>
      </c>
    </row>
    <row r="4412" customFormat="false" ht="15" hidden="false" customHeight="false" outlineLevel="0" collapsed="false">
      <c r="A4412" s="3" t="s">
        <v>466</v>
      </c>
      <c r="B4412" s="3" t="s">
        <v>26</v>
      </c>
      <c r="C4412" s="3" t="s">
        <v>8</v>
      </c>
      <c r="D4412" s="3" t="s">
        <v>28</v>
      </c>
      <c r="E4412" s="3" t="n">
        <v>252.95</v>
      </c>
      <c r="F4412" s="3" t="n">
        <v>7014530</v>
      </c>
      <c r="G4412" s="3" t="n">
        <v>2</v>
      </c>
      <c r="H4412" s="3" t="n">
        <v>1185145.54</v>
      </c>
    </row>
    <row r="4413" customFormat="false" ht="15" hidden="false" customHeight="false" outlineLevel="0" collapsed="false">
      <c r="A4413" s="3" t="s">
        <v>467</v>
      </c>
      <c r="B4413" s="3" t="s">
        <v>26</v>
      </c>
      <c r="C4413" s="3" t="s">
        <v>8</v>
      </c>
      <c r="D4413" s="3" t="s">
        <v>28</v>
      </c>
      <c r="E4413" s="3" t="n">
        <v>246.34</v>
      </c>
      <c r="F4413" s="3" t="n">
        <v>7325090</v>
      </c>
      <c r="G4413" s="3" t="n">
        <v>2</v>
      </c>
      <c r="H4413" s="3" t="n">
        <v>2208632.22</v>
      </c>
    </row>
    <row r="4414" customFormat="false" ht="15" hidden="false" customHeight="false" outlineLevel="0" collapsed="false">
      <c r="A4414" s="3" t="s">
        <v>468</v>
      </c>
      <c r="B4414" s="3" t="s">
        <v>26</v>
      </c>
      <c r="C4414" s="3" t="s">
        <v>8</v>
      </c>
      <c r="D4414" s="3" t="s">
        <v>28</v>
      </c>
      <c r="E4414" s="3" t="n">
        <v>254.89</v>
      </c>
      <c r="F4414" s="3" t="n">
        <v>4317829</v>
      </c>
      <c r="G4414" s="3" t="n">
        <v>5</v>
      </c>
      <c r="H4414" s="3" t="n">
        <v>2923110</v>
      </c>
    </row>
    <row r="4415" customFormat="false" ht="15" hidden="false" customHeight="false" outlineLevel="0" collapsed="false">
      <c r="A4415" s="3" t="s">
        <v>469</v>
      </c>
      <c r="B4415" s="3" t="s">
        <v>26</v>
      </c>
      <c r="C4415" s="3" t="s">
        <v>8</v>
      </c>
      <c r="D4415" s="3" t="s">
        <v>28</v>
      </c>
      <c r="E4415" s="3" t="n">
        <v>262.7</v>
      </c>
      <c r="F4415" s="3" t="n">
        <v>1165461</v>
      </c>
      <c r="G4415" s="3" t="n">
        <v>1</v>
      </c>
      <c r="H4415" s="3" t="n">
        <v>196453.53</v>
      </c>
    </row>
    <row r="4416" customFormat="false" ht="15" hidden="false" customHeight="false" outlineLevel="0" collapsed="false">
      <c r="A4416" s="3" t="s">
        <v>470</v>
      </c>
      <c r="B4416" s="3" t="s">
        <v>26</v>
      </c>
      <c r="C4416" s="3" t="s">
        <v>8</v>
      </c>
      <c r="D4416" s="3" t="s">
        <v>28</v>
      </c>
      <c r="E4416" s="3" t="n">
        <v>260.88</v>
      </c>
      <c r="F4416" s="3" t="n">
        <v>5318997</v>
      </c>
      <c r="G4416" s="3" t="n">
        <v>3</v>
      </c>
      <c r="H4416" s="3" t="n">
        <v>2691451.48</v>
      </c>
    </row>
    <row r="4417" customFormat="false" ht="15" hidden="false" customHeight="false" outlineLevel="0" collapsed="false">
      <c r="A4417" s="3" t="s">
        <v>471</v>
      </c>
      <c r="B4417" s="3" t="s">
        <v>26</v>
      </c>
      <c r="C4417" s="3" t="s">
        <v>8</v>
      </c>
      <c r="D4417" s="3" t="s">
        <v>28</v>
      </c>
      <c r="E4417" s="3" t="n">
        <v>264.37</v>
      </c>
      <c r="F4417" s="3" t="n">
        <v>6022910</v>
      </c>
      <c r="G4417" s="3" t="n">
        <v>3</v>
      </c>
      <c r="H4417" s="3" t="n">
        <v>2743816.86</v>
      </c>
    </row>
    <row r="4418" customFormat="false" ht="15" hidden="false" customHeight="false" outlineLevel="0" collapsed="false">
      <c r="A4418" s="3" t="s">
        <v>472</v>
      </c>
      <c r="B4418" s="3" t="s">
        <v>26</v>
      </c>
      <c r="C4418" s="3" t="s">
        <v>8</v>
      </c>
      <c r="D4418" s="3" t="s">
        <v>28</v>
      </c>
      <c r="E4418" s="3" t="n">
        <v>264.41</v>
      </c>
      <c r="F4418" s="3" t="n">
        <v>4531581</v>
      </c>
      <c r="G4418" s="3" t="n">
        <v>2</v>
      </c>
      <c r="H4418" s="3" t="n">
        <v>566003.98</v>
      </c>
    </row>
    <row r="4419" customFormat="false" ht="15" hidden="false" customHeight="false" outlineLevel="0" collapsed="false">
      <c r="A4419" s="3" t="s">
        <v>473</v>
      </c>
      <c r="B4419" s="3" t="s">
        <v>26</v>
      </c>
      <c r="C4419" s="3" t="s">
        <v>8</v>
      </c>
      <c r="D4419" s="3" t="s">
        <v>28</v>
      </c>
      <c r="E4419" s="3" t="n">
        <v>257.16</v>
      </c>
      <c r="F4419" s="3" t="n">
        <v>2687277</v>
      </c>
      <c r="G4419" s="3" t="n">
        <v>3</v>
      </c>
      <c r="H4419" s="3" t="n">
        <v>2561046.8</v>
      </c>
    </row>
    <row r="4420" customFormat="false" ht="15" hidden="false" customHeight="false" outlineLevel="0" collapsed="false">
      <c r="A4420" s="3" t="s">
        <v>474</v>
      </c>
      <c r="B4420" s="3" t="s">
        <v>26</v>
      </c>
      <c r="C4420" s="3" t="s">
        <v>8</v>
      </c>
      <c r="D4420" s="3" t="s">
        <v>28</v>
      </c>
      <c r="E4420" s="3" t="n">
        <v>253.16</v>
      </c>
      <c r="F4420" s="3" t="n">
        <v>1825144</v>
      </c>
      <c r="G4420" s="3" t="n">
        <v>3</v>
      </c>
      <c r="H4420" s="3" t="n">
        <v>2420398.28</v>
      </c>
    </row>
    <row r="4421" customFormat="false" ht="15" hidden="false" customHeight="false" outlineLevel="0" collapsed="false">
      <c r="A4421" s="3" t="s">
        <v>475</v>
      </c>
      <c r="B4421" s="3" t="s">
        <v>26</v>
      </c>
      <c r="C4421" s="3" t="s">
        <v>8</v>
      </c>
      <c r="D4421" s="3" t="s">
        <v>28</v>
      </c>
      <c r="E4421" s="3" t="n">
        <v>258.68</v>
      </c>
      <c r="F4421" s="3" t="n">
        <v>7411835</v>
      </c>
      <c r="G4421" s="3" t="n">
        <v>2</v>
      </c>
      <c r="H4421" s="3" t="n">
        <v>1752801.44</v>
      </c>
    </row>
    <row r="4422" customFormat="false" ht="15" hidden="false" customHeight="false" outlineLevel="0" collapsed="false">
      <c r="A4422" s="3" t="s">
        <v>476</v>
      </c>
      <c r="B4422" s="3" t="s">
        <v>26</v>
      </c>
      <c r="C4422" s="3" t="s">
        <v>8</v>
      </c>
      <c r="D4422" s="3" t="s">
        <v>28</v>
      </c>
      <c r="E4422" s="3" t="n">
        <v>264.13</v>
      </c>
      <c r="F4422" s="3" t="n">
        <v>5073195</v>
      </c>
      <c r="G4422" s="3" t="n">
        <v>2</v>
      </c>
      <c r="H4422" s="3" t="n">
        <v>1500660.99</v>
      </c>
    </row>
    <row r="4423" customFormat="false" ht="15" hidden="false" customHeight="false" outlineLevel="0" collapsed="false">
      <c r="A4423" s="3" t="s">
        <v>477</v>
      </c>
      <c r="B4423" s="3" t="s">
        <v>26</v>
      </c>
      <c r="C4423" s="3" t="s">
        <v>8</v>
      </c>
      <c r="D4423" s="3" t="s">
        <v>28</v>
      </c>
      <c r="E4423" s="3" t="n">
        <v>259.69</v>
      </c>
      <c r="F4423" s="3" t="n">
        <v>1076919</v>
      </c>
      <c r="G4423" s="3" t="n">
        <v>3</v>
      </c>
      <c r="H4423" s="3" t="n">
        <v>1998490.42</v>
      </c>
    </row>
    <row r="4424" customFormat="false" ht="15" hidden="false" customHeight="false" outlineLevel="0" collapsed="false">
      <c r="A4424" s="3" t="s">
        <v>478</v>
      </c>
      <c r="B4424" s="3" t="s">
        <v>26</v>
      </c>
      <c r="C4424" s="3" t="s">
        <v>8</v>
      </c>
      <c r="D4424" s="3" t="s">
        <v>28</v>
      </c>
      <c r="E4424" s="3" t="n">
        <v>262.11</v>
      </c>
      <c r="F4424" s="3" t="n">
        <v>5341478</v>
      </c>
      <c r="G4424" s="3" t="n">
        <v>3</v>
      </c>
      <c r="H4424" s="3" t="n">
        <v>2820161.26</v>
      </c>
    </row>
    <row r="4425" customFormat="false" ht="15" hidden="false" customHeight="false" outlineLevel="0" collapsed="false">
      <c r="A4425" s="3" t="s">
        <v>479</v>
      </c>
      <c r="B4425" s="3" t="s">
        <v>26</v>
      </c>
      <c r="C4425" s="3" t="s">
        <v>8</v>
      </c>
      <c r="D4425" s="3" t="s">
        <v>28</v>
      </c>
      <c r="E4425" s="3" t="n">
        <v>271.54</v>
      </c>
      <c r="F4425" s="3" t="n">
        <v>2550930</v>
      </c>
      <c r="G4425" s="3" t="n">
        <v>2</v>
      </c>
      <c r="H4425" s="3" t="n">
        <v>1469039</v>
      </c>
    </row>
    <row r="4426" customFormat="false" ht="15" hidden="false" customHeight="false" outlineLevel="0" collapsed="false">
      <c r="A4426" s="3" t="s">
        <v>480</v>
      </c>
      <c r="B4426" s="3" t="s">
        <v>26</v>
      </c>
      <c r="C4426" s="3" t="s">
        <v>8</v>
      </c>
      <c r="D4426" s="3" t="s">
        <v>28</v>
      </c>
      <c r="E4426" s="3" t="n">
        <v>268.04</v>
      </c>
      <c r="F4426" s="3" t="n">
        <v>4930990</v>
      </c>
      <c r="G4426" s="3" t="n">
        <v>1</v>
      </c>
      <c r="H4426" s="3" t="n">
        <v>941244.48</v>
      </c>
    </row>
    <row r="4427" customFormat="false" ht="15" hidden="false" customHeight="false" outlineLevel="0" collapsed="false">
      <c r="A4427" s="3" t="s">
        <v>481</v>
      </c>
      <c r="B4427" s="3" t="s">
        <v>26</v>
      </c>
      <c r="C4427" s="3" t="s">
        <v>8</v>
      </c>
      <c r="D4427" s="3" t="s">
        <v>28</v>
      </c>
      <c r="E4427" s="3" t="n">
        <v>269.5</v>
      </c>
      <c r="F4427" s="3" t="n">
        <v>7971678</v>
      </c>
      <c r="G4427" s="3" t="n">
        <v>2</v>
      </c>
      <c r="H4427" s="3" t="n">
        <v>1398243.77</v>
      </c>
    </row>
    <row r="4428" customFormat="false" ht="15" hidden="false" customHeight="false" outlineLevel="0" collapsed="false">
      <c r="A4428" s="3" t="s">
        <v>482</v>
      </c>
      <c r="B4428" s="3" t="s">
        <v>26</v>
      </c>
      <c r="C4428" s="3" t="s">
        <v>8</v>
      </c>
      <c r="D4428" s="3" t="s">
        <v>28</v>
      </c>
      <c r="E4428" s="3" t="n">
        <v>266.65</v>
      </c>
      <c r="F4428" s="3" t="n">
        <v>3538010</v>
      </c>
      <c r="G4428" s="3" t="n">
        <v>0</v>
      </c>
      <c r="H4428" s="3" t="n">
        <v>0</v>
      </c>
    </row>
    <row r="4429" customFormat="false" ht="15" hidden="false" customHeight="false" outlineLevel="0" collapsed="false">
      <c r="A4429" s="3" t="s">
        <v>483</v>
      </c>
      <c r="B4429" s="3" t="s">
        <v>26</v>
      </c>
      <c r="C4429" s="3" t="s">
        <v>8</v>
      </c>
      <c r="D4429" s="3" t="s">
        <v>28</v>
      </c>
      <c r="E4429" s="3" t="n">
        <v>258.41</v>
      </c>
      <c r="F4429" s="3" t="n">
        <v>1636719</v>
      </c>
      <c r="G4429" s="3" t="n">
        <v>3</v>
      </c>
      <c r="H4429" s="3" t="n">
        <v>3004204.72</v>
      </c>
    </row>
    <row r="4430" customFormat="false" ht="15" hidden="false" customHeight="false" outlineLevel="0" collapsed="false">
      <c r="A4430" s="3" t="s">
        <v>484</v>
      </c>
      <c r="B4430" s="3" t="s">
        <v>26</v>
      </c>
      <c r="C4430" s="3" t="s">
        <v>8</v>
      </c>
      <c r="D4430" s="3" t="s">
        <v>28</v>
      </c>
      <c r="E4430" s="3" t="n">
        <v>244.95</v>
      </c>
      <c r="F4430" s="3" t="n">
        <v>6118259</v>
      </c>
      <c r="G4430" s="3" t="n">
        <v>4</v>
      </c>
      <c r="H4430" s="3" t="n">
        <v>2668507.6</v>
      </c>
    </row>
    <row r="4431" customFormat="false" ht="15" hidden="false" customHeight="false" outlineLevel="0" collapsed="false">
      <c r="A4431" s="3" t="s">
        <v>485</v>
      </c>
      <c r="B4431" s="3" t="s">
        <v>26</v>
      </c>
      <c r="C4431" s="3" t="s">
        <v>8</v>
      </c>
      <c r="D4431" s="3" t="s">
        <v>28</v>
      </c>
      <c r="E4431" s="3" t="n">
        <v>239.4</v>
      </c>
      <c r="F4431" s="3" t="n">
        <v>7180187</v>
      </c>
      <c r="G4431" s="3" t="n">
        <v>3</v>
      </c>
      <c r="H4431" s="3" t="n">
        <v>2788560.76</v>
      </c>
    </row>
    <row r="4432" customFormat="false" ht="15" hidden="false" customHeight="false" outlineLevel="0" collapsed="false">
      <c r="A4432" s="3" t="s">
        <v>486</v>
      </c>
      <c r="B4432" s="3" t="s">
        <v>26</v>
      </c>
      <c r="C4432" s="3" t="s">
        <v>8</v>
      </c>
      <c r="D4432" s="3" t="s">
        <v>28</v>
      </c>
      <c r="E4432" s="3" t="n">
        <v>236.69</v>
      </c>
      <c r="F4432" s="3" t="n">
        <v>6096911</v>
      </c>
      <c r="G4432" s="3" t="n">
        <v>1</v>
      </c>
      <c r="H4432" s="3" t="n">
        <v>457163.1</v>
      </c>
    </row>
    <row r="4433" customFormat="false" ht="15" hidden="false" customHeight="false" outlineLevel="0" collapsed="false">
      <c r="A4433" s="3" t="s">
        <v>487</v>
      </c>
      <c r="B4433" s="3" t="s">
        <v>26</v>
      </c>
      <c r="C4433" s="3" t="s">
        <v>8</v>
      </c>
      <c r="D4433" s="3" t="s">
        <v>28</v>
      </c>
      <c r="E4433" s="3" t="n">
        <v>241.2</v>
      </c>
      <c r="F4433" s="3" t="n">
        <v>6099541</v>
      </c>
      <c r="G4433" s="3" t="n">
        <v>2</v>
      </c>
      <c r="H4433" s="3" t="n">
        <v>1703196.95</v>
      </c>
    </row>
    <row r="4434" customFormat="false" ht="15" hidden="false" customHeight="false" outlineLevel="0" collapsed="false">
      <c r="A4434" s="3" t="s">
        <v>488</v>
      </c>
      <c r="B4434" s="3" t="s">
        <v>26</v>
      </c>
      <c r="C4434" s="3" t="s">
        <v>8</v>
      </c>
      <c r="D4434" s="3" t="s">
        <v>28</v>
      </c>
      <c r="E4434" s="3" t="n">
        <v>241.03</v>
      </c>
      <c r="F4434" s="3" t="n">
        <v>7412895</v>
      </c>
      <c r="G4434" s="3" t="n">
        <v>4</v>
      </c>
      <c r="H4434" s="3" t="n">
        <v>1641825.71</v>
      </c>
    </row>
    <row r="4435" customFormat="false" ht="15" hidden="false" customHeight="false" outlineLevel="0" collapsed="false">
      <c r="A4435" s="3" t="s">
        <v>489</v>
      </c>
      <c r="B4435" s="3" t="s">
        <v>26</v>
      </c>
      <c r="C4435" s="3" t="s">
        <v>8</v>
      </c>
      <c r="D4435" s="3" t="s">
        <v>28</v>
      </c>
      <c r="E4435" s="3" t="n">
        <v>246.74</v>
      </c>
      <c r="F4435" s="3" t="n">
        <v>2514986</v>
      </c>
      <c r="G4435" s="3" t="n">
        <v>4</v>
      </c>
      <c r="H4435" s="3" t="n">
        <v>1577901.98</v>
      </c>
    </row>
    <row r="4436" customFormat="false" ht="15" hidden="false" customHeight="false" outlineLevel="0" collapsed="false">
      <c r="A4436" s="3" t="s">
        <v>490</v>
      </c>
      <c r="B4436" s="3" t="s">
        <v>26</v>
      </c>
      <c r="C4436" s="3" t="s">
        <v>8</v>
      </c>
      <c r="D4436" s="3" t="s">
        <v>28</v>
      </c>
      <c r="E4436" s="3" t="n">
        <v>253.32</v>
      </c>
      <c r="F4436" s="3" t="n">
        <v>2065675</v>
      </c>
      <c r="G4436" s="3" t="n">
        <v>3</v>
      </c>
      <c r="H4436" s="3" t="n">
        <v>1411977.54</v>
      </c>
    </row>
    <row r="4437" customFormat="false" ht="15" hidden="false" customHeight="false" outlineLevel="0" collapsed="false">
      <c r="A4437" s="3" t="s">
        <v>491</v>
      </c>
      <c r="B4437" s="3" t="s">
        <v>26</v>
      </c>
      <c r="C4437" s="3" t="s">
        <v>8</v>
      </c>
      <c r="D4437" s="3" t="s">
        <v>28</v>
      </c>
      <c r="E4437" s="3" t="n">
        <v>249.01</v>
      </c>
      <c r="F4437" s="3" t="n">
        <v>6052770</v>
      </c>
      <c r="G4437" s="3" t="n">
        <v>2</v>
      </c>
      <c r="H4437" s="3" t="n">
        <v>766379.25</v>
      </c>
    </row>
    <row r="4438" customFormat="false" ht="15" hidden="false" customHeight="false" outlineLevel="0" collapsed="false">
      <c r="A4438" s="3" t="s">
        <v>492</v>
      </c>
      <c r="B4438" s="3" t="s">
        <v>26</v>
      </c>
      <c r="C4438" s="3" t="s">
        <v>8</v>
      </c>
      <c r="D4438" s="3" t="s">
        <v>28</v>
      </c>
      <c r="E4438" s="3" t="n">
        <v>250.92</v>
      </c>
      <c r="F4438" s="3" t="n">
        <v>2955483</v>
      </c>
      <c r="G4438" s="3" t="n">
        <v>2</v>
      </c>
      <c r="H4438" s="3" t="n">
        <v>973781.33</v>
      </c>
    </row>
    <row r="4439" customFormat="false" ht="15" hidden="false" customHeight="false" outlineLevel="0" collapsed="false">
      <c r="A4439" s="3" t="s">
        <v>493</v>
      </c>
      <c r="B4439" s="3" t="s">
        <v>26</v>
      </c>
      <c r="C4439" s="3" t="s">
        <v>8</v>
      </c>
      <c r="D4439" s="3" t="s">
        <v>28</v>
      </c>
      <c r="E4439" s="3" t="n">
        <v>248.65</v>
      </c>
      <c r="F4439" s="3" t="n">
        <v>1731534</v>
      </c>
      <c r="G4439" s="3" t="n">
        <v>2</v>
      </c>
      <c r="H4439" s="3" t="n">
        <v>845978.28</v>
      </c>
    </row>
    <row r="4440" customFormat="false" ht="15" hidden="false" customHeight="false" outlineLevel="0" collapsed="false">
      <c r="A4440" s="3" t="s">
        <v>494</v>
      </c>
      <c r="B4440" s="3" t="s">
        <v>26</v>
      </c>
      <c r="C4440" s="3" t="s">
        <v>8</v>
      </c>
      <c r="D4440" s="3" t="s">
        <v>28</v>
      </c>
      <c r="E4440" s="3" t="n">
        <v>246.06</v>
      </c>
      <c r="F4440" s="3" t="n">
        <v>2780340</v>
      </c>
      <c r="G4440" s="3" t="n">
        <v>1</v>
      </c>
      <c r="H4440" s="3" t="n">
        <v>542175.66</v>
      </c>
    </row>
    <row r="4441" customFormat="false" ht="15" hidden="false" customHeight="false" outlineLevel="0" collapsed="false">
      <c r="A4441" s="3" t="s">
        <v>495</v>
      </c>
      <c r="B4441" s="3" t="s">
        <v>26</v>
      </c>
      <c r="C4441" s="3" t="s">
        <v>8</v>
      </c>
      <c r="D4441" s="3" t="s">
        <v>28</v>
      </c>
      <c r="E4441" s="3" t="n">
        <v>242.86</v>
      </c>
      <c r="F4441" s="3" t="n">
        <v>6601670</v>
      </c>
      <c r="G4441" s="3" t="n">
        <v>2</v>
      </c>
      <c r="H4441" s="3" t="n">
        <v>2015409.06</v>
      </c>
    </row>
    <row r="4442" customFormat="false" ht="15" hidden="false" customHeight="false" outlineLevel="0" collapsed="false">
      <c r="A4442" s="3" t="s">
        <v>496</v>
      </c>
      <c r="B4442" s="3" t="s">
        <v>26</v>
      </c>
      <c r="C4442" s="3" t="s">
        <v>8</v>
      </c>
      <c r="D4442" s="3" t="s">
        <v>28</v>
      </c>
      <c r="E4442" s="3" t="n">
        <v>245.49</v>
      </c>
      <c r="F4442" s="3" t="n">
        <v>1461805</v>
      </c>
      <c r="G4442" s="3" t="n">
        <v>1</v>
      </c>
      <c r="H4442" s="3" t="n">
        <v>15438.78</v>
      </c>
    </row>
    <row r="4443" customFormat="false" ht="15" hidden="false" customHeight="false" outlineLevel="0" collapsed="false">
      <c r="A4443" s="3" t="s">
        <v>497</v>
      </c>
      <c r="B4443" s="3" t="s">
        <v>26</v>
      </c>
      <c r="C4443" s="3" t="s">
        <v>8</v>
      </c>
      <c r="D4443" s="3" t="s">
        <v>28</v>
      </c>
      <c r="E4443" s="3" t="n">
        <v>246.75</v>
      </c>
      <c r="F4443" s="3" t="n">
        <v>3360441</v>
      </c>
      <c r="G4443" s="3" t="n">
        <v>5</v>
      </c>
      <c r="H4443" s="3" t="n">
        <v>3571979.57</v>
      </c>
    </row>
    <row r="4444" customFormat="false" ht="15" hidden="false" customHeight="false" outlineLevel="0" collapsed="false">
      <c r="A4444" s="3" t="s">
        <v>498</v>
      </c>
      <c r="B4444" s="3" t="s">
        <v>26</v>
      </c>
      <c r="C4444" s="3" t="s">
        <v>8</v>
      </c>
      <c r="D4444" s="3" t="s">
        <v>28</v>
      </c>
      <c r="E4444" s="3" t="n">
        <v>252.5</v>
      </c>
      <c r="F4444" s="3" t="n">
        <v>1684630</v>
      </c>
      <c r="G4444" s="3" t="n">
        <v>4</v>
      </c>
      <c r="H4444" s="3" t="n">
        <v>2054907.19</v>
      </c>
    </row>
    <row r="4445" customFormat="false" ht="15" hidden="false" customHeight="false" outlineLevel="0" collapsed="false">
      <c r="A4445" s="3" t="s">
        <v>499</v>
      </c>
      <c r="B4445" s="3" t="s">
        <v>26</v>
      </c>
      <c r="C4445" s="3" t="s">
        <v>8</v>
      </c>
      <c r="D4445" s="3" t="s">
        <v>28</v>
      </c>
      <c r="E4445" s="3" t="n">
        <v>255.45</v>
      </c>
      <c r="F4445" s="3" t="n">
        <v>2739729</v>
      </c>
      <c r="G4445" s="3" t="n">
        <v>2</v>
      </c>
      <c r="H4445" s="3" t="n">
        <v>2013390.06</v>
      </c>
    </row>
    <row r="4446" customFormat="false" ht="15" hidden="false" customHeight="false" outlineLevel="0" collapsed="false">
      <c r="A4446" s="3" t="s">
        <v>500</v>
      </c>
      <c r="B4446" s="3" t="s">
        <v>26</v>
      </c>
      <c r="C4446" s="3" t="s">
        <v>8</v>
      </c>
      <c r="D4446" s="3" t="s">
        <v>28</v>
      </c>
      <c r="E4446" s="3" t="n">
        <v>261.95</v>
      </c>
      <c r="F4446" s="3" t="n">
        <v>6446096</v>
      </c>
      <c r="G4446" s="3" t="n">
        <v>0</v>
      </c>
      <c r="H4446" s="3" t="n">
        <v>0</v>
      </c>
    </row>
    <row r="4447" customFormat="false" ht="15" hidden="false" customHeight="false" outlineLevel="0" collapsed="false">
      <c r="A4447" s="3" t="s">
        <v>501</v>
      </c>
      <c r="B4447" s="3" t="s">
        <v>26</v>
      </c>
      <c r="C4447" s="3" t="s">
        <v>8</v>
      </c>
      <c r="D4447" s="3" t="s">
        <v>28</v>
      </c>
      <c r="E4447" s="3" t="n">
        <v>263.71</v>
      </c>
      <c r="F4447" s="3" t="n">
        <v>976594</v>
      </c>
      <c r="G4447" s="3" t="n">
        <v>2</v>
      </c>
      <c r="H4447" s="3" t="n">
        <v>288036.74</v>
      </c>
    </row>
    <row r="4448" customFormat="false" ht="15" hidden="false" customHeight="false" outlineLevel="0" collapsed="false">
      <c r="A4448" s="3" t="s">
        <v>502</v>
      </c>
      <c r="B4448" s="3" t="s">
        <v>26</v>
      </c>
      <c r="C4448" s="3" t="s">
        <v>8</v>
      </c>
      <c r="D4448" s="3" t="s">
        <v>28</v>
      </c>
      <c r="E4448" s="3" t="n">
        <v>259.98</v>
      </c>
      <c r="F4448" s="3" t="n">
        <v>7764078</v>
      </c>
      <c r="G4448" s="3" t="n">
        <v>0</v>
      </c>
      <c r="H4448" s="3" t="n">
        <v>0</v>
      </c>
    </row>
    <row r="4449" customFormat="false" ht="15" hidden="false" customHeight="false" outlineLevel="0" collapsed="false">
      <c r="A4449" s="3" t="s">
        <v>503</v>
      </c>
      <c r="B4449" s="3" t="s">
        <v>26</v>
      </c>
      <c r="C4449" s="3" t="s">
        <v>8</v>
      </c>
      <c r="D4449" s="3" t="s">
        <v>28</v>
      </c>
      <c r="E4449" s="3" t="n">
        <v>262.06</v>
      </c>
      <c r="F4449" s="3" t="n">
        <v>1854259</v>
      </c>
      <c r="G4449" s="3" t="n">
        <v>3</v>
      </c>
      <c r="H4449" s="3" t="n">
        <v>1130293.59</v>
      </c>
    </row>
    <row r="4450" customFormat="false" ht="15" hidden="false" customHeight="false" outlineLevel="0" collapsed="false">
      <c r="A4450" s="3" t="s">
        <v>504</v>
      </c>
      <c r="B4450" s="3" t="s">
        <v>26</v>
      </c>
      <c r="C4450" s="3" t="s">
        <v>8</v>
      </c>
      <c r="D4450" s="3" t="s">
        <v>28</v>
      </c>
      <c r="E4450" s="3" t="n">
        <v>251.62</v>
      </c>
      <c r="F4450" s="3" t="n">
        <v>4016164</v>
      </c>
      <c r="G4450" s="3" t="n">
        <v>1</v>
      </c>
      <c r="H4450" s="3" t="n">
        <v>1116053.24</v>
      </c>
    </row>
    <row r="4451" customFormat="false" ht="15" hidden="false" customHeight="false" outlineLevel="0" collapsed="false">
      <c r="A4451" s="3" t="s">
        <v>505</v>
      </c>
      <c r="B4451" s="3" t="s">
        <v>26</v>
      </c>
      <c r="C4451" s="3" t="s">
        <v>8</v>
      </c>
      <c r="D4451" s="3" t="s">
        <v>28</v>
      </c>
      <c r="E4451" s="3" t="n">
        <v>251.92</v>
      </c>
      <c r="F4451" s="3" t="n">
        <v>6042028</v>
      </c>
      <c r="G4451" s="3" t="n">
        <v>1</v>
      </c>
      <c r="H4451" s="3" t="n">
        <v>1135076.93</v>
      </c>
    </row>
    <row r="4452" customFormat="false" ht="15" hidden="false" customHeight="false" outlineLevel="0" collapsed="false">
      <c r="A4452" s="3" t="s">
        <v>506</v>
      </c>
      <c r="B4452" s="3" t="s">
        <v>26</v>
      </c>
      <c r="C4452" s="3" t="s">
        <v>8</v>
      </c>
      <c r="D4452" s="3" t="s">
        <v>28</v>
      </c>
      <c r="E4452" s="3" t="n">
        <v>255.34</v>
      </c>
      <c r="F4452" s="3" t="n">
        <v>6720939</v>
      </c>
      <c r="G4452" s="3" t="n">
        <v>1</v>
      </c>
      <c r="H4452" s="3" t="n">
        <v>226140.65</v>
      </c>
    </row>
    <row r="4453" customFormat="false" ht="15" hidden="false" customHeight="false" outlineLevel="0" collapsed="false">
      <c r="A4453" s="3" t="s">
        <v>507</v>
      </c>
      <c r="B4453" s="3" t="s">
        <v>26</v>
      </c>
      <c r="C4453" s="3" t="s">
        <v>8</v>
      </c>
      <c r="D4453" s="3" t="s">
        <v>28</v>
      </c>
      <c r="E4453" s="3" t="n">
        <v>256.67</v>
      </c>
      <c r="F4453" s="3" t="n">
        <v>4377939</v>
      </c>
      <c r="G4453" s="3" t="n">
        <v>2</v>
      </c>
      <c r="H4453" s="3" t="n">
        <v>2401615.1</v>
      </c>
    </row>
    <row r="4454" customFormat="false" ht="15" hidden="false" customHeight="false" outlineLevel="0" collapsed="false">
      <c r="A4454" s="3" t="s">
        <v>508</v>
      </c>
      <c r="B4454" s="3" t="s">
        <v>26</v>
      </c>
      <c r="C4454" s="3" t="s">
        <v>8</v>
      </c>
      <c r="D4454" s="3" t="s">
        <v>28</v>
      </c>
      <c r="E4454" s="3" t="n">
        <v>258.43</v>
      </c>
      <c r="F4454" s="3" t="n">
        <v>7061364</v>
      </c>
      <c r="G4454" s="3" t="n">
        <v>0</v>
      </c>
      <c r="H4454" s="3" t="n">
        <v>0</v>
      </c>
    </row>
    <row r="4455" customFormat="false" ht="15" hidden="false" customHeight="false" outlineLevel="0" collapsed="false">
      <c r="A4455" s="3" t="s">
        <v>509</v>
      </c>
      <c r="B4455" s="3" t="s">
        <v>26</v>
      </c>
      <c r="C4455" s="3" t="s">
        <v>8</v>
      </c>
      <c r="D4455" s="3" t="s">
        <v>28</v>
      </c>
      <c r="E4455" s="3" t="n">
        <v>259.33</v>
      </c>
      <c r="F4455" s="3" t="n">
        <v>3765850</v>
      </c>
      <c r="G4455" s="3" t="n">
        <v>2</v>
      </c>
      <c r="H4455" s="3" t="n">
        <v>745727.38</v>
      </c>
    </row>
    <row r="4456" customFormat="false" ht="15" hidden="false" customHeight="false" outlineLevel="0" collapsed="false">
      <c r="A4456" s="3" t="s">
        <v>510</v>
      </c>
      <c r="B4456" s="3" t="s">
        <v>26</v>
      </c>
      <c r="C4456" s="3" t="s">
        <v>8</v>
      </c>
      <c r="D4456" s="3" t="s">
        <v>28</v>
      </c>
      <c r="E4456" s="3" t="n">
        <v>259.49</v>
      </c>
      <c r="F4456" s="3" t="n">
        <v>6532933</v>
      </c>
      <c r="G4456" s="3" t="n">
        <v>1</v>
      </c>
      <c r="H4456" s="3" t="n">
        <v>951983.75</v>
      </c>
    </row>
    <row r="4457" customFormat="false" ht="15" hidden="false" customHeight="false" outlineLevel="0" collapsed="false">
      <c r="A4457" s="3" t="s">
        <v>511</v>
      </c>
      <c r="B4457" s="3" t="s">
        <v>26</v>
      </c>
      <c r="C4457" s="3" t="s">
        <v>8</v>
      </c>
      <c r="D4457" s="3" t="s">
        <v>28</v>
      </c>
      <c r="E4457" s="3" t="n">
        <v>257.97</v>
      </c>
      <c r="F4457" s="3" t="n">
        <v>1143305</v>
      </c>
      <c r="G4457" s="3" t="n">
        <v>4</v>
      </c>
      <c r="H4457" s="3" t="n">
        <v>3039403.9</v>
      </c>
    </row>
    <row r="4458" customFormat="false" ht="15" hidden="false" customHeight="false" outlineLevel="0" collapsed="false">
      <c r="A4458" s="3" t="s">
        <v>512</v>
      </c>
      <c r="B4458" s="3" t="s">
        <v>26</v>
      </c>
      <c r="C4458" s="3" t="s">
        <v>8</v>
      </c>
      <c r="D4458" s="3" t="s">
        <v>28</v>
      </c>
      <c r="E4458" s="3" t="n">
        <v>258.07</v>
      </c>
      <c r="F4458" s="3" t="n">
        <v>986921</v>
      </c>
      <c r="G4458" s="3" t="n">
        <v>1</v>
      </c>
      <c r="H4458" s="3" t="n">
        <v>1232344.62</v>
      </c>
    </row>
    <row r="4459" customFormat="false" ht="15" hidden="false" customHeight="false" outlineLevel="0" collapsed="false">
      <c r="A4459" s="3" t="s">
        <v>513</v>
      </c>
      <c r="B4459" s="3" t="s">
        <v>26</v>
      </c>
      <c r="C4459" s="3" t="s">
        <v>8</v>
      </c>
      <c r="D4459" s="3" t="s">
        <v>28</v>
      </c>
      <c r="E4459" s="3" t="n">
        <v>258.9</v>
      </c>
      <c r="F4459" s="3" t="n">
        <v>610866</v>
      </c>
      <c r="G4459" s="3" t="n">
        <v>4</v>
      </c>
      <c r="H4459" s="3" t="n">
        <v>2784992.25</v>
      </c>
    </row>
    <row r="4460" customFormat="false" ht="15" hidden="false" customHeight="false" outlineLevel="0" collapsed="false">
      <c r="A4460" s="3" t="s">
        <v>514</v>
      </c>
      <c r="B4460" s="3" t="s">
        <v>26</v>
      </c>
      <c r="C4460" s="3" t="s">
        <v>8</v>
      </c>
      <c r="D4460" s="3" t="s">
        <v>28</v>
      </c>
      <c r="E4460" s="3" t="n">
        <v>264.31</v>
      </c>
      <c r="F4460" s="3" t="n">
        <v>840029</v>
      </c>
      <c r="G4460" s="3" t="n">
        <v>1</v>
      </c>
      <c r="H4460" s="3" t="n">
        <v>1019366.53</v>
      </c>
    </row>
    <row r="4461" customFormat="false" ht="15" hidden="false" customHeight="false" outlineLevel="0" collapsed="false">
      <c r="A4461" s="3" t="s">
        <v>515</v>
      </c>
      <c r="B4461" s="3" t="s">
        <v>26</v>
      </c>
      <c r="C4461" s="3" t="s">
        <v>8</v>
      </c>
      <c r="D4461" s="3" t="s">
        <v>28</v>
      </c>
      <c r="E4461" s="3" t="n">
        <v>261.25</v>
      </c>
      <c r="F4461" s="3" t="n">
        <v>3906061</v>
      </c>
      <c r="G4461" s="3" t="n">
        <v>5</v>
      </c>
      <c r="H4461" s="3" t="n">
        <v>2593238.93</v>
      </c>
    </row>
    <row r="4462" customFormat="false" ht="15" hidden="false" customHeight="false" outlineLevel="0" collapsed="false">
      <c r="A4462" s="3" t="s">
        <v>516</v>
      </c>
      <c r="B4462" s="3" t="s">
        <v>26</v>
      </c>
      <c r="C4462" s="3" t="s">
        <v>8</v>
      </c>
      <c r="D4462" s="3" t="s">
        <v>28</v>
      </c>
      <c r="E4462" s="3" t="n">
        <v>255.53</v>
      </c>
      <c r="F4462" s="3" t="n">
        <v>517246</v>
      </c>
      <c r="G4462" s="3" t="n">
        <v>1</v>
      </c>
      <c r="H4462" s="3" t="n">
        <v>1029743.05</v>
      </c>
    </row>
    <row r="4463" customFormat="false" ht="15" hidden="false" customHeight="false" outlineLevel="0" collapsed="false">
      <c r="A4463" s="3" t="s">
        <v>517</v>
      </c>
      <c r="B4463" s="3" t="s">
        <v>26</v>
      </c>
      <c r="C4463" s="3" t="s">
        <v>8</v>
      </c>
      <c r="D4463" s="3" t="s">
        <v>28</v>
      </c>
      <c r="E4463" s="3" t="n">
        <v>261.25</v>
      </c>
      <c r="F4463" s="3" t="n">
        <v>1040764</v>
      </c>
      <c r="G4463" s="3" t="n">
        <v>0</v>
      </c>
      <c r="H4463" s="3" t="n">
        <v>0</v>
      </c>
    </row>
    <row r="4464" customFormat="false" ht="15" hidden="false" customHeight="false" outlineLevel="0" collapsed="false">
      <c r="A4464" s="3" t="s">
        <v>518</v>
      </c>
      <c r="B4464" s="3" t="s">
        <v>26</v>
      </c>
      <c r="C4464" s="3" t="s">
        <v>8</v>
      </c>
      <c r="D4464" s="3" t="s">
        <v>28</v>
      </c>
      <c r="E4464" s="3" t="n">
        <v>254.77</v>
      </c>
      <c r="F4464" s="3" t="n">
        <v>591780</v>
      </c>
      <c r="G4464" s="3" t="n">
        <v>2</v>
      </c>
      <c r="H4464" s="3" t="n">
        <v>769402.92</v>
      </c>
    </row>
    <row r="4465" customFormat="false" ht="15" hidden="false" customHeight="false" outlineLevel="0" collapsed="false">
      <c r="A4465" s="3" t="s">
        <v>519</v>
      </c>
      <c r="B4465" s="3" t="s">
        <v>26</v>
      </c>
      <c r="C4465" s="3" t="s">
        <v>8</v>
      </c>
      <c r="D4465" s="3" t="s">
        <v>28</v>
      </c>
      <c r="E4465" s="3" t="n">
        <v>257.76</v>
      </c>
      <c r="F4465" s="3" t="n">
        <v>3014304</v>
      </c>
      <c r="G4465" s="3" t="n">
        <v>1</v>
      </c>
      <c r="H4465" s="3" t="n">
        <v>225566.25</v>
      </c>
    </row>
    <row r="4466" customFormat="false" ht="15" hidden="false" customHeight="false" outlineLevel="0" collapsed="false">
      <c r="A4466" s="3" t="s">
        <v>520</v>
      </c>
      <c r="B4466" s="3" t="s">
        <v>26</v>
      </c>
      <c r="C4466" s="3" t="s">
        <v>8</v>
      </c>
      <c r="D4466" s="3" t="s">
        <v>28</v>
      </c>
      <c r="E4466" s="3" t="n">
        <v>258.49</v>
      </c>
      <c r="F4466" s="3" t="n">
        <v>641501</v>
      </c>
      <c r="G4466" s="3" t="n">
        <v>2</v>
      </c>
      <c r="H4466" s="3" t="n">
        <v>522855.66</v>
      </c>
    </row>
    <row r="4467" customFormat="false" ht="15" hidden="false" customHeight="false" outlineLevel="0" collapsed="false">
      <c r="A4467" s="3" t="s">
        <v>521</v>
      </c>
      <c r="B4467" s="3" t="s">
        <v>26</v>
      </c>
      <c r="C4467" s="3" t="s">
        <v>8</v>
      </c>
      <c r="D4467" s="3" t="s">
        <v>28</v>
      </c>
      <c r="E4467" s="3" t="n">
        <v>254.56</v>
      </c>
      <c r="F4467" s="3" t="n">
        <v>6411960</v>
      </c>
      <c r="G4467" s="3" t="n">
        <v>2</v>
      </c>
      <c r="H4467" s="3" t="n">
        <v>1053939.81</v>
      </c>
    </row>
    <row r="4468" customFormat="false" ht="15" hidden="false" customHeight="false" outlineLevel="0" collapsed="false">
      <c r="A4468" s="3" t="s">
        <v>522</v>
      </c>
      <c r="B4468" s="3" t="s">
        <v>26</v>
      </c>
      <c r="C4468" s="3" t="s">
        <v>8</v>
      </c>
      <c r="D4468" s="3" t="s">
        <v>28</v>
      </c>
      <c r="E4468" s="3" t="n">
        <v>262.34</v>
      </c>
      <c r="F4468" s="3" t="n">
        <v>2862778</v>
      </c>
      <c r="G4468" s="3" t="n">
        <v>2</v>
      </c>
      <c r="H4468" s="3" t="n">
        <v>1486886.5</v>
      </c>
    </row>
    <row r="4469" customFormat="false" ht="15" hidden="false" customHeight="false" outlineLevel="0" collapsed="false">
      <c r="A4469" s="3" t="s">
        <v>523</v>
      </c>
      <c r="B4469" s="3" t="s">
        <v>26</v>
      </c>
      <c r="C4469" s="3" t="s">
        <v>8</v>
      </c>
      <c r="D4469" s="3" t="s">
        <v>28</v>
      </c>
      <c r="E4469" s="3" t="n">
        <v>262.17</v>
      </c>
      <c r="F4469" s="3" t="n">
        <v>3513465</v>
      </c>
      <c r="G4469" s="3" t="n">
        <v>0</v>
      </c>
      <c r="H4469" s="3" t="n">
        <v>0</v>
      </c>
    </row>
    <row r="4470" customFormat="false" ht="15" hidden="false" customHeight="false" outlineLevel="0" collapsed="false">
      <c r="A4470" s="3" t="s">
        <v>524</v>
      </c>
      <c r="B4470" s="3" t="s">
        <v>26</v>
      </c>
      <c r="C4470" s="3" t="s">
        <v>8</v>
      </c>
      <c r="D4470" s="3" t="s">
        <v>28</v>
      </c>
      <c r="E4470" s="3" t="n">
        <v>270.02</v>
      </c>
      <c r="F4470" s="3" t="n">
        <v>1554871</v>
      </c>
      <c r="G4470" s="3" t="n">
        <v>2</v>
      </c>
      <c r="H4470" s="3" t="n">
        <v>2341727.43</v>
      </c>
    </row>
    <row r="4471" customFormat="false" ht="15" hidden="false" customHeight="false" outlineLevel="0" collapsed="false">
      <c r="A4471" s="3" t="s">
        <v>525</v>
      </c>
      <c r="B4471" s="3" t="s">
        <v>26</v>
      </c>
      <c r="C4471" s="3" t="s">
        <v>8</v>
      </c>
      <c r="D4471" s="3" t="s">
        <v>28</v>
      </c>
      <c r="E4471" s="3" t="n">
        <v>271.88</v>
      </c>
      <c r="F4471" s="3" t="n">
        <v>7829862</v>
      </c>
      <c r="G4471" s="3" t="n">
        <v>2</v>
      </c>
      <c r="H4471" s="3" t="n">
        <v>1621104.58</v>
      </c>
    </row>
    <row r="4472" customFormat="false" ht="15" hidden="false" customHeight="false" outlineLevel="0" collapsed="false">
      <c r="A4472" s="3" t="s">
        <v>526</v>
      </c>
      <c r="B4472" s="3" t="s">
        <v>26</v>
      </c>
      <c r="C4472" s="3" t="s">
        <v>8</v>
      </c>
      <c r="D4472" s="3" t="s">
        <v>28</v>
      </c>
      <c r="E4472" s="3" t="n">
        <v>274</v>
      </c>
      <c r="F4472" s="3" t="n">
        <v>3333355</v>
      </c>
      <c r="G4472" s="3" t="n">
        <v>3</v>
      </c>
      <c r="H4472" s="3" t="n">
        <v>1949800.97</v>
      </c>
    </row>
    <row r="4473" customFormat="false" ht="15" hidden="false" customHeight="false" outlineLevel="0" collapsed="false">
      <c r="A4473" s="3" t="s">
        <v>527</v>
      </c>
      <c r="B4473" s="3" t="s">
        <v>26</v>
      </c>
      <c r="C4473" s="3" t="s">
        <v>8</v>
      </c>
      <c r="D4473" s="3" t="s">
        <v>28</v>
      </c>
      <c r="E4473" s="3" t="n">
        <v>272.89</v>
      </c>
      <c r="F4473" s="3" t="n">
        <v>1066442</v>
      </c>
      <c r="G4473" s="3" t="n">
        <v>2</v>
      </c>
      <c r="H4473" s="3" t="n">
        <v>1342521.4</v>
      </c>
    </row>
    <row r="4474" customFormat="false" ht="15" hidden="false" customHeight="false" outlineLevel="0" collapsed="false">
      <c r="A4474" s="3" t="s">
        <v>528</v>
      </c>
      <c r="B4474" s="3" t="s">
        <v>26</v>
      </c>
      <c r="C4474" s="3" t="s">
        <v>8</v>
      </c>
      <c r="D4474" s="3" t="s">
        <v>28</v>
      </c>
      <c r="E4474" s="3" t="n">
        <v>271.19</v>
      </c>
      <c r="F4474" s="3" t="n">
        <v>2177203</v>
      </c>
      <c r="G4474" s="3" t="n">
        <v>0</v>
      </c>
      <c r="H4474" s="3" t="n">
        <v>0</v>
      </c>
    </row>
    <row r="4475" customFormat="false" ht="15" hidden="false" customHeight="false" outlineLevel="0" collapsed="false">
      <c r="A4475" s="3" t="s">
        <v>529</v>
      </c>
      <c r="B4475" s="3" t="s">
        <v>26</v>
      </c>
      <c r="C4475" s="3" t="s">
        <v>8</v>
      </c>
      <c r="D4475" s="3" t="s">
        <v>28</v>
      </c>
      <c r="E4475" s="3" t="n">
        <v>274.15</v>
      </c>
      <c r="F4475" s="3" t="n">
        <v>7796431</v>
      </c>
      <c r="G4475" s="3" t="n">
        <v>4</v>
      </c>
      <c r="H4475" s="3" t="n">
        <v>3269226.93</v>
      </c>
    </row>
    <row r="4476" customFormat="false" ht="15" hidden="false" customHeight="false" outlineLevel="0" collapsed="false">
      <c r="A4476" s="3" t="s">
        <v>530</v>
      </c>
      <c r="B4476" s="3" t="s">
        <v>26</v>
      </c>
      <c r="C4476" s="3" t="s">
        <v>8</v>
      </c>
      <c r="D4476" s="3" t="s">
        <v>28</v>
      </c>
      <c r="E4476" s="3" t="n">
        <v>276.38</v>
      </c>
      <c r="F4476" s="3" t="n">
        <v>2406222</v>
      </c>
      <c r="G4476" s="3" t="n">
        <v>6</v>
      </c>
      <c r="H4476" s="3" t="n">
        <v>4191825.22</v>
      </c>
    </row>
    <row r="4477" customFormat="false" ht="15" hidden="false" customHeight="false" outlineLevel="0" collapsed="false">
      <c r="A4477" s="3" t="s">
        <v>531</v>
      </c>
      <c r="B4477" s="3" t="s">
        <v>26</v>
      </c>
      <c r="C4477" s="3" t="s">
        <v>8</v>
      </c>
      <c r="D4477" s="3" t="s">
        <v>28</v>
      </c>
      <c r="E4477" s="3" t="n">
        <v>279.05</v>
      </c>
      <c r="F4477" s="3" t="n">
        <v>4254479</v>
      </c>
      <c r="G4477" s="3" t="n">
        <v>3</v>
      </c>
      <c r="H4477" s="3" t="n">
        <v>952121.76</v>
      </c>
    </row>
    <row r="4478" customFormat="false" ht="15" hidden="false" customHeight="false" outlineLevel="0" collapsed="false">
      <c r="A4478" s="3" t="s">
        <v>532</v>
      </c>
      <c r="B4478" s="3" t="s">
        <v>26</v>
      </c>
      <c r="C4478" s="3" t="s">
        <v>8</v>
      </c>
      <c r="D4478" s="3" t="s">
        <v>28</v>
      </c>
      <c r="E4478" s="3" t="n">
        <v>274.68</v>
      </c>
      <c r="F4478" s="3" t="n">
        <v>3711475</v>
      </c>
      <c r="G4478" s="3" t="n">
        <v>2</v>
      </c>
      <c r="H4478" s="3" t="n">
        <v>1329629.38</v>
      </c>
    </row>
    <row r="4479" customFormat="false" ht="15" hidden="false" customHeight="false" outlineLevel="0" collapsed="false">
      <c r="A4479" s="3" t="s">
        <v>533</v>
      </c>
      <c r="B4479" s="3" t="s">
        <v>26</v>
      </c>
      <c r="C4479" s="3" t="s">
        <v>8</v>
      </c>
      <c r="D4479" s="3" t="s">
        <v>28</v>
      </c>
      <c r="E4479" s="3" t="n">
        <v>278.68</v>
      </c>
      <c r="F4479" s="3" t="n">
        <v>6090673</v>
      </c>
      <c r="G4479" s="3" t="n">
        <v>3</v>
      </c>
      <c r="H4479" s="3" t="n">
        <v>1943290.91</v>
      </c>
    </row>
    <row r="4480" customFormat="false" ht="15" hidden="false" customHeight="false" outlineLevel="0" collapsed="false">
      <c r="A4480" s="3" t="s">
        <v>534</v>
      </c>
      <c r="B4480" s="3" t="s">
        <v>26</v>
      </c>
      <c r="C4480" s="3" t="s">
        <v>8</v>
      </c>
      <c r="D4480" s="3" t="s">
        <v>28</v>
      </c>
      <c r="E4480" s="3" t="n">
        <v>278.93</v>
      </c>
      <c r="F4480" s="3" t="n">
        <v>3779490</v>
      </c>
      <c r="G4480" s="3" t="n">
        <v>3</v>
      </c>
      <c r="H4480" s="3" t="n">
        <v>1655863.24</v>
      </c>
    </row>
    <row r="4481" customFormat="false" ht="15" hidden="false" customHeight="false" outlineLevel="0" collapsed="false">
      <c r="A4481" s="3" t="s">
        <v>535</v>
      </c>
      <c r="B4481" s="3" t="s">
        <v>26</v>
      </c>
      <c r="C4481" s="3" t="s">
        <v>8</v>
      </c>
      <c r="D4481" s="3" t="s">
        <v>28</v>
      </c>
      <c r="E4481" s="3" t="n">
        <v>271.9</v>
      </c>
      <c r="F4481" s="3" t="n">
        <v>5464032</v>
      </c>
      <c r="G4481" s="3" t="n">
        <v>1</v>
      </c>
      <c r="H4481" s="3" t="n">
        <v>613770.3</v>
      </c>
    </row>
    <row r="4482" customFormat="false" ht="15" hidden="false" customHeight="false" outlineLevel="0" collapsed="false">
      <c r="A4482" s="3" t="s">
        <v>536</v>
      </c>
      <c r="B4482" s="3" t="s">
        <v>26</v>
      </c>
      <c r="C4482" s="3" t="s">
        <v>8</v>
      </c>
      <c r="D4482" s="3" t="s">
        <v>28</v>
      </c>
      <c r="E4482" s="3" t="n">
        <v>274.11</v>
      </c>
      <c r="F4482" s="3" t="n">
        <v>4039232</v>
      </c>
      <c r="G4482" s="3" t="n">
        <v>3</v>
      </c>
      <c r="H4482" s="3" t="n">
        <v>528214.89</v>
      </c>
    </row>
    <row r="4483" customFormat="false" ht="15" hidden="false" customHeight="false" outlineLevel="0" collapsed="false">
      <c r="A4483" s="3" t="s">
        <v>537</v>
      </c>
      <c r="B4483" s="3" t="s">
        <v>26</v>
      </c>
      <c r="C4483" s="3" t="s">
        <v>8</v>
      </c>
      <c r="D4483" s="3" t="s">
        <v>28</v>
      </c>
      <c r="E4483" s="3" t="n">
        <v>274.8</v>
      </c>
      <c r="F4483" s="3" t="n">
        <v>3377362</v>
      </c>
      <c r="G4483" s="3" t="n">
        <v>3</v>
      </c>
      <c r="H4483" s="3" t="n">
        <v>2259800.3</v>
      </c>
    </row>
    <row r="4484" customFormat="false" ht="15" hidden="false" customHeight="false" outlineLevel="0" collapsed="false">
      <c r="A4484" s="3" t="s">
        <v>538</v>
      </c>
      <c r="B4484" s="3" t="s">
        <v>26</v>
      </c>
      <c r="C4484" s="3" t="s">
        <v>8</v>
      </c>
      <c r="D4484" s="3" t="s">
        <v>28</v>
      </c>
      <c r="E4484" s="3" t="n">
        <v>279.94</v>
      </c>
      <c r="F4484" s="3" t="n">
        <v>6852969</v>
      </c>
      <c r="G4484" s="3" t="n">
        <v>4</v>
      </c>
      <c r="H4484" s="3" t="n">
        <v>2071819.03</v>
      </c>
    </row>
    <row r="4485" customFormat="false" ht="15" hidden="false" customHeight="false" outlineLevel="0" collapsed="false">
      <c r="A4485" s="3" t="s">
        <v>539</v>
      </c>
      <c r="B4485" s="3" t="s">
        <v>26</v>
      </c>
      <c r="C4485" s="3" t="s">
        <v>8</v>
      </c>
      <c r="D4485" s="3" t="s">
        <v>28</v>
      </c>
      <c r="E4485" s="3" t="n">
        <v>279.13</v>
      </c>
      <c r="F4485" s="3" t="n">
        <v>7042530</v>
      </c>
      <c r="G4485" s="3" t="n">
        <v>1</v>
      </c>
      <c r="H4485" s="3" t="n">
        <v>984198.72</v>
      </c>
    </row>
    <row r="4486" customFormat="false" ht="15" hidden="false" customHeight="false" outlineLevel="0" collapsed="false">
      <c r="A4486" s="3" t="s">
        <v>540</v>
      </c>
      <c r="B4486" s="3" t="s">
        <v>26</v>
      </c>
      <c r="C4486" s="3" t="s">
        <v>8</v>
      </c>
      <c r="D4486" s="3" t="s">
        <v>28</v>
      </c>
      <c r="E4486" s="3" t="n">
        <v>287.75</v>
      </c>
      <c r="F4486" s="3" t="n">
        <v>2751097</v>
      </c>
      <c r="G4486" s="3" t="n">
        <v>1</v>
      </c>
      <c r="H4486" s="3" t="n">
        <v>24402.65</v>
      </c>
    </row>
    <row r="4487" customFormat="false" ht="15" hidden="false" customHeight="false" outlineLevel="0" collapsed="false">
      <c r="A4487" s="3" t="s">
        <v>541</v>
      </c>
      <c r="B4487" s="3" t="s">
        <v>26</v>
      </c>
      <c r="C4487" s="3" t="s">
        <v>8</v>
      </c>
      <c r="D4487" s="3" t="s">
        <v>28</v>
      </c>
      <c r="E4487" s="3" t="n">
        <v>286.94</v>
      </c>
      <c r="F4487" s="3" t="n">
        <v>5734768</v>
      </c>
      <c r="G4487" s="3" t="n">
        <v>1</v>
      </c>
      <c r="H4487" s="3" t="n">
        <v>971292.74</v>
      </c>
    </row>
    <row r="4488" customFormat="false" ht="15" hidden="false" customHeight="false" outlineLevel="0" collapsed="false">
      <c r="A4488" s="3" t="s">
        <v>542</v>
      </c>
      <c r="B4488" s="3" t="s">
        <v>26</v>
      </c>
      <c r="C4488" s="3" t="s">
        <v>8</v>
      </c>
      <c r="D4488" s="3" t="s">
        <v>28</v>
      </c>
      <c r="E4488" s="3" t="n">
        <v>296.05</v>
      </c>
      <c r="F4488" s="3" t="n">
        <v>7617291</v>
      </c>
      <c r="G4488" s="3" t="n">
        <v>1</v>
      </c>
      <c r="H4488" s="3" t="n">
        <v>201728.78</v>
      </c>
    </row>
    <row r="4489" customFormat="false" ht="15" hidden="false" customHeight="false" outlineLevel="0" collapsed="false">
      <c r="A4489" s="3" t="s">
        <v>543</v>
      </c>
      <c r="B4489" s="3" t="s">
        <v>26</v>
      </c>
      <c r="C4489" s="3" t="s">
        <v>8</v>
      </c>
      <c r="D4489" s="3" t="s">
        <v>28</v>
      </c>
      <c r="E4489" s="3" t="n">
        <v>300.92</v>
      </c>
      <c r="F4489" s="3" t="n">
        <v>4708947</v>
      </c>
      <c r="G4489" s="3" t="n">
        <v>3</v>
      </c>
      <c r="H4489" s="3" t="n">
        <v>3129242.44</v>
      </c>
    </row>
    <row r="4490" customFormat="false" ht="15" hidden="false" customHeight="false" outlineLevel="0" collapsed="false">
      <c r="A4490" s="3" t="s">
        <v>544</v>
      </c>
      <c r="B4490" s="3" t="s">
        <v>26</v>
      </c>
      <c r="C4490" s="3" t="s">
        <v>8</v>
      </c>
      <c r="D4490" s="3" t="s">
        <v>28</v>
      </c>
      <c r="E4490" s="3" t="n">
        <v>298.57</v>
      </c>
      <c r="F4490" s="3" t="n">
        <v>6214169</v>
      </c>
      <c r="G4490" s="3" t="n">
        <v>2</v>
      </c>
      <c r="H4490" s="3" t="n">
        <v>1398219.9</v>
      </c>
    </row>
    <row r="4491" customFormat="false" ht="15" hidden="false" customHeight="false" outlineLevel="0" collapsed="false">
      <c r="A4491" s="3" t="s">
        <v>545</v>
      </c>
      <c r="B4491" s="3" t="s">
        <v>26</v>
      </c>
      <c r="C4491" s="3" t="s">
        <v>8</v>
      </c>
      <c r="D4491" s="3" t="s">
        <v>28</v>
      </c>
      <c r="E4491" s="3" t="n">
        <v>303.86</v>
      </c>
      <c r="F4491" s="3" t="n">
        <v>2019109</v>
      </c>
      <c r="G4491" s="3" t="n">
        <v>0</v>
      </c>
      <c r="H4491" s="3" t="n">
        <v>0</v>
      </c>
    </row>
    <row r="4492" customFormat="false" ht="15" hidden="false" customHeight="false" outlineLevel="0" collapsed="false">
      <c r="A4492" s="3" t="s">
        <v>546</v>
      </c>
      <c r="B4492" s="3" t="s">
        <v>26</v>
      </c>
      <c r="C4492" s="3" t="s">
        <v>8</v>
      </c>
      <c r="D4492" s="3" t="s">
        <v>28</v>
      </c>
      <c r="E4492" s="3" t="n">
        <v>299.12</v>
      </c>
      <c r="F4492" s="3" t="n">
        <v>7428342</v>
      </c>
      <c r="G4492" s="3" t="n">
        <v>2</v>
      </c>
      <c r="H4492" s="3" t="n">
        <v>1471788.56</v>
      </c>
    </row>
    <row r="4493" customFormat="false" ht="15" hidden="false" customHeight="false" outlineLevel="0" collapsed="false">
      <c r="A4493" s="3" t="s">
        <v>547</v>
      </c>
      <c r="B4493" s="3" t="s">
        <v>26</v>
      </c>
      <c r="C4493" s="3" t="s">
        <v>8</v>
      </c>
      <c r="D4493" s="3" t="s">
        <v>28</v>
      </c>
      <c r="E4493" s="3" t="n">
        <v>300.73</v>
      </c>
      <c r="F4493" s="3" t="n">
        <v>5336459</v>
      </c>
      <c r="G4493" s="3" t="n">
        <v>0</v>
      </c>
      <c r="H4493" s="3" t="n">
        <v>0</v>
      </c>
    </row>
    <row r="4494" customFormat="false" ht="15" hidden="false" customHeight="false" outlineLevel="0" collapsed="false">
      <c r="A4494" s="3" t="s">
        <v>548</v>
      </c>
      <c r="B4494" s="3" t="s">
        <v>26</v>
      </c>
      <c r="C4494" s="3" t="s">
        <v>8</v>
      </c>
      <c r="D4494" s="3" t="s">
        <v>28</v>
      </c>
      <c r="E4494" s="3" t="n">
        <v>302.92</v>
      </c>
      <c r="F4494" s="3" t="n">
        <v>4602892</v>
      </c>
      <c r="G4494" s="3" t="n">
        <v>1</v>
      </c>
      <c r="H4494" s="3" t="n">
        <v>815397.02</v>
      </c>
    </row>
    <row r="4495" customFormat="false" ht="15" hidden="false" customHeight="false" outlineLevel="0" collapsed="false">
      <c r="A4495" s="3" t="s">
        <v>549</v>
      </c>
      <c r="B4495" s="3" t="s">
        <v>26</v>
      </c>
      <c r="C4495" s="3" t="s">
        <v>8</v>
      </c>
      <c r="D4495" s="3" t="s">
        <v>28</v>
      </c>
      <c r="E4495" s="3" t="n">
        <v>303.75</v>
      </c>
      <c r="F4495" s="3" t="n">
        <v>4251584</v>
      </c>
      <c r="G4495" s="3" t="n">
        <v>1</v>
      </c>
      <c r="H4495" s="3" t="n">
        <v>281761.65</v>
      </c>
    </row>
    <row r="4496" customFormat="false" ht="15" hidden="false" customHeight="false" outlineLevel="0" collapsed="false">
      <c r="A4496" s="3" t="s">
        <v>550</v>
      </c>
      <c r="B4496" s="3" t="s">
        <v>26</v>
      </c>
      <c r="C4496" s="3" t="s">
        <v>8</v>
      </c>
      <c r="D4496" s="3" t="s">
        <v>28</v>
      </c>
      <c r="E4496" s="3" t="n">
        <v>308.19</v>
      </c>
      <c r="F4496" s="3" t="n">
        <v>6385941</v>
      </c>
      <c r="G4496" s="3" t="n">
        <v>1</v>
      </c>
      <c r="H4496" s="3" t="n">
        <v>621059.68</v>
      </c>
    </row>
    <row r="4497" customFormat="false" ht="15" hidden="false" customHeight="false" outlineLevel="0" collapsed="false">
      <c r="A4497" s="3" t="s">
        <v>551</v>
      </c>
      <c r="B4497" s="3" t="s">
        <v>26</v>
      </c>
      <c r="C4497" s="3" t="s">
        <v>8</v>
      </c>
      <c r="D4497" s="3" t="s">
        <v>28</v>
      </c>
      <c r="E4497" s="3" t="n">
        <v>302.93</v>
      </c>
      <c r="F4497" s="3" t="n">
        <v>5119333</v>
      </c>
      <c r="G4497" s="3" t="n">
        <v>2</v>
      </c>
      <c r="H4497" s="3" t="n">
        <v>1098516.2</v>
      </c>
    </row>
    <row r="4498" customFormat="false" ht="15" hidden="false" customHeight="false" outlineLevel="0" collapsed="false">
      <c r="A4498" s="3" t="s">
        <v>552</v>
      </c>
      <c r="B4498" s="3" t="s">
        <v>26</v>
      </c>
      <c r="C4498" s="3" t="s">
        <v>8</v>
      </c>
      <c r="D4498" s="3" t="s">
        <v>28</v>
      </c>
      <c r="E4498" s="3" t="n">
        <v>307.28</v>
      </c>
      <c r="F4498" s="3" t="n">
        <v>1078729</v>
      </c>
      <c r="G4498" s="3" t="n">
        <v>3</v>
      </c>
      <c r="H4498" s="3" t="n">
        <v>1107402.78</v>
      </c>
    </row>
    <row r="4499" customFormat="false" ht="15" hidden="false" customHeight="false" outlineLevel="0" collapsed="false">
      <c r="A4499" s="3" t="s">
        <v>553</v>
      </c>
      <c r="B4499" s="3" t="s">
        <v>26</v>
      </c>
      <c r="C4499" s="3" t="s">
        <v>8</v>
      </c>
      <c r="D4499" s="3" t="s">
        <v>28</v>
      </c>
      <c r="E4499" s="3" t="n">
        <v>316.46</v>
      </c>
      <c r="F4499" s="3" t="n">
        <v>7227029</v>
      </c>
      <c r="G4499" s="3" t="n">
        <v>3</v>
      </c>
      <c r="H4499" s="3" t="n">
        <v>946191.45</v>
      </c>
    </row>
    <row r="4500" customFormat="false" ht="15" hidden="false" customHeight="false" outlineLevel="0" collapsed="false">
      <c r="A4500" s="3" t="s">
        <v>554</v>
      </c>
      <c r="B4500" s="3" t="s">
        <v>26</v>
      </c>
      <c r="C4500" s="3" t="s">
        <v>8</v>
      </c>
      <c r="D4500" s="3" t="s">
        <v>28</v>
      </c>
      <c r="E4500" s="3" t="n">
        <v>323.03</v>
      </c>
      <c r="F4500" s="3" t="n">
        <v>719201</v>
      </c>
      <c r="G4500" s="3" t="n">
        <v>2</v>
      </c>
      <c r="H4500" s="3" t="n">
        <v>2499946.9</v>
      </c>
    </row>
    <row r="4501" customFormat="false" ht="15" hidden="false" customHeight="false" outlineLevel="0" collapsed="false">
      <c r="A4501" s="3" t="s">
        <v>555</v>
      </c>
      <c r="B4501" s="3" t="s">
        <v>26</v>
      </c>
      <c r="C4501" s="3" t="s">
        <v>8</v>
      </c>
      <c r="D4501" s="3" t="s">
        <v>28</v>
      </c>
      <c r="E4501" s="3" t="n">
        <v>333.61</v>
      </c>
      <c r="F4501" s="3" t="n">
        <v>1745346</v>
      </c>
      <c r="G4501" s="3" t="n">
        <v>5</v>
      </c>
      <c r="H4501" s="3" t="n">
        <v>3347036.14</v>
      </c>
    </row>
    <row r="4502" customFormat="false" ht="15" hidden="false" customHeight="false" outlineLevel="0" collapsed="false">
      <c r="A4502" s="3" t="s">
        <v>556</v>
      </c>
      <c r="B4502" s="3" t="s">
        <v>26</v>
      </c>
      <c r="C4502" s="3" t="s">
        <v>8</v>
      </c>
      <c r="D4502" s="3" t="s">
        <v>28</v>
      </c>
      <c r="E4502" s="3" t="n">
        <v>335.34</v>
      </c>
      <c r="F4502" s="3" t="n">
        <v>4522291</v>
      </c>
      <c r="G4502" s="3" t="n">
        <v>2</v>
      </c>
      <c r="H4502" s="3" t="n">
        <v>987297.41</v>
      </c>
    </row>
    <row r="4503" customFormat="false" ht="15" hidden="false" customHeight="false" outlineLevel="0" collapsed="false">
      <c r="A4503" s="3" t="s">
        <v>57</v>
      </c>
      <c r="B4503" s="3" t="s">
        <v>29</v>
      </c>
      <c r="C4503" s="3" t="s">
        <v>8</v>
      </c>
      <c r="D4503" s="3" t="s">
        <v>28</v>
      </c>
      <c r="E4503" s="3" t="n">
        <v>49.58</v>
      </c>
      <c r="F4503" s="3" t="n">
        <v>5989366</v>
      </c>
      <c r="G4503" s="3" t="n">
        <v>3</v>
      </c>
      <c r="H4503" s="3" t="n">
        <v>313389.46</v>
      </c>
    </row>
    <row r="4504" customFormat="false" ht="15" hidden="false" customHeight="false" outlineLevel="0" collapsed="false">
      <c r="A4504" s="3" t="s">
        <v>58</v>
      </c>
      <c r="B4504" s="3" t="s">
        <v>29</v>
      </c>
      <c r="C4504" s="3" t="s">
        <v>8</v>
      </c>
      <c r="D4504" s="3" t="s">
        <v>28</v>
      </c>
      <c r="E4504" s="3" t="n">
        <v>49.72</v>
      </c>
      <c r="F4504" s="3" t="n">
        <v>7842843</v>
      </c>
      <c r="G4504" s="3" t="n">
        <v>1</v>
      </c>
      <c r="H4504" s="3" t="n">
        <v>2789.92</v>
      </c>
    </row>
    <row r="4505" customFormat="false" ht="15" hidden="false" customHeight="false" outlineLevel="0" collapsed="false">
      <c r="A4505" s="3" t="s">
        <v>59</v>
      </c>
      <c r="B4505" s="3" t="s">
        <v>29</v>
      </c>
      <c r="C4505" s="3" t="s">
        <v>8</v>
      </c>
      <c r="D4505" s="3" t="s">
        <v>28</v>
      </c>
      <c r="E4505" s="3" t="n">
        <v>49.25</v>
      </c>
      <c r="F4505" s="3" t="n">
        <v>1879576</v>
      </c>
      <c r="G4505" s="3" t="n">
        <v>0</v>
      </c>
      <c r="H4505" s="3" t="n">
        <v>0</v>
      </c>
    </row>
    <row r="4506" customFormat="false" ht="15" hidden="false" customHeight="false" outlineLevel="0" collapsed="false">
      <c r="A4506" s="3" t="s">
        <v>60</v>
      </c>
      <c r="B4506" s="3" t="s">
        <v>29</v>
      </c>
      <c r="C4506" s="3" t="s">
        <v>8</v>
      </c>
      <c r="D4506" s="3" t="s">
        <v>28</v>
      </c>
      <c r="E4506" s="3" t="n">
        <v>49.61</v>
      </c>
      <c r="F4506" s="3" t="n">
        <v>7936212</v>
      </c>
      <c r="G4506" s="3" t="n">
        <v>2</v>
      </c>
      <c r="H4506" s="3" t="n">
        <v>199211</v>
      </c>
    </row>
    <row r="4507" customFormat="false" ht="15" hidden="false" customHeight="false" outlineLevel="0" collapsed="false">
      <c r="A4507" s="3" t="s">
        <v>61</v>
      </c>
      <c r="B4507" s="3" t="s">
        <v>29</v>
      </c>
      <c r="C4507" s="3" t="s">
        <v>8</v>
      </c>
      <c r="D4507" s="3" t="s">
        <v>28</v>
      </c>
      <c r="E4507" s="3" t="n">
        <v>49.02</v>
      </c>
      <c r="F4507" s="3" t="n">
        <v>7378708</v>
      </c>
      <c r="G4507" s="3" t="n">
        <v>1</v>
      </c>
      <c r="H4507" s="3" t="n">
        <v>58029.45</v>
      </c>
    </row>
    <row r="4508" customFormat="false" ht="15" hidden="false" customHeight="false" outlineLevel="0" collapsed="false">
      <c r="A4508" s="3" t="s">
        <v>62</v>
      </c>
      <c r="B4508" s="3" t="s">
        <v>29</v>
      </c>
      <c r="C4508" s="3" t="s">
        <v>8</v>
      </c>
      <c r="D4508" s="3" t="s">
        <v>28</v>
      </c>
      <c r="E4508" s="3" t="n">
        <v>48.38</v>
      </c>
      <c r="F4508" s="3" t="n">
        <v>7480607</v>
      </c>
      <c r="G4508" s="3" t="n">
        <v>1</v>
      </c>
      <c r="H4508" s="3" t="n">
        <v>179939.56</v>
      </c>
    </row>
    <row r="4509" customFormat="false" ht="15" hidden="false" customHeight="false" outlineLevel="0" collapsed="false">
      <c r="A4509" s="3" t="s">
        <v>63</v>
      </c>
      <c r="B4509" s="3" t="s">
        <v>29</v>
      </c>
      <c r="C4509" s="3" t="s">
        <v>8</v>
      </c>
      <c r="D4509" s="3" t="s">
        <v>28</v>
      </c>
      <c r="E4509" s="3" t="n">
        <v>49.13</v>
      </c>
      <c r="F4509" s="3" t="n">
        <v>4794930</v>
      </c>
      <c r="G4509" s="3" t="n">
        <v>1</v>
      </c>
      <c r="H4509" s="3" t="n">
        <v>136284</v>
      </c>
    </row>
    <row r="4510" customFormat="false" ht="15" hidden="false" customHeight="false" outlineLevel="0" collapsed="false">
      <c r="A4510" s="3" t="s">
        <v>64</v>
      </c>
      <c r="B4510" s="3" t="s">
        <v>29</v>
      </c>
      <c r="C4510" s="3" t="s">
        <v>8</v>
      </c>
      <c r="D4510" s="3" t="s">
        <v>28</v>
      </c>
      <c r="E4510" s="3" t="n">
        <v>48.23</v>
      </c>
      <c r="F4510" s="3" t="n">
        <v>1323779</v>
      </c>
      <c r="G4510" s="3" t="n">
        <v>1</v>
      </c>
      <c r="H4510" s="3" t="n">
        <v>14505</v>
      </c>
    </row>
    <row r="4511" customFormat="false" ht="15" hidden="false" customHeight="false" outlineLevel="0" collapsed="false">
      <c r="A4511" s="3" t="s">
        <v>65</v>
      </c>
      <c r="B4511" s="3" t="s">
        <v>29</v>
      </c>
      <c r="C4511" s="3" t="s">
        <v>8</v>
      </c>
      <c r="D4511" s="3" t="s">
        <v>28</v>
      </c>
      <c r="E4511" s="3" t="n">
        <v>47.39</v>
      </c>
      <c r="F4511" s="3" t="n">
        <v>5153164</v>
      </c>
      <c r="G4511" s="3" t="n">
        <v>3</v>
      </c>
      <c r="H4511" s="3" t="n">
        <v>484643.37</v>
      </c>
    </row>
    <row r="4512" customFormat="false" ht="15" hidden="false" customHeight="false" outlineLevel="0" collapsed="false">
      <c r="A4512" s="3" t="s">
        <v>66</v>
      </c>
      <c r="B4512" s="3" t="s">
        <v>29</v>
      </c>
      <c r="C4512" s="3" t="s">
        <v>8</v>
      </c>
      <c r="D4512" s="3" t="s">
        <v>28</v>
      </c>
      <c r="E4512" s="3" t="n">
        <v>46.36</v>
      </c>
      <c r="F4512" s="3" t="n">
        <v>7167550</v>
      </c>
      <c r="G4512" s="3" t="n">
        <v>1</v>
      </c>
      <c r="H4512" s="3" t="n">
        <v>148110.27</v>
      </c>
    </row>
    <row r="4513" customFormat="false" ht="15" hidden="false" customHeight="false" outlineLevel="0" collapsed="false">
      <c r="A4513" s="3" t="s">
        <v>67</v>
      </c>
      <c r="B4513" s="3" t="s">
        <v>29</v>
      </c>
      <c r="C4513" s="3" t="s">
        <v>8</v>
      </c>
      <c r="D4513" s="3" t="s">
        <v>28</v>
      </c>
      <c r="E4513" s="3" t="n">
        <v>46.48</v>
      </c>
      <c r="F4513" s="3" t="n">
        <v>1305771</v>
      </c>
      <c r="G4513" s="3" t="n">
        <v>3</v>
      </c>
      <c r="H4513" s="3" t="n">
        <v>242450.72</v>
      </c>
    </row>
    <row r="4514" customFormat="false" ht="15" hidden="false" customHeight="false" outlineLevel="0" collapsed="false">
      <c r="A4514" s="3" t="s">
        <v>68</v>
      </c>
      <c r="B4514" s="3" t="s">
        <v>29</v>
      </c>
      <c r="C4514" s="3" t="s">
        <v>8</v>
      </c>
      <c r="D4514" s="3" t="s">
        <v>28</v>
      </c>
      <c r="E4514" s="3" t="n">
        <v>47.23</v>
      </c>
      <c r="F4514" s="3" t="n">
        <v>3510140</v>
      </c>
      <c r="G4514" s="3" t="n">
        <v>2</v>
      </c>
      <c r="H4514" s="3" t="n">
        <v>264910.07</v>
      </c>
    </row>
    <row r="4515" customFormat="false" ht="15" hidden="false" customHeight="false" outlineLevel="0" collapsed="false">
      <c r="A4515" s="3" t="s">
        <v>69</v>
      </c>
      <c r="B4515" s="3" t="s">
        <v>29</v>
      </c>
      <c r="C4515" s="3" t="s">
        <v>8</v>
      </c>
      <c r="D4515" s="3" t="s">
        <v>28</v>
      </c>
      <c r="E4515" s="3" t="n">
        <v>47.02</v>
      </c>
      <c r="F4515" s="3" t="n">
        <v>1109778</v>
      </c>
      <c r="G4515" s="3" t="n">
        <v>3</v>
      </c>
      <c r="H4515" s="3" t="n">
        <v>245542.59</v>
      </c>
    </row>
    <row r="4516" customFormat="false" ht="15" hidden="false" customHeight="false" outlineLevel="0" collapsed="false">
      <c r="A4516" s="3" t="s">
        <v>70</v>
      </c>
      <c r="B4516" s="3" t="s">
        <v>29</v>
      </c>
      <c r="C4516" s="3" t="s">
        <v>8</v>
      </c>
      <c r="D4516" s="3" t="s">
        <v>28</v>
      </c>
      <c r="E4516" s="3" t="n">
        <v>45.95</v>
      </c>
      <c r="F4516" s="3" t="n">
        <v>4071785</v>
      </c>
      <c r="G4516" s="3" t="n">
        <v>1</v>
      </c>
      <c r="H4516" s="3" t="n">
        <v>42099.47</v>
      </c>
    </row>
    <row r="4517" customFormat="false" ht="15" hidden="false" customHeight="false" outlineLevel="0" collapsed="false">
      <c r="A4517" s="3" t="s">
        <v>71</v>
      </c>
      <c r="B4517" s="3" t="s">
        <v>29</v>
      </c>
      <c r="C4517" s="3" t="s">
        <v>8</v>
      </c>
      <c r="D4517" s="3" t="s">
        <v>28</v>
      </c>
      <c r="E4517" s="3" t="n">
        <v>45.17</v>
      </c>
      <c r="F4517" s="3" t="n">
        <v>4501093</v>
      </c>
      <c r="G4517" s="3" t="n">
        <v>3</v>
      </c>
      <c r="H4517" s="3" t="n">
        <v>351886.67</v>
      </c>
    </row>
    <row r="4518" customFormat="false" ht="15" hidden="false" customHeight="false" outlineLevel="0" collapsed="false">
      <c r="A4518" s="3" t="s">
        <v>72</v>
      </c>
      <c r="B4518" s="3" t="s">
        <v>29</v>
      </c>
      <c r="C4518" s="3" t="s">
        <v>8</v>
      </c>
      <c r="D4518" s="3" t="s">
        <v>28</v>
      </c>
      <c r="E4518" s="3" t="n">
        <v>43.84</v>
      </c>
      <c r="F4518" s="3" t="n">
        <v>6478568</v>
      </c>
      <c r="G4518" s="3" t="n">
        <v>4</v>
      </c>
      <c r="H4518" s="3" t="n">
        <v>284916.98</v>
      </c>
    </row>
    <row r="4519" customFormat="false" ht="15" hidden="false" customHeight="false" outlineLevel="0" collapsed="false">
      <c r="A4519" s="3" t="s">
        <v>73</v>
      </c>
      <c r="B4519" s="3" t="s">
        <v>29</v>
      </c>
      <c r="C4519" s="3" t="s">
        <v>8</v>
      </c>
      <c r="D4519" s="3" t="s">
        <v>28</v>
      </c>
      <c r="E4519" s="3" t="n">
        <v>43.73</v>
      </c>
      <c r="F4519" s="3" t="n">
        <v>2123825</v>
      </c>
      <c r="G4519" s="3" t="n">
        <v>4</v>
      </c>
      <c r="H4519" s="3" t="n">
        <v>609994.34</v>
      </c>
    </row>
    <row r="4520" customFormat="false" ht="15" hidden="false" customHeight="false" outlineLevel="0" collapsed="false">
      <c r="A4520" s="3" t="s">
        <v>74</v>
      </c>
      <c r="B4520" s="3" t="s">
        <v>29</v>
      </c>
      <c r="C4520" s="3" t="s">
        <v>8</v>
      </c>
      <c r="D4520" s="3" t="s">
        <v>28</v>
      </c>
      <c r="E4520" s="3" t="n">
        <v>45</v>
      </c>
      <c r="F4520" s="3" t="n">
        <v>1277971</v>
      </c>
      <c r="G4520" s="3" t="n">
        <v>2</v>
      </c>
      <c r="H4520" s="3" t="n">
        <v>246518.99</v>
      </c>
    </row>
    <row r="4521" customFormat="false" ht="15" hidden="false" customHeight="false" outlineLevel="0" collapsed="false">
      <c r="A4521" s="3" t="s">
        <v>75</v>
      </c>
      <c r="B4521" s="3" t="s">
        <v>29</v>
      </c>
      <c r="C4521" s="3" t="s">
        <v>8</v>
      </c>
      <c r="D4521" s="3" t="s">
        <v>28</v>
      </c>
      <c r="E4521" s="3" t="n">
        <v>45.66</v>
      </c>
      <c r="F4521" s="3" t="n">
        <v>6287442</v>
      </c>
      <c r="G4521" s="3" t="n">
        <v>4</v>
      </c>
      <c r="H4521" s="3" t="n">
        <v>461227.91</v>
      </c>
    </row>
    <row r="4522" customFormat="false" ht="15" hidden="false" customHeight="false" outlineLevel="0" collapsed="false">
      <c r="A4522" s="3" t="s">
        <v>76</v>
      </c>
      <c r="B4522" s="3" t="s">
        <v>29</v>
      </c>
      <c r="C4522" s="3" t="s">
        <v>8</v>
      </c>
      <c r="D4522" s="3" t="s">
        <v>28</v>
      </c>
      <c r="E4522" s="3" t="n">
        <v>45.71</v>
      </c>
      <c r="F4522" s="3" t="n">
        <v>1711621</v>
      </c>
      <c r="G4522" s="3" t="n">
        <v>2</v>
      </c>
      <c r="H4522" s="3" t="n">
        <v>364765.85</v>
      </c>
    </row>
    <row r="4523" customFormat="false" ht="15" hidden="false" customHeight="false" outlineLevel="0" collapsed="false">
      <c r="A4523" s="3" t="s">
        <v>77</v>
      </c>
      <c r="B4523" s="3" t="s">
        <v>29</v>
      </c>
      <c r="C4523" s="3" t="s">
        <v>8</v>
      </c>
      <c r="D4523" s="3" t="s">
        <v>28</v>
      </c>
      <c r="E4523" s="3" t="n">
        <v>46.12</v>
      </c>
      <c r="F4523" s="3" t="n">
        <v>7443722</v>
      </c>
      <c r="G4523" s="3" t="n">
        <v>1</v>
      </c>
      <c r="H4523" s="3" t="n">
        <v>7985.68</v>
      </c>
    </row>
    <row r="4524" customFormat="false" ht="15" hidden="false" customHeight="false" outlineLevel="0" collapsed="false">
      <c r="A4524" s="3" t="s">
        <v>78</v>
      </c>
      <c r="B4524" s="3" t="s">
        <v>29</v>
      </c>
      <c r="C4524" s="3" t="s">
        <v>8</v>
      </c>
      <c r="D4524" s="3" t="s">
        <v>28</v>
      </c>
      <c r="E4524" s="3" t="n">
        <v>45.88</v>
      </c>
      <c r="F4524" s="3" t="n">
        <v>7736122</v>
      </c>
      <c r="G4524" s="3" t="n">
        <v>0</v>
      </c>
      <c r="H4524" s="3" t="n">
        <v>0</v>
      </c>
    </row>
    <row r="4525" customFormat="false" ht="15" hidden="false" customHeight="false" outlineLevel="0" collapsed="false">
      <c r="A4525" s="3" t="s">
        <v>79</v>
      </c>
      <c r="B4525" s="3" t="s">
        <v>29</v>
      </c>
      <c r="C4525" s="3" t="s">
        <v>8</v>
      </c>
      <c r="D4525" s="3" t="s">
        <v>28</v>
      </c>
      <c r="E4525" s="3" t="n">
        <v>46.68</v>
      </c>
      <c r="F4525" s="3" t="n">
        <v>6272812</v>
      </c>
      <c r="G4525" s="3" t="n">
        <v>5</v>
      </c>
      <c r="H4525" s="3" t="n">
        <v>612099.33</v>
      </c>
    </row>
    <row r="4526" customFormat="false" ht="15" hidden="false" customHeight="false" outlineLevel="0" collapsed="false">
      <c r="A4526" s="3" t="s">
        <v>80</v>
      </c>
      <c r="B4526" s="3" t="s">
        <v>29</v>
      </c>
      <c r="C4526" s="3" t="s">
        <v>8</v>
      </c>
      <c r="D4526" s="3" t="s">
        <v>28</v>
      </c>
      <c r="E4526" s="3" t="n">
        <v>45.89</v>
      </c>
      <c r="F4526" s="3" t="n">
        <v>2767725</v>
      </c>
      <c r="G4526" s="3" t="n">
        <v>2</v>
      </c>
      <c r="H4526" s="3" t="n">
        <v>140666.46</v>
      </c>
    </row>
    <row r="4527" customFormat="false" ht="15" hidden="false" customHeight="false" outlineLevel="0" collapsed="false">
      <c r="A4527" s="3" t="s">
        <v>81</v>
      </c>
      <c r="B4527" s="3" t="s">
        <v>29</v>
      </c>
      <c r="C4527" s="3" t="s">
        <v>8</v>
      </c>
      <c r="D4527" s="3" t="s">
        <v>28</v>
      </c>
      <c r="E4527" s="3" t="n">
        <v>45.86</v>
      </c>
      <c r="F4527" s="3" t="n">
        <v>960375</v>
      </c>
      <c r="G4527" s="3" t="n">
        <v>1</v>
      </c>
      <c r="H4527" s="3" t="n">
        <v>10305</v>
      </c>
    </row>
    <row r="4528" customFormat="false" ht="15" hidden="false" customHeight="false" outlineLevel="0" collapsed="false">
      <c r="A4528" s="3" t="s">
        <v>82</v>
      </c>
      <c r="B4528" s="3" t="s">
        <v>29</v>
      </c>
      <c r="C4528" s="3" t="s">
        <v>8</v>
      </c>
      <c r="D4528" s="3" t="s">
        <v>28</v>
      </c>
      <c r="E4528" s="3" t="n">
        <v>46.35</v>
      </c>
      <c r="F4528" s="3" t="n">
        <v>6780000</v>
      </c>
      <c r="G4528" s="3" t="n">
        <v>1</v>
      </c>
      <c r="H4528" s="3" t="n">
        <v>68159.24</v>
      </c>
    </row>
    <row r="4529" customFormat="false" ht="15" hidden="false" customHeight="false" outlineLevel="0" collapsed="false">
      <c r="A4529" s="3" t="s">
        <v>83</v>
      </c>
      <c r="B4529" s="3" t="s">
        <v>29</v>
      </c>
      <c r="C4529" s="3" t="s">
        <v>8</v>
      </c>
      <c r="D4529" s="3" t="s">
        <v>28</v>
      </c>
      <c r="E4529" s="3" t="n">
        <v>46.7</v>
      </c>
      <c r="F4529" s="3" t="n">
        <v>6404033</v>
      </c>
      <c r="G4529" s="3" t="n">
        <v>2</v>
      </c>
      <c r="H4529" s="3" t="n">
        <v>188845.68</v>
      </c>
    </row>
    <row r="4530" customFormat="false" ht="15" hidden="false" customHeight="false" outlineLevel="0" collapsed="false">
      <c r="A4530" s="3" t="s">
        <v>84</v>
      </c>
      <c r="B4530" s="3" t="s">
        <v>29</v>
      </c>
      <c r="C4530" s="3" t="s">
        <v>8</v>
      </c>
      <c r="D4530" s="3" t="s">
        <v>28</v>
      </c>
      <c r="E4530" s="3" t="n">
        <v>46.54</v>
      </c>
      <c r="F4530" s="3" t="n">
        <v>4216342</v>
      </c>
      <c r="G4530" s="3" t="n">
        <v>4</v>
      </c>
      <c r="H4530" s="3" t="n">
        <v>270976.64</v>
      </c>
    </row>
    <row r="4531" customFormat="false" ht="15" hidden="false" customHeight="false" outlineLevel="0" collapsed="false">
      <c r="A4531" s="3" t="s">
        <v>85</v>
      </c>
      <c r="B4531" s="3" t="s">
        <v>29</v>
      </c>
      <c r="C4531" s="3" t="s">
        <v>8</v>
      </c>
      <c r="D4531" s="3" t="s">
        <v>28</v>
      </c>
      <c r="E4531" s="3" t="n">
        <v>46.67</v>
      </c>
      <c r="F4531" s="3" t="n">
        <v>6856969</v>
      </c>
      <c r="G4531" s="3" t="n">
        <v>3</v>
      </c>
      <c r="H4531" s="3" t="n">
        <v>316259.76</v>
      </c>
    </row>
    <row r="4532" customFormat="false" ht="15" hidden="false" customHeight="false" outlineLevel="0" collapsed="false">
      <c r="A4532" s="3" t="s">
        <v>86</v>
      </c>
      <c r="B4532" s="3" t="s">
        <v>29</v>
      </c>
      <c r="C4532" s="3" t="s">
        <v>8</v>
      </c>
      <c r="D4532" s="3" t="s">
        <v>28</v>
      </c>
      <c r="E4532" s="3" t="n">
        <v>47.11</v>
      </c>
      <c r="F4532" s="3" t="n">
        <v>5517551</v>
      </c>
      <c r="G4532" s="3" t="n">
        <v>2</v>
      </c>
      <c r="H4532" s="3" t="n">
        <v>233054.04</v>
      </c>
    </row>
    <row r="4533" customFormat="false" ht="15" hidden="false" customHeight="false" outlineLevel="0" collapsed="false">
      <c r="A4533" s="3" t="s">
        <v>87</v>
      </c>
      <c r="B4533" s="3" t="s">
        <v>29</v>
      </c>
      <c r="C4533" s="3" t="s">
        <v>8</v>
      </c>
      <c r="D4533" s="3" t="s">
        <v>28</v>
      </c>
      <c r="E4533" s="3" t="n">
        <v>49.37</v>
      </c>
      <c r="F4533" s="3" t="n">
        <v>1190117</v>
      </c>
      <c r="G4533" s="3" t="n">
        <v>1</v>
      </c>
      <c r="H4533" s="3" t="n">
        <v>229221.96</v>
      </c>
    </row>
    <row r="4534" customFormat="false" ht="15" hidden="false" customHeight="false" outlineLevel="0" collapsed="false">
      <c r="A4534" s="3" t="s">
        <v>88</v>
      </c>
      <c r="B4534" s="3" t="s">
        <v>29</v>
      </c>
      <c r="C4534" s="3" t="s">
        <v>8</v>
      </c>
      <c r="D4534" s="3" t="s">
        <v>28</v>
      </c>
      <c r="E4534" s="3" t="n">
        <v>49.44</v>
      </c>
      <c r="F4534" s="3" t="n">
        <v>2743054</v>
      </c>
      <c r="G4534" s="3" t="n">
        <v>1</v>
      </c>
      <c r="H4534" s="3" t="n">
        <v>42200.8</v>
      </c>
    </row>
    <row r="4535" customFormat="false" ht="15" hidden="false" customHeight="false" outlineLevel="0" collapsed="false">
      <c r="A4535" s="3" t="s">
        <v>89</v>
      </c>
      <c r="B4535" s="3" t="s">
        <v>29</v>
      </c>
      <c r="C4535" s="3" t="s">
        <v>8</v>
      </c>
      <c r="D4535" s="3" t="s">
        <v>28</v>
      </c>
      <c r="E4535" s="3" t="n">
        <v>50.12</v>
      </c>
      <c r="F4535" s="3" t="n">
        <v>7773146</v>
      </c>
      <c r="G4535" s="3" t="n">
        <v>2</v>
      </c>
      <c r="H4535" s="3" t="n">
        <v>258745.86</v>
      </c>
    </row>
    <row r="4536" customFormat="false" ht="15" hidden="false" customHeight="false" outlineLevel="0" collapsed="false">
      <c r="A4536" s="3" t="s">
        <v>90</v>
      </c>
      <c r="B4536" s="3" t="s">
        <v>29</v>
      </c>
      <c r="C4536" s="3" t="s">
        <v>8</v>
      </c>
      <c r="D4536" s="3" t="s">
        <v>28</v>
      </c>
      <c r="E4536" s="3" t="n">
        <v>50.91</v>
      </c>
      <c r="F4536" s="3" t="n">
        <v>2709230</v>
      </c>
      <c r="G4536" s="3" t="n">
        <v>2</v>
      </c>
      <c r="H4536" s="3" t="n">
        <v>223625.56</v>
      </c>
    </row>
    <row r="4537" customFormat="false" ht="15" hidden="false" customHeight="false" outlineLevel="0" collapsed="false">
      <c r="A4537" s="3" t="s">
        <v>91</v>
      </c>
      <c r="B4537" s="3" t="s">
        <v>29</v>
      </c>
      <c r="C4537" s="3" t="s">
        <v>8</v>
      </c>
      <c r="D4537" s="3" t="s">
        <v>28</v>
      </c>
      <c r="E4537" s="3" t="n">
        <v>49.79</v>
      </c>
      <c r="F4537" s="3" t="n">
        <v>7384780</v>
      </c>
      <c r="G4537" s="3" t="n">
        <v>0</v>
      </c>
      <c r="H4537" s="3" t="n">
        <v>0</v>
      </c>
    </row>
    <row r="4538" customFormat="false" ht="15" hidden="false" customHeight="false" outlineLevel="0" collapsed="false">
      <c r="A4538" s="3" t="s">
        <v>92</v>
      </c>
      <c r="B4538" s="3" t="s">
        <v>29</v>
      </c>
      <c r="C4538" s="3" t="s">
        <v>8</v>
      </c>
      <c r="D4538" s="3" t="s">
        <v>28</v>
      </c>
      <c r="E4538" s="3" t="n">
        <v>50.33</v>
      </c>
      <c r="F4538" s="3" t="n">
        <v>7894050</v>
      </c>
      <c r="G4538" s="3" t="n">
        <v>0</v>
      </c>
      <c r="H4538" s="3" t="n">
        <v>0</v>
      </c>
    </row>
    <row r="4539" customFormat="false" ht="15" hidden="false" customHeight="false" outlineLevel="0" collapsed="false">
      <c r="A4539" s="3" t="s">
        <v>93</v>
      </c>
      <c r="B4539" s="3" t="s">
        <v>29</v>
      </c>
      <c r="C4539" s="3" t="s">
        <v>8</v>
      </c>
      <c r="D4539" s="3" t="s">
        <v>28</v>
      </c>
      <c r="E4539" s="3" t="n">
        <v>51.19</v>
      </c>
      <c r="F4539" s="3" t="n">
        <v>3112633</v>
      </c>
      <c r="G4539" s="3" t="n">
        <v>2</v>
      </c>
      <c r="H4539" s="3" t="n">
        <v>156716.38</v>
      </c>
    </row>
    <row r="4540" customFormat="false" ht="15" hidden="false" customHeight="false" outlineLevel="0" collapsed="false">
      <c r="A4540" s="3" t="s">
        <v>94</v>
      </c>
      <c r="B4540" s="3" t="s">
        <v>29</v>
      </c>
      <c r="C4540" s="3" t="s">
        <v>8</v>
      </c>
      <c r="D4540" s="3" t="s">
        <v>28</v>
      </c>
      <c r="E4540" s="3" t="n">
        <v>52.04</v>
      </c>
      <c r="F4540" s="3" t="n">
        <v>7400609</v>
      </c>
      <c r="G4540" s="3" t="n">
        <v>2</v>
      </c>
      <c r="H4540" s="3" t="n">
        <v>235453.25</v>
      </c>
    </row>
    <row r="4541" customFormat="false" ht="15" hidden="false" customHeight="false" outlineLevel="0" collapsed="false">
      <c r="A4541" s="3" t="s">
        <v>95</v>
      </c>
      <c r="B4541" s="3" t="s">
        <v>29</v>
      </c>
      <c r="C4541" s="3" t="s">
        <v>8</v>
      </c>
      <c r="D4541" s="3" t="s">
        <v>28</v>
      </c>
      <c r="E4541" s="3" t="n">
        <v>52.11</v>
      </c>
      <c r="F4541" s="3" t="n">
        <v>3414020</v>
      </c>
      <c r="G4541" s="3" t="n">
        <v>4</v>
      </c>
      <c r="H4541" s="3" t="n">
        <v>585139.24</v>
      </c>
    </row>
    <row r="4542" customFormat="false" ht="15" hidden="false" customHeight="false" outlineLevel="0" collapsed="false">
      <c r="A4542" s="3" t="s">
        <v>96</v>
      </c>
      <c r="B4542" s="3" t="s">
        <v>29</v>
      </c>
      <c r="C4542" s="3" t="s">
        <v>8</v>
      </c>
      <c r="D4542" s="3" t="s">
        <v>28</v>
      </c>
      <c r="E4542" s="3" t="n">
        <v>52.41</v>
      </c>
      <c r="F4542" s="3" t="n">
        <v>1754155</v>
      </c>
      <c r="G4542" s="3" t="n">
        <v>3</v>
      </c>
      <c r="H4542" s="3" t="n">
        <v>332125.48</v>
      </c>
    </row>
    <row r="4543" customFormat="false" ht="15" hidden="false" customHeight="false" outlineLevel="0" collapsed="false">
      <c r="A4543" s="3" t="s">
        <v>97</v>
      </c>
      <c r="B4543" s="3" t="s">
        <v>29</v>
      </c>
      <c r="C4543" s="3" t="s">
        <v>8</v>
      </c>
      <c r="D4543" s="3" t="s">
        <v>28</v>
      </c>
      <c r="E4543" s="3" t="n">
        <v>51.71</v>
      </c>
      <c r="F4543" s="3" t="n">
        <v>1541980</v>
      </c>
      <c r="G4543" s="3" t="n">
        <v>4</v>
      </c>
      <c r="H4543" s="3" t="n">
        <v>664222.22</v>
      </c>
    </row>
    <row r="4544" customFormat="false" ht="15" hidden="false" customHeight="false" outlineLevel="0" collapsed="false">
      <c r="A4544" s="3" t="s">
        <v>98</v>
      </c>
      <c r="B4544" s="3" t="s">
        <v>29</v>
      </c>
      <c r="C4544" s="3" t="s">
        <v>8</v>
      </c>
      <c r="D4544" s="3" t="s">
        <v>28</v>
      </c>
      <c r="E4544" s="3" t="n">
        <v>53.13</v>
      </c>
      <c r="F4544" s="3" t="n">
        <v>7506779</v>
      </c>
      <c r="G4544" s="3" t="n">
        <v>3</v>
      </c>
      <c r="H4544" s="3" t="n">
        <v>302488.11</v>
      </c>
    </row>
    <row r="4545" customFormat="false" ht="15" hidden="false" customHeight="false" outlineLevel="0" collapsed="false">
      <c r="A4545" s="3" t="s">
        <v>99</v>
      </c>
      <c r="B4545" s="3" t="s">
        <v>29</v>
      </c>
      <c r="C4545" s="3" t="s">
        <v>8</v>
      </c>
      <c r="D4545" s="3" t="s">
        <v>28</v>
      </c>
      <c r="E4545" s="3" t="n">
        <v>51.96</v>
      </c>
      <c r="F4545" s="3" t="n">
        <v>7323664</v>
      </c>
      <c r="G4545" s="3" t="n">
        <v>0</v>
      </c>
      <c r="H4545" s="3" t="n">
        <v>0</v>
      </c>
    </row>
    <row r="4546" customFormat="false" ht="15" hidden="false" customHeight="false" outlineLevel="0" collapsed="false">
      <c r="A4546" s="3" t="s">
        <v>100</v>
      </c>
      <c r="B4546" s="3" t="s">
        <v>29</v>
      </c>
      <c r="C4546" s="3" t="s">
        <v>8</v>
      </c>
      <c r="D4546" s="3" t="s">
        <v>28</v>
      </c>
      <c r="E4546" s="3" t="n">
        <v>52.22</v>
      </c>
      <c r="F4546" s="3" t="n">
        <v>7864811</v>
      </c>
      <c r="G4546" s="3" t="n">
        <v>2</v>
      </c>
      <c r="H4546" s="3" t="n">
        <v>414435.93</v>
      </c>
    </row>
    <row r="4547" customFormat="false" ht="15" hidden="false" customHeight="false" outlineLevel="0" collapsed="false">
      <c r="A4547" s="3" t="s">
        <v>101</v>
      </c>
      <c r="B4547" s="3" t="s">
        <v>29</v>
      </c>
      <c r="C4547" s="3" t="s">
        <v>8</v>
      </c>
      <c r="D4547" s="3" t="s">
        <v>28</v>
      </c>
      <c r="E4547" s="3" t="n">
        <v>50.06</v>
      </c>
      <c r="F4547" s="3" t="n">
        <v>5755671</v>
      </c>
      <c r="G4547" s="3" t="n">
        <v>5</v>
      </c>
      <c r="H4547" s="3" t="n">
        <v>848546.8</v>
      </c>
    </row>
    <row r="4548" customFormat="false" ht="15" hidden="false" customHeight="false" outlineLevel="0" collapsed="false">
      <c r="A4548" s="3" t="s">
        <v>102</v>
      </c>
      <c r="B4548" s="3" t="s">
        <v>29</v>
      </c>
      <c r="C4548" s="3" t="s">
        <v>8</v>
      </c>
      <c r="D4548" s="3" t="s">
        <v>28</v>
      </c>
      <c r="E4548" s="3" t="n">
        <v>48.6</v>
      </c>
      <c r="F4548" s="3" t="n">
        <v>7377609</v>
      </c>
      <c r="G4548" s="3" t="n">
        <v>1</v>
      </c>
      <c r="H4548" s="3" t="n">
        <v>206299.53</v>
      </c>
    </row>
    <row r="4549" customFormat="false" ht="15" hidden="false" customHeight="false" outlineLevel="0" collapsed="false">
      <c r="A4549" s="3" t="s">
        <v>103</v>
      </c>
      <c r="B4549" s="3" t="s">
        <v>29</v>
      </c>
      <c r="C4549" s="3" t="s">
        <v>8</v>
      </c>
      <c r="D4549" s="3" t="s">
        <v>28</v>
      </c>
      <c r="E4549" s="3" t="n">
        <v>48.82</v>
      </c>
      <c r="F4549" s="3" t="n">
        <v>1881735</v>
      </c>
      <c r="G4549" s="3" t="n">
        <v>4</v>
      </c>
      <c r="H4549" s="3" t="n">
        <v>756976.9</v>
      </c>
    </row>
    <row r="4550" customFormat="false" ht="15" hidden="false" customHeight="false" outlineLevel="0" collapsed="false">
      <c r="A4550" s="3" t="s">
        <v>104</v>
      </c>
      <c r="B4550" s="3" t="s">
        <v>29</v>
      </c>
      <c r="C4550" s="3" t="s">
        <v>8</v>
      </c>
      <c r="D4550" s="3" t="s">
        <v>28</v>
      </c>
      <c r="E4550" s="3" t="n">
        <v>49.64</v>
      </c>
      <c r="F4550" s="3" t="n">
        <v>3531555</v>
      </c>
      <c r="G4550" s="3" t="n">
        <v>2</v>
      </c>
      <c r="H4550" s="3" t="n">
        <v>335776.5</v>
      </c>
    </row>
    <row r="4551" customFormat="false" ht="15" hidden="false" customHeight="false" outlineLevel="0" collapsed="false">
      <c r="A4551" s="3" t="s">
        <v>105</v>
      </c>
      <c r="B4551" s="3" t="s">
        <v>29</v>
      </c>
      <c r="C4551" s="3" t="s">
        <v>8</v>
      </c>
      <c r="D4551" s="3" t="s">
        <v>28</v>
      </c>
      <c r="E4551" s="3" t="n">
        <v>49.7</v>
      </c>
      <c r="F4551" s="3" t="n">
        <v>4073082</v>
      </c>
      <c r="G4551" s="3" t="n">
        <v>1</v>
      </c>
      <c r="H4551" s="3" t="n">
        <v>23541</v>
      </c>
    </row>
    <row r="4552" customFormat="false" ht="15" hidden="false" customHeight="false" outlineLevel="0" collapsed="false">
      <c r="A4552" s="3" t="s">
        <v>106</v>
      </c>
      <c r="B4552" s="3" t="s">
        <v>29</v>
      </c>
      <c r="C4552" s="3" t="s">
        <v>8</v>
      </c>
      <c r="D4552" s="3" t="s">
        <v>28</v>
      </c>
      <c r="E4552" s="3" t="n">
        <v>48.86</v>
      </c>
      <c r="F4552" s="3" t="n">
        <v>5404321</v>
      </c>
      <c r="G4552" s="3" t="n">
        <v>2</v>
      </c>
      <c r="H4552" s="3" t="n">
        <v>224233.94</v>
      </c>
    </row>
    <row r="4553" customFormat="false" ht="15" hidden="false" customHeight="false" outlineLevel="0" collapsed="false">
      <c r="A4553" s="3" t="s">
        <v>107</v>
      </c>
      <c r="B4553" s="3" t="s">
        <v>29</v>
      </c>
      <c r="C4553" s="3" t="s">
        <v>8</v>
      </c>
      <c r="D4553" s="3" t="s">
        <v>28</v>
      </c>
      <c r="E4553" s="3" t="n">
        <v>48.61</v>
      </c>
      <c r="F4553" s="3" t="n">
        <v>7667906</v>
      </c>
      <c r="G4553" s="3" t="n">
        <v>0</v>
      </c>
      <c r="H4553" s="3" t="n">
        <v>0</v>
      </c>
    </row>
    <row r="4554" customFormat="false" ht="15" hidden="false" customHeight="false" outlineLevel="0" collapsed="false">
      <c r="A4554" s="3" t="s">
        <v>108</v>
      </c>
      <c r="B4554" s="3" t="s">
        <v>29</v>
      </c>
      <c r="C4554" s="3" t="s">
        <v>8</v>
      </c>
      <c r="D4554" s="3" t="s">
        <v>28</v>
      </c>
      <c r="E4554" s="3" t="n">
        <v>50.27</v>
      </c>
      <c r="F4554" s="3" t="n">
        <v>5753252</v>
      </c>
      <c r="G4554" s="3" t="n">
        <v>3</v>
      </c>
      <c r="H4554" s="3" t="n">
        <v>387403.91</v>
      </c>
    </row>
    <row r="4555" customFormat="false" ht="15" hidden="false" customHeight="false" outlineLevel="0" collapsed="false">
      <c r="A4555" s="3" t="s">
        <v>109</v>
      </c>
      <c r="B4555" s="3" t="s">
        <v>29</v>
      </c>
      <c r="C4555" s="3" t="s">
        <v>8</v>
      </c>
      <c r="D4555" s="3" t="s">
        <v>28</v>
      </c>
      <c r="E4555" s="3" t="n">
        <v>48.73</v>
      </c>
      <c r="F4555" s="3" t="n">
        <v>6595481</v>
      </c>
      <c r="G4555" s="3" t="n">
        <v>2</v>
      </c>
      <c r="H4555" s="3" t="n">
        <v>286671.41</v>
      </c>
    </row>
    <row r="4556" customFormat="false" ht="15" hidden="false" customHeight="false" outlineLevel="0" collapsed="false">
      <c r="A4556" s="3" t="s">
        <v>110</v>
      </c>
      <c r="B4556" s="3" t="s">
        <v>29</v>
      </c>
      <c r="C4556" s="3" t="s">
        <v>8</v>
      </c>
      <c r="D4556" s="3" t="s">
        <v>28</v>
      </c>
      <c r="E4556" s="3" t="n">
        <v>49.28</v>
      </c>
      <c r="F4556" s="3" t="n">
        <v>7912065</v>
      </c>
      <c r="G4556" s="3" t="n">
        <v>0</v>
      </c>
      <c r="H4556" s="3" t="n">
        <v>0</v>
      </c>
    </row>
    <row r="4557" customFormat="false" ht="15" hidden="false" customHeight="false" outlineLevel="0" collapsed="false">
      <c r="A4557" s="3" t="s">
        <v>111</v>
      </c>
      <c r="B4557" s="3" t="s">
        <v>29</v>
      </c>
      <c r="C4557" s="3" t="s">
        <v>8</v>
      </c>
      <c r="D4557" s="3" t="s">
        <v>28</v>
      </c>
      <c r="E4557" s="3" t="n">
        <v>49.42</v>
      </c>
      <c r="F4557" s="3" t="n">
        <v>1763753</v>
      </c>
      <c r="G4557" s="3" t="n">
        <v>1</v>
      </c>
      <c r="H4557" s="3" t="n">
        <v>204517.6</v>
      </c>
    </row>
    <row r="4558" customFormat="false" ht="15" hidden="false" customHeight="false" outlineLevel="0" collapsed="false">
      <c r="A4558" s="3" t="s">
        <v>112</v>
      </c>
      <c r="B4558" s="3" t="s">
        <v>29</v>
      </c>
      <c r="C4558" s="3" t="s">
        <v>8</v>
      </c>
      <c r="D4558" s="3" t="s">
        <v>28</v>
      </c>
      <c r="E4558" s="3" t="n">
        <v>49.04</v>
      </c>
      <c r="F4558" s="3" t="n">
        <v>6445577</v>
      </c>
      <c r="G4558" s="3" t="n">
        <v>1</v>
      </c>
      <c r="H4558" s="3" t="n">
        <v>22434.13</v>
      </c>
    </row>
    <row r="4559" customFormat="false" ht="15" hidden="false" customHeight="false" outlineLevel="0" collapsed="false">
      <c r="A4559" s="3" t="s">
        <v>113</v>
      </c>
      <c r="B4559" s="3" t="s">
        <v>29</v>
      </c>
      <c r="C4559" s="3" t="s">
        <v>8</v>
      </c>
      <c r="D4559" s="3" t="s">
        <v>28</v>
      </c>
      <c r="E4559" s="3" t="n">
        <v>49.38</v>
      </c>
      <c r="F4559" s="3" t="n">
        <v>2629313</v>
      </c>
      <c r="G4559" s="3" t="n">
        <v>3</v>
      </c>
      <c r="H4559" s="3" t="n">
        <v>215239.38</v>
      </c>
    </row>
    <row r="4560" customFormat="false" ht="15" hidden="false" customHeight="false" outlineLevel="0" collapsed="false">
      <c r="A4560" s="3" t="s">
        <v>114</v>
      </c>
      <c r="B4560" s="3" t="s">
        <v>29</v>
      </c>
      <c r="C4560" s="3" t="s">
        <v>8</v>
      </c>
      <c r="D4560" s="3" t="s">
        <v>28</v>
      </c>
      <c r="E4560" s="3" t="n">
        <v>49.94</v>
      </c>
      <c r="F4560" s="3" t="n">
        <v>4445066</v>
      </c>
      <c r="G4560" s="3" t="n">
        <v>2</v>
      </c>
      <c r="H4560" s="3" t="n">
        <v>163147.82</v>
      </c>
    </row>
    <row r="4561" customFormat="false" ht="15" hidden="false" customHeight="false" outlineLevel="0" collapsed="false">
      <c r="A4561" s="3" t="s">
        <v>115</v>
      </c>
      <c r="B4561" s="3" t="s">
        <v>29</v>
      </c>
      <c r="C4561" s="3" t="s">
        <v>8</v>
      </c>
      <c r="D4561" s="3" t="s">
        <v>28</v>
      </c>
      <c r="E4561" s="3" t="n">
        <v>49.17</v>
      </c>
      <c r="F4561" s="3" t="n">
        <v>792602</v>
      </c>
      <c r="G4561" s="3" t="n">
        <v>3</v>
      </c>
      <c r="H4561" s="3" t="n">
        <v>484497.8</v>
      </c>
    </row>
    <row r="4562" customFormat="false" ht="15" hidden="false" customHeight="false" outlineLevel="0" collapsed="false">
      <c r="A4562" s="3" t="s">
        <v>116</v>
      </c>
      <c r="B4562" s="3" t="s">
        <v>29</v>
      </c>
      <c r="C4562" s="3" t="s">
        <v>8</v>
      </c>
      <c r="D4562" s="3" t="s">
        <v>28</v>
      </c>
      <c r="E4562" s="3" t="n">
        <v>50.12</v>
      </c>
      <c r="F4562" s="3" t="n">
        <v>1368665</v>
      </c>
      <c r="G4562" s="3" t="n">
        <v>7</v>
      </c>
      <c r="H4562" s="3" t="n">
        <v>1065219.8</v>
      </c>
    </row>
    <row r="4563" customFormat="false" ht="15" hidden="false" customHeight="false" outlineLevel="0" collapsed="false">
      <c r="A4563" s="3" t="s">
        <v>117</v>
      </c>
      <c r="B4563" s="3" t="s">
        <v>29</v>
      </c>
      <c r="C4563" s="3" t="s">
        <v>8</v>
      </c>
      <c r="D4563" s="3" t="s">
        <v>28</v>
      </c>
      <c r="E4563" s="3" t="n">
        <v>49.03</v>
      </c>
      <c r="F4563" s="3" t="n">
        <v>722759</v>
      </c>
      <c r="G4563" s="3" t="n">
        <v>1</v>
      </c>
      <c r="H4563" s="3" t="n">
        <v>24387.79</v>
      </c>
    </row>
    <row r="4564" customFormat="false" ht="15" hidden="false" customHeight="false" outlineLevel="0" collapsed="false">
      <c r="A4564" s="3" t="s">
        <v>118</v>
      </c>
      <c r="B4564" s="3" t="s">
        <v>29</v>
      </c>
      <c r="C4564" s="3" t="s">
        <v>8</v>
      </c>
      <c r="D4564" s="3" t="s">
        <v>28</v>
      </c>
      <c r="E4564" s="3" t="n">
        <v>50.14</v>
      </c>
      <c r="F4564" s="3" t="n">
        <v>7753865</v>
      </c>
      <c r="G4564" s="3" t="n">
        <v>1</v>
      </c>
      <c r="H4564" s="3" t="n">
        <v>179744.57</v>
      </c>
    </row>
    <row r="4565" customFormat="false" ht="15" hidden="false" customHeight="false" outlineLevel="0" collapsed="false">
      <c r="A4565" s="3" t="s">
        <v>119</v>
      </c>
      <c r="B4565" s="3" t="s">
        <v>29</v>
      </c>
      <c r="C4565" s="3" t="s">
        <v>8</v>
      </c>
      <c r="D4565" s="3" t="s">
        <v>28</v>
      </c>
      <c r="E4565" s="3" t="n">
        <v>52.08</v>
      </c>
      <c r="F4565" s="3" t="n">
        <v>7426518</v>
      </c>
      <c r="G4565" s="3" t="n">
        <v>2</v>
      </c>
      <c r="H4565" s="3" t="n">
        <v>402539.4</v>
      </c>
    </row>
    <row r="4566" customFormat="false" ht="15" hidden="false" customHeight="false" outlineLevel="0" collapsed="false">
      <c r="A4566" s="3" t="s">
        <v>120</v>
      </c>
      <c r="B4566" s="3" t="s">
        <v>29</v>
      </c>
      <c r="C4566" s="3" t="s">
        <v>8</v>
      </c>
      <c r="D4566" s="3" t="s">
        <v>28</v>
      </c>
      <c r="E4566" s="3" t="n">
        <v>51.35</v>
      </c>
      <c r="F4566" s="3" t="n">
        <v>5296674</v>
      </c>
      <c r="G4566" s="3" t="n">
        <v>2</v>
      </c>
      <c r="H4566" s="3" t="n">
        <v>425296.13</v>
      </c>
    </row>
    <row r="4567" customFormat="false" ht="15" hidden="false" customHeight="false" outlineLevel="0" collapsed="false">
      <c r="A4567" s="3" t="s">
        <v>121</v>
      </c>
      <c r="B4567" s="3" t="s">
        <v>29</v>
      </c>
      <c r="C4567" s="3" t="s">
        <v>8</v>
      </c>
      <c r="D4567" s="3" t="s">
        <v>28</v>
      </c>
      <c r="E4567" s="3" t="n">
        <v>52.16</v>
      </c>
      <c r="F4567" s="3" t="n">
        <v>3982709</v>
      </c>
      <c r="G4567" s="3" t="n">
        <v>1</v>
      </c>
      <c r="H4567" s="3" t="n">
        <v>8261.82</v>
      </c>
    </row>
    <row r="4568" customFormat="false" ht="15" hidden="false" customHeight="false" outlineLevel="0" collapsed="false">
      <c r="A4568" s="3" t="s">
        <v>122</v>
      </c>
      <c r="B4568" s="3" t="s">
        <v>29</v>
      </c>
      <c r="C4568" s="3" t="s">
        <v>8</v>
      </c>
      <c r="D4568" s="3" t="s">
        <v>28</v>
      </c>
      <c r="E4568" s="3" t="n">
        <v>51.82</v>
      </c>
      <c r="F4568" s="3" t="n">
        <v>6886154</v>
      </c>
      <c r="G4568" s="3" t="n">
        <v>1</v>
      </c>
      <c r="H4568" s="3" t="n">
        <v>66214.89</v>
      </c>
    </row>
    <row r="4569" customFormat="false" ht="15" hidden="false" customHeight="false" outlineLevel="0" collapsed="false">
      <c r="A4569" s="3" t="s">
        <v>123</v>
      </c>
      <c r="B4569" s="3" t="s">
        <v>29</v>
      </c>
      <c r="C4569" s="3" t="s">
        <v>8</v>
      </c>
      <c r="D4569" s="3" t="s">
        <v>28</v>
      </c>
      <c r="E4569" s="3" t="n">
        <v>52.6</v>
      </c>
      <c r="F4569" s="3" t="n">
        <v>2970712</v>
      </c>
      <c r="G4569" s="3" t="n">
        <v>1</v>
      </c>
      <c r="H4569" s="3" t="n">
        <v>140410.75</v>
      </c>
    </row>
    <row r="4570" customFormat="false" ht="15" hidden="false" customHeight="false" outlineLevel="0" collapsed="false">
      <c r="A4570" s="3" t="s">
        <v>124</v>
      </c>
      <c r="B4570" s="3" t="s">
        <v>29</v>
      </c>
      <c r="C4570" s="3" t="s">
        <v>8</v>
      </c>
      <c r="D4570" s="3" t="s">
        <v>28</v>
      </c>
      <c r="E4570" s="3" t="n">
        <v>52.73</v>
      </c>
      <c r="F4570" s="3" t="n">
        <v>1446857</v>
      </c>
      <c r="G4570" s="3" t="n">
        <v>1</v>
      </c>
      <c r="H4570" s="3" t="n">
        <v>199304.72</v>
      </c>
    </row>
    <row r="4571" customFormat="false" ht="15" hidden="false" customHeight="false" outlineLevel="0" collapsed="false">
      <c r="A4571" s="3" t="s">
        <v>125</v>
      </c>
      <c r="B4571" s="3" t="s">
        <v>29</v>
      </c>
      <c r="C4571" s="3" t="s">
        <v>8</v>
      </c>
      <c r="D4571" s="3" t="s">
        <v>28</v>
      </c>
      <c r="E4571" s="3" t="n">
        <v>52.86</v>
      </c>
      <c r="F4571" s="3" t="n">
        <v>4667526</v>
      </c>
      <c r="G4571" s="3" t="n">
        <v>1</v>
      </c>
      <c r="H4571" s="3" t="n">
        <v>173617.8</v>
      </c>
    </row>
    <row r="4572" customFormat="false" ht="15" hidden="false" customHeight="false" outlineLevel="0" collapsed="false">
      <c r="A4572" s="3" t="s">
        <v>126</v>
      </c>
      <c r="B4572" s="3" t="s">
        <v>29</v>
      </c>
      <c r="C4572" s="3" t="s">
        <v>8</v>
      </c>
      <c r="D4572" s="3" t="s">
        <v>28</v>
      </c>
      <c r="E4572" s="3" t="n">
        <v>51.26</v>
      </c>
      <c r="F4572" s="3" t="n">
        <v>1466696</v>
      </c>
      <c r="G4572" s="3" t="n">
        <v>3</v>
      </c>
      <c r="H4572" s="3" t="n">
        <v>285702</v>
      </c>
    </row>
    <row r="4573" customFormat="false" ht="15" hidden="false" customHeight="false" outlineLevel="0" collapsed="false">
      <c r="A4573" s="3" t="s">
        <v>127</v>
      </c>
      <c r="B4573" s="3" t="s">
        <v>29</v>
      </c>
      <c r="C4573" s="3" t="s">
        <v>8</v>
      </c>
      <c r="D4573" s="3" t="s">
        <v>28</v>
      </c>
      <c r="E4573" s="3" t="n">
        <v>51.65</v>
      </c>
      <c r="F4573" s="3" t="n">
        <v>669296</v>
      </c>
      <c r="G4573" s="3" t="n">
        <v>0</v>
      </c>
      <c r="H4573" s="3" t="n">
        <v>0</v>
      </c>
    </row>
    <row r="4574" customFormat="false" ht="15" hidden="false" customHeight="false" outlineLevel="0" collapsed="false">
      <c r="A4574" s="3" t="s">
        <v>128</v>
      </c>
      <c r="B4574" s="3" t="s">
        <v>29</v>
      </c>
      <c r="C4574" s="3" t="s">
        <v>8</v>
      </c>
      <c r="D4574" s="3" t="s">
        <v>28</v>
      </c>
      <c r="E4574" s="3" t="n">
        <v>51.74</v>
      </c>
      <c r="F4574" s="3" t="n">
        <v>4694340</v>
      </c>
      <c r="G4574" s="3" t="n">
        <v>1</v>
      </c>
      <c r="H4574" s="3" t="n">
        <v>215321.6</v>
      </c>
    </row>
    <row r="4575" customFormat="false" ht="15" hidden="false" customHeight="false" outlineLevel="0" collapsed="false">
      <c r="A4575" s="3" t="s">
        <v>129</v>
      </c>
      <c r="B4575" s="3" t="s">
        <v>29</v>
      </c>
      <c r="C4575" s="3" t="s">
        <v>8</v>
      </c>
      <c r="D4575" s="3" t="s">
        <v>28</v>
      </c>
      <c r="E4575" s="3" t="n">
        <v>51.7</v>
      </c>
      <c r="F4575" s="3" t="n">
        <v>1365565</v>
      </c>
      <c r="G4575" s="3" t="n">
        <v>7</v>
      </c>
      <c r="H4575" s="3" t="n">
        <v>1137503.4</v>
      </c>
    </row>
    <row r="4576" customFormat="false" ht="15" hidden="false" customHeight="false" outlineLevel="0" collapsed="false">
      <c r="A4576" s="3" t="s">
        <v>130</v>
      </c>
      <c r="B4576" s="3" t="s">
        <v>29</v>
      </c>
      <c r="C4576" s="3" t="s">
        <v>8</v>
      </c>
      <c r="D4576" s="3" t="s">
        <v>28</v>
      </c>
      <c r="E4576" s="3" t="n">
        <v>51.5</v>
      </c>
      <c r="F4576" s="3" t="n">
        <v>5940390</v>
      </c>
      <c r="G4576" s="3" t="n">
        <v>3</v>
      </c>
      <c r="H4576" s="3" t="n">
        <v>373036.92</v>
      </c>
    </row>
    <row r="4577" customFormat="false" ht="15" hidden="false" customHeight="false" outlineLevel="0" collapsed="false">
      <c r="A4577" s="3" t="s">
        <v>131</v>
      </c>
      <c r="B4577" s="3" t="s">
        <v>29</v>
      </c>
      <c r="C4577" s="3" t="s">
        <v>8</v>
      </c>
      <c r="D4577" s="3" t="s">
        <v>28</v>
      </c>
      <c r="E4577" s="3" t="n">
        <v>51.37</v>
      </c>
      <c r="F4577" s="3" t="n">
        <v>4971959</v>
      </c>
      <c r="G4577" s="3" t="n">
        <v>1</v>
      </c>
      <c r="H4577" s="3" t="n">
        <v>251517</v>
      </c>
    </row>
    <row r="4578" customFormat="false" ht="15" hidden="false" customHeight="false" outlineLevel="0" collapsed="false">
      <c r="A4578" s="3" t="s">
        <v>132</v>
      </c>
      <c r="B4578" s="3" t="s">
        <v>29</v>
      </c>
      <c r="C4578" s="3" t="s">
        <v>8</v>
      </c>
      <c r="D4578" s="3" t="s">
        <v>28</v>
      </c>
      <c r="E4578" s="3" t="n">
        <v>50.69</v>
      </c>
      <c r="F4578" s="3" t="n">
        <v>7683662</v>
      </c>
      <c r="G4578" s="3" t="n">
        <v>1</v>
      </c>
      <c r="H4578" s="3" t="n">
        <v>142308.31</v>
      </c>
    </row>
    <row r="4579" customFormat="false" ht="15" hidden="false" customHeight="false" outlineLevel="0" collapsed="false">
      <c r="A4579" s="3" t="s">
        <v>133</v>
      </c>
      <c r="B4579" s="3" t="s">
        <v>29</v>
      </c>
      <c r="C4579" s="3" t="s">
        <v>8</v>
      </c>
      <c r="D4579" s="3" t="s">
        <v>28</v>
      </c>
      <c r="E4579" s="3" t="n">
        <v>52.07</v>
      </c>
      <c r="F4579" s="3" t="n">
        <v>4585484</v>
      </c>
      <c r="G4579" s="3" t="n">
        <v>1</v>
      </c>
      <c r="H4579" s="3" t="n">
        <v>28295.73</v>
      </c>
    </row>
    <row r="4580" customFormat="false" ht="15" hidden="false" customHeight="false" outlineLevel="0" collapsed="false">
      <c r="A4580" s="3" t="s">
        <v>134</v>
      </c>
      <c r="B4580" s="3" t="s">
        <v>29</v>
      </c>
      <c r="C4580" s="3" t="s">
        <v>8</v>
      </c>
      <c r="D4580" s="3" t="s">
        <v>28</v>
      </c>
      <c r="E4580" s="3" t="n">
        <v>51.24</v>
      </c>
      <c r="F4580" s="3" t="n">
        <v>6755866</v>
      </c>
      <c r="G4580" s="3" t="n">
        <v>1</v>
      </c>
      <c r="H4580" s="3" t="n">
        <v>196031.88</v>
      </c>
    </row>
    <row r="4581" customFormat="false" ht="15" hidden="false" customHeight="false" outlineLevel="0" collapsed="false">
      <c r="A4581" s="3" t="s">
        <v>135</v>
      </c>
      <c r="B4581" s="3" t="s">
        <v>29</v>
      </c>
      <c r="C4581" s="3" t="s">
        <v>8</v>
      </c>
      <c r="D4581" s="3" t="s">
        <v>28</v>
      </c>
      <c r="E4581" s="3" t="n">
        <v>50.47</v>
      </c>
      <c r="F4581" s="3" t="n">
        <v>1649196</v>
      </c>
      <c r="G4581" s="3" t="n">
        <v>3</v>
      </c>
      <c r="H4581" s="3" t="n">
        <v>210121.55</v>
      </c>
    </row>
    <row r="4582" customFormat="false" ht="15" hidden="false" customHeight="false" outlineLevel="0" collapsed="false">
      <c r="A4582" s="3" t="s">
        <v>136</v>
      </c>
      <c r="B4582" s="3" t="s">
        <v>29</v>
      </c>
      <c r="C4582" s="3" t="s">
        <v>8</v>
      </c>
      <c r="D4582" s="3" t="s">
        <v>28</v>
      </c>
      <c r="E4582" s="3" t="n">
        <v>49.9</v>
      </c>
      <c r="F4582" s="3" t="n">
        <v>1000081</v>
      </c>
      <c r="G4582" s="3" t="n">
        <v>2</v>
      </c>
      <c r="H4582" s="3" t="n">
        <v>209705.43</v>
      </c>
    </row>
    <row r="4583" customFormat="false" ht="15" hidden="false" customHeight="false" outlineLevel="0" collapsed="false">
      <c r="A4583" s="3" t="s">
        <v>137</v>
      </c>
      <c r="B4583" s="3" t="s">
        <v>29</v>
      </c>
      <c r="C4583" s="3" t="s">
        <v>8</v>
      </c>
      <c r="D4583" s="3" t="s">
        <v>28</v>
      </c>
      <c r="E4583" s="3" t="n">
        <v>50.67</v>
      </c>
      <c r="F4583" s="3" t="n">
        <v>3284409</v>
      </c>
      <c r="G4583" s="3" t="n">
        <v>4</v>
      </c>
      <c r="H4583" s="3" t="n">
        <v>543440.75</v>
      </c>
    </row>
    <row r="4584" customFormat="false" ht="15" hidden="false" customHeight="false" outlineLevel="0" collapsed="false">
      <c r="A4584" s="3" t="s">
        <v>138</v>
      </c>
      <c r="B4584" s="3" t="s">
        <v>29</v>
      </c>
      <c r="C4584" s="3" t="s">
        <v>8</v>
      </c>
      <c r="D4584" s="3" t="s">
        <v>28</v>
      </c>
      <c r="E4584" s="3" t="n">
        <v>50.93</v>
      </c>
      <c r="F4584" s="3" t="n">
        <v>3831195</v>
      </c>
      <c r="G4584" s="3" t="n">
        <v>3</v>
      </c>
      <c r="H4584" s="3" t="n">
        <v>364463.16</v>
      </c>
    </row>
    <row r="4585" customFormat="false" ht="15" hidden="false" customHeight="false" outlineLevel="0" collapsed="false">
      <c r="A4585" s="3" t="s">
        <v>139</v>
      </c>
      <c r="B4585" s="3" t="s">
        <v>29</v>
      </c>
      <c r="C4585" s="3" t="s">
        <v>8</v>
      </c>
      <c r="D4585" s="3" t="s">
        <v>28</v>
      </c>
      <c r="E4585" s="3" t="n">
        <v>51.48</v>
      </c>
      <c r="F4585" s="3" t="n">
        <v>4638777</v>
      </c>
      <c r="G4585" s="3" t="n">
        <v>0</v>
      </c>
      <c r="H4585" s="3" t="n">
        <v>0</v>
      </c>
    </row>
    <row r="4586" customFormat="false" ht="15" hidden="false" customHeight="false" outlineLevel="0" collapsed="false">
      <c r="A4586" s="3" t="s">
        <v>140</v>
      </c>
      <c r="B4586" s="3" t="s">
        <v>29</v>
      </c>
      <c r="C4586" s="3" t="s">
        <v>8</v>
      </c>
      <c r="D4586" s="3" t="s">
        <v>28</v>
      </c>
      <c r="E4586" s="3" t="n">
        <v>51.85</v>
      </c>
      <c r="F4586" s="3" t="n">
        <v>2602646</v>
      </c>
      <c r="G4586" s="3" t="n">
        <v>2</v>
      </c>
      <c r="H4586" s="3" t="n">
        <v>285308.59</v>
      </c>
    </row>
    <row r="4587" customFormat="false" ht="15" hidden="false" customHeight="false" outlineLevel="0" collapsed="false">
      <c r="A4587" s="3" t="s">
        <v>141</v>
      </c>
      <c r="B4587" s="3" t="s">
        <v>29</v>
      </c>
      <c r="C4587" s="3" t="s">
        <v>8</v>
      </c>
      <c r="D4587" s="3" t="s">
        <v>28</v>
      </c>
      <c r="E4587" s="3" t="n">
        <v>50.92</v>
      </c>
      <c r="F4587" s="3" t="n">
        <v>2718207</v>
      </c>
      <c r="G4587" s="3" t="n">
        <v>1</v>
      </c>
      <c r="H4587" s="3" t="n">
        <v>148787.1</v>
      </c>
    </row>
    <row r="4588" customFormat="false" ht="15" hidden="false" customHeight="false" outlineLevel="0" collapsed="false">
      <c r="A4588" s="3" t="s">
        <v>142</v>
      </c>
      <c r="B4588" s="3" t="s">
        <v>29</v>
      </c>
      <c r="C4588" s="3" t="s">
        <v>8</v>
      </c>
      <c r="D4588" s="3" t="s">
        <v>28</v>
      </c>
      <c r="E4588" s="3" t="n">
        <v>51.05</v>
      </c>
      <c r="F4588" s="3" t="n">
        <v>7320484</v>
      </c>
      <c r="G4588" s="3" t="n">
        <v>1</v>
      </c>
      <c r="H4588" s="3" t="n">
        <v>190845.2</v>
      </c>
    </row>
    <row r="4589" customFormat="false" ht="15" hidden="false" customHeight="false" outlineLevel="0" collapsed="false">
      <c r="A4589" s="3" t="s">
        <v>143</v>
      </c>
      <c r="B4589" s="3" t="s">
        <v>29</v>
      </c>
      <c r="C4589" s="3" t="s">
        <v>8</v>
      </c>
      <c r="D4589" s="3" t="s">
        <v>28</v>
      </c>
      <c r="E4589" s="3" t="n">
        <v>50.22</v>
      </c>
      <c r="F4589" s="3" t="n">
        <v>6079599</v>
      </c>
      <c r="G4589" s="3" t="n">
        <v>2</v>
      </c>
      <c r="H4589" s="3" t="n">
        <v>383688.16</v>
      </c>
    </row>
    <row r="4590" customFormat="false" ht="15" hidden="false" customHeight="false" outlineLevel="0" collapsed="false">
      <c r="A4590" s="3" t="s">
        <v>144</v>
      </c>
      <c r="B4590" s="3" t="s">
        <v>29</v>
      </c>
      <c r="C4590" s="3" t="s">
        <v>8</v>
      </c>
      <c r="D4590" s="3" t="s">
        <v>28</v>
      </c>
      <c r="E4590" s="3" t="n">
        <v>51.89</v>
      </c>
      <c r="F4590" s="3" t="n">
        <v>535755</v>
      </c>
      <c r="G4590" s="3" t="n">
        <v>0</v>
      </c>
      <c r="H4590" s="3" t="n">
        <v>0</v>
      </c>
    </row>
    <row r="4591" customFormat="false" ht="15" hidden="false" customHeight="false" outlineLevel="0" collapsed="false">
      <c r="A4591" s="3" t="s">
        <v>145</v>
      </c>
      <c r="B4591" s="3" t="s">
        <v>29</v>
      </c>
      <c r="C4591" s="3" t="s">
        <v>8</v>
      </c>
      <c r="D4591" s="3" t="s">
        <v>28</v>
      </c>
      <c r="E4591" s="3" t="n">
        <v>52.27</v>
      </c>
      <c r="F4591" s="3" t="n">
        <v>3065060</v>
      </c>
      <c r="G4591" s="3" t="n">
        <v>1</v>
      </c>
      <c r="H4591" s="3" t="n">
        <v>79962.4</v>
      </c>
    </row>
    <row r="4592" customFormat="false" ht="15" hidden="false" customHeight="false" outlineLevel="0" collapsed="false">
      <c r="A4592" s="3" t="s">
        <v>146</v>
      </c>
      <c r="B4592" s="3" t="s">
        <v>29</v>
      </c>
      <c r="C4592" s="3" t="s">
        <v>8</v>
      </c>
      <c r="D4592" s="3" t="s">
        <v>28</v>
      </c>
      <c r="E4592" s="3" t="n">
        <v>52.35</v>
      </c>
      <c r="F4592" s="3" t="n">
        <v>4509328</v>
      </c>
      <c r="G4592" s="3" t="n">
        <v>0</v>
      </c>
      <c r="H4592" s="3" t="n">
        <v>0</v>
      </c>
    </row>
    <row r="4593" customFormat="false" ht="15" hidden="false" customHeight="false" outlineLevel="0" collapsed="false">
      <c r="A4593" s="3" t="s">
        <v>147</v>
      </c>
      <c r="B4593" s="3" t="s">
        <v>29</v>
      </c>
      <c r="C4593" s="3" t="s">
        <v>8</v>
      </c>
      <c r="D4593" s="3" t="s">
        <v>28</v>
      </c>
      <c r="E4593" s="3" t="n">
        <v>52.05</v>
      </c>
      <c r="F4593" s="3" t="n">
        <v>6755722</v>
      </c>
      <c r="G4593" s="3" t="n">
        <v>1</v>
      </c>
      <c r="H4593" s="3" t="n">
        <v>110380.38</v>
      </c>
    </row>
    <row r="4594" customFormat="false" ht="15" hidden="false" customHeight="false" outlineLevel="0" collapsed="false">
      <c r="A4594" s="3" t="s">
        <v>148</v>
      </c>
      <c r="B4594" s="3" t="s">
        <v>29</v>
      </c>
      <c r="C4594" s="3" t="s">
        <v>8</v>
      </c>
      <c r="D4594" s="3" t="s">
        <v>28</v>
      </c>
      <c r="E4594" s="3" t="n">
        <v>52.76</v>
      </c>
      <c r="F4594" s="3" t="n">
        <v>1734066</v>
      </c>
      <c r="G4594" s="3" t="n">
        <v>1</v>
      </c>
      <c r="H4594" s="3" t="n">
        <v>19516.41</v>
      </c>
    </row>
    <row r="4595" customFormat="false" ht="15" hidden="false" customHeight="false" outlineLevel="0" collapsed="false">
      <c r="A4595" s="3" t="s">
        <v>149</v>
      </c>
      <c r="B4595" s="3" t="s">
        <v>29</v>
      </c>
      <c r="C4595" s="3" t="s">
        <v>8</v>
      </c>
      <c r="D4595" s="3" t="s">
        <v>28</v>
      </c>
      <c r="E4595" s="3" t="n">
        <v>52.1</v>
      </c>
      <c r="F4595" s="3" t="n">
        <v>6461211</v>
      </c>
      <c r="G4595" s="3" t="n">
        <v>1</v>
      </c>
      <c r="H4595" s="3" t="n">
        <v>110508.75</v>
      </c>
    </row>
    <row r="4596" customFormat="false" ht="15" hidden="false" customHeight="false" outlineLevel="0" collapsed="false">
      <c r="A4596" s="3" t="s">
        <v>150</v>
      </c>
      <c r="B4596" s="3" t="s">
        <v>29</v>
      </c>
      <c r="C4596" s="3" t="s">
        <v>8</v>
      </c>
      <c r="D4596" s="3" t="s">
        <v>28</v>
      </c>
      <c r="E4596" s="3" t="n">
        <v>52.31</v>
      </c>
      <c r="F4596" s="3" t="n">
        <v>2166808</v>
      </c>
      <c r="G4596" s="3" t="n">
        <v>6</v>
      </c>
      <c r="H4596" s="3" t="n">
        <v>691634.7</v>
      </c>
    </row>
    <row r="4597" customFormat="false" ht="15" hidden="false" customHeight="false" outlineLevel="0" collapsed="false">
      <c r="A4597" s="3" t="s">
        <v>151</v>
      </c>
      <c r="B4597" s="3" t="s">
        <v>29</v>
      </c>
      <c r="C4597" s="3" t="s">
        <v>8</v>
      </c>
      <c r="D4597" s="3" t="s">
        <v>28</v>
      </c>
      <c r="E4597" s="3" t="n">
        <v>53.49</v>
      </c>
      <c r="F4597" s="3" t="n">
        <v>845676</v>
      </c>
      <c r="G4597" s="3" t="n">
        <v>3</v>
      </c>
      <c r="H4597" s="3" t="n">
        <v>304407.43</v>
      </c>
    </row>
    <row r="4598" customFormat="false" ht="15" hidden="false" customHeight="false" outlineLevel="0" collapsed="false">
      <c r="A4598" s="3" t="s">
        <v>152</v>
      </c>
      <c r="B4598" s="3" t="s">
        <v>29</v>
      </c>
      <c r="C4598" s="3" t="s">
        <v>8</v>
      </c>
      <c r="D4598" s="3" t="s">
        <v>28</v>
      </c>
      <c r="E4598" s="3" t="n">
        <v>54.18</v>
      </c>
      <c r="F4598" s="3" t="n">
        <v>3442324</v>
      </c>
      <c r="G4598" s="3" t="n">
        <v>2</v>
      </c>
      <c r="H4598" s="3" t="n">
        <v>225219.14</v>
      </c>
    </row>
    <row r="4599" customFormat="false" ht="15" hidden="false" customHeight="false" outlineLevel="0" collapsed="false">
      <c r="A4599" s="3" t="s">
        <v>153</v>
      </c>
      <c r="B4599" s="3" t="s">
        <v>29</v>
      </c>
      <c r="C4599" s="3" t="s">
        <v>8</v>
      </c>
      <c r="D4599" s="3" t="s">
        <v>28</v>
      </c>
      <c r="E4599" s="3" t="n">
        <v>55.42</v>
      </c>
      <c r="F4599" s="3" t="n">
        <v>2716180</v>
      </c>
      <c r="G4599" s="3" t="n">
        <v>0</v>
      </c>
      <c r="H4599" s="3" t="n">
        <v>0</v>
      </c>
    </row>
    <row r="4600" customFormat="false" ht="15" hidden="false" customHeight="false" outlineLevel="0" collapsed="false">
      <c r="A4600" s="3" t="s">
        <v>154</v>
      </c>
      <c r="B4600" s="3" t="s">
        <v>29</v>
      </c>
      <c r="C4600" s="3" t="s">
        <v>8</v>
      </c>
      <c r="D4600" s="3" t="s">
        <v>28</v>
      </c>
      <c r="E4600" s="3" t="n">
        <v>54.57</v>
      </c>
      <c r="F4600" s="3" t="n">
        <v>2765266</v>
      </c>
      <c r="G4600" s="3" t="n">
        <v>1</v>
      </c>
      <c r="H4600" s="3" t="n">
        <v>130033.38</v>
      </c>
    </row>
    <row r="4601" customFormat="false" ht="15" hidden="false" customHeight="false" outlineLevel="0" collapsed="false">
      <c r="A4601" s="3" t="s">
        <v>155</v>
      </c>
      <c r="B4601" s="3" t="s">
        <v>29</v>
      </c>
      <c r="C4601" s="3" t="s">
        <v>8</v>
      </c>
      <c r="D4601" s="3" t="s">
        <v>28</v>
      </c>
      <c r="E4601" s="3" t="n">
        <v>53.55</v>
      </c>
      <c r="F4601" s="3" t="n">
        <v>2305534</v>
      </c>
      <c r="G4601" s="3" t="n">
        <v>1</v>
      </c>
      <c r="H4601" s="3" t="n">
        <v>96675.8</v>
      </c>
    </row>
    <row r="4602" customFormat="false" ht="15" hidden="false" customHeight="false" outlineLevel="0" collapsed="false">
      <c r="A4602" s="3" t="s">
        <v>156</v>
      </c>
      <c r="B4602" s="3" t="s">
        <v>29</v>
      </c>
      <c r="C4602" s="3" t="s">
        <v>8</v>
      </c>
      <c r="D4602" s="3" t="s">
        <v>28</v>
      </c>
      <c r="E4602" s="3" t="n">
        <v>54.22</v>
      </c>
      <c r="F4602" s="3" t="n">
        <v>4061292</v>
      </c>
      <c r="G4602" s="3" t="n">
        <v>3</v>
      </c>
      <c r="H4602" s="3" t="n">
        <v>266605.5</v>
      </c>
    </row>
    <row r="4603" customFormat="false" ht="15" hidden="false" customHeight="false" outlineLevel="0" collapsed="false">
      <c r="A4603" s="3" t="s">
        <v>157</v>
      </c>
      <c r="B4603" s="3" t="s">
        <v>29</v>
      </c>
      <c r="C4603" s="3" t="s">
        <v>8</v>
      </c>
      <c r="D4603" s="3" t="s">
        <v>28</v>
      </c>
      <c r="E4603" s="3" t="n">
        <v>54.32</v>
      </c>
      <c r="F4603" s="3" t="n">
        <v>747627</v>
      </c>
      <c r="G4603" s="3" t="n">
        <v>2</v>
      </c>
      <c r="H4603" s="3" t="n">
        <v>445460.99</v>
      </c>
    </row>
    <row r="4604" customFormat="false" ht="15" hidden="false" customHeight="false" outlineLevel="0" collapsed="false">
      <c r="A4604" s="3" t="s">
        <v>158</v>
      </c>
      <c r="B4604" s="3" t="s">
        <v>29</v>
      </c>
      <c r="C4604" s="3" t="s">
        <v>8</v>
      </c>
      <c r="D4604" s="3" t="s">
        <v>28</v>
      </c>
      <c r="E4604" s="3" t="n">
        <v>54.32</v>
      </c>
      <c r="F4604" s="3" t="n">
        <v>4250837</v>
      </c>
      <c r="G4604" s="3" t="n">
        <v>2</v>
      </c>
      <c r="H4604" s="3" t="n">
        <v>191377.28</v>
      </c>
    </row>
    <row r="4605" customFormat="false" ht="15" hidden="false" customHeight="false" outlineLevel="0" collapsed="false">
      <c r="A4605" s="3" t="s">
        <v>159</v>
      </c>
      <c r="B4605" s="3" t="s">
        <v>29</v>
      </c>
      <c r="C4605" s="3" t="s">
        <v>8</v>
      </c>
      <c r="D4605" s="3" t="s">
        <v>28</v>
      </c>
      <c r="E4605" s="3" t="n">
        <v>53.79</v>
      </c>
      <c r="F4605" s="3" t="n">
        <v>3634901</v>
      </c>
      <c r="G4605" s="3" t="n">
        <v>2</v>
      </c>
      <c r="H4605" s="3" t="n">
        <v>176966.81</v>
      </c>
    </row>
    <row r="4606" customFormat="false" ht="15" hidden="false" customHeight="false" outlineLevel="0" collapsed="false">
      <c r="A4606" s="3" t="s">
        <v>160</v>
      </c>
      <c r="B4606" s="3" t="s">
        <v>29</v>
      </c>
      <c r="C4606" s="3" t="s">
        <v>8</v>
      </c>
      <c r="D4606" s="3" t="s">
        <v>28</v>
      </c>
      <c r="E4606" s="3" t="n">
        <v>55.39</v>
      </c>
      <c r="F4606" s="3" t="n">
        <v>5322402</v>
      </c>
      <c r="G4606" s="3" t="n">
        <v>2</v>
      </c>
      <c r="H4606" s="3" t="n">
        <v>224052.53</v>
      </c>
    </row>
    <row r="4607" customFormat="false" ht="15" hidden="false" customHeight="false" outlineLevel="0" collapsed="false">
      <c r="A4607" s="3" t="s">
        <v>161</v>
      </c>
      <c r="B4607" s="3" t="s">
        <v>29</v>
      </c>
      <c r="C4607" s="3" t="s">
        <v>8</v>
      </c>
      <c r="D4607" s="3" t="s">
        <v>28</v>
      </c>
      <c r="E4607" s="3" t="n">
        <v>55.73</v>
      </c>
      <c r="F4607" s="3" t="n">
        <v>515462</v>
      </c>
      <c r="G4607" s="3" t="n">
        <v>1</v>
      </c>
      <c r="H4607" s="3" t="n">
        <v>66238.1</v>
      </c>
    </row>
    <row r="4608" customFormat="false" ht="15" hidden="false" customHeight="false" outlineLevel="0" collapsed="false">
      <c r="A4608" s="3" t="s">
        <v>162</v>
      </c>
      <c r="B4608" s="3" t="s">
        <v>29</v>
      </c>
      <c r="C4608" s="3" t="s">
        <v>8</v>
      </c>
      <c r="D4608" s="3" t="s">
        <v>28</v>
      </c>
      <c r="E4608" s="3" t="n">
        <v>57.09</v>
      </c>
      <c r="F4608" s="3" t="n">
        <v>3061937</v>
      </c>
      <c r="G4608" s="3" t="n">
        <v>2</v>
      </c>
      <c r="H4608" s="3" t="n">
        <v>329818.74</v>
      </c>
    </row>
    <row r="4609" customFormat="false" ht="15" hidden="false" customHeight="false" outlineLevel="0" collapsed="false">
      <c r="A4609" s="3" t="s">
        <v>163</v>
      </c>
      <c r="B4609" s="3" t="s">
        <v>29</v>
      </c>
      <c r="C4609" s="3" t="s">
        <v>8</v>
      </c>
      <c r="D4609" s="3" t="s">
        <v>28</v>
      </c>
      <c r="E4609" s="3" t="n">
        <v>57.56</v>
      </c>
      <c r="F4609" s="3" t="n">
        <v>2605797</v>
      </c>
      <c r="G4609" s="3" t="n">
        <v>1</v>
      </c>
      <c r="H4609" s="3" t="n">
        <v>282465.4</v>
      </c>
    </row>
    <row r="4610" customFormat="false" ht="15" hidden="false" customHeight="false" outlineLevel="0" collapsed="false">
      <c r="A4610" s="3" t="s">
        <v>164</v>
      </c>
      <c r="B4610" s="3" t="s">
        <v>29</v>
      </c>
      <c r="C4610" s="3" t="s">
        <v>8</v>
      </c>
      <c r="D4610" s="3" t="s">
        <v>28</v>
      </c>
      <c r="E4610" s="3" t="n">
        <v>57.91</v>
      </c>
      <c r="F4610" s="3" t="n">
        <v>7773705</v>
      </c>
      <c r="G4610" s="3" t="n">
        <v>3</v>
      </c>
      <c r="H4610" s="3" t="n">
        <v>557349.69</v>
      </c>
    </row>
    <row r="4611" customFormat="false" ht="15" hidden="false" customHeight="false" outlineLevel="0" collapsed="false">
      <c r="A4611" s="3" t="s">
        <v>165</v>
      </c>
      <c r="B4611" s="3" t="s">
        <v>29</v>
      </c>
      <c r="C4611" s="3" t="s">
        <v>8</v>
      </c>
      <c r="D4611" s="3" t="s">
        <v>28</v>
      </c>
      <c r="E4611" s="3" t="n">
        <v>57.31</v>
      </c>
      <c r="F4611" s="3" t="n">
        <v>2201783</v>
      </c>
      <c r="G4611" s="3" t="n">
        <v>0</v>
      </c>
      <c r="H4611" s="3" t="n">
        <v>0</v>
      </c>
    </row>
    <row r="4612" customFormat="false" ht="15" hidden="false" customHeight="false" outlineLevel="0" collapsed="false">
      <c r="A4612" s="3" t="s">
        <v>166</v>
      </c>
      <c r="B4612" s="3" t="s">
        <v>29</v>
      </c>
      <c r="C4612" s="3" t="s">
        <v>8</v>
      </c>
      <c r="D4612" s="3" t="s">
        <v>28</v>
      </c>
      <c r="E4612" s="3" t="n">
        <v>58.87</v>
      </c>
      <c r="F4612" s="3" t="n">
        <v>7830620</v>
      </c>
      <c r="G4612" s="3" t="n">
        <v>5</v>
      </c>
      <c r="H4612" s="3" t="n">
        <v>606466.05</v>
      </c>
    </row>
    <row r="4613" customFormat="false" ht="15" hidden="false" customHeight="false" outlineLevel="0" collapsed="false">
      <c r="A4613" s="3" t="s">
        <v>167</v>
      </c>
      <c r="B4613" s="3" t="s">
        <v>29</v>
      </c>
      <c r="C4613" s="3" t="s">
        <v>8</v>
      </c>
      <c r="D4613" s="3" t="s">
        <v>28</v>
      </c>
      <c r="E4613" s="3" t="n">
        <v>59.38</v>
      </c>
      <c r="F4613" s="3" t="n">
        <v>7370367</v>
      </c>
      <c r="G4613" s="3" t="n">
        <v>0</v>
      </c>
      <c r="H4613" s="3" t="n">
        <v>0</v>
      </c>
    </row>
    <row r="4614" customFormat="false" ht="15" hidden="false" customHeight="false" outlineLevel="0" collapsed="false">
      <c r="A4614" s="3" t="s">
        <v>168</v>
      </c>
      <c r="B4614" s="3" t="s">
        <v>29</v>
      </c>
      <c r="C4614" s="3" t="s">
        <v>8</v>
      </c>
      <c r="D4614" s="3" t="s">
        <v>28</v>
      </c>
      <c r="E4614" s="3" t="n">
        <v>59.98</v>
      </c>
      <c r="F4614" s="3" t="n">
        <v>2672189</v>
      </c>
      <c r="G4614" s="3" t="n">
        <v>2</v>
      </c>
      <c r="H4614" s="3" t="n">
        <v>481176.85</v>
      </c>
    </row>
    <row r="4615" customFormat="false" ht="15" hidden="false" customHeight="false" outlineLevel="0" collapsed="false">
      <c r="A4615" s="3" t="s">
        <v>169</v>
      </c>
      <c r="B4615" s="3" t="s">
        <v>29</v>
      </c>
      <c r="C4615" s="3" t="s">
        <v>8</v>
      </c>
      <c r="D4615" s="3" t="s">
        <v>28</v>
      </c>
      <c r="E4615" s="3" t="n">
        <v>59.78</v>
      </c>
      <c r="F4615" s="3" t="n">
        <v>2717812</v>
      </c>
      <c r="G4615" s="3" t="n">
        <v>0</v>
      </c>
      <c r="H4615" s="3" t="n">
        <v>0</v>
      </c>
    </row>
    <row r="4616" customFormat="false" ht="15" hidden="false" customHeight="false" outlineLevel="0" collapsed="false">
      <c r="A4616" s="3" t="s">
        <v>170</v>
      </c>
      <c r="B4616" s="3" t="s">
        <v>29</v>
      </c>
      <c r="C4616" s="3" t="s">
        <v>8</v>
      </c>
      <c r="D4616" s="3" t="s">
        <v>28</v>
      </c>
      <c r="E4616" s="3" t="n">
        <v>57.75</v>
      </c>
      <c r="F4616" s="3" t="n">
        <v>7343284</v>
      </c>
      <c r="G4616" s="3" t="n">
        <v>3</v>
      </c>
      <c r="H4616" s="3" t="n">
        <v>397151.64</v>
      </c>
    </row>
    <row r="4617" customFormat="false" ht="15" hidden="false" customHeight="false" outlineLevel="0" collapsed="false">
      <c r="A4617" s="3" t="s">
        <v>171</v>
      </c>
      <c r="B4617" s="3" t="s">
        <v>29</v>
      </c>
      <c r="C4617" s="3" t="s">
        <v>8</v>
      </c>
      <c r="D4617" s="3" t="s">
        <v>28</v>
      </c>
      <c r="E4617" s="3" t="n">
        <v>59.11</v>
      </c>
      <c r="F4617" s="3" t="n">
        <v>3710083</v>
      </c>
      <c r="G4617" s="3" t="n">
        <v>4</v>
      </c>
      <c r="H4617" s="3" t="n">
        <v>598335.34</v>
      </c>
    </row>
    <row r="4618" customFormat="false" ht="15" hidden="false" customHeight="false" outlineLevel="0" collapsed="false">
      <c r="A4618" s="3" t="s">
        <v>172</v>
      </c>
      <c r="B4618" s="3" t="s">
        <v>29</v>
      </c>
      <c r="C4618" s="3" t="s">
        <v>8</v>
      </c>
      <c r="D4618" s="3" t="s">
        <v>28</v>
      </c>
      <c r="E4618" s="3" t="n">
        <v>58.36</v>
      </c>
      <c r="F4618" s="3" t="n">
        <v>7222480</v>
      </c>
      <c r="G4618" s="3" t="n">
        <v>2</v>
      </c>
      <c r="H4618" s="3" t="n">
        <v>148522.56</v>
      </c>
    </row>
    <row r="4619" customFormat="false" ht="15" hidden="false" customHeight="false" outlineLevel="0" collapsed="false">
      <c r="A4619" s="3" t="s">
        <v>173</v>
      </c>
      <c r="B4619" s="3" t="s">
        <v>29</v>
      </c>
      <c r="C4619" s="3" t="s">
        <v>8</v>
      </c>
      <c r="D4619" s="3" t="s">
        <v>28</v>
      </c>
      <c r="E4619" s="3" t="n">
        <v>57.89</v>
      </c>
      <c r="F4619" s="3" t="n">
        <v>5752199</v>
      </c>
      <c r="G4619" s="3" t="n">
        <v>0</v>
      </c>
      <c r="H4619" s="3" t="n">
        <v>0</v>
      </c>
    </row>
    <row r="4620" customFormat="false" ht="15" hidden="false" customHeight="false" outlineLevel="0" collapsed="false">
      <c r="A4620" s="3" t="s">
        <v>174</v>
      </c>
      <c r="B4620" s="3" t="s">
        <v>29</v>
      </c>
      <c r="C4620" s="3" t="s">
        <v>8</v>
      </c>
      <c r="D4620" s="3" t="s">
        <v>28</v>
      </c>
      <c r="E4620" s="3" t="n">
        <v>58.17</v>
      </c>
      <c r="F4620" s="3" t="n">
        <v>1056343</v>
      </c>
      <c r="G4620" s="3" t="n">
        <v>0</v>
      </c>
      <c r="H4620" s="3" t="n">
        <v>0</v>
      </c>
    </row>
    <row r="4621" customFormat="false" ht="15" hidden="false" customHeight="false" outlineLevel="0" collapsed="false">
      <c r="A4621" s="3" t="s">
        <v>175</v>
      </c>
      <c r="B4621" s="3" t="s">
        <v>29</v>
      </c>
      <c r="C4621" s="3" t="s">
        <v>8</v>
      </c>
      <c r="D4621" s="3" t="s">
        <v>28</v>
      </c>
      <c r="E4621" s="3" t="n">
        <v>58.11</v>
      </c>
      <c r="F4621" s="3" t="n">
        <v>4088453</v>
      </c>
      <c r="G4621" s="3" t="n">
        <v>4</v>
      </c>
      <c r="H4621" s="3" t="n">
        <v>764809.93</v>
      </c>
    </row>
    <row r="4622" customFormat="false" ht="15" hidden="false" customHeight="false" outlineLevel="0" collapsed="false">
      <c r="A4622" s="3" t="s">
        <v>176</v>
      </c>
      <c r="B4622" s="3" t="s">
        <v>29</v>
      </c>
      <c r="C4622" s="3" t="s">
        <v>8</v>
      </c>
      <c r="D4622" s="3" t="s">
        <v>28</v>
      </c>
      <c r="E4622" s="3" t="n">
        <v>57.76</v>
      </c>
      <c r="F4622" s="3" t="n">
        <v>5218996</v>
      </c>
      <c r="G4622" s="3" t="n">
        <v>0</v>
      </c>
      <c r="H4622" s="3" t="n">
        <v>0</v>
      </c>
    </row>
    <row r="4623" customFormat="false" ht="15" hidden="false" customHeight="false" outlineLevel="0" collapsed="false">
      <c r="A4623" s="3" t="s">
        <v>177</v>
      </c>
      <c r="B4623" s="3" t="s">
        <v>29</v>
      </c>
      <c r="C4623" s="3" t="s">
        <v>8</v>
      </c>
      <c r="D4623" s="3" t="s">
        <v>28</v>
      </c>
      <c r="E4623" s="3" t="n">
        <v>56.68</v>
      </c>
      <c r="F4623" s="3" t="n">
        <v>4147207</v>
      </c>
      <c r="G4623" s="3" t="n">
        <v>1</v>
      </c>
      <c r="H4623" s="3" t="n">
        <v>251198.4</v>
      </c>
    </row>
    <row r="4624" customFormat="false" ht="15" hidden="false" customHeight="false" outlineLevel="0" collapsed="false">
      <c r="A4624" s="3" t="s">
        <v>178</v>
      </c>
      <c r="B4624" s="3" t="s">
        <v>29</v>
      </c>
      <c r="C4624" s="3" t="s">
        <v>8</v>
      </c>
      <c r="D4624" s="3" t="s">
        <v>28</v>
      </c>
      <c r="E4624" s="3" t="n">
        <v>56.83</v>
      </c>
      <c r="F4624" s="3" t="n">
        <v>1535446</v>
      </c>
      <c r="G4624" s="3" t="n">
        <v>2</v>
      </c>
      <c r="H4624" s="3" t="n">
        <v>204863.9</v>
      </c>
    </row>
    <row r="4625" customFormat="false" ht="15" hidden="false" customHeight="false" outlineLevel="0" collapsed="false">
      <c r="A4625" s="3" t="s">
        <v>179</v>
      </c>
      <c r="B4625" s="3" t="s">
        <v>29</v>
      </c>
      <c r="C4625" s="3" t="s">
        <v>8</v>
      </c>
      <c r="D4625" s="3" t="s">
        <v>28</v>
      </c>
      <c r="E4625" s="3" t="n">
        <v>57.36</v>
      </c>
      <c r="F4625" s="3" t="n">
        <v>7337111</v>
      </c>
      <c r="G4625" s="3" t="n">
        <v>3</v>
      </c>
      <c r="H4625" s="3" t="n">
        <v>252376.86</v>
      </c>
    </row>
    <row r="4626" customFormat="false" ht="15" hidden="false" customHeight="false" outlineLevel="0" collapsed="false">
      <c r="A4626" s="3" t="s">
        <v>180</v>
      </c>
      <c r="B4626" s="3" t="s">
        <v>29</v>
      </c>
      <c r="C4626" s="3" t="s">
        <v>8</v>
      </c>
      <c r="D4626" s="3" t="s">
        <v>28</v>
      </c>
      <c r="E4626" s="3" t="n">
        <v>56.24</v>
      </c>
      <c r="F4626" s="3" t="n">
        <v>2836767</v>
      </c>
      <c r="G4626" s="3" t="n">
        <v>1</v>
      </c>
      <c r="H4626" s="3" t="n">
        <v>122684.6</v>
      </c>
    </row>
    <row r="4627" customFormat="false" ht="15" hidden="false" customHeight="false" outlineLevel="0" collapsed="false">
      <c r="A4627" s="3" t="s">
        <v>181</v>
      </c>
      <c r="B4627" s="3" t="s">
        <v>29</v>
      </c>
      <c r="C4627" s="3" t="s">
        <v>8</v>
      </c>
      <c r="D4627" s="3" t="s">
        <v>28</v>
      </c>
      <c r="E4627" s="3" t="n">
        <v>56.49</v>
      </c>
      <c r="F4627" s="3" t="n">
        <v>7312479</v>
      </c>
      <c r="G4627" s="3" t="n">
        <v>3</v>
      </c>
      <c r="H4627" s="3" t="n">
        <v>360935.05</v>
      </c>
    </row>
    <row r="4628" customFormat="false" ht="15" hidden="false" customHeight="false" outlineLevel="0" collapsed="false">
      <c r="A4628" s="3" t="s">
        <v>182</v>
      </c>
      <c r="B4628" s="3" t="s">
        <v>29</v>
      </c>
      <c r="C4628" s="3" t="s">
        <v>8</v>
      </c>
      <c r="D4628" s="3" t="s">
        <v>28</v>
      </c>
      <c r="E4628" s="3" t="n">
        <v>56.53</v>
      </c>
      <c r="F4628" s="3" t="n">
        <v>1613769</v>
      </c>
      <c r="G4628" s="3" t="n">
        <v>2</v>
      </c>
      <c r="H4628" s="3" t="n">
        <v>440137.1</v>
      </c>
    </row>
    <row r="4629" customFormat="false" ht="15" hidden="false" customHeight="false" outlineLevel="0" collapsed="false">
      <c r="A4629" s="3" t="s">
        <v>183</v>
      </c>
      <c r="B4629" s="3" t="s">
        <v>29</v>
      </c>
      <c r="C4629" s="3" t="s">
        <v>8</v>
      </c>
      <c r="D4629" s="3" t="s">
        <v>28</v>
      </c>
      <c r="E4629" s="3" t="n">
        <v>56.6</v>
      </c>
      <c r="F4629" s="3" t="n">
        <v>5440291</v>
      </c>
      <c r="G4629" s="3" t="n">
        <v>2</v>
      </c>
      <c r="H4629" s="3" t="n">
        <v>382397.4</v>
      </c>
    </row>
    <row r="4630" customFormat="false" ht="15" hidden="false" customHeight="false" outlineLevel="0" collapsed="false">
      <c r="A4630" s="3" t="s">
        <v>184</v>
      </c>
      <c r="B4630" s="3" t="s">
        <v>29</v>
      </c>
      <c r="C4630" s="3" t="s">
        <v>8</v>
      </c>
      <c r="D4630" s="3" t="s">
        <v>28</v>
      </c>
      <c r="E4630" s="3" t="n">
        <v>58.18</v>
      </c>
      <c r="F4630" s="3" t="n">
        <v>1451074</v>
      </c>
      <c r="G4630" s="3" t="n">
        <v>0</v>
      </c>
      <c r="H4630" s="3" t="n">
        <v>0</v>
      </c>
    </row>
    <row r="4631" customFormat="false" ht="15" hidden="false" customHeight="false" outlineLevel="0" collapsed="false">
      <c r="A4631" s="3" t="s">
        <v>185</v>
      </c>
      <c r="B4631" s="3" t="s">
        <v>29</v>
      </c>
      <c r="C4631" s="3" t="s">
        <v>8</v>
      </c>
      <c r="D4631" s="3" t="s">
        <v>28</v>
      </c>
      <c r="E4631" s="3" t="n">
        <v>55.51</v>
      </c>
      <c r="F4631" s="3" t="n">
        <v>2012790</v>
      </c>
      <c r="G4631" s="3" t="n">
        <v>1</v>
      </c>
      <c r="H4631" s="3" t="n">
        <v>102711.35</v>
      </c>
    </row>
    <row r="4632" customFormat="false" ht="15" hidden="false" customHeight="false" outlineLevel="0" collapsed="false">
      <c r="A4632" s="3" t="s">
        <v>186</v>
      </c>
      <c r="B4632" s="3" t="s">
        <v>29</v>
      </c>
      <c r="C4632" s="3" t="s">
        <v>8</v>
      </c>
      <c r="D4632" s="3" t="s">
        <v>28</v>
      </c>
      <c r="E4632" s="3" t="n">
        <v>55.86</v>
      </c>
      <c r="F4632" s="3" t="n">
        <v>7117884</v>
      </c>
      <c r="G4632" s="3" t="n">
        <v>2</v>
      </c>
      <c r="H4632" s="3" t="n">
        <v>77107.76</v>
      </c>
    </row>
    <row r="4633" customFormat="false" ht="15" hidden="false" customHeight="false" outlineLevel="0" collapsed="false">
      <c r="A4633" s="3" t="s">
        <v>187</v>
      </c>
      <c r="B4633" s="3" t="s">
        <v>29</v>
      </c>
      <c r="C4633" s="3" t="s">
        <v>8</v>
      </c>
      <c r="D4633" s="3" t="s">
        <v>28</v>
      </c>
      <c r="E4633" s="3" t="n">
        <v>55.5</v>
      </c>
      <c r="F4633" s="3" t="n">
        <v>2560931</v>
      </c>
      <c r="G4633" s="3" t="n">
        <v>3</v>
      </c>
      <c r="H4633" s="3" t="n">
        <v>613316.32</v>
      </c>
    </row>
    <row r="4634" customFormat="false" ht="15" hidden="false" customHeight="false" outlineLevel="0" collapsed="false">
      <c r="A4634" s="3" t="s">
        <v>188</v>
      </c>
      <c r="B4634" s="3" t="s">
        <v>29</v>
      </c>
      <c r="C4634" s="3" t="s">
        <v>8</v>
      </c>
      <c r="D4634" s="3" t="s">
        <v>28</v>
      </c>
      <c r="E4634" s="3" t="n">
        <v>56.08</v>
      </c>
      <c r="F4634" s="3" t="n">
        <v>1727506</v>
      </c>
      <c r="G4634" s="3" t="n">
        <v>1</v>
      </c>
      <c r="H4634" s="3" t="n">
        <v>143391.71</v>
      </c>
    </row>
    <row r="4635" customFormat="false" ht="15" hidden="false" customHeight="false" outlineLevel="0" collapsed="false">
      <c r="A4635" s="3" t="s">
        <v>189</v>
      </c>
      <c r="B4635" s="3" t="s">
        <v>29</v>
      </c>
      <c r="C4635" s="3" t="s">
        <v>8</v>
      </c>
      <c r="D4635" s="3" t="s">
        <v>28</v>
      </c>
      <c r="E4635" s="3" t="n">
        <v>55.33</v>
      </c>
      <c r="F4635" s="3" t="n">
        <v>7036284</v>
      </c>
      <c r="G4635" s="3" t="n">
        <v>1</v>
      </c>
      <c r="H4635" s="3" t="n">
        <v>187709.55</v>
      </c>
    </row>
    <row r="4636" customFormat="false" ht="15" hidden="false" customHeight="false" outlineLevel="0" collapsed="false">
      <c r="A4636" s="3" t="s">
        <v>190</v>
      </c>
      <c r="B4636" s="3" t="s">
        <v>29</v>
      </c>
      <c r="C4636" s="3" t="s">
        <v>8</v>
      </c>
      <c r="D4636" s="3" t="s">
        <v>28</v>
      </c>
      <c r="E4636" s="3" t="n">
        <v>55.7</v>
      </c>
      <c r="F4636" s="3" t="n">
        <v>7950674</v>
      </c>
      <c r="G4636" s="3" t="n">
        <v>1</v>
      </c>
      <c r="H4636" s="3" t="n">
        <v>175777.18</v>
      </c>
    </row>
    <row r="4637" customFormat="false" ht="15" hidden="false" customHeight="false" outlineLevel="0" collapsed="false">
      <c r="A4637" s="3" t="s">
        <v>191</v>
      </c>
      <c r="B4637" s="3" t="s">
        <v>29</v>
      </c>
      <c r="C4637" s="3" t="s">
        <v>8</v>
      </c>
      <c r="D4637" s="3" t="s">
        <v>28</v>
      </c>
      <c r="E4637" s="3" t="n">
        <v>55.34</v>
      </c>
      <c r="F4637" s="3" t="n">
        <v>6758170</v>
      </c>
      <c r="G4637" s="3" t="n">
        <v>0</v>
      </c>
      <c r="H4637" s="3" t="n">
        <v>0</v>
      </c>
    </row>
    <row r="4638" customFormat="false" ht="15" hidden="false" customHeight="false" outlineLevel="0" collapsed="false">
      <c r="A4638" s="3" t="s">
        <v>192</v>
      </c>
      <c r="B4638" s="3" t="s">
        <v>29</v>
      </c>
      <c r="C4638" s="3" t="s">
        <v>8</v>
      </c>
      <c r="D4638" s="3" t="s">
        <v>28</v>
      </c>
      <c r="E4638" s="3" t="n">
        <v>56.19</v>
      </c>
      <c r="F4638" s="3" t="n">
        <v>5101962</v>
      </c>
      <c r="G4638" s="3" t="n">
        <v>5</v>
      </c>
      <c r="H4638" s="3" t="n">
        <v>818318.75</v>
      </c>
    </row>
    <row r="4639" customFormat="false" ht="15" hidden="false" customHeight="false" outlineLevel="0" collapsed="false">
      <c r="A4639" s="3" t="s">
        <v>193</v>
      </c>
      <c r="B4639" s="3" t="s">
        <v>29</v>
      </c>
      <c r="C4639" s="3" t="s">
        <v>8</v>
      </c>
      <c r="D4639" s="3" t="s">
        <v>28</v>
      </c>
      <c r="E4639" s="3" t="n">
        <v>56.97</v>
      </c>
      <c r="F4639" s="3" t="n">
        <v>1735150</v>
      </c>
      <c r="G4639" s="3" t="n">
        <v>2</v>
      </c>
      <c r="H4639" s="3" t="n">
        <v>189819.47</v>
      </c>
    </row>
    <row r="4640" customFormat="false" ht="15" hidden="false" customHeight="false" outlineLevel="0" collapsed="false">
      <c r="A4640" s="3" t="s">
        <v>194</v>
      </c>
      <c r="B4640" s="3" t="s">
        <v>29</v>
      </c>
      <c r="C4640" s="3" t="s">
        <v>8</v>
      </c>
      <c r="D4640" s="3" t="s">
        <v>28</v>
      </c>
      <c r="E4640" s="3" t="n">
        <v>56.87</v>
      </c>
      <c r="F4640" s="3" t="n">
        <v>6728457</v>
      </c>
      <c r="G4640" s="3" t="n">
        <v>2</v>
      </c>
      <c r="H4640" s="3" t="n">
        <v>422251.5</v>
      </c>
    </row>
    <row r="4641" customFormat="false" ht="15" hidden="false" customHeight="false" outlineLevel="0" collapsed="false">
      <c r="A4641" s="3" t="s">
        <v>195</v>
      </c>
      <c r="B4641" s="3" t="s">
        <v>29</v>
      </c>
      <c r="C4641" s="3" t="s">
        <v>8</v>
      </c>
      <c r="D4641" s="3" t="s">
        <v>28</v>
      </c>
      <c r="E4641" s="3" t="n">
        <v>57.91</v>
      </c>
      <c r="F4641" s="3" t="n">
        <v>1472104</v>
      </c>
      <c r="G4641" s="3" t="n">
        <v>3</v>
      </c>
      <c r="H4641" s="3" t="n">
        <v>210939.36</v>
      </c>
    </row>
    <row r="4642" customFormat="false" ht="15" hidden="false" customHeight="false" outlineLevel="0" collapsed="false">
      <c r="A4642" s="3" t="s">
        <v>196</v>
      </c>
      <c r="B4642" s="3" t="s">
        <v>29</v>
      </c>
      <c r="C4642" s="3" t="s">
        <v>8</v>
      </c>
      <c r="D4642" s="3" t="s">
        <v>28</v>
      </c>
      <c r="E4642" s="3" t="n">
        <v>58.06</v>
      </c>
      <c r="F4642" s="3" t="n">
        <v>3003521</v>
      </c>
      <c r="G4642" s="3" t="n">
        <v>0</v>
      </c>
      <c r="H4642" s="3" t="n">
        <v>0</v>
      </c>
    </row>
    <row r="4643" customFormat="false" ht="15" hidden="false" customHeight="false" outlineLevel="0" collapsed="false">
      <c r="A4643" s="3" t="s">
        <v>197</v>
      </c>
      <c r="B4643" s="3" t="s">
        <v>29</v>
      </c>
      <c r="C4643" s="3" t="s">
        <v>8</v>
      </c>
      <c r="D4643" s="3" t="s">
        <v>28</v>
      </c>
      <c r="E4643" s="3" t="n">
        <v>59.56</v>
      </c>
      <c r="F4643" s="3" t="n">
        <v>3854825</v>
      </c>
      <c r="G4643" s="3" t="n">
        <v>1</v>
      </c>
      <c r="H4643" s="3" t="n">
        <v>54561.5</v>
      </c>
    </row>
    <row r="4644" customFormat="false" ht="15" hidden="false" customHeight="false" outlineLevel="0" collapsed="false">
      <c r="A4644" s="3" t="s">
        <v>198</v>
      </c>
      <c r="B4644" s="3" t="s">
        <v>29</v>
      </c>
      <c r="C4644" s="3" t="s">
        <v>8</v>
      </c>
      <c r="D4644" s="3" t="s">
        <v>28</v>
      </c>
      <c r="E4644" s="3" t="n">
        <v>60.83</v>
      </c>
      <c r="F4644" s="3" t="n">
        <v>2235612</v>
      </c>
      <c r="G4644" s="3" t="n">
        <v>2</v>
      </c>
      <c r="H4644" s="3" t="n">
        <v>301572.22</v>
      </c>
    </row>
    <row r="4645" customFormat="false" ht="15" hidden="false" customHeight="false" outlineLevel="0" collapsed="false">
      <c r="A4645" s="3" t="s">
        <v>199</v>
      </c>
      <c r="B4645" s="3" t="s">
        <v>29</v>
      </c>
      <c r="C4645" s="3" t="s">
        <v>8</v>
      </c>
      <c r="D4645" s="3" t="s">
        <v>28</v>
      </c>
      <c r="E4645" s="3" t="n">
        <v>60.74</v>
      </c>
      <c r="F4645" s="3" t="n">
        <v>7080017</v>
      </c>
      <c r="G4645" s="3" t="n">
        <v>3</v>
      </c>
      <c r="H4645" s="3" t="n">
        <v>811514.29</v>
      </c>
    </row>
    <row r="4646" customFormat="false" ht="15" hidden="false" customHeight="false" outlineLevel="0" collapsed="false">
      <c r="A4646" s="3" t="s">
        <v>200</v>
      </c>
      <c r="B4646" s="3" t="s">
        <v>29</v>
      </c>
      <c r="C4646" s="3" t="s">
        <v>8</v>
      </c>
      <c r="D4646" s="3" t="s">
        <v>28</v>
      </c>
      <c r="E4646" s="3" t="n">
        <v>60.96</v>
      </c>
      <c r="F4646" s="3" t="n">
        <v>2758713</v>
      </c>
      <c r="G4646" s="3" t="n">
        <v>0</v>
      </c>
      <c r="H4646" s="3" t="n">
        <v>0</v>
      </c>
    </row>
    <row r="4647" customFormat="false" ht="15" hidden="false" customHeight="false" outlineLevel="0" collapsed="false">
      <c r="A4647" s="3" t="s">
        <v>201</v>
      </c>
      <c r="B4647" s="3" t="s">
        <v>29</v>
      </c>
      <c r="C4647" s="3" t="s">
        <v>8</v>
      </c>
      <c r="D4647" s="3" t="s">
        <v>28</v>
      </c>
      <c r="E4647" s="3" t="n">
        <v>62.05</v>
      </c>
      <c r="F4647" s="3" t="n">
        <v>2695305</v>
      </c>
      <c r="G4647" s="3" t="n">
        <v>2</v>
      </c>
      <c r="H4647" s="3" t="n">
        <v>239343.03</v>
      </c>
    </row>
    <row r="4648" customFormat="false" ht="15" hidden="false" customHeight="false" outlineLevel="0" collapsed="false">
      <c r="A4648" s="3" t="s">
        <v>202</v>
      </c>
      <c r="B4648" s="3" t="s">
        <v>29</v>
      </c>
      <c r="C4648" s="3" t="s">
        <v>8</v>
      </c>
      <c r="D4648" s="3" t="s">
        <v>28</v>
      </c>
      <c r="E4648" s="3" t="n">
        <v>60.86</v>
      </c>
      <c r="F4648" s="3" t="n">
        <v>7511886</v>
      </c>
      <c r="G4648" s="3" t="n">
        <v>3</v>
      </c>
      <c r="H4648" s="3" t="n">
        <v>318906.78</v>
      </c>
    </row>
    <row r="4649" customFormat="false" ht="15" hidden="false" customHeight="false" outlineLevel="0" collapsed="false">
      <c r="A4649" s="3" t="s">
        <v>203</v>
      </c>
      <c r="B4649" s="3" t="s">
        <v>29</v>
      </c>
      <c r="C4649" s="3" t="s">
        <v>8</v>
      </c>
      <c r="D4649" s="3" t="s">
        <v>28</v>
      </c>
      <c r="E4649" s="3" t="n">
        <v>60.32</v>
      </c>
      <c r="F4649" s="3" t="n">
        <v>5922796</v>
      </c>
      <c r="G4649" s="3" t="n">
        <v>1</v>
      </c>
      <c r="H4649" s="3" t="n">
        <v>48400</v>
      </c>
    </row>
    <row r="4650" customFormat="false" ht="15" hidden="false" customHeight="false" outlineLevel="0" collapsed="false">
      <c r="A4650" s="3" t="s">
        <v>204</v>
      </c>
      <c r="B4650" s="3" t="s">
        <v>29</v>
      </c>
      <c r="C4650" s="3" t="s">
        <v>8</v>
      </c>
      <c r="D4650" s="3" t="s">
        <v>28</v>
      </c>
      <c r="E4650" s="3" t="n">
        <v>58.66</v>
      </c>
      <c r="F4650" s="3" t="n">
        <v>6980142</v>
      </c>
      <c r="G4650" s="3" t="n">
        <v>2</v>
      </c>
      <c r="H4650" s="3" t="n">
        <v>328716.93</v>
      </c>
    </row>
    <row r="4651" customFormat="false" ht="15" hidden="false" customHeight="false" outlineLevel="0" collapsed="false">
      <c r="A4651" s="3" t="s">
        <v>205</v>
      </c>
      <c r="B4651" s="3" t="s">
        <v>29</v>
      </c>
      <c r="C4651" s="3" t="s">
        <v>8</v>
      </c>
      <c r="D4651" s="3" t="s">
        <v>28</v>
      </c>
      <c r="E4651" s="3" t="n">
        <v>58.27</v>
      </c>
      <c r="F4651" s="3" t="n">
        <v>4472748</v>
      </c>
      <c r="G4651" s="3" t="n">
        <v>2</v>
      </c>
      <c r="H4651" s="3" t="n">
        <v>307727.78</v>
      </c>
    </row>
    <row r="4652" customFormat="false" ht="15" hidden="false" customHeight="false" outlineLevel="0" collapsed="false">
      <c r="A4652" s="3" t="s">
        <v>206</v>
      </c>
      <c r="B4652" s="3" t="s">
        <v>29</v>
      </c>
      <c r="C4652" s="3" t="s">
        <v>8</v>
      </c>
      <c r="D4652" s="3" t="s">
        <v>28</v>
      </c>
      <c r="E4652" s="3" t="n">
        <v>59.76</v>
      </c>
      <c r="F4652" s="3" t="n">
        <v>7601256</v>
      </c>
      <c r="G4652" s="3" t="n">
        <v>0</v>
      </c>
      <c r="H4652" s="3" t="n">
        <v>0</v>
      </c>
    </row>
    <row r="4653" customFormat="false" ht="15" hidden="false" customHeight="false" outlineLevel="0" collapsed="false">
      <c r="A4653" s="3" t="s">
        <v>207</v>
      </c>
      <c r="B4653" s="3" t="s">
        <v>29</v>
      </c>
      <c r="C4653" s="3" t="s">
        <v>8</v>
      </c>
      <c r="D4653" s="3" t="s">
        <v>28</v>
      </c>
      <c r="E4653" s="3" t="n">
        <v>60.36</v>
      </c>
      <c r="F4653" s="3" t="n">
        <v>1670450</v>
      </c>
      <c r="G4653" s="3" t="n">
        <v>1</v>
      </c>
      <c r="H4653" s="3" t="n">
        <v>258214.1</v>
      </c>
    </row>
    <row r="4654" customFormat="false" ht="15" hidden="false" customHeight="false" outlineLevel="0" collapsed="false">
      <c r="A4654" s="3" t="s">
        <v>208</v>
      </c>
      <c r="B4654" s="3" t="s">
        <v>29</v>
      </c>
      <c r="C4654" s="3" t="s">
        <v>8</v>
      </c>
      <c r="D4654" s="3" t="s">
        <v>28</v>
      </c>
      <c r="E4654" s="3" t="n">
        <v>60.31</v>
      </c>
      <c r="F4654" s="3" t="n">
        <v>2874921</v>
      </c>
      <c r="G4654" s="3" t="n">
        <v>1</v>
      </c>
      <c r="H4654" s="3" t="n">
        <v>246325.5</v>
      </c>
    </row>
    <row r="4655" customFormat="false" ht="15" hidden="false" customHeight="false" outlineLevel="0" collapsed="false">
      <c r="A4655" s="3" t="s">
        <v>209</v>
      </c>
      <c r="B4655" s="3" t="s">
        <v>29</v>
      </c>
      <c r="C4655" s="3" t="s">
        <v>8</v>
      </c>
      <c r="D4655" s="3" t="s">
        <v>28</v>
      </c>
      <c r="E4655" s="3" t="n">
        <v>60.1</v>
      </c>
      <c r="F4655" s="3" t="n">
        <v>1978477</v>
      </c>
      <c r="G4655" s="3" t="n">
        <v>2</v>
      </c>
      <c r="H4655" s="3" t="n">
        <v>221945.64</v>
      </c>
    </row>
    <row r="4656" customFormat="false" ht="15" hidden="false" customHeight="false" outlineLevel="0" collapsed="false">
      <c r="A4656" s="3" t="s">
        <v>210</v>
      </c>
      <c r="B4656" s="3" t="s">
        <v>29</v>
      </c>
      <c r="C4656" s="3" t="s">
        <v>8</v>
      </c>
      <c r="D4656" s="3" t="s">
        <v>28</v>
      </c>
      <c r="E4656" s="3" t="n">
        <v>59.05</v>
      </c>
      <c r="F4656" s="3" t="n">
        <v>6378674</v>
      </c>
      <c r="G4656" s="3" t="n">
        <v>1</v>
      </c>
      <c r="H4656" s="3" t="n">
        <v>215018.55</v>
      </c>
    </row>
    <row r="4657" customFormat="false" ht="15" hidden="false" customHeight="false" outlineLevel="0" collapsed="false">
      <c r="A4657" s="3" t="s">
        <v>211</v>
      </c>
      <c r="B4657" s="3" t="s">
        <v>29</v>
      </c>
      <c r="C4657" s="3" t="s">
        <v>8</v>
      </c>
      <c r="D4657" s="3" t="s">
        <v>28</v>
      </c>
      <c r="E4657" s="3" t="n">
        <v>59.46</v>
      </c>
      <c r="F4657" s="3" t="n">
        <v>6453315</v>
      </c>
      <c r="G4657" s="3" t="n">
        <v>3</v>
      </c>
      <c r="H4657" s="3" t="n">
        <v>417324</v>
      </c>
    </row>
    <row r="4658" customFormat="false" ht="15" hidden="false" customHeight="false" outlineLevel="0" collapsed="false">
      <c r="A4658" s="3" t="s">
        <v>212</v>
      </c>
      <c r="B4658" s="3" t="s">
        <v>29</v>
      </c>
      <c r="C4658" s="3" t="s">
        <v>8</v>
      </c>
      <c r="D4658" s="3" t="s">
        <v>28</v>
      </c>
      <c r="E4658" s="3" t="n">
        <v>58.41</v>
      </c>
      <c r="F4658" s="3" t="n">
        <v>7185059</v>
      </c>
      <c r="G4658" s="3" t="n">
        <v>2</v>
      </c>
      <c r="H4658" s="3" t="n">
        <v>309437.94</v>
      </c>
    </row>
    <row r="4659" customFormat="false" ht="15" hidden="false" customHeight="false" outlineLevel="0" collapsed="false">
      <c r="A4659" s="3" t="s">
        <v>213</v>
      </c>
      <c r="B4659" s="3" t="s">
        <v>29</v>
      </c>
      <c r="C4659" s="3" t="s">
        <v>8</v>
      </c>
      <c r="D4659" s="3" t="s">
        <v>28</v>
      </c>
      <c r="E4659" s="3" t="n">
        <v>58.18</v>
      </c>
      <c r="F4659" s="3" t="n">
        <v>2398454</v>
      </c>
      <c r="G4659" s="3" t="n">
        <v>5</v>
      </c>
      <c r="H4659" s="3" t="n">
        <v>696906.99</v>
      </c>
    </row>
    <row r="4660" customFormat="false" ht="15" hidden="false" customHeight="false" outlineLevel="0" collapsed="false">
      <c r="A4660" s="3" t="s">
        <v>214</v>
      </c>
      <c r="B4660" s="3" t="s">
        <v>29</v>
      </c>
      <c r="C4660" s="3" t="s">
        <v>8</v>
      </c>
      <c r="D4660" s="3" t="s">
        <v>28</v>
      </c>
      <c r="E4660" s="3" t="n">
        <v>56.95</v>
      </c>
      <c r="F4660" s="3" t="n">
        <v>6145535</v>
      </c>
      <c r="G4660" s="3" t="n">
        <v>3</v>
      </c>
      <c r="H4660" s="3" t="n">
        <v>269779.09</v>
      </c>
    </row>
    <row r="4661" customFormat="false" ht="15" hidden="false" customHeight="false" outlineLevel="0" collapsed="false">
      <c r="A4661" s="3" t="s">
        <v>215</v>
      </c>
      <c r="B4661" s="3" t="s">
        <v>29</v>
      </c>
      <c r="C4661" s="3" t="s">
        <v>8</v>
      </c>
      <c r="D4661" s="3" t="s">
        <v>28</v>
      </c>
      <c r="E4661" s="3" t="n">
        <v>55.96</v>
      </c>
      <c r="F4661" s="3" t="n">
        <v>1747892</v>
      </c>
      <c r="G4661" s="3" t="n">
        <v>4</v>
      </c>
      <c r="H4661" s="3" t="n">
        <v>245273.83</v>
      </c>
    </row>
    <row r="4662" customFormat="false" ht="15" hidden="false" customHeight="false" outlineLevel="0" collapsed="false">
      <c r="A4662" s="3" t="s">
        <v>216</v>
      </c>
      <c r="B4662" s="3" t="s">
        <v>29</v>
      </c>
      <c r="C4662" s="3" t="s">
        <v>8</v>
      </c>
      <c r="D4662" s="3" t="s">
        <v>28</v>
      </c>
      <c r="E4662" s="3" t="n">
        <v>56.48</v>
      </c>
      <c r="F4662" s="3" t="n">
        <v>5928362</v>
      </c>
      <c r="G4662" s="3" t="n">
        <v>1</v>
      </c>
      <c r="H4662" s="3" t="n">
        <v>229195.84</v>
      </c>
    </row>
    <row r="4663" customFormat="false" ht="15" hidden="false" customHeight="false" outlineLevel="0" collapsed="false">
      <c r="A4663" s="3" t="s">
        <v>217</v>
      </c>
      <c r="B4663" s="3" t="s">
        <v>29</v>
      </c>
      <c r="C4663" s="3" t="s">
        <v>8</v>
      </c>
      <c r="D4663" s="3" t="s">
        <v>28</v>
      </c>
      <c r="E4663" s="3" t="n">
        <v>55.48</v>
      </c>
      <c r="F4663" s="3" t="n">
        <v>2398959</v>
      </c>
      <c r="G4663" s="3" t="n">
        <v>1</v>
      </c>
      <c r="H4663" s="3" t="n">
        <v>244104.44</v>
      </c>
    </row>
    <row r="4664" customFormat="false" ht="15" hidden="false" customHeight="false" outlineLevel="0" collapsed="false">
      <c r="A4664" s="3" t="s">
        <v>218</v>
      </c>
      <c r="B4664" s="3" t="s">
        <v>29</v>
      </c>
      <c r="C4664" s="3" t="s">
        <v>8</v>
      </c>
      <c r="D4664" s="3" t="s">
        <v>28</v>
      </c>
      <c r="E4664" s="3" t="n">
        <v>54.3</v>
      </c>
      <c r="F4664" s="3" t="n">
        <v>4995454</v>
      </c>
      <c r="G4664" s="3" t="n">
        <v>1</v>
      </c>
      <c r="H4664" s="3" t="n">
        <v>74131.92</v>
      </c>
    </row>
    <row r="4665" customFormat="false" ht="15" hidden="false" customHeight="false" outlineLevel="0" collapsed="false">
      <c r="A4665" s="3" t="s">
        <v>219</v>
      </c>
      <c r="B4665" s="3" t="s">
        <v>29</v>
      </c>
      <c r="C4665" s="3" t="s">
        <v>8</v>
      </c>
      <c r="D4665" s="3" t="s">
        <v>28</v>
      </c>
      <c r="E4665" s="3" t="n">
        <v>57.12</v>
      </c>
      <c r="F4665" s="3" t="n">
        <v>889989</v>
      </c>
      <c r="G4665" s="3" t="n">
        <v>3</v>
      </c>
      <c r="H4665" s="3" t="n">
        <v>534106.6</v>
      </c>
    </row>
    <row r="4666" customFormat="false" ht="15" hidden="false" customHeight="false" outlineLevel="0" collapsed="false">
      <c r="A4666" s="3" t="s">
        <v>220</v>
      </c>
      <c r="B4666" s="3" t="s">
        <v>29</v>
      </c>
      <c r="C4666" s="3" t="s">
        <v>8</v>
      </c>
      <c r="D4666" s="3" t="s">
        <v>28</v>
      </c>
      <c r="E4666" s="3" t="n">
        <v>57.58</v>
      </c>
      <c r="F4666" s="3" t="n">
        <v>6226983</v>
      </c>
      <c r="G4666" s="3" t="n">
        <v>1</v>
      </c>
      <c r="H4666" s="3" t="n">
        <v>211496.25</v>
      </c>
    </row>
    <row r="4667" customFormat="false" ht="15" hidden="false" customHeight="false" outlineLevel="0" collapsed="false">
      <c r="A4667" s="3" t="s">
        <v>221</v>
      </c>
      <c r="B4667" s="3" t="s">
        <v>29</v>
      </c>
      <c r="C4667" s="3" t="s">
        <v>8</v>
      </c>
      <c r="D4667" s="3" t="s">
        <v>28</v>
      </c>
      <c r="E4667" s="3" t="n">
        <v>58.7</v>
      </c>
      <c r="F4667" s="3" t="n">
        <v>7174992</v>
      </c>
      <c r="G4667" s="3" t="n">
        <v>1</v>
      </c>
      <c r="H4667" s="3" t="n">
        <v>289909.98</v>
      </c>
    </row>
    <row r="4668" customFormat="false" ht="15" hidden="false" customHeight="false" outlineLevel="0" collapsed="false">
      <c r="A4668" s="3" t="s">
        <v>222</v>
      </c>
      <c r="B4668" s="3" t="s">
        <v>29</v>
      </c>
      <c r="C4668" s="3" t="s">
        <v>8</v>
      </c>
      <c r="D4668" s="3" t="s">
        <v>28</v>
      </c>
      <c r="E4668" s="3" t="n">
        <v>59.46</v>
      </c>
      <c r="F4668" s="3" t="n">
        <v>3436283</v>
      </c>
      <c r="G4668" s="3" t="n">
        <v>4</v>
      </c>
      <c r="H4668" s="3" t="n">
        <v>774675.74</v>
      </c>
    </row>
    <row r="4669" customFormat="false" ht="15" hidden="false" customHeight="false" outlineLevel="0" collapsed="false">
      <c r="A4669" s="3" t="s">
        <v>223</v>
      </c>
      <c r="B4669" s="3" t="s">
        <v>29</v>
      </c>
      <c r="C4669" s="3" t="s">
        <v>8</v>
      </c>
      <c r="D4669" s="3" t="s">
        <v>28</v>
      </c>
      <c r="E4669" s="3" t="n">
        <v>57.61</v>
      </c>
      <c r="F4669" s="3" t="n">
        <v>950107</v>
      </c>
      <c r="G4669" s="3" t="n">
        <v>2</v>
      </c>
      <c r="H4669" s="3" t="n">
        <v>88751.92</v>
      </c>
    </row>
    <row r="4670" customFormat="false" ht="15" hidden="false" customHeight="false" outlineLevel="0" collapsed="false">
      <c r="A4670" s="3" t="s">
        <v>224</v>
      </c>
      <c r="B4670" s="3" t="s">
        <v>29</v>
      </c>
      <c r="C4670" s="3" t="s">
        <v>8</v>
      </c>
      <c r="D4670" s="3" t="s">
        <v>28</v>
      </c>
      <c r="E4670" s="3" t="n">
        <v>57.9</v>
      </c>
      <c r="F4670" s="3" t="n">
        <v>4321783</v>
      </c>
      <c r="G4670" s="3" t="n">
        <v>3</v>
      </c>
      <c r="H4670" s="3" t="n">
        <v>462345.5</v>
      </c>
    </row>
    <row r="4671" customFormat="false" ht="15" hidden="false" customHeight="false" outlineLevel="0" collapsed="false">
      <c r="A4671" s="3" t="s">
        <v>225</v>
      </c>
      <c r="B4671" s="3" t="s">
        <v>29</v>
      </c>
      <c r="C4671" s="3" t="s">
        <v>8</v>
      </c>
      <c r="D4671" s="3" t="s">
        <v>28</v>
      </c>
      <c r="E4671" s="3" t="n">
        <v>56.83</v>
      </c>
      <c r="F4671" s="3" t="n">
        <v>2613841</v>
      </c>
      <c r="G4671" s="3" t="n">
        <v>0</v>
      </c>
      <c r="H4671" s="3" t="n">
        <v>0</v>
      </c>
    </row>
    <row r="4672" customFormat="false" ht="15" hidden="false" customHeight="false" outlineLevel="0" collapsed="false">
      <c r="A4672" s="3" t="s">
        <v>226</v>
      </c>
      <c r="B4672" s="3" t="s">
        <v>29</v>
      </c>
      <c r="C4672" s="3" t="s">
        <v>8</v>
      </c>
      <c r="D4672" s="3" t="s">
        <v>28</v>
      </c>
      <c r="E4672" s="3" t="n">
        <v>55.57</v>
      </c>
      <c r="F4672" s="3" t="n">
        <v>7202186</v>
      </c>
      <c r="G4672" s="3" t="n">
        <v>0</v>
      </c>
      <c r="H4672" s="3" t="n">
        <v>0</v>
      </c>
    </row>
    <row r="4673" customFormat="false" ht="15" hidden="false" customHeight="false" outlineLevel="0" collapsed="false">
      <c r="A4673" s="3" t="s">
        <v>227</v>
      </c>
      <c r="B4673" s="3" t="s">
        <v>29</v>
      </c>
      <c r="C4673" s="3" t="s">
        <v>8</v>
      </c>
      <c r="D4673" s="3" t="s">
        <v>28</v>
      </c>
      <c r="E4673" s="3" t="n">
        <v>54.76</v>
      </c>
      <c r="F4673" s="3" t="n">
        <v>1272708</v>
      </c>
      <c r="G4673" s="3" t="n">
        <v>1</v>
      </c>
      <c r="H4673" s="3" t="n">
        <v>114899.26</v>
      </c>
    </row>
    <row r="4674" customFormat="false" ht="15" hidden="false" customHeight="false" outlineLevel="0" collapsed="false">
      <c r="A4674" s="3" t="s">
        <v>228</v>
      </c>
      <c r="B4674" s="3" t="s">
        <v>29</v>
      </c>
      <c r="C4674" s="3" t="s">
        <v>8</v>
      </c>
      <c r="D4674" s="3" t="s">
        <v>28</v>
      </c>
      <c r="E4674" s="3" t="n">
        <v>56.04</v>
      </c>
      <c r="F4674" s="3" t="n">
        <v>2897890</v>
      </c>
      <c r="G4674" s="3" t="n">
        <v>1</v>
      </c>
      <c r="H4674" s="3" t="n">
        <v>227744.4</v>
      </c>
    </row>
    <row r="4675" customFormat="false" ht="15" hidden="false" customHeight="false" outlineLevel="0" collapsed="false">
      <c r="A4675" s="3" t="s">
        <v>229</v>
      </c>
      <c r="B4675" s="3" t="s">
        <v>29</v>
      </c>
      <c r="C4675" s="3" t="s">
        <v>8</v>
      </c>
      <c r="D4675" s="3" t="s">
        <v>28</v>
      </c>
      <c r="E4675" s="3" t="n">
        <v>55.38</v>
      </c>
      <c r="F4675" s="3" t="n">
        <v>4372397</v>
      </c>
      <c r="G4675" s="3" t="n">
        <v>1</v>
      </c>
      <c r="H4675" s="3" t="n">
        <v>127595.52</v>
      </c>
    </row>
    <row r="4676" customFormat="false" ht="15" hidden="false" customHeight="false" outlineLevel="0" collapsed="false">
      <c r="A4676" s="3" t="s">
        <v>230</v>
      </c>
      <c r="B4676" s="3" t="s">
        <v>29</v>
      </c>
      <c r="C4676" s="3" t="s">
        <v>8</v>
      </c>
      <c r="D4676" s="3" t="s">
        <v>28</v>
      </c>
      <c r="E4676" s="3" t="n">
        <v>55.36</v>
      </c>
      <c r="F4676" s="3" t="n">
        <v>6805962</v>
      </c>
      <c r="G4676" s="3" t="n">
        <v>1</v>
      </c>
      <c r="H4676" s="3" t="n">
        <v>265413.78</v>
      </c>
    </row>
    <row r="4677" customFormat="false" ht="15" hidden="false" customHeight="false" outlineLevel="0" collapsed="false">
      <c r="A4677" s="3" t="s">
        <v>231</v>
      </c>
      <c r="B4677" s="3" t="s">
        <v>29</v>
      </c>
      <c r="C4677" s="3" t="s">
        <v>8</v>
      </c>
      <c r="D4677" s="3" t="s">
        <v>28</v>
      </c>
      <c r="E4677" s="3" t="n">
        <v>54.63</v>
      </c>
      <c r="F4677" s="3" t="n">
        <v>7164329</v>
      </c>
      <c r="G4677" s="3" t="n">
        <v>2</v>
      </c>
      <c r="H4677" s="3" t="n">
        <v>215395.4</v>
      </c>
    </row>
    <row r="4678" customFormat="false" ht="15" hidden="false" customHeight="false" outlineLevel="0" collapsed="false">
      <c r="A4678" s="3" t="s">
        <v>232</v>
      </c>
      <c r="B4678" s="3" t="s">
        <v>29</v>
      </c>
      <c r="C4678" s="3" t="s">
        <v>8</v>
      </c>
      <c r="D4678" s="3" t="s">
        <v>28</v>
      </c>
      <c r="E4678" s="3" t="n">
        <v>54.87</v>
      </c>
      <c r="F4678" s="3" t="n">
        <v>5047320</v>
      </c>
      <c r="G4678" s="3" t="n">
        <v>3</v>
      </c>
      <c r="H4678" s="3" t="n">
        <v>436923.93</v>
      </c>
    </row>
    <row r="4679" customFormat="false" ht="15" hidden="false" customHeight="false" outlineLevel="0" collapsed="false">
      <c r="A4679" s="3" t="s">
        <v>233</v>
      </c>
      <c r="B4679" s="3" t="s">
        <v>29</v>
      </c>
      <c r="C4679" s="3" t="s">
        <v>8</v>
      </c>
      <c r="D4679" s="3" t="s">
        <v>28</v>
      </c>
      <c r="E4679" s="3" t="n">
        <v>54.39</v>
      </c>
      <c r="F4679" s="3" t="n">
        <v>1300273</v>
      </c>
      <c r="G4679" s="3" t="n">
        <v>1</v>
      </c>
      <c r="H4679" s="3" t="n">
        <v>12153.5</v>
      </c>
    </row>
    <row r="4680" customFormat="false" ht="15" hidden="false" customHeight="false" outlineLevel="0" collapsed="false">
      <c r="A4680" s="3" t="s">
        <v>234</v>
      </c>
      <c r="B4680" s="3" t="s">
        <v>29</v>
      </c>
      <c r="C4680" s="3" t="s">
        <v>8</v>
      </c>
      <c r="D4680" s="3" t="s">
        <v>28</v>
      </c>
      <c r="E4680" s="3" t="n">
        <v>53.07</v>
      </c>
      <c r="F4680" s="3" t="n">
        <v>4380193</v>
      </c>
      <c r="G4680" s="3" t="n">
        <v>1</v>
      </c>
      <c r="H4680" s="3" t="n">
        <v>215148.16</v>
      </c>
    </row>
    <row r="4681" customFormat="false" ht="15" hidden="false" customHeight="false" outlineLevel="0" collapsed="false">
      <c r="A4681" s="3" t="s">
        <v>235</v>
      </c>
      <c r="B4681" s="3" t="s">
        <v>29</v>
      </c>
      <c r="C4681" s="3" t="s">
        <v>8</v>
      </c>
      <c r="D4681" s="3" t="s">
        <v>28</v>
      </c>
      <c r="E4681" s="3" t="n">
        <v>52.72</v>
      </c>
      <c r="F4681" s="3" t="n">
        <v>3171858</v>
      </c>
      <c r="G4681" s="3" t="n">
        <v>0</v>
      </c>
      <c r="H4681" s="3" t="n">
        <v>0</v>
      </c>
    </row>
    <row r="4682" customFormat="false" ht="15" hidden="false" customHeight="false" outlineLevel="0" collapsed="false">
      <c r="A4682" s="3" t="s">
        <v>236</v>
      </c>
      <c r="B4682" s="3" t="s">
        <v>29</v>
      </c>
      <c r="C4682" s="3" t="s">
        <v>8</v>
      </c>
      <c r="D4682" s="3" t="s">
        <v>28</v>
      </c>
      <c r="E4682" s="3" t="n">
        <v>52.92</v>
      </c>
      <c r="F4682" s="3" t="n">
        <v>1698735</v>
      </c>
      <c r="G4682" s="3" t="n">
        <v>0</v>
      </c>
      <c r="H4682" s="3" t="n">
        <v>0</v>
      </c>
    </row>
    <row r="4683" customFormat="false" ht="15" hidden="false" customHeight="false" outlineLevel="0" collapsed="false">
      <c r="A4683" s="3" t="s">
        <v>237</v>
      </c>
      <c r="B4683" s="3" t="s">
        <v>29</v>
      </c>
      <c r="C4683" s="3" t="s">
        <v>8</v>
      </c>
      <c r="D4683" s="3" t="s">
        <v>28</v>
      </c>
      <c r="E4683" s="3" t="n">
        <v>54.69</v>
      </c>
      <c r="F4683" s="3" t="n">
        <v>7842805</v>
      </c>
      <c r="G4683" s="3" t="n">
        <v>1</v>
      </c>
      <c r="H4683" s="3" t="n">
        <v>43260.4</v>
      </c>
    </row>
    <row r="4684" customFormat="false" ht="15" hidden="false" customHeight="false" outlineLevel="0" collapsed="false">
      <c r="A4684" s="3" t="s">
        <v>238</v>
      </c>
      <c r="B4684" s="3" t="s">
        <v>29</v>
      </c>
      <c r="C4684" s="3" t="s">
        <v>8</v>
      </c>
      <c r="D4684" s="3" t="s">
        <v>28</v>
      </c>
      <c r="E4684" s="3" t="n">
        <v>55.49</v>
      </c>
      <c r="F4684" s="3" t="n">
        <v>4543388</v>
      </c>
      <c r="G4684" s="3" t="n">
        <v>0</v>
      </c>
      <c r="H4684" s="3" t="n">
        <v>0</v>
      </c>
    </row>
    <row r="4685" customFormat="false" ht="15" hidden="false" customHeight="false" outlineLevel="0" collapsed="false">
      <c r="A4685" s="3" t="s">
        <v>239</v>
      </c>
      <c r="B4685" s="3" t="s">
        <v>29</v>
      </c>
      <c r="C4685" s="3" t="s">
        <v>8</v>
      </c>
      <c r="D4685" s="3" t="s">
        <v>28</v>
      </c>
      <c r="E4685" s="3" t="n">
        <v>54.61</v>
      </c>
      <c r="F4685" s="3" t="n">
        <v>3235595</v>
      </c>
      <c r="G4685" s="3" t="n">
        <v>1</v>
      </c>
      <c r="H4685" s="3" t="n">
        <v>225887.09</v>
      </c>
    </row>
    <row r="4686" customFormat="false" ht="15" hidden="false" customHeight="false" outlineLevel="0" collapsed="false">
      <c r="A4686" s="3" t="s">
        <v>240</v>
      </c>
      <c r="B4686" s="3" t="s">
        <v>29</v>
      </c>
      <c r="C4686" s="3" t="s">
        <v>8</v>
      </c>
      <c r="D4686" s="3" t="s">
        <v>28</v>
      </c>
      <c r="E4686" s="3" t="n">
        <v>54.08</v>
      </c>
      <c r="F4686" s="3" t="n">
        <v>6278477</v>
      </c>
      <c r="G4686" s="3" t="n">
        <v>3</v>
      </c>
      <c r="H4686" s="3" t="n">
        <v>509757.28</v>
      </c>
    </row>
    <row r="4687" customFormat="false" ht="15" hidden="false" customHeight="false" outlineLevel="0" collapsed="false">
      <c r="A4687" s="3" t="s">
        <v>241</v>
      </c>
      <c r="B4687" s="3" t="s">
        <v>29</v>
      </c>
      <c r="C4687" s="3" t="s">
        <v>8</v>
      </c>
      <c r="D4687" s="3" t="s">
        <v>28</v>
      </c>
      <c r="E4687" s="3" t="n">
        <v>53.29</v>
      </c>
      <c r="F4687" s="3" t="n">
        <v>7290661</v>
      </c>
      <c r="G4687" s="3" t="n">
        <v>2</v>
      </c>
      <c r="H4687" s="3" t="n">
        <v>143681.8</v>
      </c>
    </row>
    <row r="4688" customFormat="false" ht="15" hidden="false" customHeight="false" outlineLevel="0" collapsed="false">
      <c r="A4688" s="3" t="s">
        <v>242</v>
      </c>
      <c r="B4688" s="3" t="s">
        <v>29</v>
      </c>
      <c r="C4688" s="3" t="s">
        <v>8</v>
      </c>
      <c r="D4688" s="3" t="s">
        <v>28</v>
      </c>
      <c r="E4688" s="3" t="n">
        <v>53.25</v>
      </c>
      <c r="F4688" s="3" t="n">
        <v>5609895</v>
      </c>
      <c r="G4688" s="3" t="n">
        <v>2</v>
      </c>
      <c r="H4688" s="3" t="n">
        <v>125076.97</v>
      </c>
    </row>
    <row r="4689" customFormat="false" ht="15" hidden="false" customHeight="false" outlineLevel="0" collapsed="false">
      <c r="A4689" s="3" t="s">
        <v>243</v>
      </c>
      <c r="B4689" s="3" t="s">
        <v>29</v>
      </c>
      <c r="C4689" s="3" t="s">
        <v>8</v>
      </c>
      <c r="D4689" s="3" t="s">
        <v>28</v>
      </c>
      <c r="E4689" s="3" t="n">
        <v>52.53</v>
      </c>
      <c r="F4689" s="3" t="n">
        <v>2060131</v>
      </c>
      <c r="G4689" s="3" t="n">
        <v>0</v>
      </c>
      <c r="H4689" s="3" t="n">
        <v>0</v>
      </c>
    </row>
    <row r="4690" customFormat="false" ht="15" hidden="false" customHeight="false" outlineLevel="0" collapsed="false">
      <c r="A4690" s="3" t="s">
        <v>244</v>
      </c>
      <c r="B4690" s="3" t="s">
        <v>29</v>
      </c>
      <c r="C4690" s="3" t="s">
        <v>8</v>
      </c>
      <c r="D4690" s="3" t="s">
        <v>28</v>
      </c>
      <c r="E4690" s="3" t="n">
        <v>52.35</v>
      </c>
      <c r="F4690" s="3" t="n">
        <v>6415198</v>
      </c>
      <c r="G4690" s="3" t="n">
        <v>3</v>
      </c>
      <c r="H4690" s="3" t="n">
        <v>186633.07</v>
      </c>
    </row>
    <row r="4691" customFormat="false" ht="15" hidden="false" customHeight="false" outlineLevel="0" collapsed="false">
      <c r="A4691" s="3" t="s">
        <v>245</v>
      </c>
      <c r="B4691" s="3" t="s">
        <v>29</v>
      </c>
      <c r="C4691" s="3" t="s">
        <v>8</v>
      </c>
      <c r="D4691" s="3" t="s">
        <v>28</v>
      </c>
      <c r="E4691" s="3" t="n">
        <v>52.06</v>
      </c>
      <c r="F4691" s="3" t="n">
        <v>3724981</v>
      </c>
      <c r="G4691" s="3" t="n">
        <v>2</v>
      </c>
      <c r="H4691" s="3" t="n">
        <v>170982.46</v>
      </c>
    </row>
    <row r="4692" customFormat="false" ht="15" hidden="false" customHeight="false" outlineLevel="0" collapsed="false">
      <c r="A4692" s="3" t="s">
        <v>246</v>
      </c>
      <c r="B4692" s="3" t="s">
        <v>29</v>
      </c>
      <c r="C4692" s="3" t="s">
        <v>8</v>
      </c>
      <c r="D4692" s="3" t="s">
        <v>28</v>
      </c>
      <c r="E4692" s="3" t="n">
        <v>52.53</v>
      </c>
      <c r="F4692" s="3" t="n">
        <v>1022242</v>
      </c>
      <c r="G4692" s="3" t="n">
        <v>1</v>
      </c>
      <c r="H4692" s="3" t="n">
        <v>30455.4</v>
      </c>
    </row>
    <row r="4693" customFormat="false" ht="15" hidden="false" customHeight="false" outlineLevel="0" collapsed="false">
      <c r="A4693" s="3" t="s">
        <v>247</v>
      </c>
      <c r="B4693" s="3" t="s">
        <v>29</v>
      </c>
      <c r="C4693" s="3" t="s">
        <v>8</v>
      </c>
      <c r="D4693" s="3" t="s">
        <v>28</v>
      </c>
      <c r="E4693" s="3" t="n">
        <v>51.47</v>
      </c>
      <c r="F4693" s="3" t="n">
        <v>3279625</v>
      </c>
      <c r="G4693" s="3" t="n">
        <v>3</v>
      </c>
      <c r="H4693" s="3" t="n">
        <v>429781.48</v>
      </c>
    </row>
    <row r="4694" customFormat="false" ht="15" hidden="false" customHeight="false" outlineLevel="0" collapsed="false">
      <c r="A4694" s="3" t="s">
        <v>248</v>
      </c>
      <c r="B4694" s="3" t="s">
        <v>29</v>
      </c>
      <c r="C4694" s="3" t="s">
        <v>8</v>
      </c>
      <c r="D4694" s="3" t="s">
        <v>28</v>
      </c>
      <c r="E4694" s="3" t="n">
        <v>52.58</v>
      </c>
      <c r="F4694" s="3" t="n">
        <v>6528438</v>
      </c>
      <c r="G4694" s="3" t="n">
        <v>1</v>
      </c>
      <c r="H4694" s="3" t="n">
        <v>49836.36</v>
      </c>
    </row>
    <row r="4695" customFormat="false" ht="15" hidden="false" customHeight="false" outlineLevel="0" collapsed="false">
      <c r="A4695" s="3" t="s">
        <v>249</v>
      </c>
      <c r="B4695" s="3" t="s">
        <v>29</v>
      </c>
      <c r="C4695" s="3" t="s">
        <v>8</v>
      </c>
      <c r="D4695" s="3" t="s">
        <v>28</v>
      </c>
      <c r="E4695" s="3" t="n">
        <v>51.98</v>
      </c>
      <c r="F4695" s="3" t="n">
        <v>4039260</v>
      </c>
      <c r="G4695" s="3" t="n">
        <v>1</v>
      </c>
      <c r="H4695" s="3" t="n">
        <v>172986.28</v>
      </c>
    </row>
    <row r="4696" customFormat="false" ht="15" hidden="false" customHeight="false" outlineLevel="0" collapsed="false">
      <c r="A4696" s="3" t="s">
        <v>250</v>
      </c>
      <c r="B4696" s="3" t="s">
        <v>29</v>
      </c>
      <c r="C4696" s="3" t="s">
        <v>8</v>
      </c>
      <c r="D4696" s="3" t="s">
        <v>28</v>
      </c>
      <c r="E4696" s="3" t="n">
        <v>52.11</v>
      </c>
      <c r="F4696" s="3" t="n">
        <v>6241442</v>
      </c>
      <c r="G4696" s="3" t="n">
        <v>2</v>
      </c>
      <c r="H4696" s="3" t="n">
        <v>233146.65</v>
      </c>
    </row>
    <row r="4697" customFormat="false" ht="15" hidden="false" customHeight="false" outlineLevel="0" collapsed="false">
      <c r="A4697" s="3" t="s">
        <v>251</v>
      </c>
      <c r="B4697" s="3" t="s">
        <v>29</v>
      </c>
      <c r="C4697" s="3" t="s">
        <v>8</v>
      </c>
      <c r="D4697" s="3" t="s">
        <v>28</v>
      </c>
      <c r="E4697" s="3" t="n">
        <v>52.43</v>
      </c>
      <c r="F4697" s="3" t="n">
        <v>4018570</v>
      </c>
      <c r="G4697" s="3" t="n">
        <v>2</v>
      </c>
      <c r="H4697" s="3" t="n">
        <v>191783.13</v>
      </c>
    </row>
    <row r="4698" customFormat="false" ht="15" hidden="false" customHeight="false" outlineLevel="0" collapsed="false">
      <c r="A4698" s="3" t="s">
        <v>252</v>
      </c>
      <c r="B4698" s="3" t="s">
        <v>29</v>
      </c>
      <c r="C4698" s="3" t="s">
        <v>8</v>
      </c>
      <c r="D4698" s="3" t="s">
        <v>28</v>
      </c>
      <c r="E4698" s="3" t="n">
        <v>54.3</v>
      </c>
      <c r="F4698" s="3" t="n">
        <v>7091147</v>
      </c>
      <c r="G4698" s="3" t="n">
        <v>4</v>
      </c>
      <c r="H4698" s="3" t="n">
        <v>523329</v>
      </c>
    </row>
    <row r="4699" customFormat="false" ht="15" hidden="false" customHeight="false" outlineLevel="0" collapsed="false">
      <c r="A4699" s="3" t="s">
        <v>253</v>
      </c>
      <c r="B4699" s="3" t="s">
        <v>29</v>
      </c>
      <c r="C4699" s="3" t="s">
        <v>8</v>
      </c>
      <c r="D4699" s="3" t="s">
        <v>28</v>
      </c>
      <c r="E4699" s="3" t="n">
        <v>53.77</v>
      </c>
      <c r="F4699" s="3" t="n">
        <v>7411562</v>
      </c>
      <c r="G4699" s="3" t="n">
        <v>3</v>
      </c>
      <c r="H4699" s="3" t="n">
        <v>301114.73</v>
      </c>
    </row>
    <row r="4700" customFormat="false" ht="15" hidden="false" customHeight="false" outlineLevel="0" collapsed="false">
      <c r="A4700" s="3" t="s">
        <v>254</v>
      </c>
      <c r="B4700" s="3" t="s">
        <v>29</v>
      </c>
      <c r="C4700" s="3" t="s">
        <v>8</v>
      </c>
      <c r="D4700" s="3" t="s">
        <v>28</v>
      </c>
      <c r="E4700" s="3" t="n">
        <v>53.77</v>
      </c>
      <c r="F4700" s="3" t="n">
        <v>3819390</v>
      </c>
      <c r="G4700" s="3" t="n">
        <v>1</v>
      </c>
      <c r="H4700" s="3" t="n">
        <v>73084.92</v>
      </c>
    </row>
    <row r="4701" customFormat="false" ht="15" hidden="false" customHeight="false" outlineLevel="0" collapsed="false">
      <c r="A4701" s="3" t="s">
        <v>255</v>
      </c>
      <c r="B4701" s="3" t="s">
        <v>29</v>
      </c>
      <c r="C4701" s="3" t="s">
        <v>8</v>
      </c>
      <c r="D4701" s="3" t="s">
        <v>28</v>
      </c>
      <c r="E4701" s="3" t="n">
        <v>54.11</v>
      </c>
      <c r="F4701" s="3" t="n">
        <v>1950965</v>
      </c>
      <c r="G4701" s="3" t="n">
        <v>1</v>
      </c>
      <c r="H4701" s="3" t="n">
        <v>146638.14</v>
      </c>
    </row>
    <row r="4702" customFormat="false" ht="15" hidden="false" customHeight="false" outlineLevel="0" collapsed="false">
      <c r="A4702" s="3" t="s">
        <v>256</v>
      </c>
      <c r="B4702" s="3" t="s">
        <v>29</v>
      </c>
      <c r="C4702" s="3" t="s">
        <v>8</v>
      </c>
      <c r="D4702" s="3" t="s">
        <v>28</v>
      </c>
      <c r="E4702" s="3" t="n">
        <v>54.3</v>
      </c>
      <c r="F4702" s="3" t="n">
        <v>7732339</v>
      </c>
      <c r="G4702" s="3" t="n">
        <v>0</v>
      </c>
      <c r="H4702" s="3" t="n">
        <v>0</v>
      </c>
    </row>
    <row r="4703" customFormat="false" ht="15" hidden="false" customHeight="false" outlineLevel="0" collapsed="false">
      <c r="A4703" s="3" t="s">
        <v>257</v>
      </c>
      <c r="B4703" s="3" t="s">
        <v>29</v>
      </c>
      <c r="C4703" s="3" t="s">
        <v>8</v>
      </c>
      <c r="D4703" s="3" t="s">
        <v>28</v>
      </c>
      <c r="E4703" s="3" t="n">
        <v>53.48</v>
      </c>
      <c r="F4703" s="3" t="n">
        <v>4022382</v>
      </c>
      <c r="G4703" s="3" t="n">
        <v>4</v>
      </c>
      <c r="H4703" s="3" t="n">
        <v>371473.27</v>
      </c>
    </row>
    <row r="4704" customFormat="false" ht="15" hidden="false" customHeight="false" outlineLevel="0" collapsed="false">
      <c r="A4704" s="3" t="s">
        <v>258</v>
      </c>
      <c r="B4704" s="3" t="s">
        <v>29</v>
      </c>
      <c r="C4704" s="3" t="s">
        <v>8</v>
      </c>
      <c r="D4704" s="3" t="s">
        <v>28</v>
      </c>
      <c r="E4704" s="3" t="n">
        <v>54.63</v>
      </c>
      <c r="F4704" s="3" t="n">
        <v>7274682</v>
      </c>
      <c r="G4704" s="3" t="n">
        <v>0</v>
      </c>
      <c r="H4704" s="3" t="n">
        <v>0</v>
      </c>
    </row>
    <row r="4705" customFormat="false" ht="15" hidden="false" customHeight="false" outlineLevel="0" collapsed="false">
      <c r="A4705" s="3" t="s">
        <v>259</v>
      </c>
      <c r="B4705" s="3" t="s">
        <v>29</v>
      </c>
      <c r="C4705" s="3" t="s">
        <v>8</v>
      </c>
      <c r="D4705" s="3" t="s">
        <v>28</v>
      </c>
      <c r="E4705" s="3" t="n">
        <v>56</v>
      </c>
      <c r="F4705" s="3" t="n">
        <v>5823325</v>
      </c>
      <c r="G4705" s="3" t="n">
        <v>1</v>
      </c>
      <c r="H4705" s="3" t="n">
        <v>200919.04</v>
      </c>
    </row>
    <row r="4706" customFormat="false" ht="15" hidden="false" customHeight="false" outlineLevel="0" collapsed="false">
      <c r="A4706" s="3" t="s">
        <v>260</v>
      </c>
      <c r="B4706" s="3" t="s">
        <v>29</v>
      </c>
      <c r="C4706" s="3" t="s">
        <v>8</v>
      </c>
      <c r="D4706" s="3" t="s">
        <v>28</v>
      </c>
      <c r="E4706" s="3" t="n">
        <v>55.4</v>
      </c>
      <c r="F4706" s="3" t="n">
        <v>3914442</v>
      </c>
      <c r="G4706" s="3" t="n">
        <v>1</v>
      </c>
      <c r="H4706" s="3" t="n">
        <v>124551.21</v>
      </c>
    </row>
    <row r="4707" customFormat="false" ht="15" hidden="false" customHeight="false" outlineLevel="0" collapsed="false">
      <c r="A4707" s="3" t="s">
        <v>261</v>
      </c>
      <c r="B4707" s="3" t="s">
        <v>29</v>
      </c>
      <c r="C4707" s="3" t="s">
        <v>8</v>
      </c>
      <c r="D4707" s="3" t="s">
        <v>28</v>
      </c>
      <c r="E4707" s="3" t="n">
        <v>55.02</v>
      </c>
      <c r="F4707" s="3" t="n">
        <v>1960785</v>
      </c>
      <c r="G4707" s="3" t="n">
        <v>1</v>
      </c>
      <c r="H4707" s="3" t="n">
        <v>79720.65</v>
      </c>
    </row>
    <row r="4708" customFormat="false" ht="15" hidden="false" customHeight="false" outlineLevel="0" collapsed="false">
      <c r="A4708" s="3" t="s">
        <v>262</v>
      </c>
      <c r="B4708" s="3" t="s">
        <v>29</v>
      </c>
      <c r="C4708" s="3" t="s">
        <v>8</v>
      </c>
      <c r="D4708" s="3" t="s">
        <v>28</v>
      </c>
      <c r="E4708" s="3" t="n">
        <v>56.33</v>
      </c>
      <c r="F4708" s="3" t="n">
        <v>3249841</v>
      </c>
      <c r="G4708" s="3" t="n">
        <v>1</v>
      </c>
      <c r="H4708" s="3" t="n">
        <v>213093.36</v>
      </c>
    </row>
    <row r="4709" customFormat="false" ht="15" hidden="false" customHeight="false" outlineLevel="0" collapsed="false">
      <c r="A4709" s="3" t="s">
        <v>263</v>
      </c>
      <c r="B4709" s="3" t="s">
        <v>29</v>
      </c>
      <c r="C4709" s="3" t="s">
        <v>8</v>
      </c>
      <c r="D4709" s="3" t="s">
        <v>28</v>
      </c>
      <c r="E4709" s="3" t="n">
        <v>57.33</v>
      </c>
      <c r="F4709" s="3" t="n">
        <v>5616130</v>
      </c>
      <c r="G4709" s="3" t="n">
        <v>2</v>
      </c>
      <c r="H4709" s="3" t="n">
        <v>282062.76</v>
      </c>
    </row>
    <row r="4710" customFormat="false" ht="15" hidden="false" customHeight="false" outlineLevel="0" collapsed="false">
      <c r="A4710" s="3" t="s">
        <v>264</v>
      </c>
      <c r="B4710" s="3" t="s">
        <v>29</v>
      </c>
      <c r="C4710" s="3" t="s">
        <v>8</v>
      </c>
      <c r="D4710" s="3" t="s">
        <v>28</v>
      </c>
      <c r="E4710" s="3" t="n">
        <v>58.97</v>
      </c>
      <c r="F4710" s="3" t="n">
        <v>7678909</v>
      </c>
      <c r="G4710" s="3" t="n">
        <v>4</v>
      </c>
      <c r="H4710" s="3" t="n">
        <v>680564.1</v>
      </c>
    </row>
    <row r="4711" customFormat="false" ht="15" hidden="false" customHeight="false" outlineLevel="0" collapsed="false">
      <c r="A4711" s="3" t="s">
        <v>265</v>
      </c>
      <c r="B4711" s="3" t="s">
        <v>29</v>
      </c>
      <c r="C4711" s="3" t="s">
        <v>8</v>
      </c>
      <c r="D4711" s="3" t="s">
        <v>28</v>
      </c>
      <c r="E4711" s="3" t="n">
        <v>59.82</v>
      </c>
      <c r="F4711" s="3" t="n">
        <v>5178252</v>
      </c>
      <c r="G4711" s="3" t="n">
        <v>2</v>
      </c>
      <c r="H4711" s="3" t="n">
        <v>395160.37</v>
      </c>
    </row>
    <row r="4712" customFormat="false" ht="15" hidden="false" customHeight="false" outlineLevel="0" collapsed="false">
      <c r="A4712" s="3" t="s">
        <v>266</v>
      </c>
      <c r="B4712" s="3" t="s">
        <v>29</v>
      </c>
      <c r="C4712" s="3" t="s">
        <v>8</v>
      </c>
      <c r="D4712" s="3" t="s">
        <v>28</v>
      </c>
      <c r="E4712" s="3" t="n">
        <v>61.7</v>
      </c>
      <c r="F4712" s="3" t="n">
        <v>4086805</v>
      </c>
      <c r="G4712" s="3" t="n">
        <v>0</v>
      </c>
      <c r="H4712" s="3" t="n">
        <v>0</v>
      </c>
    </row>
    <row r="4713" customFormat="false" ht="15" hidden="false" customHeight="false" outlineLevel="0" collapsed="false">
      <c r="A4713" s="3" t="s">
        <v>267</v>
      </c>
      <c r="B4713" s="3" t="s">
        <v>29</v>
      </c>
      <c r="C4713" s="3" t="s">
        <v>8</v>
      </c>
      <c r="D4713" s="3" t="s">
        <v>28</v>
      </c>
      <c r="E4713" s="3" t="n">
        <v>61.72</v>
      </c>
      <c r="F4713" s="3" t="n">
        <v>1357170</v>
      </c>
      <c r="G4713" s="3" t="n">
        <v>2</v>
      </c>
      <c r="H4713" s="3" t="n">
        <v>206535.52</v>
      </c>
    </row>
    <row r="4714" customFormat="false" ht="15" hidden="false" customHeight="false" outlineLevel="0" collapsed="false">
      <c r="A4714" s="3" t="s">
        <v>268</v>
      </c>
      <c r="B4714" s="3" t="s">
        <v>29</v>
      </c>
      <c r="C4714" s="3" t="s">
        <v>8</v>
      </c>
      <c r="D4714" s="3" t="s">
        <v>28</v>
      </c>
      <c r="E4714" s="3" t="n">
        <v>62.08</v>
      </c>
      <c r="F4714" s="3" t="n">
        <v>1221370</v>
      </c>
      <c r="G4714" s="3" t="n">
        <v>3</v>
      </c>
      <c r="H4714" s="3" t="n">
        <v>493498.9</v>
      </c>
    </row>
    <row r="4715" customFormat="false" ht="15" hidden="false" customHeight="false" outlineLevel="0" collapsed="false">
      <c r="A4715" s="3" t="s">
        <v>269</v>
      </c>
      <c r="B4715" s="3" t="s">
        <v>29</v>
      </c>
      <c r="C4715" s="3" t="s">
        <v>8</v>
      </c>
      <c r="D4715" s="3" t="s">
        <v>28</v>
      </c>
      <c r="E4715" s="3" t="n">
        <v>63.68</v>
      </c>
      <c r="F4715" s="3" t="n">
        <v>745225</v>
      </c>
      <c r="G4715" s="3" t="n">
        <v>1</v>
      </c>
      <c r="H4715" s="3" t="n">
        <v>76351.04</v>
      </c>
    </row>
    <row r="4716" customFormat="false" ht="15" hidden="false" customHeight="false" outlineLevel="0" collapsed="false">
      <c r="A4716" s="3" t="s">
        <v>270</v>
      </c>
      <c r="B4716" s="3" t="s">
        <v>29</v>
      </c>
      <c r="C4716" s="3" t="s">
        <v>8</v>
      </c>
      <c r="D4716" s="3" t="s">
        <v>28</v>
      </c>
      <c r="E4716" s="3" t="n">
        <v>64.45</v>
      </c>
      <c r="F4716" s="3" t="n">
        <v>5520684</v>
      </c>
      <c r="G4716" s="3" t="n">
        <v>1</v>
      </c>
      <c r="H4716" s="3" t="n">
        <v>75424.11</v>
      </c>
    </row>
    <row r="4717" customFormat="false" ht="15" hidden="false" customHeight="false" outlineLevel="0" collapsed="false">
      <c r="A4717" s="3" t="s">
        <v>271</v>
      </c>
      <c r="B4717" s="3" t="s">
        <v>29</v>
      </c>
      <c r="C4717" s="3" t="s">
        <v>8</v>
      </c>
      <c r="D4717" s="3" t="s">
        <v>28</v>
      </c>
      <c r="E4717" s="3" t="n">
        <v>65.89</v>
      </c>
      <c r="F4717" s="3" t="n">
        <v>2024810</v>
      </c>
      <c r="G4717" s="3" t="n">
        <v>2</v>
      </c>
      <c r="H4717" s="3" t="n">
        <v>280697.92</v>
      </c>
    </row>
    <row r="4718" customFormat="false" ht="15" hidden="false" customHeight="false" outlineLevel="0" collapsed="false">
      <c r="A4718" s="3" t="s">
        <v>272</v>
      </c>
      <c r="B4718" s="3" t="s">
        <v>29</v>
      </c>
      <c r="C4718" s="3" t="s">
        <v>8</v>
      </c>
      <c r="D4718" s="3" t="s">
        <v>28</v>
      </c>
      <c r="E4718" s="3" t="n">
        <v>63.74</v>
      </c>
      <c r="F4718" s="3" t="n">
        <v>3186174</v>
      </c>
      <c r="G4718" s="3" t="n">
        <v>4</v>
      </c>
      <c r="H4718" s="3" t="n">
        <v>507065.91</v>
      </c>
    </row>
    <row r="4719" customFormat="false" ht="15" hidden="false" customHeight="false" outlineLevel="0" collapsed="false">
      <c r="A4719" s="3" t="s">
        <v>273</v>
      </c>
      <c r="B4719" s="3" t="s">
        <v>29</v>
      </c>
      <c r="C4719" s="3" t="s">
        <v>8</v>
      </c>
      <c r="D4719" s="3" t="s">
        <v>28</v>
      </c>
      <c r="E4719" s="3" t="n">
        <v>64.98</v>
      </c>
      <c r="F4719" s="3" t="n">
        <v>1184672</v>
      </c>
      <c r="G4719" s="3" t="n">
        <v>4</v>
      </c>
      <c r="H4719" s="3" t="n">
        <v>406324.4</v>
      </c>
    </row>
    <row r="4720" customFormat="false" ht="15" hidden="false" customHeight="false" outlineLevel="0" collapsed="false">
      <c r="A4720" s="3" t="s">
        <v>274</v>
      </c>
      <c r="B4720" s="3" t="s">
        <v>29</v>
      </c>
      <c r="C4720" s="3" t="s">
        <v>8</v>
      </c>
      <c r="D4720" s="3" t="s">
        <v>28</v>
      </c>
      <c r="E4720" s="3" t="n">
        <v>64.01</v>
      </c>
      <c r="F4720" s="3" t="n">
        <v>4290179</v>
      </c>
      <c r="G4720" s="3" t="n">
        <v>1</v>
      </c>
      <c r="H4720" s="3" t="n">
        <v>275706.08</v>
      </c>
    </row>
    <row r="4721" customFormat="false" ht="15" hidden="false" customHeight="false" outlineLevel="0" collapsed="false">
      <c r="A4721" s="3" t="s">
        <v>275</v>
      </c>
      <c r="B4721" s="3" t="s">
        <v>29</v>
      </c>
      <c r="C4721" s="3" t="s">
        <v>8</v>
      </c>
      <c r="D4721" s="3" t="s">
        <v>28</v>
      </c>
      <c r="E4721" s="3" t="n">
        <v>62.62</v>
      </c>
      <c r="F4721" s="3" t="n">
        <v>1668247</v>
      </c>
      <c r="G4721" s="3" t="n">
        <v>2</v>
      </c>
      <c r="H4721" s="3" t="n">
        <v>468757.73</v>
      </c>
    </row>
    <row r="4722" customFormat="false" ht="15" hidden="false" customHeight="false" outlineLevel="0" collapsed="false">
      <c r="A4722" s="3" t="s">
        <v>276</v>
      </c>
      <c r="B4722" s="3" t="s">
        <v>29</v>
      </c>
      <c r="C4722" s="3" t="s">
        <v>8</v>
      </c>
      <c r="D4722" s="3" t="s">
        <v>28</v>
      </c>
      <c r="E4722" s="3" t="n">
        <v>63.46</v>
      </c>
      <c r="F4722" s="3" t="n">
        <v>4211413</v>
      </c>
      <c r="G4722" s="3" t="n">
        <v>2</v>
      </c>
      <c r="H4722" s="3" t="n">
        <v>560192.73</v>
      </c>
    </row>
    <row r="4723" customFormat="false" ht="15" hidden="false" customHeight="false" outlineLevel="0" collapsed="false">
      <c r="A4723" s="3" t="s">
        <v>277</v>
      </c>
      <c r="B4723" s="3" t="s">
        <v>29</v>
      </c>
      <c r="C4723" s="3" t="s">
        <v>8</v>
      </c>
      <c r="D4723" s="3" t="s">
        <v>28</v>
      </c>
      <c r="E4723" s="3" t="n">
        <v>64.55</v>
      </c>
      <c r="F4723" s="3" t="n">
        <v>2827834</v>
      </c>
      <c r="G4723" s="3" t="n">
        <v>2</v>
      </c>
      <c r="H4723" s="3" t="n">
        <v>440842.86</v>
      </c>
    </row>
    <row r="4724" customFormat="false" ht="15" hidden="false" customHeight="false" outlineLevel="0" collapsed="false">
      <c r="A4724" s="3" t="s">
        <v>278</v>
      </c>
      <c r="B4724" s="3" t="s">
        <v>29</v>
      </c>
      <c r="C4724" s="3" t="s">
        <v>8</v>
      </c>
      <c r="D4724" s="3" t="s">
        <v>28</v>
      </c>
      <c r="E4724" s="3" t="n">
        <v>65.86</v>
      </c>
      <c r="F4724" s="3" t="n">
        <v>7262312</v>
      </c>
      <c r="G4724" s="3" t="n">
        <v>0</v>
      </c>
      <c r="H4724" s="3" t="n">
        <v>0</v>
      </c>
    </row>
    <row r="4725" customFormat="false" ht="15" hidden="false" customHeight="false" outlineLevel="0" collapsed="false">
      <c r="A4725" s="3" t="s">
        <v>279</v>
      </c>
      <c r="B4725" s="3" t="s">
        <v>29</v>
      </c>
      <c r="C4725" s="3" t="s">
        <v>8</v>
      </c>
      <c r="D4725" s="3" t="s">
        <v>28</v>
      </c>
      <c r="E4725" s="3" t="n">
        <v>67.25</v>
      </c>
      <c r="F4725" s="3" t="n">
        <v>5669045</v>
      </c>
      <c r="G4725" s="3" t="n">
        <v>4</v>
      </c>
      <c r="H4725" s="3" t="n">
        <v>240615.64</v>
      </c>
    </row>
    <row r="4726" customFormat="false" ht="15" hidden="false" customHeight="false" outlineLevel="0" collapsed="false">
      <c r="A4726" s="3" t="s">
        <v>280</v>
      </c>
      <c r="B4726" s="3" t="s">
        <v>29</v>
      </c>
      <c r="C4726" s="3" t="s">
        <v>8</v>
      </c>
      <c r="D4726" s="3" t="s">
        <v>28</v>
      </c>
      <c r="E4726" s="3" t="n">
        <v>67.16</v>
      </c>
      <c r="F4726" s="3" t="n">
        <v>3433422</v>
      </c>
      <c r="G4726" s="3" t="n">
        <v>3</v>
      </c>
      <c r="H4726" s="3" t="n">
        <v>440540.74</v>
      </c>
    </row>
    <row r="4727" customFormat="false" ht="15" hidden="false" customHeight="false" outlineLevel="0" collapsed="false">
      <c r="A4727" s="3" t="s">
        <v>281</v>
      </c>
      <c r="B4727" s="3" t="s">
        <v>29</v>
      </c>
      <c r="C4727" s="3" t="s">
        <v>8</v>
      </c>
      <c r="D4727" s="3" t="s">
        <v>28</v>
      </c>
      <c r="E4727" s="3" t="n">
        <v>68.15</v>
      </c>
      <c r="F4727" s="3" t="n">
        <v>4919212</v>
      </c>
      <c r="G4727" s="3" t="n">
        <v>1</v>
      </c>
      <c r="H4727" s="3" t="n">
        <v>212133.6</v>
      </c>
    </row>
    <row r="4728" customFormat="false" ht="15" hidden="false" customHeight="false" outlineLevel="0" collapsed="false">
      <c r="A4728" s="3" t="s">
        <v>282</v>
      </c>
      <c r="B4728" s="3" t="s">
        <v>29</v>
      </c>
      <c r="C4728" s="3" t="s">
        <v>8</v>
      </c>
      <c r="D4728" s="3" t="s">
        <v>28</v>
      </c>
      <c r="E4728" s="3" t="n">
        <v>68.48</v>
      </c>
      <c r="F4728" s="3" t="n">
        <v>1574306</v>
      </c>
      <c r="G4728" s="3" t="n">
        <v>2</v>
      </c>
      <c r="H4728" s="3" t="n">
        <v>356791.66</v>
      </c>
    </row>
    <row r="4729" customFormat="false" ht="15" hidden="false" customHeight="false" outlineLevel="0" collapsed="false">
      <c r="A4729" s="3" t="s">
        <v>283</v>
      </c>
      <c r="B4729" s="3" t="s">
        <v>29</v>
      </c>
      <c r="C4729" s="3" t="s">
        <v>8</v>
      </c>
      <c r="D4729" s="3" t="s">
        <v>28</v>
      </c>
      <c r="E4729" s="3" t="n">
        <v>69.38</v>
      </c>
      <c r="F4729" s="3" t="n">
        <v>5720554</v>
      </c>
      <c r="G4729" s="3" t="n">
        <v>1</v>
      </c>
      <c r="H4729" s="3" t="n">
        <v>271323.96</v>
      </c>
    </row>
    <row r="4730" customFormat="false" ht="15" hidden="false" customHeight="false" outlineLevel="0" collapsed="false">
      <c r="A4730" s="3" t="s">
        <v>284</v>
      </c>
      <c r="B4730" s="3" t="s">
        <v>29</v>
      </c>
      <c r="C4730" s="3" t="s">
        <v>8</v>
      </c>
      <c r="D4730" s="3" t="s">
        <v>28</v>
      </c>
      <c r="E4730" s="3" t="n">
        <v>68.51</v>
      </c>
      <c r="F4730" s="3" t="n">
        <v>6837618</v>
      </c>
      <c r="G4730" s="3" t="n">
        <v>1</v>
      </c>
      <c r="H4730" s="3" t="n">
        <v>339633.53</v>
      </c>
    </row>
    <row r="4731" customFormat="false" ht="15" hidden="false" customHeight="false" outlineLevel="0" collapsed="false">
      <c r="A4731" s="3" t="s">
        <v>285</v>
      </c>
      <c r="B4731" s="3" t="s">
        <v>29</v>
      </c>
      <c r="C4731" s="3" t="s">
        <v>8</v>
      </c>
      <c r="D4731" s="3" t="s">
        <v>28</v>
      </c>
      <c r="E4731" s="3" t="n">
        <v>69.54</v>
      </c>
      <c r="F4731" s="3" t="n">
        <v>596476</v>
      </c>
      <c r="G4731" s="3" t="n">
        <v>1</v>
      </c>
      <c r="H4731" s="3" t="n">
        <v>216541.92</v>
      </c>
    </row>
    <row r="4732" customFormat="false" ht="15" hidden="false" customHeight="false" outlineLevel="0" collapsed="false">
      <c r="A4732" s="3" t="s">
        <v>286</v>
      </c>
      <c r="B4732" s="3" t="s">
        <v>29</v>
      </c>
      <c r="C4732" s="3" t="s">
        <v>8</v>
      </c>
      <c r="D4732" s="3" t="s">
        <v>28</v>
      </c>
      <c r="E4732" s="3" t="n">
        <v>68.89</v>
      </c>
      <c r="F4732" s="3" t="n">
        <v>893114</v>
      </c>
      <c r="G4732" s="3" t="n">
        <v>2</v>
      </c>
      <c r="H4732" s="3" t="n">
        <v>470042.98</v>
      </c>
    </row>
    <row r="4733" customFormat="false" ht="15" hidden="false" customHeight="false" outlineLevel="0" collapsed="false">
      <c r="A4733" s="3" t="s">
        <v>287</v>
      </c>
      <c r="B4733" s="3" t="s">
        <v>29</v>
      </c>
      <c r="C4733" s="3" t="s">
        <v>8</v>
      </c>
      <c r="D4733" s="3" t="s">
        <v>28</v>
      </c>
      <c r="E4733" s="3" t="n">
        <v>69.61</v>
      </c>
      <c r="F4733" s="3" t="n">
        <v>526636</v>
      </c>
      <c r="G4733" s="3" t="n">
        <v>2</v>
      </c>
      <c r="H4733" s="3" t="n">
        <v>411141.04</v>
      </c>
    </row>
    <row r="4734" customFormat="false" ht="15" hidden="false" customHeight="false" outlineLevel="0" collapsed="false">
      <c r="A4734" s="3" t="s">
        <v>288</v>
      </c>
      <c r="B4734" s="3" t="s">
        <v>29</v>
      </c>
      <c r="C4734" s="3" t="s">
        <v>8</v>
      </c>
      <c r="D4734" s="3" t="s">
        <v>28</v>
      </c>
      <c r="E4734" s="3" t="n">
        <v>68.11</v>
      </c>
      <c r="F4734" s="3" t="n">
        <v>836411</v>
      </c>
      <c r="G4734" s="3" t="n">
        <v>2</v>
      </c>
      <c r="H4734" s="3" t="n">
        <v>162354.28</v>
      </c>
    </row>
    <row r="4735" customFormat="false" ht="15" hidden="false" customHeight="false" outlineLevel="0" collapsed="false">
      <c r="A4735" s="3" t="s">
        <v>289</v>
      </c>
      <c r="B4735" s="3" t="s">
        <v>29</v>
      </c>
      <c r="C4735" s="3" t="s">
        <v>8</v>
      </c>
      <c r="D4735" s="3" t="s">
        <v>28</v>
      </c>
      <c r="E4735" s="3" t="n">
        <v>64.69</v>
      </c>
      <c r="F4735" s="3" t="n">
        <v>3013271</v>
      </c>
      <c r="G4735" s="3" t="n">
        <v>2</v>
      </c>
      <c r="H4735" s="3" t="n">
        <v>575409.46</v>
      </c>
    </row>
    <row r="4736" customFormat="false" ht="15" hidden="false" customHeight="false" outlineLevel="0" collapsed="false">
      <c r="A4736" s="3" t="s">
        <v>290</v>
      </c>
      <c r="B4736" s="3" t="s">
        <v>29</v>
      </c>
      <c r="C4736" s="3" t="s">
        <v>8</v>
      </c>
      <c r="D4736" s="3" t="s">
        <v>28</v>
      </c>
      <c r="E4736" s="3" t="n">
        <v>64.14</v>
      </c>
      <c r="F4736" s="3" t="n">
        <v>5622071</v>
      </c>
      <c r="G4736" s="3" t="n">
        <v>3</v>
      </c>
      <c r="H4736" s="3" t="n">
        <v>143034</v>
      </c>
    </row>
    <row r="4737" customFormat="false" ht="15" hidden="false" customHeight="false" outlineLevel="0" collapsed="false">
      <c r="A4737" s="3" t="s">
        <v>291</v>
      </c>
      <c r="B4737" s="3" t="s">
        <v>29</v>
      </c>
      <c r="C4737" s="3" t="s">
        <v>8</v>
      </c>
      <c r="D4737" s="3" t="s">
        <v>28</v>
      </c>
      <c r="E4737" s="3" t="n">
        <v>63.55</v>
      </c>
      <c r="F4737" s="3" t="n">
        <v>3628692</v>
      </c>
      <c r="G4737" s="3" t="n">
        <v>1</v>
      </c>
      <c r="H4737" s="3" t="n">
        <v>180135.9</v>
      </c>
    </row>
    <row r="4738" customFormat="false" ht="15" hidden="false" customHeight="false" outlineLevel="0" collapsed="false">
      <c r="A4738" s="3" t="s">
        <v>292</v>
      </c>
      <c r="B4738" s="3" t="s">
        <v>29</v>
      </c>
      <c r="C4738" s="3" t="s">
        <v>8</v>
      </c>
      <c r="D4738" s="3" t="s">
        <v>28</v>
      </c>
      <c r="E4738" s="3" t="n">
        <v>62.99</v>
      </c>
      <c r="F4738" s="3" t="n">
        <v>4503421</v>
      </c>
      <c r="G4738" s="3" t="n">
        <v>1</v>
      </c>
      <c r="H4738" s="3" t="n">
        <v>35107.71</v>
      </c>
    </row>
    <row r="4739" customFormat="false" ht="15" hidden="false" customHeight="false" outlineLevel="0" collapsed="false">
      <c r="A4739" s="3" t="s">
        <v>293</v>
      </c>
      <c r="B4739" s="3" t="s">
        <v>29</v>
      </c>
      <c r="C4739" s="3" t="s">
        <v>8</v>
      </c>
      <c r="D4739" s="3" t="s">
        <v>28</v>
      </c>
      <c r="E4739" s="3" t="n">
        <v>62.15</v>
      </c>
      <c r="F4739" s="3" t="n">
        <v>5263920</v>
      </c>
      <c r="G4739" s="3" t="n">
        <v>1</v>
      </c>
      <c r="H4739" s="3" t="n">
        <v>272853.91</v>
      </c>
    </row>
    <row r="4740" customFormat="false" ht="15" hidden="false" customHeight="false" outlineLevel="0" collapsed="false">
      <c r="A4740" s="3" t="s">
        <v>294</v>
      </c>
      <c r="B4740" s="3" t="s">
        <v>29</v>
      </c>
      <c r="C4740" s="3" t="s">
        <v>8</v>
      </c>
      <c r="D4740" s="3" t="s">
        <v>28</v>
      </c>
      <c r="E4740" s="3" t="n">
        <v>61.11</v>
      </c>
      <c r="F4740" s="3" t="n">
        <v>6207741</v>
      </c>
      <c r="G4740" s="3" t="n">
        <v>0</v>
      </c>
      <c r="H4740" s="3" t="n">
        <v>0</v>
      </c>
    </row>
    <row r="4741" customFormat="false" ht="15" hidden="false" customHeight="false" outlineLevel="0" collapsed="false">
      <c r="A4741" s="3" t="s">
        <v>295</v>
      </c>
      <c r="B4741" s="3" t="s">
        <v>29</v>
      </c>
      <c r="C4741" s="3" t="s">
        <v>8</v>
      </c>
      <c r="D4741" s="3" t="s">
        <v>28</v>
      </c>
      <c r="E4741" s="3" t="n">
        <v>60.72</v>
      </c>
      <c r="F4741" s="3" t="n">
        <v>528094</v>
      </c>
      <c r="G4741" s="3" t="n">
        <v>0</v>
      </c>
      <c r="H4741" s="3" t="n">
        <v>0</v>
      </c>
    </row>
    <row r="4742" customFormat="false" ht="15" hidden="false" customHeight="false" outlineLevel="0" collapsed="false">
      <c r="A4742" s="3" t="s">
        <v>296</v>
      </c>
      <c r="B4742" s="3" t="s">
        <v>29</v>
      </c>
      <c r="C4742" s="3" t="s">
        <v>8</v>
      </c>
      <c r="D4742" s="3" t="s">
        <v>28</v>
      </c>
      <c r="E4742" s="3" t="n">
        <v>61.87</v>
      </c>
      <c r="F4742" s="3" t="n">
        <v>6711565</v>
      </c>
      <c r="G4742" s="3" t="n">
        <v>1</v>
      </c>
      <c r="H4742" s="3" t="n">
        <v>158136.49</v>
      </c>
    </row>
    <row r="4743" customFormat="false" ht="15" hidden="false" customHeight="false" outlineLevel="0" collapsed="false">
      <c r="A4743" s="3" t="s">
        <v>297</v>
      </c>
      <c r="B4743" s="3" t="s">
        <v>29</v>
      </c>
      <c r="C4743" s="3" t="s">
        <v>8</v>
      </c>
      <c r="D4743" s="3" t="s">
        <v>28</v>
      </c>
      <c r="E4743" s="3" t="n">
        <v>62.18</v>
      </c>
      <c r="F4743" s="3" t="n">
        <v>6348161</v>
      </c>
      <c r="G4743" s="3" t="n">
        <v>1</v>
      </c>
      <c r="H4743" s="3" t="n">
        <v>138815.85</v>
      </c>
    </row>
    <row r="4744" customFormat="false" ht="15" hidden="false" customHeight="false" outlineLevel="0" collapsed="false">
      <c r="A4744" s="3" t="s">
        <v>298</v>
      </c>
      <c r="B4744" s="3" t="s">
        <v>29</v>
      </c>
      <c r="C4744" s="3" t="s">
        <v>8</v>
      </c>
      <c r="D4744" s="3" t="s">
        <v>28</v>
      </c>
      <c r="E4744" s="3" t="n">
        <v>62.19</v>
      </c>
      <c r="F4744" s="3" t="n">
        <v>7474014</v>
      </c>
      <c r="G4744" s="3" t="n">
        <v>1</v>
      </c>
      <c r="H4744" s="3" t="n">
        <v>294131.64</v>
      </c>
    </row>
    <row r="4745" customFormat="false" ht="15" hidden="false" customHeight="false" outlineLevel="0" collapsed="false">
      <c r="A4745" s="3" t="s">
        <v>299</v>
      </c>
      <c r="B4745" s="3" t="s">
        <v>29</v>
      </c>
      <c r="C4745" s="3" t="s">
        <v>8</v>
      </c>
      <c r="D4745" s="3" t="s">
        <v>28</v>
      </c>
      <c r="E4745" s="3" t="n">
        <v>60.97</v>
      </c>
      <c r="F4745" s="3" t="n">
        <v>7905765</v>
      </c>
      <c r="G4745" s="3" t="n">
        <v>0</v>
      </c>
      <c r="H4745" s="3" t="n">
        <v>0</v>
      </c>
    </row>
    <row r="4746" customFormat="false" ht="15" hidden="false" customHeight="false" outlineLevel="0" collapsed="false">
      <c r="A4746" s="3" t="s">
        <v>300</v>
      </c>
      <c r="B4746" s="3" t="s">
        <v>29</v>
      </c>
      <c r="C4746" s="3" t="s">
        <v>8</v>
      </c>
      <c r="D4746" s="3" t="s">
        <v>28</v>
      </c>
      <c r="E4746" s="3" t="n">
        <v>60.04</v>
      </c>
      <c r="F4746" s="3" t="n">
        <v>2245853</v>
      </c>
      <c r="G4746" s="3" t="n">
        <v>1</v>
      </c>
      <c r="H4746" s="3" t="n">
        <v>109993.28</v>
      </c>
    </row>
    <row r="4747" customFormat="false" ht="15" hidden="false" customHeight="false" outlineLevel="0" collapsed="false">
      <c r="A4747" s="3" t="s">
        <v>301</v>
      </c>
      <c r="B4747" s="3" t="s">
        <v>29</v>
      </c>
      <c r="C4747" s="3" t="s">
        <v>8</v>
      </c>
      <c r="D4747" s="3" t="s">
        <v>28</v>
      </c>
      <c r="E4747" s="3" t="n">
        <v>61.81</v>
      </c>
      <c r="F4747" s="3" t="n">
        <v>3541520</v>
      </c>
      <c r="G4747" s="3" t="n">
        <v>2</v>
      </c>
      <c r="H4747" s="3" t="n">
        <v>366703.56</v>
      </c>
    </row>
    <row r="4748" customFormat="false" ht="15" hidden="false" customHeight="false" outlineLevel="0" collapsed="false">
      <c r="A4748" s="3" t="s">
        <v>302</v>
      </c>
      <c r="B4748" s="3" t="s">
        <v>29</v>
      </c>
      <c r="C4748" s="3" t="s">
        <v>8</v>
      </c>
      <c r="D4748" s="3" t="s">
        <v>28</v>
      </c>
      <c r="E4748" s="3" t="n">
        <v>61.8</v>
      </c>
      <c r="F4748" s="3" t="n">
        <v>4318153</v>
      </c>
      <c r="G4748" s="3" t="n">
        <v>3</v>
      </c>
      <c r="H4748" s="3" t="n">
        <v>564303.79</v>
      </c>
    </row>
    <row r="4749" customFormat="false" ht="15" hidden="false" customHeight="false" outlineLevel="0" collapsed="false">
      <c r="A4749" s="3" t="s">
        <v>303</v>
      </c>
      <c r="B4749" s="3" t="s">
        <v>29</v>
      </c>
      <c r="C4749" s="3" t="s">
        <v>8</v>
      </c>
      <c r="D4749" s="3" t="s">
        <v>28</v>
      </c>
      <c r="E4749" s="3" t="n">
        <v>59.58</v>
      </c>
      <c r="F4749" s="3" t="n">
        <v>2125579</v>
      </c>
      <c r="G4749" s="3" t="n">
        <v>1</v>
      </c>
      <c r="H4749" s="3" t="n">
        <v>68545.85</v>
      </c>
    </row>
    <row r="4750" customFormat="false" ht="15" hidden="false" customHeight="false" outlineLevel="0" collapsed="false">
      <c r="A4750" s="3" t="s">
        <v>304</v>
      </c>
      <c r="B4750" s="3" t="s">
        <v>29</v>
      </c>
      <c r="C4750" s="3" t="s">
        <v>8</v>
      </c>
      <c r="D4750" s="3" t="s">
        <v>28</v>
      </c>
      <c r="E4750" s="3" t="n">
        <v>59.88</v>
      </c>
      <c r="F4750" s="3" t="n">
        <v>5486010</v>
      </c>
      <c r="G4750" s="3" t="n">
        <v>1</v>
      </c>
      <c r="H4750" s="3" t="n">
        <v>182151.9</v>
      </c>
    </row>
    <row r="4751" customFormat="false" ht="15" hidden="false" customHeight="false" outlineLevel="0" collapsed="false">
      <c r="A4751" s="3" t="s">
        <v>305</v>
      </c>
      <c r="B4751" s="3" t="s">
        <v>29</v>
      </c>
      <c r="C4751" s="3" t="s">
        <v>8</v>
      </c>
      <c r="D4751" s="3" t="s">
        <v>28</v>
      </c>
      <c r="E4751" s="3" t="n">
        <v>59.6</v>
      </c>
      <c r="F4751" s="3" t="n">
        <v>1710987</v>
      </c>
      <c r="G4751" s="3" t="n">
        <v>2</v>
      </c>
      <c r="H4751" s="3" t="n">
        <v>304150.14</v>
      </c>
    </row>
    <row r="4752" customFormat="false" ht="15" hidden="false" customHeight="false" outlineLevel="0" collapsed="false">
      <c r="A4752" s="3" t="s">
        <v>306</v>
      </c>
      <c r="B4752" s="3" t="s">
        <v>29</v>
      </c>
      <c r="C4752" s="3" t="s">
        <v>8</v>
      </c>
      <c r="D4752" s="3" t="s">
        <v>28</v>
      </c>
      <c r="E4752" s="3" t="n">
        <v>59.97</v>
      </c>
      <c r="F4752" s="3" t="n">
        <v>3688356</v>
      </c>
      <c r="G4752" s="3" t="n">
        <v>4</v>
      </c>
      <c r="H4752" s="3" t="n">
        <v>747126.79</v>
      </c>
    </row>
    <row r="4753" customFormat="false" ht="15" hidden="false" customHeight="false" outlineLevel="0" collapsed="false">
      <c r="A4753" s="3" t="s">
        <v>307</v>
      </c>
      <c r="B4753" s="3" t="s">
        <v>29</v>
      </c>
      <c r="C4753" s="3" t="s">
        <v>8</v>
      </c>
      <c r="D4753" s="3" t="s">
        <v>28</v>
      </c>
      <c r="E4753" s="3" t="n">
        <v>58.79</v>
      </c>
      <c r="F4753" s="3" t="n">
        <v>1960371</v>
      </c>
      <c r="G4753" s="3" t="n">
        <v>3</v>
      </c>
      <c r="H4753" s="3" t="n">
        <v>301430.24</v>
      </c>
    </row>
    <row r="4754" customFormat="false" ht="15" hidden="false" customHeight="false" outlineLevel="0" collapsed="false">
      <c r="A4754" s="3" t="s">
        <v>308</v>
      </c>
      <c r="B4754" s="3" t="s">
        <v>29</v>
      </c>
      <c r="C4754" s="3" t="s">
        <v>8</v>
      </c>
      <c r="D4754" s="3" t="s">
        <v>28</v>
      </c>
      <c r="E4754" s="3" t="n">
        <v>59.3</v>
      </c>
      <c r="F4754" s="3" t="n">
        <v>6627671</v>
      </c>
      <c r="G4754" s="3" t="n">
        <v>3</v>
      </c>
      <c r="H4754" s="3" t="n">
        <v>413390.91</v>
      </c>
    </row>
    <row r="4755" customFormat="false" ht="15" hidden="false" customHeight="false" outlineLevel="0" collapsed="false">
      <c r="A4755" s="3" t="s">
        <v>309</v>
      </c>
      <c r="B4755" s="3" t="s">
        <v>29</v>
      </c>
      <c r="C4755" s="3" t="s">
        <v>8</v>
      </c>
      <c r="D4755" s="3" t="s">
        <v>28</v>
      </c>
      <c r="E4755" s="3" t="n">
        <v>59.96</v>
      </c>
      <c r="F4755" s="3" t="n">
        <v>7755919</v>
      </c>
      <c r="G4755" s="3" t="n">
        <v>1</v>
      </c>
      <c r="H4755" s="3" t="n">
        <v>199526.9</v>
      </c>
    </row>
    <row r="4756" customFormat="false" ht="15" hidden="false" customHeight="false" outlineLevel="0" collapsed="false">
      <c r="A4756" s="3" t="s">
        <v>310</v>
      </c>
      <c r="B4756" s="3" t="s">
        <v>29</v>
      </c>
      <c r="C4756" s="3" t="s">
        <v>8</v>
      </c>
      <c r="D4756" s="3" t="s">
        <v>28</v>
      </c>
      <c r="E4756" s="3" t="n">
        <v>61.16</v>
      </c>
      <c r="F4756" s="3" t="n">
        <v>6563176</v>
      </c>
      <c r="G4756" s="3" t="n">
        <v>1</v>
      </c>
      <c r="H4756" s="3" t="n">
        <v>137506.25</v>
      </c>
    </row>
    <row r="4757" customFormat="false" ht="15" hidden="false" customHeight="false" outlineLevel="0" collapsed="false">
      <c r="A4757" s="3" t="s">
        <v>311</v>
      </c>
      <c r="B4757" s="3" t="s">
        <v>29</v>
      </c>
      <c r="C4757" s="3" t="s">
        <v>8</v>
      </c>
      <c r="D4757" s="3" t="s">
        <v>28</v>
      </c>
      <c r="E4757" s="3" t="n">
        <v>60.69</v>
      </c>
      <c r="F4757" s="3" t="n">
        <v>1642204</v>
      </c>
      <c r="G4757" s="3" t="n">
        <v>3</v>
      </c>
      <c r="H4757" s="3" t="n">
        <v>502683.56</v>
      </c>
    </row>
    <row r="4758" customFormat="false" ht="15" hidden="false" customHeight="false" outlineLevel="0" collapsed="false">
      <c r="A4758" s="3" t="s">
        <v>312</v>
      </c>
      <c r="B4758" s="3" t="s">
        <v>29</v>
      </c>
      <c r="C4758" s="3" t="s">
        <v>8</v>
      </c>
      <c r="D4758" s="3" t="s">
        <v>28</v>
      </c>
      <c r="E4758" s="3" t="n">
        <v>60.5</v>
      </c>
      <c r="F4758" s="3" t="n">
        <v>2722893</v>
      </c>
      <c r="G4758" s="3" t="n">
        <v>3</v>
      </c>
      <c r="H4758" s="3" t="n">
        <v>333210.2</v>
      </c>
    </row>
    <row r="4759" customFormat="false" ht="15" hidden="false" customHeight="false" outlineLevel="0" collapsed="false">
      <c r="A4759" s="3" t="s">
        <v>313</v>
      </c>
      <c r="B4759" s="3" t="s">
        <v>29</v>
      </c>
      <c r="C4759" s="3" t="s">
        <v>8</v>
      </c>
      <c r="D4759" s="3" t="s">
        <v>28</v>
      </c>
      <c r="E4759" s="3" t="n">
        <v>59.83</v>
      </c>
      <c r="F4759" s="3" t="n">
        <v>2878158</v>
      </c>
      <c r="G4759" s="3" t="n">
        <v>1</v>
      </c>
      <c r="H4759" s="3" t="n">
        <v>37910.37</v>
      </c>
    </row>
    <row r="4760" customFormat="false" ht="15" hidden="false" customHeight="false" outlineLevel="0" collapsed="false">
      <c r="A4760" s="3" t="s">
        <v>314</v>
      </c>
      <c r="B4760" s="3" t="s">
        <v>29</v>
      </c>
      <c r="C4760" s="3" t="s">
        <v>8</v>
      </c>
      <c r="D4760" s="3" t="s">
        <v>28</v>
      </c>
      <c r="E4760" s="3" t="n">
        <v>59.63</v>
      </c>
      <c r="F4760" s="3" t="n">
        <v>2681816</v>
      </c>
      <c r="G4760" s="3" t="n">
        <v>4</v>
      </c>
      <c r="H4760" s="3" t="n">
        <v>426019.53</v>
      </c>
    </row>
    <row r="4761" customFormat="false" ht="15" hidden="false" customHeight="false" outlineLevel="0" collapsed="false">
      <c r="A4761" s="3" t="s">
        <v>315</v>
      </c>
      <c r="B4761" s="3" t="s">
        <v>29</v>
      </c>
      <c r="C4761" s="3" t="s">
        <v>8</v>
      </c>
      <c r="D4761" s="3" t="s">
        <v>28</v>
      </c>
      <c r="E4761" s="3" t="n">
        <v>59.72</v>
      </c>
      <c r="F4761" s="3" t="n">
        <v>4870342</v>
      </c>
      <c r="G4761" s="3" t="n">
        <v>1</v>
      </c>
      <c r="H4761" s="3" t="n">
        <v>161986.88</v>
      </c>
    </row>
    <row r="4762" customFormat="false" ht="15" hidden="false" customHeight="false" outlineLevel="0" collapsed="false">
      <c r="A4762" s="3" t="s">
        <v>316</v>
      </c>
      <c r="B4762" s="3" t="s">
        <v>29</v>
      </c>
      <c r="C4762" s="3" t="s">
        <v>8</v>
      </c>
      <c r="D4762" s="3" t="s">
        <v>28</v>
      </c>
      <c r="E4762" s="3" t="n">
        <v>59.21</v>
      </c>
      <c r="F4762" s="3" t="n">
        <v>7679496</v>
      </c>
      <c r="G4762" s="3" t="n">
        <v>2</v>
      </c>
      <c r="H4762" s="3" t="n">
        <v>178458.88</v>
      </c>
    </row>
    <row r="4763" customFormat="false" ht="15" hidden="false" customHeight="false" outlineLevel="0" collapsed="false">
      <c r="A4763" s="3" t="s">
        <v>317</v>
      </c>
      <c r="B4763" s="3" t="s">
        <v>29</v>
      </c>
      <c r="C4763" s="3" t="s">
        <v>8</v>
      </c>
      <c r="D4763" s="3" t="s">
        <v>28</v>
      </c>
      <c r="E4763" s="3" t="n">
        <v>60.62</v>
      </c>
      <c r="F4763" s="3" t="n">
        <v>1102091</v>
      </c>
      <c r="G4763" s="3" t="n">
        <v>4</v>
      </c>
      <c r="H4763" s="3" t="n">
        <v>493031.02</v>
      </c>
    </row>
    <row r="4764" customFormat="false" ht="15" hidden="false" customHeight="false" outlineLevel="0" collapsed="false">
      <c r="A4764" s="3" t="s">
        <v>318</v>
      </c>
      <c r="B4764" s="3" t="s">
        <v>29</v>
      </c>
      <c r="C4764" s="3" t="s">
        <v>8</v>
      </c>
      <c r="D4764" s="3" t="s">
        <v>28</v>
      </c>
      <c r="E4764" s="3" t="n">
        <v>58.96</v>
      </c>
      <c r="F4764" s="3" t="n">
        <v>795333</v>
      </c>
      <c r="G4764" s="3" t="n">
        <v>1</v>
      </c>
      <c r="H4764" s="3" t="n">
        <v>145198.08</v>
      </c>
    </row>
    <row r="4765" customFormat="false" ht="15" hidden="false" customHeight="false" outlineLevel="0" collapsed="false">
      <c r="A4765" s="3" t="s">
        <v>319</v>
      </c>
      <c r="B4765" s="3" t="s">
        <v>29</v>
      </c>
      <c r="C4765" s="3" t="s">
        <v>8</v>
      </c>
      <c r="D4765" s="3" t="s">
        <v>28</v>
      </c>
      <c r="E4765" s="3" t="n">
        <v>59.67</v>
      </c>
      <c r="F4765" s="3" t="n">
        <v>2523272</v>
      </c>
      <c r="G4765" s="3" t="n">
        <v>1</v>
      </c>
      <c r="H4765" s="3" t="n">
        <v>271523.55</v>
      </c>
    </row>
    <row r="4766" customFormat="false" ht="15" hidden="false" customHeight="false" outlineLevel="0" collapsed="false">
      <c r="A4766" s="3" t="s">
        <v>320</v>
      </c>
      <c r="B4766" s="3" t="s">
        <v>29</v>
      </c>
      <c r="C4766" s="3" t="s">
        <v>8</v>
      </c>
      <c r="D4766" s="3" t="s">
        <v>28</v>
      </c>
      <c r="E4766" s="3" t="n">
        <v>58.95</v>
      </c>
      <c r="F4766" s="3" t="n">
        <v>4708836</v>
      </c>
      <c r="G4766" s="3" t="n">
        <v>4</v>
      </c>
      <c r="H4766" s="3" t="n">
        <v>747794.42</v>
      </c>
    </row>
    <row r="4767" customFormat="false" ht="15" hidden="false" customHeight="false" outlineLevel="0" collapsed="false">
      <c r="A4767" s="3" t="s">
        <v>321</v>
      </c>
      <c r="B4767" s="3" t="s">
        <v>29</v>
      </c>
      <c r="C4767" s="3" t="s">
        <v>8</v>
      </c>
      <c r="D4767" s="3" t="s">
        <v>28</v>
      </c>
      <c r="E4767" s="3" t="n">
        <v>59.71</v>
      </c>
      <c r="F4767" s="3" t="n">
        <v>624952</v>
      </c>
      <c r="G4767" s="3" t="n">
        <v>4</v>
      </c>
      <c r="H4767" s="3" t="n">
        <v>375843.46</v>
      </c>
    </row>
    <row r="4768" customFormat="false" ht="15" hidden="false" customHeight="false" outlineLevel="0" collapsed="false">
      <c r="A4768" s="3" t="s">
        <v>322</v>
      </c>
      <c r="B4768" s="3" t="s">
        <v>29</v>
      </c>
      <c r="C4768" s="3" t="s">
        <v>8</v>
      </c>
      <c r="D4768" s="3" t="s">
        <v>28</v>
      </c>
      <c r="E4768" s="3" t="n">
        <v>59.08</v>
      </c>
      <c r="F4768" s="3" t="n">
        <v>5983148</v>
      </c>
      <c r="G4768" s="3" t="n">
        <v>1</v>
      </c>
      <c r="H4768" s="3" t="n">
        <v>59778.84</v>
      </c>
    </row>
    <row r="4769" customFormat="false" ht="15" hidden="false" customHeight="false" outlineLevel="0" collapsed="false">
      <c r="A4769" s="3" t="s">
        <v>323</v>
      </c>
      <c r="B4769" s="3" t="s">
        <v>29</v>
      </c>
      <c r="C4769" s="3" t="s">
        <v>8</v>
      </c>
      <c r="D4769" s="3" t="s">
        <v>28</v>
      </c>
      <c r="E4769" s="3" t="n">
        <v>59.98</v>
      </c>
      <c r="F4769" s="3" t="n">
        <v>770966</v>
      </c>
      <c r="G4769" s="3" t="n">
        <v>4</v>
      </c>
      <c r="H4769" s="3" t="n">
        <v>396142.01</v>
      </c>
    </row>
    <row r="4770" customFormat="false" ht="15" hidden="false" customHeight="false" outlineLevel="0" collapsed="false">
      <c r="A4770" s="3" t="s">
        <v>324</v>
      </c>
      <c r="B4770" s="3" t="s">
        <v>29</v>
      </c>
      <c r="C4770" s="3" t="s">
        <v>8</v>
      </c>
      <c r="D4770" s="3" t="s">
        <v>28</v>
      </c>
      <c r="E4770" s="3" t="n">
        <v>61.22</v>
      </c>
      <c r="F4770" s="3" t="n">
        <v>3511251</v>
      </c>
      <c r="G4770" s="3" t="n">
        <v>1</v>
      </c>
      <c r="H4770" s="3" t="n">
        <v>32851.44</v>
      </c>
    </row>
    <row r="4771" customFormat="false" ht="15" hidden="false" customHeight="false" outlineLevel="0" collapsed="false">
      <c r="A4771" s="3" t="s">
        <v>325</v>
      </c>
      <c r="B4771" s="3" t="s">
        <v>29</v>
      </c>
      <c r="C4771" s="3" t="s">
        <v>8</v>
      </c>
      <c r="D4771" s="3" t="s">
        <v>28</v>
      </c>
      <c r="E4771" s="3" t="n">
        <v>60.6</v>
      </c>
      <c r="F4771" s="3" t="n">
        <v>3560557</v>
      </c>
      <c r="G4771" s="3" t="n">
        <v>1</v>
      </c>
      <c r="H4771" s="3" t="n">
        <v>1275.54</v>
      </c>
    </row>
    <row r="4772" customFormat="false" ht="15" hidden="false" customHeight="false" outlineLevel="0" collapsed="false">
      <c r="A4772" s="3" t="s">
        <v>326</v>
      </c>
      <c r="B4772" s="3" t="s">
        <v>29</v>
      </c>
      <c r="C4772" s="3" t="s">
        <v>8</v>
      </c>
      <c r="D4772" s="3" t="s">
        <v>28</v>
      </c>
      <c r="E4772" s="3" t="n">
        <v>59.82</v>
      </c>
      <c r="F4772" s="3" t="n">
        <v>3383313</v>
      </c>
      <c r="G4772" s="3" t="n">
        <v>1</v>
      </c>
      <c r="H4772" s="3" t="n">
        <v>269383.39</v>
      </c>
    </row>
    <row r="4773" customFormat="false" ht="15" hidden="false" customHeight="false" outlineLevel="0" collapsed="false">
      <c r="A4773" s="3" t="s">
        <v>327</v>
      </c>
      <c r="B4773" s="3" t="s">
        <v>29</v>
      </c>
      <c r="C4773" s="3" t="s">
        <v>8</v>
      </c>
      <c r="D4773" s="3" t="s">
        <v>28</v>
      </c>
      <c r="E4773" s="3" t="n">
        <v>59.97</v>
      </c>
      <c r="F4773" s="3" t="n">
        <v>1520761</v>
      </c>
      <c r="G4773" s="3" t="n">
        <v>1</v>
      </c>
      <c r="H4773" s="3" t="n">
        <v>124663.8</v>
      </c>
    </row>
    <row r="4774" customFormat="false" ht="15" hidden="false" customHeight="false" outlineLevel="0" collapsed="false">
      <c r="A4774" s="3" t="s">
        <v>328</v>
      </c>
      <c r="B4774" s="3" t="s">
        <v>29</v>
      </c>
      <c r="C4774" s="3" t="s">
        <v>8</v>
      </c>
      <c r="D4774" s="3" t="s">
        <v>28</v>
      </c>
      <c r="E4774" s="3" t="n">
        <v>59.86</v>
      </c>
      <c r="F4774" s="3" t="n">
        <v>5829392</v>
      </c>
      <c r="G4774" s="3" t="n">
        <v>1</v>
      </c>
      <c r="H4774" s="3" t="n">
        <v>260826.3</v>
      </c>
    </row>
    <row r="4775" customFormat="false" ht="15" hidden="false" customHeight="false" outlineLevel="0" collapsed="false">
      <c r="A4775" s="3" t="s">
        <v>329</v>
      </c>
      <c r="B4775" s="3" t="s">
        <v>29</v>
      </c>
      <c r="C4775" s="3" t="s">
        <v>8</v>
      </c>
      <c r="D4775" s="3" t="s">
        <v>28</v>
      </c>
      <c r="E4775" s="3" t="n">
        <v>60.94</v>
      </c>
      <c r="F4775" s="3" t="n">
        <v>6444537</v>
      </c>
      <c r="G4775" s="3" t="n">
        <v>3</v>
      </c>
      <c r="H4775" s="3" t="n">
        <v>786278.94</v>
      </c>
    </row>
    <row r="4776" customFormat="false" ht="15" hidden="false" customHeight="false" outlineLevel="0" collapsed="false">
      <c r="A4776" s="3" t="s">
        <v>330</v>
      </c>
      <c r="B4776" s="3" t="s">
        <v>29</v>
      </c>
      <c r="C4776" s="3" t="s">
        <v>8</v>
      </c>
      <c r="D4776" s="3" t="s">
        <v>28</v>
      </c>
      <c r="E4776" s="3" t="n">
        <v>62.26</v>
      </c>
      <c r="F4776" s="3" t="n">
        <v>2949736</v>
      </c>
      <c r="G4776" s="3" t="n">
        <v>4</v>
      </c>
      <c r="H4776" s="3" t="n">
        <v>808852.99</v>
      </c>
    </row>
    <row r="4777" customFormat="false" ht="15" hidden="false" customHeight="false" outlineLevel="0" collapsed="false">
      <c r="A4777" s="3" t="s">
        <v>331</v>
      </c>
      <c r="B4777" s="3" t="s">
        <v>29</v>
      </c>
      <c r="C4777" s="3" t="s">
        <v>8</v>
      </c>
      <c r="D4777" s="3" t="s">
        <v>28</v>
      </c>
      <c r="E4777" s="3" t="n">
        <v>63.55</v>
      </c>
      <c r="F4777" s="3" t="n">
        <v>7595278</v>
      </c>
      <c r="G4777" s="3" t="n">
        <v>0</v>
      </c>
      <c r="H4777" s="3" t="n">
        <v>0</v>
      </c>
    </row>
    <row r="4778" customFormat="false" ht="15" hidden="false" customHeight="false" outlineLevel="0" collapsed="false">
      <c r="A4778" s="3" t="s">
        <v>332</v>
      </c>
      <c r="B4778" s="3" t="s">
        <v>29</v>
      </c>
      <c r="C4778" s="3" t="s">
        <v>8</v>
      </c>
      <c r="D4778" s="3" t="s">
        <v>28</v>
      </c>
      <c r="E4778" s="3" t="n">
        <v>62.39</v>
      </c>
      <c r="F4778" s="3" t="n">
        <v>6327295</v>
      </c>
      <c r="G4778" s="3" t="n">
        <v>3</v>
      </c>
      <c r="H4778" s="3" t="n">
        <v>432419.51</v>
      </c>
    </row>
    <row r="4779" customFormat="false" ht="15" hidden="false" customHeight="false" outlineLevel="0" collapsed="false">
      <c r="A4779" s="3" t="s">
        <v>333</v>
      </c>
      <c r="B4779" s="3" t="s">
        <v>29</v>
      </c>
      <c r="C4779" s="3" t="s">
        <v>8</v>
      </c>
      <c r="D4779" s="3" t="s">
        <v>28</v>
      </c>
      <c r="E4779" s="3" t="n">
        <v>62.04</v>
      </c>
      <c r="F4779" s="3" t="n">
        <v>3214152</v>
      </c>
      <c r="G4779" s="3" t="n">
        <v>3</v>
      </c>
      <c r="H4779" s="3" t="n">
        <v>356326.57</v>
      </c>
    </row>
    <row r="4780" customFormat="false" ht="15" hidden="false" customHeight="false" outlineLevel="0" collapsed="false">
      <c r="A4780" s="3" t="s">
        <v>334</v>
      </c>
      <c r="B4780" s="3" t="s">
        <v>29</v>
      </c>
      <c r="C4780" s="3" t="s">
        <v>8</v>
      </c>
      <c r="D4780" s="3" t="s">
        <v>28</v>
      </c>
      <c r="E4780" s="3" t="n">
        <v>62.06</v>
      </c>
      <c r="F4780" s="3" t="n">
        <v>2977297</v>
      </c>
      <c r="G4780" s="3" t="n">
        <v>1</v>
      </c>
      <c r="H4780" s="3" t="n">
        <v>129433.7</v>
      </c>
    </row>
    <row r="4781" customFormat="false" ht="15" hidden="false" customHeight="false" outlineLevel="0" collapsed="false">
      <c r="A4781" s="3" t="s">
        <v>335</v>
      </c>
      <c r="B4781" s="3" t="s">
        <v>29</v>
      </c>
      <c r="C4781" s="3" t="s">
        <v>8</v>
      </c>
      <c r="D4781" s="3" t="s">
        <v>28</v>
      </c>
      <c r="E4781" s="3" t="n">
        <v>63.07</v>
      </c>
      <c r="F4781" s="3" t="n">
        <v>6670409</v>
      </c>
      <c r="G4781" s="3" t="n">
        <v>0</v>
      </c>
      <c r="H4781" s="3" t="n">
        <v>0</v>
      </c>
    </row>
    <row r="4782" customFormat="false" ht="15" hidden="false" customHeight="false" outlineLevel="0" collapsed="false">
      <c r="A4782" s="3" t="s">
        <v>336</v>
      </c>
      <c r="B4782" s="3" t="s">
        <v>29</v>
      </c>
      <c r="C4782" s="3" t="s">
        <v>8</v>
      </c>
      <c r="D4782" s="3" t="s">
        <v>28</v>
      </c>
      <c r="E4782" s="3" t="n">
        <v>63.53</v>
      </c>
      <c r="F4782" s="3" t="n">
        <v>6106537</v>
      </c>
      <c r="G4782" s="3" t="n">
        <v>4</v>
      </c>
      <c r="H4782" s="3" t="n">
        <v>444797.51</v>
      </c>
    </row>
    <row r="4783" customFormat="false" ht="15" hidden="false" customHeight="false" outlineLevel="0" collapsed="false">
      <c r="A4783" s="3" t="s">
        <v>337</v>
      </c>
      <c r="B4783" s="3" t="s">
        <v>29</v>
      </c>
      <c r="C4783" s="3" t="s">
        <v>8</v>
      </c>
      <c r="D4783" s="3" t="s">
        <v>28</v>
      </c>
      <c r="E4783" s="3" t="n">
        <v>63.45</v>
      </c>
      <c r="F4783" s="3" t="n">
        <v>7548340</v>
      </c>
      <c r="G4783" s="3" t="n">
        <v>1</v>
      </c>
      <c r="H4783" s="3" t="n">
        <v>214968.6</v>
      </c>
    </row>
    <row r="4784" customFormat="false" ht="15" hidden="false" customHeight="false" outlineLevel="0" collapsed="false">
      <c r="A4784" s="3" t="s">
        <v>338</v>
      </c>
      <c r="B4784" s="3" t="s">
        <v>29</v>
      </c>
      <c r="C4784" s="3" t="s">
        <v>8</v>
      </c>
      <c r="D4784" s="3" t="s">
        <v>28</v>
      </c>
      <c r="E4784" s="3" t="n">
        <v>64.21</v>
      </c>
      <c r="F4784" s="3" t="n">
        <v>1700158</v>
      </c>
      <c r="G4784" s="3" t="n">
        <v>1</v>
      </c>
      <c r="H4784" s="3" t="n">
        <v>213388.46</v>
      </c>
    </row>
    <row r="4785" customFormat="false" ht="15" hidden="false" customHeight="false" outlineLevel="0" collapsed="false">
      <c r="A4785" s="3" t="s">
        <v>339</v>
      </c>
      <c r="B4785" s="3" t="s">
        <v>29</v>
      </c>
      <c r="C4785" s="3" t="s">
        <v>8</v>
      </c>
      <c r="D4785" s="3" t="s">
        <v>28</v>
      </c>
      <c r="E4785" s="3" t="n">
        <v>63.05</v>
      </c>
      <c r="F4785" s="3" t="n">
        <v>2848923</v>
      </c>
      <c r="G4785" s="3" t="n">
        <v>3</v>
      </c>
      <c r="H4785" s="3" t="n">
        <v>538213.65</v>
      </c>
    </row>
    <row r="4786" customFormat="false" ht="15" hidden="false" customHeight="false" outlineLevel="0" collapsed="false">
      <c r="A4786" s="3" t="s">
        <v>340</v>
      </c>
      <c r="B4786" s="3" t="s">
        <v>29</v>
      </c>
      <c r="C4786" s="3" t="s">
        <v>8</v>
      </c>
      <c r="D4786" s="3" t="s">
        <v>28</v>
      </c>
      <c r="E4786" s="3" t="n">
        <v>63.73</v>
      </c>
      <c r="F4786" s="3" t="n">
        <v>4045717</v>
      </c>
      <c r="G4786" s="3" t="n">
        <v>3</v>
      </c>
      <c r="H4786" s="3" t="n">
        <v>236110.85</v>
      </c>
    </row>
    <row r="4787" customFormat="false" ht="15" hidden="false" customHeight="false" outlineLevel="0" collapsed="false">
      <c r="A4787" s="3" t="s">
        <v>341</v>
      </c>
      <c r="B4787" s="3" t="s">
        <v>29</v>
      </c>
      <c r="C4787" s="3" t="s">
        <v>8</v>
      </c>
      <c r="D4787" s="3" t="s">
        <v>28</v>
      </c>
      <c r="E4787" s="3" t="n">
        <v>63.63</v>
      </c>
      <c r="F4787" s="3" t="n">
        <v>6298546</v>
      </c>
      <c r="G4787" s="3" t="n">
        <v>2</v>
      </c>
      <c r="H4787" s="3" t="n">
        <v>290184.12</v>
      </c>
    </row>
    <row r="4788" customFormat="false" ht="15" hidden="false" customHeight="false" outlineLevel="0" collapsed="false">
      <c r="A4788" s="3" t="s">
        <v>342</v>
      </c>
      <c r="B4788" s="3" t="s">
        <v>29</v>
      </c>
      <c r="C4788" s="3" t="s">
        <v>8</v>
      </c>
      <c r="D4788" s="3" t="s">
        <v>28</v>
      </c>
      <c r="E4788" s="3" t="n">
        <v>63.62</v>
      </c>
      <c r="F4788" s="3" t="n">
        <v>2138322</v>
      </c>
      <c r="G4788" s="3" t="n">
        <v>1</v>
      </c>
      <c r="H4788" s="3" t="n">
        <v>151360.16</v>
      </c>
    </row>
    <row r="4789" customFormat="false" ht="15" hidden="false" customHeight="false" outlineLevel="0" collapsed="false">
      <c r="A4789" s="3" t="s">
        <v>343</v>
      </c>
      <c r="B4789" s="3" t="s">
        <v>29</v>
      </c>
      <c r="C4789" s="3" t="s">
        <v>8</v>
      </c>
      <c r="D4789" s="3" t="s">
        <v>28</v>
      </c>
      <c r="E4789" s="3" t="n">
        <v>64.04</v>
      </c>
      <c r="F4789" s="3" t="n">
        <v>4977972</v>
      </c>
      <c r="G4789" s="3" t="n">
        <v>3</v>
      </c>
      <c r="H4789" s="3" t="n">
        <v>463700.56</v>
      </c>
    </row>
    <row r="4790" customFormat="false" ht="15" hidden="false" customHeight="false" outlineLevel="0" collapsed="false">
      <c r="A4790" s="3" t="s">
        <v>344</v>
      </c>
      <c r="B4790" s="3" t="s">
        <v>29</v>
      </c>
      <c r="C4790" s="3" t="s">
        <v>8</v>
      </c>
      <c r="D4790" s="3" t="s">
        <v>28</v>
      </c>
      <c r="E4790" s="3" t="n">
        <v>63.28</v>
      </c>
      <c r="F4790" s="3" t="n">
        <v>6223692</v>
      </c>
      <c r="G4790" s="3" t="n">
        <v>4</v>
      </c>
      <c r="H4790" s="3" t="n">
        <v>857317.93</v>
      </c>
    </row>
    <row r="4791" customFormat="false" ht="15" hidden="false" customHeight="false" outlineLevel="0" collapsed="false">
      <c r="A4791" s="3" t="s">
        <v>345</v>
      </c>
      <c r="B4791" s="3" t="s">
        <v>29</v>
      </c>
      <c r="C4791" s="3" t="s">
        <v>8</v>
      </c>
      <c r="D4791" s="3" t="s">
        <v>28</v>
      </c>
      <c r="E4791" s="3" t="n">
        <v>63.54</v>
      </c>
      <c r="F4791" s="3" t="n">
        <v>1811513</v>
      </c>
      <c r="G4791" s="3" t="n">
        <v>0</v>
      </c>
      <c r="H4791" s="3" t="n">
        <v>0</v>
      </c>
    </row>
    <row r="4792" customFormat="false" ht="15" hidden="false" customHeight="false" outlineLevel="0" collapsed="false">
      <c r="A4792" s="3" t="s">
        <v>346</v>
      </c>
      <c r="B4792" s="3" t="s">
        <v>29</v>
      </c>
      <c r="C4792" s="3" t="s">
        <v>8</v>
      </c>
      <c r="D4792" s="3" t="s">
        <v>28</v>
      </c>
      <c r="E4792" s="3" t="n">
        <v>62.58</v>
      </c>
      <c r="F4792" s="3" t="n">
        <v>561429</v>
      </c>
      <c r="G4792" s="3" t="n">
        <v>0</v>
      </c>
      <c r="H4792" s="3" t="n">
        <v>0</v>
      </c>
    </row>
    <row r="4793" customFormat="false" ht="15" hidden="false" customHeight="false" outlineLevel="0" collapsed="false">
      <c r="A4793" s="3" t="s">
        <v>347</v>
      </c>
      <c r="B4793" s="3" t="s">
        <v>29</v>
      </c>
      <c r="C4793" s="3" t="s">
        <v>8</v>
      </c>
      <c r="D4793" s="3" t="s">
        <v>28</v>
      </c>
      <c r="E4793" s="3" t="n">
        <v>61.71</v>
      </c>
      <c r="F4793" s="3" t="n">
        <v>4753584</v>
      </c>
      <c r="G4793" s="3" t="n">
        <v>2</v>
      </c>
      <c r="H4793" s="3" t="n">
        <v>274052.13</v>
      </c>
    </row>
    <row r="4794" customFormat="false" ht="15" hidden="false" customHeight="false" outlineLevel="0" collapsed="false">
      <c r="A4794" s="3" t="s">
        <v>348</v>
      </c>
      <c r="B4794" s="3" t="s">
        <v>29</v>
      </c>
      <c r="C4794" s="3" t="s">
        <v>8</v>
      </c>
      <c r="D4794" s="3" t="s">
        <v>28</v>
      </c>
      <c r="E4794" s="3" t="n">
        <v>61.95</v>
      </c>
      <c r="F4794" s="3" t="n">
        <v>4175167</v>
      </c>
      <c r="G4794" s="3" t="n">
        <v>2</v>
      </c>
      <c r="H4794" s="3" t="n">
        <v>177771.21</v>
      </c>
    </row>
    <row r="4795" customFormat="false" ht="15" hidden="false" customHeight="false" outlineLevel="0" collapsed="false">
      <c r="A4795" s="3" t="s">
        <v>349</v>
      </c>
      <c r="B4795" s="3" t="s">
        <v>29</v>
      </c>
      <c r="C4795" s="3" t="s">
        <v>8</v>
      </c>
      <c r="D4795" s="3" t="s">
        <v>28</v>
      </c>
      <c r="E4795" s="3" t="n">
        <v>63.83</v>
      </c>
      <c r="F4795" s="3" t="n">
        <v>5502157</v>
      </c>
      <c r="G4795" s="3" t="n">
        <v>3</v>
      </c>
      <c r="H4795" s="3" t="n">
        <v>516829.8</v>
      </c>
    </row>
    <row r="4796" customFormat="false" ht="15" hidden="false" customHeight="false" outlineLevel="0" collapsed="false">
      <c r="A4796" s="3" t="s">
        <v>350</v>
      </c>
      <c r="B4796" s="3" t="s">
        <v>29</v>
      </c>
      <c r="C4796" s="3" t="s">
        <v>8</v>
      </c>
      <c r="D4796" s="3" t="s">
        <v>28</v>
      </c>
      <c r="E4796" s="3" t="n">
        <v>66.23</v>
      </c>
      <c r="F4796" s="3" t="n">
        <v>714330</v>
      </c>
      <c r="G4796" s="3" t="n">
        <v>1</v>
      </c>
      <c r="H4796" s="3" t="n">
        <v>268735.68</v>
      </c>
    </row>
    <row r="4797" customFormat="false" ht="15" hidden="false" customHeight="false" outlineLevel="0" collapsed="false">
      <c r="A4797" s="3" t="s">
        <v>351</v>
      </c>
      <c r="B4797" s="3" t="s">
        <v>29</v>
      </c>
      <c r="C4797" s="3" t="s">
        <v>8</v>
      </c>
      <c r="D4797" s="3" t="s">
        <v>28</v>
      </c>
      <c r="E4797" s="3" t="n">
        <v>65.29</v>
      </c>
      <c r="F4797" s="3" t="n">
        <v>1494914</v>
      </c>
      <c r="G4797" s="3" t="n">
        <v>0</v>
      </c>
      <c r="H4797" s="3" t="n">
        <v>0</v>
      </c>
    </row>
    <row r="4798" customFormat="false" ht="15" hidden="false" customHeight="false" outlineLevel="0" collapsed="false">
      <c r="A4798" s="3" t="s">
        <v>352</v>
      </c>
      <c r="B4798" s="3" t="s">
        <v>29</v>
      </c>
      <c r="C4798" s="3" t="s">
        <v>8</v>
      </c>
      <c r="D4798" s="3" t="s">
        <v>28</v>
      </c>
      <c r="E4798" s="3" t="n">
        <v>65.8</v>
      </c>
      <c r="F4798" s="3" t="n">
        <v>673697</v>
      </c>
      <c r="G4798" s="3" t="n">
        <v>4</v>
      </c>
      <c r="H4798" s="3" t="n">
        <v>880795.46</v>
      </c>
    </row>
    <row r="4799" customFormat="false" ht="15" hidden="false" customHeight="false" outlineLevel="0" collapsed="false">
      <c r="A4799" s="3" t="s">
        <v>353</v>
      </c>
      <c r="B4799" s="3" t="s">
        <v>29</v>
      </c>
      <c r="C4799" s="3" t="s">
        <v>8</v>
      </c>
      <c r="D4799" s="3" t="s">
        <v>28</v>
      </c>
      <c r="E4799" s="3" t="n">
        <v>66.42</v>
      </c>
      <c r="F4799" s="3" t="n">
        <v>1544518</v>
      </c>
      <c r="G4799" s="3" t="n">
        <v>4</v>
      </c>
      <c r="H4799" s="3" t="n">
        <v>489503.31</v>
      </c>
    </row>
    <row r="4800" customFormat="false" ht="15" hidden="false" customHeight="false" outlineLevel="0" collapsed="false">
      <c r="A4800" s="3" t="s">
        <v>354</v>
      </c>
      <c r="B4800" s="3" t="s">
        <v>29</v>
      </c>
      <c r="C4800" s="3" t="s">
        <v>8</v>
      </c>
      <c r="D4800" s="3" t="s">
        <v>28</v>
      </c>
      <c r="E4800" s="3" t="n">
        <v>67.84</v>
      </c>
      <c r="F4800" s="3" t="n">
        <v>5542517</v>
      </c>
      <c r="G4800" s="3" t="n">
        <v>0</v>
      </c>
      <c r="H4800" s="3" t="n">
        <v>0</v>
      </c>
    </row>
    <row r="4801" customFormat="false" ht="15" hidden="false" customHeight="false" outlineLevel="0" collapsed="false">
      <c r="A4801" s="3" t="s">
        <v>355</v>
      </c>
      <c r="B4801" s="3" t="s">
        <v>29</v>
      </c>
      <c r="C4801" s="3" t="s">
        <v>8</v>
      </c>
      <c r="D4801" s="3" t="s">
        <v>28</v>
      </c>
      <c r="E4801" s="3" t="n">
        <v>67.94</v>
      </c>
      <c r="F4801" s="3" t="n">
        <v>1910680</v>
      </c>
      <c r="G4801" s="3" t="n">
        <v>3</v>
      </c>
      <c r="H4801" s="3" t="n">
        <v>599844.27</v>
      </c>
    </row>
    <row r="4802" customFormat="false" ht="15" hidden="false" customHeight="false" outlineLevel="0" collapsed="false">
      <c r="A4802" s="3" t="s">
        <v>356</v>
      </c>
      <c r="B4802" s="3" t="s">
        <v>29</v>
      </c>
      <c r="C4802" s="3" t="s">
        <v>8</v>
      </c>
      <c r="D4802" s="3" t="s">
        <v>28</v>
      </c>
      <c r="E4802" s="3" t="n">
        <v>68.82</v>
      </c>
      <c r="F4802" s="3" t="n">
        <v>1566771</v>
      </c>
      <c r="G4802" s="3" t="n">
        <v>2</v>
      </c>
      <c r="H4802" s="3" t="n">
        <v>392945.4</v>
      </c>
    </row>
    <row r="4803" customFormat="false" ht="15" hidden="false" customHeight="false" outlineLevel="0" collapsed="false">
      <c r="A4803" s="3" t="s">
        <v>357</v>
      </c>
      <c r="B4803" s="3" t="s">
        <v>29</v>
      </c>
      <c r="C4803" s="3" t="s">
        <v>8</v>
      </c>
      <c r="D4803" s="3" t="s">
        <v>28</v>
      </c>
      <c r="E4803" s="3" t="n">
        <v>67.93</v>
      </c>
      <c r="F4803" s="3" t="n">
        <v>1884879</v>
      </c>
      <c r="G4803" s="3" t="n">
        <v>3</v>
      </c>
      <c r="H4803" s="3" t="n">
        <v>398729.49</v>
      </c>
    </row>
    <row r="4804" customFormat="false" ht="15" hidden="false" customHeight="false" outlineLevel="0" collapsed="false">
      <c r="A4804" s="3" t="s">
        <v>358</v>
      </c>
      <c r="B4804" s="3" t="s">
        <v>29</v>
      </c>
      <c r="C4804" s="3" t="s">
        <v>8</v>
      </c>
      <c r="D4804" s="3" t="s">
        <v>28</v>
      </c>
      <c r="E4804" s="3" t="n">
        <v>66.6</v>
      </c>
      <c r="F4804" s="3" t="n">
        <v>6803695</v>
      </c>
      <c r="G4804" s="3" t="n">
        <v>2</v>
      </c>
      <c r="H4804" s="3" t="n">
        <v>408640.01</v>
      </c>
    </row>
    <row r="4805" customFormat="false" ht="15" hidden="false" customHeight="false" outlineLevel="0" collapsed="false">
      <c r="A4805" s="3" t="s">
        <v>359</v>
      </c>
      <c r="B4805" s="3" t="s">
        <v>29</v>
      </c>
      <c r="C4805" s="3" t="s">
        <v>8</v>
      </c>
      <c r="D4805" s="3" t="s">
        <v>28</v>
      </c>
      <c r="E4805" s="3" t="n">
        <v>66.06</v>
      </c>
      <c r="F4805" s="3" t="n">
        <v>3226080</v>
      </c>
      <c r="G4805" s="3" t="n">
        <v>4</v>
      </c>
      <c r="H4805" s="3" t="n">
        <v>647553.16</v>
      </c>
    </row>
    <row r="4806" customFormat="false" ht="15" hidden="false" customHeight="false" outlineLevel="0" collapsed="false">
      <c r="A4806" s="3" t="s">
        <v>360</v>
      </c>
      <c r="B4806" s="3" t="s">
        <v>29</v>
      </c>
      <c r="C4806" s="3" t="s">
        <v>8</v>
      </c>
      <c r="D4806" s="3" t="s">
        <v>28</v>
      </c>
      <c r="E4806" s="3" t="n">
        <v>66.58</v>
      </c>
      <c r="F4806" s="3" t="n">
        <v>3125730</v>
      </c>
      <c r="G4806" s="3" t="n">
        <v>5</v>
      </c>
      <c r="H4806" s="3" t="n">
        <v>1049281.69</v>
      </c>
    </row>
    <row r="4807" customFormat="false" ht="15" hidden="false" customHeight="false" outlineLevel="0" collapsed="false">
      <c r="A4807" s="3" t="s">
        <v>361</v>
      </c>
      <c r="B4807" s="3" t="s">
        <v>29</v>
      </c>
      <c r="C4807" s="3" t="s">
        <v>8</v>
      </c>
      <c r="D4807" s="3" t="s">
        <v>28</v>
      </c>
      <c r="E4807" s="3" t="n">
        <v>65.8</v>
      </c>
      <c r="F4807" s="3" t="n">
        <v>6486397</v>
      </c>
      <c r="G4807" s="3" t="n">
        <v>3</v>
      </c>
      <c r="H4807" s="3" t="n">
        <v>325056.88</v>
      </c>
    </row>
    <row r="4808" customFormat="false" ht="15" hidden="false" customHeight="false" outlineLevel="0" collapsed="false">
      <c r="A4808" s="3" t="s">
        <v>362</v>
      </c>
      <c r="B4808" s="3" t="s">
        <v>29</v>
      </c>
      <c r="C4808" s="3" t="s">
        <v>8</v>
      </c>
      <c r="D4808" s="3" t="s">
        <v>28</v>
      </c>
      <c r="E4808" s="3" t="n">
        <v>68.65</v>
      </c>
      <c r="F4808" s="3" t="n">
        <v>2931342</v>
      </c>
      <c r="G4808" s="3" t="n">
        <v>2</v>
      </c>
      <c r="H4808" s="3" t="n">
        <v>401184.72</v>
      </c>
    </row>
    <row r="4809" customFormat="false" ht="15" hidden="false" customHeight="false" outlineLevel="0" collapsed="false">
      <c r="A4809" s="3" t="s">
        <v>363</v>
      </c>
      <c r="B4809" s="3" t="s">
        <v>29</v>
      </c>
      <c r="C4809" s="3" t="s">
        <v>8</v>
      </c>
      <c r="D4809" s="3" t="s">
        <v>28</v>
      </c>
      <c r="E4809" s="3" t="n">
        <v>70.27</v>
      </c>
      <c r="F4809" s="3" t="n">
        <v>6168491</v>
      </c>
      <c r="G4809" s="3" t="n">
        <v>4</v>
      </c>
      <c r="H4809" s="3" t="n">
        <v>601404.22</v>
      </c>
    </row>
    <row r="4810" customFormat="false" ht="15" hidden="false" customHeight="false" outlineLevel="0" collapsed="false">
      <c r="A4810" s="3" t="s">
        <v>364</v>
      </c>
      <c r="B4810" s="3" t="s">
        <v>29</v>
      </c>
      <c r="C4810" s="3" t="s">
        <v>8</v>
      </c>
      <c r="D4810" s="3" t="s">
        <v>28</v>
      </c>
      <c r="E4810" s="3" t="n">
        <v>71.17</v>
      </c>
      <c r="F4810" s="3" t="n">
        <v>6236515</v>
      </c>
      <c r="G4810" s="3" t="n">
        <v>3</v>
      </c>
      <c r="H4810" s="3" t="n">
        <v>556089.65</v>
      </c>
    </row>
    <row r="4811" customFormat="false" ht="15" hidden="false" customHeight="false" outlineLevel="0" collapsed="false">
      <c r="A4811" s="3" t="s">
        <v>365</v>
      </c>
      <c r="B4811" s="3" t="s">
        <v>29</v>
      </c>
      <c r="C4811" s="3" t="s">
        <v>8</v>
      </c>
      <c r="D4811" s="3" t="s">
        <v>28</v>
      </c>
      <c r="E4811" s="3" t="n">
        <v>71.72</v>
      </c>
      <c r="F4811" s="3" t="n">
        <v>3816963</v>
      </c>
      <c r="G4811" s="3" t="n">
        <v>1</v>
      </c>
      <c r="H4811" s="3" t="n">
        <v>239227.2</v>
      </c>
    </row>
    <row r="4812" customFormat="false" ht="15" hidden="false" customHeight="false" outlineLevel="0" collapsed="false">
      <c r="A4812" s="3" t="s">
        <v>366</v>
      </c>
      <c r="B4812" s="3" t="s">
        <v>29</v>
      </c>
      <c r="C4812" s="3" t="s">
        <v>8</v>
      </c>
      <c r="D4812" s="3" t="s">
        <v>28</v>
      </c>
      <c r="E4812" s="3" t="n">
        <v>72.36</v>
      </c>
      <c r="F4812" s="3" t="n">
        <v>1151517</v>
      </c>
      <c r="G4812" s="3" t="n">
        <v>1</v>
      </c>
      <c r="H4812" s="3" t="n">
        <v>238810.53</v>
      </c>
    </row>
    <row r="4813" customFormat="false" ht="15" hidden="false" customHeight="false" outlineLevel="0" collapsed="false">
      <c r="A4813" s="3" t="s">
        <v>367</v>
      </c>
      <c r="B4813" s="3" t="s">
        <v>29</v>
      </c>
      <c r="C4813" s="3" t="s">
        <v>8</v>
      </c>
      <c r="D4813" s="3" t="s">
        <v>28</v>
      </c>
      <c r="E4813" s="3" t="n">
        <v>71.76</v>
      </c>
      <c r="F4813" s="3" t="n">
        <v>6103726</v>
      </c>
      <c r="G4813" s="3" t="n">
        <v>1</v>
      </c>
      <c r="H4813" s="3" t="n">
        <v>284920.17</v>
      </c>
    </row>
    <row r="4814" customFormat="false" ht="15" hidden="false" customHeight="false" outlineLevel="0" collapsed="false">
      <c r="A4814" s="3" t="s">
        <v>368</v>
      </c>
      <c r="B4814" s="3" t="s">
        <v>29</v>
      </c>
      <c r="C4814" s="3" t="s">
        <v>8</v>
      </c>
      <c r="D4814" s="3" t="s">
        <v>28</v>
      </c>
      <c r="E4814" s="3" t="n">
        <v>73.11</v>
      </c>
      <c r="F4814" s="3" t="n">
        <v>6149430</v>
      </c>
      <c r="G4814" s="3" t="n">
        <v>3</v>
      </c>
      <c r="H4814" s="3" t="n">
        <v>513753.48</v>
      </c>
    </row>
    <row r="4815" customFormat="false" ht="15" hidden="false" customHeight="false" outlineLevel="0" collapsed="false">
      <c r="A4815" s="3" t="s">
        <v>369</v>
      </c>
      <c r="B4815" s="3" t="s">
        <v>29</v>
      </c>
      <c r="C4815" s="3" t="s">
        <v>8</v>
      </c>
      <c r="D4815" s="3" t="s">
        <v>28</v>
      </c>
      <c r="E4815" s="3" t="n">
        <v>74.11</v>
      </c>
      <c r="F4815" s="3" t="n">
        <v>3441912</v>
      </c>
      <c r="G4815" s="3" t="n">
        <v>1</v>
      </c>
      <c r="H4815" s="3" t="n">
        <v>207148.4</v>
      </c>
    </row>
    <row r="4816" customFormat="false" ht="15" hidden="false" customHeight="false" outlineLevel="0" collapsed="false">
      <c r="A4816" s="3" t="s">
        <v>370</v>
      </c>
      <c r="B4816" s="3" t="s">
        <v>29</v>
      </c>
      <c r="C4816" s="3" t="s">
        <v>8</v>
      </c>
      <c r="D4816" s="3" t="s">
        <v>28</v>
      </c>
      <c r="E4816" s="3" t="n">
        <v>74.31</v>
      </c>
      <c r="F4816" s="3" t="n">
        <v>4782649</v>
      </c>
      <c r="G4816" s="3" t="n">
        <v>2</v>
      </c>
      <c r="H4816" s="3" t="n">
        <v>463292.65</v>
      </c>
    </row>
    <row r="4817" customFormat="false" ht="15" hidden="false" customHeight="false" outlineLevel="0" collapsed="false">
      <c r="A4817" s="3" t="s">
        <v>371</v>
      </c>
      <c r="B4817" s="3" t="s">
        <v>29</v>
      </c>
      <c r="C4817" s="3" t="s">
        <v>8</v>
      </c>
      <c r="D4817" s="3" t="s">
        <v>28</v>
      </c>
      <c r="E4817" s="3" t="n">
        <v>76.5</v>
      </c>
      <c r="F4817" s="3" t="n">
        <v>5138498</v>
      </c>
      <c r="G4817" s="3" t="n">
        <v>3</v>
      </c>
      <c r="H4817" s="3" t="n">
        <v>894130.26</v>
      </c>
    </row>
    <row r="4818" customFormat="false" ht="15" hidden="false" customHeight="false" outlineLevel="0" collapsed="false">
      <c r="A4818" s="3" t="s">
        <v>372</v>
      </c>
      <c r="B4818" s="3" t="s">
        <v>29</v>
      </c>
      <c r="C4818" s="3" t="s">
        <v>8</v>
      </c>
      <c r="D4818" s="3" t="s">
        <v>28</v>
      </c>
      <c r="E4818" s="3" t="n">
        <v>77.82</v>
      </c>
      <c r="F4818" s="3" t="n">
        <v>7557686</v>
      </c>
      <c r="G4818" s="3" t="n">
        <v>2</v>
      </c>
      <c r="H4818" s="3" t="n">
        <v>692262.14</v>
      </c>
    </row>
    <row r="4819" customFormat="false" ht="15" hidden="false" customHeight="false" outlineLevel="0" collapsed="false">
      <c r="A4819" s="3" t="s">
        <v>373</v>
      </c>
      <c r="B4819" s="3" t="s">
        <v>29</v>
      </c>
      <c r="C4819" s="3" t="s">
        <v>8</v>
      </c>
      <c r="D4819" s="3" t="s">
        <v>28</v>
      </c>
      <c r="E4819" s="3" t="n">
        <v>77.7</v>
      </c>
      <c r="F4819" s="3" t="n">
        <v>1571290</v>
      </c>
      <c r="G4819" s="3" t="n">
        <v>2</v>
      </c>
      <c r="H4819" s="3" t="n">
        <v>363299.17</v>
      </c>
    </row>
    <row r="4820" customFormat="false" ht="15" hidden="false" customHeight="false" outlineLevel="0" collapsed="false">
      <c r="A4820" s="3" t="s">
        <v>374</v>
      </c>
      <c r="B4820" s="3" t="s">
        <v>29</v>
      </c>
      <c r="C4820" s="3" t="s">
        <v>8</v>
      </c>
      <c r="D4820" s="3" t="s">
        <v>28</v>
      </c>
      <c r="E4820" s="3" t="n">
        <v>78.04</v>
      </c>
      <c r="F4820" s="3" t="n">
        <v>3640797</v>
      </c>
      <c r="G4820" s="3" t="n">
        <v>1</v>
      </c>
      <c r="H4820" s="3" t="n">
        <v>171593.1</v>
      </c>
    </row>
    <row r="4821" customFormat="false" ht="15" hidden="false" customHeight="false" outlineLevel="0" collapsed="false">
      <c r="A4821" s="3" t="s">
        <v>375</v>
      </c>
      <c r="B4821" s="3" t="s">
        <v>29</v>
      </c>
      <c r="C4821" s="3" t="s">
        <v>8</v>
      </c>
      <c r="D4821" s="3" t="s">
        <v>28</v>
      </c>
      <c r="E4821" s="3" t="n">
        <v>78.41</v>
      </c>
      <c r="F4821" s="3" t="n">
        <v>6362334</v>
      </c>
      <c r="G4821" s="3" t="n">
        <v>3</v>
      </c>
      <c r="H4821" s="3" t="n">
        <v>770514.07</v>
      </c>
    </row>
    <row r="4822" customFormat="false" ht="15" hidden="false" customHeight="false" outlineLevel="0" collapsed="false">
      <c r="A4822" s="3" t="s">
        <v>376</v>
      </c>
      <c r="B4822" s="3" t="s">
        <v>29</v>
      </c>
      <c r="C4822" s="3" t="s">
        <v>8</v>
      </c>
      <c r="D4822" s="3" t="s">
        <v>28</v>
      </c>
      <c r="E4822" s="3" t="n">
        <v>80.94</v>
      </c>
      <c r="F4822" s="3" t="n">
        <v>7679522</v>
      </c>
      <c r="G4822" s="3" t="n">
        <v>1</v>
      </c>
      <c r="H4822" s="3" t="n">
        <v>364238.48</v>
      </c>
    </row>
    <row r="4823" customFormat="false" ht="15" hidden="false" customHeight="false" outlineLevel="0" collapsed="false">
      <c r="A4823" s="3" t="s">
        <v>377</v>
      </c>
      <c r="B4823" s="3" t="s">
        <v>29</v>
      </c>
      <c r="C4823" s="3" t="s">
        <v>8</v>
      </c>
      <c r="D4823" s="3" t="s">
        <v>28</v>
      </c>
      <c r="E4823" s="3" t="n">
        <v>80.47</v>
      </c>
      <c r="F4823" s="3" t="n">
        <v>928882</v>
      </c>
      <c r="G4823" s="3" t="n">
        <v>3</v>
      </c>
      <c r="H4823" s="3" t="n">
        <v>261684.99</v>
      </c>
    </row>
    <row r="4824" customFormat="false" ht="15" hidden="false" customHeight="false" outlineLevel="0" collapsed="false">
      <c r="A4824" s="3" t="s">
        <v>378</v>
      </c>
      <c r="B4824" s="3" t="s">
        <v>29</v>
      </c>
      <c r="C4824" s="3" t="s">
        <v>8</v>
      </c>
      <c r="D4824" s="3" t="s">
        <v>28</v>
      </c>
      <c r="E4824" s="3" t="n">
        <v>81.73</v>
      </c>
      <c r="F4824" s="3" t="n">
        <v>3247008</v>
      </c>
      <c r="G4824" s="3" t="n">
        <v>4</v>
      </c>
      <c r="H4824" s="3" t="n">
        <v>875991.11</v>
      </c>
    </row>
    <row r="4825" customFormat="false" ht="15" hidden="false" customHeight="false" outlineLevel="0" collapsed="false">
      <c r="A4825" s="3" t="s">
        <v>379</v>
      </c>
      <c r="B4825" s="3" t="s">
        <v>29</v>
      </c>
      <c r="C4825" s="3" t="s">
        <v>8</v>
      </c>
      <c r="D4825" s="3" t="s">
        <v>28</v>
      </c>
      <c r="E4825" s="3" t="n">
        <v>82.26</v>
      </c>
      <c r="F4825" s="3" t="n">
        <v>2415137</v>
      </c>
      <c r="G4825" s="3" t="n">
        <v>4</v>
      </c>
      <c r="H4825" s="3" t="n">
        <v>974950.29</v>
      </c>
    </row>
    <row r="4826" customFormat="false" ht="15" hidden="false" customHeight="false" outlineLevel="0" collapsed="false">
      <c r="A4826" s="3" t="s">
        <v>380</v>
      </c>
      <c r="B4826" s="3" t="s">
        <v>29</v>
      </c>
      <c r="C4826" s="3" t="s">
        <v>8</v>
      </c>
      <c r="D4826" s="3" t="s">
        <v>28</v>
      </c>
      <c r="E4826" s="3" t="n">
        <v>81.63</v>
      </c>
      <c r="F4826" s="3" t="n">
        <v>3999186</v>
      </c>
      <c r="G4826" s="3" t="n">
        <v>0</v>
      </c>
      <c r="H4826" s="3" t="n">
        <v>0</v>
      </c>
    </row>
    <row r="4827" customFormat="false" ht="15" hidden="false" customHeight="false" outlineLevel="0" collapsed="false">
      <c r="A4827" s="3" t="s">
        <v>381</v>
      </c>
      <c r="B4827" s="3" t="s">
        <v>29</v>
      </c>
      <c r="C4827" s="3" t="s">
        <v>8</v>
      </c>
      <c r="D4827" s="3" t="s">
        <v>28</v>
      </c>
      <c r="E4827" s="3" t="n">
        <v>81.22</v>
      </c>
      <c r="F4827" s="3" t="n">
        <v>2639281</v>
      </c>
      <c r="G4827" s="3" t="n">
        <v>1</v>
      </c>
      <c r="H4827" s="3" t="n">
        <v>229201.7</v>
      </c>
    </row>
    <row r="4828" customFormat="false" ht="15" hidden="false" customHeight="false" outlineLevel="0" collapsed="false">
      <c r="A4828" s="3" t="s">
        <v>382</v>
      </c>
      <c r="B4828" s="3" t="s">
        <v>29</v>
      </c>
      <c r="C4828" s="3" t="s">
        <v>8</v>
      </c>
      <c r="D4828" s="3" t="s">
        <v>28</v>
      </c>
      <c r="E4828" s="3" t="n">
        <v>80.9</v>
      </c>
      <c r="F4828" s="3" t="n">
        <v>5804359</v>
      </c>
      <c r="G4828" s="3" t="n">
        <v>2</v>
      </c>
      <c r="H4828" s="3" t="n">
        <v>342232.7</v>
      </c>
    </row>
    <row r="4829" customFormat="false" ht="15" hidden="false" customHeight="false" outlineLevel="0" collapsed="false">
      <c r="A4829" s="3" t="s">
        <v>383</v>
      </c>
      <c r="B4829" s="3" t="s">
        <v>29</v>
      </c>
      <c r="C4829" s="3" t="s">
        <v>8</v>
      </c>
      <c r="D4829" s="3" t="s">
        <v>28</v>
      </c>
      <c r="E4829" s="3" t="n">
        <v>80.25</v>
      </c>
      <c r="F4829" s="3" t="n">
        <v>1134173</v>
      </c>
      <c r="G4829" s="3" t="n">
        <v>4</v>
      </c>
      <c r="H4829" s="3" t="n">
        <v>563036.06</v>
      </c>
    </row>
    <row r="4830" customFormat="false" ht="15" hidden="false" customHeight="false" outlineLevel="0" collapsed="false">
      <c r="A4830" s="3" t="s">
        <v>384</v>
      </c>
      <c r="B4830" s="3" t="s">
        <v>29</v>
      </c>
      <c r="C4830" s="3" t="s">
        <v>8</v>
      </c>
      <c r="D4830" s="3" t="s">
        <v>28</v>
      </c>
      <c r="E4830" s="3" t="n">
        <v>79.39</v>
      </c>
      <c r="F4830" s="3" t="n">
        <v>7859917</v>
      </c>
      <c r="G4830" s="3" t="n">
        <v>0</v>
      </c>
      <c r="H4830" s="3" t="n">
        <v>0</v>
      </c>
    </row>
    <row r="4831" customFormat="false" ht="15" hidden="false" customHeight="false" outlineLevel="0" collapsed="false">
      <c r="A4831" s="3" t="s">
        <v>385</v>
      </c>
      <c r="B4831" s="3" t="s">
        <v>29</v>
      </c>
      <c r="C4831" s="3" t="s">
        <v>8</v>
      </c>
      <c r="D4831" s="3" t="s">
        <v>28</v>
      </c>
      <c r="E4831" s="3" t="n">
        <v>78.69</v>
      </c>
      <c r="F4831" s="3" t="n">
        <v>5624899</v>
      </c>
      <c r="G4831" s="3" t="n">
        <v>2</v>
      </c>
      <c r="H4831" s="3" t="n">
        <v>715654.94</v>
      </c>
    </row>
    <row r="4832" customFormat="false" ht="15" hidden="false" customHeight="false" outlineLevel="0" collapsed="false">
      <c r="A4832" s="3" t="s">
        <v>386</v>
      </c>
      <c r="B4832" s="3" t="s">
        <v>29</v>
      </c>
      <c r="C4832" s="3" t="s">
        <v>8</v>
      </c>
      <c r="D4832" s="3" t="s">
        <v>28</v>
      </c>
      <c r="E4832" s="3" t="n">
        <v>78.77</v>
      </c>
      <c r="F4832" s="3" t="n">
        <v>1448802</v>
      </c>
      <c r="G4832" s="3" t="n">
        <v>2</v>
      </c>
      <c r="H4832" s="3" t="n">
        <v>390451.1</v>
      </c>
    </row>
    <row r="4833" customFormat="false" ht="15" hidden="false" customHeight="false" outlineLevel="0" collapsed="false">
      <c r="A4833" s="3" t="s">
        <v>387</v>
      </c>
      <c r="B4833" s="3" t="s">
        <v>29</v>
      </c>
      <c r="C4833" s="3" t="s">
        <v>8</v>
      </c>
      <c r="D4833" s="3" t="s">
        <v>28</v>
      </c>
      <c r="E4833" s="3" t="n">
        <v>81.73</v>
      </c>
      <c r="F4833" s="3" t="n">
        <v>1712927</v>
      </c>
      <c r="G4833" s="3" t="n">
        <v>5</v>
      </c>
      <c r="H4833" s="3" t="n">
        <v>1131613.85</v>
      </c>
    </row>
    <row r="4834" customFormat="false" ht="15" hidden="false" customHeight="false" outlineLevel="0" collapsed="false">
      <c r="A4834" s="3" t="s">
        <v>388</v>
      </c>
      <c r="B4834" s="3" t="s">
        <v>29</v>
      </c>
      <c r="C4834" s="3" t="s">
        <v>8</v>
      </c>
      <c r="D4834" s="3" t="s">
        <v>28</v>
      </c>
      <c r="E4834" s="3" t="n">
        <v>79.61</v>
      </c>
      <c r="F4834" s="3" t="n">
        <v>1125359</v>
      </c>
      <c r="G4834" s="3" t="n">
        <v>2</v>
      </c>
      <c r="H4834" s="3" t="n">
        <v>384266.79</v>
      </c>
    </row>
    <row r="4835" customFormat="false" ht="15" hidden="false" customHeight="false" outlineLevel="0" collapsed="false">
      <c r="A4835" s="3" t="s">
        <v>389</v>
      </c>
      <c r="B4835" s="3" t="s">
        <v>29</v>
      </c>
      <c r="C4835" s="3" t="s">
        <v>8</v>
      </c>
      <c r="D4835" s="3" t="s">
        <v>28</v>
      </c>
      <c r="E4835" s="3" t="n">
        <v>81.22</v>
      </c>
      <c r="F4835" s="3" t="n">
        <v>4952779</v>
      </c>
      <c r="G4835" s="3" t="n">
        <v>5</v>
      </c>
      <c r="H4835" s="3" t="n">
        <v>1210286.1</v>
      </c>
    </row>
    <row r="4836" customFormat="false" ht="15" hidden="false" customHeight="false" outlineLevel="0" collapsed="false">
      <c r="A4836" s="3" t="s">
        <v>390</v>
      </c>
      <c r="B4836" s="3" t="s">
        <v>29</v>
      </c>
      <c r="C4836" s="3" t="s">
        <v>8</v>
      </c>
      <c r="D4836" s="3" t="s">
        <v>28</v>
      </c>
      <c r="E4836" s="3" t="n">
        <v>81.81</v>
      </c>
      <c r="F4836" s="3" t="n">
        <v>2916972</v>
      </c>
      <c r="G4836" s="3" t="n">
        <v>3</v>
      </c>
      <c r="H4836" s="3" t="n">
        <v>673367.2</v>
      </c>
    </row>
    <row r="4837" customFormat="false" ht="15" hidden="false" customHeight="false" outlineLevel="0" collapsed="false">
      <c r="A4837" s="3" t="s">
        <v>391</v>
      </c>
      <c r="B4837" s="3" t="s">
        <v>29</v>
      </c>
      <c r="C4837" s="3" t="s">
        <v>8</v>
      </c>
      <c r="D4837" s="3" t="s">
        <v>28</v>
      </c>
      <c r="E4837" s="3" t="n">
        <v>82.15</v>
      </c>
      <c r="F4837" s="3" t="n">
        <v>1526817</v>
      </c>
      <c r="G4837" s="3" t="n">
        <v>1</v>
      </c>
      <c r="H4837" s="3" t="n">
        <v>29495.62</v>
      </c>
    </row>
    <row r="4838" customFormat="false" ht="15" hidden="false" customHeight="false" outlineLevel="0" collapsed="false">
      <c r="A4838" s="3" t="s">
        <v>392</v>
      </c>
      <c r="B4838" s="3" t="s">
        <v>29</v>
      </c>
      <c r="C4838" s="3" t="s">
        <v>8</v>
      </c>
      <c r="D4838" s="3" t="s">
        <v>28</v>
      </c>
      <c r="E4838" s="3" t="n">
        <v>83.77</v>
      </c>
      <c r="F4838" s="3" t="n">
        <v>5326019</v>
      </c>
      <c r="G4838" s="3" t="n">
        <v>2</v>
      </c>
      <c r="H4838" s="3" t="n">
        <v>501401.99</v>
      </c>
    </row>
    <row r="4839" customFormat="false" ht="15" hidden="false" customHeight="false" outlineLevel="0" collapsed="false">
      <c r="A4839" s="3" t="s">
        <v>393</v>
      </c>
      <c r="B4839" s="3" t="s">
        <v>29</v>
      </c>
      <c r="C4839" s="3" t="s">
        <v>8</v>
      </c>
      <c r="D4839" s="3" t="s">
        <v>28</v>
      </c>
      <c r="E4839" s="3" t="n">
        <v>82.63</v>
      </c>
      <c r="F4839" s="3" t="n">
        <v>1973725</v>
      </c>
      <c r="G4839" s="3" t="n">
        <v>4</v>
      </c>
      <c r="H4839" s="3" t="n">
        <v>509493.22</v>
      </c>
    </row>
    <row r="4840" customFormat="false" ht="15" hidden="false" customHeight="false" outlineLevel="0" collapsed="false">
      <c r="A4840" s="3" t="s">
        <v>394</v>
      </c>
      <c r="B4840" s="3" t="s">
        <v>29</v>
      </c>
      <c r="C4840" s="3" t="s">
        <v>8</v>
      </c>
      <c r="D4840" s="3" t="s">
        <v>28</v>
      </c>
      <c r="E4840" s="3" t="n">
        <v>84.28</v>
      </c>
      <c r="F4840" s="3" t="n">
        <v>7911438</v>
      </c>
      <c r="G4840" s="3" t="n">
        <v>2</v>
      </c>
      <c r="H4840" s="3" t="n">
        <v>717881.93</v>
      </c>
    </row>
    <row r="4841" customFormat="false" ht="15" hidden="false" customHeight="false" outlineLevel="0" collapsed="false">
      <c r="A4841" s="3" t="s">
        <v>395</v>
      </c>
      <c r="B4841" s="3" t="s">
        <v>29</v>
      </c>
      <c r="C4841" s="3" t="s">
        <v>8</v>
      </c>
      <c r="D4841" s="3" t="s">
        <v>28</v>
      </c>
      <c r="E4841" s="3" t="n">
        <v>86.92</v>
      </c>
      <c r="F4841" s="3" t="n">
        <v>4207754</v>
      </c>
      <c r="G4841" s="3" t="n">
        <v>4</v>
      </c>
      <c r="H4841" s="3" t="n">
        <v>995320.93</v>
      </c>
    </row>
    <row r="4842" customFormat="false" ht="15" hidden="false" customHeight="false" outlineLevel="0" collapsed="false">
      <c r="A4842" s="3" t="s">
        <v>396</v>
      </c>
      <c r="B4842" s="3" t="s">
        <v>29</v>
      </c>
      <c r="C4842" s="3" t="s">
        <v>8</v>
      </c>
      <c r="D4842" s="3" t="s">
        <v>28</v>
      </c>
      <c r="E4842" s="3" t="n">
        <v>87.03</v>
      </c>
      <c r="F4842" s="3" t="n">
        <v>2822589</v>
      </c>
      <c r="G4842" s="3" t="n">
        <v>2</v>
      </c>
      <c r="H4842" s="3" t="n">
        <v>615020.55</v>
      </c>
    </row>
    <row r="4843" customFormat="false" ht="15" hidden="false" customHeight="false" outlineLevel="0" collapsed="false">
      <c r="A4843" s="3" t="s">
        <v>397</v>
      </c>
      <c r="B4843" s="3" t="s">
        <v>29</v>
      </c>
      <c r="C4843" s="3" t="s">
        <v>8</v>
      </c>
      <c r="D4843" s="3" t="s">
        <v>28</v>
      </c>
      <c r="E4843" s="3" t="n">
        <v>86.74</v>
      </c>
      <c r="F4843" s="3" t="n">
        <v>3474506</v>
      </c>
      <c r="G4843" s="3" t="n">
        <v>1</v>
      </c>
      <c r="H4843" s="3" t="n">
        <v>52606.86</v>
      </c>
    </row>
    <row r="4844" customFormat="false" ht="15" hidden="false" customHeight="false" outlineLevel="0" collapsed="false">
      <c r="A4844" s="3" t="s">
        <v>398</v>
      </c>
      <c r="B4844" s="3" t="s">
        <v>29</v>
      </c>
      <c r="C4844" s="3" t="s">
        <v>8</v>
      </c>
      <c r="D4844" s="3" t="s">
        <v>28</v>
      </c>
      <c r="E4844" s="3" t="n">
        <v>87.19</v>
      </c>
      <c r="F4844" s="3" t="n">
        <v>5034402</v>
      </c>
      <c r="G4844" s="3" t="n">
        <v>2</v>
      </c>
      <c r="H4844" s="3" t="n">
        <v>509524.31</v>
      </c>
    </row>
    <row r="4845" customFormat="false" ht="15" hidden="false" customHeight="false" outlineLevel="0" collapsed="false">
      <c r="A4845" s="3" t="s">
        <v>399</v>
      </c>
      <c r="B4845" s="3" t="s">
        <v>29</v>
      </c>
      <c r="C4845" s="3" t="s">
        <v>8</v>
      </c>
      <c r="D4845" s="3" t="s">
        <v>28</v>
      </c>
      <c r="E4845" s="3" t="n">
        <v>86.99</v>
      </c>
      <c r="F4845" s="3" t="n">
        <v>2731980</v>
      </c>
      <c r="G4845" s="3" t="n">
        <v>0</v>
      </c>
      <c r="H4845" s="3" t="n">
        <v>0</v>
      </c>
    </row>
    <row r="4846" customFormat="false" ht="15" hidden="false" customHeight="false" outlineLevel="0" collapsed="false">
      <c r="A4846" s="3" t="s">
        <v>400</v>
      </c>
      <c r="B4846" s="3" t="s">
        <v>29</v>
      </c>
      <c r="C4846" s="3" t="s">
        <v>8</v>
      </c>
      <c r="D4846" s="3" t="s">
        <v>28</v>
      </c>
      <c r="E4846" s="3" t="n">
        <v>85.96</v>
      </c>
      <c r="F4846" s="3" t="n">
        <v>6416057</v>
      </c>
      <c r="G4846" s="3" t="n">
        <v>2</v>
      </c>
      <c r="H4846" s="3" t="n">
        <v>739303.46</v>
      </c>
    </row>
    <row r="4847" customFormat="false" ht="15" hidden="false" customHeight="false" outlineLevel="0" collapsed="false">
      <c r="A4847" s="3" t="s">
        <v>401</v>
      </c>
      <c r="B4847" s="3" t="s">
        <v>29</v>
      </c>
      <c r="C4847" s="3" t="s">
        <v>8</v>
      </c>
      <c r="D4847" s="3" t="s">
        <v>28</v>
      </c>
      <c r="E4847" s="3" t="n">
        <v>85.3</v>
      </c>
      <c r="F4847" s="3" t="n">
        <v>1491218</v>
      </c>
      <c r="G4847" s="3" t="n">
        <v>2</v>
      </c>
      <c r="H4847" s="3" t="n">
        <v>118347.91</v>
      </c>
    </row>
    <row r="4848" customFormat="false" ht="15" hidden="false" customHeight="false" outlineLevel="0" collapsed="false">
      <c r="A4848" s="3" t="s">
        <v>402</v>
      </c>
      <c r="B4848" s="3" t="s">
        <v>29</v>
      </c>
      <c r="C4848" s="3" t="s">
        <v>8</v>
      </c>
      <c r="D4848" s="3" t="s">
        <v>28</v>
      </c>
      <c r="E4848" s="3" t="n">
        <v>85.13</v>
      </c>
      <c r="F4848" s="3" t="n">
        <v>1250965</v>
      </c>
      <c r="G4848" s="3" t="n">
        <v>3</v>
      </c>
      <c r="H4848" s="3" t="n">
        <v>976263.03</v>
      </c>
    </row>
    <row r="4849" customFormat="false" ht="15" hidden="false" customHeight="false" outlineLevel="0" collapsed="false">
      <c r="A4849" s="3" t="s">
        <v>403</v>
      </c>
      <c r="B4849" s="3" t="s">
        <v>29</v>
      </c>
      <c r="C4849" s="3" t="s">
        <v>8</v>
      </c>
      <c r="D4849" s="3" t="s">
        <v>28</v>
      </c>
      <c r="E4849" s="3" t="n">
        <v>85.2</v>
      </c>
      <c r="F4849" s="3" t="n">
        <v>1239050</v>
      </c>
      <c r="G4849" s="3" t="n">
        <v>2</v>
      </c>
      <c r="H4849" s="3" t="n">
        <v>370702.9</v>
      </c>
    </row>
    <row r="4850" customFormat="false" ht="15" hidden="false" customHeight="false" outlineLevel="0" collapsed="false">
      <c r="A4850" s="3" t="s">
        <v>404</v>
      </c>
      <c r="B4850" s="3" t="s">
        <v>29</v>
      </c>
      <c r="C4850" s="3" t="s">
        <v>8</v>
      </c>
      <c r="D4850" s="3" t="s">
        <v>28</v>
      </c>
      <c r="E4850" s="3" t="n">
        <v>86.69</v>
      </c>
      <c r="F4850" s="3" t="n">
        <v>2270344</v>
      </c>
      <c r="G4850" s="3" t="n">
        <v>1</v>
      </c>
      <c r="H4850" s="3" t="n">
        <v>302736.9</v>
      </c>
    </row>
    <row r="4851" customFormat="false" ht="15" hidden="false" customHeight="false" outlineLevel="0" collapsed="false">
      <c r="A4851" s="3" t="s">
        <v>405</v>
      </c>
      <c r="B4851" s="3" t="s">
        <v>29</v>
      </c>
      <c r="C4851" s="3" t="s">
        <v>8</v>
      </c>
      <c r="D4851" s="3" t="s">
        <v>28</v>
      </c>
      <c r="E4851" s="3" t="n">
        <v>88.64</v>
      </c>
      <c r="F4851" s="3" t="n">
        <v>5540887</v>
      </c>
      <c r="G4851" s="3" t="n">
        <v>1</v>
      </c>
      <c r="H4851" s="3" t="n">
        <v>231496.57</v>
      </c>
    </row>
    <row r="4852" customFormat="false" ht="15" hidden="false" customHeight="false" outlineLevel="0" collapsed="false">
      <c r="A4852" s="3" t="s">
        <v>406</v>
      </c>
      <c r="B4852" s="3" t="s">
        <v>29</v>
      </c>
      <c r="C4852" s="3" t="s">
        <v>8</v>
      </c>
      <c r="D4852" s="3" t="s">
        <v>28</v>
      </c>
      <c r="E4852" s="3" t="n">
        <v>89.05</v>
      </c>
      <c r="F4852" s="3" t="n">
        <v>2166977</v>
      </c>
      <c r="G4852" s="3" t="n">
        <v>3</v>
      </c>
      <c r="H4852" s="3" t="n">
        <v>606981.31</v>
      </c>
    </row>
    <row r="4853" customFormat="false" ht="15" hidden="false" customHeight="false" outlineLevel="0" collapsed="false">
      <c r="A4853" s="3" t="s">
        <v>407</v>
      </c>
      <c r="B4853" s="3" t="s">
        <v>29</v>
      </c>
      <c r="C4853" s="3" t="s">
        <v>8</v>
      </c>
      <c r="D4853" s="3" t="s">
        <v>28</v>
      </c>
      <c r="E4853" s="3" t="n">
        <v>89.7</v>
      </c>
      <c r="F4853" s="3" t="n">
        <v>7538086</v>
      </c>
      <c r="G4853" s="3" t="n">
        <v>1</v>
      </c>
      <c r="H4853" s="3" t="n">
        <v>181306.74</v>
      </c>
    </row>
    <row r="4854" customFormat="false" ht="15" hidden="false" customHeight="false" outlineLevel="0" collapsed="false">
      <c r="A4854" s="3" t="s">
        <v>408</v>
      </c>
      <c r="B4854" s="3" t="s">
        <v>29</v>
      </c>
      <c r="C4854" s="3" t="s">
        <v>8</v>
      </c>
      <c r="D4854" s="3" t="s">
        <v>28</v>
      </c>
      <c r="E4854" s="3" t="n">
        <v>88.71</v>
      </c>
      <c r="F4854" s="3" t="n">
        <v>594727</v>
      </c>
      <c r="G4854" s="3" t="n">
        <v>2</v>
      </c>
      <c r="H4854" s="3" t="n">
        <v>388526.81</v>
      </c>
    </row>
    <row r="4855" customFormat="false" ht="15" hidden="false" customHeight="false" outlineLevel="0" collapsed="false">
      <c r="A4855" s="3" t="s">
        <v>409</v>
      </c>
      <c r="B4855" s="3" t="s">
        <v>29</v>
      </c>
      <c r="C4855" s="3" t="s">
        <v>8</v>
      </c>
      <c r="D4855" s="3" t="s">
        <v>28</v>
      </c>
      <c r="E4855" s="3" t="n">
        <v>88.71</v>
      </c>
      <c r="F4855" s="3" t="n">
        <v>846297</v>
      </c>
      <c r="G4855" s="3" t="n">
        <v>1</v>
      </c>
      <c r="H4855" s="3" t="n">
        <v>127066.68</v>
      </c>
    </row>
    <row r="4856" customFormat="false" ht="15" hidden="false" customHeight="false" outlineLevel="0" collapsed="false">
      <c r="A4856" s="3" t="s">
        <v>410</v>
      </c>
      <c r="B4856" s="3" t="s">
        <v>29</v>
      </c>
      <c r="C4856" s="3" t="s">
        <v>8</v>
      </c>
      <c r="D4856" s="3" t="s">
        <v>28</v>
      </c>
      <c r="E4856" s="3" t="n">
        <v>86.59</v>
      </c>
      <c r="F4856" s="3" t="n">
        <v>5879535</v>
      </c>
      <c r="G4856" s="3" t="n">
        <v>2</v>
      </c>
      <c r="H4856" s="3" t="n">
        <v>475864.56</v>
      </c>
    </row>
    <row r="4857" customFormat="false" ht="15" hidden="false" customHeight="false" outlineLevel="0" collapsed="false">
      <c r="A4857" s="3" t="s">
        <v>411</v>
      </c>
      <c r="B4857" s="3" t="s">
        <v>29</v>
      </c>
      <c r="C4857" s="3" t="s">
        <v>8</v>
      </c>
      <c r="D4857" s="3" t="s">
        <v>28</v>
      </c>
      <c r="E4857" s="3" t="n">
        <v>87.37</v>
      </c>
      <c r="F4857" s="3" t="n">
        <v>2517456</v>
      </c>
      <c r="G4857" s="3" t="n">
        <v>0</v>
      </c>
      <c r="H4857" s="3" t="n">
        <v>0</v>
      </c>
    </row>
    <row r="4858" customFormat="false" ht="15" hidden="false" customHeight="false" outlineLevel="0" collapsed="false">
      <c r="A4858" s="3" t="s">
        <v>412</v>
      </c>
      <c r="B4858" s="3" t="s">
        <v>29</v>
      </c>
      <c r="C4858" s="3" t="s">
        <v>8</v>
      </c>
      <c r="D4858" s="3" t="s">
        <v>28</v>
      </c>
      <c r="E4858" s="3" t="n">
        <v>83.36</v>
      </c>
      <c r="F4858" s="3" t="n">
        <v>5534688</v>
      </c>
      <c r="G4858" s="3" t="n">
        <v>3</v>
      </c>
      <c r="H4858" s="3" t="n">
        <v>788679.27</v>
      </c>
    </row>
    <row r="4859" customFormat="false" ht="15" hidden="false" customHeight="false" outlineLevel="0" collapsed="false">
      <c r="A4859" s="3" t="s">
        <v>413</v>
      </c>
      <c r="B4859" s="3" t="s">
        <v>29</v>
      </c>
      <c r="C4859" s="3" t="s">
        <v>8</v>
      </c>
      <c r="D4859" s="3" t="s">
        <v>28</v>
      </c>
      <c r="E4859" s="3" t="n">
        <v>84.07</v>
      </c>
      <c r="F4859" s="3" t="n">
        <v>1106952</v>
      </c>
      <c r="G4859" s="3" t="n">
        <v>2</v>
      </c>
      <c r="H4859" s="3" t="n">
        <v>428874.55</v>
      </c>
    </row>
    <row r="4860" customFormat="false" ht="15" hidden="false" customHeight="false" outlineLevel="0" collapsed="false">
      <c r="A4860" s="3" t="s">
        <v>414</v>
      </c>
      <c r="B4860" s="3" t="s">
        <v>29</v>
      </c>
      <c r="C4860" s="3" t="s">
        <v>8</v>
      </c>
      <c r="D4860" s="3" t="s">
        <v>28</v>
      </c>
      <c r="E4860" s="3" t="n">
        <v>82.94</v>
      </c>
      <c r="F4860" s="3" t="n">
        <v>5166618</v>
      </c>
      <c r="G4860" s="3" t="n">
        <v>3</v>
      </c>
      <c r="H4860" s="3" t="n">
        <v>874780.67</v>
      </c>
    </row>
    <row r="4861" customFormat="false" ht="15" hidden="false" customHeight="false" outlineLevel="0" collapsed="false">
      <c r="A4861" s="3" t="s">
        <v>415</v>
      </c>
      <c r="B4861" s="3" t="s">
        <v>29</v>
      </c>
      <c r="C4861" s="3" t="s">
        <v>8</v>
      </c>
      <c r="D4861" s="3" t="s">
        <v>28</v>
      </c>
      <c r="E4861" s="3" t="n">
        <v>83.34</v>
      </c>
      <c r="F4861" s="3" t="n">
        <v>1563260</v>
      </c>
      <c r="G4861" s="3" t="n">
        <v>1</v>
      </c>
      <c r="H4861" s="3" t="n">
        <v>364175.8</v>
      </c>
    </row>
    <row r="4862" customFormat="false" ht="15" hidden="false" customHeight="false" outlineLevel="0" collapsed="false">
      <c r="A4862" s="3" t="s">
        <v>416</v>
      </c>
      <c r="B4862" s="3" t="s">
        <v>29</v>
      </c>
      <c r="C4862" s="3" t="s">
        <v>8</v>
      </c>
      <c r="D4862" s="3" t="s">
        <v>28</v>
      </c>
      <c r="E4862" s="3" t="n">
        <v>82.13</v>
      </c>
      <c r="F4862" s="3" t="n">
        <v>5000298</v>
      </c>
      <c r="G4862" s="3" t="n">
        <v>1</v>
      </c>
      <c r="H4862" s="3" t="n">
        <v>250189.17</v>
      </c>
    </row>
    <row r="4863" customFormat="false" ht="15" hidden="false" customHeight="false" outlineLevel="0" collapsed="false">
      <c r="A4863" s="3" t="s">
        <v>417</v>
      </c>
      <c r="B4863" s="3" t="s">
        <v>29</v>
      </c>
      <c r="C4863" s="3" t="s">
        <v>8</v>
      </c>
      <c r="D4863" s="3" t="s">
        <v>28</v>
      </c>
      <c r="E4863" s="3" t="n">
        <v>80.48</v>
      </c>
      <c r="F4863" s="3" t="n">
        <v>1372467</v>
      </c>
      <c r="G4863" s="3" t="n">
        <v>0</v>
      </c>
      <c r="H4863" s="3" t="n">
        <v>0</v>
      </c>
    </row>
    <row r="4864" customFormat="false" ht="15" hidden="false" customHeight="false" outlineLevel="0" collapsed="false">
      <c r="A4864" s="3" t="s">
        <v>418</v>
      </c>
      <c r="B4864" s="3" t="s">
        <v>29</v>
      </c>
      <c r="C4864" s="3" t="s">
        <v>8</v>
      </c>
      <c r="D4864" s="3" t="s">
        <v>28</v>
      </c>
      <c r="E4864" s="3" t="n">
        <v>80.98</v>
      </c>
      <c r="F4864" s="3" t="n">
        <v>1560248</v>
      </c>
      <c r="G4864" s="3" t="n">
        <v>2</v>
      </c>
      <c r="H4864" s="3" t="n">
        <v>79402.2</v>
      </c>
    </row>
    <row r="4865" customFormat="false" ht="15" hidden="false" customHeight="false" outlineLevel="0" collapsed="false">
      <c r="A4865" s="3" t="s">
        <v>419</v>
      </c>
      <c r="B4865" s="3" t="s">
        <v>29</v>
      </c>
      <c r="C4865" s="3" t="s">
        <v>8</v>
      </c>
      <c r="D4865" s="3" t="s">
        <v>28</v>
      </c>
      <c r="E4865" s="3" t="n">
        <v>79.27</v>
      </c>
      <c r="F4865" s="3" t="n">
        <v>6718858</v>
      </c>
      <c r="G4865" s="3" t="n">
        <v>1</v>
      </c>
      <c r="H4865" s="3" t="n">
        <v>84728.94</v>
      </c>
    </row>
    <row r="4866" customFormat="false" ht="15" hidden="false" customHeight="false" outlineLevel="0" collapsed="false">
      <c r="A4866" s="3" t="s">
        <v>420</v>
      </c>
      <c r="B4866" s="3" t="s">
        <v>29</v>
      </c>
      <c r="C4866" s="3" t="s">
        <v>8</v>
      </c>
      <c r="D4866" s="3" t="s">
        <v>28</v>
      </c>
      <c r="E4866" s="3" t="n">
        <v>80.13</v>
      </c>
      <c r="F4866" s="3" t="n">
        <v>689445</v>
      </c>
      <c r="G4866" s="3" t="n">
        <v>3</v>
      </c>
      <c r="H4866" s="3" t="n">
        <v>555093.48</v>
      </c>
    </row>
    <row r="4867" customFormat="false" ht="15" hidden="false" customHeight="false" outlineLevel="0" collapsed="false">
      <c r="A4867" s="3" t="s">
        <v>421</v>
      </c>
      <c r="B4867" s="3" t="s">
        <v>29</v>
      </c>
      <c r="C4867" s="3" t="s">
        <v>8</v>
      </c>
      <c r="D4867" s="3" t="s">
        <v>28</v>
      </c>
      <c r="E4867" s="3" t="n">
        <v>79.5</v>
      </c>
      <c r="F4867" s="3" t="n">
        <v>4083705</v>
      </c>
      <c r="G4867" s="3" t="n">
        <v>4</v>
      </c>
      <c r="H4867" s="3" t="n">
        <v>761384.46</v>
      </c>
    </row>
    <row r="4868" customFormat="false" ht="15" hidden="false" customHeight="false" outlineLevel="0" collapsed="false">
      <c r="A4868" s="3" t="s">
        <v>422</v>
      </c>
      <c r="B4868" s="3" t="s">
        <v>29</v>
      </c>
      <c r="C4868" s="3" t="s">
        <v>8</v>
      </c>
      <c r="D4868" s="3" t="s">
        <v>28</v>
      </c>
      <c r="E4868" s="3" t="n">
        <v>80.25</v>
      </c>
      <c r="F4868" s="3" t="n">
        <v>1548423</v>
      </c>
      <c r="G4868" s="3" t="n">
        <v>1</v>
      </c>
      <c r="H4868" s="3" t="n">
        <v>261090.48</v>
      </c>
    </row>
    <row r="4869" customFormat="false" ht="15" hidden="false" customHeight="false" outlineLevel="0" collapsed="false">
      <c r="A4869" s="3" t="s">
        <v>423</v>
      </c>
      <c r="B4869" s="3" t="s">
        <v>29</v>
      </c>
      <c r="C4869" s="3" t="s">
        <v>8</v>
      </c>
      <c r="D4869" s="3" t="s">
        <v>28</v>
      </c>
      <c r="E4869" s="3" t="n">
        <v>78.99</v>
      </c>
      <c r="F4869" s="3" t="n">
        <v>1016356</v>
      </c>
      <c r="G4869" s="3" t="n">
        <v>3</v>
      </c>
      <c r="H4869" s="3" t="n">
        <v>361141.9</v>
      </c>
    </row>
    <row r="4870" customFormat="false" ht="15" hidden="false" customHeight="false" outlineLevel="0" collapsed="false">
      <c r="A4870" s="3" t="s">
        <v>424</v>
      </c>
      <c r="B4870" s="3" t="s">
        <v>29</v>
      </c>
      <c r="C4870" s="3" t="s">
        <v>8</v>
      </c>
      <c r="D4870" s="3" t="s">
        <v>28</v>
      </c>
      <c r="E4870" s="3" t="n">
        <v>75.99</v>
      </c>
      <c r="F4870" s="3" t="n">
        <v>4206793</v>
      </c>
      <c r="G4870" s="3" t="n">
        <v>0</v>
      </c>
      <c r="H4870" s="3" t="n">
        <v>0</v>
      </c>
    </row>
    <row r="4871" customFormat="false" ht="15" hidden="false" customHeight="false" outlineLevel="0" collapsed="false">
      <c r="A4871" s="3" t="s">
        <v>425</v>
      </c>
      <c r="B4871" s="3" t="s">
        <v>29</v>
      </c>
      <c r="C4871" s="3" t="s">
        <v>8</v>
      </c>
      <c r="D4871" s="3" t="s">
        <v>28</v>
      </c>
      <c r="E4871" s="3" t="n">
        <v>76.27</v>
      </c>
      <c r="F4871" s="3" t="n">
        <v>3928091</v>
      </c>
      <c r="G4871" s="3" t="n">
        <v>1</v>
      </c>
      <c r="H4871" s="3" t="n">
        <v>348553.92</v>
      </c>
    </row>
    <row r="4872" customFormat="false" ht="15" hidden="false" customHeight="false" outlineLevel="0" collapsed="false">
      <c r="A4872" s="3" t="s">
        <v>426</v>
      </c>
      <c r="B4872" s="3" t="s">
        <v>29</v>
      </c>
      <c r="C4872" s="3" t="s">
        <v>8</v>
      </c>
      <c r="D4872" s="3" t="s">
        <v>28</v>
      </c>
      <c r="E4872" s="3" t="n">
        <v>77.21</v>
      </c>
      <c r="F4872" s="3" t="n">
        <v>5532067</v>
      </c>
      <c r="G4872" s="3" t="n">
        <v>2</v>
      </c>
      <c r="H4872" s="3" t="n">
        <v>315298.01</v>
      </c>
    </row>
    <row r="4873" customFormat="false" ht="15" hidden="false" customHeight="false" outlineLevel="0" collapsed="false">
      <c r="A4873" s="3" t="s">
        <v>427</v>
      </c>
      <c r="B4873" s="3" t="s">
        <v>29</v>
      </c>
      <c r="C4873" s="3" t="s">
        <v>8</v>
      </c>
      <c r="D4873" s="3" t="s">
        <v>28</v>
      </c>
      <c r="E4873" s="3" t="n">
        <v>76.4</v>
      </c>
      <c r="F4873" s="3" t="n">
        <v>6028414</v>
      </c>
      <c r="G4873" s="3" t="n">
        <v>0</v>
      </c>
      <c r="H4873" s="3" t="n">
        <v>0</v>
      </c>
    </row>
    <row r="4874" customFormat="false" ht="15" hidden="false" customHeight="false" outlineLevel="0" collapsed="false">
      <c r="A4874" s="3" t="s">
        <v>428</v>
      </c>
      <c r="B4874" s="3" t="s">
        <v>29</v>
      </c>
      <c r="C4874" s="3" t="s">
        <v>8</v>
      </c>
      <c r="D4874" s="3" t="s">
        <v>28</v>
      </c>
      <c r="E4874" s="3" t="n">
        <v>77.22</v>
      </c>
      <c r="F4874" s="3" t="n">
        <v>704098</v>
      </c>
      <c r="G4874" s="3" t="n">
        <v>2</v>
      </c>
      <c r="H4874" s="3" t="n">
        <v>599065.22</v>
      </c>
    </row>
    <row r="4875" customFormat="false" ht="15" hidden="false" customHeight="false" outlineLevel="0" collapsed="false">
      <c r="A4875" s="3" t="s">
        <v>429</v>
      </c>
      <c r="B4875" s="3" t="s">
        <v>29</v>
      </c>
      <c r="C4875" s="3" t="s">
        <v>8</v>
      </c>
      <c r="D4875" s="3" t="s">
        <v>28</v>
      </c>
      <c r="E4875" s="3" t="n">
        <v>77.23</v>
      </c>
      <c r="F4875" s="3" t="n">
        <v>7267955</v>
      </c>
      <c r="G4875" s="3" t="n">
        <v>0</v>
      </c>
      <c r="H4875" s="3" t="n">
        <v>0</v>
      </c>
    </row>
    <row r="4876" customFormat="false" ht="15" hidden="false" customHeight="false" outlineLevel="0" collapsed="false">
      <c r="A4876" s="3" t="s">
        <v>430</v>
      </c>
      <c r="B4876" s="3" t="s">
        <v>29</v>
      </c>
      <c r="C4876" s="3" t="s">
        <v>8</v>
      </c>
      <c r="D4876" s="3" t="s">
        <v>28</v>
      </c>
      <c r="E4876" s="3" t="n">
        <v>78.45</v>
      </c>
      <c r="F4876" s="3" t="n">
        <v>6345572</v>
      </c>
      <c r="G4876" s="3" t="n">
        <v>2</v>
      </c>
      <c r="H4876" s="3" t="n">
        <v>343247.32</v>
      </c>
    </row>
    <row r="4877" customFormat="false" ht="15" hidden="false" customHeight="false" outlineLevel="0" collapsed="false">
      <c r="A4877" s="3" t="s">
        <v>431</v>
      </c>
      <c r="B4877" s="3" t="s">
        <v>29</v>
      </c>
      <c r="C4877" s="3" t="s">
        <v>8</v>
      </c>
      <c r="D4877" s="3" t="s">
        <v>28</v>
      </c>
      <c r="E4877" s="3" t="n">
        <v>78.5</v>
      </c>
      <c r="F4877" s="3" t="n">
        <v>5305223</v>
      </c>
      <c r="G4877" s="3" t="n">
        <v>5</v>
      </c>
      <c r="H4877" s="3" t="n">
        <v>854224.94</v>
      </c>
    </row>
    <row r="4878" customFormat="false" ht="15" hidden="false" customHeight="false" outlineLevel="0" collapsed="false">
      <c r="A4878" s="3" t="s">
        <v>432</v>
      </c>
      <c r="B4878" s="3" t="s">
        <v>29</v>
      </c>
      <c r="C4878" s="3" t="s">
        <v>8</v>
      </c>
      <c r="D4878" s="3" t="s">
        <v>28</v>
      </c>
      <c r="E4878" s="3" t="n">
        <v>78.84</v>
      </c>
      <c r="F4878" s="3" t="n">
        <v>6241308</v>
      </c>
      <c r="G4878" s="3" t="n">
        <v>1</v>
      </c>
      <c r="H4878" s="3" t="n">
        <v>392282.1</v>
      </c>
    </row>
    <row r="4879" customFormat="false" ht="15" hidden="false" customHeight="false" outlineLevel="0" collapsed="false">
      <c r="A4879" s="3" t="s">
        <v>433</v>
      </c>
      <c r="B4879" s="3" t="s">
        <v>29</v>
      </c>
      <c r="C4879" s="3" t="s">
        <v>8</v>
      </c>
      <c r="D4879" s="3" t="s">
        <v>28</v>
      </c>
      <c r="E4879" s="3" t="n">
        <v>78.06</v>
      </c>
      <c r="F4879" s="3" t="n">
        <v>7610300</v>
      </c>
      <c r="G4879" s="3" t="n">
        <v>3</v>
      </c>
      <c r="H4879" s="3" t="n">
        <v>557301.37</v>
      </c>
    </row>
    <row r="4880" customFormat="false" ht="15" hidden="false" customHeight="false" outlineLevel="0" collapsed="false">
      <c r="A4880" s="3" t="s">
        <v>434</v>
      </c>
      <c r="B4880" s="3" t="s">
        <v>29</v>
      </c>
      <c r="C4880" s="3" t="s">
        <v>8</v>
      </c>
      <c r="D4880" s="3" t="s">
        <v>28</v>
      </c>
      <c r="E4880" s="3" t="n">
        <v>77.66</v>
      </c>
      <c r="F4880" s="3" t="n">
        <v>932383</v>
      </c>
      <c r="G4880" s="3" t="n">
        <v>5</v>
      </c>
      <c r="H4880" s="3" t="n">
        <v>666258.25</v>
      </c>
    </row>
    <row r="4881" customFormat="false" ht="15" hidden="false" customHeight="false" outlineLevel="0" collapsed="false">
      <c r="A4881" s="3" t="s">
        <v>435</v>
      </c>
      <c r="B4881" s="3" t="s">
        <v>29</v>
      </c>
      <c r="C4881" s="3" t="s">
        <v>8</v>
      </c>
      <c r="D4881" s="3" t="s">
        <v>28</v>
      </c>
      <c r="E4881" s="3" t="n">
        <v>77.19</v>
      </c>
      <c r="F4881" s="3" t="n">
        <v>6071200</v>
      </c>
      <c r="G4881" s="3" t="n">
        <v>2</v>
      </c>
      <c r="H4881" s="3" t="n">
        <v>31326.5</v>
      </c>
    </row>
    <row r="4882" customFormat="false" ht="15" hidden="false" customHeight="false" outlineLevel="0" collapsed="false">
      <c r="A4882" s="3" t="s">
        <v>436</v>
      </c>
      <c r="B4882" s="3" t="s">
        <v>29</v>
      </c>
      <c r="C4882" s="3" t="s">
        <v>8</v>
      </c>
      <c r="D4882" s="3" t="s">
        <v>28</v>
      </c>
      <c r="E4882" s="3" t="n">
        <v>78.07</v>
      </c>
      <c r="F4882" s="3" t="n">
        <v>3887469</v>
      </c>
      <c r="G4882" s="3" t="n">
        <v>1</v>
      </c>
      <c r="H4882" s="3" t="n">
        <v>158780.48</v>
      </c>
    </row>
    <row r="4883" customFormat="false" ht="15" hidden="false" customHeight="false" outlineLevel="0" collapsed="false">
      <c r="A4883" s="3" t="s">
        <v>437</v>
      </c>
      <c r="B4883" s="3" t="s">
        <v>29</v>
      </c>
      <c r="C4883" s="3" t="s">
        <v>8</v>
      </c>
      <c r="D4883" s="3" t="s">
        <v>28</v>
      </c>
      <c r="E4883" s="3" t="n">
        <v>78.65</v>
      </c>
      <c r="F4883" s="3" t="n">
        <v>4523551</v>
      </c>
      <c r="G4883" s="3" t="n">
        <v>0</v>
      </c>
      <c r="H4883" s="3" t="n">
        <v>0</v>
      </c>
    </row>
    <row r="4884" customFormat="false" ht="15" hidden="false" customHeight="false" outlineLevel="0" collapsed="false">
      <c r="A4884" s="3" t="s">
        <v>438</v>
      </c>
      <c r="B4884" s="3" t="s">
        <v>29</v>
      </c>
      <c r="C4884" s="3" t="s">
        <v>8</v>
      </c>
      <c r="D4884" s="3" t="s">
        <v>28</v>
      </c>
      <c r="E4884" s="3" t="n">
        <v>79.26</v>
      </c>
      <c r="F4884" s="3" t="n">
        <v>3503589</v>
      </c>
      <c r="G4884" s="3" t="n">
        <v>0</v>
      </c>
      <c r="H4884" s="3" t="n">
        <v>0</v>
      </c>
    </row>
    <row r="4885" customFormat="false" ht="15" hidden="false" customHeight="false" outlineLevel="0" collapsed="false">
      <c r="A4885" s="3" t="s">
        <v>439</v>
      </c>
      <c r="B4885" s="3" t="s">
        <v>29</v>
      </c>
      <c r="C4885" s="3" t="s">
        <v>8</v>
      </c>
      <c r="D4885" s="3" t="s">
        <v>28</v>
      </c>
      <c r="E4885" s="3" t="n">
        <v>81.79</v>
      </c>
      <c r="F4885" s="3" t="n">
        <v>6425439</v>
      </c>
      <c r="G4885" s="3" t="n">
        <v>4</v>
      </c>
      <c r="H4885" s="3" t="n">
        <v>971817.48</v>
      </c>
    </row>
    <row r="4886" customFormat="false" ht="15" hidden="false" customHeight="false" outlineLevel="0" collapsed="false">
      <c r="A4886" s="3" t="s">
        <v>440</v>
      </c>
      <c r="B4886" s="3" t="s">
        <v>29</v>
      </c>
      <c r="C4886" s="3" t="s">
        <v>8</v>
      </c>
      <c r="D4886" s="3" t="s">
        <v>28</v>
      </c>
      <c r="E4886" s="3" t="n">
        <v>82.71</v>
      </c>
      <c r="F4886" s="3" t="n">
        <v>4077982</v>
      </c>
      <c r="G4886" s="3" t="n">
        <v>1</v>
      </c>
      <c r="H4886" s="3" t="n">
        <v>19443.9</v>
      </c>
    </row>
    <row r="4887" customFormat="false" ht="15" hidden="false" customHeight="false" outlineLevel="0" collapsed="false">
      <c r="A4887" s="3" t="s">
        <v>441</v>
      </c>
      <c r="B4887" s="3" t="s">
        <v>29</v>
      </c>
      <c r="C4887" s="3" t="s">
        <v>8</v>
      </c>
      <c r="D4887" s="3" t="s">
        <v>28</v>
      </c>
      <c r="E4887" s="3" t="n">
        <v>82.28</v>
      </c>
      <c r="F4887" s="3" t="n">
        <v>7011865</v>
      </c>
      <c r="G4887" s="3" t="n">
        <v>3</v>
      </c>
      <c r="H4887" s="3" t="n">
        <v>756141.35</v>
      </c>
    </row>
    <row r="4888" customFormat="false" ht="15" hidden="false" customHeight="false" outlineLevel="0" collapsed="false">
      <c r="A4888" s="3" t="s">
        <v>442</v>
      </c>
      <c r="B4888" s="3" t="s">
        <v>29</v>
      </c>
      <c r="C4888" s="3" t="s">
        <v>8</v>
      </c>
      <c r="D4888" s="3" t="s">
        <v>28</v>
      </c>
      <c r="E4888" s="3" t="n">
        <v>84.28</v>
      </c>
      <c r="F4888" s="3" t="n">
        <v>6902504</v>
      </c>
      <c r="G4888" s="3" t="n">
        <v>0</v>
      </c>
      <c r="H4888" s="3" t="n">
        <v>0</v>
      </c>
    </row>
    <row r="4889" customFormat="false" ht="15" hidden="false" customHeight="false" outlineLevel="0" collapsed="false">
      <c r="A4889" s="3" t="s">
        <v>443</v>
      </c>
      <c r="B4889" s="3" t="s">
        <v>29</v>
      </c>
      <c r="C4889" s="3" t="s">
        <v>8</v>
      </c>
      <c r="D4889" s="3" t="s">
        <v>28</v>
      </c>
      <c r="E4889" s="3" t="n">
        <v>85.43</v>
      </c>
      <c r="F4889" s="3" t="n">
        <v>4509028</v>
      </c>
      <c r="G4889" s="3" t="n">
        <v>2</v>
      </c>
      <c r="H4889" s="3" t="n">
        <v>519303.08</v>
      </c>
    </row>
    <row r="4890" customFormat="false" ht="15" hidden="false" customHeight="false" outlineLevel="0" collapsed="false">
      <c r="A4890" s="3" t="s">
        <v>444</v>
      </c>
      <c r="B4890" s="3" t="s">
        <v>29</v>
      </c>
      <c r="C4890" s="3" t="s">
        <v>8</v>
      </c>
      <c r="D4890" s="3" t="s">
        <v>28</v>
      </c>
      <c r="E4890" s="3" t="n">
        <v>81.02</v>
      </c>
      <c r="F4890" s="3" t="n">
        <v>3745014</v>
      </c>
      <c r="G4890" s="3" t="n">
        <v>1</v>
      </c>
      <c r="H4890" s="3" t="n">
        <v>6894.35</v>
      </c>
    </row>
    <row r="4891" customFormat="false" ht="15" hidden="false" customHeight="false" outlineLevel="0" collapsed="false">
      <c r="A4891" s="3" t="s">
        <v>445</v>
      </c>
      <c r="B4891" s="3" t="s">
        <v>29</v>
      </c>
      <c r="C4891" s="3" t="s">
        <v>8</v>
      </c>
      <c r="D4891" s="3" t="s">
        <v>28</v>
      </c>
      <c r="E4891" s="3" t="n">
        <v>78.98</v>
      </c>
      <c r="F4891" s="3" t="n">
        <v>3547867</v>
      </c>
      <c r="G4891" s="3" t="n">
        <v>3</v>
      </c>
      <c r="H4891" s="3" t="n">
        <v>695977.91</v>
      </c>
    </row>
    <row r="4892" customFormat="false" ht="15" hidden="false" customHeight="false" outlineLevel="0" collapsed="false">
      <c r="A4892" s="3" t="s">
        <v>446</v>
      </c>
      <c r="B4892" s="3" t="s">
        <v>29</v>
      </c>
      <c r="C4892" s="3" t="s">
        <v>8</v>
      </c>
      <c r="D4892" s="3" t="s">
        <v>28</v>
      </c>
      <c r="E4892" s="3" t="n">
        <v>79.08</v>
      </c>
      <c r="F4892" s="3" t="n">
        <v>1205887</v>
      </c>
      <c r="G4892" s="3" t="n">
        <v>5</v>
      </c>
      <c r="H4892" s="3" t="n">
        <v>781809.5</v>
      </c>
    </row>
    <row r="4893" customFormat="false" ht="15" hidden="false" customHeight="false" outlineLevel="0" collapsed="false">
      <c r="A4893" s="3" t="s">
        <v>447</v>
      </c>
      <c r="B4893" s="3" t="s">
        <v>29</v>
      </c>
      <c r="C4893" s="3" t="s">
        <v>8</v>
      </c>
      <c r="D4893" s="3" t="s">
        <v>28</v>
      </c>
      <c r="E4893" s="3" t="n">
        <v>75.8</v>
      </c>
      <c r="F4893" s="3" t="n">
        <v>6086348</v>
      </c>
      <c r="G4893" s="3" t="n">
        <v>4</v>
      </c>
      <c r="H4893" s="3" t="n">
        <v>569442.72</v>
      </c>
    </row>
    <row r="4894" customFormat="false" ht="15" hidden="false" customHeight="false" outlineLevel="0" collapsed="false">
      <c r="A4894" s="3" t="s">
        <v>448</v>
      </c>
      <c r="B4894" s="3" t="s">
        <v>29</v>
      </c>
      <c r="C4894" s="3" t="s">
        <v>8</v>
      </c>
      <c r="D4894" s="3" t="s">
        <v>28</v>
      </c>
      <c r="E4894" s="3" t="n">
        <v>73.62</v>
      </c>
      <c r="F4894" s="3" t="n">
        <v>5066018</v>
      </c>
      <c r="G4894" s="3" t="n">
        <v>1</v>
      </c>
      <c r="H4894" s="3" t="n">
        <v>331790.52</v>
      </c>
    </row>
    <row r="4895" customFormat="false" ht="15" hidden="false" customHeight="false" outlineLevel="0" collapsed="false">
      <c r="A4895" s="3" t="s">
        <v>449</v>
      </c>
      <c r="B4895" s="3" t="s">
        <v>29</v>
      </c>
      <c r="C4895" s="3" t="s">
        <v>8</v>
      </c>
      <c r="D4895" s="3" t="s">
        <v>28</v>
      </c>
      <c r="E4895" s="3" t="n">
        <v>74.22</v>
      </c>
      <c r="F4895" s="3" t="n">
        <v>2084443</v>
      </c>
      <c r="G4895" s="3" t="n">
        <v>3</v>
      </c>
      <c r="H4895" s="3" t="n">
        <v>415458.57</v>
      </c>
    </row>
    <row r="4896" customFormat="false" ht="15" hidden="false" customHeight="false" outlineLevel="0" collapsed="false">
      <c r="A4896" s="3" t="s">
        <v>450</v>
      </c>
      <c r="B4896" s="3" t="s">
        <v>29</v>
      </c>
      <c r="C4896" s="3" t="s">
        <v>8</v>
      </c>
      <c r="D4896" s="3" t="s">
        <v>28</v>
      </c>
      <c r="E4896" s="3" t="n">
        <v>77.12</v>
      </c>
      <c r="F4896" s="3" t="n">
        <v>7152945</v>
      </c>
      <c r="G4896" s="3" t="n">
        <v>4</v>
      </c>
      <c r="H4896" s="3" t="n">
        <v>909734.19</v>
      </c>
    </row>
    <row r="4897" customFormat="false" ht="15" hidden="false" customHeight="false" outlineLevel="0" collapsed="false">
      <c r="A4897" s="3" t="s">
        <v>451</v>
      </c>
      <c r="B4897" s="3" t="s">
        <v>29</v>
      </c>
      <c r="C4897" s="3" t="s">
        <v>8</v>
      </c>
      <c r="D4897" s="3" t="s">
        <v>28</v>
      </c>
      <c r="E4897" s="3" t="n">
        <v>78.75</v>
      </c>
      <c r="F4897" s="3" t="n">
        <v>2053861</v>
      </c>
      <c r="G4897" s="3" t="n">
        <v>0</v>
      </c>
      <c r="H4897" s="3" t="n">
        <v>0</v>
      </c>
    </row>
    <row r="4898" customFormat="false" ht="15" hidden="false" customHeight="false" outlineLevel="0" collapsed="false">
      <c r="A4898" s="3" t="s">
        <v>452</v>
      </c>
      <c r="B4898" s="3" t="s">
        <v>29</v>
      </c>
      <c r="C4898" s="3" t="s">
        <v>8</v>
      </c>
      <c r="D4898" s="3" t="s">
        <v>28</v>
      </c>
      <c r="E4898" s="3" t="n">
        <v>79.33</v>
      </c>
      <c r="F4898" s="3" t="n">
        <v>4203137</v>
      </c>
      <c r="G4898" s="3" t="n">
        <v>3</v>
      </c>
      <c r="H4898" s="3" t="n">
        <v>676768.7</v>
      </c>
    </row>
    <row r="4899" customFormat="false" ht="15" hidden="false" customHeight="false" outlineLevel="0" collapsed="false">
      <c r="A4899" s="3" t="s">
        <v>453</v>
      </c>
      <c r="B4899" s="3" t="s">
        <v>29</v>
      </c>
      <c r="C4899" s="3" t="s">
        <v>8</v>
      </c>
      <c r="D4899" s="3" t="s">
        <v>28</v>
      </c>
      <c r="E4899" s="3" t="n">
        <v>80.16</v>
      </c>
      <c r="F4899" s="3" t="n">
        <v>5682898</v>
      </c>
      <c r="G4899" s="3" t="n">
        <v>1</v>
      </c>
      <c r="H4899" s="3" t="n">
        <v>91851.48</v>
      </c>
    </row>
    <row r="4900" customFormat="false" ht="15" hidden="false" customHeight="false" outlineLevel="0" collapsed="false">
      <c r="A4900" s="3" t="s">
        <v>454</v>
      </c>
      <c r="B4900" s="3" t="s">
        <v>29</v>
      </c>
      <c r="C4900" s="3" t="s">
        <v>8</v>
      </c>
      <c r="D4900" s="3" t="s">
        <v>28</v>
      </c>
      <c r="E4900" s="3" t="n">
        <v>82.2</v>
      </c>
      <c r="F4900" s="3" t="n">
        <v>1076613</v>
      </c>
      <c r="G4900" s="3" t="n">
        <v>4</v>
      </c>
      <c r="H4900" s="3" t="n">
        <v>825786.04</v>
      </c>
    </row>
    <row r="4901" customFormat="false" ht="15" hidden="false" customHeight="false" outlineLevel="0" collapsed="false">
      <c r="A4901" s="3" t="s">
        <v>455</v>
      </c>
      <c r="B4901" s="3" t="s">
        <v>29</v>
      </c>
      <c r="C4901" s="3" t="s">
        <v>8</v>
      </c>
      <c r="D4901" s="3" t="s">
        <v>28</v>
      </c>
      <c r="E4901" s="3" t="n">
        <v>80.84</v>
      </c>
      <c r="F4901" s="3" t="n">
        <v>2828542</v>
      </c>
      <c r="G4901" s="3" t="n">
        <v>0</v>
      </c>
      <c r="H4901" s="3" t="n">
        <v>0</v>
      </c>
    </row>
    <row r="4902" customFormat="false" ht="15" hidden="false" customHeight="false" outlineLevel="0" collapsed="false">
      <c r="A4902" s="3" t="s">
        <v>456</v>
      </c>
      <c r="B4902" s="3" t="s">
        <v>29</v>
      </c>
      <c r="C4902" s="3" t="s">
        <v>8</v>
      </c>
      <c r="D4902" s="3" t="s">
        <v>28</v>
      </c>
      <c r="E4902" s="3" t="n">
        <v>79.69</v>
      </c>
      <c r="F4902" s="3" t="n">
        <v>1725066</v>
      </c>
      <c r="G4902" s="3" t="n">
        <v>2</v>
      </c>
      <c r="H4902" s="3" t="n">
        <v>210522.91</v>
      </c>
    </row>
    <row r="4903" customFormat="false" ht="15" hidden="false" customHeight="false" outlineLevel="0" collapsed="false">
      <c r="A4903" s="3" t="s">
        <v>457</v>
      </c>
      <c r="B4903" s="3" t="s">
        <v>29</v>
      </c>
      <c r="C4903" s="3" t="s">
        <v>8</v>
      </c>
      <c r="D4903" s="3" t="s">
        <v>28</v>
      </c>
      <c r="E4903" s="3" t="n">
        <v>78.95</v>
      </c>
      <c r="F4903" s="3" t="n">
        <v>5711334</v>
      </c>
      <c r="G4903" s="3" t="n">
        <v>1</v>
      </c>
      <c r="H4903" s="3" t="n">
        <v>167238.54</v>
      </c>
    </row>
    <row r="4904" customFormat="false" ht="15" hidden="false" customHeight="false" outlineLevel="0" collapsed="false">
      <c r="A4904" s="3" t="s">
        <v>458</v>
      </c>
      <c r="B4904" s="3" t="s">
        <v>29</v>
      </c>
      <c r="C4904" s="3" t="s">
        <v>8</v>
      </c>
      <c r="D4904" s="3" t="s">
        <v>28</v>
      </c>
      <c r="E4904" s="3" t="n">
        <v>79.89</v>
      </c>
      <c r="F4904" s="3" t="n">
        <v>4982764</v>
      </c>
      <c r="G4904" s="3" t="n">
        <v>2</v>
      </c>
      <c r="H4904" s="3" t="n">
        <v>255791.75</v>
      </c>
    </row>
    <row r="4905" customFormat="false" ht="15" hidden="false" customHeight="false" outlineLevel="0" collapsed="false">
      <c r="A4905" s="3" t="s">
        <v>459</v>
      </c>
      <c r="B4905" s="3" t="s">
        <v>29</v>
      </c>
      <c r="C4905" s="3" t="s">
        <v>8</v>
      </c>
      <c r="D4905" s="3" t="s">
        <v>28</v>
      </c>
      <c r="E4905" s="3" t="n">
        <v>77.82</v>
      </c>
      <c r="F4905" s="3" t="n">
        <v>5993884</v>
      </c>
      <c r="G4905" s="3" t="n">
        <v>2</v>
      </c>
      <c r="H4905" s="3" t="n">
        <v>466965.21</v>
      </c>
    </row>
    <row r="4906" customFormat="false" ht="15" hidden="false" customHeight="false" outlineLevel="0" collapsed="false">
      <c r="A4906" s="3" t="s">
        <v>460</v>
      </c>
      <c r="B4906" s="3" t="s">
        <v>29</v>
      </c>
      <c r="C4906" s="3" t="s">
        <v>8</v>
      </c>
      <c r="D4906" s="3" t="s">
        <v>28</v>
      </c>
      <c r="E4906" s="3" t="n">
        <v>76.62</v>
      </c>
      <c r="F4906" s="3" t="n">
        <v>6328967</v>
      </c>
      <c r="G4906" s="3" t="n">
        <v>1</v>
      </c>
      <c r="H4906" s="3" t="n">
        <v>354827.22</v>
      </c>
    </row>
    <row r="4907" customFormat="false" ht="15" hidden="false" customHeight="false" outlineLevel="0" collapsed="false">
      <c r="A4907" s="3" t="s">
        <v>461</v>
      </c>
      <c r="B4907" s="3" t="s">
        <v>29</v>
      </c>
      <c r="C4907" s="3" t="s">
        <v>8</v>
      </c>
      <c r="D4907" s="3" t="s">
        <v>28</v>
      </c>
      <c r="E4907" s="3" t="n">
        <v>77.14</v>
      </c>
      <c r="F4907" s="3" t="n">
        <v>6048249</v>
      </c>
      <c r="G4907" s="3" t="n">
        <v>1</v>
      </c>
      <c r="H4907" s="3" t="n">
        <v>166452.2</v>
      </c>
    </row>
    <row r="4908" customFormat="false" ht="15" hidden="false" customHeight="false" outlineLevel="0" collapsed="false">
      <c r="A4908" s="3" t="s">
        <v>462</v>
      </c>
      <c r="B4908" s="3" t="s">
        <v>29</v>
      </c>
      <c r="C4908" s="3" t="s">
        <v>8</v>
      </c>
      <c r="D4908" s="3" t="s">
        <v>28</v>
      </c>
      <c r="E4908" s="3" t="n">
        <v>76.73</v>
      </c>
      <c r="F4908" s="3" t="n">
        <v>6042904</v>
      </c>
      <c r="G4908" s="3" t="n">
        <v>1</v>
      </c>
      <c r="H4908" s="3" t="n">
        <v>317360.64</v>
      </c>
    </row>
    <row r="4909" customFormat="false" ht="15" hidden="false" customHeight="false" outlineLevel="0" collapsed="false">
      <c r="A4909" s="3" t="s">
        <v>463</v>
      </c>
      <c r="B4909" s="3" t="s">
        <v>29</v>
      </c>
      <c r="C4909" s="3" t="s">
        <v>8</v>
      </c>
      <c r="D4909" s="3" t="s">
        <v>28</v>
      </c>
      <c r="E4909" s="3" t="n">
        <v>80.09</v>
      </c>
      <c r="F4909" s="3" t="n">
        <v>1846281</v>
      </c>
      <c r="G4909" s="3" t="n">
        <v>0</v>
      </c>
      <c r="H4909" s="3" t="n">
        <v>0</v>
      </c>
    </row>
    <row r="4910" customFormat="false" ht="15" hidden="false" customHeight="false" outlineLevel="0" collapsed="false">
      <c r="A4910" s="3" t="s">
        <v>464</v>
      </c>
      <c r="B4910" s="3" t="s">
        <v>29</v>
      </c>
      <c r="C4910" s="3" t="s">
        <v>8</v>
      </c>
      <c r="D4910" s="3" t="s">
        <v>28</v>
      </c>
      <c r="E4910" s="3" t="n">
        <v>79.69</v>
      </c>
      <c r="F4910" s="3" t="n">
        <v>5800013</v>
      </c>
      <c r="G4910" s="3" t="n">
        <v>2</v>
      </c>
      <c r="H4910" s="3" t="n">
        <v>726396.93</v>
      </c>
    </row>
    <row r="4911" customFormat="false" ht="15" hidden="false" customHeight="false" outlineLevel="0" collapsed="false">
      <c r="A4911" s="3" t="s">
        <v>465</v>
      </c>
      <c r="B4911" s="3" t="s">
        <v>29</v>
      </c>
      <c r="C4911" s="3" t="s">
        <v>8</v>
      </c>
      <c r="D4911" s="3" t="s">
        <v>28</v>
      </c>
      <c r="E4911" s="3" t="n">
        <v>79.37</v>
      </c>
      <c r="F4911" s="3" t="n">
        <v>2458401</v>
      </c>
      <c r="G4911" s="3" t="n">
        <v>1</v>
      </c>
      <c r="H4911" s="3" t="n">
        <v>92358.86</v>
      </c>
    </row>
    <row r="4912" customFormat="false" ht="15" hidden="false" customHeight="false" outlineLevel="0" collapsed="false">
      <c r="A4912" s="3" t="s">
        <v>466</v>
      </c>
      <c r="B4912" s="3" t="s">
        <v>29</v>
      </c>
      <c r="C4912" s="3" t="s">
        <v>8</v>
      </c>
      <c r="D4912" s="3" t="s">
        <v>28</v>
      </c>
      <c r="E4912" s="3" t="n">
        <v>79.6</v>
      </c>
      <c r="F4912" s="3" t="n">
        <v>4661440</v>
      </c>
      <c r="G4912" s="3" t="n">
        <v>6</v>
      </c>
      <c r="H4912" s="3" t="n">
        <v>1198694.99</v>
      </c>
    </row>
    <row r="4913" customFormat="false" ht="15" hidden="false" customHeight="false" outlineLevel="0" collapsed="false">
      <c r="A4913" s="3" t="s">
        <v>467</v>
      </c>
      <c r="B4913" s="3" t="s">
        <v>29</v>
      </c>
      <c r="C4913" s="3" t="s">
        <v>8</v>
      </c>
      <c r="D4913" s="3" t="s">
        <v>28</v>
      </c>
      <c r="E4913" s="3" t="n">
        <v>79.35</v>
      </c>
      <c r="F4913" s="3" t="n">
        <v>565077</v>
      </c>
      <c r="G4913" s="3" t="n">
        <v>1</v>
      </c>
      <c r="H4913" s="3" t="n">
        <v>63723.8</v>
      </c>
    </row>
    <row r="4914" customFormat="false" ht="15" hidden="false" customHeight="false" outlineLevel="0" collapsed="false">
      <c r="A4914" s="3" t="s">
        <v>468</v>
      </c>
      <c r="B4914" s="3" t="s">
        <v>29</v>
      </c>
      <c r="C4914" s="3" t="s">
        <v>8</v>
      </c>
      <c r="D4914" s="3" t="s">
        <v>28</v>
      </c>
      <c r="E4914" s="3" t="n">
        <v>79.94</v>
      </c>
      <c r="F4914" s="3" t="n">
        <v>5461081</v>
      </c>
      <c r="G4914" s="3" t="n">
        <v>0</v>
      </c>
      <c r="H4914" s="3" t="n">
        <v>0</v>
      </c>
    </row>
    <row r="4915" customFormat="false" ht="15" hidden="false" customHeight="false" outlineLevel="0" collapsed="false">
      <c r="A4915" s="3" t="s">
        <v>469</v>
      </c>
      <c r="B4915" s="3" t="s">
        <v>29</v>
      </c>
      <c r="C4915" s="3" t="s">
        <v>8</v>
      </c>
      <c r="D4915" s="3" t="s">
        <v>28</v>
      </c>
      <c r="E4915" s="3" t="n">
        <v>78.05</v>
      </c>
      <c r="F4915" s="3" t="n">
        <v>2793903</v>
      </c>
      <c r="G4915" s="3" t="n">
        <v>2</v>
      </c>
      <c r="H4915" s="3" t="n">
        <v>322179.92</v>
      </c>
    </row>
    <row r="4916" customFormat="false" ht="15" hidden="false" customHeight="false" outlineLevel="0" collapsed="false">
      <c r="A4916" s="3" t="s">
        <v>470</v>
      </c>
      <c r="B4916" s="3" t="s">
        <v>29</v>
      </c>
      <c r="C4916" s="3" t="s">
        <v>8</v>
      </c>
      <c r="D4916" s="3" t="s">
        <v>28</v>
      </c>
      <c r="E4916" s="3" t="n">
        <v>81.08</v>
      </c>
      <c r="F4916" s="3" t="n">
        <v>5222283</v>
      </c>
      <c r="G4916" s="3" t="n">
        <v>2</v>
      </c>
      <c r="H4916" s="3" t="n">
        <v>328648.63</v>
      </c>
    </row>
    <row r="4917" customFormat="false" ht="15" hidden="false" customHeight="false" outlineLevel="0" collapsed="false">
      <c r="A4917" s="3" t="s">
        <v>471</v>
      </c>
      <c r="B4917" s="3" t="s">
        <v>29</v>
      </c>
      <c r="C4917" s="3" t="s">
        <v>8</v>
      </c>
      <c r="D4917" s="3" t="s">
        <v>28</v>
      </c>
      <c r="E4917" s="3" t="n">
        <v>81.41</v>
      </c>
      <c r="F4917" s="3" t="n">
        <v>5769636</v>
      </c>
      <c r="G4917" s="3" t="n">
        <v>1</v>
      </c>
      <c r="H4917" s="3" t="n">
        <v>229349.49</v>
      </c>
    </row>
    <row r="4918" customFormat="false" ht="15" hidden="false" customHeight="false" outlineLevel="0" collapsed="false">
      <c r="A4918" s="3" t="s">
        <v>472</v>
      </c>
      <c r="B4918" s="3" t="s">
        <v>29</v>
      </c>
      <c r="C4918" s="3" t="s">
        <v>8</v>
      </c>
      <c r="D4918" s="3" t="s">
        <v>28</v>
      </c>
      <c r="E4918" s="3" t="n">
        <v>81.23</v>
      </c>
      <c r="F4918" s="3" t="n">
        <v>2964665</v>
      </c>
      <c r="G4918" s="3" t="n">
        <v>1</v>
      </c>
      <c r="H4918" s="3" t="n">
        <v>401244.36</v>
      </c>
    </row>
    <row r="4919" customFormat="false" ht="15" hidden="false" customHeight="false" outlineLevel="0" collapsed="false">
      <c r="A4919" s="3" t="s">
        <v>473</v>
      </c>
      <c r="B4919" s="3" t="s">
        <v>29</v>
      </c>
      <c r="C4919" s="3" t="s">
        <v>8</v>
      </c>
      <c r="D4919" s="3" t="s">
        <v>28</v>
      </c>
      <c r="E4919" s="3" t="n">
        <v>84.38</v>
      </c>
      <c r="F4919" s="3" t="n">
        <v>2046468</v>
      </c>
      <c r="G4919" s="3" t="n">
        <v>3</v>
      </c>
      <c r="H4919" s="3" t="n">
        <v>603005.27</v>
      </c>
    </row>
    <row r="4920" customFormat="false" ht="15" hidden="false" customHeight="false" outlineLevel="0" collapsed="false">
      <c r="A4920" s="3" t="s">
        <v>474</v>
      </c>
      <c r="B4920" s="3" t="s">
        <v>29</v>
      </c>
      <c r="C4920" s="3" t="s">
        <v>8</v>
      </c>
      <c r="D4920" s="3" t="s">
        <v>28</v>
      </c>
      <c r="E4920" s="3" t="n">
        <v>83.24</v>
      </c>
      <c r="F4920" s="3" t="n">
        <v>3896159</v>
      </c>
      <c r="G4920" s="3" t="n">
        <v>4</v>
      </c>
      <c r="H4920" s="3" t="n">
        <v>882840.33</v>
      </c>
    </row>
    <row r="4921" customFormat="false" ht="15" hidden="false" customHeight="false" outlineLevel="0" collapsed="false">
      <c r="A4921" s="3" t="s">
        <v>475</v>
      </c>
      <c r="B4921" s="3" t="s">
        <v>29</v>
      </c>
      <c r="C4921" s="3" t="s">
        <v>8</v>
      </c>
      <c r="D4921" s="3" t="s">
        <v>28</v>
      </c>
      <c r="E4921" s="3" t="n">
        <v>82.44</v>
      </c>
      <c r="F4921" s="3" t="n">
        <v>584038</v>
      </c>
      <c r="G4921" s="3" t="n">
        <v>3</v>
      </c>
      <c r="H4921" s="3" t="n">
        <v>849748.21</v>
      </c>
    </row>
    <row r="4922" customFormat="false" ht="15" hidden="false" customHeight="false" outlineLevel="0" collapsed="false">
      <c r="A4922" s="3" t="s">
        <v>476</v>
      </c>
      <c r="B4922" s="3" t="s">
        <v>29</v>
      </c>
      <c r="C4922" s="3" t="s">
        <v>8</v>
      </c>
      <c r="D4922" s="3" t="s">
        <v>28</v>
      </c>
      <c r="E4922" s="3" t="n">
        <v>82.56</v>
      </c>
      <c r="F4922" s="3" t="n">
        <v>5347544</v>
      </c>
      <c r="G4922" s="3" t="n">
        <v>2</v>
      </c>
      <c r="H4922" s="3" t="n">
        <v>353058.84</v>
      </c>
    </row>
    <row r="4923" customFormat="false" ht="15" hidden="false" customHeight="false" outlineLevel="0" collapsed="false">
      <c r="A4923" s="3" t="s">
        <v>477</v>
      </c>
      <c r="B4923" s="3" t="s">
        <v>29</v>
      </c>
      <c r="C4923" s="3" t="s">
        <v>8</v>
      </c>
      <c r="D4923" s="3" t="s">
        <v>28</v>
      </c>
      <c r="E4923" s="3" t="n">
        <v>82.24</v>
      </c>
      <c r="F4923" s="3" t="n">
        <v>6796144</v>
      </c>
      <c r="G4923" s="3" t="n">
        <v>2</v>
      </c>
      <c r="H4923" s="3" t="n">
        <v>773399.14</v>
      </c>
    </row>
    <row r="4924" customFormat="false" ht="15" hidden="false" customHeight="false" outlineLevel="0" collapsed="false">
      <c r="A4924" s="3" t="s">
        <v>478</v>
      </c>
      <c r="B4924" s="3" t="s">
        <v>29</v>
      </c>
      <c r="C4924" s="3" t="s">
        <v>8</v>
      </c>
      <c r="D4924" s="3" t="s">
        <v>28</v>
      </c>
      <c r="E4924" s="3" t="n">
        <v>78.7</v>
      </c>
      <c r="F4924" s="3" t="n">
        <v>7342720</v>
      </c>
      <c r="G4924" s="3" t="n">
        <v>1</v>
      </c>
      <c r="H4924" s="3" t="n">
        <v>183822.01</v>
      </c>
    </row>
    <row r="4925" customFormat="false" ht="15" hidden="false" customHeight="false" outlineLevel="0" collapsed="false">
      <c r="A4925" s="3" t="s">
        <v>479</v>
      </c>
      <c r="B4925" s="3" t="s">
        <v>29</v>
      </c>
      <c r="C4925" s="3" t="s">
        <v>8</v>
      </c>
      <c r="D4925" s="3" t="s">
        <v>28</v>
      </c>
      <c r="E4925" s="3" t="n">
        <v>79.12</v>
      </c>
      <c r="F4925" s="3" t="n">
        <v>4582086</v>
      </c>
      <c r="G4925" s="3" t="n">
        <v>0</v>
      </c>
      <c r="H4925" s="3" t="n">
        <v>0</v>
      </c>
    </row>
    <row r="4926" customFormat="false" ht="15" hidden="false" customHeight="false" outlineLevel="0" collapsed="false">
      <c r="A4926" s="3" t="s">
        <v>480</v>
      </c>
      <c r="B4926" s="3" t="s">
        <v>29</v>
      </c>
      <c r="C4926" s="3" t="s">
        <v>8</v>
      </c>
      <c r="D4926" s="3" t="s">
        <v>28</v>
      </c>
      <c r="E4926" s="3" t="n">
        <v>80.09</v>
      </c>
      <c r="F4926" s="3" t="n">
        <v>2723981</v>
      </c>
      <c r="G4926" s="3" t="n">
        <v>2</v>
      </c>
      <c r="H4926" s="3" t="n">
        <v>441422.98</v>
      </c>
    </row>
    <row r="4927" customFormat="false" ht="15" hidden="false" customHeight="false" outlineLevel="0" collapsed="false">
      <c r="A4927" s="3" t="s">
        <v>481</v>
      </c>
      <c r="B4927" s="3" t="s">
        <v>29</v>
      </c>
      <c r="C4927" s="3" t="s">
        <v>8</v>
      </c>
      <c r="D4927" s="3" t="s">
        <v>28</v>
      </c>
      <c r="E4927" s="3" t="n">
        <v>82.98</v>
      </c>
      <c r="F4927" s="3" t="n">
        <v>1680064</v>
      </c>
      <c r="G4927" s="3" t="n">
        <v>0</v>
      </c>
      <c r="H4927" s="3" t="n">
        <v>0</v>
      </c>
    </row>
    <row r="4928" customFormat="false" ht="15" hidden="false" customHeight="false" outlineLevel="0" collapsed="false">
      <c r="A4928" s="3" t="s">
        <v>482</v>
      </c>
      <c r="B4928" s="3" t="s">
        <v>29</v>
      </c>
      <c r="C4928" s="3" t="s">
        <v>8</v>
      </c>
      <c r="D4928" s="3" t="s">
        <v>28</v>
      </c>
      <c r="E4928" s="3" t="n">
        <v>82.46</v>
      </c>
      <c r="F4928" s="3" t="n">
        <v>554921</v>
      </c>
      <c r="G4928" s="3" t="n">
        <v>2</v>
      </c>
      <c r="H4928" s="3" t="n">
        <v>289021.09</v>
      </c>
    </row>
    <row r="4929" customFormat="false" ht="15" hidden="false" customHeight="false" outlineLevel="0" collapsed="false">
      <c r="A4929" s="3" t="s">
        <v>483</v>
      </c>
      <c r="B4929" s="3" t="s">
        <v>29</v>
      </c>
      <c r="C4929" s="3" t="s">
        <v>8</v>
      </c>
      <c r="D4929" s="3" t="s">
        <v>28</v>
      </c>
      <c r="E4929" s="3" t="n">
        <v>81.19</v>
      </c>
      <c r="F4929" s="3" t="n">
        <v>5512307</v>
      </c>
      <c r="G4929" s="3" t="n">
        <v>5</v>
      </c>
      <c r="H4929" s="3" t="n">
        <v>844396.16</v>
      </c>
    </row>
    <row r="4930" customFormat="false" ht="15" hidden="false" customHeight="false" outlineLevel="0" collapsed="false">
      <c r="A4930" s="3" t="s">
        <v>484</v>
      </c>
      <c r="B4930" s="3" t="s">
        <v>29</v>
      </c>
      <c r="C4930" s="3" t="s">
        <v>8</v>
      </c>
      <c r="D4930" s="3" t="s">
        <v>28</v>
      </c>
      <c r="E4930" s="3" t="n">
        <v>80.27</v>
      </c>
      <c r="F4930" s="3" t="n">
        <v>3623963</v>
      </c>
      <c r="G4930" s="3" t="n">
        <v>3</v>
      </c>
      <c r="H4930" s="3" t="n">
        <v>554908.1</v>
      </c>
    </row>
    <row r="4931" customFormat="false" ht="15" hidden="false" customHeight="false" outlineLevel="0" collapsed="false">
      <c r="A4931" s="3" t="s">
        <v>485</v>
      </c>
      <c r="B4931" s="3" t="s">
        <v>29</v>
      </c>
      <c r="C4931" s="3" t="s">
        <v>8</v>
      </c>
      <c r="D4931" s="3" t="s">
        <v>28</v>
      </c>
      <c r="E4931" s="3" t="n">
        <v>79.98</v>
      </c>
      <c r="F4931" s="3" t="n">
        <v>1943041</v>
      </c>
      <c r="G4931" s="3" t="n">
        <v>3</v>
      </c>
      <c r="H4931" s="3" t="n">
        <v>279008.77</v>
      </c>
    </row>
    <row r="4932" customFormat="false" ht="15" hidden="false" customHeight="false" outlineLevel="0" collapsed="false">
      <c r="A4932" s="3" t="s">
        <v>486</v>
      </c>
      <c r="B4932" s="3" t="s">
        <v>29</v>
      </c>
      <c r="C4932" s="3" t="s">
        <v>8</v>
      </c>
      <c r="D4932" s="3" t="s">
        <v>28</v>
      </c>
      <c r="E4932" s="3" t="n">
        <v>81.95</v>
      </c>
      <c r="F4932" s="3" t="n">
        <v>4005935</v>
      </c>
      <c r="G4932" s="3" t="n">
        <v>1</v>
      </c>
      <c r="H4932" s="3" t="n">
        <v>254581.14</v>
      </c>
    </row>
    <row r="4933" customFormat="false" ht="15" hidden="false" customHeight="false" outlineLevel="0" collapsed="false">
      <c r="A4933" s="3" t="s">
        <v>487</v>
      </c>
      <c r="B4933" s="3" t="s">
        <v>29</v>
      </c>
      <c r="C4933" s="3" t="s">
        <v>8</v>
      </c>
      <c r="D4933" s="3" t="s">
        <v>28</v>
      </c>
      <c r="E4933" s="3" t="n">
        <v>80.78</v>
      </c>
      <c r="F4933" s="3" t="n">
        <v>5632828</v>
      </c>
      <c r="G4933" s="3" t="n">
        <v>2</v>
      </c>
      <c r="H4933" s="3" t="n">
        <v>439565.49</v>
      </c>
    </row>
    <row r="4934" customFormat="false" ht="15" hidden="false" customHeight="false" outlineLevel="0" collapsed="false">
      <c r="A4934" s="3" t="s">
        <v>488</v>
      </c>
      <c r="B4934" s="3" t="s">
        <v>29</v>
      </c>
      <c r="C4934" s="3" t="s">
        <v>8</v>
      </c>
      <c r="D4934" s="3" t="s">
        <v>28</v>
      </c>
      <c r="E4934" s="3" t="n">
        <v>83.27</v>
      </c>
      <c r="F4934" s="3" t="n">
        <v>3391576</v>
      </c>
      <c r="G4934" s="3" t="n">
        <v>3</v>
      </c>
      <c r="H4934" s="3" t="n">
        <v>389906.41</v>
      </c>
    </row>
    <row r="4935" customFormat="false" ht="15" hidden="false" customHeight="false" outlineLevel="0" collapsed="false">
      <c r="A4935" s="3" t="s">
        <v>489</v>
      </c>
      <c r="B4935" s="3" t="s">
        <v>29</v>
      </c>
      <c r="C4935" s="3" t="s">
        <v>8</v>
      </c>
      <c r="D4935" s="3" t="s">
        <v>28</v>
      </c>
      <c r="E4935" s="3" t="n">
        <v>86.15</v>
      </c>
      <c r="F4935" s="3" t="n">
        <v>3374981</v>
      </c>
      <c r="G4935" s="3" t="n">
        <v>3</v>
      </c>
      <c r="H4935" s="3" t="n">
        <v>1108505.69</v>
      </c>
    </row>
    <row r="4936" customFormat="false" ht="15" hidden="false" customHeight="false" outlineLevel="0" collapsed="false">
      <c r="A4936" s="3" t="s">
        <v>490</v>
      </c>
      <c r="B4936" s="3" t="s">
        <v>29</v>
      </c>
      <c r="C4936" s="3" t="s">
        <v>8</v>
      </c>
      <c r="D4936" s="3" t="s">
        <v>28</v>
      </c>
      <c r="E4936" s="3" t="n">
        <v>87.7</v>
      </c>
      <c r="F4936" s="3" t="n">
        <v>7925574</v>
      </c>
      <c r="G4936" s="3" t="n">
        <v>2</v>
      </c>
      <c r="H4936" s="3" t="n">
        <v>475946.54</v>
      </c>
    </row>
    <row r="4937" customFormat="false" ht="15" hidden="false" customHeight="false" outlineLevel="0" collapsed="false">
      <c r="A4937" s="3" t="s">
        <v>491</v>
      </c>
      <c r="B4937" s="3" t="s">
        <v>29</v>
      </c>
      <c r="C4937" s="3" t="s">
        <v>8</v>
      </c>
      <c r="D4937" s="3" t="s">
        <v>28</v>
      </c>
      <c r="E4937" s="3" t="n">
        <v>91.57</v>
      </c>
      <c r="F4937" s="3" t="n">
        <v>4873145</v>
      </c>
      <c r="G4937" s="3" t="n">
        <v>0</v>
      </c>
      <c r="H4937" s="3" t="n">
        <v>0</v>
      </c>
    </row>
    <row r="4938" customFormat="false" ht="15" hidden="false" customHeight="false" outlineLevel="0" collapsed="false">
      <c r="A4938" s="3" t="s">
        <v>492</v>
      </c>
      <c r="B4938" s="3" t="s">
        <v>29</v>
      </c>
      <c r="C4938" s="3" t="s">
        <v>8</v>
      </c>
      <c r="D4938" s="3" t="s">
        <v>28</v>
      </c>
      <c r="E4938" s="3" t="n">
        <v>92.49</v>
      </c>
      <c r="F4938" s="3" t="n">
        <v>1759107</v>
      </c>
      <c r="G4938" s="3" t="n">
        <v>3</v>
      </c>
      <c r="H4938" s="3" t="n">
        <v>861073.44</v>
      </c>
    </row>
    <row r="4939" customFormat="false" ht="15" hidden="false" customHeight="false" outlineLevel="0" collapsed="false">
      <c r="A4939" s="3" t="s">
        <v>493</v>
      </c>
      <c r="B4939" s="3" t="s">
        <v>29</v>
      </c>
      <c r="C4939" s="3" t="s">
        <v>8</v>
      </c>
      <c r="D4939" s="3" t="s">
        <v>28</v>
      </c>
      <c r="E4939" s="3" t="n">
        <v>91.82</v>
      </c>
      <c r="F4939" s="3" t="n">
        <v>990687</v>
      </c>
      <c r="G4939" s="3" t="n">
        <v>3</v>
      </c>
      <c r="H4939" s="3" t="n">
        <v>947055.95</v>
      </c>
    </row>
    <row r="4940" customFormat="false" ht="15" hidden="false" customHeight="false" outlineLevel="0" collapsed="false">
      <c r="A4940" s="3" t="s">
        <v>494</v>
      </c>
      <c r="B4940" s="3" t="s">
        <v>29</v>
      </c>
      <c r="C4940" s="3" t="s">
        <v>8</v>
      </c>
      <c r="D4940" s="3" t="s">
        <v>28</v>
      </c>
      <c r="E4940" s="3" t="n">
        <v>92.81</v>
      </c>
      <c r="F4940" s="3" t="n">
        <v>5576054</v>
      </c>
      <c r="G4940" s="3" t="n">
        <v>1</v>
      </c>
      <c r="H4940" s="3" t="n">
        <v>451482.57</v>
      </c>
    </row>
    <row r="4941" customFormat="false" ht="15" hidden="false" customHeight="false" outlineLevel="0" collapsed="false">
      <c r="A4941" s="3" t="s">
        <v>495</v>
      </c>
      <c r="B4941" s="3" t="s">
        <v>29</v>
      </c>
      <c r="C4941" s="3" t="s">
        <v>8</v>
      </c>
      <c r="D4941" s="3" t="s">
        <v>28</v>
      </c>
      <c r="E4941" s="3" t="n">
        <v>94.35</v>
      </c>
      <c r="F4941" s="3" t="n">
        <v>5231945</v>
      </c>
      <c r="G4941" s="3" t="n">
        <v>1</v>
      </c>
      <c r="H4941" s="3" t="n">
        <v>207275.52</v>
      </c>
    </row>
    <row r="4942" customFormat="false" ht="15" hidden="false" customHeight="false" outlineLevel="0" collapsed="false">
      <c r="A4942" s="3" t="s">
        <v>496</v>
      </c>
      <c r="B4942" s="3" t="s">
        <v>29</v>
      </c>
      <c r="C4942" s="3" t="s">
        <v>8</v>
      </c>
      <c r="D4942" s="3" t="s">
        <v>28</v>
      </c>
      <c r="E4942" s="3" t="n">
        <v>91.77</v>
      </c>
      <c r="F4942" s="3" t="n">
        <v>1832560</v>
      </c>
      <c r="G4942" s="3" t="n">
        <v>1</v>
      </c>
      <c r="H4942" s="3" t="n">
        <v>437940.8</v>
      </c>
    </row>
    <row r="4943" customFormat="false" ht="15" hidden="false" customHeight="false" outlineLevel="0" collapsed="false">
      <c r="A4943" s="3" t="s">
        <v>497</v>
      </c>
      <c r="B4943" s="3" t="s">
        <v>29</v>
      </c>
      <c r="C4943" s="3" t="s">
        <v>8</v>
      </c>
      <c r="D4943" s="3" t="s">
        <v>28</v>
      </c>
      <c r="E4943" s="3" t="n">
        <v>91.74</v>
      </c>
      <c r="F4943" s="3" t="n">
        <v>4540984</v>
      </c>
      <c r="G4943" s="3" t="n">
        <v>3</v>
      </c>
      <c r="H4943" s="3" t="n">
        <v>674886.22</v>
      </c>
    </row>
    <row r="4944" customFormat="false" ht="15" hidden="false" customHeight="false" outlineLevel="0" collapsed="false">
      <c r="A4944" s="3" t="s">
        <v>498</v>
      </c>
      <c r="B4944" s="3" t="s">
        <v>29</v>
      </c>
      <c r="C4944" s="3" t="s">
        <v>8</v>
      </c>
      <c r="D4944" s="3" t="s">
        <v>28</v>
      </c>
      <c r="E4944" s="3" t="n">
        <v>90.45</v>
      </c>
      <c r="F4944" s="3" t="n">
        <v>3281952</v>
      </c>
      <c r="G4944" s="3" t="n">
        <v>2</v>
      </c>
      <c r="H4944" s="3" t="n">
        <v>10212.1</v>
      </c>
    </row>
    <row r="4945" customFormat="false" ht="15" hidden="false" customHeight="false" outlineLevel="0" collapsed="false">
      <c r="A4945" s="3" t="s">
        <v>499</v>
      </c>
      <c r="B4945" s="3" t="s">
        <v>29</v>
      </c>
      <c r="C4945" s="3" t="s">
        <v>8</v>
      </c>
      <c r="D4945" s="3" t="s">
        <v>28</v>
      </c>
      <c r="E4945" s="3" t="n">
        <v>92.93</v>
      </c>
      <c r="F4945" s="3" t="n">
        <v>779618</v>
      </c>
      <c r="G4945" s="3" t="n">
        <v>1</v>
      </c>
      <c r="H4945" s="3" t="n">
        <v>238564.04</v>
      </c>
    </row>
    <row r="4946" customFormat="false" ht="15" hidden="false" customHeight="false" outlineLevel="0" collapsed="false">
      <c r="A4946" s="3" t="s">
        <v>500</v>
      </c>
      <c r="B4946" s="3" t="s">
        <v>29</v>
      </c>
      <c r="C4946" s="3" t="s">
        <v>8</v>
      </c>
      <c r="D4946" s="3" t="s">
        <v>28</v>
      </c>
      <c r="E4946" s="3" t="n">
        <v>91.92</v>
      </c>
      <c r="F4946" s="3" t="n">
        <v>1817959</v>
      </c>
      <c r="G4946" s="3" t="n">
        <v>2</v>
      </c>
      <c r="H4946" s="3" t="n">
        <v>338093.04</v>
      </c>
    </row>
    <row r="4947" customFormat="false" ht="15" hidden="false" customHeight="false" outlineLevel="0" collapsed="false">
      <c r="A4947" s="3" t="s">
        <v>501</v>
      </c>
      <c r="B4947" s="3" t="s">
        <v>29</v>
      </c>
      <c r="C4947" s="3" t="s">
        <v>8</v>
      </c>
      <c r="D4947" s="3" t="s">
        <v>28</v>
      </c>
      <c r="E4947" s="3" t="n">
        <v>91.94</v>
      </c>
      <c r="F4947" s="3" t="n">
        <v>2973270</v>
      </c>
      <c r="G4947" s="3" t="n">
        <v>1</v>
      </c>
      <c r="H4947" s="3" t="n">
        <v>103928.92</v>
      </c>
    </row>
    <row r="4948" customFormat="false" ht="15" hidden="false" customHeight="false" outlineLevel="0" collapsed="false">
      <c r="A4948" s="3" t="s">
        <v>502</v>
      </c>
      <c r="B4948" s="3" t="s">
        <v>29</v>
      </c>
      <c r="C4948" s="3" t="s">
        <v>8</v>
      </c>
      <c r="D4948" s="3" t="s">
        <v>28</v>
      </c>
      <c r="E4948" s="3" t="n">
        <v>94.08</v>
      </c>
      <c r="F4948" s="3" t="n">
        <v>6746478</v>
      </c>
      <c r="G4948" s="3" t="n">
        <v>1</v>
      </c>
      <c r="H4948" s="3" t="n">
        <v>151880.08</v>
      </c>
    </row>
    <row r="4949" customFormat="false" ht="15" hidden="false" customHeight="false" outlineLevel="0" collapsed="false">
      <c r="A4949" s="3" t="s">
        <v>503</v>
      </c>
      <c r="B4949" s="3" t="s">
        <v>29</v>
      </c>
      <c r="C4949" s="3" t="s">
        <v>8</v>
      </c>
      <c r="D4949" s="3" t="s">
        <v>28</v>
      </c>
      <c r="E4949" s="3" t="n">
        <v>92.71</v>
      </c>
      <c r="F4949" s="3" t="n">
        <v>7519600</v>
      </c>
      <c r="G4949" s="3" t="n">
        <v>0</v>
      </c>
      <c r="H4949" s="3" t="n">
        <v>0</v>
      </c>
    </row>
    <row r="4950" customFormat="false" ht="15" hidden="false" customHeight="false" outlineLevel="0" collapsed="false">
      <c r="A4950" s="3" t="s">
        <v>504</v>
      </c>
      <c r="B4950" s="3" t="s">
        <v>29</v>
      </c>
      <c r="C4950" s="3" t="s">
        <v>8</v>
      </c>
      <c r="D4950" s="3" t="s">
        <v>28</v>
      </c>
      <c r="E4950" s="3" t="n">
        <v>92</v>
      </c>
      <c r="F4950" s="3" t="n">
        <v>7093534</v>
      </c>
      <c r="G4950" s="3" t="n">
        <v>1</v>
      </c>
      <c r="H4950" s="3" t="n">
        <v>95755.5</v>
      </c>
    </row>
    <row r="4951" customFormat="false" ht="15" hidden="false" customHeight="false" outlineLevel="0" collapsed="false">
      <c r="A4951" s="3" t="s">
        <v>505</v>
      </c>
      <c r="B4951" s="3" t="s">
        <v>29</v>
      </c>
      <c r="C4951" s="3" t="s">
        <v>8</v>
      </c>
      <c r="D4951" s="3" t="s">
        <v>28</v>
      </c>
      <c r="E4951" s="3" t="n">
        <v>94.82</v>
      </c>
      <c r="F4951" s="3" t="n">
        <v>7282303</v>
      </c>
      <c r="G4951" s="3" t="n">
        <v>0</v>
      </c>
      <c r="H4951" s="3" t="n">
        <v>0</v>
      </c>
    </row>
    <row r="4952" customFormat="false" ht="15" hidden="false" customHeight="false" outlineLevel="0" collapsed="false">
      <c r="A4952" s="3" t="s">
        <v>506</v>
      </c>
      <c r="B4952" s="3" t="s">
        <v>29</v>
      </c>
      <c r="C4952" s="3" t="s">
        <v>8</v>
      </c>
      <c r="D4952" s="3" t="s">
        <v>28</v>
      </c>
      <c r="E4952" s="3" t="n">
        <v>93.27</v>
      </c>
      <c r="F4952" s="3" t="n">
        <v>2920369</v>
      </c>
      <c r="G4952" s="3" t="n">
        <v>2</v>
      </c>
      <c r="H4952" s="3" t="n">
        <v>402846.42</v>
      </c>
    </row>
    <row r="4953" customFormat="false" ht="15" hidden="false" customHeight="false" outlineLevel="0" collapsed="false">
      <c r="A4953" s="3" t="s">
        <v>507</v>
      </c>
      <c r="B4953" s="3" t="s">
        <v>29</v>
      </c>
      <c r="C4953" s="3" t="s">
        <v>8</v>
      </c>
      <c r="D4953" s="3" t="s">
        <v>28</v>
      </c>
      <c r="E4953" s="3" t="n">
        <v>96.04</v>
      </c>
      <c r="F4953" s="3" t="n">
        <v>6519258</v>
      </c>
      <c r="G4953" s="3" t="n">
        <v>3</v>
      </c>
      <c r="H4953" s="3" t="n">
        <v>753801.91</v>
      </c>
    </row>
    <row r="4954" customFormat="false" ht="15" hidden="false" customHeight="false" outlineLevel="0" collapsed="false">
      <c r="A4954" s="3" t="s">
        <v>508</v>
      </c>
      <c r="B4954" s="3" t="s">
        <v>29</v>
      </c>
      <c r="C4954" s="3" t="s">
        <v>8</v>
      </c>
      <c r="D4954" s="3" t="s">
        <v>28</v>
      </c>
      <c r="E4954" s="3" t="n">
        <v>98</v>
      </c>
      <c r="F4954" s="3" t="n">
        <v>6486272</v>
      </c>
      <c r="G4954" s="3" t="n">
        <v>2</v>
      </c>
      <c r="H4954" s="3" t="n">
        <v>154238.97</v>
      </c>
    </row>
    <row r="4955" customFormat="false" ht="15" hidden="false" customHeight="false" outlineLevel="0" collapsed="false">
      <c r="A4955" s="3" t="s">
        <v>509</v>
      </c>
      <c r="B4955" s="3" t="s">
        <v>29</v>
      </c>
      <c r="C4955" s="3" t="s">
        <v>8</v>
      </c>
      <c r="D4955" s="3" t="s">
        <v>28</v>
      </c>
      <c r="E4955" s="3" t="n">
        <v>97.5</v>
      </c>
      <c r="F4955" s="3" t="n">
        <v>7894663</v>
      </c>
      <c r="G4955" s="3" t="n">
        <v>1</v>
      </c>
      <c r="H4955" s="3" t="n">
        <v>449320.71</v>
      </c>
    </row>
    <row r="4956" customFormat="false" ht="15" hidden="false" customHeight="false" outlineLevel="0" collapsed="false">
      <c r="A4956" s="3" t="s">
        <v>510</v>
      </c>
      <c r="B4956" s="3" t="s">
        <v>29</v>
      </c>
      <c r="C4956" s="3" t="s">
        <v>8</v>
      </c>
      <c r="D4956" s="3" t="s">
        <v>28</v>
      </c>
      <c r="E4956" s="3" t="n">
        <v>98.32</v>
      </c>
      <c r="F4956" s="3" t="n">
        <v>3329684</v>
      </c>
      <c r="G4956" s="3" t="n">
        <v>0</v>
      </c>
      <c r="H4956" s="3" t="n">
        <v>0</v>
      </c>
    </row>
    <row r="4957" customFormat="false" ht="15" hidden="false" customHeight="false" outlineLevel="0" collapsed="false">
      <c r="A4957" s="3" t="s">
        <v>511</v>
      </c>
      <c r="B4957" s="3" t="s">
        <v>29</v>
      </c>
      <c r="C4957" s="3" t="s">
        <v>8</v>
      </c>
      <c r="D4957" s="3" t="s">
        <v>28</v>
      </c>
      <c r="E4957" s="3" t="n">
        <v>100.16</v>
      </c>
      <c r="F4957" s="3" t="n">
        <v>623008</v>
      </c>
      <c r="G4957" s="3" t="n">
        <v>3</v>
      </c>
      <c r="H4957" s="3" t="n">
        <v>1093229.42</v>
      </c>
    </row>
    <row r="4958" customFormat="false" ht="15" hidden="false" customHeight="false" outlineLevel="0" collapsed="false">
      <c r="A4958" s="3" t="s">
        <v>512</v>
      </c>
      <c r="B4958" s="3" t="s">
        <v>29</v>
      </c>
      <c r="C4958" s="3" t="s">
        <v>8</v>
      </c>
      <c r="D4958" s="3" t="s">
        <v>28</v>
      </c>
      <c r="E4958" s="3" t="n">
        <v>99.73</v>
      </c>
      <c r="F4958" s="3" t="n">
        <v>5318583</v>
      </c>
      <c r="G4958" s="3" t="n">
        <v>2</v>
      </c>
      <c r="H4958" s="3" t="n">
        <v>461314.42</v>
      </c>
    </row>
    <row r="4959" customFormat="false" ht="15" hidden="false" customHeight="false" outlineLevel="0" collapsed="false">
      <c r="A4959" s="3" t="s">
        <v>513</v>
      </c>
      <c r="B4959" s="3" t="s">
        <v>29</v>
      </c>
      <c r="C4959" s="3" t="s">
        <v>8</v>
      </c>
      <c r="D4959" s="3" t="s">
        <v>28</v>
      </c>
      <c r="E4959" s="3" t="n">
        <v>102.25</v>
      </c>
      <c r="F4959" s="3" t="n">
        <v>5159191</v>
      </c>
      <c r="G4959" s="3" t="n">
        <v>4</v>
      </c>
      <c r="H4959" s="3" t="n">
        <v>1597201.8</v>
      </c>
    </row>
    <row r="4960" customFormat="false" ht="15" hidden="false" customHeight="false" outlineLevel="0" collapsed="false">
      <c r="A4960" s="3" t="s">
        <v>514</v>
      </c>
      <c r="B4960" s="3" t="s">
        <v>29</v>
      </c>
      <c r="C4960" s="3" t="s">
        <v>8</v>
      </c>
      <c r="D4960" s="3" t="s">
        <v>28</v>
      </c>
      <c r="E4960" s="3" t="n">
        <v>99.6</v>
      </c>
      <c r="F4960" s="3" t="n">
        <v>2111696</v>
      </c>
      <c r="G4960" s="3" t="n">
        <v>1</v>
      </c>
      <c r="H4960" s="3" t="n">
        <v>195834.52</v>
      </c>
    </row>
    <row r="4961" customFormat="false" ht="15" hidden="false" customHeight="false" outlineLevel="0" collapsed="false">
      <c r="A4961" s="3" t="s">
        <v>515</v>
      </c>
      <c r="B4961" s="3" t="s">
        <v>29</v>
      </c>
      <c r="C4961" s="3" t="s">
        <v>8</v>
      </c>
      <c r="D4961" s="3" t="s">
        <v>28</v>
      </c>
      <c r="E4961" s="3" t="n">
        <v>96.45</v>
      </c>
      <c r="F4961" s="3" t="n">
        <v>3025417</v>
      </c>
      <c r="G4961" s="3" t="n">
        <v>3</v>
      </c>
      <c r="H4961" s="3" t="n">
        <v>1287586.76</v>
      </c>
    </row>
    <row r="4962" customFormat="false" ht="15" hidden="false" customHeight="false" outlineLevel="0" collapsed="false">
      <c r="A4962" s="3" t="s">
        <v>516</v>
      </c>
      <c r="B4962" s="3" t="s">
        <v>29</v>
      </c>
      <c r="C4962" s="3" t="s">
        <v>8</v>
      </c>
      <c r="D4962" s="3" t="s">
        <v>28</v>
      </c>
      <c r="E4962" s="3" t="n">
        <v>96.01</v>
      </c>
      <c r="F4962" s="3" t="n">
        <v>2943442</v>
      </c>
      <c r="G4962" s="3" t="n">
        <v>0</v>
      </c>
      <c r="H4962" s="3" t="n">
        <v>0</v>
      </c>
    </row>
    <row r="4963" customFormat="false" ht="15" hidden="false" customHeight="false" outlineLevel="0" collapsed="false">
      <c r="A4963" s="3" t="s">
        <v>517</v>
      </c>
      <c r="B4963" s="3" t="s">
        <v>29</v>
      </c>
      <c r="C4963" s="3" t="s">
        <v>8</v>
      </c>
      <c r="D4963" s="3" t="s">
        <v>28</v>
      </c>
      <c r="E4963" s="3" t="n">
        <v>95.63</v>
      </c>
      <c r="F4963" s="3" t="n">
        <v>1219414</v>
      </c>
      <c r="G4963" s="3" t="n">
        <v>1</v>
      </c>
      <c r="H4963" s="3" t="n">
        <v>346746.96</v>
      </c>
    </row>
    <row r="4964" customFormat="false" ht="15" hidden="false" customHeight="false" outlineLevel="0" collapsed="false">
      <c r="A4964" s="3" t="s">
        <v>518</v>
      </c>
      <c r="B4964" s="3" t="s">
        <v>29</v>
      </c>
      <c r="C4964" s="3" t="s">
        <v>8</v>
      </c>
      <c r="D4964" s="3" t="s">
        <v>28</v>
      </c>
      <c r="E4964" s="3" t="n">
        <v>95.08</v>
      </c>
      <c r="F4964" s="3" t="n">
        <v>5924033</v>
      </c>
      <c r="G4964" s="3" t="n">
        <v>1</v>
      </c>
      <c r="H4964" s="3" t="n">
        <v>400074.72</v>
      </c>
    </row>
    <row r="4965" customFormat="false" ht="15" hidden="false" customHeight="false" outlineLevel="0" collapsed="false">
      <c r="A4965" s="3" t="s">
        <v>519</v>
      </c>
      <c r="B4965" s="3" t="s">
        <v>29</v>
      </c>
      <c r="C4965" s="3" t="s">
        <v>8</v>
      </c>
      <c r="D4965" s="3" t="s">
        <v>28</v>
      </c>
      <c r="E4965" s="3" t="n">
        <v>95.68</v>
      </c>
      <c r="F4965" s="3" t="n">
        <v>5297459</v>
      </c>
      <c r="G4965" s="3" t="n">
        <v>1</v>
      </c>
      <c r="H4965" s="3" t="n">
        <v>230374.95</v>
      </c>
    </row>
    <row r="4966" customFormat="false" ht="15" hidden="false" customHeight="false" outlineLevel="0" collapsed="false">
      <c r="A4966" s="3" t="s">
        <v>520</v>
      </c>
      <c r="B4966" s="3" t="s">
        <v>29</v>
      </c>
      <c r="C4966" s="3" t="s">
        <v>8</v>
      </c>
      <c r="D4966" s="3" t="s">
        <v>28</v>
      </c>
      <c r="E4966" s="3" t="n">
        <v>96.97</v>
      </c>
      <c r="F4966" s="3" t="n">
        <v>7823036</v>
      </c>
      <c r="G4966" s="3" t="n">
        <v>3</v>
      </c>
      <c r="H4966" s="3" t="n">
        <v>604506.94</v>
      </c>
    </row>
    <row r="4967" customFormat="false" ht="15" hidden="false" customHeight="false" outlineLevel="0" collapsed="false">
      <c r="A4967" s="3" t="s">
        <v>521</v>
      </c>
      <c r="B4967" s="3" t="s">
        <v>29</v>
      </c>
      <c r="C4967" s="3" t="s">
        <v>8</v>
      </c>
      <c r="D4967" s="3" t="s">
        <v>28</v>
      </c>
      <c r="E4967" s="3" t="n">
        <v>98.37</v>
      </c>
      <c r="F4967" s="3" t="n">
        <v>3563963</v>
      </c>
      <c r="G4967" s="3" t="n">
        <v>1</v>
      </c>
      <c r="H4967" s="3" t="n">
        <v>459898.91</v>
      </c>
    </row>
    <row r="4968" customFormat="false" ht="15" hidden="false" customHeight="false" outlineLevel="0" collapsed="false">
      <c r="A4968" s="3" t="s">
        <v>522</v>
      </c>
      <c r="B4968" s="3" t="s">
        <v>29</v>
      </c>
      <c r="C4968" s="3" t="s">
        <v>8</v>
      </c>
      <c r="D4968" s="3" t="s">
        <v>28</v>
      </c>
      <c r="E4968" s="3" t="n">
        <v>97.68</v>
      </c>
      <c r="F4968" s="3" t="n">
        <v>3073667</v>
      </c>
      <c r="G4968" s="3" t="n">
        <v>1</v>
      </c>
      <c r="H4968" s="3" t="n">
        <v>333420.88</v>
      </c>
    </row>
    <row r="4969" customFormat="false" ht="15" hidden="false" customHeight="false" outlineLevel="0" collapsed="false">
      <c r="A4969" s="3" t="s">
        <v>523</v>
      </c>
      <c r="B4969" s="3" t="s">
        <v>29</v>
      </c>
      <c r="C4969" s="3" t="s">
        <v>8</v>
      </c>
      <c r="D4969" s="3" t="s">
        <v>28</v>
      </c>
      <c r="E4969" s="3" t="n">
        <v>100.84</v>
      </c>
      <c r="F4969" s="3" t="n">
        <v>4707425</v>
      </c>
      <c r="G4969" s="3" t="n">
        <v>2</v>
      </c>
      <c r="H4969" s="3" t="n">
        <v>549168.51</v>
      </c>
    </row>
    <row r="4970" customFormat="false" ht="15" hidden="false" customHeight="false" outlineLevel="0" collapsed="false">
      <c r="A4970" s="3" t="s">
        <v>524</v>
      </c>
      <c r="B4970" s="3" t="s">
        <v>29</v>
      </c>
      <c r="C4970" s="3" t="s">
        <v>8</v>
      </c>
      <c r="D4970" s="3" t="s">
        <v>28</v>
      </c>
      <c r="E4970" s="3" t="n">
        <v>101.81</v>
      </c>
      <c r="F4970" s="3" t="n">
        <v>1758639</v>
      </c>
      <c r="G4970" s="3" t="n">
        <v>5</v>
      </c>
      <c r="H4970" s="3" t="n">
        <v>1527242.34</v>
      </c>
    </row>
    <row r="4971" customFormat="false" ht="15" hidden="false" customHeight="false" outlineLevel="0" collapsed="false">
      <c r="A4971" s="3" t="s">
        <v>525</v>
      </c>
      <c r="B4971" s="3" t="s">
        <v>29</v>
      </c>
      <c r="C4971" s="3" t="s">
        <v>8</v>
      </c>
      <c r="D4971" s="3" t="s">
        <v>28</v>
      </c>
      <c r="E4971" s="3" t="n">
        <v>100.86</v>
      </c>
      <c r="F4971" s="3" t="n">
        <v>917727</v>
      </c>
      <c r="G4971" s="3" t="n">
        <v>4</v>
      </c>
      <c r="H4971" s="3" t="n">
        <v>760258.28</v>
      </c>
    </row>
    <row r="4972" customFormat="false" ht="15" hidden="false" customHeight="false" outlineLevel="0" collapsed="false">
      <c r="A4972" s="3" t="s">
        <v>526</v>
      </c>
      <c r="B4972" s="3" t="s">
        <v>29</v>
      </c>
      <c r="C4972" s="3" t="s">
        <v>8</v>
      </c>
      <c r="D4972" s="3" t="s">
        <v>28</v>
      </c>
      <c r="E4972" s="3" t="n">
        <v>102.59</v>
      </c>
      <c r="F4972" s="3" t="n">
        <v>7034699</v>
      </c>
      <c r="G4972" s="3" t="n">
        <v>2</v>
      </c>
      <c r="H4972" s="3" t="n">
        <v>531946.63</v>
      </c>
    </row>
    <row r="4973" customFormat="false" ht="15" hidden="false" customHeight="false" outlineLevel="0" collapsed="false">
      <c r="A4973" s="3" t="s">
        <v>527</v>
      </c>
      <c r="B4973" s="3" t="s">
        <v>29</v>
      </c>
      <c r="C4973" s="3" t="s">
        <v>8</v>
      </c>
      <c r="D4973" s="3" t="s">
        <v>28</v>
      </c>
      <c r="E4973" s="3" t="n">
        <v>104.56</v>
      </c>
      <c r="F4973" s="3" t="n">
        <v>4356216</v>
      </c>
      <c r="G4973" s="3" t="n">
        <v>1</v>
      </c>
      <c r="H4973" s="3" t="n">
        <v>18804.6</v>
      </c>
    </row>
    <row r="4974" customFormat="false" ht="15" hidden="false" customHeight="false" outlineLevel="0" collapsed="false">
      <c r="A4974" s="3" t="s">
        <v>528</v>
      </c>
      <c r="B4974" s="3" t="s">
        <v>29</v>
      </c>
      <c r="C4974" s="3" t="s">
        <v>8</v>
      </c>
      <c r="D4974" s="3" t="s">
        <v>28</v>
      </c>
      <c r="E4974" s="3" t="n">
        <v>104.56</v>
      </c>
      <c r="F4974" s="3" t="n">
        <v>2370261</v>
      </c>
      <c r="G4974" s="3" t="n">
        <v>2</v>
      </c>
      <c r="H4974" s="3" t="n">
        <v>246808.56</v>
      </c>
    </row>
    <row r="4975" customFormat="false" ht="15" hidden="false" customHeight="false" outlineLevel="0" collapsed="false">
      <c r="A4975" s="3" t="s">
        <v>529</v>
      </c>
      <c r="B4975" s="3" t="s">
        <v>29</v>
      </c>
      <c r="C4975" s="3" t="s">
        <v>8</v>
      </c>
      <c r="D4975" s="3" t="s">
        <v>28</v>
      </c>
      <c r="E4975" s="3" t="n">
        <v>103.09</v>
      </c>
      <c r="F4975" s="3" t="n">
        <v>888280</v>
      </c>
      <c r="G4975" s="3" t="n">
        <v>1</v>
      </c>
      <c r="H4975" s="3" t="n">
        <v>285280.6</v>
      </c>
    </row>
    <row r="4976" customFormat="false" ht="15" hidden="false" customHeight="false" outlineLevel="0" collapsed="false">
      <c r="A4976" s="3" t="s">
        <v>530</v>
      </c>
      <c r="B4976" s="3" t="s">
        <v>29</v>
      </c>
      <c r="C4976" s="3" t="s">
        <v>8</v>
      </c>
      <c r="D4976" s="3" t="s">
        <v>28</v>
      </c>
      <c r="E4976" s="3" t="n">
        <v>101.18</v>
      </c>
      <c r="F4976" s="3" t="n">
        <v>642090</v>
      </c>
      <c r="G4976" s="3" t="n">
        <v>2</v>
      </c>
      <c r="H4976" s="3" t="n">
        <v>690944.2</v>
      </c>
    </row>
    <row r="4977" customFormat="false" ht="15" hidden="false" customHeight="false" outlineLevel="0" collapsed="false">
      <c r="A4977" s="3" t="s">
        <v>531</v>
      </c>
      <c r="B4977" s="3" t="s">
        <v>29</v>
      </c>
      <c r="C4977" s="3" t="s">
        <v>8</v>
      </c>
      <c r="D4977" s="3" t="s">
        <v>28</v>
      </c>
      <c r="E4977" s="3" t="n">
        <v>101.39</v>
      </c>
      <c r="F4977" s="3" t="n">
        <v>4835792</v>
      </c>
      <c r="G4977" s="3" t="n">
        <v>2</v>
      </c>
      <c r="H4977" s="3" t="n">
        <v>417553.89</v>
      </c>
    </row>
    <row r="4978" customFormat="false" ht="15" hidden="false" customHeight="false" outlineLevel="0" collapsed="false">
      <c r="A4978" s="3" t="s">
        <v>532</v>
      </c>
      <c r="B4978" s="3" t="s">
        <v>29</v>
      </c>
      <c r="C4978" s="3" t="s">
        <v>8</v>
      </c>
      <c r="D4978" s="3" t="s">
        <v>28</v>
      </c>
      <c r="E4978" s="3" t="n">
        <v>101.09</v>
      </c>
      <c r="F4978" s="3" t="n">
        <v>5363916</v>
      </c>
      <c r="G4978" s="3" t="n">
        <v>2</v>
      </c>
      <c r="H4978" s="3" t="n">
        <v>327199.22</v>
      </c>
    </row>
    <row r="4979" customFormat="false" ht="15" hidden="false" customHeight="false" outlineLevel="0" collapsed="false">
      <c r="A4979" s="3" t="s">
        <v>533</v>
      </c>
      <c r="B4979" s="3" t="s">
        <v>29</v>
      </c>
      <c r="C4979" s="3" t="s">
        <v>8</v>
      </c>
      <c r="D4979" s="3" t="s">
        <v>28</v>
      </c>
      <c r="E4979" s="3" t="n">
        <v>102.62</v>
      </c>
      <c r="F4979" s="3" t="n">
        <v>7011700</v>
      </c>
      <c r="G4979" s="3" t="n">
        <v>1</v>
      </c>
      <c r="H4979" s="3" t="n">
        <v>411434.18</v>
      </c>
    </row>
    <row r="4980" customFormat="false" ht="15" hidden="false" customHeight="false" outlineLevel="0" collapsed="false">
      <c r="A4980" s="3" t="s">
        <v>534</v>
      </c>
      <c r="B4980" s="3" t="s">
        <v>29</v>
      </c>
      <c r="C4980" s="3" t="s">
        <v>8</v>
      </c>
      <c r="D4980" s="3" t="s">
        <v>28</v>
      </c>
      <c r="E4980" s="3" t="n">
        <v>102.65</v>
      </c>
      <c r="F4980" s="3" t="n">
        <v>6192400</v>
      </c>
      <c r="G4980" s="3" t="n">
        <v>5</v>
      </c>
      <c r="H4980" s="3" t="n">
        <v>1253879.79</v>
      </c>
    </row>
    <row r="4981" customFormat="false" ht="15" hidden="false" customHeight="false" outlineLevel="0" collapsed="false">
      <c r="A4981" s="3" t="s">
        <v>535</v>
      </c>
      <c r="B4981" s="3" t="s">
        <v>29</v>
      </c>
      <c r="C4981" s="3" t="s">
        <v>8</v>
      </c>
      <c r="D4981" s="3" t="s">
        <v>28</v>
      </c>
      <c r="E4981" s="3" t="n">
        <v>103.89</v>
      </c>
      <c r="F4981" s="3" t="n">
        <v>6105184</v>
      </c>
      <c r="G4981" s="3" t="n">
        <v>3</v>
      </c>
      <c r="H4981" s="3" t="n">
        <v>775231.35</v>
      </c>
    </row>
    <row r="4982" customFormat="false" ht="15" hidden="false" customHeight="false" outlineLevel="0" collapsed="false">
      <c r="A4982" s="3" t="s">
        <v>536</v>
      </c>
      <c r="B4982" s="3" t="s">
        <v>29</v>
      </c>
      <c r="C4982" s="3" t="s">
        <v>8</v>
      </c>
      <c r="D4982" s="3" t="s">
        <v>28</v>
      </c>
      <c r="E4982" s="3" t="n">
        <v>104.3</v>
      </c>
      <c r="F4982" s="3" t="n">
        <v>5216510</v>
      </c>
      <c r="G4982" s="3" t="n">
        <v>1</v>
      </c>
      <c r="H4982" s="3" t="n">
        <v>238182.02</v>
      </c>
    </row>
    <row r="4983" customFormat="false" ht="15" hidden="false" customHeight="false" outlineLevel="0" collapsed="false">
      <c r="A4983" s="3" t="s">
        <v>537</v>
      </c>
      <c r="B4983" s="3" t="s">
        <v>29</v>
      </c>
      <c r="C4983" s="3" t="s">
        <v>8</v>
      </c>
      <c r="D4983" s="3" t="s">
        <v>28</v>
      </c>
      <c r="E4983" s="3" t="n">
        <v>104.2</v>
      </c>
      <c r="F4983" s="3" t="n">
        <v>2244718</v>
      </c>
      <c r="G4983" s="3" t="n">
        <v>2</v>
      </c>
      <c r="H4983" s="3" t="n">
        <v>786570.57</v>
      </c>
    </row>
    <row r="4984" customFormat="false" ht="15" hidden="false" customHeight="false" outlineLevel="0" collapsed="false">
      <c r="A4984" s="3" t="s">
        <v>538</v>
      </c>
      <c r="B4984" s="3" t="s">
        <v>29</v>
      </c>
      <c r="C4984" s="3" t="s">
        <v>8</v>
      </c>
      <c r="D4984" s="3" t="s">
        <v>28</v>
      </c>
      <c r="E4984" s="3" t="n">
        <v>106.45</v>
      </c>
      <c r="F4984" s="3" t="n">
        <v>2167627</v>
      </c>
      <c r="G4984" s="3" t="n">
        <v>0</v>
      </c>
      <c r="H4984" s="3" t="n">
        <v>0</v>
      </c>
    </row>
    <row r="4985" customFormat="false" ht="15" hidden="false" customHeight="false" outlineLevel="0" collapsed="false">
      <c r="A4985" s="3" t="s">
        <v>539</v>
      </c>
      <c r="B4985" s="3" t="s">
        <v>29</v>
      </c>
      <c r="C4985" s="3" t="s">
        <v>8</v>
      </c>
      <c r="D4985" s="3" t="s">
        <v>28</v>
      </c>
      <c r="E4985" s="3" t="n">
        <v>104.6</v>
      </c>
      <c r="F4985" s="3" t="n">
        <v>3863699</v>
      </c>
      <c r="G4985" s="3" t="n">
        <v>4</v>
      </c>
      <c r="H4985" s="3" t="n">
        <v>999237.71</v>
      </c>
    </row>
    <row r="4986" customFormat="false" ht="15" hidden="false" customHeight="false" outlineLevel="0" collapsed="false">
      <c r="A4986" s="3" t="s">
        <v>540</v>
      </c>
      <c r="B4986" s="3" t="s">
        <v>29</v>
      </c>
      <c r="C4986" s="3" t="s">
        <v>8</v>
      </c>
      <c r="D4986" s="3" t="s">
        <v>28</v>
      </c>
      <c r="E4986" s="3" t="n">
        <v>105.34</v>
      </c>
      <c r="F4986" s="3" t="n">
        <v>2599553</v>
      </c>
      <c r="G4986" s="3" t="n">
        <v>2</v>
      </c>
      <c r="H4986" s="3" t="n">
        <v>111990.64</v>
      </c>
    </row>
    <row r="4987" customFormat="false" ht="15" hidden="false" customHeight="false" outlineLevel="0" collapsed="false">
      <c r="A4987" s="3" t="s">
        <v>541</v>
      </c>
      <c r="B4987" s="3" t="s">
        <v>29</v>
      </c>
      <c r="C4987" s="3" t="s">
        <v>8</v>
      </c>
      <c r="D4987" s="3" t="s">
        <v>28</v>
      </c>
      <c r="E4987" s="3" t="n">
        <v>104.04</v>
      </c>
      <c r="F4987" s="3" t="n">
        <v>3410931</v>
      </c>
      <c r="G4987" s="3" t="n">
        <v>1</v>
      </c>
      <c r="H4987" s="3" t="n">
        <v>44627.56</v>
      </c>
    </row>
    <row r="4988" customFormat="false" ht="15" hidden="false" customHeight="false" outlineLevel="0" collapsed="false">
      <c r="A4988" s="3" t="s">
        <v>542</v>
      </c>
      <c r="B4988" s="3" t="s">
        <v>29</v>
      </c>
      <c r="C4988" s="3" t="s">
        <v>8</v>
      </c>
      <c r="D4988" s="3" t="s">
        <v>28</v>
      </c>
      <c r="E4988" s="3" t="n">
        <v>105.68</v>
      </c>
      <c r="F4988" s="3" t="n">
        <v>808551</v>
      </c>
      <c r="G4988" s="3" t="n">
        <v>1</v>
      </c>
      <c r="H4988" s="3" t="n">
        <v>299412.1</v>
      </c>
    </row>
    <row r="4989" customFormat="false" ht="15" hidden="false" customHeight="false" outlineLevel="0" collapsed="false">
      <c r="A4989" s="3" t="s">
        <v>543</v>
      </c>
      <c r="B4989" s="3" t="s">
        <v>29</v>
      </c>
      <c r="C4989" s="3" t="s">
        <v>8</v>
      </c>
      <c r="D4989" s="3" t="s">
        <v>28</v>
      </c>
      <c r="E4989" s="3" t="n">
        <v>102.55</v>
      </c>
      <c r="F4989" s="3" t="n">
        <v>2487245</v>
      </c>
      <c r="G4989" s="3" t="n">
        <v>4</v>
      </c>
      <c r="H4989" s="3" t="n">
        <v>544314.03</v>
      </c>
    </row>
    <row r="4990" customFormat="false" ht="15" hidden="false" customHeight="false" outlineLevel="0" collapsed="false">
      <c r="A4990" s="3" t="s">
        <v>544</v>
      </c>
      <c r="B4990" s="3" t="s">
        <v>29</v>
      </c>
      <c r="C4990" s="3" t="s">
        <v>8</v>
      </c>
      <c r="D4990" s="3" t="s">
        <v>28</v>
      </c>
      <c r="E4990" s="3" t="n">
        <v>99.91</v>
      </c>
      <c r="F4990" s="3" t="n">
        <v>2544612</v>
      </c>
      <c r="G4990" s="3" t="n">
        <v>0</v>
      </c>
      <c r="H4990" s="3" t="n">
        <v>0</v>
      </c>
    </row>
    <row r="4991" customFormat="false" ht="15" hidden="false" customHeight="false" outlineLevel="0" collapsed="false">
      <c r="A4991" s="3" t="s">
        <v>545</v>
      </c>
      <c r="B4991" s="3" t="s">
        <v>29</v>
      </c>
      <c r="C4991" s="3" t="s">
        <v>8</v>
      </c>
      <c r="D4991" s="3" t="s">
        <v>28</v>
      </c>
      <c r="E4991" s="3" t="n">
        <v>99.62</v>
      </c>
      <c r="F4991" s="3" t="n">
        <v>4905748</v>
      </c>
      <c r="G4991" s="3" t="n">
        <v>0</v>
      </c>
      <c r="H4991" s="3" t="n">
        <v>0</v>
      </c>
    </row>
    <row r="4992" customFormat="false" ht="15" hidden="false" customHeight="false" outlineLevel="0" collapsed="false">
      <c r="A4992" s="3" t="s">
        <v>546</v>
      </c>
      <c r="B4992" s="3" t="s">
        <v>29</v>
      </c>
      <c r="C4992" s="3" t="s">
        <v>8</v>
      </c>
      <c r="D4992" s="3" t="s">
        <v>28</v>
      </c>
      <c r="E4992" s="3" t="n">
        <v>100.92</v>
      </c>
      <c r="F4992" s="3" t="n">
        <v>2403124</v>
      </c>
      <c r="G4992" s="3" t="n">
        <v>4</v>
      </c>
      <c r="H4992" s="3" t="n">
        <v>691389.13</v>
      </c>
    </row>
    <row r="4993" customFormat="false" ht="15" hidden="false" customHeight="false" outlineLevel="0" collapsed="false">
      <c r="A4993" s="3" t="s">
        <v>547</v>
      </c>
      <c r="B4993" s="3" t="s">
        <v>29</v>
      </c>
      <c r="C4993" s="3" t="s">
        <v>8</v>
      </c>
      <c r="D4993" s="3" t="s">
        <v>28</v>
      </c>
      <c r="E4993" s="3" t="n">
        <v>101.13</v>
      </c>
      <c r="F4993" s="3" t="n">
        <v>3649186</v>
      </c>
      <c r="G4993" s="3" t="n">
        <v>1</v>
      </c>
      <c r="H4993" s="3" t="n">
        <v>298008.18</v>
      </c>
    </row>
    <row r="4994" customFormat="false" ht="15" hidden="false" customHeight="false" outlineLevel="0" collapsed="false">
      <c r="A4994" s="3" t="s">
        <v>548</v>
      </c>
      <c r="B4994" s="3" t="s">
        <v>29</v>
      </c>
      <c r="C4994" s="3" t="s">
        <v>8</v>
      </c>
      <c r="D4994" s="3" t="s">
        <v>28</v>
      </c>
      <c r="E4994" s="3" t="n">
        <v>100.76</v>
      </c>
      <c r="F4994" s="3" t="n">
        <v>668955</v>
      </c>
      <c r="G4994" s="3" t="n">
        <v>2</v>
      </c>
      <c r="H4994" s="3" t="n">
        <v>436904.46</v>
      </c>
    </row>
    <row r="4995" customFormat="false" ht="15" hidden="false" customHeight="false" outlineLevel="0" collapsed="false">
      <c r="A4995" s="3" t="s">
        <v>549</v>
      </c>
      <c r="B4995" s="3" t="s">
        <v>29</v>
      </c>
      <c r="C4995" s="3" t="s">
        <v>8</v>
      </c>
      <c r="D4995" s="3" t="s">
        <v>28</v>
      </c>
      <c r="E4995" s="3" t="n">
        <v>102.05</v>
      </c>
      <c r="F4995" s="3" t="n">
        <v>1997909</v>
      </c>
      <c r="G4995" s="3" t="n">
        <v>5</v>
      </c>
      <c r="H4995" s="3" t="n">
        <v>880142.23</v>
      </c>
    </row>
    <row r="4996" customFormat="false" ht="15" hidden="false" customHeight="false" outlineLevel="0" collapsed="false">
      <c r="A4996" s="3" t="s">
        <v>550</v>
      </c>
      <c r="B4996" s="3" t="s">
        <v>29</v>
      </c>
      <c r="C4996" s="3" t="s">
        <v>8</v>
      </c>
      <c r="D4996" s="3" t="s">
        <v>28</v>
      </c>
      <c r="E4996" s="3" t="n">
        <v>100.63</v>
      </c>
      <c r="F4996" s="3" t="n">
        <v>2057728</v>
      </c>
      <c r="G4996" s="3" t="n">
        <v>2</v>
      </c>
      <c r="H4996" s="3" t="n">
        <v>565950.14</v>
      </c>
    </row>
    <row r="4997" customFormat="false" ht="15" hidden="false" customHeight="false" outlineLevel="0" collapsed="false">
      <c r="A4997" s="3" t="s">
        <v>551</v>
      </c>
      <c r="B4997" s="3" t="s">
        <v>29</v>
      </c>
      <c r="C4997" s="3" t="s">
        <v>8</v>
      </c>
      <c r="D4997" s="3" t="s">
        <v>28</v>
      </c>
      <c r="E4997" s="3" t="n">
        <v>100.75</v>
      </c>
      <c r="F4997" s="3" t="n">
        <v>848834</v>
      </c>
      <c r="G4997" s="3" t="n">
        <v>1</v>
      </c>
      <c r="H4997" s="3" t="n">
        <v>344267.76</v>
      </c>
    </row>
    <row r="4998" customFormat="false" ht="15" hidden="false" customHeight="false" outlineLevel="0" collapsed="false">
      <c r="A4998" s="3" t="s">
        <v>552</v>
      </c>
      <c r="B4998" s="3" t="s">
        <v>29</v>
      </c>
      <c r="C4998" s="3" t="s">
        <v>8</v>
      </c>
      <c r="D4998" s="3" t="s">
        <v>28</v>
      </c>
      <c r="E4998" s="3" t="n">
        <v>100.14</v>
      </c>
      <c r="F4998" s="3" t="n">
        <v>3294504</v>
      </c>
      <c r="G4998" s="3" t="n">
        <v>2</v>
      </c>
      <c r="H4998" s="3" t="n">
        <v>516043.93</v>
      </c>
    </row>
    <row r="4999" customFormat="false" ht="15" hidden="false" customHeight="false" outlineLevel="0" collapsed="false">
      <c r="A4999" s="3" t="s">
        <v>553</v>
      </c>
      <c r="B4999" s="3" t="s">
        <v>29</v>
      </c>
      <c r="C4999" s="3" t="s">
        <v>8</v>
      </c>
      <c r="D4999" s="3" t="s">
        <v>28</v>
      </c>
      <c r="E4999" s="3" t="n">
        <v>98.82</v>
      </c>
      <c r="F4999" s="3" t="n">
        <v>2331246</v>
      </c>
      <c r="G4999" s="3" t="n">
        <v>0</v>
      </c>
      <c r="H4999" s="3" t="n">
        <v>0</v>
      </c>
    </row>
    <row r="5000" customFormat="false" ht="15" hidden="false" customHeight="false" outlineLevel="0" collapsed="false">
      <c r="A5000" s="3" t="s">
        <v>554</v>
      </c>
      <c r="B5000" s="3" t="s">
        <v>29</v>
      </c>
      <c r="C5000" s="3" t="s">
        <v>8</v>
      </c>
      <c r="D5000" s="3" t="s">
        <v>28</v>
      </c>
      <c r="E5000" s="3" t="n">
        <v>100.49</v>
      </c>
      <c r="F5000" s="3" t="n">
        <v>3669998</v>
      </c>
      <c r="G5000" s="3" t="n">
        <v>1</v>
      </c>
      <c r="H5000" s="3" t="n">
        <v>419904.4</v>
      </c>
    </row>
    <row r="5001" customFormat="false" ht="15" hidden="false" customHeight="false" outlineLevel="0" collapsed="false">
      <c r="A5001" s="3" t="s">
        <v>555</v>
      </c>
      <c r="B5001" s="3" t="s">
        <v>29</v>
      </c>
      <c r="C5001" s="3" t="s">
        <v>8</v>
      </c>
      <c r="D5001" s="3" t="s">
        <v>28</v>
      </c>
      <c r="E5001" s="3" t="n">
        <v>100.61</v>
      </c>
      <c r="F5001" s="3" t="n">
        <v>3587133</v>
      </c>
      <c r="G5001" s="3" t="n">
        <v>3</v>
      </c>
      <c r="H5001" s="3" t="n">
        <v>953512.83</v>
      </c>
    </row>
    <row r="5002" customFormat="false" ht="15" hidden="false" customHeight="false" outlineLevel="0" collapsed="false">
      <c r="A5002" s="3" t="s">
        <v>556</v>
      </c>
      <c r="B5002" s="3" t="s">
        <v>29</v>
      </c>
      <c r="C5002" s="3" t="s">
        <v>8</v>
      </c>
      <c r="D5002" s="3" t="s">
        <v>28</v>
      </c>
      <c r="E5002" s="3" t="n">
        <v>105.12</v>
      </c>
      <c r="F5002" s="3" t="n">
        <v>5533301</v>
      </c>
      <c r="G5002" s="3" t="n">
        <v>2</v>
      </c>
      <c r="H5002" s="3" t="n">
        <v>683210.42</v>
      </c>
    </row>
    <row r="5003" customFormat="false" ht="15" hidden="false" customHeight="false" outlineLevel="0" collapsed="false">
      <c r="A5003" s="3" t="s">
        <v>57</v>
      </c>
      <c r="B5003" s="3" t="s">
        <v>31</v>
      </c>
      <c r="C5003" s="3" t="s">
        <v>34</v>
      </c>
      <c r="D5003" s="3" t="s">
        <v>33</v>
      </c>
      <c r="E5003" s="3" t="n">
        <v>119.75</v>
      </c>
      <c r="F5003" s="3" t="n">
        <v>1026046</v>
      </c>
      <c r="G5003" s="3" t="n">
        <v>1</v>
      </c>
      <c r="H5003" s="3" t="n">
        <v>541977.48</v>
      </c>
    </row>
    <row r="5004" customFormat="false" ht="15" hidden="false" customHeight="false" outlineLevel="0" collapsed="false">
      <c r="A5004" s="3" t="s">
        <v>58</v>
      </c>
      <c r="B5004" s="3" t="s">
        <v>31</v>
      </c>
      <c r="C5004" s="3" t="s">
        <v>34</v>
      </c>
      <c r="D5004" s="3" t="s">
        <v>33</v>
      </c>
      <c r="E5004" s="3" t="n">
        <v>119.44</v>
      </c>
      <c r="F5004" s="3" t="n">
        <v>6150982</v>
      </c>
      <c r="G5004" s="3" t="n">
        <v>3</v>
      </c>
      <c r="H5004" s="3" t="n">
        <v>624279.72</v>
      </c>
    </row>
    <row r="5005" customFormat="false" ht="15" hidden="false" customHeight="false" outlineLevel="0" collapsed="false">
      <c r="A5005" s="3" t="s">
        <v>59</v>
      </c>
      <c r="B5005" s="3" t="s">
        <v>31</v>
      </c>
      <c r="C5005" s="3" t="s">
        <v>34</v>
      </c>
      <c r="D5005" s="3" t="s">
        <v>33</v>
      </c>
      <c r="E5005" s="3" t="n">
        <v>118.45</v>
      </c>
      <c r="F5005" s="3" t="n">
        <v>4757724</v>
      </c>
      <c r="G5005" s="3" t="n">
        <v>2</v>
      </c>
      <c r="H5005" s="3" t="n">
        <v>880694.77</v>
      </c>
    </row>
    <row r="5006" customFormat="false" ht="15" hidden="false" customHeight="false" outlineLevel="0" collapsed="false">
      <c r="A5006" s="3" t="s">
        <v>60</v>
      </c>
      <c r="B5006" s="3" t="s">
        <v>31</v>
      </c>
      <c r="C5006" s="3" t="s">
        <v>34</v>
      </c>
      <c r="D5006" s="3" t="s">
        <v>33</v>
      </c>
      <c r="E5006" s="3" t="n">
        <v>119.56</v>
      </c>
      <c r="F5006" s="3" t="n">
        <v>1150727</v>
      </c>
      <c r="G5006" s="3" t="n">
        <v>2</v>
      </c>
      <c r="H5006" s="3" t="n">
        <v>893108.78</v>
      </c>
    </row>
    <row r="5007" customFormat="false" ht="15" hidden="false" customHeight="false" outlineLevel="0" collapsed="false">
      <c r="A5007" s="3" t="s">
        <v>61</v>
      </c>
      <c r="B5007" s="3" t="s">
        <v>31</v>
      </c>
      <c r="C5007" s="3" t="s">
        <v>34</v>
      </c>
      <c r="D5007" s="3" t="s">
        <v>33</v>
      </c>
      <c r="E5007" s="3" t="n">
        <v>121.94</v>
      </c>
      <c r="F5007" s="3" t="n">
        <v>7468617</v>
      </c>
      <c r="G5007" s="3" t="n">
        <v>3</v>
      </c>
      <c r="H5007" s="3" t="n">
        <v>620400.94</v>
      </c>
    </row>
    <row r="5008" customFormat="false" ht="15" hidden="false" customHeight="false" outlineLevel="0" collapsed="false">
      <c r="A5008" s="3" t="s">
        <v>62</v>
      </c>
      <c r="B5008" s="3" t="s">
        <v>31</v>
      </c>
      <c r="C5008" s="3" t="s">
        <v>34</v>
      </c>
      <c r="D5008" s="3" t="s">
        <v>33</v>
      </c>
      <c r="E5008" s="3" t="n">
        <v>123.74</v>
      </c>
      <c r="F5008" s="3" t="n">
        <v>4027878</v>
      </c>
      <c r="G5008" s="3" t="n">
        <v>1</v>
      </c>
      <c r="H5008" s="3" t="n">
        <v>244004.2</v>
      </c>
    </row>
    <row r="5009" customFormat="false" ht="15" hidden="false" customHeight="false" outlineLevel="0" collapsed="false">
      <c r="A5009" s="3" t="s">
        <v>63</v>
      </c>
      <c r="B5009" s="3" t="s">
        <v>31</v>
      </c>
      <c r="C5009" s="3" t="s">
        <v>34</v>
      </c>
      <c r="D5009" s="3" t="s">
        <v>33</v>
      </c>
      <c r="E5009" s="3" t="n">
        <v>123.14</v>
      </c>
      <c r="F5009" s="3" t="n">
        <v>5516971</v>
      </c>
      <c r="G5009" s="3" t="n">
        <v>3</v>
      </c>
      <c r="H5009" s="3" t="n">
        <v>308119.84</v>
      </c>
    </row>
    <row r="5010" customFormat="false" ht="15" hidden="false" customHeight="false" outlineLevel="0" collapsed="false">
      <c r="A5010" s="3" t="s">
        <v>64</v>
      </c>
      <c r="B5010" s="3" t="s">
        <v>31</v>
      </c>
      <c r="C5010" s="3" t="s">
        <v>34</v>
      </c>
      <c r="D5010" s="3" t="s">
        <v>33</v>
      </c>
      <c r="E5010" s="3" t="n">
        <v>123.41</v>
      </c>
      <c r="F5010" s="3" t="n">
        <v>3499214</v>
      </c>
      <c r="G5010" s="3" t="n">
        <v>3</v>
      </c>
      <c r="H5010" s="3" t="n">
        <v>469802.82</v>
      </c>
    </row>
    <row r="5011" customFormat="false" ht="15" hidden="false" customHeight="false" outlineLevel="0" collapsed="false">
      <c r="A5011" s="3" t="s">
        <v>65</v>
      </c>
      <c r="B5011" s="3" t="s">
        <v>31</v>
      </c>
      <c r="C5011" s="3" t="s">
        <v>34</v>
      </c>
      <c r="D5011" s="3" t="s">
        <v>33</v>
      </c>
      <c r="E5011" s="3" t="n">
        <v>121.88</v>
      </c>
      <c r="F5011" s="3" t="n">
        <v>618670</v>
      </c>
      <c r="G5011" s="3" t="n">
        <v>2</v>
      </c>
      <c r="H5011" s="3" t="n">
        <v>671608.08</v>
      </c>
    </row>
    <row r="5012" customFormat="false" ht="15" hidden="false" customHeight="false" outlineLevel="0" collapsed="false">
      <c r="A5012" s="3" t="s">
        <v>66</v>
      </c>
      <c r="B5012" s="3" t="s">
        <v>31</v>
      </c>
      <c r="C5012" s="3" t="s">
        <v>34</v>
      </c>
      <c r="D5012" s="3" t="s">
        <v>33</v>
      </c>
      <c r="E5012" s="3" t="n">
        <v>119.78</v>
      </c>
      <c r="F5012" s="3" t="n">
        <v>7834630</v>
      </c>
      <c r="G5012" s="3" t="n">
        <v>5</v>
      </c>
      <c r="H5012" s="3" t="n">
        <v>1317623.74</v>
      </c>
    </row>
    <row r="5013" customFormat="false" ht="15" hidden="false" customHeight="false" outlineLevel="0" collapsed="false">
      <c r="A5013" s="3" t="s">
        <v>67</v>
      </c>
      <c r="B5013" s="3" t="s">
        <v>31</v>
      </c>
      <c r="C5013" s="3" t="s">
        <v>34</v>
      </c>
      <c r="D5013" s="3" t="s">
        <v>33</v>
      </c>
      <c r="E5013" s="3" t="n">
        <v>119.53</v>
      </c>
      <c r="F5013" s="3" t="n">
        <v>5760377</v>
      </c>
      <c r="G5013" s="3" t="n">
        <v>5</v>
      </c>
      <c r="H5013" s="3" t="n">
        <v>526024.09</v>
      </c>
    </row>
    <row r="5014" customFormat="false" ht="15" hidden="false" customHeight="false" outlineLevel="0" collapsed="false">
      <c r="A5014" s="3" t="s">
        <v>68</v>
      </c>
      <c r="B5014" s="3" t="s">
        <v>31</v>
      </c>
      <c r="C5014" s="3" t="s">
        <v>34</v>
      </c>
      <c r="D5014" s="3" t="s">
        <v>33</v>
      </c>
      <c r="E5014" s="3" t="n">
        <v>119.37</v>
      </c>
      <c r="F5014" s="3" t="n">
        <v>5782787</v>
      </c>
      <c r="G5014" s="3" t="n">
        <v>1</v>
      </c>
      <c r="H5014" s="3" t="n">
        <v>500121.24</v>
      </c>
    </row>
    <row r="5015" customFormat="false" ht="15" hidden="false" customHeight="false" outlineLevel="0" collapsed="false">
      <c r="A5015" s="3" t="s">
        <v>69</v>
      </c>
      <c r="B5015" s="3" t="s">
        <v>31</v>
      </c>
      <c r="C5015" s="3" t="s">
        <v>34</v>
      </c>
      <c r="D5015" s="3" t="s">
        <v>33</v>
      </c>
      <c r="E5015" s="3" t="n">
        <v>116.22</v>
      </c>
      <c r="F5015" s="3" t="n">
        <v>5603068</v>
      </c>
      <c r="G5015" s="3" t="n">
        <v>2</v>
      </c>
      <c r="H5015" s="3" t="n">
        <v>355012.82</v>
      </c>
    </row>
    <row r="5016" customFormat="false" ht="15" hidden="false" customHeight="false" outlineLevel="0" collapsed="false">
      <c r="A5016" s="3" t="s">
        <v>70</v>
      </c>
      <c r="B5016" s="3" t="s">
        <v>31</v>
      </c>
      <c r="C5016" s="3" t="s">
        <v>34</v>
      </c>
      <c r="D5016" s="3" t="s">
        <v>33</v>
      </c>
      <c r="E5016" s="3" t="n">
        <v>116.27</v>
      </c>
      <c r="F5016" s="3" t="n">
        <v>1003140</v>
      </c>
      <c r="G5016" s="3" t="n">
        <v>2</v>
      </c>
      <c r="H5016" s="3" t="n">
        <v>793514.02</v>
      </c>
    </row>
    <row r="5017" customFormat="false" ht="15" hidden="false" customHeight="false" outlineLevel="0" collapsed="false">
      <c r="A5017" s="3" t="s">
        <v>71</v>
      </c>
      <c r="B5017" s="3" t="s">
        <v>31</v>
      </c>
      <c r="C5017" s="3" t="s">
        <v>34</v>
      </c>
      <c r="D5017" s="3" t="s">
        <v>33</v>
      </c>
      <c r="E5017" s="3" t="n">
        <v>116.74</v>
      </c>
      <c r="F5017" s="3" t="n">
        <v>2812452</v>
      </c>
      <c r="G5017" s="3" t="n">
        <v>1</v>
      </c>
      <c r="H5017" s="3" t="n">
        <v>114445.56</v>
      </c>
    </row>
    <row r="5018" customFormat="false" ht="15" hidden="false" customHeight="false" outlineLevel="0" collapsed="false">
      <c r="A5018" s="3" t="s">
        <v>72</v>
      </c>
      <c r="B5018" s="3" t="s">
        <v>31</v>
      </c>
      <c r="C5018" s="3" t="s">
        <v>34</v>
      </c>
      <c r="D5018" s="3" t="s">
        <v>33</v>
      </c>
      <c r="E5018" s="3" t="n">
        <v>116.89</v>
      </c>
      <c r="F5018" s="3" t="n">
        <v>4930855</v>
      </c>
      <c r="G5018" s="3" t="n">
        <v>2</v>
      </c>
      <c r="H5018" s="3" t="n">
        <v>99264.9</v>
      </c>
    </row>
    <row r="5019" customFormat="false" ht="15" hidden="false" customHeight="false" outlineLevel="0" collapsed="false">
      <c r="A5019" s="3" t="s">
        <v>73</v>
      </c>
      <c r="B5019" s="3" t="s">
        <v>31</v>
      </c>
      <c r="C5019" s="3" t="s">
        <v>34</v>
      </c>
      <c r="D5019" s="3" t="s">
        <v>33</v>
      </c>
      <c r="E5019" s="3" t="n">
        <v>118.17</v>
      </c>
      <c r="F5019" s="3" t="n">
        <v>2744242</v>
      </c>
      <c r="G5019" s="3" t="n">
        <v>2</v>
      </c>
      <c r="H5019" s="3" t="n">
        <v>475303.34</v>
      </c>
    </row>
    <row r="5020" customFormat="false" ht="15" hidden="false" customHeight="false" outlineLevel="0" collapsed="false">
      <c r="A5020" s="3" t="s">
        <v>74</v>
      </c>
      <c r="B5020" s="3" t="s">
        <v>31</v>
      </c>
      <c r="C5020" s="3" t="s">
        <v>34</v>
      </c>
      <c r="D5020" s="3" t="s">
        <v>33</v>
      </c>
      <c r="E5020" s="3" t="n">
        <v>118.98</v>
      </c>
      <c r="F5020" s="3" t="n">
        <v>5042807</v>
      </c>
      <c r="G5020" s="3" t="n">
        <v>0</v>
      </c>
      <c r="H5020" s="3" t="n">
        <v>0</v>
      </c>
    </row>
    <row r="5021" customFormat="false" ht="15" hidden="false" customHeight="false" outlineLevel="0" collapsed="false">
      <c r="A5021" s="3" t="s">
        <v>75</v>
      </c>
      <c r="B5021" s="3" t="s">
        <v>31</v>
      </c>
      <c r="C5021" s="3" t="s">
        <v>34</v>
      </c>
      <c r="D5021" s="3" t="s">
        <v>33</v>
      </c>
      <c r="E5021" s="3" t="n">
        <v>118.91</v>
      </c>
      <c r="F5021" s="3" t="n">
        <v>5915052</v>
      </c>
      <c r="G5021" s="3" t="n">
        <v>6</v>
      </c>
      <c r="H5021" s="3" t="n">
        <v>2164679.89</v>
      </c>
    </row>
    <row r="5022" customFormat="false" ht="15" hidden="false" customHeight="false" outlineLevel="0" collapsed="false">
      <c r="A5022" s="3" t="s">
        <v>76</v>
      </c>
      <c r="B5022" s="3" t="s">
        <v>31</v>
      </c>
      <c r="C5022" s="3" t="s">
        <v>34</v>
      </c>
      <c r="D5022" s="3" t="s">
        <v>33</v>
      </c>
      <c r="E5022" s="3" t="n">
        <v>119.14</v>
      </c>
      <c r="F5022" s="3" t="n">
        <v>3180115</v>
      </c>
      <c r="G5022" s="3" t="n">
        <v>3</v>
      </c>
      <c r="H5022" s="3" t="n">
        <v>772670.28</v>
      </c>
    </row>
    <row r="5023" customFormat="false" ht="15" hidden="false" customHeight="false" outlineLevel="0" collapsed="false">
      <c r="A5023" s="3" t="s">
        <v>77</v>
      </c>
      <c r="B5023" s="3" t="s">
        <v>31</v>
      </c>
      <c r="C5023" s="3" t="s">
        <v>34</v>
      </c>
      <c r="D5023" s="3" t="s">
        <v>33</v>
      </c>
      <c r="E5023" s="3" t="n">
        <v>121.89</v>
      </c>
      <c r="F5023" s="3" t="n">
        <v>2825703</v>
      </c>
      <c r="G5023" s="3" t="n">
        <v>2</v>
      </c>
      <c r="H5023" s="3" t="n">
        <v>462754.68</v>
      </c>
    </row>
    <row r="5024" customFormat="false" ht="15" hidden="false" customHeight="false" outlineLevel="0" collapsed="false">
      <c r="A5024" s="3" t="s">
        <v>78</v>
      </c>
      <c r="B5024" s="3" t="s">
        <v>31</v>
      </c>
      <c r="C5024" s="3" t="s">
        <v>34</v>
      </c>
      <c r="D5024" s="3" t="s">
        <v>33</v>
      </c>
      <c r="E5024" s="3" t="n">
        <v>123.47</v>
      </c>
      <c r="F5024" s="3" t="n">
        <v>2028402</v>
      </c>
      <c r="G5024" s="3" t="n">
        <v>0</v>
      </c>
      <c r="H5024" s="3" t="n">
        <v>0</v>
      </c>
    </row>
    <row r="5025" customFormat="false" ht="15" hidden="false" customHeight="false" outlineLevel="0" collapsed="false">
      <c r="A5025" s="3" t="s">
        <v>79</v>
      </c>
      <c r="B5025" s="3" t="s">
        <v>31</v>
      </c>
      <c r="C5025" s="3" t="s">
        <v>34</v>
      </c>
      <c r="D5025" s="3" t="s">
        <v>33</v>
      </c>
      <c r="E5025" s="3" t="n">
        <v>126.7</v>
      </c>
      <c r="F5025" s="3" t="n">
        <v>3165061</v>
      </c>
      <c r="G5025" s="3" t="n">
        <v>3</v>
      </c>
      <c r="H5025" s="3" t="n">
        <v>1205670.35</v>
      </c>
    </row>
    <row r="5026" customFormat="false" ht="15" hidden="false" customHeight="false" outlineLevel="0" collapsed="false">
      <c r="A5026" s="3" t="s">
        <v>80</v>
      </c>
      <c r="B5026" s="3" t="s">
        <v>31</v>
      </c>
      <c r="C5026" s="3" t="s">
        <v>34</v>
      </c>
      <c r="D5026" s="3" t="s">
        <v>33</v>
      </c>
      <c r="E5026" s="3" t="n">
        <v>126.03</v>
      </c>
      <c r="F5026" s="3" t="n">
        <v>3638060</v>
      </c>
      <c r="G5026" s="3" t="n">
        <v>3</v>
      </c>
      <c r="H5026" s="3" t="n">
        <v>1001292.54</v>
      </c>
    </row>
    <row r="5027" customFormat="false" ht="15" hidden="false" customHeight="false" outlineLevel="0" collapsed="false">
      <c r="A5027" s="3" t="s">
        <v>81</v>
      </c>
      <c r="B5027" s="3" t="s">
        <v>31</v>
      </c>
      <c r="C5027" s="3" t="s">
        <v>34</v>
      </c>
      <c r="D5027" s="3" t="s">
        <v>33</v>
      </c>
      <c r="E5027" s="3" t="n">
        <v>124.85</v>
      </c>
      <c r="F5027" s="3" t="n">
        <v>6318651</v>
      </c>
      <c r="G5027" s="3" t="n">
        <v>3</v>
      </c>
      <c r="H5027" s="3" t="n">
        <v>1042002.79</v>
      </c>
    </row>
    <row r="5028" customFormat="false" ht="15" hidden="false" customHeight="false" outlineLevel="0" collapsed="false">
      <c r="A5028" s="3" t="s">
        <v>82</v>
      </c>
      <c r="B5028" s="3" t="s">
        <v>31</v>
      </c>
      <c r="C5028" s="3" t="s">
        <v>34</v>
      </c>
      <c r="D5028" s="3" t="s">
        <v>33</v>
      </c>
      <c r="E5028" s="3" t="n">
        <v>127.33</v>
      </c>
      <c r="F5028" s="3" t="n">
        <v>4627830</v>
      </c>
      <c r="G5028" s="3" t="n">
        <v>2</v>
      </c>
      <c r="H5028" s="3" t="n">
        <v>585647.3</v>
      </c>
    </row>
    <row r="5029" customFormat="false" ht="15" hidden="false" customHeight="false" outlineLevel="0" collapsed="false">
      <c r="A5029" s="3" t="s">
        <v>83</v>
      </c>
      <c r="B5029" s="3" t="s">
        <v>31</v>
      </c>
      <c r="C5029" s="3" t="s">
        <v>34</v>
      </c>
      <c r="D5029" s="3" t="s">
        <v>33</v>
      </c>
      <c r="E5029" s="3" t="n">
        <v>125.83</v>
      </c>
      <c r="F5029" s="3" t="n">
        <v>2776914</v>
      </c>
      <c r="G5029" s="3" t="n">
        <v>3</v>
      </c>
      <c r="H5029" s="3" t="n">
        <v>1159939.2</v>
      </c>
    </row>
    <row r="5030" customFormat="false" ht="15" hidden="false" customHeight="false" outlineLevel="0" collapsed="false">
      <c r="A5030" s="3" t="s">
        <v>84</v>
      </c>
      <c r="B5030" s="3" t="s">
        <v>31</v>
      </c>
      <c r="C5030" s="3" t="s">
        <v>34</v>
      </c>
      <c r="D5030" s="3" t="s">
        <v>33</v>
      </c>
      <c r="E5030" s="3" t="n">
        <v>128.54</v>
      </c>
      <c r="F5030" s="3" t="n">
        <v>1781068</v>
      </c>
      <c r="G5030" s="3" t="n">
        <v>2</v>
      </c>
      <c r="H5030" s="3" t="n">
        <v>562560.05</v>
      </c>
    </row>
    <row r="5031" customFormat="false" ht="15" hidden="false" customHeight="false" outlineLevel="0" collapsed="false">
      <c r="A5031" s="3" t="s">
        <v>85</v>
      </c>
      <c r="B5031" s="3" t="s">
        <v>31</v>
      </c>
      <c r="C5031" s="3" t="s">
        <v>34</v>
      </c>
      <c r="D5031" s="3" t="s">
        <v>33</v>
      </c>
      <c r="E5031" s="3" t="n">
        <v>132.81</v>
      </c>
      <c r="F5031" s="3" t="n">
        <v>7797509</v>
      </c>
      <c r="G5031" s="3" t="n">
        <v>0</v>
      </c>
      <c r="H5031" s="3" t="n">
        <v>0</v>
      </c>
    </row>
    <row r="5032" customFormat="false" ht="15" hidden="false" customHeight="false" outlineLevel="0" collapsed="false">
      <c r="A5032" s="3" t="s">
        <v>86</v>
      </c>
      <c r="B5032" s="3" t="s">
        <v>31</v>
      </c>
      <c r="C5032" s="3" t="s">
        <v>34</v>
      </c>
      <c r="D5032" s="3" t="s">
        <v>33</v>
      </c>
      <c r="E5032" s="3" t="n">
        <v>132.72</v>
      </c>
      <c r="F5032" s="3" t="n">
        <v>1833608</v>
      </c>
      <c r="G5032" s="3" t="n">
        <v>4</v>
      </c>
      <c r="H5032" s="3" t="n">
        <v>1897845.81</v>
      </c>
    </row>
    <row r="5033" customFormat="false" ht="15" hidden="false" customHeight="false" outlineLevel="0" collapsed="false">
      <c r="A5033" s="3" t="s">
        <v>87</v>
      </c>
      <c r="B5033" s="3" t="s">
        <v>31</v>
      </c>
      <c r="C5033" s="3" t="s">
        <v>34</v>
      </c>
      <c r="D5033" s="3" t="s">
        <v>33</v>
      </c>
      <c r="E5033" s="3" t="n">
        <v>129</v>
      </c>
      <c r="F5033" s="3" t="n">
        <v>7659454</v>
      </c>
      <c r="G5033" s="3" t="n">
        <v>2</v>
      </c>
      <c r="H5033" s="3" t="n">
        <v>1013056.2</v>
      </c>
    </row>
    <row r="5034" customFormat="false" ht="15" hidden="false" customHeight="false" outlineLevel="0" collapsed="false">
      <c r="A5034" s="3" t="s">
        <v>88</v>
      </c>
      <c r="B5034" s="3" t="s">
        <v>31</v>
      </c>
      <c r="C5034" s="3" t="s">
        <v>34</v>
      </c>
      <c r="D5034" s="3" t="s">
        <v>33</v>
      </c>
      <c r="E5034" s="3" t="n">
        <v>128.1</v>
      </c>
      <c r="F5034" s="3" t="n">
        <v>5992546</v>
      </c>
      <c r="G5034" s="3" t="n">
        <v>3</v>
      </c>
      <c r="H5034" s="3" t="n">
        <v>899912.23</v>
      </c>
    </row>
    <row r="5035" customFormat="false" ht="15" hidden="false" customHeight="false" outlineLevel="0" collapsed="false">
      <c r="A5035" s="3" t="s">
        <v>89</v>
      </c>
      <c r="B5035" s="3" t="s">
        <v>31</v>
      </c>
      <c r="C5035" s="3" t="s">
        <v>34</v>
      </c>
      <c r="D5035" s="3" t="s">
        <v>33</v>
      </c>
      <c r="E5035" s="3" t="n">
        <v>131.98</v>
      </c>
      <c r="F5035" s="3" t="n">
        <v>2443367</v>
      </c>
      <c r="G5035" s="3" t="n">
        <v>3</v>
      </c>
      <c r="H5035" s="3" t="n">
        <v>323743.2</v>
      </c>
    </row>
    <row r="5036" customFormat="false" ht="15" hidden="false" customHeight="false" outlineLevel="0" collapsed="false">
      <c r="A5036" s="3" t="s">
        <v>90</v>
      </c>
      <c r="B5036" s="3" t="s">
        <v>31</v>
      </c>
      <c r="C5036" s="3" t="s">
        <v>34</v>
      </c>
      <c r="D5036" s="3" t="s">
        <v>33</v>
      </c>
      <c r="E5036" s="3" t="n">
        <v>131.77</v>
      </c>
      <c r="F5036" s="3" t="n">
        <v>7360459</v>
      </c>
      <c r="G5036" s="3" t="n">
        <v>1</v>
      </c>
      <c r="H5036" s="3" t="n">
        <v>242662.21</v>
      </c>
    </row>
    <row r="5037" customFormat="false" ht="15" hidden="false" customHeight="false" outlineLevel="0" collapsed="false">
      <c r="A5037" s="3" t="s">
        <v>91</v>
      </c>
      <c r="B5037" s="3" t="s">
        <v>31</v>
      </c>
      <c r="C5037" s="3" t="s">
        <v>34</v>
      </c>
      <c r="D5037" s="3" t="s">
        <v>33</v>
      </c>
      <c r="E5037" s="3" t="n">
        <v>133.48</v>
      </c>
      <c r="F5037" s="3" t="n">
        <v>7835561</v>
      </c>
      <c r="G5037" s="3" t="n">
        <v>5</v>
      </c>
      <c r="H5037" s="3" t="n">
        <v>1731823.84</v>
      </c>
    </row>
    <row r="5038" customFormat="false" ht="15" hidden="false" customHeight="false" outlineLevel="0" collapsed="false">
      <c r="A5038" s="3" t="s">
        <v>92</v>
      </c>
      <c r="B5038" s="3" t="s">
        <v>31</v>
      </c>
      <c r="C5038" s="3" t="s">
        <v>34</v>
      </c>
      <c r="D5038" s="3" t="s">
        <v>33</v>
      </c>
      <c r="E5038" s="3" t="n">
        <v>134.77</v>
      </c>
      <c r="F5038" s="3" t="n">
        <v>1262036</v>
      </c>
      <c r="G5038" s="3" t="n">
        <v>1</v>
      </c>
      <c r="H5038" s="3" t="n">
        <v>303501.63</v>
      </c>
    </row>
    <row r="5039" customFormat="false" ht="15" hidden="false" customHeight="false" outlineLevel="0" collapsed="false">
      <c r="A5039" s="3" t="s">
        <v>93</v>
      </c>
      <c r="B5039" s="3" t="s">
        <v>31</v>
      </c>
      <c r="C5039" s="3" t="s">
        <v>34</v>
      </c>
      <c r="D5039" s="3" t="s">
        <v>33</v>
      </c>
      <c r="E5039" s="3" t="n">
        <v>136.04</v>
      </c>
      <c r="F5039" s="3" t="n">
        <v>1153670</v>
      </c>
      <c r="G5039" s="3" t="n">
        <v>0</v>
      </c>
      <c r="H5039" s="3" t="n">
        <v>0</v>
      </c>
    </row>
    <row r="5040" customFormat="false" ht="15" hidden="false" customHeight="false" outlineLevel="0" collapsed="false">
      <c r="A5040" s="3" t="s">
        <v>94</v>
      </c>
      <c r="B5040" s="3" t="s">
        <v>31</v>
      </c>
      <c r="C5040" s="3" t="s">
        <v>34</v>
      </c>
      <c r="D5040" s="3" t="s">
        <v>33</v>
      </c>
      <c r="E5040" s="3" t="n">
        <v>136.57</v>
      </c>
      <c r="F5040" s="3" t="n">
        <v>2992551</v>
      </c>
      <c r="G5040" s="3" t="n">
        <v>1</v>
      </c>
      <c r="H5040" s="3" t="n">
        <v>217035</v>
      </c>
    </row>
    <row r="5041" customFormat="false" ht="15" hidden="false" customHeight="false" outlineLevel="0" collapsed="false">
      <c r="A5041" s="3" t="s">
        <v>95</v>
      </c>
      <c r="B5041" s="3" t="s">
        <v>31</v>
      </c>
      <c r="C5041" s="3" t="s">
        <v>34</v>
      </c>
      <c r="D5041" s="3" t="s">
        <v>33</v>
      </c>
      <c r="E5041" s="3" t="n">
        <v>135.56</v>
      </c>
      <c r="F5041" s="3" t="n">
        <v>792435</v>
      </c>
      <c r="G5041" s="3" t="n">
        <v>3</v>
      </c>
      <c r="H5041" s="3" t="n">
        <v>1351227.62</v>
      </c>
    </row>
    <row r="5042" customFormat="false" ht="15" hidden="false" customHeight="false" outlineLevel="0" collapsed="false">
      <c r="A5042" s="3" t="s">
        <v>96</v>
      </c>
      <c r="B5042" s="3" t="s">
        <v>31</v>
      </c>
      <c r="C5042" s="3" t="s">
        <v>34</v>
      </c>
      <c r="D5042" s="3" t="s">
        <v>33</v>
      </c>
      <c r="E5042" s="3" t="n">
        <v>134.33</v>
      </c>
      <c r="F5042" s="3" t="n">
        <v>3807133</v>
      </c>
      <c r="G5042" s="3" t="n">
        <v>3</v>
      </c>
      <c r="H5042" s="3" t="n">
        <v>1091405.33</v>
      </c>
    </row>
    <row r="5043" customFormat="false" ht="15" hidden="false" customHeight="false" outlineLevel="0" collapsed="false">
      <c r="A5043" s="3" t="s">
        <v>97</v>
      </c>
      <c r="B5043" s="3" t="s">
        <v>31</v>
      </c>
      <c r="C5043" s="3" t="s">
        <v>34</v>
      </c>
      <c r="D5043" s="3" t="s">
        <v>33</v>
      </c>
      <c r="E5043" s="3" t="n">
        <v>136.47</v>
      </c>
      <c r="F5043" s="3" t="n">
        <v>3554503</v>
      </c>
      <c r="G5043" s="3" t="n">
        <v>1</v>
      </c>
      <c r="H5043" s="3" t="n">
        <v>175047.72</v>
      </c>
    </row>
    <row r="5044" customFormat="false" ht="15" hidden="false" customHeight="false" outlineLevel="0" collapsed="false">
      <c r="A5044" s="3" t="s">
        <v>98</v>
      </c>
      <c r="B5044" s="3" t="s">
        <v>31</v>
      </c>
      <c r="C5044" s="3" t="s">
        <v>34</v>
      </c>
      <c r="D5044" s="3" t="s">
        <v>33</v>
      </c>
      <c r="E5044" s="3" t="n">
        <v>137.81</v>
      </c>
      <c r="F5044" s="3" t="n">
        <v>2898250</v>
      </c>
      <c r="G5044" s="3" t="n">
        <v>2</v>
      </c>
      <c r="H5044" s="3" t="n">
        <v>1038841.46</v>
      </c>
    </row>
    <row r="5045" customFormat="false" ht="15" hidden="false" customHeight="false" outlineLevel="0" collapsed="false">
      <c r="A5045" s="3" t="s">
        <v>99</v>
      </c>
      <c r="B5045" s="3" t="s">
        <v>31</v>
      </c>
      <c r="C5045" s="3" t="s">
        <v>34</v>
      </c>
      <c r="D5045" s="3" t="s">
        <v>33</v>
      </c>
      <c r="E5045" s="3" t="n">
        <v>135.14</v>
      </c>
      <c r="F5045" s="3" t="n">
        <v>7909649</v>
      </c>
      <c r="G5045" s="3" t="n">
        <v>3</v>
      </c>
      <c r="H5045" s="3" t="n">
        <v>700889.79</v>
      </c>
    </row>
    <row r="5046" customFormat="false" ht="15" hidden="false" customHeight="false" outlineLevel="0" collapsed="false">
      <c r="A5046" s="3" t="s">
        <v>100</v>
      </c>
      <c r="B5046" s="3" t="s">
        <v>31</v>
      </c>
      <c r="C5046" s="3" t="s">
        <v>34</v>
      </c>
      <c r="D5046" s="3" t="s">
        <v>33</v>
      </c>
      <c r="E5046" s="3" t="n">
        <v>136.83</v>
      </c>
      <c r="F5046" s="3" t="n">
        <v>1878215</v>
      </c>
      <c r="G5046" s="3" t="n">
        <v>1</v>
      </c>
      <c r="H5046" s="3" t="n">
        <v>34080.63</v>
      </c>
    </row>
    <row r="5047" customFormat="false" ht="15" hidden="false" customHeight="false" outlineLevel="0" collapsed="false">
      <c r="A5047" s="3" t="s">
        <v>101</v>
      </c>
      <c r="B5047" s="3" t="s">
        <v>31</v>
      </c>
      <c r="C5047" s="3" t="s">
        <v>34</v>
      </c>
      <c r="D5047" s="3" t="s">
        <v>33</v>
      </c>
      <c r="E5047" s="3" t="n">
        <v>136.05</v>
      </c>
      <c r="F5047" s="3" t="n">
        <v>3059324</v>
      </c>
      <c r="G5047" s="3" t="n">
        <v>5</v>
      </c>
      <c r="H5047" s="3" t="n">
        <v>1793866.26</v>
      </c>
    </row>
    <row r="5048" customFormat="false" ht="15" hidden="false" customHeight="false" outlineLevel="0" collapsed="false">
      <c r="A5048" s="3" t="s">
        <v>102</v>
      </c>
      <c r="B5048" s="3" t="s">
        <v>31</v>
      </c>
      <c r="C5048" s="3" t="s">
        <v>34</v>
      </c>
      <c r="D5048" s="3" t="s">
        <v>33</v>
      </c>
      <c r="E5048" s="3" t="n">
        <v>135.53</v>
      </c>
      <c r="F5048" s="3" t="n">
        <v>5135927</v>
      </c>
      <c r="G5048" s="3" t="n">
        <v>1</v>
      </c>
      <c r="H5048" s="3" t="n">
        <v>406796.88</v>
      </c>
    </row>
    <row r="5049" customFormat="false" ht="15" hidden="false" customHeight="false" outlineLevel="0" collapsed="false">
      <c r="A5049" s="3" t="s">
        <v>103</v>
      </c>
      <c r="B5049" s="3" t="s">
        <v>31</v>
      </c>
      <c r="C5049" s="3" t="s">
        <v>34</v>
      </c>
      <c r="D5049" s="3" t="s">
        <v>33</v>
      </c>
      <c r="E5049" s="3" t="n">
        <v>135.43</v>
      </c>
      <c r="F5049" s="3" t="n">
        <v>3368339</v>
      </c>
      <c r="G5049" s="3" t="n">
        <v>3</v>
      </c>
      <c r="H5049" s="3" t="n">
        <v>285228.3</v>
      </c>
    </row>
    <row r="5050" customFormat="false" ht="15" hidden="false" customHeight="false" outlineLevel="0" collapsed="false">
      <c r="A5050" s="3" t="s">
        <v>104</v>
      </c>
      <c r="B5050" s="3" t="s">
        <v>31</v>
      </c>
      <c r="C5050" s="3" t="s">
        <v>34</v>
      </c>
      <c r="D5050" s="3" t="s">
        <v>33</v>
      </c>
      <c r="E5050" s="3" t="n">
        <v>134.65</v>
      </c>
      <c r="F5050" s="3" t="n">
        <v>941550</v>
      </c>
      <c r="G5050" s="3" t="n">
        <v>0</v>
      </c>
      <c r="H5050" s="3" t="n">
        <v>0</v>
      </c>
    </row>
    <row r="5051" customFormat="false" ht="15" hidden="false" customHeight="false" outlineLevel="0" collapsed="false">
      <c r="A5051" s="3" t="s">
        <v>105</v>
      </c>
      <c r="B5051" s="3" t="s">
        <v>31</v>
      </c>
      <c r="C5051" s="3" t="s">
        <v>34</v>
      </c>
      <c r="D5051" s="3" t="s">
        <v>33</v>
      </c>
      <c r="E5051" s="3" t="n">
        <v>134.7</v>
      </c>
      <c r="F5051" s="3" t="n">
        <v>5481153</v>
      </c>
      <c r="G5051" s="3" t="n">
        <v>0</v>
      </c>
      <c r="H5051" s="3" t="n">
        <v>0</v>
      </c>
    </row>
    <row r="5052" customFormat="false" ht="15" hidden="false" customHeight="false" outlineLevel="0" collapsed="false">
      <c r="A5052" s="3" t="s">
        <v>106</v>
      </c>
      <c r="B5052" s="3" t="s">
        <v>31</v>
      </c>
      <c r="C5052" s="3" t="s">
        <v>34</v>
      </c>
      <c r="D5052" s="3" t="s">
        <v>33</v>
      </c>
      <c r="E5052" s="3" t="n">
        <v>131.58</v>
      </c>
      <c r="F5052" s="3" t="n">
        <v>1560465</v>
      </c>
      <c r="G5052" s="3" t="n">
        <v>3</v>
      </c>
      <c r="H5052" s="3" t="n">
        <v>1205129.38</v>
      </c>
    </row>
    <row r="5053" customFormat="false" ht="15" hidden="false" customHeight="false" outlineLevel="0" collapsed="false">
      <c r="A5053" s="3" t="s">
        <v>107</v>
      </c>
      <c r="B5053" s="3" t="s">
        <v>31</v>
      </c>
      <c r="C5053" s="3" t="s">
        <v>34</v>
      </c>
      <c r="D5053" s="3" t="s">
        <v>33</v>
      </c>
      <c r="E5053" s="3" t="n">
        <v>133.17</v>
      </c>
      <c r="F5053" s="3" t="n">
        <v>3168797</v>
      </c>
      <c r="G5053" s="3" t="n">
        <v>2</v>
      </c>
      <c r="H5053" s="3" t="n">
        <v>354524.05</v>
      </c>
    </row>
    <row r="5054" customFormat="false" ht="15" hidden="false" customHeight="false" outlineLevel="0" collapsed="false">
      <c r="A5054" s="3" t="s">
        <v>108</v>
      </c>
      <c r="B5054" s="3" t="s">
        <v>31</v>
      </c>
      <c r="C5054" s="3" t="s">
        <v>34</v>
      </c>
      <c r="D5054" s="3" t="s">
        <v>33</v>
      </c>
      <c r="E5054" s="3" t="n">
        <v>129.89</v>
      </c>
      <c r="F5054" s="3" t="n">
        <v>6767435</v>
      </c>
      <c r="G5054" s="3" t="n">
        <v>4</v>
      </c>
      <c r="H5054" s="3" t="n">
        <v>1626104.5</v>
      </c>
    </row>
    <row r="5055" customFormat="false" ht="15" hidden="false" customHeight="false" outlineLevel="0" collapsed="false">
      <c r="A5055" s="3" t="s">
        <v>109</v>
      </c>
      <c r="B5055" s="3" t="s">
        <v>31</v>
      </c>
      <c r="C5055" s="3" t="s">
        <v>34</v>
      </c>
      <c r="D5055" s="3" t="s">
        <v>33</v>
      </c>
      <c r="E5055" s="3" t="n">
        <v>128.48</v>
      </c>
      <c r="F5055" s="3" t="n">
        <v>4224270</v>
      </c>
      <c r="G5055" s="3" t="n">
        <v>2</v>
      </c>
      <c r="H5055" s="3" t="n">
        <v>639827.12</v>
      </c>
    </row>
    <row r="5056" customFormat="false" ht="15" hidden="false" customHeight="false" outlineLevel="0" collapsed="false">
      <c r="A5056" s="3" t="s">
        <v>110</v>
      </c>
      <c r="B5056" s="3" t="s">
        <v>31</v>
      </c>
      <c r="C5056" s="3" t="s">
        <v>34</v>
      </c>
      <c r="D5056" s="3" t="s">
        <v>33</v>
      </c>
      <c r="E5056" s="3" t="n">
        <v>127.83</v>
      </c>
      <c r="F5056" s="3" t="n">
        <v>583418</v>
      </c>
      <c r="G5056" s="3" t="n">
        <v>1</v>
      </c>
      <c r="H5056" s="3" t="n">
        <v>291876.48</v>
      </c>
    </row>
    <row r="5057" customFormat="false" ht="15" hidden="false" customHeight="false" outlineLevel="0" collapsed="false">
      <c r="A5057" s="3" t="s">
        <v>111</v>
      </c>
      <c r="B5057" s="3" t="s">
        <v>31</v>
      </c>
      <c r="C5057" s="3" t="s">
        <v>34</v>
      </c>
      <c r="D5057" s="3" t="s">
        <v>33</v>
      </c>
      <c r="E5057" s="3" t="n">
        <v>127.04</v>
      </c>
      <c r="F5057" s="3" t="n">
        <v>5251631</v>
      </c>
      <c r="G5057" s="3" t="n">
        <v>5</v>
      </c>
      <c r="H5057" s="3" t="n">
        <v>2140150.89</v>
      </c>
    </row>
    <row r="5058" customFormat="false" ht="15" hidden="false" customHeight="false" outlineLevel="0" collapsed="false">
      <c r="A5058" s="3" t="s">
        <v>112</v>
      </c>
      <c r="B5058" s="3" t="s">
        <v>31</v>
      </c>
      <c r="C5058" s="3" t="s">
        <v>34</v>
      </c>
      <c r="D5058" s="3" t="s">
        <v>33</v>
      </c>
      <c r="E5058" s="3" t="n">
        <v>126.67</v>
      </c>
      <c r="F5058" s="3" t="n">
        <v>3918987</v>
      </c>
      <c r="G5058" s="3" t="n">
        <v>3</v>
      </c>
      <c r="H5058" s="3" t="n">
        <v>641049.06</v>
      </c>
    </row>
    <row r="5059" customFormat="false" ht="15" hidden="false" customHeight="false" outlineLevel="0" collapsed="false">
      <c r="A5059" s="3" t="s">
        <v>113</v>
      </c>
      <c r="B5059" s="3" t="s">
        <v>31</v>
      </c>
      <c r="C5059" s="3" t="s">
        <v>34</v>
      </c>
      <c r="D5059" s="3" t="s">
        <v>33</v>
      </c>
      <c r="E5059" s="3" t="n">
        <v>126.38</v>
      </c>
      <c r="F5059" s="3" t="n">
        <v>7346517</v>
      </c>
      <c r="G5059" s="3" t="n">
        <v>1</v>
      </c>
      <c r="H5059" s="3" t="n">
        <v>604956.8</v>
      </c>
    </row>
    <row r="5060" customFormat="false" ht="15" hidden="false" customHeight="false" outlineLevel="0" collapsed="false">
      <c r="A5060" s="3" t="s">
        <v>114</v>
      </c>
      <c r="B5060" s="3" t="s">
        <v>31</v>
      </c>
      <c r="C5060" s="3" t="s">
        <v>34</v>
      </c>
      <c r="D5060" s="3" t="s">
        <v>33</v>
      </c>
      <c r="E5060" s="3" t="n">
        <v>125.51</v>
      </c>
      <c r="F5060" s="3" t="n">
        <v>1466134</v>
      </c>
      <c r="G5060" s="3" t="n">
        <v>1</v>
      </c>
      <c r="H5060" s="3" t="n">
        <v>39121.68</v>
      </c>
    </row>
    <row r="5061" customFormat="false" ht="15" hidden="false" customHeight="false" outlineLevel="0" collapsed="false">
      <c r="A5061" s="3" t="s">
        <v>115</v>
      </c>
      <c r="B5061" s="3" t="s">
        <v>31</v>
      </c>
      <c r="C5061" s="3" t="s">
        <v>34</v>
      </c>
      <c r="D5061" s="3" t="s">
        <v>33</v>
      </c>
      <c r="E5061" s="3" t="n">
        <v>126.14</v>
      </c>
      <c r="F5061" s="3" t="n">
        <v>2714311</v>
      </c>
      <c r="G5061" s="3" t="n">
        <v>2</v>
      </c>
      <c r="H5061" s="3" t="n">
        <v>191485.96</v>
      </c>
    </row>
    <row r="5062" customFormat="false" ht="15" hidden="false" customHeight="false" outlineLevel="0" collapsed="false">
      <c r="A5062" s="3" t="s">
        <v>116</v>
      </c>
      <c r="B5062" s="3" t="s">
        <v>31</v>
      </c>
      <c r="C5062" s="3" t="s">
        <v>34</v>
      </c>
      <c r="D5062" s="3" t="s">
        <v>33</v>
      </c>
      <c r="E5062" s="3" t="n">
        <v>124.3</v>
      </c>
      <c r="F5062" s="3" t="n">
        <v>5576685</v>
      </c>
      <c r="G5062" s="3" t="n">
        <v>1</v>
      </c>
      <c r="H5062" s="3" t="n">
        <v>184449.72</v>
      </c>
    </row>
    <row r="5063" customFormat="false" ht="15" hidden="false" customHeight="false" outlineLevel="0" collapsed="false">
      <c r="A5063" s="3" t="s">
        <v>117</v>
      </c>
      <c r="B5063" s="3" t="s">
        <v>31</v>
      </c>
      <c r="C5063" s="3" t="s">
        <v>34</v>
      </c>
      <c r="D5063" s="3" t="s">
        <v>33</v>
      </c>
      <c r="E5063" s="3" t="n">
        <v>120.88</v>
      </c>
      <c r="F5063" s="3" t="n">
        <v>5238141</v>
      </c>
      <c r="G5063" s="3" t="n">
        <v>2</v>
      </c>
      <c r="H5063" s="3" t="n">
        <v>409434.6</v>
      </c>
    </row>
    <row r="5064" customFormat="false" ht="15" hidden="false" customHeight="false" outlineLevel="0" collapsed="false">
      <c r="A5064" s="3" t="s">
        <v>118</v>
      </c>
      <c r="B5064" s="3" t="s">
        <v>31</v>
      </c>
      <c r="C5064" s="3" t="s">
        <v>34</v>
      </c>
      <c r="D5064" s="3" t="s">
        <v>33</v>
      </c>
      <c r="E5064" s="3" t="n">
        <v>120.62</v>
      </c>
      <c r="F5064" s="3" t="n">
        <v>2660270</v>
      </c>
      <c r="G5064" s="3" t="n">
        <v>2</v>
      </c>
      <c r="H5064" s="3" t="n">
        <v>212178.76</v>
      </c>
    </row>
    <row r="5065" customFormat="false" ht="15" hidden="false" customHeight="false" outlineLevel="0" collapsed="false">
      <c r="A5065" s="3" t="s">
        <v>119</v>
      </c>
      <c r="B5065" s="3" t="s">
        <v>31</v>
      </c>
      <c r="C5065" s="3" t="s">
        <v>34</v>
      </c>
      <c r="D5065" s="3" t="s">
        <v>33</v>
      </c>
      <c r="E5065" s="3" t="n">
        <v>123.12</v>
      </c>
      <c r="F5065" s="3" t="n">
        <v>3189591</v>
      </c>
      <c r="G5065" s="3" t="n">
        <v>3</v>
      </c>
      <c r="H5065" s="3" t="n">
        <v>459566</v>
      </c>
    </row>
    <row r="5066" customFormat="false" ht="15" hidden="false" customHeight="false" outlineLevel="0" collapsed="false">
      <c r="A5066" s="3" t="s">
        <v>120</v>
      </c>
      <c r="B5066" s="3" t="s">
        <v>31</v>
      </c>
      <c r="C5066" s="3" t="s">
        <v>34</v>
      </c>
      <c r="D5066" s="3" t="s">
        <v>33</v>
      </c>
      <c r="E5066" s="3" t="n">
        <v>123.56</v>
      </c>
      <c r="F5066" s="3" t="n">
        <v>6534827</v>
      </c>
      <c r="G5066" s="3" t="n">
        <v>2</v>
      </c>
      <c r="H5066" s="3" t="n">
        <v>1163804.18</v>
      </c>
    </row>
    <row r="5067" customFormat="false" ht="15" hidden="false" customHeight="false" outlineLevel="0" collapsed="false">
      <c r="A5067" s="3" t="s">
        <v>121</v>
      </c>
      <c r="B5067" s="3" t="s">
        <v>31</v>
      </c>
      <c r="C5067" s="3" t="s">
        <v>34</v>
      </c>
      <c r="D5067" s="3" t="s">
        <v>33</v>
      </c>
      <c r="E5067" s="3" t="n">
        <v>122.82</v>
      </c>
      <c r="F5067" s="3" t="n">
        <v>7029684</v>
      </c>
      <c r="G5067" s="3" t="n">
        <v>1</v>
      </c>
      <c r="H5067" s="3" t="n">
        <v>600929.14</v>
      </c>
    </row>
    <row r="5068" customFormat="false" ht="15" hidden="false" customHeight="false" outlineLevel="0" collapsed="false">
      <c r="A5068" s="3" t="s">
        <v>122</v>
      </c>
      <c r="B5068" s="3" t="s">
        <v>31</v>
      </c>
      <c r="C5068" s="3" t="s">
        <v>34</v>
      </c>
      <c r="D5068" s="3" t="s">
        <v>33</v>
      </c>
      <c r="E5068" s="3" t="n">
        <v>120.91</v>
      </c>
      <c r="F5068" s="3" t="n">
        <v>2978615</v>
      </c>
      <c r="G5068" s="3" t="n">
        <v>1</v>
      </c>
      <c r="H5068" s="3" t="n">
        <v>355973.79</v>
      </c>
    </row>
    <row r="5069" customFormat="false" ht="15" hidden="false" customHeight="false" outlineLevel="0" collapsed="false">
      <c r="A5069" s="3" t="s">
        <v>123</v>
      </c>
      <c r="B5069" s="3" t="s">
        <v>31</v>
      </c>
      <c r="C5069" s="3" t="s">
        <v>34</v>
      </c>
      <c r="D5069" s="3" t="s">
        <v>33</v>
      </c>
      <c r="E5069" s="3" t="n">
        <v>119.17</v>
      </c>
      <c r="F5069" s="3" t="n">
        <v>5202537</v>
      </c>
      <c r="G5069" s="3" t="n">
        <v>3</v>
      </c>
      <c r="H5069" s="3" t="n">
        <v>1191050.36</v>
      </c>
    </row>
    <row r="5070" customFormat="false" ht="15" hidden="false" customHeight="false" outlineLevel="0" collapsed="false">
      <c r="A5070" s="3" t="s">
        <v>124</v>
      </c>
      <c r="B5070" s="3" t="s">
        <v>31</v>
      </c>
      <c r="C5070" s="3" t="s">
        <v>34</v>
      </c>
      <c r="D5070" s="3" t="s">
        <v>33</v>
      </c>
      <c r="E5070" s="3" t="n">
        <v>120.51</v>
      </c>
      <c r="F5070" s="3" t="n">
        <v>4691480</v>
      </c>
      <c r="G5070" s="3" t="n">
        <v>4</v>
      </c>
      <c r="H5070" s="3" t="n">
        <v>1373716.95</v>
      </c>
    </row>
    <row r="5071" customFormat="false" ht="15" hidden="false" customHeight="false" outlineLevel="0" collapsed="false">
      <c r="A5071" s="3" t="s">
        <v>125</v>
      </c>
      <c r="B5071" s="3" t="s">
        <v>31</v>
      </c>
      <c r="C5071" s="3" t="s">
        <v>34</v>
      </c>
      <c r="D5071" s="3" t="s">
        <v>33</v>
      </c>
      <c r="E5071" s="3" t="n">
        <v>117.24</v>
      </c>
      <c r="F5071" s="3" t="n">
        <v>5729427</v>
      </c>
      <c r="G5071" s="3" t="n">
        <v>3</v>
      </c>
      <c r="H5071" s="3" t="n">
        <v>1352713.42</v>
      </c>
    </row>
    <row r="5072" customFormat="false" ht="15" hidden="false" customHeight="false" outlineLevel="0" collapsed="false">
      <c r="A5072" s="3" t="s">
        <v>126</v>
      </c>
      <c r="B5072" s="3" t="s">
        <v>31</v>
      </c>
      <c r="C5072" s="3" t="s">
        <v>34</v>
      </c>
      <c r="D5072" s="3" t="s">
        <v>33</v>
      </c>
      <c r="E5072" s="3" t="n">
        <v>116.6</v>
      </c>
      <c r="F5072" s="3" t="n">
        <v>1055516</v>
      </c>
      <c r="G5072" s="3" t="n">
        <v>1</v>
      </c>
      <c r="H5072" s="3" t="n">
        <v>296275.91</v>
      </c>
    </row>
    <row r="5073" customFormat="false" ht="15" hidden="false" customHeight="false" outlineLevel="0" collapsed="false">
      <c r="A5073" s="3" t="s">
        <v>127</v>
      </c>
      <c r="B5073" s="3" t="s">
        <v>31</v>
      </c>
      <c r="C5073" s="3" t="s">
        <v>34</v>
      </c>
      <c r="D5073" s="3" t="s">
        <v>33</v>
      </c>
      <c r="E5073" s="3" t="n">
        <v>113.87</v>
      </c>
      <c r="F5073" s="3" t="n">
        <v>6825094</v>
      </c>
      <c r="G5073" s="3" t="n">
        <v>1</v>
      </c>
      <c r="H5073" s="3" t="n">
        <v>537549.32</v>
      </c>
    </row>
    <row r="5074" customFormat="false" ht="15" hidden="false" customHeight="false" outlineLevel="0" collapsed="false">
      <c r="A5074" s="3" t="s">
        <v>128</v>
      </c>
      <c r="B5074" s="3" t="s">
        <v>31</v>
      </c>
      <c r="C5074" s="3" t="s">
        <v>34</v>
      </c>
      <c r="D5074" s="3" t="s">
        <v>33</v>
      </c>
      <c r="E5074" s="3" t="n">
        <v>116.06</v>
      </c>
      <c r="F5074" s="3" t="n">
        <v>5951869</v>
      </c>
      <c r="G5074" s="3" t="n">
        <v>5</v>
      </c>
      <c r="H5074" s="3" t="n">
        <v>1294493.15</v>
      </c>
    </row>
    <row r="5075" customFormat="false" ht="15" hidden="false" customHeight="false" outlineLevel="0" collapsed="false">
      <c r="A5075" s="3" t="s">
        <v>129</v>
      </c>
      <c r="B5075" s="3" t="s">
        <v>31</v>
      </c>
      <c r="C5075" s="3" t="s">
        <v>34</v>
      </c>
      <c r="D5075" s="3" t="s">
        <v>33</v>
      </c>
      <c r="E5075" s="3" t="n">
        <v>116.51</v>
      </c>
      <c r="F5075" s="3" t="n">
        <v>5490568</v>
      </c>
      <c r="G5075" s="3" t="n">
        <v>2</v>
      </c>
      <c r="H5075" s="3" t="n">
        <v>813770.72</v>
      </c>
    </row>
    <row r="5076" customFormat="false" ht="15" hidden="false" customHeight="false" outlineLevel="0" collapsed="false">
      <c r="A5076" s="3" t="s">
        <v>130</v>
      </c>
      <c r="B5076" s="3" t="s">
        <v>31</v>
      </c>
      <c r="C5076" s="3" t="s">
        <v>34</v>
      </c>
      <c r="D5076" s="3" t="s">
        <v>33</v>
      </c>
      <c r="E5076" s="3" t="n">
        <v>117.77</v>
      </c>
      <c r="F5076" s="3" t="n">
        <v>5115490</v>
      </c>
      <c r="G5076" s="3" t="n">
        <v>0</v>
      </c>
      <c r="H5076" s="3" t="n">
        <v>0</v>
      </c>
    </row>
    <row r="5077" customFormat="false" ht="15" hidden="false" customHeight="false" outlineLevel="0" collapsed="false">
      <c r="A5077" s="3" t="s">
        <v>131</v>
      </c>
      <c r="B5077" s="3" t="s">
        <v>31</v>
      </c>
      <c r="C5077" s="3" t="s">
        <v>34</v>
      </c>
      <c r="D5077" s="3" t="s">
        <v>33</v>
      </c>
      <c r="E5077" s="3" t="n">
        <v>117.81</v>
      </c>
      <c r="F5077" s="3" t="n">
        <v>6926284</v>
      </c>
      <c r="G5077" s="3" t="n">
        <v>1</v>
      </c>
      <c r="H5077" s="3" t="n">
        <v>382963.08</v>
      </c>
    </row>
    <row r="5078" customFormat="false" ht="15" hidden="false" customHeight="false" outlineLevel="0" collapsed="false">
      <c r="A5078" s="3" t="s">
        <v>132</v>
      </c>
      <c r="B5078" s="3" t="s">
        <v>31</v>
      </c>
      <c r="C5078" s="3" t="s">
        <v>34</v>
      </c>
      <c r="D5078" s="3" t="s">
        <v>33</v>
      </c>
      <c r="E5078" s="3" t="n">
        <v>118.04</v>
      </c>
      <c r="F5078" s="3" t="n">
        <v>5973894</v>
      </c>
      <c r="G5078" s="3" t="n">
        <v>4</v>
      </c>
      <c r="H5078" s="3" t="n">
        <v>1604063.38</v>
      </c>
    </row>
    <row r="5079" customFormat="false" ht="15" hidden="false" customHeight="false" outlineLevel="0" collapsed="false">
      <c r="A5079" s="3" t="s">
        <v>133</v>
      </c>
      <c r="B5079" s="3" t="s">
        <v>31</v>
      </c>
      <c r="C5079" s="3" t="s">
        <v>34</v>
      </c>
      <c r="D5079" s="3" t="s">
        <v>33</v>
      </c>
      <c r="E5079" s="3" t="n">
        <v>114.79</v>
      </c>
      <c r="F5079" s="3" t="n">
        <v>6151142</v>
      </c>
      <c r="G5079" s="3" t="n">
        <v>1</v>
      </c>
      <c r="H5079" s="3" t="n">
        <v>541315.3</v>
      </c>
    </row>
    <row r="5080" customFormat="false" ht="15" hidden="false" customHeight="false" outlineLevel="0" collapsed="false">
      <c r="A5080" s="3" t="s">
        <v>134</v>
      </c>
      <c r="B5080" s="3" t="s">
        <v>31</v>
      </c>
      <c r="C5080" s="3" t="s">
        <v>34</v>
      </c>
      <c r="D5080" s="3" t="s">
        <v>33</v>
      </c>
      <c r="E5080" s="3" t="n">
        <v>113.52</v>
      </c>
      <c r="F5080" s="3" t="n">
        <v>7677748</v>
      </c>
      <c r="G5080" s="3" t="n">
        <v>3</v>
      </c>
      <c r="H5080" s="3" t="n">
        <v>683117.34</v>
      </c>
    </row>
    <row r="5081" customFormat="false" ht="15" hidden="false" customHeight="false" outlineLevel="0" collapsed="false">
      <c r="A5081" s="3" t="s">
        <v>135</v>
      </c>
      <c r="B5081" s="3" t="s">
        <v>31</v>
      </c>
      <c r="C5081" s="3" t="s">
        <v>34</v>
      </c>
      <c r="D5081" s="3" t="s">
        <v>33</v>
      </c>
      <c r="E5081" s="3" t="n">
        <v>113.65</v>
      </c>
      <c r="F5081" s="3" t="n">
        <v>7679845</v>
      </c>
      <c r="G5081" s="3" t="n">
        <v>0</v>
      </c>
      <c r="H5081" s="3" t="n">
        <v>0</v>
      </c>
    </row>
    <row r="5082" customFormat="false" ht="15" hidden="false" customHeight="false" outlineLevel="0" collapsed="false">
      <c r="A5082" s="3" t="s">
        <v>136</v>
      </c>
      <c r="B5082" s="3" t="s">
        <v>31</v>
      </c>
      <c r="C5082" s="3" t="s">
        <v>34</v>
      </c>
      <c r="D5082" s="3" t="s">
        <v>33</v>
      </c>
      <c r="E5082" s="3" t="n">
        <v>115.09</v>
      </c>
      <c r="F5082" s="3" t="n">
        <v>4732995</v>
      </c>
      <c r="G5082" s="3" t="n">
        <v>7</v>
      </c>
      <c r="H5082" s="3" t="n">
        <v>1408378.22</v>
      </c>
    </row>
    <row r="5083" customFormat="false" ht="15" hidden="false" customHeight="false" outlineLevel="0" collapsed="false">
      <c r="A5083" s="3" t="s">
        <v>137</v>
      </c>
      <c r="B5083" s="3" t="s">
        <v>31</v>
      </c>
      <c r="C5083" s="3" t="s">
        <v>34</v>
      </c>
      <c r="D5083" s="3" t="s">
        <v>33</v>
      </c>
      <c r="E5083" s="3" t="n">
        <v>114.97</v>
      </c>
      <c r="F5083" s="3" t="n">
        <v>2418856</v>
      </c>
      <c r="G5083" s="3" t="n">
        <v>2</v>
      </c>
      <c r="H5083" s="3" t="n">
        <v>591267.05</v>
      </c>
    </row>
    <row r="5084" customFormat="false" ht="15" hidden="false" customHeight="false" outlineLevel="0" collapsed="false">
      <c r="A5084" s="3" t="s">
        <v>138</v>
      </c>
      <c r="B5084" s="3" t="s">
        <v>31</v>
      </c>
      <c r="C5084" s="3" t="s">
        <v>34</v>
      </c>
      <c r="D5084" s="3" t="s">
        <v>33</v>
      </c>
      <c r="E5084" s="3" t="n">
        <v>114.24</v>
      </c>
      <c r="F5084" s="3" t="n">
        <v>4465404</v>
      </c>
      <c r="G5084" s="3" t="n">
        <v>2</v>
      </c>
      <c r="H5084" s="3" t="n">
        <v>610319.15</v>
      </c>
    </row>
    <row r="5085" customFormat="false" ht="15" hidden="false" customHeight="false" outlineLevel="0" collapsed="false">
      <c r="A5085" s="3" t="s">
        <v>139</v>
      </c>
      <c r="B5085" s="3" t="s">
        <v>31</v>
      </c>
      <c r="C5085" s="3" t="s">
        <v>34</v>
      </c>
      <c r="D5085" s="3" t="s">
        <v>33</v>
      </c>
      <c r="E5085" s="3" t="n">
        <v>114.55</v>
      </c>
      <c r="F5085" s="3" t="n">
        <v>7181891</v>
      </c>
      <c r="G5085" s="3" t="n">
        <v>2</v>
      </c>
      <c r="H5085" s="3" t="n">
        <v>928498.74</v>
      </c>
    </row>
    <row r="5086" customFormat="false" ht="15" hidden="false" customHeight="false" outlineLevel="0" collapsed="false">
      <c r="A5086" s="3" t="s">
        <v>140</v>
      </c>
      <c r="B5086" s="3" t="s">
        <v>31</v>
      </c>
      <c r="C5086" s="3" t="s">
        <v>34</v>
      </c>
      <c r="D5086" s="3" t="s">
        <v>33</v>
      </c>
      <c r="E5086" s="3" t="n">
        <v>111.94</v>
      </c>
      <c r="F5086" s="3" t="n">
        <v>5476622</v>
      </c>
      <c r="G5086" s="3" t="n">
        <v>7</v>
      </c>
      <c r="H5086" s="3" t="n">
        <v>1672373.9</v>
      </c>
    </row>
    <row r="5087" customFormat="false" ht="15" hidden="false" customHeight="false" outlineLevel="0" collapsed="false">
      <c r="A5087" s="3" t="s">
        <v>141</v>
      </c>
      <c r="B5087" s="3" t="s">
        <v>31</v>
      </c>
      <c r="C5087" s="3" t="s">
        <v>34</v>
      </c>
      <c r="D5087" s="3" t="s">
        <v>33</v>
      </c>
      <c r="E5087" s="3" t="n">
        <v>112.47</v>
      </c>
      <c r="F5087" s="3" t="n">
        <v>6201024</v>
      </c>
      <c r="G5087" s="3" t="n">
        <v>5</v>
      </c>
      <c r="H5087" s="3" t="n">
        <v>1262391.1</v>
      </c>
    </row>
    <row r="5088" customFormat="false" ht="15" hidden="false" customHeight="false" outlineLevel="0" collapsed="false">
      <c r="A5088" s="3" t="s">
        <v>142</v>
      </c>
      <c r="B5088" s="3" t="s">
        <v>31</v>
      </c>
      <c r="C5088" s="3" t="s">
        <v>34</v>
      </c>
      <c r="D5088" s="3" t="s">
        <v>33</v>
      </c>
      <c r="E5088" s="3" t="n">
        <v>111.88</v>
      </c>
      <c r="F5088" s="3" t="n">
        <v>2072514</v>
      </c>
      <c r="G5088" s="3" t="n">
        <v>2</v>
      </c>
      <c r="H5088" s="3" t="n">
        <v>589468.05</v>
      </c>
    </row>
    <row r="5089" customFormat="false" ht="15" hidden="false" customHeight="false" outlineLevel="0" collapsed="false">
      <c r="A5089" s="3" t="s">
        <v>143</v>
      </c>
      <c r="B5089" s="3" t="s">
        <v>31</v>
      </c>
      <c r="C5089" s="3" t="s">
        <v>34</v>
      </c>
      <c r="D5089" s="3" t="s">
        <v>33</v>
      </c>
      <c r="E5089" s="3" t="n">
        <v>110.38</v>
      </c>
      <c r="F5089" s="3" t="n">
        <v>7565912</v>
      </c>
      <c r="G5089" s="3" t="n">
        <v>5</v>
      </c>
      <c r="H5089" s="3" t="n">
        <v>945013.58</v>
      </c>
    </row>
    <row r="5090" customFormat="false" ht="15" hidden="false" customHeight="false" outlineLevel="0" collapsed="false">
      <c r="A5090" s="3" t="s">
        <v>144</v>
      </c>
      <c r="B5090" s="3" t="s">
        <v>31</v>
      </c>
      <c r="C5090" s="3" t="s">
        <v>34</v>
      </c>
      <c r="D5090" s="3" t="s">
        <v>33</v>
      </c>
      <c r="E5090" s="3" t="n">
        <v>110.97</v>
      </c>
      <c r="F5090" s="3" t="n">
        <v>4267863</v>
      </c>
      <c r="G5090" s="3" t="n">
        <v>1</v>
      </c>
      <c r="H5090" s="3" t="n">
        <v>188491.38</v>
      </c>
    </row>
    <row r="5091" customFormat="false" ht="15" hidden="false" customHeight="false" outlineLevel="0" collapsed="false">
      <c r="A5091" s="3" t="s">
        <v>145</v>
      </c>
      <c r="B5091" s="3" t="s">
        <v>31</v>
      </c>
      <c r="C5091" s="3" t="s">
        <v>34</v>
      </c>
      <c r="D5091" s="3" t="s">
        <v>33</v>
      </c>
      <c r="E5091" s="3" t="n">
        <v>109.92</v>
      </c>
      <c r="F5091" s="3" t="n">
        <v>2516006</v>
      </c>
      <c r="G5091" s="3" t="n">
        <v>5</v>
      </c>
      <c r="H5091" s="3" t="n">
        <v>1486493.24</v>
      </c>
    </row>
    <row r="5092" customFormat="false" ht="15" hidden="false" customHeight="false" outlineLevel="0" collapsed="false">
      <c r="A5092" s="3" t="s">
        <v>146</v>
      </c>
      <c r="B5092" s="3" t="s">
        <v>31</v>
      </c>
      <c r="C5092" s="3" t="s">
        <v>34</v>
      </c>
      <c r="D5092" s="3" t="s">
        <v>33</v>
      </c>
      <c r="E5092" s="3" t="n">
        <v>109.04</v>
      </c>
      <c r="F5092" s="3" t="n">
        <v>3010422</v>
      </c>
      <c r="G5092" s="3" t="n">
        <v>3</v>
      </c>
      <c r="H5092" s="3" t="n">
        <v>603628.66</v>
      </c>
    </row>
    <row r="5093" customFormat="false" ht="15" hidden="false" customHeight="false" outlineLevel="0" collapsed="false">
      <c r="A5093" s="3" t="s">
        <v>147</v>
      </c>
      <c r="B5093" s="3" t="s">
        <v>31</v>
      </c>
      <c r="C5093" s="3" t="s">
        <v>34</v>
      </c>
      <c r="D5093" s="3" t="s">
        <v>33</v>
      </c>
      <c r="E5093" s="3" t="n">
        <v>110.1</v>
      </c>
      <c r="F5093" s="3" t="n">
        <v>3084596</v>
      </c>
      <c r="G5093" s="3" t="n">
        <v>1</v>
      </c>
      <c r="H5093" s="3" t="n">
        <v>424995.4</v>
      </c>
    </row>
    <row r="5094" customFormat="false" ht="15" hidden="false" customHeight="false" outlineLevel="0" collapsed="false">
      <c r="A5094" s="3" t="s">
        <v>148</v>
      </c>
      <c r="B5094" s="3" t="s">
        <v>31</v>
      </c>
      <c r="C5094" s="3" t="s">
        <v>34</v>
      </c>
      <c r="D5094" s="3" t="s">
        <v>33</v>
      </c>
      <c r="E5094" s="3" t="n">
        <v>110.68</v>
      </c>
      <c r="F5094" s="3" t="n">
        <v>7428243</v>
      </c>
      <c r="G5094" s="3" t="n">
        <v>1</v>
      </c>
      <c r="H5094" s="3" t="n">
        <v>380196.09</v>
      </c>
    </row>
    <row r="5095" customFormat="false" ht="15" hidden="false" customHeight="false" outlineLevel="0" collapsed="false">
      <c r="A5095" s="3" t="s">
        <v>149</v>
      </c>
      <c r="B5095" s="3" t="s">
        <v>31</v>
      </c>
      <c r="C5095" s="3" t="s">
        <v>34</v>
      </c>
      <c r="D5095" s="3" t="s">
        <v>33</v>
      </c>
      <c r="E5095" s="3" t="n">
        <v>110.18</v>
      </c>
      <c r="F5095" s="3" t="n">
        <v>7752259</v>
      </c>
      <c r="G5095" s="3" t="n">
        <v>3</v>
      </c>
      <c r="H5095" s="3" t="n">
        <v>1324649.91</v>
      </c>
    </row>
    <row r="5096" customFormat="false" ht="15" hidden="false" customHeight="false" outlineLevel="0" collapsed="false">
      <c r="A5096" s="3" t="s">
        <v>150</v>
      </c>
      <c r="B5096" s="3" t="s">
        <v>31</v>
      </c>
      <c r="C5096" s="3" t="s">
        <v>34</v>
      </c>
      <c r="D5096" s="3" t="s">
        <v>33</v>
      </c>
      <c r="E5096" s="3" t="n">
        <v>108.7</v>
      </c>
      <c r="F5096" s="3" t="n">
        <v>3393287</v>
      </c>
      <c r="G5096" s="3" t="n">
        <v>3</v>
      </c>
      <c r="H5096" s="3" t="n">
        <v>619557.27</v>
      </c>
    </row>
    <row r="5097" customFormat="false" ht="15" hidden="false" customHeight="false" outlineLevel="0" collapsed="false">
      <c r="A5097" s="3" t="s">
        <v>151</v>
      </c>
      <c r="B5097" s="3" t="s">
        <v>31</v>
      </c>
      <c r="C5097" s="3" t="s">
        <v>34</v>
      </c>
      <c r="D5097" s="3" t="s">
        <v>33</v>
      </c>
      <c r="E5097" s="3" t="n">
        <v>110.96</v>
      </c>
      <c r="F5097" s="3" t="n">
        <v>6111439</v>
      </c>
      <c r="G5097" s="3" t="n">
        <v>0</v>
      </c>
      <c r="H5097" s="3" t="n">
        <v>0</v>
      </c>
    </row>
    <row r="5098" customFormat="false" ht="15" hidden="false" customHeight="false" outlineLevel="0" collapsed="false">
      <c r="A5098" s="3" t="s">
        <v>152</v>
      </c>
      <c r="B5098" s="3" t="s">
        <v>31</v>
      </c>
      <c r="C5098" s="3" t="s">
        <v>34</v>
      </c>
      <c r="D5098" s="3" t="s">
        <v>33</v>
      </c>
      <c r="E5098" s="3" t="n">
        <v>108.95</v>
      </c>
      <c r="F5098" s="3" t="n">
        <v>2428789</v>
      </c>
      <c r="G5098" s="3" t="n">
        <v>4</v>
      </c>
      <c r="H5098" s="3" t="n">
        <v>1105319.18</v>
      </c>
    </row>
    <row r="5099" customFormat="false" ht="15" hidden="false" customHeight="false" outlineLevel="0" collapsed="false">
      <c r="A5099" s="3" t="s">
        <v>153</v>
      </c>
      <c r="B5099" s="3" t="s">
        <v>31</v>
      </c>
      <c r="C5099" s="3" t="s">
        <v>34</v>
      </c>
      <c r="D5099" s="3" t="s">
        <v>33</v>
      </c>
      <c r="E5099" s="3" t="n">
        <v>109.22</v>
      </c>
      <c r="F5099" s="3" t="n">
        <v>6339872</v>
      </c>
      <c r="G5099" s="3" t="n">
        <v>2</v>
      </c>
      <c r="H5099" s="3" t="n">
        <v>413682.1</v>
      </c>
    </row>
    <row r="5100" customFormat="false" ht="15" hidden="false" customHeight="false" outlineLevel="0" collapsed="false">
      <c r="A5100" s="3" t="s">
        <v>154</v>
      </c>
      <c r="B5100" s="3" t="s">
        <v>31</v>
      </c>
      <c r="C5100" s="3" t="s">
        <v>34</v>
      </c>
      <c r="D5100" s="3" t="s">
        <v>33</v>
      </c>
      <c r="E5100" s="3" t="n">
        <v>110.98</v>
      </c>
      <c r="F5100" s="3" t="n">
        <v>3804497</v>
      </c>
      <c r="G5100" s="3" t="n">
        <v>0</v>
      </c>
      <c r="H5100" s="3" t="n">
        <v>0</v>
      </c>
    </row>
    <row r="5101" customFormat="false" ht="15" hidden="false" customHeight="false" outlineLevel="0" collapsed="false">
      <c r="A5101" s="3" t="s">
        <v>155</v>
      </c>
      <c r="B5101" s="3" t="s">
        <v>31</v>
      </c>
      <c r="C5101" s="3" t="s">
        <v>34</v>
      </c>
      <c r="D5101" s="3" t="s">
        <v>33</v>
      </c>
      <c r="E5101" s="3" t="n">
        <v>110.16</v>
      </c>
      <c r="F5101" s="3" t="n">
        <v>7665600</v>
      </c>
      <c r="G5101" s="3" t="n">
        <v>3</v>
      </c>
      <c r="H5101" s="3" t="n">
        <v>790922.95</v>
      </c>
    </row>
    <row r="5102" customFormat="false" ht="15" hidden="false" customHeight="false" outlineLevel="0" collapsed="false">
      <c r="A5102" s="3" t="s">
        <v>156</v>
      </c>
      <c r="B5102" s="3" t="s">
        <v>31</v>
      </c>
      <c r="C5102" s="3" t="s">
        <v>34</v>
      </c>
      <c r="D5102" s="3" t="s">
        <v>33</v>
      </c>
      <c r="E5102" s="3" t="n">
        <v>109.58</v>
      </c>
      <c r="F5102" s="3" t="n">
        <v>6763026</v>
      </c>
      <c r="G5102" s="3" t="n">
        <v>4</v>
      </c>
      <c r="H5102" s="3" t="n">
        <v>1131433.68</v>
      </c>
    </row>
    <row r="5103" customFormat="false" ht="15" hidden="false" customHeight="false" outlineLevel="0" collapsed="false">
      <c r="A5103" s="3" t="s">
        <v>157</v>
      </c>
      <c r="B5103" s="3" t="s">
        <v>31</v>
      </c>
      <c r="C5103" s="3" t="s">
        <v>34</v>
      </c>
      <c r="D5103" s="3" t="s">
        <v>33</v>
      </c>
      <c r="E5103" s="3" t="n">
        <v>108.87</v>
      </c>
      <c r="F5103" s="3" t="n">
        <v>4065499</v>
      </c>
      <c r="G5103" s="3" t="n">
        <v>1</v>
      </c>
      <c r="H5103" s="3" t="n">
        <v>88701.69</v>
      </c>
    </row>
    <row r="5104" customFormat="false" ht="15" hidden="false" customHeight="false" outlineLevel="0" collapsed="false">
      <c r="A5104" s="3" t="s">
        <v>158</v>
      </c>
      <c r="B5104" s="3" t="s">
        <v>31</v>
      </c>
      <c r="C5104" s="3" t="s">
        <v>34</v>
      </c>
      <c r="D5104" s="3" t="s">
        <v>33</v>
      </c>
      <c r="E5104" s="3" t="n">
        <v>109.37</v>
      </c>
      <c r="F5104" s="3" t="n">
        <v>1446895</v>
      </c>
      <c r="G5104" s="3" t="n">
        <v>4</v>
      </c>
      <c r="H5104" s="3" t="n">
        <v>1604307.42</v>
      </c>
    </row>
    <row r="5105" customFormat="false" ht="15" hidden="false" customHeight="false" outlineLevel="0" collapsed="false">
      <c r="A5105" s="3" t="s">
        <v>159</v>
      </c>
      <c r="B5105" s="3" t="s">
        <v>31</v>
      </c>
      <c r="C5105" s="3" t="s">
        <v>34</v>
      </c>
      <c r="D5105" s="3" t="s">
        <v>33</v>
      </c>
      <c r="E5105" s="3" t="n">
        <v>109.04</v>
      </c>
      <c r="F5105" s="3" t="n">
        <v>1755447</v>
      </c>
      <c r="G5105" s="3" t="n">
        <v>2</v>
      </c>
      <c r="H5105" s="3" t="n">
        <v>404502.74</v>
      </c>
    </row>
    <row r="5106" customFormat="false" ht="15" hidden="false" customHeight="false" outlineLevel="0" collapsed="false">
      <c r="A5106" s="3" t="s">
        <v>160</v>
      </c>
      <c r="B5106" s="3" t="s">
        <v>31</v>
      </c>
      <c r="C5106" s="3" t="s">
        <v>34</v>
      </c>
      <c r="D5106" s="3" t="s">
        <v>33</v>
      </c>
      <c r="E5106" s="3" t="n">
        <v>110.62</v>
      </c>
      <c r="F5106" s="3" t="n">
        <v>4399250</v>
      </c>
      <c r="G5106" s="3" t="n">
        <v>0</v>
      </c>
      <c r="H5106" s="3" t="n">
        <v>0</v>
      </c>
    </row>
    <row r="5107" customFormat="false" ht="15" hidden="false" customHeight="false" outlineLevel="0" collapsed="false">
      <c r="A5107" s="3" t="s">
        <v>161</v>
      </c>
      <c r="B5107" s="3" t="s">
        <v>31</v>
      </c>
      <c r="C5107" s="3" t="s">
        <v>34</v>
      </c>
      <c r="D5107" s="3" t="s">
        <v>33</v>
      </c>
      <c r="E5107" s="3" t="n">
        <v>110.55</v>
      </c>
      <c r="F5107" s="3" t="n">
        <v>4296130</v>
      </c>
      <c r="G5107" s="3" t="n">
        <v>2</v>
      </c>
      <c r="H5107" s="3" t="n">
        <v>863522.57</v>
      </c>
    </row>
    <row r="5108" customFormat="false" ht="15" hidden="false" customHeight="false" outlineLevel="0" collapsed="false">
      <c r="A5108" s="3" t="s">
        <v>162</v>
      </c>
      <c r="B5108" s="3" t="s">
        <v>31</v>
      </c>
      <c r="C5108" s="3" t="s">
        <v>34</v>
      </c>
      <c r="D5108" s="3" t="s">
        <v>33</v>
      </c>
      <c r="E5108" s="3" t="n">
        <v>112.46</v>
      </c>
      <c r="F5108" s="3" t="n">
        <v>7324920</v>
      </c>
      <c r="G5108" s="3" t="n">
        <v>2</v>
      </c>
      <c r="H5108" s="3" t="n">
        <v>578479.62</v>
      </c>
    </row>
    <row r="5109" customFormat="false" ht="15" hidden="false" customHeight="false" outlineLevel="0" collapsed="false">
      <c r="A5109" s="3" t="s">
        <v>163</v>
      </c>
      <c r="B5109" s="3" t="s">
        <v>31</v>
      </c>
      <c r="C5109" s="3" t="s">
        <v>34</v>
      </c>
      <c r="D5109" s="3" t="s">
        <v>33</v>
      </c>
      <c r="E5109" s="3" t="n">
        <v>111.95</v>
      </c>
      <c r="F5109" s="3" t="n">
        <v>2315081</v>
      </c>
      <c r="G5109" s="3" t="n">
        <v>2</v>
      </c>
      <c r="H5109" s="3" t="n">
        <v>456080.1</v>
      </c>
    </row>
    <row r="5110" customFormat="false" ht="15" hidden="false" customHeight="false" outlineLevel="0" collapsed="false">
      <c r="A5110" s="3" t="s">
        <v>164</v>
      </c>
      <c r="B5110" s="3" t="s">
        <v>31</v>
      </c>
      <c r="C5110" s="3" t="s">
        <v>34</v>
      </c>
      <c r="D5110" s="3" t="s">
        <v>33</v>
      </c>
      <c r="E5110" s="3" t="n">
        <v>111.76</v>
      </c>
      <c r="F5110" s="3" t="n">
        <v>6101531</v>
      </c>
      <c r="G5110" s="3" t="n">
        <v>1</v>
      </c>
      <c r="H5110" s="3" t="n">
        <v>454222.47</v>
      </c>
    </row>
    <row r="5111" customFormat="false" ht="15" hidden="false" customHeight="false" outlineLevel="0" collapsed="false">
      <c r="A5111" s="3" t="s">
        <v>165</v>
      </c>
      <c r="B5111" s="3" t="s">
        <v>31</v>
      </c>
      <c r="C5111" s="3" t="s">
        <v>34</v>
      </c>
      <c r="D5111" s="3" t="s">
        <v>33</v>
      </c>
      <c r="E5111" s="3" t="n">
        <v>112.71</v>
      </c>
      <c r="F5111" s="3" t="n">
        <v>2337863</v>
      </c>
      <c r="G5111" s="3" t="n">
        <v>2</v>
      </c>
      <c r="H5111" s="3" t="n">
        <v>828297.2</v>
      </c>
    </row>
    <row r="5112" customFormat="false" ht="15" hidden="false" customHeight="false" outlineLevel="0" collapsed="false">
      <c r="A5112" s="3" t="s">
        <v>166</v>
      </c>
      <c r="B5112" s="3" t="s">
        <v>31</v>
      </c>
      <c r="C5112" s="3" t="s">
        <v>34</v>
      </c>
      <c r="D5112" s="3" t="s">
        <v>33</v>
      </c>
      <c r="E5112" s="3" t="n">
        <v>113.45</v>
      </c>
      <c r="F5112" s="3" t="n">
        <v>3780638</v>
      </c>
      <c r="G5112" s="3" t="n">
        <v>4</v>
      </c>
      <c r="H5112" s="3" t="n">
        <v>1144064.63</v>
      </c>
    </row>
    <row r="5113" customFormat="false" ht="15" hidden="false" customHeight="false" outlineLevel="0" collapsed="false">
      <c r="A5113" s="3" t="s">
        <v>167</v>
      </c>
      <c r="B5113" s="3" t="s">
        <v>31</v>
      </c>
      <c r="C5113" s="3" t="s">
        <v>34</v>
      </c>
      <c r="D5113" s="3" t="s">
        <v>33</v>
      </c>
      <c r="E5113" s="3" t="n">
        <v>115.38</v>
      </c>
      <c r="F5113" s="3" t="n">
        <v>4218294</v>
      </c>
      <c r="G5113" s="3" t="n">
        <v>4</v>
      </c>
      <c r="H5113" s="3" t="n">
        <v>1056594.4</v>
      </c>
    </row>
    <row r="5114" customFormat="false" ht="15" hidden="false" customHeight="false" outlineLevel="0" collapsed="false">
      <c r="A5114" s="3" t="s">
        <v>168</v>
      </c>
      <c r="B5114" s="3" t="s">
        <v>31</v>
      </c>
      <c r="C5114" s="3" t="s">
        <v>34</v>
      </c>
      <c r="D5114" s="3" t="s">
        <v>33</v>
      </c>
      <c r="E5114" s="3" t="n">
        <v>112.83</v>
      </c>
      <c r="F5114" s="3" t="n">
        <v>7438841</v>
      </c>
      <c r="G5114" s="3" t="n">
        <v>2</v>
      </c>
      <c r="H5114" s="3" t="n">
        <v>363855.07</v>
      </c>
    </row>
    <row r="5115" customFormat="false" ht="15" hidden="false" customHeight="false" outlineLevel="0" collapsed="false">
      <c r="A5115" s="3" t="s">
        <v>169</v>
      </c>
      <c r="B5115" s="3" t="s">
        <v>31</v>
      </c>
      <c r="C5115" s="3" t="s">
        <v>34</v>
      </c>
      <c r="D5115" s="3" t="s">
        <v>33</v>
      </c>
      <c r="E5115" s="3" t="n">
        <v>113.5</v>
      </c>
      <c r="F5115" s="3" t="n">
        <v>5829480</v>
      </c>
      <c r="G5115" s="3" t="n">
        <v>1</v>
      </c>
      <c r="H5115" s="3" t="n">
        <v>226444.66</v>
      </c>
    </row>
    <row r="5116" customFormat="false" ht="15" hidden="false" customHeight="false" outlineLevel="0" collapsed="false">
      <c r="A5116" s="3" t="s">
        <v>170</v>
      </c>
      <c r="B5116" s="3" t="s">
        <v>31</v>
      </c>
      <c r="C5116" s="3" t="s">
        <v>34</v>
      </c>
      <c r="D5116" s="3" t="s">
        <v>33</v>
      </c>
      <c r="E5116" s="3" t="n">
        <v>112.56</v>
      </c>
      <c r="F5116" s="3" t="n">
        <v>5199030</v>
      </c>
      <c r="G5116" s="3" t="n">
        <v>1</v>
      </c>
      <c r="H5116" s="3" t="n">
        <v>188686.02</v>
      </c>
    </row>
    <row r="5117" customFormat="false" ht="15" hidden="false" customHeight="false" outlineLevel="0" collapsed="false">
      <c r="A5117" s="3" t="s">
        <v>171</v>
      </c>
      <c r="B5117" s="3" t="s">
        <v>31</v>
      </c>
      <c r="C5117" s="3" t="s">
        <v>34</v>
      </c>
      <c r="D5117" s="3" t="s">
        <v>33</v>
      </c>
      <c r="E5117" s="3" t="n">
        <v>111.54</v>
      </c>
      <c r="F5117" s="3" t="n">
        <v>7096091</v>
      </c>
      <c r="G5117" s="3" t="n">
        <v>2</v>
      </c>
      <c r="H5117" s="3" t="n">
        <v>700252.5</v>
      </c>
    </row>
    <row r="5118" customFormat="false" ht="15" hidden="false" customHeight="false" outlineLevel="0" collapsed="false">
      <c r="A5118" s="3" t="s">
        <v>172</v>
      </c>
      <c r="B5118" s="3" t="s">
        <v>31</v>
      </c>
      <c r="C5118" s="3" t="s">
        <v>34</v>
      </c>
      <c r="D5118" s="3" t="s">
        <v>33</v>
      </c>
      <c r="E5118" s="3" t="n">
        <v>109.32</v>
      </c>
      <c r="F5118" s="3" t="n">
        <v>6873436</v>
      </c>
      <c r="G5118" s="3" t="n">
        <v>1</v>
      </c>
      <c r="H5118" s="3" t="n">
        <v>389252.91</v>
      </c>
    </row>
    <row r="5119" customFormat="false" ht="15" hidden="false" customHeight="false" outlineLevel="0" collapsed="false">
      <c r="A5119" s="3" t="s">
        <v>173</v>
      </c>
      <c r="B5119" s="3" t="s">
        <v>31</v>
      </c>
      <c r="C5119" s="3" t="s">
        <v>34</v>
      </c>
      <c r="D5119" s="3" t="s">
        <v>33</v>
      </c>
      <c r="E5119" s="3" t="n">
        <v>108.16</v>
      </c>
      <c r="F5119" s="3" t="n">
        <v>3904915</v>
      </c>
      <c r="G5119" s="3" t="n">
        <v>3</v>
      </c>
      <c r="H5119" s="3" t="n">
        <v>1205247.76</v>
      </c>
    </row>
    <row r="5120" customFormat="false" ht="15" hidden="false" customHeight="false" outlineLevel="0" collapsed="false">
      <c r="A5120" s="3" t="s">
        <v>174</v>
      </c>
      <c r="B5120" s="3" t="s">
        <v>31</v>
      </c>
      <c r="C5120" s="3" t="s">
        <v>34</v>
      </c>
      <c r="D5120" s="3" t="s">
        <v>33</v>
      </c>
      <c r="E5120" s="3" t="n">
        <v>106.61</v>
      </c>
      <c r="F5120" s="3" t="n">
        <v>1690361</v>
      </c>
      <c r="G5120" s="3" t="n">
        <v>4</v>
      </c>
      <c r="H5120" s="3" t="n">
        <v>782569.06</v>
      </c>
    </row>
    <row r="5121" customFormat="false" ht="15" hidden="false" customHeight="false" outlineLevel="0" collapsed="false">
      <c r="A5121" s="3" t="s">
        <v>175</v>
      </c>
      <c r="B5121" s="3" t="s">
        <v>31</v>
      </c>
      <c r="C5121" s="3" t="s">
        <v>34</v>
      </c>
      <c r="D5121" s="3" t="s">
        <v>33</v>
      </c>
      <c r="E5121" s="3" t="n">
        <v>107</v>
      </c>
      <c r="F5121" s="3" t="n">
        <v>4339988</v>
      </c>
      <c r="G5121" s="3" t="n">
        <v>3</v>
      </c>
      <c r="H5121" s="3" t="n">
        <v>756493.9</v>
      </c>
    </row>
    <row r="5122" customFormat="false" ht="15" hidden="false" customHeight="false" outlineLevel="0" collapsed="false">
      <c r="A5122" s="3" t="s">
        <v>176</v>
      </c>
      <c r="B5122" s="3" t="s">
        <v>31</v>
      </c>
      <c r="C5122" s="3" t="s">
        <v>34</v>
      </c>
      <c r="D5122" s="3" t="s">
        <v>33</v>
      </c>
      <c r="E5122" s="3" t="n">
        <v>107.89</v>
      </c>
      <c r="F5122" s="3" t="n">
        <v>5071327</v>
      </c>
      <c r="G5122" s="3" t="n">
        <v>1</v>
      </c>
      <c r="H5122" s="3" t="n">
        <v>517860</v>
      </c>
    </row>
    <row r="5123" customFormat="false" ht="15" hidden="false" customHeight="false" outlineLevel="0" collapsed="false">
      <c r="A5123" s="3" t="s">
        <v>177</v>
      </c>
      <c r="B5123" s="3" t="s">
        <v>31</v>
      </c>
      <c r="C5123" s="3" t="s">
        <v>34</v>
      </c>
      <c r="D5123" s="3" t="s">
        <v>33</v>
      </c>
      <c r="E5123" s="3" t="n">
        <v>109.07</v>
      </c>
      <c r="F5123" s="3" t="n">
        <v>4719324</v>
      </c>
      <c r="G5123" s="3" t="n">
        <v>1</v>
      </c>
      <c r="H5123" s="3" t="n">
        <v>10053.76</v>
      </c>
    </row>
    <row r="5124" customFormat="false" ht="15" hidden="false" customHeight="false" outlineLevel="0" collapsed="false">
      <c r="A5124" s="3" t="s">
        <v>178</v>
      </c>
      <c r="B5124" s="3" t="s">
        <v>31</v>
      </c>
      <c r="C5124" s="3" t="s">
        <v>34</v>
      </c>
      <c r="D5124" s="3" t="s">
        <v>33</v>
      </c>
      <c r="E5124" s="3" t="n">
        <v>106.9</v>
      </c>
      <c r="F5124" s="3" t="n">
        <v>3920636</v>
      </c>
      <c r="G5124" s="3" t="n">
        <v>0</v>
      </c>
      <c r="H5124" s="3" t="n">
        <v>0</v>
      </c>
    </row>
    <row r="5125" customFormat="false" ht="15" hidden="false" customHeight="false" outlineLevel="0" collapsed="false">
      <c r="A5125" s="3" t="s">
        <v>179</v>
      </c>
      <c r="B5125" s="3" t="s">
        <v>31</v>
      </c>
      <c r="C5125" s="3" t="s">
        <v>34</v>
      </c>
      <c r="D5125" s="3" t="s">
        <v>33</v>
      </c>
      <c r="E5125" s="3" t="n">
        <v>106.54</v>
      </c>
      <c r="F5125" s="3" t="n">
        <v>6450990</v>
      </c>
      <c r="G5125" s="3" t="n">
        <v>0</v>
      </c>
      <c r="H5125" s="3" t="n">
        <v>0</v>
      </c>
    </row>
    <row r="5126" customFormat="false" ht="15" hidden="false" customHeight="false" outlineLevel="0" collapsed="false">
      <c r="A5126" s="3" t="s">
        <v>180</v>
      </c>
      <c r="B5126" s="3" t="s">
        <v>31</v>
      </c>
      <c r="C5126" s="3" t="s">
        <v>34</v>
      </c>
      <c r="D5126" s="3" t="s">
        <v>33</v>
      </c>
      <c r="E5126" s="3" t="n">
        <v>106.86</v>
      </c>
      <c r="F5126" s="3" t="n">
        <v>1252326</v>
      </c>
      <c r="G5126" s="3" t="n">
        <v>4</v>
      </c>
      <c r="H5126" s="3" t="n">
        <v>826813.49</v>
      </c>
    </row>
    <row r="5127" customFormat="false" ht="15" hidden="false" customHeight="false" outlineLevel="0" collapsed="false">
      <c r="A5127" s="3" t="s">
        <v>181</v>
      </c>
      <c r="B5127" s="3" t="s">
        <v>31</v>
      </c>
      <c r="C5127" s="3" t="s">
        <v>34</v>
      </c>
      <c r="D5127" s="3" t="s">
        <v>33</v>
      </c>
      <c r="E5127" s="3" t="n">
        <v>108.39</v>
      </c>
      <c r="F5127" s="3" t="n">
        <v>4380119</v>
      </c>
      <c r="G5127" s="3" t="n">
        <v>3</v>
      </c>
      <c r="H5127" s="3" t="n">
        <v>1293003.65</v>
      </c>
    </row>
    <row r="5128" customFormat="false" ht="15" hidden="false" customHeight="false" outlineLevel="0" collapsed="false">
      <c r="A5128" s="3" t="s">
        <v>182</v>
      </c>
      <c r="B5128" s="3" t="s">
        <v>31</v>
      </c>
      <c r="C5128" s="3" t="s">
        <v>34</v>
      </c>
      <c r="D5128" s="3" t="s">
        <v>33</v>
      </c>
      <c r="E5128" s="3" t="n">
        <v>107.48</v>
      </c>
      <c r="F5128" s="3" t="n">
        <v>3799810</v>
      </c>
      <c r="G5128" s="3" t="n">
        <v>4</v>
      </c>
      <c r="H5128" s="3" t="n">
        <v>731025.96</v>
      </c>
    </row>
    <row r="5129" customFormat="false" ht="15" hidden="false" customHeight="false" outlineLevel="0" collapsed="false">
      <c r="A5129" s="3" t="s">
        <v>183</v>
      </c>
      <c r="B5129" s="3" t="s">
        <v>31</v>
      </c>
      <c r="C5129" s="3" t="s">
        <v>34</v>
      </c>
      <c r="D5129" s="3" t="s">
        <v>33</v>
      </c>
      <c r="E5129" s="3" t="n">
        <v>106.3</v>
      </c>
      <c r="F5129" s="3" t="n">
        <v>3212335</v>
      </c>
      <c r="G5129" s="3" t="n">
        <v>2</v>
      </c>
      <c r="H5129" s="3" t="n">
        <v>525122.72</v>
      </c>
    </row>
    <row r="5130" customFormat="false" ht="15" hidden="false" customHeight="false" outlineLevel="0" collapsed="false">
      <c r="A5130" s="3" t="s">
        <v>184</v>
      </c>
      <c r="B5130" s="3" t="s">
        <v>31</v>
      </c>
      <c r="C5130" s="3" t="s">
        <v>34</v>
      </c>
      <c r="D5130" s="3" t="s">
        <v>33</v>
      </c>
      <c r="E5130" s="3" t="n">
        <v>106.78</v>
      </c>
      <c r="F5130" s="3" t="n">
        <v>5812723</v>
      </c>
      <c r="G5130" s="3" t="n">
        <v>1</v>
      </c>
      <c r="H5130" s="3" t="n">
        <v>194309.98</v>
      </c>
    </row>
    <row r="5131" customFormat="false" ht="15" hidden="false" customHeight="false" outlineLevel="0" collapsed="false">
      <c r="A5131" s="3" t="s">
        <v>185</v>
      </c>
      <c r="B5131" s="3" t="s">
        <v>31</v>
      </c>
      <c r="C5131" s="3" t="s">
        <v>34</v>
      </c>
      <c r="D5131" s="3" t="s">
        <v>33</v>
      </c>
      <c r="E5131" s="3" t="n">
        <v>106.06</v>
      </c>
      <c r="F5131" s="3" t="n">
        <v>4194718</v>
      </c>
      <c r="G5131" s="3" t="n">
        <v>1</v>
      </c>
      <c r="H5131" s="3" t="n">
        <v>31936.5</v>
      </c>
    </row>
    <row r="5132" customFormat="false" ht="15" hidden="false" customHeight="false" outlineLevel="0" collapsed="false">
      <c r="A5132" s="3" t="s">
        <v>186</v>
      </c>
      <c r="B5132" s="3" t="s">
        <v>31</v>
      </c>
      <c r="C5132" s="3" t="s">
        <v>34</v>
      </c>
      <c r="D5132" s="3" t="s">
        <v>33</v>
      </c>
      <c r="E5132" s="3" t="n">
        <v>105.21</v>
      </c>
      <c r="F5132" s="3" t="n">
        <v>7630620</v>
      </c>
      <c r="G5132" s="3" t="n">
        <v>2</v>
      </c>
      <c r="H5132" s="3" t="n">
        <v>462196.22</v>
      </c>
    </row>
    <row r="5133" customFormat="false" ht="15" hidden="false" customHeight="false" outlineLevel="0" collapsed="false">
      <c r="A5133" s="3" t="s">
        <v>187</v>
      </c>
      <c r="B5133" s="3" t="s">
        <v>31</v>
      </c>
      <c r="C5133" s="3" t="s">
        <v>34</v>
      </c>
      <c r="D5133" s="3" t="s">
        <v>33</v>
      </c>
      <c r="E5133" s="3" t="n">
        <v>104.83</v>
      </c>
      <c r="F5133" s="3" t="n">
        <v>4151576</v>
      </c>
      <c r="G5133" s="3" t="n">
        <v>4</v>
      </c>
      <c r="H5133" s="3" t="n">
        <v>1550676.13</v>
      </c>
    </row>
    <row r="5134" customFormat="false" ht="15" hidden="false" customHeight="false" outlineLevel="0" collapsed="false">
      <c r="A5134" s="3" t="s">
        <v>188</v>
      </c>
      <c r="B5134" s="3" t="s">
        <v>31</v>
      </c>
      <c r="C5134" s="3" t="s">
        <v>34</v>
      </c>
      <c r="D5134" s="3" t="s">
        <v>33</v>
      </c>
      <c r="E5134" s="3" t="n">
        <v>102.47</v>
      </c>
      <c r="F5134" s="3" t="n">
        <v>1344149</v>
      </c>
      <c r="G5134" s="3" t="n">
        <v>2</v>
      </c>
      <c r="H5134" s="3" t="n">
        <v>690655.04</v>
      </c>
    </row>
    <row r="5135" customFormat="false" ht="15" hidden="false" customHeight="false" outlineLevel="0" collapsed="false">
      <c r="A5135" s="3" t="s">
        <v>189</v>
      </c>
      <c r="B5135" s="3" t="s">
        <v>31</v>
      </c>
      <c r="C5135" s="3" t="s">
        <v>34</v>
      </c>
      <c r="D5135" s="3" t="s">
        <v>33</v>
      </c>
      <c r="E5135" s="3" t="n">
        <v>102.85</v>
      </c>
      <c r="F5135" s="3" t="n">
        <v>1323423</v>
      </c>
      <c r="G5135" s="3" t="n">
        <v>1</v>
      </c>
      <c r="H5135" s="3" t="n">
        <v>409960.1</v>
      </c>
    </row>
    <row r="5136" customFormat="false" ht="15" hidden="false" customHeight="false" outlineLevel="0" collapsed="false">
      <c r="A5136" s="3" t="s">
        <v>190</v>
      </c>
      <c r="B5136" s="3" t="s">
        <v>31</v>
      </c>
      <c r="C5136" s="3" t="s">
        <v>34</v>
      </c>
      <c r="D5136" s="3" t="s">
        <v>33</v>
      </c>
      <c r="E5136" s="3" t="n">
        <v>104.44</v>
      </c>
      <c r="F5136" s="3" t="n">
        <v>6941061</v>
      </c>
      <c r="G5136" s="3" t="n">
        <v>2</v>
      </c>
      <c r="H5136" s="3" t="n">
        <v>459062.88</v>
      </c>
    </row>
    <row r="5137" customFormat="false" ht="15" hidden="false" customHeight="false" outlineLevel="0" collapsed="false">
      <c r="A5137" s="3" t="s">
        <v>191</v>
      </c>
      <c r="B5137" s="3" t="s">
        <v>31</v>
      </c>
      <c r="C5137" s="3" t="s">
        <v>34</v>
      </c>
      <c r="D5137" s="3" t="s">
        <v>33</v>
      </c>
      <c r="E5137" s="3" t="n">
        <v>104.6</v>
      </c>
      <c r="F5137" s="3" t="n">
        <v>5444474</v>
      </c>
      <c r="G5137" s="3" t="n">
        <v>2</v>
      </c>
      <c r="H5137" s="3" t="n">
        <v>449667.03</v>
      </c>
    </row>
    <row r="5138" customFormat="false" ht="15" hidden="false" customHeight="false" outlineLevel="0" collapsed="false">
      <c r="A5138" s="3" t="s">
        <v>192</v>
      </c>
      <c r="B5138" s="3" t="s">
        <v>31</v>
      </c>
      <c r="C5138" s="3" t="s">
        <v>34</v>
      </c>
      <c r="D5138" s="3" t="s">
        <v>33</v>
      </c>
      <c r="E5138" s="3" t="n">
        <v>102.85</v>
      </c>
      <c r="F5138" s="3" t="n">
        <v>7569382</v>
      </c>
      <c r="G5138" s="3" t="n">
        <v>1</v>
      </c>
      <c r="H5138" s="3" t="n">
        <v>456576.56</v>
      </c>
    </row>
    <row r="5139" customFormat="false" ht="15" hidden="false" customHeight="false" outlineLevel="0" collapsed="false">
      <c r="A5139" s="3" t="s">
        <v>193</v>
      </c>
      <c r="B5139" s="3" t="s">
        <v>31</v>
      </c>
      <c r="C5139" s="3" t="s">
        <v>34</v>
      </c>
      <c r="D5139" s="3" t="s">
        <v>33</v>
      </c>
      <c r="E5139" s="3" t="n">
        <v>101.41</v>
      </c>
      <c r="F5139" s="3" t="n">
        <v>5361183</v>
      </c>
      <c r="G5139" s="3" t="n">
        <v>1</v>
      </c>
      <c r="H5139" s="3" t="n">
        <v>472520.62</v>
      </c>
    </row>
    <row r="5140" customFormat="false" ht="15" hidden="false" customHeight="false" outlineLevel="0" collapsed="false">
      <c r="A5140" s="3" t="s">
        <v>194</v>
      </c>
      <c r="B5140" s="3" t="s">
        <v>31</v>
      </c>
      <c r="C5140" s="3" t="s">
        <v>34</v>
      </c>
      <c r="D5140" s="3" t="s">
        <v>33</v>
      </c>
      <c r="E5140" s="3" t="n">
        <v>101.67</v>
      </c>
      <c r="F5140" s="3" t="n">
        <v>4504754</v>
      </c>
      <c r="G5140" s="3" t="n">
        <v>2</v>
      </c>
      <c r="H5140" s="3" t="n">
        <v>754942.5</v>
      </c>
    </row>
    <row r="5141" customFormat="false" ht="15" hidden="false" customHeight="false" outlineLevel="0" collapsed="false">
      <c r="A5141" s="3" t="s">
        <v>195</v>
      </c>
      <c r="B5141" s="3" t="s">
        <v>31</v>
      </c>
      <c r="C5141" s="3" t="s">
        <v>34</v>
      </c>
      <c r="D5141" s="3" t="s">
        <v>33</v>
      </c>
      <c r="E5141" s="3" t="n">
        <v>102.49</v>
      </c>
      <c r="F5141" s="3" t="n">
        <v>6955275</v>
      </c>
      <c r="G5141" s="3" t="n">
        <v>3</v>
      </c>
      <c r="H5141" s="3" t="n">
        <v>578321.4</v>
      </c>
    </row>
    <row r="5142" customFormat="false" ht="15" hidden="false" customHeight="false" outlineLevel="0" collapsed="false">
      <c r="A5142" s="3" t="s">
        <v>196</v>
      </c>
      <c r="B5142" s="3" t="s">
        <v>31</v>
      </c>
      <c r="C5142" s="3" t="s">
        <v>34</v>
      </c>
      <c r="D5142" s="3" t="s">
        <v>33</v>
      </c>
      <c r="E5142" s="3" t="n">
        <v>101.63</v>
      </c>
      <c r="F5142" s="3" t="n">
        <v>632397</v>
      </c>
      <c r="G5142" s="3" t="n">
        <v>1</v>
      </c>
      <c r="H5142" s="3" t="n">
        <v>145645.5</v>
      </c>
    </row>
    <row r="5143" customFormat="false" ht="15" hidden="false" customHeight="false" outlineLevel="0" collapsed="false">
      <c r="A5143" s="3" t="s">
        <v>197</v>
      </c>
      <c r="B5143" s="3" t="s">
        <v>31</v>
      </c>
      <c r="C5143" s="3" t="s">
        <v>34</v>
      </c>
      <c r="D5143" s="3" t="s">
        <v>33</v>
      </c>
      <c r="E5143" s="3" t="n">
        <v>101.94</v>
      </c>
      <c r="F5143" s="3" t="n">
        <v>4983534</v>
      </c>
      <c r="G5143" s="3" t="n">
        <v>1</v>
      </c>
      <c r="H5143" s="3" t="n">
        <v>43951.68</v>
      </c>
    </row>
    <row r="5144" customFormat="false" ht="15" hidden="false" customHeight="false" outlineLevel="0" collapsed="false">
      <c r="A5144" s="3" t="s">
        <v>198</v>
      </c>
      <c r="B5144" s="3" t="s">
        <v>31</v>
      </c>
      <c r="C5144" s="3" t="s">
        <v>34</v>
      </c>
      <c r="D5144" s="3" t="s">
        <v>33</v>
      </c>
      <c r="E5144" s="3" t="n">
        <v>99.91</v>
      </c>
      <c r="F5144" s="3" t="n">
        <v>5402158</v>
      </c>
      <c r="G5144" s="3" t="n">
        <v>2</v>
      </c>
      <c r="H5144" s="3" t="n">
        <v>189207.16</v>
      </c>
    </row>
    <row r="5145" customFormat="false" ht="15" hidden="false" customHeight="false" outlineLevel="0" collapsed="false">
      <c r="A5145" s="3" t="s">
        <v>199</v>
      </c>
      <c r="B5145" s="3" t="s">
        <v>31</v>
      </c>
      <c r="C5145" s="3" t="s">
        <v>34</v>
      </c>
      <c r="D5145" s="3" t="s">
        <v>33</v>
      </c>
      <c r="E5145" s="3" t="n">
        <v>99.32</v>
      </c>
      <c r="F5145" s="3" t="n">
        <v>5210523</v>
      </c>
      <c r="G5145" s="3" t="n">
        <v>5</v>
      </c>
      <c r="H5145" s="3" t="n">
        <v>1250030.64</v>
      </c>
    </row>
    <row r="5146" customFormat="false" ht="15" hidden="false" customHeight="false" outlineLevel="0" collapsed="false">
      <c r="A5146" s="3" t="s">
        <v>200</v>
      </c>
      <c r="B5146" s="3" t="s">
        <v>31</v>
      </c>
      <c r="C5146" s="3" t="s">
        <v>34</v>
      </c>
      <c r="D5146" s="3" t="s">
        <v>33</v>
      </c>
      <c r="E5146" s="3" t="n">
        <v>99.7</v>
      </c>
      <c r="F5146" s="3" t="n">
        <v>2100537</v>
      </c>
      <c r="G5146" s="3" t="n">
        <v>3</v>
      </c>
      <c r="H5146" s="3" t="n">
        <v>862519.49</v>
      </c>
    </row>
    <row r="5147" customFormat="false" ht="15" hidden="false" customHeight="false" outlineLevel="0" collapsed="false">
      <c r="A5147" s="3" t="s">
        <v>201</v>
      </c>
      <c r="B5147" s="3" t="s">
        <v>31</v>
      </c>
      <c r="C5147" s="3" t="s">
        <v>34</v>
      </c>
      <c r="D5147" s="3" t="s">
        <v>33</v>
      </c>
      <c r="E5147" s="3" t="n">
        <v>99.49</v>
      </c>
      <c r="F5147" s="3" t="n">
        <v>3987605</v>
      </c>
      <c r="G5147" s="3" t="n">
        <v>3</v>
      </c>
      <c r="H5147" s="3" t="n">
        <v>598402.46</v>
      </c>
    </row>
    <row r="5148" customFormat="false" ht="15" hidden="false" customHeight="false" outlineLevel="0" collapsed="false">
      <c r="A5148" s="3" t="s">
        <v>202</v>
      </c>
      <c r="B5148" s="3" t="s">
        <v>31</v>
      </c>
      <c r="C5148" s="3" t="s">
        <v>34</v>
      </c>
      <c r="D5148" s="3" t="s">
        <v>33</v>
      </c>
      <c r="E5148" s="3" t="n">
        <v>97.38</v>
      </c>
      <c r="F5148" s="3" t="n">
        <v>3834412</v>
      </c>
      <c r="G5148" s="3" t="n">
        <v>0</v>
      </c>
      <c r="H5148" s="3" t="n">
        <v>0</v>
      </c>
    </row>
    <row r="5149" customFormat="false" ht="15" hidden="false" customHeight="false" outlineLevel="0" collapsed="false">
      <c r="A5149" s="3" t="s">
        <v>203</v>
      </c>
      <c r="B5149" s="3" t="s">
        <v>31</v>
      </c>
      <c r="C5149" s="3" t="s">
        <v>34</v>
      </c>
      <c r="D5149" s="3" t="s">
        <v>33</v>
      </c>
      <c r="E5149" s="3" t="n">
        <v>97.18</v>
      </c>
      <c r="F5149" s="3" t="n">
        <v>6570181</v>
      </c>
      <c r="G5149" s="3" t="n">
        <v>1</v>
      </c>
      <c r="H5149" s="3" t="n">
        <v>244065.92</v>
      </c>
    </row>
    <row r="5150" customFormat="false" ht="15" hidden="false" customHeight="false" outlineLevel="0" collapsed="false">
      <c r="A5150" s="3" t="s">
        <v>204</v>
      </c>
      <c r="B5150" s="3" t="s">
        <v>31</v>
      </c>
      <c r="C5150" s="3" t="s">
        <v>34</v>
      </c>
      <c r="D5150" s="3" t="s">
        <v>33</v>
      </c>
      <c r="E5150" s="3" t="n">
        <v>96.28</v>
      </c>
      <c r="F5150" s="3" t="n">
        <v>4669782</v>
      </c>
      <c r="G5150" s="3" t="n">
        <v>2</v>
      </c>
      <c r="H5150" s="3" t="n">
        <v>629571.07</v>
      </c>
    </row>
    <row r="5151" customFormat="false" ht="15" hidden="false" customHeight="false" outlineLevel="0" collapsed="false">
      <c r="A5151" s="3" t="s">
        <v>205</v>
      </c>
      <c r="B5151" s="3" t="s">
        <v>31</v>
      </c>
      <c r="C5151" s="3" t="s">
        <v>34</v>
      </c>
      <c r="D5151" s="3" t="s">
        <v>33</v>
      </c>
      <c r="E5151" s="3" t="n">
        <v>95.93</v>
      </c>
      <c r="F5151" s="3" t="n">
        <v>7541225</v>
      </c>
      <c r="G5151" s="3" t="n">
        <v>1</v>
      </c>
      <c r="H5151" s="3" t="n">
        <v>357733.39</v>
      </c>
    </row>
    <row r="5152" customFormat="false" ht="15" hidden="false" customHeight="false" outlineLevel="0" collapsed="false">
      <c r="A5152" s="3" t="s">
        <v>206</v>
      </c>
      <c r="B5152" s="3" t="s">
        <v>31</v>
      </c>
      <c r="C5152" s="3" t="s">
        <v>34</v>
      </c>
      <c r="D5152" s="3" t="s">
        <v>33</v>
      </c>
      <c r="E5152" s="3" t="n">
        <v>94.45</v>
      </c>
      <c r="F5152" s="3" t="n">
        <v>3961096</v>
      </c>
      <c r="G5152" s="3" t="n">
        <v>0</v>
      </c>
      <c r="H5152" s="3" t="n">
        <v>0</v>
      </c>
    </row>
    <row r="5153" customFormat="false" ht="15" hidden="false" customHeight="false" outlineLevel="0" collapsed="false">
      <c r="A5153" s="3" t="s">
        <v>207</v>
      </c>
      <c r="B5153" s="3" t="s">
        <v>31</v>
      </c>
      <c r="C5153" s="3" t="s">
        <v>34</v>
      </c>
      <c r="D5153" s="3" t="s">
        <v>33</v>
      </c>
      <c r="E5153" s="3" t="n">
        <v>95.2</v>
      </c>
      <c r="F5153" s="3" t="n">
        <v>5583533</v>
      </c>
      <c r="G5153" s="3" t="n">
        <v>2</v>
      </c>
      <c r="H5153" s="3" t="n">
        <v>720996.62</v>
      </c>
    </row>
    <row r="5154" customFormat="false" ht="15" hidden="false" customHeight="false" outlineLevel="0" collapsed="false">
      <c r="A5154" s="3" t="s">
        <v>208</v>
      </c>
      <c r="B5154" s="3" t="s">
        <v>31</v>
      </c>
      <c r="C5154" s="3" t="s">
        <v>34</v>
      </c>
      <c r="D5154" s="3" t="s">
        <v>33</v>
      </c>
      <c r="E5154" s="3" t="n">
        <v>97.16</v>
      </c>
      <c r="F5154" s="3" t="n">
        <v>6122785</v>
      </c>
      <c r="G5154" s="3" t="n">
        <v>2</v>
      </c>
      <c r="H5154" s="3" t="n">
        <v>263554.8</v>
      </c>
    </row>
    <row r="5155" customFormat="false" ht="15" hidden="false" customHeight="false" outlineLevel="0" collapsed="false">
      <c r="A5155" s="3" t="s">
        <v>209</v>
      </c>
      <c r="B5155" s="3" t="s">
        <v>31</v>
      </c>
      <c r="C5155" s="3" t="s">
        <v>34</v>
      </c>
      <c r="D5155" s="3" t="s">
        <v>33</v>
      </c>
      <c r="E5155" s="3" t="n">
        <v>98.35</v>
      </c>
      <c r="F5155" s="3" t="n">
        <v>4572470</v>
      </c>
      <c r="G5155" s="3" t="n">
        <v>1</v>
      </c>
      <c r="H5155" s="3" t="n">
        <v>436026.72</v>
      </c>
    </row>
    <row r="5156" customFormat="false" ht="15" hidden="false" customHeight="false" outlineLevel="0" collapsed="false">
      <c r="A5156" s="3" t="s">
        <v>210</v>
      </c>
      <c r="B5156" s="3" t="s">
        <v>31</v>
      </c>
      <c r="C5156" s="3" t="s">
        <v>34</v>
      </c>
      <c r="D5156" s="3" t="s">
        <v>33</v>
      </c>
      <c r="E5156" s="3" t="n">
        <v>97.85</v>
      </c>
      <c r="F5156" s="3" t="n">
        <v>2853620</v>
      </c>
      <c r="G5156" s="3" t="n">
        <v>1</v>
      </c>
      <c r="H5156" s="3" t="n">
        <v>38759.11</v>
      </c>
    </row>
    <row r="5157" customFormat="false" ht="15" hidden="false" customHeight="false" outlineLevel="0" collapsed="false">
      <c r="A5157" s="3" t="s">
        <v>211</v>
      </c>
      <c r="B5157" s="3" t="s">
        <v>31</v>
      </c>
      <c r="C5157" s="3" t="s">
        <v>34</v>
      </c>
      <c r="D5157" s="3" t="s">
        <v>33</v>
      </c>
      <c r="E5157" s="3" t="n">
        <v>99.91</v>
      </c>
      <c r="F5157" s="3" t="n">
        <v>6578167</v>
      </c>
      <c r="G5157" s="3" t="n">
        <v>2</v>
      </c>
      <c r="H5157" s="3" t="n">
        <v>914995.08</v>
      </c>
    </row>
    <row r="5158" customFormat="false" ht="15" hidden="false" customHeight="false" outlineLevel="0" collapsed="false">
      <c r="A5158" s="3" t="s">
        <v>212</v>
      </c>
      <c r="B5158" s="3" t="s">
        <v>31</v>
      </c>
      <c r="C5158" s="3" t="s">
        <v>34</v>
      </c>
      <c r="D5158" s="3" t="s">
        <v>33</v>
      </c>
      <c r="E5158" s="3" t="n">
        <v>101.38</v>
      </c>
      <c r="F5158" s="3" t="n">
        <v>4890328</v>
      </c>
      <c r="G5158" s="3" t="n">
        <v>1</v>
      </c>
      <c r="H5158" s="3" t="n">
        <v>209287.75</v>
      </c>
    </row>
    <row r="5159" customFormat="false" ht="15" hidden="false" customHeight="false" outlineLevel="0" collapsed="false">
      <c r="A5159" s="3" t="s">
        <v>213</v>
      </c>
      <c r="B5159" s="3" t="s">
        <v>31</v>
      </c>
      <c r="C5159" s="3" t="s">
        <v>34</v>
      </c>
      <c r="D5159" s="3" t="s">
        <v>33</v>
      </c>
      <c r="E5159" s="3" t="n">
        <v>99.64</v>
      </c>
      <c r="F5159" s="3" t="n">
        <v>7998928</v>
      </c>
      <c r="G5159" s="3" t="n">
        <v>1</v>
      </c>
      <c r="H5159" s="3" t="n">
        <v>253286.88</v>
      </c>
    </row>
    <row r="5160" customFormat="false" ht="15" hidden="false" customHeight="false" outlineLevel="0" collapsed="false">
      <c r="A5160" s="3" t="s">
        <v>214</v>
      </c>
      <c r="B5160" s="3" t="s">
        <v>31</v>
      </c>
      <c r="C5160" s="3" t="s">
        <v>34</v>
      </c>
      <c r="D5160" s="3" t="s">
        <v>33</v>
      </c>
      <c r="E5160" s="3" t="n">
        <v>100.23</v>
      </c>
      <c r="F5160" s="3" t="n">
        <v>4453911</v>
      </c>
      <c r="G5160" s="3" t="n">
        <v>3</v>
      </c>
      <c r="H5160" s="3" t="n">
        <v>811797.62</v>
      </c>
    </row>
    <row r="5161" customFormat="false" ht="15" hidden="false" customHeight="false" outlineLevel="0" collapsed="false">
      <c r="A5161" s="3" t="s">
        <v>215</v>
      </c>
      <c r="B5161" s="3" t="s">
        <v>31</v>
      </c>
      <c r="C5161" s="3" t="s">
        <v>34</v>
      </c>
      <c r="D5161" s="3" t="s">
        <v>33</v>
      </c>
      <c r="E5161" s="3" t="n">
        <v>99.05</v>
      </c>
      <c r="F5161" s="3" t="n">
        <v>2525679</v>
      </c>
      <c r="G5161" s="3" t="n">
        <v>2</v>
      </c>
      <c r="H5161" s="3" t="n">
        <v>430601.05</v>
      </c>
    </row>
    <row r="5162" customFormat="false" ht="15" hidden="false" customHeight="false" outlineLevel="0" collapsed="false">
      <c r="A5162" s="3" t="s">
        <v>216</v>
      </c>
      <c r="B5162" s="3" t="s">
        <v>31</v>
      </c>
      <c r="C5162" s="3" t="s">
        <v>34</v>
      </c>
      <c r="D5162" s="3" t="s">
        <v>33</v>
      </c>
      <c r="E5162" s="3" t="n">
        <v>99.79</v>
      </c>
      <c r="F5162" s="3" t="n">
        <v>6652046</v>
      </c>
      <c r="G5162" s="3" t="n">
        <v>2</v>
      </c>
      <c r="H5162" s="3" t="n">
        <v>885443.06</v>
      </c>
    </row>
    <row r="5163" customFormat="false" ht="15" hidden="false" customHeight="false" outlineLevel="0" collapsed="false">
      <c r="A5163" s="3" t="s">
        <v>217</v>
      </c>
      <c r="B5163" s="3" t="s">
        <v>31</v>
      </c>
      <c r="C5163" s="3" t="s">
        <v>34</v>
      </c>
      <c r="D5163" s="3" t="s">
        <v>33</v>
      </c>
      <c r="E5163" s="3" t="n">
        <v>99.8</v>
      </c>
      <c r="F5163" s="3" t="n">
        <v>7330816</v>
      </c>
      <c r="G5163" s="3" t="n">
        <v>1</v>
      </c>
      <c r="H5163" s="3" t="n">
        <v>460822.77</v>
      </c>
    </row>
    <row r="5164" customFormat="false" ht="15" hidden="false" customHeight="false" outlineLevel="0" collapsed="false">
      <c r="A5164" s="3" t="s">
        <v>218</v>
      </c>
      <c r="B5164" s="3" t="s">
        <v>31</v>
      </c>
      <c r="C5164" s="3" t="s">
        <v>34</v>
      </c>
      <c r="D5164" s="3" t="s">
        <v>33</v>
      </c>
      <c r="E5164" s="3" t="n">
        <v>98.13</v>
      </c>
      <c r="F5164" s="3" t="n">
        <v>5108648</v>
      </c>
      <c r="G5164" s="3" t="n">
        <v>2</v>
      </c>
      <c r="H5164" s="3" t="n">
        <v>239925.53</v>
      </c>
    </row>
    <row r="5165" customFormat="false" ht="15" hidden="false" customHeight="false" outlineLevel="0" collapsed="false">
      <c r="A5165" s="3" t="s">
        <v>219</v>
      </c>
      <c r="B5165" s="3" t="s">
        <v>31</v>
      </c>
      <c r="C5165" s="3" t="s">
        <v>34</v>
      </c>
      <c r="D5165" s="3" t="s">
        <v>33</v>
      </c>
      <c r="E5165" s="3" t="n">
        <v>96.02</v>
      </c>
      <c r="F5165" s="3" t="n">
        <v>5953849</v>
      </c>
      <c r="G5165" s="3" t="n">
        <v>2</v>
      </c>
      <c r="H5165" s="3" t="n">
        <v>511472.12</v>
      </c>
    </row>
    <row r="5166" customFormat="false" ht="15" hidden="false" customHeight="false" outlineLevel="0" collapsed="false">
      <c r="A5166" s="3" t="s">
        <v>220</v>
      </c>
      <c r="B5166" s="3" t="s">
        <v>31</v>
      </c>
      <c r="C5166" s="3" t="s">
        <v>34</v>
      </c>
      <c r="D5166" s="3" t="s">
        <v>33</v>
      </c>
      <c r="E5166" s="3" t="n">
        <v>96.93</v>
      </c>
      <c r="F5166" s="3" t="n">
        <v>7630205</v>
      </c>
      <c r="G5166" s="3" t="n">
        <v>2</v>
      </c>
      <c r="H5166" s="3" t="n">
        <v>779839.06</v>
      </c>
    </row>
    <row r="5167" customFormat="false" ht="15" hidden="false" customHeight="false" outlineLevel="0" collapsed="false">
      <c r="A5167" s="3" t="s">
        <v>221</v>
      </c>
      <c r="B5167" s="3" t="s">
        <v>31</v>
      </c>
      <c r="C5167" s="3" t="s">
        <v>34</v>
      </c>
      <c r="D5167" s="3" t="s">
        <v>33</v>
      </c>
      <c r="E5167" s="3" t="n">
        <v>96.58</v>
      </c>
      <c r="F5167" s="3" t="n">
        <v>5506704</v>
      </c>
      <c r="G5167" s="3" t="n">
        <v>4</v>
      </c>
      <c r="H5167" s="3" t="n">
        <v>1312434.76</v>
      </c>
    </row>
    <row r="5168" customFormat="false" ht="15" hidden="false" customHeight="false" outlineLevel="0" collapsed="false">
      <c r="A5168" s="3" t="s">
        <v>222</v>
      </c>
      <c r="B5168" s="3" t="s">
        <v>31</v>
      </c>
      <c r="C5168" s="3" t="s">
        <v>34</v>
      </c>
      <c r="D5168" s="3" t="s">
        <v>33</v>
      </c>
      <c r="E5168" s="3" t="n">
        <v>99.52</v>
      </c>
      <c r="F5168" s="3" t="n">
        <v>2212454</v>
      </c>
      <c r="G5168" s="3" t="n">
        <v>1</v>
      </c>
      <c r="H5168" s="3" t="n">
        <v>407222.75</v>
      </c>
    </row>
    <row r="5169" customFormat="false" ht="15" hidden="false" customHeight="false" outlineLevel="0" collapsed="false">
      <c r="A5169" s="3" t="s">
        <v>223</v>
      </c>
      <c r="B5169" s="3" t="s">
        <v>31</v>
      </c>
      <c r="C5169" s="3" t="s">
        <v>34</v>
      </c>
      <c r="D5169" s="3" t="s">
        <v>33</v>
      </c>
      <c r="E5169" s="3" t="n">
        <v>98.39</v>
      </c>
      <c r="F5169" s="3" t="n">
        <v>6682715</v>
      </c>
      <c r="G5169" s="3" t="n">
        <v>0</v>
      </c>
      <c r="H5169" s="3" t="n">
        <v>0</v>
      </c>
    </row>
    <row r="5170" customFormat="false" ht="15" hidden="false" customHeight="false" outlineLevel="0" collapsed="false">
      <c r="A5170" s="3" t="s">
        <v>224</v>
      </c>
      <c r="B5170" s="3" t="s">
        <v>31</v>
      </c>
      <c r="C5170" s="3" t="s">
        <v>34</v>
      </c>
      <c r="D5170" s="3" t="s">
        <v>33</v>
      </c>
      <c r="E5170" s="3" t="n">
        <v>99.63</v>
      </c>
      <c r="F5170" s="3" t="n">
        <v>7614376</v>
      </c>
      <c r="G5170" s="3" t="n">
        <v>0</v>
      </c>
      <c r="H5170" s="3" t="n">
        <v>0</v>
      </c>
    </row>
    <row r="5171" customFormat="false" ht="15" hidden="false" customHeight="false" outlineLevel="0" collapsed="false">
      <c r="A5171" s="3" t="s">
        <v>225</v>
      </c>
      <c r="B5171" s="3" t="s">
        <v>31</v>
      </c>
      <c r="C5171" s="3" t="s">
        <v>34</v>
      </c>
      <c r="D5171" s="3" t="s">
        <v>33</v>
      </c>
      <c r="E5171" s="3" t="n">
        <v>99.18</v>
      </c>
      <c r="F5171" s="3" t="n">
        <v>5806564</v>
      </c>
      <c r="G5171" s="3" t="n">
        <v>1</v>
      </c>
      <c r="H5171" s="3" t="n">
        <v>71692.68</v>
      </c>
    </row>
    <row r="5172" customFormat="false" ht="15" hidden="false" customHeight="false" outlineLevel="0" collapsed="false">
      <c r="A5172" s="3" t="s">
        <v>226</v>
      </c>
      <c r="B5172" s="3" t="s">
        <v>31</v>
      </c>
      <c r="C5172" s="3" t="s">
        <v>34</v>
      </c>
      <c r="D5172" s="3" t="s">
        <v>33</v>
      </c>
      <c r="E5172" s="3" t="n">
        <v>98.4</v>
      </c>
      <c r="F5172" s="3" t="n">
        <v>6226904</v>
      </c>
      <c r="G5172" s="3" t="n">
        <v>2</v>
      </c>
      <c r="H5172" s="3" t="n">
        <v>605405.49</v>
      </c>
    </row>
    <row r="5173" customFormat="false" ht="15" hidden="false" customHeight="false" outlineLevel="0" collapsed="false">
      <c r="A5173" s="3" t="s">
        <v>227</v>
      </c>
      <c r="B5173" s="3" t="s">
        <v>31</v>
      </c>
      <c r="C5173" s="3" t="s">
        <v>34</v>
      </c>
      <c r="D5173" s="3" t="s">
        <v>33</v>
      </c>
      <c r="E5173" s="3" t="n">
        <v>96.22</v>
      </c>
      <c r="F5173" s="3" t="n">
        <v>7676855</v>
      </c>
      <c r="G5173" s="3" t="n">
        <v>3</v>
      </c>
      <c r="H5173" s="3" t="n">
        <v>270871.72</v>
      </c>
    </row>
    <row r="5174" customFormat="false" ht="15" hidden="false" customHeight="false" outlineLevel="0" collapsed="false">
      <c r="A5174" s="3" t="s">
        <v>228</v>
      </c>
      <c r="B5174" s="3" t="s">
        <v>31</v>
      </c>
      <c r="C5174" s="3" t="s">
        <v>34</v>
      </c>
      <c r="D5174" s="3" t="s">
        <v>33</v>
      </c>
      <c r="E5174" s="3" t="n">
        <v>97.94</v>
      </c>
      <c r="F5174" s="3" t="n">
        <v>5432561</v>
      </c>
      <c r="G5174" s="3" t="n">
        <v>5</v>
      </c>
      <c r="H5174" s="3" t="n">
        <v>1069692.63</v>
      </c>
    </row>
    <row r="5175" customFormat="false" ht="15" hidden="false" customHeight="false" outlineLevel="0" collapsed="false">
      <c r="A5175" s="3" t="s">
        <v>229</v>
      </c>
      <c r="B5175" s="3" t="s">
        <v>31</v>
      </c>
      <c r="C5175" s="3" t="s">
        <v>34</v>
      </c>
      <c r="D5175" s="3" t="s">
        <v>33</v>
      </c>
      <c r="E5175" s="3" t="n">
        <v>97.62</v>
      </c>
      <c r="F5175" s="3" t="n">
        <v>6422885</v>
      </c>
      <c r="G5175" s="3" t="n">
        <v>2</v>
      </c>
      <c r="H5175" s="3" t="n">
        <v>908223.98</v>
      </c>
    </row>
    <row r="5176" customFormat="false" ht="15" hidden="false" customHeight="false" outlineLevel="0" collapsed="false">
      <c r="A5176" s="3" t="s">
        <v>230</v>
      </c>
      <c r="B5176" s="3" t="s">
        <v>31</v>
      </c>
      <c r="C5176" s="3" t="s">
        <v>34</v>
      </c>
      <c r="D5176" s="3" t="s">
        <v>33</v>
      </c>
      <c r="E5176" s="3" t="n">
        <v>98.22</v>
      </c>
      <c r="F5176" s="3" t="n">
        <v>2998600</v>
      </c>
      <c r="G5176" s="3" t="n">
        <v>1</v>
      </c>
      <c r="H5176" s="3" t="n">
        <v>222211.6</v>
      </c>
    </row>
    <row r="5177" customFormat="false" ht="15" hidden="false" customHeight="false" outlineLevel="0" collapsed="false">
      <c r="A5177" s="3" t="s">
        <v>231</v>
      </c>
      <c r="B5177" s="3" t="s">
        <v>31</v>
      </c>
      <c r="C5177" s="3" t="s">
        <v>34</v>
      </c>
      <c r="D5177" s="3" t="s">
        <v>33</v>
      </c>
      <c r="E5177" s="3" t="n">
        <v>97.46</v>
      </c>
      <c r="F5177" s="3" t="n">
        <v>2480794</v>
      </c>
      <c r="G5177" s="3" t="n">
        <v>1</v>
      </c>
      <c r="H5177" s="3" t="n">
        <v>349890.8</v>
      </c>
    </row>
    <row r="5178" customFormat="false" ht="15" hidden="false" customHeight="false" outlineLevel="0" collapsed="false">
      <c r="A5178" s="3" t="s">
        <v>232</v>
      </c>
      <c r="B5178" s="3" t="s">
        <v>31</v>
      </c>
      <c r="C5178" s="3" t="s">
        <v>34</v>
      </c>
      <c r="D5178" s="3" t="s">
        <v>33</v>
      </c>
      <c r="E5178" s="3" t="n">
        <v>96.77</v>
      </c>
      <c r="F5178" s="3" t="n">
        <v>2110776</v>
      </c>
      <c r="G5178" s="3" t="n">
        <v>2</v>
      </c>
      <c r="H5178" s="3" t="n">
        <v>442937.4</v>
      </c>
    </row>
    <row r="5179" customFormat="false" ht="15" hidden="false" customHeight="false" outlineLevel="0" collapsed="false">
      <c r="A5179" s="3" t="s">
        <v>233</v>
      </c>
      <c r="B5179" s="3" t="s">
        <v>31</v>
      </c>
      <c r="C5179" s="3" t="s">
        <v>34</v>
      </c>
      <c r="D5179" s="3" t="s">
        <v>33</v>
      </c>
      <c r="E5179" s="3" t="n">
        <v>95.23</v>
      </c>
      <c r="F5179" s="3" t="n">
        <v>1231668</v>
      </c>
      <c r="G5179" s="3" t="n">
        <v>3</v>
      </c>
      <c r="H5179" s="3" t="n">
        <v>720993.45</v>
      </c>
    </row>
    <row r="5180" customFormat="false" ht="15" hidden="false" customHeight="false" outlineLevel="0" collapsed="false">
      <c r="A5180" s="3" t="s">
        <v>234</v>
      </c>
      <c r="B5180" s="3" t="s">
        <v>31</v>
      </c>
      <c r="C5180" s="3" t="s">
        <v>34</v>
      </c>
      <c r="D5180" s="3" t="s">
        <v>33</v>
      </c>
      <c r="E5180" s="3" t="n">
        <v>96.71</v>
      </c>
      <c r="F5180" s="3" t="n">
        <v>7288138</v>
      </c>
      <c r="G5180" s="3" t="n">
        <v>0</v>
      </c>
      <c r="H5180" s="3" t="n">
        <v>0</v>
      </c>
    </row>
    <row r="5181" customFormat="false" ht="15" hidden="false" customHeight="false" outlineLevel="0" collapsed="false">
      <c r="A5181" s="3" t="s">
        <v>235</v>
      </c>
      <c r="B5181" s="3" t="s">
        <v>31</v>
      </c>
      <c r="C5181" s="3" t="s">
        <v>34</v>
      </c>
      <c r="D5181" s="3" t="s">
        <v>33</v>
      </c>
      <c r="E5181" s="3" t="n">
        <v>96.25</v>
      </c>
      <c r="F5181" s="3" t="n">
        <v>5653620</v>
      </c>
      <c r="G5181" s="3" t="n">
        <v>1</v>
      </c>
      <c r="H5181" s="3" t="n">
        <v>424843.04</v>
      </c>
    </row>
    <row r="5182" customFormat="false" ht="15" hidden="false" customHeight="false" outlineLevel="0" collapsed="false">
      <c r="A5182" s="3" t="s">
        <v>236</v>
      </c>
      <c r="B5182" s="3" t="s">
        <v>31</v>
      </c>
      <c r="C5182" s="3" t="s">
        <v>34</v>
      </c>
      <c r="D5182" s="3" t="s">
        <v>33</v>
      </c>
      <c r="E5182" s="3" t="n">
        <v>96.9</v>
      </c>
      <c r="F5182" s="3" t="n">
        <v>5326011</v>
      </c>
      <c r="G5182" s="3" t="n">
        <v>0</v>
      </c>
      <c r="H5182" s="3" t="n">
        <v>0</v>
      </c>
    </row>
    <row r="5183" customFormat="false" ht="15" hidden="false" customHeight="false" outlineLevel="0" collapsed="false">
      <c r="A5183" s="3" t="s">
        <v>237</v>
      </c>
      <c r="B5183" s="3" t="s">
        <v>31</v>
      </c>
      <c r="C5183" s="3" t="s">
        <v>34</v>
      </c>
      <c r="D5183" s="3" t="s">
        <v>33</v>
      </c>
      <c r="E5183" s="3" t="n">
        <v>98.14</v>
      </c>
      <c r="F5183" s="3" t="n">
        <v>2756811</v>
      </c>
      <c r="G5183" s="3" t="n">
        <v>1</v>
      </c>
      <c r="H5183" s="3" t="n">
        <v>9320.45</v>
      </c>
    </row>
    <row r="5184" customFormat="false" ht="15" hidden="false" customHeight="false" outlineLevel="0" collapsed="false">
      <c r="A5184" s="3" t="s">
        <v>238</v>
      </c>
      <c r="B5184" s="3" t="s">
        <v>31</v>
      </c>
      <c r="C5184" s="3" t="s">
        <v>34</v>
      </c>
      <c r="D5184" s="3" t="s">
        <v>33</v>
      </c>
      <c r="E5184" s="3" t="n">
        <v>99.05</v>
      </c>
      <c r="F5184" s="3" t="n">
        <v>4224913</v>
      </c>
      <c r="G5184" s="3" t="n">
        <v>3</v>
      </c>
      <c r="H5184" s="3" t="n">
        <v>805102.88</v>
      </c>
    </row>
    <row r="5185" customFormat="false" ht="15" hidden="false" customHeight="false" outlineLevel="0" collapsed="false">
      <c r="A5185" s="3" t="s">
        <v>239</v>
      </c>
      <c r="B5185" s="3" t="s">
        <v>31</v>
      </c>
      <c r="C5185" s="3" t="s">
        <v>34</v>
      </c>
      <c r="D5185" s="3" t="s">
        <v>33</v>
      </c>
      <c r="E5185" s="3" t="n">
        <v>100.05</v>
      </c>
      <c r="F5185" s="3" t="n">
        <v>5464068</v>
      </c>
      <c r="G5185" s="3" t="n">
        <v>2</v>
      </c>
      <c r="H5185" s="3" t="n">
        <v>598359.24</v>
      </c>
    </row>
    <row r="5186" customFormat="false" ht="15" hidden="false" customHeight="false" outlineLevel="0" collapsed="false">
      <c r="A5186" s="3" t="s">
        <v>240</v>
      </c>
      <c r="B5186" s="3" t="s">
        <v>31</v>
      </c>
      <c r="C5186" s="3" t="s">
        <v>34</v>
      </c>
      <c r="D5186" s="3" t="s">
        <v>33</v>
      </c>
      <c r="E5186" s="3" t="n">
        <v>100.61</v>
      </c>
      <c r="F5186" s="3" t="n">
        <v>947487</v>
      </c>
      <c r="G5186" s="3" t="n">
        <v>2</v>
      </c>
      <c r="H5186" s="3" t="n">
        <v>414457.79</v>
      </c>
    </row>
    <row r="5187" customFormat="false" ht="15" hidden="false" customHeight="false" outlineLevel="0" collapsed="false">
      <c r="A5187" s="3" t="s">
        <v>241</v>
      </c>
      <c r="B5187" s="3" t="s">
        <v>31</v>
      </c>
      <c r="C5187" s="3" t="s">
        <v>34</v>
      </c>
      <c r="D5187" s="3" t="s">
        <v>33</v>
      </c>
      <c r="E5187" s="3" t="n">
        <v>101.22</v>
      </c>
      <c r="F5187" s="3" t="n">
        <v>1966963</v>
      </c>
      <c r="G5187" s="3" t="n">
        <v>1</v>
      </c>
      <c r="H5187" s="3" t="n">
        <v>237275.61</v>
      </c>
    </row>
    <row r="5188" customFormat="false" ht="15" hidden="false" customHeight="false" outlineLevel="0" collapsed="false">
      <c r="A5188" s="3" t="s">
        <v>242</v>
      </c>
      <c r="B5188" s="3" t="s">
        <v>31</v>
      </c>
      <c r="C5188" s="3" t="s">
        <v>34</v>
      </c>
      <c r="D5188" s="3" t="s">
        <v>33</v>
      </c>
      <c r="E5188" s="3" t="n">
        <v>101.64</v>
      </c>
      <c r="F5188" s="3" t="n">
        <v>2683099</v>
      </c>
      <c r="G5188" s="3" t="n">
        <v>2</v>
      </c>
      <c r="H5188" s="3" t="n">
        <v>698233.95</v>
      </c>
    </row>
    <row r="5189" customFormat="false" ht="15" hidden="false" customHeight="false" outlineLevel="0" collapsed="false">
      <c r="A5189" s="3" t="s">
        <v>243</v>
      </c>
      <c r="B5189" s="3" t="s">
        <v>31</v>
      </c>
      <c r="C5189" s="3" t="s">
        <v>34</v>
      </c>
      <c r="D5189" s="3" t="s">
        <v>33</v>
      </c>
      <c r="E5189" s="3" t="n">
        <v>101.94</v>
      </c>
      <c r="F5189" s="3" t="n">
        <v>4123763</v>
      </c>
      <c r="G5189" s="3" t="n">
        <v>3</v>
      </c>
      <c r="H5189" s="3" t="n">
        <v>816613.02</v>
      </c>
    </row>
    <row r="5190" customFormat="false" ht="15" hidden="false" customHeight="false" outlineLevel="0" collapsed="false">
      <c r="A5190" s="3" t="s">
        <v>244</v>
      </c>
      <c r="B5190" s="3" t="s">
        <v>31</v>
      </c>
      <c r="C5190" s="3" t="s">
        <v>34</v>
      </c>
      <c r="D5190" s="3" t="s">
        <v>33</v>
      </c>
      <c r="E5190" s="3" t="n">
        <v>101.71</v>
      </c>
      <c r="F5190" s="3" t="n">
        <v>3329123</v>
      </c>
      <c r="G5190" s="3" t="n">
        <v>1</v>
      </c>
      <c r="H5190" s="3" t="n">
        <v>320582</v>
      </c>
    </row>
    <row r="5191" customFormat="false" ht="15" hidden="false" customHeight="false" outlineLevel="0" collapsed="false">
      <c r="A5191" s="3" t="s">
        <v>245</v>
      </c>
      <c r="B5191" s="3" t="s">
        <v>31</v>
      </c>
      <c r="C5191" s="3" t="s">
        <v>34</v>
      </c>
      <c r="D5191" s="3" t="s">
        <v>33</v>
      </c>
      <c r="E5191" s="3" t="n">
        <v>101.62</v>
      </c>
      <c r="F5191" s="3" t="n">
        <v>992603</v>
      </c>
      <c r="G5191" s="3" t="n">
        <v>1</v>
      </c>
      <c r="H5191" s="3" t="n">
        <v>156383.84</v>
      </c>
    </row>
    <row r="5192" customFormat="false" ht="15" hidden="false" customHeight="false" outlineLevel="0" collapsed="false">
      <c r="A5192" s="3" t="s">
        <v>246</v>
      </c>
      <c r="B5192" s="3" t="s">
        <v>31</v>
      </c>
      <c r="C5192" s="3" t="s">
        <v>34</v>
      </c>
      <c r="D5192" s="3" t="s">
        <v>33</v>
      </c>
      <c r="E5192" s="3" t="n">
        <v>100.43</v>
      </c>
      <c r="F5192" s="3" t="n">
        <v>813474</v>
      </c>
      <c r="G5192" s="3" t="n">
        <v>0</v>
      </c>
      <c r="H5192" s="3" t="n">
        <v>0</v>
      </c>
    </row>
    <row r="5193" customFormat="false" ht="15" hidden="false" customHeight="false" outlineLevel="0" collapsed="false">
      <c r="A5193" s="3" t="s">
        <v>247</v>
      </c>
      <c r="B5193" s="3" t="s">
        <v>31</v>
      </c>
      <c r="C5193" s="3" t="s">
        <v>34</v>
      </c>
      <c r="D5193" s="3" t="s">
        <v>33</v>
      </c>
      <c r="E5193" s="3" t="n">
        <v>98.17</v>
      </c>
      <c r="F5193" s="3" t="n">
        <v>4257529</v>
      </c>
      <c r="G5193" s="3" t="n">
        <v>6</v>
      </c>
      <c r="H5193" s="3" t="n">
        <v>1381314.54</v>
      </c>
    </row>
    <row r="5194" customFormat="false" ht="15" hidden="false" customHeight="false" outlineLevel="0" collapsed="false">
      <c r="A5194" s="3" t="s">
        <v>248</v>
      </c>
      <c r="B5194" s="3" t="s">
        <v>31</v>
      </c>
      <c r="C5194" s="3" t="s">
        <v>34</v>
      </c>
      <c r="D5194" s="3" t="s">
        <v>33</v>
      </c>
      <c r="E5194" s="3" t="n">
        <v>97.51</v>
      </c>
      <c r="F5194" s="3" t="n">
        <v>6703326</v>
      </c>
      <c r="G5194" s="3" t="n">
        <v>3</v>
      </c>
      <c r="H5194" s="3" t="n">
        <v>613535.56</v>
      </c>
    </row>
    <row r="5195" customFormat="false" ht="15" hidden="false" customHeight="false" outlineLevel="0" collapsed="false">
      <c r="A5195" s="3" t="s">
        <v>249</v>
      </c>
      <c r="B5195" s="3" t="s">
        <v>31</v>
      </c>
      <c r="C5195" s="3" t="s">
        <v>34</v>
      </c>
      <c r="D5195" s="3" t="s">
        <v>33</v>
      </c>
      <c r="E5195" s="3" t="n">
        <v>98.68</v>
      </c>
      <c r="F5195" s="3" t="n">
        <v>3720497</v>
      </c>
      <c r="G5195" s="3" t="n">
        <v>5</v>
      </c>
      <c r="H5195" s="3" t="n">
        <v>1084333.36</v>
      </c>
    </row>
    <row r="5196" customFormat="false" ht="15" hidden="false" customHeight="false" outlineLevel="0" collapsed="false">
      <c r="A5196" s="3" t="s">
        <v>250</v>
      </c>
      <c r="B5196" s="3" t="s">
        <v>31</v>
      </c>
      <c r="C5196" s="3" t="s">
        <v>34</v>
      </c>
      <c r="D5196" s="3" t="s">
        <v>33</v>
      </c>
      <c r="E5196" s="3" t="n">
        <v>100.61</v>
      </c>
      <c r="F5196" s="3" t="n">
        <v>777537</v>
      </c>
      <c r="G5196" s="3" t="n">
        <v>2</v>
      </c>
      <c r="H5196" s="3" t="n">
        <v>449061.7</v>
      </c>
    </row>
    <row r="5197" customFormat="false" ht="15" hidden="false" customHeight="false" outlineLevel="0" collapsed="false">
      <c r="A5197" s="3" t="s">
        <v>251</v>
      </c>
      <c r="B5197" s="3" t="s">
        <v>31</v>
      </c>
      <c r="C5197" s="3" t="s">
        <v>34</v>
      </c>
      <c r="D5197" s="3" t="s">
        <v>33</v>
      </c>
      <c r="E5197" s="3" t="n">
        <v>100.22</v>
      </c>
      <c r="F5197" s="3" t="n">
        <v>7337920</v>
      </c>
      <c r="G5197" s="3" t="n">
        <v>3</v>
      </c>
      <c r="H5197" s="3" t="n">
        <v>1040496.23</v>
      </c>
    </row>
    <row r="5198" customFormat="false" ht="15" hidden="false" customHeight="false" outlineLevel="0" collapsed="false">
      <c r="A5198" s="3" t="s">
        <v>252</v>
      </c>
      <c r="B5198" s="3" t="s">
        <v>31</v>
      </c>
      <c r="C5198" s="3" t="s">
        <v>34</v>
      </c>
      <c r="D5198" s="3" t="s">
        <v>33</v>
      </c>
      <c r="E5198" s="3" t="n">
        <v>98.41</v>
      </c>
      <c r="F5198" s="3" t="n">
        <v>5894886</v>
      </c>
      <c r="G5198" s="3" t="n">
        <v>3</v>
      </c>
      <c r="H5198" s="3" t="n">
        <v>254888.22</v>
      </c>
    </row>
    <row r="5199" customFormat="false" ht="15" hidden="false" customHeight="false" outlineLevel="0" collapsed="false">
      <c r="A5199" s="3" t="s">
        <v>253</v>
      </c>
      <c r="B5199" s="3" t="s">
        <v>31</v>
      </c>
      <c r="C5199" s="3" t="s">
        <v>34</v>
      </c>
      <c r="D5199" s="3" t="s">
        <v>33</v>
      </c>
      <c r="E5199" s="3" t="n">
        <v>98.4</v>
      </c>
      <c r="F5199" s="3" t="n">
        <v>7985367</v>
      </c>
      <c r="G5199" s="3" t="n">
        <v>0</v>
      </c>
      <c r="H5199" s="3" t="n">
        <v>0</v>
      </c>
    </row>
    <row r="5200" customFormat="false" ht="15" hidden="false" customHeight="false" outlineLevel="0" collapsed="false">
      <c r="A5200" s="3" t="s">
        <v>254</v>
      </c>
      <c r="B5200" s="3" t="s">
        <v>31</v>
      </c>
      <c r="C5200" s="3" t="s">
        <v>34</v>
      </c>
      <c r="D5200" s="3" t="s">
        <v>33</v>
      </c>
      <c r="E5200" s="3" t="n">
        <v>96.68</v>
      </c>
      <c r="F5200" s="3" t="n">
        <v>1425371</v>
      </c>
      <c r="G5200" s="3" t="n">
        <v>2</v>
      </c>
      <c r="H5200" s="3" t="n">
        <v>310660.61</v>
      </c>
    </row>
    <row r="5201" customFormat="false" ht="15" hidden="false" customHeight="false" outlineLevel="0" collapsed="false">
      <c r="A5201" s="3" t="s">
        <v>255</v>
      </c>
      <c r="B5201" s="3" t="s">
        <v>31</v>
      </c>
      <c r="C5201" s="3" t="s">
        <v>34</v>
      </c>
      <c r="D5201" s="3" t="s">
        <v>33</v>
      </c>
      <c r="E5201" s="3" t="n">
        <v>98.77</v>
      </c>
      <c r="F5201" s="3" t="n">
        <v>4586218</v>
      </c>
      <c r="G5201" s="3" t="n">
        <v>2</v>
      </c>
      <c r="H5201" s="3" t="n">
        <v>900982.53</v>
      </c>
    </row>
    <row r="5202" customFormat="false" ht="15" hidden="false" customHeight="false" outlineLevel="0" collapsed="false">
      <c r="A5202" s="3" t="s">
        <v>256</v>
      </c>
      <c r="B5202" s="3" t="s">
        <v>31</v>
      </c>
      <c r="C5202" s="3" t="s">
        <v>34</v>
      </c>
      <c r="D5202" s="3" t="s">
        <v>33</v>
      </c>
      <c r="E5202" s="3" t="n">
        <v>99.74</v>
      </c>
      <c r="F5202" s="3" t="n">
        <v>2579540</v>
      </c>
      <c r="G5202" s="3" t="n">
        <v>4</v>
      </c>
      <c r="H5202" s="3" t="n">
        <v>1670945.09</v>
      </c>
    </row>
    <row r="5203" customFormat="false" ht="15" hidden="false" customHeight="false" outlineLevel="0" collapsed="false">
      <c r="A5203" s="3" t="s">
        <v>257</v>
      </c>
      <c r="B5203" s="3" t="s">
        <v>31</v>
      </c>
      <c r="C5203" s="3" t="s">
        <v>34</v>
      </c>
      <c r="D5203" s="3" t="s">
        <v>33</v>
      </c>
      <c r="E5203" s="3" t="n">
        <v>100.52</v>
      </c>
      <c r="F5203" s="3" t="n">
        <v>3484798</v>
      </c>
      <c r="G5203" s="3" t="n">
        <v>0</v>
      </c>
      <c r="H5203" s="3" t="n">
        <v>0</v>
      </c>
    </row>
    <row r="5204" customFormat="false" ht="15" hidden="false" customHeight="false" outlineLevel="0" collapsed="false">
      <c r="A5204" s="3" t="s">
        <v>258</v>
      </c>
      <c r="B5204" s="3" t="s">
        <v>31</v>
      </c>
      <c r="C5204" s="3" t="s">
        <v>34</v>
      </c>
      <c r="D5204" s="3" t="s">
        <v>33</v>
      </c>
      <c r="E5204" s="3" t="n">
        <v>101.23</v>
      </c>
      <c r="F5204" s="3" t="n">
        <v>3511468</v>
      </c>
      <c r="G5204" s="3" t="n">
        <v>3</v>
      </c>
      <c r="H5204" s="3" t="n">
        <v>749373.72</v>
      </c>
    </row>
    <row r="5205" customFormat="false" ht="15" hidden="false" customHeight="false" outlineLevel="0" collapsed="false">
      <c r="A5205" s="3" t="s">
        <v>259</v>
      </c>
      <c r="B5205" s="3" t="s">
        <v>31</v>
      </c>
      <c r="C5205" s="3" t="s">
        <v>34</v>
      </c>
      <c r="D5205" s="3" t="s">
        <v>33</v>
      </c>
      <c r="E5205" s="3" t="n">
        <v>101.96</v>
      </c>
      <c r="F5205" s="3" t="n">
        <v>4628022</v>
      </c>
      <c r="G5205" s="3" t="n">
        <v>3</v>
      </c>
      <c r="H5205" s="3" t="n">
        <v>795241.8</v>
      </c>
    </row>
    <row r="5206" customFormat="false" ht="15" hidden="false" customHeight="false" outlineLevel="0" collapsed="false">
      <c r="A5206" s="3" t="s">
        <v>260</v>
      </c>
      <c r="B5206" s="3" t="s">
        <v>31</v>
      </c>
      <c r="C5206" s="3" t="s">
        <v>34</v>
      </c>
      <c r="D5206" s="3" t="s">
        <v>33</v>
      </c>
      <c r="E5206" s="3" t="n">
        <v>101.96</v>
      </c>
      <c r="F5206" s="3" t="n">
        <v>578484</v>
      </c>
      <c r="G5206" s="3" t="n">
        <v>0</v>
      </c>
      <c r="H5206" s="3" t="n">
        <v>0</v>
      </c>
    </row>
    <row r="5207" customFormat="false" ht="15" hidden="false" customHeight="false" outlineLevel="0" collapsed="false">
      <c r="A5207" s="3" t="s">
        <v>261</v>
      </c>
      <c r="B5207" s="3" t="s">
        <v>31</v>
      </c>
      <c r="C5207" s="3" t="s">
        <v>34</v>
      </c>
      <c r="D5207" s="3" t="s">
        <v>33</v>
      </c>
      <c r="E5207" s="3" t="n">
        <v>103.79</v>
      </c>
      <c r="F5207" s="3" t="n">
        <v>2230928</v>
      </c>
      <c r="G5207" s="3" t="n">
        <v>0</v>
      </c>
      <c r="H5207" s="3" t="n">
        <v>0</v>
      </c>
    </row>
    <row r="5208" customFormat="false" ht="15" hidden="false" customHeight="false" outlineLevel="0" collapsed="false">
      <c r="A5208" s="3" t="s">
        <v>262</v>
      </c>
      <c r="B5208" s="3" t="s">
        <v>31</v>
      </c>
      <c r="C5208" s="3" t="s">
        <v>34</v>
      </c>
      <c r="D5208" s="3" t="s">
        <v>33</v>
      </c>
      <c r="E5208" s="3" t="n">
        <v>101.63</v>
      </c>
      <c r="F5208" s="3" t="n">
        <v>5161681</v>
      </c>
      <c r="G5208" s="3" t="n">
        <v>0</v>
      </c>
      <c r="H5208" s="3" t="n">
        <v>0</v>
      </c>
    </row>
    <row r="5209" customFormat="false" ht="15" hidden="false" customHeight="false" outlineLevel="0" collapsed="false">
      <c r="A5209" s="3" t="s">
        <v>263</v>
      </c>
      <c r="B5209" s="3" t="s">
        <v>31</v>
      </c>
      <c r="C5209" s="3" t="s">
        <v>34</v>
      </c>
      <c r="D5209" s="3" t="s">
        <v>33</v>
      </c>
      <c r="E5209" s="3" t="n">
        <v>102.69</v>
      </c>
      <c r="F5209" s="3" t="n">
        <v>1133457</v>
      </c>
      <c r="G5209" s="3" t="n">
        <v>1</v>
      </c>
      <c r="H5209" s="3" t="n">
        <v>326961.5</v>
      </c>
    </row>
    <row r="5210" customFormat="false" ht="15" hidden="false" customHeight="false" outlineLevel="0" collapsed="false">
      <c r="A5210" s="3" t="s">
        <v>264</v>
      </c>
      <c r="B5210" s="3" t="s">
        <v>31</v>
      </c>
      <c r="C5210" s="3" t="s">
        <v>34</v>
      </c>
      <c r="D5210" s="3" t="s">
        <v>33</v>
      </c>
      <c r="E5210" s="3" t="n">
        <v>103.3</v>
      </c>
      <c r="F5210" s="3" t="n">
        <v>2132541</v>
      </c>
      <c r="G5210" s="3" t="n">
        <v>6</v>
      </c>
      <c r="H5210" s="3" t="n">
        <v>2476505.3</v>
      </c>
    </row>
    <row r="5211" customFormat="false" ht="15" hidden="false" customHeight="false" outlineLevel="0" collapsed="false">
      <c r="A5211" s="3" t="s">
        <v>265</v>
      </c>
      <c r="B5211" s="3" t="s">
        <v>31</v>
      </c>
      <c r="C5211" s="3" t="s">
        <v>34</v>
      </c>
      <c r="D5211" s="3" t="s">
        <v>33</v>
      </c>
      <c r="E5211" s="3" t="n">
        <v>102.86</v>
      </c>
      <c r="F5211" s="3" t="n">
        <v>853136</v>
      </c>
      <c r="G5211" s="3" t="n">
        <v>2</v>
      </c>
      <c r="H5211" s="3" t="n">
        <v>298753.28</v>
      </c>
    </row>
    <row r="5212" customFormat="false" ht="15" hidden="false" customHeight="false" outlineLevel="0" collapsed="false">
      <c r="A5212" s="3" t="s">
        <v>266</v>
      </c>
      <c r="B5212" s="3" t="s">
        <v>31</v>
      </c>
      <c r="C5212" s="3" t="s">
        <v>34</v>
      </c>
      <c r="D5212" s="3" t="s">
        <v>33</v>
      </c>
      <c r="E5212" s="3" t="n">
        <v>101.79</v>
      </c>
      <c r="F5212" s="3" t="n">
        <v>2334076</v>
      </c>
      <c r="G5212" s="3" t="n">
        <v>0</v>
      </c>
      <c r="H5212" s="3" t="n">
        <v>0</v>
      </c>
    </row>
    <row r="5213" customFormat="false" ht="15" hidden="false" customHeight="false" outlineLevel="0" collapsed="false">
      <c r="A5213" s="3" t="s">
        <v>267</v>
      </c>
      <c r="B5213" s="3" t="s">
        <v>31</v>
      </c>
      <c r="C5213" s="3" t="s">
        <v>34</v>
      </c>
      <c r="D5213" s="3" t="s">
        <v>33</v>
      </c>
      <c r="E5213" s="3" t="n">
        <v>102.7</v>
      </c>
      <c r="F5213" s="3" t="n">
        <v>4746960</v>
      </c>
      <c r="G5213" s="3" t="n">
        <v>1</v>
      </c>
      <c r="H5213" s="3" t="n">
        <v>468699.9</v>
      </c>
    </row>
    <row r="5214" customFormat="false" ht="15" hidden="false" customHeight="false" outlineLevel="0" collapsed="false">
      <c r="A5214" s="3" t="s">
        <v>268</v>
      </c>
      <c r="B5214" s="3" t="s">
        <v>31</v>
      </c>
      <c r="C5214" s="3" t="s">
        <v>34</v>
      </c>
      <c r="D5214" s="3" t="s">
        <v>33</v>
      </c>
      <c r="E5214" s="3" t="n">
        <v>103.26</v>
      </c>
      <c r="F5214" s="3" t="n">
        <v>6967421</v>
      </c>
      <c r="G5214" s="3" t="n">
        <v>0</v>
      </c>
      <c r="H5214" s="3" t="n">
        <v>0</v>
      </c>
    </row>
    <row r="5215" customFormat="false" ht="15" hidden="false" customHeight="false" outlineLevel="0" collapsed="false">
      <c r="A5215" s="3" t="s">
        <v>269</v>
      </c>
      <c r="B5215" s="3" t="s">
        <v>31</v>
      </c>
      <c r="C5215" s="3" t="s">
        <v>34</v>
      </c>
      <c r="D5215" s="3" t="s">
        <v>33</v>
      </c>
      <c r="E5215" s="3" t="n">
        <v>101.85</v>
      </c>
      <c r="F5215" s="3" t="n">
        <v>1941841</v>
      </c>
      <c r="G5215" s="3" t="n">
        <v>2</v>
      </c>
      <c r="H5215" s="3" t="n">
        <v>475722.07</v>
      </c>
    </row>
    <row r="5216" customFormat="false" ht="15" hidden="false" customHeight="false" outlineLevel="0" collapsed="false">
      <c r="A5216" s="3" t="s">
        <v>270</v>
      </c>
      <c r="B5216" s="3" t="s">
        <v>31</v>
      </c>
      <c r="C5216" s="3" t="s">
        <v>34</v>
      </c>
      <c r="D5216" s="3" t="s">
        <v>33</v>
      </c>
      <c r="E5216" s="3" t="n">
        <v>102.24</v>
      </c>
      <c r="F5216" s="3" t="n">
        <v>7199387</v>
      </c>
      <c r="G5216" s="3" t="n">
        <v>2</v>
      </c>
      <c r="H5216" s="3" t="n">
        <v>866901.36</v>
      </c>
    </row>
    <row r="5217" customFormat="false" ht="15" hidden="false" customHeight="false" outlineLevel="0" collapsed="false">
      <c r="A5217" s="3" t="s">
        <v>271</v>
      </c>
      <c r="B5217" s="3" t="s">
        <v>31</v>
      </c>
      <c r="C5217" s="3" t="s">
        <v>34</v>
      </c>
      <c r="D5217" s="3" t="s">
        <v>33</v>
      </c>
      <c r="E5217" s="3" t="n">
        <v>102.01</v>
      </c>
      <c r="F5217" s="3" t="n">
        <v>1199170</v>
      </c>
      <c r="G5217" s="3" t="n">
        <v>1</v>
      </c>
      <c r="H5217" s="3" t="n">
        <v>82650.32</v>
      </c>
    </row>
    <row r="5218" customFormat="false" ht="15" hidden="false" customHeight="false" outlineLevel="0" collapsed="false">
      <c r="A5218" s="3" t="s">
        <v>272</v>
      </c>
      <c r="B5218" s="3" t="s">
        <v>31</v>
      </c>
      <c r="C5218" s="3" t="s">
        <v>34</v>
      </c>
      <c r="D5218" s="3" t="s">
        <v>33</v>
      </c>
      <c r="E5218" s="3" t="n">
        <v>102.6</v>
      </c>
      <c r="F5218" s="3" t="n">
        <v>5259443</v>
      </c>
      <c r="G5218" s="3" t="n">
        <v>6</v>
      </c>
      <c r="H5218" s="3" t="n">
        <v>2103298.73</v>
      </c>
    </row>
    <row r="5219" customFormat="false" ht="15" hidden="false" customHeight="false" outlineLevel="0" collapsed="false">
      <c r="A5219" s="3" t="s">
        <v>273</v>
      </c>
      <c r="B5219" s="3" t="s">
        <v>31</v>
      </c>
      <c r="C5219" s="3" t="s">
        <v>34</v>
      </c>
      <c r="D5219" s="3" t="s">
        <v>33</v>
      </c>
      <c r="E5219" s="3" t="n">
        <v>101.56</v>
      </c>
      <c r="F5219" s="3" t="n">
        <v>6170406</v>
      </c>
      <c r="G5219" s="3" t="n">
        <v>2</v>
      </c>
      <c r="H5219" s="3" t="n">
        <v>659128.9</v>
      </c>
    </row>
    <row r="5220" customFormat="false" ht="15" hidden="false" customHeight="false" outlineLevel="0" collapsed="false">
      <c r="A5220" s="3" t="s">
        <v>274</v>
      </c>
      <c r="B5220" s="3" t="s">
        <v>31</v>
      </c>
      <c r="C5220" s="3" t="s">
        <v>34</v>
      </c>
      <c r="D5220" s="3" t="s">
        <v>33</v>
      </c>
      <c r="E5220" s="3" t="n">
        <v>101.18</v>
      </c>
      <c r="F5220" s="3" t="n">
        <v>6992520</v>
      </c>
      <c r="G5220" s="3" t="n">
        <v>0</v>
      </c>
      <c r="H5220" s="3" t="n">
        <v>0</v>
      </c>
    </row>
    <row r="5221" customFormat="false" ht="15" hidden="false" customHeight="false" outlineLevel="0" collapsed="false">
      <c r="A5221" s="3" t="s">
        <v>275</v>
      </c>
      <c r="B5221" s="3" t="s">
        <v>31</v>
      </c>
      <c r="C5221" s="3" t="s">
        <v>34</v>
      </c>
      <c r="D5221" s="3" t="s">
        <v>33</v>
      </c>
      <c r="E5221" s="3" t="n">
        <v>100.76</v>
      </c>
      <c r="F5221" s="3" t="n">
        <v>7656265</v>
      </c>
      <c r="G5221" s="3" t="n">
        <v>3</v>
      </c>
      <c r="H5221" s="3" t="n">
        <v>830277.32</v>
      </c>
    </row>
    <row r="5222" customFormat="false" ht="15" hidden="false" customHeight="false" outlineLevel="0" collapsed="false">
      <c r="A5222" s="3" t="s">
        <v>276</v>
      </c>
      <c r="B5222" s="3" t="s">
        <v>31</v>
      </c>
      <c r="C5222" s="3" t="s">
        <v>34</v>
      </c>
      <c r="D5222" s="3" t="s">
        <v>33</v>
      </c>
      <c r="E5222" s="3" t="n">
        <v>100.91</v>
      </c>
      <c r="F5222" s="3" t="n">
        <v>3912848</v>
      </c>
      <c r="G5222" s="3" t="n">
        <v>4</v>
      </c>
      <c r="H5222" s="3" t="n">
        <v>1088720.94</v>
      </c>
    </row>
    <row r="5223" customFormat="false" ht="15" hidden="false" customHeight="false" outlineLevel="0" collapsed="false">
      <c r="A5223" s="3" t="s">
        <v>277</v>
      </c>
      <c r="B5223" s="3" t="s">
        <v>31</v>
      </c>
      <c r="C5223" s="3" t="s">
        <v>34</v>
      </c>
      <c r="D5223" s="3" t="s">
        <v>33</v>
      </c>
      <c r="E5223" s="3" t="n">
        <v>99.36</v>
      </c>
      <c r="F5223" s="3" t="n">
        <v>2272506</v>
      </c>
      <c r="G5223" s="3" t="n">
        <v>6</v>
      </c>
      <c r="H5223" s="3" t="n">
        <v>1092276.41</v>
      </c>
    </row>
    <row r="5224" customFormat="false" ht="15" hidden="false" customHeight="false" outlineLevel="0" collapsed="false">
      <c r="A5224" s="3" t="s">
        <v>278</v>
      </c>
      <c r="B5224" s="3" t="s">
        <v>31</v>
      </c>
      <c r="C5224" s="3" t="s">
        <v>34</v>
      </c>
      <c r="D5224" s="3" t="s">
        <v>33</v>
      </c>
      <c r="E5224" s="3" t="n">
        <v>97.62</v>
      </c>
      <c r="F5224" s="3" t="n">
        <v>3651491</v>
      </c>
      <c r="G5224" s="3" t="n">
        <v>1</v>
      </c>
      <c r="H5224" s="3" t="n">
        <v>335042.4</v>
      </c>
    </row>
    <row r="5225" customFormat="false" ht="15" hidden="false" customHeight="false" outlineLevel="0" collapsed="false">
      <c r="A5225" s="3" t="s">
        <v>279</v>
      </c>
      <c r="B5225" s="3" t="s">
        <v>31</v>
      </c>
      <c r="C5225" s="3" t="s">
        <v>34</v>
      </c>
      <c r="D5225" s="3" t="s">
        <v>33</v>
      </c>
      <c r="E5225" s="3" t="n">
        <v>98.49</v>
      </c>
      <c r="F5225" s="3" t="n">
        <v>7850181</v>
      </c>
      <c r="G5225" s="3" t="n">
        <v>1</v>
      </c>
      <c r="H5225" s="3" t="n">
        <v>230349.35</v>
      </c>
    </row>
    <row r="5226" customFormat="false" ht="15" hidden="false" customHeight="false" outlineLevel="0" collapsed="false">
      <c r="A5226" s="3" t="s">
        <v>280</v>
      </c>
      <c r="B5226" s="3" t="s">
        <v>31</v>
      </c>
      <c r="C5226" s="3" t="s">
        <v>34</v>
      </c>
      <c r="D5226" s="3" t="s">
        <v>33</v>
      </c>
      <c r="E5226" s="3" t="n">
        <v>96.8</v>
      </c>
      <c r="F5226" s="3" t="n">
        <v>2766460</v>
      </c>
      <c r="G5226" s="3" t="n">
        <v>1</v>
      </c>
      <c r="H5226" s="3" t="n">
        <v>292015.86</v>
      </c>
    </row>
    <row r="5227" customFormat="false" ht="15" hidden="false" customHeight="false" outlineLevel="0" collapsed="false">
      <c r="A5227" s="3" t="s">
        <v>281</v>
      </c>
      <c r="B5227" s="3" t="s">
        <v>31</v>
      </c>
      <c r="C5227" s="3" t="s">
        <v>34</v>
      </c>
      <c r="D5227" s="3" t="s">
        <v>33</v>
      </c>
      <c r="E5227" s="3" t="n">
        <v>96.51</v>
      </c>
      <c r="F5227" s="3" t="n">
        <v>3790918</v>
      </c>
      <c r="G5227" s="3" t="n">
        <v>1</v>
      </c>
      <c r="H5227" s="3" t="n">
        <v>327606.68</v>
      </c>
    </row>
    <row r="5228" customFormat="false" ht="15" hidden="false" customHeight="false" outlineLevel="0" collapsed="false">
      <c r="A5228" s="3" t="s">
        <v>282</v>
      </c>
      <c r="B5228" s="3" t="s">
        <v>31</v>
      </c>
      <c r="C5228" s="3" t="s">
        <v>34</v>
      </c>
      <c r="D5228" s="3" t="s">
        <v>33</v>
      </c>
      <c r="E5228" s="3" t="n">
        <v>97.89</v>
      </c>
      <c r="F5228" s="3" t="n">
        <v>7931203</v>
      </c>
      <c r="G5228" s="3" t="n">
        <v>1</v>
      </c>
      <c r="H5228" s="3" t="n">
        <v>340882.24</v>
      </c>
    </row>
    <row r="5229" customFormat="false" ht="15" hidden="false" customHeight="false" outlineLevel="0" collapsed="false">
      <c r="A5229" s="3" t="s">
        <v>283</v>
      </c>
      <c r="B5229" s="3" t="s">
        <v>31</v>
      </c>
      <c r="C5229" s="3" t="s">
        <v>34</v>
      </c>
      <c r="D5229" s="3" t="s">
        <v>33</v>
      </c>
      <c r="E5229" s="3" t="n">
        <v>96.12</v>
      </c>
      <c r="F5229" s="3" t="n">
        <v>4957636</v>
      </c>
      <c r="G5229" s="3" t="n">
        <v>4</v>
      </c>
      <c r="H5229" s="3" t="n">
        <v>1024718.28</v>
      </c>
    </row>
    <row r="5230" customFormat="false" ht="15" hidden="false" customHeight="false" outlineLevel="0" collapsed="false">
      <c r="A5230" s="3" t="s">
        <v>284</v>
      </c>
      <c r="B5230" s="3" t="s">
        <v>31</v>
      </c>
      <c r="C5230" s="3" t="s">
        <v>34</v>
      </c>
      <c r="D5230" s="3" t="s">
        <v>33</v>
      </c>
      <c r="E5230" s="3" t="n">
        <v>97.58</v>
      </c>
      <c r="F5230" s="3" t="n">
        <v>4847910</v>
      </c>
      <c r="G5230" s="3" t="n">
        <v>2</v>
      </c>
      <c r="H5230" s="3" t="n">
        <v>818696.03</v>
      </c>
    </row>
    <row r="5231" customFormat="false" ht="15" hidden="false" customHeight="false" outlineLevel="0" collapsed="false">
      <c r="A5231" s="3" t="s">
        <v>285</v>
      </c>
      <c r="B5231" s="3" t="s">
        <v>31</v>
      </c>
      <c r="C5231" s="3" t="s">
        <v>34</v>
      </c>
      <c r="D5231" s="3" t="s">
        <v>33</v>
      </c>
      <c r="E5231" s="3" t="n">
        <v>99.19</v>
      </c>
      <c r="F5231" s="3" t="n">
        <v>4130876</v>
      </c>
      <c r="G5231" s="3" t="n">
        <v>1</v>
      </c>
      <c r="H5231" s="3" t="n">
        <v>449684.41</v>
      </c>
    </row>
    <row r="5232" customFormat="false" ht="15" hidden="false" customHeight="false" outlineLevel="0" collapsed="false">
      <c r="A5232" s="3" t="s">
        <v>286</v>
      </c>
      <c r="B5232" s="3" t="s">
        <v>31</v>
      </c>
      <c r="C5232" s="3" t="s">
        <v>34</v>
      </c>
      <c r="D5232" s="3" t="s">
        <v>33</v>
      </c>
      <c r="E5232" s="3" t="n">
        <v>97.8</v>
      </c>
      <c r="F5232" s="3" t="n">
        <v>3871812</v>
      </c>
      <c r="G5232" s="3" t="n">
        <v>1</v>
      </c>
      <c r="H5232" s="3" t="n">
        <v>354648.06</v>
      </c>
    </row>
    <row r="5233" customFormat="false" ht="15" hidden="false" customHeight="false" outlineLevel="0" collapsed="false">
      <c r="A5233" s="3" t="s">
        <v>287</v>
      </c>
      <c r="B5233" s="3" t="s">
        <v>31</v>
      </c>
      <c r="C5233" s="3" t="s">
        <v>34</v>
      </c>
      <c r="D5233" s="3" t="s">
        <v>33</v>
      </c>
      <c r="E5233" s="3" t="n">
        <v>97.3</v>
      </c>
      <c r="F5233" s="3" t="n">
        <v>6426866</v>
      </c>
      <c r="G5233" s="3" t="n">
        <v>1</v>
      </c>
      <c r="H5233" s="3" t="n">
        <v>247809</v>
      </c>
    </row>
    <row r="5234" customFormat="false" ht="15" hidden="false" customHeight="false" outlineLevel="0" collapsed="false">
      <c r="A5234" s="3" t="s">
        <v>288</v>
      </c>
      <c r="B5234" s="3" t="s">
        <v>31</v>
      </c>
      <c r="C5234" s="3" t="s">
        <v>34</v>
      </c>
      <c r="D5234" s="3" t="s">
        <v>33</v>
      </c>
      <c r="E5234" s="3" t="n">
        <v>99.15</v>
      </c>
      <c r="F5234" s="3" t="n">
        <v>2720324</v>
      </c>
      <c r="G5234" s="3" t="n">
        <v>0</v>
      </c>
      <c r="H5234" s="3" t="n">
        <v>0</v>
      </c>
    </row>
    <row r="5235" customFormat="false" ht="15" hidden="false" customHeight="false" outlineLevel="0" collapsed="false">
      <c r="A5235" s="3" t="s">
        <v>289</v>
      </c>
      <c r="B5235" s="3" t="s">
        <v>31</v>
      </c>
      <c r="C5235" s="3" t="s">
        <v>34</v>
      </c>
      <c r="D5235" s="3" t="s">
        <v>33</v>
      </c>
      <c r="E5235" s="3" t="n">
        <v>97.63</v>
      </c>
      <c r="F5235" s="3" t="n">
        <v>5066413</v>
      </c>
      <c r="G5235" s="3" t="n">
        <v>0</v>
      </c>
      <c r="H5235" s="3" t="n">
        <v>0</v>
      </c>
    </row>
    <row r="5236" customFormat="false" ht="15" hidden="false" customHeight="false" outlineLevel="0" collapsed="false">
      <c r="A5236" s="3" t="s">
        <v>290</v>
      </c>
      <c r="B5236" s="3" t="s">
        <v>31</v>
      </c>
      <c r="C5236" s="3" t="s">
        <v>34</v>
      </c>
      <c r="D5236" s="3" t="s">
        <v>33</v>
      </c>
      <c r="E5236" s="3" t="n">
        <v>100</v>
      </c>
      <c r="F5236" s="3" t="n">
        <v>3116561</v>
      </c>
      <c r="G5236" s="3" t="n">
        <v>1</v>
      </c>
      <c r="H5236" s="3" t="n">
        <v>43547.85</v>
      </c>
    </row>
    <row r="5237" customFormat="false" ht="15" hidden="false" customHeight="false" outlineLevel="0" collapsed="false">
      <c r="A5237" s="3" t="s">
        <v>291</v>
      </c>
      <c r="B5237" s="3" t="s">
        <v>31</v>
      </c>
      <c r="C5237" s="3" t="s">
        <v>34</v>
      </c>
      <c r="D5237" s="3" t="s">
        <v>33</v>
      </c>
      <c r="E5237" s="3" t="n">
        <v>97.98</v>
      </c>
      <c r="F5237" s="3" t="n">
        <v>7416267</v>
      </c>
      <c r="G5237" s="3" t="n">
        <v>1</v>
      </c>
      <c r="H5237" s="3" t="n">
        <v>434307.74</v>
      </c>
    </row>
    <row r="5238" customFormat="false" ht="15" hidden="false" customHeight="false" outlineLevel="0" collapsed="false">
      <c r="A5238" s="3" t="s">
        <v>292</v>
      </c>
      <c r="B5238" s="3" t="s">
        <v>31</v>
      </c>
      <c r="C5238" s="3" t="s">
        <v>34</v>
      </c>
      <c r="D5238" s="3" t="s">
        <v>33</v>
      </c>
      <c r="E5238" s="3" t="n">
        <v>99.09</v>
      </c>
      <c r="F5238" s="3" t="n">
        <v>2138629</v>
      </c>
      <c r="G5238" s="3" t="n">
        <v>0</v>
      </c>
      <c r="H5238" s="3" t="n">
        <v>0</v>
      </c>
    </row>
    <row r="5239" customFormat="false" ht="15" hidden="false" customHeight="false" outlineLevel="0" collapsed="false">
      <c r="A5239" s="3" t="s">
        <v>293</v>
      </c>
      <c r="B5239" s="3" t="s">
        <v>31</v>
      </c>
      <c r="C5239" s="3" t="s">
        <v>34</v>
      </c>
      <c r="D5239" s="3" t="s">
        <v>33</v>
      </c>
      <c r="E5239" s="3" t="n">
        <v>99.9</v>
      </c>
      <c r="F5239" s="3" t="n">
        <v>3821444</v>
      </c>
      <c r="G5239" s="3" t="n">
        <v>1</v>
      </c>
      <c r="H5239" s="3" t="n">
        <v>252921.48</v>
      </c>
    </row>
    <row r="5240" customFormat="false" ht="15" hidden="false" customHeight="false" outlineLevel="0" collapsed="false">
      <c r="A5240" s="3" t="s">
        <v>294</v>
      </c>
      <c r="B5240" s="3" t="s">
        <v>31</v>
      </c>
      <c r="C5240" s="3" t="s">
        <v>34</v>
      </c>
      <c r="D5240" s="3" t="s">
        <v>33</v>
      </c>
      <c r="E5240" s="3" t="n">
        <v>100.79</v>
      </c>
      <c r="F5240" s="3" t="n">
        <v>4012905</v>
      </c>
      <c r="G5240" s="3" t="n">
        <v>4</v>
      </c>
      <c r="H5240" s="3" t="n">
        <v>962456.96</v>
      </c>
    </row>
    <row r="5241" customFormat="false" ht="15" hidden="false" customHeight="false" outlineLevel="0" collapsed="false">
      <c r="A5241" s="3" t="s">
        <v>295</v>
      </c>
      <c r="B5241" s="3" t="s">
        <v>31</v>
      </c>
      <c r="C5241" s="3" t="s">
        <v>34</v>
      </c>
      <c r="D5241" s="3" t="s">
        <v>33</v>
      </c>
      <c r="E5241" s="3" t="n">
        <v>100.81</v>
      </c>
      <c r="F5241" s="3" t="n">
        <v>2171158</v>
      </c>
      <c r="G5241" s="3" t="n">
        <v>2</v>
      </c>
      <c r="H5241" s="3" t="n">
        <v>799316.39</v>
      </c>
    </row>
    <row r="5242" customFormat="false" ht="15" hidden="false" customHeight="false" outlineLevel="0" collapsed="false">
      <c r="A5242" s="3" t="s">
        <v>296</v>
      </c>
      <c r="B5242" s="3" t="s">
        <v>31</v>
      </c>
      <c r="C5242" s="3" t="s">
        <v>34</v>
      </c>
      <c r="D5242" s="3" t="s">
        <v>33</v>
      </c>
      <c r="E5242" s="3" t="n">
        <v>99.97</v>
      </c>
      <c r="F5242" s="3" t="n">
        <v>6190994</v>
      </c>
      <c r="G5242" s="3" t="n">
        <v>1</v>
      </c>
      <c r="H5242" s="3" t="n">
        <v>110012.66</v>
      </c>
    </row>
    <row r="5243" customFormat="false" ht="15" hidden="false" customHeight="false" outlineLevel="0" collapsed="false">
      <c r="A5243" s="3" t="s">
        <v>297</v>
      </c>
      <c r="B5243" s="3" t="s">
        <v>31</v>
      </c>
      <c r="C5243" s="3" t="s">
        <v>34</v>
      </c>
      <c r="D5243" s="3" t="s">
        <v>33</v>
      </c>
      <c r="E5243" s="3" t="n">
        <v>98.27</v>
      </c>
      <c r="F5243" s="3" t="n">
        <v>7912669</v>
      </c>
      <c r="G5243" s="3" t="n">
        <v>2</v>
      </c>
      <c r="H5243" s="3" t="n">
        <v>520506.3</v>
      </c>
    </row>
    <row r="5244" customFormat="false" ht="15" hidden="false" customHeight="false" outlineLevel="0" collapsed="false">
      <c r="A5244" s="3" t="s">
        <v>298</v>
      </c>
      <c r="B5244" s="3" t="s">
        <v>31</v>
      </c>
      <c r="C5244" s="3" t="s">
        <v>34</v>
      </c>
      <c r="D5244" s="3" t="s">
        <v>33</v>
      </c>
      <c r="E5244" s="3" t="n">
        <v>98.86</v>
      </c>
      <c r="F5244" s="3" t="n">
        <v>1905735</v>
      </c>
      <c r="G5244" s="3" t="n">
        <v>2</v>
      </c>
      <c r="H5244" s="3" t="n">
        <v>770685.5</v>
      </c>
    </row>
    <row r="5245" customFormat="false" ht="15" hidden="false" customHeight="false" outlineLevel="0" collapsed="false">
      <c r="A5245" s="3" t="s">
        <v>299</v>
      </c>
      <c r="B5245" s="3" t="s">
        <v>31</v>
      </c>
      <c r="C5245" s="3" t="s">
        <v>34</v>
      </c>
      <c r="D5245" s="3" t="s">
        <v>33</v>
      </c>
      <c r="E5245" s="3" t="n">
        <v>99.16</v>
      </c>
      <c r="F5245" s="3" t="n">
        <v>2012871</v>
      </c>
      <c r="G5245" s="3" t="n">
        <v>1</v>
      </c>
      <c r="H5245" s="3" t="n">
        <v>476195.52</v>
      </c>
    </row>
    <row r="5246" customFormat="false" ht="15" hidden="false" customHeight="false" outlineLevel="0" collapsed="false">
      <c r="A5246" s="3" t="s">
        <v>300</v>
      </c>
      <c r="B5246" s="3" t="s">
        <v>31</v>
      </c>
      <c r="C5246" s="3" t="s">
        <v>34</v>
      </c>
      <c r="D5246" s="3" t="s">
        <v>33</v>
      </c>
      <c r="E5246" s="3" t="n">
        <v>97.97</v>
      </c>
      <c r="F5246" s="3" t="n">
        <v>889143</v>
      </c>
      <c r="G5246" s="3" t="n">
        <v>2</v>
      </c>
      <c r="H5246" s="3" t="n">
        <v>491997.28</v>
      </c>
    </row>
    <row r="5247" customFormat="false" ht="15" hidden="false" customHeight="false" outlineLevel="0" collapsed="false">
      <c r="A5247" s="3" t="s">
        <v>301</v>
      </c>
      <c r="B5247" s="3" t="s">
        <v>31</v>
      </c>
      <c r="C5247" s="3" t="s">
        <v>34</v>
      </c>
      <c r="D5247" s="3" t="s">
        <v>33</v>
      </c>
      <c r="E5247" s="3" t="n">
        <v>98.97</v>
      </c>
      <c r="F5247" s="3" t="n">
        <v>6406235</v>
      </c>
      <c r="G5247" s="3" t="n">
        <v>2</v>
      </c>
      <c r="H5247" s="3" t="n">
        <v>128011.86</v>
      </c>
    </row>
    <row r="5248" customFormat="false" ht="15" hidden="false" customHeight="false" outlineLevel="0" collapsed="false">
      <c r="A5248" s="3" t="s">
        <v>302</v>
      </c>
      <c r="B5248" s="3" t="s">
        <v>31</v>
      </c>
      <c r="C5248" s="3" t="s">
        <v>34</v>
      </c>
      <c r="D5248" s="3" t="s">
        <v>33</v>
      </c>
      <c r="E5248" s="3" t="n">
        <v>100.23</v>
      </c>
      <c r="F5248" s="3" t="n">
        <v>7639495</v>
      </c>
      <c r="G5248" s="3" t="n">
        <v>3</v>
      </c>
      <c r="H5248" s="3" t="n">
        <v>424624.95</v>
      </c>
    </row>
    <row r="5249" customFormat="false" ht="15" hidden="false" customHeight="false" outlineLevel="0" collapsed="false">
      <c r="A5249" s="3" t="s">
        <v>303</v>
      </c>
      <c r="B5249" s="3" t="s">
        <v>31</v>
      </c>
      <c r="C5249" s="3" t="s">
        <v>34</v>
      </c>
      <c r="D5249" s="3" t="s">
        <v>33</v>
      </c>
      <c r="E5249" s="3" t="n">
        <v>97.71</v>
      </c>
      <c r="F5249" s="3" t="n">
        <v>3491199</v>
      </c>
      <c r="G5249" s="3" t="n">
        <v>3</v>
      </c>
      <c r="H5249" s="3" t="n">
        <v>445481.68</v>
      </c>
    </row>
    <row r="5250" customFormat="false" ht="15" hidden="false" customHeight="false" outlineLevel="0" collapsed="false">
      <c r="A5250" s="3" t="s">
        <v>304</v>
      </c>
      <c r="B5250" s="3" t="s">
        <v>31</v>
      </c>
      <c r="C5250" s="3" t="s">
        <v>34</v>
      </c>
      <c r="D5250" s="3" t="s">
        <v>33</v>
      </c>
      <c r="E5250" s="3" t="n">
        <v>100.05</v>
      </c>
      <c r="F5250" s="3" t="n">
        <v>4532643</v>
      </c>
      <c r="G5250" s="3" t="n">
        <v>2</v>
      </c>
      <c r="H5250" s="3" t="n">
        <v>86099.76</v>
      </c>
    </row>
    <row r="5251" customFormat="false" ht="15" hidden="false" customHeight="false" outlineLevel="0" collapsed="false">
      <c r="A5251" s="3" t="s">
        <v>305</v>
      </c>
      <c r="B5251" s="3" t="s">
        <v>31</v>
      </c>
      <c r="C5251" s="3" t="s">
        <v>34</v>
      </c>
      <c r="D5251" s="3" t="s">
        <v>33</v>
      </c>
      <c r="E5251" s="3" t="n">
        <v>98.41</v>
      </c>
      <c r="F5251" s="3" t="n">
        <v>2318300</v>
      </c>
      <c r="G5251" s="3" t="n">
        <v>2</v>
      </c>
      <c r="H5251" s="3" t="n">
        <v>365178.94</v>
      </c>
    </row>
    <row r="5252" customFormat="false" ht="15" hidden="false" customHeight="false" outlineLevel="0" collapsed="false">
      <c r="A5252" s="3" t="s">
        <v>306</v>
      </c>
      <c r="B5252" s="3" t="s">
        <v>31</v>
      </c>
      <c r="C5252" s="3" t="s">
        <v>34</v>
      </c>
      <c r="D5252" s="3" t="s">
        <v>33</v>
      </c>
      <c r="E5252" s="3" t="n">
        <v>99.68</v>
      </c>
      <c r="F5252" s="3" t="n">
        <v>6961144</v>
      </c>
      <c r="G5252" s="3" t="n">
        <v>2</v>
      </c>
      <c r="H5252" s="3" t="n">
        <v>658395.68</v>
      </c>
    </row>
    <row r="5253" customFormat="false" ht="15" hidden="false" customHeight="false" outlineLevel="0" collapsed="false">
      <c r="A5253" s="3" t="s">
        <v>307</v>
      </c>
      <c r="B5253" s="3" t="s">
        <v>31</v>
      </c>
      <c r="C5253" s="3" t="s">
        <v>34</v>
      </c>
      <c r="D5253" s="3" t="s">
        <v>33</v>
      </c>
      <c r="E5253" s="3" t="n">
        <v>99.52</v>
      </c>
      <c r="F5253" s="3" t="n">
        <v>6349042</v>
      </c>
      <c r="G5253" s="3" t="n">
        <v>1</v>
      </c>
      <c r="H5253" s="3" t="n">
        <v>445761.93</v>
      </c>
    </row>
    <row r="5254" customFormat="false" ht="15" hidden="false" customHeight="false" outlineLevel="0" collapsed="false">
      <c r="A5254" s="3" t="s">
        <v>308</v>
      </c>
      <c r="B5254" s="3" t="s">
        <v>31</v>
      </c>
      <c r="C5254" s="3" t="s">
        <v>34</v>
      </c>
      <c r="D5254" s="3" t="s">
        <v>33</v>
      </c>
      <c r="E5254" s="3" t="n">
        <v>100.97</v>
      </c>
      <c r="F5254" s="3" t="n">
        <v>5238133</v>
      </c>
      <c r="G5254" s="3" t="n">
        <v>3</v>
      </c>
      <c r="H5254" s="3" t="n">
        <v>519553.36</v>
      </c>
    </row>
    <row r="5255" customFormat="false" ht="15" hidden="false" customHeight="false" outlineLevel="0" collapsed="false">
      <c r="A5255" s="3" t="s">
        <v>309</v>
      </c>
      <c r="B5255" s="3" t="s">
        <v>31</v>
      </c>
      <c r="C5255" s="3" t="s">
        <v>34</v>
      </c>
      <c r="D5255" s="3" t="s">
        <v>33</v>
      </c>
      <c r="E5255" s="3" t="n">
        <v>101.08</v>
      </c>
      <c r="F5255" s="3" t="n">
        <v>2832636</v>
      </c>
      <c r="G5255" s="3" t="n">
        <v>1</v>
      </c>
      <c r="H5255" s="3" t="n">
        <v>267363.57</v>
      </c>
    </row>
    <row r="5256" customFormat="false" ht="15" hidden="false" customHeight="false" outlineLevel="0" collapsed="false">
      <c r="A5256" s="3" t="s">
        <v>310</v>
      </c>
      <c r="B5256" s="3" t="s">
        <v>31</v>
      </c>
      <c r="C5256" s="3" t="s">
        <v>34</v>
      </c>
      <c r="D5256" s="3" t="s">
        <v>33</v>
      </c>
      <c r="E5256" s="3" t="n">
        <v>99.6</v>
      </c>
      <c r="F5256" s="3" t="n">
        <v>7808199</v>
      </c>
      <c r="G5256" s="3" t="n">
        <v>2</v>
      </c>
      <c r="H5256" s="3" t="n">
        <v>717436.03</v>
      </c>
    </row>
    <row r="5257" customFormat="false" ht="15" hidden="false" customHeight="false" outlineLevel="0" collapsed="false">
      <c r="A5257" s="3" t="s">
        <v>311</v>
      </c>
      <c r="B5257" s="3" t="s">
        <v>31</v>
      </c>
      <c r="C5257" s="3" t="s">
        <v>34</v>
      </c>
      <c r="D5257" s="3" t="s">
        <v>33</v>
      </c>
      <c r="E5257" s="3" t="n">
        <v>96.38</v>
      </c>
      <c r="F5257" s="3" t="n">
        <v>4097534</v>
      </c>
      <c r="G5257" s="3" t="n">
        <v>2</v>
      </c>
      <c r="H5257" s="3" t="n">
        <v>488865.88</v>
      </c>
    </row>
    <row r="5258" customFormat="false" ht="15" hidden="false" customHeight="false" outlineLevel="0" collapsed="false">
      <c r="A5258" s="3" t="s">
        <v>312</v>
      </c>
      <c r="B5258" s="3" t="s">
        <v>31</v>
      </c>
      <c r="C5258" s="3" t="s">
        <v>34</v>
      </c>
      <c r="D5258" s="3" t="s">
        <v>33</v>
      </c>
      <c r="E5258" s="3" t="n">
        <v>98.32</v>
      </c>
      <c r="F5258" s="3" t="n">
        <v>5281562</v>
      </c>
      <c r="G5258" s="3" t="n">
        <v>2</v>
      </c>
      <c r="H5258" s="3" t="n">
        <v>340278.9</v>
      </c>
    </row>
    <row r="5259" customFormat="false" ht="15" hidden="false" customHeight="false" outlineLevel="0" collapsed="false">
      <c r="A5259" s="3" t="s">
        <v>313</v>
      </c>
      <c r="B5259" s="3" t="s">
        <v>31</v>
      </c>
      <c r="C5259" s="3" t="s">
        <v>34</v>
      </c>
      <c r="D5259" s="3" t="s">
        <v>33</v>
      </c>
      <c r="E5259" s="3" t="n">
        <v>97.18</v>
      </c>
      <c r="F5259" s="3" t="n">
        <v>7632165</v>
      </c>
      <c r="G5259" s="3" t="n">
        <v>2</v>
      </c>
      <c r="H5259" s="3" t="n">
        <v>480279.01</v>
      </c>
    </row>
    <row r="5260" customFormat="false" ht="15" hidden="false" customHeight="false" outlineLevel="0" collapsed="false">
      <c r="A5260" s="3" t="s">
        <v>314</v>
      </c>
      <c r="B5260" s="3" t="s">
        <v>31</v>
      </c>
      <c r="C5260" s="3" t="s">
        <v>34</v>
      </c>
      <c r="D5260" s="3" t="s">
        <v>33</v>
      </c>
      <c r="E5260" s="3" t="n">
        <v>97.55</v>
      </c>
      <c r="F5260" s="3" t="n">
        <v>4104018</v>
      </c>
      <c r="G5260" s="3" t="n">
        <v>1</v>
      </c>
      <c r="H5260" s="3" t="n">
        <v>242339.04</v>
      </c>
    </row>
    <row r="5261" customFormat="false" ht="15" hidden="false" customHeight="false" outlineLevel="0" collapsed="false">
      <c r="A5261" s="3" t="s">
        <v>315</v>
      </c>
      <c r="B5261" s="3" t="s">
        <v>31</v>
      </c>
      <c r="C5261" s="3" t="s">
        <v>34</v>
      </c>
      <c r="D5261" s="3" t="s">
        <v>33</v>
      </c>
      <c r="E5261" s="3" t="n">
        <v>97.96</v>
      </c>
      <c r="F5261" s="3" t="n">
        <v>7733435</v>
      </c>
      <c r="G5261" s="3" t="n">
        <v>1</v>
      </c>
      <c r="H5261" s="3" t="n">
        <v>100691.64</v>
      </c>
    </row>
    <row r="5262" customFormat="false" ht="15" hidden="false" customHeight="false" outlineLevel="0" collapsed="false">
      <c r="A5262" s="3" t="s">
        <v>316</v>
      </c>
      <c r="B5262" s="3" t="s">
        <v>31</v>
      </c>
      <c r="C5262" s="3" t="s">
        <v>34</v>
      </c>
      <c r="D5262" s="3" t="s">
        <v>33</v>
      </c>
      <c r="E5262" s="3" t="n">
        <v>97.64</v>
      </c>
      <c r="F5262" s="3" t="n">
        <v>5463748</v>
      </c>
      <c r="G5262" s="3" t="n">
        <v>1</v>
      </c>
      <c r="H5262" s="3" t="n">
        <v>269115</v>
      </c>
    </row>
    <row r="5263" customFormat="false" ht="15" hidden="false" customHeight="false" outlineLevel="0" collapsed="false">
      <c r="A5263" s="3" t="s">
        <v>317</v>
      </c>
      <c r="B5263" s="3" t="s">
        <v>31</v>
      </c>
      <c r="C5263" s="3" t="s">
        <v>34</v>
      </c>
      <c r="D5263" s="3" t="s">
        <v>33</v>
      </c>
      <c r="E5263" s="3" t="n">
        <v>96.34</v>
      </c>
      <c r="F5263" s="3" t="n">
        <v>4395459</v>
      </c>
      <c r="G5263" s="3" t="n">
        <v>0</v>
      </c>
      <c r="H5263" s="3" t="n">
        <v>0</v>
      </c>
    </row>
    <row r="5264" customFormat="false" ht="15" hidden="false" customHeight="false" outlineLevel="0" collapsed="false">
      <c r="A5264" s="3" t="s">
        <v>318</v>
      </c>
      <c r="B5264" s="3" t="s">
        <v>31</v>
      </c>
      <c r="C5264" s="3" t="s">
        <v>34</v>
      </c>
      <c r="D5264" s="3" t="s">
        <v>33</v>
      </c>
      <c r="E5264" s="3" t="n">
        <v>95.99</v>
      </c>
      <c r="F5264" s="3" t="n">
        <v>6510790</v>
      </c>
      <c r="G5264" s="3" t="n">
        <v>2</v>
      </c>
      <c r="H5264" s="3" t="n">
        <v>172592.48</v>
      </c>
    </row>
    <row r="5265" customFormat="false" ht="15" hidden="false" customHeight="false" outlineLevel="0" collapsed="false">
      <c r="A5265" s="3" t="s">
        <v>319</v>
      </c>
      <c r="B5265" s="3" t="s">
        <v>31</v>
      </c>
      <c r="C5265" s="3" t="s">
        <v>34</v>
      </c>
      <c r="D5265" s="3" t="s">
        <v>33</v>
      </c>
      <c r="E5265" s="3" t="n">
        <v>96.48</v>
      </c>
      <c r="F5265" s="3" t="n">
        <v>4054170</v>
      </c>
      <c r="G5265" s="3" t="n">
        <v>1</v>
      </c>
      <c r="H5265" s="3" t="n">
        <v>174071.24</v>
      </c>
    </row>
    <row r="5266" customFormat="false" ht="15" hidden="false" customHeight="false" outlineLevel="0" collapsed="false">
      <c r="A5266" s="3" t="s">
        <v>320</v>
      </c>
      <c r="B5266" s="3" t="s">
        <v>31</v>
      </c>
      <c r="C5266" s="3" t="s">
        <v>34</v>
      </c>
      <c r="D5266" s="3" t="s">
        <v>33</v>
      </c>
      <c r="E5266" s="3" t="n">
        <v>95.06</v>
      </c>
      <c r="F5266" s="3" t="n">
        <v>3703327</v>
      </c>
      <c r="G5266" s="3" t="n">
        <v>0</v>
      </c>
      <c r="H5266" s="3" t="n">
        <v>0</v>
      </c>
    </row>
    <row r="5267" customFormat="false" ht="15" hidden="false" customHeight="false" outlineLevel="0" collapsed="false">
      <c r="A5267" s="3" t="s">
        <v>321</v>
      </c>
      <c r="B5267" s="3" t="s">
        <v>31</v>
      </c>
      <c r="C5267" s="3" t="s">
        <v>34</v>
      </c>
      <c r="D5267" s="3" t="s">
        <v>33</v>
      </c>
      <c r="E5267" s="3" t="n">
        <v>95.23</v>
      </c>
      <c r="F5267" s="3" t="n">
        <v>645396</v>
      </c>
      <c r="G5267" s="3" t="n">
        <v>1</v>
      </c>
      <c r="H5267" s="3" t="n">
        <v>265326.95</v>
      </c>
    </row>
    <row r="5268" customFormat="false" ht="15" hidden="false" customHeight="false" outlineLevel="0" collapsed="false">
      <c r="A5268" s="3" t="s">
        <v>322</v>
      </c>
      <c r="B5268" s="3" t="s">
        <v>31</v>
      </c>
      <c r="C5268" s="3" t="s">
        <v>34</v>
      </c>
      <c r="D5268" s="3" t="s">
        <v>33</v>
      </c>
      <c r="E5268" s="3" t="n">
        <v>97.13</v>
      </c>
      <c r="F5268" s="3" t="n">
        <v>2841645</v>
      </c>
      <c r="G5268" s="3" t="n">
        <v>2</v>
      </c>
      <c r="H5268" s="3" t="n">
        <v>251081.69</v>
      </c>
    </row>
    <row r="5269" customFormat="false" ht="15" hidden="false" customHeight="false" outlineLevel="0" collapsed="false">
      <c r="A5269" s="3" t="s">
        <v>323</v>
      </c>
      <c r="B5269" s="3" t="s">
        <v>31</v>
      </c>
      <c r="C5269" s="3" t="s">
        <v>34</v>
      </c>
      <c r="D5269" s="3" t="s">
        <v>33</v>
      </c>
      <c r="E5269" s="3" t="n">
        <v>96.85</v>
      </c>
      <c r="F5269" s="3" t="n">
        <v>5420626</v>
      </c>
      <c r="G5269" s="3" t="n">
        <v>2</v>
      </c>
      <c r="H5269" s="3" t="n">
        <v>595633.66</v>
      </c>
    </row>
    <row r="5270" customFormat="false" ht="15" hidden="false" customHeight="false" outlineLevel="0" collapsed="false">
      <c r="A5270" s="3" t="s">
        <v>324</v>
      </c>
      <c r="B5270" s="3" t="s">
        <v>31</v>
      </c>
      <c r="C5270" s="3" t="s">
        <v>34</v>
      </c>
      <c r="D5270" s="3" t="s">
        <v>33</v>
      </c>
      <c r="E5270" s="3" t="n">
        <v>96.22</v>
      </c>
      <c r="F5270" s="3" t="n">
        <v>2731680</v>
      </c>
      <c r="G5270" s="3" t="n">
        <v>2</v>
      </c>
      <c r="H5270" s="3" t="n">
        <v>888513.96</v>
      </c>
    </row>
    <row r="5271" customFormat="false" ht="15" hidden="false" customHeight="false" outlineLevel="0" collapsed="false">
      <c r="A5271" s="3" t="s">
        <v>325</v>
      </c>
      <c r="B5271" s="3" t="s">
        <v>31</v>
      </c>
      <c r="C5271" s="3" t="s">
        <v>34</v>
      </c>
      <c r="D5271" s="3" t="s">
        <v>33</v>
      </c>
      <c r="E5271" s="3" t="n">
        <v>96.61</v>
      </c>
      <c r="F5271" s="3" t="n">
        <v>6986662</v>
      </c>
      <c r="G5271" s="3" t="n">
        <v>1</v>
      </c>
      <c r="H5271" s="3" t="n">
        <v>96443.46</v>
      </c>
    </row>
    <row r="5272" customFormat="false" ht="15" hidden="false" customHeight="false" outlineLevel="0" collapsed="false">
      <c r="A5272" s="3" t="s">
        <v>326</v>
      </c>
      <c r="B5272" s="3" t="s">
        <v>31</v>
      </c>
      <c r="C5272" s="3" t="s">
        <v>34</v>
      </c>
      <c r="D5272" s="3" t="s">
        <v>33</v>
      </c>
      <c r="E5272" s="3" t="n">
        <v>96.45</v>
      </c>
      <c r="F5272" s="3" t="n">
        <v>3612893</v>
      </c>
      <c r="G5272" s="3" t="n">
        <v>0</v>
      </c>
      <c r="H5272" s="3" t="n">
        <v>0</v>
      </c>
    </row>
    <row r="5273" customFormat="false" ht="15" hidden="false" customHeight="false" outlineLevel="0" collapsed="false">
      <c r="A5273" s="3" t="s">
        <v>327</v>
      </c>
      <c r="B5273" s="3" t="s">
        <v>31</v>
      </c>
      <c r="C5273" s="3" t="s">
        <v>34</v>
      </c>
      <c r="D5273" s="3" t="s">
        <v>33</v>
      </c>
      <c r="E5273" s="3" t="n">
        <v>97.15</v>
      </c>
      <c r="F5273" s="3" t="n">
        <v>3543153</v>
      </c>
      <c r="G5273" s="3" t="n">
        <v>2</v>
      </c>
      <c r="H5273" s="3" t="n">
        <v>562020.8</v>
      </c>
    </row>
    <row r="5274" customFormat="false" ht="15" hidden="false" customHeight="false" outlineLevel="0" collapsed="false">
      <c r="A5274" s="3" t="s">
        <v>328</v>
      </c>
      <c r="B5274" s="3" t="s">
        <v>31</v>
      </c>
      <c r="C5274" s="3" t="s">
        <v>34</v>
      </c>
      <c r="D5274" s="3" t="s">
        <v>33</v>
      </c>
      <c r="E5274" s="3" t="n">
        <v>96.4</v>
      </c>
      <c r="F5274" s="3" t="n">
        <v>6689274</v>
      </c>
      <c r="G5274" s="3" t="n">
        <v>2</v>
      </c>
      <c r="H5274" s="3" t="n">
        <v>601793.95</v>
      </c>
    </row>
    <row r="5275" customFormat="false" ht="15" hidden="false" customHeight="false" outlineLevel="0" collapsed="false">
      <c r="A5275" s="3" t="s">
        <v>329</v>
      </c>
      <c r="B5275" s="3" t="s">
        <v>31</v>
      </c>
      <c r="C5275" s="3" t="s">
        <v>34</v>
      </c>
      <c r="D5275" s="3" t="s">
        <v>33</v>
      </c>
      <c r="E5275" s="3" t="n">
        <v>96.62</v>
      </c>
      <c r="F5275" s="3" t="n">
        <v>2692659</v>
      </c>
      <c r="G5275" s="3" t="n">
        <v>0</v>
      </c>
      <c r="H5275" s="3" t="n">
        <v>0</v>
      </c>
    </row>
    <row r="5276" customFormat="false" ht="15" hidden="false" customHeight="false" outlineLevel="0" collapsed="false">
      <c r="A5276" s="3" t="s">
        <v>330</v>
      </c>
      <c r="B5276" s="3" t="s">
        <v>31</v>
      </c>
      <c r="C5276" s="3" t="s">
        <v>34</v>
      </c>
      <c r="D5276" s="3" t="s">
        <v>33</v>
      </c>
      <c r="E5276" s="3" t="n">
        <v>98.44</v>
      </c>
      <c r="F5276" s="3" t="n">
        <v>600476</v>
      </c>
      <c r="G5276" s="3" t="n">
        <v>3</v>
      </c>
      <c r="H5276" s="3" t="n">
        <v>711359.95</v>
      </c>
    </row>
    <row r="5277" customFormat="false" ht="15" hidden="false" customHeight="false" outlineLevel="0" collapsed="false">
      <c r="A5277" s="3" t="s">
        <v>331</v>
      </c>
      <c r="B5277" s="3" t="s">
        <v>31</v>
      </c>
      <c r="C5277" s="3" t="s">
        <v>34</v>
      </c>
      <c r="D5277" s="3" t="s">
        <v>33</v>
      </c>
      <c r="E5277" s="3" t="n">
        <v>99.8</v>
      </c>
      <c r="F5277" s="3" t="n">
        <v>2121255</v>
      </c>
      <c r="G5277" s="3" t="n">
        <v>1</v>
      </c>
      <c r="H5277" s="3" t="n">
        <v>21745.5</v>
      </c>
    </row>
    <row r="5278" customFormat="false" ht="15" hidden="false" customHeight="false" outlineLevel="0" collapsed="false">
      <c r="A5278" s="3" t="s">
        <v>332</v>
      </c>
      <c r="B5278" s="3" t="s">
        <v>31</v>
      </c>
      <c r="C5278" s="3" t="s">
        <v>34</v>
      </c>
      <c r="D5278" s="3" t="s">
        <v>33</v>
      </c>
      <c r="E5278" s="3" t="n">
        <v>99.49</v>
      </c>
      <c r="F5278" s="3" t="n">
        <v>6467157</v>
      </c>
      <c r="G5278" s="3" t="n">
        <v>1</v>
      </c>
      <c r="H5278" s="3" t="n">
        <v>429100.37</v>
      </c>
    </row>
    <row r="5279" customFormat="false" ht="15" hidden="false" customHeight="false" outlineLevel="0" collapsed="false">
      <c r="A5279" s="3" t="s">
        <v>333</v>
      </c>
      <c r="B5279" s="3" t="s">
        <v>31</v>
      </c>
      <c r="C5279" s="3" t="s">
        <v>34</v>
      </c>
      <c r="D5279" s="3" t="s">
        <v>33</v>
      </c>
      <c r="E5279" s="3" t="n">
        <v>100.18</v>
      </c>
      <c r="F5279" s="3" t="n">
        <v>4140699</v>
      </c>
      <c r="G5279" s="3" t="n">
        <v>4</v>
      </c>
      <c r="H5279" s="3" t="n">
        <v>832623.5</v>
      </c>
    </row>
    <row r="5280" customFormat="false" ht="15" hidden="false" customHeight="false" outlineLevel="0" collapsed="false">
      <c r="A5280" s="3" t="s">
        <v>334</v>
      </c>
      <c r="B5280" s="3" t="s">
        <v>31</v>
      </c>
      <c r="C5280" s="3" t="s">
        <v>34</v>
      </c>
      <c r="D5280" s="3" t="s">
        <v>33</v>
      </c>
      <c r="E5280" s="3" t="n">
        <v>99.35</v>
      </c>
      <c r="F5280" s="3" t="n">
        <v>5777711</v>
      </c>
      <c r="G5280" s="3" t="n">
        <v>1</v>
      </c>
      <c r="H5280" s="3" t="n">
        <v>229952.04</v>
      </c>
    </row>
    <row r="5281" customFormat="false" ht="15" hidden="false" customHeight="false" outlineLevel="0" collapsed="false">
      <c r="A5281" s="3" t="s">
        <v>335</v>
      </c>
      <c r="B5281" s="3" t="s">
        <v>31</v>
      </c>
      <c r="C5281" s="3" t="s">
        <v>34</v>
      </c>
      <c r="D5281" s="3" t="s">
        <v>33</v>
      </c>
      <c r="E5281" s="3" t="n">
        <v>98.37</v>
      </c>
      <c r="F5281" s="3" t="n">
        <v>3742141</v>
      </c>
      <c r="G5281" s="3" t="n">
        <v>1</v>
      </c>
      <c r="H5281" s="3" t="n">
        <v>360832.8</v>
      </c>
    </row>
    <row r="5282" customFormat="false" ht="15" hidden="false" customHeight="false" outlineLevel="0" collapsed="false">
      <c r="A5282" s="3" t="s">
        <v>336</v>
      </c>
      <c r="B5282" s="3" t="s">
        <v>31</v>
      </c>
      <c r="C5282" s="3" t="s">
        <v>34</v>
      </c>
      <c r="D5282" s="3" t="s">
        <v>33</v>
      </c>
      <c r="E5282" s="3" t="n">
        <v>97.45</v>
      </c>
      <c r="F5282" s="3" t="n">
        <v>1491758</v>
      </c>
      <c r="G5282" s="3" t="n">
        <v>2</v>
      </c>
      <c r="H5282" s="3" t="n">
        <v>248966.27</v>
      </c>
    </row>
    <row r="5283" customFormat="false" ht="15" hidden="false" customHeight="false" outlineLevel="0" collapsed="false">
      <c r="A5283" s="3" t="s">
        <v>337</v>
      </c>
      <c r="B5283" s="3" t="s">
        <v>31</v>
      </c>
      <c r="C5283" s="3" t="s">
        <v>34</v>
      </c>
      <c r="D5283" s="3" t="s">
        <v>33</v>
      </c>
      <c r="E5283" s="3" t="n">
        <v>96.63</v>
      </c>
      <c r="F5283" s="3" t="n">
        <v>1660530</v>
      </c>
      <c r="G5283" s="3" t="n">
        <v>0</v>
      </c>
      <c r="H5283" s="3" t="n">
        <v>0</v>
      </c>
    </row>
    <row r="5284" customFormat="false" ht="15" hidden="false" customHeight="false" outlineLevel="0" collapsed="false">
      <c r="A5284" s="3" t="s">
        <v>338</v>
      </c>
      <c r="B5284" s="3" t="s">
        <v>31</v>
      </c>
      <c r="C5284" s="3" t="s">
        <v>34</v>
      </c>
      <c r="D5284" s="3" t="s">
        <v>33</v>
      </c>
      <c r="E5284" s="3" t="n">
        <v>95.88</v>
      </c>
      <c r="F5284" s="3" t="n">
        <v>5787739</v>
      </c>
      <c r="G5284" s="3" t="n">
        <v>2</v>
      </c>
      <c r="H5284" s="3" t="n">
        <v>556412.62</v>
      </c>
    </row>
    <row r="5285" customFormat="false" ht="15" hidden="false" customHeight="false" outlineLevel="0" collapsed="false">
      <c r="A5285" s="3" t="s">
        <v>339</v>
      </c>
      <c r="B5285" s="3" t="s">
        <v>31</v>
      </c>
      <c r="C5285" s="3" t="s">
        <v>34</v>
      </c>
      <c r="D5285" s="3" t="s">
        <v>33</v>
      </c>
      <c r="E5285" s="3" t="n">
        <v>97.1</v>
      </c>
      <c r="F5285" s="3" t="n">
        <v>1982781</v>
      </c>
      <c r="G5285" s="3" t="n">
        <v>2</v>
      </c>
      <c r="H5285" s="3" t="n">
        <v>811460.78</v>
      </c>
    </row>
    <row r="5286" customFormat="false" ht="15" hidden="false" customHeight="false" outlineLevel="0" collapsed="false">
      <c r="A5286" s="3" t="s">
        <v>340</v>
      </c>
      <c r="B5286" s="3" t="s">
        <v>31</v>
      </c>
      <c r="C5286" s="3" t="s">
        <v>34</v>
      </c>
      <c r="D5286" s="3" t="s">
        <v>33</v>
      </c>
      <c r="E5286" s="3" t="n">
        <v>96.84</v>
      </c>
      <c r="F5286" s="3" t="n">
        <v>7321183</v>
      </c>
      <c r="G5286" s="3" t="n">
        <v>2</v>
      </c>
      <c r="H5286" s="3" t="n">
        <v>405230.06</v>
      </c>
    </row>
    <row r="5287" customFormat="false" ht="15" hidden="false" customHeight="false" outlineLevel="0" collapsed="false">
      <c r="A5287" s="3" t="s">
        <v>341</v>
      </c>
      <c r="B5287" s="3" t="s">
        <v>31</v>
      </c>
      <c r="C5287" s="3" t="s">
        <v>34</v>
      </c>
      <c r="D5287" s="3" t="s">
        <v>33</v>
      </c>
      <c r="E5287" s="3" t="n">
        <v>95.15</v>
      </c>
      <c r="F5287" s="3" t="n">
        <v>1436697</v>
      </c>
      <c r="G5287" s="3" t="n">
        <v>1</v>
      </c>
      <c r="H5287" s="3" t="n">
        <v>259348.76</v>
      </c>
    </row>
    <row r="5288" customFormat="false" ht="15" hidden="false" customHeight="false" outlineLevel="0" collapsed="false">
      <c r="A5288" s="3" t="s">
        <v>342</v>
      </c>
      <c r="B5288" s="3" t="s">
        <v>31</v>
      </c>
      <c r="C5288" s="3" t="s">
        <v>34</v>
      </c>
      <c r="D5288" s="3" t="s">
        <v>33</v>
      </c>
      <c r="E5288" s="3" t="n">
        <v>97.59</v>
      </c>
      <c r="F5288" s="3" t="n">
        <v>3827238</v>
      </c>
      <c r="G5288" s="3" t="n">
        <v>4</v>
      </c>
      <c r="H5288" s="3" t="n">
        <v>583561.96</v>
      </c>
    </row>
    <row r="5289" customFormat="false" ht="15" hidden="false" customHeight="false" outlineLevel="0" collapsed="false">
      <c r="A5289" s="3" t="s">
        <v>343</v>
      </c>
      <c r="B5289" s="3" t="s">
        <v>31</v>
      </c>
      <c r="C5289" s="3" t="s">
        <v>34</v>
      </c>
      <c r="D5289" s="3" t="s">
        <v>33</v>
      </c>
      <c r="E5289" s="3" t="n">
        <v>97.43</v>
      </c>
      <c r="F5289" s="3" t="n">
        <v>7522401</v>
      </c>
      <c r="G5289" s="3" t="n">
        <v>0</v>
      </c>
      <c r="H5289" s="3" t="n">
        <v>0</v>
      </c>
    </row>
    <row r="5290" customFormat="false" ht="15" hidden="false" customHeight="false" outlineLevel="0" collapsed="false">
      <c r="A5290" s="3" t="s">
        <v>344</v>
      </c>
      <c r="B5290" s="3" t="s">
        <v>31</v>
      </c>
      <c r="C5290" s="3" t="s">
        <v>34</v>
      </c>
      <c r="D5290" s="3" t="s">
        <v>33</v>
      </c>
      <c r="E5290" s="3" t="n">
        <v>98.1</v>
      </c>
      <c r="F5290" s="3" t="n">
        <v>7723791</v>
      </c>
      <c r="G5290" s="3" t="n">
        <v>3</v>
      </c>
      <c r="H5290" s="3" t="n">
        <v>532561.66</v>
      </c>
    </row>
    <row r="5291" customFormat="false" ht="15" hidden="false" customHeight="false" outlineLevel="0" collapsed="false">
      <c r="A5291" s="3" t="s">
        <v>345</v>
      </c>
      <c r="B5291" s="3" t="s">
        <v>31</v>
      </c>
      <c r="C5291" s="3" t="s">
        <v>34</v>
      </c>
      <c r="D5291" s="3" t="s">
        <v>33</v>
      </c>
      <c r="E5291" s="3" t="n">
        <v>98.93</v>
      </c>
      <c r="F5291" s="3" t="n">
        <v>1688384</v>
      </c>
      <c r="G5291" s="3" t="n">
        <v>4</v>
      </c>
      <c r="H5291" s="3" t="n">
        <v>1018846</v>
      </c>
    </row>
    <row r="5292" customFormat="false" ht="15" hidden="false" customHeight="false" outlineLevel="0" collapsed="false">
      <c r="A5292" s="3" t="s">
        <v>346</v>
      </c>
      <c r="B5292" s="3" t="s">
        <v>31</v>
      </c>
      <c r="C5292" s="3" t="s">
        <v>34</v>
      </c>
      <c r="D5292" s="3" t="s">
        <v>33</v>
      </c>
      <c r="E5292" s="3" t="n">
        <v>98.4</v>
      </c>
      <c r="F5292" s="3" t="n">
        <v>4590602</v>
      </c>
      <c r="G5292" s="3" t="n">
        <v>4</v>
      </c>
      <c r="H5292" s="3" t="n">
        <v>959029.4</v>
      </c>
    </row>
    <row r="5293" customFormat="false" ht="15" hidden="false" customHeight="false" outlineLevel="0" collapsed="false">
      <c r="A5293" s="3" t="s">
        <v>347</v>
      </c>
      <c r="B5293" s="3" t="s">
        <v>31</v>
      </c>
      <c r="C5293" s="3" t="s">
        <v>34</v>
      </c>
      <c r="D5293" s="3" t="s">
        <v>33</v>
      </c>
      <c r="E5293" s="3" t="n">
        <v>98.13</v>
      </c>
      <c r="F5293" s="3" t="n">
        <v>7362003</v>
      </c>
      <c r="G5293" s="3" t="n">
        <v>4</v>
      </c>
      <c r="H5293" s="3" t="n">
        <v>1098316.5</v>
      </c>
    </row>
    <row r="5294" customFormat="false" ht="15" hidden="false" customHeight="false" outlineLevel="0" collapsed="false">
      <c r="A5294" s="3" t="s">
        <v>348</v>
      </c>
      <c r="B5294" s="3" t="s">
        <v>31</v>
      </c>
      <c r="C5294" s="3" t="s">
        <v>34</v>
      </c>
      <c r="D5294" s="3" t="s">
        <v>33</v>
      </c>
      <c r="E5294" s="3" t="n">
        <v>97.42</v>
      </c>
      <c r="F5294" s="3" t="n">
        <v>3756824</v>
      </c>
      <c r="G5294" s="3" t="n">
        <v>1</v>
      </c>
      <c r="H5294" s="3" t="n">
        <v>357679.68</v>
      </c>
    </row>
    <row r="5295" customFormat="false" ht="15" hidden="false" customHeight="false" outlineLevel="0" collapsed="false">
      <c r="A5295" s="3" t="s">
        <v>349</v>
      </c>
      <c r="B5295" s="3" t="s">
        <v>31</v>
      </c>
      <c r="C5295" s="3" t="s">
        <v>34</v>
      </c>
      <c r="D5295" s="3" t="s">
        <v>33</v>
      </c>
      <c r="E5295" s="3" t="n">
        <v>97.73</v>
      </c>
      <c r="F5295" s="3" t="n">
        <v>2792874</v>
      </c>
      <c r="G5295" s="3" t="n">
        <v>1</v>
      </c>
      <c r="H5295" s="3" t="n">
        <v>122127.22</v>
      </c>
    </row>
    <row r="5296" customFormat="false" ht="15" hidden="false" customHeight="false" outlineLevel="0" collapsed="false">
      <c r="A5296" s="3" t="s">
        <v>350</v>
      </c>
      <c r="B5296" s="3" t="s">
        <v>31</v>
      </c>
      <c r="C5296" s="3" t="s">
        <v>34</v>
      </c>
      <c r="D5296" s="3" t="s">
        <v>33</v>
      </c>
      <c r="E5296" s="3" t="n">
        <v>96.41</v>
      </c>
      <c r="F5296" s="3" t="n">
        <v>7225517</v>
      </c>
      <c r="G5296" s="3" t="n">
        <v>3</v>
      </c>
      <c r="H5296" s="3" t="n">
        <v>611165.99</v>
      </c>
    </row>
    <row r="5297" customFormat="false" ht="15" hidden="false" customHeight="false" outlineLevel="0" collapsed="false">
      <c r="A5297" s="3" t="s">
        <v>351</v>
      </c>
      <c r="B5297" s="3" t="s">
        <v>31</v>
      </c>
      <c r="C5297" s="3" t="s">
        <v>34</v>
      </c>
      <c r="D5297" s="3" t="s">
        <v>33</v>
      </c>
      <c r="E5297" s="3" t="n">
        <v>95.7</v>
      </c>
      <c r="F5297" s="3" t="n">
        <v>3031688</v>
      </c>
      <c r="G5297" s="3" t="n">
        <v>2</v>
      </c>
      <c r="H5297" s="3" t="n">
        <v>350875.79</v>
      </c>
    </row>
    <row r="5298" customFormat="false" ht="15" hidden="false" customHeight="false" outlineLevel="0" collapsed="false">
      <c r="A5298" s="3" t="s">
        <v>352</v>
      </c>
      <c r="B5298" s="3" t="s">
        <v>31</v>
      </c>
      <c r="C5298" s="3" t="s">
        <v>34</v>
      </c>
      <c r="D5298" s="3" t="s">
        <v>33</v>
      </c>
      <c r="E5298" s="3" t="n">
        <v>95.6</v>
      </c>
      <c r="F5298" s="3" t="n">
        <v>7207453</v>
      </c>
      <c r="G5298" s="3" t="n">
        <v>1</v>
      </c>
      <c r="H5298" s="3" t="n">
        <v>455773.72</v>
      </c>
    </row>
    <row r="5299" customFormat="false" ht="15" hidden="false" customHeight="false" outlineLevel="0" collapsed="false">
      <c r="A5299" s="3" t="s">
        <v>353</v>
      </c>
      <c r="B5299" s="3" t="s">
        <v>31</v>
      </c>
      <c r="C5299" s="3" t="s">
        <v>34</v>
      </c>
      <c r="D5299" s="3" t="s">
        <v>33</v>
      </c>
      <c r="E5299" s="3" t="n">
        <v>96.69</v>
      </c>
      <c r="F5299" s="3" t="n">
        <v>6221744</v>
      </c>
      <c r="G5299" s="3" t="n">
        <v>3</v>
      </c>
      <c r="H5299" s="3" t="n">
        <v>1012569.65</v>
      </c>
    </row>
    <row r="5300" customFormat="false" ht="15" hidden="false" customHeight="false" outlineLevel="0" collapsed="false">
      <c r="A5300" s="3" t="s">
        <v>354</v>
      </c>
      <c r="B5300" s="3" t="s">
        <v>31</v>
      </c>
      <c r="C5300" s="3" t="s">
        <v>34</v>
      </c>
      <c r="D5300" s="3" t="s">
        <v>33</v>
      </c>
      <c r="E5300" s="3" t="n">
        <v>95.43</v>
      </c>
      <c r="F5300" s="3" t="n">
        <v>5305305</v>
      </c>
      <c r="G5300" s="3" t="n">
        <v>3</v>
      </c>
      <c r="H5300" s="3" t="n">
        <v>754278.64</v>
      </c>
    </row>
    <row r="5301" customFormat="false" ht="15" hidden="false" customHeight="false" outlineLevel="0" collapsed="false">
      <c r="A5301" s="3" t="s">
        <v>355</v>
      </c>
      <c r="B5301" s="3" t="s">
        <v>31</v>
      </c>
      <c r="C5301" s="3" t="s">
        <v>34</v>
      </c>
      <c r="D5301" s="3" t="s">
        <v>33</v>
      </c>
      <c r="E5301" s="3" t="n">
        <v>96.32</v>
      </c>
      <c r="F5301" s="3" t="n">
        <v>5907462</v>
      </c>
      <c r="G5301" s="3" t="n">
        <v>3</v>
      </c>
      <c r="H5301" s="3" t="n">
        <v>1014587.9</v>
      </c>
    </row>
    <row r="5302" customFormat="false" ht="15" hidden="false" customHeight="false" outlineLevel="0" collapsed="false">
      <c r="A5302" s="3" t="s">
        <v>356</v>
      </c>
      <c r="B5302" s="3" t="s">
        <v>31</v>
      </c>
      <c r="C5302" s="3" t="s">
        <v>34</v>
      </c>
      <c r="D5302" s="3" t="s">
        <v>33</v>
      </c>
      <c r="E5302" s="3" t="n">
        <v>97.22</v>
      </c>
      <c r="F5302" s="3" t="n">
        <v>5742512</v>
      </c>
      <c r="G5302" s="3" t="n">
        <v>4</v>
      </c>
      <c r="H5302" s="3" t="n">
        <v>510470.82</v>
      </c>
    </row>
    <row r="5303" customFormat="false" ht="15" hidden="false" customHeight="false" outlineLevel="0" collapsed="false">
      <c r="A5303" s="3" t="s">
        <v>357</v>
      </c>
      <c r="B5303" s="3" t="s">
        <v>31</v>
      </c>
      <c r="C5303" s="3" t="s">
        <v>34</v>
      </c>
      <c r="D5303" s="3" t="s">
        <v>33</v>
      </c>
      <c r="E5303" s="3" t="n">
        <v>95.88</v>
      </c>
      <c r="F5303" s="3" t="n">
        <v>5708921</v>
      </c>
      <c r="G5303" s="3" t="n">
        <v>1</v>
      </c>
      <c r="H5303" s="3" t="n">
        <v>22814.68</v>
      </c>
    </row>
    <row r="5304" customFormat="false" ht="15" hidden="false" customHeight="false" outlineLevel="0" collapsed="false">
      <c r="A5304" s="3" t="s">
        <v>358</v>
      </c>
      <c r="B5304" s="3" t="s">
        <v>31</v>
      </c>
      <c r="C5304" s="3" t="s">
        <v>34</v>
      </c>
      <c r="D5304" s="3" t="s">
        <v>33</v>
      </c>
      <c r="E5304" s="3" t="n">
        <v>96.01</v>
      </c>
      <c r="F5304" s="3" t="n">
        <v>2462742</v>
      </c>
      <c r="G5304" s="3" t="n">
        <v>0</v>
      </c>
      <c r="H5304" s="3" t="n">
        <v>0</v>
      </c>
    </row>
    <row r="5305" customFormat="false" ht="15" hidden="false" customHeight="false" outlineLevel="0" collapsed="false">
      <c r="A5305" s="3" t="s">
        <v>359</v>
      </c>
      <c r="B5305" s="3" t="s">
        <v>31</v>
      </c>
      <c r="C5305" s="3" t="s">
        <v>34</v>
      </c>
      <c r="D5305" s="3" t="s">
        <v>33</v>
      </c>
      <c r="E5305" s="3" t="n">
        <v>96.16</v>
      </c>
      <c r="F5305" s="3" t="n">
        <v>6203559</v>
      </c>
      <c r="G5305" s="3" t="n">
        <v>3</v>
      </c>
      <c r="H5305" s="3" t="n">
        <v>564139.3</v>
      </c>
    </row>
    <row r="5306" customFormat="false" ht="15" hidden="false" customHeight="false" outlineLevel="0" collapsed="false">
      <c r="A5306" s="3" t="s">
        <v>360</v>
      </c>
      <c r="B5306" s="3" t="s">
        <v>31</v>
      </c>
      <c r="C5306" s="3" t="s">
        <v>34</v>
      </c>
      <c r="D5306" s="3" t="s">
        <v>33</v>
      </c>
      <c r="E5306" s="3" t="n">
        <v>96.39</v>
      </c>
      <c r="F5306" s="3" t="n">
        <v>7809068</v>
      </c>
      <c r="G5306" s="3" t="n">
        <v>3</v>
      </c>
      <c r="H5306" s="3" t="n">
        <v>705915.58</v>
      </c>
    </row>
    <row r="5307" customFormat="false" ht="15" hidden="false" customHeight="false" outlineLevel="0" collapsed="false">
      <c r="A5307" s="3" t="s">
        <v>361</v>
      </c>
      <c r="B5307" s="3" t="s">
        <v>31</v>
      </c>
      <c r="C5307" s="3" t="s">
        <v>34</v>
      </c>
      <c r="D5307" s="3" t="s">
        <v>33</v>
      </c>
      <c r="E5307" s="3" t="n">
        <v>97.85</v>
      </c>
      <c r="F5307" s="3" t="n">
        <v>1352366</v>
      </c>
      <c r="G5307" s="3" t="n">
        <v>0</v>
      </c>
      <c r="H5307" s="3" t="n">
        <v>0</v>
      </c>
    </row>
    <row r="5308" customFormat="false" ht="15" hidden="false" customHeight="false" outlineLevel="0" collapsed="false">
      <c r="A5308" s="3" t="s">
        <v>362</v>
      </c>
      <c r="B5308" s="3" t="s">
        <v>31</v>
      </c>
      <c r="C5308" s="3" t="s">
        <v>34</v>
      </c>
      <c r="D5308" s="3" t="s">
        <v>33</v>
      </c>
      <c r="E5308" s="3" t="n">
        <v>96.91</v>
      </c>
      <c r="F5308" s="3" t="n">
        <v>7335820</v>
      </c>
      <c r="G5308" s="3" t="n">
        <v>2</v>
      </c>
      <c r="H5308" s="3" t="n">
        <v>249825.02</v>
      </c>
    </row>
    <row r="5309" customFormat="false" ht="15" hidden="false" customHeight="false" outlineLevel="0" collapsed="false">
      <c r="A5309" s="3" t="s">
        <v>363</v>
      </c>
      <c r="B5309" s="3" t="s">
        <v>31</v>
      </c>
      <c r="C5309" s="3" t="s">
        <v>34</v>
      </c>
      <c r="D5309" s="3" t="s">
        <v>33</v>
      </c>
      <c r="E5309" s="3" t="n">
        <v>96.73</v>
      </c>
      <c r="F5309" s="3" t="n">
        <v>7091015</v>
      </c>
      <c r="G5309" s="3" t="n">
        <v>0</v>
      </c>
      <c r="H5309" s="3" t="n">
        <v>0</v>
      </c>
    </row>
    <row r="5310" customFormat="false" ht="15" hidden="false" customHeight="false" outlineLevel="0" collapsed="false">
      <c r="A5310" s="3" t="s">
        <v>364</v>
      </c>
      <c r="B5310" s="3" t="s">
        <v>31</v>
      </c>
      <c r="C5310" s="3" t="s">
        <v>34</v>
      </c>
      <c r="D5310" s="3" t="s">
        <v>33</v>
      </c>
      <c r="E5310" s="3" t="n">
        <v>99.65</v>
      </c>
      <c r="F5310" s="3" t="n">
        <v>5077823</v>
      </c>
      <c r="G5310" s="3" t="n">
        <v>3</v>
      </c>
      <c r="H5310" s="3" t="n">
        <v>583272.52</v>
      </c>
    </row>
    <row r="5311" customFormat="false" ht="15" hidden="false" customHeight="false" outlineLevel="0" collapsed="false">
      <c r="A5311" s="3" t="s">
        <v>365</v>
      </c>
      <c r="B5311" s="3" t="s">
        <v>31</v>
      </c>
      <c r="C5311" s="3" t="s">
        <v>34</v>
      </c>
      <c r="D5311" s="3" t="s">
        <v>33</v>
      </c>
      <c r="E5311" s="3" t="n">
        <v>100.2</v>
      </c>
      <c r="F5311" s="3" t="n">
        <v>6508455</v>
      </c>
      <c r="G5311" s="3" t="n">
        <v>0</v>
      </c>
      <c r="H5311" s="3" t="n">
        <v>0</v>
      </c>
    </row>
    <row r="5312" customFormat="false" ht="15" hidden="false" customHeight="false" outlineLevel="0" collapsed="false">
      <c r="A5312" s="3" t="s">
        <v>366</v>
      </c>
      <c r="B5312" s="3" t="s">
        <v>31</v>
      </c>
      <c r="C5312" s="3" t="s">
        <v>34</v>
      </c>
      <c r="D5312" s="3" t="s">
        <v>33</v>
      </c>
      <c r="E5312" s="3" t="n">
        <v>103.47</v>
      </c>
      <c r="F5312" s="3" t="n">
        <v>6755480</v>
      </c>
      <c r="G5312" s="3" t="n">
        <v>1</v>
      </c>
      <c r="H5312" s="3" t="n">
        <v>369041.82</v>
      </c>
    </row>
    <row r="5313" customFormat="false" ht="15" hidden="false" customHeight="false" outlineLevel="0" collapsed="false">
      <c r="A5313" s="3" t="s">
        <v>367</v>
      </c>
      <c r="B5313" s="3" t="s">
        <v>31</v>
      </c>
      <c r="C5313" s="3" t="s">
        <v>34</v>
      </c>
      <c r="D5313" s="3" t="s">
        <v>33</v>
      </c>
      <c r="E5313" s="3" t="n">
        <v>105.2</v>
      </c>
      <c r="F5313" s="3" t="n">
        <v>5701546</v>
      </c>
      <c r="G5313" s="3" t="n">
        <v>0</v>
      </c>
      <c r="H5313" s="3" t="n">
        <v>0</v>
      </c>
    </row>
    <row r="5314" customFormat="false" ht="15" hidden="false" customHeight="false" outlineLevel="0" collapsed="false">
      <c r="A5314" s="3" t="s">
        <v>368</v>
      </c>
      <c r="B5314" s="3" t="s">
        <v>31</v>
      </c>
      <c r="C5314" s="3" t="s">
        <v>34</v>
      </c>
      <c r="D5314" s="3" t="s">
        <v>33</v>
      </c>
      <c r="E5314" s="3" t="n">
        <v>104.75</v>
      </c>
      <c r="F5314" s="3" t="n">
        <v>3146837</v>
      </c>
      <c r="G5314" s="3" t="n">
        <v>1</v>
      </c>
      <c r="H5314" s="3" t="n">
        <v>245081.65</v>
      </c>
    </row>
    <row r="5315" customFormat="false" ht="15" hidden="false" customHeight="false" outlineLevel="0" collapsed="false">
      <c r="A5315" s="3" t="s">
        <v>369</v>
      </c>
      <c r="B5315" s="3" t="s">
        <v>31</v>
      </c>
      <c r="C5315" s="3" t="s">
        <v>34</v>
      </c>
      <c r="D5315" s="3" t="s">
        <v>33</v>
      </c>
      <c r="E5315" s="3" t="n">
        <v>104.9</v>
      </c>
      <c r="F5315" s="3" t="n">
        <v>6063153</v>
      </c>
      <c r="G5315" s="3" t="n">
        <v>5</v>
      </c>
      <c r="H5315" s="3" t="n">
        <v>1058479</v>
      </c>
    </row>
    <row r="5316" customFormat="false" ht="15" hidden="false" customHeight="false" outlineLevel="0" collapsed="false">
      <c r="A5316" s="3" t="s">
        <v>370</v>
      </c>
      <c r="B5316" s="3" t="s">
        <v>31</v>
      </c>
      <c r="C5316" s="3" t="s">
        <v>34</v>
      </c>
      <c r="D5316" s="3" t="s">
        <v>33</v>
      </c>
      <c r="E5316" s="3" t="n">
        <v>104.69</v>
      </c>
      <c r="F5316" s="3" t="n">
        <v>579483</v>
      </c>
      <c r="G5316" s="3" t="n">
        <v>2</v>
      </c>
      <c r="H5316" s="3" t="n">
        <v>187196.27</v>
      </c>
    </row>
    <row r="5317" customFormat="false" ht="15" hidden="false" customHeight="false" outlineLevel="0" collapsed="false">
      <c r="A5317" s="3" t="s">
        <v>371</v>
      </c>
      <c r="B5317" s="3" t="s">
        <v>31</v>
      </c>
      <c r="C5317" s="3" t="s">
        <v>34</v>
      </c>
      <c r="D5317" s="3" t="s">
        <v>33</v>
      </c>
      <c r="E5317" s="3" t="n">
        <v>104.54</v>
      </c>
      <c r="F5317" s="3" t="n">
        <v>5271162</v>
      </c>
      <c r="G5317" s="3" t="n">
        <v>1</v>
      </c>
      <c r="H5317" s="3" t="n">
        <v>324546.48</v>
      </c>
    </row>
    <row r="5318" customFormat="false" ht="15" hidden="false" customHeight="false" outlineLevel="0" collapsed="false">
      <c r="A5318" s="3" t="s">
        <v>372</v>
      </c>
      <c r="B5318" s="3" t="s">
        <v>31</v>
      </c>
      <c r="C5318" s="3" t="s">
        <v>34</v>
      </c>
      <c r="D5318" s="3" t="s">
        <v>33</v>
      </c>
      <c r="E5318" s="3" t="n">
        <v>103.83</v>
      </c>
      <c r="F5318" s="3" t="n">
        <v>6984989</v>
      </c>
      <c r="G5318" s="3" t="n">
        <v>3</v>
      </c>
      <c r="H5318" s="3" t="n">
        <v>843806.87</v>
      </c>
    </row>
    <row r="5319" customFormat="false" ht="15" hidden="false" customHeight="false" outlineLevel="0" collapsed="false">
      <c r="A5319" s="3" t="s">
        <v>373</v>
      </c>
      <c r="B5319" s="3" t="s">
        <v>31</v>
      </c>
      <c r="C5319" s="3" t="s">
        <v>34</v>
      </c>
      <c r="D5319" s="3" t="s">
        <v>33</v>
      </c>
      <c r="E5319" s="3" t="n">
        <v>103.17</v>
      </c>
      <c r="F5319" s="3" t="n">
        <v>5792486</v>
      </c>
      <c r="G5319" s="3" t="n">
        <v>0</v>
      </c>
      <c r="H5319" s="3" t="n">
        <v>0</v>
      </c>
    </row>
    <row r="5320" customFormat="false" ht="15" hidden="false" customHeight="false" outlineLevel="0" collapsed="false">
      <c r="A5320" s="3" t="s">
        <v>374</v>
      </c>
      <c r="B5320" s="3" t="s">
        <v>31</v>
      </c>
      <c r="C5320" s="3" t="s">
        <v>34</v>
      </c>
      <c r="D5320" s="3" t="s">
        <v>33</v>
      </c>
      <c r="E5320" s="3" t="n">
        <v>102.32</v>
      </c>
      <c r="F5320" s="3" t="n">
        <v>7408076</v>
      </c>
      <c r="G5320" s="3" t="n">
        <v>2</v>
      </c>
      <c r="H5320" s="3" t="n">
        <v>691625.06</v>
      </c>
    </row>
    <row r="5321" customFormat="false" ht="15" hidden="false" customHeight="false" outlineLevel="0" collapsed="false">
      <c r="A5321" s="3" t="s">
        <v>375</v>
      </c>
      <c r="B5321" s="3" t="s">
        <v>31</v>
      </c>
      <c r="C5321" s="3" t="s">
        <v>34</v>
      </c>
      <c r="D5321" s="3" t="s">
        <v>33</v>
      </c>
      <c r="E5321" s="3" t="n">
        <v>102.71</v>
      </c>
      <c r="F5321" s="3" t="n">
        <v>5789970</v>
      </c>
      <c r="G5321" s="3" t="n">
        <v>1</v>
      </c>
      <c r="H5321" s="3" t="n">
        <v>97970.32</v>
      </c>
    </row>
    <row r="5322" customFormat="false" ht="15" hidden="false" customHeight="false" outlineLevel="0" collapsed="false">
      <c r="A5322" s="3" t="s">
        <v>376</v>
      </c>
      <c r="B5322" s="3" t="s">
        <v>31</v>
      </c>
      <c r="C5322" s="3" t="s">
        <v>34</v>
      </c>
      <c r="D5322" s="3" t="s">
        <v>33</v>
      </c>
      <c r="E5322" s="3" t="n">
        <v>103.53</v>
      </c>
      <c r="F5322" s="3" t="n">
        <v>6585685</v>
      </c>
      <c r="G5322" s="3" t="n">
        <v>1</v>
      </c>
      <c r="H5322" s="3" t="n">
        <v>250763.75</v>
      </c>
    </row>
    <row r="5323" customFormat="false" ht="15" hidden="false" customHeight="false" outlineLevel="0" collapsed="false">
      <c r="A5323" s="3" t="s">
        <v>377</v>
      </c>
      <c r="B5323" s="3" t="s">
        <v>31</v>
      </c>
      <c r="C5323" s="3" t="s">
        <v>34</v>
      </c>
      <c r="D5323" s="3" t="s">
        <v>33</v>
      </c>
      <c r="E5323" s="3" t="n">
        <v>103.33</v>
      </c>
      <c r="F5323" s="3" t="n">
        <v>4809264</v>
      </c>
      <c r="G5323" s="3" t="n">
        <v>0</v>
      </c>
      <c r="H5323" s="3" t="n">
        <v>0</v>
      </c>
    </row>
    <row r="5324" customFormat="false" ht="15" hidden="false" customHeight="false" outlineLevel="0" collapsed="false">
      <c r="A5324" s="3" t="s">
        <v>378</v>
      </c>
      <c r="B5324" s="3" t="s">
        <v>31</v>
      </c>
      <c r="C5324" s="3" t="s">
        <v>34</v>
      </c>
      <c r="D5324" s="3" t="s">
        <v>33</v>
      </c>
      <c r="E5324" s="3" t="n">
        <v>104.91</v>
      </c>
      <c r="F5324" s="3" t="n">
        <v>6045062</v>
      </c>
      <c r="G5324" s="3" t="n">
        <v>2</v>
      </c>
      <c r="H5324" s="3" t="n">
        <v>591830.1</v>
      </c>
    </row>
    <row r="5325" customFormat="false" ht="15" hidden="false" customHeight="false" outlineLevel="0" collapsed="false">
      <c r="A5325" s="3" t="s">
        <v>379</v>
      </c>
      <c r="B5325" s="3" t="s">
        <v>31</v>
      </c>
      <c r="C5325" s="3" t="s">
        <v>34</v>
      </c>
      <c r="D5325" s="3" t="s">
        <v>33</v>
      </c>
      <c r="E5325" s="3" t="n">
        <v>103.71</v>
      </c>
      <c r="F5325" s="3" t="n">
        <v>4016074</v>
      </c>
      <c r="G5325" s="3" t="n">
        <v>3</v>
      </c>
      <c r="H5325" s="3" t="n">
        <v>623271.41</v>
      </c>
    </row>
    <row r="5326" customFormat="false" ht="15" hidden="false" customHeight="false" outlineLevel="0" collapsed="false">
      <c r="A5326" s="3" t="s">
        <v>380</v>
      </c>
      <c r="B5326" s="3" t="s">
        <v>31</v>
      </c>
      <c r="C5326" s="3" t="s">
        <v>34</v>
      </c>
      <c r="D5326" s="3" t="s">
        <v>33</v>
      </c>
      <c r="E5326" s="3" t="n">
        <v>101.49</v>
      </c>
      <c r="F5326" s="3" t="n">
        <v>6704266</v>
      </c>
      <c r="G5326" s="3" t="n">
        <v>1</v>
      </c>
      <c r="H5326" s="3" t="n">
        <v>165160.8</v>
      </c>
    </row>
    <row r="5327" customFormat="false" ht="15" hidden="false" customHeight="false" outlineLevel="0" collapsed="false">
      <c r="A5327" s="3" t="s">
        <v>381</v>
      </c>
      <c r="B5327" s="3" t="s">
        <v>31</v>
      </c>
      <c r="C5327" s="3" t="s">
        <v>34</v>
      </c>
      <c r="D5327" s="3" t="s">
        <v>33</v>
      </c>
      <c r="E5327" s="3" t="n">
        <v>101.72</v>
      </c>
      <c r="F5327" s="3" t="n">
        <v>2579256</v>
      </c>
      <c r="G5327" s="3" t="n">
        <v>4</v>
      </c>
      <c r="H5327" s="3" t="n">
        <v>1107917.23</v>
      </c>
    </row>
    <row r="5328" customFormat="false" ht="15" hidden="false" customHeight="false" outlineLevel="0" collapsed="false">
      <c r="A5328" s="3" t="s">
        <v>382</v>
      </c>
      <c r="B5328" s="3" t="s">
        <v>31</v>
      </c>
      <c r="C5328" s="3" t="s">
        <v>34</v>
      </c>
      <c r="D5328" s="3" t="s">
        <v>33</v>
      </c>
      <c r="E5328" s="3" t="n">
        <v>101.21</v>
      </c>
      <c r="F5328" s="3" t="n">
        <v>878552</v>
      </c>
      <c r="G5328" s="3" t="n">
        <v>2</v>
      </c>
      <c r="H5328" s="3" t="n">
        <v>497176.67</v>
      </c>
    </row>
    <row r="5329" customFormat="false" ht="15" hidden="false" customHeight="false" outlineLevel="0" collapsed="false">
      <c r="A5329" s="3" t="s">
        <v>383</v>
      </c>
      <c r="B5329" s="3" t="s">
        <v>31</v>
      </c>
      <c r="C5329" s="3" t="s">
        <v>34</v>
      </c>
      <c r="D5329" s="3" t="s">
        <v>33</v>
      </c>
      <c r="E5329" s="3" t="n">
        <v>102.46</v>
      </c>
      <c r="F5329" s="3" t="n">
        <v>4067398</v>
      </c>
      <c r="G5329" s="3" t="n">
        <v>2</v>
      </c>
      <c r="H5329" s="3" t="n">
        <v>101595.68</v>
      </c>
    </row>
    <row r="5330" customFormat="false" ht="15" hidden="false" customHeight="false" outlineLevel="0" collapsed="false">
      <c r="A5330" s="3" t="s">
        <v>384</v>
      </c>
      <c r="B5330" s="3" t="s">
        <v>31</v>
      </c>
      <c r="C5330" s="3" t="s">
        <v>34</v>
      </c>
      <c r="D5330" s="3" t="s">
        <v>33</v>
      </c>
      <c r="E5330" s="3" t="n">
        <v>102.33</v>
      </c>
      <c r="F5330" s="3" t="n">
        <v>1931580</v>
      </c>
      <c r="G5330" s="3" t="n">
        <v>1</v>
      </c>
      <c r="H5330" s="3" t="n">
        <v>302557.75</v>
      </c>
    </row>
    <row r="5331" customFormat="false" ht="15" hidden="false" customHeight="false" outlineLevel="0" collapsed="false">
      <c r="A5331" s="3" t="s">
        <v>385</v>
      </c>
      <c r="B5331" s="3" t="s">
        <v>31</v>
      </c>
      <c r="C5331" s="3" t="s">
        <v>34</v>
      </c>
      <c r="D5331" s="3" t="s">
        <v>33</v>
      </c>
      <c r="E5331" s="3" t="n">
        <v>102.61</v>
      </c>
      <c r="F5331" s="3" t="n">
        <v>1044671</v>
      </c>
      <c r="G5331" s="3" t="n">
        <v>2</v>
      </c>
      <c r="H5331" s="3" t="n">
        <v>335967.12</v>
      </c>
    </row>
    <row r="5332" customFormat="false" ht="15" hidden="false" customHeight="false" outlineLevel="0" collapsed="false">
      <c r="A5332" s="3" t="s">
        <v>386</v>
      </c>
      <c r="B5332" s="3" t="s">
        <v>31</v>
      </c>
      <c r="C5332" s="3" t="s">
        <v>34</v>
      </c>
      <c r="D5332" s="3" t="s">
        <v>33</v>
      </c>
      <c r="E5332" s="3" t="n">
        <v>101.94</v>
      </c>
      <c r="F5332" s="3" t="n">
        <v>1218781</v>
      </c>
      <c r="G5332" s="3" t="n">
        <v>3</v>
      </c>
      <c r="H5332" s="3" t="n">
        <v>174240.38</v>
      </c>
    </row>
    <row r="5333" customFormat="false" ht="15" hidden="false" customHeight="false" outlineLevel="0" collapsed="false">
      <c r="A5333" s="3" t="s">
        <v>387</v>
      </c>
      <c r="B5333" s="3" t="s">
        <v>31</v>
      </c>
      <c r="C5333" s="3" t="s">
        <v>34</v>
      </c>
      <c r="D5333" s="3" t="s">
        <v>33</v>
      </c>
      <c r="E5333" s="3" t="n">
        <v>103.81</v>
      </c>
      <c r="F5333" s="3" t="n">
        <v>4239922</v>
      </c>
      <c r="G5333" s="3" t="n">
        <v>3</v>
      </c>
      <c r="H5333" s="3" t="n">
        <v>925622.97</v>
      </c>
    </row>
    <row r="5334" customFormat="false" ht="15" hidden="false" customHeight="false" outlineLevel="0" collapsed="false">
      <c r="A5334" s="3" t="s">
        <v>388</v>
      </c>
      <c r="B5334" s="3" t="s">
        <v>31</v>
      </c>
      <c r="C5334" s="3" t="s">
        <v>34</v>
      </c>
      <c r="D5334" s="3" t="s">
        <v>33</v>
      </c>
      <c r="E5334" s="3" t="n">
        <v>104.13</v>
      </c>
      <c r="F5334" s="3" t="n">
        <v>7982501</v>
      </c>
      <c r="G5334" s="3" t="n">
        <v>1</v>
      </c>
      <c r="H5334" s="3" t="n">
        <v>330577.98</v>
      </c>
    </row>
    <row r="5335" customFormat="false" ht="15" hidden="false" customHeight="false" outlineLevel="0" collapsed="false">
      <c r="A5335" s="3" t="s">
        <v>389</v>
      </c>
      <c r="B5335" s="3" t="s">
        <v>31</v>
      </c>
      <c r="C5335" s="3" t="s">
        <v>34</v>
      </c>
      <c r="D5335" s="3" t="s">
        <v>33</v>
      </c>
      <c r="E5335" s="3" t="n">
        <v>104.79</v>
      </c>
      <c r="F5335" s="3" t="n">
        <v>7597274</v>
      </c>
      <c r="G5335" s="3" t="n">
        <v>3</v>
      </c>
      <c r="H5335" s="3" t="n">
        <v>754423.07</v>
      </c>
    </row>
    <row r="5336" customFormat="false" ht="15" hidden="false" customHeight="false" outlineLevel="0" collapsed="false">
      <c r="A5336" s="3" t="s">
        <v>390</v>
      </c>
      <c r="B5336" s="3" t="s">
        <v>31</v>
      </c>
      <c r="C5336" s="3" t="s">
        <v>34</v>
      </c>
      <c r="D5336" s="3" t="s">
        <v>33</v>
      </c>
      <c r="E5336" s="3" t="n">
        <v>105.01</v>
      </c>
      <c r="F5336" s="3" t="n">
        <v>1672020</v>
      </c>
      <c r="G5336" s="3" t="n">
        <v>2</v>
      </c>
      <c r="H5336" s="3" t="n">
        <v>912446.58</v>
      </c>
    </row>
    <row r="5337" customFormat="false" ht="15" hidden="false" customHeight="false" outlineLevel="0" collapsed="false">
      <c r="A5337" s="3" t="s">
        <v>391</v>
      </c>
      <c r="B5337" s="3" t="s">
        <v>31</v>
      </c>
      <c r="C5337" s="3" t="s">
        <v>34</v>
      </c>
      <c r="D5337" s="3" t="s">
        <v>33</v>
      </c>
      <c r="E5337" s="3" t="n">
        <v>105.94</v>
      </c>
      <c r="F5337" s="3" t="n">
        <v>766949</v>
      </c>
      <c r="G5337" s="3" t="n">
        <v>1</v>
      </c>
      <c r="H5337" s="3" t="n">
        <v>329497.35</v>
      </c>
    </row>
    <row r="5338" customFormat="false" ht="15" hidden="false" customHeight="false" outlineLevel="0" collapsed="false">
      <c r="A5338" s="3" t="s">
        <v>392</v>
      </c>
      <c r="B5338" s="3" t="s">
        <v>31</v>
      </c>
      <c r="C5338" s="3" t="s">
        <v>34</v>
      </c>
      <c r="D5338" s="3" t="s">
        <v>33</v>
      </c>
      <c r="E5338" s="3" t="n">
        <v>103.61</v>
      </c>
      <c r="F5338" s="3" t="n">
        <v>6833603</v>
      </c>
      <c r="G5338" s="3" t="n">
        <v>3</v>
      </c>
      <c r="H5338" s="3" t="n">
        <v>498071.88</v>
      </c>
    </row>
    <row r="5339" customFormat="false" ht="15" hidden="false" customHeight="false" outlineLevel="0" collapsed="false">
      <c r="A5339" s="3" t="s">
        <v>393</v>
      </c>
      <c r="B5339" s="3" t="s">
        <v>31</v>
      </c>
      <c r="C5339" s="3" t="s">
        <v>34</v>
      </c>
      <c r="D5339" s="3" t="s">
        <v>33</v>
      </c>
      <c r="E5339" s="3" t="n">
        <v>104.48</v>
      </c>
      <c r="F5339" s="3" t="n">
        <v>6071919</v>
      </c>
      <c r="G5339" s="3" t="n">
        <v>2</v>
      </c>
      <c r="H5339" s="3" t="n">
        <v>493387.93</v>
      </c>
    </row>
    <row r="5340" customFormat="false" ht="15" hidden="false" customHeight="false" outlineLevel="0" collapsed="false">
      <c r="A5340" s="3" t="s">
        <v>394</v>
      </c>
      <c r="B5340" s="3" t="s">
        <v>31</v>
      </c>
      <c r="C5340" s="3" t="s">
        <v>34</v>
      </c>
      <c r="D5340" s="3" t="s">
        <v>33</v>
      </c>
      <c r="E5340" s="3" t="n">
        <v>102.63</v>
      </c>
      <c r="F5340" s="3" t="n">
        <v>7487004</v>
      </c>
      <c r="G5340" s="3" t="n">
        <v>2</v>
      </c>
      <c r="H5340" s="3" t="n">
        <v>234823.14</v>
      </c>
    </row>
    <row r="5341" customFormat="false" ht="15" hidden="false" customHeight="false" outlineLevel="0" collapsed="false">
      <c r="A5341" s="3" t="s">
        <v>395</v>
      </c>
      <c r="B5341" s="3" t="s">
        <v>31</v>
      </c>
      <c r="C5341" s="3" t="s">
        <v>34</v>
      </c>
      <c r="D5341" s="3" t="s">
        <v>33</v>
      </c>
      <c r="E5341" s="3" t="n">
        <v>104.29</v>
      </c>
      <c r="F5341" s="3" t="n">
        <v>6937411</v>
      </c>
      <c r="G5341" s="3" t="n">
        <v>4</v>
      </c>
      <c r="H5341" s="3" t="n">
        <v>1288675.95</v>
      </c>
    </row>
    <row r="5342" customFormat="false" ht="15" hidden="false" customHeight="false" outlineLevel="0" collapsed="false">
      <c r="A5342" s="3" t="s">
        <v>396</v>
      </c>
      <c r="B5342" s="3" t="s">
        <v>31</v>
      </c>
      <c r="C5342" s="3" t="s">
        <v>34</v>
      </c>
      <c r="D5342" s="3" t="s">
        <v>33</v>
      </c>
      <c r="E5342" s="3" t="n">
        <v>103.99</v>
      </c>
      <c r="F5342" s="3" t="n">
        <v>7488652</v>
      </c>
      <c r="G5342" s="3" t="n">
        <v>7</v>
      </c>
      <c r="H5342" s="3" t="n">
        <v>2639871.69</v>
      </c>
    </row>
    <row r="5343" customFormat="false" ht="15" hidden="false" customHeight="false" outlineLevel="0" collapsed="false">
      <c r="A5343" s="3" t="s">
        <v>397</v>
      </c>
      <c r="B5343" s="3" t="s">
        <v>31</v>
      </c>
      <c r="C5343" s="3" t="s">
        <v>34</v>
      </c>
      <c r="D5343" s="3" t="s">
        <v>33</v>
      </c>
      <c r="E5343" s="3" t="n">
        <v>103.15</v>
      </c>
      <c r="F5343" s="3" t="n">
        <v>2582503</v>
      </c>
      <c r="G5343" s="3" t="n">
        <v>0</v>
      </c>
      <c r="H5343" s="3" t="n">
        <v>0</v>
      </c>
    </row>
    <row r="5344" customFormat="false" ht="15" hidden="false" customHeight="false" outlineLevel="0" collapsed="false">
      <c r="A5344" s="3" t="s">
        <v>398</v>
      </c>
      <c r="B5344" s="3" t="s">
        <v>31</v>
      </c>
      <c r="C5344" s="3" t="s">
        <v>34</v>
      </c>
      <c r="D5344" s="3" t="s">
        <v>33</v>
      </c>
      <c r="E5344" s="3" t="n">
        <v>103.5</v>
      </c>
      <c r="F5344" s="3" t="n">
        <v>6087353</v>
      </c>
      <c r="G5344" s="3" t="n">
        <v>1</v>
      </c>
      <c r="H5344" s="3" t="n">
        <v>427388.91</v>
      </c>
    </row>
    <row r="5345" customFormat="false" ht="15" hidden="false" customHeight="false" outlineLevel="0" collapsed="false">
      <c r="A5345" s="3" t="s">
        <v>399</v>
      </c>
      <c r="B5345" s="3" t="s">
        <v>31</v>
      </c>
      <c r="C5345" s="3" t="s">
        <v>34</v>
      </c>
      <c r="D5345" s="3" t="s">
        <v>33</v>
      </c>
      <c r="E5345" s="3" t="n">
        <v>105.1</v>
      </c>
      <c r="F5345" s="3" t="n">
        <v>7188329</v>
      </c>
      <c r="G5345" s="3" t="n">
        <v>2</v>
      </c>
      <c r="H5345" s="3" t="n">
        <v>638645.48</v>
      </c>
    </row>
    <row r="5346" customFormat="false" ht="15" hidden="false" customHeight="false" outlineLevel="0" collapsed="false">
      <c r="A5346" s="3" t="s">
        <v>400</v>
      </c>
      <c r="B5346" s="3" t="s">
        <v>31</v>
      </c>
      <c r="C5346" s="3" t="s">
        <v>34</v>
      </c>
      <c r="D5346" s="3" t="s">
        <v>33</v>
      </c>
      <c r="E5346" s="3" t="n">
        <v>106.92</v>
      </c>
      <c r="F5346" s="3" t="n">
        <v>7055006</v>
      </c>
      <c r="G5346" s="3" t="n">
        <v>2</v>
      </c>
      <c r="H5346" s="3" t="n">
        <v>288809.68</v>
      </c>
    </row>
    <row r="5347" customFormat="false" ht="15" hidden="false" customHeight="false" outlineLevel="0" collapsed="false">
      <c r="A5347" s="3" t="s">
        <v>401</v>
      </c>
      <c r="B5347" s="3" t="s">
        <v>31</v>
      </c>
      <c r="C5347" s="3" t="s">
        <v>34</v>
      </c>
      <c r="D5347" s="3" t="s">
        <v>33</v>
      </c>
      <c r="E5347" s="3" t="n">
        <v>108.27</v>
      </c>
      <c r="F5347" s="3" t="n">
        <v>2857942</v>
      </c>
      <c r="G5347" s="3" t="n">
        <v>2</v>
      </c>
      <c r="H5347" s="3" t="n">
        <v>502741.53</v>
      </c>
    </row>
    <row r="5348" customFormat="false" ht="15" hidden="false" customHeight="false" outlineLevel="0" collapsed="false">
      <c r="A5348" s="3" t="s">
        <v>402</v>
      </c>
      <c r="B5348" s="3" t="s">
        <v>31</v>
      </c>
      <c r="C5348" s="3" t="s">
        <v>34</v>
      </c>
      <c r="D5348" s="3" t="s">
        <v>33</v>
      </c>
      <c r="E5348" s="3" t="n">
        <v>108.26</v>
      </c>
      <c r="F5348" s="3" t="n">
        <v>5507334</v>
      </c>
      <c r="G5348" s="3" t="n">
        <v>4</v>
      </c>
      <c r="H5348" s="3" t="n">
        <v>1117309.25</v>
      </c>
    </row>
    <row r="5349" customFormat="false" ht="15" hidden="false" customHeight="false" outlineLevel="0" collapsed="false">
      <c r="A5349" s="3" t="s">
        <v>403</v>
      </c>
      <c r="B5349" s="3" t="s">
        <v>31</v>
      </c>
      <c r="C5349" s="3" t="s">
        <v>34</v>
      </c>
      <c r="D5349" s="3" t="s">
        <v>33</v>
      </c>
      <c r="E5349" s="3" t="n">
        <v>107</v>
      </c>
      <c r="F5349" s="3" t="n">
        <v>5695477</v>
      </c>
      <c r="G5349" s="3" t="n">
        <v>1</v>
      </c>
      <c r="H5349" s="3" t="n">
        <v>131727.56</v>
      </c>
    </row>
    <row r="5350" customFormat="false" ht="15" hidden="false" customHeight="false" outlineLevel="0" collapsed="false">
      <c r="A5350" s="3" t="s">
        <v>404</v>
      </c>
      <c r="B5350" s="3" t="s">
        <v>31</v>
      </c>
      <c r="C5350" s="3" t="s">
        <v>34</v>
      </c>
      <c r="D5350" s="3" t="s">
        <v>33</v>
      </c>
      <c r="E5350" s="3" t="n">
        <v>107.65</v>
      </c>
      <c r="F5350" s="3" t="n">
        <v>6088721</v>
      </c>
      <c r="G5350" s="3" t="n">
        <v>3</v>
      </c>
      <c r="H5350" s="3" t="n">
        <v>1003473.6</v>
      </c>
    </row>
    <row r="5351" customFormat="false" ht="15" hidden="false" customHeight="false" outlineLevel="0" collapsed="false">
      <c r="A5351" s="3" t="s">
        <v>405</v>
      </c>
      <c r="B5351" s="3" t="s">
        <v>31</v>
      </c>
      <c r="C5351" s="3" t="s">
        <v>34</v>
      </c>
      <c r="D5351" s="3" t="s">
        <v>33</v>
      </c>
      <c r="E5351" s="3" t="n">
        <v>107.11</v>
      </c>
      <c r="F5351" s="3" t="n">
        <v>5995506</v>
      </c>
      <c r="G5351" s="3" t="n">
        <v>2</v>
      </c>
      <c r="H5351" s="3" t="n">
        <v>447507.34</v>
      </c>
    </row>
    <row r="5352" customFormat="false" ht="15" hidden="false" customHeight="false" outlineLevel="0" collapsed="false">
      <c r="A5352" s="3" t="s">
        <v>406</v>
      </c>
      <c r="B5352" s="3" t="s">
        <v>31</v>
      </c>
      <c r="C5352" s="3" t="s">
        <v>34</v>
      </c>
      <c r="D5352" s="3" t="s">
        <v>33</v>
      </c>
      <c r="E5352" s="3" t="n">
        <v>106.75</v>
      </c>
      <c r="F5352" s="3" t="n">
        <v>4141941</v>
      </c>
      <c r="G5352" s="3" t="n">
        <v>0</v>
      </c>
      <c r="H5352" s="3" t="n">
        <v>0</v>
      </c>
    </row>
    <row r="5353" customFormat="false" ht="15" hidden="false" customHeight="false" outlineLevel="0" collapsed="false">
      <c r="A5353" s="3" t="s">
        <v>407</v>
      </c>
      <c r="B5353" s="3" t="s">
        <v>31</v>
      </c>
      <c r="C5353" s="3" t="s">
        <v>34</v>
      </c>
      <c r="D5353" s="3" t="s">
        <v>33</v>
      </c>
      <c r="E5353" s="3" t="n">
        <v>105.23</v>
      </c>
      <c r="F5353" s="3" t="n">
        <v>6494365</v>
      </c>
      <c r="G5353" s="3" t="n">
        <v>1</v>
      </c>
      <c r="H5353" s="3" t="n">
        <v>299535</v>
      </c>
    </row>
    <row r="5354" customFormat="false" ht="15" hidden="false" customHeight="false" outlineLevel="0" collapsed="false">
      <c r="A5354" s="3" t="s">
        <v>408</v>
      </c>
      <c r="B5354" s="3" t="s">
        <v>31</v>
      </c>
      <c r="C5354" s="3" t="s">
        <v>34</v>
      </c>
      <c r="D5354" s="3" t="s">
        <v>33</v>
      </c>
      <c r="E5354" s="3" t="n">
        <v>105.08</v>
      </c>
      <c r="F5354" s="3" t="n">
        <v>2323047</v>
      </c>
      <c r="G5354" s="3" t="n">
        <v>2</v>
      </c>
      <c r="H5354" s="3" t="n">
        <v>353146.59</v>
      </c>
    </row>
    <row r="5355" customFormat="false" ht="15" hidden="false" customHeight="false" outlineLevel="0" collapsed="false">
      <c r="A5355" s="3" t="s">
        <v>409</v>
      </c>
      <c r="B5355" s="3" t="s">
        <v>31</v>
      </c>
      <c r="C5355" s="3" t="s">
        <v>34</v>
      </c>
      <c r="D5355" s="3" t="s">
        <v>33</v>
      </c>
      <c r="E5355" s="3" t="n">
        <v>103.78</v>
      </c>
      <c r="F5355" s="3" t="n">
        <v>1164462</v>
      </c>
      <c r="G5355" s="3" t="n">
        <v>0</v>
      </c>
      <c r="H5355" s="3" t="n">
        <v>0</v>
      </c>
    </row>
    <row r="5356" customFormat="false" ht="15" hidden="false" customHeight="false" outlineLevel="0" collapsed="false">
      <c r="A5356" s="3" t="s">
        <v>410</v>
      </c>
      <c r="B5356" s="3" t="s">
        <v>31</v>
      </c>
      <c r="C5356" s="3" t="s">
        <v>34</v>
      </c>
      <c r="D5356" s="3" t="s">
        <v>33</v>
      </c>
      <c r="E5356" s="3" t="n">
        <v>103.58</v>
      </c>
      <c r="F5356" s="3" t="n">
        <v>4969133</v>
      </c>
      <c r="G5356" s="3" t="n">
        <v>2</v>
      </c>
      <c r="H5356" s="3" t="n">
        <v>350934.59</v>
      </c>
    </row>
    <row r="5357" customFormat="false" ht="15" hidden="false" customHeight="false" outlineLevel="0" collapsed="false">
      <c r="A5357" s="3" t="s">
        <v>411</v>
      </c>
      <c r="B5357" s="3" t="s">
        <v>31</v>
      </c>
      <c r="C5357" s="3" t="s">
        <v>34</v>
      </c>
      <c r="D5357" s="3" t="s">
        <v>33</v>
      </c>
      <c r="E5357" s="3" t="n">
        <v>105.31</v>
      </c>
      <c r="F5357" s="3" t="n">
        <v>6190590</v>
      </c>
      <c r="G5357" s="3" t="n">
        <v>4</v>
      </c>
      <c r="H5357" s="3" t="n">
        <v>1058164.49</v>
      </c>
    </row>
    <row r="5358" customFormat="false" ht="15" hidden="false" customHeight="false" outlineLevel="0" collapsed="false">
      <c r="A5358" s="3" t="s">
        <v>412</v>
      </c>
      <c r="B5358" s="3" t="s">
        <v>31</v>
      </c>
      <c r="C5358" s="3" t="s">
        <v>34</v>
      </c>
      <c r="D5358" s="3" t="s">
        <v>33</v>
      </c>
      <c r="E5358" s="3" t="n">
        <v>105.21</v>
      </c>
      <c r="F5358" s="3" t="n">
        <v>4430040</v>
      </c>
      <c r="G5358" s="3" t="n">
        <v>3</v>
      </c>
      <c r="H5358" s="3" t="n">
        <v>1056473.58</v>
      </c>
    </row>
    <row r="5359" customFormat="false" ht="15" hidden="false" customHeight="false" outlineLevel="0" collapsed="false">
      <c r="A5359" s="3" t="s">
        <v>413</v>
      </c>
      <c r="B5359" s="3" t="s">
        <v>31</v>
      </c>
      <c r="C5359" s="3" t="s">
        <v>34</v>
      </c>
      <c r="D5359" s="3" t="s">
        <v>33</v>
      </c>
      <c r="E5359" s="3" t="n">
        <v>108.26</v>
      </c>
      <c r="F5359" s="3" t="n">
        <v>5287389</v>
      </c>
      <c r="G5359" s="3" t="n">
        <v>1</v>
      </c>
      <c r="H5359" s="3" t="n">
        <v>392472.99</v>
      </c>
    </row>
    <row r="5360" customFormat="false" ht="15" hidden="false" customHeight="false" outlineLevel="0" collapsed="false">
      <c r="A5360" s="3" t="s">
        <v>414</v>
      </c>
      <c r="B5360" s="3" t="s">
        <v>31</v>
      </c>
      <c r="C5360" s="3" t="s">
        <v>34</v>
      </c>
      <c r="D5360" s="3" t="s">
        <v>33</v>
      </c>
      <c r="E5360" s="3" t="n">
        <v>108.48</v>
      </c>
      <c r="F5360" s="3" t="n">
        <v>2677873</v>
      </c>
      <c r="G5360" s="3" t="n">
        <v>3</v>
      </c>
      <c r="H5360" s="3" t="n">
        <v>884587.6</v>
      </c>
    </row>
    <row r="5361" customFormat="false" ht="15" hidden="false" customHeight="false" outlineLevel="0" collapsed="false">
      <c r="A5361" s="3" t="s">
        <v>415</v>
      </c>
      <c r="B5361" s="3" t="s">
        <v>31</v>
      </c>
      <c r="C5361" s="3" t="s">
        <v>34</v>
      </c>
      <c r="D5361" s="3" t="s">
        <v>33</v>
      </c>
      <c r="E5361" s="3" t="n">
        <v>108.94</v>
      </c>
      <c r="F5361" s="3" t="n">
        <v>4368237</v>
      </c>
      <c r="G5361" s="3" t="n">
        <v>1</v>
      </c>
      <c r="H5361" s="3" t="n">
        <v>39723.32</v>
      </c>
    </row>
    <row r="5362" customFormat="false" ht="15" hidden="false" customHeight="false" outlineLevel="0" collapsed="false">
      <c r="A5362" s="3" t="s">
        <v>416</v>
      </c>
      <c r="B5362" s="3" t="s">
        <v>31</v>
      </c>
      <c r="C5362" s="3" t="s">
        <v>34</v>
      </c>
      <c r="D5362" s="3" t="s">
        <v>33</v>
      </c>
      <c r="E5362" s="3" t="n">
        <v>109.63</v>
      </c>
      <c r="F5362" s="3" t="n">
        <v>4501004</v>
      </c>
      <c r="G5362" s="3" t="n">
        <v>1</v>
      </c>
      <c r="H5362" s="3" t="n">
        <v>57549.66</v>
      </c>
    </row>
    <row r="5363" customFormat="false" ht="15" hidden="false" customHeight="false" outlineLevel="0" collapsed="false">
      <c r="A5363" s="3" t="s">
        <v>417</v>
      </c>
      <c r="B5363" s="3" t="s">
        <v>31</v>
      </c>
      <c r="C5363" s="3" t="s">
        <v>34</v>
      </c>
      <c r="D5363" s="3" t="s">
        <v>33</v>
      </c>
      <c r="E5363" s="3" t="n">
        <v>110.88</v>
      </c>
      <c r="F5363" s="3" t="n">
        <v>4879912</v>
      </c>
      <c r="G5363" s="3" t="n">
        <v>2</v>
      </c>
      <c r="H5363" s="3" t="n">
        <v>755168.46</v>
      </c>
    </row>
    <row r="5364" customFormat="false" ht="15" hidden="false" customHeight="false" outlineLevel="0" collapsed="false">
      <c r="A5364" s="3" t="s">
        <v>418</v>
      </c>
      <c r="B5364" s="3" t="s">
        <v>31</v>
      </c>
      <c r="C5364" s="3" t="s">
        <v>34</v>
      </c>
      <c r="D5364" s="3" t="s">
        <v>33</v>
      </c>
      <c r="E5364" s="3" t="n">
        <v>111.27</v>
      </c>
      <c r="F5364" s="3" t="n">
        <v>3100095</v>
      </c>
      <c r="G5364" s="3" t="n">
        <v>3</v>
      </c>
      <c r="H5364" s="3" t="n">
        <v>930077.13</v>
      </c>
    </row>
    <row r="5365" customFormat="false" ht="15" hidden="false" customHeight="false" outlineLevel="0" collapsed="false">
      <c r="A5365" s="3" t="s">
        <v>419</v>
      </c>
      <c r="B5365" s="3" t="s">
        <v>31</v>
      </c>
      <c r="C5365" s="3" t="s">
        <v>34</v>
      </c>
      <c r="D5365" s="3" t="s">
        <v>33</v>
      </c>
      <c r="E5365" s="3" t="n">
        <v>110.89</v>
      </c>
      <c r="F5365" s="3" t="n">
        <v>4106044</v>
      </c>
      <c r="G5365" s="3" t="n">
        <v>2</v>
      </c>
      <c r="H5365" s="3" t="n">
        <v>345431.22</v>
      </c>
    </row>
    <row r="5366" customFormat="false" ht="15" hidden="false" customHeight="false" outlineLevel="0" collapsed="false">
      <c r="A5366" s="3" t="s">
        <v>420</v>
      </c>
      <c r="B5366" s="3" t="s">
        <v>31</v>
      </c>
      <c r="C5366" s="3" t="s">
        <v>34</v>
      </c>
      <c r="D5366" s="3" t="s">
        <v>33</v>
      </c>
      <c r="E5366" s="3" t="n">
        <v>112.51</v>
      </c>
      <c r="F5366" s="3" t="n">
        <v>4363266</v>
      </c>
      <c r="G5366" s="3" t="n">
        <v>2</v>
      </c>
      <c r="H5366" s="3" t="n">
        <v>848850.96</v>
      </c>
    </row>
    <row r="5367" customFormat="false" ht="15" hidden="false" customHeight="false" outlineLevel="0" collapsed="false">
      <c r="A5367" s="3" t="s">
        <v>421</v>
      </c>
      <c r="B5367" s="3" t="s">
        <v>31</v>
      </c>
      <c r="C5367" s="3" t="s">
        <v>34</v>
      </c>
      <c r="D5367" s="3" t="s">
        <v>33</v>
      </c>
      <c r="E5367" s="3" t="n">
        <v>111.35</v>
      </c>
      <c r="F5367" s="3" t="n">
        <v>1257321</v>
      </c>
      <c r="G5367" s="3" t="n">
        <v>2</v>
      </c>
      <c r="H5367" s="3" t="n">
        <v>1034731.16</v>
      </c>
    </row>
    <row r="5368" customFormat="false" ht="15" hidden="false" customHeight="false" outlineLevel="0" collapsed="false">
      <c r="A5368" s="3" t="s">
        <v>422</v>
      </c>
      <c r="B5368" s="3" t="s">
        <v>31</v>
      </c>
      <c r="C5368" s="3" t="s">
        <v>34</v>
      </c>
      <c r="D5368" s="3" t="s">
        <v>33</v>
      </c>
      <c r="E5368" s="3" t="n">
        <v>111.97</v>
      </c>
      <c r="F5368" s="3" t="n">
        <v>5516264</v>
      </c>
      <c r="G5368" s="3" t="n">
        <v>0</v>
      </c>
      <c r="H5368" s="3" t="n">
        <v>0</v>
      </c>
    </row>
    <row r="5369" customFormat="false" ht="15" hidden="false" customHeight="false" outlineLevel="0" collapsed="false">
      <c r="A5369" s="3" t="s">
        <v>423</v>
      </c>
      <c r="B5369" s="3" t="s">
        <v>31</v>
      </c>
      <c r="C5369" s="3" t="s">
        <v>34</v>
      </c>
      <c r="D5369" s="3" t="s">
        <v>33</v>
      </c>
      <c r="E5369" s="3" t="n">
        <v>112.65</v>
      </c>
      <c r="F5369" s="3" t="n">
        <v>1170536</v>
      </c>
      <c r="G5369" s="3" t="n">
        <v>1</v>
      </c>
      <c r="H5369" s="3" t="n">
        <v>505144.44</v>
      </c>
    </row>
    <row r="5370" customFormat="false" ht="15" hidden="false" customHeight="false" outlineLevel="0" collapsed="false">
      <c r="A5370" s="3" t="s">
        <v>424</v>
      </c>
      <c r="B5370" s="3" t="s">
        <v>31</v>
      </c>
      <c r="C5370" s="3" t="s">
        <v>34</v>
      </c>
      <c r="D5370" s="3" t="s">
        <v>33</v>
      </c>
      <c r="E5370" s="3" t="n">
        <v>110.23</v>
      </c>
      <c r="F5370" s="3" t="n">
        <v>4914284</v>
      </c>
      <c r="G5370" s="3" t="n">
        <v>3</v>
      </c>
      <c r="H5370" s="3" t="n">
        <v>738808.46</v>
      </c>
    </row>
    <row r="5371" customFormat="false" ht="15" hidden="false" customHeight="false" outlineLevel="0" collapsed="false">
      <c r="A5371" s="3" t="s">
        <v>425</v>
      </c>
      <c r="B5371" s="3" t="s">
        <v>31</v>
      </c>
      <c r="C5371" s="3" t="s">
        <v>34</v>
      </c>
      <c r="D5371" s="3" t="s">
        <v>33</v>
      </c>
      <c r="E5371" s="3" t="n">
        <v>111.48</v>
      </c>
      <c r="F5371" s="3" t="n">
        <v>3713916</v>
      </c>
      <c r="G5371" s="3" t="n">
        <v>2</v>
      </c>
      <c r="H5371" s="3" t="n">
        <v>813284.79</v>
      </c>
    </row>
    <row r="5372" customFormat="false" ht="15" hidden="false" customHeight="false" outlineLevel="0" collapsed="false">
      <c r="A5372" s="3" t="s">
        <v>426</v>
      </c>
      <c r="B5372" s="3" t="s">
        <v>31</v>
      </c>
      <c r="C5372" s="3" t="s">
        <v>34</v>
      </c>
      <c r="D5372" s="3" t="s">
        <v>33</v>
      </c>
      <c r="E5372" s="3" t="n">
        <v>113.16</v>
      </c>
      <c r="F5372" s="3" t="n">
        <v>5776293</v>
      </c>
      <c r="G5372" s="3" t="n">
        <v>2</v>
      </c>
      <c r="H5372" s="3" t="n">
        <v>315983.72</v>
      </c>
    </row>
    <row r="5373" customFormat="false" ht="15" hidden="false" customHeight="false" outlineLevel="0" collapsed="false">
      <c r="A5373" s="3" t="s">
        <v>427</v>
      </c>
      <c r="B5373" s="3" t="s">
        <v>31</v>
      </c>
      <c r="C5373" s="3" t="s">
        <v>34</v>
      </c>
      <c r="D5373" s="3" t="s">
        <v>33</v>
      </c>
      <c r="E5373" s="3" t="n">
        <v>112.13</v>
      </c>
      <c r="F5373" s="3" t="n">
        <v>4679071</v>
      </c>
      <c r="G5373" s="3" t="n">
        <v>2</v>
      </c>
      <c r="H5373" s="3" t="n">
        <v>167458.89</v>
      </c>
    </row>
    <row r="5374" customFormat="false" ht="15" hidden="false" customHeight="false" outlineLevel="0" collapsed="false">
      <c r="A5374" s="3" t="s">
        <v>428</v>
      </c>
      <c r="B5374" s="3" t="s">
        <v>31</v>
      </c>
      <c r="C5374" s="3" t="s">
        <v>34</v>
      </c>
      <c r="D5374" s="3" t="s">
        <v>33</v>
      </c>
      <c r="E5374" s="3" t="n">
        <v>112.22</v>
      </c>
      <c r="F5374" s="3" t="n">
        <v>1307983</v>
      </c>
      <c r="G5374" s="3" t="n">
        <v>4</v>
      </c>
      <c r="H5374" s="3" t="n">
        <v>754172.48</v>
      </c>
    </row>
    <row r="5375" customFormat="false" ht="15" hidden="false" customHeight="false" outlineLevel="0" collapsed="false">
      <c r="A5375" s="3" t="s">
        <v>429</v>
      </c>
      <c r="B5375" s="3" t="s">
        <v>31</v>
      </c>
      <c r="C5375" s="3" t="s">
        <v>34</v>
      </c>
      <c r="D5375" s="3" t="s">
        <v>33</v>
      </c>
      <c r="E5375" s="3" t="n">
        <v>111.88</v>
      </c>
      <c r="F5375" s="3" t="n">
        <v>5485897</v>
      </c>
      <c r="G5375" s="3" t="n">
        <v>1</v>
      </c>
      <c r="H5375" s="3" t="n">
        <v>28007.5</v>
      </c>
    </row>
    <row r="5376" customFormat="false" ht="15" hidden="false" customHeight="false" outlineLevel="0" collapsed="false">
      <c r="A5376" s="3" t="s">
        <v>430</v>
      </c>
      <c r="B5376" s="3" t="s">
        <v>31</v>
      </c>
      <c r="C5376" s="3" t="s">
        <v>34</v>
      </c>
      <c r="D5376" s="3" t="s">
        <v>33</v>
      </c>
      <c r="E5376" s="3" t="n">
        <v>113.37</v>
      </c>
      <c r="F5376" s="3" t="n">
        <v>3027614</v>
      </c>
      <c r="G5376" s="3" t="n">
        <v>2</v>
      </c>
      <c r="H5376" s="3" t="n">
        <v>815872.8</v>
      </c>
    </row>
    <row r="5377" customFormat="false" ht="15" hidden="false" customHeight="false" outlineLevel="0" collapsed="false">
      <c r="A5377" s="3" t="s">
        <v>431</v>
      </c>
      <c r="B5377" s="3" t="s">
        <v>31</v>
      </c>
      <c r="C5377" s="3" t="s">
        <v>34</v>
      </c>
      <c r="D5377" s="3" t="s">
        <v>33</v>
      </c>
      <c r="E5377" s="3" t="n">
        <v>113.81</v>
      </c>
      <c r="F5377" s="3" t="n">
        <v>7951458</v>
      </c>
      <c r="G5377" s="3" t="n">
        <v>3</v>
      </c>
      <c r="H5377" s="3" t="n">
        <v>902552.17</v>
      </c>
    </row>
    <row r="5378" customFormat="false" ht="15" hidden="false" customHeight="false" outlineLevel="0" collapsed="false">
      <c r="A5378" s="3" t="s">
        <v>432</v>
      </c>
      <c r="B5378" s="3" t="s">
        <v>31</v>
      </c>
      <c r="C5378" s="3" t="s">
        <v>34</v>
      </c>
      <c r="D5378" s="3" t="s">
        <v>33</v>
      </c>
      <c r="E5378" s="3" t="n">
        <v>113.86</v>
      </c>
      <c r="F5378" s="3" t="n">
        <v>4629211</v>
      </c>
      <c r="G5378" s="3" t="n">
        <v>3</v>
      </c>
      <c r="H5378" s="3" t="n">
        <v>1591517.48</v>
      </c>
    </row>
    <row r="5379" customFormat="false" ht="15" hidden="false" customHeight="false" outlineLevel="0" collapsed="false">
      <c r="A5379" s="3" t="s">
        <v>433</v>
      </c>
      <c r="B5379" s="3" t="s">
        <v>31</v>
      </c>
      <c r="C5379" s="3" t="s">
        <v>34</v>
      </c>
      <c r="D5379" s="3" t="s">
        <v>33</v>
      </c>
      <c r="E5379" s="3" t="n">
        <v>114.51</v>
      </c>
      <c r="F5379" s="3" t="n">
        <v>4087327</v>
      </c>
      <c r="G5379" s="3" t="n">
        <v>2</v>
      </c>
      <c r="H5379" s="3" t="n">
        <v>717066.8</v>
      </c>
    </row>
    <row r="5380" customFormat="false" ht="15" hidden="false" customHeight="false" outlineLevel="0" collapsed="false">
      <c r="A5380" s="3" t="s">
        <v>434</v>
      </c>
      <c r="B5380" s="3" t="s">
        <v>31</v>
      </c>
      <c r="C5380" s="3" t="s">
        <v>34</v>
      </c>
      <c r="D5380" s="3" t="s">
        <v>33</v>
      </c>
      <c r="E5380" s="3" t="n">
        <v>117.06</v>
      </c>
      <c r="F5380" s="3" t="n">
        <v>2016484</v>
      </c>
      <c r="G5380" s="3" t="n">
        <v>1</v>
      </c>
      <c r="H5380" s="3" t="n">
        <v>129154.4</v>
      </c>
    </row>
    <row r="5381" customFormat="false" ht="15" hidden="false" customHeight="false" outlineLevel="0" collapsed="false">
      <c r="A5381" s="3" t="s">
        <v>435</v>
      </c>
      <c r="B5381" s="3" t="s">
        <v>31</v>
      </c>
      <c r="C5381" s="3" t="s">
        <v>34</v>
      </c>
      <c r="D5381" s="3" t="s">
        <v>33</v>
      </c>
      <c r="E5381" s="3" t="n">
        <v>117.35</v>
      </c>
      <c r="F5381" s="3" t="n">
        <v>724314</v>
      </c>
      <c r="G5381" s="3" t="n">
        <v>4</v>
      </c>
      <c r="H5381" s="3" t="n">
        <v>1192081.96</v>
      </c>
    </row>
    <row r="5382" customFormat="false" ht="15" hidden="false" customHeight="false" outlineLevel="0" collapsed="false">
      <c r="A5382" s="3" t="s">
        <v>436</v>
      </c>
      <c r="B5382" s="3" t="s">
        <v>31</v>
      </c>
      <c r="C5382" s="3" t="s">
        <v>34</v>
      </c>
      <c r="D5382" s="3" t="s">
        <v>33</v>
      </c>
      <c r="E5382" s="3" t="n">
        <v>116.23</v>
      </c>
      <c r="F5382" s="3" t="n">
        <v>2804100</v>
      </c>
      <c r="G5382" s="3" t="n">
        <v>0</v>
      </c>
      <c r="H5382" s="3" t="n">
        <v>0</v>
      </c>
    </row>
    <row r="5383" customFormat="false" ht="15" hidden="false" customHeight="false" outlineLevel="0" collapsed="false">
      <c r="A5383" s="3" t="s">
        <v>437</v>
      </c>
      <c r="B5383" s="3" t="s">
        <v>31</v>
      </c>
      <c r="C5383" s="3" t="s">
        <v>34</v>
      </c>
      <c r="D5383" s="3" t="s">
        <v>33</v>
      </c>
      <c r="E5383" s="3" t="n">
        <v>119.96</v>
      </c>
      <c r="F5383" s="3" t="n">
        <v>3782621</v>
      </c>
      <c r="G5383" s="3" t="n">
        <v>3</v>
      </c>
      <c r="H5383" s="3" t="n">
        <v>1250572.92</v>
      </c>
    </row>
    <row r="5384" customFormat="false" ht="15" hidden="false" customHeight="false" outlineLevel="0" collapsed="false">
      <c r="A5384" s="3" t="s">
        <v>438</v>
      </c>
      <c r="B5384" s="3" t="s">
        <v>31</v>
      </c>
      <c r="C5384" s="3" t="s">
        <v>34</v>
      </c>
      <c r="D5384" s="3" t="s">
        <v>33</v>
      </c>
      <c r="E5384" s="3" t="n">
        <v>118.31</v>
      </c>
      <c r="F5384" s="3" t="n">
        <v>7927772</v>
      </c>
      <c r="G5384" s="3" t="n">
        <v>6</v>
      </c>
      <c r="H5384" s="3" t="n">
        <v>1225853.82</v>
      </c>
    </row>
    <row r="5385" customFormat="false" ht="15" hidden="false" customHeight="false" outlineLevel="0" collapsed="false">
      <c r="A5385" s="3" t="s">
        <v>439</v>
      </c>
      <c r="B5385" s="3" t="s">
        <v>31</v>
      </c>
      <c r="C5385" s="3" t="s">
        <v>34</v>
      </c>
      <c r="D5385" s="3" t="s">
        <v>33</v>
      </c>
      <c r="E5385" s="3" t="n">
        <v>117.09</v>
      </c>
      <c r="F5385" s="3" t="n">
        <v>1248320</v>
      </c>
      <c r="G5385" s="3" t="n">
        <v>0</v>
      </c>
      <c r="H5385" s="3" t="n">
        <v>0</v>
      </c>
    </row>
    <row r="5386" customFormat="false" ht="15" hidden="false" customHeight="false" outlineLevel="0" collapsed="false">
      <c r="A5386" s="3" t="s">
        <v>440</v>
      </c>
      <c r="B5386" s="3" t="s">
        <v>31</v>
      </c>
      <c r="C5386" s="3" t="s">
        <v>34</v>
      </c>
      <c r="D5386" s="3" t="s">
        <v>33</v>
      </c>
      <c r="E5386" s="3" t="n">
        <v>117.79</v>
      </c>
      <c r="F5386" s="3" t="n">
        <v>1664021</v>
      </c>
      <c r="G5386" s="3" t="n">
        <v>5</v>
      </c>
      <c r="H5386" s="3" t="n">
        <v>1786722.91</v>
      </c>
    </row>
    <row r="5387" customFormat="false" ht="15" hidden="false" customHeight="false" outlineLevel="0" collapsed="false">
      <c r="A5387" s="3" t="s">
        <v>441</v>
      </c>
      <c r="B5387" s="3" t="s">
        <v>31</v>
      </c>
      <c r="C5387" s="3" t="s">
        <v>34</v>
      </c>
      <c r="D5387" s="3" t="s">
        <v>33</v>
      </c>
      <c r="E5387" s="3" t="n">
        <v>118.11</v>
      </c>
      <c r="F5387" s="3" t="n">
        <v>1472294</v>
      </c>
      <c r="G5387" s="3" t="n">
        <v>3</v>
      </c>
      <c r="H5387" s="3" t="n">
        <v>1163367.64</v>
      </c>
    </row>
    <row r="5388" customFormat="false" ht="15" hidden="false" customHeight="false" outlineLevel="0" collapsed="false">
      <c r="A5388" s="3" t="s">
        <v>442</v>
      </c>
      <c r="B5388" s="3" t="s">
        <v>31</v>
      </c>
      <c r="C5388" s="3" t="s">
        <v>34</v>
      </c>
      <c r="D5388" s="3" t="s">
        <v>33</v>
      </c>
      <c r="E5388" s="3" t="n">
        <v>116.12</v>
      </c>
      <c r="F5388" s="3" t="n">
        <v>6076685</v>
      </c>
      <c r="G5388" s="3" t="n">
        <v>2</v>
      </c>
      <c r="H5388" s="3" t="n">
        <v>695330.94</v>
      </c>
    </row>
    <row r="5389" customFormat="false" ht="15" hidden="false" customHeight="false" outlineLevel="0" collapsed="false">
      <c r="A5389" s="3" t="s">
        <v>443</v>
      </c>
      <c r="B5389" s="3" t="s">
        <v>31</v>
      </c>
      <c r="C5389" s="3" t="s">
        <v>34</v>
      </c>
      <c r="D5389" s="3" t="s">
        <v>33</v>
      </c>
      <c r="E5389" s="3" t="n">
        <v>113.52</v>
      </c>
      <c r="F5389" s="3" t="n">
        <v>3267219</v>
      </c>
      <c r="G5389" s="3" t="n">
        <v>1</v>
      </c>
      <c r="H5389" s="3" t="n">
        <v>409270.74</v>
      </c>
    </row>
    <row r="5390" customFormat="false" ht="15" hidden="false" customHeight="false" outlineLevel="0" collapsed="false">
      <c r="A5390" s="3" t="s">
        <v>444</v>
      </c>
      <c r="B5390" s="3" t="s">
        <v>31</v>
      </c>
      <c r="C5390" s="3" t="s">
        <v>34</v>
      </c>
      <c r="D5390" s="3" t="s">
        <v>33</v>
      </c>
      <c r="E5390" s="3" t="n">
        <v>114.29</v>
      </c>
      <c r="F5390" s="3" t="n">
        <v>7422708</v>
      </c>
      <c r="G5390" s="3" t="n">
        <v>3</v>
      </c>
      <c r="H5390" s="3" t="n">
        <v>593997.18</v>
      </c>
    </row>
    <row r="5391" customFormat="false" ht="15" hidden="false" customHeight="false" outlineLevel="0" collapsed="false">
      <c r="A5391" s="3" t="s">
        <v>445</v>
      </c>
      <c r="B5391" s="3" t="s">
        <v>31</v>
      </c>
      <c r="C5391" s="3" t="s">
        <v>34</v>
      </c>
      <c r="D5391" s="3" t="s">
        <v>33</v>
      </c>
      <c r="E5391" s="3" t="n">
        <v>114.75</v>
      </c>
      <c r="F5391" s="3" t="n">
        <v>1020872</v>
      </c>
      <c r="G5391" s="3" t="n">
        <v>1</v>
      </c>
      <c r="H5391" s="3" t="n">
        <v>4712.54</v>
      </c>
    </row>
    <row r="5392" customFormat="false" ht="15" hidden="false" customHeight="false" outlineLevel="0" collapsed="false">
      <c r="A5392" s="3" t="s">
        <v>446</v>
      </c>
      <c r="B5392" s="3" t="s">
        <v>31</v>
      </c>
      <c r="C5392" s="3" t="s">
        <v>34</v>
      </c>
      <c r="D5392" s="3" t="s">
        <v>33</v>
      </c>
      <c r="E5392" s="3" t="n">
        <v>114.06</v>
      </c>
      <c r="F5392" s="3" t="n">
        <v>1360688</v>
      </c>
      <c r="G5392" s="3" t="n">
        <v>0</v>
      </c>
      <c r="H5392" s="3" t="n">
        <v>0</v>
      </c>
    </row>
    <row r="5393" customFormat="false" ht="15" hidden="false" customHeight="false" outlineLevel="0" collapsed="false">
      <c r="A5393" s="3" t="s">
        <v>447</v>
      </c>
      <c r="B5393" s="3" t="s">
        <v>31</v>
      </c>
      <c r="C5393" s="3" t="s">
        <v>34</v>
      </c>
      <c r="D5393" s="3" t="s">
        <v>33</v>
      </c>
      <c r="E5393" s="3" t="n">
        <v>114.81</v>
      </c>
      <c r="F5393" s="3" t="n">
        <v>4144356</v>
      </c>
      <c r="G5393" s="3" t="n">
        <v>0</v>
      </c>
      <c r="H5393" s="3" t="n">
        <v>0</v>
      </c>
    </row>
    <row r="5394" customFormat="false" ht="15" hidden="false" customHeight="false" outlineLevel="0" collapsed="false">
      <c r="A5394" s="3" t="s">
        <v>448</v>
      </c>
      <c r="B5394" s="3" t="s">
        <v>31</v>
      </c>
      <c r="C5394" s="3" t="s">
        <v>34</v>
      </c>
      <c r="D5394" s="3" t="s">
        <v>33</v>
      </c>
      <c r="E5394" s="3" t="n">
        <v>116.43</v>
      </c>
      <c r="F5394" s="3" t="n">
        <v>1952757</v>
      </c>
      <c r="G5394" s="3" t="n">
        <v>2</v>
      </c>
      <c r="H5394" s="3" t="n">
        <v>537388.83</v>
      </c>
    </row>
    <row r="5395" customFormat="false" ht="15" hidden="false" customHeight="false" outlineLevel="0" collapsed="false">
      <c r="A5395" s="3" t="s">
        <v>449</v>
      </c>
      <c r="B5395" s="3" t="s">
        <v>31</v>
      </c>
      <c r="C5395" s="3" t="s">
        <v>34</v>
      </c>
      <c r="D5395" s="3" t="s">
        <v>33</v>
      </c>
      <c r="E5395" s="3" t="n">
        <v>117.07</v>
      </c>
      <c r="F5395" s="3" t="n">
        <v>6590135</v>
      </c>
      <c r="G5395" s="3" t="n">
        <v>3</v>
      </c>
      <c r="H5395" s="3" t="n">
        <v>1025251.06</v>
      </c>
    </row>
    <row r="5396" customFormat="false" ht="15" hidden="false" customHeight="false" outlineLevel="0" collapsed="false">
      <c r="A5396" s="3" t="s">
        <v>450</v>
      </c>
      <c r="B5396" s="3" t="s">
        <v>31</v>
      </c>
      <c r="C5396" s="3" t="s">
        <v>34</v>
      </c>
      <c r="D5396" s="3" t="s">
        <v>33</v>
      </c>
      <c r="E5396" s="3" t="n">
        <v>117.44</v>
      </c>
      <c r="F5396" s="3" t="n">
        <v>1585607</v>
      </c>
      <c r="G5396" s="3" t="n">
        <v>1</v>
      </c>
      <c r="H5396" s="3" t="n">
        <v>308738.82</v>
      </c>
    </row>
    <row r="5397" customFormat="false" ht="15" hidden="false" customHeight="false" outlineLevel="0" collapsed="false">
      <c r="A5397" s="3" t="s">
        <v>451</v>
      </c>
      <c r="B5397" s="3" t="s">
        <v>31</v>
      </c>
      <c r="C5397" s="3" t="s">
        <v>34</v>
      </c>
      <c r="D5397" s="3" t="s">
        <v>33</v>
      </c>
      <c r="E5397" s="3" t="n">
        <v>117.75</v>
      </c>
      <c r="F5397" s="3" t="n">
        <v>3446647</v>
      </c>
      <c r="G5397" s="3" t="n">
        <v>5</v>
      </c>
      <c r="H5397" s="3" t="n">
        <v>1643486.31</v>
      </c>
    </row>
    <row r="5398" customFormat="false" ht="15" hidden="false" customHeight="false" outlineLevel="0" collapsed="false">
      <c r="A5398" s="3" t="s">
        <v>452</v>
      </c>
      <c r="B5398" s="3" t="s">
        <v>31</v>
      </c>
      <c r="C5398" s="3" t="s">
        <v>34</v>
      </c>
      <c r="D5398" s="3" t="s">
        <v>33</v>
      </c>
      <c r="E5398" s="3" t="n">
        <v>116.68</v>
      </c>
      <c r="F5398" s="3" t="n">
        <v>3965177</v>
      </c>
      <c r="G5398" s="3" t="n">
        <v>3</v>
      </c>
      <c r="H5398" s="3" t="n">
        <v>553576.09</v>
      </c>
    </row>
    <row r="5399" customFormat="false" ht="15" hidden="false" customHeight="false" outlineLevel="0" collapsed="false">
      <c r="A5399" s="3" t="s">
        <v>453</v>
      </c>
      <c r="B5399" s="3" t="s">
        <v>31</v>
      </c>
      <c r="C5399" s="3" t="s">
        <v>34</v>
      </c>
      <c r="D5399" s="3" t="s">
        <v>33</v>
      </c>
      <c r="E5399" s="3" t="n">
        <v>116.53</v>
      </c>
      <c r="F5399" s="3" t="n">
        <v>7350498</v>
      </c>
      <c r="G5399" s="3" t="n">
        <v>2</v>
      </c>
      <c r="H5399" s="3" t="n">
        <v>1003085.7</v>
      </c>
    </row>
    <row r="5400" customFormat="false" ht="15" hidden="false" customHeight="false" outlineLevel="0" collapsed="false">
      <c r="A5400" s="3" t="s">
        <v>454</v>
      </c>
      <c r="B5400" s="3" t="s">
        <v>31</v>
      </c>
      <c r="C5400" s="3" t="s">
        <v>34</v>
      </c>
      <c r="D5400" s="3" t="s">
        <v>33</v>
      </c>
      <c r="E5400" s="3" t="n">
        <v>116.9</v>
      </c>
      <c r="F5400" s="3" t="n">
        <v>5234738</v>
      </c>
      <c r="G5400" s="3" t="n">
        <v>2</v>
      </c>
      <c r="H5400" s="3" t="n">
        <v>341199.72</v>
      </c>
    </row>
    <row r="5401" customFormat="false" ht="15" hidden="false" customHeight="false" outlineLevel="0" collapsed="false">
      <c r="A5401" s="3" t="s">
        <v>455</v>
      </c>
      <c r="B5401" s="3" t="s">
        <v>31</v>
      </c>
      <c r="C5401" s="3" t="s">
        <v>34</v>
      </c>
      <c r="D5401" s="3" t="s">
        <v>33</v>
      </c>
      <c r="E5401" s="3" t="n">
        <v>118.08</v>
      </c>
      <c r="F5401" s="3" t="n">
        <v>4803148</v>
      </c>
      <c r="G5401" s="3" t="n">
        <v>4</v>
      </c>
      <c r="H5401" s="3" t="n">
        <v>1075109.08</v>
      </c>
    </row>
    <row r="5402" customFormat="false" ht="15" hidden="false" customHeight="false" outlineLevel="0" collapsed="false">
      <c r="A5402" s="3" t="s">
        <v>456</v>
      </c>
      <c r="B5402" s="3" t="s">
        <v>31</v>
      </c>
      <c r="C5402" s="3" t="s">
        <v>34</v>
      </c>
      <c r="D5402" s="3" t="s">
        <v>33</v>
      </c>
      <c r="E5402" s="3" t="n">
        <v>115.11</v>
      </c>
      <c r="F5402" s="3" t="n">
        <v>7480095</v>
      </c>
      <c r="G5402" s="3" t="n">
        <v>2</v>
      </c>
      <c r="H5402" s="3" t="n">
        <v>514392.75</v>
      </c>
    </row>
    <row r="5403" customFormat="false" ht="15" hidden="false" customHeight="false" outlineLevel="0" collapsed="false">
      <c r="A5403" s="3" t="s">
        <v>457</v>
      </c>
      <c r="B5403" s="3" t="s">
        <v>31</v>
      </c>
      <c r="C5403" s="3" t="s">
        <v>34</v>
      </c>
      <c r="D5403" s="3" t="s">
        <v>33</v>
      </c>
      <c r="E5403" s="3" t="n">
        <v>115.75</v>
      </c>
      <c r="F5403" s="3" t="n">
        <v>6609370</v>
      </c>
      <c r="G5403" s="3" t="n">
        <v>3</v>
      </c>
      <c r="H5403" s="3" t="n">
        <v>411322.24</v>
      </c>
    </row>
    <row r="5404" customFormat="false" ht="15" hidden="false" customHeight="false" outlineLevel="0" collapsed="false">
      <c r="A5404" s="3" t="s">
        <v>458</v>
      </c>
      <c r="B5404" s="3" t="s">
        <v>31</v>
      </c>
      <c r="C5404" s="3" t="s">
        <v>34</v>
      </c>
      <c r="D5404" s="3" t="s">
        <v>33</v>
      </c>
      <c r="E5404" s="3" t="n">
        <v>112.98</v>
      </c>
      <c r="F5404" s="3" t="n">
        <v>6852491</v>
      </c>
      <c r="G5404" s="3" t="n">
        <v>3</v>
      </c>
      <c r="H5404" s="3" t="n">
        <v>1440746.06</v>
      </c>
    </row>
    <row r="5405" customFormat="false" ht="15" hidden="false" customHeight="false" outlineLevel="0" collapsed="false">
      <c r="A5405" s="3" t="s">
        <v>459</v>
      </c>
      <c r="B5405" s="3" t="s">
        <v>31</v>
      </c>
      <c r="C5405" s="3" t="s">
        <v>34</v>
      </c>
      <c r="D5405" s="3" t="s">
        <v>33</v>
      </c>
      <c r="E5405" s="3" t="n">
        <v>111.53</v>
      </c>
      <c r="F5405" s="3" t="n">
        <v>3569052</v>
      </c>
      <c r="G5405" s="3" t="n">
        <v>2</v>
      </c>
      <c r="H5405" s="3" t="n">
        <v>885191.94</v>
      </c>
    </row>
    <row r="5406" customFormat="false" ht="15" hidden="false" customHeight="false" outlineLevel="0" collapsed="false">
      <c r="A5406" s="3" t="s">
        <v>460</v>
      </c>
      <c r="B5406" s="3" t="s">
        <v>31</v>
      </c>
      <c r="C5406" s="3" t="s">
        <v>34</v>
      </c>
      <c r="D5406" s="3" t="s">
        <v>33</v>
      </c>
      <c r="E5406" s="3" t="n">
        <v>112.86</v>
      </c>
      <c r="F5406" s="3" t="n">
        <v>7766167</v>
      </c>
      <c r="G5406" s="3" t="n">
        <v>5</v>
      </c>
      <c r="H5406" s="3" t="n">
        <v>1979825.18</v>
      </c>
    </row>
    <row r="5407" customFormat="false" ht="15" hidden="false" customHeight="false" outlineLevel="0" collapsed="false">
      <c r="A5407" s="3" t="s">
        <v>461</v>
      </c>
      <c r="B5407" s="3" t="s">
        <v>31</v>
      </c>
      <c r="C5407" s="3" t="s">
        <v>34</v>
      </c>
      <c r="D5407" s="3" t="s">
        <v>33</v>
      </c>
      <c r="E5407" s="3" t="n">
        <v>112.94</v>
      </c>
      <c r="F5407" s="3" t="n">
        <v>1331482</v>
      </c>
      <c r="G5407" s="3" t="n">
        <v>2</v>
      </c>
      <c r="H5407" s="3" t="n">
        <v>461618.5</v>
      </c>
    </row>
    <row r="5408" customFormat="false" ht="15" hidden="false" customHeight="false" outlineLevel="0" collapsed="false">
      <c r="A5408" s="3" t="s">
        <v>462</v>
      </c>
      <c r="B5408" s="3" t="s">
        <v>31</v>
      </c>
      <c r="C5408" s="3" t="s">
        <v>34</v>
      </c>
      <c r="D5408" s="3" t="s">
        <v>33</v>
      </c>
      <c r="E5408" s="3" t="n">
        <v>113.46</v>
      </c>
      <c r="F5408" s="3" t="n">
        <v>2840378</v>
      </c>
      <c r="G5408" s="3" t="n">
        <v>2</v>
      </c>
      <c r="H5408" s="3" t="n">
        <v>677557.4</v>
      </c>
    </row>
    <row r="5409" customFormat="false" ht="15" hidden="false" customHeight="false" outlineLevel="0" collapsed="false">
      <c r="A5409" s="3" t="s">
        <v>463</v>
      </c>
      <c r="B5409" s="3" t="s">
        <v>31</v>
      </c>
      <c r="C5409" s="3" t="s">
        <v>34</v>
      </c>
      <c r="D5409" s="3" t="s">
        <v>33</v>
      </c>
      <c r="E5409" s="3" t="n">
        <v>114.62</v>
      </c>
      <c r="F5409" s="3" t="n">
        <v>5271356</v>
      </c>
      <c r="G5409" s="3" t="n">
        <v>3</v>
      </c>
      <c r="H5409" s="3" t="n">
        <v>1055227.69</v>
      </c>
    </row>
    <row r="5410" customFormat="false" ht="15" hidden="false" customHeight="false" outlineLevel="0" collapsed="false">
      <c r="A5410" s="3" t="s">
        <v>464</v>
      </c>
      <c r="B5410" s="3" t="s">
        <v>31</v>
      </c>
      <c r="C5410" s="3" t="s">
        <v>34</v>
      </c>
      <c r="D5410" s="3" t="s">
        <v>33</v>
      </c>
      <c r="E5410" s="3" t="n">
        <v>114.2</v>
      </c>
      <c r="F5410" s="3" t="n">
        <v>2838643</v>
      </c>
      <c r="G5410" s="3" t="n">
        <v>4</v>
      </c>
      <c r="H5410" s="3" t="n">
        <v>811487.11</v>
      </c>
    </row>
    <row r="5411" customFormat="false" ht="15" hidden="false" customHeight="false" outlineLevel="0" collapsed="false">
      <c r="A5411" s="3" t="s">
        <v>465</v>
      </c>
      <c r="B5411" s="3" t="s">
        <v>31</v>
      </c>
      <c r="C5411" s="3" t="s">
        <v>34</v>
      </c>
      <c r="D5411" s="3" t="s">
        <v>33</v>
      </c>
      <c r="E5411" s="3" t="n">
        <v>115.44</v>
      </c>
      <c r="F5411" s="3" t="n">
        <v>6550041</v>
      </c>
      <c r="G5411" s="3" t="n">
        <v>2</v>
      </c>
      <c r="H5411" s="3" t="n">
        <v>582134.19</v>
      </c>
    </row>
    <row r="5412" customFormat="false" ht="15" hidden="false" customHeight="false" outlineLevel="0" collapsed="false">
      <c r="A5412" s="3" t="s">
        <v>466</v>
      </c>
      <c r="B5412" s="3" t="s">
        <v>31</v>
      </c>
      <c r="C5412" s="3" t="s">
        <v>34</v>
      </c>
      <c r="D5412" s="3" t="s">
        <v>33</v>
      </c>
      <c r="E5412" s="3" t="n">
        <v>115.73</v>
      </c>
      <c r="F5412" s="3" t="n">
        <v>6631461</v>
      </c>
      <c r="G5412" s="3" t="n">
        <v>2</v>
      </c>
      <c r="H5412" s="3" t="n">
        <v>944105.39</v>
      </c>
    </row>
    <row r="5413" customFormat="false" ht="15" hidden="false" customHeight="false" outlineLevel="0" collapsed="false">
      <c r="A5413" s="3" t="s">
        <v>467</v>
      </c>
      <c r="B5413" s="3" t="s">
        <v>31</v>
      </c>
      <c r="C5413" s="3" t="s">
        <v>34</v>
      </c>
      <c r="D5413" s="3" t="s">
        <v>33</v>
      </c>
      <c r="E5413" s="3" t="n">
        <v>114.78</v>
      </c>
      <c r="F5413" s="3" t="n">
        <v>3152655</v>
      </c>
      <c r="G5413" s="3" t="n">
        <v>1</v>
      </c>
      <c r="H5413" s="3" t="n">
        <v>394371.12</v>
      </c>
    </row>
    <row r="5414" customFormat="false" ht="15" hidden="false" customHeight="false" outlineLevel="0" collapsed="false">
      <c r="A5414" s="3" t="s">
        <v>468</v>
      </c>
      <c r="B5414" s="3" t="s">
        <v>31</v>
      </c>
      <c r="C5414" s="3" t="s">
        <v>34</v>
      </c>
      <c r="D5414" s="3" t="s">
        <v>33</v>
      </c>
      <c r="E5414" s="3" t="n">
        <v>115</v>
      </c>
      <c r="F5414" s="3" t="n">
        <v>7597744</v>
      </c>
      <c r="G5414" s="3" t="n">
        <v>6</v>
      </c>
      <c r="H5414" s="3" t="n">
        <v>2210041.07</v>
      </c>
    </row>
    <row r="5415" customFormat="false" ht="15" hidden="false" customHeight="false" outlineLevel="0" collapsed="false">
      <c r="A5415" s="3" t="s">
        <v>469</v>
      </c>
      <c r="B5415" s="3" t="s">
        <v>31</v>
      </c>
      <c r="C5415" s="3" t="s">
        <v>34</v>
      </c>
      <c r="D5415" s="3" t="s">
        <v>33</v>
      </c>
      <c r="E5415" s="3" t="n">
        <v>115.69</v>
      </c>
      <c r="F5415" s="3" t="n">
        <v>3912454</v>
      </c>
      <c r="G5415" s="3" t="n">
        <v>5</v>
      </c>
      <c r="H5415" s="3" t="n">
        <v>1680535.17</v>
      </c>
    </row>
    <row r="5416" customFormat="false" ht="15" hidden="false" customHeight="false" outlineLevel="0" collapsed="false">
      <c r="A5416" s="3" t="s">
        <v>470</v>
      </c>
      <c r="B5416" s="3" t="s">
        <v>31</v>
      </c>
      <c r="C5416" s="3" t="s">
        <v>34</v>
      </c>
      <c r="D5416" s="3" t="s">
        <v>33</v>
      </c>
      <c r="E5416" s="3" t="n">
        <v>116.68</v>
      </c>
      <c r="F5416" s="3" t="n">
        <v>7530193</v>
      </c>
      <c r="G5416" s="3" t="n">
        <v>1</v>
      </c>
      <c r="H5416" s="3" t="n">
        <v>557037</v>
      </c>
    </row>
    <row r="5417" customFormat="false" ht="15" hidden="false" customHeight="false" outlineLevel="0" collapsed="false">
      <c r="A5417" s="3" t="s">
        <v>471</v>
      </c>
      <c r="B5417" s="3" t="s">
        <v>31</v>
      </c>
      <c r="C5417" s="3" t="s">
        <v>34</v>
      </c>
      <c r="D5417" s="3" t="s">
        <v>33</v>
      </c>
      <c r="E5417" s="3" t="n">
        <v>116.47</v>
      </c>
      <c r="F5417" s="3" t="n">
        <v>527824</v>
      </c>
      <c r="G5417" s="3" t="n">
        <v>2</v>
      </c>
      <c r="H5417" s="3" t="n">
        <v>660313.26</v>
      </c>
    </row>
    <row r="5418" customFormat="false" ht="15" hidden="false" customHeight="false" outlineLevel="0" collapsed="false">
      <c r="A5418" s="3" t="s">
        <v>472</v>
      </c>
      <c r="B5418" s="3" t="s">
        <v>31</v>
      </c>
      <c r="C5418" s="3" t="s">
        <v>34</v>
      </c>
      <c r="D5418" s="3" t="s">
        <v>33</v>
      </c>
      <c r="E5418" s="3" t="n">
        <v>118.38</v>
      </c>
      <c r="F5418" s="3" t="n">
        <v>2215695</v>
      </c>
      <c r="G5418" s="3" t="n">
        <v>1</v>
      </c>
      <c r="H5418" s="3" t="n">
        <v>584894.6</v>
      </c>
    </row>
    <row r="5419" customFormat="false" ht="15" hidden="false" customHeight="false" outlineLevel="0" collapsed="false">
      <c r="A5419" s="3" t="s">
        <v>473</v>
      </c>
      <c r="B5419" s="3" t="s">
        <v>31</v>
      </c>
      <c r="C5419" s="3" t="s">
        <v>34</v>
      </c>
      <c r="D5419" s="3" t="s">
        <v>33</v>
      </c>
      <c r="E5419" s="3" t="n">
        <v>118.28</v>
      </c>
      <c r="F5419" s="3" t="n">
        <v>7726038</v>
      </c>
      <c r="G5419" s="3" t="n">
        <v>1</v>
      </c>
      <c r="H5419" s="3" t="n">
        <v>531750.7</v>
      </c>
    </row>
    <row r="5420" customFormat="false" ht="15" hidden="false" customHeight="false" outlineLevel="0" collapsed="false">
      <c r="A5420" s="3" t="s">
        <v>474</v>
      </c>
      <c r="B5420" s="3" t="s">
        <v>31</v>
      </c>
      <c r="C5420" s="3" t="s">
        <v>34</v>
      </c>
      <c r="D5420" s="3" t="s">
        <v>33</v>
      </c>
      <c r="E5420" s="3" t="n">
        <v>113.03</v>
      </c>
      <c r="F5420" s="3" t="n">
        <v>1758722</v>
      </c>
      <c r="G5420" s="3" t="n">
        <v>2</v>
      </c>
      <c r="H5420" s="3" t="n">
        <v>776318.83</v>
      </c>
    </row>
    <row r="5421" customFormat="false" ht="15" hidden="false" customHeight="false" outlineLevel="0" collapsed="false">
      <c r="A5421" s="3" t="s">
        <v>475</v>
      </c>
      <c r="B5421" s="3" t="s">
        <v>31</v>
      </c>
      <c r="C5421" s="3" t="s">
        <v>34</v>
      </c>
      <c r="D5421" s="3" t="s">
        <v>33</v>
      </c>
      <c r="E5421" s="3" t="n">
        <v>113.09</v>
      </c>
      <c r="F5421" s="3" t="n">
        <v>841049</v>
      </c>
      <c r="G5421" s="3" t="n">
        <v>2</v>
      </c>
      <c r="H5421" s="3" t="n">
        <v>726973.22</v>
      </c>
    </row>
    <row r="5422" customFormat="false" ht="15" hidden="false" customHeight="false" outlineLevel="0" collapsed="false">
      <c r="A5422" s="3" t="s">
        <v>476</v>
      </c>
      <c r="B5422" s="3" t="s">
        <v>31</v>
      </c>
      <c r="C5422" s="3" t="s">
        <v>34</v>
      </c>
      <c r="D5422" s="3" t="s">
        <v>33</v>
      </c>
      <c r="E5422" s="3" t="n">
        <v>111.59</v>
      </c>
      <c r="F5422" s="3" t="n">
        <v>5640838</v>
      </c>
      <c r="G5422" s="3" t="n">
        <v>1</v>
      </c>
      <c r="H5422" s="3" t="n">
        <v>6580.86</v>
      </c>
    </row>
    <row r="5423" customFormat="false" ht="15" hidden="false" customHeight="false" outlineLevel="0" collapsed="false">
      <c r="A5423" s="3" t="s">
        <v>477</v>
      </c>
      <c r="B5423" s="3" t="s">
        <v>31</v>
      </c>
      <c r="C5423" s="3" t="s">
        <v>34</v>
      </c>
      <c r="D5423" s="3" t="s">
        <v>33</v>
      </c>
      <c r="E5423" s="3" t="n">
        <v>111.87</v>
      </c>
      <c r="F5423" s="3" t="n">
        <v>3552527</v>
      </c>
      <c r="G5423" s="3" t="n">
        <v>2</v>
      </c>
      <c r="H5423" s="3" t="n">
        <v>543867.5</v>
      </c>
    </row>
    <row r="5424" customFormat="false" ht="15" hidden="false" customHeight="false" outlineLevel="0" collapsed="false">
      <c r="A5424" s="3" t="s">
        <v>478</v>
      </c>
      <c r="B5424" s="3" t="s">
        <v>31</v>
      </c>
      <c r="C5424" s="3" t="s">
        <v>34</v>
      </c>
      <c r="D5424" s="3" t="s">
        <v>33</v>
      </c>
      <c r="E5424" s="3" t="n">
        <v>111.92</v>
      </c>
      <c r="F5424" s="3" t="n">
        <v>3413730</v>
      </c>
      <c r="G5424" s="3" t="n">
        <v>2</v>
      </c>
      <c r="H5424" s="3" t="n">
        <v>117579.41</v>
      </c>
    </row>
    <row r="5425" customFormat="false" ht="15" hidden="false" customHeight="false" outlineLevel="0" collapsed="false">
      <c r="A5425" s="3" t="s">
        <v>479</v>
      </c>
      <c r="B5425" s="3" t="s">
        <v>31</v>
      </c>
      <c r="C5425" s="3" t="s">
        <v>34</v>
      </c>
      <c r="D5425" s="3" t="s">
        <v>33</v>
      </c>
      <c r="E5425" s="3" t="n">
        <v>111.78</v>
      </c>
      <c r="F5425" s="3" t="n">
        <v>4995853</v>
      </c>
      <c r="G5425" s="3" t="n">
        <v>2</v>
      </c>
      <c r="H5425" s="3" t="n">
        <v>658258.94</v>
      </c>
    </row>
    <row r="5426" customFormat="false" ht="15" hidden="false" customHeight="false" outlineLevel="0" collapsed="false">
      <c r="A5426" s="3" t="s">
        <v>480</v>
      </c>
      <c r="B5426" s="3" t="s">
        <v>31</v>
      </c>
      <c r="C5426" s="3" t="s">
        <v>34</v>
      </c>
      <c r="D5426" s="3" t="s">
        <v>33</v>
      </c>
      <c r="E5426" s="3" t="n">
        <v>112.23</v>
      </c>
      <c r="F5426" s="3" t="n">
        <v>4879086</v>
      </c>
      <c r="G5426" s="3" t="n">
        <v>1</v>
      </c>
      <c r="H5426" s="3" t="n">
        <v>509820.48</v>
      </c>
    </row>
    <row r="5427" customFormat="false" ht="15" hidden="false" customHeight="false" outlineLevel="0" collapsed="false">
      <c r="A5427" s="3" t="s">
        <v>481</v>
      </c>
      <c r="B5427" s="3" t="s">
        <v>31</v>
      </c>
      <c r="C5427" s="3" t="s">
        <v>34</v>
      </c>
      <c r="D5427" s="3" t="s">
        <v>33</v>
      </c>
      <c r="E5427" s="3" t="n">
        <v>111.14</v>
      </c>
      <c r="F5427" s="3" t="n">
        <v>5372235</v>
      </c>
      <c r="G5427" s="3" t="n">
        <v>3</v>
      </c>
      <c r="H5427" s="3" t="n">
        <v>842375.56</v>
      </c>
    </row>
    <row r="5428" customFormat="false" ht="15" hidden="false" customHeight="false" outlineLevel="0" collapsed="false">
      <c r="A5428" s="3" t="s">
        <v>482</v>
      </c>
      <c r="B5428" s="3" t="s">
        <v>31</v>
      </c>
      <c r="C5428" s="3" t="s">
        <v>34</v>
      </c>
      <c r="D5428" s="3" t="s">
        <v>33</v>
      </c>
      <c r="E5428" s="3" t="n">
        <v>110.99</v>
      </c>
      <c r="F5428" s="3" t="n">
        <v>7410148</v>
      </c>
      <c r="G5428" s="3" t="n">
        <v>1</v>
      </c>
      <c r="H5428" s="3" t="n">
        <v>109539.56</v>
      </c>
    </row>
    <row r="5429" customFormat="false" ht="15" hidden="false" customHeight="false" outlineLevel="0" collapsed="false">
      <c r="A5429" s="3" t="s">
        <v>483</v>
      </c>
      <c r="B5429" s="3" t="s">
        <v>31</v>
      </c>
      <c r="C5429" s="3" t="s">
        <v>34</v>
      </c>
      <c r="D5429" s="3" t="s">
        <v>33</v>
      </c>
      <c r="E5429" s="3" t="n">
        <v>109.53</v>
      </c>
      <c r="F5429" s="3" t="n">
        <v>6239142</v>
      </c>
      <c r="G5429" s="3" t="n">
        <v>3</v>
      </c>
      <c r="H5429" s="3" t="n">
        <v>479058.87</v>
      </c>
    </row>
    <row r="5430" customFormat="false" ht="15" hidden="false" customHeight="false" outlineLevel="0" collapsed="false">
      <c r="A5430" s="3" t="s">
        <v>484</v>
      </c>
      <c r="B5430" s="3" t="s">
        <v>31</v>
      </c>
      <c r="C5430" s="3" t="s">
        <v>34</v>
      </c>
      <c r="D5430" s="3" t="s">
        <v>33</v>
      </c>
      <c r="E5430" s="3" t="n">
        <v>109.91</v>
      </c>
      <c r="F5430" s="3" t="n">
        <v>2824567</v>
      </c>
      <c r="G5430" s="3" t="n">
        <v>1</v>
      </c>
      <c r="H5430" s="3" t="n">
        <v>369331.2</v>
      </c>
    </row>
    <row r="5431" customFormat="false" ht="15" hidden="false" customHeight="false" outlineLevel="0" collapsed="false">
      <c r="A5431" s="3" t="s">
        <v>485</v>
      </c>
      <c r="B5431" s="3" t="s">
        <v>31</v>
      </c>
      <c r="C5431" s="3" t="s">
        <v>34</v>
      </c>
      <c r="D5431" s="3" t="s">
        <v>33</v>
      </c>
      <c r="E5431" s="3" t="n">
        <v>110.18</v>
      </c>
      <c r="F5431" s="3" t="n">
        <v>1329860</v>
      </c>
      <c r="G5431" s="3" t="n">
        <v>0</v>
      </c>
      <c r="H5431" s="3" t="n">
        <v>0</v>
      </c>
    </row>
    <row r="5432" customFormat="false" ht="15" hidden="false" customHeight="false" outlineLevel="0" collapsed="false">
      <c r="A5432" s="3" t="s">
        <v>486</v>
      </c>
      <c r="B5432" s="3" t="s">
        <v>31</v>
      </c>
      <c r="C5432" s="3" t="s">
        <v>34</v>
      </c>
      <c r="D5432" s="3" t="s">
        <v>33</v>
      </c>
      <c r="E5432" s="3" t="n">
        <v>111</v>
      </c>
      <c r="F5432" s="3" t="n">
        <v>6191672</v>
      </c>
      <c r="G5432" s="3" t="n">
        <v>2</v>
      </c>
      <c r="H5432" s="3" t="n">
        <v>600499.66</v>
      </c>
    </row>
    <row r="5433" customFormat="false" ht="15" hidden="false" customHeight="false" outlineLevel="0" collapsed="false">
      <c r="A5433" s="3" t="s">
        <v>487</v>
      </c>
      <c r="B5433" s="3" t="s">
        <v>31</v>
      </c>
      <c r="C5433" s="3" t="s">
        <v>34</v>
      </c>
      <c r="D5433" s="3" t="s">
        <v>33</v>
      </c>
      <c r="E5433" s="3" t="n">
        <v>113.04</v>
      </c>
      <c r="F5433" s="3" t="n">
        <v>2510371</v>
      </c>
      <c r="G5433" s="3" t="n">
        <v>3</v>
      </c>
      <c r="H5433" s="3" t="n">
        <v>623319.64</v>
      </c>
    </row>
    <row r="5434" customFormat="false" ht="15" hidden="false" customHeight="false" outlineLevel="0" collapsed="false">
      <c r="A5434" s="3" t="s">
        <v>488</v>
      </c>
      <c r="B5434" s="3" t="s">
        <v>31</v>
      </c>
      <c r="C5434" s="3" t="s">
        <v>34</v>
      </c>
      <c r="D5434" s="3" t="s">
        <v>33</v>
      </c>
      <c r="E5434" s="3" t="n">
        <v>109.32</v>
      </c>
      <c r="F5434" s="3" t="n">
        <v>3006406</v>
      </c>
      <c r="G5434" s="3" t="n">
        <v>2</v>
      </c>
      <c r="H5434" s="3" t="n">
        <v>534341.68</v>
      </c>
    </row>
    <row r="5435" customFormat="false" ht="15" hidden="false" customHeight="false" outlineLevel="0" collapsed="false">
      <c r="A5435" s="3" t="s">
        <v>489</v>
      </c>
      <c r="B5435" s="3" t="s">
        <v>31</v>
      </c>
      <c r="C5435" s="3" t="s">
        <v>34</v>
      </c>
      <c r="D5435" s="3" t="s">
        <v>33</v>
      </c>
      <c r="E5435" s="3" t="n">
        <v>108.1</v>
      </c>
      <c r="F5435" s="3" t="n">
        <v>2772785</v>
      </c>
      <c r="G5435" s="3" t="n">
        <v>3</v>
      </c>
      <c r="H5435" s="3" t="n">
        <v>848822.76</v>
      </c>
    </row>
    <row r="5436" customFormat="false" ht="15" hidden="false" customHeight="false" outlineLevel="0" collapsed="false">
      <c r="A5436" s="3" t="s">
        <v>490</v>
      </c>
      <c r="B5436" s="3" t="s">
        <v>31</v>
      </c>
      <c r="C5436" s="3" t="s">
        <v>34</v>
      </c>
      <c r="D5436" s="3" t="s">
        <v>33</v>
      </c>
      <c r="E5436" s="3" t="n">
        <v>107.31</v>
      </c>
      <c r="F5436" s="3" t="n">
        <v>3068323</v>
      </c>
      <c r="G5436" s="3" t="n">
        <v>2</v>
      </c>
      <c r="H5436" s="3" t="n">
        <v>697858.59</v>
      </c>
    </row>
    <row r="5437" customFormat="false" ht="15" hidden="false" customHeight="false" outlineLevel="0" collapsed="false">
      <c r="A5437" s="3" t="s">
        <v>491</v>
      </c>
      <c r="B5437" s="3" t="s">
        <v>31</v>
      </c>
      <c r="C5437" s="3" t="s">
        <v>34</v>
      </c>
      <c r="D5437" s="3" t="s">
        <v>33</v>
      </c>
      <c r="E5437" s="3" t="n">
        <v>108.15</v>
      </c>
      <c r="F5437" s="3" t="n">
        <v>6639076</v>
      </c>
      <c r="G5437" s="3" t="n">
        <v>4</v>
      </c>
      <c r="H5437" s="3" t="n">
        <v>813735.49</v>
      </c>
    </row>
    <row r="5438" customFormat="false" ht="15" hidden="false" customHeight="false" outlineLevel="0" collapsed="false">
      <c r="A5438" s="3" t="s">
        <v>492</v>
      </c>
      <c r="B5438" s="3" t="s">
        <v>31</v>
      </c>
      <c r="C5438" s="3" t="s">
        <v>34</v>
      </c>
      <c r="D5438" s="3" t="s">
        <v>33</v>
      </c>
      <c r="E5438" s="3" t="n">
        <v>107.79</v>
      </c>
      <c r="F5438" s="3" t="n">
        <v>7073255</v>
      </c>
      <c r="G5438" s="3" t="n">
        <v>0</v>
      </c>
      <c r="H5438" s="3" t="n">
        <v>0</v>
      </c>
    </row>
    <row r="5439" customFormat="false" ht="15" hidden="false" customHeight="false" outlineLevel="0" collapsed="false">
      <c r="A5439" s="3" t="s">
        <v>493</v>
      </c>
      <c r="B5439" s="3" t="s">
        <v>31</v>
      </c>
      <c r="C5439" s="3" t="s">
        <v>34</v>
      </c>
      <c r="D5439" s="3" t="s">
        <v>33</v>
      </c>
      <c r="E5439" s="3" t="n">
        <v>107.82</v>
      </c>
      <c r="F5439" s="3" t="n">
        <v>5198807</v>
      </c>
      <c r="G5439" s="3" t="n">
        <v>5</v>
      </c>
      <c r="H5439" s="3" t="n">
        <v>1220508.21</v>
      </c>
    </row>
    <row r="5440" customFormat="false" ht="15" hidden="false" customHeight="false" outlineLevel="0" collapsed="false">
      <c r="A5440" s="3" t="s">
        <v>494</v>
      </c>
      <c r="B5440" s="3" t="s">
        <v>31</v>
      </c>
      <c r="C5440" s="3" t="s">
        <v>34</v>
      </c>
      <c r="D5440" s="3" t="s">
        <v>33</v>
      </c>
      <c r="E5440" s="3" t="n">
        <v>106.68</v>
      </c>
      <c r="F5440" s="3" t="n">
        <v>1337511</v>
      </c>
      <c r="G5440" s="3" t="n">
        <v>2</v>
      </c>
      <c r="H5440" s="3" t="n">
        <v>698616.97</v>
      </c>
    </row>
    <row r="5441" customFormat="false" ht="15" hidden="false" customHeight="false" outlineLevel="0" collapsed="false">
      <c r="A5441" s="3" t="s">
        <v>495</v>
      </c>
      <c r="B5441" s="3" t="s">
        <v>31</v>
      </c>
      <c r="C5441" s="3" t="s">
        <v>34</v>
      </c>
      <c r="D5441" s="3" t="s">
        <v>33</v>
      </c>
      <c r="E5441" s="3" t="n">
        <v>106.57</v>
      </c>
      <c r="F5441" s="3" t="n">
        <v>2123419</v>
      </c>
      <c r="G5441" s="3" t="n">
        <v>0</v>
      </c>
      <c r="H5441" s="3" t="n">
        <v>0</v>
      </c>
    </row>
    <row r="5442" customFormat="false" ht="15" hidden="false" customHeight="false" outlineLevel="0" collapsed="false">
      <c r="A5442" s="3" t="s">
        <v>496</v>
      </c>
      <c r="B5442" s="3" t="s">
        <v>31</v>
      </c>
      <c r="C5442" s="3" t="s">
        <v>34</v>
      </c>
      <c r="D5442" s="3" t="s">
        <v>33</v>
      </c>
      <c r="E5442" s="3" t="n">
        <v>105.09</v>
      </c>
      <c r="F5442" s="3" t="n">
        <v>7347789</v>
      </c>
      <c r="G5442" s="3" t="n">
        <v>0</v>
      </c>
      <c r="H5442" s="3" t="n">
        <v>0</v>
      </c>
    </row>
    <row r="5443" customFormat="false" ht="15" hidden="false" customHeight="false" outlineLevel="0" collapsed="false">
      <c r="A5443" s="3" t="s">
        <v>497</v>
      </c>
      <c r="B5443" s="3" t="s">
        <v>31</v>
      </c>
      <c r="C5443" s="3" t="s">
        <v>34</v>
      </c>
      <c r="D5443" s="3" t="s">
        <v>33</v>
      </c>
      <c r="E5443" s="3" t="n">
        <v>104.86</v>
      </c>
      <c r="F5443" s="3" t="n">
        <v>6096862</v>
      </c>
      <c r="G5443" s="3" t="n">
        <v>3</v>
      </c>
      <c r="H5443" s="3" t="n">
        <v>915628.13</v>
      </c>
    </row>
    <row r="5444" customFormat="false" ht="15" hidden="false" customHeight="false" outlineLevel="0" collapsed="false">
      <c r="A5444" s="3" t="s">
        <v>498</v>
      </c>
      <c r="B5444" s="3" t="s">
        <v>31</v>
      </c>
      <c r="C5444" s="3" t="s">
        <v>34</v>
      </c>
      <c r="D5444" s="3" t="s">
        <v>33</v>
      </c>
      <c r="E5444" s="3" t="n">
        <v>106.3</v>
      </c>
      <c r="F5444" s="3" t="n">
        <v>6933669</v>
      </c>
      <c r="G5444" s="3" t="n">
        <v>1</v>
      </c>
      <c r="H5444" s="3" t="n">
        <v>107852.85</v>
      </c>
    </row>
    <row r="5445" customFormat="false" ht="15" hidden="false" customHeight="false" outlineLevel="0" collapsed="false">
      <c r="A5445" s="3" t="s">
        <v>499</v>
      </c>
      <c r="B5445" s="3" t="s">
        <v>31</v>
      </c>
      <c r="C5445" s="3" t="s">
        <v>34</v>
      </c>
      <c r="D5445" s="3" t="s">
        <v>33</v>
      </c>
      <c r="E5445" s="3" t="n">
        <v>107.21</v>
      </c>
      <c r="F5445" s="3" t="n">
        <v>3410152</v>
      </c>
      <c r="G5445" s="3" t="n">
        <v>0</v>
      </c>
      <c r="H5445" s="3" t="n">
        <v>0</v>
      </c>
    </row>
    <row r="5446" customFormat="false" ht="15" hidden="false" customHeight="false" outlineLevel="0" collapsed="false">
      <c r="A5446" s="3" t="s">
        <v>500</v>
      </c>
      <c r="B5446" s="3" t="s">
        <v>31</v>
      </c>
      <c r="C5446" s="3" t="s">
        <v>34</v>
      </c>
      <c r="D5446" s="3" t="s">
        <v>33</v>
      </c>
      <c r="E5446" s="3" t="n">
        <v>107.01</v>
      </c>
      <c r="F5446" s="3" t="n">
        <v>7932747</v>
      </c>
      <c r="G5446" s="3" t="n">
        <v>1</v>
      </c>
      <c r="H5446" s="3" t="n">
        <v>470642.05</v>
      </c>
    </row>
    <row r="5447" customFormat="false" ht="15" hidden="false" customHeight="false" outlineLevel="0" collapsed="false">
      <c r="A5447" s="3" t="s">
        <v>501</v>
      </c>
      <c r="B5447" s="3" t="s">
        <v>31</v>
      </c>
      <c r="C5447" s="3" t="s">
        <v>34</v>
      </c>
      <c r="D5447" s="3" t="s">
        <v>33</v>
      </c>
      <c r="E5447" s="3" t="n">
        <v>107.98</v>
      </c>
      <c r="F5447" s="3" t="n">
        <v>7380582</v>
      </c>
      <c r="G5447" s="3" t="n">
        <v>1</v>
      </c>
      <c r="H5447" s="3" t="n">
        <v>271235.46</v>
      </c>
    </row>
    <row r="5448" customFormat="false" ht="15" hidden="false" customHeight="false" outlineLevel="0" collapsed="false">
      <c r="A5448" s="3" t="s">
        <v>502</v>
      </c>
      <c r="B5448" s="3" t="s">
        <v>31</v>
      </c>
      <c r="C5448" s="3" t="s">
        <v>34</v>
      </c>
      <c r="D5448" s="3" t="s">
        <v>33</v>
      </c>
      <c r="E5448" s="3" t="n">
        <v>107.7</v>
      </c>
      <c r="F5448" s="3" t="n">
        <v>3239684</v>
      </c>
      <c r="G5448" s="3" t="n">
        <v>2</v>
      </c>
      <c r="H5448" s="3" t="n">
        <v>309603.75</v>
      </c>
    </row>
    <row r="5449" customFormat="false" ht="15" hidden="false" customHeight="false" outlineLevel="0" collapsed="false">
      <c r="A5449" s="3" t="s">
        <v>503</v>
      </c>
      <c r="B5449" s="3" t="s">
        <v>31</v>
      </c>
      <c r="C5449" s="3" t="s">
        <v>34</v>
      </c>
      <c r="D5449" s="3" t="s">
        <v>33</v>
      </c>
      <c r="E5449" s="3" t="n">
        <v>107.12</v>
      </c>
      <c r="F5449" s="3" t="n">
        <v>1439715</v>
      </c>
      <c r="G5449" s="3" t="n">
        <v>2</v>
      </c>
      <c r="H5449" s="3" t="n">
        <v>755885.69</v>
      </c>
    </row>
    <row r="5450" customFormat="false" ht="15" hidden="false" customHeight="false" outlineLevel="0" collapsed="false">
      <c r="A5450" s="3" t="s">
        <v>504</v>
      </c>
      <c r="B5450" s="3" t="s">
        <v>31</v>
      </c>
      <c r="C5450" s="3" t="s">
        <v>34</v>
      </c>
      <c r="D5450" s="3" t="s">
        <v>33</v>
      </c>
      <c r="E5450" s="3" t="n">
        <v>106.88</v>
      </c>
      <c r="F5450" s="3" t="n">
        <v>683732</v>
      </c>
      <c r="G5450" s="3" t="n">
        <v>1</v>
      </c>
      <c r="H5450" s="3" t="n">
        <v>437891.01</v>
      </c>
    </row>
    <row r="5451" customFormat="false" ht="15" hidden="false" customHeight="false" outlineLevel="0" collapsed="false">
      <c r="A5451" s="3" t="s">
        <v>505</v>
      </c>
      <c r="B5451" s="3" t="s">
        <v>31</v>
      </c>
      <c r="C5451" s="3" t="s">
        <v>34</v>
      </c>
      <c r="D5451" s="3" t="s">
        <v>33</v>
      </c>
      <c r="E5451" s="3" t="n">
        <v>106.31</v>
      </c>
      <c r="F5451" s="3" t="n">
        <v>2472301</v>
      </c>
      <c r="G5451" s="3" t="n">
        <v>1</v>
      </c>
      <c r="H5451" s="3" t="n">
        <v>488724.48</v>
      </c>
    </row>
    <row r="5452" customFormat="false" ht="15" hidden="false" customHeight="false" outlineLevel="0" collapsed="false">
      <c r="A5452" s="3" t="s">
        <v>506</v>
      </c>
      <c r="B5452" s="3" t="s">
        <v>31</v>
      </c>
      <c r="C5452" s="3" t="s">
        <v>34</v>
      </c>
      <c r="D5452" s="3" t="s">
        <v>33</v>
      </c>
      <c r="E5452" s="3" t="n">
        <v>104.69</v>
      </c>
      <c r="F5452" s="3" t="n">
        <v>5704712</v>
      </c>
      <c r="G5452" s="3" t="n">
        <v>7</v>
      </c>
      <c r="H5452" s="3" t="n">
        <v>1557601.66</v>
      </c>
    </row>
    <row r="5453" customFormat="false" ht="15" hidden="false" customHeight="false" outlineLevel="0" collapsed="false">
      <c r="A5453" s="3" t="s">
        <v>507</v>
      </c>
      <c r="B5453" s="3" t="s">
        <v>31</v>
      </c>
      <c r="C5453" s="3" t="s">
        <v>34</v>
      </c>
      <c r="D5453" s="3" t="s">
        <v>33</v>
      </c>
      <c r="E5453" s="3" t="n">
        <v>104.11</v>
      </c>
      <c r="F5453" s="3" t="n">
        <v>3204644</v>
      </c>
      <c r="G5453" s="3" t="n">
        <v>0</v>
      </c>
      <c r="H5453" s="3" t="n">
        <v>0</v>
      </c>
    </row>
    <row r="5454" customFormat="false" ht="15" hidden="false" customHeight="false" outlineLevel="0" collapsed="false">
      <c r="A5454" s="3" t="s">
        <v>508</v>
      </c>
      <c r="B5454" s="3" t="s">
        <v>31</v>
      </c>
      <c r="C5454" s="3" t="s">
        <v>34</v>
      </c>
      <c r="D5454" s="3" t="s">
        <v>33</v>
      </c>
      <c r="E5454" s="3" t="n">
        <v>104.28</v>
      </c>
      <c r="F5454" s="3" t="n">
        <v>2280027</v>
      </c>
      <c r="G5454" s="3" t="n">
        <v>1</v>
      </c>
      <c r="H5454" s="3" t="n">
        <v>194377.92</v>
      </c>
    </row>
    <row r="5455" customFormat="false" ht="15" hidden="false" customHeight="false" outlineLevel="0" collapsed="false">
      <c r="A5455" s="3" t="s">
        <v>509</v>
      </c>
      <c r="B5455" s="3" t="s">
        <v>31</v>
      </c>
      <c r="C5455" s="3" t="s">
        <v>34</v>
      </c>
      <c r="D5455" s="3" t="s">
        <v>33</v>
      </c>
      <c r="E5455" s="3" t="n">
        <v>103.51</v>
      </c>
      <c r="F5455" s="3" t="n">
        <v>3463397</v>
      </c>
      <c r="G5455" s="3" t="n">
        <v>0</v>
      </c>
      <c r="H5455" s="3" t="n">
        <v>0</v>
      </c>
    </row>
    <row r="5456" customFormat="false" ht="15" hidden="false" customHeight="false" outlineLevel="0" collapsed="false">
      <c r="A5456" s="3" t="s">
        <v>510</v>
      </c>
      <c r="B5456" s="3" t="s">
        <v>31</v>
      </c>
      <c r="C5456" s="3" t="s">
        <v>34</v>
      </c>
      <c r="D5456" s="3" t="s">
        <v>33</v>
      </c>
      <c r="E5456" s="3" t="n">
        <v>102.29</v>
      </c>
      <c r="F5456" s="3" t="n">
        <v>2916156</v>
      </c>
      <c r="G5456" s="3" t="n">
        <v>3</v>
      </c>
      <c r="H5456" s="3" t="n">
        <v>729458.28</v>
      </c>
    </row>
    <row r="5457" customFormat="false" ht="15" hidden="false" customHeight="false" outlineLevel="0" collapsed="false">
      <c r="A5457" s="3" t="s">
        <v>511</v>
      </c>
      <c r="B5457" s="3" t="s">
        <v>31</v>
      </c>
      <c r="C5457" s="3" t="s">
        <v>34</v>
      </c>
      <c r="D5457" s="3" t="s">
        <v>33</v>
      </c>
      <c r="E5457" s="3" t="n">
        <v>100.37</v>
      </c>
      <c r="F5457" s="3" t="n">
        <v>3420726</v>
      </c>
      <c r="G5457" s="3" t="n">
        <v>2</v>
      </c>
      <c r="H5457" s="3" t="n">
        <v>543681.21</v>
      </c>
    </row>
    <row r="5458" customFormat="false" ht="15" hidden="false" customHeight="false" outlineLevel="0" collapsed="false">
      <c r="A5458" s="3" t="s">
        <v>512</v>
      </c>
      <c r="B5458" s="3" t="s">
        <v>31</v>
      </c>
      <c r="C5458" s="3" t="s">
        <v>34</v>
      </c>
      <c r="D5458" s="3" t="s">
        <v>33</v>
      </c>
      <c r="E5458" s="3" t="n">
        <v>98.92</v>
      </c>
      <c r="F5458" s="3" t="n">
        <v>7688150</v>
      </c>
      <c r="G5458" s="3" t="n">
        <v>1</v>
      </c>
      <c r="H5458" s="3" t="n">
        <v>233516.8</v>
      </c>
    </row>
    <row r="5459" customFormat="false" ht="15" hidden="false" customHeight="false" outlineLevel="0" collapsed="false">
      <c r="A5459" s="3" t="s">
        <v>513</v>
      </c>
      <c r="B5459" s="3" t="s">
        <v>31</v>
      </c>
      <c r="C5459" s="3" t="s">
        <v>34</v>
      </c>
      <c r="D5459" s="3" t="s">
        <v>33</v>
      </c>
      <c r="E5459" s="3" t="n">
        <v>99.64</v>
      </c>
      <c r="F5459" s="3" t="n">
        <v>1053496</v>
      </c>
      <c r="G5459" s="3" t="n">
        <v>1</v>
      </c>
      <c r="H5459" s="3" t="n">
        <v>199320.45</v>
      </c>
    </row>
    <row r="5460" customFormat="false" ht="15" hidden="false" customHeight="false" outlineLevel="0" collapsed="false">
      <c r="A5460" s="3" t="s">
        <v>514</v>
      </c>
      <c r="B5460" s="3" t="s">
        <v>31</v>
      </c>
      <c r="C5460" s="3" t="s">
        <v>34</v>
      </c>
      <c r="D5460" s="3" t="s">
        <v>33</v>
      </c>
      <c r="E5460" s="3" t="n">
        <v>98.01</v>
      </c>
      <c r="F5460" s="3" t="n">
        <v>2434422</v>
      </c>
      <c r="G5460" s="3" t="n">
        <v>1</v>
      </c>
      <c r="H5460" s="3" t="n">
        <v>481670.52</v>
      </c>
    </row>
    <row r="5461" customFormat="false" ht="15" hidden="false" customHeight="false" outlineLevel="0" collapsed="false">
      <c r="A5461" s="3" t="s">
        <v>515</v>
      </c>
      <c r="B5461" s="3" t="s">
        <v>31</v>
      </c>
      <c r="C5461" s="3" t="s">
        <v>34</v>
      </c>
      <c r="D5461" s="3" t="s">
        <v>33</v>
      </c>
      <c r="E5461" s="3" t="n">
        <v>97.96</v>
      </c>
      <c r="F5461" s="3" t="n">
        <v>1157900</v>
      </c>
      <c r="G5461" s="3" t="n">
        <v>1</v>
      </c>
      <c r="H5461" s="3" t="n">
        <v>265749.77</v>
      </c>
    </row>
    <row r="5462" customFormat="false" ht="15" hidden="false" customHeight="false" outlineLevel="0" collapsed="false">
      <c r="A5462" s="3" t="s">
        <v>516</v>
      </c>
      <c r="B5462" s="3" t="s">
        <v>31</v>
      </c>
      <c r="C5462" s="3" t="s">
        <v>34</v>
      </c>
      <c r="D5462" s="3" t="s">
        <v>33</v>
      </c>
      <c r="E5462" s="3" t="n">
        <v>99.96</v>
      </c>
      <c r="F5462" s="3" t="n">
        <v>4339953</v>
      </c>
      <c r="G5462" s="3" t="n">
        <v>1</v>
      </c>
      <c r="H5462" s="3" t="n">
        <v>289728.2</v>
      </c>
    </row>
    <row r="5463" customFormat="false" ht="15" hidden="false" customHeight="false" outlineLevel="0" collapsed="false">
      <c r="A5463" s="3" t="s">
        <v>517</v>
      </c>
      <c r="B5463" s="3" t="s">
        <v>31</v>
      </c>
      <c r="C5463" s="3" t="s">
        <v>34</v>
      </c>
      <c r="D5463" s="3" t="s">
        <v>33</v>
      </c>
      <c r="E5463" s="3" t="n">
        <v>99.5</v>
      </c>
      <c r="F5463" s="3" t="n">
        <v>4797205</v>
      </c>
      <c r="G5463" s="3" t="n">
        <v>4</v>
      </c>
      <c r="H5463" s="3" t="n">
        <v>924714.47</v>
      </c>
    </row>
    <row r="5464" customFormat="false" ht="15" hidden="false" customHeight="false" outlineLevel="0" collapsed="false">
      <c r="A5464" s="3" t="s">
        <v>518</v>
      </c>
      <c r="B5464" s="3" t="s">
        <v>31</v>
      </c>
      <c r="C5464" s="3" t="s">
        <v>34</v>
      </c>
      <c r="D5464" s="3" t="s">
        <v>33</v>
      </c>
      <c r="E5464" s="3" t="n">
        <v>98.83</v>
      </c>
      <c r="F5464" s="3" t="n">
        <v>7349041</v>
      </c>
      <c r="G5464" s="3" t="n">
        <v>1</v>
      </c>
      <c r="H5464" s="3" t="n">
        <v>481455</v>
      </c>
    </row>
    <row r="5465" customFormat="false" ht="15" hidden="false" customHeight="false" outlineLevel="0" collapsed="false">
      <c r="A5465" s="3" t="s">
        <v>519</v>
      </c>
      <c r="B5465" s="3" t="s">
        <v>31</v>
      </c>
      <c r="C5465" s="3" t="s">
        <v>34</v>
      </c>
      <c r="D5465" s="3" t="s">
        <v>33</v>
      </c>
      <c r="E5465" s="3" t="n">
        <v>99.8</v>
      </c>
      <c r="F5465" s="3" t="n">
        <v>1051822</v>
      </c>
      <c r="G5465" s="3" t="n">
        <v>1</v>
      </c>
      <c r="H5465" s="3" t="n">
        <v>422575.08</v>
      </c>
    </row>
    <row r="5466" customFormat="false" ht="15" hidden="false" customHeight="false" outlineLevel="0" collapsed="false">
      <c r="A5466" s="3" t="s">
        <v>520</v>
      </c>
      <c r="B5466" s="3" t="s">
        <v>31</v>
      </c>
      <c r="C5466" s="3" t="s">
        <v>34</v>
      </c>
      <c r="D5466" s="3" t="s">
        <v>33</v>
      </c>
      <c r="E5466" s="3" t="n">
        <v>97.66</v>
      </c>
      <c r="F5466" s="3" t="n">
        <v>5572017</v>
      </c>
      <c r="G5466" s="3" t="n">
        <v>4</v>
      </c>
      <c r="H5466" s="3" t="n">
        <v>1117055.41</v>
      </c>
    </row>
    <row r="5467" customFormat="false" ht="15" hidden="false" customHeight="false" outlineLevel="0" collapsed="false">
      <c r="A5467" s="3" t="s">
        <v>521</v>
      </c>
      <c r="B5467" s="3" t="s">
        <v>31</v>
      </c>
      <c r="C5467" s="3" t="s">
        <v>34</v>
      </c>
      <c r="D5467" s="3" t="s">
        <v>33</v>
      </c>
      <c r="E5467" s="3" t="n">
        <v>98.88</v>
      </c>
      <c r="F5467" s="3" t="n">
        <v>7257835</v>
      </c>
      <c r="G5467" s="3" t="n">
        <v>1</v>
      </c>
      <c r="H5467" s="3" t="n">
        <v>288363.24</v>
      </c>
    </row>
    <row r="5468" customFormat="false" ht="15" hidden="false" customHeight="false" outlineLevel="0" collapsed="false">
      <c r="A5468" s="3" t="s">
        <v>522</v>
      </c>
      <c r="B5468" s="3" t="s">
        <v>31</v>
      </c>
      <c r="C5468" s="3" t="s">
        <v>34</v>
      </c>
      <c r="D5468" s="3" t="s">
        <v>33</v>
      </c>
      <c r="E5468" s="3" t="n">
        <v>98.4</v>
      </c>
      <c r="F5468" s="3" t="n">
        <v>5044313</v>
      </c>
      <c r="G5468" s="3" t="n">
        <v>3</v>
      </c>
      <c r="H5468" s="3" t="n">
        <v>385896.62</v>
      </c>
    </row>
    <row r="5469" customFormat="false" ht="15" hidden="false" customHeight="false" outlineLevel="0" collapsed="false">
      <c r="A5469" s="3" t="s">
        <v>523</v>
      </c>
      <c r="B5469" s="3" t="s">
        <v>31</v>
      </c>
      <c r="C5469" s="3" t="s">
        <v>34</v>
      </c>
      <c r="D5469" s="3" t="s">
        <v>33</v>
      </c>
      <c r="E5469" s="3" t="n">
        <v>98.7</v>
      </c>
      <c r="F5469" s="3" t="n">
        <v>657434</v>
      </c>
      <c r="G5469" s="3" t="n">
        <v>1</v>
      </c>
      <c r="H5469" s="3" t="n">
        <v>168713.37</v>
      </c>
    </row>
    <row r="5470" customFormat="false" ht="15" hidden="false" customHeight="false" outlineLevel="0" collapsed="false">
      <c r="A5470" s="3" t="s">
        <v>524</v>
      </c>
      <c r="B5470" s="3" t="s">
        <v>31</v>
      </c>
      <c r="C5470" s="3" t="s">
        <v>34</v>
      </c>
      <c r="D5470" s="3" t="s">
        <v>33</v>
      </c>
      <c r="E5470" s="3" t="n">
        <v>99.01</v>
      </c>
      <c r="F5470" s="3" t="n">
        <v>3482264</v>
      </c>
      <c r="G5470" s="3" t="n">
        <v>1</v>
      </c>
      <c r="H5470" s="3" t="n">
        <v>75704.4</v>
      </c>
    </row>
    <row r="5471" customFormat="false" ht="15" hidden="false" customHeight="false" outlineLevel="0" collapsed="false">
      <c r="A5471" s="3" t="s">
        <v>525</v>
      </c>
      <c r="B5471" s="3" t="s">
        <v>31</v>
      </c>
      <c r="C5471" s="3" t="s">
        <v>34</v>
      </c>
      <c r="D5471" s="3" t="s">
        <v>33</v>
      </c>
      <c r="E5471" s="3" t="n">
        <v>98.67</v>
      </c>
      <c r="F5471" s="3" t="n">
        <v>2175082</v>
      </c>
      <c r="G5471" s="3" t="n">
        <v>4</v>
      </c>
      <c r="H5471" s="3" t="n">
        <v>1021261.24</v>
      </c>
    </row>
    <row r="5472" customFormat="false" ht="15" hidden="false" customHeight="false" outlineLevel="0" collapsed="false">
      <c r="A5472" s="3" t="s">
        <v>526</v>
      </c>
      <c r="B5472" s="3" t="s">
        <v>31</v>
      </c>
      <c r="C5472" s="3" t="s">
        <v>34</v>
      </c>
      <c r="D5472" s="3" t="s">
        <v>33</v>
      </c>
      <c r="E5472" s="3" t="n">
        <v>99.97</v>
      </c>
      <c r="F5472" s="3" t="n">
        <v>1372763</v>
      </c>
      <c r="G5472" s="3" t="n">
        <v>3</v>
      </c>
      <c r="H5472" s="3" t="n">
        <v>834361.86</v>
      </c>
    </row>
    <row r="5473" customFormat="false" ht="15" hidden="false" customHeight="false" outlineLevel="0" collapsed="false">
      <c r="A5473" s="3" t="s">
        <v>527</v>
      </c>
      <c r="B5473" s="3" t="s">
        <v>31</v>
      </c>
      <c r="C5473" s="3" t="s">
        <v>34</v>
      </c>
      <c r="D5473" s="3" t="s">
        <v>33</v>
      </c>
      <c r="E5473" s="3" t="n">
        <v>98.81</v>
      </c>
      <c r="F5473" s="3" t="n">
        <v>5071169</v>
      </c>
      <c r="G5473" s="3" t="n">
        <v>6</v>
      </c>
      <c r="H5473" s="3" t="n">
        <v>1500426.36</v>
      </c>
    </row>
    <row r="5474" customFormat="false" ht="15" hidden="false" customHeight="false" outlineLevel="0" collapsed="false">
      <c r="A5474" s="3" t="s">
        <v>528</v>
      </c>
      <c r="B5474" s="3" t="s">
        <v>31</v>
      </c>
      <c r="C5474" s="3" t="s">
        <v>34</v>
      </c>
      <c r="D5474" s="3" t="s">
        <v>33</v>
      </c>
      <c r="E5474" s="3" t="n">
        <v>97.63</v>
      </c>
      <c r="F5474" s="3" t="n">
        <v>612129</v>
      </c>
      <c r="G5474" s="3" t="n">
        <v>1</v>
      </c>
      <c r="H5474" s="3" t="n">
        <v>270904.16</v>
      </c>
    </row>
    <row r="5475" customFormat="false" ht="15" hidden="false" customHeight="false" outlineLevel="0" collapsed="false">
      <c r="A5475" s="3" t="s">
        <v>529</v>
      </c>
      <c r="B5475" s="3" t="s">
        <v>31</v>
      </c>
      <c r="C5475" s="3" t="s">
        <v>34</v>
      </c>
      <c r="D5475" s="3" t="s">
        <v>33</v>
      </c>
      <c r="E5475" s="3" t="n">
        <v>97.64</v>
      </c>
      <c r="F5475" s="3" t="n">
        <v>2210869</v>
      </c>
      <c r="G5475" s="3" t="n">
        <v>1</v>
      </c>
      <c r="H5475" s="3" t="n">
        <v>159381.4</v>
      </c>
    </row>
    <row r="5476" customFormat="false" ht="15" hidden="false" customHeight="false" outlineLevel="0" collapsed="false">
      <c r="A5476" s="3" t="s">
        <v>530</v>
      </c>
      <c r="B5476" s="3" t="s">
        <v>31</v>
      </c>
      <c r="C5476" s="3" t="s">
        <v>34</v>
      </c>
      <c r="D5476" s="3" t="s">
        <v>33</v>
      </c>
      <c r="E5476" s="3" t="n">
        <v>98.46</v>
      </c>
      <c r="F5476" s="3" t="n">
        <v>4502452</v>
      </c>
      <c r="G5476" s="3" t="n">
        <v>2</v>
      </c>
      <c r="H5476" s="3" t="n">
        <v>512228.53</v>
      </c>
    </row>
    <row r="5477" customFormat="false" ht="15" hidden="false" customHeight="false" outlineLevel="0" collapsed="false">
      <c r="A5477" s="3" t="s">
        <v>531</v>
      </c>
      <c r="B5477" s="3" t="s">
        <v>31</v>
      </c>
      <c r="C5477" s="3" t="s">
        <v>34</v>
      </c>
      <c r="D5477" s="3" t="s">
        <v>33</v>
      </c>
      <c r="E5477" s="3" t="n">
        <v>99.7</v>
      </c>
      <c r="F5477" s="3" t="n">
        <v>3354007</v>
      </c>
      <c r="G5477" s="3" t="n">
        <v>2</v>
      </c>
      <c r="H5477" s="3" t="n">
        <v>579700.2</v>
      </c>
    </row>
    <row r="5478" customFormat="false" ht="15" hidden="false" customHeight="false" outlineLevel="0" collapsed="false">
      <c r="A5478" s="3" t="s">
        <v>532</v>
      </c>
      <c r="B5478" s="3" t="s">
        <v>31</v>
      </c>
      <c r="C5478" s="3" t="s">
        <v>34</v>
      </c>
      <c r="D5478" s="3" t="s">
        <v>33</v>
      </c>
      <c r="E5478" s="3" t="n">
        <v>98.56</v>
      </c>
      <c r="F5478" s="3" t="n">
        <v>6842858</v>
      </c>
      <c r="G5478" s="3" t="n">
        <v>0</v>
      </c>
      <c r="H5478" s="3" t="n">
        <v>0</v>
      </c>
    </row>
    <row r="5479" customFormat="false" ht="15" hidden="false" customHeight="false" outlineLevel="0" collapsed="false">
      <c r="A5479" s="3" t="s">
        <v>533</v>
      </c>
      <c r="B5479" s="3" t="s">
        <v>31</v>
      </c>
      <c r="C5479" s="3" t="s">
        <v>34</v>
      </c>
      <c r="D5479" s="3" t="s">
        <v>33</v>
      </c>
      <c r="E5479" s="3" t="n">
        <v>96.46</v>
      </c>
      <c r="F5479" s="3" t="n">
        <v>5111755</v>
      </c>
      <c r="G5479" s="3" t="n">
        <v>1</v>
      </c>
      <c r="H5479" s="3" t="n">
        <v>242035.29</v>
      </c>
    </row>
    <row r="5480" customFormat="false" ht="15" hidden="false" customHeight="false" outlineLevel="0" collapsed="false">
      <c r="A5480" s="3" t="s">
        <v>534</v>
      </c>
      <c r="B5480" s="3" t="s">
        <v>31</v>
      </c>
      <c r="C5480" s="3" t="s">
        <v>34</v>
      </c>
      <c r="D5480" s="3" t="s">
        <v>33</v>
      </c>
      <c r="E5480" s="3" t="n">
        <v>95.52</v>
      </c>
      <c r="F5480" s="3" t="n">
        <v>2588158</v>
      </c>
      <c r="G5480" s="3" t="n">
        <v>0</v>
      </c>
      <c r="H5480" s="3" t="n">
        <v>0</v>
      </c>
    </row>
    <row r="5481" customFormat="false" ht="15" hidden="false" customHeight="false" outlineLevel="0" collapsed="false">
      <c r="A5481" s="3" t="s">
        <v>535</v>
      </c>
      <c r="B5481" s="3" t="s">
        <v>31</v>
      </c>
      <c r="C5481" s="3" t="s">
        <v>34</v>
      </c>
      <c r="D5481" s="3" t="s">
        <v>33</v>
      </c>
      <c r="E5481" s="3" t="n">
        <v>97.5</v>
      </c>
      <c r="F5481" s="3" t="n">
        <v>4565964</v>
      </c>
      <c r="G5481" s="3" t="n">
        <v>2</v>
      </c>
      <c r="H5481" s="3" t="n">
        <v>651551.3</v>
      </c>
    </row>
    <row r="5482" customFormat="false" ht="15" hidden="false" customHeight="false" outlineLevel="0" collapsed="false">
      <c r="A5482" s="3" t="s">
        <v>536</v>
      </c>
      <c r="B5482" s="3" t="s">
        <v>31</v>
      </c>
      <c r="C5482" s="3" t="s">
        <v>34</v>
      </c>
      <c r="D5482" s="3" t="s">
        <v>33</v>
      </c>
      <c r="E5482" s="3" t="n">
        <v>96.98</v>
      </c>
      <c r="F5482" s="3" t="n">
        <v>1057891</v>
      </c>
      <c r="G5482" s="3" t="n">
        <v>1</v>
      </c>
      <c r="H5482" s="3" t="n">
        <v>239244.2</v>
      </c>
    </row>
    <row r="5483" customFormat="false" ht="15" hidden="false" customHeight="false" outlineLevel="0" collapsed="false">
      <c r="A5483" s="3" t="s">
        <v>537</v>
      </c>
      <c r="B5483" s="3" t="s">
        <v>31</v>
      </c>
      <c r="C5483" s="3" t="s">
        <v>34</v>
      </c>
      <c r="D5483" s="3" t="s">
        <v>33</v>
      </c>
      <c r="E5483" s="3" t="n">
        <v>97.13</v>
      </c>
      <c r="F5483" s="3" t="n">
        <v>4398029</v>
      </c>
      <c r="G5483" s="3" t="n">
        <v>1</v>
      </c>
      <c r="H5483" s="3" t="n">
        <v>179477.32</v>
      </c>
    </row>
    <row r="5484" customFormat="false" ht="15" hidden="false" customHeight="false" outlineLevel="0" collapsed="false">
      <c r="A5484" s="3" t="s">
        <v>538</v>
      </c>
      <c r="B5484" s="3" t="s">
        <v>31</v>
      </c>
      <c r="C5484" s="3" t="s">
        <v>34</v>
      </c>
      <c r="D5484" s="3" t="s">
        <v>33</v>
      </c>
      <c r="E5484" s="3" t="n">
        <v>96.31</v>
      </c>
      <c r="F5484" s="3" t="n">
        <v>3004577</v>
      </c>
      <c r="G5484" s="3" t="n">
        <v>1</v>
      </c>
      <c r="H5484" s="3" t="n">
        <v>340632.6</v>
      </c>
    </row>
    <row r="5485" customFormat="false" ht="15" hidden="false" customHeight="false" outlineLevel="0" collapsed="false">
      <c r="A5485" s="3" t="s">
        <v>539</v>
      </c>
      <c r="B5485" s="3" t="s">
        <v>31</v>
      </c>
      <c r="C5485" s="3" t="s">
        <v>34</v>
      </c>
      <c r="D5485" s="3" t="s">
        <v>33</v>
      </c>
      <c r="E5485" s="3" t="n">
        <v>95.83</v>
      </c>
      <c r="F5485" s="3" t="n">
        <v>7323847</v>
      </c>
      <c r="G5485" s="3" t="n">
        <v>1</v>
      </c>
      <c r="H5485" s="3" t="n">
        <v>334010.4</v>
      </c>
    </row>
    <row r="5486" customFormat="false" ht="15" hidden="false" customHeight="false" outlineLevel="0" collapsed="false">
      <c r="A5486" s="3" t="s">
        <v>540</v>
      </c>
      <c r="B5486" s="3" t="s">
        <v>31</v>
      </c>
      <c r="C5486" s="3" t="s">
        <v>34</v>
      </c>
      <c r="D5486" s="3" t="s">
        <v>33</v>
      </c>
      <c r="E5486" s="3" t="n">
        <v>94.34</v>
      </c>
      <c r="F5486" s="3" t="n">
        <v>4091819</v>
      </c>
      <c r="G5486" s="3" t="n">
        <v>0</v>
      </c>
      <c r="H5486" s="3" t="n">
        <v>0</v>
      </c>
    </row>
    <row r="5487" customFormat="false" ht="15" hidden="false" customHeight="false" outlineLevel="0" collapsed="false">
      <c r="A5487" s="3" t="s">
        <v>541</v>
      </c>
      <c r="B5487" s="3" t="s">
        <v>31</v>
      </c>
      <c r="C5487" s="3" t="s">
        <v>34</v>
      </c>
      <c r="D5487" s="3" t="s">
        <v>33</v>
      </c>
      <c r="E5487" s="3" t="n">
        <v>93.78</v>
      </c>
      <c r="F5487" s="3" t="n">
        <v>5849294</v>
      </c>
      <c r="G5487" s="3" t="n">
        <v>5</v>
      </c>
      <c r="H5487" s="3" t="n">
        <v>1573863.31</v>
      </c>
    </row>
    <row r="5488" customFormat="false" ht="15" hidden="false" customHeight="false" outlineLevel="0" collapsed="false">
      <c r="A5488" s="3" t="s">
        <v>542</v>
      </c>
      <c r="B5488" s="3" t="s">
        <v>31</v>
      </c>
      <c r="C5488" s="3" t="s">
        <v>34</v>
      </c>
      <c r="D5488" s="3" t="s">
        <v>33</v>
      </c>
      <c r="E5488" s="3" t="n">
        <v>93.33</v>
      </c>
      <c r="F5488" s="3" t="n">
        <v>1762241</v>
      </c>
      <c r="G5488" s="3" t="n">
        <v>2</v>
      </c>
      <c r="H5488" s="3" t="n">
        <v>808605.74</v>
      </c>
    </row>
    <row r="5489" customFormat="false" ht="15" hidden="false" customHeight="false" outlineLevel="0" collapsed="false">
      <c r="A5489" s="3" t="s">
        <v>543</v>
      </c>
      <c r="B5489" s="3" t="s">
        <v>31</v>
      </c>
      <c r="C5489" s="3" t="s">
        <v>34</v>
      </c>
      <c r="D5489" s="3" t="s">
        <v>33</v>
      </c>
      <c r="E5489" s="3" t="n">
        <v>91.32</v>
      </c>
      <c r="F5489" s="3" t="n">
        <v>1593156</v>
      </c>
      <c r="G5489" s="3" t="n">
        <v>2</v>
      </c>
      <c r="H5489" s="3" t="n">
        <v>463730.82</v>
      </c>
    </row>
    <row r="5490" customFormat="false" ht="15" hidden="false" customHeight="false" outlineLevel="0" collapsed="false">
      <c r="A5490" s="3" t="s">
        <v>544</v>
      </c>
      <c r="B5490" s="3" t="s">
        <v>31</v>
      </c>
      <c r="C5490" s="3" t="s">
        <v>34</v>
      </c>
      <c r="D5490" s="3" t="s">
        <v>33</v>
      </c>
      <c r="E5490" s="3" t="n">
        <v>92.5</v>
      </c>
      <c r="F5490" s="3" t="n">
        <v>550351</v>
      </c>
      <c r="G5490" s="3" t="n">
        <v>2</v>
      </c>
      <c r="H5490" s="3" t="n">
        <v>495323.02</v>
      </c>
    </row>
    <row r="5491" customFormat="false" ht="15" hidden="false" customHeight="false" outlineLevel="0" collapsed="false">
      <c r="A5491" s="3" t="s">
        <v>545</v>
      </c>
      <c r="B5491" s="3" t="s">
        <v>31</v>
      </c>
      <c r="C5491" s="3" t="s">
        <v>34</v>
      </c>
      <c r="D5491" s="3" t="s">
        <v>33</v>
      </c>
      <c r="E5491" s="3" t="n">
        <v>91.74</v>
      </c>
      <c r="F5491" s="3" t="n">
        <v>6271714</v>
      </c>
      <c r="G5491" s="3" t="n">
        <v>2</v>
      </c>
      <c r="H5491" s="3" t="n">
        <v>528601.58</v>
      </c>
    </row>
    <row r="5492" customFormat="false" ht="15" hidden="false" customHeight="false" outlineLevel="0" collapsed="false">
      <c r="A5492" s="3" t="s">
        <v>546</v>
      </c>
      <c r="B5492" s="3" t="s">
        <v>31</v>
      </c>
      <c r="C5492" s="3" t="s">
        <v>34</v>
      </c>
      <c r="D5492" s="3" t="s">
        <v>33</v>
      </c>
      <c r="E5492" s="3" t="n">
        <v>91.02</v>
      </c>
      <c r="F5492" s="3" t="n">
        <v>1966740</v>
      </c>
      <c r="G5492" s="3" t="n">
        <v>2</v>
      </c>
      <c r="H5492" s="3" t="n">
        <v>398060.53</v>
      </c>
    </row>
    <row r="5493" customFormat="false" ht="15" hidden="false" customHeight="false" outlineLevel="0" collapsed="false">
      <c r="A5493" s="3" t="s">
        <v>547</v>
      </c>
      <c r="B5493" s="3" t="s">
        <v>31</v>
      </c>
      <c r="C5493" s="3" t="s">
        <v>34</v>
      </c>
      <c r="D5493" s="3" t="s">
        <v>33</v>
      </c>
      <c r="E5493" s="3" t="n">
        <v>92.46</v>
      </c>
      <c r="F5493" s="3" t="n">
        <v>4732437</v>
      </c>
      <c r="G5493" s="3" t="n">
        <v>2</v>
      </c>
      <c r="H5493" s="3" t="n">
        <v>467991.76</v>
      </c>
    </row>
    <row r="5494" customFormat="false" ht="15" hidden="false" customHeight="false" outlineLevel="0" collapsed="false">
      <c r="A5494" s="3" t="s">
        <v>548</v>
      </c>
      <c r="B5494" s="3" t="s">
        <v>31</v>
      </c>
      <c r="C5494" s="3" t="s">
        <v>34</v>
      </c>
      <c r="D5494" s="3" t="s">
        <v>33</v>
      </c>
      <c r="E5494" s="3" t="n">
        <v>89.78</v>
      </c>
      <c r="F5494" s="3" t="n">
        <v>2520742</v>
      </c>
      <c r="G5494" s="3" t="n">
        <v>3</v>
      </c>
      <c r="H5494" s="3" t="n">
        <v>717903.14</v>
      </c>
    </row>
    <row r="5495" customFormat="false" ht="15" hidden="false" customHeight="false" outlineLevel="0" collapsed="false">
      <c r="A5495" s="3" t="s">
        <v>549</v>
      </c>
      <c r="B5495" s="3" t="s">
        <v>31</v>
      </c>
      <c r="C5495" s="3" t="s">
        <v>34</v>
      </c>
      <c r="D5495" s="3" t="s">
        <v>33</v>
      </c>
      <c r="E5495" s="3" t="n">
        <v>90.1</v>
      </c>
      <c r="F5495" s="3" t="n">
        <v>3920372</v>
      </c>
      <c r="G5495" s="3" t="n">
        <v>0</v>
      </c>
      <c r="H5495" s="3" t="n">
        <v>0</v>
      </c>
    </row>
    <row r="5496" customFormat="false" ht="15" hidden="false" customHeight="false" outlineLevel="0" collapsed="false">
      <c r="A5496" s="3" t="s">
        <v>550</v>
      </c>
      <c r="B5496" s="3" t="s">
        <v>31</v>
      </c>
      <c r="C5496" s="3" t="s">
        <v>34</v>
      </c>
      <c r="D5496" s="3" t="s">
        <v>33</v>
      </c>
      <c r="E5496" s="3" t="n">
        <v>90.29</v>
      </c>
      <c r="F5496" s="3" t="n">
        <v>3163597</v>
      </c>
      <c r="G5496" s="3" t="n">
        <v>0</v>
      </c>
      <c r="H5496" s="3" t="n">
        <v>0</v>
      </c>
    </row>
    <row r="5497" customFormat="false" ht="15" hidden="false" customHeight="false" outlineLevel="0" collapsed="false">
      <c r="A5497" s="3" t="s">
        <v>551</v>
      </c>
      <c r="B5497" s="3" t="s">
        <v>31</v>
      </c>
      <c r="C5497" s="3" t="s">
        <v>34</v>
      </c>
      <c r="D5497" s="3" t="s">
        <v>33</v>
      </c>
      <c r="E5497" s="3" t="n">
        <v>91.43</v>
      </c>
      <c r="F5497" s="3" t="n">
        <v>4667082</v>
      </c>
      <c r="G5497" s="3" t="n">
        <v>4</v>
      </c>
      <c r="H5497" s="3" t="n">
        <v>1478899.07</v>
      </c>
    </row>
    <row r="5498" customFormat="false" ht="15" hidden="false" customHeight="false" outlineLevel="0" collapsed="false">
      <c r="A5498" s="3" t="s">
        <v>552</v>
      </c>
      <c r="B5498" s="3" t="s">
        <v>31</v>
      </c>
      <c r="C5498" s="3" t="s">
        <v>34</v>
      </c>
      <c r="D5498" s="3" t="s">
        <v>33</v>
      </c>
      <c r="E5498" s="3" t="n">
        <v>91.1</v>
      </c>
      <c r="F5498" s="3" t="n">
        <v>6473620</v>
      </c>
      <c r="G5498" s="3" t="n">
        <v>1</v>
      </c>
      <c r="H5498" s="3" t="n">
        <v>181214.72</v>
      </c>
    </row>
    <row r="5499" customFormat="false" ht="15" hidden="false" customHeight="false" outlineLevel="0" collapsed="false">
      <c r="A5499" s="3" t="s">
        <v>553</v>
      </c>
      <c r="B5499" s="3" t="s">
        <v>31</v>
      </c>
      <c r="C5499" s="3" t="s">
        <v>34</v>
      </c>
      <c r="D5499" s="3" t="s">
        <v>33</v>
      </c>
      <c r="E5499" s="3" t="n">
        <v>90.08</v>
      </c>
      <c r="F5499" s="3" t="n">
        <v>5745690</v>
      </c>
      <c r="G5499" s="3" t="n">
        <v>1</v>
      </c>
      <c r="H5499" s="3" t="n">
        <v>402559.6</v>
      </c>
    </row>
    <row r="5500" customFormat="false" ht="15" hidden="false" customHeight="false" outlineLevel="0" collapsed="false">
      <c r="A5500" s="3" t="s">
        <v>554</v>
      </c>
      <c r="B5500" s="3" t="s">
        <v>31</v>
      </c>
      <c r="C5500" s="3" t="s">
        <v>34</v>
      </c>
      <c r="D5500" s="3" t="s">
        <v>33</v>
      </c>
      <c r="E5500" s="3" t="n">
        <v>89.79</v>
      </c>
      <c r="F5500" s="3" t="n">
        <v>5281203</v>
      </c>
      <c r="G5500" s="3" t="n">
        <v>3</v>
      </c>
      <c r="H5500" s="3" t="n">
        <v>931295.58</v>
      </c>
    </row>
    <row r="5501" customFormat="false" ht="15" hidden="false" customHeight="false" outlineLevel="0" collapsed="false">
      <c r="A5501" s="3" t="s">
        <v>555</v>
      </c>
      <c r="B5501" s="3" t="s">
        <v>31</v>
      </c>
      <c r="C5501" s="3" t="s">
        <v>34</v>
      </c>
      <c r="D5501" s="3" t="s">
        <v>33</v>
      </c>
      <c r="E5501" s="3" t="n">
        <v>90.55</v>
      </c>
      <c r="F5501" s="3" t="n">
        <v>1329729</v>
      </c>
      <c r="G5501" s="3" t="n">
        <v>0</v>
      </c>
      <c r="H5501" s="3" t="n">
        <v>0</v>
      </c>
    </row>
    <row r="5502" customFormat="false" ht="15" hidden="false" customHeight="false" outlineLevel="0" collapsed="false">
      <c r="A5502" s="3" t="s">
        <v>556</v>
      </c>
      <c r="B5502" s="3" t="s">
        <v>31</v>
      </c>
      <c r="C5502" s="3" t="s">
        <v>34</v>
      </c>
      <c r="D5502" s="3" t="s">
        <v>33</v>
      </c>
      <c r="E5502" s="3" t="n">
        <v>91.47</v>
      </c>
      <c r="F5502" s="3" t="n">
        <v>2020420</v>
      </c>
      <c r="G5502" s="3" t="n">
        <v>4</v>
      </c>
      <c r="H5502" s="3" t="n">
        <v>1110924.16</v>
      </c>
    </row>
    <row r="5503" customFormat="false" ht="15" hidden="false" customHeight="false" outlineLevel="0" collapsed="false">
      <c r="A5503" s="3" t="s">
        <v>57</v>
      </c>
      <c r="B5503" s="3" t="s">
        <v>35</v>
      </c>
      <c r="C5503" s="3" t="s">
        <v>38</v>
      </c>
      <c r="D5503" s="3" t="s">
        <v>37</v>
      </c>
      <c r="E5503" s="3" t="n">
        <v>220.6</v>
      </c>
      <c r="F5503" s="3" t="n">
        <v>3117017</v>
      </c>
      <c r="G5503" s="3" t="n">
        <v>2</v>
      </c>
      <c r="H5503" s="3" t="n">
        <v>1356558.68</v>
      </c>
    </row>
    <row r="5504" customFormat="false" ht="15" hidden="false" customHeight="false" outlineLevel="0" collapsed="false">
      <c r="A5504" s="3" t="s">
        <v>58</v>
      </c>
      <c r="B5504" s="3" t="s">
        <v>35</v>
      </c>
      <c r="C5504" s="3" t="s">
        <v>38</v>
      </c>
      <c r="D5504" s="3" t="s">
        <v>37</v>
      </c>
      <c r="E5504" s="3" t="n">
        <v>221.09</v>
      </c>
      <c r="F5504" s="3" t="n">
        <v>5128870</v>
      </c>
      <c r="G5504" s="3" t="n">
        <v>2</v>
      </c>
      <c r="H5504" s="3" t="n">
        <v>1375061</v>
      </c>
    </row>
    <row r="5505" customFormat="false" ht="15" hidden="false" customHeight="false" outlineLevel="0" collapsed="false">
      <c r="A5505" s="3" t="s">
        <v>59</v>
      </c>
      <c r="B5505" s="3" t="s">
        <v>35</v>
      </c>
      <c r="C5505" s="3" t="s">
        <v>38</v>
      </c>
      <c r="D5505" s="3" t="s">
        <v>37</v>
      </c>
      <c r="E5505" s="3" t="n">
        <v>221.7</v>
      </c>
      <c r="F5505" s="3" t="n">
        <v>1020160</v>
      </c>
      <c r="G5505" s="3" t="n">
        <v>3</v>
      </c>
      <c r="H5505" s="3" t="n">
        <v>1488687.43</v>
      </c>
    </row>
    <row r="5506" customFormat="false" ht="15" hidden="false" customHeight="false" outlineLevel="0" collapsed="false">
      <c r="A5506" s="3" t="s">
        <v>60</v>
      </c>
      <c r="B5506" s="3" t="s">
        <v>35</v>
      </c>
      <c r="C5506" s="3" t="s">
        <v>38</v>
      </c>
      <c r="D5506" s="3" t="s">
        <v>37</v>
      </c>
      <c r="E5506" s="3" t="n">
        <v>220.76</v>
      </c>
      <c r="F5506" s="3" t="n">
        <v>3724114</v>
      </c>
      <c r="G5506" s="3" t="n">
        <v>1</v>
      </c>
      <c r="H5506" s="3" t="n">
        <v>505731.66</v>
      </c>
    </row>
    <row r="5507" customFormat="false" ht="15" hidden="false" customHeight="false" outlineLevel="0" collapsed="false">
      <c r="A5507" s="3" t="s">
        <v>61</v>
      </c>
      <c r="B5507" s="3" t="s">
        <v>35</v>
      </c>
      <c r="C5507" s="3" t="s">
        <v>38</v>
      </c>
      <c r="D5507" s="3" t="s">
        <v>37</v>
      </c>
      <c r="E5507" s="3" t="n">
        <v>221.7</v>
      </c>
      <c r="F5507" s="3" t="n">
        <v>2954283</v>
      </c>
      <c r="G5507" s="3" t="n">
        <v>6</v>
      </c>
      <c r="H5507" s="3" t="n">
        <v>3036042.94</v>
      </c>
    </row>
    <row r="5508" customFormat="false" ht="15" hidden="false" customHeight="false" outlineLevel="0" collapsed="false">
      <c r="A5508" s="3" t="s">
        <v>62</v>
      </c>
      <c r="B5508" s="3" t="s">
        <v>35</v>
      </c>
      <c r="C5508" s="3" t="s">
        <v>38</v>
      </c>
      <c r="D5508" s="3" t="s">
        <v>37</v>
      </c>
      <c r="E5508" s="3" t="n">
        <v>220.88</v>
      </c>
      <c r="F5508" s="3" t="n">
        <v>7677462</v>
      </c>
      <c r="G5508" s="3" t="n">
        <v>5</v>
      </c>
      <c r="H5508" s="3" t="n">
        <v>3245411.45</v>
      </c>
    </row>
    <row r="5509" customFormat="false" ht="15" hidden="false" customHeight="false" outlineLevel="0" collapsed="false">
      <c r="A5509" s="3" t="s">
        <v>63</v>
      </c>
      <c r="B5509" s="3" t="s">
        <v>35</v>
      </c>
      <c r="C5509" s="3" t="s">
        <v>38</v>
      </c>
      <c r="D5509" s="3" t="s">
        <v>37</v>
      </c>
      <c r="E5509" s="3" t="n">
        <v>221.03</v>
      </c>
      <c r="F5509" s="3" t="n">
        <v>2419496</v>
      </c>
      <c r="G5509" s="3" t="n">
        <v>2</v>
      </c>
      <c r="H5509" s="3" t="n">
        <v>650241.59</v>
      </c>
    </row>
    <row r="5510" customFormat="false" ht="15" hidden="false" customHeight="false" outlineLevel="0" collapsed="false">
      <c r="A5510" s="3" t="s">
        <v>64</v>
      </c>
      <c r="B5510" s="3" t="s">
        <v>35</v>
      </c>
      <c r="C5510" s="3" t="s">
        <v>38</v>
      </c>
      <c r="D5510" s="3" t="s">
        <v>37</v>
      </c>
      <c r="E5510" s="3" t="n">
        <v>220.87</v>
      </c>
      <c r="F5510" s="3" t="n">
        <v>5675612</v>
      </c>
      <c r="G5510" s="3" t="n">
        <v>1</v>
      </c>
      <c r="H5510" s="3" t="n">
        <v>464129.01</v>
      </c>
    </row>
    <row r="5511" customFormat="false" ht="15" hidden="false" customHeight="false" outlineLevel="0" collapsed="false">
      <c r="A5511" s="3" t="s">
        <v>65</v>
      </c>
      <c r="B5511" s="3" t="s">
        <v>35</v>
      </c>
      <c r="C5511" s="3" t="s">
        <v>38</v>
      </c>
      <c r="D5511" s="3" t="s">
        <v>37</v>
      </c>
      <c r="E5511" s="3" t="n">
        <v>221.77</v>
      </c>
      <c r="F5511" s="3" t="n">
        <v>787147</v>
      </c>
      <c r="G5511" s="3" t="n">
        <v>1</v>
      </c>
      <c r="H5511" s="3" t="n">
        <v>1043541.91</v>
      </c>
    </row>
    <row r="5512" customFormat="false" ht="15" hidden="false" customHeight="false" outlineLevel="0" collapsed="false">
      <c r="A5512" s="3" t="s">
        <v>66</v>
      </c>
      <c r="B5512" s="3" t="s">
        <v>35</v>
      </c>
      <c r="C5512" s="3" t="s">
        <v>38</v>
      </c>
      <c r="D5512" s="3" t="s">
        <v>37</v>
      </c>
      <c r="E5512" s="3" t="n">
        <v>221.83</v>
      </c>
      <c r="F5512" s="3" t="n">
        <v>7283109</v>
      </c>
      <c r="G5512" s="3" t="n">
        <v>3</v>
      </c>
      <c r="H5512" s="3" t="n">
        <v>1261536.19</v>
      </c>
    </row>
    <row r="5513" customFormat="false" ht="15" hidden="false" customHeight="false" outlineLevel="0" collapsed="false">
      <c r="A5513" s="3" t="s">
        <v>67</v>
      </c>
      <c r="B5513" s="3" t="s">
        <v>35</v>
      </c>
      <c r="C5513" s="3" t="s">
        <v>38</v>
      </c>
      <c r="D5513" s="3" t="s">
        <v>37</v>
      </c>
      <c r="E5513" s="3" t="n">
        <v>221.17</v>
      </c>
      <c r="F5513" s="3" t="n">
        <v>3926724</v>
      </c>
      <c r="G5513" s="3" t="n">
        <v>2</v>
      </c>
      <c r="H5513" s="3" t="n">
        <v>1709573.94</v>
      </c>
    </row>
    <row r="5514" customFormat="false" ht="15" hidden="false" customHeight="false" outlineLevel="0" collapsed="false">
      <c r="A5514" s="3" t="s">
        <v>68</v>
      </c>
      <c r="B5514" s="3" t="s">
        <v>35</v>
      </c>
      <c r="C5514" s="3" t="s">
        <v>38</v>
      </c>
      <c r="D5514" s="3" t="s">
        <v>37</v>
      </c>
      <c r="E5514" s="3" t="n">
        <v>219.98</v>
      </c>
      <c r="F5514" s="3" t="n">
        <v>6256400</v>
      </c>
      <c r="G5514" s="3" t="n">
        <v>3</v>
      </c>
      <c r="H5514" s="3" t="n">
        <v>1986074.34</v>
      </c>
    </row>
    <row r="5515" customFormat="false" ht="15" hidden="false" customHeight="false" outlineLevel="0" collapsed="false">
      <c r="A5515" s="3" t="s">
        <v>69</v>
      </c>
      <c r="B5515" s="3" t="s">
        <v>35</v>
      </c>
      <c r="C5515" s="3" t="s">
        <v>38</v>
      </c>
      <c r="D5515" s="3" t="s">
        <v>37</v>
      </c>
      <c r="E5515" s="3" t="n">
        <v>221.36</v>
      </c>
      <c r="F5515" s="3" t="n">
        <v>5820981</v>
      </c>
      <c r="G5515" s="3" t="n">
        <v>2</v>
      </c>
      <c r="H5515" s="3" t="n">
        <v>1123525.41</v>
      </c>
    </row>
    <row r="5516" customFormat="false" ht="15" hidden="false" customHeight="false" outlineLevel="0" collapsed="false">
      <c r="A5516" s="3" t="s">
        <v>70</v>
      </c>
      <c r="B5516" s="3" t="s">
        <v>35</v>
      </c>
      <c r="C5516" s="3" t="s">
        <v>38</v>
      </c>
      <c r="D5516" s="3" t="s">
        <v>37</v>
      </c>
      <c r="E5516" s="3" t="n">
        <v>223.06</v>
      </c>
      <c r="F5516" s="3" t="n">
        <v>3697043</v>
      </c>
      <c r="G5516" s="3" t="n">
        <v>1</v>
      </c>
      <c r="H5516" s="3" t="n">
        <v>638700.6</v>
      </c>
    </row>
    <row r="5517" customFormat="false" ht="15" hidden="false" customHeight="false" outlineLevel="0" collapsed="false">
      <c r="A5517" s="3" t="s">
        <v>71</v>
      </c>
      <c r="B5517" s="3" t="s">
        <v>35</v>
      </c>
      <c r="C5517" s="3" t="s">
        <v>38</v>
      </c>
      <c r="D5517" s="3" t="s">
        <v>37</v>
      </c>
      <c r="E5517" s="3" t="n">
        <v>222.19</v>
      </c>
      <c r="F5517" s="3" t="n">
        <v>6935960</v>
      </c>
      <c r="G5517" s="3" t="n">
        <v>0</v>
      </c>
      <c r="H5517" s="3" t="n">
        <v>0</v>
      </c>
    </row>
    <row r="5518" customFormat="false" ht="15" hidden="false" customHeight="false" outlineLevel="0" collapsed="false">
      <c r="A5518" s="3" t="s">
        <v>72</v>
      </c>
      <c r="B5518" s="3" t="s">
        <v>35</v>
      </c>
      <c r="C5518" s="3" t="s">
        <v>38</v>
      </c>
      <c r="D5518" s="3" t="s">
        <v>37</v>
      </c>
      <c r="E5518" s="3" t="n">
        <v>222.93</v>
      </c>
      <c r="F5518" s="3" t="n">
        <v>7571505</v>
      </c>
      <c r="G5518" s="3" t="n">
        <v>0</v>
      </c>
      <c r="H5518" s="3" t="n">
        <v>0</v>
      </c>
    </row>
    <row r="5519" customFormat="false" ht="15" hidden="false" customHeight="false" outlineLevel="0" collapsed="false">
      <c r="A5519" s="3" t="s">
        <v>73</v>
      </c>
      <c r="B5519" s="3" t="s">
        <v>35</v>
      </c>
      <c r="C5519" s="3" t="s">
        <v>38</v>
      </c>
      <c r="D5519" s="3" t="s">
        <v>37</v>
      </c>
      <c r="E5519" s="3" t="n">
        <v>222.18</v>
      </c>
      <c r="F5519" s="3" t="n">
        <v>4599466</v>
      </c>
      <c r="G5519" s="3" t="n">
        <v>2</v>
      </c>
      <c r="H5519" s="3" t="n">
        <v>452240.64</v>
      </c>
    </row>
    <row r="5520" customFormat="false" ht="15" hidden="false" customHeight="false" outlineLevel="0" collapsed="false">
      <c r="A5520" s="3" t="s">
        <v>74</v>
      </c>
      <c r="B5520" s="3" t="s">
        <v>35</v>
      </c>
      <c r="C5520" s="3" t="s">
        <v>38</v>
      </c>
      <c r="D5520" s="3" t="s">
        <v>37</v>
      </c>
      <c r="E5520" s="3" t="n">
        <v>222.77</v>
      </c>
      <c r="F5520" s="3" t="n">
        <v>1248892</v>
      </c>
      <c r="G5520" s="3" t="n">
        <v>2</v>
      </c>
      <c r="H5520" s="3" t="n">
        <v>1358453.44</v>
      </c>
    </row>
    <row r="5521" customFormat="false" ht="15" hidden="false" customHeight="false" outlineLevel="0" collapsed="false">
      <c r="A5521" s="3" t="s">
        <v>75</v>
      </c>
      <c r="B5521" s="3" t="s">
        <v>35</v>
      </c>
      <c r="C5521" s="3" t="s">
        <v>38</v>
      </c>
      <c r="D5521" s="3" t="s">
        <v>37</v>
      </c>
      <c r="E5521" s="3" t="n">
        <v>222.71</v>
      </c>
      <c r="F5521" s="3" t="n">
        <v>6726016</v>
      </c>
      <c r="G5521" s="3" t="n">
        <v>2</v>
      </c>
      <c r="H5521" s="3" t="n">
        <v>890135.69</v>
      </c>
    </row>
    <row r="5522" customFormat="false" ht="15" hidden="false" customHeight="false" outlineLevel="0" collapsed="false">
      <c r="A5522" s="3" t="s">
        <v>76</v>
      </c>
      <c r="B5522" s="3" t="s">
        <v>35</v>
      </c>
      <c r="C5522" s="3" t="s">
        <v>38</v>
      </c>
      <c r="D5522" s="3" t="s">
        <v>37</v>
      </c>
      <c r="E5522" s="3" t="n">
        <v>222.3</v>
      </c>
      <c r="F5522" s="3" t="n">
        <v>1219194</v>
      </c>
      <c r="G5522" s="3" t="n">
        <v>4</v>
      </c>
      <c r="H5522" s="3" t="n">
        <v>572403.54</v>
      </c>
    </row>
    <row r="5523" customFormat="false" ht="15" hidden="false" customHeight="false" outlineLevel="0" collapsed="false">
      <c r="A5523" s="3" t="s">
        <v>77</v>
      </c>
      <c r="B5523" s="3" t="s">
        <v>35</v>
      </c>
      <c r="C5523" s="3" t="s">
        <v>38</v>
      </c>
      <c r="D5523" s="3" t="s">
        <v>37</v>
      </c>
      <c r="E5523" s="3" t="n">
        <v>221.79</v>
      </c>
      <c r="F5523" s="3" t="n">
        <v>5114553</v>
      </c>
      <c r="G5523" s="3" t="n">
        <v>3</v>
      </c>
      <c r="H5523" s="3" t="n">
        <v>1743773.96</v>
      </c>
    </row>
    <row r="5524" customFormat="false" ht="15" hidden="false" customHeight="false" outlineLevel="0" collapsed="false">
      <c r="A5524" s="3" t="s">
        <v>78</v>
      </c>
      <c r="B5524" s="3" t="s">
        <v>35</v>
      </c>
      <c r="C5524" s="3" t="s">
        <v>38</v>
      </c>
      <c r="D5524" s="3" t="s">
        <v>37</v>
      </c>
      <c r="E5524" s="3" t="n">
        <v>222.38</v>
      </c>
      <c r="F5524" s="3" t="n">
        <v>6296272</v>
      </c>
      <c r="G5524" s="3" t="n">
        <v>3</v>
      </c>
      <c r="H5524" s="3" t="n">
        <v>897932.56</v>
      </c>
    </row>
    <row r="5525" customFormat="false" ht="15" hidden="false" customHeight="false" outlineLevel="0" collapsed="false">
      <c r="A5525" s="3" t="s">
        <v>79</v>
      </c>
      <c r="B5525" s="3" t="s">
        <v>35</v>
      </c>
      <c r="C5525" s="3" t="s">
        <v>38</v>
      </c>
      <c r="D5525" s="3" t="s">
        <v>37</v>
      </c>
      <c r="E5525" s="3" t="n">
        <v>223.59</v>
      </c>
      <c r="F5525" s="3" t="n">
        <v>5722356</v>
      </c>
      <c r="G5525" s="3" t="n">
        <v>1</v>
      </c>
      <c r="H5525" s="3" t="n">
        <v>692801.07</v>
      </c>
    </row>
    <row r="5526" customFormat="false" ht="15" hidden="false" customHeight="false" outlineLevel="0" collapsed="false">
      <c r="A5526" s="3" t="s">
        <v>80</v>
      </c>
      <c r="B5526" s="3" t="s">
        <v>35</v>
      </c>
      <c r="C5526" s="3" t="s">
        <v>38</v>
      </c>
      <c r="D5526" s="3" t="s">
        <v>37</v>
      </c>
      <c r="E5526" s="3" t="n">
        <v>224.75</v>
      </c>
      <c r="F5526" s="3" t="n">
        <v>859956</v>
      </c>
      <c r="G5526" s="3" t="n">
        <v>1</v>
      </c>
      <c r="H5526" s="3" t="n">
        <v>1085560.44</v>
      </c>
    </row>
    <row r="5527" customFormat="false" ht="15" hidden="false" customHeight="false" outlineLevel="0" collapsed="false">
      <c r="A5527" s="3" t="s">
        <v>81</v>
      </c>
      <c r="B5527" s="3" t="s">
        <v>35</v>
      </c>
      <c r="C5527" s="3" t="s">
        <v>38</v>
      </c>
      <c r="D5527" s="3" t="s">
        <v>37</v>
      </c>
      <c r="E5527" s="3" t="n">
        <v>223.61</v>
      </c>
      <c r="F5527" s="3" t="n">
        <v>2262587</v>
      </c>
      <c r="G5527" s="3" t="n">
        <v>2</v>
      </c>
      <c r="H5527" s="3" t="n">
        <v>1432337.46</v>
      </c>
    </row>
    <row r="5528" customFormat="false" ht="15" hidden="false" customHeight="false" outlineLevel="0" collapsed="false">
      <c r="A5528" s="3" t="s">
        <v>82</v>
      </c>
      <c r="B5528" s="3" t="s">
        <v>35</v>
      </c>
      <c r="C5528" s="3" t="s">
        <v>38</v>
      </c>
      <c r="D5528" s="3" t="s">
        <v>37</v>
      </c>
      <c r="E5528" s="3" t="n">
        <v>223.57</v>
      </c>
      <c r="F5528" s="3" t="n">
        <v>6881249</v>
      </c>
      <c r="G5528" s="3" t="n">
        <v>0</v>
      </c>
      <c r="H5528" s="3" t="n">
        <v>0</v>
      </c>
    </row>
    <row r="5529" customFormat="false" ht="15" hidden="false" customHeight="false" outlineLevel="0" collapsed="false">
      <c r="A5529" s="3" t="s">
        <v>83</v>
      </c>
      <c r="B5529" s="3" t="s">
        <v>35</v>
      </c>
      <c r="C5529" s="3" t="s">
        <v>38</v>
      </c>
      <c r="D5529" s="3" t="s">
        <v>37</v>
      </c>
      <c r="E5529" s="3" t="n">
        <v>222.55</v>
      </c>
      <c r="F5529" s="3" t="n">
        <v>1988579</v>
      </c>
      <c r="G5529" s="3" t="n">
        <v>2</v>
      </c>
      <c r="H5529" s="3" t="n">
        <v>1155838.49</v>
      </c>
    </row>
    <row r="5530" customFormat="false" ht="15" hidden="false" customHeight="false" outlineLevel="0" collapsed="false">
      <c r="A5530" s="3" t="s">
        <v>84</v>
      </c>
      <c r="B5530" s="3" t="s">
        <v>35</v>
      </c>
      <c r="C5530" s="3" t="s">
        <v>38</v>
      </c>
      <c r="D5530" s="3" t="s">
        <v>37</v>
      </c>
      <c r="E5530" s="3" t="n">
        <v>225.26</v>
      </c>
      <c r="F5530" s="3" t="n">
        <v>7359765</v>
      </c>
      <c r="G5530" s="3" t="n">
        <v>0</v>
      </c>
      <c r="H5530" s="3" t="n">
        <v>0</v>
      </c>
    </row>
    <row r="5531" customFormat="false" ht="15" hidden="false" customHeight="false" outlineLevel="0" collapsed="false">
      <c r="A5531" s="3" t="s">
        <v>85</v>
      </c>
      <c r="B5531" s="3" t="s">
        <v>35</v>
      </c>
      <c r="C5531" s="3" t="s">
        <v>38</v>
      </c>
      <c r="D5531" s="3" t="s">
        <v>37</v>
      </c>
      <c r="E5531" s="3" t="n">
        <v>225.52</v>
      </c>
      <c r="F5531" s="3" t="n">
        <v>3972551</v>
      </c>
      <c r="G5531" s="3" t="n">
        <v>0</v>
      </c>
      <c r="H5531" s="3" t="n">
        <v>0</v>
      </c>
    </row>
    <row r="5532" customFormat="false" ht="15" hidden="false" customHeight="false" outlineLevel="0" collapsed="false">
      <c r="A5532" s="3" t="s">
        <v>86</v>
      </c>
      <c r="B5532" s="3" t="s">
        <v>35</v>
      </c>
      <c r="C5532" s="3" t="s">
        <v>38</v>
      </c>
      <c r="D5532" s="3" t="s">
        <v>37</v>
      </c>
      <c r="E5532" s="3" t="n">
        <v>223.87</v>
      </c>
      <c r="F5532" s="3" t="n">
        <v>802826</v>
      </c>
      <c r="G5532" s="3" t="n">
        <v>2</v>
      </c>
      <c r="H5532" s="3" t="n">
        <v>1517414.03</v>
      </c>
    </row>
    <row r="5533" customFormat="false" ht="15" hidden="false" customHeight="false" outlineLevel="0" collapsed="false">
      <c r="A5533" s="3" t="s">
        <v>87</v>
      </c>
      <c r="B5533" s="3" t="s">
        <v>35</v>
      </c>
      <c r="C5533" s="3" t="s">
        <v>38</v>
      </c>
      <c r="D5533" s="3" t="s">
        <v>37</v>
      </c>
      <c r="E5533" s="3" t="n">
        <v>224.7</v>
      </c>
      <c r="F5533" s="3" t="n">
        <v>2410453</v>
      </c>
      <c r="G5533" s="3" t="n">
        <v>1</v>
      </c>
      <c r="H5533" s="3" t="n">
        <v>563447.28</v>
      </c>
    </row>
    <row r="5534" customFormat="false" ht="15" hidden="false" customHeight="false" outlineLevel="0" collapsed="false">
      <c r="A5534" s="3" t="s">
        <v>88</v>
      </c>
      <c r="B5534" s="3" t="s">
        <v>35</v>
      </c>
      <c r="C5534" s="3" t="s">
        <v>38</v>
      </c>
      <c r="D5534" s="3" t="s">
        <v>37</v>
      </c>
      <c r="E5534" s="3" t="n">
        <v>225.16</v>
      </c>
      <c r="F5534" s="3" t="n">
        <v>6481480</v>
      </c>
      <c r="G5534" s="3" t="n">
        <v>0</v>
      </c>
      <c r="H5534" s="3" t="n">
        <v>0</v>
      </c>
    </row>
    <row r="5535" customFormat="false" ht="15" hidden="false" customHeight="false" outlineLevel="0" collapsed="false">
      <c r="A5535" s="3" t="s">
        <v>89</v>
      </c>
      <c r="B5535" s="3" t="s">
        <v>35</v>
      </c>
      <c r="C5535" s="3" t="s">
        <v>38</v>
      </c>
      <c r="D5535" s="3" t="s">
        <v>37</v>
      </c>
      <c r="E5535" s="3" t="n">
        <v>226.67</v>
      </c>
      <c r="F5535" s="3" t="n">
        <v>6494545</v>
      </c>
      <c r="G5535" s="3" t="n">
        <v>3</v>
      </c>
      <c r="H5535" s="3" t="n">
        <v>1216281.16</v>
      </c>
    </row>
    <row r="5536" customFormat="false" ht="15" hidden="false" customHeight="false" outlineLevel="0" collapsed="false">
      <c r="A5536" s="3" t="s">
        <v>90</v>
      </c>
      <c r="B5536" s="3" t="s">
        <v>35</v>
      </c>
      <c r="C5536" s="3" t="s">
        <v>38</v>
      </c>
      <c r="D5536" s="3" t="s">
        <v>37</v>
      </c>
      <c r="E5536" s="3" t="n">
        <v>226.72</v>
      </c>
      <c r="F5536" s="3" t="n">
        <v>1835681</v>
      </c>
      <c r="G5536" s="3" t="n">
        <v>0</v>
      </c>
      <c r="H5536" s="3" t="n">
        <v>0</v>
      </c>
    </row>
    <row r="5537" customFormat="false" ht="15" hidden="false" customHeight="false" outlineLevel="0" collapsed="false">
      <c r="A5537" s="3" t="s">
        <v>91</v>
      </c>
      <c r="B5537" s="3" t="s">
        <v>35</v>
      </c>
      <c r="C5537" s="3" t="s">
        <v>38</v>
      </c>
      <c r="D5537" s="3" t="s">
        <v>37</v>
      </c>
      <c r="E5537" s="3" t="n">
        <v>227.35</v>
      </c>
      <c r="F5537" s="3" t="n">
        <v>2712624</v>
      </c>
      <c r="G5537" s="3" t="n">
        <v>1</v>
      </c>
      <c r="H5537" s="3" t="n">
        <v>65643.84</v>
      </c>
    </row>
    <row r="5538" customFormat="false" ht="15" hidden="false" customHeight="false" outlineLevel="0" collapsed="false">
      <c r="A5538" s="3" t="s">
        <v>92</v>
      </c>
      <c r="B5538" s="3" t="s">
        <v>35</v>
      </c>
      <c r="C5538" s="3" t="s">
        <v>38</v>
      </c>
      <c r="D5538" s="3" t="s">
        <v>37</v>
      </c>
      <c r="E5538" s="3" t="n">
        <v>227.3</v>
      </c>
      <c r="F5538" s="3" t="n">
        <v>2944887</v>
      </c>
      <c r="G5538" s="3" t="n">
        <v>0</v>
      </c>
      <c r="H5538" s="3" t="n">
        <v>0</v>
      </c>
    </row>
    <row r="5539" customFormat="false" ht="15" hidden="false" customHeight="false" outlineLevel="0" collapsed="false">
      <c r="A5539" s="3" t="s">
        <v>93</v>
      </c>
      <c r="B5539" s="3" t="s">
        <v>35</v>
      </c>
      <c r="C5539" s="3" t="s">
        <v>38</v>
      </c>
      <c r="D5539" s="3" t="s">
        <v>37</v>
      </c>
      <c r="E5539" s="3" t="n">
        <v>227.6</v>
      </c>
      <c r="F5539" s="3" t="n">
        <v>7869158</v>
      </c>
      <c r="G5539" s="3" t="n">
        <v>3</v>
      </c>
      <c r="H5539" s="3" t="n">
        <v>1468650.66</v>
      </c>
    </row>
    <row r="5540" customFormat="false" ht="15" hidden="false" customHeight="false" outlineLevel="0" collapsed="false">
      <c r="A5540" s="3" t="s">
        <v>94</v>
      </c>
      <c r="B5540" s="3" t="s">
        <v>35</v>
      </c>
      <c r="C5540" s="3" t="s">
        <v>38</v>
      </c>
      <c r="D5540" s="3" t="s">
        <v>37</v>
      </c>
      <c r="E5540" s="3" t="n">
        <v>226.46</v>
      </c>
      <c r="F5540" s="3" t="n">
        <v>7920792</v>
      </c>
      <c r="G5540" s="3" t="n">
        <v>1</v>
      </c>
      <c r="H5540" s="3" t="n">
        <v>547089.4</v>
      </c>
    </row>
    <row r="5541" customFormat="false" ht="15" hidden="false" customHeight="false" outlineLevel="0" collapsed="false">
      <c r="A5541" s="3" t="s">
        <v>95</v>
      </c>
      <c r="B5541" s="3" t="s">
        <v>35</v>
      </c>
      <c r="C5541" s="3" t="s">
        <v>38</v>
      </c>
      <c r="D5541" s="3" t="s">
        <v>37</v>
      </c>
      <c r="E5541" s="3" t="n">
        <v>226.63</v>
      </c>
      <c r="F5541" s="3" t="n">
        <v>7786744</v>
      </c>
      <c r="G5541" s="3" t="n">
        <v>2</v>
      </c>
      <c r="H5541" s="3" t="n">
        <v>703636.24</v>
      </c>
    </row>
    <row r="5542" customFormat="false" ht="15" hidden="false" customHeight="false" outlineLevel="0" collapsed="false">
      <c r="A5542" s="3" t="s">
        <v>96</v>
      </c>
      <c r="B5542" s="3" t="s">
        <v>35</v>
      </c>
      <c r="C5542" s="3" t="s">
        <v>38</v>
      </c>
      <c r="D5542" s="3" t="s">
        <v>37</v>
      </c>
      <c r="E5542" s="3" t="n">
        <v>226</v>
      </c>
      <c r="F5542" s="3" t="n">
        <v>5621215</v>
      </c>
      <c r="G5542" s="3" t="n">
        <v>2</v>
      </c>
      <c r="H5542" s="3" t="n">
        <v>580234.65</v>
      </c>
    </row>
    <row r="5543" customFormat="false" ht="15" hidden="false" customHeight="false" outlineLevel="0" collapsed="false">
      <c r="A5543" s="3" t="s">
        <v>97</v>
      </c>
      <c r="B5543" s="3" t="s">
        <v>35</v>
      </c>
      <c r="C5543" s="3" t="s">
        <v>38</v>
      </c>
      <c r="D5543" s="3" t="s">
        <v>37</v>
      </c>
      <c r="E5543" s="3" t="n">
        <v>226.75</v>
      </c>
      <c r="F5543" s="3" t="n">
        <v>7759848</v>
      </c>
      <c r="G5543" s="3" t="n">
        <v>1</v>
      </c>
      <c r="H5543" s="3" t="n">
        <v>239447.72</v>
      </c>
    </row>
    <row r="5544" customFormat="false" ht="15" hidden="false" customHeight="false" outlineLevel="0" collapsed="false">
      <c r="A5544" s="3" t="s">
        <v>98</v>
      </c>
      <c r="B5544" s="3" t="s">
        <v>35</v>
      </c>
      <c r="C5544" s="3" t="s">
        <v>38</v>
      </c>
      <c r="D5544" s="3" t="s">
        <v>37</v>
      </c>
      <c r="E5544" s="3" t="n">
        <v>227.21</v>
      </c>
      <c r="F5544" s="3" t="n">
        <v>6173844</v>
      </c>
      <c r="G5544" s="3" t="n">
        <v>0</v>
      </c>
      <c r="H5544" s="3" t="n">
        <v>0</v>
      </c>
    </row>
    <row r="5545" customFormat="false" ht="15" hidden="false" customHeight="false" outlineLevel="0" collapsed="false">
      <c r="A5545" s="3" t="s">
        <v>99</v>
      </c>
      <c r="B5545" s="3" t="s">
        <v>35</v>
      </c>
      <c r="C5545" s="3" t="s">
        <v>38</v>
      </c>
      <c r="D5545" s="3" t="s">
        <v>37</v>
      </c>
      <c r="E5545" s="3" t="n">
        <v>228.16</v>
      </c>
      <c r="F5545" s="3" t="n">
        <v>2010631</v>
      </c>
      <c r="G5545" s="3" t="n">
        <v>1</v>
      </c>
      <c r="H5545" s="3" t="n">
        <v>1016943.84</v>
      </c>
    </row>
    <row r="5546" customFormat="false" ht="15" hidden="false" customHeight="false" outlineLevel="0" collapsed="false">
      <c r="A5546" s="3" t="s">
        <v>100</v>
      </c>
      <c r="B5546" s="3" t="s">
        <v>35</v>
      </c>
      <c r="C5546" s="3" t="s">
        <v>38</v>
      </c>
      <c r="D5546" s="3" t="s">
        <v>37</v>
      </c>
      <c r="E5546" s="3" t="n">
        <v>227.22</v>
      </c>
      <c r="F5546" s="3" t="n">
        <v>558218</v>
      </c>
      <c r="G5546" s="3" t="n">
        <v>1</v>
      </c>
      <c r="H5546" s="3" t="n">
        <v>189713.48</v>
      </c>
    </row>
    <row r="5547" customFormat="false" ht="15" hidden="false" customHeight="false" outlineLevel="0" collapsed="false">
      <c r="A5547" s="3" t="s">
        <v>101</v>
      </c>
      <c r="B5547" s="3" t="s">
        <v>35</v>
      </c>
      <c r="C5547" s="3" t="s">
        <v>38</v>
      </c>
      <c r="D5547" s="3" t="s">
        <v>37</v>
      </c>
      <c r="E5547" s="3" t="n">
        <v>226.48</v>
      </c>
      <c r="F5547" s="3" t="n">
        <v>4306904</v>
      </c>
      <c r="G5547" s="3" t="n">
        <v>3</v>
      </c>
      <c r="H5547" s="3" t="n">
        <v>2009372.83</v>
      </c>
    </row>
    <row r="5548" customFormat="false" ht="15" hidden="false" customHeight="false" outlineLevel="0" collapsed="false">
      <c r="A5548" s="3" t="s">
        <v>102</v>
      </c>
      <c r="B5548" s="3" t="s">
        <v>35</v>
      </c>
      <c r="C5548" s="3" t="s">
        <v>38</v>
      </c>
      <c r="D5548" s="3" t="s">
        <v>37</v>
      </c>
      <c r="E5548" s="3" t="n">
        <v>226.4</v>
      </c>
      <c r="F5548" s="3" t="n">
        <v>2204609</v>
      </c>
      <c r="G5548" s="3" t="n">
        <v>0</v>
      </c>
      <c r="H5548" s="3" t="n">
        <v>0</v>
      </c>
    </row>
    <row r="5549" customFormat="false" ht="15" hidden="false" customHeight="false" outlineLevel="0" collapsed="false">
      <c r="A5549" s="3" t="s">
        <v>103</v>
      </c>
      <c r="B5549" s="3" t="s">
        <v>35</v>
      </c>
      <c r="C5549" s="3" t="s">
        <v>38</v>
      </c>
      <c r="D5549" s="3" t="s">
        <v>37</v>
      </c>
      <c r="E5549" s="3" t="n">
        <v>225.6</v>
      </c>
      <c r="F5549" s="3" t="n">
        <v>6107758</v>
      </c>
      <c r="G5549" s="3" t="n">
        <v>0</v>
      </c>
      <c r="H5549" s="3" t="n">
        <v>0</v>
      </c>
    </row>
    <row r="5550" customFormat="false" ht="15" hidden="false" customHeight="false" outlineLevel="0" collapsed="false">
      <c r="A5550" s="3" t="s">
        <v>104</v>
      </c>
      <c r="B5550" s="3" t="s">
        <v>35</v>
      </c>
      <c r="C5550" s="3" t="s">
        <v>38</v>
      </c>
      <c r="D5550" s="3" t="s">
        <v>37</v>
      </c>
      <c r="E5550" s="3" t="n">
        <v>223.71</v>
      </c>
      <c r="F5550" s="3" t="n">
        <v>4093732</v>
      </c>
      <c r="G5550" s="3" t="n">
        <v>4</v>
      </c>
      <c r="H5550" s="3" t="n">
        <v>2099934.48</v>
      </c>
    </row>
    <row r="5551" customFormat="false" ht="15" hidden="false" customHeight="false" outlineLevel="0" collapsed="false">
      <c r="A5551" s="3" t="s">
        <v>105</v>
      </c>
      <c r="B5551" s="3" t="s">
        <v>35</v>
      </c>
      <c r="C5551" s="3" t="s">
        <v>38</v>
      </c>
      <c r="D5551" s="3" t="s">
        <v>37</v>
      </c>
      <c r="E5551" s="3" t="n">
        <v>224.99</v>
      </c>
      <c r="F5551" s="3" t="n">
        <v>2962698</v>
      </c>
      <c r="G5551" s="3" t="n">
        <v>1</v>
      </c>
      <c r="H5551" s="3" t="n">
        <v>461942.08</v>
      </c>
    </row>
    <row r="5552" customFormat="false" ht="15" hidden="false" customHeight="false" outlineLevel="0" collapsed="false">
      <c r="A5552" s="3" t="s">
        <v>106</v>
      </c>
      <c r="B5552" s="3" t="s">
        <v>35</v>
      </c>
      <c r="C5552" s="3" t="s">
        <v>38</v>
      </c>
      <c r="D5552" s="3" t="s">
        <v>37</v>
      </c>
      <c r="E5552" s="3" t="n">
        <v>223.81</v>
      </c>
      <c r="F5552" s="3" t="n">
        <v>6867247</v>
      </c>
      <c r="G5552" s="3" t="n">
        <v>0</v>
      </c>
      <c r="H5552" s="3" t="n">
        <v>0</v>
      </c>
    </row>
    <row r="5553" customFormat="false" ht="15" hidden="false" customHeight="false" outlineLevel="0" collapsed="false">
      <c r="A5553" s="3" t="s">
        <v>107</v>
      </c>
      <c r="B5553" s="3" t="s">
        <v>35</v>
      </c>
      <c r="C5553" s="3" t="s">
        <v>38</v>
      </c>
      <c r="D5553" s="3" t="s">
        <v>37</v>
      </c>
      <c r="E5553" s="3" t="n">
        <v>224.12</v>
      </c>
      <c r="F5553" s="3" t="n">
        <v>7118861</v>
      </c>
      <c r="G5553" s="3" t="n">
        <v>3</v>
      </c>
      <c r="H5553" s="3" t="n">
        <v>702370.28</v>
      </c>
    </row>
    <row r="5554" customFormat="false" ht="15" hidden="false" customHeight="false" outlineLevel="0" collapsed="false">
      <c r="A5554" s="3" t="s">
        <v>108</v>
      </c>
      <c r="B5554" s="3" t="s">
        <v>35</v>
      </c>
      <c r="C5554" s="3" t="s">
        <v>38</v>
      </c>
      <c r="D5554" s="3" t="s">
        <v>37</v>
      </c>
      <c r="E5554" s="3" t="n">
        <v>225.42</v>
      </c>
      <c r="F5554" s="3" t="n">
        <v>7575386</v>
      </c>
      <c r="G5554" s="3" t="n">
        <v>2</v>
      </c>
      <c r="H5554" s="3" t="n">
        <v>1556818.6</v>
      </c>
    </row>
    <row r="5555" customFormat="false" ht="15" hidden="false" customHeight="false" outlineLevel="0" collapsed="false">
      <c r="A5555" s="3" t="s">
        <v>109</v>
      </c>
      <c r="B5555" s="3" t="s">
        <v>35</v>
      </c>
      <c r="C5555" s="3" t="s">
        <v>38</v>
      </c>
      <c r="D5555" s="3" t="s">
        <v>37</v>
      </c>
      <c r="E5555" s="3" t="n">
        <v>226.1</v>
      </c>
      <c r="F5555" s="3" t="n">
        <v>2436520</v>
      </c>
      <c r="G5555" s="3" t="n">
        <v>3</v>
      </c>
      <c r="H5555" s="3" t="n">
        <v>2102406.94</v>
      </c>
    </row>
    <row r="5556" customFormat="false" ht="15" hidden="false" customHeight="false" outlineLevel="0" collapsed="false">
      <c r="A5556" s="3" t="s">
        <v>110</v>
      </c>
      <c r="B5556" s="3" t="s">
        <v>35</v>
      </c>
      <c r="C5556" s="3" t="s">
        <v>38</v>
      </c>
      <c r="D5556" s="3" t="s">
        <v>37</v>
      </c>
      <c r="E5556" s="3" t="n">
        <v>225.25</v>
      </c>
      <c r="F5556" s="3" t="n">
        <v>2320345</v>
      </c>
      <c r="G5556" s="3" t="n">
        <v>1</v>
      </c>
      <c r="H5556" s="3" t="n">
        <v>384996.78</v>
      </c>
    </row>
    <row r="5557" customFormat="false" ht="15" hidden="false" customHeight="false" outlineLevel="0" collapsed="false">
      <c r="A5557" s="3" t="s">
        <v>111</v>
      </c>
      <c r="B5557" s="3" t="s">
        <v>35</v>
      </c>
      <c r="C5557" s="3" t="s">
        <v>38</v>
      </c>
      <c r="D5557" s="3" t="s">
        <v>37</v>
      </c>
      <c r="E5557" s="3" t="n">
        <v>224.78</v>
      </c>
      <c r="F5557" s="3" t="n">
        <v>4905391</v>
      </c>
      <c r="G5557" s="3" t="n">
        <v>1</v>
      </c>
      <c r="H5557" s="3" t="n">
        <v>27789.64</v>
      </c>
    </row>
    <row r="5558" customFormat="false" ht="15" hidden="false" customHeight="false" outlineLevel="0" collapsed="false">
      <c r="A5558" s="3" t="s">
        <v>112</v>
      </c>
      <c r="B5558" s="3" t="s">
        <v>35</v>
      </c>
      <c r="C5558" s="3" t="s">
        <v>38</v>
      </c>
      <c r="D5558" s="3" t="s">
        <v>37</v>
      </c>
      <c r="E5558" s="3" t="n">
        <v>222.9</v>
      </c>
      <c r="F5558" s="3" t="n">
        <v>7569794</v>
      </c>
      <c r="G5558" s="3" t="n">
        <v>2</v>
      </c>
      <c r="H5558" s="3" t="n">
        <v>692793.28</v>
      </c>
    </row>
    <row r="5559" customFormat="false" ht="15" hidden="false" customHeight="false" outlineLevel="0" collapsed="false">
      <c r="A5559" s="3" t="s">
        <v>113</v>
      </c>
      <c r="B5559" s="3" t="s">
        <v>35</v>
      </c>
      <c r="C5559" s="3" t="s">
        <v>38</v>
      </c>
      <c r="D5559" s="3" t="s">
        <v>37</v>
      </c>
      <c r="E5559" s="3" t="n">
        <v>222.46</v>
      </c>
      <c r="F5559" s="3" t="n">
        <v>5445856</v>
      </c>
      <c r="G5559" s="3" t="n">
        <v>3</v>
      </c>
      <c r="H5559" s="3" t="n">
        <v>2459769.54</v>
      </c>
    </row>
    <row r="5560" customFormat="false" ht="15" hidden="false" customHeight="false" outlineLevel="0" collapsed="false">
      <c r="A5560" s="3" t="s">
        <v>114</v>
      </c>
      <c r="B5560" s="3" t="s">
        <v>35</v>
      </c>
      <c r="C5560" s="3" t="s">
        <v>38</v>
      </c>
      <c r="D5560" s="3" t="s">
        <v>37</v>
      </c>
      <c r="E5560" s="3" t="n">
        <v>221.84</v>
      </c>
      <c r="F5560" s="3" t="n">
        <v>7722580</v>
      </c>
      <c r="G5560" s="3" t="n">
        <v>2</v>
      </c>
      <c r="H5560" s="3" t="n">
        <v>1247726.84</v>
      </c>
    </row>
    <row r="5561" customFormat="false" ht="15" hidden="false" customHeight="false" outlineLevel="0" collapsed="false">
      <c r="A5561" s="3" t="s">
        <v>115</v>
      </c>
      <c r="B5561" s="3" t="s">
        <v>35</v>
      </c>
      <c r="C5561" s="3" t="s">
        <v>38</v>
      </c>
      <c r="D5561" s="3" t="s">
        <v>37</v>
      </c>
      <c r="E5561" s="3" t="n">
        <v>220.7</v>
      </c>
      <c r="F5561" s="3" t="n">
        <v>5301871</v>
      </c>
      <c r="G5561" s="3" t="n">
        <v>2</v>
      </c>
      <c r="H5561" s="3" t="n">
        <v>1021311.24</v>
      </c>
    </row>
    <row r="5562" customFormat="false" ht="15" hidden="false" customHeight="false" outlineLevel="0" collapsed="false">
      <c r="A5562" s="3" t="s">
        <v>116</v>
      </c>
      <c r="B5562" s="3" t="s">
        <v>35</v>
      </c>
      <c r="C5562" s="3" t="s">
        <v>38</v>
      </c>
      <c r="D5562" s="3" t="s">
        <v>37</v>
      </c>
      <c r="E5562" s="3" t="n">
        <v>221.04</v>
      </c>
      <c r="F5562" s="3" t="n">
        <v>6264441</v>
      </c>
      <c r="G5562" s="3" t="n">
        <v>3</v>
      </c>
      <c r="H5562" s="3" t="n">
        <v>1248550.52</v>
      </c>
    </row>
    <row r="5563" customFormat="false" ht="15" hidden="false" customHeight="false" outlineLevel="0" collapsed="false">
      <c r="A5563" s="3" t="s">
        <v>117</v>
      </c>
      <c r="B5563" s="3" t="s">
        <v>35</v>
      </c>
      <c r="C5563" s="3" t="s">
        <v>38</v>
      </c>
      <c r="D5563" s="3" t="s">
        <v>37</v>
      </c>
      <c r="E5563" s="3" t="n">
        <v>222.38</v>
      </c>
      <c r="F5563" s="3" t="n">
        <v>6002194</v>
      </c>
      <c r="G5563" s="3" t="n">
        <v>3</v>
      </c>
      <c r="H5563" s="3" t="n">
        <v>2014158.19</v>
      </c>
    </row>
    <row r="5564" customFormat="false" ht="15" hidden="false" customHeight="false" outlineLevel="0" collapsed="false">
      <c r="A5564" s="3" t="s">
        <v>118</v>
      </c>
      <c r="B5564" s="3" t="s">
        <v>35</v>
      </c>
      <c r="C5564" s="3" t="s">
        <v>38</v>
      </c>
      <c r="D5564" s="3" t="s">
        <v>37</v>
      </c>
      <c r="E5564" s="3" t="n">
        <v>219.9</v>
      </c>
      <c r="F5564" s="3" t="n">
        <v>2069734</v>
      </c>
      <c r="G5564" s="3" t="n">
        <v>2</v>
      </c>
      <c r="H5564" s="3" t="n">
        <v>1446200.19</v>
      </c>
    </row>
    <row r="5565" customFormat="false" ht="15" hidden="false" customHeight="false" outlineLevel="0" collapsed="false">
      <c r="A5565" s="3" t="s">
        <v>119</v>
      </c>
      <c r="B5565" s="3" t="s">
        <v>35</v>
      </c>
      <c r="C5565" s="3" t="s">
        <v>38</v>
      </c>
      <c r="D5565" s="3" t="s">
        <v>37</v>
      </c>
      <c r="E5565" s="3" t="n">
        <v>219.28</v>
      </c>
      <c r="F5565" s="3" t="n">
        <v>906426</v>
      </c>
      <c r="G5565" s="3" t="n">
        <v>2</v>
      </c>
      <c r="H5565" s="3" t="n">
        <v>1338130.66</v>
      </c>
    </row>
    <row r="5566" customFormat="false" ht="15" hidden="false" customHeight="false" outlineLevel="0" collapsed="false">
      <c r="A5566" s="3" t="s">
        <v>120</v>
      </c>
      <c r="B5566" s="3" t="s">
        <v>35</v>
      </c>
      <c r="C5566" s="3" t="s">
        <v>38</v>
      </c>
      <c r="D5566" s="3" t="s">
        <v>37</v>
      </c>
      <c r="E5566" s="3" t="n">
        <v>218.76</v>
      </c>
      <c r="F5566" s="3" t="n">
        <v>3718949</v>
      </c>
      <c r="G5566" s="3" t="n">
        <v>1</v>
      </c>
      <c r="H5566" s="3" t="n">
        <v>160340.25</v>
      </c>
    </row>
    <row r="5567" customFormat="false" ht="15" hidden="false" customHeight="false" outlineLevel="0" collapsed="false">
      <c r="A5567" s="3" t="s">
        <v>121</v>
      </c>
      <c r="B5567" s="3" t="s">
        <v>35</v>
      </c>
      <c r="C5567" s="3" t="s">
        <v>38</v>
      </c>
      <c r="D5567" s="3" t="s">
        <v>37</v>
      </c>
      <c r="E5567" s="3" t="n">
        <v>217.99</v>
      </c>
      <c r="F5567" s="3" t="n">
        <v>2973992</v>
      </c>
      <c r="G5567" s="3" t="n">
        <v>0</v>
      </c>
      <c r="H5567" s="3" t="n">
        <v>0</v>
      </c>
    </row>
    <row r="5568" customFormat="false" ht="15" hidden="false" customHeight="false" outlineLevel="0" collapsed="false">
      <c r="A5568" s="3" t="s">
        <v>122</v>
      </c>
      <c r="B5568" s="3" t="s">
        <v>35</v>
      </c>
      <c r="C5568" s="3" t="s">
        <v>38</v>
      </c>
      <c r="D5568" s="3" t="s">
        <v>37</v>
      </c>
      <c r="E5568" s="3" t="n">
        <v>217.94</v>
      </c>
      <c r="F5568" s="3" t="n">
        <v>4077135</v>
      </c>
      <c r="G5568" s="3" t="n">
        <v>1</v>
      </c>
      <c r="H5568" s="3" t="n">
        <v>135988.32</v>
      </c>
    </row>
    <row r="5569" customFormat="false" ht="15" hidden="false" customHeight="false" outlineLevel="0" collapsed="false">
      <c r="A5569" s="3" t="s">
        <v>123</v>
      </c>
      <c r="B5569" s="3" t="s">
        <v>35</v>
      </c>
      <c r="C5569" s="3" t="s">
        <v>38</v>
      </c>
      <c r="D5569" s="3" t="s">
        <v>37</v>
      </c>
      <c r="E5569" s="3" t="n">
        <v>217.34</v>
      </c>
      <c r="F5569" s="3" t="n">
        <v>7664338</v>
      </c>
      <c r="G5569" s="3" t="n">
        <v>2</v>
      </c>
      <c r="H5569" s="3" t="n">
        <v>354817.47</v>
      </c>
    </row>
    <row r="5570" customFormat="false" ht="15" hidden="false" customHeight="false" outlineLevel="0" collapsed="false">
      <c r="A5570" s="3" t="s">
        <v>124</v>
      </c>
      <c r="B5570" s="3" t="s">
        <v>35</v>
      </c>
      <c r="C5570" s="3" t="s">
        <v>38</v>
      </c>
      <c r="D5570" s="3" t="s">
        <v>37</v>
      </c>
      <c r="E5570" s="3" t="n">
        <v>218.83</v>
      </c>
      <c r="F5570" s="3" t="n">
        <v>1233962</v>
      </c>
      <c r="G5570" s="3" t="n">
        <v>0</v>
      </c>
      <c r="H5570" s="3" t="n">
        <v>0</v>
      </c>
    </row>
    <row r="5571" customFormat="false" ht="15" hidden="false" customHeight="false" outlineLevel="0" collapsed="false">
      <c r="A5571" s="3" t="s">
        <v>125</v>
      </c>
      <c r="B5571" s="3" t="s">
        <v>35</v>
      </c>
      <c r="C5571" s="3" t="s">
        <v>38</v>
      </c>
      <c r="D5571" s="3" t="s">
        <v>37</v>
      </c>
      <c r="E5571" s="3" t="n">
        <v>218.44</v>
      </c>
      <c r="F5571" s="3" t="n">
        <v>5276157</v>
      </c>
      <c r="G5571" s="3" t="n">
        <v>4</v>
      </c>
      <c r="H5571" s="3" t="n">
        <v>1839356.85</v>
      </c>
    </row>
    <row r="5572" customFormat="false" ht="15" hidden="false" customHeight="false" outlineLevel="0" collapsed="false">
      <c r="A5572" s="3" t="s">
        <v>126</v>
      </c>
      <c r="B5572" s="3" t="s">
        <v>35</v>
      </c>
      <c r="C5572" s="3" t="s">
        <v>38</v>
      </c>
      <c r="D5572" s="3" t="s">
        <v>37</v>
      </c>
      <c r="E5572" s="3" t="n">
        <v>217.52</v>
      </c>
      <c r="F5572" s="3" t="n">
        <v>519605</v>
      </c>
      <c r="G5572" s="3" t="n">
        <v>2</v>
      </c>
      <c r="H5572" s="3" t="n">
        <v>651526.44</v>
      </c>
    </row>
    <row r="5573" customFormat="false" ht="15" hidden="false" customHeight="false" outlineLevel="0" collapsed="false">
      <c r="A5573" s="3" t="s">
        <v>127</v>
      </c>
      <c r="B5573" s="3" t="s">
        <v>35</v>
      </c>
      <c r="C5573" s="3" t="s">
        <v>38</v>
      </c>
      <c r="D5573" s="3" t="s">
        <v>37</v>
      </c>
      <c r="E5573" s="3" t="n">
        <v>216.9</v>
      </c>
      <c r="F5573" s="3" t="n">
        <v>5836995</v>
      </c>
      <c r="G5573" s="3" t="n">
        <v>1</v>
      </c>
      <c r="H5573" s="3" t="n">
        <v>192213.15</v>
      </c>
    </row>
    <row r="5574" customFormat="false" ht="15" hidden="false" customHeight="false" outlineLevel="0" collapsed="false">
      <c r="A5574" s="3" t="s">
        <v>128</v>
      </c>
      <c r="B5574" s="3" t="s">
        <v>35</v>
      </c>
      <c r="C5574" s="3" t="s">
        <v>38</v>
      </c>
      <c r="D5574" s="3" t="s">
        <v>37</v>
      </c>
      <c r="E5574" s="3" t="n">
        <v>216.86</v>
      </c>
      <c r="F5574" s="3" t="n">
        <v>3566001</v>
      </c>
      <c r="G5574" s="3" t="n">
        <v>4</v>
      </c>
      <c r="H5574" s="3" t="n">
        <v>2252921.38</v>
      </c>
    </row>
    <row r="5575" customFormat="false" ht="15" hidden="false" customHeight="false" outlineLevel="0" collapsed="false">
      <c r="A5575" s="3" t="s">
        <v>129</v>
      </c>
      <c r="B5575" s="3" t="s">
        <v>35</v>
      </c>
      <c r="C5575" s="3" t="s">
        <v>38</v>
      </c>
      <c r="D5575" s="3" t="s">
        <v>37</v>
      </c>
      <c r="E5575" s="3" t="n">
        <v>216.17</v>
      </c>
      <c r="F5575" s="3" t="n">
        <v>5960340</v>
      </c>
      <c r="G5575" s="3" t="n">
        <v>0</v>
      </c>
      <c r="H5575" s="3" t="n">
        <v>0</v>
      </c>
    </row>
    <row r="5576" customFormat="false" ht="15" hidden="false" customHeight="false" outlineLevel="0" collapsed="false">
      <c r="A5576" s="3" t="s">
        <v>130</v>
      </c>
      <c r="B5576" s="3" t="s">
        <v>35</v>
      </c>
      <c r="C5576" s="3" t="s">
        <v>38</v>
      </c>
      <c r="D5576" s="3" t="s">
        <v>37</v>
      </c>
      <c r="E5576" s="3" t="n">
        <v>215.74</v>
      </c>
      <c r="F5576" s="3" t="n">
        <v>7472724</v>
      </c>
      <c r="G5576" s="3" t="n">
        <v>2</v>
      </c>
      <c r="H5576" s="3" t="n">
        <v>1166571.32</v>
      </c>
    </row>
    <row r="5577" customFormat="false" ht="15" hidden="false" customHeight="false" outlineLevel="0" collapsed="false">
      <c r="A5577" s="3" t="s">
        <v>131</v>
      </c>
      <c r="B5577" s="3" t="s">
        <v>35</v>
      </c>
      <c r="C5577" s="3" t="s">
        <v>38</v>
      </c>
      <c r="D5577" s="3" t="s">
        <v>37</v>
      </c>
      <c r="E5577" s="3" t="n">
        <v>215.38</v>
      </c>
      <c r="F5577" s="3" t="n">
        <v>5532288</v>
      </c>
      <c r="G5577" s="3" t="n">
        <v>1</v>
      </c>
      <c r="H5577" s="3" t="n">
        <v>1031885.25</v>
      </c>
    </row>
    <row r="5578" customFormat="false" ht="15" hidden="false" customHeight="false" outlineLevel="0" collapsed="false">
      <c r="A5578" s="3" t="s">
        <v>132</v>
      </c>
      <c r="B5578" s="3" t="s">
        <v>35</v>
      </c>
      <c r="C5578" s="3" t="s">
        <v>38</v>
      </c>
      <c r="D5578" s="3" t="s">
        <v>37</v>
      </c>
      <c r="E5578" s="3" t="n">
        <v>214.58</v>
      </c>
      <c r="F5578" s="3" t="n">
        <v>1669063</v>
      </c>
      <c r="G5578" s="3" t="n">
        <v>1</v>
      </c>
      <c r="H5578" s="3" t="n">
        <v>261501.57</v>
      </c>
    </row>
    <row r="5579" customFormat="false" ht="15" hidden="false" customHeight="false" outlineLevel="0" collapsed="false">
      <c r="A5579" s="3" t="s">
        <v>133</v>
      </c>
      <c r="B5579" s="3" t="s">
        <v>35</v>
      </c>
      <c r="C5579" s="3" t="s">
        <v>38</v>
      </c>
      <c r="D5579" s="3" t="s">
        <v>37</v>
      </c>
      <c r="E5579" s="3" t="n">
        <v>214.33</v>
      </c>
      <c r="F5579" s="3" t="n">
        <v>4154741</v>
      </c>
      <c r="G5579" s="3" t="n">
        <v>0</v>
      </c>
      <c r="H5579" s="3" t="n">
        <v>0</v>
      </c>
    </row>
    <row r="5580" customFormat="false" ht="15" hidden="false" customHeight="false" outlineLevel="0" collapsed="false">
      <c r="A5580" s="3" t="s">
        <v>134</v>
      </c>
      <c r="B5580" s="3" t="s">
        <v>35</v>
      </c>
      <c r="C5580" s="3" t="s">
        <v>38</v>
      </c>
      <c r="D5580" s="3" t="s">
        <v>37</v>
      </c>
      <c r="E5580" s="3" t="n">
        <v>214.16</v>
      </c>
      <c r="F5580" s="3" t="n">
        <v>750348</v>
      </c>
      <c r="G5580" s="3" t="n">
        <v>2</v>
      </c>
      <c r="H5580" s="3" t="n">
        <v>465481.81</v>
      </c>
    </row>
    <row r="5581" customFormat="false" ht="15" hidden="false" customHeight="false" outlineLevel="0" collapsed="false">
      <c r="A5581" s="3" t="s">
        <v>135</v>
      </c>
      <c r="B5581" s="3" t="s">
        <v>35</v>
      </c>
      <c r="C5581" s="3" t="s">
        <v>38</v>
      </c>
      <c r="D5581" s="3" t="s">
        <v>37</v>
      </c>
      <c r="E5581" s="3" t="n">
        <v>214.18</v>
      </c>
      <c r="F5581" s="3" t="n">
        <v>814262</v>
      </c>
      <c r="G5581" s="3" t="n">
        <v>3</v>
      </c>
      <c r="H5581" s="3" t="n">
        <v>1407501.59</v>
      </c>
    </row>
    <row r="5582" customFormat="false" ht="15" hidden="false" customHeight="false" outlineLevel="0" collapsed="false">
      <c r="A5582" s="3" t="s">
        <v>136</v>
      </c>
      <c r="B5582" s="3" t="s">
        <v>35</v>
      </c>
      <c r="C5582" s="3" t="s">
        <v>38</v>
      </c>
      <c r="D5582" s="3" t="s">
        <v>37</v>
      </c>
      <c r="E5582" s="3" t="n">
        <v>214.97</v>
      </c>
      <c r="F5582" s="3" t="n">
        <v>4026976</v>
      </c>
      <c r="G5582" s="3" t="n">
        <v>2</v>
      </c>
      <c r="H5582" s="3" t="n">
        <v>597860.22</v>
      </c>
    </row>
    <row r="5583" customFormat="false" ht="15" hidden="false" customHeight="false" outlineLevel="0" collapsed="false">
      <c r="A5583" s="3" t="s">
        <v>137</v>
      </c>
      <c r="B5583" s="3" t="s">
        <v>35</v>
      </c>
      <c r="C5583" s="3" t="s">
        <v>38</v>
      </c>
      <c r="D5583" s="3" t="s">
        <v>37</v>
      </c>
      <c r="E5583" s="3" t="n">
        <v>215.76</v>
      </c>
      <c r="F5583" s="3" t="n">
        <v>4727006</v>
      </c>
      <c r="G5583" s="3" t="n">
        <v>0</v>
      </c>
      <c r="H5583" s="3" t="n">
        <v>0</v>
      </c>
    </row>
    <row r="5584" customFormat="false" ht="15" hidden="false" customHeight="false" outlineLevel="0" collapsed="false">
      <c r="A5584" s="3" t="s">
        <v>138</v>
      </c>
      <c r="B5584" s="3" t="s">
        <v>35</v>
      </c>
      <c r="C5584" s="3" t="s">
        <v>38</v>
      </c>
      <c r="D5584" s="3" t="s">
        <v>37</v>
      </c>
      <c r="E5584" s="3" t="n">
        <v>216.15</v>
      </c>
      <c r="F5584" s="3" t="n">
        <v>1700880</v>
      </c>
      <c r="G5584" s="3" t="n">
        <v>4</v>
      </c>
      <c r="H5584" s="3" t="n">
        <v>2009432.67</v>
      </c>
    </row>
    <row r="5585" customFormat="false" ht="15" hidden="false" customHeight="false" outlineLevel="0" collapsed="false">
      <c r="A5585" s="3" t="s">
        <v>139</v>
      </c>
      <c r="B5585" s="3" t="s">
        <v>35</v>
      </c>
      <c r="C5585" s="3" t="s">
        <v>38</v>
      </c>
      <c r="D5585" s="3" t="s">
        <v>37</v>
      </c>
      <c r="E5585" s="3" t="n">
        <v>215.51</v>
      </c>
      <c r="F5585" s="3" t="n">
        <v>4082068</v>
      </c>
      <c r="G5585" s="3" t="n">
        <v>2</v>
      </c>
      <c r="H5585" s="3" t="n">
        <v>586774.44</v>
      </c>
    </row>
    <row r="5586" customFormat="false" ht="15" hidden="false" customHeight="false" outlineLevel="0" collapsed="false">
      <c r="A5586" s="3" t="s">
        <v>140</v>
      </c>
      <c r="B5586" s="3" t="s">
        <v>35</v>
      </c>
      <c r="C5586" s="3" t="s">
        <v>38</v>
      </c>
      <c r="D5586" s="3" t="s">
        <v>37</v>
      </c>
      <c r="E5586" s="3" t="n">
        <v>215.29</v>
      </c>
      <c r="F5586" s="3" t="n">
        <v>2936957</v>
      </c>
      <c r="G5586" s="3" t="n">
        <v>4</v>
      </c>
      <c r="H5586" s="3" t="n">
        <v>3226835.36</v>
      </c>
    </row>
    <row r="5587" customFormat="false" ht="15" hidden="false" customHeight="false" outlineLevel="0" collapsed="false">
      <c r="A5587" s="3" t="s">
        <v>141</v>
      </c>
      <c r="B5587" s="3" t="s">
        <v>35</v>
      </c>
      <c r="C5587" s="3" t="s">
        <v>38</v>
      </c>
      <c r="D5587" s="3" t="s">
        <v>37</v>
      </c>
      <c r="E5587" s="3" t="n">
        <v>214.47</v>
      </c>
      <c r="F5587" s="3" t="n">
        <v>7838184</v>
      </c>
      <c r="G5587" s="3" t="n">
        <v>0</v>
      </c>
      <c r="H5587" s="3" t="n">
        <v>0</v>
      </c>
    </row>
    <row r="5588" customFormat="false" ht="15" hidden="false" customHeight="false" outlineLevel="0" collapsed="false">
      <c r="A5588" s="3" t="s">
        <v>142</v>
      </c>
      <c r="B5588" s="3" t="s">
        <v>35</v>
      </c>
      <c r="C5588" s="3" t="s">
        <v>38</v>
      </c>
      <c r="D5588" s="3" t="s">
        <v>37</v>
      </c>
      <c r="E5588" s="3" t="n">
        <v>214.79</v>
      </c>
      <c r="F5588" s="3" t="n">
        <v>3235083</v>
      </c>
      <c r="G5588" s="3" t="n">
        <v>2</v>
      </c>
      <c r="H5588" s="3" t="n">
        <v>1528462.46</v>
      </c>
    </row>
    <row r="5589" customFormat="false" ht="15" hidden="false" customHeight="false" outlineLevel="0" collapsed="false">
      <c r="A5589" s="3" t="s">
        <v>143</v>
      </c>
      <c r="B5589" s="3" t="s">
        <v>35</v>
      </c>
      <c r="C5589" s="3" t="s">
        <v>38</v>
      </c>
      <c r="D5589" s="3" t="s">
        <v>37</v>
      </c>
      <c r="E5589" s="3" t="n">
        <v>214.52</v>
      </c>
      <c r="F5589" s="3" t="n">
        <v>2425024</v>
      </c>
      <c r="G5589" s="3" t="n">
        <v>0</v>
      </c>
      <c r="H5589" s="3" t="n">
        <v>0</v>
      </c>
    </row>
    <row r="5590" customFormat="false" ht="15" hidden="false" customHeight="false" outlineLevel="0" collapsed="false">
      <c r="A5590" s="3" t="s">
        <v>144</v>
      </c>
      <c r="B5590" s="3" t="s">
        <v>35</v>
      </c>
      <c r="C5590" s="3" t="s">
        <v>38</v>
      </c>
      <c r="D5590" s="3" t="s">
        <v>37</v>
      </c>
      <c r="E5590" s="3" t="n">
        <v>215.36</v>
      </c>
      <c r="F5590" s="3" t="n">
        <v>2997253</v>
      </c>
      <c r="G5590" s="3" t="n">
        <v>2</v>
      </c>
      <c r="H5590" s="3" t="n">
        <v>782811.74</v>
      </c>
    </row>
    <row r="5591" customFormat="false" ht="15" hidden="false" customHeight="false" outlineLevel="0" collapsed="false">
      <c r="A5591" s="3" t="s">
        <v>145</v>
      </c>
      <c r="B5591" s="3" t="s">
        <v>35</v>
      </c>
      <c r="C5591" s="3" t="s">
        <v>38</v>
      </c>
      <c r="D5591" s="3" t="s">
        <v>37</v>
      </c>
      <c r="E5591" s="3" t="n">
        <v>215.97</v>
      </c>
      <c r="F5591" s="3" t="n">
        <v>4154664</v>
      </c>
      <c r="G5591" s="3" t="n">
        <v>1</v>
      </c>
      <c r="H5591" s="3" t="n">
        <v>288979.18</v>
      </c>
    </row>
    <row r="5592" customFormat="false" ht="15" hidden="false" customHeight="false" outlineLevel="0" collapsed="false">
      <c r="A5592" s="3" t="s">
        <v>146</v>
      </c>
      <c r="B5592" s="3" t="s">
        <v>35</v>
      </c>
      <c r="C5592" s="3" t="s">
        <v>38</v>
      </c>
      <c r="D5592" s="3" t="s">
        <v>37</v>
      </c>
      <c r="E5592" s="3" t="n">
        <v>216.58</v>
      </c>
      <c r="F5592" s="3" t="n">
        <v>6451891</v>
      </c>
      <c r="G5592" s="3" t="n">
        <v>2</v>
      </c>
      <c r="H5592" s="3" t="n">
        <v>1324571.26</v>
      </c>
    </row>
    <row r="5593" customFormat="false" ht="15" hidden="false" customHeight="false" outlineLevel="0" collapsed="false">
      <c r="A5593" s="3" t="s">
        <v>147</v>
      </c>
      <c r="B5593" s="3" t="s">
        <v>35</v>
      </c>
      <c r="C5593" s="3" t="s">
        <v>38</v>
      </c>
      <c r="D5593" s="3" t="s">
        <v>37</v>
      </c>
      <c r="E5593" s="3" t="n">
        <v>216.62</v>
      </c>
      <c r="F5593" s="3" t="n">
        <v>5004545</v>
      </c>
      <c r="G5593" s="3" t="n">
        <v>3</v>
      </c>
      <c r="H5593" s="3" t="n">
        <v>1903787.16</v>
      </c>
    </row>
    <row r="5594" customFormat="false" ht="15" hidden="false" customHeight="false" outlineLevel="0" collapsed="false">
      <c r="A5594" s="3" t="s">
        <v>148</v>
      </c>
      <c r="B5594" s="3" t="s">
        <v>35</v>
      </c>
      <c r="C5594" s="3" t="s">
        <v>38</v>
      </c>
      <c r="D5594" s="3" t="s">
        <v>37</v>
      </c>
      <c r="E5594" s="3" t="n">
        <v>217.08</v>
      </c>
      <c r="F5594" s="3" t="n">
        <v>4396614</v>
      </c>
      <c r="G5594" s="3" t="n">
        <v>2</v>
      </c>
      <c r="H5594" s="3" t="n">
        <v>1243463.58</v>
      </c>
    </row>
    <row r="5595" customFormat="false" ht="15" hidden="false" customHeight="false" outlineLevel="0" collapsed="false">
      <c r="A5595" s="3" t="s">
        <v>149</v>
      </c>
      <c r="B5595" s="3" t="s">
        <v>35</v>
      </c>
      <c r="C5595" s="3" t="s">
        <v>38</v>
      </c>
      <c r="D5595" s="3" t="s">
        <v>37</v>
      </c>
      <c r="E5595" s="3" t="n">
        <v>216.51</v>
      </c>
      <c r="F5595" s="3" t="n">
        <v>6647128</v>
      </c>
      <c r="G5595" s="3" t="n">
        <v>2</v>
      </c>
      <c r="H5595" s="3" t="n">
        <v>363023.34</v>
      </c>
    </row>
    <row r="5596" customFormat="false" ht="15" hidden="false" customHeight="false" outlineLevel="0" collapsed="false">
      <c r="A5596" s="3" t="s">
        <v>150</v>
      </c>
      <c r="B5596" s="3" t="s">
        <v>35</v>
      </c>
      <c r="C5596" s="3" t="s">
        <v>38</v>
      </c>
      <c r="D5596" s="3" t="s">
        <v>37</v>
      </c>
      <c r="E5596" s="3" t="n">
        <v>214.98</v>
      </c>
      <c r="F5596" s="3" t="n">
        <v>4721043</v>
      </c>
      <c r="G5596" s="3" t="n">
        <v>1</v>
      </c>
      <c r="H5596" s="3" t="n">
        <v>645559.34</v>
      </c>
    </row>
    <row r="5597" customFormat="false" ht="15" hidden="false" customHeight="false" outlineLevel="0" collapsed="false">
      <c r="A5597" s="3" t="s">
        <v>151</v>
      </c>
      <c r="B5597" s="3" t="s">
        <v>35</v>
      </c>
      <c r="C5597" s="3" t="s">
        <v>38</v>
      </c>
      <c r="D5597" s="3" t="s">
        <v>37</v>
      </c>
      <c r="E5597" s="3" t="n">
        <v>215.49</v>
      </c>
      <c r="F5597" s="3" t="n">
        <v>3028690</v>
      </c>
      <c r="G5597" s="3" t="n">
        <v>2</v>
      </c>
      <c r="H5597" s="3" t="n">
        <v>1570256.57</v>
      </c>
    </row>
    <row r="5598" customFormat="false" ht="15" hidden="false" customHeight="false" outlineLevel="0" collapsed="false">
      <c r="A5598" s="3" t="s">
        <v>152</v>
      </c>
      <c r="B5598" s="3" t="s">
        <v>35</v>
      </c>
      <c r="C5598" s="3" t="s">
        <v>38</v>
      </c>
      <c r="D5598" s="3" t="s">
        <v>37</v>
      </c>
      <c r="E5598" s="3" t="n">
        <v>216.68</v>
      </c>
      <c r="F5598" s="3" t="n">
        <v>778446</v>
      </c>
      <c r="G5598" s="3" t="n">
        <v>2</v>
      </c>
      <c r="H5598" s="3" t="n">
        <v>1372325.72</v>
      </c>
    </row>
    <row r="5599" customFormat="false" ht="15" hidden="false" customHeight="false" outlineLevel="0" collapsed="false">
      <c r="A5599" s="3" t="s">
        <v>153</v>
      </c>
      <c r="B5599" s="3" t="s">
        <v>35</v>
      </c>
      <c r="C5599" s="3" t="s">
        <v>38</v>
      </c>
      <c r="D5599" s="3" t="s">
        <v>37</v>
      </c>
      <c r="E5599" s="3" t="n">
        <v>215.47</v>
      </c>
      <c r="F5599" s="3" t="n">
        <v>5586614</v>
      </c>
      <c r="G5599" s="3" t="n">
        <v>1</v>
      </c>
      <c r="H5599" s="3" t="n">
        <v>554651.69</v>
      </c>
    </row>
    <row r="5600" customFormat="false" ht="15" hidden="false" customHeight="false" outlineLevel="0" collapsed="false">
      <c r="A5600" s="3" t="s">
        <v>154</v>
      </c>
      <c r="B5600" s="3" t="s">
        <v>35</v>
      </c>
      <c r="C5600" s="3" t="s">
        <v>38</v>
      </c>
      <c r="D5600" s="3" t="s">
        <v>37</v>
      </c>
      <c r="E5600" s="3" t="n">
        <v>213.95</v>
      </c>
      <c r="F5600" s="3" t="n">
        <v>2065888</v>
      </c>
      <c r="G5600" s="3" t="n">
        <v>2</v>
      </c>
      <c r="H5600" s="3" t="n">
        <v>1606552.23</v>
      </c>
    </row>
    <row r="5601" customFormat="false" ht="15" hidden="false" customHeight="false" outlineLevel="0" collapsed="false">
      <c r="A5601" s="3" t="s">
        <v>155</v>
      </c>
      <c r="B5601" s="3" t="s">
        <v>35</v>
      </c>
      <c r="C5601" s="3" t="s">
        <v>38</v>
      </c>
      <c r="D5601" s="3" t="s">
        <v>37</v>
      </c>
      <c r="E5601" s="3" t="n">
        <v>213.85</v>
      </c>
      <c r="F5601" s="3" t="n">
        <v>1358789</v>
      </c>
      <c r="G5601" s="3" t="n">
        <v>2</v>
      </c>
      <c r="H5601" s="3" t="n">
        <v>1309774.78</v>
      </c>
    </row>
    <row r="5602" customFormat="false" ht="15" hidden="false" customHeight="false" outlineLevel="0" collapsed="false">
      <c r="A5602" s="3" t="s">
        <v>156</v>
      </c>
      <c r="B5602" s="3" t="s">
        <v>35</v>
      </c>
      <c r="C5602" s="3" t="s">
        <v>38</v>
      </c>
      <c r="D5602" s="3" t="s">
        <v>37</v>
      </c>
      <c r="E5602" s="3" t="n">
        <v>214.05</v>
      </c>
      <c r="F5602" s="3" t="n">
        <v>5644003</v>
      </c>
      <c r="G5602" s="3" t="n">
        <v>5</v>
      </c>
      <c r="H5602" s="3" t="n">
        <v>1789688.52</v>
      </c>
    </row>
    <row r="5603" customFormat="false" ht="15" hidden="false" customHeight="false" outlineLevel="0" collapsed="false">
      <c r="A5603" s="3" t="s">
        <v>157</v>
      </c>
      <c r="B5603" s="3" t="s">
        <v>35</v>
      </c>
      <c r="C5603" s="3" t="s">
        <v>38</v>
      </c>
      <c r="D5603" s="3" t="s">
        <v>37</v>
      </c>
      <c r="E5603" s="3" t="n">
        <v>214.08</v>
      </c>
      <c r="F5603" s="3" t="n">
        <v>6054744</v>
      </c>
      <c r="G5603" s="3" t="n">
        <v>2</v>
      </c>
      <c r="H5603" s="3" t="n">
        <v>1024339.24</v>
      </c>
    </row>
    <row r="5604" customFormat="false" ht="15" hidden="false" customHeight="false" outlineLevel="0" collapsed="false">
      <c r="A5604" s="3" t="s">
        <v>158</v>
      </c>
      <c r="B5604" s="3" t="s">
        <v>35</v>
      </c>
      <c r="C5604" s="3" t="s">
        <v>38</v>
      </c>
      <c r="D5604" s="3" t="s">
        <v>37</v>
      </c>
      <c r="E5604" s="3" t="n">
        <v>212.49</v>
      </c>
      <c r="F5604" s="3" t="n">
        <v>5070501</v>
      </c>
      <c r="G5604" s="3" t="n">
        <v>4</v>
      </c>
      <c r="H5604" s="3" t="n">
        <v>2449493.24</v>
      </c>
    </row>
    <row r="5605" customFormat="false" ht="15" hidden="false" customHeight="false" outlineLevel="0" collapsed="false">
      <c r="A5605" s="3" t="s">
        <v>159</v>
      </c>
      <c r="B5605" s="3" t="s">
        <v>35</v>
      </c>
      <c r="C5605" s="3" t="s">
        <v>38</v>
      </c>
      <c r="D5605" s="3" t="s">
        <v>37</v>
      </c>
      <c r="E5605" s="3" t="n">
        <v>213.74</v>
      </c>
      <c r="F5605" s="3" t="n">
        <v>7397332</v>
      </c>
      <c r="G5605" s="3" t="n">
        <v>2</v>
      </c>
      <c r="H5605" s="3" t="n">
        <v>1360676.81</v>
      </c>
    </row>
    <row r="5606" customFormat="false" ht="15" hidden="false" customHeight="false" outlineLevel="0" collapsed="false">
      <c r="A5606" s="3" t="s">
        <v>160</v>
      </c>
      <c r="B5606" s="3" t="s">
        <v>35</v>
      </c>
      <c r="C5606" s="3" t="s">
        <v>38</v>
      </c>
      <c r="D5606" s="3" t="s">
        <v>37</v>
      </c>
      <c r="E5606" s="3" t="n">
        <v>214.8</v>
      </c>
      <c r="F5606" s="3" t="n">
        <v>7133454</v>
      </c>
      <c r="G5606" s="3" t="n">
        <v>2</v>
      </c>
      <c r="H5606" s="3" t="n">
        <v>1850909.94</v>
      </c>
    </row>
    <row r="5607" customFormat="false" ht="15" hidden="false" customHeight="false" outlineLevel="0" collapsed="false">
      <c r="A5607" s="3" t="s">
        <v>161</v>
      </c>
      <c r="B5607" s="3" t="s">
        <v>35</v>
      </c>
      <c r="C5607" s="3" t="s">
        <v>38</v>
      </c>
      <c r="D5607" s="3" t="s">
        <v>37</v>
      </c>
      <c r="E5607" s="3" t="n">
        <v>213.54</v>
      </c>
      <c r="F5607" s="3" t="n">
        <v>906057</v>
      </c>
      <c r="G5607" s="3" t="n">
        <v>2</v>
      </c>
      <c r="H5607" s="3" t="n">
        <v>1973306.53</v>
      </c>
    </row>
    <row r="5608" customFormat="false" ht="15" hidden="false" customHeight="false" outlineLevel="0" collapsed="false">
      <c r="A5608" s="3" t="s">
        <v>162</v>
      </c>
      <c r="B5608" s="3" t="s">
        <v>35</v>
      </c>
      <c r="C5608" s="3" t="s">
        <v>38</v>
      </c>
      <c r="D5608" s="3" t="s">
        <v>37</v>
      </c>
      <c r="E5608" s="3" t="n">
        <v>213.45</v>
      </c>
      <c r="F5608" s="3" t="n">
        <v>4561052</v>
      </c>
      <c r="G5608" s="3" t="n">
        <v>0</v>
      </c>
      <c r="H5608" s="3" t="n">
        <v>0</v>
      </c>
    </row>
    <row r="5609" customFormat="false" ht="15" hidden="false" customHeight="false" outlineLevel="0" collapsed="false">
      <c r="A5609" s="3" t="s">
        <v>163</v>
      </c>
      <c r="B5609" s="3" t="s">
        <v>35</v>
      </c>
      <c r="C5609" s="3" t="s">
        <v>38</v>
      </c>
      <c r="D5609" s="3" t="s">
        <v>37</v>
      </c>
      <c r="E5609" s="3" t="n">
        <v>214.59</v>
      </c>
      <c r="F5609" s="3" t="n">
        <v>1951367</v>
      </c>
      <c r="G5609" s="3" t="n">
        <v>1</v>
      </c>
      <c r="H5609" s="3" t="n">
        <v>972844</v>
      </c>
    </row>
    <row r="5610" customFormat="false" ht="15" hidden="false" customHeight="false" outlineLevel="0" collapsed="false">
      <c r="A5610" s="3" t="s">
        <v>164</v>
      </c>
      <c r="B5610" s="3" t="s">
        <v>35</v>
      </c>
      <c r="C5610" s="3" t="s">
        <v>38</v>
      </c>
      <c r="D5610" s="3" t="s">
        <v>37</v>
      </c>
      <c r="E5610" s="3" t="n">
        <v>213.6</v>
      </c>
      <c r="F5610" s="3" t="n">
        <v>6104679</v>
      </c>
      <c r="G5610" s="3" t="n">
        <v>0</v>
      </c>
      <c r="H5610" s="3" t="n">
        <v>0</v>
      </c>
    </row>
    <row r="5611" customFormat="false" ht="15" hidden="false" customHeight="false" outlineLevel="0" collapsed="false">
      <c r="A5611" s="3" t="s">
        <v>165</v>
      </c>
      <c r="B5611" s="3" t="s">
        <v>35</v>
      </c>
      <c r="C5611" s="3" t="s">
        <v>38</v>
      </c>
      <c r="D5611" s="3" t="s">
        <v>37</v>
      </c>
      <c r="E5611" s="3" t="n">
        <v>213.93</v>
      </c>
      <c r="F5611" s="3" t="n">
        <v>897619</v>
      </c>
      <c r="G5611" s="3" t="n">
        <v>0</v>
      </c>
      <c r="H5611" s="3" t="n">
        <v>0</v>
      </c>
    </row>
    <row r="5612" customFormat="false" ht="15" hidden="false" customHeight="false" outlineLevel="0" collapsed="false">
      <c r="A5612" s="3" t="s">
        <v>166</v>
      </c>
      <c r="B5612" s="3" t="s">
        <v>35</v>
      </c>
      <c r="C5612" s="3" t="s">
        <v>38</v>
      </c>
      <c r="D5612" s="3" t="s">
        <v>37</v>
      </c>
      <c r="E5612" s="3" t="n">
        <v>213.97</v>
      </c>
      <c r="F5612" s="3" t="n">
        <v>4274520</v>
      </c>
      <c r="G5612" s="3" t="n">
        <v>1</v>
      </c>
      <c r="H5612" s="3" t="n">
        <v>139014.54</v>
      </c>
    </row>
    <row r="5613" customFormat="false" ht="15" hidden="false" customHeight="false" outlineLevel="0" collapsed="false">
      <c r="A5613" s="3" t="s">
        <v>167</v>
      </c>
      <c r="B5613" s="3" t="s">
        <v>35</v>
      </c>
      <c r="C5613" s="3" t="s">
        <v>38</v>
      </c>
      <c r="D5613" s="3" t="s">
        <v>37</v>
      </c>
      <c r="E5613" s="3" t="n">
        <v>213.33</v>
      </c>
      <c r="F5613" s="3" t="n">
        <v>3627169</v>
      </c>
      <c r="G5613" s="3" t="n">
        <v>1</v>
      </c>
      <c r="H5613" s="3" t="n">
        <v>200711.94</v>
      </c>
    </row>
    <row r="5614" customFormat="false" ht="15" hidden="false" customHeight="false" outlineLevel="0" collapsed="false">
      <c r="A5614" s="3" t="s">
        <v>168</v>
      </c>
      <c r="B5614" s="3" t="s">
        <v>35</v>
      </c>
      <c r="C5614" s="3" t="s">
        <v>38</v>
      </c>
      <c r="D5614" s="3" t="s">
        <v>37</v>
      </c>
      <c r="E5614" s="3" t="n">
        <v>214.57</v>
      </c>
      <c r="F5614" s="3" t="n">
        <v>6727361</v>
      </c>
      <c r="G5614" s="3" t="n">
        <v>0</v>
      </c>
      <c r="H5614" s="3" t="n">
        <v>0</v>
      </c>
    </row>
    <row r="5615" customFormat="false" ht="15" hidden="false" customHeight="false" outlineLevel="0" collapsed="false">
      <c r="A5615" s="3" t="s">
        <v>169</v>
      </c>
      <c r="B5615" s="3" t="s">
        <v>35</v>
      </c>
      <c r="C5615" s="3" t="s">
        <v>38</v>
      </c>
      <c r="D5615" s="3" t="s">
        <v>37</v>
      </c>
      <c r="E5615" s="3" t="n">
        <v>214.51</v>
      </c>
      <c r="F5615" s="3" t="n">
        <v>1826630</v>
      </c>
      <c r="G5615" s="3" t="n">
        <v>3</v>
      </c>
      <c r="H5615" s="3" t="n">
        <v>1333280.43</v>
      </c>
    </row>
    <row r="5616" customFormat="false" ht="15" hidden="false" customHeight="false" outlineLevel="0" collapsed="false">
      <c r="A5616" s="3" t="s">
        <v>170</v>
      </c>
      <c r="B5616" s="3" t="s">
        <v>35</v>
      </c>
      <c r="C5616" s="3" t="s">
        <v>38</v>
      </c>
      <c r="D5616" s="3" t="s">
        <v>37</v>
      </c>
      <c r="E5616" s="3" t="n">
        <v>214.99</v>
      </c>
      <c r="F5616" s="3" t="n">
        <v>2379563</v>
      </c>
      <c r="G5616" s="3" t="n">
        <v>1</v>
      </c>
      <c r="H5616" s="3" t="n">
        <v>25206.48</v>
      </c>
    </row>
    <row r="5617" customFormat="false" ht="15" hidden="false" customHeight="false" outlineLevel="0" collapsed="false">
      <c r="A5617" s="3" t="s">
        <v>171</v>
      </c>
      <c r="B5617" s="3" t="s">
        <v>35</v>
      </c>
      <c r="C5617" s="3" t="s">
        <v>38</v>
      </c>
      <c r="D5617" s="3" t="s">
        <v>37</v>
      </c>
      <c r="E5617" s="3" t="n">
        <v>213.11</v>
      </c>
      <c r="F5617" s="3" t="n">
        <v>5743060</v>
      </c>
      <c r="G5617" s="3" t="n">
        <v>1</v>
      </c>
      <c r="H5617" s="3" t="n">
        <v>565914.97</v>
      </c>
    </row>
    <row r="5618" customFormat="false" ht="15" hidden="false" customHeight="false" outlineLevel="0" collapsed="false">
      <c r="A5618" s="3" t="s">
        <v>172</v>
      </c>
      <c r="B5618" s="3" t="s">
        <v>35</v>
      </c>
      <c r="C5618" s="3" t="s">
        <v>38</v>
      </c>
      <c r="D5618" s="3" t="s">
        <v>37</v>
      </c>
      <c r="E5618" s="3" t="n">
        <v>213.16</v>
      </c>
      <c r="F5618" s="3" t="n">
        <v>6315771</v>
      </c>
      <c r="G5618" s="3" t="n">
        <v>1</v>
      </c>
      <c r="H5618" s="3" t="n">
        <v>330151.05</v>
      </c>
    </row>
    <row r="5619" customFormat="false" ht="15" hidden="false" customHeight="false" outlineLevel="0" collapsed="false">
      <c r="A5619" s="3" t="s">
        <v>173</v>
      </c>
      <c r="B5619" s="3" t="s">
        <v>35</v>
      </c>
      <c r="C5619" s="3" t="s">
        <v>38</v>
      </c>
      <c r="D5619" s="3" t="s">
        <v>37</v>
      </c>
      <c r="E5619" s="3" t="n">
        <v>214</v>
      </c>
      <c r="F5619" s="3" t="n">
        <v>3903202</v>
      </c>
      <c r="G5619" s="3" t="n">
        <v>3</v>
      </c>
      <c r="H5619" s="3" t="n">
        <v>1067242.82</v>
      </c>
    </row>
    <row r="5620" customFormat="false" ht="15" hidden="false" customHeight="false" outlineLevel="0" collapsed="false">
      <c r="A5620" s="3" t="s">
        <v>174</v>
      </c>
      <c r="B5620" s="3" t="s">
        <v>35</v>
      </c>
      <c r="C5620" s="3" t="s">
        <v>38</v>
      </c>
      <c r="D5620" s="3" t="s">
        <v>37</v>
      </c>
      <c r="E5620" s="3" t="n">
        <v>214.29</v>
      </c>
      <c r="F5620" s="3" t="n">
        <v>4418395</v>
      </c>
      <c r="G5620" s="3" t="n">
        <v>2</v>
      </c>
      <c r="H5620" s="3" t="n">
        <v>1283211.6</v>
      </c>
    </row>
    <row r="5621" customFormat="false" ht="15" hidden="false" customHeight="false" outlineLevel="0" collapsed="false">
      <c r="A5621" s="3" t="s">
        <v>175</v>
      </c>
      <c r="B5621" s="3" t="s">
        <v>35</v>
      </c>
      <c r="C5621" s="3" t="s">
        <v>38</v>
      </c>
      <c r="D5621" s="3" t="s">
        <v>37</v>
      </c>
      <c r="E5621" s="3" t="n">
        <v>214.4</v>
      </c>
      <c r="F5621" s="3" t="n">
        <v>5896648</v>
      </c>
      <c r="G5621" s="3" t="n">
        <v>0</v>
      </c>
      <c r="H5621" s="3" t="n">
        <v>0</v>
      </c>
    </row>
    <row r="5622" customFormat="false" ht="15" hidden="false" customHeight="false" outlineLevel="0" collapsed="false">
      <c r="A5622" s="3" t="s">
        <v>176</v>
      </c>
      <c r="B5622" s="3" t="s">
        <v>35</v>
      </c>
      <c r="C5622" s="3" t="s">
        <v>38</v>
      </c>
      <c r="D5622" s="3" t="s">
        <v>37</v>
      </c>
      <c r="E5622" s="3" t="n">
        <v>213.95</v>
      </c>
      <c r="F5622" s="3" t="n">
        <v>3781601</v>
      </c>
      <c r="G5622" s="3" t="n">
        <v>2</v>
      </c>
      <c r="H5622" s="3" t="n">
        <v>771675.46</v>
      </c>
    </row>
    <row r="5623" customFormat="false" ht="15" hidden="false" customHeight="false" outlineLevel="0" collapsed="false">
      <c r="A5623" s="3" t="s">
        <v>177</v>
      </c>
      <c r="B5623" s="3" t="s">
        <v>35</v>
      </c>
      <c r="C5623" s="3" t="s">
        <v>38</v>
      </c>
      <c r="D5623" s="3" t="s">
        <v>37</v>
      </c>
      <c r="E5623" s="3" t="n">
        <v>214.5</v>
      </c>
      <c r="F5623" s="3" t="n">
        <v>749565</v>
      </c>
      <c r="G5623" s="3" t="n">
        <v>2</v>
      </c>
      <c r="H5623" s="3" t="n">
        <v>574324</v>
      </c>
    </row>
    <row r="5624" customFormat="false" ht="15" hidden="false" customHeight="false" outlineLevel="0" collapsed="false">
      <c r="A5624" s="3" t="s">
        <v>178</v>
      </c>
      <c r="B5624" s="3" t="s">
        <v>35</v>
      </c>
      <c r="C5624" s="3" t="s">
        <v>38</v>
      </c>
      <c r="D5624" s="3" t="s">
        <v>37</v>
      </c>
      <c r="E5624" s="3" t="n">
        <v>214.49</v>
      </c>
      <c r="F5624" s="3" t="n">
        <v>579308</v>
      </c>
      <c r="G5624" s="3" t="n">
        <v>2</v>
      </c>
      <c r="H5624" s="3" t="n">
        <v>1269330.19</v>
      </c>
    </row>
    <row r="5625" customFormat="false" ht="15" hidden="false" customHeight="false" outlineLevel="0" collapsed="false">
      <c r="A5625" s="3" t="s">
        <v>179</v>
      </c>
      <c r="B5625" s="3" t="s">
        <v>35</v>
      </c>
      <c r="C5625" s="3" t="s">
        <v>38</v>
      </c>
      <c r="D5625" s="3" t="s">
        <v>37</v>
      </c>
      <c r="E5625" s="3" t="n">
        <v>214.87</v>
      </c>
      <c r="F5625" s="3" t="n">
        <v>4039625</v>
      </c>
      <c r="G5625" s="3" t="n">
        <v>2</v>
      </c>
      <c r="H5625" s="3" t="n">
        <v>953185.3</v>
      </c>
    </row>
    <row r="5626" customFormat="false" ht="15" hidden="false" customHeight="false" outlineLevel="0" collapsed="false">
      <c r="A5626" s="3" t="s">
        <v>180</v>
      </c>
      <c r="B5626" s="3" t="s">
        <v>35</v>
      </c>
      <c r="C5626" s="3" t="s">
        <v>38</v>
      </c>
      <c r="D5626" s="3" t="s">
        <v>37</v>
      </c>
      <c r="E5626" s="3" t="n">
        <v>216.11</v>
      </c>
      <c r="F5626" s="3" t="n">
        <v>1582589</v>
      </c>
      <c r="G5626" s="3" t="n">
        <v>3</v>
      </c>
      <c r="H5626" s="3" t="n">
        <v>2149395.04</v>
      </c>
    </row>
    <row r="5627" customFormat="false" ht="15" hidden="false" customHeight="false" outlineLevel="0" collapsed="false">
      <c r="A5627" s="3" t="s">
        <v>181</v>
      </c>
      <c r="B5627" s="3" t="s">
        <v>35</v>
      </c>
      <c r="C5627" s="3" t="s">
        <v>38</v>
      </c>
      <c r="D5627" s="3" t="s">
        <v>37</v>
      </c>
      <c r="E5627" s="3" t="n">
        <v>215.61</v>
      </c>
      <c r="F5627" s="3" t="n">
        <v>2468814</v>
      </c>
      <c r="G5627" s="3" t="n">
        <v>2</v>
      </c>
      <c r="H5627" s="3" t="n">
        <v>1531236.53</v>
      </c>
    </row>
    <row r="5628" customFormat="false" ht="15" hidden="false" customHeight="false" outlineLevel="0" collapsed="false">
      <c r="A5628" s="3" t="s">
        <v>182</v>
      </c>
      <c r="B5628" s="3" t="s">
        <v>35</v>
      </c>
      <c r="C5628" s="3" t="s">
        <v>38</v>
      </c>
      <c r="D5628" s="3" t="s">
        <v>37</v>
      </c>
      <c r="E5628" s="3" t="n">
        <v>215.32</v>
      </c>
      <c r="F5628" s="3" t="n">
        <v>5541885</v>
      </c>
      <c r="G5628" s="3" t="n">
        <v>1</v>
      </c>
      <c r="H5628" s="3" t="n">
        <v>849385.98</v>
      </c>
    </row>
    <row r="5629" customFormat="false" ht="15" hidden="false" customHeight="false" outlineLevel="0" collapsed="false">
      <c r="A5629" s="3" t="s">
        <v>183</v>
      </c>
      <c r="B5629" s="3" t="s">
        <v>35</v>
      </c>
      <c r="C5629" s="3" t="s">
        <v>38</v>
      </c>
      <c r="D5629" s="3" t="s">
        <v>37</v>
      </c>
      <c r="E5629" s="3" t="n">
        <v>215.1</v>
      </c>
      <c r="F5629" s="3" t="n">
        <v>7828280</v>
      </c>
      <c r="G5629" s="3" t="n">
        <v>1</v>
      </c>
      <c r="H5629" s="3" t="n">
        <v>616902</v>
      </c>
    </row>
    <row r="5630" customFormat="false" ht="15" hidden="false" customHeight="false" outlineLevel="0" collapsed="false">
      <c r="A5630" s="3" t="s">
        <v>184</v>
      </c>
      <c r="B5630" s="3" t="s">
        <v>35</v>
      </c>
      <c r="C5630" s="3" t="s">
        <v>38</v>
      </c>
      <c r="D5630" s="3" t="s">
        <v>37</v>
      </c>
      <c r="E5630" s="3" t="n">
        <v>216.71</v>
      </c>
      <c r="F5630" s="3" t="n">
        <v>3799940</v>
      </c>
      <c r="G5630" s="3" t="n">
        <v>4</v>
      </c>
      <c r="H5630" s="3" t="n">
        <v>2753316.27</v>
      </c>
    </row>
    <row r="5631" customFormat="false" ht="15" hidden="false" customHeight="false" outlineLevel="0" collapsed="false">
      <c r="A5631" s="3" t="s">
        <v>185</v>
      </c>
      <c r="B5631" s="3" t="s">
        <v>35</v>
      </c>
      <c r="C5631" s="3" t="s">
        <v>38</v>
      </c>
      <c r="D5631" s="3" t="s">
        <v>37</v>
      </c>
      <c r="E5631" s="3" t="n">
        <v>217.1</v>
      </c>
      <c r="F5631" s="3" t="n">
        <v>3502896</v>
      </c>
      <c r="G5631" s="3" t="n">
        <v>2</v>
      </c>
      <c r="H5631" s="3" t="n">
        <v>393448.52</v>
      </c>
    </row>
    <row r="5632" customFormat="false" ht="15" hidden="false" customHeight="false" outlineLevel="0" collapsed="false">
      <c r="A5632" s="3" t="s">
        <v>186</v>
      </c>
      <c r="B5632" s="3" t="s">
        <v>35</v>
      </c>
      <c r="C5632" s="3" t="s">
        <v>38</v>
      </c>
      <c r="D5632" s="3" t="s">
        <v>37</v>
      </c>
      <c r="E5632" s="3" t="n">
        <v>216.9</v>
      </c>
      <c r="F5632" s="3" t="n">
        <v>4096538</v>
      </c>
      <c r="G5632" s="3" t="n">
        <v>2</v>
      </c>
      <c r="H5632" s="3" t="n">
        <v>1558797.32</v>
      </c>
    </row>
    <row r="5633" customFormat="false" ht="15" hidden="false" customHeight="false" outlineLevel="0" collapsed="false">
      <c r="A5633" s="3" t="s">
        <v>187</v>
      </c>
      <c r="B5633" s="3" t="s">
        <v>35</v>
      </c>
      <c r="C5633" s="3" t="s">
        <v>38</v>
      </c>
      <c r="D5633" s="3" t="s">
        <v>37</v>
      </c>
      <c r="E5633" s="3" t="n">
        <v>216.06</v>
      </c>
      <c r="F5633" s="3" t="n">
        <v>2195666</v>
      </c>
      <c r="G5633" s="3" t="n">
        <v>1</v>
      </c>
      <c r="H5633" s="3" t="n">
        <v>1067683.15</v>
      </c>
    </row>
    <row r="5634" customFormat="false" ht="15" hidden="false" customHeight="false" outlineLevel="0" collapsed="false">
      <c r="A5634" s="3" t="s">
        <v>188</v>
      </c>
      <c r="B5634" s="3" t="s">
        <v>35</v>
      </c>
      <c r="C5634" s="3" t="s">
        <v>38</v>
      </c>
      <c r="D5634" s="3" t="s">
        <v>37</v>
      </c>
      <c r="E5634" s="3" t="n">
        <v>214.93</v>
      </c>
      <c r="F5634" s="3" t="n">
        <v>3819759</v>
      </c>
      <c r="G5634" s="3" t="n">
        <v>4</v>
      </c>
      <c r="H5634" s="3" t="n">
        <v>2384353.94</v>
      </c>
    </row>
    <row r="5635" customFormat="false" ht="15" hidden="false" customHeight="false" outlineLevel="0" collapsed="false">
      <c r="A5635" s="3" t="s">
        <v>189</v>
      </c>
      <c r="B5635" s="3" t="s">
        <v>35</v>
      </c>
      <c r="C5635" s="3" t="s">
        <v>38</v>
      </c>
      <c r="D5635" s="3" t="s">
        <v>37</v>
      </c>
      <c r="E5635" s="3" t="n">
        <v>213.95</v>
      </c>
      <c r="F5635" s="3" t="n">
        <v>902814</v>
      </c>
      <c r="G5635" s="3" t="n">
        <v>1</v>
      </c>
      <c r="H5635" s="3" t="n">
        <v>252563.2</v>
      </c>
    </row>
    <row r="5636" customFormat="false" ht="15" hidden="false" customHeight="false" outlineLevel="0" collapsed="false">
      <c r="A5636" s="3" t="s">
        <v>190</v>
      </c>
      <c r="B5636" s="3" t="s">
        <v>35</v>
      </c>
      <c r="C5636" s="3" t="s">
        <v>38</v>
      </c>
      <c r="D5636" s="3" t="s">
        <v>37</v>
      </c>
      <c r="E5636" s="3" t="n">
        <v>214.85</v>
      </c>
      <c r="F5636" s="3" t="n">
        <v>4779874</v>
      </c>
      <c r="G5636" s="3" t="n">
        <v>3</v>
      </c>
      <c r="H5636" s="3" t="n">
        <v>967543.43</v>
      </c>
    </row>
    <row r="5637" customFormat="false" ht="15" hidden="false" customHeight="false" outlineLevel="0" collapsed="false">
      <c r="A5637" s="3" t="s">
        <v>191</v>
      </c>
      <c r="B5637" s="3" t="s">
        <v>35</v>
      </c>
      <c r="C5637" s="3" t="s">
        <v>38</v>
      </c>
      <c r="D5637" s="3" t="s">
        <v>37</v>
      </c>
      <c r="E5637" s="3" t="n">
        <v>216.12</v>
      </c>
      <c r="F5637" s="3" t="n">
        <v>3215904</v>
      </c>
      <c r="G5637" s="3" t="n">
        <v>3</v>
      </c>
      <c r="H5637" s="3" t="n">
        <v>2328247.23</v>
      </c>
    </row>
    <row r="5638" customFormat="false" ht="15" hidden="false" customHeight="false" outlineLevel="0" collapsed="false">
      <c r="A5638" s="3" t="s">
        <v>192</v>
      </c>
      <c r="B5638" s="3" t="s">
        <v>35</v>
      </c>
      <c r="C5638" s="3" t="s">
        <v>38</v>
      </c>
      <c r="D5638" s="3" t="s">
        <v>37</v>
      </c>
      <c r="E5638" s="3" t="n">
        <v>216.11</v>
      </c>
      <c r="F5638" s="3" t="n">
        <v>3110116</v>
      </c>
      <c r="G5638" s="3" t="n">
        <v>2</v>
      </c>
      <c r="H5638" s="3" t="n">
        <v>1269280.6</v>
      </c>
    </row>
    <row r="5639" customFormat="false" ht="15" hidden="false" customHeight="false" outlineLevel="0" collapsed="false">
      <c r="A5639" s="3" t="s">
        <v>193</v>
      </c>
      <c r="B5639" s="3" t="s">
        <v>35</v>
      </c>
      <c r="C5639" s="3" t="s">
        <v>38</v>
      </c>
      <c r="D5639" s="3" t="s">
        <v>37</v>
      </c>
      <c r="E5639" s="3" t="n">
        <v>215.86</v>
      </c>
      <c r="F5639" s="3" t="n">
        <v>5620082</v>
      </c>
      <c r="G5639" s="3" t="n">
        <v>5</v>
      </c>
      <c r="H5639" s="3" t="n">
        <v>1819503.42</v>
      </c>
    </row>
    <row r="5640" customFormat="false" ht="15" hidden="false" customHeight="false" outlineLevel="0" collapsed="false">
      <c r="A5640" s="3" t="s">
        <v>194</v>
      </c>
      <c r="B5640" s="3" t="s">
        <v>35</v>
      </c>
      <c r="C5640" s="3" t="s">
        <v>38</v>
      </c>
      <c r="D5640" s="3" t="s">
        <v>37</v>
      </c>
      <c r="E5640" s="3" t="n">
        <v>216.8</v>
      </c>
      <c r="F5640" s="3" t="n">
        <v>1791114</v>
      </c>
      <c r="G5640" s="3" t="n">
        <v>1</v>
      </c>
      <c r="H5640" s="3" t="n">
        <v>14956.44</v>
      </c>
    </row>
    <row r="5641" customFormat="false" ht="15" hidden="false" customHeight="false" outlineLevel="0" collapsed="false">
      <c r="A5641" s="3" t="s">
        <v>195</v>
      </c>
      <c r="B5641" s="3" t="s">
        <v>35</v>
      </c>
      <c r="C5641" s="3" t="s">
        <v>38</v>
      </c>
      <c r="D5641" s="3" t="s">
        <v>37</v>
      </c>
      <c r="E5641" s="3" t="n">
        <v>217.58</v>
      </c>
      <c r="F5641" s="3" t="n">
        <v>5363166</v>
      </c>
      <c r="G5641" s="3" t="n">
        <v>1</v>
      </c>
      <c r="H5641" s="3" t="n">
        <v>297419.85</v>
      </c>
    </row>
    <row r="5642" customFormat="false" ht="15" hidden="false" customHeight="false" outlineLevel="0" collapsed="false">
      <c r="A5642" s="3" t="s">
        <v>196</v>
      </c>
      <c r="B5642" s="3" t="s">
        <v>35</v>
      </c>
      <c r="C5642" s="3" t="s">
        <v>38</v>
      </c>
      <c r="D5642" s="3" t="s">
        <v>37</v>
      </c>
      <c r="E5642" s="3" t="n">
        <v>217</v>
      </c>
      <c r="F5642" s="3" t="n">
        <v>3003220</v>
      </c>
      <c r="G5642" s="3" t="n">
        <v>0</v>
      </c>
      <c r="H5642" s="3" t="n">
        <v>0</v>
      </c>
    </row>
    <row r="5643" customFormat="false" ht="15" hidden="false" customHeight="false" outlineLevel="0" collapsed="false">
      <c r="A5643" s="3" t="s">
        <v>197</v>
      </c>
      <c r="B5643" s="3" t="s">
        <v>35</v>
      </c>
      <c r="C5643" s="3" t="s">
        <v>38</v>
      </c>
      <c r="D5643" s="3" t="s">
        <v>37</v>
      </c>
      <c r="E5643" s="3" t="n">
        <v>217.13</v>
      </c>
      <c r="F5643" s="3" t="n">
        <v>6111245</v>
      </c>
      <c r="G5643" s="3" t="n">
        <v>2</v>
      </c>
      <c r="H5643" s="3" t="n">
        <v>1233202.73</v>
      </c>
    </row>
    <row r="5644" customFormat="false" ht="15" hidden="false" customHeight="false" outlineLevel="0" collapsed="false">
      <c r="A5644" s="3" t="s">
        <v>198</v>
      </c>
      <c r="B5644" s="3" t="s">
        <v>35</v>
      </c>
      <c r="C5644" s="3" t="s">
        <v>38</v>
      </c>
      <c r="D5644" s="3" t="s">
        <v>37</v>
      </c>
      <c r="E5644" s="3" t="n">
        <v>218.28</v>
      </c>
      <c r="F5644" s="3" t="n">
        <v>3376833</v>
      </c>
      <c r="G5644" s="3" t="n">
        <v>5</v>
      </c>
      <c r="H5644" s="3" t="n">
        <v>2614035.1</v>
      </c>
    </row>
    <row r="5645" customFormat="false" ht="15" hidden="false" customHeight="false" outlineLevel="0" collapsed="false">
      <c r="A5645" s="3" t="s">
        <v>199</v>
      </c>
      <c r="B5645" s="3" t="s">
        <v>35</v>
      </c>
      <c r="C5645" s="3" t="s">
        <v>38</v>
      </c>
      <c r="D5645" s="3" t="s">
        <v>37</v>
      </c>
      <c r="E5645" s="3" t="n">
        <v>217.74</v>
      </c>
      <c r="F5645" s="3" t="n">
        <v>2609604</v>
      </c>
      <c r="G5645" s="3" t="n">
        <v>4</v>
      </c>
      <c r="H5645" s="3" t="n">
        <v>2520003.99</v>
      </c>
    </row>
    <row r="5646" customFormat="false" ht="15" hidden="false" customHeight="false" outlineLevel="0" collapsed="false">
      <c r="A5646" s="3" t="s">
        <v>200</v>
      </c>
      <c r="B5646" s="3" t="s">
        <v>35</v>
      </c>
      <c r="C5646" s="3" t="s">
        <v>38</v>
      </c>
      <c r="D5646" s="3" t="s">
        <v>37</v>
      </c>
      <c r="E5646" s="3" t="n">
        <v>216.64</v>
      </c>
      <c r="F5646" s="3" t="n">
        <v>2083918</v>
      </c>
      <c r="G5646" s="3" t="n">
        <v>3</v>
      </c>
      <c r="H5646" s="3" t="n">
        <v>2160302.43</v>
      </c>
    </row>
    <row r="5647" customFormat="false" ht="15" hidden="false" customHeight="false" outlineLevel="0" collapsed="false">
      <c r="A5647" s="3" t="s">
        <v>201</v>
      </c>
      <c r="B5647" s="3" t="s">
        <v>35</v>
      </c>
      <c r="C5647" s="3" t="s">
        <v>38</v>
      </c>
      <c r="D5647" s="3" t="s">
        <v>37</v>
      </c>
      <c r="E5647" s="3" t="n">
        <v>216.09</v>
      </c>
      <c r="F5647" s="3" t="n">
        <v>7235534</v>
      </c>
      <c r="G5647" s="3" t="n">
        <v>3</v>
      </c>
      <c r="H5647" s="3" t="n">
        <v>1331521.96</v>
      </c>
    </row>
    <row r="5648" customFormat="false" ht="15" hidden="false" customHeight="false" outlineLevel="0" collapsed="false">
      <c r="A5648" s="3" t="s">
        <v>202</v>
      </c>
      <c r="B5648" s="3" t="s">
        <v>35</v>
      </c>
      <c r="C5648" s="3" t="s">
        <v>38</v>
      </c>
      <c r="D5648" s="3" t="s">
        <v>37</v>
      </c>
      <c r="E5648" s="3" t="n">
        <v>218.07</v>
      </c>
      <c r="F5648" s="3" t="n">
        <v>5094573</v>
      </c>
      <c r="G5648" s="3" t="n">
        <v>1</v>
      </c>
      <c r="H5648" s="3" t="n">
        <v>789666.8</v>
      </c>
    </row>
    <row r="5649" customFormat="false" ht="15" hidden="false" customHeight="false" outlineLevel="0" collapsed="false">
      <c r="A5649" s="3" t="s">
        <v>203</v>
      </c>
      <c r="B5649" s="3" t="s">
        <v>35</v>
      </c>
      <c r="C5649" s="3" t="s">
        <v>38</v>
      </c>
      <c r="D5649" s="3" t="s">
        <v>37</v>
      </c>
      <c r="E5649" s="3" t="n">
        <v>218.17</v>
      </c>
      <c r="F5649" s="3" t="n">
        <v>6285847</v>
      </c>
      <c r="G5649" s="3" t="n">
        <v>3</v>
      </c>
      <c r="H5649" s="3" t="n">
        <v>1665496.96</v>
      </c>
    </row>
    <row r="5650" customFormat="false" ht="15" hidden="false" customHeight="false" outlineLevel="0" collapsed="false">
      <c r="A5650" s="3" t="s">
        <v>204</v>
      </c>
      <c r="B5650" s="3" t="s">
        <v>35</v>
      </c>
      <c r="C5650" s="3" t="s">
        <v>38</v>
      </c>
      <c r="D5650" s="3" t="s">
        <v>37</v>
      </c>
      <c r="E5650" s="3" t="n">
        <v>219.1</v>
      </c>
      <c r="F5650" s="3" t="n">
        <v>6076567</v>
      </c>
      <c r="G5650" s="3" t="n">
        <v>2</v>
      </c>
      <c r="H5650" s="3" t="n">
        <v>1467762.77</v>
      </c>
    </row>
    <row r="5651" customFormat="false" ht="15" hidden="false" customHeight="false" outlineLevel="0" collapsed="false">
      <c r="A5651" s="3" t="s">
        <v>205</v>
      </c>
      <c r="B5651" s="3" t="s">
        <v>35</v>
      </c>
      <c r="C5651" s="3" t="s">
        <v>38</v>
      </c>
      <c r="D5651" s="3" t="s">
        <v>37</v>
      </c>
      <c r="E5651" s="3" t="n">
        <v>220.3</v>
      </c>
      <c r="F5651" s="3" t="n">
        <v>6251163</v>
      </c>
      <c r="G5651" s="3" t="n">
        <v>2</v>
      </c>
      <c r="H5651" s="3" t="n">
        <v>978051</v>
      </c>
    </row>
    <row r="5652" customFormat="false" ht="15" hidden="false" customHeight="false" outlineLevel="0" collapsed="false">
      <c r="A5652" s="3" t="s">
        <v>206</v>
      </c>
      <c r="B5652" s="3" t="s">
        <v>35</v>
      </c>
      <c r="C5652" s="3" t="s">
        <v>38</v>
      </c>
      <c r="D5652" s="3" t="s">
        <v>37</v>
      </c>
      <c r="E5652" s="3" t="n">
        <v>219.4</v>
      </c>
      <c r="F5652" s="3" t="n">
        <v>848198</v>
      </c>
      <c r="G5652" s="3" t="n">
        <v>1</v>
      </c>
      <c r="H5652" s="3" t="n">
        <v>880256.13</v>
      </c>
    </row>
    <row r="5653" customFormat="false" ht="15" hidden="false" customHeight="false" outlineLevel="0" collapsed="false">
      <c r="A5653" s="3" t="s">
        <v>207</v>
      </c>
      <c r="B5653" s="3" t="s">
        <v>35</v>
      </c>
      <c r="C5653" s="3" t="s">
        <v>38</v>
      </c>
      <c r="D5653" s="3" t="s">
        <v>37</v>
      </c>
      <c r="E5653" s="3" t="n">
        <v>218.91</v>
      </c>
      <c r="F5653" s="3" t="n">
        <v>2546526</v>
      </c>
      <c r="G5653" s="3" t="n">
        <v>3</v>
      </c>
      <c r="H5653" s="3" t="n">
        <v>2070291.21</v>
      </c>
    </row>
    <row r="5654" customFormat="false" ht="15" hidden="false" customHeight="false" outlineLevel="0" collapsed="false">
      <c r="A5654" s="3" t="s">
        <v>208</v>
      </c>
      <c r="B5654" s="3" t="s">
        <v>35</v>
      </c>
      <c r="C5654" s="3" t="s">
        <v>38</v>
      </c>
      <c r="D5654" s="3" t="s">
        <v>37</v>
      </c>
      <c r="E5654" s="3" t="n">
        <v>219.45</v>
      </c>
      <c r="F5654" s="3" t="n">
        <v>6646154</v>
      </c>
      <c r="G5654" s="3" t="n">
        <v>3</v>
      </c>
      <c r="H5654" s="3" t="n">
        <v>1363588.49</v>
      </c>
    </row>
    <row r="5655" customFormat="false" ht="15" hidden="false" customHeight="false" outlineLevel="0" collapsed="false">
      <c r="A5655" s="3" t="s">
        <v>209</v>
      </c>
      <c r="B5655" s="3" t="s">
        <v>35</v>
      </c>
      <c r="C5655" s="3" t="s">
        <v>38</v>
      </c>
      <c r="D5655" s="3" t="s">
        <v>37</v>
      </c>
      <c r="E5655" s="3" t="n">
        <v>218.98</v>
      </c>
      <c r="F5655" s="3" t="n">
        <v>2416188</v>
      </c>
      <c r="G5655" s="3" t="n">
        <v>1</v>
      </c>
      <c r="H5655" s="3" t="n">
        <v>92253.73</v>
      </c>
    </row>
    <row r="5656" customFormat="false" ht="15" hidden="false" customHeight="false" outlineLevel="0" collapsed="false">
      <c r="A5656" s="3" t="s">
        <v>210</v>
      </c>
      <c r="B5656" s="3" t="s">
        <v>35</v>
      </c>
      <c r="C5656" s="3" t="s">
        <v>38</v>
      </c>
      <c r="D5656" s="3" t="s">
        <v>37</v>
      </c>
      <c r="E5656" s="3" t="n">
        <v>219.72</v>
      </c>
      <c r="F5656" s="3" t="n">
        <v>3775472</v>
      </c>
      <c r="G5656" s="3" t="n">
        <v>1</v>
      </c>
      <c r="H5656" s="3" t="n">
        <v>769198.08</v>
      </c>
    </row>
    <row r="5657" customFormat="false" ht="15" hidden="false" customHeight="false" outlineLevel="0" collapsed="false">
      <c r="A5657" s="3" t="s">
        <v>211</v>
      </c>
      <c r="B5657" s="3" t="s">
        <v>35</v>
      </c>
      <c r="C5657" s="3" t="s">
        <v>38</v>
      </c>
      <c r="D5657" s="3" t="s">
        <v>37</v>
      </c>
      <c r="E5657" s="3" t="n">
        <v>220.05</v>
      </c>
      <c r="F5657" s="3" t="n">
        <v>4933718</v>
      </c>
      <c r="G5657" s="3" t="n">
        <v>3</v>
      </c>
      <c r="H5657" s="3" t="n">
        <v>2089610.24</v>
      </c>
    </row>
    <row r="5658" customFormat="false" ht="15" hidden="false" customHeight="false" outlineLevel="0" collapsed="false">
      <c r="A5658" s="3" t="s">
        <v>212</v>
      </c>
      <c r="B5658" s="3" t="s">
        <v>35</v>
      </c>
      <c r="C5658" s="3" t="s">
        <v>38</v>
      </c>
      <c r="D5658" s="3" t="s">
        <v>37</v>
      </c>
      <c r="E5658" s="3" t="n">
        <v>220.82</v>
      </c>
      <c r="F5658" s="3" t="n">
        <v>925653</v>
      </c>
      <c r="G5658" s="3" t="n">
        <v>4</v>
      </c>
      <c r="H5658" s="3" t="n">
        <v>1871954.73</v>
      </c>
    </row>
    <row r="5659" customFormat="false" ht="15" hidden="false" customHeight="false" outlineLevel="0" collapsed="false">
      <c r="A5659" s="3" t="s">
        <v>213</v>
      </c>
      <c r="B5659" s="3" t="s">
        <v>35</v>
      </c>
      <c r="C5659" s="3" t="s">
        <v>38</v>
      </c>
      <c r="D5659" s="3" t="s">
        <v>37</v>
      </c>
      <c r="E5659" s="3" t="n">
        <v>220.54</v>
      </c>
      <c r="F5659" s="3" t="n">
        <v>3577688</v>
      </c>
      <c r="G5659" s="3" t="n">
        <v>2</v>
      </c>
      <c r="H5659" s="3" t="n">
        <v>877594.35</v>
      </c>
    </row>
    <row r="5660" customFormat="false" ht="15" hidden="false" customHeight="false" outlineLevel="0" collapsed="false">
      <c r="A5660" s="3" t="s">
        <v>214</v>
      </c>
      <c r="B5660" s="3" t="s">
        <v>35</v>
      </c>
      <c r="C5660" s="3" t="s">
        <v>38</v>
      </c>
      <c r="D5660" s="3" t="s">
        <v>37</v>
      </c>
      <c r="E5660" s="3" t="n">
        <v>219.72</v>
      </c>
      <c r="F5660" s="3" t="n">
        <v>7965992</v>
      </c>
      <c r="G5660" s="3" t="n">
        <v>0</v>
      </c>
      <c r="H5660" s="3" t="n">
        <v>0</v>
      </c>
    </row>
    <row r="5661" customFormat="false" ht="15" hidden="false" customHeight="false" outlineLevel="0" collapsed="false">
      <c r="A5661" s="3" t="s">
        <v>215</v>
      </c>
      <c r="B5661" s="3" t="s">
        <v>35</v>
      </c>
      <c r="C5661" s="3" t="s">
        <v>38</v>
      </c>
      <c r="D5661" s="3" t="s">
        <v>37</v>
      </c>
      <c r="E5661" s="3" t="n">
        <v>219.44</v>
      </c>
      <c r="F5661" s="3" t="n">
        <v>3590374</v>
      </c>
      <c r="G5661" s="3" t="n">
        <v>2</v>
      </c>
      <c r="H5661" s="3" t="n">
        <v>684438.62</v>
      </c>
    </row>
    <row r="5662" customFormat="false" ht="15" hidden="false" customHeight="false" outlineLevel="0" collapsed="false">
      <c r="A5662" s="3" t="s">
        <v>216</v>
      </c>
      <c r="B5662" s="3" t="s">
        <v>35</v>
      </c>
      <c r="C5662" s="3" t="s">
        <v>38</v>
      </c>
      <c r="D5662" s="3" t="s">
        <v>37</v>
      </c>
      <c r="E5662" s="3" t="n">
        <v>219.98</v>
      </c>
      <c r="F5662" s="3" t="n">
        <v>3904698</v>
      </c>
      <c r="G5662" s="3" t="n">
        <v>0</v>
      </c>
      <c r="H5662" s="3" t="n">
        <v>0</v>
      </c>
    </row>
    <row r="5663" customFormat="false" ht="15" hidden="false" customHeight="false" outlineLevel="0" collapsed="false">
      <c r="A5663" s="3" t="s">
        <v>217</v>
      </c>
      <c r="B5663" s="3" t="s">
        <v>35</v>
      </c>
      <c r="C5663" s="3" t="s">
        <v>38</v>
      </c>
      <c r="D5663" s="3" t="s">
        <v>37</v>
      </c>
      <c r="E5663" s="3" t="n">
        <v>219.53</v>
      </c>
      <c r="F5663" s="3" t="n">
        <v>6195196</v>
      </c>
      <c r="G5663" s="3" t="n">
        <v>4</v>
      </c>
      <c r="H5663" s="3" t="n">
        <v>1824790.3</v>
      </c>
    </row>
    <row r="5664" customFormat="false" ht="15" hidden="false" customHeight="false" outlineLevel="0" collapsed="false">
      <c r="A5664" s="3" t="s">
        <v>218</v>
      </c>
      <c r="B5664" s="3" t="s">
        <v>35</v>
      </c>
      <c r="C5664" s="3" t="s">
        <v>38</v>
      </c>
      <c r="D5664" s="3" t="s">
        <v>37</v>
      </c>
      <c r="E5664" s="3" t="n">
        <v>218.32</v>
      </c>
      <c r="F5664" s="3" t="n">
        <v>2485229</v>
      </c>
      <c r="G5664" s="3" t="n">
        <v>2</v>
      </c>
      <c r="H5664" s="3" t="n">
        <v>1942858.35</v>
      </c>
    </row>
    <row r="5665" customFormat="false" ht="15" hidden="false" customHeight="false" outlineLevel="0" collapsed="false">
      <c r="A5665" s="3" t="s">
        <v>219</v>
      </c>
      <c r="B5665" s="3" t="s">
        <v>35</v>
      </c>
      <c r="C5665" s="3" t="s">
        <v>38</v>
      </c>
      <c r="D5665" s="3" t="s">
        <v>37</v>
      </c>
      <c r="E5665" s="3" t="n">
        <v>217.01</v>
      </c>
      <c r="F5665" s="3" t="n">
        <v>6886716</v>
      </c>
      <c r="G5665" s="3" t="n">
        <v>2</v>
      </c>
      <c r="H5665" s="3" t="n">
        <v>1118813.56</v>
      </c>
    </row>
    <row r="5666" customFormat="false" ht="15" hidden="false" customHeight="false" outlineLevel="0" collapsed="false">
      <c r="A5666" s="3" t="s">
        <v>220</v>
      </c>
      <c r="B5666" s="3" t="s">
        <v>35</v>
      </c>
      <c r="C5666" s="3" t="s">
        <v>38</v>
      </c>
      <c r="D5666" s="3" t="s">
        <v>37</v>
      </c>
      <c r="E5666" s="3" t="n">
        <v>218.87</v>
      </c>
      <c r="F5666" s="3" t="n">
        <v>4377812</v>
      </c>
      <c r="G5666" s="3" t="n">
        <v>4</v>
      </c>
      <c r="H5666" s="3" t="n">
        <v>1832362.51</v>
      </c>
    </row>
    <row r="5667" customFormat="false" ht="15" hidden="false" customHeight="false" outlineLevel="0" collapsed="false">
      <c r="A5667" s="3" t="s">
        <v>221</v>
      </c>
      <c r="B5667" s="3" t="s">
        <v>35</v>
      </c>
      <c r="C5667" s="3" t="s">
        <v>38</v>
      </c>
      <c r="D5667" s="3" t="s">
        <v>37</v>
      </c>
      <c r="E5667" s="3" t="n">
        <v>219.61</v>
      </c>
      <c r="F5667" s="3" t="n">
        <v>1556797</v>
      </c>
      <c r="G5667" s="3" t="n">
        <v>0</v>
      </c>
      <c r="H5667" s="3" t="n">
        <v>0</v>
      </c>
    </row>
    <row r="5668" customFormat="false" ht="15" hidden="false" customHeight="false" outlineLevel="0" collapsed="false">
      <c r="A5668" s="3" t="s">
        <v>222</v>
      </c>
      <c r="B5668" s="3" t="s">
        <v>35</v>
      </c>
      <c r="C5668" s="3" t="s">
        <v>38</v>
      </c>
      <c r="D5668" s="3" t="s">
        <v>37</v>
      </c>
      <c r="E5668" s="3" t="n">
        <v>218.92</v>
      </c>
      <c r="F5668" s="3" t="n">
        <v>7788071</v>
      </c>
      <c r="G5668" s="3" t="n">
        <v>0</v>
      </c>
      <c r="H5668" s="3" t="n">
        <v>0</v>
      </c>
    </row>
    <row r="5669" customFormat="false" ht="15" hidden="false" customHeight="false" outlineLevel="0" collapsed="false">
      <c r="A5669" s="3" t="s">
        <v>223</v>
      </c>
      <c r="B5669" s="3" t="s">
        <v>35</v>
      </c>
      <c r="C5669" s="3" t="s">
        <v>38</v>
      </c>
      <c r="D5669" s="3" t="s">
        <v>37</v>
      </c>
      <c r="E5669" s="3" t="n">
        <v>218.86</v>
      </c>
      <c r="F5669" s="3" t="n">
        <v>1808786</v>
      </c>
      <c r="G5669" s="3" t="n">
        <v>7</v>
      </c>
      <c r="H5669" s="3" t="n">
        <v>4704862.04</v>
      </c>
    </row>
    <row r="5670" customFormat="false" ht="15" hidden="false" customHeight="false" outlineLevel="0" collapsed="false">
      <c r="A5670" s="3" t="s">
        <v>224</v>
      </c>
      <c r="B5670" s="3" t="s">
        <v>35</v>
      </c>
      <c r="C5670" s="3" t="s">
        <v>38</v>
      </c>
      <c r="D5670" s="3" t="s">
        <v>37</v>
      </c>
      <c r="E5670" s="3" t="n">
        <v>220.26</v>
      </c>
      <c r="F5670" s="3" t="n">
        <v>5907936</v>
      </c>
      <c r="G5670" s="3" t="n">
        <v>5</v>
      </c>
      <c r="H5670" s="3" t="n">
        <v>3337834.71</v>
      </c>
    </row>
    <row r="5671" customFormat="false" ht="15" hidden="false" customHeight="false" outlineLevel="0" collapsed="false">
      <c r="A5671" s="3" t="s">
        <v>225</v>
      </c>
      <c r="B5671" s="3" t="s">
        <v>35</v>
      </c>
      <c r="C5671" s="3" t="s">
        <v>38</v>
      </c>
      <c r="D5671" s="3" t="s">
        <v>37</v>
      </c>
      <c r="E5671" s="3" t="n">
        <v>221.41</v>
      </c>
      <c r="F5671" s="3" t="n">
        <v>3723350</v>
      </c>
      <c r="G5671" s="3" t="n">
        <v>1</v>
      </c>
      <c r="H5671" s="3" t="n">
        <v>959560.88</v>
      </c>
    </row>
    <row r="5672" customFormat="false" ht="15" hidden="false" customHeight="false" outlineLevel="0" collapsed="false">
      <c r="A5672" s="3" t="s">
        <v>226</v>
      </c>
      <c r="B5672" s="3" t="s">
        <v>35</v>
      </c>
      <c r="C5672" s="3" t="s">
        <v>38</v>
      </c>
      <c r="D5672" s="3" t="s">
        <v>37</v>
      </c>
      <c r="E5672" s="3" t="n">
        <v>220.74</v>
      </c>
      <c r="F5672" s="3" t="n">
        <v>6565041</v>
      </c>
      <c r="G5672" s="3" t="n">
        <v>0</v>
      </c>
      <c r="H5672" s="3" t="n">
        <v>0</v>
      </c>
    </row>
    <row r="5673" customFormat="false" ht="15" hidden="false" customHeight="false" outlineLevel="0" collapsed="false">
      <c r="A5673" s="3" t="s">
        <v>227</v>
      </c>
      <c r="B5673" s="3" t="s">
        <v>35</v>
      </c>
      <c r="C5673" s="3" t="s">
        <v>38</v>
      </c>
      <c r="D5673" s="3" t="s">
        <v>37</v>
      </c>
      <c r="E5673" s="3" t="n">
        <v>220.45</v>
      </c>
      <c r="F5673" s="3" t="n">
        <v>7570546</v>
      </c>
      <c r="G5673" s="3" t="n">
        <v>1</v>
      </c>
      <c r="H5673" s="3" t="n">
        <v>367873.44</v>
      </c>
    </row>
    <row r="5674" customFormat="false" ht="15" hidden="false" customHeight="false" outlineLevel="0" collapsed="false">
      <c r="A5674" s="3" t="s">
        <v>228</v>
      </c>
      <c r="B5674" s="3" t="s">
        <v>35</v>
      </c>
      <c r="C5674" s="3" t="s">
        <v>38</v>
      </c>
      <c r="D5674" s="3" t="s">
        <v>37</v>
      </c>
      <c r="E5674" s="3" t="n">
        <v>220.85</v>
      </c>
      <c r="F5674" s="3" t="n">
        <v>5139945</v>
      </c>
      <c r="G5674" s="3" t="n">
        <v>1</v>
      </c>
      <c r="H5674" s="3" t="n">
        <v>427138.47</v>
      </c>
    </row>
    <row r="5675" customFormat="false" ht="15" hidden="false" customHeight="false" outlineLevel="0" collapsed="false">
      <c r="A5675" s="3" t="s">
        <v>229</v>
      </c>
      <c r="B5675" s="3" t="s">
        <v>35</v>
      </c>
      <c r="C5675" s="3" t="s">
        <v>38</v>
      </c>
      <c r="D5675" s="3" t="s">
        <v>37</v>
      </c>
      <c r="E5675" s="3" t="n">
        <v>219.9</v>
      </c>
      <c r="F5675" s="3" t="n">
        <v>2970420</v>
      </c>
      <c r="G5675" s="3" t="n">
        <v>2</v>
      </c>
      <c r="H5675" s="3" t="n">
        <v>808590.6</v>
      </c>
    </row>
    <row r="5676" customFormat="false" ht="15" hidden="false" customHeight="false" outlineLevel="0" collapsed="false">
      <c r="A5676" s="3" t="s">
        <v>230</v>
      </c>
      <c r="B5676" s="3" t="s">
        <v>35</v>
      </c>
      <c r="C5676" s="3" t="s">
        <v>38</v>
      </c>
      <c r="D5676" s="3" t="s">
        <v>37</v>
      </c>
      <c r="E5676" s="3" t="n">
        <v>219.3</v>
      </c>
      <c r="F5676" s="3" t="n">
        <v>1019534</v>
      </c>
      <c r="G5676" s="3" t="n">
        <v>3</v>
      </c>
      <c r="H5676" s="3" t="n">
        <v>2342084.94</v>
      </c>
    </row>
    <row r="5677" customFormat="false" ht="15" hidden="false" customHeight="false" outlineLevel="0" collapsed="false">
      <c r="A5677" s="3" t="s">
        <v>231</v>
      </c>
      <c r="B5677" s="3" t="s">
        <v>35</v>
      </c>
      <c r="C5677" s="3" t="s">
        <v>38</v>
      </c>
      <c r="D5677" s="3" t="s">
        <v>37</v>
      </c>
      <c r="E5677" s="3" t="n">
        <v>219.21</v>
      </c>
      <c r="F5677" s="3" t="n">
        <v>4859334</v>
      </c>
      <c r="G5677" s="3" t="n">
        <v>3</v>
      </c>
      <c r="H5677" s="3" t="n">
        <v>1420341.84</v>
      </c>
    </row>
    <row r="5678" customFormat="false" ht="15" hidden="false" customHeight="false" outlineLevel="0" collapsed="false">
      <c r="A5678" s="3" t="s">
        <v>232</v>
      </c>
      <c r="B5678" s="3" t="s">
        <v>35</v>
      </c>
      <c r="C5678" s="3" t="s">
        <v>38</v>
      </c>
      <c r="D5678" s="3" t="s">
        <v>37</v>
      </c>
      <c r="E5678" s="3" t="n">
        <v>219.62</v>
      </c>
      <c r="F5678" s="3" t="n">
        <v>7377044</v>
      </c>
      <c r="G5678" s="3" t="n">
        <v>1</v>
      </c>
      <c r="H5678" s="3" t="n">
        <v>225013.74</v>
      </c>
    </row>
    <row r="5679" customFormat="false" ht="15" hidden="false" customHeight="false" outlineLevel="0" collapsed="false">
      <c r="A5679" s="3" t="s">
        <v>233</v>
      </c>
      <c r="B5679" s="3" t="s">
        <v>35</v>
      </c>
      <c r="C5679" s="3" t="s">
        <v>38</v>
      </c>
      <c r="D5679" s="3" t="s">
        <v>37</v>
      </c>
      <c r="E5679" s="3" t="n">
        <v>218.8</v>
      </c>
      <c r="F5679" s="3" t="n">
        <v>7932847</v>
      </c>
      <c r="G5679" s="3" t="n">
        <v>3</v>
      </c>
      <c r="H5679" s="3" t="n">
        <v>1424867.86</v>
      </c>
    </row>
    <row r="5680" customFormat="false" ht="15" hidden="false" customHeight="false" outlineLevel="0" collapsed="false">
      <c r="A5680" s="3" t="s">
        <v>234</v>
      </c>
      <c r="B5680" s="3" t="s">
        <v>35</v>
      </c>
      <c r="C5680" s="3" t="s">
        <v>38</v>
      </c>
      <c r="D5680" s="3" t="s">
        <v>37</v>
      </c>
      <c r="E5680" s="3" t="n">
        <v>216.69</v>
      </c>
      <c r="F5680" s="3" t="n">
        <v>7218594</v>
      </c>
      <c r="G5680" s="3" t="n">
        <v>3</v>
      </c>
      <c r="H5680" s="3" t="n">
        <v>1232972.82</v>
      </c>
    </row>
    <row r="5681" customFormat="false" ht="15" hidden="false" customHeight="false" outlineLevel="0" collapsed="false">
      <c r="A5681" s="3" t="s">
        <v>235</v>
      </c>
      <c r="B5681" s="3" t="s">
        <v>35</v>
      </c>
      <c r="C5681" s="3" t="s">
        <v>38</v>
      </c>
      <c r="D5681" s="3" t="s">
        <v>37</v>
      </c>
      <c r="E5681" s="3" t="n">
        <v>216.48</v>
      </c>
      <c r="F5681" s="3" t="n">
        <v>2647570</v>
      </c>
      <c r="G5681" s="3" t="n">
        <v>1</v>
      </c>
      <c r="H5681" s="3" t="n">
        <v>184773.24</v>
      </c>
    </row>
    <row r="5682" customFormat="false" ht="15" hidden="false" customHeight="false" outlineLevel="0" collapsed="false">
      <c r="A5682" s="3" t="s">
        <v>236</v>
      </c>
      <c r="B5682" s="3" t="s">
        <v>35</v>
      </c>
      <c r="C5682" s="3" t="s">
        <v>38</v>
      </c>
      <c r="D5682" s="3" t="s">
        <v>37</v>
      </c>
      <c r="E5682" s="3" t="n">
        <v>216.44</v>
      </c>
      <c r="F5682" s="3" t="n">
        <v>6412428</v>
      </c>
      <c r="G5682" s="3" t="n">
        <v>1</v>
      </c>
      <c r="H5682" s="3" t="n">
        <v>952803.09</v>
      </c>
    </row>
    <row r="5683" customFormat="false" ht="15" hidden="false" customHeight="false" outlineLevel="0" collapsed="false">
      <c r="A5683" s="3" t="s">
        <v>237</v>
      </c>
      <c r="B5683" s="3" t="s">
        <v>35</v>
      </c>
      <c r="C5683" s="3" t="s">
        <v>38</v>
      </c>
      <c r="D5683" s="3" t="s">
        <v>37</v>
      </c>
      <c r="E5683" s="3" t="n">
        <v>216.17</v>
      </c>
      <c r="F5683" s="3" t="n">
        <v>6524880</v>
      </c>
      <c r="G5683" s="3" t="n">
        <v>1</v>
      </c>
      <c r="H5683" s="3" t="n">
        <v>692037</v>
      </c>
    </row>
    <row r="5684" customFormat="false" ht="15" hidden="false" customHeight="false" outlineLevel="0" collapsed="false">
      <c r="A5684" s="3" t="s">
        <v>238</v>
      </c>
      <c r="B5684" s="3" t="s">
        <v>35</v>
      </c>
      <c r="C5684" s="3" t="s">
        <v>38</v>
      </c>
      <c r="D5684" s="3" t="s">
        <v>37</v>
      </c>
      <c r="E5684" s="3" t="n">
        <v>216.51</v>
      </c>
      <c r="F5684" s="3" t="n">
        <v>7008585</v>
      </c>
      <c r="G5684" s="3" t="n">
        <v>3</v>
      </c>
      <c r="H5684" s="3" t="n">
        <v>1643791.91</v>
      </c>
    </row>
    <row r="5685" customFormat="false" ht="15" hidden="false" customHeight="false" outlineLevel="0" collapsed="false">
      <c r="A5685" s="3" t="s">
        <v>239</v>
      </c>
      <c r="B5685" s="3" t="s">
        <v>35</v>
      </c>
      <c r="C5685" s="3" t="s">
        <v>38</v>
      </c>
      <c r="D5685" s="3" t="s">
        <v>37</v>
      </c>
      <c r="E5685" s="3" t="n">
        <v>218.41</v>
      </c>
      <c r="F5685" s="3" t="n">
        <v>2392423</v>
      </c>
      <c r="G5685" s="3" t="n">
        <v>4</v>
      </c>
      <c r="H5685" s="3" t="n">
        <v>2134313.22</v>
      </c>
    </row>
    <row r="5686" customFormat="false" ht="15" hidden="false" customHeight="false" outlineLevel="0" collapsed="false">
      <c r="A5686" s="3" t="s">
        <v>240</v>
      </c>
      <c r="B5686" s="3" t="s">
        <v>35</v>
      </c>
      <c r="C5686" s="3" t="s">
        <v>38</v>
      </c>
      <c r="D5686" s="3" t="s">
        <v>37</v>
      </c>
      <c r="E5686" s="3" t="n">
        <v>219.19</v>
      </c>
      <c r="F5686" s="3" t="n">
        <v>3340755</v>
      </c>
      <c r="G5686" s="3" t="n">
        <v>1</v>
      </c>
      <c r="H5686" s="3" t="n">
        <v>719347.02</v>
      </c>
    </row>
    <row r="5687" customFormat="false" ht="15" hidden="false" customHeight="false" outlineLevel="0" collapsed="false">
      <c r="A5687" s="3" t="s">
        <v>241</v>
      </c>
      <c r="B5687" s="3" t="s">
        <v>35</v>
      </c>
      <c r="C5687" s="3" t="s">
        <v>38</v>
      </c>
      <c r="D5687" s="3" t="s">
        <v>37</v>
      </c>
      <c r="E5687" s="3" t="n">
        <v>219.49</v>
      </c>
      <c r="F5687" s="3" t="n">
        <v>2098848</v>
      </c>
      <c r="G5687" s="3" t="n">
        <v>2</v>
      </c>
      <c r="H5687" s="3" t="n">
        <v>1277499.51</v>
      </c>
    </row>
    <row r="5688" customFormat="false" ht="15" hidden="false" customHeight="false" outlineLevel="0" collapsed="false">
      <c r="A5688" s="3" t="s">
        <v>242</v>
      </c>
      <c r="B5688" s="3" t="s">
        <v>35</v>
      </c>
      <c r="C5688" s="3" t="s">
        <v>38</v>
      </c>
      <c r="D5688" s="3" t="s">
        <v>37</v>
      </c>
      <c r="E5688" s="3" t="n">
        <v>219.82</v>
      </c>
      <c r="F5688" s="3" t="n">
        <v>7351928</v>
      </c>
      <c r="G5688" s="3" t="n">
        <v>0</v>
      </c>
      <c r="H5688" s="3" t="n">
        <v>0</v>
      </c>
    </row>
    <row r="5689" customFormat="false" ht="15" hidden="false" customHeight="false" outlineLevel="0" collapsed="false">
      <c r="A5689" s="3" t="s">
        <v>243</v>
      </c>
      <c r="B5689" s="3" t="s">
        <v>35</v>
      </c>
      <c r="C5689" s="3" t="s">
        <v>38</v>
      </c>
      <c r="D5689" s="3" t="s">
        <v>37</v>
      </c>
      <c r="E5689" s="3" t="n">
        <v>219.39</v>
      </c>
      <c r="F5689" s="3" t="n">
        <v>2632016</v>
      </c>
      <c r="G5689" s="3" t="n">
        <v>0</v>
      </c>
      <c r="H5689" s="3" t="n">
        <v>0</v>
      </c>
    </row>
    <row r="5690" customFormat="false" ht="15" hidden="false" customHeight="false" outlineLevel="0" collapsed="false">
      <c r="A5690" s="3" t="s">
        <v>244</v>
      </c>
      <c r="B5690" s="3" t="s">
        <v>35</v>
      </c>
      <c r="C5690" s="3" t="s">
        <v>38</v>
      </c>
      <c r="D5690" s="3" t="s">
        <v>37</v>
      </c>
      <c r="E5690" s="3" t="n">
        <v>217.5</v>
      </c>
      <c r="F5690" s="3" t="n">
        <v>6961830</v>
      </c>
      <c r="G5690" s="3" t="n">
        <v>1</v>
      </c>
      <c r="H5690" s="3" t="n">
        <v>300183.52</v>
      </c>
    </row>
    <row r="5691" customFormat="false" ht="15" hidden="false" customHeight="false" outlineLevel="0" collapsed="false">
      <c r="A5691" s="3" t="s">
        <v>245</v>
      </c>
      <c r="B5691" s="3" t="s">
        <v>35</v>
      </c>
      <c r="C5691" s="3" t="s">
        <v>38</v>
      </c>
      <c r="D5691" s="3" t="s">
        <v>37</v>
      </c>
      <c r="E5691" s="3" t="n">
        <v>217.62</v>
      </c>
      <c r="F5691" s="3" t="n">
        <v>4186570</v>
      </c>
      <c r="G5691" s="3" t="n">
        <v>2</v>
      </c>
      <c r="H5691" s="3" t="n">
        <v>1545840.71</v>
      </c>
    </row>
    <row r="5692" customFormat="false" ht="15" hidden="false" customHeight="false" outlineLevel="0" collapsed="false">
      <c r="A5692" s="3" t="s">
        <v>246</v>
      </c>
      <c r="B5692" s="3" t="s">
        <v>35</v>
      </c>
      <c r="C5692" s="3" t="s">
        <v>38</v>
      </c>
      <c r="D5692" s="3" t="s">
        <v>37</v>
      </c>
      <c r="E5692" s="3" t="n">
        <v>217.21</v>
      </c>
      <c r="F5692" s="3" t="n">
        <v>6187221</v>
      </c>
      <c r="G5692" s="3" t="n">
        <v>2</v>
      </c>
      <c r="H5692" s="3" t="n">
        <v>1288766.66</v>
      </c>
    </row>
    <row r="5693" customFormat="false" ht="15" hidden="false" customHeight="false" outlineLevel="0" collapsed="false">
      <c r="A5693" s="3" t="s">
        <v>247</v>
      </c>
      <c r="B5693" s="3" t="s">
        <v>35</v>
      </c>
      <c r="C5693" s="3" t="s">
        <v>38</v>
      </c>
      <c r="D5693" s="3" t="s">
        <v>37</v>
      </c>
      <c r="E5693" s="3" t="n">
        <v>218.03</v>
      </c>
      <c r="F5693" s="3" t="n">
        <v>5169371</v>
      </c>
      <c r="G5693" s="3" t="n">
        <v>2</v>
      </c>
      <c r="H5693" s="3" t="n">
        <v>1360500.18</v>
      </c>
    </row>
    <row r="5694" customFormat="false" ht="15" hidden="false" customHeight="false" outlineLevel="0" collapsed="false">
      <c r="A5694" s="3" t="s">
        <v>248</v>
      </c>
      <c r="B5694" s="3" t="s">
        <v>35</v>
      </c>
      <c r="C5694" s="3" t="s">
        <v>38</v>
      </c>
      <c r="D5694" s="3" t="s">
        <v>37</v>
      </c>
      <c r="E5694" s="3" t="n">
        <v>218.27</v>
      </c>
      <c r="F5694" s="3" t="n">
        <v>3152295</v>
      </c>
      <c r="G5694" s="3" t="n">
        <v>3</v>
      </c>
      <c r="H5694" s="3" t="n">
        <v>1271787.84</v>
      </c>
    </row>
    <row r="5695" customFormat="false" ht="15" hidden="false" customHeight="false" outlineLevel="0" collapsed="false">
      <c r="A5695" s="3" t="s">
        <v>249</v>
      </c>
      <c r="B5695" s="3" t="s">
        <v>35</v>
      </c>
      <c r="C5695" s="3" t="s">
        <v>38</v>
      </c>
      <c r="D5695" s="3" t="s">
        <v>37</v>
      </c>
      <c r="E5695" s="3" t="n">
        <v>217.5</v>
      </c>
      <c r="F5695" s="3" t="n">
        <v>6908857</v>
      </c>
      <c r="G5695" s="3" t="n">
        <v>1</v>
      </c>
      <c r="H5695" s="3" t="n">
        <v>1056849.92</v>
      </c>
    </row>
    <row r="5696" customFormat="false" ht="15" hidden="false" customHeight="false" outlineLevel="0" collapsed="false">
      <c r="A5696" s="3" t="s">
        <v>250</v>
      </c>
      <c r="B5696" s="3" t="s">
        <v>35</v>
      </c>
      <c r="C5696" s="3" t="s">
        <v>38</v>
      </c>
      <c r="D5696" s="3" t="s">
        <v>37</v>
      </c>
      <c r="E5696" s="3" t="n">
        <v>218.95</v>
      </c>
      <c r="F5696" s="3" t="n">
        <v>7536062</v>
      </c>
      <c r="G5696" s="3" t="n">
        <v>1</v>
      </c>
      <c r="H5696" s="3" t="n">
        <v>962241.3</v>
      </c>
    </row>
    <row r="5697" customFormat="false" ht="15" hidden="false" customHeight="false" outlineLevel="0" collapsed="false">
      <c r="A5697" s="3" t="s">
        <v>251</v>
      </c>
      <c r="B5697" s="3" t="s">
        <v>35</v>
      </c>
      <c r="C5697" s="3" t="s">
        <v>38</v>
      </c>
      <c r="D5697" s="3" t="s">
        <v>37</v>
      </c>
      <c r="E5697" s="3" t="n">
        <v>219.85</v>
      </c>
      <c r="F5697" s="3" t="n">
        <v>7439945</v>
      </c>
      <c r="G5697" s="3" t="n">
        <v>2</v>
      </c>
      <c r="H5697" s="3" t="n">
        <v>989158.43</v>
      </c>
    </row>
    <row r="5698" customFormat="false" ht="15" hidden="false" customHeight="false" outlineLevel="0" collapsed="false">
      <c r="A5698" s="3" t="s">
        <v>252</v>
      </c>
      <c r="B5698" s="3" t="s">
        <v>35</v>
      </c>
      <c r="C5698" s="3" t="s">
        <v>38</v>
      </c>
      <c r="D5698" s="3" t="s">
        <v>37</v>
      </c>
      <c r="E5698" s="3" t="n">
        <v>219.29</v>
      </c>
      <c r="F5698" s="3" t="n">
        <v>7417568</v>
      </c>
      <c r="G5698" s="3" t="n">
        <v>2</v>
      </c>
      <c r="H5698" s="3" t="n">
        <v>1339072.2</v>
      </c>
    </row>
    <row r="5699" customFormat="false" ht="15" hidden="false" customHeight="false" outlineLevel="0" collapsed="false">
      <c r="A5699" s="3" t="s">
        <v>253</v>
      </c>
      <c r="B5699" s="3" t="s">
        <v>35</v>
      </c>
      <c r="C5699" s="3" t="s">
        <v>38</v>
      </c>
      <c r="D5699" s="3" t="s">
        <v>37</v>
      </c>
      <c r="E5699" s="3" t="n">
        <v>218.11</v>
      </c>
      <c r="F5699" s="3" t="n">
        <v>5695092</v>
      </c>
      <c r="G5699" s="3" t="n">
        <v>4</v>
      </c>
      <c r="H5699" s="3" t="n">
        <v>1615699.04</v>
      </c>
    </row>
    <row r="5700" customFormat="false" ht="15" hidden="false" customHeight="false" outlineLevel="0" collapsed="false">
      <c r="A5700" s="3" t="s">
        <v>254</v>
      </c>
      <c r="B5700" s="3" t="s">
        <v>35</v>
      </c>
      <c r="C5700" s="3" t="s">
        <v>38</v>
      </c>
      <c r="D5700" s="3" t="s">
        <v>37</v>
      </c>
      <c r="E5700" s="3" t="n">
        <v>217.19</v>
      </c>
      <c r="F5700" s="3" t="n">
        <v>2962539</v>
      </c>
      <c r="G5700" s="3" t="n">
        <v>3</v>
      </c>
      <c r="H5700" s="3" t="n">
        <v>2655519.21</v>
      </c>
    </row>
    <row r="5701" customFormat="false" ht="15" hidden="false" customHeight="false" outlineLevel="0" collapsed="false">
      <c r="A5701" s="3" t="s">
        <v>255</v>
      </c>
      <c r="B5701" s="3" t="s">
        <v>35</v>
      </c>
      <c r="C5701" s="3" t="s">
        <v>38</v>
      </c>
      <c r="D5701" s="3" t="s">
        <v>37</v>
      </c>
      <c r="E5701" s="3" t="n">
        <v>217.51</v>
      </c>
      <c r="F5701" s="3" t="n">
        <v>4552955</v>
      </c>
      <c r="G5701" s="3" t="n">
        <v>1</v>
      </c>
      <c r="H5701" s="3" t="n">
        <v>404035.38</v>
      </c>
    </row>
    <row r="5702" customFormat="false" ht="15" hidden="false" customHeight="false" outlineLevel="0" collapsed="false">
      <c r="A5702" s="3" t="s">
        <v>256</v>
      </c>
      <c r="B5702" s="3" t="s">
        <v>35</v>
      </c>
      <c r="C5702" s="3" t="s">
        <v>38</v>
      </c>
      <c r="D5702" s="3" t="s">
        <v>37</v>
      </c>
      <c r="E5702" s="3" t="n">
        <v>217.6</v>
      </c>
      <c r="F5702" s="3" t="n">
        <v>6159767</v>
      </c>
      <c r="G5702" s="3" t="n">
        <v>1</v>
      </c>
      <c r="H5702" s="3" t="n">
        <v>1019418.4</v>
      </c>
    </row>
    <row r="5703" customFormat="false" ht="15" hidden="false" customHeight="false" outlineLevel="0" collapsed="false">
      <c r="A5703" s="3" t="s">
        <v>257</v>
      </c>
      <c r="B5703" s="3" t="s">
        <v>35</v>
      </c>
      <c r="C5703" s="3" t="s">
        <v>38</v>
      </c>
      <c r="D5703" s="3" t="s">
        <v>37</v>
      </c>
      <c r="E5703" s="3" t="n">
        <v>218.29</v>
      </c>
      <c r="F5703" s="3" t="n">
        <v>3362264</v>
      </c>
      <c r="G5703" s="3" t="n">
        <v>1</v>
      </c>
      <c r="H5703" s="3" t="n">
        <v>384148.01</v>
      </c>
    </row>
    <row r="5704" customFormat="false" ht="15" hidden="false" customHeight="false" outlineLevel="0" collapsed="false">
      <c r="A5704" s="3" t="s">
        <v>258</v>
      </c>
      <c r="B5704" s="3" t="s">
        <v>35</v>
      </c>
      <c r="C5704" s="3" t="s">
        <v>38</v>
      </c>
      <c r="D5704" s="3" t="s">
        <v>37</v>
      </c>
      <c r="E5704" s="3" t="n">
        <v>219.54</v>
      </c>
      <c r="F5704" s="3" t="n">
        <v>7471005</v>
      </c>
      <c r="G5704" s="3" t="n">
        <v>2</v>
      </c>
      <c r="H5704" s="3" t="n">
        <v>1096232.02</v>
      </c>
    </row>
    <row r="5705" customFormat="false" ht="15" hidden="false" customHeight="false" outlineLevel="0" collapsed="false">
      <c r="A5705" s="3" t="s">
        <v>259</v>
      </c>
      <c r="B5705" s="3" t="s">
        <v>35</v>
      </c>
      <c r="C5705" s="3" t="s">
        <v>38</v>
      </c>
      <c r="D5705" s="3" t="s">
        <v>37</v>
      </c>
      <c r="E5705" s="3" t="n">
        <v>219.52</v>
      </c>
      <c r="F5705" s="3" t="n">
        <v>6333469</v>
      </c>
      <c r="G5705" s="3" t="n">
        <v>1</v>
      </c>
      <c r="H5705" s="3" t="n">
        <v>884247.24</v>
      </c>
    </row>
    <row r="5706" customFormat="false" ht="15" hidden="false" customHeight="false" outlineLevel="0" collapsed="false">
      <c r="A5706" s="3" t="s">
        <v>260</v>
      </c>
      <c r="B5706" s="3" t="s">
        <v>35</v>
      </c>
      <c r="C5706" s="3" t="s">
        <v>38</v>
      </c>
      <c r="D5706" s="3" t="s">
        <v>37</v>
      </c>
      <c r="E5706" s="3" t="n">
        <v>218.4</v>
      </c>
      <c r="F5706" s="3" t="n">
        <v>3340392</v>
      </c>
      <c r="G5706" s="3" t="n">
        <v>2</v>
      </c>
      <c r="H5706" s="3" t="n">
        <v>1027498.42</v>
      </c>
    </row>
    <row r="5707" customFormat="false" ht="15" hidden="false" customHeight="false" outlineLevel="0" collapsed="false">
      <c r="A5707" s="3" t="s">
        <v>261</v>
      </c>
      <c r="B5707" s="3" t="s">
        <v>35</v>
      </c>
      <c r="C5707" s="3" t="s">
        <v>38</v>
      </c>
      <c r="D5707" s="3" t="s">
        <v>37</v>
      </c>
      <c r="E5707" s="3" t="n">
        <v>219.03</v>
      </c>
      <c r="F5707" s="3" t="n">
        <v>4707785</v>
      </c>
      <c r="G5707" s="3" t="n">
        <v>0</v>
      </c>
      <c r="H5707" s="3" t="n">
        <v>0</v>
      </c>
    </row>
    <row r="5708" customFormat="false" ht="15" hidden="false" customHeight="false" outlineLevel="0" collapsed="false">
      <c r="A5708" s="3" t="s">
        <v>262</v>
      </c>
      <c r="B5708" s="3" t="s">
        <v>35</v>
      </c>
      <c r="C5708" s="3" t="s">
        <v>38</v>
      </c>
      <c r="D5708" s="3" t="s">
        <v>37</v>
      </c>
      <c r="E5708" s="3" t="n">
        <v>219.13</v>
      </c>
      <c r="F5708" s="3" t="n">
        <v>6075347</v>
      </c>
      <c r="G5708" s="3" t="n">
        <v>0</v>
      </c>
      <c r="H5708" s="3" t="n">
        <v>0</v>
      </c>
    </row>
    <row r="5709" customFormat="false" ht="15" hidden="false" customHeight="false" outlineLevel="0" collapsed="false">
      <c r="A5709" s="3" t="s">
        <v>263</v>
      </c>
      <c r="B5709" s="3" t="s">
        <v>35</v>
      </c>
      <c r="C5709" s="3" t="s">
        <v>38</v>
      </c>
      <c r="D5709" s="3" t="s">
        <v>37</v>
      </c>
      <c r="E5709" s="3" t="n">
        <v>218.04</v>
      </c>
      <c r="F5709" s="3" t="n">
        <v>3102190</v>
      </c>
      <c r="G5709" s="3" t="n">
        <v>6</v>
      </c>
      <c r="H5709" s="3" t="n">
        <v>3199353.3</v>
      </c>
    </row>
    <row r="5710" customFormat="false" ht="15" hidden="false" customHeight="false" outlineLevel="0" collapsed="false">
      <c r="A5710" s="3" t="s">
        <v>264</v>
      </c>
      <c r="B5710" s="3" t="s">
        <v>35</v>
      </c>
      <c r="C5710" s="3" t="s">
        <v>38</v>
      </c>
      <c r="D5710" s="3" t="s">
        <v>37</v>
      </c>
      <c r="E5710" s="3" t="n">
        <v>218.74</v>
      </c>
      <c r="F5710" s="3" t="n">
        <v>5781746</v>
      </c>
      <c r="G5710" s="3" t="n">
        <v>0</v>
      </c>
      <c r="H5710" s="3" t="n">
        <v>0</v>
      </c>
    </row>
    <row r="5711" customFormat="false" ht="15" hidden="false" customHeight="false" outlineLevel="0" collapsed="false">
      <c r="A5711" s="3" t="s">
        <v>265</v>
      </c>
      <c r="B5711" s="3" t="s">
        <v>35</v>
      </c>
      <c r="C5711" s="3" t="s">
        <v>38</v>
      </c>
      <c r="D5711" s="3" t="s">
        <v>37</v>
      </c>
      <c r="E5711" s="3" t="n">
        <v>217.93</v>
      </c>
      <c r="F5711" s="3" t="n">
        <v>6940837</v>
      </c>
      <c r="G5711" s="3" t="n">
        <v>1</v>
      </c>
      <c r="H5711" s="3" t="n">
        <v>844839.66</v>
      </c>
    </row>
    <row r="5712" customFormat="false" ht="15" hidden="false" customHeight="false" outlineLevel="0" collapsed="false">
      <c r="A5712" s="3" t="s">
        <v>266</v>
      </c>
      <c r="B5712" s="3" t="s">
        <v>35</v>
      </c>
      <c r="C5712" s="3" t="s">
        <v>38</v>
      </c>
      <c r="D5712" s="3" t="s">
        <v>37</v>
      </c>
      <c r="E5712" s="3" t="n">
        <v>218.02</v>
      </c>
      <c r="F5712" s="3" t="n">
        <v>6253275</v>
      </c>
      <c r="G5712" s="3" t="n">
        <v>1</v>
      </c>
      <c r="H5712" s="3" t="n">
        <v>527655.27</v>
      </c>
    </row>
    <row r="5713" customFormat="false" ht="15" hidden="false" customHeight="false" outlineLevel="0" collapsed="false">
      <c r="A5713" s="3" t="s">
        <v>267</v>
      </c>
      <c r="B5713" s="3" t="s">
        <v>35</v>
      </c>
      <c r="C5713" s="3" t="s">
        <v>38</v>
      </c>
      <c r="D5713" s="3" t="s">
        <v>37</v>
      </c>
      <c r="E5713" s="3" t="n">
        <v>218.74</v>
      </c>
      <c r="F5713" s="3" t="n">
        <v>2137430</v>
      </c>
      <c r="G5713" s="3" t="n">
        <v>2</v>
      </c>
      <c r="H5713" s="3" t="n">
        <v>896151.33</v>
      </c>
    </row>
    <row r="5714" customFormat="false" ht="15" hidden="false" customHeight="false" outlineLevel="0" collapsed="false">
      <c r="A5714" s="3" t="s">
        <v>268</v>
      </c>
      <c r="B5714" s="3" t="s">
        <v>35</v>
      </c>
      <c r="C5714" s="3" t="s">
        <v>38</v>
      </c>
      <c r="D5714" s="3" t="s">
        <v>37</v>
      </c>
      <c r="E5714" s="3" t="n">
        <v>218.99</v>
      </c>
      <c r="F5714" s="3" t="n">
        <v>5270212</v>
      </c>
      <c r="G5714" s="3" t="n">
        <v>0</v>
      </c>
      <c r="H5714" s="3" t="n">
        <v>0</v>
      </c>
    </row>
    <row r="5715" customFormat="false" ht="15" hidden="false" customHeight="false" outlineLevel="0" collapsed="false">
      <c r="A5715" s="3" t="s">
        <v>269</v>
      </c>
      <c r="B5715" s="3" t="s">
        <v>35</v>
      </c>
      <c r="C5715" s="3" t="s">
        <v>38</v>
      </c>
      <c r="D5715" s="3" t="s">
        <v>37</v>
      </c>
      <c r="E5715" s="3" t="n">
        <v>219.22</v>
      </c>
      <c r="F5715" s="3" t="n">
        <v>7336998</v>
      </c>
      <c r="G5715" s="3" t="n">
        <v>2</v>
      </c>
      <c r="H5715" s="3" t="n">
        <v>1183679.8</v>
      </c>
    </row>
    <row r="5716" customFormat="false" ht="15" hidden="false" customHeight="false" outlineLevel="0" collapsed="false">
      <c r="A5716" s="3" t="s">
        <v>270</v>
      </c>
      <c r="B5716" s="3" t="s">
        <v>35</v>
      </c>
      <c r="C5716" s="3" t="s">
        <v>38</v>
      </c>
      <c r="D5716" s="3" t="s">
        <v>37</v>
      </c>
      <c r="E5716" s="3" t="n">
        <v>218.73</v>
      </c>
      <c r="F5716" s="3" t="n">
        <v>6224766</v>
      </c>
      <c r="G5716" s="3" t="n">
        <v>3</v>
      </c>
      <c r="H5716" s="3" t="n">
        <v>1471089.98</v>
      </c>
    </row>
    <row r="5717" customFormat="false" ht="15" hidden="false" customHeight="false" outlineLevel="0" collapsed="false">
      <c r="A5717" s="3" t="s">
        <v>271</v>
      </c>
      <c r="B5717" s="3" t="s">
        <v>35</v>
      </c>
      <c r="C5717" s="3" t="s">
        <v>38</v>
      </c>
      <c r="D5717" s="3" t="s">
        <v>37</v>
      </c>
      <c r="E5717" s="3" t="n">
        <v>219.49</v>
      </c>
      <c r="F5717" s="3" t="n">
        <v>5948339</v>
      </c>
      <c r="G5717" s="3" t="n">
        <v>5</v>
      </c>
      <c r="H5717" s="3" t="n">
        <v>3029712.85</v>
      </c>
    </row>
    <row r="5718" customFormat="false" ht="15" hidden="false" customHeight="false" outlineLevel="0" collapsed="false">
      <c r="A5718" s="3" t="s">
        <v>272</v>
      </c>
      <c r="B5718" s="3" t="s">
        <v>35</v>
      </c>
      <c r="C5718" s="3" t="s">
        <v>38</v>
      </c>
      <c r="D5718" s="3" t="s">
        <v>37</v>
      </c>
      <c r="E5718" s="3" t="n">
        <v>219.33</v>
      </c>
      <c r="F5718" s="3" t="n">
        <v>3874011</v>
      </c>
      <c r="G5718" s="3" t="n">
        <v>1</v>
      </c>
      <c r="H5718" s="3" t="n">
        <v>885288.7</v>
      </c>
    </row>
    <row r="5719" customFormat="false" ht="15" hidden="false" customHeight="false" outlineLevel="0" collapsed="false">
      <c r="A5719" s="3" t="s">
        <v>273</v>
      </c>
      <c r="B5719" s="3" t="s">
        <v>35</v>
      </c>
      <c r="C5719" s="3" t="s">
        <v>38</v>
      </c>
      <c r="D5719" s="3" t="s">
        <v>37</v>
      </c>
      <c r="E5719" s="3" t="n">
        <v>220.15</v>
      </c>
      <c r="F5719" s="3" t="n">
        <v>7782994</v>
      </c>
      <c r="G5719" s="3" t="n">
        <v>1</v>
      </c>
      <c r="H5719" s="3" t="n">
        <v>848947.25</v>
      </c>
    </row>
    <row r="5720" customFormat="false" ht="15" hidden="false" customHeight="false" outlineLevel="0" collapsed="false">
      <c r="A5720" s="3" t="s">
        <v>274</v>
      </c>
      <c r="B5720" s="3" t="s">
        <v>35</v>
      </c>
      <c r="C5720" s="3" t="s">
        <v>38</v>
      </c>
      <c r="D5720" s="3" t="s">
        <v>37</v>
      </c>
      <c r="E5720" s="3" t="n">
        <v>219.65</v>
      </c>
      <c r="F5720" s="3" t="n">
        <v>4878359</v>
      </c>
      <c r="G5720" s="3" t="n">
        <v>4</v>
      </c>
      <c r="H5720" s="3" t="n">
        <v>2726721.09</v>
      </c>
    </row>
    <row r="5721" customFormat="false" ht="15" hidden="false" customHeight="false" outlineLevel="0" collapsed="false">
      <c r="A5721" s="3" t="s">
        <v>275</v>
      </c>
      <c r="B5721" s="3" t="s">
        <v>35</v>
      </c>
      <c r="C5721" s="3" t="s">
        <v>38</v>
      </c>
      <c r="D5721" s="3" t="s">
        <v>37</v>
      </c>
      <c r="E5721" s="3" t="n">
        <v>218.49</v>
      </c>
      <c r="F5721" s="3" t="n">
        <v>3432306</v>
      </c>
      <c r="G5721" s="3" t="n">
        <v>1</v>
      </c>
      <c r="H5721" s="3" t="n">
        <v>969617.61</v>
      </c>
    </row>
    <row r="5722" customFormat="false" ht="15" hidden="false" customHeight="false" outlineLevel="0" collapsed="false">
      <c r="A5722" s="3" t="s">
        <v>276</v>
      </c>
      <c r="B5722" s="3" t="s">
        <v>35</v>
      </c>
      <c r="C5722" s="3" t="s">
        <v>38</v>
      </c>
      <c r="D5722" s="3" t="s">
        <v>37</v>
      </c>
      <c r="E5722" s="3" t="n">
        <v>217.15</v>
      </c>
      <c r="F5722" s="3" t="n">
        <v>576194</v>
      </c>
      <c r="G5722" s="3" t="n">
        <v>4</v>
      </c>
      <c r="H5722" s="3" t="n">
        <v>1777765.78</v>
      </c>
    </row>
    <row r="5723" customFormat="false" ht="15" hidden="false" customHeight="false" outlineLevel="0" collapsed="false">
      <c r="A5723" s="3" t="s">
        <v>277</v>
      </c>
      <c r="B5723" s="3" t="s">
        <v>35</v>
      </c>
      <c r="C5723" s="3" t="s">
        <v>38</v>
      </c>
      <c r="D5723" s="3" t="s">
        <v>37</v>
      </c>
      <c r="E5723" s="3" t="n">
        <v>217.82</v>
      </c>
      <c r="F5723" s="3" t="n">
        <v>3734257</v>
      </c>
      <c r="G5723" s="3" t="n">
        <v>5</v>
      </c>
      <c r="H5723" s="3" t="n">
        <v>854790.52</v>
      </c>
    </row>
    <row r="5724" customFormat="false" ht="15" hidden="false" customHeight="false" outlineLevel="0" collapsed="false">
      <c r="A5724" s="3" t="s">
        <v>278</v>
      </c>
      <c r="B5724" s="3" t="s">
        <v>35</v>
      </c>
      <c r="C5724" s="3" t="s">
        <v>38</v>
      </c>
      <c r="D5724" s="3" t="s">
        <v>37</v>
      </c>
      <c r="E5724" s="3" t="n">
        <v>217.65</v>
      </c>
      <c r="F5724" s="3" t="n">
        <v>5176997</v>
      </c>
      <c r="G5724" s="3" t="n">
        <v>3</v>
      </c>
      <c r="H5724" s="3" t="n">
        <v>423903.55</v>
      </c>
    </row>
    <row r="5725" customFormat="false" ht="15" hidden="false" customHeight="false" outlineLevel="0" collapsed="false">
      <c r="A5725" s="3" t="s">
        <v>279</v>
      </c>
      <c r="B5725" s="3" t="s">
        <v>35</v>
      </c>
      <c r="C5725" s="3" t="s">
        <v>38</v>
      </c>
      <c r="D5725" s="3" t="s">
        <v>37</v>
      </c>
      <c r="E5725" s="3" t="n">
        <v>218.84</v>
      </c>
      <c r="F5725" s="3" t="n">
        <v>3989337</v>
      </c>
      <c r="G5725" s="3" t="n">
        <v>1</v>
      </c>
      <c r="H5725" s="3" t="n">
        <v>33500.88</v>
      </c>
    </row>
    <row r="5726" customFormat="false" ht="15" hidden="false" customHeight="false" outlineLevel="0" collapsed="false">
      <c r="A5726" s="3" t="s">
        <v>280</v>
      </c>
      <c r="B5726" s="3" t="s">
        <v>35</v>
      </c>
      <c r="C5726" s="3" t="s">
        <v>38</v>
      </c>
      <c r="D5726" s="3" t="s">
        <v>37</v>
      </c>
      <c r="E5726" s="3" t="n">
        <v>219.4</v>
      </c>
      <c r="F5726" s="3" t="n">
        <v>3674304</v>
      </c>
      <c r="G5726" s="3" t="n">
        <v>2</v>
      </c>
      <c r="H5726" s="3" t="n">
        <v>447968.74</v>
      </c>
    </row>
    <row r="5727" customFormat="false" ht="15" hidden="false" customHeight="false" outlineLevel="0" collapsed="false">
      <c r="A5727" s="3" t="s">
        <v>281</v>
      </c>
      <c r="B5727" s="3" t="s">
        <v>35</v>
      </c>
      <c r="C5727" s="3" t="s">
        <v>38</v>
      </c>
      <c r="D5727" s="3" t="s">
        <v>37</v>
      </c>
      <c r="E5727" s="3" t="n">
        <v>220.08</v>
      </c>
      <c r="F5727" s="3" t="n">
        <v>5581168</v>
      </c>
      <c r="G5727" s="3" t="n">
        <v>2</v>
      </c>
      <c r="H5727" s="3" t="n">
        <v>1116750.48</v>
      </c>
    </row>
    <row r="5728" customFormat="false" ht="15" hidden="false" customHeight="false" outlineLevel="0" collapsed="false">
      <c r="A5728" s="3" t="s">
        <v>282</v>
      </c>
      <c r="B5728" s="3" t="s">
        <v>35</v>
      </c>
      <c r="C5728" s="3" t="s">
        <v>38</v>
      </c>
      <c r="D5728" s="3" t="s">
        <v>37</v>
      </c>
      <c r="E5728" s="3" t="n">
        <v>221.19</v>
      </c>
      <c r="F5728" s="3" t="n">
        <v>4161422</v>
      </c>
      <c r="G5728" s="3" t="n">
        <v>0</v>
      </c>
      <c r="H5728" s="3" t="n">
        <v>0</v>
      </c>
    </row>
    <row r="5729" customFormat="false" ht="15" hidden="false" customHeight="false" outlineLevel="0" collapsed="false">
      <c r="A5729" s="3" t="s">
        <v>283</v>
      </c>
      <c r="B5729" s="3" t="s">
        <v>35</v>
      </c>
      <c r="C5729" s="3" t="s">
        <v>38</v>
      </c>
      <c r="D5729" s="3" t="s">
        <v>37</v>
      </c>
      <c r="E5729" s="3" t="n">
        <v>222.29</v>
      </c>
      <c r="F5729" s="3" t="n">
        <v>5888081</v>
      </c>
      <c r="G5729" s="3" t="n">
        <v>3</v>
      </c>
      <c r="H5729" s="3" t="n">
        <v>1082498.4</v>
      </c>
    </row>
    <row r="5730" customFormat="false" ht="15" hidden="false" customHeight="false" outlineLevel="0" collapsed="false">
      <c r="A5730" s="3" t="s">
        <v>284</v>
      </c>
      <c r="B5730" s="3" t="s">
        <v>35</v>
      </c>
      <c r="C5730" s="3" t="s">
        <v>38</v>
      </c>
      <c r="D5730" s="3" t="s">
        <v>37</v>
      </c>
      <c r="E5730" s="3" t="n">
        <v>222.45</v>
      </c>
      <c r="F5730" s="3" t="n">
        <v>717018</v>
      </c>
      <c r="G5730" s="3" t="n">
        <v>3</v>
      </c>
      <c r="H5730" s="3" t="n">
        <v>1632824.62</v>
      </c>
    </row>
    <row r="5731" customFormat="false" ht="15" hidden="false" customHeight="false" outlineLevel="0" collapsed="false">
      <c r="A5731" s="3" t="s">
        <v>285</v>
      </c>
      <c r="B5731" s="3" t="s">
        <v>35</v>
      </c>
      <c r="C5731" s="3" t="s">
        <v>38</v>
      </c>
      <c r="D5731" s="3" t="s">
        <v>37</v>
      </c>
      <c r="E5731" s="3" t="n">
        <v>223.49</v>
      </c>
      <c r="F5731" s="3" t="n">
        <v>1578355</v>
      </c>
      <c r="G5731" s="3" t="n">
        <v>2</v>
      </c>
      <c r="H5731" s="3" t="n">
        <v>625727.99</v>
      </c>
    </row>
    <row r="5732" customFormat="false" ht="15" hidden="false" customHeight="false" outlineLevel="0" collapsed="false">
      <c r="A5732" s="3" t="s">
        <v>286</v>
      </c>
      <c r="B5732" s="3" t="s">
        <v>35</v>
      </c>
      <c r="C5732" s="3" t="s">
        <v>38</v>
      </c>
      <c r="D5732" s="3" t="s">
        <v>37</v>
      </c>
      <c r="E5732" s="3" t="n">
        <v>224.44</v>
      </c>
      <c r="F5732" s="3" t="n">
        <v>900057</v>
      </c>
      <c r="G5732" s="3" t="n">
        <v>1</v>
      </c>
      <c r="H5732" s="3" t="n">
        <v>190689</v>
      </c>
    </row>
    <row r="5733" customFormat="false" ht="15" hidden="false" customHeight="false" outlineLevel="0" collapsed="false">
      <c r="A5733" s="3" t="s">
        <v>287</v>
      </c>
      <c r="B5733" s="3" t="s">
        <v>35</v>
      </c>
      <c r="C5733" s="3" t="s">
        <v>38</v>
      </c>
      <c r="D5733" s="3" t="s">
        <v>37</v>
      </c>
      <c r="E5733" s="3" t="n">
        <v>225.3</v>
      </c>
      <c r="F5733" s="3" t="n">
        <v>7599843</v>
      </c>
      <c r="G5733" s="3" t="n">
        <v>4</v>
      </c>
      <c r="H5733" s="3" t="n">
        <v>3304300.39</v>
      </c>
    </row>
    <row r="5734" customFormat="false" ht="15" hidden="false" customHeight="false" outlineLevel="0" collapsed="false">
      <c r="A5734" s="3" t="s">
        <v>288</v>
      </c>
      <c r="B5734" s="3" t="s">
        <v>35</v>
      </c>
      <c r="C5734" s="3" t="s">
        <v>38</v>
      </c>
      <c r="D5734" s="3" t="s">
        <v>37</v>
      </c>
      <c r="E5734" s="3" t="n">
        <v>224.57</v>
      </c>
      <c r="F5734" s="3" t="n">
        <v>6782788</v>
      </c>
      <c r="G5734" s="3" t="n">
        <v>3</v>
      </c>
      <c r="H5734" s="3" t="n">
        <v>1920224.78</v>
      </c>
    </row>
    <row r="5735" customFormat="false" ht="15" hidden="false" customHeight="false" outlineLevel="0" collapsed="false">
      <c r="A5735" s="3" t="s">
        <v>289</v>
      </c>
      <c r="B5735" s="3" t="s">
        <v>35</v>
      </c>
      <c r="C5735" s="3" t="s">
        <v>38</v>
      </c>
      <c r="D5735" s="3" t="s">
        <v>37</v>
      </c>
      <c r="E5735" s="3" t="n">
        <v>224.85</v>
      </c>
      <c r="F5735" s="3" t="n">
        <v>1742755</v>
      </c>
      <c r="G5735" s="3" t="n">
        <v>3</v>
      </c>
      <c r="H5735" s="3" t="n">
        <v>1549100.86</v>
      </c>
    </row>
    <row r="5736" customFormat="false" ht="15" hidden="false" customHeight="false" outlineLevel="0" collapsed="false">
      <c r="A5736" s="3" t="s">
        <v>290</v>
      </c>
      <c r="B5736" s="3" t="s">
        <v>35</v>
      </c>
      <c r="C5736" s="3" t="s">
        <v>38</v>
      </c>
      <c r="D5736" s="3" t="s">
        <v>37</v>
      </c>
      <c r="E5736" s="3" t="n">
        <v>225.7</v>
      </c>
      <c r="F5736" s="3" t="n">
        <v>3357287</v>
      </c>
      <c r="G5736" s="3" t="n">
        <v>2</v>
      </c>
      <c r="H5736" s="3" t="n">
        <v>686634.6</v>
      </c>
    </row>
    <row r="5737" customFormat="false" ht="15" hidden="false" customHeight="false" outlineLevel="0" collapsed="false">
      <c r="A5737" s="3" t="s">
        <v>291</v>
      </c>
      <c r="B5737" s="3" t="s">
        <v>35</v>
      </c>
      <c r="C5737" s="3" t="s">
        <v>38</v>
      </c>
      <c r="D5737" s="3" t="s">
        <v>37</v>
      </c>
      <c r="E5737" s="3" t="n">
        <v>224.65</v>
      </c>
      <c r="F5737" s="3" t="n">
        <v>7234804</v>
      </c>
      <c r="G5737" s="3" t="n">
        <v>1</v>
      </c>
      <c r="H5737" s="3" t="n">
        <v>327183.92</v>
      </c>
    </row>
    <row r="5738" customFormat="false" ht="15" hidden="false" customHeight="false" outlineLevel="0" collapsed="false">
      <c r="A5738" s="3" t="s">
        <v>292</v>
      </c>
      <c r="B5738" s="3" t="s">
        <v>35</v>
      </c>
      <c r="C5738" s="3" t="s">
        <v>38</v>
      </c>
      <c r="D5738" s="3" t="s">
        <v>37</v>
      </c>
      <c r="E5738" s="3" t="n">
        <v>223.81</v>
      </c>
      <c r="F5738" s="3" t="n">
        <v>5087040</v>
      </c>
      <c r="G5738" s="3" t="n">
        <v>3</v>
      </c>
      <c r="H5738" s="3" t="n">
        <v>1006605.48</v>
      </c>
    </row>
    <row r="5739" customFormat="false" ht="15" hidden="false" customHeight="false" outlineLevel="0" collapsed="false">
      <c r="A5739" s="3" t="s">
        <v>293</v>
      </c>
      <c r="B5739" s="3" t="s">
        <v>35</v>
      </c>
      <c r="C5739" s="3" t="s">
        <v>38</v>
      </c>
      <c r="D5739" s="3" t="s">
        <v>37</v>
      </c>
      <c r="E5739" s="3" t="n">
        <v>223.2</v>
      </c>
      <c r="F5739" s="3" t="n">
        <v>5662467</v>
      </c>
      <c r="G5739" s="3" t="n">
        <v>3</v>
      </c>
      <c r="H5739" s="3" t="n">
        <v>1366718.52</v>
      </c>
    </row>
    <row r="5740" customFormat="false" ht="15" hidden="false" customHeight="false" outlineLevel="0" collapsed="false">
      <c r="A5740" s="3" t="s">
        <v>294</v>
      </c>
      <c r="B5740" s="3" t="s">
        <v>35</v>
      </c>
      <c r="C5740" s="3" t="s">
        <v>38</v>
      </c>
      <c r="D5740" s="3" t="s">
        <v>37</v>
      </c>
      <c r="E5740" s="3" t="n">
        <v>223.81</v>
      </c>
      <c r="F5740" s="3" t="n">
        <v>3823328</v>
      </c>
      <c r="G5740" s="3" t="n">
        <v>1</v>
      </c>
      <c r="H5740" s="3" t="n">
        <v>929159.84</v>
      </c>
    </row>
    <row r="5741" customFormat="false" ht="15" hidden="false" customHeight="false" outlineLevel="0" collapsed="false">
      <c r="A5741" s="3" t="s">
        <v>295</v>
      </c>
      <c r="B5741" s="3" t="s">
        <v>35</v>
      </c>
      <c r="C5741" s="3" t="s">
        <v>38</v>
      </c>
      <c r="D5741" s="3" t="s">
        <v>37</v>
      </c>
      <c r="E5741" s="3" t="n">
        <v>223.53</v>
      </c>
      <c r="F5741" s="3" t="n">
        <v>4693630</v>
      </c>
      <c r="G5741" s="3" t="n">
        <v>4</v>
      </c>
      <c r="H5741" s="3" t="n">
        <v>2462163.73</v>
      </c>
    </row>
    <row r="5742" customFormat="false" ht="15" hidden="false" customHeight="false" outlineLevel="0" collapsed="false">
      <c r="A5742" s="3" t="s">
        <v>296</v>
      </c>
      <c r="B5742" s="3" t="s">
        <v>35</v>
      </c>
      <c r="C5742" s="3" t="s">
        <v>38</v>
      </c>
      <c r="D5742" s="3" t="s">
        <v>37</v>
      </c>
      <c r="E5742" s="3" t="n">
        <v>224.33</v>
      </c>
      <c r="F5742" s="3" t="n">
        <v>1482360</v>
      </c>
      <c r="G5742" s="3" t="n">
        <v>0</v>
      </c>
      <c r="H5742" s="3" t="n">
        <v>0</v>
      </c>
    </row>
    <row r="5743" customFormat="false" ht="15" hidden="false" customHeight="false" outlineLevel="0" collapsed="false">
      <c r="A5743" s="3" t="s">
        <v>297</v>
      </c>
      <c r="B5743" s="3" t="s">
        <v>35</v>
      </c>
      <c r="C5743" s="3" t="s">
        <v>38</v>
      </c>
      <c r="D5743" s="3" t="s">
        <v>37</v>
      </c>
      <c r="E5743" s="3" t="n">
        <v>225.47</v>
      </c>
      <c r="F5743" s="3" t="n">
        <v>7206650</v>
      </c>
      <c r="G5743" s="3" t="n">
        <v>2</v>
      </c>
      <c r="H5743" s="3" t="n">
        <v>1357246.42</v>
      </c>
    </row>
    <row r="5744" customFormat="false" ht="15" hidden="false" customHeight="false" outlineLevel="0" collapsed="false">
      <c r="A5744" s="3" t="s">
        <v>298</v>
      </c>
      <c r="B5744" s="3" t="s">
        <v>35</v>
      </c>
      <c r="C5744" s="3" t="s">
        <v>38</v>
      </c>
      <c r="D5744" s="3" t="s">
        <v>37</v>
      </c>
      <c r="E5744" s="3" t="n">
        <v>223.92</v>
      </c>
      <c r="F5744" s="3" t="n">
        <v>6311315</v>
      </c>
      <c r="G5744" s="3" t="n">
        <v>0</v>
      </c>
      <c r="H5744" s="3" t="n">
        <v>0</v>
      </c>
    </row>
    <row r="5745" customFormat="false" ht="15" hidden="false" customHeight="false" outlineLevel="0" collapsed="false">
      <c r="A5745" s="3" t="s">
        <v>299</v>
      </c>
      <c r="B5745" s="3" t="s">
        <v>35</v>
      </c>
      <c r="C5745" s="3" t="s">
        <v>38</v>
      </c>
      <c r="D5745" s="3" t="s">
        <v>37</v>
      </c>
      <c r="E5745" s="3" t="n">
        <v>225.07</v>
      </c>
      <c r="F5745" s="3" t="n">
        <v>1887305</v>
      </c>
      <c r="G5745" s="3" t="n">
        <v>4</v>
      </c>
      <c r="H5745" s="3" t="n">
        <v>1464149.74</v>
      </c>
    </row>
    <row r="5746" customFormat="false" ht="15" hidden="false" customHeight="false" outlineLevel="0" collapsed="false">
      <c r="A5746" s="3" t="s">
        <v>300</v>
      </c>
      <c r="B5746" s="3" t="s">
        <v>35</v>
      </c>
      <c r="C5746" s="3" t="s">
        <v>38</v>
      </c>
      <c r="D5746" s="3" t="s">
        <v>37</v>
      </c>
      <c r="E5746" s="3" t="n">
        <v>225.64</v>
      </c>
      <c r="F5746" s="3" t="n">
        <v>5828994</v>
      </c>
      <c r="G5746" s="3" t="n">
        <v>2</v>
      </c>
      <c r="H5746" s="3" t="n">
        <v>1493656.49</v>
      </c>
    </row>
    <row r="5747" customFormat="false" ht="15" hidden="false" customHeight="false" outlineLevel="0" collapsed="false">
      <c r="A5747" s="3" t="s">
        <v>301</v>
      </c>
      <c r="B5747" s="3" t="s">
        <v>35</v>
      </c>
      <c r="C5747" s="3" t="s">
        <v>38</v>
      </c>
      <c r="D5747" s="3" t="s">
        <v>37</v>
      </c>
      <c r="E5747" s="3" t="n">
        <v>225.49</v>
      </c>
      <c r="F5747" s="3" t="n">
        <v>4051882</v>
      </c>
      <c r="G5747" s="3" t="n">
        <v>0</v>
      </c>
      <c r="H5747" s="3" t="n">
        <v>0</v>
      </c>
    </row>
    <row r="5748" customFormat="false" ht="15" hidden="false" customHeight="false" outlineLevel="0" collapsed="false">
      <c r="A5748" s="3" t="s">
        <v>302</v>
      </c>
      <c r="B5748" s="3" t="s">
        <v>35</v>
      </c>
      <c r="C5748" s="3" t="s">
        <v>38</v>
      </c>
      <c r="D5748" s="3" t="s">
        <v>37</v>
      </c>
      <c r="E5748" s="3" t="n">
        <v>225.76</v>
      </c>
      <c r="F5748" s="3" t="n">
        <v>2018608</v>
      </c>
      <c r="G5748" s="3" t="n">
        <v>2</v>
      </c>
      <c r="H5748" s="3" t="n">
        <v>846331.29</v>
      </c>
    </row>
    <row r="5749" customFormat="false" ht="15" hidden="false" customHeight="false" outlineLevel="0" collapsed="false">
      <c r="A5749" s="3" t="s">
        <v>303</v>
      </c>
      <c r="B5749" s="3" t="s">
        <v>35</v>
      </c>
      <c r="C5749" s="3" t="s">
        <v>38</v>
      </c>
      <c r="D5749" s="3" t="s">
        <v>37</v>
      </c>
      <c r="E5749" s="3" t="n">
        <v>224.2</v>
      </c>
      <c r="F5749" s="3" t="n">
        <v>5965863</v>
      </c>
      <c r="G5749" s="3" t="n">
        <v>0</v>
      </c>
      <c r="H5749" s="3" t="n">
        <v>0</v>
      </c>
    </row>
    <row r="5750" customFormat="false" ht="15" hidden="false" customHeight="false" outlineLevel="0" collapsed="false">
      <c r="A5750" s="3" t="s">
        <v>304</v>
      </c>
      <c r="B5750" s="3" t="s">
        <v>35</v>
      </c>
      <c r="C5750" s="3" t="s">
        <v>38</v>
      </c>
      <c r="D5750" s="3" t="s">
        <v>37</v>
      </c>
      <c r="E5750" s="3" t="n">
        <v>224.06</v>
      </c>
      <c r="F5750" s="3" t="n">
        <v>1186714</v>
      </c>
      <c r="G5750" s="3" t="n">
        <v>5</v>
      </c>
      <c r="H5750" s="3" t="n">
        <v>2442527.17</v>
      </c>
    </row>
    <row r="5751" customFormat="false" ht="15" hidden="false" customHeight="false" outlineLevel="0" collapsed="false">
      <c r="A5751" s="3" t="s">
        <v>305</v>
      </c>
      <c r="B5751" s="3" t="s">
        <v>35</v>
      </c>
      <c r="C5751" s="3" t="s">
        <v>38</v>
      </c>
      <c r="D5751" s="3" t="s">
        <v>37</v>
      </c>
      <c r="E5751" s="3" t="n">
        <v>225.41</v>
      </c>
      <c r="F5751" s="3" t="n">
        <v>1796543</v>
      </c>
      <c r="G5751" s="3" t="n">
        <v>2</v>
      </c>
      <c r="H5751" s="3" t="n">
        <v>1217520.4</v>
      </c>
    </row>
    <row r="5752" customFormat="false" ht="15" hidden="false" customHeight="false" outlineLevel="0" collapsed="false">
      <c r="A5752" s="3" t="s">
        <v>306</v>
      </c>
      <c r="B5752" s="3" t="s">
        <v>35</v>
      </c>
      <c r="C5752" s="3" t="s">
        <v>38</v>
      </c>
      <c r="D5752" s="3" t="s">
        <v>37</v>
      </c>
      <c r="E5752" s="3" t="n">
        <v>227.84</v>
      </c>
      <c r="F5752" s="3" t="n">
        <v>5329893</v>
      </c>
      <c r="G5752" s="3" t="n">
        <v>2</v>
      </c>
      <c r="H5752" s="3" t="n">
        <v>539576.42</v>
      </c>
    </row>
    <row r="5753" customFormat="false" ht="15" hidden="false" customHeight="false" outlineLevel="0" collapsed="false">
      <c r="A5753" s="3" t="s">
        <v>307</v>
      </c>
      <c r="B5753" s="3" t="s">
        <v>35</v>
      </c>
      <c r="C5753" s="3" t="s">
        <v>38</v>
      </c>
      <c r="D5753" s="3" t="s">
        <v>37</v>
      </c>
      <c r="E5753" s="3" t="n">
        <v>227.88</v>
      </c>
      <c r="F5753" s="3" t="n">
        <v>6670555</v>
      </c>
      <c r="G5753" s="3" t="n">
        <v>2</v>
      </c>
      <c r="H5753" s="3" t="n">
        <v>1127306.86</v>
      </c>
    </row>
    <row r="5754" customFormat="false" ht="15" hidden="false" customHeight="false" outlineLevel="0" collapsed="false">
      <c r="A5754" s="3" t="s">
        <v>308</v>
      </c>
      <c r="B5754" s="3" t="s">
        <v>35</v>
      </c>
      <c r="C5754" s="3" t="s">
        <v>38</v>
      </c>
      <c r="D5754" s="3" t="s">
        <v>37</v>
      </c>
      <c r="E5754" s="3" t="n">
        <v>227.68</v>
      </c>
      <c r="F5754" s="3" t="n">
        <v>1735744</v>
      </c>
      <c r="G5754" s="3" t="n">
        <v>1</v>
      </c>
      <c r="H5754" s="3" t="n">
        <v>108176.28</v>
      </c>
    </row>
    <row r="5755" customFormat="false" ht="15" hidden="false" customHeight="false" outlineLevel="0" collapsed="false">
      <c r="A5755" s="3" t="s">
        <v>309</v>
      </c>
      <c r="B5755" s="3" t="s">
        <v>35</v>
      </c>
      <c r="C5755" s="3" t="s">
        <v>38</v>
      </c>
      <c r="D5755" s="3" t="s">
        <v>37</v>
      </c>
      <c r="E5755" s="3" t="n">
        <v>226.87</v>
      </c>
      <c r="F5755" s="3" t="n">
        <v>6629745</v>
      </c>
      <c r="G5755" s="3" t="n">
        <v>3</v>
      </c>
      <c r="H5755" s="3" t="n">
        <v>2546045.06</v>
      </c>
    </row>
    <row r="5756" customFormat="false" ht="15" hidden="false" customHeight="false" outlineLevel="0" collapsed="false">
      <c r="A5756" s="3" t="s">
        <v>310</v>
      </c>
      <c r="B5756" s="3" t="s">
        <v>35</v>
      </c>
      <c r="C5756" s="3" t="s">
        <v>38</v>
      </c>
      <c r="D5756" s="3" t="s">
        <v>37</v>
      </c>
      <c r="E5756" s="3" t="n">
        <v>226.97</v>
      </c>
      <c r="F5756" s="3" t="n">
        <v>7331726</v>
      </c>
      <c r="G5756" s="3" t="n">
        <v>2</v>
      </c>
      <c r="H5756" s="3" t="n">
        <v>1203321.03</v>
      </c>
    </row>
    <row r="5757" customFormat="false" ht="15" hidden="false" customHeight="false" outlineLevel="0" collapsed="false">
      <c r="A5757" s="3" t="s">
        <v>311</v>
      </c>
      <c r="B5757" s="3" t="s">
        <v>35</v>
      </c>
      <c r="C5757" s="3" t="s">
        <v>38</v>
      </c>
      <c r="D5757" s="3" t="s">
        <v>37</v>
      </c>
      <c r="E5757" s="3" t="n">
        <v>227</v>
      </c>
      <c r="F5757" s="3" t="n">
        <v>4957575</v>
      </c>
      <c r="G5757" s="3" t="n">
        <v>1</v>
      </c>
      <c r="H5757" s="3" t="n">
        <v>868963.5</v>
      </c>
    </row>
    <row r="5758" customFormat="false" ht="15" hidden="false" customHeight="false" outlineLevel="0" collapsed="false">
      <c r="A5758" s="3" t="s">
        <v>312</v>
      </c>
      <c r="B5758" s="3" t="s">
        <v>35</v>
      </c>
      <c r="C5758" s="3" t="s">
        <v>38</v>
      </c>
      <c r="D5758" s="3" t="s">
        <v>37</v>
      </c>
      <c r="E5758" s="3" t="n">
        <v>227.51</v>
      </c>
      <c r="F5758" s="3" t="n">
        <v>2769534</v>
      </c>
      <c r="G5758" s="3" t="n">
        <v>1</v>
      </c>
      <c r="H5758" s="3" t="n">
        <v>836099.25</v>
      </c>
    </row>
    <row r="5759" customFormat="false" ht="15" hidden="false" customHeight="false" outlineLevel="0" collapsed="false">
      <c r="A5759" s="3" t="s">
        <v>313</v>
      </c>
      <c r="B5759" s="3" t="s">
        <v>35</v>
      </c>
      <c r="C5759" s="3" t="s">
        <v>38</v>
      </c>
      <c r="D5759" s="3" t="s">
        <v>37</v>
      </c>
      <c r="E5759" s="3" t="n">
        <v>229.93</v>
      </c>
      <c r="F5759" s="3" t="n">
        <v>1014930</v>
      </c>
      <c r="G5759" s="3" t="n">
        <v>2</v>
      </c>
      <c r="H5759" s="3" t="n">
        <v>1169520.2</v>
      </c>
    </row>
    <row r="5760" customFormat="false" ht="15" hidden="false" customHeight="false" outlineLevel="0" collapsed="false">
      <c r="A5760" s="3" t="s">
        <v>314</v>
      </c>
      <c r="B5760" s="3" t="s">
        <v>35</v>
      </c>
      <c r="C5760" s="3" t="s">
        <v>38</v>
      </c>
      <c r="D5760" s="3" t="s">
        <v>37</v>
      </c>
      <c r="E5760" s="3" t="n">
        <v>229.34</v>
      </c>
      <c r="F5760" s="3" t="n">
        <v>5689284</v>
      </c>
      <c r="G5760" s="3" t="n">
        <v>4</v>
      </c>
      <c r="H5760" s="3" t="n">
        <v>2709939.32</v>
      </c>
    </row>
    <row r="5761" customFormat="false" ht="15" hidden="false" customHeight="false" outlineLevel="0" collapsed="false">
      <c r="A5761" s="3" t="s">
        <v>315</v>
      </c>
      <c r="B5761" s="3" t="s">
        <v>35</v>
      </c>
      <c r="C5761" s="3" t="s">
        <v>38</v>
      </c>
      <c r="D5761" s="3" t="s">
        <v>37</v>
      </c>
      <c r="E5761" s="3" t="n">
        <v>230.08</v>
      </c>
      <c r="F5761" s="3" t="n">
        <v>6645399</v>
      </c>
      <c r="G5761" s="3" t="n">
        <v>1</v>
      </c>
      <c r="H5761" s="3" t="n">
        <v>337992.32</v>
      </c>
    </row>
    <row r="5762" customFormat="false" ht="15" hidden="false" customHeight="false" outlineLevel="0" collapsed="false">
      <c r="A5762" s="3" t="s">
        <v>316</v>
      </c>
      <c r="B5762" s="3" t="s">
        <v>35</v>
      </c>
      <c r="C5762" s="3" t="s">
        <v>38</v>
      </c>
      <c r="D5762" s="3" t="s">
        <v>37</v>
      </c>
      <c r="E5762" s="3" t="n">
        <v>229.46</v>
      </c>
      <c r="F5762" s="3" t="n">
        <v>1740681</v>
      </c>
      <c r="G5762" s="3" t="n">
        <v>2</v>
      </c>
      <c r="H5762" s="3" t="n">
        <v>2128540.77</v>
      </c>
    </row>
    <row r="5763" customFormat="false" ht="15" hidden="false" customHeight="false" outlineLevel="0" collapsed="false">
      <c r="A5763" s="3" t="s">
        <v>317</v>
      </c>
      <c r="B5763" s="3" t="s">
        <v>35</v>
      </c>
      <c r="C5763" s="3" t="s">
        <v>38</v>
      </c>
      <c r="D5763" s="3" t="s">
        <v>37</v>
      </c>
      <c r="E5763" s="3" t="n">
        <v>230.66</v>
      </c>
      <c r="F5763" s="3" t="n">
        <v>1192002</v>
      </c>
      <c r="G5763" s="3" t="n">
        <v>2</v>
      </c>
      <c r="H5763" s="3" t="n">
        <v>1901150.24</v>
      </c>
    </row>
    <row r="5764" customFormat="false" ht="15" hidden="false" customHeight="false" outlineLevel="0" collapsed="false">
      <c r="A5764" s="3" t="s">
        <v>318</v>
      </c>
      <c r="B5764" s="3" t="s">
        <v>35</v>
      </c>
      <c r="C5764" s="3" t="s">
        <v>38</v>
      </c>
      <c r="D5764" s="3" t="s">
        <v>37</v>
      </c>
      <c r="E5764" s="3" t="n">
        <v>231.38</v>
      </c>
      <c r="F5764" s="3" t="n">
        <v>5135517</v>
      </c>
      <c r="G5764" s="3" t="n">
        <v>3</v>
      </c>
      <c r="H5764" s="3" t="n">
        <v>2068537.44</v>
      </c>
    </row>
    <row r="5765" customFormat="false" ht="15" hidden="false" customHeight="false" outlineLevel="0" collapsed="false">
      <c r="A5765" s="3" t="s">
        <v>319</v>
      </c>
      <c r="B5765" s="3" t="s">
        <v>35</v>
      </c>
      <c r="C5765" s="3" t="s">
        <v>38</v>
      </c>
      <c r="D5765" s="3" t="s">
        <v>37</v>
      </c>
      <c r="E5765" s="3" t="n">
        <v>231.65</v>
      </c>
      <c r="F5765" s="3" t="n">
        <v>3348846</v>
      </c>
      <c r="G5765" s="3" t="n">
        <v>2</v>
      </c>
      <c r="H5765" s="3" t="n">
        <v>494301</v>
      </c>
    </row>
    <row r="5766" customFormat="false" ht="15" hidden="false" customHeight="false" outlineLevel="0" collapsed="false">
      <c r="A5766" s="3" t="s">
        <v>320</v>
      </c>
      <c r="B5766" s="3" t="s">
        <v>35</v>
      </c>
      <c r="C5766" s="3" t="s">
        <v>38</v>
      </c>
      <c r="D5766" s="3" t="s">
        <v>37</v>
      </c>
      <c r="E5766" s="3" t="n">
        <v>231.54</v>
      </c>
      <c r="F5766" s="3" t="n">
        <v>1377629</v>
      </c>
      <c r="G5766" s="3" t="n">
        <v>0</v>
      </c>
      <c r="H5766" s="3" t="n">
        <v>0</v>
      </c>
    </row>
    <row r="5767" customFormat="false" ht="15" hidden="false" customHeight="false" outlineLevel="0" collapsed="false">
      <c r="A5767" s="3" t="s">
        <v>321</v>
      </c>
      <c r="B5767" s="3" t="s">
        <v>35</v>
      </c>
      <c r="C5767" s="3" t="s">
        <v>38</v>
      </c>
      <c r="D5767" s="3" t="s">
        <v>37</v>
      </c>
      <c r="E5767" s="3" t="n">
        <v>230.28</v>
      </c>
      <c r="F5767" s="3" t="n">
        <v>5530258</v>
      </c>
      <c r="G5767" s="3" t="n">
        <v>0</v>
      </c>
      <c r="H5767" s="3" t="n">
        <v>0</v>
      </c>
    </row>
    <row r="5768" customFormat="false" ht="15" hidden="false" customHeight="false" outlineLevel="0" collapsed="false">
      <c r="A5768" s="3" t="s">
        <v>322</v>
      </c>
      <c r="B5768" s="3" t="s">
        <v>35</v>
      </c>
      <c r="C5768" s="3" t="s">
        <v>38</v>
      </c>
      <c r="D5768" s="3" t="s">
        <v>37</v>
      </c>
      <c r="E5768" s="3" t="n">
        <v>229.65</v>
      </c>
      <c r="F5768" s="3" t="n">
        <v>6624805</v>
      </c>
      <c r="G5768" s="3" t="n">
        <v>1</v>
      </c>
      <c r="H5768" s="3" t="n">
        <v>828811.88</v>
      </c>
    </row>
    <row r="5769" customFormat="false" ht="15" hidden="false" customHeight="false" outlineLevel="0" collapsed="false">
      <c r="A5769" s="3" t="s">
        <v>323</v>
      </c>
      <c r="B5769" s="3" t="s">
        <v>35</v>
      </c>
      <c r="C5769" s="3" t="s">
        <v>38</v>
      </c>
      <c r="D5769" s="3" t="s">
        <v>37</v>
      </c>
      <c r="E5769" s="3" t="n">
        <v>229.91</v>
      </c>
      <c r="F5769" s="3" t="n">
        <v>5195264</v>
      </c>
      <c r="G5769" s="3" t="n">
        <v>1</v>
      </c>
      <c r="H5769" s="3" t="n">
        <v>226766.7</v>
      </c>
    </row>
    <row r="5770" customFormat="false" ht="15" hidden="false" customHeight="false" outlineLevel="0" collapsed="false">
      <c r="A5770" s="3" t="s">
        <v>324</v>
      </c>
      <c r="B5770" s="3" t="s">
        <v>35</v>
      </c>
      <c r="C5770" s="3" t="s">
        <v>38</v>
      </c>
      <c r="D5770" s="3" t="s">
        <v>37</v>
      </c>
      <c r="E5770" s="3" t="n">
        <v>230.85</v>
      </c>
      <c r="F5770" s="3" t="n">
        <v>5836436</v>
      </c>
      <c r="G5770" s="3" t="n">
        <v>0</v>
      </c>
      <c r="H5770" s="3" t="n">
        <v>0</v>
      </c>
    </row>
    <row r="5771" customFormat="false" ht="15" hidden="false" customHeight="false" outlineLevel="0" collapsed="false">
      <c r="A5771" s="3" t="s">
        <v>325</v>
      </c>
      <c r="B5771" s="3" t="s">
        <v>35</v>
      </c>
      <c r="C5771" s="3" t="s">
        <v>38</v>
      </c>
      <c r="D5771" s="3" t="s">
        <v>37</v>
      </c>
      <c r="E5771" s="3" t="n">
        <v>230.72</v>
      </c>
      <c r="F5771" s="3" t="n">
        <v>5680862</v>
      </c>
      <c r="G5771" s="3" t="n">
        <v>0</v>
      </c>
      <c r="H5771" s="3" t="n">
        <v>0</v>
      </c>
    </row>
    <row r="5772" customFormat="false" ht="15" hidden="false" customHeight="false" outlineLevel="0" collapsed="false">
      <c r="A5772" s="3" t="s">
        <v>326</v>
      </c>
      <c r="B5772" s="3" t="s">
        <v>35</v>
      </c>
      <c r="C5772" s="3" t="s">
        <v>38</v>
      </c>
      <c r="D5772" s="3" t="s">
        <v>37</v>
      </c>
      <c r="E5772" s="3" t="n">
        <v>230.37</v>
      </c>
      <c r="F5772" s="3" t="n">
        <v>4296332</v>
      </c>
      <c r="G5772" s="3" t="n">
        <v>1</v>
      </c>
      <c r="H5772" s="3" t="n">
        <v>540463.34</v>
      </c>
    </row>
    <row r="5773" customFormat="false" ht="15" hidden="false" customHeight="false" outlineLevel="0" collapsed="false">
      <c r="A5773" s="3" t="s">
        <v>327</v>
      </c>
      <c r="B5773" s="3" t="s">
        <v>35</v>
      </c>
      <c r="C5773" s="3" t="s">
        <v>38</v>
      </c>
      <c r="D5773" s="3" t="s">
        <v>37</v>
      </c>
      <c r="E5773" s="3" t="n">
        <v>230.42</v>
      </c>
      <c r="F5773" s="3" t="n">
        <v>5916327</v>
      </c>
      <c r="G5773" s="3" t="n">
        <v>3</v>
      </c>
      <c r="H5773" s="3" t="n">
        <v>1596208.64</v>
      </c>
    </row>
    <row r="5774" customFormat="false" ht="15" hidden="false" customHeight="false" outlineLevel="0" collapsed="false">
      <c r="A5774" s="3" t="s">
        <v>328</v>
      </c>
      <c r="B5774" s="3" t="s">
        <v>35</v>
      </c>
      <c r="C5774" s="3" t="s">
        <v>38</v>
      </c>
      <c r="D5774" s="3" t="s">
        <v>37</v>
      </c>
      <c r="E5774" s="3" t="n">
        <v>229.64</v>
      </c>
      <c r="F5774" s="3" t="n">
        <v>2367615</v>
      </c>
      <c r="G5774" s="3" t="n">
        <v>4</v>
      </c>
      <c r="H5774" s="3" t="n">
        <v>3103965.56</v>
      </c>
    </row>
    <row r="5775" customFormat="false" ht="15" hidden="false" customHeight="false" outlineLevel="0" collapsed="false">
      <c r="A5775" s="3" t="s">
        <v>329</v>
      </c>
      <c r="B5775" s="3" t="s">
        <v>35</v>
      </c>
      <c r="C5775" s="3" t="s">
        <v>38</v>
      </c>
      <c r="D5775" s="3" t="s">
        <v>37</v>
      </c>
      <c r="E5775" s="3" t="n">
        <v>230.32</v>
      </c>
      <c r="F5775" s="3" t="n">
        <v>2420763</v>
      </c>
      <c r="G5775" s="3" t="n">
        <v>0</v>
      </c>
      <c r="H5775" s="3" t="n">
        <v>0</v>
      </c>
    </row>
    <row r="5776" customFormat="false" ht="15" hidden="false" customHeight="false" outlineLevel="0" collapsed="false">
      <c r="A5776" s="3" t="s">
        <v>330</v>
      </c>
      <c r="B5776" s="3" t="s">
        <v>35</v>
      </c>
      <c r="C5776" s="3" t="s">
        <v>38</v>
      </c>
      <c r="D5776" s="3" t="s">
        <v>37</v>
      </c>
      <c r="E5776" s="3" t="n">
        <v>230.09</v>
      </c>
      <c r="F5776" s="3" t="n">
        <v>6697822</v>
      </c>
      <c r="G5776" s="3" t="n">
        <v>3</v>
      </c>
      <c r="H5776" s="3" t="n">
        <v>2206232.74</v>
      </c>
    </row>
    <row r="5777" customFormat="false" ht="15" hidden="false" customHeight="false" outlineLevel="0" collapsed="false">
      <c r="A5777" s="3" t="s">
        <v>331</v>
      </c>
      <c r="B5777" s="3" t="s">
        <v>35</v>
      </c>
      <c r="C5777" s="3" t="s">
        <v>38</v>
      </c>
      <c r="D5777" s="3" t="s">
        <v>37</v>
      </c>
      <c r="E5777" s="3" t="n">
        <v>229.23</v>
      </c>
      <c r="F5777" s="3" t="n">
        <v>3944227</v>
      </c>
      <c r="G5777" s="3" t="n">
        <v>2</v>
      </c>
      <c r="H5777" s="3" t="n">
        <v>707106.48</v>
      </c>
    </row>
    <row r="5778" customFormat="false" ht="15" hidden="false" customHeight="false" outlineLevel="0" collapsed="false">
      <c r="A5778" s="3" t="s">
        <v>332</v>
      </c>
      <c r="B5778" s="3" t="s">
        <v>35</v>
      </c>
      <c r="C5778" s="3" t="s">
        <v>38</v>
      </c>
      <c r="D5778" s="3" t="s">
        <v>37</v>
      </c>
      <c r="E5778" s="3" t="n">
        <v>229.24</v>
      </c>
      <c r="F5778" s="3" t="n">
        <v>2067256</v>
      </c>
      <c r="G5778" s="3" t="n">
        <v>1</v>
      </c>
      <c r="H5778" s="3" t="n">
        <v>1147620.43</v>
      </c>
    </row>
    <row r="5779" customFormat="false" ht="15" hidden="false" customHeight="false" outlineLevel="0" collapsed="false">
      <c r="A5779" s="3" t="s">
        <v>333</v>
      </c>
      <c r="B5779" s="3" t="s">
        <v>35</v>
      </c>
      <c r="C5779" s="3" t="s">
        <v>38</v>
      </c>
      <c r="D5779" s="3" t="s">
        <v>37</v>
      </c>
      <c r="E5779" s="3" t="n">
        <v>227.85</v>
      </c>
      <c r="F5779" s="3" t="n">
        <v>1076219</v>
      </c>
      <c r="G5779" s="3" t="n">
        <v>4</v>
      </c>
      <c r="H5779" s="3" t="n">
        <v>2355497.43</v>
      </c>
    </row>
    <row r="5780" customFormat="false" ht="15" hidden="false" customHeight="false" outlineLevel="0" collapsed="false">
      <c r="A5780" s="3" t="s">
        <v>334</v>
      </c>
      <c r="B5780" s="3" t="s">
        <v>35</v>
      </c>
      <c r="C5780" s="3" t="s">
        <v>38</v>
      </c>
      <c r="D5780" s="3" t="s">
        <v>37</v>
      </c>
      <c r="E5780" s="3" t="n">
        <v>228.9</v>
      </c>
      <c r="F5780" s="3" t="n">
        <v>6268798</v>
      </c>
      <c r="G5780" s="3" t="n">
        <v>2</v>
      </c>
      <c r="H5780" s="3" t="n">
        <v>1127505.12</v>
      </c>
    </row>
    <row r="5781" customFormat="false" ht="15" hidden="false" customHeight="false" outlineLevel="0" collapsed="false">
      <c r="A5781" s="3" t="s">
        <v>335</v>
      </c>
      <c r="B5781" s="3" t="s">
        <v>35</v>
      </c>
      <c r="C5781" s="3" t="s">
        <v>38</v>
      </c>
      <c r="D5781" s="3" t="s">
        <v>37</v>
      </c>
      <c r="E5781" s="3" t="n">
        <v>228.12</v>
      </c>
      <c r="F5781" s="3" t="n">
        <v>7655797</v>
      </c>
      <c r="G5781" s="3" t="n">
        <v>3</v>
      </c>
      <c r="H5781" s="3" t="n">
        <v>506813.33</v>
      </c>
    </row>
    <row r="5782" customFormat="false" ht="15" hidden="false" customHeight="false" outlineLevel="0" collapsed="false">
      <c r="A5782" s="3" t="s">
        <v>336</v>
      </c>
      <c r="B5782" s="3" t="s">
        <v>35</v>
      </c>
      <c r="C5782" s="3" t="s">
        <v>38</v>
      </c>
      <c r="D5782" s="3" t="s">
        <v>37</v>
      </c>
      <c r="E5782" s="3" t="n">
        <v>229.86</v>
      </c>
      <c r="F5782" s="3" t="n">
        <v>6286146</v>
      </c>
      <c r="G5782" s="3" t="n">
        <v>0</v>
      </c>
      <c r="H5782" s="3" t="n">
        <v>0</v>
      </c>
    </row>
    <row r="5783" customFormat="false" ht="15" hidden="false" customHeight="false" outlineLevel="0" collapsed="false">
      <c r="A5783" s="3" t="s">
        <v>337</v>
      </c>
      <c r="B5783" s="3" t="s">
        <v>35</v>
      </c>
      <c r="C5783" s="3" t="s">
        <v>38</v>
      </c>
      <c r="D5783" s="3" t="s">
        <v>37</v>
      </c>
      <c r="E5783" s="3" t="n">
        <v>230.71</v>
      </c>
      <c r="F5783" s="3" t="n">
        <v>2607015</v>
      </c>
      <c r="G5783" s="3" t="n">
        <v>2</v>
      </c>
      <c r="H5783" s="3" t="n">
        <v>1076985.21</v>
      </c>
    </row>
    <row r="5784" customFormat="false" ht="15" hidden="false" customHeight="false" outlineLevel="0" collapsed="false">
      <c r="A5784" s="3" t="s">
        <v>338</v>
      </c>
      <c r="B5784" s="3" t="s">
        <v>35</v>
      </c>
      <c r="C5784" s="3" t="s">
        <v>38</v>
      </c>
      <c r="D5784" s="3" t="s">
        <v>37</v>
      </c>
      <c r="E5784" s="3" t="n">
        <v>231.04</v>
      </c>
      <c r="F5784" s="3" t="n">
        <v>3479098</v>
      </c>
      <c r="G5784" s="3" t="n">
        <v>1</v>
      </c>
      <c r="H5784" s="3" t="n">
        <v>1135255.34</v>
      </c>
    </row>
    <row r="5785" customFormat="false" ht="15" hidden="false" customHeight="false" outlineLevel="0" collapsed="false">
      <c r="A5785" s="3" t="s">
        <v>339</v>
      </c>
      <c r="B5785" s="3" t="s">
        <v>35</v>
      </c>
      <c r="C5785" s="3" t="s">
        <v>38</v>
      </c>
      <c r="D5785" s="3" t="s">
        <v>37</v>
      </c>
      <c r="E5785" s="3" t="n">
        <v>229.57</v>
      </c>
      <c r="F5785" s="3" t="n">
        <v>3959093</v>
      </c>
      <c r="G5785" s="3" t="n">
        <v>0</v>
      </c>
      <c r="H5785" s="3" t="n">
        <v>0</v>
      </c>
    </row>
    <row r="5786" customFormat="false" ht="15" hidden="false" customHeight="false" outlineLevel="0" collapsed="false">
      <c r="A5786" s="3" t="s">
        <v>340</v>
      </c>
      <c r="B5786" s="3" t="s">
        <v>35</v>
      </c>
      <c r="C5786" s="3" t="s">
        <v>38</v>
      </c>
      <c r="D5786" s="3" t="s">
        <v>37</v>
      </c>
      <c r="E5786" s="3" t="n">
        <v>228.44</v>
      </c>
      <c r="F5786" s="3" t="n">
        <v>4421862</v>
      </c>
      <c r="G5786" s="3" t="n">
        <v>1</v>
      </c>
      <c r="H5786" s="3" t="n">
        <v>1083321.68</v>
      </c>
    </row>
    <row r="5787" customFormat="false" ht="15" hidden="false" customHeight="false" outlineLevel="0" collapsed="false">
      <c r="A5787" s="3" t="s">
        <v>341</v>
      </c>
      <c r="B5787" s="3" t="s">
        <v>35</v>
      </c>
      <c r="C5787" s="3" t="s">
        <v>38</v>
      </c>
      <c r="D5787" s="3" t="s">
        <v>37</v>
      </c>
      <c r="E5787" s="3" t="n">
        <v>228.64</v>
      </c>
      <c r="F5787" s="3" t="n">
        <v>864171</v>
      </c>
      <c r="G5787" s="3" t="n">
        <v>0</v>
      </c>
      <c r="H5787" s="3" t="n">
        <v>0</v>
      </c>
    </row>
    <row r="5788" customFormat="false" ht="15" hidden="false" customHeight="false" outlineLevel="0" collapsed="false">
      <c r="A5788" s="3" t="s">
        <v>342</v>
      </c>
      <c r="B5788" s="3" t="s">
        <v>35</v>
      </c>
      <c r="C5788" s="3" t="s">
        <v>38</v>
      </c>
      <c r="D5788" s="3" t="s">
        <v>37</v>
      </c>
      <c r="E5788" s="3" t="n">
        <v>228.63</v>
      </c>
      <c r="F5788" s="3" t="n">
        <v>2116194</v>
      </c>
      <c r="G5788" s="3" t="n">
        <v>1</v>
      </c>
      <c r="H5788" s="3" t="n">
        <v>741618.94</v>
      </c>
    </row>
    <row r="5789" customFormat="false" ht="15" hidden="false" customHeight="false" outlineLevel="0" collapsed="false">
      <c r="A5789" s="3" t="s">
        <v>343</v>
      </c>
      <c r="B5789" s="3" t="s">
        <v>35</v>
      </c>
      <c r="C5789" s="3" t="s">
        <v>38</v>
      </c>
      <c r="D5789" s="3" t="s">
        <v>37</v>
      </c>
      <c r="E5789" s="3" t="n">
        <v>230.12</v>
      </c>
      <c r="F5789" s="3" t="n">
        <v>2639856</v>
      </c>
      <c r="G5789" s="3" t="n">
        <v>1</v>
      </c>
      <c r="H5789" s="3" t="n">
        <v>951851.28</v>
      </c>
    </row>
    <row r="5790" customFormat="false" ht="15" hidden="false" customHeight="false" outlineLevel="0" collapsed="false">
      <c r="A5790" s="3" t="s">
        <v>344</v>
      </c>
      <c r="B5790" s="3" t="s">
        <v>35</v>
      </c>
      <c r="C5790" s="3" t="s">
        <v>38</v>
      </c>
      <c r="D5790" s="3" t="s">
        <v>37</v>
      </c>
      <c r="E5790" s="3" t="n">
        <v>230.4</v>
      </c>
      <c r="F5790" s="3" t="n">
        <v>5172884</v>
      </c>
      <c r="G5790" s="3" t="n">
        <v>0</v>
      </c>
      <c r="H5790" s="3" t="n">
        <v>0</v>
      </c>
    </row>
    <row r="5791" customFormat="false" ht="15" hidden="false" customHeight="false" outlineLevel="0" collapsed="false">
      <c r="A5791" s="3" t="s">
        <v>345</v>
      </c>
      <c r="B5791" s="3" t="s">
        <v>35</v>
      </c>
      <c r="C5791" s="3" t="s">
        <v>38</v>
      </c>
      <c r="D5791" s="3" t="s">
        <v>37</v>
      </c>
      <c r="E5791" s="3" t="n">
        <v>229.98</v>
      </c>
      <c r="F5791" s="3" t="n">
        <v>4196656</v>
      </c>
      <c r="G5791" s="3" t="n">
        <v>3</v>
      </c>
      <c r="H5791" s="3" t="n">
        <v>1901341.87</v>
      </c>
    </row>
    <row r="5792" customFormat="false" ht="15" hidden="false" customHeight="false" outlineLevel="0" collapsed="false">
      <c r="A5792" s="3" t="s">
        <v>346</v>
      </c>
      <c r="B5792" s="3" t="s">
        <v>35</v>
      </c>
      <c r="C5792" s="3" t="s">
        <v>38</v>
      </c>
      <c r="D5792" s="3" t="s">
        <v>37</v>
      </c>
      <c r="E5792" s="3" t="n">
        <v>229.41</v>
      </c>
      <c r="F5792" s="3" t="n">
        <v>4563044</v>
      </c>
      <c r="G5792" s="3" t="n">
        <v>0</v>
      </c>
      <c r="H5792" s="3" t="n">
        <v>0</v>
      </c>
    </row>
    <row r="5793" customFormat="false" ht="15" hidden="false" customHeight="false" outlineLevel="0" collapsed="false">
      <c r="A5793" s="3" t="s">
        <v>347</v>
      </c>
      <c r="B5793" s="3" t="s">
        <v>35</v>
      </c>
      <c r="C5793" s="3" t="s">
        <v>38</v>
      </c>
      <c r="D5793" s="3" t="s">
        <v>37</v>
      </c>
      <c r="E5793" s="3" t="n">
        <v>228.9</v>
      </c>
      <c r="F5793" s="3" t="n">
        <v>2872737</v>
      </c>
      <c r="G5793" s="3" t="n">
        <v>3</v>
      </c>
      <c r="H5793" s="3" t="n">
        <v>1838300.27</v>
      </c>
    </row>
    <row r="5794" customFormat="false" ht="15" hidden="false" customHeight="false" outlineLevel="0" collapsed="false">
      <c r="A5794" s="3" t="s">
        <v>348</v>
      </c>
      <c r="B5794" s="3" t="s">
        <v>35</v>
      </c>
      <c r="C5794" s="3" t="s">
        <v>38</v>
      </c>
      <c r="D5794" s="3" t="s">
        <v>37</v>
      </c>
      <c r="E5794" s="3" t="n">
        <v>227.58</v>
      </c>
      <c r="F5794" s="3" t="n">
        <v>7206240</v>
      </c>
      <c r="G5794" s="3" t="n">
        <v>1</v>
      </c>
      <c r="H5794" s="3" t="n">
        <v>51047.36</v>
      </c>
    </row>
    <row r="5795" customFormat="false" ht="15" hidden="false" customHeight="false" outlineLevel="0" collapsed="false">
      <c r="A5795" s="3" t="s">
        <v>349</v>
      </c>
      <c r="B5795" s="3" t="s">
        <v>35</v>
      </c>
      <c r="C5795" s="3" t="s">
        <v>38</v>
      </c>
      <c r="D5795" s="3" t="s">
        <v>37</v>
      </c>
      <c r="E5795" s="3" t="n">
        <v>229.1</v>
      </c>
      <c r="F5795" s="3" t="n">
        <v>1738198</v>
      </c>
      <c r="G5795" s="3" t="n">
        <v>0</v>
      </c>
      <c r="H5795" s="3" t="n">
        <v>0</v>
      </c>
    </row>
    <row r="5796" customFormat="false" ht="15" hidden="false" customHeight="false" outlineLevel="0" collapsed="false">
      <c r="A5796" s="3" t="s">
        <v>350</v>
      </c>
      <c r="B5796" s="3" t="s">
        <v>35</v>
      </c>
      <c r="C5796" s="3" t="s">
        <v>38</v>
      </c>
      <c r="D5796" s="3" t="s">
        <v>37</v>
      </c>
      <c r="E5796" s="3" t="n">
        <v>228.63</v>
      </c>
      <c r="F5796" s="3" t="n">
        <v>7316567</v>
      </c>
      <c r="G5796" s="3" t="n">
        <v>3</v>
      </c>
      <c r="H5796" s="3" t="n">
        <v>3001490.02</v>
      </c>
    </row>
    <row r="5797" customFormat="false" ht="15" hidden="false" customHeight="false" outlineLevel="0" collapsed="false">
      <c r="A5797" s="3" t="s">
        <v>351</v>
      </c>
      <c r="B5797" s="3" t="s">
        <v>35</v>
      </c>
      <c r="C5797" s="3" t="s">
        <v>38</v>
      </c>
      <c r="D5797" s="3" t="s">
        <v>37</v>
      </c>
      <c r="E5797" s="3" t="n">
        <v>227.61</v>
      </c>
      <c r="F5797" s="3" t="n">
        <v>1590276</v>
      </c>
      <c r="G5797" s="3" t="n">
        <v>3</v>
      </c>
      <c r="H5797" s="3" t="n">
        <v>1628271.8</v>
      </c>
    </row>
    <row r="5798" customFormat="false" ht="15" hidden="false" customHeight="false" outlineLevel="0" collapsed="false">
      <c r="A5798" s="3" t="s">
        <v>352</v>
      </c>
      <c r="B5798" s="3" t="s">
        <v>35</v>
      </c>
      <c r="C5798" s="3" t="s">
        <v>38</v>
      </c>
      <c r="D5798" s="3" t="s">
        <v>37</v>
      </c>
      <c r="E5798" s="3" t="n">
        <v>227.28</v>
      </c>
      <c r="F5798" s="3" t="n">
        <v>2265392</v>
      </c>
      <c r="G5798" s="3" t="n">
        <v>5</v>
      </c>
      <c r="H5798" s="3" t="n">
        <v>2996733.02</v>
      </c>
    </row>
    <row r="5799" customFormat="false" ht="15" hidden="false" customHeight="false" outlineLevel="0" collapsed="false">
      <c r="A5799" s="3" t="s">
        <v>353</v>
      </c>
      <c r="B5799" s="3" t="s">
        <v>35</v>
      </c>
      <c r="C5799" s="3" t="s">
        <v>38</v>
      </c>
      <c r="D5799" s="3" t="s">
        <v>37</v>
      </c>
      <c r="E5799" s="3" t="n">
        <v>227.24</v>
      </c>
      <c r="F5799" s="3" t="n">
        <v>4379454</v>
      </c>
      <c r="G5799" s="3" t="n">
        <v>1</v>
      </c>
      <c r="H5799" s="3" t="n">
        <v>309135.12</v>
      </c>
    </row>
    <row r="5800" customFormat="false" ht="15" hidden="false" customHeight="false" outlineLevel="0" collapsed="false">
      <c r="A5800" s="3" t="s">
        <v>354</v>
      </c>
      <c r="B5800" s="3" t="s">
        <v>35</v>
      </c>
      <c r="C5800" s="3" t="s">
        <v>38</v>
      </c>
      <c r="D5800" s="3" t="s">
        <v>37</v>
      </c>
      <c r="E5800" s="3" t="n">
        <v>228.09</v>
      </c>
      <c r="F5800" s="3" t="n">
        <v>3446711</v>
      </c>
      <c r="G5800" s="3" t="n">
        <v>3</v>
      </c>
      <c r="H5800" s="3" t="n">
        <v>1144775.22</v>
      </c>
    </row>
    <row r="5801" customFormat="false" ht="15" hidden="false" customHeight="false" outlineLevel="0" collapsed="false">
      <c r="A5801" s="3" t="s">
        <v>355</v>
      </c>
      <c r="B5801" s="3" t="s">
        <v>35</v>
      </c>
      <c r="C5801" s="3" t="s">
        <v>38</v>
      </c>
      <c r="D5801" s="3" t="s">
        <v>37</v>
      </c>
      <c r="E5801" s="3" t="n">
        <v>227.68</v>
      </c>
      <c r="F5801" s="3" t="n">
        <v>3089053</v>
      </c>
      <c r="G5801" s="3" t="n">
        <v>2</v>
      </c>
      <c r="H5801" s="3" t="n">
        <v>1516899.4</v>
      </c>
    </row>
    <row r="5802" customFormat="false" ht="15" hidden="false" customHeight="false" outlineLevel="0" collapsed="false">
      <c r="A5802" s="3" t="s">
        <v>356</v>
      </c>
      <c r="B5802" s="3" t="s">
        <v>35</v>
      </c>
      <c r="C5802" s="3" t="s">
        <v>38</v>
      </c>
      <c r="D5802" s="3" t="s">
        <v>37</v>
      </c>
      <c r="E5802" s="3" t="n">
        <v>227.69</v>
      </c>
      <c r="F5802" s="3" t="n">
        <v>1413712</v>
      </c>
      <c r="G5802" s="3" t="n">
        <v>0</v>
      </c>
      <c r="H5802" s="3" t="n">
        <v>0</v>
      </c>
    </row>
    <row r="5803" customFormat="false" ht="15" hidden="false" customHeight="false" outlineLevel="0" collapsed="false">
      <c r="A5803" s="3" t="s">
        <v>357</v>
      </c>
      <c r="B5803" s="3" t="s">
        <v>35</v>
      </c>
      <c r="C5803" s="3" t="s">
        <v>38</v>
      </c>
      <c r="D5803" s="3" t="s">
        <v>37</v>
      </c>
      <c r="E5803" s="3" t="n">
        <v>227.19</v>
      </c>
      <c r="F5803" s="3" t="n">
        <v>2397959</v>
      </c>
      <c r="G5803" s="3" t="n">
        <v>2</v>
      </c>
      <c r="H5803" s="3" t="n">
        <v>968128.38</v>
      </c>
    </row>
    <row r="5804" customFormat="false" ht="15" hidden="false" customHeight="false" outlineLevel="0" collapsed="false">
      <c r="A5804" s="3" t="s">
        <v>358</v>
      </c>
      <c r="B5804" s="3" t="s">
        <v>35</v>
      </c>
      <c r="C5804" s="3" t="s">
        <v>38</v>
      </c>
      <c r="D5804" s="3" t="s">
        <v>37</v>
      </c>
      <c r="E5804" s="3" t="n">
        <v>227.77</v>
      </c>
      <c r="F5804" s="3" t="n">
        <v>5800502</v>
      </c>
      <c r="G5804" s="3" t="n">
        <v>2</v>
      </c>
      <c r="H5804" s="3" t="n">
        <v>1367497.72</v>
      </c>
    </row>
    <row r="5805" customFormat="false" ht="15" hidden="false" customHeight="false" outlineLevel="0" collapsed="false">
      <c r="A5805" s="3" t="s">
        <v>359</v>
      </c>
      <c r="B5805" s="3" t="s">
        <v>35</v>
      </c>
      <c r="C5805" s="3" t="s">
        <v>38</v>
      </c>
      <c r="D5805" s="3" t="s">
        <v>37</v>
      </c>
      <c r="E5805" s="3" t="n">
        <v>227.42</v>
      </c>
      <c r="F5805" s="3" t="n">
        <v>1386970</v>
      </c>
      <c r="G5805" s="3" t="n">
        <v>3</v>
      </c>
      <c r="H5805" s="3" t="n">
        <v>1990361.1</v>
      </c>
    </row>
    <row r="5806" customFormat="false" ht="15" hidden="false" customHeight="false" outlineLevel="0" collapsed="false">
      <c r="A5806" s="3" t="s">
        <v>360</v>
      </c>
      <c r="B5806" s="3" t="s">
        <v>35</v>
      </c>
      <c r="C5806" s="3" t="s">
        <v>38</v>
      </c>
      <c r="D5806" s="3" t="s">
        <v>37</v>
      </c>
      <c r="E5806" s="3" t="n">
        <v>226.03</v>
      </c>
      <c r="F5806" s="3" t="n">
        <v>7080879</v>
      </c>
      <c r="G5806" s="3" t="n">
        <v>1</v>
      </c>
      <c r="H5806" s="3" t="n">
        <v>1035873.78</v>
      </c>
    </row>
    <row r="5807" customFormat="false" ht="15" hidden="false" customHeight="false" outlineLevel="0" collapsed="false">
      <c r="A5807" s="3" t="s">
        <v>361</v>
      </c>
      <c r="B5807" s="3" t="s">
        <v>35</v>
      </c>
      <c r="C5807" s="3" t="s">
        <v>38</v>
      </c>
      <c r="D5807" s="3" t="s">
        <v>37</v>
      </c>
      <c r="E5807" s="3" t="n">
        <v>226.98</v>
      </c>
      <c r="F5807" s="3" t="n">
        <v>2996356</v>
      </c>
      <c r="G5807" s="3" t="n">
        <v>2</v>
      </c>
      <c r="H5807" s="3" t="n">
        <v>1443286.4</v>
      </c>
    </row>
    <row r="5808" customFormat="false" ht="15" hidden="false" customHeight="false" outlineLevel="0" collapsed="false">
      <c r="A5808" s="3" t="s">
        <v>362</v>
      </c>
      <c r="B5808" s="3" t="s">
        <v>35</v>
      </c>
      <c r="C5808" s="3" t="s">
        <v>38</v>
      </c>
      <c r="D5808" s="3" t="s">
        <v>37</v>
      </c>
      <c r="E5808" s="3" t="n">
        <v>227.47</v>
      </c>
      <c r="F5808" s="3" t="n">
        <v>3129756</v>
      </c>
      <c r="G5808" s="3" t="n">
        <v>1</v>
      </c>
      <c r="H5808" s="3" t="n">
        <v>657884.32</v>
      </c>
    </row>
    <row r="5809" customFormat="false" ht="15" hidden="false" customHeight="false" outlineLevel="0" collapsed="false">
      <c r="A5809" s="3" t="s">
        <v>363</v>
      </c>
      <c r="B5809" s="3" t="s">
        <v>35</v>
      </c>
      <c r="C5809" s="3" t="s">
        <v>38</v>
      </c>
      <c r="D5809" s="3" t="s">
        <v>37</v>
      </c>
      <c r="E5809" s="3" t="n">
        <v>227.38</v>
      </c>
      <c r="F5809" s="3" t="n">
        <v>2416159</v>
      </c>
      <c r="G5809" s="3" t="n">
        <v>2</v>
      </c>
      <c r="H5809" s="3" t="n">
        <v>1452523.59</v>
      </c>
    </row>
    <row r="5810" customFormat="false" ht="15" hidden="false" customHeight="false" outlineLevel="0" collapsed="false">
      <c r="A5810" s="3" t="s">
        <v>364</v>
      </c>
      <c r="B5810" s="3" t="s">
        <v>35</v>
      </c>
      <c r="C5810" s="3" t="s">
        <v>38</v>
      </c>
      <c r="D5810" s="3" t="s">
        <v>37</v>
      </c>
      <c r="E5810" s="3" t="n">
        <v>228.86</v>
      </c>
      <c r="F5810" s="3" t="n">
        <v>2236055</v>
      </c>
      <c r="G5810" s="3" t="n">
        <v>0</v>
      </c>
      <c r="H5810" s="3" t="n">
        <v>0</v>
      </c>
    </row>
    <row r="5811" customFormat="false" ht="15" hidden="false" customHeight="false" outlineLevel="0" collapsed="false">
      <c r="A5811" s="3" t="s">
        <v>365</v>
      </c>
      <c r="B5811" s="3" t="s">
        <v>35</v>
      </c>
      <c r="C5811" s="3" t="s">
        <v>38</v>
      </c>
      <c r="D5811" s="3" t="s">
        <v>37</v>
      </c>
      <c r="E5811" s="3" t="n">
        <v>226.23</v>
      </c>
      <c r="F5811" s="3" t="n">
        <v>5574939</v>
      </c>
      <c r="G5811" s="3" t="n">
        <v>1</v>
      </c>
      <c r="H5811" s="3" t="n">
        <v>576437.8</v>
      </c>
    </row>
    <row r="5812" customFormat="false" ht="15" hidden="false" customHeight="false" outlineLevel="0" collapsed="false">
      <c r="A5812" s="3" t="s">
        <v>366</v>
      </c>
      <c r="B5812" s="3" t="s">
        <v>35</v>
      </c>
      <c r="C5812" s="3" t="s">
        <v>38</v>
      </c>
      <c r="D5812" s="3" t="s">
        <v>37</v>
      </c>
      <c r="E5812" s="3" t="n">
        <v>227.02</v>
      </c>
      <c r="F5812" s="3" t="n">
        <v>6856996</v>
      </c>
      <c r="G5812" s="3" t="n">
        <v>5</v>
      </c>
      <c r="H5812" s="3" t="n">
        <v>2689544.28</v>
      </c>
    </row>
    <row r="5813" customFormat="false" ht="15" hidden="false" customHeight="false" outlineLevel="0" collapsed="false">
      <c r="A5813" s="3" t="s">
        <v>367</v>
      </c>
      <c r="B5813" s="3" t="s">
        <v>35</v>
      </c>
      <c r="C5813" s="3" t="s">
        <v>38</v>
      </c>
      <c r="D5813" s="3" t="s">
        <v>37</v>
      </c>
      <c r="E5813" s="3" t="n">
        <v>226.43</v>
      </c>
      <c r="F5813" s="3" t="n">
        <v>6884201</v>
      </c>
      <c r="G5813" s="3" t="n">
        <v>2</v>
      </c>
      <c r="H5813" s="3" t="n">
        <v>1131243.27</v>
      </c>
    </row>
    <row r="5814" customFormat="false" ht="15" hidden="false" customHeight="false" outlineLevel="0" collapsed="false">
      <c r="A5814" s="3" t="s">
        <v>368</v>
      </c>
      <c r="B5814" s="3" t="s">
        <v>35</v>
      </c>
      <c r="C5814" s="3" t="s">
        <v>38</v>
      </c>
      <c r="D5814" s="3" t="s">
        <v>37</v>
      </c>
      <c r="E5814" s="3" t="n">
        <v>227.16</v>
      </c>
      <c r="F5814" s="3" t="n">
        <v>1532501</v>
      </c>
      <c r="G5814" s="3" t="n">
        <v>1</v>
      </c>
      <c r="H5814" s="3" t="n">
        <v>553064.16</v>
      </c>
    </row>
    <row r="5815" customFormat="false" ht="15" hidden="false" customHeight="false" outlineLevel="0" collapsed="false">
      <c r="A5815" s="3" t="s">
        <v>369</v>
      </c>
      <c r="B5815" s="3" t="s">
        <v>35</v>
      </c>
      <c r="C5815" s="3" t="s">
        <v>38</v>
      </c>
      <c r="D5815" s="3" t="s">
        <v>37</v>
      </c>
      <c r="E5815" s="3" t="n">
        <v>226.63</v>
      </c>
      <c r="F5815" s="3" t="n">
        <v>4036824</v>
      </c>
      <c r="G5815" s="3" t="n">
        <v>0</v>
      </c>
      <c r="H5815" s="3" t="n">
        <v>0</v>
      </c>
    </row>
    <row r="5816" customFormat="false" ht="15" hidden="false" customHeight="false" outlineLevel="0" collapsed="false">
      <c r="A5816" s="3" t="s">
        <v>370</v>
      </c>
      <c r="B5816" s="3" t="s">
        <v>35</v>
      </c>
      <c r="C5816" s="3" t="s">
        <v>38</v>
      </c>
      <c r="D5816" s="3" t="s">
        <v>37</v>
      </c>
      <c r="E5816" s="3" t="n">
        <v>226.62</v>
      </c>
      <c r="F5816" s="3" t="n">
        <v>6929304</v>
      </c>
      <c r="G5816" s="3" t="n">
        <v>1</v>
      </c>
      <c r="H5816" s="3" t="n">
        <v>1080965.47</v>
      </c>
    </row>
    <row r="5817" customFormat="false" ht="15" hidden="false" customHeight="false" outlineLevel="0" collapsed="false">
      <c r="A5817" s="3" t="s">
        <v>371</v>
      </c>
      <c r="B5817" s="3" t="s">
        <v>35</v>
      </c>
      <c r="C5817" s="3" t="s">
        <v>38</v>
      </c>
      <c r="D5817" s="3" t="s">
        <v>37</v>
      </c>
      <c r="E5817" s="3" t="n">
        <v>227.57</v>
      </c>
      <c r="F5817" s="3" t="n">
        <v>2238155</v>
      </c>
      <c r="G5817" s="3" t="n">
        <v>2</v>
      </c>
      <c r="H5817" s="3" t="n">
        <v>1048144.08</v>
      </c>
    </row>
    <row r="5818" customFormat="false" ht="15" hidden="false" customHeight="false" outlineLevel="0" collapsed="false">
      <c r="A5818" s="3" t="s">
        <v>372</v>
      </c>
      <c r="B5818" s="3" t="s">
        <v>35</v>
      </c>
      <c r="C5818" s="3" t="s">
        <v>38</v>
      </c>
      <c r="D5818" s="3" t="s">
        <v>37</v>
      </c>
      <c r="E5818" s="3" t="n">
        <v>227.35</v>
      </c>
      <c r="F5818" s="3" t="n">
        <v>4856973</v>
      </c>
      <c r="G5818" s="3" t="n">
        <v>1</v>
      </c>
      <c r="H5818" s="3" t="n">
        <v>430297.83</v>
      </c>
    </row>
    <row r="5819" customFormat="false" ht="15" hidden="false" customHeight="false" outlineLevel="0" collapsed="false">
      <c r="A5819" s="3" t="s">
        <v>373</v>
      </c>
      <c r="B5819" s="3" t="s">
        <v>35</v>
      </c>
      <c r="C5819" s="3" t="s">
        <v>38</v>
      </c>
      <c r="D5819" s="3" t="s">
        <v>37</v>
      </c>
      <c r="E5819" s="3" t="n">
        <v>228</v>
      </c>
      <c r="F5819" s="3" t="n">
        <v>720324</v>
      </c>
      <c r="G5819" s="3" t="n">
        <v>3</v>
      </c>
      <c r="H5819" s="3" t="n">
        <v>1484913.54</v>
      </c>
    </row>
    <row r="5820" customFormat="false" ht="15" hidden="false" customHeight="false" outlineLevel="0" collapsed="false">
      <c r="A5820" s="3" t="s">
        <v>374</v>
      </c>
      <c r="B5820" s="3" t="s">
        <v>35</v>
      </c>
      <c r="C5820" s="3" t="s">
        <v>38</v>
      </c>
      <c r="D5820" s="3" t="s">
        <v>37</v>
      </c>
      <c r="E5820" s="3" t="n">
        <v>226.89</v>
      </c>
      <c r="F5820" s="3" t="n">
        <v>7390412</v>
      </c>
      <c r="G5820" s="3" t="n">
        <v>1</v>
      </c>
      <c r="H5820" s="3" t="n">
        <v>4303.69</v>
      </c>
    </row>
    <row r="5821" customFormat="false" ht="15" hidden="false" customHeight="false" outlineLevel="0" collapsed="false">
      <c r="A5821" s="3" t="s">
        <v>375</v>
      </c>
      <c r="B5821" s="3" t="s">
        <v>35</v>
      </c>
      <c r="C5821" s="3" t="s">
        <v>38</v>
      </c>
      <c r="D5821" s="3" t="s">
        <v>37</v>
      </c>
      <c r="E5821" s="3" t="n">
        <v>226.15</v>
      </c>
      <c r="F5821" s="3" t="n">
        <v>2447162</v>
      </c>
      <c r="G5821" s="3" t="n">
        <v>3</v>
      </c>
      <c r="H5821" s="3" t="n">
        <v>865418.12</v>
      </c>
    </row>
    <row r="5822" customFormat="false" ht="15" hidden="false" customHeight="false" outlineLevel="0" collapsed="false">
      <c r="A5822" s="3" t="s">
        <v>376</v>
      </c>
      <c r="B5822" s="3" t="s">
        <v>35</v>
      </c>
      <c r="C5822" s="3" t="s">
        <v>38</v>
      </c>
      <c r="D5822" s="3" t="s">
        <v>37</v>
      </c>
      <c r="E5822" s="3" t="n">
        <v>227.01</v>
      </c>
      <c r="F5822" s="3" t="n">
        <v>2563208</v>
      </c>
      <c r="G5822" s="3" t="n">
        <v>3</v>
      </c>
      <c r="H5822" s="3" t="n">
        <v>1450010.46</v>
      </c>
    </row>
    <row r="5823" customFormat="false" ht="15" hidden="false" customHeight="false" outlineLevel="0" collapsed="false">
      <c r="A5823" s="3" t="s">
        <v>377</v>
      </c>
      <c r="B5823" s="3" t="s">
        <v>35</v>
      </c>
      <c r="C5823" s="3" t="s">
        <v>38</v>
      </c>
      <c r="D5823" s="3" t="s">
        <v>37</v>
      </c>
      <c r="E5823" s="3" t="n">
        <v>226.31</v>
      </c>
      <c r="F5823" s="3" t="n">
        <v>6597140</v>
      </c>
      <c r="G5823" s="3" t="n">
        <v>2</v>
      </c>
      <c r="H5823" s="3" t="n">
        <v>1528401.42</v>
      </c>
    </row>
    <row r="5824" customFormat="false" ht="15" hidden="false" customHeight="false" outlineLevel="0" collapsed="false">
      <c r="A5824" s="3" t="s">
        <v>378</v>
      </c>
      <c r="B5824" s="3" t="s">
        <v>35</v>
      </c>
      <c r="C5824" s="3" t="s">
        <v>38</v>
      </c>
      <c r="D5824" s="3" t="s">
        <v>37</v>
      </c>
      <c r="E5824" s="3" t="n">
        <v>226.18</v>
      </c>
      <c r="F5824" s="3" t="n">
        <v>4152606</v>
      </c>
      <c r="G5824" s="3" t="n">
        <v>1</v>
      </c>
      <c r="H5824" s="3" t="n">
        <v>495188.16</v>
      </c>
    </row>
    <row r="5825" customFormat="false" ht="15" hidden="false" customHeight="false" outlineLevel="0" collapsed="false">
      <c r="A5825" s="3" t="s">
        <v>379</v>
      </c>
      <c r="B5825" s="3" t="s">
        <v>35</v>
      </c>
      <c r="C5825" s="3" t="s">
        <v>38</v>
      </c>
      <c r="D5825" s="3" t="s">
        <v>37</v>
      </c>
      <c r="E5825" s="3" t="n">
        <v>224.87</v>
      </c>
      <c r="F5825" s="3" t="n">
        <v>6584757</v>
      </c>
      <c r="G5825" s="3" t="n">
        <v>1</v>
      </c>
      <c r="H5825" s="3" t="n">
        <v>275301.99</v>
      </c>
    </row>
    <row r="5826" customFormat="false" ht="15" hidden="false" customHeight="false" outlineLevel="0" collapsed="false">
      <c r="A5826" s="3" t="s">
        <v>380</v>
      </c>
      <c r="B5826" s="3" t="s">
        <v>35</v>
      </c>
      <c r="C5826" s="3" t="s">
        <v>38</v>
      </c>
      <c r="D5826" s="3" t="s">
        <v>37</v>
      </c>
      <c r="E5826" s="3" t="n">
        <v>224.25</v>
      </c>
      <c r="F5826" s="3" t="n">
        <v>6116349</v>
      </c>
      <c r="G5826" s="3" t="n">
        <v>2</v>
      </c>
      <c r="H5826" s="3" t="n">
        <v>380716.41</v>
      </c>
    </row>
    <row r="5827" customFormat="false" ht="15" hidden="false" customHeight="false" outlineLevel="0" collapsed="false">
      <c r="A5827" s="3" t="s">
        <v>381</v>
      </c>
      <c r="B5827" s="3" t="s">
        <v>35</v>
      </c>
      <c r="C5827" s="3" t="s">
        <v>38</v>
      </c>
      <c r="D5827" s="3" t="s">
        <v>37</v>
      </c>
      <c r="E5827" s="3" t="n">
        <v>223.52</v>
      </c>
      <c r="F5827" s="3" t="n">
        <v>5725244</v>
      </c>
      <c r="G5827" s="3" t="n">
        <v>2</v>
      </c>
      <c r="H5827" s="3" t="n">
        <v>1717119.78</v>
      </c>
    </row>
    <row r="5828" customFormat="false" ht="15" hidden="false" customHeight="false" outlineLevel="0" collapsed="false">
      <c r="A5828" s="3" t="s">
        <v>382</v>
      </c>
      <c r="B5828" s="3" t="s">
        <v>35</v>
      </c>
      <c r="C5828" s="3" t="s">
        <v>38</v>
      </c>
      <c r="D5828" s="3" t="s">
        <v>37</v>
      </c>
      <c r="E5828" s="3" t="n">
        <v>223.85</v>
      </c>
      <c r="F5828" s="3" t="n">
        <v>3763424</v>
      </c>
      <c r="G5828" s="3" t="n">
        <v>0</v>
      </c>
      <c r="H5828" s="3" t="n">
        <v>0</v>
      </c>
    </row>
    <row r="5829" customFormat="false" ht="15" hidden="false" customHeight="false" outlineLevel="0" collapsed="false">
      <c r="A5829" s="3" t="s">
        <v>383</v>
      </c>
      <c r="B5829" s="3" t="s">
        <v>35</v>
      </c>
      <c r="C5829" s="3" t="s">
        <v>38</v>
      </c>
      <c r="D5829" s="3" t="s">
        <v>37</v>
      </c>
      <c r="E5829" s="3" t="n">
        <v>223.3</v>
      </c>
      <c r="F5829" s="3" t="n">
        <v>7476638</v>
      </c>
      <c r="G5829" s="3" t="n">
        <v>1</v>
      </c>
      <c r="H5829" s="3" t="n">
        <v>789552.36</v>
      </c>
    </row>
    <row r="5830" customFormat="false" ht="15" hidden="false" customHeight="false" outlineLevel="0" collapsed="false">
      <c r="A5830" s="3" t="s">
        <v>384</v>
      </c>
      <c r="B5830" s="3" t="s">
        <v>35</v>
      </c>
      <c r="C5830" s="3" t="s">
        <v>38</v>
      </c>
      <c r="D5830" s="3" t="s">
        <v>37</v>
      </c>
      <c r="E5830" s="3" t="n">
        <v>223.37</v>
      </c>
      <c r="F5830" s="3" t="n">
        <v>1001276</v>
      </c>
      <c r="G5830" s="3" t="n">
        <v>1</v>
      </c>
      <c r="H5830" s="3" t="n">
        <v>749301.34</v>
      </c>
    </row>
    <row r="5831" customFormat="false" ht="15" hidden="false" customHeight="false" outlineLevel="0" collapsed="false">
      <c r="A5831" s="3" t="s">
        <v>385</v>
      </c>
      <c r="B5831" s="3" t="s">
        <v>35</v>
      </c>
      <c r="C5831" s="3" t="s">
        <v>38</v>
      </c>
      <c r="D5831" s="3" t="s">
        <v>37</v>
      </c>
      <c r="E5831" s="3" t="n">
        <v>223.96</v>
      </c>
      <c r="F5831" s="3" t="n">
        <v>5728382</v>
      </c>
      <c r="G5831" s="3" t="n">
        <v>3</v>
      </c>
      <c r="H5831" s="3" t="n">
        <v>1471799.96</v>
      </c>
    </row>
    <row r="5832" customFormat="false" ht="15" hidden="false" customHeight="false" outlineLevel="0" collapsed="false">
      <c r="A5832" s="3" t="s">
        <v>386</v>
      </c>
      <c r="B5832" s="3" t="s">
        <v>35</v>
      </c>
      <c r="C5832" s="3" t="s">
        <v>38</v>
      </c>
      <c r="D5832" s="3" t="s">
        <v>37</v>
      </c>
      <c r="E5832" s="3" t="n">
        <v>223.92</v>
      </c>
      <c r="F5832" s="3" t="n">
        <v>1381572</v>
      </c>
      <c r="G5832" s="3" t="n">
        <v>1</v>
      </c>
      <c r="H5832" s="3" t="n">
        <v>1046931.48</v>
      </c>
    </row>
    <row r="5833" customFormat="false" ht="15" hidden="false" customHeight="false" outlineLevel="0" collapsed="false">
      <c r="A5833" s="3" t="s">
        <v>387</v>
      </c>
      <c r="B5833" s="3" t="s">
        <v>35</v>
      </c>
      <c r="C5833" s="3" t="s">
        <v>38</v>
      </c>
      <c r="D5833" s="3" t="s">
        <v>37</v>
      </c>
      <c r="E5833" s="3" t="n">
        <v>223.39</v>
      </c>
      <c r="F5833" s="3" t="n">
        <v>5992121</v>
      </c>
      <c r="G5833" s="3" t="n">
        <v>2</v>
      </c>
      <c r="H5833" s="3" t="n">
        <v>1356483.75</v>
      </c>
    </row>
    <row r="5834" customFormat="false" ht="15" hidden="false" customHeight="false" outlineLevel="0" collapsed="false">
      <c r="A5834" s="3" t="s">
        <v>388</v>
      </c>
      <c r="B5834" s="3" t="s">
        <v>35</v>
      </c>
      <c r="C5834" s="3" t="s">
        <v>38</v>
      </c>
      <c r="D5834" s="3" t="s">
        <v>37</v>
      </c>
      <c r="E5834" s="3" t="n">
        <v>223.71</v>
      </c>
      <c r="F5834" s="3" t="n">
        <v>5626370</v>
      </c>
      <c r="G5834" s="3" t="n">
        <v>3</v>
      </c>
      <c r="H5834" s="3" t="n">
        <v>914100.84</v>
      </c>
    </row>
    <row r="5835" customFormat="false" ht="15" hidden="false" customHeight="false" outlineLevel="0" collapsed="false">
      <c r="A5835" s="3" t="s">
        <v>389</v>
      </c>
      <c r="B5835" s="3" t="s">
        <v>35</v>
      </c>
      <c r="C5835" s="3" t="s">
        <v>38</v>
      </c>
      <c r="D5835" s="3" t="s">
        <v>37</v>
      </c>
      <c r="E5835" s="3" t="n">
        <v>224.06</v>
      </c>
      <c r="F5835" s="3" t="n">
        <v>1440874</v>
      </c>
      <c r="G5835" s="3" t="n">
        <v>6</v>
      </c>
      <c r="H5835" s="3" t="n">
        <v>2772947.54</v>
      </c>
    </row>
    <row r="5836" customFormat="false" ht="15" hidden="false" customHeight="false" outlineLevel="0" collapsed="false">
      <c r="A5836" s="3" t="s">
        <v>390</v>
      </c>
      <c r="B5836" s="3" t="s">
        <v>35</v>
      </c>
      <c r="C5836" s="3" t="s">
        <v>38</v>
      </c>
      <c r="D5836" s="3" t="s">
        <v>37</v>
      </c>
      <c r="E5836" s="3" t="n">
        <v>224.16</v>
      </c>
      <c r="F5836" s="3" t="n">
        <v>3863537</v>
      </c>
      <c r="G5836" s="3" t="n">
        <v>3</v>
      </c>
      <c r="H5836" s="3" t="n">
        <v>1964441.23</v>
      </c>
    </row>
    <row r="5837" customFormat="false" ht="15" hidden="false" customHeight="false" outlineLevel="0" collapsed="false">
      <c r="A5837" s="3" t="s">
        <v>391</v>
      </c>
      <c r="B5837" s="3" t="s">
        <v>35</v>
      </c>
      <c r="C5837" s="3" t="s">
        <v>38</v>
      </c>
      <c r="D5837" s="3" t="s">
        <v>37</v>
      </c>
      <c r="E5837" s="3" t="n">
        <v>225.55</v>
      </c>
      <c r="F5837" s="3" t="n">
        <v>6336394</v>
      </c>
      <c r="G5837" s="3" t="n">
        <v>1</v>
      </c>
      <c r="H5837" s="3" t="n">
        <v>956738.1</v>
      </c>
    </row>
    <row r="5838" customFormat="false" ht="15" hidden="false" customHeight="false" outlineLevel="0" collapsed="false">
      <c r="A5838" s="3" t="s">
        <v>392</v>
      </c>
      <c r="B5838" s="3" t="s">
        <v>35</v>
      </c>
      <c r="C5838" s="3" t="s">
        <v>38</v>
      </c>
      <c r="D5838" s="3" t="s">
        <v>37</v>
      </c>
      <c r="E5838" s="3" t="n">
        <v>225.1</v>
      </c>
      <c r="F5838" s="3" t="n">
        <v>5741381</v>
      </c>
      <c r="G5838" s="3" t="n">
        <v>2</v>
      </c>
      <c r="H5838" s="3" t="n">
        <v>1219088.92</v>
      </c>
    </row>
    <row r="5839" customFormat="false" ht="15" hidden="false" customHeight="false" outlineLevel="0" collapsed="false">
      <c r="A5839" s="3" t="s">
        <v>393</v>
      </c>
      <c r="B5839" s="3" t="s">
        <v>35</v>
      </c>
      <c r="C5839" s="3" t="s">
        <v>38</v>
      </c>
      <c r="D5839" s="3" t="s">
        <v>37</v>
      </c>
      <c r="E5839" s="3" t="n">
        <v>225.42</v>
      </c>
      <c r="F5839" s="3" t="n">
        <v>2339175</v>
      </c>
      <c r="G5839" s="3" t="n">
        <v>2</v>
      </c>
      <c r="H5839" s="3" t="n">
        <v>1706119.74</v>
      </c>
    </row>
    <row r="5840" customFormat="false" ht="15" hidden="false" customHeight="false" outlineLevel="0" collapsed="false">
      <c r="A5840" s="3" t="s">
        <v>394</v>
      </c>
      <c r="B5840" s="3" t="s">
        <v>35</v>
      </c>
      <c r="C5840" s="3" t="s">
        <v>38</v>
      </c>
      <c r="D5840" s="3" t="s">
        <v>37</v>
      </c>
      <c r="E5840" s="3" t="n">
        <v>224.96</v>
      </c>
      <c r="F5840" s="3" t="n">
        <v>7152489</v>
      </c>
      <c r="G5840" s="3" t="n">
        <v>3</v>
      </c>
      <c r="H5840" s="3" t="n">
        <v>1179586.85</v>
      </c>
    </row>
    <row r="5841" customFormat="false" ht="15" hidden="false" customHeight="false" outlineLevel="0" collapsed="false">
      <c r="A5841" s="3" t="s">
        <v>395</v>
      </c>
      <c r="B5841" s="3" t="s">
        <v>35</v>
      </c>
      <c r="C5841" s="3" t="s">
        <v>38</v>
      </c>
      <c r="D5841" s="3" t="s">
        <v>37</v>
      </c>
      <c r="E5841" s="3" t="n">
        <v>225.42</v>
      </c>
      <c r="F5841" s="3" t="n">
        <v>4039039</v>
      </c>
      <c r="G5841" s="3" t="n">
        <v>2</v>
      </c>
      <c r="H5841" s="3" t="n">
        <v>1323887.09</v>
      </c>
    </row>
    <row r="5842" customFormat="false" ht="15" hidden="false" customHeight="false" outlineLevel="0" collapsed="false">
      <c r="A5842" s="3" t="s">
        <v>396</v>
      </c>
      <c r="B5842" s="3" t="s">
        <v>35</v>
      </c>
      <c r="C5842" s="3" t="s">
        <v>38</v>
      </c>
      <c r="D5842" s="3" t="s">
        <v>37</v>
      </c>
      <c r="E5842" s="3" t="n">
        <v>225.02</v>
      </c>
      <c r="F5842" s="3" t="n">
        <v>7951598</v>
      </c>
      <c r="G5842" s="3" t="n">
        <v>4</v>
      </c>
      <c r="H5842" s="3" t="n">
        <v>1932323.74</v>
      </c>
    </row>
    <row r="5843" customFormat="false" ht="15" hidden="false" customHeight="false" outlineLevel="0" collapsed="false">
      <c r="A5843" s="3" t="s">
        <v>397</v>
      </c>
      <c r="B5843" s="3" t="s">
        <v>35</v>
      </c>
      <c r="C5843" s="3" t="s">
        <v>38</v>
      </c>
      <c r="D5843" s="3" t="s">
        <v>37</v>
      </c>
      <c r="E5843" s="3" t="n">
        <v>225.44</v>
      </c>
      <c r="F5843" s="3" t="n">
        <v>2554391</v>
      </c>
      <c r="G5843" s="3" t="n">
        <v>1</v>
      </c>
      <c r="H5843" s="3" t="n">
        <v>196480.9</v>
      </c>
    </row>
    <row r="5844" customFormat="false" ht="15" hidden="false" customHeight="false" outlineLevel="0" collapsed="false">
      <c r="A5844" s="3" t="s">
        <v>398</v>
      </c>
      <c r="B5844" s="3" t="s">
        <v>35</v>
      </c>
      <c r="C5844" s="3" t="s">
        <v>38</v>
      </c>
      <c r="D5844" s="3" t="s">
        <v>37</v>
      </c>
      <c r="E5844" s="3" t="n">
        <v>225.86</v>
      </c>
      <c r="F5844" s="3" t="n">
        <v>1120907</v>
      </c>
      <c r="G5844" s="3" t="n">
        <v>3</v>
      </c>
      <c r="H5844" s="3" t="n">
        <v>2321079.42</v>
      </c>
    </row>
    <row r="5845" customFormat="false" ht="15" hidden="false" customHeight="false" outlineLevel="0" collapsed="false">
      <c r="A5845" s="3" t="s">
        <v>399</v>
      </c>
      <c r="B5845" s="3" t="s">
        <v>35</v>
      </c>
      <c r="C5845" s="3" t="s">
        <v>38</v>
      </c>
      <c r="D5845" s="3" t="s">
        <v>37</v>
      </c>
      <c r="E5845" s="3" t="n">
        <v>225.38</v>
      </c>
      <c r="F5845" s="3" t="n">
        <v>6989784</v>
      </c>
      <c r="G5845" s="3" t="n">
        <v>1</v>
      </c>
      <c r="H5845" s="3" t="n">
        <v>740474.28</v>
      </c>
    </row>
    <row r="5846" customFormat="false" ht="15" hidden="false" customHeight="false" outlineLevel="0" collapsed="false">
      <c r="A5846" s="3" t="s">
        <v>400</v>
      </c>
      <c r="B5846" s="3" t="s">
        <v>35</v>
      </c>
      <c r="C5846" s="3" t="s">
        <v>38</v>
      </c>
      <c r="D5846" s="3" t="s">
        <v>37</v>
      </c>
      <c r="E5846" s="3" t="n">
        <v>225.31</v>
      </c>
      <c r="F5846" s="3" t="n">
        <v>4413054</v>
      </c>
      <c r="G5846" s="3" t="n">
        <v>0</v>
      </c>
      <c r="H5846" s="3" t="n">
        <v>0</v>
      </c>
    </row>
    <row r="5847" customFormat="false" ht="15" hidden="false" customHeight="false" outlineLevel="0" collapsed="false">
      <c r="A5847" s="3" t="s">
        <v>401</v>
      </c>
      <c r="B5847" s="3" t="s">
        <v>35</v>
      </c>
      <c r="C5847" s="3" t="s">
        <v>38</v>
      </c>
      <c r="D5847" s="3" t="s">
        <v>37</v>
      </c>
      <c r="E5847" s="3" t="n">
        <v>225.01</v>
      </c>
      <c r="F5847" s="3" t="n">
        <v>1406159</v>
      </c>
      <c r="G5847" s="3" t="n">
        <v>4</v>
      </c>
      <c r="H5847" s="3" t="n">
        <v>1778280.27</v>
      </c>
    </row>
    <row r="5848" customFormat="false" ht="15" hidden="false" customHeight="false" outlineLevel="0" collapsed="false">
      <c r="A5848" s="3" t="s">
        <v>402</v>
      </c>
      <c r="B5848" s="3" t="s">
        <v>35</v>
      </c>
      <c r="C5848" s="3" t="s">
        <v>38</v>
      </c>
      <c r="D5848" s="3" t="s">
        <v>37</v>
      </c>
      <c r="E5848" s="3" t="n">
        <v>224.8</v>
      </c>
      <c r="F5848" s="3" t="n">
        <v>3509965</v>
      </c>
      <c r="G5848" s="3" t="n">
        <v>0</v>
      </c>
      <c r="H5848" s="3" t="n">
        <v>0</v>
      </c>
    </row>
    <row r="5849" customFormat="false" ht="15" hidden="false" customHeight="false" outlineLevel="0" collapsed="false">
      <c r="A5849" s="3" t="s">
        <v>403</v>
      </c>
      <c r="B5849" s="3" t="s">
        <v>35</v>
      </c>
      <c r="C5849" s="3" t="s">
        <v>38</v>
      </c>
      <c r="D5849" s="3" t="s">
        <v>37</v>
      </c>
      <c r="E5849" s="3" t="n">
        <v>224.74</v>
      </c>
      <c r="F5849" s="3" t="n">
        <v>4286279</v>
      </c>
      <c r="G5849" s="3" t="n">
        <v>2</v>
      </c>
      <c r="H5849" s="3" t="n">
        <v>798782.31</v>
      </c>
    </row>
    <row r="5850" customFormat="false" ht="15" hidden="false" customHeight="false" outlineLevel="0" collapsed="false">
      <c r="A5850" s="3" t="s">
        <v>404</v>
      </c>
      <c r="B5850" s="3" t="s">
        <v>35</v>
      </c>
      <c r="C5850" s="3" t="s">
        <v>38</v>
      </c>
      <c r="D5850" s="3" t="s">
        <v>37</v>
      </c>
      <c r="E5850" s="3" t="n">
        <v>226.15</v>
      </c>
      <c r="F5850" s="3" t="n">
        <v>2775733</v>
      </c>
      <c r="G5850" s="3" t="n">
        <v>3</v>
      </c>
      <c r="H5850" s="3" t="n">
        <v>1888367.38</v>
      </c>
    </row>
    <row r="5851" customFormat="false" ht="15" hidden="false" customHeight="false" outlineLevel="0" collapsed="false">
      <c r="A5851" s="3" t="s">
        <v>405</v>
      </c>
      <c r="B5851" s="3" t="s">
        <v>35</v>
      </c>
      <c r="C5851" s="3" t="s">
        <v>38</v>
      </c>
      <c r="D5851" s="3" t="s">
        <v>37</v>
      </c>
      <c r="E5851" s="3" t="n">
        <v>226.04</v>
      </c>
      <c r="F5851" s="3" t="n">
        <v>6272133</v>
      </c>
      <c r="G5851" s="3" t="n">
        <v>2</v>
      </c>
      <c r="H5851" s="3" t="n">
        <v>1105512.34</v>
      </c>
    </row>
    <row r="5852" customFormat="false" ht="15" hidden="false" customHeight="false" outlineLevel="0" collapsed="false">
      <c r="A5852" s="3" t="s">
        <v>406</v>
      </c>
      <c r="B5852" s="3" t="s">
        <v>35</v>
      </c>
      <c r="C5852" s="3" t="s">
        <v>38</v>
      </c>
      <c r="D5852" s="3" t="s">
        <v>37</v>
      </c>
      <c r="E5852" s="3" t="n">
        <v>225.27</v>
      </c>
      <c r="F5852" s="3" t="n">
        <v>3023614</v>
      </c>
      <c r="G5852" s="3" t="n">
        <v>0</v>
      </c>
      <c r="H5852" s="3" t="n">
        <v>0</v>
      </c>
    </row>
    <row r="5853" customFormat="false" ht="15" hidden="false" customHeight="false" outlineLevel="0" collapsed="false">
      <c r="A5853" s="3" t="s">
        <v>407</v>
      </c>
      <c r="B5853" s="3" t="s">
        <v>35</v>
      </c>
      <c r="C5853" s="3" t="s">
        <v>38</v>
      </c>
      <c r="D5853" s="3" t="s">
        <v>37</v>
      </c>
      <c r="E5853" s="3" t="n">
        <v>225.09</v>
      </c>
      <c r="F5853" s="3" t="n">
        <v>4696758</v>
      </c>
      <c r="G5853" s="3" t="n">
        <v>5</v>
      </c>
      <c r="H5853" s="3" t="n">
        <v>1994339.08</v>
      </c>
    </row>
    <row r="5854" customFormat="false" ht="15" hidden="false" customHeight="false" outlineLevel="0" collapsed="false">
      <c r="A5854" s="3" t="s">
        <v>408</v>
      </c>
      <c r="B5854" s="3" t="s">
        <v>35</v>
      </c>
      <c r="C5854" s="3" t="s">
        <v>38</v>
      </c>
      <c r="D5854" s="3" t="s">
        <v>37</v>
      </c>
      <c r="E5854" s="3" t="n">
        <v>224.43</v>
      </c>
      <c r="F5854" s="3" t="n">
        <v>923795</v>
      </c>
      <c r="G5854" s="3" t="n">
        <v>2</v>
      </c>
      <c r="H5854" s="3" t="n">
        <v>732855.72</v>
      </c>
    </row>
    <row r="5855" customFormat="false" ht="15" hidden="false" customHeight="false" outlineLevel="0" collapsed="false">
      <c r="A5855" s="3" t="s">
        <v>409</v>
      </c>
      <c r="B5855" s="3" t="s">
        <v>35</v>
      </c>
      <c r="C5855" s="3" t="s">
        <v>38</v>
      </c>
      <c r="D5855" s="3" t="s">
        <v>37</v>
      </c>
      <c r="E5855" s="3" t="n">
        <v>222.67</v>
      </c>
      <c r="F5855" s="3" t="n">
        <v>7485661</v>
      </c>
      <c r="G5855" s="3" t="n">
        <v>2</v>
      </c>
      <c r="H5855" s="3" t="n">
        <v>1541788.33</v>
      </c>
    </row>
    <row r="5856" customFormat="false" ht="15" hidden="false" customHeight="false" outlineLevel="0" collapsed="false">
      <c r="A5856" s="3" t="s">
        <v>410</v>
      </c>
      <c r="B5856" s="3" t="s">
        <v>35</v>
      </c>
      <c r="C5856" s="3" t="s">
        <v>38</v>
      </c>
      <c r="D5856" s="3" t="s">
        <v>37</v>
      </c>
      <c r="E5856" s="3" t="n">
        <v>221.97</v>
      </c>
      <c r="F5856" s="3" t="n">
        <v>4661953</v>
      </c>
      <c r="G5856" s="3" t="n">
        <v>1</v>
      </c>
      <c r="H5856" s="3" t="n">
        <v>125520.4</v>
      </c>
    </row>
    <row r="5857" customFormat="false" ht="15" hidden="false" customHeight="false" outlineLevel="0" collapsed="false">
      <c r="A5857" s="3" t="s">
        <v>411</v>
      </c>
      <c r="B5857" s="3" t="s">
        <v>35</v>
      </c>
      <c r="C5857" s="3" t="s">
        <v>38</v>
      </c>
      <c r="D5857" s="3" t="s">
        <v>37</v>
      </c>
      <c r="E5857" s="3" t="n">
        <v>224.25</v>
      </c>
      <c r="F5857" s="3" t="n">
        <v>4891669</v>
      </c>
      <c r="G5857" s="3" t="n">
        <v>1</v>
      </c>
      <c r="H5857" s="3" t="n">
        <v>238729.68</v>
      </c>
    </row>
    <row r="5858" customFormat="false" ht="15" hidden="false" customHeight="false" outlineLevel="0" collapsed="false">
      <c r="A5858" s="3" t="s">
        <v>412</v>
      </c>
      <c r="B5858" s="3" t="s">
        <v>35</v>
      </c>
      <c r="C5858" s="3" t="s">
        <v>38</v>
      </c>
      <c r="D5858" s="3" t="s">
        <v>37</v>
      </c>
      <c r="E5858" s="3" t="n">
        <v>224.69</v>
      </c>
      <c r="F5858" s="3" t="n">
        <v>646465</v>
      </c>
      <c r="G5858" s="3" t="n">
        <v>3</v>
      </c>
      <c r="H5858" s="3" t="n">
        <v>1093108.77</v>
      </c>
    </row>
    <row r="5859" customFormat="false" ht="15" hidden="false" customHeight="false" outlineLevel="0" collapsed="false">
      <c r="A5859" s="3" t="s">
        <v>413</v>
      </c>
      <c r="B5859" s="3" t="s">
        <v>35</v>
      </c>
      <c r="C5859" s="3" t="s">
        <v>38</v>
      </c>
      <c r="D5859" s="3" t="s">
        <v>37</v>
      </c>
      <c r="E5859" s="3" t="n">
        <v>223.85</v>
      </c>
      <c r="F5859" s="3" t="n">
        <v>6717085</v>
      </c>
      <c r="G5859" s="3" t="n">
        <v>3</v>
      </c>
      <c r="H5859" s="3" t="n">
        <v>1839551.5</v>
      </c>
    </row>
    <row r="5860" customFormat="false" ht="15" hidden="false" customHeight="false" outlineLevel="0" collapsed="false">
      <c r="A5860" s="3" t="s">
        <v>414</v>
      </c>
      <c r="B5860" s="3" t="s">
        <v>35</v>
      </c>
      <c r="C5860" s="3" t="s">
        <v>38</v>
      </c>
      <c r="D5860" s="3" t="s">
        <v>37</v>
      </c>
      <c r="E5860" s="3" t="n">
        <v>223.62</v>
      </c>
      <c r="F5860" s="3" t="n">
        <v>2805791</v>
      </c>
      <c r="G5860" s="3" t="n">
        <v>3</v>
      </c>
      <c r="H5860" s="3" t="n">
        <v>1641860.02</v>
      </c>
    </row>
    <row r="5861" customFormat="false" ht="15" hidden="false" customHeight="false" outlineLevel="0" collapsed="false">
      <c r="A5861" s="3" t="s">
        <v>415</v>
      </c>
      <c r="B5861" s="3" t="s">
        <v>35</v>
      </c>
      <c r="C5861" s="3" t="s">
        <v>38</v>
      </c>
      <c r="D5861" s="3" t="s">
        <v>37</v>
      </c>
      <c r="E5861" s="3" t="n">
        <v>223.67</v>
      </c>
      <c r="F5861" s="3" t="n">
        <v>6718314</v>
      </c>
      <c r="G5861" s="3" t="n">
        <v>1</v>
      </c>
      <c r="H5861" s="3" t="n">
        <v>584994.55</v>
      </c>
    </row>
    <row r="5862" customFormat="false" ht="15" hidden="false" customHeight="false" outlineLevel="0" collapsed="false">
      <c r="A5862" s="3" t="s">
        <v>416</v>
      </c>
      <c r="B5862" s="3" t="s">
        <v>35</v>
      </c>
      <c r="C5862" s="3" t="s">
        <v>38</v>
      </c>
      <c r="D5862" s="3" t="s">
        <v>37</v>
      </c>
      <c r="E5862" s="3" t="n">
        <v>222.33</v>
      </c>
      <c r="F5862" s="3" t="n">
        <v>6739749</v>
      </c>
      <c r="G5862" s="3" t="n">
        <v>1</v>
      </c>
      <c r="H5862" s="3" t="n">
        <v>746886.36</v>
      </c>
    </row>
    <row r="5863" customFormat="false" ht="15" hidden="false" customHeight="false" outlineLevel="0" collapsed="false">
      <c r="A5863" s="3" t="s">
        <v>417</v>
      </c>
      <c r="B5863" s="3" t="s">
        <v>35</v>
      </c>
      <c r="C5863" s="3" t="s">
        <v>38</v>
      </c>
      <c r="D5863" s="3" t="s">
        <v>37</v>
      </c>
      <c r="E5863" s="3" t="n">
        <v>222.31</v>
      </c>
      <c r="F5863" s="3" t="n">
        <v>4401403</v>
      </c>
      <c r="G5863" s="3" t="n">
        <v>1</v>
      </c>
      <c r="H5863" s="3" t="n">
        <v>195299.13</v>
      </c>
    </row>
    <row r="5864" customFormat="false" ht="15" hidden="false" customHeight="false" outlineLevel="0" collapsed="false">
      <c r="A5864" s="3" t="s">
        <v>418</v>
      </c>
      <c r="B5864" s="3" t="s">
        <v>35</v>
      </c>
      <c r="C5864" s="3" t="s">
        <v>38</v>
      </c>
      <c r="D5864" s="3" t="s">
        <v>37</v>
      </c>
      <c r="E5864" s="3" t="n">
        <v>220.59</v>
      </c>
      <c r="F5864" s="3" t="n">
        <v>3626861</v>
      </c>
      <c r="G5864" s="3" t="n">
        <v>2</v>
      </c>
      <c r="H5864" s="3" t="n">
        <v>1092563.85</v>
      </c>
    </row>
    <row r="5865" customFormat="false" ht="15" hidden="false" customHeight="false" outlineLevel="0" collapsed="false">
      <c r="A5865" s="3" t="s">
        <v>419</v>
      </c>
      <c r="B5865" s="3" t="s">
        <v>35</v>
      </c>
      <c r="C5865" s="3" t="s">
        <v>38</v>
      </c>
      <c r="D5865" s="3" t="s">
        <v>37</v>
      </c>
      <c r="E5865" s="3" t="n">
        <v>220.23</v>
      </c>
      <c r="F5865" s="3" t="n">
        <v>774383</v>
      </c>
      <c r="G5865" s="3" t="n">
        <v>2</v>
      </c>
      <c r="H5865" s="3" t="n">
        <v>737717.4</v>
      </c>
    </row>
    <row r="5866" customFormat="false" ht="15" hidden="false" customHeight="false" outlineLevel="0" collapsed="false">
      <c r="A5866" s="3" t="s">
        <v>420</v>
      </c>
      <c r="B5866" s="3" t="s">
        <v>35</v>
      </c>
      <c r="C5866" s="3" t="s">
        <v>38</v>
      </c>
      <c r="D5866" s="3" t="s">
        <v>37</v>
      </c>
      <c r="E5866" s="3" t="n">
        <v>218.76</v>
      </c>
      <c r="F5866" s="3" t="n">
        <v>4779792</v>
      </c>
      <c r="G5866" s="3" t="n">
        <v>2</v>
      </c>
      <c r="H5866" s="3" t="n">
        <v>1495320.51</v>
      </c>
    </row>
    <row r="5867" customFormat="false" ht="15" hidden="false" customHeight="false" outlineLevel="0" collapsed="false">
      <c r="A5867" s="3" t="s">
        <v>421</v>
      </c>
      <c r="B5867" s="3" t="s">
        <v>35</v>
      </c>
      <c r="C5867" s="3" t="s">
        <v>38</v>
      </c>
      <c r="D5867" s="3" t="s">
        <v>37</v>
      </c>
      <c r="E5867" s="3" t="n">
        <v>219.56</v>
      </c>
      <c r="F5867" s="3" t="n">
        <v>5714332</v>
      </c>
      <c r="G5867" s="3" t="n">
        <v>0</v>
      </c>
      <c r="H5867" s="3" t="n">
        <v>0</v>
      </c>
    </row>
    <row r="5868" customFormat="false" ht="15" hidden="false" customHeight="false" outlineLevel="0" collapsed="false">
      <c r="A5868" s="3" t="s">
        <v>422</v>
      </c>
      <c r="B5868" s="3" t="s">
        <v>35</v>
      </c>
      <c r="C5868" s="3" t="s">
        <v>38</v>
      </c>
      <c r="D5868" s="3" t="s">
        <v>37</v>
      </c>
      <c r="E5868" s="3" t="n">
        <v>218.86</v>
      </c>
      <c r="F5868" s="3" t="n">
        <v>6989238</v>
      </c>
      <c r="G5868" s="3" t="n">
        <v>2</v>
      </c>
      <c r="H5868" s="3" t="n">
        <v>1753772.06</v>
      </c>
    </row>
    <row r="5869" customFormat="false" ht="15" hidden="false" customHeight="false" outlineLevel="0" collapsed="false">
      <c r="A5869" s="3" t="s">
        <v>423</v>
      </c>
      <c r="B5869" s="3" t="s">
        <v>35</v>
      </c>
      <c r="C5869" s="3" t="s">
        <v>38</v>
      </c>
      <c r="D5869" s="3" t="s">
        <v>37</v>
      </c>
      <c r="E5869" s="3" t="n">
        <v>219.35</v>
      </c>
      <c r="F5869" s="3" t="n">
        <v>2647977</v>
      </c>
      <c r="G5869" s="3" t="n">
        <v>2</v>
      </c>
      <c r="H5869" s="3" t="n">
        <v>1177464.07</v>
      </c>
    </row>
    <row r="5870" customFormat="false" ht="15" hidden="false" customHeight="false" outlineLevel="0" collapsed="false">
      <c r="A5870" s="3" t="s">
        <v>424</v>
      </c>
      <c r="B5870" s="3" t="s">
        <v>35</v>
      </c>
      <c r="C5870" s="3" t="s">
        <v>38</v>
      </c>
      <c r="D5870" s="3" t="s">
        <v>37</v>
      </c>
      <c r="E5870" s="3" t="n">
        <v>219.12</v>
      </c>
      <c r="F5870" s="3" t="n">
        <v>3812313</v>
      </c>
      <c r="G5870" s="3" t="n">
        <v>0</v>
      </c>
      <c r="H5870" s="3" t="n">
        <v>0</v>
      </c>
    </row>
    <row r="5871" customFormat="false" ht="15" hidden="false" customHeight="false" outlineLevel="0" collapsed="false">
      <c r="A5871" s="3" t="s">
        <v>425</v>
      </c>
      <c r="B5871" s="3" t="s">
        <v>35</v>
      </c>
      <c r="C5871" s="3" t="s">
        <v>38</v>
      </c>
      <c r="D5871" s="3" t="s">
        <v>37</v>
      </c>
      <c r="E5871" s="3" t="n">
        <v>218.31</v>
      </c>
      <c r="F5871" s="3" t="n">
        <v>1701197</v>
      </c>
      <c r="G5871" s="3" t="n">
        <v>1</v>
      </c>
      <c r="H5871" s="3" t="n">
        <v>894517</v>
      </c>
    </row>
    <row r="5872" customFormat="false" ht="15" hidden="false" customHeight="false" outlineLevel="0" collapsed="false">
      <c r="A5872" s="3" t="s">
        <v>426</v>
      </c>
      <c r="B5872" s="3" t="s">
        <v>35</v>
      </c>
      <c r="C5872" s="3" t="s">
        <v>38</v>
      </c>
      <c r="D5872" s="3" t="s">
        <v>37</v>
      </c>
      <c r="E5872" s="3" t="n">
        <v>218.69</v>
      </c>
      <c r="F5872" s="3" t="n">
        <v>4074717</v>
      </c>
      <c r="G5872" s="3" t="n">
        <v>5</v>
      </c>
      <c r="H5872" s="3" t="n">
        <v>3378589</v>
      </c>
    </row>
    <row r="5873" customFormat="false" ht="15" hidden="false" customHeight="false" outlineLevel="0" collapsed="false">
      <c r="A5873" s="3" t="s">
        <v>427</v>
      </c>
      <c r="B5873" s="3" t="s">
        <v>35</v>
      </c>
      <c r="C5873" s="3" t="s">
        <v>38</v>
      </c>
      <c r="D5873" s="3" t="s">
        <v>37</v>
      </c>
      <c r="E5873" s="3" t="n">
        <v>217.66</v>
      </c>
      <c r="F5873" s="3" t="n">
        <v>1492826</v>
      </c>
      <c r="G5873" s="3" t="n">
        <v>5</v>
      </c>
      <c r="H5873" s="3" t="n">
        <v>2961891.31</v>
      </c>
    </row>
    <row r="5874" customFormat="false" ht="15" hidden="false" customHeight="false" outlineLevel="0" collapsed="false">
      <c r="A5874" s="3" t="s">
        <v>428</v>
      </c>
      <c r="B5874" s="3" t="s">
        <v>35</v>
      </c>
      <c r="C5874" s="3" t="s">
        <v>38</v>
      </c>
      <c r="D5874" s="3" t="s">
        <v>37</v>
      </c>
      <c r="E5874" s="3" t="n">
        <v>219.04</v>
      </c>
      <c r="F5874" s="3" t="n">
        <v>3479014</v>
      </c>
      <c r="G5874" s="3" t="n">
        <v>4</v>
      </c>
      <c r="H5874" s="3" t="n">
        <v>1621186.47</v>
      </c>
    </row>
    <row r="5875" customFormat="false" ht="15" hidden="false" customHeight="false" outlineLevel="0" collapsed="false">
      <c r="A5875" s="3" t="s">
        <v>429</v>
      </c>
      <c r="B5875" s="3" t="s">
        <v>35</v>
      </c>
      <c r="C5875" s="3" t="s">
        <v>38</v>
      </c>
      <c r="D5875" s="3" t="s">
        <v>37</v>
      </c>
      <c r="E5875" s="3" t="n">
        <v>219.65</v>
      </c>
      <c r="F5875" s="3" t="n">
        <v>7640264</v>
      </c>
      <c r="G5875" s="3" t="n">
        <v>1</v>
      </c>
      <c r="H5875" s="3" t="n">
        <v>871701.48</v>
      </c>
    </row>
    <row r="5876" customFormat="false" ht="15" hidden="false" customHeight="false" outlineLevel="0" collapsed="false">
      <c r="A5876" s="3" t="s">
        <v>430</v>
      </c>
      <c r="B5876" s="3" t="s">
        <v>35</v>
      </c>
      <c r="C5876" s="3" t="s">
        <v>38</v>
      </c>
      <c r="D5876" s="3" t="s">
        <v>37</v>
      </c>
      <c r="E5876" s="3" t="n">
        <v>219.6</v>
      </c>
      <c r="F5876" s="3" t="n">
        <v>7643350</v>
      </c>
      <c r="G5876" s="3" t="n">
        <v>2</v>
      </c>
      <c r="H5876" s="3" t="n">
        <v>921048.63</v>
      </c>
    </row>
    <row r="5877" customFormat="false" ht="15" hidden="false" customHeight="false" outlineLevel="0" collapsed="false">
      <c r="A5877" s="3" t="s">
        <v>431</v>
      </c>
      <c r="B5877" s="3" t="s">
        <v>35</v>
      </c>
      <c r="C5877" s="3" t="s">
        <v>38</v>
      </c>
      <c r="D5877" s="3" t="s">
        <v>37</v>
      </c>
      <c r="E5877" s="3" t="n">
        <v>219.61</v>
      </c>
      <c r="F5877" s="3" t="n">
        <v>3960848</v>
      </c>
      <c r="G5877" s="3" t="n">
        <v>4</v>
      </c>
      <c r="H5877" s="3" t="n">
        <v>1504312.1</v>
      </c>
    </row>
    <row r="5878" customFormat="false" ht="15" hidden="false" customHeight="false" outlineLevel="0" collapsed="false">
      <c r="A5878" s="3" t="s">
        <v>432</v>
      </c>
      <c r="B5878" s="3" t="s">
        <v>35</v>
      </c>
      <c r="C5878" s="3" t="s">
        <v>38</v>
      </c>
      <c r="D5878" s="3" t="s">
        <v>37</v>
      </c>
      <c r="E5878" s="3" t="n">
        <v>219.72</v>
      </c>
      <c r="F5878" s="3" t="n">
        <v>5993305</v>
      </c>
      <c r="G5878" s="3" t="n">
        <v>0</v>
      </c>
      <c r="H5878" s="3" t="n">
        <v>0</v>
      </c>
    </row>
    <row r="5879" customFormat="false" ht="15" hidden="false" customHeight="false" outlineLevel="0" collapsed="false">
      <c r="A5879" s="3" t="s">
        <v>433</v>
      </c>
      <c r="B5879" s="3" t="s">
        <v>35</v>
      </c>
      <c r="C5879" s="3" t="s">
        <v>38</v>
      </c>
      <c r="D5879" s="3" t="s">
        <v>37</v>
      </c>
      <c r="E5879" s="3" t="n">
        <v>219.76</v>
      </c>
      <c r="F5879" s="3" t="n">
        <v>3987382</v>
      </c>
      <c r="G5879" s="3" t="n">
        <v>4</v>
      </c>
      <c r="H5879" s="3" t="n">
        <v>1721076.47</v>
      </c>
    </row>
    <row r="5880" customFormat="false" ht="15" hidden="false" customHeight="false" outlineLevel="0" collapsed="false">
      <c r="A5880" s="3" t="s">
        <v>434</v>
      </c>
      <c r="B5880" s="3" t="s">
        <v>35</v>
      </c>
      <c r="C5880" s="3" t="s">
        <v>38</v>
      </c>
      <c r="D5880" s="3" t="s">
        <v>37</v>
      </c>
      <c r="E5880" s="3" t="n">
        <v>220.12</v>
      </c>
      <c r="F5880" s="3" t="n">
        <v>5810676</v>
      </c>
      <c r="G5880" s="3" t="n">
        <v>1</v>
      </c>
      <c r="H5880" s="3" t="n">
        <v>1028067.11</v>
      </c>
    </row>
    <row r="5881" customFormat="false" ht="15" hidden="false" customHeight="false" outlineLevel="0" collapsed="false">
      <c r="A5881" s="3" t="s">
        <v>435</v>
      </c>
      <c r="B5881" s="3" t="s">
        <v>35</v>
      </c>
      <c r="C5881" s="3" t="s">
        <v>38</v>
      </c>
      <c r="D5881" s="3" t="s">
        <v>37</v>
      </c>
      <c r="E5881" s="3" t="n">
        <v>220.56</v>
      </c>
      <c r="F5881" s="3" t="n">
        <v>6489150</v>
      </c>
      <c r="G5881" s="3" t="n">
        <v>2</v>
      </c>
      <c r="H5881" s="3" t="n">
        <v>556662.47</v>
      </c>
    </row>
    <row r="5882" customFormat="false" ht="15" hidden="false" customHeight="false" outlineLevel="0" collapsed="false">
      <c r="A5882" s="3" t="s">
        <v>436</v>
      </c>
      <c r="B5882" s="3" t="s">
        <v>35</v>
      </c>
      <c r="C5882" s="3" t="s">
        <v>38</v>
      </c>
      <c r="D5882" s="3" t="s">
        <v>37</v>
      </c>
      <c r="E5882" s="3" t="n">
        <v>221.96</v>
      </c>
      <c r="F5882" s="3" t="n">
        <v>7431121</v>
      </c>
      <c r="G5882" s="3" t="n">
        <v>5</v>
      </c>
      <c r="H5882" s="3" t="n">
        <v>3492768.89</v>
      </c>
    </row>
    <row r="5883" customFormat="false" ht="15" hidden="false" customHeight="false" outlineLevel="0" collapsed="false">
      <c r="A5883" s="3" t="s">
        <v>437</v>
      </c>
      <c r="B5883" s="3" t="s">
        <v>35</v>
      </c>
      <c r="C5883" s="3" t="s">
        <v>38</v>
      </c>
      <c r="D5883" s="3" t="s">
        <v>37</v>
      </c>
      <c r="E5883" s="3" t="n">
        <v>220.23</v>
      </c>
      <c r="F5883" s="3" t="n">
        <v>7946820</v>
      </c>
      <c r="G5883" s="3" t="n">
        <v>1</v>
      </c>
      <c r="H5883" s="3" t="n">
        <v>270038.76</v>
      </c>
    </row>
    <row r="5884" customFormat="false" ht="15" hidden="false" customHeight="false" outlineLevel="0" collapsed="false">
      <c r="A5884" s="3" t="s">
        <v>438</v>
      </c>
      <c r="B5884" s="3" t="s">
        <v>35</v>
      </c>
      <c r="C5884" s="3" t="s">
        <v>38</v>
      </c>
      <c r="D5884" s="3" t="s">
        <v>37</v>
      </c>
      <c r="E5884" s="3" t="n">
        <v>221.33</v>
      </c>
      <c r="F5884" s="3" t="n">
        <v>3501851</v>
      </c>
      <c r="G5884" s="3" t="n">
        <v>2</v>
      </c>
      <c r="H5884" s="3" t="n">
        <v>1296539.84</v>
      </c>
    </row>
    <row r="5885" customFormat="false" ht="15" hidden="false" customHeight="false" outlineLevel="0" collapsed="false">
      <c r="A5885" s="3" t="s">
        <v>439</v>
      </c>
      <c r="B5885" s="3" t="s">
        <v>35</v>
      </c>
      <c r="C5885" s="3" t="s">
        <v>38</v>
      </c>
      <c r="D5885" s="3" t="s">
        <v>37</v>
      </c>
      <c r="E5885" s="3" t="n">
        <v>221.54</v>
      </c>
      <c r="F5885" s="3" t="n">
        <v>6911461</v>
      </c>
      <c r="G5885" s="3" t="n">
        <v>4</v>
      </c>
      <c r="H5885" s="3" t="n">
        <v>3169815.37</v>
      </c>
    </row>
    <row r="5886" customFormat="false" ht="15" hidden="false" customHeight="false" outlineLevel="0" collapsed="false">
      <c r="A5886" s="3" t="s">
        <v>440</v>
      </c>
      <c r="B5886" s="3" t="s">
        <v>35</v>
      </c>
      <c r="C5886" s="3" t="s">
        <v>38</v>
      </c>
      <c r="D5886" s="3" t="s">
        <v>37</v>
      </c>
      <c r="E5886" s="3" t="n">
        <v>220.02</v>
      </c>
      <c r="F5886" s="3" t="n">
        <v>6131864</v>
      </c>
      <c r="G5886" s="3" t="n">
        <v>1</v>
      </c>
      <c r="H5886" s="3" t="n">
        <v>577504.5</v>
      </c>
    </row>
    <row r="5887" customFormat="false" ht="15" hidden="false" customHeight="false" outlineLevel="0" collapsed="false">
      <c r="A5887" s="3" t="s">
        <v>441</v>
      </c>
      <c r="B5887" s="3" t="s">
        <v>35</v>
      </c>
      <c r="C5887" s="3" t="s">
        <v>38</v>
      </c>
      <c r="D5887" s="3" t="s">
        <v>37</v>
      </c>
      <c r="E5887" s="3" t="n">
        <v>220.06</v>
      </c>
      <c r="F5887" s="3" t="n">
        <v>6000118</v>
      </c>
      <c r="G5887" s="3" t="n">
        <v>1</v>
      </c>
      <c r="H5887" s="3" t="n">
        <v>822912.6</v>
      </c>
    </row>
    <row r="5888" customFormat="false" ht="15" hidden="false" customHeight="false" outlineLevel="0" collapsed="false">
      <c r="A5888" s="3" t="s">
        <v>442</v>
      </c>
      <c r="B5888" s="3" t="s">
        <v>35</v>
      </c>
      <c r="C5888" s="3" t="s">
        <v>38</v>
      </c>
      <c r="D5888" s="3" t="s">
        <v>37</v>
      </c>
      <c r="E5888" s="3" t="n">
        <v>220.28</v>
      </c>
      <c r="F5888" s="3" t="n">
        <v>4880505</v>
      </c>
      <c r="G5888" s="3" t="n">
        <v>3</v>
      </c>
      <c r="H5888" s="3" t="n">
        <v>1198501.82</v>
      </c>
    </row>
    <row r="5889" customFormat="false" ht="15" hidden="false" customHeight="false" outlineLevel="0" collapsed="false">
      <c r="A5889" s="3" t="s">
        <v>443</v>
      </c>
      <c r="B5889" s="3" t="s">
        <v>35</v>
      </c>
      <c r="C5889" s="3" t="s">
        <v>38</v>
      </c>
      <c r="D5889" s="3" t="s">
        <v>37</v>
      </c>
      <c r="E5889" s="3" t="n">
        <v>220.64</v>
      </c>
      <c r="F5889" s="3" t="n">
        <v>583554</v>
      </c>
      <c r="G5889" s="3" t="n">
        <v>1</v>
      </c>
      <c r="H5889" s="3" t="n">
        <v>98442.81</v>
      </c>
    </row>
    <row r="5890" customFormat="false" ht="15" hidden="false" customHeight="false" outlineLevel="0" collapsed="false">
      <c r="A5890" s="3" t="s">
        <v>444</v>
      </c>
      <c r="B5890" s="3" t="s">
        <v>35</v>
      </c>
      <c r="C5890" s="3" t="s">
        <v>38</v>
      </c>
      <c r="D5890" s="3" t="s">
        <v>37</v>
      </c>
      <c r="E5890" s="3" t="n">
        <v>221.1</v>
      </c>
      <c r="F5890" s="3" t="n">
        <v>5620998</v>
      </c>
      <c r="G5890" s="3" t="n">
        <v>2</v>
      </c>
      <c r="H5890" s="3" t="n">
        <v>1027839.85</v>
      </c>
    </row>
    <row r="5891" customFormat="false" ht="15" hidden="false" customHeight="false" outlineLevel="0" collapsed="false">
      <c r="A5891" s="3" t="s">
        <v>445</v>
      </c>
      <c r="B5891" s="3" t="s">
        <v>35</v>
      </c>
      <c r="C5891" s="3" t="s">
        <v>38</v>
      </c>
      <c r="D5891" s="3" t="s">
        <v>37</v>
      </c>
      <c r="E5891" s="3" t="n">
        <v>220.34</v>
      </c>
      <c r="F5891" s="3" t="n">
        <v>3489677</v>
      </c>
      <c r="G5891" s="3" t="n">
        <v>0</v>
      </c>
      <c r="H5891" s="3" t="n">
        <v>0</v>
      </c>
    </row>
    <row r="5892" customFormat="false" ht="15" hidden="false" customHeight="false" outlineLevel="0" collapsed="false">
      <c r="A5892" s="3" t="s">
        <v>446</v>
      </c>
      <c r="B5892" s="3" t="s">
        <v>35</v>
      </c>
      <c r="C5892" s="3" t="s">
        <v>38</v>
      </c>
      <c r="D5892" s="3" t="s">
        <v>37</v>
      </c>
      <c r="E5892" s="3" t="n">
        <v>219.52</v>
      </c>
      <c r="F5892" s="3" t="n">
        <v>4151493</v>
      </c>
      <c r="G5892" s="3" t="n">
        <v>3</v>
      </c>
      <c r="H5892" s="3" t="n">
        <v>1290006.67</v>
      </c>
    </row>
    <row r="5893" customFormat="false" ht="15" hidden="false" customHeight="false" outlineLevel="0" collapsed="false">
      <c r="A5893" s="3" t="s">
        <v>447</v>
      </c>
      <c r="B5893" s="3" t="s">
        <v>35</v>
      </c>
      <c r="C5893" s="3" t="s">
        <v>38</v>
      </c>
      <c r="D5893" s="3" t="s">
        <v>37</v>
      </c>
      <c r="E5893" s="3" t="n">
        <v>217.61</v>
      </c>
      <c r="F5893" s="3" t="n">
        <v>4428235</v>
      </c>
      <c r="G5893" s="3" t="n">
        <v>2</v>
      </c>
      <c r="H5893" s="3" t="n">
        <v>1160647.44</v>
      </c>
    </row>
    <row r="5894" customFormat="false" ht="15" hidden="false" customHeight="false" outlineLevel="0" collapsed="false">
      <c r="A5894" s="3" t="s">
        <v>448</v>
      </c>
      <c r="B5894" s="3" t="s">
        <v>35</v>
      </c>
      <c r="C5894" s="3" t="s">
        <v>38</v>
      </c>
      <c r="D5894" s="3" t="s">
        <v>37</v>
      </c>
      <c r="E5894" s="3" t="n">
        <v>217.02</v>
      </c>
      <c r="F5894" s="3" t="n">
        <v>5653124</v>
      </c>
      <c r="G5894" s="3" t="n">
        <v>3</v>
      </c>
      <c r="H5894" s="3" t="n">
        <v>2411225.61</v>
      </c>
    </row>
    <row r="5895" customFormat="false" ht="15" hidden="false" customHeight="false" outlineLevel="0" collapsed="false">
      <c r="A5895" s="3" t="s">
        <v>449</v>
      </c>
      <c r="B5895" s="3" t="s">
        <v>35</v>
      </c>
      <c r="C5895" s="3" t="s">
        <v>38</v>
      </c>
      <c r="D5895" s="3" t="s">
        <v>37</v>
      </c>
      <c r="E5895" s="3" t="n">
        <v>218.61</v>
      </c>
      <c r="F5895" s="3" t="n">
        <v>7829326</v>
      </c>
      <c r="G5895" s="3" t="n">
        <v>4</v>
      </c>
      <c r="H5895" s="3" t="n">
        <v>2777579.83</v>
      </c>
    </row>
    <row r="5896" customFormat="false" ht="15" hidden="false" customHeight="false" outlineLevel="0" collapsed="false">
      <c r="A5896" s="3" t="s">
        <v>450</v>
      </c>
      <c r="B5896" s="3" t="s">
        <v>35</v>
      </c>
      <c r="C5896" s="3" t="s">
        <v>38</v>
      </c>
      <c r="D5896" s="3" t="s">
        <v>37</v>
      </c>
      <c r="E5896" s="3" t="n">
        <v>220</v>
      </c>
      <c r="F5896" s="3" t="n">
        <v>3174066</v>
      </c>
      <c r="G5896" s="3" t="n">
        <v>2</v>
      </c>
      <c r="H5896" s="3" t="n">
        <v>849549.8</v>
      </c>
    </row>
    <row r="5897" customFormat="false" ht="15" hidden="false" customHeight="false" outlineLevel="0" collapsed="false">
      <c r="A5897" s="3" t="s">
        <v>451</v>
      </c>
      <c r="B5897" s="3" t="s">
        <v>35</v>
      </c>
      <c r="C5897" s="3" t="s">
        <v>38</v>
      </c>
      <c r="D5897" s="3" t="s">
        <v>37</v>
      </c>
      <c r="E5897" s="3" t="n">
        <v>219.44</v>
      </c>
      <c r="F5897" s="3" t="n">
        <v>4545345</v>
      </c>
      <c r="G5897" s="3" t="n">
        <v>4</v>
      </c>
      <c r="H5897" s="3" t="n">
        <v>1877591.48</v>
      </c>
    </row>
    <row r="5898" customFormat="false" ht="15" hidden="false" customHeight="false" outlineLevel="0" collapsed="false">
      <c r="A5898" s="3" t="s">
        <v>452</v>
      </c>
      <c r="B5898" s="3" t="s">
        <v>35</v>
      </c>
      <c r="C5898" s="3" t="s">
        <v>38</v>
      </c>
      <c r="D5898" s="3" t="s">
        <v>37</v>
      </c>
      <c r="E5898" s="3" t="n">
        <v>221</v>
      </c>
      <c r="F5898" s="3" t="n">
        <v>2670242</v>
      </c>
      <c r="G5898" s="3" t="n">
        <v>1</v>
      </c>
      <c r="H5898" s="3" t="n">
        <v>241734.92</v>
      </c>
    </row>
    <row r="5899" customFormat="false" ht="15" hidden="false" customHeight="false" outlineLevel="0" collapsed="false">
      <c r="A5899" s="3" t="s">
        <v>453</v>
      </c>
      <c r="B5899" s="3" t="s">
        <v>35</v>
      </c>
      <c r="C5899" s="3" t="s">
        <v>38</v>
      </c>
      <c r="D5899" s="3" t="s">
        <v>37</v>
      </c>
      <c r="E5899" s="3" t="n">
        <v>220.36</v>
      </c>
      <c r="F5899" s="3" t="n">
        <v>7931083</v>
      </c>
      <c r="G5899" s="3" t="n">
        <v>1</v>
      </c>
      <c r="H5899" s="3" t="n">
        <v>409048.02</v>
      </c>
    </row>
    <row r="5900" customFormat="false" ht="15" hidden="false" customHeight="false" outlineLevel="0" collapsed="false">
      <c r="A5900" s="3" t="s">
        <v>454</v>
      </c>
      <c r="B5900" s="3" t="s">
        <v>35</v>
      </c>
      <c r="C5900" s="3" t="s">
        <v>38</v>
      </c>
      <c r="D5900" s="3" t="s">
        <v>37</v>
      </c>
      <c r="E5900" s="3" t="n">
        <v>221.6</v>
      </c>
      <c r="F5900" s="3" t="n">
        <v>2031336</v>
      </c>
      <c r="G5900" s="3" t="n">
        <v>3</v>
      </c>
      <c r="H5900" s="3" t="n">
        <v>2111539</v>
      </c>
    </row>
    <row r="5901" customFormat="false" ht="15" hidden="false" customHeight="false" outlineLevel="0" collapsed="false">
      <c r="A5901" s="3" t="s">
        <v>455</v>
      </c>
      <c r="B5901" s="3" t="s">
        <v>35</v>
      </c>
      <c r="C5901" s="3" t="s">
        <v>38</v>
      </c>
      <c r="D5901" s="3" t="s">
        <v>37</v>
      </c>
      <c r="E5901" s="3" t="n">
        <v>221.51</v>
      </c>
      <c r="F5901" s="3" t="n">
        <v>785121</v>
      </c>
      <c r="G5901" s="3" t="n">
        <v>1</v>
      </c>
      <c r="H5901" s="3" t="n">
        <v>264314.08</v>
      </c>
    </row>
    <row r="5902" customFormat="false" ht="15" hidden="false" customHeight="false" outlineLevel="0" collapsed="false">
      <c r="A5902" s="3" t="s">
        <v>456</v>
      </c>
      <c r="B5902" s="3" t="s">
        <v>35</v>
      </c>
      <c r="C5902" s="3" t="s">
        <v>38</v>
      </c>
      <c r="D5902" s="3" t="s">
        <v>37</v>
      </c>
      <c r="E5902" s="3" t="n">
        <v>221.03</v>
      </c>
      <c r="F5902" s="3" t="n">
        <v>7352789</v>
      </c>
      <c r="G5902" s="3" t="n">
        <v>1</v>
      </c>
      <c r="H5902" s="3" t="n">
        <v>937136.2</v>
      </c>
    </row>
    <row r="5903" customFormat="false" ht="15" hidden="false" customHeight="false" outlineLevel="0" collapsed="false">
      <c r="A5903" s="3" t="s">
        <v>457</v>
      </c>
      <c r="B5903" s="3" t="s">
        <v>35</v>
      </c>
      <c r="C5903" s="3" t="s">
        <v>38</v>
      </c>
      <c r="D5903" s="3" t="s">
        <v>37</v>
      </c>
      <c r="E5903" s="3" t="n">
        <v>220.55</v>
      </c>
      <c r="F5903" s="3" t="n">
        <v>671429</v>
      </c>
      <c r="G5903" s="3" t="n">
        <v>1</v>
      </c>
      <c r="H5903" s="3" t="n">
        <v>220017.96</v>
      </c>
    </row>
    <row r="5904" customFormat="false" ht="15" hidden="false" customHeight="false" outlineLevel="0" collapsed="false">
      <c r="A5904" s="3" t="s">
        <v>458</v>
      </c>
      <c r="B5904" s="3" t="s">
        <v>35</v>
      </c>
      <c r="C5904" s="3" t="s">
        <v>38</v>
      </c>
      <c r="D5904" s="3" t="s">
        <v>37</v>
      </c>
      <c r="E5904" s="3" t="n">
        <v>219.58</v>
      </c>
      <c r="F5904" s="3" t="n">
        <v>4862406</v>
      </c>
      <c r="G5904" s="3" t="n">
        <v>3</v>
      </c>
      <c r="H5904" s="3" t="n">
        <v>1076631.15</v>
      </c>
    </row>
    <row r="5905" customFormat="false" ht="15" hidden="false" customHeight="false" outlineLevel="0" collapsed="false">
      <c r="A5905" s="3" t="s">
        <v>459</v>
      </c>
      <c r="B5905" s="3" t="s">
        <v>35</v>
      </c>
      <c r="C5905" s="3" t="s">
        <v>38</v>
      </c>
      <c r="D5905" s="3" t="s">
        <v>37</v>
      </c>
      <c r="E5905" s="3" t="n">
        <v>218.52</v>
      </c>
      <c r="F5905" s="3" t="n">
        <v>5956131</v>
      </c>
      <c r="G5905" s="3" t="n">
        <v>4</v>
      </c>
      <c r="H5905" s="3" t="n">
        <v>2696775.25</v>
      </c>
    </row>
    <row r="5906" customFormat="false" ht="15" hidden="false" customHeight="false" outlineLevel="0" collapsed="false">
      <c r="A5906" s="3" t="s">
        <v>460</v>
      </c>
      <c r="B5906" s="3" t="s">
        <v>35</v>
      </c>
      <c r="C5906" s="3" t="s">
        <v>38</v>
      </c>
      <c r="D5906" s="3" t="s">
        <v>37</v>
      </c>
      <c r="E5906" s="3" t="n">
        <v>216.51</v>
      </c>
      <c r="F5906" s="3" t="n">
        <v>7077132</v>
      </c>
      <c r="G5906" s="3" t="n">
        <v>2</v>
      </c>
      <c r="H5906" s="3" t="n">
        <v>1438559.63</v>
      </c>
    </row>
    <row r="5907" customFormat="false" ht="15" hidden="false" customHeight="false" outlineLevel="0" collapsed="false">
      <c r="A5907" s="3" t="s">
        <v>461</v>
      </c>
      <c r="B5907" s="3" t="s">
        <v>35</v>
      </c>
      <c r="C5907" s="3" t="s">
        <v>38</v>
      </c>
      <c r="D5907" s="3" t="s">
        <v>37</v>
      </c>
      <c r="E5907" s="3" t="n">
        <v>216.4</v>
      </c>
      <c r="F5907" s="3" t="n">
        <v>3933069</v>
      </c>
      <c r="G5907" s="3" t="n">
        <v>3</v>
      </c>
      <c r="H5907" s="3" t="n">
        <v>825262.18</v>
      </c>
    </row>
    <row r="5908" customFormat="false" ht="15" hidden="false" customHeight="false" outlineLevel="0" collapsed="false">
      <c r="A5908" s="3" t="s">
        <v>462</v>
      </c>
      <c r="B5908" s="3" t="s">
        <v>35</v>
      </c>
      <c r="C5908" s="3" t="s">
        <v>38</v>
      </c>
      <c r="D5908" s="3" t="s">
        <v>37</v>
      </c>
      <c r="E5908" s="3" t="n">
        <v>215.34</v>
      </c>
      <c r="F5908" s="3" t="n">
        <v>7031243</v>
      </c>
      <c r="G5908" s="3" t="n">
        <v>2</v>
      </c>
      <c r="H5908" s="3" t="n">
        <v>791606.46</v>
      </c>
    </row>
    <row r="5909" customFormat="false" ht="15" hidden="false" customHeight="false" outlineLevel="0" collapsed="false">
      <c r="A5909" s="3" t="s">
        <v>463</v>
      </c>
      <c r="B5909" s="3" t="s">
        <v>35</v>
      </c>
      <c r="C5909" s="3" t="s">
        <v>38</v>
      </c>
      <c r="D5909" s="3" t="s">
        <v>37</v>
      </c>
      <c r="E5909" s="3" t="n">
        <v>215.86</v>
      </c>
      <c r="F5909" s="3" t="n">
        <v>3187811</v>
      </c>
      <c r="G5909" s="3" t="n">
        <v>2</v>
      </c>
      <c r="H5909" s="3" t="n">
        <v>571886.08</v>
      </c>
    </row>
    <row r="5910" customFormat="false" ht="15" hidden="false" customHeight="false" outlineLevel="0" collapsed="false">
      <c r="A5910" s="3" t="s">
        <v>464</v>
      </c>
      <c r="B5910" s="3" t="s">
        <v>35</v>
      </c>
      <c r="C5910" s="3" t="s">
        <v>38</v>
      </c>
      <c r="D5910" s="3" t="s">
        <v>37</v>
      </c>
      <c r="E5910" s="3" t="n">
        <v>214.85</v>
      </c>
      <c r="F5910" s="3" t="n">
        <v>4458028</v>
      </c>
      <c r="G5910" s="3" t="n">
        <v>2</v>
      </c>
      <c r="H5910" s="3" t="n">
        <v>880167.67</v>
      </c>
    </row>
    <row r="5911" customFormat="false" ht="15" hidden="false" customHeight="false" outlineLevel="0" collapsed="false">
      <c r="A5911" s="3" t="s">
        <v>465</v>
      </c>
      <c r="B5911" s="3" t="s">
        <v>35</v>
      </c>
      <c r="C5911" s="3" t="s">
        <v>38</v>
      </c>
      <c r="D5911" s="3" t="s">
        <v>37</v>
      </c>
      <c r="E5911" s="3" t="n">
        <v>215.03</v>
      </c>
      <c r="F5911" s="3" t="n">
        <v>3143522</v>
      </c>
      <c r="G5911" s="3" t="n">
        <v>0</v>
      </c>
      <c r="H5911" s="3" t="n">
        <v>0</v>
      </c>
    </row>
    <row r="5912" customFormat="false" ht="15" hidden="false" customHeight="false" outlineLevel="0" collapsed="false">
      <c r="A5912" s="3" t="s">
        <v>466</v>
      </c>
      <c r="B5912" s="3" t="s">
        <v>35</v>
      </c>
      <c r="C5912" s="3" t="s">
        <v>38</v>
      </c>
      <c r="D5912" s="3" t="s">
        <v>37</v>
      </c>
      <c r="E5912" s="3" t="n">
        <v>215.46</v>
      </c>
      <c r="F5912" s="3" t="n">
        <v>2712172</v>
      </c>
      <c r="G5912" s="3" t="n">
        <v>3</v>
      </c>
      <c r="H5912" s="3" t="n">
        <v>2908827.97</v>
      </c>
    </row>
    <row r="5913" customFormat="false" ht="15" hidden="false" customHeight="false" outlineLevel="0" collapsed="false">
      <c r="A5913" s="3" t="s">
        <v>467</v>
      </c>
      <c r="B5913" s="3" t="s">
        <v>35</v>
      </c>
      <c r="C5913" s="3" t="s">
        <v>38</v>
      </c>
      <c r="D5913" s="3" t="s">
        <v>37</v>
      </c>
      <c r="E5913" s="3" t="n">
        <v>213.19</v>
      </c>
      <c r="F5913" s="3" t="n">
        <v>7377153</v>
      </c>
      <c r="G5913" s="3" t="n">
        <v>1</v>
      </c>
      <c r="H5913" s="3" t="n">
        <v>220746.19</v>
      </c>
    </row>
    <row r="5914" customFormat="false" ht="15" hidden="false" customHeight="false" outlineLevel="0" collapsed="false">
      <c r="A5914" s="3" t="s">
        <v>468</v>
      </c>
      <c r="B5914" s="3" t="s">
        <v>35</v>
      </c>
      <c r="C5914" s="3" t="s">
        <v>38</v>
      </c>
      <c r="D5914" s="3" t="s">
        <v>37</v>
      </c>
      <c r="E5914" s="3" t="n">
        <v>212.08</v>
      </c>
      <c r="F5914" s="3" t="n">
        <v>2902888</v>
      </c>
      <c r="G5914" s="3" t="n">
        <v>4</v>
      </c>
      <c r="H5914" s="3" t="n">
        <v>2235685.02</v>
      </c>
    </row>
    <row r="5915" customFormat="false" ht="15" hidden="false" customHeight="false" outlineLevel="0" collapsed="false">
      <c r="A5915" s="3" t="s">
        <v>469</v>
      </c>
      <c r="B5915" s="3" t="s">
        <v>35</v>
      </c>
      <c r="C5915" s="3" t="s">
        <v>38</v>
      </c>
      <c r="D5915" s="3" t="s">
        <v>37</v>
      </c>
      <c r="E5915" s="3" t="n">
        <v>212.04</v>
      </c>
      <c r="F5915" s="3" t="n">
        <v>1058648</v>
      </c>
      <c r="G5915" s="3" t="n">
        <v>3</v>
      </c>
      <c r="H5915" s="3" t="n">
        <v>1445585.8</v>
      </c>
    </row>
    <row r="5916" customFormat="false" ht="15" hidden="false" customHeight="false" outlineLevel="0" collapsed="false">
      <c r="A5916" s="3" t="s">
        <v>470</v>
      </c>
      <c r="B5916" s="3" t="s">
        <v>35</v>
      </c>
      <c r="C5916" s="3" t="s">
        <v>38</v>
      </c>
      <c r="D5916" s="3" t="s">
        <v>37</v>
      </c>
      <c r="E5916" s="3" t="n">
        <v>211.15</v>
      </c>
      <c r="F5916" s="3" t="n">
        <v>1622127</v>
      </c>
      <c r="G5916" s="3" t="n">
        <v>2</v>
      </c>
      <c r="H5916" s="3" t="n">
        <v>551124.26</v>
      </c>
    </row>
    <row r="5917" customFormat="false" ht="15" hidden="false" customHeight="false" outlineLevel="0" collapsed="false">
      <c r="A5917" s="3" t="s">
        <v>471</v>
      </c>
      <c r="B5917" s="3" t="s">
        <v>35</v>
      </c>
      <c r="C5917" s="3" t="s">
        <v>38</v>
      </c>
      <c r="D5917" s="3" t="s">
        <v>37</v>
      </c>
      <c r="E5917" s="3" t="n">
        <v>211.22</v>
      </c>
      <c r="F5917" s="3" t="n">
        <v>2030179</v>
      </c>
      <c r="G5917" s="3" t="n">
        <v>5</v>
      </c>
      <c r="H5917" s="3" t="n">
        <v>2226699.35</v>
      </c>
    </row>
    <row r="5918" customFormat="false" ht="15" hidden="false" customHeight="false" outlineLevel="0" collapsed="false">
      <c r="A5918" s="3" t="s">
        <v>472</v>
      </c>
      <c r="B5918" s="3" t="s">
        <v>35</v>
      </c>
      <c r="C5918" s="3" t="s">
        <v>38</v>
      </c>
      <c r="D5918" s="3" t="s">
        <v>37</v>
      </c>
      <c r="E5918" s="3" t="n">
        <v>211.09</v>
      </c>
      <c r="F5918" s="3" t="n">
        <v>1758086</v>
      </c>
      <c r="G5918" s="3" t="n">
        <v>4</v>
      </c>
      <c r="H5918" s="3" t="n">
        <v>980224.18</v>
      </c>
    </row>
    <row r="5919" customFormat="false" ht="15" hidden="false" customHeight="false" outlineLevel="0" collapsed="false">
      <c r="A5919" s="3" t="s">
        <v>473</v>
      </c>
      <c r="B5919" s="3" t="s">
        <v>35</v>
      </c>
      <c r="C5919" s="3" t="s">
        <v>38</v>
      </c>
      <c r="D5919" s="3" t="s">
        <v>37</v>
      </c>
      <c r="E5919" s="3" t="n">
        <v>210.97</v>
      </c>
      <c r="F5919" s="3" t="n">
        <v>1775088</v>
      </c>
      <c r="G5919" s="3" t="n">
        <v>2</v>
      </c>
      <c r="H5919" s="3" t="n">
        <v>749822.2</v>
      </c>
    </row>
    <row r="5920" customFormat="false" ht="15" hidden="false" customHeight="false" outlineLevel="0" collapsed="false">
      <c r="A5920" s="3" t="s">
        <v>474</v>
      </c>
      <c r="B5920" s="3" t="s">
        <v>35</v>
      </c>
      <c r="C5920" s="3" t="s">
        <v>38</v>
      </c>
      <c r="D5920" s="3" t="s">
        <v>37</v>
      </c>
      <c r="E5920" s="3" t="n">
        <v>209.72</v>
      </c>
      <c r="F5920" s="3" t="n">
        <v>2509262</v>
      </c>
      <c r="G5920" s="3" t="n">
        <v>4</v>
      </c>
      <c r="H5920" s="3" t="n">
        <v>2425084.58</v>
      </c>
    </row>
    <row r="5921" customFormat="false" ht="15" hidden="false" customHeight="false" outlineLevel="0" collapsed="false">
      <c r="A5921" s="3" t="s">
        <v>475</v>
      </c>
      <c r="B5921" s="3" t="s">
        <v>35</v>
      </c>
      <c r="C5921" s="3" t="s">
        <v>38</v>
      </c>
      <c r="D5921" s="3" t="s">
        <v>37</v>
      </c>
      <c r="E5921" s="3" t="n">
        <v>210.24</v>
      </c>
      <c r="F5921" s="3" t="n">
        <v>4851952</v>
      </c>
      <c r="G5921" s="3" t="n">
        <v>3</v>
      </c>
      <c r="H5921" s="3" t="n">
        <v>1683337.47</v>
      </c>
    </row>
    <row r="5922" customFormat="false" ht="15" hidden="false" customHeight="false" outlineLevel="0" collapsed="false">
      <c r="A5922" s="3" t="s">
        <v>476</v>
      </c>
      <c r="B5922" s="3" t="s">
        <v>35</v>
      </c>
      <c r="C5922" s="3" t="s">
        <v>38</v>
      </c>
      <c r="D5922" s="3" t="s">
        <v>37</v>
      </c>
      <c r="E5922" s="3" t="n">
        <v>212.51</v>
      </c>
      <c r="F5922" s="3" t="n">
        <v>3730935</v>
      </c>
      <c r="G5922" s="3" t="n">
        <v>1</v>
      </c>
      <c r="H5922" s="3" t="n">
        <v>864368.64</v>
      </c>
    </row>
    <row r="5923" customFormat="false" ht="15" hidden="false" customHeight="false" outlineLevel="0" collapsed="false">
      <c r="A5923" s="3" t="s">
        <v>477</v>
      </c>
      <c r="B5923" s="3" t="s">
        <v>35</v>
      </c>
      <c r="C5923" s="3" t="s">
        <v>38</v>
      </c>
      <c r="D5923" s="3" t="s">
        <v>37</v>
      </c>
      <c r="E5923" s="3" t="n">
        <v>212.24</v>
      </c>
      <c r="F5923" s="3" t="n">
        <v>1656889</v>
      </c>
      <c r="G5923" s="3" t="n">
        <v>3</v>
      </c>
      <c r="H5923" s="3" t="n">
        <v>1028768.1</v>
      </c>
    </row>
    <row r="5924" customFormat="false" ht="15" hidden="false" customHeight="false" outlineLevel="0" collapsed="false">
      <c r="A5924" s="3" t="s">
        <v>478</v>
      </c>
      <c r="B5924" s="3" t="s">
        <v>35</v>
      </c>
      <c r="C5924" s="3" t="s">
        <v>38</v>
      </c>
      <c r="D5924" s="3" t="s">
        <v>37</v>
      </c>
      <c r="E5924" s="3" t="n">
        <v>210.89</v>
      </c>
      <c r="F5924" s="3" t="n">
        <v>6265953</v>
      </c>
      <c r="G5924" s="3" t="n">
        <v>3</v>
      </c>
      <c r="H5924" s="3" t="n">
        <v>1614655.77</v>
      </c>
    </row>
    <row r="5925" customFormat="false" ht="15" hidden="false" customHeight="false" outlineLevel="0" collapsed="false">
      <c r="A5925" s="3" t="s">
        <v>479</v>
      </c>
      <c r="B5925" s="3" t="s">
        <v>35</v>
      </c>
      <c r="C5925" s="3" t="s">
        <v>38</v>
      </c>
      <c r="D5925" s="3" t="s">
        <v>37</v>
      </c>
      <c r="E5925" s="3" t="n">
        <v>211.77</v>
      </c>
      <c r="F5925" s="3" t="n">
        <v>3223004</v>
      </c>
      <c r="G5925" s="3" t="n">
        <v>1</v>
      </c>
      <c r="H5925" s="3" t="n">
        <v>268118.6</v>
      </c>
    </row>
    <row r="5926" customFormat="false" ht="15" hidden="false" customHeight="false" outlineLevel="0" collapsed="false">
      <c r="A5926" s="3" t="s">
        <v>480</v>
      </c>
      <c r="B5926" s="3" t="s">
        <v>35</v>
      </c>
      <c r="C5926" s="3" t="s">
        <v>38</v>
      </c>
      <c r="D5926" s="3" t="s">
        <v>37</v>
      </c>
      <c r="E5926" s="3" t="n">
        <v>210.98</v>
      </c>
      <c r="F5926" s="3" t="n">
        <v>6462195</v>
      </c>
      <c r="G5926" s="3" t="n">
        <v>3</v>
      </c>
      <c r="H5926" s="3" t="n">
        <v>2755793.85</v>
      </c>
    </row>
    <row r="5927" customFormat="false" ht="15" hidden="false" customHeight="false" outlineLevel="0" collapsed="false">
      <c r="A5927" s="3" t="s">
        <v>481</v>
      </c>
      <c r="B5927" s="3" t="s">
        <v>35</v>
      </c>
      <c r="C5927" s="3" t="s">
        <v>38</v>
      </c>
      <c r="D5927" s="3" t="s">
        <v>37</v>
      </c>
      <c r="E5927" s="3" t="n">
        <v>211.23</v>
      </c>
      <c r="F5927" s="3" t="n">
        <v>3611252</v>
      </c>
      <c r="G5927" s="3" t="n">
        <v>0</v>
      </c>
      <c r="H5927" s="3" t="n">
        <v>0</v>
      </c>
    </row>
    <row r="5928" customFormat="false" ht="15" hidden="false" customHeight="false" outlineLevel="0" collapsed="false">
      <c r="A5928" s="3" t="s">
        <v>482</v>
      </c>
      <c r="B5928" s="3" t="s">
        <v>35</v>
      </c>
      <c r="C5928" s="3" t="s">
        <v>38</v>
      </c>
      <c r="D5928" s="3" t="s">
        <v>37</v>
      </c>
      <c r="E5928" s="3" t="n">
        <v>210.08</v>
      </c>
      <c r="F5928" s="3" t="n">
        <v>3243102</v>
      </c>
      <c r="G5928" s="3" t="n">
        <v>2</v>
      </c>
      <c r="H5928" s="3" t="n">
        <v>1392637.78</v>
      </c>
    </row>
    <row r="5929" customFormat="false" ht="15" hidden="false" customHeight="false" outlineLevel="0" collapsed="false">
      <c r="A5929" s="3" t="s">
        <v>483</v>
      </c>
      <c r="B5929" s="3" t="s">
        <v>35</v>
      </c>
      <c r="C5929" s="3" t="s">
        <v>38</v>
      </c>
      <c r="D5929" s="3" t="s">
        <v>37</v>
      </c>
      <c r="E5929" s="3" t="n">
        <v>210.45</v>
      </c>
      <c r="F5929" s="3" t="n">
        <v>5868293</v>
      </c>
      <c r="G5929" s="3" t="n">
        <v>4</v>
      </c>
      <c r="H5929" s="3" t="n">
        <v>2285466.12</v>
      </c>
    </row>
    <row r="5930" customFormat="false" ht="15" hidden="false" customHeight="false" outlineLevel="0" collapsed="false">
      <c r="A5930" s="3" t="s">
        <v>484</v>
      </c>
      <c r="B5930" s="3" t="s">
        <v>35</v>
      </c>
      <c r="C5930" s="3" t="s">
        <v>38</v>
      </c>
      <c r="D5930" s="3" t="s">
        <v>37</v>
      </c>
      <c r="E5930" s="3" t="n">
        <v>210.31</v>
      </c>
      <c r="F5930" s="3" t="n">
        <v>2412061</v>
      </c>
      <c r="G5930" s="3" t="n">
        <v>2</v>
      </c>
      <c r="H5930" s="3" t="n">
        <v>1152574.2</v>
      </c>
    </row>
    <row r="5931" customFormat="false" ht="15" hidden="false" customHeight="false" outlineLevel="0" collapsed="false">
      <c r="A5931" s="3" t="s">
        <v>485</v>
      </c>
      <c r="B5931" s="3" t="s">
        <v>35</v>
      </c>
      <c r="C5931" s="3" t="s">
        <v>38</v>
      </c>
      <c r="D5931" s="3" t="s">
        <v>37</v>
      </c>
      <c r="E5931" s="3" t="n">
        <v>209.71</v>
      </c>
      <c r="F5931" s="3" t="n">
        <v>4618267</v>
      </c>
      <c r="G5931" s="3" t="n">
        <v>1</v>
      </c>
      <c r="H5931" s="3" t="n">
        <v>985175.1</v>
      </c>
    </row>
    <row r="5932" customFormat="false" ht="15" hidden="false" customHeight="false" outlineLevel="0" collapsed="false">
      <c r="A5932" s="3" t="s">
        <v>486</v>
      </c>
      <c r="B5932" s="3" t="s">
        <v>35</v>
      </c>
      <c r="C5932" s="3" t="s">
        <v>38</v>
      </c>
      <c r="D5932" s="3" t="s">
        <v>37</v>
      </c>
      <c r="E5932" s="3" t="n">
        <v>209.72</v>
      </c>
      <c r="F5932" s="3" t="n">
        <v>5836545</v>
      </c>
      <c r="G5932" s="3" t="n">
        <v>1</v>
      </c>
      <c r="H5932" s="3" t="n">
        <v>451677.87</v>
      </c>
    </row>
    <row r="5933" customFormat="false" ht="15" hidden="false" customHeight="false" outlineLevel="0" collapsed="false">
      <c r="A5933" s="3" t="s">
        <v>487</v>
      </c>
      <c r="B5933" s="3" t="s">
        <v>35</v>
      </c>
      <c r="C5933" s="3" t="s">
        <v>38</v>
      </c>
      <c r="D5933" s="3" t="s">
        <v>37</v>
      </c>
      <c r="E5933" s="3" t="n">
        <v>211.08</v>
      </c>
      <c r="F5933" s="3" t="n">
        <v>7387931</v>
      </c>
      <c r="G5933" s="3" t="n">
        <v>3</v>
      </c>
      <c r="H5933" s="3" t="n">
        <v>1098402.18</v>
      </c>
    </row>
    <row r="5934" customFormat="false" ht="15" hidden="false" customHeight="false" outlineLevel="0" collapsed="false">
      <c r="A5934" s="3" t="s">
        <v>488</v>
      </c>
      <c r="B5934" s="3" t="s">
        <v>35</v>
      </c>
      <c r="C5934" s="3" t="s">
        <v>38</v>
      </c>
      <c r="D5934" s="3" t="s">
        <v>37</v>
      </c>
      <c r="E5934" s="3" t="n">
        <v>212.55</v>
      </c>
      <c r="F5934" s="3" t="n">
        <v>7204467</v>
      </c>
      <c r="G5934" s="3" t="n">
        <v>1</v>
      </c>
      <c r="H5934" s="3" t="n">
        <v>227515.27</v>
      </c>
    </row>
    <row r="5935" customFormat="false" ht="15" hidden="false" customHeight="false" outlineLevel="0" collapsed="false">
      <c r="A5935" s="3" t="s">
        <v>489</v>
      </c>
      <c r="B5935" s="3" t="s">
        <v>35</v>
      </c>
      <c r="C5935" s="3" t="s">
        <v>38</v>
      </c>
      <c r="D5935" s="3" t="s">
        <v>37</v>
      </c>
      <c r="E5935" s="3" t="n">
        <v>212.48</v>
      </c>
      <c r="F5935" s="3" t="n">
        <v>2272921</v>
      </c>
      <c r="G5935" s="3" t="n">
        <v>2</v>
      </c>
      <c r="H5935" s="3" t="n">
        <v>510261.8</v>
      </c>
    </row>
    <row r="5936" customFormat="false" ht="15" hidden="false" customHeight="false" outlineLevel="0" collapsed="false">
      <c r="A5936" s="3" t="s">
        <v>490</v>
      </c>
      <c r="B5936" s="3" t="s">
        <v>35</v>
      </c>
      <c r="C5936" s="3" t="s">
        <v>38</v>
      </c>
      <c r="D5936" s="3" t="s">
        <v>37</v>
      </c>
      <c r="E5936" s="3" t="n">
        <v>211.55</v>
      </c>
      <c r="F5936" s="3" t="n">
        <v>825470</v>
      </c>
      <c r="G5936" s="3" t="n">
        <v>0</v>
      </c>
      <c r="H5936" s="3" t="n">
        <v>0</v>
      </c>
    </row>
    <row r="5937" customFormat="false" ht="15" hidden="false" customHeight="false" outlineLevel="0" collapsed="false">
      <c r="A5937" s="3" t="s">
        <v>491</v>
      </c>
      <c r="B5937" s="3" t="s">
        <v>35</v>
      </c>
      <c r="C5937" s="3" t="s">
        <v>38</v>
      </c>
      <c r="D5937" s="3" t="s">
        <v>37</v>
      </c>
      <c r="E5937" s="3" t="n">
        <v>211.96</v>
      </c>
      <c r="F5937" s="3" t="n">
        <v>6101798</v>
      </c>
      <c r="G5937" s="3" t="n">
        <v>1</v>
      </c>
      <c r="H5937" s="3" t="n">
        <v>1035501.63</v>
      </c>
    </row>
    <row r="5938" customFormat="false" ht="15" hidden="false" customHeight="false" outlineLevel="0" collapsed="false">
      <c r="A5938" s="3" t="s">
        <v>492</v>
      </c>
      <c r="B5938" s="3" t="s">
        <v>35</v>
      </c>
      <c r="C5938" s="3" t="s">
        <v>38</v>
      </c>
      <c r="D5938" s="3" t="s">
        <v>37</v>
      </c>
      <c r="E5938" s="3" t="n">
        <v>211.03</v>
      </c>
      <c r="F5938" s="3" t="n">
        <v>4779863</v>
      </c>
      <c r="G5938" s="3" t="n">
        <v>2</v>
      </c>
      <c r="H5938" s="3" t="n">
        <v>509488.12</v>
      </c>
    </row>
    <row r="5939" customFormat="false" ht="15" hidden="false" customHeight="false" outlineLevel="0" collapsed="false">
      <c r="A5939" s="3" t="s">
        <v>493</v>
      </c>
      <c r="B5939" s="3" t="s">
        <v>35</v>
      </c>
      <c r="C5939" s="3" t="s">
        <v>38</v>
      </c>
      <c r="D5939" s="3" t="s">
        <v>37</v>
      </c>
      <c r="E5939" s="3" t="n">
        <v>209.96</v>
      </c>
      <c r="F5939" s="3" t="n">
        <v>1740496</v>
      </c>
      <c r="G5939" s="3" t="n">
        <v>0</v>
      </c>
      <c r="H5939" s="3" t="n">
        <v>0</v>
      </c>
    </row>
    <row r="5940" customFormat="false" ht="15" hidden="false" customHeight="false" outlineLevel="0" collapsed="false">
      <c r="A5940" s="3" t="s">
        <v>494</v>
      </c>
      <c r="B5940" s="3" t="s">
        <v>35</v>
      </c>
      <c r="C5940" s="3" t="s">
        <v>38</v>
      </c>
      <c r="D5940" s="3" t="s">
        <v>37</v>
      </c>
      <c r="E5940" s="3" t="n">
        <v>209.26</v>
      </c>
      <c r="F5940" s="3" t="n">
        <v>3187453</v>
      </c>
      <c r="G5940" s="3" t="n">
        <v>2</v>
      </c>
      <c r="H5940" s="3" t="n">
        <v>1217960.65</v>
      </c>
    </row>
    <row r="5941" customFormat="false" ht="15" hidden="false" customHeight="false" outlineLevel="0" collapsed="false">
      <c r="A5941" s="3" t="s">
        <v>495</v>
      </c>
      <c r="B5941" s="3" t="s">
        <v>35</v>
      </c>
      <c r="C5941" s="3" t="s">
        <v>38</v>
      </c>
      <c r="D5941" s="3" t="s">
        <v>37</v>
      </c>
      <c r="E5941" s="3" t="n">
        <v>208.14</v>
      </c>
      <c r="F5941" s="3" t="n">
        <v>5645219</v>
      </c>
      <c r="G5941" s="3" t="n">
        <v>2</v>
      </c>
      <c r="H5941" s="3" t="n">
        <v>509046.16</v>
      </c>
    </row>
    <row r="5942" customFormat="false" ht="15" hidden="false" customHeight="false" outlineLevel="0" collapsed="false">
      <c r="A5942" s="3" t="s">
        <v>496</v>
      </c>
      <c r="B5942" s="3" t="s">
        <v>35</v>
      </c>
      <c r="C5942" s="3" t="s">
        <v>38</v>
      </c>
      <c r="D5942" s="3" t="s">
        <v>37</v>
      </c>
      <c r="E5942" s="3" t="n">
        <v>207.93</v>
      </c>
      <c r="F5942" s="3" t="n">
        <v>976232</v>
      </c>
      <c r="G5942" s="3" t="n">
        <v>0</v>
      </c>
      <c r="H5942" s="3" t="n">
        <v>0</v>
      </c>
    </row>
    <row r="5943" customFormat="false" ht="15" hidden="false" customHeight="false" outlineLevel="0" collapsed="false">
      <c r="A5943" s="3" t="s">
        <v>497</v>
      </c>
      <c r="B5943" s="3" t="s">
        <v>35</v>
      </c>
      <c r="C5943" s="3" t="s">
        <v>38</v>
      </c>
      <c r="D5943" s="3" t="s">
        <v>37</v>
      </c>
      <c r="E5943" s="3" t="n">
        <v>207.67</v>
      </c>
      <c r="F5943" s="3" t="n">
        <v>3363206</v>
      </c>
      <c r="G5943" s="3" t="n">
        <v>1</v>
      </c>
      <c r="H5943" s="3" t="n">
        <v>80830.31</v>
      </c>
    </row>
    <row r="5944" customFormat="false" ht="15" hidden="false" customHeight="false" outlineLevel="0" collapsed="false">
      <c r="A5944" s="3" t="s">
        <v>498</v>
      </c>
      <c r="B5944" s="3" t="s">
        <v>35</v>
      </c>
      <c r="C5944" s="3" t="s">
        <v>38</v>
      </c>
      <c r="D5944" s="3" t="s">
        <v>37</v>
      </c>
      <c r="E5944" s="3" t="n">
        <v>207.62</v>
      </c>
      <c r="F5944" s="3" t="n">
        <v>2089531</v>
      </c>
      <c r="G5944" s="3" t="n">
        <v>4</v>
      </c>
      <c r="H5944" s="3" t="n">
        <v>1871774.94</v>
      </c>
    </row>
    <row r="5945" customFormat="false" ht="15" hidden="false" customHeight="false" outlineLevel="0" collapsed="false">
      <c r="A5945" s="3" t="s">
        <v>499</v>
      </c>
      <c r="B5945" s="3" t="s">
        <v>35</v>
      </c>
      <c r="C5945" s="3" t="s">
        <v>38</v>
      </c>
      <c r="D5945" s="3" t="s">
        <v>37</v>
      </c>
      <c r="E5945" s="3" t="n">
        <v>206.88</v>
      </c>
      <c r="F5945" s="3" t="n">
        <v>5428050</v>
      </c>
      <c r="G5945" s="3" t="n">
        <v>3</v>
      </c>
      <c r="H5945" s="3" t="n">
        <v>1472248.49</v>
      </c>
    </row>
    <row r="5946" customFormat="false" ht="15" hidden="false" customHeight="false" outlineLevel="0" collapsed="false">
      <c r="A5946" s="3" t="s">
        <v>500</v>
      </c>
      <c r="B5946" s="3" t="s">
        <v>35</v>
      </c>
      <c r="C5946" s="3" t="s">
        <v>38</v>
      </c>
      <c r="D5946" s="3" t="s">
        <v>37</v>
      </c>
      <c r="E5946" s="3" t="n">
        <v>207.38</v>
      </c>
      <c r="F5946" s="3" t="n">
        <v>1368442</v>
      </c>
      <c r="G5946" s="3" t="n">
        <v>0</v>
      </c>
      <c r="H5946" s="3" t="n">
        <v>0</v>
      </c>
    </row>
    <row r="5947" customFormat="false" ht="15" hidden="false" customHeight="false" outlineLevel="0" collapsed="false">
      <c r="A5947" s="3" t="s">
        <v>501</v>
      </c>
      <c r="B5947" s="3" t="s">
        <v>35</v>
      </c>
      <c r="C5947" s="3" t="s">
        <v>38</v>
      </c>
      <c r="D5947" s="3" t="s">
        <v>37</v>
      </c>
      <c r="E5947" s="3" t="n">
        <v>206.1</v>
      </c>
      <c r="F5947" s="3" t="n">
        <v>5740643</v>
      </c>
      <c r="G5947" s="3" t="n">
        <v>3</v>
      </c>
      <c r="H5947" s="3" t="n">
        <v>1165008.46</v>
      </c>
    </row>
    <row r="5948" customFormat="false" ht="15" hidden="false" customHeight="false" outlineLevel="0" collapsed="false">
      <c r="A5948" s="3" t="s">
        <v>502</v>
      </c>
      <c r="B5948" s="3" t="s">
        <v>35</v>
      </c>
      <c r="C5948" s="3" t="s">
        <v>38</v>
      </c>
      <c r="D5948" s="3" t="s">
        <v>37</v>
      </c>
      <c r="E5948" s="3" t="n">
        <v>208.12</v>
      </c>
      <c r="F5948" s="3" t="n">
        <v>4270313</v>
      </c>
      <c r="G5948" s="3" t="n">
        <v>2</v>
      </c>
      <c r="H5948" s="3" t="n">
        <v>1308126.27</v>
      </c>
    </row>
    <row r="5949" customFormat="false" ht="15" hidden="false" customHeight="false" outlineLevel="0" collapsed="false">
      <c r="A5949" s="3" t="s">
        <v>503</v>
      </c>
      <c r="B5949" s="3" t="s">
        <v>35</v>
      </c>
      <c r="C5949" s="3" t="s">
        <v>38</v>
      </c>
      <c r="D5949" s="3" t="s">
        <v>37</v>
      </c>
      <c r="E5949" s="3" t="n">
        <v>208.39</v>
      </c>
      <c r="F5949" s="3" t="n">
        <v>6714108</v>
      </c>
      <c r="G5949" s="3" t="n">
        <v>0</v>
      </c>
      <c r="H5949" s="3" t="n">
        <v>0</v>
      </c>
    </row>
    <row r="5950" customFormat="false" ht="15" hidden="false" customHeight="false" outlineLevel="0" collapsed="false">
      <c r="A5950" s="3" t="s">
        <v>504</v>
      </c>
      <c r="B5950" s="3" t="s">
        <v>35</v>
      </c>
      <c r="C5950" s="3" t="s">
        <v>38</v>
      </c>
      <c r="D5950" s="3" t="s">
        <v>37</v>
      </c>
      <c r="E5950" s="3" t="n">
        <v>208.24</v>
      </c>
      <c r="F5950" s="3" t="n">
        <v>2125062</v>
      </c>
      <c r="G5950" s="3" t="n">
        <v>2</v>
      </c>
      <c r="H5950" s="3" t="n">
        <v>1291345.18</v>
      </c>
    </row>
    <row r="5951" customFormat="false" ht="15" hidden="false" customHeight="false" outlineLevel="0" collapsed="false">
      <c r="A5951" s="3" t="s">
        <v>505</v>
      </c>
      <c r="B5951" s="3" t="s">
        <v>35</v>
      </c>
      <c r="C5951" s="3" t="s">
        <v>38</v>
      </c>
      <c r="D5951" s="3" t="s">
        <v>37</v>
      </c>
      <c r="E5951" s="3" t="n">
        <v>208.93</v>
      </c>
      <c r="F5951" s="3" t="n">
        <v>6611918</v>
      </c>
      <c r="G5951" s="3" t="n">
        <v>4</v>
      </c>
      <c r="H5951" s="3" t="n">
        <v>2884336.29</v>
      </c>
    </row>
    <row r="5952" customFormat="false" ht="15" hidden="false" customHeight="false" outlineLevel="0" collapsed="false">
      <c r="A5952" s="3" t="s">
        <v>506</v>
      </c>
      <c r="B5952" s="3" t="s">
        <v>35</v>
      </c>
      <c r="C5952" s="3" t="s">
        <v>38</v>
      </c>
      <c r="D5952" s="3" t="s">
        <v>37</v>
      </c>
      <c r="E5952" s="3" t="n">
        <v>209.69</v>
      </c>
      <c r="F5952" s="3" t="n">
        <v>6969551</v>
      </c>
      <c r="G5952" s="3" t="n">
        <v>5</v>
      </c>
      <c r="H5952" s="3" t="n">
        <v>2170571.4</v>
      </c>
    </row>
    <row r="5953" customFormat="false" ht="15" hidden="false" customHeight="false" outlineLevel="0" collapsed="false">
      <c r="A5953" s="3" t="s">
        <v>507</v>
      </c>
      <c r="B5953" s="3" t="s">
        <v>35</v>
      </c>
      <c r="C5953" s="3" t="s">
        <v>38</v>
      </c>
      <c r="D5953" s="3" t="s">
        <v>37</v>
      </c>
      <c r="E5953" s="3" t="n">
        <v>210.05</v>
      </c>
      <c r="F5953" s="3" t="n">
        <v>1294460</v>
      </c>
      <c r="G5953" s="3" t="n">
        <v>1</v>
      </c>
      <c r="H5953" s="3" t="n">
        <v>634431.16</v>
      </c>
    </row>
    <row r="5954" customFormat="false" ht="15" hidden="false" customHeight="false" outlineLevel="0" collapsed="false">
      <c r="A5954" s="3" t="s">
        <v>508</v>
      </c>
      <c r="B5954" s="3" t="s">
        <v>35</v>
      </c>
      <c r="C5954" s="3" t="s">
        <v>38</v>
      </c>
      <c r="D5954" s="3" t="s">
        <v>37</v>
      </c>
      <c r="E5954" s="3" t="n">
        <v>210.7</v>
      </c>
      <c r="F5954" s="3" t="n">
        <v>2707274</v>
      </c>
      <c r="G5954" s="3" t="n">
        <v>3</v>
      </c>
      <c r="H5954" s="3" t="n">
        <v>2385493.28</v>
      </c>
    </row>
    <row r="5955" customFormat="false" ht="15" hidden="false" customHeight="false" outlineLevel="0" collapsed="false">
      <c r="A5955" s="3" t="s">
        <v>509</v>
      </c>
      <c r="B5955" s="3" t="s">
        <v>35</v>
      </c>
      <c r="C5955" s="3" t="s">
        <v>38</v>
      </c>
      <c r="D5955" s="3" t="s">
        <v>37</v>
      </c>
      <c r="E5955" s="3" t="n">
        <v>210.12</v>
      </c>
      <c r="F5955" s="3" t="n">
        <v>910992</v>
      </c>
      <c r="G5955" s="3" t="n">
        <v>3</v>
      </c>
      <c r="H5955" s="3" t="n">
        <v>2485042.74</v>
      </c>
    </row>
    <row r="5956" customFormat="false" ht="15" hidden="false" customHeight="false" outlineLevel="0" collapsed="false">
      <c r="A5956" s="3" t="s">
        <v>510</v>
      </c>
      <c r="B5956" s="3" t="s">
        <v>35</v>
      </c>
      <c r="C5956" s="3" t="s">
        <v>38</v>
      </c>
      <c r="D5956" s="3" t="s">
        <v>37</v>
      </c>
      <c r="E5956" s="3" t="n">
        <v>210.85</v>
      </c>
      <c r="F5956" s="3" t="n">
        <v>2714027</v>
      </c>
      <c r="G5956" s="3" t="n">
        <v>2</v>
      </c>
      <c r="H5956" s="3" t="n">
        <v>1017431.61</v>
      </c>
    </row>
    <row r="5957" customFormat="false" ht="15" hidden="false" customHeight="false" outlineLevel="0" collapsed="false">
      <c r="A5957" s="3" t="s">
        <v>511</v>
      </c>
      <c r="B5957" s="3" t="s">
        <v>35</v>
      </c>
      <c r="C5957" s="3" t="s">
        <v>38</v>
      </c>
      <c r="D5957" s="3" t="s">
        <v>37</v>
      </c>
      <c r="E5957" s="3" t="n">
        <v>209.83</v>
      </c>
      <c r="F5957" s="3" t="n">
        <v>3302579</v>
      </c>
      <c r="G5957" s="3" t="n">
        <v>2</v>
      </c>
      <c r="H5957" s="3" t="n">
        <v>1705017.4</v>
      </c>
    </row>
    <row r="5958" customFormat="false" ht="15" hidden="false" customHeight="false" outlineLevel="0" collapsed="false">
      <c r="A5958" s="3" t="s">
        <v>512</v>
      </c>
      <c r="B5958" s="3" t="s">
        <v>35</v>
      </c>
      <c r="C5958" s="3" t="s">
        <v>38</v>
      </c>
      <c r="D5958" s="3" t="s">
        <v>37</v>
      </c>
      <c r="E5958" s="3" t="n">
        <v>209.36</v>
      </c>
      <c r="F5958" s="3" t="n">
        <v>5538822</v>
      </c>
      <c r="G5958" s="3" t="n">
        <v>1</v>
      </c>
      <c r="H5958" s="3" t="n">
        <v>969435</v>
      </c>
    </row>
    <row r="5959" customFormat="false" ht="15" hidden="false" customHeight="false" outlineLevel="0" collapsed="false">
      <c r="A5959" s="3" t="s">
        <v>513</v>
      </c>
      <c r="B5959" s="3" t="s">
        <v>35</v>
      </c>
      <c r="C5959" s="3" t="s">
        <v>38</v>
      </c>
      <c r="D5959" s="3" t="s">
        <v>37</v>
      </c>
      <c r="E5959" s="3" t="n">
        <v>209.27</v>
      </c>
      <c r="F5959" s="3" t="n">
        <v>1111129</v>
      </c>
      <c r="G5959" s="3" t="n">
        <v>2</v>
      </c>
      <c r="H5959" s="3" t="n">
        <v>498866.89</v>
      </c>
    </row>
    <row r="5960" customFormat="false" ht="15" hidden="false" customHeight="false" outlineLevel="0" collapsed="false">
      <c r="A5960" s="3" t="s">
        <v>514</v>
      </c>
      <c r="B5960" s="3" t="s">
        <v>35</v>
      </c>
      <c r="C5960" s="3" t="s">
        <v>38</v>
      </c>
      <c r="D5960" s="3" t="s">
        <v>37</v>
      </c>
      <c r="E5960" s="3" t="n">
        <v>208.14</v>
      </c>
      <c r="F5960" s="3" t="n">
        <v>558401</v>
      </c>
      <c r="G5960" s="3" t="n">
        <v>0</v>
      </c>
      <c r="H5960" s="3" t="n">
        <v>0</v>
      </c>
    </row>
    <row r="5961" customFormat="false" ht="15" hidden="false" customHeight="false" outlineLevel="0" collapsed="false">
      <c r="A5961" s="3" t="s">
        <v>515</v>
      </c>
      <c r="B5961" s="3" t="s">
        <v>35</v>
      </c>
      <c r="C5961" s="3" t="s">
        <v>38</v>
      </c>
      <c r="D5961" s="3" t="s">
        <v>37</v>
      </c>
      <c r="E5961" s="3" t="n">
        <v>208.84</v>
      </c>
      <c r="F5961" s="3" t="n">
        <v>1722021</v>
      </c>
      <c r="G5961" s="3" t="n">
        <v>2</v>
      </c>
      <c r="H5961" s="3" t="n">
        <v>174767.05</v>
      </c>
    </row>
    <row r="5962" customFormat="false" ht="15" hidden="false" customHeight="false" outlineLevel="0" collapsed="false">
      <c r="A5962" s="3" t="s">
        <v>516</v>
      </c>
      <c r="B5962" s="3" t="s">
        <v>35</v>
      </c>
      <c r="C5962" s="3" t="s">
        <v>38</v>
      </c>
      <c r="D5962" s="3" t="s">
        <v>37</v>
      </c>
      <c r="E5962" s="3" t="n">
        <v>208.88</v>
      </c>
      <c r="F5962" s="3" t="n">
        <v>5865413</v>
      </c>
      <c r="G5962" s="3" t="n">
        <v>4</v>
      </c>
      <c r="H5962" s="3" t="n">
        <v>2515052.87</v>
      </c>
    </row>
    <row r="5963" customFormat="false" ht="15" hidden="false" customHeight="false" outlineLevel="0" collapsed="false">
      <c r="A5963" s="3" t="s">
        <v>517</v>
      </c>
      <c r="B5963" s="3" t="s">
        <v>35</v>
      </c>
      <c r="C5963" s="3" t="s">
        <v>38</v>
      </c>
      <c r="D5963" s="3" t="s">
        <v>37</v>
      </c>
      <c r="E5963" s="3" t="n">
        <v>209.25</v>
      </c>
      <c r="F5963" s="3" t="n">
        <v>1260598</v>
      </c>
      <c r="G5963" s="3" t="n">
        <v>0</v>
      </c>
      <c r="H5963" s="3" t="n">
        <v>0</v>
      </c>
    </row>
    <row r="5964" customFormat="false" ht="15" hidden="false" customHeight="false" outlineLevel="0" collapsed="false">
      <c r="A5964" s="3" t="s">
        <v>518</v>
      </c>
      <c r="B5964" s="3" t="s">
        <v>35</v>
      </c>
      <c r="C5964" s="3" t="s">
        <v>38</v>
      </c>
      <c r="D5964" s="3" t="s">
        <v>37</v>
      </c>
      <c r="E5964" s="3" t="n">
        <v>207.32</v>
      </c>
      <c r="F5964" s="3" t="n">
        <v>2056517</v>
      </c>
      <c r="G5964" s="3" t="n">
        <v>3</v>
      </c>
      <c r="H5964" s="3" t="n">
        <v>1281359.81</v>
      </c>
    </row>
    <row r="5965" customFormat="false" ht="15" hidden="false" customHeight="false" outlineLevel="0" collapsed="false">
      <c r="A5965" s="3" t="s">
        <v>519</v>
      </c>
      <c r="B5965" s="3" t="s">
        <v>35</v>
      </c>
      <c r="C5965" s="3" t="s">
        <v>38</v>
      </c>
      <c r="D5965" s="3" t="s">
        <v>37</v>
      </c>
      <c r="E5965" s="3" t="n">
        <v>208.2</v>
      </c>
      <c r="F5965" s="3" t="n">
        <v>815684</v>
      </c>
      <c r="G5965" s="3" t="n">
        <v>1</v>
      </c>
      <c r="H5965" s="3" t="n">
        <v>732522.63</v>
      </c>
    </row>
    <row r="5966" customFormat="false" ht="15" hidden="false" customHeight="false" outlineLevel="0" collapsed="false">
      <c r="A5966" s="3" t="s">
        <v>520</v>
      </c>
      <c r="B5966" s="3" t="s">
        <v>35</v>
      </c>
      <c r="C5966" s="3" t="s">
        <v>38</v>
      </c>
      <c r="D5966" s="3" t="s">
        <v>37</v>
      </c>
      <c r="E5966" s="3" t="n">
        <v>209.28</v>
      </c>
      <c r="F5966" s="3" t="n">
        <v>810114</v>
      </c>
      <c r="G5966" s="3" t="n">
        <v>1</v>
      </c>
      <c r="H5966" s="3" t="n">
        <v>630207.06</v>
      </c>
    </row>
    <row r="5967" customFormat="false" ht="15" hidden="false" customHeight="false" outlineLevel="0" collapsed="false">
      <c r="A5967" s="3" t="s">
        <v>521</v>
      </c>
      <c r="B5967" s="3" t="s">
        <v>35</v>
      </c>
      <c r="C5967" s="3" t="s">
        <v>38</v>
      </c>
      <c r="D5967" s="3" t="s">
        <v>37</v>
      </c>
      <c r="E5967" s="3" t="n">
        <v>211.73</v>
      </c>
      <c r="F5967" s="3" t="n">
        <v>7466871</v>
      </c>
      <c r="G5967" s="3" t="n">
        <v>3</v>
      </c>
      <c r="H5967" s="3" t="n">
        <v>1619070.36</v>
      </c>
    </row>
    <row r="5968" customFormat="false" ht="15" hidden="false" customHeight="false" outlineLevel="0" collapsed="false">
      <c r="A5968" s="3" t="s">
        <v>522</v>
      </c>
      <c r="B5968" s="3" t="s">
        <v>35</v>
      </c>
      <c r="C5968" s="3" t="s">
        <v>38</v>
      </c>
      <c r="D5968" s="3" t="s">
        <v>37</v>
      </c>
      <c r="E5968" s="3" t="n">
        <v>212.56</v>
      </c>
      <c r="F5968" s="3" t="n">
        <v>1658746</v>
      </c>
      <c r="G5968" s="3" t="n">
        <v>1</v>
      </c>
      <c r="H5968" s="3" t="n">
        <v>582068.6</v>
      </c>
    </row>
    <row r="5969" customFormat="false" ht="15" hidden="false" customHeight="false" outlineLevel="0" collapsed="false">
      <c r="A5969" s="3" t="s">
        <v>523</v>
      </c>
      <c r="B5969" s="3" t="s">
        <v>35</v>
      </c>
      <c r="C5969" s="3" t="s">
        <v>38</v>
      </c>
      <c r="D5969" s="3" t="s">
        <v>37</v>
      </c>
      <c r="E5969" s="3" t="n">
        <v>211.54</v>
      </c>
      <c r="F5969" s="3" t="n">
        <v>7222222</v>
      </c>
      <c r="G5969" s="3" t="n">
        <v>4</v>
      </c>
      <c r="H5969" s="3" t="n">
        <v>2544271.44</v>
      </c>
    </row>
    <row r="5970" customFormat="false" ht="15" hidden="false" customHeight="false" outlineLevel="0" collapsed="false">
      <c r="A5970" s="3" t="s">
        <v>524</v>
      </c>
      <c r="B5970" s="3" t="s">
        <v>35</v>
      </c>
      <c r="C5970" s="3" t="s">
        <v>38</v>
      </c>
      <c r="D5970" s="3" t="s">
        <v>37</v>
      </c>
      <c r="E5970" s="3" t="n">
        <v>211.86</v>
      </c>
      <c r="F5970" s="3" t="n">
        <v>6054923</v>
      </c>
      <c r="G5970" s="3" t="n">
        <v>2</v>
      </c>
      <c r="H5970" s="3" t="n">
        <v>235061.34</v>
      </c>
    </row>
    <row r="5971" customFormat="false" ht="15" hidden="false" customHeight="false" outlineLevel="0" collapsed="false">
      <c r="A5971" s="3" t="s">
        <v>525</v>
      </c>
      <c r="B5971" s="3" t="s">
        <v>35</v>
      </c>
      <c r="C5971" s="3" t="s">
        <v>38</v>
      </c>
      <c r="D5971" s="3" t="s">
        <v>37</v>
      </c>
      <c r="E5971" s="3" t="n">
        <v>211.62</v>
      </c>
      <c r="F5971" s="3" t="n">
        <v>6726253</v>
      </c>
      <c r="G5971" s="3" t="n">
        <v>3</v>
      </c>
      <c r="H5971" s="3" t="n">
        <v>1895287.03</v>
      </c>
    </row>
    <row r="5972" customFormat="false" ht="15" hidden="false" customHeight="false" outlineLevel="0" collapsed="false">
      <c r="A5972" s="3" t="s">
        <v>526</v>
      </c>
      <c r="B5972" s="3" t="s">
        <v>35</v>
      </c>
      <c r="C5972" s="3" t="s">
        <v>38</v>
      </c>
      <c r="D5972" s="3" t="s">
        <v>37</v>
      </c>
      <c r="E5972" s="3" t="n">
        <v>210.4</v>
      </c>
      <c r="F5972" s="3" t="n">
        <v>1199768</v>
      </c>
      <c r="G5972" s="3" t="n">
        <v>0</v>
      </c>
      <c r="H5972" s="3" t="n">
        <v>0</v>
      </c>
    </row>
    <row r="5973" customFormat="false" ht="15" hidden="false" customHeight="false" outlineLevel="0" collapsed="false">
      <c r="A5973" s="3" t="s">
        <v>527</v>
      </c>
      <c r="B5973" s="3" t="s">
        <v>35</v>
      </c>
      <c r="C5973" s="3" t="s">
        <v>38</v>
      </c>
      <c r="D5973" s="3" t="s">
        <v>37</v>
      </c>
      <c r="E5973" s="3" t="n">
        <v>211.21</v>
      </c>
      <c r="F5973" s="3" t="n">
        <v>7244130</v>
      </c>
      <c r="G5973" s="3" t="n">
        <v>2</v>
      </c>
      <c r="H5973" s="3" t="n">
        <v>672578.58</v>
      </c>
    </row>
    <row r="5974" customFormat="false" ht="15" hidden="false" customHeight="false" outlineLevel="0" collapsed="false">
      <c r="A5974" s="3" t="s">
        <v>528</v>
      </c>
      <c r="B5974" s="3" t="s">
        <v>35</v>
      </c>
      <c r="C5974" s="3" t="s">
        <v>38</v>
      </c>
      <c r="D5974" s="3" t="s">
        <v>37</v>
      </c>
      <c r="E5974" s="3" t="n">
        <v>211.89</v>
      </c>
      <c r="F5974" s="3" t="n">
        <v>5338023</v>
      </c>
      <c r="G5974" s="3" t="n">
        <v>0</v>
      </c>
      <c r="H5974" s="3" t="n">
        <v>0</v>
      </c>
    </row>
    <row r="5975" customFormat="false" ht="15" hidden="false" customHeight="false" outlineLevel="0" collapsed="false">
      <c r="A5975" s="3" t="s">
        <v>529</v>
      </c>
      <c r="B5975" s="3" t="s">
        <v>35</v>
      </c>
      <c r="C5975" s="3" t="s">
        <v>38</v>
      </c>
      <c r="D5975" s="3" t="s">
        <v>37</v>
      </c>
      <c r="E5975" s="3" t="n">
        <v>212.03</v>
      </c>
      <c r="F5975" s="3" t="n">
        <v>1865822</v>
      </c>
      <c r="G5975" s="3" t="n">
        <v>3</v>
      </c>
      <c r="H5975" s="3" t="n">
        <v>2694332.96</v>
      </c>
    </row>
    <row r="5976" customFormat="false" ht="15" hidden="false" customHeight="false" outlineLevel="0" collapsed="false">
      <c r="A5976" s="3" t="s">
        <v>530</v>
      </c>
      <c r="B5976" s="3" t="s">
        <v>35</v>
      </c>
      <c r="C5976" s="3" t="s">
        <v>38</v>
      </c>
      <c r="D5976" s="3" t="s">
        <v>37</v>
      </c>
      <c r="E5976" s="3" t="n">
        <v>213.29</v>
      </c>
      <c r="F5976" s="3" t="n">
        <v>4214910</v>
      </c>
      <c r="G5976" s="3" t="n">
        <v>1</v>
      </c>
      <c r="H5976" s="3" t="n">
        <v>344065.26</v>
      </c>
    </row>
    <row r="5977" customFormat="false" ht="15" hidden="false" customHeight="false" outlineLevel="0" collapsed="false">
      <c r="A5977" s="3" t="s">
        <v>531</v>
      </c>
      <c r="B5977" s="3" t="s">
        <v>35</v>
      </c>
      <c r="C5977" s="3" t="s">
        <v>38</v>
      </c>
      <c r="D5977" s="3" t="s">
        <v>37</v>
      </c>
      <c r="E5977" s="3" t="n">
        <v>213.19</v>
      </c>
      <c r="F5977" s="3" t="n">
        <v>2633667</v>
      </c>
      <c r="G5977" s="3" t="n">
        <v>0</v>
      </c>
      <c r="H5977" s="3" t="n">
        <v>0</v>
      </c>
    </row>
    <row r="5978" customFormat="false" ht="15" hidden="false" customHeight="false" outlineLevel="0" collapsed="false">
      <c r="A5978" s="3" t="s">
        <v>532</v>
      </c>
      <c r="B5978" s="3" t="s">
        <v>35</v>
      </c>
      <c r="C5978" s="3" t="s">
        <v>38</v>
      </c>
      <c r="D5978" s="3" t="s">
        <v>37</v>
      </c>
      <c r="E5978" s="3" t="n">
        <v>212.73</v>
      </c>
      <c r="F5978" s="3" t="n">
        <v>5656429</v>
      </c>
      <c r="G5978" s="3" t="n">
        <v>2</v>
      </c>
      <c r="H5978" s="3" t="n">
        <v>1206414.28</v>
      </c>
    </row>
    <row r="5979" customFormat="false" ht="15" hidden="false" customHeight="false" outlineLevel="0" collapsed="false">
      <c r="A5979" s="3" t="s">
        <v>533</v>
      </c>
      <c r="B5979" s="3" t="s">
        <v>35</v>
      </c>
      <c r="C5979" s="3" t="s">
        <v>38</v>
      </c>
      <c r="D5979" s="3" t="s">
        <v>37</v>
      </c>
      <c r="E5979" s="3" t="n">
        <v>211.85</v>
      </c>
      <c r="F5979" s="3" t="n">
        <v>5779195</v>
      </c>
      <c r="G5979" s="3" t="n">
        <v>2</v>
      </c>
      <c r="H5979" s="3" t="n">
        <v>894492.44</v>
      </c>
    </row>
    <row r="5980" customFormat="false" ht="15" hidden="false" customHeight="false" outlineLevel="0" collapsed="false">
      <c r="A5980" s="3" t="s">
        <v>534</v>
      </c>
      <c r="B5980" s="3" t="s">
        <v>35</v>
      </c>
      <c r="C5980" s="3" t="s">
        <v>38</v>
      </c>
      <c r="D5980" s="3" t="s">
        <v>37</v>
      </c>
      <c r="E5980" s="3" t="n">
        <v>209.12</v>
      </c>
      <c r="F5980" s="3" t="n">
        <v>4606797</v>
      </c>
      <c r="G5980" s="3" t="n">
        <v>2</v>
      </c>
      <c r="H5980" s="3" t="n">
        <v>676933.15</v>
      </c>
    </row>
    <row r="5981" customFormat="false" ht="15" hidden="false" customHeight="false" outlineLevel="0" collapsed="false">
      <c r="A5981" s="3" t="s">
        <v>535</v>
      </c>
      <c r="B5981" s="3" t="s">
        <v>35</v>
      </c>
      <c r="C5981" s="3" t="s">
        <v>38</v>
      </c>
      <c r="D5981" s="3" t="s">
        <v>37</v>
      </c>
      <c r="E5981" s="3" t="n">
        <v>209.88</v>
      </c>
      <c r="F5981" s="3" t="n">
        <v>867148</v>
      </c>
      <c r="G5981" s="3" t="n">
        <v>4</v>
      </c>
      <c r="H5981" s="3" t="n">
        <v>2557775.18</v>
      </c>
    </row>
    <row r="5982" customFormat="false" ht="15" hidden="false" customHeight="false" outlineLevel="0" collapsed="false">
      <c r="A5982" s="3" t="s">
        <v>536</v>
      </c>
      <c r="B5982" s="3" t="s">
        <v>35</v>
      </c>
      <c r="C5982" s="3" t="s">
        <v>38</v>
      </c>
      <c r="D5982" s="3" t="s">
        <v>37</v>
      </c>
      <c r="E5982" s="3" t="n">
        <v>209.71</v>
      </c>
      <c r="F5982" s="3" t="n">
        <v>3537111</v>
      </c>
      <c r="G5982" s="3" t="n">
        <v>1</v>
      </c>
      <c r="H5982" s="3" t="n">
        <v>378185.78</v>
      </c>
    </row>
    <row r="5983" customFormat="false" ht="15" hidden="false" customHeight="false" outlineLevel="0" collapsed="false">
      <c r="A5983" s="3" t="s">
        <v>537</v>
      </c>
      <c r="B5983" s="3" t="s">
        <v>35</v>
      </c>
      <c r="C5983" s="3" t="s">
        <v>38</v>
      </c>
      <c r="D5983" s="3" t="s">
        <v>37</v>
      </c>
      <c r="E5983" s="3" t="n">
        <v>209.63</v>
      </c>
      <c r="F5983" s="3" t="n">
        <v>2413315</v>
      </c>
      <c r="G5983" s="3" t="n">
        <v>3</v>
      </c>
      <c r="H5983" s="3" t="n">
        <v>1968988.99</v>
      </c>
    </row>
    <row r="5984" customFormat="false" ht="15" hidden="false" customHeight="false" outlineLevel="0" collapsed="false">
      <c r="A5984" s="3" t="s">
        <v>538</v>
      </c>
      <c r="B5984" s="3" t="s">
        <v>35</v>
      </c>
      <c r="C5984" s="3" t="s">
        <v>38</v>
      </c>
      <c r="D5984" s="3" t="s">
        <v>37</v>
      </c>
      <c r="E5984" s="3" t="n">
        <v>210.01</v>
      </c>
      <c r="F5984" s="3" t="n">
        <v>4558365</v>
      </c>
      <c r="G5984" s="3" t="n">
        <v>2</v>
      </c>
      <c r="H5984" s="3" t="n">
        <v>818659.42</v>
      </c>
    </row>
    <row r="5985" customFormat="false" ht="15" hidden="false" customHeight="false" outlineLevel="0" collapsed="false">
      <c r="A5985" s="3" t="s">
        <v>539</v>
      </c>
      <c r="B5985" s="3" t="s">
        <v>35</v>
      </c>
      <c r="C5985" s="3" t="s">
        <v>38</v>
      </c>
      <c r="D5985" s="3" t="s">
        <v>37</v>
      </c>
      <c r="E5985" s="3" t="n">
        <v>211.02</v>
      </c>
      <c r="F5985" s="3" t="n">
        <v>4638581</v>
      </c>
      <c r="G5985" s="3" t="n">
        <v>3</v>
      </c>
      <c r="H5985" s="3" t="n">
        <v>1433953.8</v>
      </c>
    </row>
    <row r="5986" customFormat="false" ht="15" hidden="false" customHeight="false" outlineLevel="0" collapsed="false">
      <c r="A5986" s="3" t="s">
        <v>540</v>
      </c>
      <c r="B5986" s="3" t="s">
        <v>35</v>
      </c>
      <c r="C5986" s="3" t="s">
        <v>38</v>
      </c>
      <c r="D5986" s="3" t="s">
        <v>37</v>
      </c>
      <c r="E5986" s="3" t="n">
        <v>211.54</v>
      </c>
      <c r="F5986" s="3" t="n">
        <v>2603670</v>
      </c>
      <c r="G5986" s="3" t="n">
        <v>3</v>
      </c>
      <c r="H5986" s="3" t="n">
        <v>1520887.83</v>
      </c>
    </row>
    <row r="5987" customFormat="false" ht="15" hidden="false" customHeight="false" outlineLevel="0" collapsed="false">
      <c r="A5987" s="3" t="s">
        <v>541</v>
      </c>
      <c r="B5987" s="3" t="s">
        <v>35</v>
      </c>
      <c r="C5987" s="3" t="s">
        <v>38</v>
      </c>
      <c r="D5987" s="3" t="s">
        <v>37</v>
      </c>
      <c r="E5987" s="3" t="n">
        <v>211.67</v>
      </c>
      <c r="F5987" s="3" t="n">
        <v>6051518</v>
      </c>
      <c r="G5987" s="3" t="n">
        <v>2</v>
      </c>
      <c r="H5987" s="3" t="n">
        <v>1923046.45</v>
      </c>
    </row>
    <row r="5988" customFormat="false" ht="15" hidden="false" customHeight="false" outlineLevel="0" collapsed="false">
      <c r="A5988" s="3" t="s">
        <v>542</v>
      </c>
      <c r="B5988" s="3" t="s">
        <v>35</v>
      </c>
      <c r="C5988" s="3" t="s">
        <v>38</v>
      </c>
      <c r="D5988" s="3" t="s">
        <v>37</v>
      </c>
      <c r="E5988" s="3" t="n">
        <v>211.51</v>
      </c>
      <c r="F5988" s="3" t="n">
        <v>6707718</v>
      </c>
      <c r="G5988" s="3" t="n">
        <v>1</v>
      </c>
      <c r="H5988" s="3" t="n">
        <v>521071.2</v>
      </c>
    </row>
    <row r="5989" customFormat="false" ht="15" hidden="false" customHeight="false" outlineLevel="0" collapsed="false">
      <c r="A5989" s="3" t="s">
        <v>543</v>
      </c>
      <c r="B5989" s="3" t="s">
        <v>35</v>
      </c>
      <c r="C5989" s="3" t="s">
        <v>38</v>
      </c>
      <c r="D5989" s="3" t="s">
        <v>37</v>
      </c>
      <c r="E5989" s="3" t="n">
        <v>211.17</v>
      </c>
      <c r="F5989" s="3" t="n">
        <v>5631927</v>
      </c>
      <c r="G5989" s="3" t="n">
        <v>0</v>
      </c>
      <c r="H5989" s="3" t="n">
        <v>0</v>
      </c>
    </row>
    <row r="5990" customFormat="false" ht="15" hidden="false" customHeight="false" outlineLevel="0" collapsed="false">
      <c r="A5990" s="3" t="s">
        <v>544</v>
      </c>
      <c r="B5990" s="3" t="s">
        <v>35</v>
      </c>
      <c r="C5990" s="3" t="s">
        <v>38</v>
      </c>
      <c r="D5990" s="3" t="s">
        <v>37</v>
      </c>
      <c r="E5990" s="3" t="n">
        <v>210.28</v>
      </c>
      <c r="F5990" s="3" t="n">
        <v>5403959</v>
      </c>
      <c r="G5990" s="3" t="n">
        <v>1</v>
      </c>
      <c r="H5990" s="3" t="n">
        <v>111621.51</v>
      </c>
    </row>
    <row r="5991" customFormat="false" ht="15" hidden="false" customHeight="false" outlineLevel="0" collapsed="false">
      <c r="A5991" s="3" t="s">
        <v>545</v>
      </c>
      <c r="B5991" s="3" t="s">
        <v>35</v>
      </c>
      <c r="C5991" s="3" t="s">
        <v>38</v>
      </c>
      <c r="D5991" s="3" t="s">
        <v>37</v>
      </c>
      <c r="E5991" s="3" t="n">
        <v>209.8</v>
      </c>
      <c r="F5991" s="3" t="n">
        <v>5139970</v>
      </c>
      <c r="G5991" s="3" t="n">
        <v>3</v>
      </c>
      <c r="H5991" s="3" t="n">
        <v>1422725.75</v>
      </c>
    </row>
    <row r="5992" customFormat="false" ht="15" hidden="false" customHeight="false" outlineLevel="0" collapsed="false">
      <c r="A5992" s="3" t="s">
        <v>546</v>
      </c>
      <c r="B5992" s="3" t="s">
        <v>35</v>
      </c>
      <c r="C5992" s="3" t="s">
        <v>38</v>
      </c>
      <c r="D5992" s="3" t="s">
        <v>37</v>
      </c>
      <c r="E5992" s="3" t="n">
        <v>209.83</v>
      </c>
      <c r="F5992" s="3" t="n">
        <v>6945460</v>
      </c>
      <c r="G5992" s="3" t="n">
        <v>2</v>
      </c>
      <c r="H5992" s="3" t="n">
        <v>1544886.22</v>
      </c>
    </row>
    <row r="5993" customFormat="false" ht="15" hidden="false" customHeight="false" outlineLevel="0" collapsed="false">
      <c r="A5993" s="3" t="s">
        <v>547</v>
      </c>
      <c r="B5993" s="3" t="s">
        <v>35</v>
      </c>
      <c r="C5993" s="3" t="s">
        <v>38</v>
      </c>
      <c r="D5993" s="3" t="s">
        <v>37</v>
      </c>
      <c r="E5993" s="3" t="n">
        <v>208.74</v>
      </c>
      <c r="F5993" s="3" t="n">
        <v>5203255</v>
      </c>
      <c r="G5993" s="3" t="n">
        <v>1</v>
      </c>
      <c r="H5993" s="3" t="n">
        <v>347677.3</v>
      </c>
    </row>
    <row r="5994" customFormat="false" ht="15" hidden="false" customHeight="false" outlineLevel="0" collapsed="false">
      <c r="A5994" s="3" t="s">
        <v>548</v>
      </c>
      <c r="B5994" s="3" t="s">
        <v>35</v>
      </c>
      <c r="C5994" s="3" t="s">
        <v>38</v>
      </c>
      <c r="D5994" s="3" t="s">
        <v>37</v>
      </c>
      <c r="E5994" s="3" t="n">
        <v>207.25</v>
      </c>
      <c r="F5994" s="3" t="n">
        <v>1141814</v>
      </c>
      <c r="G5994" s="3" t="n">
        <v>2</v>
      </c>
      <c r="H5994" s="3" t="n">
        <v>650156.05</v>
      </c>
    </row>
    <row r="5995" customFormat="false" ht="15" hidden="false" customHeight="false" outlineLevel="0" collapsed="false">
      <c r="A5995" s="3" t="s">
        <v>549</v>
      </c>
      <c r="B5995" s="3" t="s">
        <v>35</v>
      </c>
      <c r="C5995" s="3" t="s">
        <v>38</v>
      </c>
      <c r="D5995" s="3" t="s">
        <v>37</v>
      </c>
      <c r="E5995" s="3" t="n">
        <v>206.62</v>
      </c>
      <c r="F5995" s="3" t="n">
        <v>2642683</v>
      </c>
      <c r="G5995" s="3" t="n">
        <v>3</v>
      </c>
      <c r="H5995" s="3" t="n">
        <v>2345430.97</v>
      </c>
    </row>
    <row r="5996" customFormat="false" ht="15" hidden="false" customHeight="false" outlineLevel="0" collapsed="false">
      <c r="A5996" s="3" t="s">
        <v>550</v>
      </c>
      <c r="B5996" s="3" t="s">
        <v>35</v>
      </c>
      <c r="C5996" s="3" t="s">
        <v>38</v>
      </c>
      <c r="D5996" s="3" t="s">
        <v>37</v>
      </c>
      <c r="E5996" s="3" t="n">
        <v>206.16</v>
      </c>
      <c r="F5996" s="3" t="n">
        <v>4020599</v>
      </c>
      <c r="G5996" s="3" t="n">
        <v>3</v>
      </c>
      <c r="H5996" s="3" t="n">
        <v>1947360.14</v>
      </c>
    </row>
    <row r="5997" customFormat="false" ht="15" hidden="false" customHeight="false" outlineLevel="0" collapsed="false">
      <c r="A5997" s="3" t="s">
        <v>551</v>
      </c>
      <c r="B5997" s="3" t="s">
        <v>35</v>
      </c>
      <c r="C5997" s="3" t="s">
        <v>38</v>
      </c>
      <c r="D5997" s="3" t="s">
        <v>37</v>
      </c>
      <c r="E5997" s="3" t="n">
        <v>205.8</v>
      </c>
      <c r="F5997" s="3" t="n">
        <v>1510630</v>
      </c>
      <c r="G5997" s="3" t="n">
        <v>2</v>
      </c>
      <c r="H5997" s="3" t="n">
        <v>1156024.06</v>
      </c>
    </row>
    <row r="5998" customFormat="false" ht="15" hidden="false" customHeight="false" outlineLevel="0" collapsed="false">
      <c r="A5998" s="3" t="s">
        <v>552</v>
      </c>
      <c r="B5998" s="3" t="s">
        <v>35</v>
      </c>
      <c r="C5998" s="3" t="s">
        <v>38</v>
      </c>
      <c r="D5998" s="3" t="s">
        <v>37</v>
      </c>
      <c r="E5998" s="3" t="n">
        <v>207.04</v>
      </c>
      <c r="F5998" s="3" t="n">
        <v>6549785</v>
      </c>
      <c r="G5998" s="3" t="n">
        <v>1</v>
      </c>
      <c r="H5998" s="3" t="n">
        <v>1004957.1</v>
      </c>
    </row>
    <row r="5999" customFormat="false" ht="15" hidden="false" customHeight="false" outlineLevel="0" collapsed="false">
      <c r="A5999" s="3" t="s">
        <v>553</v>
      </c>
      <c r="B5999" s="3" t="s">
        <v>35</v>
      </c>
      <c r="C5999" s="3" t="s">
        <v>38</v>
      </c>
      <c r="D5999" s="3" t="s">
        <v>37</v>
      </c>
      <c r="E5999" s="3" t="n">
        <v>207.36</v>
      </c>
      <c r="F5999" s="3" t="n">
        <v>4551074</v>
      </c>
      <c r="G5999" s="3" t="n">
        <v>0</v>
      </c>
      <c r="H5999" s="3" t="n">
        <v>0</v>
      </c>
    </row>
    <row r="6000" customFormat="false" ht="15" hidden="false" customHeight="false" outlineLevel="0" collapsed="false">
      <c r="A6000" s="3" t="s">
        <v>554</v>
      </c>
      <c r="B6000" s="3" t="s">
        <v>35</v>
      </c>
      <c r="C6000" s="3" t="s">
        <v>38</v>
      </c>
      <c r="D6000" s="3" t="s">
        <v>37</v>
      </c>
      <c r="E6000" s="3" t="n">
        <v>207.25</v>
      </c>
      <c r="F6000" s="3" t="n">
        <v>4415700</v>
      </c>
      <c r="G6000" s="3" t="n">
        <v>1</v>
      </c>
      <c r="H6000" s="3" t="n">
        <v>606425.56</v>
      </c>
    </row>
    <row r="6001" customFormat="false" ht="15" hidden="false" customHeight="false" outlineLevel="0" collapsed="false">
      <c r="A6001" s="3" t="s">
        <v>555</v>
      </c>
      <c r="B6001" s="3" t="s">
        <v>35</v>
      </c>
      <c r="C6001" s="3" t="s">
        <v>38</v>
      </c>
      <c r="D6001" s="3" t="s">
        <v>37</v>
      </c>
      <c r="E6001" s="3" t="n">
        <v>206.99</v>
      </c>
      <c r="F6001" s="3" t="n">
        <v>6395753</v>
      </c>
      <c r="G6001" s="3" t="n">
        <v>3</v>
      </c>
      <c r="H6001" s="3" t="n">
        <v>637790.32</v>
      </c>
    </row>
    <row r="6002" customFormat="false" ht="15" hidden="false" customHeight="false" outlineLevel="0" collapsed="false">
      <c r="A6002" s="3" t="s">
        <v>556</v>
      </c>
      <c r="B6002" s="3" t="s">
        <v>35</v>
      </c>
      <c r="C6002" s="3" t="s">
        <v>38</v>
      </c>
      <c r="D6002" s="3" t="s">
        <v>37</v>
      </c>
      <c r="E6002" s="3" t="n">
        <v>208.93</v>
      </c>
      <c r="F6002" s="3" t="n">
        <v>3271833</v>
      </c>
      <c r="G6002" s="3" t="n">
        <v>4</v>
      </c>
      <c r="H6002" s="3" t="n">
        <v>1973968.08</v>
      </c>
    </row>
    <row r="6003" customFormat="false" ht="15" hidden="false" customHeight="false" outlineLevel="0" collapsed="false">
      <c r="A6003" s="3" t="s">
        <v>57</v>
      </c>
      <c r="B6003" s="3" t="s">
        <v>39</v>
      </c>
      <c r="C6003" s="3" t="s">
        <v>41</v>
      </c>
      <c r="D6003" s="3" t="s">
        <v>41</v>
      </c>
      <c r="E6003" s="3" t="n">
        <v>48.4</v>
      </c>
      <c r="F6003" s="3" t="n">
        <v>3229421</v>
      </c>
      <c r="G6003" s="3" t="n">
        <v>2</v>
      </c>
      <c r="H6003" s="3" t="n">
        <v>60263.92</v>
      </c>
    </row>
    <row r="6004" customFormat="false" ht="15" hidden="false" customHeight="false" outlineLevel="0" collapsed="false">
      <c r="A6004" s="3" t="s">
        <v>58</v>
      </c>
      <c r="B6004" s="3" t="s">
        <v>39</v>
      </c>
      <c r="C6004" s="3" t="s">
        <v>41</v>
      </c>
      <c r="D6004" s="3" t="s">
        <v>41</v>
      </c>
      <c r="E6004" s="3" t="n">
        <v>48.41</v>
      </c>
      <c r="F6004" s="3" t="n">
        <v>5875988</v>
      </c>
      <c r="G6004" s="3" t="n">
        <v>2</v>
      </c>
      <c r="H6004" s="3" t="n">
        <v>306702.9</v>
      </c>
    </row>
    <row r="6005" customFormat="false" ht="15" hidden="false" customHeight="false" outlineLevel="0" collapsed="false">
      <c r="A6005" s="3" t="s">
        <v>59</v>
      </c>
      <c r="B6005" s="3" t="s">
        <v>39</v>
      </c>
      <c r="C6005" s="3" t="s">
        <v>41</v>
      </c>
      <c r="D6005" s="3" t="s">
        <v>41</v>
      </c>
      <c r="E6005" s="3" t="n">
        <v>48.74</v>
      </c>
      <c r="F6005" s="3" t="n">
        <v>6708528</v>
      </c>
      <c r="G6005" s="3" t="n">
        <v>2</v>
      </c>
      <c r="H6005" s="3" t="n">
        <v>209202.5</v>
      </c>
    </row>
    <row r="6006" customFormat="false" ht="15" hidden="false" customHeight="false" outlineLevel="0" collapsed="false">
      <c r="A6006" s="3" t="s">
        <v>60</v>
      </c>
      <c r="B6006" s="3" t="s">
        <v>39</v>
      </c>
      <c r="C6006" s="3" t="s">
        <v>41</v>
      </c>
      <c r="D6006" s="3" t="s">
        <v>41</v>
      </c>
      <c r="E6006" s="3" t="n">
        <v>49.17</v>
      </c>
      <c r="F6006" s="3" t="n">
        <v>6088436</v>
      </c>
      <c r="G6006" s="3" t="n">
        <v>1</v>
      </c>
      <c r="H6006" s="3" t="n">
        <v>42896.75</v>
      </c>
    </row>
    <row r="6007" customFormat="false" ht="15" hidden="false" customHeight="false" outlineLevel="0" collapsed="false">
      <c r="A6007" s="3" t="s">
        <v>61</v>
      </c>
      <c r="B6007" s="3" t="s">
        <v>39</v>
      </c>
      <c r="C6007" s="3" t="s">
        <v>41</v>
      </c>
      <c r="D6007" s="3" t="s">
        <v>41</v>
      </c>
      <c r="E6007" s="3" t="n">
        <v>47.82</v>
      </c>
      <c r="F6007" s="3" t="n">
        <v>1310003</v>
      </c>
      <c r="G6007" s="3" t="n">
        <v>1</v>
      </c>
      <c r="H6007" s="3" t="n">
        <v>48708.2</v>
      </c>
    </row>
    <row r="6008" customFormat="false" ht="15" hidden="false" customHeight="false" outlineLevel="0" collapsed="false">
      <c r="A6008" s="3" t="s">
        <v>62</v>
      </c>
      <c r="B6008" s="3" t="s">
        <v>39</v>
      </c>
      <c r="C6008" s="3" t="s">
        <v>41</v>
      </c>
      <c r="D6008" s="3" t="s">
        <v>41</v>
      </c>
      <c r="E6008" s="3" t="n">
        <v>47.63</v>
      </c>
      <c r="F6008" s="3" t="n">
        <v>561910</v>
      </c>
      <c r="G6008" s="3" t="n">
        <v>5</v>
      </c>
      <c r="H6008" s="3" t="n">
        <v>758991.21</v>
      </c>
    </row>
    <row r="6009" customFormat="false" ht="15" hidden="false" customHeight="false" outlineLevel="0" collapsed="false">
      <c r="A6009" s="3" t="s">
        <v>63</v>
      </c>
      <c r="B6009" s="3" t="s">
        <v>39</v>
      </c>
      <c r="C6009" s="3" t="s">
        <v>41</v>
      </c>
      <c r="D6009" s="3" t="s">
        <v>41</v>
      </c>
      <c r="E6009" s="3" t="n">
        <v>46.64</v>
      </c>
      <c r="F6009" s="3" t="n">
        <v>5892440</v>
      </c>
      <c r="G6009" s="3" t="n">
        <v>2</v>
      </c>
      <c r="H6009" s="3" t="n">
        <v>226973.7</v>
      </c>
    </row>
    <row r="6010" customFormat="false" ht="15" hidden="false" customHeight="false" outlineLevel="0" collapsed="false">
      <c r="A6010" s="3" t="s">
        <v>64</v>
      </c>
      <c r="B6010" s="3" t="s">
        <v>39</v>
      </c>
      <c r="C6010" s="3" t="s">
        <v>41</v>
      </c>
      <c r="D6010" s="3" t="s">
        <v>41</v>
      </c>
      <c r="E6010" s="3" t="n">
        <v>47.8</v>
      </c>
      <c r="F6010" s="3" t="n">
        <v>2970403</v>
      </c>
      <c r="G6010" s="3" t="n">
        <v>1</v>
      </c>
      <c r="H6010" s="3" t="n">
        <v>4208.16</v>
      </c>
    </row>
    <row r="6011" customFormat="false" ht="15" hidden="false" customHeight="false" outlineLevel="0" collapsed="false">
      <c r="A6011" s="3" t="s">
        <v>65</v>
      </c>
      <c r="B6011" s="3" t="s">
        <v>39</v>
      </c>
      <c r="C6011" s="3" t="s">
        <v>41</v>
      </c>
      <c r="D6011" s="3" t="s">
        <v>41</v>
      </c>
      <c r="E6011" s="3" t="n">
        <v>49.09</v>
      </c>
      <c r="F6011" s="3" t="n">
        <v>5942010</v>
      </c>
      <c r="G6011" s="3" t="n">
        <v>5</v>
      </c>
      <c r="H6011" s="3" t="n">
        <v>669418.56</v>
      </c>
    </row>
    <row r="6012" customFormat="false" ht="15" hidden="false" customHeight="false" outlineLevel="0" collapsed="false">
      <c r="A6012" s="3" t="s">
        <v>66</v>
      </c>
      <c r="B6012" s="3" t="s">
        <v>39</v>
      </c>
      <c r="C6012" s="3" t="s">
        <v>41</v>
      </c>
      <c r="D6012" s="3" t="s">
        <v>41</v>
      </c>
      <c r="E6012" s="3" t="n">
        <v>48.75</v>
      </c>
      <c r="F6012" s="3" t="n">
        <v>1601629</v>
      </c>
      <c r="G6012" s="3" t="n">
        <v>2</v>
      </c>
      <c r="H6012" s="3" t="n">
        <v>272288.5</v>
      </c>
    </row>
    <row r="6013" customFormat="false" ht="15" hidden="false" customHeight="false" outlineLevel="0" collapsed="false">
      <c r="A6013" s="3" t="s">
        <v>67</v>
      </c>
      <c r="B6013" s="3" t="s">
        <v>39</v>
      </c>
      <c r="C6013" s="3" t="s">
        <v>41</v>
      </c>
      <c r="D6013" s="3" t="s">
        <v>41</v>
      </c>
      <c r="E6013" s="3" t="n">
        <v>49.31</v>
      </c>
      <c r="F6013" s="3" t="n">
        <v>6446227</v>
      </c>
      <c r="G6013" s="3" t="n">
        <v>0</v>
      </c>
      <c r="H6013" s="3" t="n">
        <v>0</v>
      </c>
    </row>
    <row r="6014" customFormat="false" ht="15" hidden="false" customHeight="false" outlineLevel="0" collapsed="false">
      <c r="A6014" s="3" t="s">
        <v>68</v>
      </c>
      <c r="B6014" s="3" t="s">
        <v>39</v>
      </c>
      <c r="C6014" s="3" t="s">
        <v>41</v>
      </c>
      <c r="D6014" s="3" t="s">
        <v>41</v>
      </c>
      <c r="E6014" s="3" t="n">
        <v>48.76</v>
      </c>
      <c r="F6014" s="3" t="n">
        <v>2607780</v>
      </c>
      <c r="G6014" s="3" t="n">
        <v>1</v>
      </c>
      <c r="H6014" s="3" t="n">
        <v>100219.68</v>
      </c>
    </row>
    <row r="6015" customFormat="false" ht="15" hidden="false" customHeight="false" outlineLevel="0" collapsed="false">
      <c r="A6015" s="3" t="s">
        <v>69</v>
      </c>
      <c r="B6015" s="3" t="s">
        <v>39</v>
      </c>
      <c r="C6015" s="3" t="s">
        <v>41</v>
      </c>
      <c r="D6015" s="3" t="s">
        <v>41</v>
      </c>
      <c r="E6015" s="3" t="n">
        <v>50.83</v>
      </c>
      <c r="F6015" s="3" t="n">
        <v>5710000</v>
      </c>
      <c r="G6015" s="3" t="n">
        <v>1</v>
      </c>
      <c r="H6015" s="3" t="n">
        <v>46082.6</v>
      </c>
    </row>
    <row r="6016" customFormat="false" ht="15" hidden="false" customHeight="false" outlineLevel="0" collapsed="false">
      <c r="A6016" s="3" t="s">
        <v>70</v>
      </c>
      <c r="B6016" s="3" t="s">
        <v>39</v>
      </c>
      <c r="C6016" s="3" t="s">
        <v>41</v>
      </c>
      <c r="D6016" s="3" t="s">
        <v>41</v>
      </c>
      <c r="E6016" s="3" t="n">
        <v>51.25</v>
      </c>
      <c r="F6016" s="3" t="n">
        <v>3991822</v>
      </c>
      <c r="G6016" s="3" t="n">
        <v>3</v>
      </c>
      <c r="H6016" s="3" t="n">
        <v>419333.37</v>
      </c>
    </row>
    <row r="6017" customFormat="false" ht="15" hidden="false" customHeight="false" outlineLevel="0" collapsed="false">
      <c r="A6017" s="3" t="s">
        <v>71</v>
      </c>
      <c r="B6017" s="3" t="s">
        <v>39</v>
      </c>
      <c r="C6017" s="3" t="s">
        <v>41</v>
      </c>
      <c r="D6017" s="3" t="s">
        <v>41</v>
      </c>
      <c r="E6017" s="3" t="n">
        <v>51.94</v>
      </c>
      <c r="F6017" s="3" t="n">
        <v>6172437</v>
      </c>
      <c r="G6017" s="3" t="n">
        <v>6</v>
      </c>
      <c r="H6017" s="3" t="n">
        <v>728714.08</v>
      </c>
    </row>
    <row r="6018" customFormat="false" ht="15" hidden="false" customHeight="false" outlineLevel="0" collapsed="false">
      <c r="A6018" s="3" t="s">
        <v>72</v>
      </c>
      <c r="B6018" s="3" t="s">
        <v>39</v>
      </c>
      <c r="C6018" s="3" t="s">
        <v>41</v>
      </c>
      <c r="D6018" s="3" t="s">
        <v>41</v>
      </c>
      <c r="E6018" s="3" t="n">
        <v>50.74</v>
      </c>
      <c r="F6018" s="3" t="n">
        <v>1604543</v>
      </c>
      <c r="G6018" s="3" t="n">
        <v>1</v>
      </c>
      <c r="H6018" s="3" t="n">
        <v>230308.86</v>
      </c>
    </row>
    <row r="6019" customFormat="false" ht="15" hidden="false" customHeight="false" outlineLevel="0" collapsed="false">
      <c r="A6019" s="3" t="s">
        <v>73</v>
      </c>
      <c r="B6019" s="3" t="s">
        <v>39</v>
      </c>
      <c r="C6019" s="3" t="s">
        <v>41</v>
      </c>
      <c r="D6019" s="3" t="s">
        <v>41</v>
      </c>
      <c r="E6019" s="3" t="n">
        <v>51.72</v>
      </c>
      <c r="F6019" s="3" t="n">
        <v>4377837</v>
      </c>
      <c r="G6019" s="3" t="n">
        <v>0</v>
      </c>
      <c r="H6019" s="3" t="n">
        <v>0</v>
      </c>
    </row>
    <row r="6020" customFormat="false" ht="15" hidden="false" customHeight="false" outlineLevel="0" collapsed="false">
      <c r="A6020" s="3" t="s">
        <v>74</v>
      </c>
      <c r="B6020" s="3" t="s">
        <v>39</v>
      </c>
      <c r="C6020" s="3" t="s">
        <v>41</v>
      </c>
      <c r="D6020" s="3" t="s">
        <v>41</v>
      </c>
      <c r="E6020" s="3" t="n">
        <v>52.38</v>
      </c>
      <c r="F6020" s="3" t="n">
        <v>6530138</v>
      </c>
      <c r="G6020" s="3" t="n">
        <v>0</v>
      </c>
      <c r="H6020" s="3" t="n">
        <v>0</v>
      </c>
    </row>
    <row r="6021" customFormat="false" ht="15" hidden="false" customHeight="false" outlineLevel="0" collapsed="false">
      <c r="A6021" s="3" t="s">
        <v>75</v>
      </c>
      <c r="B6021" s="3" t="s">
        <v>39</v>
      </c>
      <c r="C6021" s="3" t="s">
        <v>41</v>
      </c>
      <c r="D6021" s="3" t="s">
        <v>41</v>
      </c>
      <c r="E6021" s="3" t="n">
        <v>51.83</v>
      </c>
      <c r="F6021" s="3" t="n">
        <v>3973730</v>
      </c>
      <c r="G6021" s="3" t="n">
        <v>2</v>
      </c>
      <c r="H6021" s="3" t="n">
        <v>273139.77</v>
      </c>
    </row>
    <row r="6022" customFormat="false" ht="15" hidden="false" customHeight="false" outlineLevel="0" collapsed="false">
      <c r="A6022" s="3" t="s">
        <v>76</v>
      </c>
      <c r="B6022" s="3" t="s">
        <v>39</v>
      </c>
      <c r="C6022" s="3" t="s">
        <v>41</v>
      </c>
      <c r="D6022" s="3" t="s">
        <v>41</v>
      </c>
      <c r="E6022" s="3" t="n">
        <v>51.58</v>
      </c>
      <c r="F6022" s="3" t="n">
        <v>2127832</v>
      </c>
      <c r="G6022" s="3" t="n">
        <v>4</v>
      </c>
      <c r="H6022" s="3" t="n">
        <v>217393.34</v>
      </c>
    </row>
    <row r="6023" customFormat="false" ht="15" hidden="false" customHeight="false" outlineLevel="0" collapsed="false">
      <c r="A6023" s="3" t="s">
        <v>77</v>
      </c>
      <c r="B6023" s="3" t="s">
        <v>39</v>
      </c>
      <c r="C6023" s="3" t="s">
        <v>41</v>
      </c>
      <c r="D6023" s="3" t="s">
        <v>41</v>
      </c>
      <c r="E6023" s="3" t="n">
        <v>50.97</v>
      </c>
      <c r="F6023" s="3" t="n">
        <v>3101205</v>
      </c>
      <c r="G6023" s="3" t="n">
        <v>1</v>
      </c>
      <c r="H6023" s="3" t="n">
        <v>231658.65</v>
      </c>
    </row>
    <row r="6024" customFormat="false" ht="15" hidden="false" customHeight="false" outlineLevel="0" collapsed="false">
      <c r="A6024" s="3" t="s">
        <v>78</v>
      </c>
      <c r="B6024" s="3" t="s">
        <v>39</v>
      </c>
      <c r="C6024" s="3" t="s">
        <v>41</v>
      </c>
      <c r="D6024" s="3" t="s">
        <v>41</v>
      </c>
      <c r="E6024" s="3" t="n">
        <v>52.02</v>
      </c>
      <c r="F6024" s="3" t="n">
        <v>4267014</v>
      </c>
      <c r="G6024" s="3" t="n">
        <v>3</v>
      </c>
      <c r="H6024" s="3" t="n">
        <v>464906.71</v>
      </c>
    </row>
    <row r="6025" customFormat="false" ht="15" hidden="false" customHeight="false" outlineLevel="0" collapsed="false">
      <c r="A6025" s="3" t="s">
        <v>79</v>
      </c>
      <c r="B6025" s="3" t="s">
        <v>39</v>
      </c>
      <c r="C6025" s="3" t="s">
        <v>41</v>
      </c>
      <c r="D6025" s="3" t="s">
        <v>41</v>
      </c>
      <c r="E6025" s="3" t="n">
        <v>52.56</v>
      </c>
      <c r="F6025" s="3" t="n">
        <v>1618203</v>
      </c>
      <c r="G6025" s="3" t="n">
        <v>1</v>
      </c>
      <c r="H6025" s="3" t="n">
        <v>232578</v>
      </c>
    </row>
    <row r="6026" customFormat="false" ht="15" hidden="false" customHeight="false" outlineLevel="0" collapsed="false">
      <c r="A6026" s="3" t="s">
        <v>80</v>
      </c>
      <c r="B6026" s="3" t="s">
        <v>39</v>
      </c>
      <c r="C6026" s="3" t="s">
        <v>41</v>
      </c>
      <c r="D6026" s="3" t="s">
        <v>41</v>
      </c>
      <c r="E6026" s="3" t="n">
        <v>52.38</v>
      </c>
      <c r="F6026" s="3" t="n">
        <v>2914473</v>
      </c>
      <c r="G6026" s="3" t="n">
        <v>2</v>
      </c>
      <c r="H6026" s="3" t="n">
        <v>371128.01</v>
      </c>
    </row>
    <row r="6027" customFormat="false" ht="15" hidden="false" customHeight="false" outlineLevel="0" collapsed="false">
      <c r="A6027" s="3" t="s">
        <v>81</v>
      </c>
      <c r="B6027" s="3" t="s">
        <v>39</v>
      </c>
      <c r="C6027" s="3" t="s">
        <v>41</v>
      </c>
      <c r="D6027" s="3" t="s">
        <v>41</v>
      </c>
      <c r="E6027" s="3" t="n">
        <v>52.19</v>
      </c>
      <c r="F6027" s="3" t="n">
        <v>1899246</v>
      </c>
      <c r="G6027" s="3" t="n">
        <v>1</v>
      </c>
      <c r="H6027" s="3" t="n">
        <v>233444.25</v>
      </c>
    </row>
    <row r="6028" customFormat="false" ht="15" hidden="false" customHeight="false" outlineLevel="0" collapsed="false">
      <c r="A6028" s="3" t="s">
        <v>82</v>
      </c>
      <c r="B6028" s="3" t="s">
        <v>39</v>
      </c>
      <c r="C6028" s="3" t="s">
        <v>41</v>
      </c>
      <c r="D6028" s="3" t="s">
        <v>41</v>
      </c>
      <c r="E6028" s="3" t="n">
        <v>52.54</v>
      </c>
      <c r="F6028" s="3" t="n">
        <v>3023070</v>
      </c>
      <c r="G6028" s="3" t="n">
        <v>2</v>
      </c>
      <c r="H6028" s="3" t="n">
        <v>243495.88</v>
      </c>
    </row>
    <row r="6029" customFormat="false" ht="15" hidden="false" customHeight="false" outlineLevel="0" collapsed="false">
      <c r="A6029" s="3" t="s">
        <v>83</v>
      </c>
      <c r="B6029" s="3" t="s">
        <v>39</v>
      </c>
      <c r="C6029" s="3" t="s">
        <v>41</v>
      </c>
      <c r="D6029" s="3" t="s">
        <v>41</v>
      </c>
      <c r="E6029" s="3" t="n">
        <v>52.74</v>
      </c>
      <c r="F6029" s="3" t="n">
        <v>7902585</v>
      </c>
      <c r="G6029" s="3" t="n">
        <v>2</v>
      </c>
      <c r="H6029" s="3" t="n">
        <v>298957.18</v>
      </c>
    </row>
    <row r="6030" customFormat="false" ht="15" hidden="false" customHeight="false" outlineLevel="0" collapsed="false">
      <c r="A6030" s="3" t="s">
        <v>84</v>
      </c>
      <c r="B6030" s="3" t="s">
        <v>39</v>
      </c>
      <c r="C6030" s="3" t="s">
        <v>41</v>
      </c>
      <c r="D6030" s="3" t="s">
        <v>41</v>
      </c>
      <c r="E6030" s="3" t="n">
        <v>54.45</v>
      </c>
      <c r="F6030" s="3" t="n">
        <v>3341476</v>
      </c>
      <c r="G6030" s="3" t="n">
        <v>1</v>
      </c>
      <c r="H6030" s="3" t="n">
        <v>14377.44</v>
      </c>
    </row>
    <row r="6031" customFormat="false" ht="15" hidden="false" customHeight="false" outlineLevel="0" collapsed="false">
      <c r="A6031" s="3" t="s">
        <v>85</v>
      </c>
      <c r="B6031" s="3" t="s">
        <v>39</v>
      </c>
      <c r="C6031" s="3" t="s">
        <v>41</v>
      </c>
      <c r="D6031" s="3" t="s">
        <v>41</v>
      </c>
      <c r="E6031" s="3" t="n">
        <v>54.99</v>
      </c>
      <c r="F6031" s="3" t="n">
        <v>5722225</v>
      </c>
      <c r="G6031" s="3" t="n">
        <v>2</v>
      </c>
      <c r="H6031" s="3" t="n">
        <v>172486.98</v>
      </c>
    </row>
    <row r="6032" customFormat="false" ht="15" hidden="false" customHeight="false" outlineLevel="0" collapsed="false">
      <c r="A6032" s="3" t="s">
        <v>86</v>
      </c>
      <c r="B6032" s="3" t="s">
        <v>39</v>
      </c>
      <c r="C6032" s="3" t="s">
        <v>41</v>
      </c>
      <c r="D6032" s="3" t="s">
        <v>41</v>
      </c>
      <c r="E6032" s="3" t="n">
        <v>55.15</v>
      </c>
      <c r="F6032" s="3" t="n">
        <v>917116</v>
      </c>
      <c r="G6032" s="3" t="n">
        <v>1</v>
      </c>
      <c r="H6032" s="3" t="n">
        <v>163519.75</v>
      </c>
    </row>
    <row r="6033" customFormat="false" ht="15" hidden="false" customHeight="false" outlineLevel="0" collapsed="false">
      <c r="A6033" s="3" t="s">
        <v>87</v>
      </c>
      <c r="B6033" s="3" t="s">
        <v>39</v>
      </c>
      <c r="C6033" s="3" t="s">
        <v>41</v>
      </c>
      <c r="D6033" s="3" t="s">
        <v>41</v>
      </c>
      <c r="E6033" s="3" t="n">
        <v>54.4</v>
      </c>
      <c r="F6033" s="3" t="n">
        <v>3425194</v>
      </c>
      <c r="G6033" s="3" t="n">
        <v>2</v>
      </c>
      <c r="H6033" s="3" t="n">
        <v>248918.92</v>
      </c>
    </row>
    <row r="6034" customFormat="false" ht="15" hidden="false" customHeight="false" outlineLevel="0" collapsed="false">
      <c r="A6034" s="3" t="s">
        <v>88</v>
      </c>
      <c r="B6034" s="3" t="s">
        <v>39</v>
      </c>
      <c r="C6034" s="3" t="s">
        <v>41</v>
      </c>
      <c r="D6034" s="3" t="s">
        <v>41</v>
      </c>
      <c r="E6034" s="3" t="n">
        <v>54.53</v>
      </c>
      <c r="F6034" s="3" t="n">
        <v>6125490</v>
      </c>
      <c r="G6034" s="3" t="n">
        <v>0</v>
      </c>
      <c r="H6034" s="3" t="n">
        <v>0</v>
      </c>
    </row>
    <row r="6035" customFormat="false" ht="15" hidden="false" customHeight="false" outlineLevel="0" collapsed="false">
      <c r="A6035" s="3" t="s">
        <v>89</v>
      </c>
      <c r="B6035" s="3" t="s">
        <v>39</v>
      </c>
      <c r="C6035" s="3" t="s">
        <v>41</v>
      </c>
      <c r="D6035" s="3" t="s">
        <v>41</v>
      </c>
      <c r="E6035" s="3" t="n">
        <v>54.9</v>
      </c>
      <c r="F6035" s="3" t="n">
        <v>5839042</v>
      </c>
      <c r="G6035" s="3" t="n">
        <v>4</v>
      </c>
      <c r="H6035" s="3" t="n">
        <v>699130.91</v>
      </c>
    </row>
    <row r="6036" customFormat="false" ht="15" hidden="false" customHeight="false" outlineLevel="0" collapsed="false">
      <c r="A6036" s="3" t="s">
        <v>90</v>
      </c>
      <c r="B6036" s="3" t="s">
        <v>39</v>
      </c>
      <c r="C6036" s="3" t="s">
        <v>41</v>
      </c>
      <c r="D6036" s="3" t="s">
        <v>41</v>
      </c>
      <c r="E6036" s="3" t="n">
        <v>55.33</v>
      </c>
      <c r="F6036" s="3" t="n">
        <v>2149007</v>
      </c>
      <c r="G6036" s="3" t="n">
        <v>2</v>
      </c>
      <c r="H6036" s="3" t="n">
        <v>487112.12</v>
      </c>
    </row>
    <row r="6037" customFormat="false" ht="15" hidden="false" customHeight="false" outlineLevel="0" collapsed="false">
      <c r="A6037" s="3" t="s">
        <v>91</v>
      </c>
      <c r="B6037" s="3" t="s">
        <v>39</v>
      </c>
      <c r="C6037" s="3" t="s">
        <v>41</v>
      </c>
      <c r="D6037" s="3" t="s">
        <v>41</v>
      </c>
      <c r="E6037" s="3" t="n">
        <v>54.95</v>
      </c>
      <c r="F6037" s="3" t="n">
        <v>3166039</v>
      </c>
      <c r="G6037" s="3" t="n">
        <v>1</v>
      </c>
      <c r="H6037" s="3" t="n">
        <v>98631.68</v>
      </c>
    </row>
    <row r="6038" customFormat="false" ht="15" hidden="false" customHeight="false" outlineLevel="0" collapsed="false">
      <c r="A6038" s="3" t="s">
        <v>92</v>
      </c>
      <c r="B6038" s="3" t="s">
        <v>39</v>
      </c>
      <c r="C6038" s="3" t="s">
        <v>41</v>
      </c>
      <c r="D6038" s="3" t="s">
        <v>41</v>
      </c>
      <c r="E6038" s="3" t="n">
        <v>54.53</v>
      </c>
      <c r="F6038" s="3" t="n">
        <v>2794183</v>
      </c>
      <c r="G6038" s="3" t="n">
        <v>1</v>
      </c>
      <c r="H6038" s="3" t="n">
        <v>82749.3</v>
      </c>
    </row>
    <row r="6039" customFormat="false" ht="15" hidden="false" customHeight="false" outlineLevel="0" collapsed="false">
      <c r="A6039" s="3" t="s">
        <v>93</v>
      </c>
      <c r="B6039" s="3" t="s">
        <v>39</v>
      </c>
      <c r="C6039" s="3" t="s">
        <v>41</v>
      </c>
      <c r="D6039" s="3" t="s">
        <v>41</v>
      </c>
      <c r="E6039" s="3" t="n">
        <v>54.28</v>
      </c>
      <c r="F6039" s="3" t="n">
        <v>5092477</v>
      </c>
      <c r="G6039" s="3" t="n">
        <v>1</v>
      </c>
      <c r="H6039" s="3" t="n">
        <v>36036.35</v>
      </c>
    </row>
    <row r="6040" customFormat="false" ht="15" hidden="false" customHeight="false" outlineLevel="0" collapsed="false">
      <c r="A6040" s="3" t="s">
        <v>94</v>
      </c>
      <c r="B6040" s="3" t="s">
        <v>39</v>
      </c>
      <c r="C6040" s="3" t="s">
        <v>41</v>
      </c>
      <c r="D6040" s="3" t="s">
        <v>41</v>
      </c>
      <c r="E6040" s="3" t="n">
        <v>53.37</v>
      </c>
      <c r="F6040" s="3" t="n">
        <v>3218184</v>
      </c>
      <c r="G6040" s="3" t="n">
        <v>5</v>
      </c>
      <c r="H6040" s="3" t="n">
        <v>701494.46</v>
      </c>
    </row>
    <row r="6041" customFormat="false" ht="15" hidden="false" customHeight="false" outlineLevel="0" collapsed="false">
      <c r="A6041" s="3" t="s">
        <v>95</v>
      </c>
      <c r="B6041" s="3" t="s">
        <v>39</v>
      </c>
      <c r="C6041" s="3" t="s">
        <v>41</v>
      </c>
      <c r="D6041" s="3" t="s">
        <v>41</v>
      </c>
      <c r="E6041" s="3" t="n">
        <v>53.48</v>
      </c>
      <c r="F6041" s="3" t="n">
        <v>5166659</v>
      </c>
      <c r="G6041" s="3" t="n">
        <v>1</v>
      </c>
      <c r="H6041" s="3" t="n">
        <v>114586.21</v>
      </c>
    </row>
    <row r="6042" customFormat="false" ht="15" hidden="false" customHeight="false" outlineLevel="0" collapsed="false">
      <c r="A6042" s="3" t="s">
        <v>96</v>
      </c>
      <c r="B6042" s="3" t="s">
        <v>39</v>
      </c>
      <c r="C6042" s="3" t="s">
        <v>41</v>
      </c>
      <c r="D6042" s="3" t="s">
        <v>41</v>
      </c>
      <c r="E6042" s="3" t="n">
        <v>54.26</v>
      </c>
      <c r="F6042" s="3" t="n">
        <v>6125039</v>
      </c>
      <c r="G6042" s="3" t="n">
        <v>2</v>
      </c>
      <c r="H6042" s="3" t="n">
        <v>216730.95</v>
      </c>
    </row>
    <row r="6043" customFormat="false" ht="15" hidden="false" customHeight="false" outlineLevel="0" collapsed="false">
      <c r="A6043" s="3" t="s">
        <v>97</v>
      </c>
      <c r="B6043" s="3" t="s">
        <v>39</v>
      </c>
      <c r="C6043" s="3" t="s">
        <v>41</v>
      </c>
      <c r="D6043" s="3" t="s">
        <v>41</v>
      </c>
      <c r="E6043" s="3" t="n">
        <v>54.21</v>
      </c>
      <c r="F6043" s="3" t="n">
        <v>4222508</v>
      </c>
      <c r="G6043" s="3" t="n">
        <v>5</v>
      </c>
      <c r="H6043" s="3" t="n">
        <v>793558.28</v>
      </c>
    </row>
    <row r="6044" customFormat="false" ht="15" hidden="false" customHeight="false" outlineLevel="0" collapsed="false">
      <c r="A6044" s="3" t="s">
        <v>98</v>
      </c>
      <c r="B6044" s="3" t="s">
        <v>39</v>
      </c>
      <c r="C6044" s="3" t="s">
        <v>41</v>
      </c>
      <c r="D6044" s="3" t="s">
        <v>41</v>
      </c>
      <c r="E6044" s="3" t="n">
        <v>52.29</v>
      </c>
      <c r="F6044" s="3" t="n">
        <v>4636613</v>
      </c>
      <c r="G6044" s="3" t="n">
        <v>1</v>
      </c>
      <c r="H6044" s="3" t="n">
        <v>199272</v>
      </c>
    </row>
    <row r="6045" customFormat="false" ht="15" hidden="false" customHeight="false" outlineLevel="0" collapsed="false">
      <c r="A6045" s="3" t="s">
        <v>99</v>
      </c>
      <c r="B6045" s="3" t="s">
        <v>39</v>
      </c>
      <c r="C6045" s="3" t="s">
        <v>41</v>
      </c>
      <c r="D6045" s="3" t="s">
        <v>41</v>
      </c>
      <c r="E6045" s="3" t="n">
        <v>51.95</v>
      </c>
      <c r="F6045" s="3" t="n">
        <v>4071219</v>
      </c>
      <c r="G6045" s="3" t="n">
        <v>2</v>
      </c>
      <c r="H6045" s="3" t="n">
        <v>141169.76</v>
      </c>
    </row>
    <row r="6046" customFormat="false" ht="15" hidden="false" customHeight="false" outlineLevel="0" collapsed="false">
      <c r="A6046" s="3" t="s">
        <v>100</v>
      </c>
      <c r="B6046" s="3" t="s">
        <v>39</v>
      </c>
      <c r="C6046" s="3" t="s">
        <v>41</v>
      </c>
      <c r="D6046" s="3" t="s">
        <v>41</v>
      </c>
      <c r="E6046" s="3" t="n">
        <v>52.15</v>
      </c>
      <c r="F6046" s="3" t="n">
        <v>6567484</v>
      </c>
      <c r="G6046" s="3" t="n">
        <v>4</v>
      </c>
      <c r="H6046" s="3" t="n">
        <v>738148.63</v>
      </c>
    </row>
    <row r="6047" customFormat="false" ht="15" hidden="false" customHeight="false" outlineLevel="0" collapsed="false">
      <c r="A6047" s="3" t="s">
        <v>101</v>
      </c>
      <c r="B6047" s="3" t="s">
        <v>39</v>
      </c>
      <c r="C6047" s="3" t="s">
        <v>41</v>
      </c>
      <c r="D6047" s="3" t="s">
        <v>41</v>
      </c>
      <c r="E6047" s="3" t="n">
        <v>52.82</v>
      </c>
      <c r="F6047" s="3" t="n">
        <v>3922583</v>
      </c>
      <c r="G6047" s="3" t="n">
        <v>3</v>
      </c>
      <c r="H6047" s="3" t="n">
        <v>357825.8</v>
      </c>
    </row>
    <row r="6048" customFormat="false" ht="15" hidden="false" customHeight="false" outlineLevel="0" collapsed="false">
      <c r="A6048" s="3" t="s">
        <v>102</v>
      </c>
      <c r="B6048" s="3" t="s">
        <v>39</v>
      </c>
      <c r="C6048" s="3" t="s">
        <v>41</v>
      </c>
      <c r="D6048" s="3" t="s">
        <v>41</v>
      </c>
      <c r="E6048" s="3" t="n">
        <v>53.56</v>
      </c>
      <c r="F6048" s="3" t="n">
        <v>7272667</v>
      </c>
      <c r="G6048" s="3" t="n">
        <v>3</v>
      </c>
      <c r="H6048" s="3" t="n">
        <v>395810.2</v>
      </c>
    </row>
    <row r="6049" customFormat="false" ht="15" hidden="false" customHeight="false" outlineLevel="0" collapsed="false">
      <c r="A6049" s="3" t="s">
        <v>103</v>
      </c>
      <c r="B6049" s="3" t="s">
        <v>39</v>
      </c>
      <c r="C6049" s="3" t="s">
        <v>41</v>
      </c>
      <c r="D6049" s="3" t="s">
        <v>41</v>
      </c>
      <c r="E6049" s="3" t="n">
        <v>53.27</v>
      </c>
      <c r="F6049" s="3" t="n">
        <v>1896625</v>
      </c>
      <c r="G6049" s="3" t="n">
        <v>2</v>
      </c>
      <c r="H6049" s="3" t="n">
        <v>202531.32</v>
      </c>
    </row>
    <row r="6050" customFormat="false" ht="15" hidden="false" customHeight="false" outlineLevel="0" collapsed="false">
      <c r="A6050" s="3" t="s">
        <v>104</v>
      </c>
      <c r="B6050" s="3" t="s">
        <v>39</v>
      </c>
      <c r="C6050" s="3" t="s">
        <v>41</v>
      </c>
      <c r="D6050" s="3" t="s">
        <v>41</v>
      </c>
      <c r="E6050" s="3" t="n">
        <v>53.1</v>
      </c>
      <c r="F6050" s="3" t="n">
        <v>7470342</v>
      </c>
      <c r="G6050" s="3" t="n">
        <v>2</v>
      </c>
      <c r="H6050" s="3" t="n">
        <v>299185.08</v>
      </c>
    </row>
    <row r="6051" customFormat="false" ht="15" hidden="false" customHeight="false" outlineLevel="0" collapsed="false">
      <c r="A6051" s="3" t="s">
        <v>105</v>
      </c>
      <c r="B6051" s="3" t="s">
        <v>39</v>
      </c>
      <c r="C6051" s="3" t="s">
        <v>41</v>
      </c>
      <c r="D6051" s="3" t="s">
        <v>41</v>
      </c>
      <c r="E6051" s="3" t="n">
        <v>52.29</v>
      </c>
      <c r="F6051" s="3" t="n">
        <v>7563506</v>
      </c>
      <c r="G6051" s="3" t="n">
        <v>2</v>
      </c>
      <c r="H6051" s="3" t="n">
        <v>363630.8</v>
      </c>
    </row>
    <row r="6052" customFormat="false" ht="15" hidden="false" customHeight="false" outlineLevel="0" collapsed="false">
      <c r="A6052" s="3" t="s">
        <v>106</v>
      </c>
      <c r="B6052" s="3" t="s">
        <v>39</v>
      </c>
      <c r="C6052" s="3" t="s">
        <v>41</v>
      </c>
      <c r="D6052" s="3" t="s">
        <v>41</v>
      </c>
      <c r="E6052" s="3" t="n">
        <v>52.61</v>
      </c>
      <c r="F6052" s="3" t="n">
        <v>3472571</v>
      </c>
      <c r="G6052" s="3" t="n">
        <v>1</v>
      </c>
      <c r="H6052" s="3" t="n">
        <v>165427.4</v>
      </c>
    </row>
    <row r="6053" customFormat="false" ht="15" hidden="false" customHeight="false" outlineLevel="0" collapsed="false">
      <c r="A6053" s="3" t="s">
        <v>107</v>
      </c>
      <c r="B6053" s="3" t="s">
        <v>39</v>
      </c>
      <c r="C6053" s="3" t="s">
        <v>41</v>
      </c>
      <c r="D6053" s="3" t="s">
        <v>41</v>
      </c>
      <c r="E6053" s="3" t="n">
        <v>51.46</v>
      </c>
      <c r="F6053" s="3" t="n">
        <v>634990</v>
      </c>
      <c r="G6053" s="3" t="n">
        <v>2</v>
      </c>
      <c r="H6053" s="3" t="n">
        <v>214919.67</v>
      </c>
    </row>
    <row r="6054" customFormat="false" ht="15" hidden="false" customHeight="false" outlineLevel="0" collapsed="false">
      <c r="A6054" s="3" t="s">
        <v>108</v>
      </c>
      <c r="B6054" s="3" t="s">
        <v>39</v>
      </c>
      <c r="C6054" s="3" t="s">
        <v>41</v>
      </c>
      <c r="D6054" s="3" t="s">
        <v>41</v>
      </c>
      <c r="E6054" s="3" t="n">
        <v>51.72</v>
      </c>
      <c r="F6054" s="3" t="n">
        <v>6217401</v>
      </c>
      <c r="G6054" s="3" t="n">
        <v>3</v>
      </c>
      <c r="H6054" s="3" t="n">
        <v>203207.31</v>
      </c>
    </row>
    <row r="6055" customFormat="false" ht="15" hidden="false" customHeight="false" outlineLevel="0" collapsed="false">
      <c r="A6055" s="3" t="s">
        <v>109</v>
      </c>
      <c r="B6055" s="3" t="s">
        <v>39</v>
      </c>
      <c r="C6055" s="3" t="s">
        <v>41</v>
      </c>
      <c r="D6055" s="3" t="s">
        <v>41</v>
      </c>
      <c r="E6055" s="3" t="n">
        <v>51.64</v>
      </c>
      <c r="F6055" s="3" t="n">
        <v>1715406</v>
      </c>
      <c r="G6055" s="3" t="n">
        <v>4</v>
      </c>
      <c r="H6055" s="3" t="n">
        <v>450656.74</v>
      </c>
    </row>
    <row r="6056" customFormat="false" ht="15" hidden="false" customHeight="false" outlineLevel="0" collapsed="false">
      <c r="A6056" s="3" t="s">
        <v>110</v>
      </c>
      <c r="B6056" s="3" t="s">
        <v>39</v>
      </c>
      <c r="C6056" s="3" t="s">
        <v>41</v>
      </c>
      <c r="D6056" s="3" t="s">
        <v>41</v>
      </c>
      <c r="E6056" s="3" t="n">
        <v>51.69</v>
      </c>
      <c r="F6056" s="3" t="n">
        <v>7752903</v>
      </c>
      <c r="G6056" s="3" t="n">
        <v>3</v>
      </c>
      <c r="H6056" s="3" t="n">
        <v>246742.13</v>
      </c>
    </row>
    <row r="6057" customFormat="false" ht="15" hidden="false" customHeight="false" outlineLevel="0" collapsed="false">
      <c r="A6057" s="3" t="s">
        <v>111</v>
      </c>
      <c r="B6057" s="3" t="s">
        <v>39</v>
      </c>
      <c r="C6057" s="3" t="s">
        <v>41</v>
      </c>
      <c r="D6057" s="3" t="s">
        <v>41</v>
      </c>
      <c r="E6057" s="3" t="n">
        <v>52.04</v>
      </c>
      <c r="F6057" s="3" t="n">
        <v>6940380</v>
      </c>
      <c r="G6057" s="3" t="n">
        <v>0</v>
      </c>
      <c r="H6057" s="3" t="n">
        <v>0</v>
      </c>
    </row>
    <row r="6058" customFormat="false" ht="15" hidden="false" customHeight="false" outlineLevel="0" collapsed="false">
      <c r="A6058" s="3" t="s">
        <v>112</v>
      </c>
      <c r="B6058" s="3" t="s">
        <v>39</v>
      </c>
      <c r="C6058" s="3" t="s">
        <v>41</v>
      </c>
      <c r="D6058" s="3" t="s">
        <v>41</v>
      </c>
      <c r="E6058" s="3" t="n">
        <v>50.58</v>
      </c>
      <c r="F6058" s="3" t="n">
        <v>4105710</v>
      </c>
      <c r="G6058" s="3" t="n">
        <v>1</v>
      </c>
      <c r="H6058" s="3" t="n">
        <v>182131.84</v>
      </c>
    </row>
    <row r="6059" customFormat="false" ht="15" hidden="false" customHeight="false" outlineLevel="0" collapsed="false">
      <c r="A6059" s="3" t="s">
        <v>113</v>
      </c>
      <c r="B6059" s="3" t="s">
        <v>39</v>
      </c>
      <c r="C6059" s="3" t="s">
        <v>41</v>
      </c>
      <c r="D6059" s="3" t="s">
        <v>41</v>
      </c>
      <c r="E6059" s="3" t="n">
        <v>51</v>
      </c>
      <c r="F6059" s="3" t="n">
        <v>4990225</v>
      </c>
      <c r="G6059" s="3" t="n">
        <v>1</v>
      </c>
      <c r="H6059" s="3" t="n">
        <v>225899.04</v>
      </c>
    </row>
    <row r="6060" customFormat="false" ht="15" hidden="false" customHeight="false" outlineLevel="0" collapsed="false">
      <c r="A6060" s="3" t="s">
        <v>114</v>
      </c>
      <c r="B6060" s="3" t="s">
        <v>39</v>
      </c>
      <c r="C6060" s="3" t="s">
        <v>41</v>
      </c>
      <c r="D6060" s="3" t="s">
        <v>41</v>
      </c>
      <c r="E6060" s="3" t="n">
        <v>49.32</v>
      </c>
      <c r="F6060" s="3" t="n">
        <v>6344357</v>
      </c>
      <c r="G6060" s="3" t="n">
        <v>2</v>
      </c>
      <c r="H6060" s="3" t="n">
        <v>372292.1</v>
      </c>
    </row>
    <row r="6061" customFormat="false" ht="15" hidden="false" customHeight="false" outlineLevel="0" collapsed="false">
      <c r="A6061" s="3" t="s">
        <v>115</v>
      </c>
      <c r="B6061" s="3" t="s">
        <v>39</v>
      </c>
      <c r="C6061" s="3" t="s">
        <v>41</v>
      </c>
      <c r="D6061" s="3" t="s">
        <v>41</v>
      </c>
      <c r="E6061" s="3" t="n">
        <v>47.14</v>
      </c>
      <c r="F6061" s="3" t="n">
        <v>7251004</v>
      </c>
      <c r="G6061" s="3" t="n">
        <v>1</v>
      </c>
      <c r="H6061" s="3" t="n">
        <v>170349.76</v>
      </c>
    </row>
    <row r="6062" customFormat="false" ht="15" hidden="false" customHeight="false" outlineLevel="0" collapsed="false">
      <c r="A6062" s="3" t="s">
        <v>116</v>
      </c>
      <c r="B6062" s="3" t="s">
        <v>39</v>
      </c>
      <c r="C6062" s="3" t="s">
        <v>41</v>
      </c>
      <c r="D6062" s="3" t="s">
        <v>41</v>
      </c>
      <c r="E6062" s="3" t="n">
        <v>44.49</v>
      </c>
      <c r="F6062" s="3" t="n">
        <v>2548731</v>
      </c>
      <c r="G6062" s="3" t="n">
        <v>4</v>
      </c>
      <c r="H6062" s="3" t="n">
        <v>252907.16</v>
      </c>
    </row>
    <row r="6063" customFormat="false" ht="15" hidden="false" customHeight="false" outlineLevel="0" collapsed="false">
      <c r="A6063" s="3" t="s">
        <v>117</v>
      </c>
      <c r="B6063" s="3" t="s">
        <v>39</v>
      </c>
      <c r="C6063" s="3" t="s">
        <v>41</v>
      </c>
      <c r="D6063" s="3" t="s">
        <v>41</v>
      </c>
      <c r="E6063" s="3" t="n">
        <v>44.1</v>
      </c>
      <c r="F6063" s="3" t="n">
        <v>2041879</v>
      </c>
      <c r="G6063" s="3" t="n">
        <v>3</v>
      </c>
      <c r="H6063" s="3" t="n">
        <v>295000.18</v>
      </c>
    </row>
    <row r="6064" customFormat="false" ht="15" hidden="false" customHeight="false" outlineLevel="0" collapsed="false">
      <c r="A6064" s="3" t="s">
        <v>118</v>
      </c>
      <c r="B6064" s="3" t="s">
        <v>39</v>
      </c>
      <c r="C6064" s="3" t="s">
        <v>41</v>
      </c>
      <c r="D6064" s="3" t="s">
        <v>41</v>
      </c>
      <c r="E6064" s="3" t="n">
        <v>44.61</v>
      </c>
      <c r="F6064" s="3" t="n">
        <v>7087110</v>
      </c>
      <c r="G6064" s="3" t="n">
        <v>4</v>
      </c>
      <c r="H6064" s="3" t="n">
        <v>401153.05</v>
      </c>
    </row>
    <row r="6065" customFormat="false" ht="15" hidden="false" customHeight="false" outlineLevel="0" collapsed="false">
      <c r="A6065" s="3" t="s">
        <v>119</v>
      </c>
      <c r="B6065" s="3" t="s">
        <v>39</v>
      </c>
      <c r="C6065" s="3" t="s">
        <v>41</v>
      </c>
      <c r="D6065" s="3" t="s">
        <v>41</v>
      </c>
      <c r="E6065" s="3" t="n">
        <v>44.2</v>
      </c>
      <c r="F6065" s="3" t="n">
        <v>3747477</v>
      </c>
      <c r="G6065" s="3" t="n">
        <v>0</v>
      </c>
      <c r="H6065" s="3" t="n">
        <v>0</v>
      </c>
    </row>
    <row r="6066" customFormat="false" ht="15" hidden="false" customHeight="false" outlineLevel="0" collapsed="false">
      <c r="A6066" s="3" t="s">
        <v>120</v>
      </c>
      <c r="B6066" s="3" t="s">
        <v>39</v>
      </c>
      <c r="C6066" s="3" t="s">
        <v>41</v>
      </c>
      <c r="D6066" s="3" t="s">
        <v>41</v>
      </c>
      <c r="E6066" s="3" t="n">
        <v>44.03</v>
      </c>
      <c r="F6066" s="3" t="n">
        <v>718169</v>
      </c>
      <c r="G6066" s="3" t="n">
        <v>3</v>
      </c>
      <c r="H6066" s="3" t="n">
        <v>492733.1</v>
      </c>
    </row>
    <row r="6067" customFormat="false" ht="15" hidden="false" customHeight="false" outlineLevel="0" collapsed="false">
      <c r="A6067" s="3" t="s">
        <v>121</v>
      </c>
      <c r="B6067" s="3" t="s">
        <v>39</v>
      </c>
      <c r="C6067" s="3" t="s">
        <v>41</v>
      </c>
      <c r="D6067" s="3" t="s">
        <v>41</v>
      </c>
      <c r="E6067" s="3" t="n">
        <v>43.54</v>
      </c>
      <c r="F6067" s="3" t="n">
        <v>642328</v>
      </c>
      <c r="G6067" s="3" t="n">
        <v>1</v>
      </c>
      <c r="H6067" s="3" t="n">
        <v>138892.6</v>
      </c>
    </row>
    <row r="6068" customFormat="false" ht="15" hidden="false" customHeight="false" outlineLevel="0" collapsed="false">
      <c r="A6068" s="3" t="s">
        <v>122</v>
      </c>
      <c r="B6068" s="3" t="s">
        <v>39</v>
      </c>
      <c r="C6068" s="3" t="s">
        <v>41</v>
      </c>
      <c r="D6068" s="3" t="s">
        <v>41</v>
      </c>
      <c r="E6068" s="3" t="n">
        <v>43.94</v>
      </c>
      <c r="F6068" s="3" t="n">
        <v>3321985</v>
      </c>
      <c r="G6068" s="3" t="n">
        <v>3</v>
      </c>
      <c r="H6068" s="3" t="n">
        <v>474190.64</v>
      </c>
    </row>
    <row r="6069" customFormat="false" ht="15" hidden="false" customHeight="false" outlineLevel="0" collapsed="false">
      <c r="A6069" s="3" t="s">
        <v>123</v>
      </c>
      <c r="B6069" s="3" t="s">
        <v>39</v>
      </c>
      <c r="C6069" s="3" t="s">
        <v>41</v>
      </c>
      <c r="D6069" s="3" t="s">
        <v>41</v>
      </c>
      <c r="E6069" s="3" t="n">
        <v>43.18</v>
      </c>
      <c r="F6069" s="3" t="n">
        <v>3122095</v>
      </c>
      <c r="G6069" s="3" t="n">
        <v>1</v>
      </c>
      <c r="H6069" s="3" t="n">
        <v>137744.2</v>
      </c>
    </row>
    <row r="6070" customFormat="false" ht="15" hidden="false" customHeight="false" outlineLevel="0" collapsed="false">
      <c r="A6070" s="3" t="s">
        <v>124</v>
      </c>
      <c r="B6070" s="3" t="s">
        <v>39</v>
      </c>
      <c r="C6070" s="3" t="s">
        <v>41</v>
      </c>
      <c r="D6070" s="3" t="s">
        <v>41</v>
      </c>
      <c r="E6070" s="3" t="n">
        <v>42.42</v>
      </c>
      <c r="F6070" s="3" t="n">
        <v>5190678</v>
      </c>
      <c r="G6070" s="3" t="n">
        <v>2</v>
      </c>
      <c r="H6070" s="3" t="n">
        <v>106753.29</v>
      </c>
    </row>
    <row r="6071" customFormat="false" ht="15" hidden="false" customHeight="false" outlineLevel="0" collapsed="false">
      <c r="A6071" s="3" t="s">
        <v>125</v>
      </c>
      <c r="B6071" s="3" t="s">
        <v>39</v>
      </c>
      <c r="C6071" s="3" t="s">
        <v>41</v>
      </c>
      <c r="D6071" s="3" t="s">
        <v>41</v>
      </c>
      <c r="E6071" s="3" t="n">
        <v>41.05</v>
      </c>
      <c r="F6071" s="3" t="n">
        <v>6160291</v>
      </c>
      <c r="G6071" s="3" t="n">
        <v>1</v>
      </c>
      <c r="H6071" s="3" t="n">
        <v>3165.47</v>
      </c>
    </row>
    <row r="6072" customFormat="false" ht="15" hidden="false" customHeight="false" outlineLevel="0" collapsed="false">
      <c r="A6072" s="3" t="s">
        <v>126</v>
      </c>
      <c r="B6072" s="3" t="s">
        <v>39</v>
      </c>
      <c r="C6072" s="3" t="s">
        <v>41</v>
      </c>
      <c r="D6072" s="3" t="s">
        <v>41</v>
      </c>
      <c r="E6072" s="3" t="n">
        <v>42.42</v>
      </c>
      <c r="F6072" s="3" t="n">
        <v>1950659</v>
      </c>
      <c r="G6072" s="3" t="n">
        <v>1</v>
      </c>
      <c r="H6072" s="3" t="n">
        <v>96828.45</v>
      </c>
    </row>
    <row r="6073" customFormat="false" ht="15" hidden="false" customHeight="false" outlineLevel="0" collapsed="false">
      <c r="A6073" s="3" t="s">
        <v>127</v>
      </c>
      <c r="B6073" s="3" t="s">
        <v>39</v>
      </c>
      <c r="C6073" s="3" t="s">
        <v>41</v>
      </c>
      <c r="D6073" s="3" t="s">
        <v>41</v>
      </c>
      <c r="E6073" s="3" t="n">
        <v>42.13</v>
      </c>
      <c r="F6073" s="3" t="n">
        <v>4397500</v>
      </c>
      <c r="G6073" s="3" t="n">
        <v>2</v>
      </c>
      <c r="H6073" s="3" t="n">
        <v>188232.17</v>
      </c>
    </row>
    <row r="6074" customFormat="false" ht="15" hidden="false" customHeight="false" outlineLevel="0" collapsed="false">
      <c r="A6074" s="3" t="s">
        <v>128</v>
      </c>
      <c r="B6074" s="3" t="s">
        <v>39</v>
      </c>
      <c r="C6074" s="3" t="s">
        <v>41</v>
      </c>
      <c r="D6074" s="3" t="s">
        <v>41</v>
      </c>
      <c r="E6074" s="3" t="n">
        <v>41.42</v>
      </c>
      <c r="F6074" s="3" t="n">
        <v>6412347</v>
      </c>
      <c r="G6074" s="3" t="n">
        <v>5</v>
      </c>
      <c r="H6074" s="3" t="n">
        <v>531783.22</v>
      </c>
    </row>
    <row r="6075" customFormat="false" ht="15" hidden="false" customHeight="false" outlineLevel="0" collapsed="false">
      <c r="A6075" s="3" t="s">
        <v>129</v>
      </c>
      <c r="B6075" s="3" t="s">
        <v>39</v>
      </c>
      <c r="C6075" s="3" t="s">
        <v>41</v>
      </c>
      <c r="D6075" s="3" t="s">
        <v>41</v>
      </c>
      <c r="E6075" s="3" t="n">
        <v>40.91</v>
      </c>
      <c r="F6075" s="3" t="n">
        <v>4967114</v>
      </c>
      <c r="G6075" s="3" t="n">
        <v>2</v>
      </c>
      <c r="H6075" s="3" t="n">
        <v>157111.27</v>
      </c>
    </row>
    <row r="6076" customFormat="false" ht="15" hidden="false" customHeight="false" outlineLevel="0" collapsed="false">
      <c r="A6076" s="3" t="s">
        <v>130</v>
      </c>
      <c r="B6076" s="3" t="s">
        <v>39</v>
      </c>
      <c r="C6076" s="3" t="s">
        <v>41</v>
      </c>
      <c r="D6076" s="3" t="s">
        <v>41</v>
      </c>
      <c r="E6076" s="3" t="n">
        <v>41.16</v>
      </c>
      <c r="F6076" s="3" t="n">
        <v>4665483</v>
      </c>
      <c r="G6076" s="3" t="n">
        <v>2</v>
      </c>
      <c r="H6076" s="3" t="n">
        <v>297049.68</v>
      </c>
    </row>
    <row r="6077" customFormat="false" ht="15" hidden="false" customHeight="false" outlineLevel="0" collapsed="false">
      <c r="A6077" s="3" t="s">
        <v>131</v>
      </c>
      <c r="B6077" s="3" t="s">
        <v>39</v>
      </c>
      <c r="C6077" s="3" t="s">
        <v>41</v>
      </c>
      <c r="D6077" s="3" t="s">
        <v>41</v>
      </c>
      <c r="E6077" s="3" t="n">
        <v>42.32</v>
      </c>
      <c r="F6077" s="3" t="n">
        <v>6912239</v>
      </c>
      <c r="G6077" s="3" t="n">
        <v>2</v>
      </c>
      <c r="H6077" s="3" t="n">
        <v>242869.57</v>
      </c>
    </row>
    <row r="6078" customFormat="false" ht="15" hidden="false" customHeight="false" outlineLevel="0" collapsed="false">
      <c r="A6078" s="3" t="s">
        <v>132</v>
      </c>
      <c r="B6078" s="3" t="s">
        <v>39</v>
      </c>
      <c r="C6078" s="3" t="s">
        <v>41</v>
      </c>
      <c r="D6078" s="3" t="s">
        <v>41</v>
      </c>
      <c r="E6078" s="3" t="n">
        <v>42.01</v>
      </c>
      <c r="F6078" s="3" t="n">
        <v>6585584</v>
      </c>
      <c r="G6078" s="3" t="n">
        <v>1</v>
      </c>
      <c r="H6078" s="3" t="n">
        <v>120060.9</v>
      </c>
    </row>
    <row r="6079" customFormat="false" ht="15" hidden="false" customHeight="false" outlineLevel="0" collapsed="false">
      <c r="A6079" s="3" t="s">
        <v>133</v>
      </c>
      <c r="B6079" s="3" t="s">
        <v>39</v>
      </c>
      <c r="C6079" s="3" t="s">
        <v>41</v>
      </c>
      <c r="D6079" s="3" t="s">
        <v>41</v>
      </c>
      <c r="E6079" s="3" t="n">
        <v>42.25</v>
      </c>
      <c r="F6079" s="3" t="n">
        <v>2179578</v>
      </c>
      <c r="G6079" s="3" t="n">
        <v>1</v>
      </c>
      <c r="H6079" s="3" t="n">
        <v>132760.32</v>
      </c>
    </row>
    <row r="6080" customFormat="false" ht="15" hidden="false" customHeight="false" outlineLevel="0" collapsed="false">
      <c r="A6080" s="3" t="s">
        <v>134</v>
      </c>
      <c r="B6080" s="3" t="s">
        <v>39</v>
      </c>
      <c r="C6080" s="3" t="s">
        <v>41</v>
      </c>
      <c r="D6080" s="3" t="s">
        <v>41</v>
      </c>
      <c r="E6080" s="3" t="n">
        <v>41.91</v>
      </c>
      <c r="F6080" s="3" t="n">
        <v>2808632</v>
      </c>
      <c r="G6080" s="3" t="n">
        <v>4</v>
      </c>
      <c r="H6080" s="3" t="n">
        <v>689932.86</v>
      </c>
    </row>
    <row r="6081" customFormat="false" ht="15" hidden="false" customHeight="false" outlineLevel="0" collapsed="false">
      <c r="A6081" s="3" t="s">
        <v>135</v>
      </c>
      <c r="B6081" s="3" t="s">
        <v>39</v>
      </c>
      <c r="C6081" s="3" t="s">
        <v>41</v>
      </c>
      <c r="D6081" s="3" t="s">
        <v>41</v>
      </c>
      <c r="E6081" s="3" t="n">
        <v>42.13</v>
      </c>
      <c r="F6081" s="3" t="n">
        <v>1059393</v>
      </c>
      <c r="G6081" s="3" t="n">
        <v>3</v>
      </c>
      <c r="H6081" s="3" t="n">
        <v>375836.52</v>
      </c>
    </row>
    <row r="6082" customFormat="false" ht="15" hidden="false" customHeight="false" outlineLevel="0" collapsed="false">
      <c r="A6082" s="3" t="s">
        <v>136</v>
      </c>
      <c r="B6082" s="3" t="s">
        <v>39</v>
      </c>
      <c r="C6082" s="3" t="s">
        <v>41</v>
      </c>
      <c r="D6082" s="3" t="s">
        <v>41</v>
      </c>
      <c r="E6082" s="3" t="n">
        <v>42.64</v>
      </c>
      <c r="F6082" s="3" t="n">
        <v>6980050</v>
      </c>
      <c r="G6082" s="3" t="n">
        <v>3</v>
      </c>
      <c r="H6082" s="3" t="n">
        <v>299654.44</v>
      </c>
    </row>
    <row r="6083" customFormat="false" ht="15" hidden="false" customHeight="false" outlineLevel="0" collapsed="false">
      <c r="A6083" s="3" t="s">
        <v>137</v>
      </c>
      <c r="B6083" s="3" t="s">
        <v>39</v>
      </c>
      <c r="C6083" s="3" t="s">
        <v>41</v>
      </c>
      <c r="D6083" s="3" t="s">
        <v>41</v>
      </c>
      <c r="E6083" s="3" t="n">
        <v>41.79</v>
      </c>
      <c r="F6083" s="3" t="n">
        <v>6674856</v>
      </c>
      <c r="G6083" s="3" t="n">
        <v>0</v>
      </c>
      <c r="H6083" s="3" t="n">
        <v>0</v>
      </c>
    </row>
    <row r="6084" customFormat="false" ht="15" hidden="false" customHeight="false" outlineLevel="0" collapsed="false">
      <c r="A6084" s="3" t="s">
        <v>138</v>
      </c>
      <c r="B6084" s="3" t="s">
        <v>39</v>
      </c>
      <c r="C6084" s="3" t="s">
        <v>41</v>
      </c>
      <c r="D6084" s="3" t="s">
        <v>41</v>
      </c>
      <c r="E6084" s="3" t="n">
        <v>41.66</v>
      </c>
      <c r="F6084" s="3" t="n">
        <v>6794342</v>
      </c>
      <c r="G6084" s="3" t="n">
        <v>2</v>
      </c>
      <c r="H6084" s="3" t="n">
        <v>122619.94</v>
      </c>
    </row>
    <row r="6085" customFormat="false" ht="15" hidden="false" customHeight="false" outlineLevel="0" collapsed="false">
      <c r="A6085" s="3" t="s">
        <v>139</v>
      </c>
      <c r="B6085" s="3" t="s">
        <v>39</v>
      </c>
      <c r="C6085" s="3" t="s">
        <v>41</v>
      </c>
      <c r="D6085" s="3" t="s">
        <v>41</v>
      </c>
      <c r="E6085" s="3" t="n">
        <v>42.87</v>
      </c>
      <c r="F6085" s="3" t="n">
        <v>4109056</v>
      </c>
      <c r="G6085" s="3" t="n">
        <v>0</v>
      </c>
      <c r="H6085" s="3" t="n">
        <v>0</v>
      </c>
    </row>
    <row r="6086" customFormat="false" ht="15" hidden="false" customHeight="false" outlineLevel="0" collapsed="false">
      <c r="A6086" s="3" t="s">
        <v>140</v>
      </c>
      <c r="B6086" s="3" t="s">
        <v>39</v>
      </c>
      <c r="C6086" s="3" t="s">
        <v>41</v>
      </c>
      <c r="D6086" s="3" t="s">
        <v>41</v>
      </c>
      <c r="E6086" s="3" t="n">
        <v>42.72</v>
      </c>
      <c r="F6086" s="3" t="n">
        <v>5098226</v>
      </c>
      <c r="G6086" s="3" t="n">
        <v>4</v>
      </c>
      <c r="H6086" s="3" t="n">
        <v>449706.12</v>
      </c>
    </row>
    <row r="6087" customFormat="false" ht="15" hidden="false" customHeight="false" outlineLevel="0" collapsed="false">
      <c r="A6087" s="3" t="s">
        <v>141</v>
      </c>
      <c r="B6087" s="3" t="s">
        <v>39</v>
      </c>
      <c r="C6087" s="3" t="s">
        <v>41</v>
      </c>
      <c r="D6087" s="3" t="s">
        <v>41</v>
      </c>
      <c r="E6087" s="3" t="n">
        <v>41.86</v>
      </c>
      <c r="F6087" s="3" t="n">
        <v>4880249</v>
      </c>
      <c r="G6087" s="3" t="n">
        <v>1</v>
      </c>
      <c r="H6087" s="3" t="n">
        <v>43492.2</v>
      </c>
    </row>
    <row r="6088" customFormat="false" ht="15" hidden="false" customHeight="false" outlineLevel="0" collapsed="false">
      <c r="A6088" s="3" t="s">
        <v>142</v>
      </c>
      <c r="B6088" s="3" t="s">
        <v>39</v>
      </c>
      <c r="C6088" s="3" t="s">
        <v>41</v>
      </c>
      <c r="D6088" s="3" t="s">
        <v>41</v>
      </c>
      <c r="E6088" s="3" t="n">
        <v>41.45</v>
      </c>
      <c r="F6088" s="3" t="n">
        <v>1952536</v>
      </c>
      <c r="G6088" s="3" t="n">
        <v>2</v>
      </c>
      <c r="H6088" s="3" t="n">
        <v>104074.37</v>
      </c>
    </row>
    <row r="6089" customFormat="false" ht="15" hidden="false" customHeight="false" outlineLevel="0" collapsed="false">
      <c r="A6089" s="3" t="s">
        <v>143</v>
      </c>
      <c r="B6089" s="3" t="s">
        <v>39</v>
      </c>
      <c r="C6089" s="3" t="s">
        <v>41</v>
      </c>
      <c r="D6089" s="3" t="s">
        <v>41</v>
      </c>
      <c r="E6089" s="3" t="n">
        <v>41.74</v>
      </c>
      <c r="F6089" s="3" t="n">
        <v>3402154</v>
      </c>
      <c r="G6089" s="3" t="n">
        <v>2</v>
      </c>
      <c r="H6089" s="3" t="n">
        <v>268633.56</v>
      </c>
    </row>
    <row r="6090" customFormat="false" ht="15" hidden="false" customHeight="false" outlineLevel="0" collapsed="false">
      <c r="A6090" s="3" t="s">
        <v>144</v>
      </c>
      <c r="B6090" s="3" t="s">
        <v>39</v>
      </c>
      <c r="C6090" s="3" t="s">
        <v>41</v>
      </c>
      <c r="D6090" s="3" t="s">
        <v>41</v>
      </c>
      <c r="E6090" s="3" t="n">
        <v>42.39</v>
      </c>
      <c r="F6090" s="3" t="n">
        <v>7333786</v>
      </c>
      <c r="G6090" s="3" t="n">
        <v>6</v>
      </c>
      <c r="H6090" s="3" t="n">
        <v>893161.56</v>
      </c>
    </row>
    <row r="6091" customFormat="false" ht="15" hidden="false" customHeight="false" outlineLevel="0" collapsed="false">
      <c r="A6091" s="3" t="s">
        <v>145</v>
      </c>
      <c r="B6091" s="3" t="s">
        <v>39</v>
      </c>
      <c r="C6091" s="3" t="s">
        <v>41</v>
      </c>
      <c r="D6091" s="3" t="s">
        <v>41</v>
      </c>
      <c r="E6091" s="3" t="n">
        <v>41.69</v>
      </c>
      <c r="F6091" s="3" t="n">
        <v>7362540</v>
      </c>
      <c r="G6091" s="3" t="n">
        <v>3</v>
      </c>
      <c r="H6091" s="3" t="n">
        <v>283190.46</v>
      </c>
    </row>
    <row r="6092" customFormat="false" ht="15" hidden="false" customHeight="false" outlineLevel="0" collapsed="false">
      <c r="A6092" s="3" t="s">
        <v>146</v>
      </c>
      <c r="B6092" s="3" t="s">
        <v>39</v>
      </c>
      <c r="C6092" s="3" t="s">
        <v>41</v>
      </c>
      <c r="D6092" s="3" t="s">
        <v>41</v>
      </c>
      <c r="E6092" s="3" t="n">
        <v>41.04</v>
      </c>
      <c r="F6092" s="3" t="n">
        <v>4166695</v>
      </c>
      <c r="G6092" s="3" t="n">
        <v>4</v>
      </c>
      <c r="H6092" s="3" t="n">
        <v>524364.81</v>
      </c>
    </row>
    <row r="6093" customFormat="false" ht="15" hidden="false" customHeight="false" outlineLevel="0" collapsed="false">
      <c r="A6093" s="3" t="s">
        <v>147</v>
      </c>
      <c r="B6093" s="3" t="s">
        <v>39</v>
      </c>
      <c r="C6093" s="3" t="s">
        <v>41</v>
      </c>
      <c r="D6093" s="3" t="s">
        <v>41</v>
      </c>
      <c r="E6093" s="3" t="n">
        <v>41.45</v>
      </c>
      <c r="F6093" s="3" t="n">
        <v>7737974</v>
      </c>
      <c r="G6093" s="3" t="n">
        <v>2</v>
      </c>
      <c r="H6093" s="3" t="n">
        <v>123862.11</v>
      </c>
    </row>
    <row r="6094" customFormat="false" ht="15" hidden="false" customHeight="false" outlineLevel="0" collapsed="false">
      <c r="A6094" s="3" t="s">
        <v>148</v>
      </c>
      <c r="B6094" s="3" t="s">
        <v>39</v>
      </c>
      <c r="C6094" s="3" t="s">
        <v>41</v>
      </c>
      <c r="D6094" s="3" t="s">
        <v>41</v>
      </c>
      <c r="E6094" s="3" t="n">
        <v>41.46</v>
      </c>
      <c r="F6094" s="3" t="n">
        <v>5976180</v>
      </c>
      <c r="G6094" s="3" t="n">
        <v>2</v>
      </c>
      <c r="H6094" s="3" t="n">
        <v>260688.5</v>
      </c>
    </row>
    <row r="6095" customFormat="false" ht="15" hidden="false" customHeight="false" outlineLevel="0" collapsed="false">
      <c r="A6095" s="3" t="s">
        <v>149</v>
      </c>
      <c r="B6095" s="3" t="s">
        <v>39</v>
      </c>
      <c r="C6095" s="3" t="s">
        <v>41</v>
      </c>
      <c r="D6095" s="3" t="s">
        <v>41</v>
      </c>
      <c r="E6095" s="3" t="n">
        <v>41.5</v>
      </c>
      <c r="F6095" s="3" t="n">
        <v>4312895</v>
      </c>
      <c r="G6095" s="3" t="n">
        <v>1</v>
      </c>
      <c r="H6095" s="3" t="n">
        <v>159919.79</v>
      </c>
    </row>
    <row r="6096" customFormat="false" ht="15" hidden="false" customHeight="false" outlineLevel="0" collapsed="false">
      <c r="A6096" s="3" t="s">
        <v>150</v>
      </c>
      <c r="B6096" s="3" t="s">
        <v>39</v>
      </c>
      <c r="C6096" s="3" t="s">
        <v>41</v>
      </c>
      <c r="D6096" s="3" t="s">
        <v>41</v>
      </c>
      <c r="E6096" s="3" t="n">
        <v>41.44</v>
      </c>
      <c r="F6096" s="3" t="n">
        <v>3650757</v>
      </c>
      <c r="G6096" s="3" t="n">
        <v>2</v>
      </c>
      <c r="H6096" s="3" t="n">
        <v>176182.94</v>
      </c>
    </row>
    <row r="6097" customFormat="false" ht="15" hidden="false" customHeight="false" outlineLevel="0" collapsed="false">
      <c r="A6097" s="3" t="s">
        <v>151</v>
      </c>
      <c r="B6097" s="3" t="s">
        <v>39</v>
      </c>
      <c r="C6097" s="3" t="s">
        <v>41</v>
      </c>
      <c r="D6097" s="3" t="s">
        <v>41</v>
      </c>
      <c r="E6097" s="3" t="n">
        <v>43.19</v>
      </c>
      <c r="F6097" s="3" t="n">
        <v>7563229</v>
      </c>
      <c r="G6097" s="3" t="n">
        <v>2</v>
      </c>
      <c r="H6097" s="3" t="n">
        <v>223261.3</v>
      </c>
    </row>
    <row r="6098" customFormat="false" ht="15" hidden="false" customHeight="false" outlineLevel="0" collapsed="false">
      <c r="A6098" s="3" t="s">
        <v>152</v>
      </c>
      <c r="B6098" s="3" t="s">
        <v>39</v>
      </c>
      <c r="C6098" s="3" t="s">
        <v>41</v>
      </c>
      <c r="D6098" s="3" t="s">
        <v>41</v>
      </c>
      <c r="E6098" s="3" t="n">
        <v>43.95</v>
      </c>
      <c r="F6098" s="3" t="n">
        <v>6724649</v>
      </c>
      <c r="G6098" s="3" t="n">
        <v>4</v>
      </c>
      <c r="H6098" s="3" t="n">
        <v>403818.72</v>
      </c>
    </row>
    <row r="6099" customFormat="false" ht="15" hidden="false" customHeight="false" outlineLevel="0" collapsed="false">
      <c r="A6099" s="3" t="s">
        <v>153</v>
      </c>
      <c r="B6099" s="3" t="s">
        <v>39</v>
      </c>
      <c r="C6099" s="3" t="s">
        <v>41</v>
      </c>
      <c r="D6099" s="3" t="s">
        <v>41</v>
      </c>
      <c r="E6099" s="3" t="n">
        <v>44.97</v>
      </c>
      <c r="F6099" s="3" t="n">
        <v>7946445</v>
      </c>
      <c r="G6099" s="3" t="n">
        <v>2</v>
      </c>
      <c r="H6099" s="3" t="n">
        <v>272697.76</v>
      </c>
    </row>
    <row r="6100" customFormat="false" ht="15" hidden="false" customHeight="false" outlineLevel="0" collapsed="false">
      <c r="A6100" s="3" t="s">
        <v>154</v>
      </c>
      <c r="B6100" s="3" t="s">
        <v>39</v>
      </c>
      <c r="C6100" s="3" t="s">
        <v>41</v>
      </c>
      <c r="D6100" s="3" t="s">
        <v>41</v>
      </c>
      <c r="E6100" s="3" t="n">
        <v>44.39</v>
      </c>
      <c r="F6100" s="3" t="n">
        <v>1761621</v>
      </c>
      <c r="G6100" s="3" t="n">
        <v>1</v>
      </c>
      <c r="H6100" s="3" t="n">
        <v>180689.08</v>
      </c>
    </row>
    <row r="6101" customFormat="false" ht="15" hidden="false" customHeight="false" outlineLevel="0" collapsed="false">
      <c r="A6101" s="3" t="s">
        <v>155</v>
      </c>
      <c r="B6101" s="3" t="s">
        <v>39</v>
      </c>
      <c r="C6101" s="3" t="s">
        <v>41</v>
      </c>
      <c r="D6101" s="3" t="s">
        <v>41</v>
      </c>
      <c r="E6101" s="3" t="n">
        <v>44.71</v>
      </c>
      <c r="F6101" s="3" t="n">
        <v>6239113</v>
      </c>
      <c r="G6101" s="3" t="n">
        <v>3</v>
      </c>
      <c r="H6101" s="3" t="n">
        <v>253633.67</v>
      </c>
    </row>
    <row r="6102" customFormat="false" ht="15" hidden="false" customHeight="false" outlineLevel="0" collapsed="false">
      <c r="A6102" s="3" t="s">
        <v>156</v>
      </c>
      <c r="B6102" s="3" t="s">
        <v>39</v>
      </c>
      <c r="C6102" s="3" t="s">
        <v>41</v>
      </c>
      <c r="D6102" s="3" t="s">
        <v>41</v>
      </c>
      <c r="E6102" s="3" t="n">
        <v>45.69</v>
      </c>
      <c r="F6102" s="3" t="n">
        <v>2478783</v>
      </c>
      <c r="G6102" s="3" t="n">
        <v>1</v>
      </c>
      <c r="H6102" s="3" t="n">
        <v>81211.35</v>
      </c>
    </row>
    <row r="6103" customFormat="false" ht="15" hidden="false" customHeight="false" outlineLevel="0" collapsed="false">
      <c r="A6103" s="3" t="s">
        <v>157</v>
      </c>
      <c r="B6103" s="3" t="s">
        <v>39</v>
      </c>
      <c r="C6103" s="3" t="s">
        <v>41</v>
      </c>
      <c r="D6103" s="3" t="s">
        <v>41</v>
      </c>
      <c r="E6103" s="3" t="n">
        <v>45.18</v>
      </c>
      <c r="F6103" s="3" t="n">
        <v>4875255</v>
      </c>
      <c r="G6103" s="3" t="n">
        <v>3</v>
      </c>
      <c r="H6103" s="3" t="n">
        <v>409348.62</v>
      </c>
    </row>
    <row r="6104" customFormat="false" ht="15" hidden="false" customHeight="false" outlineLevel="0" collapsed="false">
      <c r="A6104" s="3" t="s">
        <v>158</v>
      </c>
      <c r="B6104" s="3" t="s">
        <v>39</v>
      </c>
      <c r="C6104" s="3" t="s">
        <v>41</v>
      </c>
      <c r="D6104" s="3" t="s">
        <v>41</v>
      </c>
      <c r="E6104" s="3" t="n">
        <v>46.02</v>
      </c>
      <c r="F6104" s="3" t="n">
        <v>3151874</v>
      </c>
      <c r="G6104" s="3" t="n">
        <v>1</v>
      </c>
      <c r="H6104" s="3" t="n">
        <v>160172</v>
      </c>
    </row>
    <row r="6105" customFormat="false" ht="15" hidden="false" customHeight="false" outlineLevel="0" collapsed="false">
      <c r="A6105" s="3" t="s">
        <v>159</v>
      </c>
      <c r="B6105" s="3" t="s">
        <v>39</v>
      </c>
      <c r="C6105" s="3" t="s">
        <v>41</v>
      </c>
      <c r="D6105" s="3" t="s">
        <v>41</v>
      </c>
      <c r="E6105" s="3" t="n">
        <v>44.98</v>
      </c>
      <c r="F6105" s="3" t="n">
        <v>2897872</v>
      </c>
      <c r="G6105" s="3" t="n">
        <v>2</v>
      </c>
      <c r="H6105" s="3" t="n">
        <v>228795.95</v>
      </c>
    </row>
    <row r="6106" customFormat="false" ht="15" hidden="false" customHeight="false" outlineLevel="0" collapsed="false">
      <c r="A6106" s="3" t="s">
        <v>160</v>
      </c>
      <c r="B6106" s="3" t="s">
        <v>39</v>
      </c>
      <c r="C6106" s="3" t="s">
        <v>41</v>
      </c>
      <c r="D6106" s="3" t="s">
        <v>41</v>
      </c>
      <c r="E6106" s="3" t="n">
        <v>43.91</v>
      </c>
      <c r="F6106" s="3" t="n">
        <v>6309895</v>
      </c>
      <c r="G6106" s="3" t="n">
        <v>1</v>
      </c>
      <c r="H6106" s="3" t="n">
        <v>80720.8</v>
      </c>
    </row>
    <row r="6107" customFormat="false" ht="15" hidden="false" customHeight="false" outlineLevel="0" collapsed="false">
      <c r="A6107" s="3" t="s">
        <v>161</v>
      </c>
      <c r="B6107" s="3" t="s">
        <v>39</v>
      </c>
      <c r="C6107" s="3" t="s">
        <v>41</v>
      </c>
      <c r="D6107" s="3" t="s">
        <v>41</v>
      </c>
      <c r="E6107" s="3" t="n">
        <v>43.96</v>
      </c>
      <c r="F6107" s="3" t="n">
        <v>5594195</v>
      </c>
      <c r="G6107" s="3" t="n">
        <v>2</v>
      </c>
      <c r="H6107" s="3" t="n">
        <v>80261.03</v>
      </c>
    </row>
    <row r="6108" customFormat="false" ht="15" hidden="false" customHeight="false" outlineLevel="0" collapsed="false">
      <c r="A6108" s="3" t="s">
        <v>162</v>
      </c>
      <c r="B6108" s="3" t="s">
        <v>39</v>
      </c>
      <c r="C6108" s="3" t="s">
        <v>41</v>
      </c>
      <c r="D6108" s="3" t="s">
        <v>41</v>
      </c>
      <c r="E6108" s="3" t="n">
        <v>44.99</v>
      </c>
      <c r="F6108" s="3" t="n">
        <v>2202430</v>
      </c>
      <c r="G6108" s="3" t="n">
        <v>3</v>
      </c>
      <c r="H6108" s="3" t="n">
        <v>255667.22</v>
      </c>
    </row>
    <row r="6109" customFormat="false" ht="15" hidden="false" customHeight="false" outlineLevel="0" collapsed="false">
      <c r="A6109" s="3" t="s">
        <v>163</v>
      </c>
      <c r="B6109" s="3" t="s">
        <v>39</v>
      </c>
      <c r="C6109" s="3" t="s">
        <v>41</v>
      </c>
      <c r="D6109" s="3" t="s">
        <v>41</v>
      </c>
      <c r="E6109" s="3" t="n">
        <v>44.41</v>
      </c>
      <c r="F6109" s="3" t="n">
        <v>2597432</v>
      </c>
      <c r="G6109" s="3" t="n">
        <v>2</v>
      </c>
      <c r="H6109" s="3" t="n">
        <v>240576.8</v>
      </c>
    </row>
    <row r="6110" customFormat="false" ht="15" hidden="false" customHeight="false" outlineLevel="0" collapsed="false">
      <c r="A6110" s="3" t="s">
        <v>164</v>
      </c>
      <c r="B6110" s="3" t="s">
        <v>39</v>
      </c>
      <c r="C6110" s="3" t="s">
        <v>41</v>
      </c>
      <c r="D6110" s="3" t="s">
        <v>41</v>
      </c>
      <c r="E6110" s="3" t="n">
        <v>43.84</v>
      </c>
      <c r="F6110" s="3" t="n">
        <v>4437327</v>
      </c>
      <c r="G6110" s="3" t="n">
        <v>0</v>
      </c>
      <c r="H6110" s="3" t="n">
        <v>0</v>
      </c>
    </row>
    <row r="6111" customFormat="false" ht="15" hidden="false" customHeight="false" outlineLevel="0" collapsed="false">
      <c r="A6111" s="3" t="s">
        <v>165</v>
      </c>
      <c r="B6111" s="3" t="s">
        <v>39</v>
      </c>
      <c r="C6111" s="3" t="s">
        <v>41</v>
      </c>
      <c r="D6111" s="3" t="s">
        <v>41</v>
      </c>
      <c r="E6111" s="3" t="n">
        <v>43.08</v>
      </c>
      <c r="F6111" s="3" t="n">
        <v>4852594</v>
      </c>
      <c r="G6111" s="3" t="n">
        <v>0</v>
      </c>
      <c r="H6111" s="3" t="n">
        <v>0</v>
      </c>
    </row>
    <row r="6112" customFormat="false" ht="15" hidden="false" customHeight="false" outlineLevel="0" collapsed="false">
      <c r="A6112" s="3" t="s">
        <v>166</v>
      </c>
      <c r="B6112" s="3" t="s">
        <v>39</v>
      </c>
      <c r="C6112" s="3" t="s">
        <v>41</v>
      </c>
      <c r="D6112" s="3" t="s">
        <v>41</v>
      </c>
      <c r="E6112" s="3" t="n">
        <v>43.83</v>
      </c>
      <c r="F6112" s="3" t="n">
        <v>5006267</v>
      </c>
      <c r="G6112" s="3" t="n">
        <v>2</v>
      </c>
      <c r="H6112" s="3" t="n">
        <v>286775.66</v>
      </c>
    </row>
    <row r="6113" customFormat="false" ht="15" hidden="false" customHeight="false" outlineLevel="0" collapsed="false">
      <c r="A6113" s="3" t="s">
        <v>167</v>
      </c>
      <c r="B6113" s="3" t="s">
        <v>39</v>
      </c>
      <c r="C6113" s="3" t="s">
        <v>41</v>
      </c>
      <c r="D6113" s="3" t="s">
        <v>41</v>
      </c>
      <c r="E6113" s="3" t="n">
        <v>43.35</v>
      </c>
      <c r="F6113" s="3" t="n">
        <v>718816</v>
      </c>
      <c r="G6113" s="3" t="n">
        <v>3</v>
      </c>
      <c r="H6113" s="3" t="n">
        <v>383302.09</v>
      </c>
    </row>
    <row r="6114" customFormat="false" ht="15" hidden="false" customHeight="false" outlineLevel="0" collapsed="false">
      <c r="A6114" s="3" t="s">
        <v>168</v>
      </c>
      <c r="B6114" s="3" t="s">
        <v>39</v>
      </c>
      <c r="C6114" s="3" t="s">
        <v>41</v>
      </c>
      <c r="D6114" s="3" t="s">
        <v>41</v>
      </c>
      <c r="E6114" s="3" t="n">
        <v>44.7</v>
      </c>
      <c r="F6114" s="3" t="n">
        <v>7066051</v>
      </c>
      <c r="G6114" s="3" t="n">
        <v>2</v>
      </c>
      <c r="H6114" s="3" t="n">
        <v>299025.44</v>
      </c>
    </row>
    <row r="6115" customFormat="false" ht="15" hidden="false" customHeight="false" outlineLevel="0" collapsed="false">
      <c r="A6115" s="3" t="s">
        <v>169</v>
      </c>
      <c r="B6115" s="3" t="s">
        <v>39</v>
      </c>
      <c r="C6115" s="3" t="s">
        <v>41</v>
      </c>
      <c r="D6115" s="3" t="s">
        <v>41</v>
      </c>
      <c r="E6115" s="3" t="n">
        <v>44.73</v>
      </c>
      <c r="F6115" s="3" t="n">
        <v>5798929</v>
      </c>
      <c r="G6115" s="3" t="n">
        <v>3</v>
      </c>
      <c r="H6115" s="3" t="n">
        <v>435738.06</v>
      </c>
    </row>
    <row r="6116" customFormat="false" ht="15" hidden="false" customHeight="false" outlineLevel="0" collapsed="false">
      <c r="A6116" s="3" t="s">
        <v>170</v>
      </c>
      <c r="B6116" s="3" t="s">
        <v>39</v>
      </c>
      <c r="C6116" s="3" t="s">
        <v>41</v>
      </c>
      <c r="D6116" s="3" t="s">
        <v>41</v>
      </c>
      <c r="E6116" s="3" t="n">
        <v>44.75</v>
      </c>
      <c r="F6116" s="3" t="n">
        <v>6035709</v>
      </c>
      <c r="G6116" s="3" t="n">
        <v>4</v>
      </c>
      <c r="H6116" s="3" t="n">
        <v>383644.91</v>
      </c>
    </row>
    <row r="6117" customFormat="false" ht="15" hidden="false" customHeight="false" outlineLevel="0" collapsed="false">
      <c r="A6117" s="3" t="s">
        <v>171</v>
      </c>
      <c r="B6117" s="3" t="s">
        <v>39</v>
      </c>
      <c r="C6117" s="3" t="s">
        <v>41</v>
      </c>
      <c r="D6117" s="3" t="s">
        <v>41</v>
      </c>
      <c r="E6117" s="3" t="n">
        <v>45.28</v>
      </c>
      <c r="F6117" s="3" t="n">
        <v>3739109</v>
      </c>
      <c r="G6117" s="3" t="n">
        <v>0</v>
      </c>
      <c r="H6117" s="3" t="n">
        <v>0</v>
      </c>
    </row>
    <row r="6118" customFormat="false" ht="15" hidden="false" customHeight="false" outlineLevel="0" collapsed="false">
      <c r="A6118" s="3" t="s">
        <v>172</v>
      </c>
      <c r="B6118" s="3" t="s">
        <v>39</v>
      </c>
      <c r="C6118" s="3" t="s">
        <v>41</v>
      </c>
      <c r="D6118" s="3" t="s">
        <v>41</v>
      </c>
      <c r="E6118" s="3" t="n">
        <v>45.95</v>
      </c>
      <c r="F6118" s="3" t="n">
        <v>2608494</v>
      </c>
      <c r="G6118" s="3" t="n">
        <v>1</v>
      </c>
      <c r="H6118" s="3" t="n">
        <v>159929.63</v>
      </c>
    </row>
    <row r="6119" customFormat="false" ht="15" hidden="false" customHeight="false" outlineLevel="0" collapsed="false">
      <c r="A6119" s="3" t="s">
        <v>173</v>
      </c>
      <c r="B6119" s="3" t="s">
        <v>39</v>
      </c>
      <c r="C6119" s="3" t="s">
        <v>41</v>
      </c>
      <c r="D6119" s="3" t="s">
        <v>41</v>
      </c>
      <c r="E6119" s="3" t="n">
        <v>44.68</v>
      </c>
      <c r="F6119" s="3" t="n">
        <v>3739127</v>
      </c>
      <c r="G6119" s="3" t="n">
        <v>2</v>
      </c>
      <c r="H6119" s="3" t="n">
        <v>339324.01</v>
      </c>
    </row>
    <row r="6120" customFormat="false" ht="15" hidden="false" customHeight="false" outlineLevel="0" collapsed="false">
      <c r="A6120" s="3" t="s">
        <v>174</v>
      </c>
      <c r="B6120" s="3" t="s">
        <v>39</v>
      </c>
      <c r="C6120" s="3" t="s">
        <v>41</v>
      </c>
      <c r="D6120" s="3" t="s">
        <v>41</v>
      </c>
      <c r="E6120" s="3" t="n">
        <v>45.28</v>
      </c>
      <c r="F6120" s="3" t="n">
        <v>1523679</v>
      </c>
      <c r="G6120" s="3" t="n">
        <v>2</v>
      </c>
      <c r="H6120" s="3" t="n">
        <v>248510.05</v>
      </c>
    </row>
    <row r="6121" customFormat="false" ht="15" hidden="false" customHeight="false" outlineLevel="0" collapsed="false">
      <c r="A6121" s="3" t="s">
        <v>175</v>
      </c>
      <c r="B6121" s="3" t="s">
        <v>39</v>
      </c>
      <c r="C6121" s="3" t="s">
        <v>41</v>
      </c>
      <c r="D6121" s="3" t="s">
        <v>41</v>
      </c>
      <c r="E6121" s="3" t="n">
        <v>43.6</v>
      </c>
      <c r="F6121" s="3" t="n">
        <v>4959764</v>
      </c>
      <c r="G6121" s="3" t="n">
        <v>0</v>
      </c>
      <c r="H6121" s="3" t="n">
        <v>0</v>
      </c>
    </row>
    <row r="6122" customFormat="false" ht="15" hidden="false" customHeight="false" outlineLevel="0" collapsed="false">
      <c r="A6122" s="3" t="s">
        <v>176</v>
      </c>
      <c r="B6122" s="3" t="s">
        <v>39</v>
      </c>
      <c r="C6122" s="3" t="s">
        <v>41</v>
      </c>
      <c r="D6122" s="3" t="s">
        <v>41</v>
      </c>
      <c r="E6122" s="3" t="n">
        <v>43.74</v>
      </c>
      <c r="F6122" s="3" t="n">
        <v>2627578</v>
      </c>
      <c r="G6122" s="3" t="n">
        <v>3</v>
      </c>
      <c r="H6122" s="3" t="n">
        <v>308433.72</v>
      </c>
    </row>
    <row r="6123" customFormat="false" ht="15" hidden="false" customHeight="false" outlineLevel="0" collapsed="false">
      <c r="A6123" s="3" t="s">
        <v>177</v>
      </c>
      <c r="B6123" s="3" t="s">
        <v>39</v>
      </c>
      <c r="C6123" s="3" t="s">
        <v>41</v>
      </c>
      <c r="D6123" s="3" t="s">
        <v>41</v>
      </c>
      <c r="E6123" s="3" t="n">
        <v>43.86</v>
      </c>
      <c r="F6123" s="3" t="n">
        <v>836904</v>
      </c>
      <c r="G6123" s="3" t="n">
        <v>5</v>
      </c>
      <c r="H6123" s="3" t="n">
        <v>604546.21</v>
      </c>
    </row>
    <row r="6124" customFormat="false" ht="15" hidden="false" customHeight="false" outlineLevel="0" collapsed="false">
      <c r="A6124" s="3" t="s">
        <v>178</v>
      </c>
      <c r="B6124" s="3" t="s">
        <v>39</v>
      </c>
      <c r="C6124" s="3" t="s">
        <v>41</v>
      </c>
      <c r="D6124" s="3" t="s">
        <v>41</v>
      </c>
      <c r="E6124" s="3" t="n">
        <v>43.59</v>
      </c>
      <c r="F6124" s="3" t="n">
        <v>2959234</v>
      </c>
      <c r="G6124" s="3" t="n">
        <v>1</v>
      </c>
      <c r="H6124" s="3" t="n">
        <v>95658.4</v>
      </c>
    </row>
    <row r="6125" customFormat="false" ht="15" hidden="false" customHeight="false" outlineLevel="0" collapsed="false">
      <c r="A6125" s="3" t="s">
        <v>179</v>
      </c>
      <c r="B6125" s="3" t="s">
        <v>39</v>
      </c>
      <c r="C6125" s="3" t="s">
        <v>41</v>
      </c>
      <c r="D6125" s="3" t="s">
        <v>41</v>
      </c>
      <c r="E6125" s="3" t="n">
        <v>41.73</v>
      </c>
      <c r="F6125" s="3" t="n">
        <v>5253856</v>
      </c>
      <c r="G6125" s="3" t="n">
        <v>4</v>
      </c>
      <c r="H6125" s="3" t="n">
        <v>393901.58</v>
      </c>
    </row>
    <row r="6126" customFormat="false" ht="15" hidden="false" customHeight="false" outlineLevel="0" collapsed="false">
      <c r="A6126" s="3" t="s">
        <v>180</v>
      </c>
      <c r="B6126" s="3" t="s">
        <v>39</v>
      </c>
      <c r="C6126" s="3" t="s">
        <v>41</v>
      </c>
      <c r="D6126" s="3" t="s">
        <v>41</v>
      </c>
      <c r="E6126" s="3" t="n">
        <v>43.16</v>
      </c>
      <c r="F6126" s="3" t="n">
        <v>6758950</v>
      </c>
      <c r="G6126" s="3" t="n">
        <v>0</v>
      </c>
      <c r="H6126" s="3" t="n">
        <v>0</v>
      </c>
    </row>
    <row r="6127" customFormat="false" ht="15" hidden="false" customHeight="false" outlineLevel="0" collapsed="false">
      <c r="A6127" s="3" t="s">
        <v>181</v>
      </c>
      <c r="B6127" s="3" t="s">
        <v>39</v>
      </c>
      <c r="C6127" s="3" t="s">
        <v>41</v>
      </c>
      <c r="D6127" s="3" t="s">
        <v>41</v>
      </c>
      <c r="E6127" s="3" t="n">
        <v>42.55</v>
      </c>
      <c r="F6127" s="3" t="n">
        <v>3284035</v>
      </c>
      <c r="G6127" s="3" t="n">
        <v>6</v>
      </c>
      <c r="H6127" s="3" t="n">
        <v>749488.87</v>
      </c>
    </row>
    <row r="6128" customFormat="false" ht="15" hidden="false" customHeight="false" outlineLevel="0" collapsed="false">
      <c r="A6128" s="3" t="s">
        <v>182</v>
      </c>
      <c r="B6128" s="3" t="s">
        <v>39</v>
      </c>
      <c r="C6128" s="3" t="s">
        <v>41</v>
      </c>
      <c r="D6128" s="3" t="s">
        <v>41</v>
      </c>
      <c r="E6128" s="3" t="n">
        <v>42.84</v>
      </c>
      <c r="F6128" s="3" t="n">
        <v>6912597</v>
      </c>
      <c r="G6128" s="3" t="n">
        <v>1</v>
      </c>
      <c r="H6128" s="3" t="n">
        <v>175174.7</v>
      </c>
    </row>
    <row r="6129" customFormat="false" ht="15" hidden="false" customHeight="false" outlineLevel="0" collapsed="false">
      <c r="A6129" s="3" t="s">
        <v>183</v>
      </c>
      <c r="B6129" s="3" t="s">
        <v>39</v>
      </c>
      <c r="C6129" s="3" t="s">
        <v>41</v>
      </c>
      <c r="D6129" s="3" t="s">
        <v>41</v>
      </c>
      <c r="E6129" s="3" t="n">
        <v>44.38</v>
      </c>
      <c r="F6129" s="3" t="n">
        <v>1875676</v>
      </c>
      <c r="G6129" s="3" t="n">
        <v>3</v>
      </c>
      <c r="H6129" s="3" t="n">
        <v>270726.49</v>
      </c>
    </row>
    <row r="6130" customFormat="false" ht="15" hidden="false" customHeight="false" outlineLevel="0" collapsed="false">
      <c r="A6130" s="3" t="s">
        <v>184</v>
      </c>
      <c r="B6130" s="3" t="s">
        <v>39</v>
      </c>
      <c r="C6130" s="3" t="s">
        <v>41</v>
      </c>
      <c r="D6130" s="3" t="s">
        <v>41</v>
      </c>
      <c r="E6130" s="3" t="n">
        <v>44.61</v>
      </c>
      <c r="F6130" s="3" t="n">
        <v>3526157</v>
      </c>
      <c r="G6130" s="3" t="n">
        <v>3</v>
      </c>
      <c r="H6130" s="3" t="n">
        <v>270361.25</v>
      </c>
    </row>
    <row r="6131" customFormat="false" ht="15" hidden="false" customHeight="false" outlineLevel="0" collapsed="false">
      <c r="A6131" s="3" t="s">
        <v>185</v>
      </c>
      <c r="B6131" s="3" t="s">
        <v>39</v>
      </c>
      <c r="C6131" s="3" t="s">
        <v>41</v>
      </c>
      <c r="D6131" s="3" t="s">
        <v>41</v>
      </c>
      <c r="E6131" s="3" t="n">
        <v>43.82</v>
      </c>
      <c r="F6131" s="3" t="n">
        <v>6846039</v>
      </c>
      <c r="G6131" s="3" t="n">
        <v>2</v>
      </c>
      <c r="H6131" s="3" t="n">
        <v>275710.21</v>
      </c>
    </row>
    <row r="6132" customFormat="false" ht="15" hidden="false" customHeight="false" outlineLevel="0" collapsed="false">
      <c r="A6132" s="3" t="s">
        <v>186</v>
      </c>
      <c r="B6132" s="3" t="s">
        <v>39</v>
      </c>
      <c r="C6132" s="3" t="s">
        <v>41</v>
      </c>
      <c r="D6132" s="3" t="s">
        <v>41</v>
      </c>
      <c r="E6132" s="3" t="n">
        <v>43.68</v>
      </c>
      <c r="F6132" s="3" t="n">
        <v>1699404</v>
      </c>
      <c r="G6132" s="3" t="n">
        <v>1</v>
      </c>
      <c r="H6132" s="3" t="n">
        <v>191228.4</v>
      </c>
    </row>
    <row r="6133" customFormat="false" ht="15" hidden="false" customHeight="false" outlineLevel="0" collapsed="false">
      <c r="A6133" s="3" t="s">
        <v>187</v>
      </c>
      <c r="B6133" s="3" t="s">
        <v>39</v>
      </c>
      <c r="C6133" s="3" t="s">
        <v>41</v>
      </c>
      <c r="D6133" s="3" t="s">
        <v>41</v>
      </c>
      <c r="E6133" s="3" t="n">
        <v>44.42</v>
      </c>
      <c r="F6133" s="3" t="n">
        <v>1323405</v>
      </c>
      <c r="G6133" s="3" t="n">
        <v>3</v>
      </c>
      <c r="H6133" s="3" t="n">
        <v>292576.24</v>
      </c>
    </row>
    <row r="6134" customFormat="false" ht="15" hidden="false" customHeight="false" outlineLevel="0" collapsed="false">
      <c r="A6134" s="3" t="s">
        <v>188</v>
      </c>
      <c r="B6134" s="3" t="s">
        <v>39</v>
      </c>
      <c r="C6134" s="3" t="s">
        <v>41</v>
      </c>
      <c r="D6134" s="3" t="s">
        <v>41</v>
      </c>
      <c r="E6134" s="3" t="n">
        <v>46.09</v>
      </c>
      <c r="F6134" s="3" t="n">
        <v>5334558</v>
      </c>
      <c r="G6134" s="3" t="n">
        <v>1</v>
      </c>
      <c r="H6134" s="3" t="n">
        <v>94856.74</v>
      </c>
    </row>
    <row r="6135" customFormat="false" ht="15" hidden="false" customHeight="false" outlineLevel="0" collapsed="false">
      <c r="A6135" s="3" t="s">
        <v>189</v>
      </c>
      <c r="B6135" s="3" t="s">
        <v>39</v>
      </c>
      <c r="C6135" s="3" t="s">
        <v>41</v>
      </c>
      <c r="D6135" s="3" t="s">
        <v>41</v>
      </c>
      <c r="E6135" s="3" t="n">
        <v>45.32</v>
      </c>
      <c r="F6135" s="3" t="n">
        <v>7319200</v>
      </c>
      <c r="G6135" s="3" t="n">
        <v>1</v>
      </c>
      <c r="H6135" s="3" t="n">
        <v>55941.36</v>
      </c>
    </row>
    <row r="6136" customFormat="false" ht="15" hidden="false" customHeight="false" outlineLevel="0" collapsed="false">
      <c r="A6136" s="3" t="s">
        <v>190</v>
      </c>
      <c r="B6136" s="3" t="s">
        <v>39</v>
      </c>
      <c r="C6136" s="3" t="s">
        <v>41</v>
      </c>
      <c r="D6136" s="3" t="s">
        <v>41</v>
      </c>
      <c r="E6136" s="3" t="n">
        <v>45.22</v>
      </c>
      <c r="F6136" s="3" t="n">
        <v>567361</v>
      </c>
      <c r="G6136" s="3" t="n">
        <v>2</v>
      </c>
      <c r="H6136" s="3" t="n">
        <v>101688.35</v>
      </c>
    </row>
    <row r="6137" customFormat="false" ht="15" hidden="false" customHeight="false" outlineLevel="0" collapsed="false">
      <c r="A6137" s="3" t="s">
        <v>191</v>
      </c>
      <c r="B6137" s="3" t="s">
        <v>39</v>
      </c>
      <c r="C6137" s="3" t="s">
        <v>41</v>
      </c>
      <c r="D6137" s="3" t="s">
        <v>41</v>
      </c>
      <c r="E6137" s="3" t="n">
        <v>46.14</v>
      </c>
      <c r="F6137" s="3" t="n">
        <v>836525</v>
      </c>
      <c r="G6137" s="3" t="n">
        <v>3</v>
      </c>
      <c r="H6137" s="3" t="n">
        <v>409170.73</v>
      </c>
    </row>
    <row r="6138" customFormat="false" ht="15" hidden="false" customHeight="false" outlineLevel="0" collapsed="false">
      <c r="A6138" s="3" t="s">
        <v>192</v>
      </c>
      <c r="B6138" s="3" t="s">
        <v>39</v>
      </c>
      <c r="C6138" s="3" t="s">
        <v>41</v>
      </c>
      <c r="D6138" s="3" t="s">
        <v>41</v>
      </c>
      <c r="E6138" s="3" t="n">
        <v>45.59</v>
      </c>
      <c r="F6138" s="3" t="n">
        <v>1393291</v>
      </c>
      <c r="G6138" s="3" t="n">
        <v>1</v>
      </c>
      <c r="H6138" s="3" t="n">
        <v>86905</v>
      </c>
    </row>
    <row r="6139" customFormat="false" ht="15" hidden="false" customHeight="false" outlineLevel="0" collapsed="false">
      <c r="A6139" s="3" t="s">
        <v>193</v>
      </c>
      <c r="B6139" s="3" t="s">
        <v>39</v>
      </c>
      <c r="C6139" s="3" t="s">
        <v>41</v>
      </c>
      <c r="D6139" s="3" t="s">
        <v>41</v>
      </c>
      <c r="E6139" s="3" t="n">
        <v>46.53</v>
      </c>
      <c r="F6139" s="3" t="n">
        <v>2037387</v>
      </c>
      <c r="G6139" s="3" t="n">
        <v>0</v>
      </c>
      <c r="H6139" s="3" t="n">
        <v>0</v>
      </c>
    </row>
    <row r="6140" customFormat="false" ht="15" hidden="false" customHeight="false" outlineLevel="0" collapsed="false">
      <c r="A6140" s="3" t="s">
        <v>194</v>
      </c>
      <c r="B6140" s="3" t="s">
        <v>39</v>
      </c>
      <c r="C6140" s="3" t="s">
        <v>41</v>
      </c>
      <c r="D6140" s="3" t="s">
        <v>41</v>
      </c>
      <c r="E6140" s="3" t="n">
        <v>46.71</v>
      </c>
      <c r="F6140" s="3" t="n">
        <v>5980633</v>
      </c>
      <c r="G6140" s="3" t="n">
        <v>3</v>
      </c>
      <c r="H6140" s="3" t="n">
        <v>532081.11</v>
      </c>
    </row>
    <row r="6141" customFormat="false" ht="15" hidden="false" customHeight="false" outlineLevel="0" collapsed="false">
      <c r="A6141" s="3" t="s">
        <v>195</v>
      </c>
      <c r="B6141" s="3" t="s">
        <v>39</v>
      </c>
      <c r="C6141" s="3" t="s">
        <v>41</v>
      </c>
      <c r="D6141" s="3" t="s">
        <v>41</v>
      </c>
      <c r="E6141" s="3" t="n">
        <v>46.1</v>
      </c>
      <c r="F6141" s="3" t="n">
        <v>3134518</v>
      </c>
      <c r="G6141" s="3" t="n">
        <v>2</v>
      </c>
      <c r="H6141" s="3" t="n">
        <v>57057.94</v>
      </c>
    </row>
    <row r="6142" customFormat="false" ht="15" hidden="false" customHeight="false" outlineLevel="0" collapsed="false">
      <c r="A6142" s="3" t="s">
        <v>196</v>
      </c>
      <c r="B6142" s="3" t="s">
        <v>39</v>
      </c>
      <c r="C6142" s="3" t="s">
        <v>41</v>
      </c>
      <c r="D6142" s="3" t="s">
        <v>41</v>
      </c>
      <c r="E6142" s="3" t="n">
        <v>46.04</v>
      </c>
      <c r="F6142" s="3" t="n">
        <v>2635612</v>
      </c>
      <c r="G6142" s="3" t="n">
        <v>3</v>
      </c>
      <c r="H6142" s="3" t="n">
        <v>390569.02</v>
      </c>
    </row>
    <row r="6143" customFormat="false" ht="15" hidden="false" customHeight="false" outlineLevel="0" collapsed="false">
      <c r="A6143" s="3" t="s">
        <v>197</v>
      </c>
      <c r="B6143" s="3" t="s">
        <v>39</v>
      </c>
      <c r="C6143" s="3" t="s">
        <v>41</v>
      </c>
      <c r="D6143" s="3" t="s">
        <v>41</v>
      </c>
      <c r="E6143" s="3" t="n">
        <v>45.24</v>
      </c>
      <c r="F6143" s="3" t="n">
        <v>4355545</v>
      </c>
      <c r="G6143" s="3" t="n">
        <v>4</v>
      </c>
      <c r="H6143" s="3" t="n">
        <v>295988.16</v>
      </c>
    </row>
    <row r="6144" customFormat="false" ht="15" hidden="false" customHeight="false" outlineLevel="0" collapsed="false">
      <c r="A6144" s="3" t="s">
        <v>198</v>
      </c>
      <c r="B6144" s="3" t="s">
        <v>39</v>
      </c>
      <c r="C6144" s="3" t="s">
        <v>41</v>
      </c>
      <c r="D6144" s="3" t="s">
        <v>41</v>
      </c>
      <c r="E6144" s="3" t="n">
        <v>43.59</v>
      </c>
      <c r="F6144" s="3" t="n">
        <v>4655607</v>
      </c>
      <c r="G6144" s="3" t="n">
        <v>3</v>
      </c>
      <c r="H6144" s="3" t="n">
        <v>279910.47</v>
      </c>
    </row>
    <row r="6145" customFormat="false" ht="15" hidden="false" customHeight="false" outlineLevel="0" collapsed="false">
      <c r="A6145" s="3" t="s">
        <v>199</v>
      </c>
      <c r="B6145" s="3" t="s">
        <v>39</v>
      </c>
      <c r="C6145" s="3" t="s">
        <v>41</v>
      </c>
      <c r="D6145" s="3" t="s">
        <v>41</v>
      </c>
      <c r="E6145" s="3" t="n">
        <v>43.86</v>
      </c>
      <c r="F6145" s="3" t="n">
        <v>2342783</v>
      </c>
      <c r="G6145" s="3" t="n">
        <v>2</v>
      </c>
      <c r="H6145" s="3" t="n">
        <v>293136.69</v>
      </c>
    </row>
    <row r="6146" customFormat="false" ht="15" hidden="false" customHeight="false" outlineLevel="0" collapsed="false">
      <c r="A6146" s="3" t="s">
        <v>200</v>
      </c>
      <c r="B6146" s="3" t="s">
        <v>39</v>
      </c>
      <c r="C6146" s="3" t="s">
        <v>41</v>
      </c>
      <c r="D6146" s="3" t="s">
        <v>41</v>
      </c>
      <c r="E6146" s="3" t="n">
        <v>43.27</v>
      </c>
      <c r="F6146" s="3" t="n">
        <v>2942165</v>
      </c>
      <c r="G6146" s="3" t="n">
        <v>3</v>
      </c>
      <c r="H6146" s="3" t="n">
        <v>200183.27</v>
      </c>
    </row>
    <row r="6147" customFormat="false" ht="15" hidden="false" customHeight="false" outlineLevel="0" collapsed="false">
      <c r="A6147" s="3" t="s">
        <v>201</v>
      </c>
      <c r="B6147" s="3" t="s">
        <v>39</v>
      </c>
      <c r="C6147" s="3" t="s">
        <v>41</v>
      </c>
      <c r="D6147" s="3" t="s">
        <v>41</v>
      </c>
      <c r="E6147" s="3" t="n">
        <v>42.11</v>
      </c>
      <c r="F6147" s="3" t="n">
        <v>4631194</v>
      </c>
      <c r="G6147" s="3" t="n">
        <v>2</v>
      </c>
      <c r="H6147" s="3" t="n">
        <v>262580.33</v>
      </c>
    </row>
    <row r="6148" customFormat="false" ht="15" hidden="false" customHeight="false" outlineLevel="0" collapsed="false">
      <c r="A6148" s="3" t="s">
        <v>202</v>
      </c>
      <c r="B6148" s="3" t="s">
        <v>39</v>
      </c>
      <c r="C6148" s="3" t="s">
        <v>41</v>
      </c>
      <c r="D6148" s="3" t="s">
        <v>41</v>
      </c>
      <c r="E6148" s="3" t="n">
        <v>40.99</v>
      </c>
      <c r="F6148" s="3" t="n">
        <v>4907177</v>
      </c>
      <c r="G6148" s="3" t="n">
        <v>5</v>
      </c>
      <c r="H6148" s="3" t="n">
        <v>673050.48</v>
      </c>
    </row>
    <row r="6149" customFormat="false" ht="15" hidden="false" customHeight="false" outlineLevel="0" collapsed="false">
      <c r="A6149" s="3" t="s">
        <v>203</v>
      </c>
      <c r="B6149" s="3" t="s">
        <v>39</v>
      </c>
      <c r="C6149" s="3" t="s">
        <v>41</v>
      </c>
      <c r="D6149" s="3" t="s">
        <v>41</v>
      </c>
      <c r="E6149" s="3" t="n">
        <v>43.67</v>
      </c>
      <c r="F6149" s="3" t="n">
        <v>3288069</v>
      </c>
      <c r="G6149" s="3" t="n">
        <v>0</v>
      </c>
      <c r="H6149" s="3" t="n">
        <v>0</v>
      </c>
    </row>
    <row r="6150" customFormat="false" ht="15" hidden="false" customHeight="false" outlineLevel="0" collapsed="false">
      <c r="A6150" s="3" t="s">
        <v>204</v>
      </c>
      <c r="B6150" s="3" t="s">
        <v>39</v>
      </c>
      <c r="C6150" s="3" t="s">
        <v>41</v>
      </c>
      <c r="D6150" s="3" t="s">
        <v>41</v>
      </c>
      <c r="E6150" s="3" t="n">
        <v>44.1</v>
      </c>
      <c r="F6150" s="3" t="n">
        <v>3674941</v>
      </c>
      <c r="G6150" s="3" t="n">
        <v>0</v>
      </c>
      <c r="H6150" s="3" t="n">
        <v>0</v>
      </c>
    </row>
    <row r="6151" customFormat="false" ht="15" hidden="false" customHeight="false" outlineLevel="0" collapsed="false">
      <c r="A6151" s="3" t="s">
        <v>205</v>
      </c>
      <c r="B6151" s="3" t="s">
        <v>39</v>
      </c>
      <c r="C6151" s="3" t="s">
        <v>41</v>
      </c>
      <c r="D6151" s="3" t="s">
        <v>41</v>
      </c>
      <c r="E6151" s="3" t="n">
        <v>43.89</v>
      </c>
      <c r="F6151" s="3" t="n">
        <v>5367302</v>
      </c>
      <c r="G6151" s="3" t="n">
        <v>0</v>
      </c>
      <c r="H6151" s="3" t="n">
        <v>0</v>
      </c>
    </row>
    <row r="6152" customFormat="false" ht="15" hidden="false" customHeight="false" outlineLevel="0" collapsed="false">
      <c r="A6152" s="3" t="s">
        <v>206</v>
      </c>
      <c r="B6152" s="3" t="s">
        <v>39</v>
      </c>
      <c r="C6152" s="3" t="s">
        <v>41</v>
      </c>
      <c r="D6152" s="3" t="s">
        <v>41</v>
      </c>
      <c r="E6152" s="3" t="n">
        <v>43.68</v>
      </c>
      <c r="F6152" s="3" t="n">
        <v>5168379</v>
      </c>
      <c r="G6152" s="3" t="n">
        <v>2</v>
      </c>
      <c r="H6152" s="3" t="n">
        <v>247149.45</v>
      </c>
    </row>
    <row r="6153" customFormat="false" ht="15" hidden="false" customHeight="false" outlineLevel="0" collapsed="false">
      <c r="A6153" s="3" t="s">
        <v>207</v>
      </c>
      <c r="B6153" s="3" t="s">
        <v>39</v>
      </c>
      <c r="C6153" s="3" t="s">
        <v>41</v>
      </c>
      <c r="D6153" s="3" t="s">
        <v>41</v>
      </c>
      <c r="E6153" s="3" t="n">
        <v>43.23</v>
      </c>
      <c r="F6153" s="3" t="n">
        <v>2344157</v>
      </c>
      <c r="G6153" s="3" t="n">
        <v>1</v>
      </c>
      <c r="H6153" s="3" t="n">
        <v>75177.55</v>
      </c>
    </row>
    <row r="6154" customFormat="false" ht="15" hidden="false" customHeight="false" outlineLevel="0" collapsed="false">
      <c r="A6154" s="3" t="s">
        <v>208</v>
      </c>
      <c r="B6154" s="3" t="s">
        <v>39</v>
      </c>
      <c r="C6154" s="3" t="s">
        <v>41</v>
      </c>
      <c r="D6154" s="3" t="s">
        <v>41</v>
      </c>
      <c r="E6154" s="3" t="n">
        <v>43.64</v>
      </c>
      <c r="F6154" s="3" t="n">
        <v>524127</v>
      </c>
      <c r="G6154" s="3" t="n">
        <v>4</v>
      </c>
      <c r="H6154" s="3" t="n">
        <v>413680.38</v>
      </c>
    </row>
    <row r="6155" customFormat="false" ht="15" hidden="false" customHeight="false" outlineLevel="0" collapsed="false">
      <c r="A6155" s="3" t="s">
        <v>209</v>
      </c>
      <c r="B6155" s="3" t="s">
        <v>39</v>
      </c>
      <c r="C6155" s="3" t="s">
        <v>41</v>
      </c>
      <c r="D6155" s="3" t="s">
        <v>41</v>
      </c>
      <c r="E6155" s="3" t="n">
        <v>43.66</v>
      </c>
      <c r="F6155" s="3" t="n">
        <v>6538206</v>
      </c>
      <c r="G6155" s="3" t="n">
        <v>2</v>
      </c>
      <c r="H6155" s="3" t="n">
        <v>287782.64</v>
      </c>
    </row>
    <row r="6156" customFormat="false" ht="15" hidden="false" customHeight="false" outlineLevel="0" collapsed="false">
      <c r="A6156" s="3" t="s">
        <v>210</v>
      </c>
      <c r="B6156" s="3" t="s">
        <v>39</v>
      </c>
      <c r="C6156" s="3" t="s">
        <v>41</v>
      </c>
      <c r="D6156" s="3" t="s">
        <v>41</v>
      </c>
      <c r="E6156" s="3" t="n">
        <v>44.6</v>
      </c>
      <c r="F6156" s="3" t="n">
        <v>2063602</v>
      </c>
      <c r="G6156" s="3" t="n">
        <v>2</v>
      </c>
      <c r="H6156" s="3" t="n">
        <v>91553.16</v>
      </c>
    </row>
    <row r="6157" customFormat="false" ht="15" hidden="false" customHeight="false" outlineLevel="0" collapsed="false">
      <c r="A6157" s="3" t="s">
        <v>211</v>
      </c>
      <c r="B6157" s="3" t="s">
        <v>39</v>
      </c>
      <c r="C6157" s="3" t="s">
        <v>41</v>
      </c>
      <c r="D6157" s="3" t="s">
        <v>41</v>
      </c>
      <c r="E6157" s="3" t="n">
        <v>44.83</v>
      </c>
      <c r="F6157" s="3" t="n">
        <v>1200634</v>
      </c>
      <c r="G6157" s="3" t="n">
        <v>2</v>
      </c>
      <c r="H6157" s="3" t="n">
        <v>281999.76</v>
      </c>
    </row>
    <row r="6158" customFormat="false" ht="15" hidden="false" customHeight="false" outlineLevel="0" collapsed="false">
      <c r="A6158" s="3" t="s">
        <v>212</v>
      </c>
      <c r="B6158" s="3" t="s">
        <v>39</v>
      </c>
      <c r="C6158" s="3" t="s">
        <v>41</v>
      </c>
      <c r="D6158" s="3" t="s">
        <v>41</v>
      </c>
      <c r="E6158" s="3" t="n">
        <v>45.21</v>
      </c>
      <c r="F6158" s="3" t="n">
        <v>1460171</v>
      </c>
      <c r="G6158" s="3" t="n">
        <v>1</v>
      </c>
      <c r="H6158" s="3" t="n">
        <v>108971.08</v>
      </c>
    </row>
    <row r="6159" customFormat="false" ht="15" hidden="false" customHeight="false" outlineLevel="0" collapsed="false">
      <c r="A6159" s="3" t="s">
        <v>213</v>
      </c>
      <c r="B6159" s="3" t="s">
        <v>39</v>
      </c>
      <c r="C6159" s="3" t="s">
        <v>41</v>
      </c>
      <c r="D6159" s="3" t="s">
        <v>41</v>
      </c>
      <c r="E6159" s="3" t="n">
        <v>47.14</v>
      </c>
      <c r="F6159" s="3" t="n">
        <v>6907425</v>
      </c>
      <c r="G6159" s="3" t="n">
        <v>3</v>
      </c>
      <c r="H6159" s="3" t="n">
        <v>263409.5</v>
      </c>
    </row>
    <row r="6160" customFormat="false" ht="15" hidden="false" customHeight="false" outlineLevel="0" collapsed="false">
      <c r="A6160" s="3" t="s">
        <v>214</v>
      </c>
      <c r="B6160" s="3" t="s">
        <v>39</v>
      </c>
      <c r="C6160" s="3" t="s">
        <v>41</v>
      </c>
      <c r="D6160" s="3" t="s">
        <v>41</v>
      </c>
      <c r="E6160" s="3" t="n">
        <v>48.22</v>
      </c>
      <c r="F6160" s="3" t="n">
        <v>2757173</v>
      </c>
      <c r="G6160" s="3" t="n">
        <v>1</v>
      </c>
      <c r="H6160" s="3" t="n">
        <v>2261.17</v>
      </c>
    </row>
    <row r="6161" customFormat="false" ht="15" hidden="false" customHeight="false" outlineLevel="0" collapsed="false">
      <c r="A6161" s="3" t="s">
        <v>215</v>
      </c>
      <c r="B6161" s="3" t="s">
        <v>39</v>
      </c>
      <c r="C6161" s="3" t="s">
        <v>41</v>
      </c>
      <c r="D6161" s="3" t="s">
        <v>41</v>
      </c>
      <c r="E6161" s="3" t="n">
        <v>49.4</v>
      </c>
      <c r="F6161" s="3" t="n">
        <v>7321575</v>
      </c>
      <c r="G6161" s="3" t="n">
        <v>2</v>
      </c>
      <c r="H6161" s="3" t="n">
        <v>469818.63</v>
      </c>
    </row>
    <row r="6162" customFormat="false" ht="15" hidden="false" customHeight="false" outlineLevel="0" collapsed="false">
      <c r="A6162" s="3" t="s">
        <v>216</v>
      </c>
      <c r="B6162" s="3" t="s">
        <v>39</v>
      </c>
      <c r="C6162" s="3" t="s">
        <v>41</v>
      </c>
      <c r="D6162" s="3" t="s">
        <v>41</v>
      </c>
      <c r="E6162" s="3" t="n">
        <v>48.17</v>
      </c>
      <c r="F6162" s="3" t="n">
        <v>2131358</v>
      </c>
      <c r="G6162" s="3" t="n">
        <v>3</v>
      </c>
      <c r="H6162" s="3" t="n">
        <v>206524.31</v>
      </c>
    </row>
    <row r="6163" customFormat="false" ht="15" hidden="false" customHeight="false" outlineLevel="0" collapsed="false">
      <c r="A6163" s="3" t="s">
        <v>217</v>
      </c>
      <c r="B6163" s="3" t="s">
        <v>39</v>
      </c>
      <c r="C6163" s="3" t="s">
        <v>41</v>
      </c>
      <c r="D6163" s="3" t="s">
        <v>41</v>
      </c>
      <c r="E6163" s="3" t="n">
        <v>47.13</v>
      </c>
      <c r="F6163" s="3" t="n">
        <v>4901845</v>
      </c>
      <c r="G6163" s="3" t="n">
        <v>5</v>
      </c>
      <c r="H6163" s="3" t="n">
        <v>328027.06</v>
      </c>
    </row>
    <row r="6164" customFormat="false" ht="15" hidden="false" customHeight="false" outlineLevel="0" collapsed="false">
      <c r="A6164" s="3" t="s">
        <v>218</v>
      </c>
      <c r="B6164" s="3" t="s">
        <v>39</v>
      </c>
      <c r="C6164" s="3" t="s">
        <v>41</v>
      </c>
      <c r="D6164" s="3" t="s">
        <v>41</v>
      </c>
      <c r="E6164" s="3" t="n">
        <v>47.03</v>
      </c>
      <c r="F6164" s="3" t="n">
        <v>5875175</v>
      </c>
      <c r="G6164" s="3" t="n">
        <v>0</v>
      </c>
      <c r="H6164" s="3" t="n">
        <v>0</v>
      </c>
    </row>
    <row r="6165" customFormat="false" ht="15" hidden="false" customHeight="false" outlineLevel="0" collapsed="false">
      <c r="A6165" s="3" t="s">
        <v>219</v>
      </c>
      <c r="B6165" s="3" t="s">
        <v>39</v>
      </c>
      <c r="C6165" s="3" t="s">
        <v>41</v>
      </c>
      <c r="D6165" s="3" t="s">
        <v>41</v>
      </c>
      <c r="E6165" s="3" t="n">
        <v>46.48</v>
      </c>
      <c r="F6165" s="3" t="n">
        <v>4518380</v>
      </c>
      <c r="G6165" s="3" t="n">
        <v>2</v>
      </c>
      <c r="H6165" s="3" t="n">
        <v>276376.91</v>
      </c>
    </row>
    <row r="6166" customFormat="false" ht="15" hidden="false" customHeight="false" outlineLevel="0" collapsed="false">
      <c r="A6166" s="3" t="s">
        <v>220</v>
      </c>
      <c r="B6166" s="3" t="s">
        <v>39</v>
      </c>
      <c r="C6166" s="3" t="s">
        <v>41</v>
      </c>
      <c r="D6166" s="3" t="s">
        <v>41</v>
      </c>
      <c r="E6166" s="3" t="n">
        <v>45.84</v>
      </c>
      <c r="F6166" s="3" t="n">
        <v>4364148</v>
      </c>
      <c r="G6166" s="3" t="n">
        <v>2</v>
      </c>
      <c r="H6166" s="3" t="n">
        <v>252151.45</v>
      </c>
    </row>
    <row r="6167" customFormat="false" ht="15" hidden="false" customHeight="false" outlineLevel="0" collapsed="false">
      <c r="A6167" s="3" t="s">
        <v>221</v>
      </c>
      <c r="B6167" s="3" t="s">
        <v>39</v>
      </c>
      <c r="C6167" s="3" t="s">
        <v>41</v>
      </c>
      <c r="D6167" s="3" t="s">
        <v>41</v>
      </c>
      <c r="E6167" s="3" t="n">
        <v>47.22</v>
      </c>
      <c r="F6167" s="3" t="n">
        <v>1238499</v>
      </c>
      <c r="G6167" s="3" t="n">
        <v>1</v>
      </c>
      <c r="H6167" s="3" t="n">
        <v>69510.87</v>
      </c>
    </row>
    <row r="6168" customFormat="false" ht="15" hidden="false" customHeight="false" outlineLevel="0" collapsed="false">
      <c r="A6168" s="3" t="s">
        <v>222</v>
      </c>
      <c r="B6168" s="3" t="s">
        <v>39</v>
      </c>
      <c r="C6168" s="3" t="s">
        <v>41</v>
      </c>
      <c r="D6168" s="3" t="s">
        <v>41</v>
      </c>
      <c r="E6168" s="3" t="n">
        <v>48.88</v>
      </c>
      <c r="F6168" s="3" t="n">
        <v>4002784</v>
      </c>
      <c r="G6168" s="3" t="n">
        <v>3</v>
      </c>
      <c r="H6168" s="3" t="n">
        <v>429641.73</v>
      </c>
    </row>
    <row r="6169" customFormat="false" ht="15" hidden="false" customHeight="false" outlineLevel="0" collapsed="false">
      <c r="A6169" s="3" t="s">
        <v>223</v>
      </c>
      <c r="B6169" s="3" t="s">
        <v>39</v>
      </c>
      <c r="C6169" s="3" t="s">
        <v>41</v>
      </c>
      <c r="D6169" s="3" t="s">
        <v>41</v>
      </c>
      <c r="E6169" s="3" t="n">
        <v>47.83</v>
      </c>
      <c r="F6169" s="3" t="n">
        <v>3038358</v>
      </c>
      <c r="G6169" s="3" t="n">
        <v>0</v>
      </c>
      <c r="H6169" s="3" t="n">
        <v>0</v>
      </c>
    </row>
    <row r="6170" customFormat="false" ht="15" hidden="false" customHeight="false" outlineLevel="0" collapsed="false">
      <c r="A6170" s="3" t="s">
        <v>224</v>
      </c>
      <c r="B6170" s="3" t="s">
        <v>39</v>
      </c>
      <c r="C6170" s="3" t="s">
        <v>41</v>
      </c>
      <c r="D6170" s="3" t="s">
        <v>41</v>
      </c>
      <c r="E6170" s="3" t="n">
        <v>48.4</v>
      </c>
      <c r="F6170" s="3" t="n">
        <v>4813906</v>
      </c>
      <c r="G6170" s="3" t="n">
        <v>2</v>
      </c>
      <c r="H6170" s="3" t="n">
        <v>259485.35</v>
      </c>
    </row>
    <row r="6171" customFormat="false" ht="15" hidden="false" customHeight="false" outlineLevel="0" collapsed="false">
      <c r="A6171" s="3" t="s">
        <v>225</v>
      </c>
      <c r="B6171" s="3" t="s">
        <v>39</v>
      </c>
      <c r="C6171" s="3" t="s">
        <v>41</v>
      </c>
      <c r="D6171" s="3" t="s">
        <v>41</v>
      </c>
      <c r="E6171" s="3" t="n">
        <v>48.14</v>
      </c>
      <c r="F6171" s="3" t="n">
        <v>4263559</v>
      </c>
      <c r="G6171" s="3" t="n">
        <v>1</v>
      </c>
      <c r="H6171" s="3" t="n">
        <v>167923.44</v>
      </c>
    </row>
    <row r="6172" customFormat="false" ht="15" hidden="false" customHeight="false" outlineLevel="0" collapsed="false">
      <c r="A6172" s="3" t="s">
        <v>226</v>
      </c>
      <c r="B6172" s="3" t="s">
        <v>39</v>
      </c>
      <c r="C6172" s="3" t="s">
        <v>41</v>
      </c>
      <c r="D6172" s="3" t="s">
        <v>41</v>
      </c>
      <c r="E6172" s="3" t="n">
        <v>46.27</v>
      </c>
      <c r="F6172" s="3" t="n">
        <v>6684178</v>
      </c>
      <c r="G6172" s="3" t="n">
        <v>0</v>
      </c>
      <c r="H6172" s="3" t="n">
        <v>0</v>
      </c>
    </row>
    <row r="6173" customFormat="false" ht="15" hidden="false" customHeight="false" outlineLevel="0" collapsed="false">
      <c r="A6173" s="3" t="s">
        <v>227</v>
      </c>
      <c r="B6173" s="3" t="s">
        <v>39</v>
      </c>
      <c r="C6173" s="3" t="s">
        <v>41</v>
      </c>
      <c r="D6173" s="3" t="s">
        <v>41</v>
      </c>
      <c r="E6173" s="3" t="n">
        <v>46.35</v>
      </c>
      <c r="F6173" s="3" t="n">
        <v>6839800</v>
      </c>
      <c r="G6173" s="3" t="n">
        <v>1</v>
      </c>
      <c r="H6173" s="3" t="n">
        <v>91594.41</v>
      </c>
    </row>
    <row r="6174" customFormat="false" ht="15" hidden="false" customHeight="false" outlineLevel="0" collapsed="false">
      <c r="A6174" s="3" t="s">
        <v>228</v>
      </c>
      <c r="B6174" s="3" t="s">
        <v>39</v>
      </c>
      <c r="C6174" s="3" t="s">
        <v>41</v>
      </c>
      <c r="D6174" s="3" t="s">
        <v>41</v>
      </c>
      <c r="E6174" s="3" t="n">
        <v>45.24</v>
      </c>
      <c r="F6174" s="3" t="n">
        <v>2414807</v>
      </c>
      <c r="G6174" s="3" t="n">
        <v>2</v>
      </c>
      <c r="H6174" s="3" t="n">
        <v>145425.39</v>
      </c>
    </row>
    <row r="6175" customFormat="false" ht="15" hidden="false" customHeight="false" outlineLevel="0" collapsed="false">
      <c r="A6175" s="3" t="s">
        <v>229</v>
      </c>
      <c r="B6175" s="3" t="s">
        <v>39</v>
      </c>
      <c r="C6175" s="3" t="s">
        <v>41</v>
      </c>
      <c r="D6175" s="3" t="s">
        <v>41</v>
      </c>
      <c r="E6175" s="3" t="n">
        <v>44.61</v>
      </c>
      <c r="F6175" s="3" t="n">
        <v>6880052</v>
      </c>
      <c r="G6175" s="3" t="n">
        <v>2</v>
      </c>
      <c r="H6175" s="3" t="n">
        <v>249822.8</v>
      </c>
    </row>
    <row r="6176" customFormat="false" ht="15" hidden="false" customHeight="false" outlineLevel="0" collapsed="false">
      <c r="A6176" s="3" t="s">
        <v>230</v>
      </c>
      <c r="B6176" s="3" t="s">
        <v>39</v>
      </c>
      <c r="C6176" s="3" t="s">
        <v>41</v>
      </c>
      <c r="D6176" s="3" t="s">
        <v>41</v>
      </c>
      <c r="E6176" s="3" t="n">
        <v>45.01</v>
      </c>
      <c r="F6176" s="3" t="n">
        <v>5010007</v>
      </c>
      <c r="G6176" s="3" t="n">
        <v>3</v>
      </c>
      <c r="H6176" s="3" t="n">
        <v>353053.42</v>
      </c>
    </row>
    <row r="6177" customFormat="false" ht="15" hidden="false" customHeight="false" outlineLevel="0" collapsed="false">
      <c r="A6177" s="3" t="s">
        <v>231</v>
      </c>
      <c r="B6177" s="3" t="s">
        <v>39</v>
      </c>
      <c r="C6177" s="3" t="s">
        <v>41</v>
      </c>
      <c r="D6177" s="3" t="s">
        <v>41</v>
      </c>
      <c r="E6177" s="3" t="n">
        <v>45.66</v>
      </c>
      <c r="F6177" s="3" t="n">
        <v>6941021</v>
      </c>
      <c r="G6177" s="3" t="n">
        <v>2</v>
      </c>
      <c r="H6177" s="3" t="n">
        <v>187696.49</v>
      </c>
    </row>
    <row r="6178" customFormat="false" ht="15" hidden="false" customHeight="false" outlineLevel="0" collapsed="false">
      <c r="A6178" s="3" t="s">
        <v>232</v>
      </c>
      <c r="B6178" s="3" t="s">
        <v>39</v>
      </c>
      <c r="C6178" s="3" t="s">
        <v>41</v>
      </c>
      <c r="D6178" s="3" t="s">
        <v>41</v>
      </c>
      <c r="E6178" s="3" t="n">
        <v>43.63</v>
      </c>
      <c r="F6178" s="3" t="n">
        <v>3849775</v>
      </c>
      <c r="G6178" s="3" t="n">
        <v>2</v>
      </c>
      <c r="H6178" s="3" t="n">
        <v>396612.03</v>
      </c>
    </row>
    <row r="6179" customFormat="false" ht="15" hidden="false" customHeight="false" outlineLevel="0" collapsed="false">
      <c r="A6179" s="3" t="s">
        <v>233</v>
      </c>
      <c r="B6179" s="3" t="s">
        <v>39</v>
      </c>
      <c r="C6179" s="3" t="s">
        <v>41</v>
      </c>
      <c r="D6179" s="3" t="s">
        <v>41</v>
      </c>
      <c r="E6179" s="3" t="n">
        <v>43.74</v>
      </c>
      <c r="F6179" s="3" t="n">
        <v>4198701</v>
      </c>
      <c r="G6179" s="3" t="n">
        <v>0</v>
      </c>
      <c r="H6179" s="3" t="n">
        <v>0</v>
      </c>
    </row>
    <row r="6180" customFormat="false" ht="15" hidden="false" customHeight="false" outlineLevel="0" collapsed="false">
      <c r="A6180" s="3" t="s">
        <v>234</v>
      </c>
      <c r="B6180" s="3" t="s">
        <v>39</v>
      </c>
      <c r="C6180" s="3" t="s">
        <v>41</v>
      </c>
      <c r="D6180" s="3" t="s">
        <v>41</v>
      </c>
      <c r="E6180" s="3" t="n">
        <v>43.01</v>
      </c>
      <c r="F6180" s="3" t="n">
        <v>7095379</v>
      </c>
      <c r="G6180" s="3" t="n">
        <v>0</v>
      </c>
      <c r="H6180" s="3" t="n">
        <v>0</v>
      </c>
    </row>
    <row r="6181" customFormat="false" ht="15" hidden="false" customHeight="false" outlineLevel="0" collapsed="false">
      <c r="A6181" s="3" t="s">
        <v>235</v>
      </c>
      <c r="B6181" s="3" t="s">
        <v>39</v>
      </c>
      <c r="C6181" s="3" t="s">
        <v>41</v>
      </c>
      <c r="D6181" s="3" t="s">
        <v>41</v>
      </c>
      <c r="E6181" s="3" t="n">
        <v>43.45</v>
      </c>
      <c r="F6181" s="3" t="n">
        <v>6591754</v>
      </c>
      <c r="G6181" s="3" t="n">
        <v>0</v>
      </c>
      <c r="H6181" s="3" t="n">
        <v>0</v>
      </c>
    </row>
    <row r="6182" customFormat="false" ht="15" hidden="false" customHeight="false" outlineLevel="0" collapsed="false">
      <c r="A6182" s="3" t="s">
        <v>236</v>
      </c>
      <c r="B6182" s="3" t="s">
        <v>39</v>
      </c>
      <c r="C6182" s="3" t="s">
        <v>41</v>
      </c>
      <c r="D6182" s="3" t="s">
        <v>41</v>
      </c>
      <c r="E6182" s="3" t="n">
        <v>43.86</v>
      </c>
      <c r="F6182" s="3" t="n">
        <v>627701</v>
      </c>
      <c r="G6182" s="3" t="n">
        <v>1</v>
      </c>
      <c r="H6182" s="3" t="n">
        <v>167457.48</v>
      </c>
    </row>
    <row r="6183" customFormat="false" ht="15" hidden="false" customHeight="false" outlineLevel="0" collapsed="false">
      <c r="A6183" s="3" t="s">
        <v>237</v>
      </c>
      <c r="B6183" s="3" t="s">
        <v>39</v>
      </c>
      <c r="C6183" s="3" t="s">
        <v>41</v>
      </c>
      <c r="D6183" s="3" t="s">
        <v>41</v>
      </c>
      <c r="E6183" s="3" t="n">
        <v>44.52</v>
      </c>
      <c r="F6183" s="3" t="n">
        <v>4605643</v>
      </c>
      <c r="G6183" s="3" t="n">
        <v>2</v>
      </c>
      <c r="H6183" s="3" t="n">
        <v>163051.21</v>
      </c>
    </row>
    <row r="6184" customFormat="false" ht="15" hidden="false" customHeight="false" outlineLevel="0" collapsed="false">
      <c r="A6184" s="3" t="s">
        <v>238</v>
      </c>
      <c r="B6184" s="3" t="s">
        <v>39</v>
      </c>
      <c r="C6184" s="3" t="s">
        <v>41</v>
      </c>
      <c r="D6184" s="3" t="s">
        <v>41</v>
      </c>
      <c r="E6184" s="3" t="n">
        <v>44.79</v>
      </c>
      <c r="F6184" s="3" t="n">
        <v>7222911</v>
      </c>
      <c r="G6184" s="3" t="n">
        <v>1</v>
      </c>
      <c r="H6184" s="3" t="n">
        <v>187197.64</v>
      </c>
    </row>
    <row r="6185" customFormat="false" ht="15" hidden="false" customHeight="false" outlineLevel="0" collapsed="false">
      <c r="A6185" s="3" t="s">
        <v>239</v>
      </c>
      <c r="B6185" s="3" t="s">
        <v>39</v>
      </c>
      <c r="C6185" s="3" t="s">
        <v>41</v>
      </c>
      <c r="D6185" s="3" t="s">
        <v>41</v>
      </c>
      <c r="E6185" s="3" t="n">
        <v>46.32</v>
      </c>
      <c r="F6185" s="3" t="n">
        <v>4727298</v>
      </c>
      <c r="G6185" s="3" t="n">
        <v>1</v>
      </c>
      <c r="H6185" s="3" t="n">
        <v>51214.56</v>
      </c>
    </row>
    <row r="6186" customFormat="false" ht="15" hidden="false" customHeight="false" outlineLevel="0" collapsed="false">
      <c r="A6186" s="3" t="s">
        <v>240</v>
      </c>
      <c r="B6186" s="3" t="s">
        <v>39</v>
      </c>
      <c r="C6186" s="3" t="s">
        <v>41</v>
      </c>
      <c r="D6186" s="3" t="s">
        <v>41</v>
      </c>
      <c r="E6186" s="3" t="n">
        <v>45.47</v>
      </c>
      <c r="F6186" s="3" t="n">
        <v>1655285</v>
      </c>
      <c r="G6186" s="3" t="n">
        <v>5</v>
      </c>
      <c r="H6186" s="3" t="n">
        <v>615583.19</v>
      </c>
    </row>
    <row r="6187" customFormat="false" ht="15" hidden="false" customHeight="false" outlineLevel="0" collapsed="false">
      <c r="A6187" s="3" t="s">
        <v>241</v>
      </c>
      <c r="B6187" s="3" t="s">
        <v>39</v>
      </c>
      <c r="C6187" s="3" t="s">
        <v>41</v>
      </c>
      <c r="D6187" s="3" t="s">
        <v>41</v>
      </c>
      <c r="E6187" s="3" t="n">
        <v>45.05</v>
      </c>
      <c r="F6187" s="3" t="n">
        <v>3731943</v>
      </c>
      <c r="G6187" s="3" t="n">
        <v>3</v>
      </c>
      <c r="H6187" s="3" t="n">
        <v>396610.7</v>
      </c>
    </row>
    <row r="6188" customFormat="false" ht="15" hidden="false" customHeight="false" outlineLevel="0" collapsed="false">
      <c r="A6188" s="3" t="s">
        <v>242</v>
      </c>
      <c r="B6188" s="3" t="s">
        <v>39</v>
      </c>
      <c r="C6188" s="3" t="s">
        <v>41</v>
      </c>
      <c r="D6188" s="3" t="s">
        <v>41</v>
      </c>
      <c r="E6188" s="3" t="n">
        <v>45.52</v>
      </c>
      <c r="F6188" s="3" t="n">
        <v>2758443</v>
      </c>
      <c r="G6188" s="3" t="n">
        <v>6</v>
      </c>
      <c r="H6188" s="3" t="n">
        <v>890300.66</v>
      </c>
    </row>
    <row r="6189" customFormat="false" ht="15" hidden="false" customHeight="false" outlineLevel="0" collapsed="false">
      <c r="A6189" s="3" t="s">
        <v>243</v>
      </c>
      <c r="B6189" s="3" t="s">
        <v>39</v>
      </c>
      <c r="C6189" s="3" t="s">
        <v>41</v>
      </c>
      <c r="D6189" s="3" t="s">
        <v>41</v>
      </c>
      <c r="E6189" s="3" t="n">
        <v>45.92</v>
      </c>
      <c r="F6189" s="3" t="n">
        <v>3479755</v>
      </c>
      <c r="G6189" s="3" t="n">
        <v>0</v>
      </c>
      <c r="H6189" s="3" t="n">
        <v>0</v>
      </c>
    </row>
    <row r="6190" customFormat="false" ht="15" hidden="false" customHeight="false" outlineLevel="0" collapsed="false">
      <c r="A6190" s="3" t="s">
        <v>244</v>
      </c>
      <c r="B6190" s="3" t="s">
        <v>39</v>
      </c>
      <c r="C6190" s="3" t="s">
        <v>41</v>
      </c>
      <c r="D6190" s="3" t="s">
        <v>41</v>
      </c>
      <c r="E6190" s="3" t="n">
        <v>43.94</v>
      </c>
      <c r="F6190" s="3" t="n">
        <v>3258637</v>
      </c>
      <c r="G6190" s="3" t="n">
        <v>1</v>
      </c>
      <c r="H6190" s="3" t="n">
        <v>94138.6</v>
      </c>
    </row>
    <row r="6191" customFormat="false" ht="15" hidden="false" customHeight="false" outlineLevel="0" collapsed="false">
      <c r="A6191" s="3" t="s">
        <v>245</v>
      </c>
      <c r="B6191" s="3" t="s">
        <v>39</v>
      </c>
      <c r="C6191" s="3" t="s">
        <v>41</v>
      </c>
      <c r="D6191" s="3" t="s">
        <v>41</v>
      </c>
      <c r="E6191" s="3" t="n">
        <v>44.87</v>
      </c>
      <c r="F6191" s="3" t="n">
        <v>6643429</v>
      </c>
      <c r="G6191" s="3" t="n">
        <v>3</v>
      </c>
      <c r="H6191" s="3" t="n">
        <v>280042.27</v>
      </c>
    </row>
    <row r="6192" customFormat="false" ht="15" hidden="false" customHeight="false" outlineLevel="0" collapsed="false">
      <c r="A6192" s="3" t="s">
        <v>246</v>
      </c>
      <c r="B6192" s="3" t="s">
        <v>39</v>
      </c>
      <c r="C6192" s="3" t="s">
        <v>41</v>
      </c>
      <c r="D6192" s="3" t="s">
        <v>41</v>
      </c>
      <c r="E6192" s="3" t="n">
        <v>45.69</v>
      </c>
      <c r="F6192" s="3" t="n">
        <v>4667632</v>
      </c>
      <c r="G6192" s="3" t="n">
        <v>3</v>
      </c>
      <c r="H6192" s="3" t="n">
        <v>255585.54</v>
      </c>
    </row>
    <row r="6193" customFormat="false" ht="15" hidden="false" customHeight="false" outlineLevel="0" collapsed="false">
      <c r="A6193" s="3" t="s">
        <v>247</v>
      </c>
      <c r="B6193" s="3" t="s">
        <v>39</v>
      </c>
      <c r="C6193" s="3" t="s">
        <v>41</v>
      </c>
      <c r="D6193" s="3" t="s">
        <v>41</v>
      </c>
      <c r="E6193" s="3" t="n">
        <v>45.9</v>
      </c>
      <c r="F6193" s="3" t="n">
        <v>7427240</v>
      </c>
      <c r="G6193" s="3" t="n">
        <v>1</v>
      </c>
      <c r="H6193" s="3" t="n">
        <v>71361.51</v>
      </c>
    </row>
    <row r="6194" customFormat="false" ht="15" hidden="false" customHeight="false" outlineLevel="0" collapsed="false">
      <c r="A6194" s="3" t="s">
        <v>248</v>
      </c>
      <c r="B6194" s="3" t="s">
        <v>39</v>
      </c>
      <c r="C6194" s="3" t="s">
        <v>41</v>
      </c>
      <c r="D6194" s="3" t="s">
        <v>41</v>
      </c>
      <c r="E6194" s="3" t="n">
        <v>45.07</v>
      </c>
      <c r="F6194" s="3" t="n">
        <v>4686826</v>
      </c>
      <c r="G6194" s="3" t="n">
        <v>1</v>
      </c>
      <c r="H6194" s="3" t="n">
        <v>192507.77</v>
      </c>
    </row>
    <row r="6195" customFormat="false" ht="15" hidden="false" customHeight="false" outlineLevel="0" collapsed="false">
      <c r="A6195" s="3" t="s">
        <v>249</v>
      </c>
      <c r="B6195" s="3" t="s">
        <v>39</v>
      </c>
      <c r="C6195" s="3" t="s">
        <v>41</v>
      </c>
      <c r="D6195" s="3" t="s">
        <v>41</v>
      </c>
      <c r="E6195" s="3" t="n">
        <v>45.68</v>
      </c>
      <c r="F6195" s="3" t="n">
        <v>5745166</v>
      </c>
      <c r="G6195" s="3" t="n">
        <v>3</v>
      </c>
      <c r="H6195" s="3" t="n">
        <v>245790.69</v>
      </c>
    </row>
    <row r="6196" customFormat="false" ht="15" hidden="false" customHeight="false" outlineLevel="0" collapsed="false">
      <c r="A6196" s="3" t="s">
        <v>250</v>
      </c>
      <c r="B6196" s="3" t="s">
        <v>39</v>
      </c>
      <c r="C6196" s="3" t="s">
        <v>41</v>
      </c>
      <c r="D6196" s="3" t="s">
        <v>41</v>
      </c>
      <c r="E6196" s="3" t="n">
        <v>45.56</v>
      </c>
      <c r="F6196" s="3" t="n">
        <v>4703680</v>
      </c>
      <c r="G6196" s="3" t="n">
        <v>1</v>
      </c>
      <c r="H6196" s="3" t="n">
        <v>111100.8</v>
      </c>
    </row>
    <row r="6197" customFormat="false" ht="15" hidden="false" customHeight="false" outlineLevel="0" collapsed="false">
      <c r="A6197" s="3" t="s">
        <v>251</v>
      </c>
      <c r="B6197" s="3" t="s">
        <v>39</v>
      </c>
      <c r="C6197" s="3" t="s">
        <v>41</v>
      </c>
      <c r="D6197" s="3" t="s">
        <v>41</v>
      </c>
      <c r="E6197" s="3" t="n">
        <v>45.73</v>
      </c>
      <c r="F6197" s="3" t="n">
        <v>1187433</v>
      </c>
      <c r="G6197" s="3" t="n">
        <v>1</v>
      </c>
      <c r="H6197" s="3" t="n">
        <v>124933.62</v>
      </c>
    </row>
    <row r="6198" customFormat="false" ht="15" hidden="false" customHeight="false" outlineLevel="0" collapsed="false">
      <c r="A6198" s="3" t="s">
        <v>252</v>
      </c>
      <c r="B6198" s="3" t="s">
        <v>39</v>
      </c>
      <c r="C6198" s="3" t="s">
        <v>41</v>
      </c>
      <c r="D6198" s="3" t="s">
        <v>41</v>
      </c>
      <c r="E6198" s="3" t="n">
        <v>44.88</v>
      </c>
      <c r="F6198" s="3" t="n">
        <v>2006922</v>
      </c>
      <c r="G6198" s="3" t="n">
        <v>0</v>
      </c>
      <c r="H6198" s="3" t="n">
        <v>0</v>
      </c>
    </row>
    <row r="6199" customFormat="false" ht="15" hidden="false" customHeight="false" outlineLevel="0" collapsed="false">
      <c r="A6199" s="3" t="s">
        <v>253</v>
      </c>
      <c r="B6199" s="3" t="s">
        <v>39</v>
      </c>
      <c r="C6199" s="3" t="s">
        <v>41</v>
      </c>
      <c r="D6199" s="3" t="s">
        <v>41</v>
      </c>
      <c r="E6199" s="3" t="n">
        <v>44.03</v>
      </c>
      <c r="F6199" s="3" t="n">
        <v>1690066</v>
      </c>
      <c r="G6199" s="3" t="n">
        <v>0</v>
      </c>
      <c r="H6199" s="3" t="n">
        <v>0</v>
      </c>
    </row>
    <row r="6200" customFormat="false" ht="15" hidden="false" customHeight="false" outlineLevel="0" collapsed="false">
      <c r="A6200" s="3" t="s">
        <v>254</v>
      </c>
      <c r="B6200" s="3" t="s">
        <v>39</v>
      </c>
      <c r="C6200" s="3" t="s">
        <v>41</v>
      </c>
      <c r="D6200" s="3" t="s">
        <v>41</v>
      </c>
      <c r="E6200" s="3" t="n">
        <v>44.17</v>
      </c>
      <c r="F6200" s="3" t="n">
        <v>2173006</v>
      </c>
      <c r="G6200" s="3" t="n">
        <v>3</v>
      </c>
      <c r="H6200" s="3" t="n">
        <v>230207.33</v>
      </c>
    </row>
    <row r="6201" customFormat="false" ht="15" hidden="false" customHeight="false" outlineLevel="0" collapsed="false">
      <c r="A6201" s="3" t="s">
        <v>255</v>
      </c>
      <c r="B6201" s="3" t="s">
        <v>39</v>
      </c>
      <c r="C6201" s="3" t="s">
        <v>41</v>
      </c>
      <c r="D6201" s="3" t="s">
        <v>41</v>
      </c>
      <c r="E6201" s="3" t="n">
        <v>42.43</v>
      </c>
      <c r="F6201" s="3" t="n">
        <v>7027553</v>
      </c>
      <c r="G6201" s="3" t="n">
        <v>2</v>
      </c>
      <c r="H6201" s="3" t="n">
        <v>361449.65</v>
      </c>
    </row>
    <row r="6202" customFormat="false" ht="15" hidden="false" customHeight="false" outlineLevel="0" collapsed="false">
      <c r="A6202" s="3" t="s">
        <v>256</v>
      </c>
      <c r="B6202" s="3" t="s">
        <v>39</v>
      </c>
      <c r="C6202" s="3" t="s">
        <v>41</v>
      </c>
      <c r="D6202" s="3" t="s">
        <v>41</v>
      </c>
      <c r="E6202" s="3" t="n">
        <v>41.82</v>
      </c>
      <c r="F6202" s="3" t="n">
        <v>7667482</v>
      </c>
      <c r="G6202" s="3" t="n">
        <v>3</v>
      </c>
      <c r="H6202" s="3" t="n">
        <v>313733.78</v>
      </c>
    </row>
    <row r="6203" customFormat="false" ht="15" hidden="false" customHeight="false" outlineLevel="0" collapsed="false">
      <c r="A6203" s="3" t="s">
        <v>257</v>
      </c>
      <c r="B6203" s="3" t="s">
        <v>39</v>
      </c>
      <c r="C6203" s="3" t="s">
        <v>41</v>
      </c>
      <c r="D6203" s="3" t="s">
        <v>41</v>
      </c>
      <c r="E6203" s="3" t="n">
        <v>43.59</v>
      </c>
      <c r="F6203" s="3" t="n">
        <v>1159963</v>
      </c>
      <c r="G6203" s="3" t="n">
        <v>3</v>
      </c>
      <c r="H6203" s="3" t="n">
        <v>556281.94</v>
      </c>
    </row>
    <row r="6204" customFormat="false" ht="15" hidden="false" customHeight="false" outlineLevel="0" collapsed="false">
      <c r="A6204" s="3" t="s">
        <v>258</v>
      </c>
      <c r="B6204" s="3" t="s">
        <v>39</v>
      </c>
      <c r="C6204" s="3" t="s">
        <v>41</v>
      </c>
      <c r="D6204" s="3" t="s">
        <v>41</v>
      </c>
      <c r="E6204" s="3" t="n">
        <v>41.92</v>
      </c>
      <c r="F6204" s="3" t="n">
        <v>4979129</v>
      </c>
      <c r="G6204" s="3" t="n">
        <v>4</v>
      </c>
      <c r="H6204" s="3" t="n">
        <v>185864.07</v>
      </c>
    </row>
    <row r="6205" customFormat="false" ht="15" hidden="false" customHeight="false" outlineLevel="0" collapsed="false">
      <c r="A6205" s="3" t="s">
        <v>259</v>
      </c>
      <c r="B6205" s="3" t="s">
        <v>39</v>
      </c>
      <c r="C6205" s="3" t="s">
        <v>41</v>
      </c>
      <c r="D6205" s="3" t="s">
        <v>41</v>
      </c>
      <c r="E6205" s="3" t="n">
        <v>42.59</v>
      </c>
      <c r="F6205" s="3" t="n">
        <v>863656</v>
      </c>
      <c r="G6205" s="3" t="n">
        <v>0</v>
      </c>
      <c r="H6205" s="3" t="n">
        <v>0</v>
      </c>
    </row>
    <row r="6206" customFormat="false" ht="15" hidden="false" customHeight="false" outlineLevel="0" collapsed="false">
      <c r="A6206" s="3" t="s">
        <v>260</v>
      </c>
      <c r="B6206" s="3" t="s">
        <v>39</v>
      </c>
      <c r="C6206" s="3" t="s">
        <v>41</v>
      </c>
      <c r="D6206" s="3" t="s">
        <v>41</v>
      </c>
      <c r="E6206" s="3" t="n">
        <v>43.04</v>
      </c>
      <c r="F6206" s="3" t="n">
        <v>2280233</v>
      </c>
      <c r="G6206" s="3" t="n">
        <v>1</v>
      </c>
      <c r="H6206" s="3" t="n">
        <v>4683.73</v>
      </c>
    </row>
    <row r="6207" customFormat="false" ht="15" hidden="false" customHeight="false" outlineLevel="0" collapsed="false">
      <c r="A6207" s="3" t="s">
        <v>261</v>
      </c>
      <c r="B6207" s="3" t="s">
        <v>39</v>
      </c>
      <c r="C6207" s="3" t="s">
        <v>41</v>
      </c>
      <c r="D6207" s="3" t="s">
        <v>41</v>
      </c>
      <c r="E6207" s="3" t="n">
        <v>43.26</v>
      </c>
      <c r="F6207" s="3" t="n">
        <v>518292</v>
      </c>
      <c r="G6207" s="3" t="n">
        <v>1</v>
      </c>
      <c r="H6207" s="3" t="n">
        <v>72767.76</v>
      </c>
    </row>
    <row r="6208" customFormat="false" ht="15" hidden="false" customHeight="false" outlineLevel="0" collapsed="false">
      <c r="A6208" s="3" t="s">
        <v>262</v>
      </c>
      <c r="B6208" s="3" t="s">
        <v>39</v>
      </c>
      <c r="C6208" s="3" t="s">
        <v>41</v>
      </c>
      <c r="D6208" s="3" t="s">
        <v>41</v>
      </c>
      <c r="E6208" s="3" t="n">
        <v>44.36</v>
      </c>
      <c r="F6208" s="3" t="n">
        <v>3856596</v>
      </c>
      <c r="G6208" s="3" t="n">
        <v>2</v>
      </c>
      <c r="H6208" s="3" t="n">
        <v>132487.32</v>
      </c>
    </row>
    <row r="6209" customFormat="false" ht="15" hidden="false" customHeight="false" outlineLevel="0" collapsed="false">
      <c r="A6209" s="3" t="s">
        <v>263</v>
      </c>
      <c r="B6209" s="3" t="s">
        <v>39</v>
      </c>
      <c r="C6209" s="3" t="s">
        <v>41</v>
      </c>
      <c r="D6209" s="3" t="s">
        <v>41</v>
      </c>
      <c r="E6209" s="3" t="n">
        <v>44.98</v>
      </c>
      <c r="F6209" s="3" t="n">
        <v>4461600</v>
      </c>
      <c r="G6209" s="3" t="n">
        <v>1</v>
      </c>
      <c r="H6209" s="3" t="n">
        <v>143475.15</v>
      </c>
    </row>
    <row r="6210" customFormat="false" ht="15" hidden="false" customHeight="false" outlineLevel="0" collapsed="false">
      <c r="A6210" s="3" t="s">
        <v>264</v>
      </c>
      <c r="B6210" s="3" t="s">
        <v>39</v>
      </c>
      <c r="C6210" s="3" t="s">
        <v>41</v>
      </c>
      <c r="D6210" s="3" t="s">
        <v>41</v>
      </c>
      <c r="E6210" s="3" t="n">
        <v>46.13</v>
      </c>
      <c r="F6210" s="3" t="n">
        <v>6145179</v>
      </c>
      <c r="G6210" s="3" t="n">
        <v>3</v>
      </c>
      <c r="H6210" s="3" t="n">
        <v>428893.91</v>
      </c>
    </row>
    <row r="6211" customFormat="false" ht="15" hidden="false" customHeight="false" outlineLevel="0" collapsed="false">
      <c r="A6211" s="3" t="s">
        <v>265</v>
      </c>
      <c r="B6211" s="3" t="s">
        <v>39</v>
      </c>
      <c r="C6211" s="3" t="s">
        <v>41</v>
      </c>
      <c r="D6211" s="3" t="s">
        <v>41</v>
      </c>
      <c r="E6211" s="3" t="n">
        <v>45.26</v>
      </c>
      <c r="F6211" s="3" t="n">
        <v>6824926</v>
      </c>
      <c r="G6211" s="3" t="n">
        <v>1</v>
      </c>
      <c r="H6211" s="3" t="n">
        <v>197600.27</v>
      </c>
    </row>
    <row r="6212" customFormat="false" ht="15" hidden="false" customHeight="false" outlineLevel="0" collapsed="false">
      <c r="A6212" s="3" t="s">
        <v>266</v>
      </c>
      <c r="B6212" s="3" t="s">
        <v>39</v>
      </c>
      <c r="C6212" s="3" t="s">
        <v>41</v>
      </c>
      <c r="D6212" s="3" t="s">
        <v>41</v>
      </c>
      <c r="E6212" s="3" t="n">
        <v>45.78</v>
      </c>
      <c r="F6212" s="3" t="n">
        <v>4343777</v>
      </c>
      <c r="G6212" s="3" t="n">
        <v>3</v>
      </c>
      <c r="H6212" s="3" t="n">
        <v>549796.2</v>
      </c>
    </row>
    <row r="6213" customFormat="false" ht="15" hidden="false" customHeight="false" outlineLevel="0" collapsed="false">
      <c r="A6213" s="3" t="s">
        <v>267</v>
      </c>
      <c r="B6213" s="3" t="s">
        <v>39</v>
      </c>
      <c r="C6213" s="3" t="s">
        <v>41</v>
      </c>
      <c r="D6213" s="3" t="s">
        <v>41</v>
      </c>
      <c r="E6213" s="3" t="n">
        <v>46.41</v>
      </c>
      <c r="F6213" s="3" t="n">
        <v>2585705</v>
      </c>
      <c r="G6213" s="3" t="n">
        <v>0</v>
      </c>
      <c r="H6213" s="3" t="n">
        <v>0</v>
      </c>
    </row>
    <row r="6214" customFormat="false" ht="15" hidden="false" customHeight="false" outlineLevel="0" collapsed="false">
      <c r="A6214" s="3" t="s">
        <v>268</v>
      </c>
      <c r="B6214" s="3" t="s">
        <v>39</v>
      </c>
      <c r="C6214" s="3" t="s">
        <v>41</v>
      </c>
      <c r="D6214" s="3" t="s">
        <v>41</v>
      </c>
      <c r="E6214" s="3" t="n">
        <v>46.84</v>
      </c>
      <c r="F6214" s="3" t="n">
        <v>724895</v>
      </c>
      <c r="G6214" s="3" t="n">
        <v>2</v>
      </c>
      <c r="H6214" s="3" t="n">
        <v>203043.27</v>
      </c>
    </row>
    <row r="6215" customFormat="false" ht="15" hidden="false" customHeight="false" outlineLevel="0" collapsed="false">
      <c r="A6215" s="3" t="s">
        <v>269</v>
      </c>
      <c r="B6215" s="3" t="s">
        <v>39</v>
      </c>
      <c r="C6215" s="3" t="s">
        <v>41</v>
      </c>
      <c r="D6215" s="3" t="s">
        <v>41</v>
      </c>
      <c r="E6215" s="3" t="n">
        <v>45.67</v>
      </c>
      <c r="F6215" s="3" t="n">
        <v>4994532</v>
      </c>
      <c r="G6215" s="3" t="n">
        <v>1</v>
      </c>
      <c r="H6215" s="3" t="n">
        <v>47869.5</v>
      </c>
    </row>
    <row r="6216" customFormat="false" ht="15" hidden="false" customHeight="false" outlineLevel="0" collapsed="false">
      <c r="A6216" s="3" t="s">
        <v>270</v>
      </c>
      <c r="B6216" s="3" t="s">
        <v>39</v>
      </c>
      <c r="C6216" s="3" t="s">
        <v>41</v>
      </c>
      <c r="D6216" s="3" t="s">
        <v>41</v>
      </c>
      <c r="E6216" s="3" t="n">
        <v>45.93</v>
      </c>
      <c r="F6216" s="3" t="n">
        <v>5384036</v>
      </c>
      <c r="G6216" s="3" t="n">
        <v>2</v>
      </c>
      <c r="H6216" s="3" t="n">
        <v>259309.7</v>
      </c>
    </row>
    <row r="6217" customFormat="false" ht="15" hidden="false" customHeight="false" outlineLevel="0" collapsed="false">
      <c r="A6217" s="3" t="s">
        <v>271</v>
      </c>
      <c r="B6217" s="3" t="s">
        <v>39</v>
      </c>
      <c r="C6217" s="3" t="s">
        <v>41</v>
      </c>
      <c r="D6217" s="3" t="s">
        <v>41</v>
      </c>
      <c r="E6217" s="3" t="n">
        <v>44.55</v>
      </c>
      <c r="F6217" s="3" t="n">
        <v>2544696</v>
      </c>
      <c r="G6217" s="3" t="n">
        <v>2</v>
      </c>
      <c r="H6217" s="3" t="n">
        <v>298496.9</v>
      </c>
    </row>
    <row r="6218" customFormat="false" ht="15" hidden="false" customHeight="false" outlineLevel="0" collapsed="false">
      <c r="A6218" s="3" t="s">
        <v>272</v>
      </c>
      <c r="B6218" s="3" t="s">
        <v>39</v>
      </c>
      <c r="C6218" s="3" t="s">
        <v>41</v>
      </c>
      <c r="D6218" s="3" t="s">
        <v>41</v>
      </c>
      <c r="E6218" s="3" t="n">
        <v>44.39</v>
      </c>
      <c r="F6218" s="3" t="n">
        <v>5478135</v>
      </c>
      <c r="G6218" s="3" t="n">
        <v>2</v>
      </c>
      <c r="H6218" s="3" t="n">
        <v>185382.73</v>
      </c>
    </row>
    <row r="6219" customFormat="false" ht="15" hidden="false" customHeight="false" outlineLevel="0" collapsed="false">
      <c r="A6219" s="3" t="s">
        <v>273</v>
      </c>
      <c r="B6219" s="3" t="s">
        <v>39</v>
      </c>
      <c r="C6219" s="3" t="s">
        <v>41</v>
      </c>
      <c r="D6219" s="3" t="s">
        <v>41</v>
      </c>
      <c r="E6219" s="3" t="n">
        <v>43.64</v>
      </c>
      <c r="F6219" s="3" t="n">
        <v>4767774</v>
      </c>
      <c r="G6219" s="3" t="n">
        <v>4</v>
      </c>
      <c r="H6219" s="3" t="n">
        <v>361499.16</v>
      </c>
    </row>
    <row r="6220" customFormat="false" ht="15" hidden="false" customHeight="false" outlineLevel="0" collapsed="false">
      <c r="A6220" s="3" t="s">
        <v>274</v>
      </c>
      <c r="B6220" s="3" t="s">
        <v>39</v>
      </c>
      <c r="C6220" s="3" t="s">
        <v>41</v>
      </c>
      <c r="D6220" s="3" t="s">
        <v>41</v>
      </c>
      <c r="E6220" s="3" t="n">
        <v>45.64</v>
      </c>
      <c r="F6220" s="3" t="n">
        <v>2977108</v>
      </c>
      <c r="G6220" s="3" t="n">
        <v>2</v>
      </c>
      <c r="H6220" s="3" t="n">
        <v>297649.76</v>
      </c>
    </row>
    <row r="6221" customFormat="false" ht="15" hidden="false" customHeight="false" outlineLevel="0" collapsed="false">
      <c r="A6221" s="3" t="s">
        <v>275</v>
      </c>
      <c r="B6221" s="3" t="s">
        <v>39</v>
      </c>
      <c r="C6221" s="3" t="s">
        <v>41</v>
      </c>
      <c r="D6221" s="3" t="s">
        <v>41</v>
      </c>
      <c r="E6221" s="3" t="n">
        <v>44.91</v>
      </c>
      <c r="F6221" s="3" t="n">
        <v>1644472</v>
      </c>
      <c r="G6221" s="3" t="n">
        <v>3</v>
      </c>
      <c r="H6221" s="3" t="n">
        <v>506401.73</v>
      </c>
    </row>
    <row r="6222" customFormat="false" ht="15" hidden="false" customHeight="false" outlineLevel="0" collapsed="false">
      <c r="A6222" s="3" t="s">
        <v>276</v>
      </c>
      <c r="B6222" s="3" t="s">
        <v>39</v>
      </c>
      <c r="C6222" s="3" t="s">
        <v>41</v>
      </c>
      <c r="D6222" s="3" t="s">
        <v>41</v>
      </c>
      <c r="E6222" s="3" t="n">
        <v>45.2</v>
      </c>
      <c r="F6222" s="3" t="n">
        <v>6851679</v>
      </c>
      <c r="G6222" s="3" t="n">
        <v>2</v>
      </c>
      <c r="H6222" s="3" t="n">
        <v>219829.55</v>
      </c>
    </row>
    <row r="6223" customFormat="false" ht="15" hidden="false" customHeight="false" outlineLevel="0" collapsed="false">
      <c r="A6223" s="3" t="s">
        <v>277</v>
      </c>
      <c r="B6223" s="3" t="s">
        <v>39</v>
      </c>
      <c r="C6223" s="3" t="s">
        <v>41</v>
      </c>
      <c r="D6223" s="3" t="s">
        <v>41</v>
      </c>
      <c r="E6223" s="3" t="n">
        <v>46.71</v>
      </c>
      <c r="F6223" s="3" t="n">
        <v>3637246</v>
      </c>
      <c r="G6223" s="3" t="n">
        <v>3</v>
      </c>
      <c r="H6223" s="3" t="n">
        <v>251101.15</v>
      </c>
    </row>
    <row r="6224" customFormat="false" ht="15" hidden="false" customHeight="false" outlineLevel="0" collapsed="false">
      <c r="A6224" s="3" t="s">
        <v>278</v>
      </c>
      <c r="B6224" s="3" t="s">
        <v>39</v>
      </c>
      <c r="C6224" s="3" t="s">
        <v>41</v>
      </c>
      <c r="D6224" s="3" t="s">
        <v>41</v>
      </c>
      <c r="E6224" s="3" t="n">
        <v>46.08</v>
      </c>
      <c r="F6224" s="3" t="n">
        <v>1413013</v>
      </c>
      <c r="G6224" s="3" t="n">
        <v>1</v>
      </c>
      <c r="H6224" s="3" t="n">
        <v>36797.49</v>
      </c>
    </row>
    <row r="6225" customFormat="false" ht="15" hidden="false" customHeight="false" outlineLevel="0" collapsed="false">
      <c r="A6225" s="3" t="s">
        <v>279</v>
      </c>
      <c r="B6225" s="3" t="s">
        <v>39</v>
      </c>
      <c r="C6225" s="3" t="s">
        <v>41</v>
      </c>
      <c r="D6225" s="3" t="s">
        <v>41</v>
      </c>
      <c r="E6225" s="3" t="n">
        <v>46.65</v>
      </c>
      <c r="F6225" s="3" t="n">
        <v>5487417</v>
      </c>
      <c r="G6225" s="3" t="n">
        <v>2</v>
      </c>
      <c r="H6225" s="3" t="n">
        <v>182883.68</v>
      </c>
    </row>
    <row r="6226" customFormat="false" ht="15" hidden="false" customHeight="false" outlineLevel="0" collapsed="false">
      <c r="A6226" s="3" t="s">
        <v>280</v>
      </c>
      <c r="B6226" s="3" t="s">
        <v>39</v>
      </c>
      <c r="C6226" s="3" t="s">
        <v>41</v>
      </c>
      <c r="D6226" s="3" t="s">
        <v>41</v>
      </c>
      <c r="E6226" s="3" t="n">
        <v>46.6</v>
      </c>
      <c r="F6226" s="3" t="n">
        <v>2497172</v>
      </c>
      <c r="G6226" s="3" t="n">
        <v>2</v>
      </c>
      <c r="H6226" s="3" t="n">
        <v>262327.5</v>
      </c>
    </row>
    <row r="6227" customFormat="false" ht="15" hidden="false" customHeight="false" outlineLevel="0" collapsed="false">
      <c r="A6227" s="3" t="s">
        <v>281</v>
      </c>
      <c r="B6227" s="3" t="s">
        <v>39</v>
      </c>
      <c r="C6227" s="3" t="s">
        <v>41</v>
      </c>
      <c r="D6227" s="3" t="s">
        <v>41</v>
      </c>
      <c r="E6227" s="3" t="n">
        <v>46.13</v>
      </c>
      <c r="F6227" s="3" t="n">
        <v>4144777</v>
      </c>
      <c r="G6227" s="3" t="n">
        <v>5</v>
      </c>
      <c r="H6227" s="3" t="n">
        <v>609950.83</v>
      </c>
    </row>
    <row r="6228" customFormat="false" ht="15" hidden="false" customHeight="false" outlineLevel="0" collapsed="false">
      <c r="A6228" s="3" t="s">
        <v>282</v>
      </c>
      <c r="B6228" s="3" t="s">
        <v>39</v>
      </c>
      <c r="C6228" s="3" t="s">
        <v>41</v>
      </c>
      <c r="D6228" s="3" t="s">
        <v>41</v>
      </c>
      <c r="E6228" s="3" t="n">
        <v>45.94</v>
      </c>
      <c r="F6228" s="3" t="n">
        <v>5566174</v>
      </c>
      <c r="G6228" s="3" t="n">
        <v>2</v>
      </c>
      <c r="H6228" s="3" t="n">
        <v>306405.36</v>
      </c>
    </row>
    <row r="6229" customFormat="false" ht="15" hidden="false" customHeight="false" outlineLevel="0" collapsed="false">
      <c r="A6229" s="3" t="s">
        <v>283</v>
      </c>
      <c r="B6229" s="3" t="s">
        <v>39</v>
      </c>
      <c r="C6229" s="3" t="s">
        <v>41</v>
      </c>
      <c r="D6229" s="3" t="s">
        <v>41</v>
      </c>
      <c r="E6229" s="3" t="n">
        <v>46.95</v>
      </c>
      <c r="F6229" s="3" t="n">
        <v>4406199</v>
      </c>
      <c r="G6229" s="3" t="n">
        <v>2</v>
      </c>
      <c r="H6229" s="3" t="n">
        <v>22930.98</v>
      </c>
    </row>
    <row r="6230" customFormat="false" ht="15" hidden="false" customHeight="false" outlineLevel="0" collapsed="false">
      <c r="A6230" s="3" t="s">
        <v>284</v>
      </c>
      <c r="B6230" s="3" t="s">
        <v>39</v>
      </c>
      <c r="C6230" s="3" t="s">
        <v>41</v>
      </c>
      <c r="D6230" s="3" t="s">
        <v>41</v>
      </c>
      <c r="E6230" s="3" t="n">
        <v>47.39</v>
      </c>
      <c r="F6230" s="3" t="n">
        <v>2491215</v>
      </c>
      <c r="G6230" s="3" t="n">
        <v>2</v>
      </c>
      <c r="H6230" s="3" t="n">
        <v>264319.26</v>
      </c>
    </row>
    <row r="6231" customFormat="false" ht="15" hidden="false" customHeight="false" outlineLevel="0" collapsed="false">
      <c r="A6231" s="3" t="s">
        <v>285</v>
      </c>
      <c r="B6231" s="3" t="s">
        <v>39</v>
      </c>
      <c r="C6231" s="3" t="s">
        <v>41</v>
      </c>
      <c r="D6231" s="3" t="s">
        <v>41</v>
      </c>
      <c r="E6231" s="3" t="n">
        <v>46.78</v>
      </c>
      <c r="F6231" s="3" t="n">
        <v>6316682</v>
      </c>
      <c r="G6231" s="3" t="n">
        <v>5</v>
      </c>
      <c r="H6231" s="3" t="n">
        <v>564390.41</v>
      </c>
    </row>
    <row r="6232" customFormat="false" ht="15" hidden="false" customHeight="false" outlineLevel="0" collapsed="false">
      <c r="A6232" s="3" t="s">
        <v>286</v>
      </c>
      <c r="B6232" s="3" t="s">
        <v>39</v>
      </c>
      <c r="C6232" s="3" t="s">
        <v>41</v>
      </c>
      <c r="D6232" s="3" t="s">
        <v>41</v>
      </c>
      <c r="E6232" s="3" t="n">
        <v>47.87</v>
      </c>
      <c r="F6232" s="3" t="n">
        <v>6431032</v>
      </c>
      <c r="G6232" s="3" t="n">
        <v>1</v>
      </c>
      <c r="H6232" s="3" t="n">
        <v>56294.25</v>
      </c>
    </row>
    <row r="6233" customFormat="false" ht="15" hidden="false" customHeight="false" outlineLevel="0" collapsed="false">
      <c r="A6233" s="3" t="s">
        <v>287</v>
      </c>
      <c r="B6233" s="3" t="s">
        <v>39</v>
      </c>
      <c r="C6233" s="3" t="s">
        <v>41</v>
      </c>
      <c r="D6233" s="3" t="s">
        <v>41</v>
      </c>
      <c r="E6233" s="3" t="n">
        <v>46.67</v>
      </c>
      <c r="F6233" s="3" t="n">
        <v>7150192</v>
      </c>
      <c r="G6233" s="3" t="n">
        <v>2</v>
      </c>
      <c r="H6233" s="3" t="n">
        <v>252071.54</v>
      </c>
    </row>
    <row r="6234" customFormat="false" ht="15" hidden="false" customHeight="false" outlineLevel="0" collapsed="false">
      <c r="A6234" s="3" t="s">
        <v>288</v>
      </c>
      <c r="B6234" s="3" t="s">
        <v>39</v>
      </c>
      <c r="C6234" s="3" t="s">
        <v>41</v>
      </c>
      <c r="D6234" s="3" t="s">
        <v>41</v>
      </c>
      <c r="E6234" s="3" t="n">
        <v>47.88</v>
      </c>
      <c r="F6234" s="3" t="n">
        <v>3466992</v>
      </c>
      <c r="G6234" s="3" t="n">
        <v>1</v>
      </c>
      <c r="H6234" s="3" t="n">
        <v>17947.5</v>
      </c>
    </row>
    <row r="6235" customFormat="false" ht="15" hidden="false" customHeight="false" outlineLevel="0" collapsed="false">
      <c r="A6235" s="3" t="s">
        <v>289</v>
      </c>
      <c r="B6235" s="3" t="s">
        <v>39</v>
      </c>
      <c r="C6235" s="3" t="s">
        <v>41</v>
      </c>
      <c r="D6235" s="3" t="s">
        <v>41</v>
      </c>
      <c r="E6235" s="3" t="n">
        <v>47.86</v>
      </c>
      <c r="F6235" s="3" t="n">
        <v>2111266</v>
      </c>
      <c r="G6235" s="3" t="n">
        <v>2</v>
      </c>
      <c r="H6235" s="3" t="n">
        <v>344384.06</v>
      </c>
    </row>
    <row r="6236" customFormat="false" ht="15" hidden="false" customHeight="false" outlineLevel="0" collapsed="false">
      <c r="A6236" s="3" t="s">
        <v>290</v>
      </c>
      <c r="B6236" s="3" t="s">
        <v>39</v>
      </c>
      <c r="C6236" s="3" t="s">
        <v>41</v>
      </c>
      <c r="D6236" s="3" t="s">
        <v>41</v>
      </c>
      <c r="E6236" s="3" t="n">
        <v>46.47</v>
      </c>
      <c r="F6236" s="3" t="n">
        <v>3257337</v>
      </c>
      <c r="G6236" s="3" t="n">
        <v>3</v>
      </c>
      <c r="H6236" s="3" t="n">
        <v>360040.16</v>
      </c>
    </row>
    <row r="6237" customFormat="false" ht="15" hidden="false" customHeight="false" outlineLevel="0" collapsed="false">
      <c r="A6237" s="3" t="s">
        <v>291</v>
      </c>
      <c r="B6237" s="3" t="s">
        <v>39</v>
      </c>
      <c r="C6237" s="3" t="s">
        <v>41</v>
      </c>
      <c r="D6237" s="3" t="s">
        <v>41</v>
      </c>
      <c r="E6237" s="3" t="n">
        <v>48.32</v>
      </c>
      <c r="F6237" s="3" t="n">
        <v>1831786</v>
      </c>
      <c r="G6237" s="3" t="n">
        <v>2</v>
      </c>
      <c r="H6237" s="3" t="n">
        <v>396460.78</v>
      </c>
    </row>
    <row r="6238" customFormat="false" ht="15" hidden="false" customHeight="false" outlineLevel="0" collapsed="false">
      <c r="A6238" s="3" t="s">
        <v>292</v>
      </c>
      <c r="B6238" s="3" t="s">
        <v>39</v>
      </c>
      <c r="C6238" s="3" t="s">
        <v>41</v>
      </c>
      <c r="D6238" s="3" t="s">
        <v>41</v>
      </c>
      <c r="E6238" s="3" t="n">
        <v>49.86</v>
      </c>
      <c r="F6238" s="3" t="n">
        <v>4325761</v>
      </c>
      <c r="G6238" s="3" t="n">
        <v>1</v>
      </c>
      <c r="H6238" s="3" t="n">
        <v>25055.01</v>
      </c>
    </row>
    <row r="6239" customFormat="false" ht="15" hidden="false" customHeight="false" outlineLevel="0" collapsed="false">
      <c r="A6239" s="3" t="s">
        <v>293</v>
      </c>
      <c r="B6239" s="3" t="s">
        <v>39</v>
      </c>
      <c r="C6239" s="3" t="s">
        <v>41</v>
      </c>
      <c r="D6239" s="3" t="s">
        <v>41</v>
      </c>
      <c r="E6239" s="3" t="n">
        <v>48.83</v>
      </c>
      <c r="F6239" s="3" t="n">
        <v>2943478</v>
      </c>
      <c r="G6239" s="3" t="n">
        <v>1</v>
      </c>
      <c r="H6239" s="3" t="n">
        <v>239806.05</v>
      </c>
    </row>
    <row r="6240" customFormat="false" ht="15" hidden="false" customHeight="false" outlineLevel="0" collapsed="false">
      <c r="A6240" s="3" t="s">
        <v>294</v>
      </c>
      <c r="B6240" s="3" t="s">
        <v>39</v>
      </c>
      <c r="C6240" s="3" t="s">
        <v>41</v>
      </c>
      <c r="D6240" s="3" t="s">
        <v>41</v>
      </c>
      <c r="E6240" s="3" t="n">
        <v>49.2</v>
      </c>
      <c r="F6240" s="3" t="n">
        <v>3107010</v>
      </c>
      <c r="G6240" s="3" t="n">
        <v>2</v>
      </c>
      <c r="H6240" s="3" t="n">
        <v>325052.2</v>
      </c>
    </row>
    <row r="6241" customFormat="false" ht="15" hidden="false" customHeight="false" outlineLevel="0" collapsed="false">
      <c r="A6241" s="3" t="s">
        <v>295</v>
      </c>
      <c r="B6241" s="3" t="s">
        <v>39</v>
      </c>
      <c r="C6241" s="3" t="s">
        <v>41</v>
      </c>
      <c r="D6241" s="3" t="s">
        <v>41</v>
      </c>
      <c r="E6241" s="3" t="n">
        <v>49.39</v>
      </c>
      <c r="F6241" s="3" t="n">
        <v>2178485</v>
      </c>
      <c r="G6241" s="3" t="n">
        <v>2</v>
      </c>
      <c r="H6241" s="3" t="n">
        <v>274769.19</v>
      </c>
    </row>
    <row r="6242" customFormat="false" ht="15" hidden="false" customHeight="false" outlineLevel="0" collapsed="false">
      <c r="A6242" s="3" t="s">
        <v>296</v>
      </c>
      <c r="B6242" s="3" t="s">
        <v>39</v>
      </c>
      <c r="C6242" s="3" t="s">
        <v>41</v>
      </c>
      <c r="D6242" s="3" t="s">
        <v>41</v>
      </c>
      <c r="E6242" s="3" t="n">
        <v>49.32</v>
      </c>
      <c r="F6242" s="3" t="n">
        <v>1156930</v>
      </c>
      <c r="G6242" s="3" t="n">
        <v>1</v>
      </c>
      <c r="H6242" s="3" t="n">
        <v>109729.55</v>
      </c>
    </row>
    <row r="6243" customFormat="false" ht="15" hidden="false" customHeight="false" outlineLevel="0" collapsed="false">
      <c r="A6243" s="3" t="s">
        <v>297</v>
      </c>
      <c r="B6243" s="3" t="s">
        <v>39</v>
      </c>
      <c r="C6243" s="3" t="s">
        <v>41</v>
      </c>
      <c r="D6243" s="3" t="s">
        <v>41</v>
      </c>
      <c r="E6243" s="3" t="n">
        <v>49.26</v>
      </c>
      <c r="F6243" s="3" t="n">
        <v>7010236</v>
      </c>
      <c r="G6243" s="3" t="n">
        <v>1</v>
      </c>
      <c r="H6243" s="3" t="n">
        <v>218108.46</v>
      </c>
    </row>
    <row r="6244" customFormat="false" ht="15" hidden="false" customHeight="false" outlineLevel="0" collapsed="false">
      <c r="A6244" s="3" t="s">
        <v>298</v>
      </c>
      <c r="B6244" s="3" t="s">
        <v>39</v>
      </c>
      <c r="C6244" s="3" t="s">
        <v>41</v>
      </c>
      <c r="D6244" s="3" t="s">
        <v>41</v>
      </c>
      <c r="E6244" s="3" t="n">
        <v>49.89</v>
      </c>
      <c r="F6244" s="3" t="n">
        <v>2036089</v>
      </c>
      <c r="G6244" s="3" t="n">
        <v>0</v>
      </c>
      <c r="H6244" s="3" t="n">
        <v>0</v>
      </c>
    </row>
    <row r="6245" customFormat="false" ht="15" hidden="false" customHeight="false" outlineLevel="0" collapsed="false">
      <c r="A6245" s="3" t="s">
        <v>299</v>
      </c>
      <c r="B6245" s="3" t="s">
        <v>39</v>
      </c>
      <c r="C6245" s="3" t="s">
        <v>41</v>
      </c>
      <c r="D6245" s="3" t="s">
        <v>41</v>
      </c>
      <c r="E6245" s="3" t="n">
        <v>50.79</v>
      </c>
      <c r="F6245" s="3" t="n">
        <v>2054054</v>
      </c>
      <c r="G6245" s="3" t="n">
        <v>0</v>
      </c>
      <c r="H6245" s="3" t="n">
        <v>0</v>
      </c>
    </row>
    <row r="6246" customFormat="false" ht="15" hidden="false" customHeight="false" outlineLevel="0" collapsed="false">
      <c r="A6246" s="3" t="s">
        <v>300</v>
      </c>
      <c r="B6246" s="3" t="s">
        <v>39</v>
      </c>
      <c r="C6246" s="3" t="s">
        <v>41</v>
      </c>
      <c r="D6246" s="3" t="s">
        <v>41</v>
      </c>
      <c r="E6246" s="3" t="n">
        <v>49.59</v>
      </c>
      <c r="F6246" s="3" t="n">
        <v>7862776</v>
      </c>
      <c r="G6246" s="3" t="n">
        <v>1</v>
      </c>
      <c r="H6246" s="3" t="n">
        <v>99220.68</v>
      </c>
    </row>
    <row r="6247" customFormat="false" ht="15" hidden="false" customHeight="false" outlineLevel="0" collapsed="false">
      <c r="A6247" s="3" t="s">
        <v>301</v>
      </c>
      <c r="B6247" s="3" t="s">
        <v>39</v>
      </c>
      <c r="C6247" s="3" t="s">
        <v>41</v>
      </c>
      <c r="D6247" s="3" t="s">
        <v>41</v>
      </c>
      <c r="E6247" s="3" t="n">
        <v>50.01</v>
      </c>
      <c r="F6247" s="3" t="n">
        <v>3227227</v>
      </c>
      <c r="G6247" s="3" t="n">
        <v>1</v>
      </c>
      <c r="H6247" s="3" t="n">
        <v>7257.25</v>
      </c>
    </row>
    <row r="6248" customFormat="false" ht="15" hidden="false" customHeight="false" outlineLevel="0" collapsed="false">
      <c r="A6248" s="3" t="s">
        <v>302</v>
      </c>
      <c r="B6248" s="3" t="s">
        <v>39</v>
      </c>
      <c r="C6248" s="3" t="s">
        <v>41</v>
      </c>
      <c r="D6248" s="3" t="s">
        <v>41</v>
      </c>
      <c r="E6248" s="3" t="n">
        <v>48.69</v>
      </c>
      <c r="F6248" s="3" t="n">
        <v>3943460</v>
      </c>
      <c r="G6248" s="3" t="n">
        <v>2</v>
      </c>
      <c r="H6248" s="3" t="n">
        <v>403166.2</v>
      </c>
    </row>
    <row r="6249" customFormat="false" ht="15" hidden="false" customHeight="false" outlineLevel="0" collapsed="false">
      <c r="A6249" s="3" t="s">
        <v>303</v>
      </c>
      <c r="B6249" s="3" t="s">
        <v>39</v>
      </c>
      <c r="C6249" s="3" t="s">
        <v>41</v>
      </c>
      <c r="D6249" s="3" t="s">
        <v>41</v>
      </c>
      <c r="E6249" s="3" t="n">
        <v>49.58</v>
      </c>
      <c r="F6249" s="3" t="n">
        <v>3213871</v>
      </c>
      <c r="G6249" s="3" t="n">
        <v>2</v>
      </c>
      <c r="H6249" s="3" t="n">
        <v>258295.29</v>
      </c>
    </row>
    <row r="6250" customFormat="false" ht="15" hidden="false" customHeight="false" outlineLevel="0" collapsed="false">
      <c r="A6250" s="3" t="s">
        <v>304</v>
      </c>
      <c r="B6250" s="3" t="s">
        <v>39</v>
      </c>
      <c r="C6250" s="3" t="s">
        <v>41</v>
      </c>
      <c r="D6250" s="3" t="s">
        <v>41</v>
      </c>
      <c r="E6250" s="3" t="n">
        <v>48.12</v>
      </c>
      <c r="F6250" s="3" t="n">
        <v>642091</v>
      </c>
      <c r="G6250" s="3" t="n">
        <v>2</v>
      </c>
      <c r="H6250" s="3" t="n">
        <v>167269.58</v>
      </c>
    </row>
    <row r="6251" customFormat="false" ht="15" hidden="false" customHeight="false" outlineLevel="0" collapsed="false">
      <c r="A6251" s="3" t="s">
        <v>305</v>
      </c>
      <c r="B6251" s="3" t="s">
        <v>39</v>
      </c>
      <c r="C6251" s="3" t="s">
        <v>41</v>
      </c>
      <c r="D6251" s="3" t="s">
        <v>41</v>
      </c>
      <c r="E6251" s="3" t="n">
        <v>48.68</v>
      </c>
      <c r="F6251" s="3" t="n">
        <v>2116765</v>
      </c>
      <c r="G6251" s="3" t="n">
        <v>2</v>
      </c>
      <c r="H6251" s="3" t="n">
        <v>192736.67</v>
      </c>
    </row>
    <row r="6252" customFormat="false" ht="15" hidden="false" customHeight="false" outlineLevel="0" collapsed="false">
      <c r="A6252" s="3" t="s">
        <v>306</v>
      </c>
      <c r="B6252" s="3" t="s">
        <v>39</v>
      </c>
      <c r="C6252" s="3" t="s">
        <v>41</v>
      </c>
      <c r="D6252" s="3" t="s">
        <v>41</v>
      </c>
      <c r="E6252" s="3" t="n">
        <v>49.9</v>
      </c>
      <c r="F6252" s="3" t="n">
        <v>2840834</v>
      </c>
      <c r="G6252" s="3" t="n">
        <v>5</v>
      </c>
      <c r="H6252" s="3" t="n">
        <v>377597.66</v>
      </c>
    </row>
    <row r="6253" customFormat="false" ht="15" hidden="false" customHeight="false" outlineLevel="0" collapsed="false">
      <c r="A6253" s="3" t="s">
        <v>307</v>
      </c>
      <c r="B6253" s="3" t="s">
        <v>39</v>
      </c>
      <c r="C6253" s="3" t="s">
        <v>41</v>
      </c>
      <c r="D6253" s="3" t="s">
        <v>41</v>
      </c>
      <c r="E6253" s="3" t="n">
        <v>50.84</v>
      </c>
      <c r="F6253" s="3" t="n">
        <v>1426270</v>
      </c>
      <c r="G6253" s="3" t="n">
        <v>0</v>
      </c>
      <c r="H6253" s="3" t="n">
        <v>0</v>
      </c>
    </row>
    <row r="6254" customFormat="false" ht="15" hidden="false" customHeight="false" outlineLevel="0" collapsed="false">
      <c r="A6254" s="3" t="s">
        <v>308</v>
      </c>
      <c r="B6254" s="3" t="s">
        <v>39</v>
      </c>
      <c r="C6254" s="3" t="s">
        <v>41</v>
      </c>
      <c r="D6254" s="3" t="s">
        <v>41</v>
      </c>
      <c r="E6254" s="3" t="n">
        <v>49.77</v>
      </c>
      <c r="F6254" s="3" t="n">
        <v>1648570</v>
      </c>
      <c r="G6254" s="3" t="n">
        <v>0</v>
      </c>
      <c r="H6254" s="3" t="n">
        <v>0</v>
      </c>
    </row>
    <row r="6255" customFormat="false" ht="15" hidden="false" customHeight="false" outlineLevel="0" collapsed="false">
      <c r="A6255" s="3" t="s">
        <v>309</v>
      </c>
      <c r="B6255" s="3" t="s">
        <v>39</v>
      </c>
      <c r="C6255" s="3" t="s">
        <v>41</v>
      </c>
      <c r="D6255" s="3" t="s">
        <v>41</v>
      </c>
      <c r="E6255" s="3" t="n">
        <v>50.19</v>
      </c>
      <c r="F6255" s="3" t="n">
        <v>6526822</v>
      </c>
      <c r="G6255" s="3" t="n">
        <v>3</v>
      </c>
      <c r="H6255" s="3" t="n">
        <v>581378.81</v>
      </c>
    </row>
    <row r="6256" customFormat="false" ht="15" hidden="false" customHeight="false" outlineLevel="0" collapsed="false">
      <c r="A6256" s="3" t="s">
        <v>310</v>
      </c>
      <c r="B6256" s="3" t="s">
        <v>39</v>
      </c>
      <c r="C6256" s="3" t="s">
        <v>41</v>
      </c>
      <c r="D6256" s="3" t="s">
        <v>41</v>
      </c>
      <c r="E6256" s="3" t="n">
        <v>49.83</v>
      </c>
      <c r="F6256" s="3" t="n">
        <v>3852584</v>
      </c>
      <c r="G6256" s="3" t="n">
        <v>3</v>
      </c>
      <c r="H6256" s="3" t="n">
        <v>537343.14</v>
      </c>
    </row>
    <row r="6257" customFormat="false" ht="15" hidden="false" customHeight="false" outlineLevel="0" collapsed="false">
      <c r="A6257" s="3" t="s">
        <v>311</v>
      </c>
      <c r="B6257" s="3" t="s">
        <v>39</v>
      </c>
      <c r="C6257" s="3" t="s">
        <v>41</v>
      </c>
      <c r="D6257" s="3" t="s">
        <v>41</v>
      </c>
      <c r="E6257" s="3" t="n">
        <v>50.4</v>
      </c>
      <c r="F6257" s="3" t="n">
        <v>2615028</v>
      </c>
      <c r="G6257" s="3" t="n">
        <v>2</v>
      </c>
      <c r="H6257" s="3" t="n">
        <v>216807.46</v>
      </c>
    </row>
    <row r="6258" customFormat="false" ht="15" hidden="false" customHeight="false" outlineLevel="0" collapsed="false">
      <c r="A6258" s="3" t="s">
        <v>312</v>
      </c>
      <c r="B6258" s="3" t="s">
        <v>39</v>
      </c>
      <c r="C6258" s="3" t="s">
        <v>41</v>
      </c>
      <c r="D6258" s="3" t="s">
        <v>41</v>
      </c>
      <c r="E6258" s="3" t="n">
        <v>50.27</v>
      </c>
      <c r="F6258" s="3" t="n">
        <v>3135425</v>
      </c>
      <c r="G6258" s="3" t="n">
        <v>2</v>
      </c>
      <c r="H6258" s="3" t="n">
        <v>398259.75</v>
      </c>
    </row>
    <row r="6259" customFormat="false" ht="15" hidden="false" customHeight="false" outlineLevel="0" collapsed="false">
      <c r="A6259" s="3" t="s">
        <v>313</v>
      </c>
      <c r="B6259" s="3" t="s">
        <v>39</v>
      </c>
      <c r="C6259" s="3" t="s">
        <v>41</v>
      </c>
      <c r="D6259" s="3" t="s">
        <v>41</v>
      </c>
      <c r="E6259" s="3" t="n">
        <v>50.65</v>
      </c>
      <c r="F6259" s="3" t="n">
        <v>3168521</v>
      </c>
      <c r="G6259" s="3" t="n">
        <v>1</v>
      </c>
      <c r="H6259" s="3" t="n">
        <v>167464.35</v>
      </c>
    </row>
    <row r="6260" customFormat="false" ht="15" hidden="false" customHeight="false" outlineLevel="0" collapsed="false">
      <c r="A6260" s="3" t="s">
        <v>314</v>
      </c>
      <c r="B6260" s="3" t="s">
        <v>39</v>
      </c>
      <c r="C6260" s="3" t="s">
        <v>41</v>
      </c>
      <c r="D6260" s="3" t="s">
        <v>41</v>
      </c>
      <c r="E6260" s="3" t="n">
        <v>50.15</v>
      </c>
      <c r="F6260" s="3" t="n">
        <v>3902668</v>
      </c>
      <c r="G6260" s="3" t="n">
        <v>1</v>
      </c>
      <c r="H6260" s="3" t="n">
        <v>164912.01</v>
      </c>
    </row>
    <row r="6261" customFormat="false" ht="15" hidden="false" customHeight="false" outlineLevel="0" collapsed="false">
      <c r="A6261" s="3" t="s">
        <v>315</v>
      </c>
      <c r="B6261" s="3" t="s">
        <v>39</v>
      </c>
      <c r="C6261" s="3" t="s">
        <v>41</v>
      </c>
      <c r="D6261" s="3" t="s">
        <v>41</v>
      </c>
      <c r="E6261" s="3" t="n">
        <v>49.87</v>
      </c>
      <c r="F6261" s="3" t="n">
        <v>2314657</v>
      </c>
      <c r="G6261" s="3" t="n">
        <v>4</v>
      </c>
      <c r="H6261" s="3" t="n">
        <v>110596.37</v>
      </c>
    </row>
    <row r="6262" customFormat="false" ht="15" hidden="false" customHeight="false" outlineLevel="0" collapsed="false">
      <c r="A6262" s="3" t="s">
        <v>316</v>
      </c>
      <c r="B6262" s="3" t="s">
        <v>39</v>
      </c>
      <c r="C6262" s="3" t="s">
        <v>41</v>
      </c>
      <c r="D6262" s="3" t="s">
        <v>41</v>
      </c>
      <c r="E6262" s="3" t="n">
        <v>50.36</v>
      </c>
      <c r="F6262" s="3" t="n">
        <v>3910209</v>
      </c>
      <c r="G6262" s="3" t="n">
        <v>1</v>
      </c>
      <c r="H6262" s="3" t="n">
        <v>98850.48</v>
      </c>
    </row>
    <row r="6263" customFormat="false" ht="15" hidden="false" customHeight="false" outlineLevel="0" collapsed="false">
      <c r="A6263" s="3" t="s">
        <v>317</v>
      </c>
      <c r="B6263" s="3" t="s">
        <v>39</v>
      </c>
      <c r="C6263" s="3" t="s">
        <v>41</v>
      </c>
      <c r="D6263" s="3" t="s">
        <v>41</v>
      </c>
      <c r="E6263" s="3" t="n">
        <v>50.31</v>
      </c>
      <c r="F6263" s="3" t="n">
        <v>6814844</v>
      </c>
      <c r="G6263" s="3" t="n">
        <v>2</v>
      </c>
      <c r="H6263" s="3" t="n">
        <v>118694.18</v>
      </c>
    </row>
    <row r="6264" customFormat="false" ht="15" hidden="false" customHeight="false" outlineLevel="0" collapsed="false">
      <c r="A6264" s="3" t="s">
        <v>318</v>
      </c>
      <c r="B6264" s="3" t="s">
        <v>39</v>
      </c>
      <c r="C6264" s="3" t="s">
        <v>41</v>
      </c>
      <c r="D6264" s="3" t="s">
        <v>41</v>
      </c>
      <c r="E6264" s="3" t="n">
        <v>50.42</v>
      </c>
      <c r="F6264" s="3" t="n">
        <v>3696994</v>
      </c>
      <c r="G6264" s="3" t="n">
        <v>0</v>
      </c>
      <c r="H6264" s="3" t="n">
        <v>0</v>
      </c>
    </row>
    <row r="6265" customFormat="false" ht="15" hidden="false" customHeight="false" outlineLevel="0" collapsed="false">
      <c r="A6265" s="3" t="s">
        <v>319</v>
      </c>
      <c r="B6265" s="3" t="s">
        <v>39</v>
      </c>
      <c r="C6265" s="3" t="s">
        <v>41</v>
      </c>
      <c r="D6265" s="3" t="s">
        <v>41</v>
      </c>
      <c r="E6265" s="3" t="n">
        <v>51.54</v>
      </c>
      <c r="F6265" s="3" t="n">
        <v>5733682</v>
      </c>
      <c r="G6265" s="3" t="n">
        <v>3</v>
      </c>
      <c r="H6265" s="3" t="n">
        <v>189067.46</v>
      </c>
    </row>
    <row r="6266" customFormat="false" ht="15" hidden="false" customHeight="false" outlineLevel="0" collapsed="false">
      <c r="A6266" s="3" t="s">
        <v>320</v>
      </c>
      <c r="B6266" s="3" t="s">
        <v>39</v>
      </c>
      <c r="C6266" s="3" t="s">
        <v>41</v>
      </c>
      <c r="D6266" s="3" t="s">
        <v>41</v>
      </c>
      <c r="E6266" s="3" t="n">
        <v>51.55</v>
      </c>
      <c r="F6266" s="3" t="n">
        <v>4991212</v>
      </c>
      <c r="G6266" s="3" t="n">
        <v>1</v>
      </c>
      <c r="H6266" s="3" t="n">
        <v>235873.55</v>
      </c>
    </row>
    <row r="6267" customFormat="false" ht="15" hidden="false" customHeight="false" outlineLevel="0" collapsed="false">
      <c r="A6267" s="3" t="s">
        <v>321</v>
      </c>
      <c r="B6267" s="3" t="s">
        <v>39</v>
      </c>
      <c r="C6267" s="3" t="s">
        <v>41</v>
      </c>
      <c r="D6267" s="3" t="s">
        <v>41</v>
      </c>
      <c r="E6267" s="3" t="n">
        <v>52.57</v>
      </c>
      <c r="F6267" s="3" t="n">
        <v>2222271</v>
      </c>
      <c r="G6267" s="3" t="n">
        <v>0</v>
      </c>
      <c r="H6267" s="3" t="n">
        <v>0</v>
      </c>
    </row>
    <row r="6268" customFormat="false" ht="15" hidden="false" customHeight="false" outlineLevel="0" collapsed="false">
      <c r="A6268" s="3" t="s">
        <v>322</v>
      </c>
      <c r="B6268" s="3" t="s">
        <v>39</v>
      </c>
      <c r="C6268" s="3" t="s">
        <v>41</v>
      </c>
      <c r="D6268" s="3" t="s">
        <v>41</v>
      </c>
      <c r="E6268" s="3" t="n">
        <v>49.95</v>
      </c>
      <c r="F6268" s="3" t="n">
        <v>3279315</v>
      </c>
      <c r="G6268" s="3" t="n">
        <v>1</v>
      </c>
      <c r="H6268" s="3" t="n">
        <v>67359.56</v>
      </c>
    </row>
    <row r="6269" customFormat="false" ht="15" hidden="false" customHeight="false" outlineLevel="0" collapsed="false">
      <c r="A6269" s="3" t="s">
        <v>323</v>
      </c>
      <c r="B6269" s="3" t="s">
        <v>39</v>
      </c>
      <c r="C6269" s="3" t="s">
        <v>41</v>
      </c>
      <c r="D6269" s="3" t="s">
        <v>41</v>
      </c>
      <c r="E6269" s="3" t="n">
        <v>48.35</v>
      </c>
      <c r="F6269" s="3" t="n">
        <v>3639525</v>
      </c>
      <c r="G6269" s="3" t="n">
        <v>2</v>
      </c>
      <c r="H6269" s="3" t="n">
        <v>249702.26</v>
      </c>
    </row>
    <row r="6270" customFormat="false" ht="15" hidden="false" customHeight="false" outlineLevel="0" collapsed="false">
      <c r="A6270" s="3" t="s">
        <v>324</v>
      </c>
      <c r="B6270" s="3" t="s">
        <v>39</v>
      </c>
      <c r="C6270" s="3" t="s">
        <v>41</v>
      </c>
      <c r="D6270" s="3" t="s">
        <v>41</v>
      </c>
      <c r="E6270" s="3" t="n">
        <v>48.05</v>
      </c>
      <c r="F6270" s="3" t="n">
        <v>2725999</v>
      </c>
      <c r="G6270" s="3" t="n">
        <v>2</v>
      </c>
      <c r="H6270" s="3" t="n">
        <v>134265.83</v>
      </c>
    </row>
    <row r="6271" customFormat="false" ht="15" hidden="false" customHeight="false" outlineLevel="0" collapsed="false">
      <c r="A6271" s="3" t="s">
        <v>325</v>
      </c>
      <c r="B6271" s="3" t="s">
        <v>39</v>
      </c>
      <c r="C6271" s="3" t="s">
        <v>41</v>
      </c>
      <c r="D6271" s="3" t="s">
        <v>41</v>
      </c>
      <c r="E6271" s="3" t="n">
        <v>48.33</v>
      </c>
      <c r="F6271" s="3" t="n">
        <v>3469586</v>
      </c>
      <c r="G6271" s="3" t="n">
        <v>2</v>
      </c>
      <c r="H6271" s="3" t="n">
        <v>201624.03</v>
      </c>
    </row>
    <row r="6272" customFormat="false" ht="15" hidden="false" customHeight="false" outlineLevel="0" collapsed="false">
      <c r="A6272" s="3" t="s">
        <v>326</v>
      </c>
      <c r="B6272" s="3" t="s">
        <v>39</v>
      </c>
      <c r="C6272" s="3" t="s">
        <v>41</v>
      </c>
      <c r="D6272" s="3" t="s">
        <v>41</v>
      </c>
      <c r="E6272" s="3" t="n">
        <v>48.69</v>
      </c>
      <c r="F6272" s="3" t="n">
        <v>5210600</v>
      </c>
      <c r="G6272" s="3" t="n">
        <v>1</v>
      </c>
      <c r="H6272" s="3" t="n">
        <v>184248.32</v>
      </c>
    </row>
    <row r="6273" customFormat="false" ht="15" hidden="false" customHeight="false" outlineLevel="0" collapsed="false">
      <c r="A6273" s="3" t="s">
        <v>327</v>
      </c>
      <c r="B6273" s="3" t="s">
        <v>39</v>
      </c>
      <c r="C6273" s="3" t="s">
        <v>41</v>
      </c>
      <c r="D6273" s="3" t="s">
        <v>41</v>
      </c>
      <c r="E6273" s="3" t="n">
        <v>48.05</v>
      </c>
      <c r="F6273" s="3" t="n">
        <v>1016179</v>
      </c>
      <c r="G6273" s="3" t="n">
        <v>1</v>
      </c>
      <c r="H6273" s="3" t="n">
        <v>214477.12</v>
      </c>
    </row>
    <row r="6274" customFormat="false" ht="15" hidden="false" customHeight="false" outlineLevel="0" collapsed="false">
      <c r="A6274" s="3" t="s">
        <v>328</v>
      </c>
      <c r="B6274" s="3" t="s">
        <v>39</v>
      </c>
      <c r="C6274" s="3" t="s">
        <v>41</v>
      </c>
      <c r="D6274" s="3" t="s">
        <v>41</v>
      </c>
      <c r="E6274" s="3" t="n">
        <v>46.6</v>
      </c>
      <c r="F6274" s="3" t="n">
        <v>2785861</v>
      </c>
      <c r="G6274" s="3" t="n">
        <v>2</v>
      </c>
      <c r="H6274" s="3" t="n">
        <v>401369.69</v>
      </c>
    </row>
    <row r="6275" customFormat="false" ht="15" hidden="false" customHeight="false" outlineLevel="0" collapsed="false">
      <c r="A6275" s="3" t="s">
        <v>329</v>
      </c>
      <c r="B6275" s="3" t="s">
        <v>39</v>
      </c>
      <c r="C6275" s="3" t="s">
        <v>41</v>
      </c>
      <c r="D6275" s="3" t="s">
        <v>41</v>
      </c>
      <c r="E6275" s="3" t="n">
        <v>44.98</v>
      </c>
      <c r="F6275" s="3" t="n">
        <v>3435130</v>
      </c>
      <c r="G6275" s="3" t="n">
        <v>0</v>
      </c>
      <c r="H6275" s="3" t="n">
        <v>0</v>
      </c>
    </row>
    <row r="6276" customFormat="false" ht="15" hidden="false" customHeight="false" outlineLevel="0" collapsed="false">
      <c r="A6276" s="3" t="s">
        <v>330</v>
      </c>
      <c r="B6276" s="3" t="s">
        <v>39</v>
      </c>
      <c r="C6276" s="3" t="s">
        <v>41</v>
      </c>
      <c r="D6276" s="3" t="s">
        <v>41</v>
      </c>
      <c r="E6276" s="3" t="n">
        <v>44.93</v>
      </c>
      <c r="F6276" s="3" t="n">
        <v>2023120</v>
      </c>
      <c r="G6276" s="3" t="n">
        <v>3</v>
      </c>
      <c r="H6276" s="3" t="n">
        <v>273180.66</v>
      </c>
    </row>
    <row r="6277" customFormat="false" ht="15" hidden="false" customHeight="false" outlineLevel="0" collapsed="false">
      <c r="A6277" s="3" t="s">
        <v>331</v>
      </c>
      <c r="B6277" s="3" t="s">
        <v>39</v>
      </c>
      <c r="C6277" s="3" t="s">
        <v>41</v>
      </c>
      <c r="D6277" s="3" t="s">
        <v>41</v>
      </c>
      <c r="E6277" s="3" t="n">
        <v>44.99</v>
      </c>
      <c r="F6277" s="3" t="n">
        <v>3990966</v>
      </c>
      <c r="G6277" s="3" t="n">
        <v>0</v>
      </c>
      <c r="H6277" s="3" t="n">
        <v>0</v>
      </c>
    </row>
    <row r="6278" customFormat="false" ht="15" hidden="false" customHeight="false" outlineLevel="0" collapsed="false">
      <c r="A6278" s="3" t="s">
        <v>332</v>
      </c>
      <c r="B6278" s="3" t="s">
        <v>39</v>
      </c>
      <c r="C6278" s="3" t="s">
        <v>41</v>
      </c>
      <c r="D6278" s="3" t="s">
        <v>41</v>
      </c>
      <c r="E6278" s="3" t="n">
        <v>45.77</v>
      </c>
      <c r="F6278" s="3" t="n">
        <v>7247811</v>
      </c>
      <c r="G6278" s="3" t="n">
        <v>4</v>
      </c>
      <c r="H6278" s="3" t="n">
        <v>470779.04</v>
      </c>
    </row>
    <row r="6279" customFormat="false" ht="15" hidden="false" customHeight="false" outlineLevel="0" collapsed="false">
      <c r="A6279" s="3" t="s">
        <v>333</v>
      </c>
      <c r="B6279" s="3" t="s">
        <v>39</v>
      </c>
      <c r="C6279" s="3" t="s">
        <v>41</v>
      </c>
      <c r="D6279" s="3" t="s">
        <v>41</v>
      </c>
      <c r="E6279" s="3" t="n">
        <v>46.91</v>
      </c>
      <c r="F6279" s="3" t="n">
        <v>5298406</v>
      </c>
      <c r="G6279" s="3" t="n">
        <v>3</v>
      </c>
      <c r="H6279" s="3" t="n">
        <v>403950.05</v>
      </c>
    </row>
    <row r="6280" customFormat="false" ht="15" hidden="false" customHeight="false" outlineLevel="0" collapsed="false">
      <c r="A6280" s="3" t="s">
        <v>334</v>
      </c>
      <c r="B6280" s="3" t="s">
        <v>39</v>
      </c>
      <c r="C6280" s="3" t="s">
        <v>41</v>
      </c>
      <c r="D6280" s="3" t="s">
        <v>41</v>
      </c>
      <c r="E6280" s="3" t="n">
        <v>48.01</v>
      </c>
      <c r="F6280" s="3" t="n">
        <v>7749926</v>
      </c>
      <c r="G6280" s="3" t="n">
        <v>1</v>
      </c>
      <c r="H6280" s="3" t="n">
        <v>161140.66</v>
      </c>
    </row>
    <row r="6281" customFormat="false" ht="15" hidden="false" customHeight="false" outlineLevel="0" collapsed="false">
      <c r="A6281" s="3" t="s">
        <v>335</v>
      </c>
      <c r="B6281" s="3" t="s">
        <v>39</v>
      </c>
      <c r="C6281" s="3" t="s">
        <v>41</v>
      </c>
      <c r="D6281" s="3" t="s">
        <v>41</v>
      </c>
      <c r="E6281" s="3" t="n">
        <v>47.96</v>
      </c>
      <c r="F6281" s="3" t="n">
        <v>5167993</v>
      </c>
      <c r="G6281" s="3" t="n">
        <v>4</v>
      </c>
      <c r="H6281" s="3" t="n">
        <v>340675.77</v>
      </c>
    </row>
    <row r="6282" customFormat="false" ht="15" hidden="false" customHeight="false" outlineLevel="0" collapsed="false">
      <c r="A6282" s="3" t="s">
        <v>336</v>
      </c>
      <c r="B6282" s="3" t="s">
        <v>39</v>
      </c>
      <c r="C6282" s="3" t="s">
        <v>41</v>
      </c>
      <c r="D6282" s="3" t="s">
        <v>41</v>
      </c>
      <c r="E6282" s="3" t="n">
        <v>48.3</v>
      </c>
      <c r="F6282" s="3" t="n">
        <v>6969562</v>
      </c>
      <c r="G6282" s="3" t="n">
        <v>1</v>
      </c>
      <c r="H6282" s="3" t="n">
        <v>190704.99</v>
      </c>
    </row>
    <row r="6283" customFormat="false" ht="15" hidden="false" customHeight="false" outlineLevel="0" collapsed="false">
      <c r="A6283" s="3" t="s">
        <v>337</v>
      </c>
      <c r="B6283" s="3" t="s">
        <v>39</v>
      </c>
      <c r="C6283" s="3" t="s">
        <v>41</v>
      </c>
      <c r="D6283" s="3" t="s">
        <v>41</v>
      </c>
      <c r="E6283" s="3" t="n">
        <v>49.49</v>
      </c>
      <c r="F6283" s="3" t="n">
        <v>6804257</v>
      </c>
      <c r="G6283" s="3" t="n">
        <v>1</v>
      </c>
      <c r="H6283" s="3" t="n">
        <v>35159.2</v>
      </c>
    </row>
    <row r="6284" customFormat="false" ht="15" hidden="false" customHeight="false" outlineLevel="0" collapsed="false">
      <c r="A6284" s="3" t="s">
        <v>338</v>
      </c>
      <c r="B6284" s="3" t="s">
        <v>39</v>
      </c>
      <c r="C6284" s="3" t="s">
        <v>41</v>
      </c>
      <c r="D6284" s="3" t="s">
        <v>41</v>
      </c>
      <c r="E6284" s="3" t="n">
        <v>48.82</v>
      </c>
      <c r="F6284" s="3" t="n">
        <v>3339433</v>
      </c>
      <c r="G6284" s="3" t="n">
        <v>1</v>
      </c>
      <c r="H6284" s="3" t="n">
        <v>150882.02</v>
      </c>
    </row>
    <row r="6285" customFormat="false" ht="15" hidden="false" customHeight="false" outlineLevel="0" collapsed="false">
      <c r="A6285" s="3" t="s">
        <v>339</v>
      </c>
      <c r="B6285" s="3" t="s">
        <v>39</v>
      </c>
      <c r="C6285" s="3" t="s">
        <v>41</v>
      </c>
      <c r="D6285" s="3" t="s">
        <v>41</v>
      </c>
      <c r="E6285" s="3" t="n">
        <v>48.56</v>
      </c>
      <c r="F6285" s="3" t="n">
        <v>7759042</v>
      </c>
      <c r="G6285" s="3" t="n">
        <v>1</v>
      </c>
      <c r="H6285" s="3" t="n">
        <v>223662.32</v>
      </c>
    </row>
    <row r="6286" customFormat="false" ht="15" hidden="false" customHeight="false" outlineLevel="0" collapsed="false">
      <c r="A6286" s="3" t="s">
        <v>340</v>
      </c>
      <c r="B6286" s="3" t="s">
        <v>39</v>
      </c>
      <c r="C6286" s="3" t="s">
        <v>41</v>
      </c>
      <c r="D6286" s="3" t="s">
        <v>41</v>
      </c>
      <c r="E6286" s="3" t="n">
        <v>48.65</v>
      </c>
      <c r="F6286" s="3" t="n">
        <v>1018920</v>
      </c>
      <c r="G6286" s="3" t="n">
        <v>2</v>
      </c>
      <c r="H6286" s="3" t="n">
        <v>234269.66</v>
      </c>
    </row>
    <row r="6287" customFormat="false" ht="15" hidden="false" customHeight="false" outlineLevel="0" collapsed="false">
      <c r="A6287" s="3" t="s">
        <v>341</v>
      </c>
      <c r="B6287" s="3" t="s">
        <v>39</v>
      </c>
      <c r="C6287" s="3" t="s">
        <v>41</v>
      </c>
      <c r="D6287" s="3" t="s">
        <v>41</v>
      </c>
      <c r="E6287" s="3" t="n">
        <v>49.49</v>
      </c>
      <c r="F6287" s="3" t="n">
        <v>3338179</v>
      </c>
      <c r="G6287" s="3" t="n">
        <v>1</v>
      </c>
      <c r="H6287" s="3" t="n">
        <v>69194.54</v>
      </c>
    </row>
    <row r="6288" customFormat="false" ht="15" hidden="false" customHeight="false" outlineLevel="0" collapsed="false">
      <c r="A6288" s="3" t="s">
        <v>342</v>
      </c>
      <c r="B6288" s="3" t="s">
        <v>39</v>
      </c>
      <c r="C6288" s="3" t="s">
        <v>41</v>
      </c>
      <c r="D6288" s="3" t="s">
        <v>41</v>
      </c>
      <c r="E6288" s="3" t="n">
        <v>49.8</v>
      </c>
      <c r="F6288" s="3" t="n">
        <v>1052270</v>
      </c>
      <c r="G6288" s="3" t="n">
        <v>0</v>
      </c>
      <c r="H6288" s="3" t="n">
        <v>0</v>
      </c>
    </row>
    <row r="6289" customFormat="false" ht="15" hidden="false" customHeight="false" outlineLevel="0" collapsed="false">
      <c r="A6289" s="3" t="s">
        <v>343</v>
      </c>
      <c r="B6289" s="3" t="s">
        <v>39</v>
      </c>
      <c r="C6289" s="3" t="s">
        <v>41</v>
      </c>
      <c r="D6289" s="3" t="s">
        <v>41</v>
      </c>
      <c r="E6289" s="3" t="n">
        <v>47.05</v>
      </c>
      <c r="F6289" s="3" t="n">
        <v>5016186</v>
      </c>
      <c r="G6289" s="3" t="n">
        <v>1</v>
      </c>
      <c r="H6289" s="3" t="n">
        <v>80331.42</v>
      </c>
    </row>
    <row r="6290" customFormat="false" ht="15" hidden="false" customHeight="false" outlineLevel="0" collapsed="false">
      <c r="A6290" s="3" t="s">
        <v>344</v>
      </c>
      <c r="B6290" s="3" t="s">
        <v>39</v>
      </c>
      <c r="C6290" s="3" t="s">
        <v>41</v>
      </c>
      <c r="D6290" s="3" t="s">
        <v>41</v>
      </c>
      <c r="E6290" s="3" t="n">
        <v>45.42</v>
      </c>
      <c r="F6290" s="3" t="n">
        <v>3127891</v>
      </c>
      <c r="G6290" s="3" t="n">
        <v>0</v>
      </c>
      <c r="H6290" s="3" t="n">
        <v>0</v>
      </c>
    </row>
    <row r="6291" customFormat="false" ht="15" hidden="false" customHeight="false" outlineLevel="0" collapsed="false">
      <c r="A6291" s="3" t="s">
        <v>345</v>
      </c>
      <c r="B6291" s="3" t="s">
        <v>39</v>
      </c>
      <c r="C6291" s="3" t="s">
        <v>41</v>
      </c>
      <c r="D6291" s="3" t="s">
        <v>41</v>
      </c>
      <c r="E6291" s="3" t="n">
        <v>45.16</v>
      </c>
      <c r="F6291" s="3" t="n">
        <v>7843376</v>
      </c>
      <c r="G6291" s="3" t="n">
        <v>2</v>
      </c>
      <c r="H6291" s="3" t="n">
        <v>322477.53</v>
      </c>
    </row>
    <row r="6292" customFormat="false" ht="15" hidden="false" customHeight="false" outlineLevel="0" collapsed="false">
      <c r="A6292" s="3" t="s">
        <v>346</v>
      </c>
      <c r="B6292" s="3" t="s">
        <v>39</v>
      </c>
      <c r="C6292" s="3" t="s">
        <v>41</v>
      </c>
      <c r="D6292" s="3" t="s">
        <v>41</v>
      </c>
      <c r="E6292" s="3" t="n">
        <v>43.91</v>
      </c>
      <c r="F6292" s="3" t="n">
        <v>4003134</v>
      </c>
      <c r="G6292" s="3" t="n">
        <v>2</v>
      </c>
      <c r="H6292" s="3" t="n">
        <v>212971.33</v>
      </c>
    </row>
    <row r="6293" customFormat="false" ht="15" hidden="false" customHeight="false" outlineLevel="0" collapsed="false">
      <c r="A6293" s="3" t="s">
        <v>347</v>
      </c>
      <c r="B6293" s="3" t="s">
        <v>39</v>
      </c>
      <c r="C6293" s="3" t="s">
        <v>41</v>
      </c>
      <c r="D6293" s="3" t="s">
        <v>41</v>
      </c>
      <c r="E6293" s="3" t="n">
        <v>43.02</v>
      </c>
      <c r="F6293" s="3" t="n">
        <v>2457197</v>
      </c>
      <c r="G6293" s="3" t="n">
        <v>1</v>
      </c>
      <c r="H6293" s="3" t="n">
        <v>92385.3</v>
      </c>
    </row>
    <row r="6294" customFormat="false" ht="15" hidden="false" customHeight="false" outlineLevel="0" collapsed="false">
      <c r="A6294" s="3" t="s">
        <v>348</v>
      </c>
      <c r="B6294" s="3" t="s">
        <v>39</v>
      </c>
      <c r="C6294" s="3" t="s">
        <v>41</v>
      </c>
      <c r="D6294" s="3" t="s">
        <v>41</v>
      </c>
      <c r="E6294" s="3" t="n">
        <v>41.57</v>
      </c>
      <c r="F6294" s="3" t="n">
        <v>5360243</v>
      </c>
      <c r="G6294" s="3" t="n">
        <v>1</v>
      </c>
      <c r="H6294" s="3" t="n">
        <v>171888.32</v>
      </c>
    </row>
    <row r="6295" customFormat="false" ht="15" hidden="false" customHeight="false" outlineLevel="0" collapsed="false">
      <c r="A6295" s="3" t="s">
        <v>349</v>
      </c>
      <c r="B6295" s="3" t="s">
        <v>39</v>
      </c>
      <c r="C6295" s="3" t="s">
        <v>41</v>
      </c>
      <c r="D6295" s="3" t="s">
        <v>41</v>
      </c>
      <c r="E6295" s="3" t="n">
        <v>40.49</v>
      </c>
      <c r="F6295" s="3" t="n">
        <v>6640817</v>
      </c>
      <c r="G6295" s="3" t="n">
        <v>4</v>
      </c>
      <c r="H6295" s="3" t="n">
        <v>136239.59</v>
      </c>
    </row>
    <row r="6296" customFormat="false" ht="15" hidden="false" customHeight="false" outlineLevel="0" collapsed="false">
      <c r="A6296" s="3" t="s">
        <v>350</v>
      </c>
      <c r="B6296" s="3" t="s">
        <v>39</v>
      </c>
      <c r="C6296" s="3" t="s">
        <v>41</v>
      </c>
      <c r="D6296" s="3" t="s">
        <v>41</v>
      </c>
      <c r="E6296" s="3" t="n">
        <v>41.02</v>
      </c>
      <c r="F6296" s="3" t="n">
        <v>6726460</v>
      </c>
      <c r="G6296" s="3" t="n">
        <v>6</v>
      </c>
      <c r="H6296" s="3" t="n">
        <v>824044.42</v>
      </c>
    </row>
    <row r="6297" customFormat="false" ht="15" hidden="false" customHeight="false" outlineLevel="0" collapsed="false">
      <c r="A6297" s="3" t="s">
        <v>351</v>
      </c>
      <c r="B6297" s="3" t="s">
        <v>39</v>
      </c>
      <c r="C6297" s="3" t="s">
        <v>41</v>
      </c>
      <c r="D6297" s="3" t="s">
        <v>41</v>
      </c>
      <c r="E6297" s="3" t="n">
        <v>40.23</v>
      </c>
      <c r="F6297" s="3" t="n">
        <v>4343995</v>
      </c>
      <c r="G6297" s="3" t="n">
        <v>2</v>
      </c>
      <c r="H6297" s="3" t="n">
        <v>82086.05</v>
      </c>
    </row>
    <row r="6298" customFormat="false" ht="15" hidden="false" customHeight="false" outlineLevel="0" collapsed="false">
      <c r="A6298" s="3" t="s">
        <v>352</v>
      </c>
      <c r="B6298" s="3" t="s">
        <v>39</v>
      </c>
      <c r="C6298" s="3" t="s">
        <v>41</v>
      </c>
      <c r="D6298" s="3" t="s">
        <v>41</v>
      </c>
      <c r="E6298" s="3" t="n">
        <v>39.04</v>
      </c>
      <c r="F6298" s="3" t="n">
        <v>5047729</v>
      </c>
      <c r="G6298" s="3" t="n">
        <v>3</v>
      </c>
      <c r="H6298" s="3" t="n">
        <v>313547.54</v>
      </c>
    </row>
    <row r="6299" customFormat="false" ht="15" hidden="false" customHeight="false" outlineLevel="0" collapsed="false">
      <c r="A6299" s="3" t="s">
        <v>353</v>
      </c>
      <c r="B6299" s="3" t="s">
        <v>39</v>
      </c>
      <c r="C6299" s="3" t="s">
        <v>41</v>
      </c>
      <c r="D6299" s="3" t="s">
        <v>41</v>
      </c>
      <c r="E6299" s="3" t="n">
        <v>39.55</v>
      </c>
      <c r="F6299" s="3" t="n">
        <v>2587536</v>
      </c>
      <c r="G6299" s="3" t="n">
        <v>3</v>
      </c>
      <c r="H6299" s="3" t="n">
        <v>179984.79</v>
      </c>
    </row>
    <row r="6300" customFormat="false" ht="15" hidden="false" customHeight="false" outlineLevel="0" collapsed="false">
      <c r="A6300" s="3" t="s">
        <v>354</v>
      </c>
      <c r="B6300" s="3" t="s">
        <v>39</v>
      </c>
      <c r="C6300" s="3" t="s">
        <v>41</v>
      </c>
      <c r="D6300" s="3" t="s">
        <v>41</v>
      </c>
      <c r="E6300" s="3" t="n">
        <v>39.34</v>
      </c>
      <c r="F6300" s="3" t="n">
        <v>4005150</v>
      </c>
      <c r="G6300" s="3" t="n">
        <v>2</v>
      </c>
      <c r="H6300" s="3" t="n">
        <v>172292.16</v>
      </c>
    </row>
    <row r="6301" customFormat="false" ht="15" hidden="false" customHeight="false" outlineLevel="0" collapsed="false">
      <c r="A6301" s="3" t="s">
        <v>355</v>
      </c>
      <c r="B6301" s="3" t="s">
        <v>39</v>
      </c>
      <c r="C6301" s="3" t="s">
        <v>41</v>
      </c>
      <c r="D6301" s="3" t="s">
        <v>41</v>
      </c>
      <c r="E6301" s="3" t="n">
        <v>39.83</v>
      </c>
      <c r="F6301" s="3" t="n">
        <v>4455362</v>
      </c>
      <c r="G6301" s="3" t="n">
        <v>0</v>
      </c>
      <c r="H6301" s="3" t="n">
        <v>0</v>
      </c>
    </row>
    <row r="6302" customFormat="false" ht="15" hidden="false" customHeight="false" outlineLevel="0" collapsed="false">
      <c r="A6302" s="3" t="s">
        <v>356</v>
      </c>
      <c r="B6302" s="3" t="s">
        <v>39</v>
      </c>
      <c r="C6302" s="3" t="s">
        <v>41</v>
      </c>
      <c r="D6302" s="3" t="s">
        <v>41</v>
      </c>
      <c r="E6302" s="3" t="n">
        <v>39.99</v>
      </c>
      <c r="F6302" s="3" t="n">
        <v>5677361</v>
      </c>
      <c r="G6302" s="3" t="n">
        <v>2</v>
      </c>
      <c r="H6302" s="3" t="n">
        <v>80569.7</v>
      </c>
    </row>
    <row r="6303" customFormat="false" ht="15" hidden="false" customHeight="false" outlineLevel="0" collapsed="false">
      <c r="A6303" s="3" t="s">
        <v>357</v>
      </c>
      <c r="B6303" s="3" t="s">
        <v>39</v>
      </c>
      <c r="C6303" s="3" t="s">
        <v>41</v>
      </c>
      <c r="D6303" s="3" t="s">
        <v>41</v>
      </c>
      <c r="E6303" s="3" t="n">
        <v>38.54</v>
      </c>
      <c r="F6303" s="3" t="n">
        <v>5532684</v>
      </c>
      <c r="G6303" s="3" t="n">
        <v>1</v>
      </c>
      <c r="H6303" s="3" t="n">
        <v>71548.8</v>
      </c>
    </row>
    <row r="6304" customFormat="false" ht="15" hidden="false" customHeight="false" outlineLevel="0" collapsed="false">
      <c r="A6304" s="3" t="s">
        <v>358</v>
      </c>
      <c r="B6304" s="3" t="s">
        <v>39</v>
      </c>
      <c r="C6304" s="3" t="s">
        <v>41</v>
      </c>
      <c r="D6304" s="3" t="s">
        <v>41</v>
      </c>
      <c r="E6304" s="3" t="n">
        <v>38.88</v>
      </c>
      <c r="F6304" s="3" t="n">
        <v>7107059</v>
      </c>
      <c r="G6304" s="3" t="n">
        <v>0</v>
      </c>
      <c r="H6304" s="3" t="n">
        <v>0</v>
      </c>
    </row>
    <row r="6305" customFormat="false" ht="15" hidden="false" customHeight="false" outlineLevel="0" collapsed="false">
      <c r="A6305" s="3" t="s">
        <v>359</v>
      </c>
      <c r="B6305" s="3" t="s">
        <v>39</v>
      </c>
      <c r="C6305" s="3" t="s">
        <v>41</v>
      </c>
      <c r="D6305" s="3" t="s">
        <v>41</v>
      </c>
      <c r="E6305" s="3" t="n">
        <v>39.68</v>
      </c>
      <c r="F6305" s="3" t="n">
        <v>7315703</v>
      </c>
      <c r="G6305" s="3" t="n">
        <v>1</v>
      </c>
      <c r="H6305" s="3" t="n">
        <v>130593.64</v>
      </c>
    </row>
    <row r="6306" customFormat="false" ht="15" hidden="false" customHeight="false" outlineLevel="0" collapsed="false">
      <c r="A6306" s="3" t="s">
        <v>360</v>
      </c>
      <c r="B6306" s="3" t="s">
        <v>39</v>
      </c>
      <c r="C6306" s="3" t="s">
        <v>41</v>
      </c>
      <c r="D6306" s="3" t="s">
        <v>41</v>
      </c>
      <c r="E6306" s="3" t="n">
        <v>40.28</v>
      </c>
      <c r="F6306" s="3" t="n">
        <v>2017102</v>
      </c>
      <c r="G6306" s="3" t="n">
        <v>3</v>
      </c>
      <c r="H6306" s="3" t="n">
        <v>222436.31</v>
      </c>
    </row>
    <row r="6307" customFormat="false" ht="15" hidden="false" customHeight="false" outlineLevel="0" collapsed="false">
      <c r="A6307" s="3" t="s">
        <v>361</v>
      </c>
      <c r="B6307" s="3" t="s">
        <v>39</v>
      </c>
      <c r="C6307" s="3" t="s">
        <v>41</v>
      </c>
      <c r="D6307" s="3" t="s">
        <v>41</v>
      </c>
      <c r="E6307" s="3" t="n">
        <v>39.83</v>
      </c>
      <c r="F6307" s="3" t="n">
        <v>7928668</v>
      </c>
      <c r="G6307" s="3" t="n">
        <v>1</v>
      </c>
      <c r="H6307" s="3" t="n">
        <v>134051.36</v>
      </c>
    </row>
    <row r="6308" customFormat="false" ht="15" hidden="false" customHeight="false" outlineLevel="0" collapsed="false">
      <c r="A6308" s="3" t="s">
        <v>362</v>
      </c>
      <c r="B6308" s="3" t="s">
        <v>39</v>
      </c>
      <c r="C6308" s="3" t="s">
        <v>41</v>
      </c>
      <c r="D6308" s="3" t="s">
        <v>41</v>
      </c>
      <c r="E6308" s="3" t="n">
        <v>40.8</v>
      </c>
      <c r="F6308" s="3" t="n">
        <v>6619659</v>
      </c>
      <c r="G6308" s="3" t="n">
        <v>3</v>
      </c>
      <c r="H6308" s="3" t="n">
        <v>461812.42</v>
      </c>
    </row>
    <row r="6309" customFormat="false" ht="15" hidden="false" customHeight="false" outlineLevel="0" collapsed="false">
      <c r="A6309" s="3" t="s">
        <v>363</v>
      </c>
      <c r="B6309" s="3" t="s">
        <v>39</v>
      </c>
      <c r="C6309" s="3" t="s">
        <v>41</v>
      </c>
      <c r="D6309" s="3" t="s">
        <v>41</v>
      </c>
      <c r="E6309" s="3" t="n">
        <v>42.01</v>
      </c>
      <c r="F6309" s="3" t="n">
        <v>6754314</v>
      </c>
      <c r="G6309" s="3" t="n">
        <v>0</v>
      </c>
      <c r="H6309" s="3" t="n">
        <v>0</v>
      </c>
    </row>
    <row r="6310" customFormat="false" ht="15" hidden="false" customHeight="false" outlineLevel="0" collapsed="false">
      <c r="A6310" s="3" t="s">
        <v>364</v>
      </c>
      <c r="B6310" s="3" t="s">
        <v>39</v>
      </c>
      <c r="C6310" s="3" t="s">
        <v>41</v>
      </c>
      <c r="D6310" s="3" t="s">
        <v>41</v>
      </c>
      <c r="E6310" s="3" t="n">
        <v>40.15</v>
      </c>
      <c r="F6310" s="3" t="n">
        <v>5979552</v>
      </c>
      <c r="G6310" s="3" t="n">
        <v>5</v>
      </c>
      <c r="H6310" s="3" t="n">
        <v>612604.21</v>
      </c>
    </row>
    <row r="6311" customFormat="false" ht="15" hidden="false" customHeight="false" outlineLevel="0" collapsed="false">
      <c r="A6311" s="3" t="s">
        <v>365</v>
      </c>
      <c r="B6311" s="3" t="s">
        <v>39</v>
      </c>
      <c r="C6311" s="3" t="s">
        <v>41</v>
      </c>
      <c r="D6311" s="3" t="s">
        <v>41</v>
      </c>
      <c r="E6311" s="3" t="n">
        <v>40.37</v>
      </c>
      <c r="F6311" s="3" t="n">
        <v>3683118</v>
      </c>
      <c r="G6311" s="3" t="n">
        <v>3</v>
      </c>
      <c r="H6311" s="3" t="n">
        <v>264566.14</v>
      </c>
    </row>
    <row r="6312" customFormat="false" ht="15" hidden="false" customHeight="false" outlineLevel="0" collapsed="false">
      <c r="A6312" s="3" t="s">
        <v>366</v>
      </c>
      <c r="B6312" s="3" t="s">
        <v>39</v>
      </c>
      <c r="C6312" s="3" t="s">
        <v>41</v>
      </c>
      <c r="D6312" s="3" t="s">
        <v>41</v>
      </c>
      <c r="E6312" s="3" t="n">
        <v>39.28</v>
      </c>
      <c r="F6312" s="3" t="n">
        <v>3620490</v>
      </c>
      <c r="G6312" s="3" t="n">
        <v>1</v>
      </c>
      <c r="H6312" s="3" t="n">
        <v>26068.64</v>
      </c>
    </row>
    <row r="6313" customFormat="false" ht="15" hidden="false" customHeight="false" outlineLevel="0" collapsed="false">
      <c r="A6313" s="3" t="s">
        <v>367</v>
      </c>
      <c r="B6313" s="3" t="s">
        <v>39</v>
      </c>
      <c r="C6313" s="3" t="s">
        <v>41</v>
      </c>
      <c r="D6313" s="3" t="s">
        <v>41</v>
      </c>
      <c r="E6313" s="3" t="n">
        <v>38.55</v>
      </c>
      <c r="F6313" s="3" t="n">
        <v>5952037</v>
      </c>
      <c r="G6313" s="3" t="n">
        <v>1</v>
      </c>
      <c r="H6313" s="3" t="n">
        <v>147724.86</v>
      </c>
    </row>
    <row r="6314" customFormat="false" ht="15" hidden="false" customHeight="false" outlineLevel="0" collapsed="false">
      <c r="A6314" s="3" t="s">
        <v>368</v>
      </c>
      <c r="B6314" s="3" t="s">
        <v>39</v>
      </c>
      <c r="C6314" s="3" t="s">
        <v>41</v>
      </c>
      <c r="D6314" s="3" t="s">
        <v>41</v>
      </c>
      <c r="E6314" s="3" t="n">
        <v>38.67</v>
      </c>
      <c r="F6314" s="3" t="n">
        <v>4243445</v>
      </c>
      <c r="G6314" s="3" t="n">
        <v>3</v>
      </c>
      <c r="H6314" s="3" t="n">
        <v>307165.8</v>
      </c>
    </row>
    <row r="6315" customFormat="false" ht="15" hidden="false" customHeight="false" outlineLevel="0" collapsed="false">
      <c r="A6315" s="3" t="s">
        <v>369</v>
      </c>
      <c r="B6315" s="3" t="s">
        <v>39</v>
      </c>
      <c r="C6315" s="3" t="s">
        <v>41</v>
      </c>
      <c r="D6315" s="3" t="s">
        <v>41</v>
      </c>
      <c r="E6315" s="3" t="n">
        <v>38.08</v>
      </c>
      <c r="F6315" s="3" t="n">
        <v>7588425</v>
      </c>
      <c r="G6315" s="3" t="n">
        <v>2</v>
      </c>
      <c r="H6315" s="3" t="n">
        <v>257628.86</v>
      </c>
    </row>
    <row r="6316" customFormat="false" ht="15" hidden="false" customHeight="false" outlineLevel="0" collapsed="false">
      <c r="A6316" s="3" t="s">
        <v>370</v>
      </c>
      <c r="B6316" s="3" t="s">
        <v>39</v>
      </c>
      <c r="C6316" s="3" t="s">
        <v>41</v>
      </c>
      <c r="D6316" s="3" t="s">
        <v>41</v>
      </c>
      <c r="E6316" s="3" t="n">
        <v>37.62</v>
      </c>
      <c r="F6316" s="3" t="n">
        <v>3296327</v>
      </c>
      <c r="G6316" s="3" t="n">
        <v>0</v>
      </c>
      <c r="H6316" s="3" t="n">
        <v>0</v>
      </c>
    </row>
    <row r="6317" customFormat="false" ht="15" hidden="false" customHeight="false" outlineLevel="0" collapsed="false">
      <c r="A6317" s="3" t="s">
        <v>371</v>
      </c>
      <c r="B6317" s="3" t="s">
        <v>39</v>
      </c>
      <c r="C6317" s="3" t="s">
        <v>41</v>
      </c>
      <c r="D6317" s="3" t="s">
        <v>41</v>
      </c>
      <c r="E6317" s="3" t="n">
        <v>36.82</v>
      </c>
      <c r="F6317" s="3" t="n">
        <v>770723</v>
      </c>
      <c r="G6317" s="3" t="n">
        <v>1</v>
      </c>
      <c r="H6317" s="3" t="n">
        <v>1031.52</v>
      </c>
    </row>
    <row r="6318" customFormat="false" ht="15" hidden="false" customHeight="false" outlineLevel="0" collapsed="false">
      <c r="A6318" s="3" t="s">
        <v>372</v>
      </c>
      <c r="B6318" s="3" t="s">
        <v>39</v>
      </c>
      <c r="C6318" s="3" t="s">
        <v>41</v>
      </c>
      <c r="D6318" s="3" t="s">
        <v>41</v>
      </c>
      <c r="E6318" s="3" t="n">
        <v>36.22</v>
      </c>
      <c r="F6318" s="3" t="n">
        <v>7190440</v>
      </c>
      <c r="G6318" s="3" t="n">
        <v>2</v>
      </c>
      <c r="H6318" s="3" t="n">
        <v>131797.21</v>
      </c>
    </row>
    <row r="6319" customFormat="false" ht="15" hidden="false" customHeight="false" outlineLevel="0" collapsed="false">
      <c r="A6319" s="3" t="s">
        <v>373</v>
      </c>
      <c r="B6319" s="3" t="s">
        <v>39</v>
      </c>
      <c r="C6319" s="3" t="s">
        <v>41</v>
      </c>
      <c r="D6319" s="3" t="s">
        <v>41</v>
      </c>
      <c r="E6319" s="3" t="n">
        <v>35.36</v>
      </c>
      <c r="F6319" s="3" t="n">
        <v>1167850</v>
      </c>
      <c r="G6319" s="3" t="n">
        <v>0</v>
      </c>
      <c r="H6319" s="3" t="n">
        <v>0</v>
      </c>
    </row>
    <row r="6320" customFormat="false" ht="15" hidden="false" customHeight="false" outlineLevel="0" collapsed="false">
      <c r="A6320" s="3" t="s">
        <v>374</v>
      </c>
      <c r="B6320" s="3" t="s">
        <v>39</v>
      </c>
      <c r="C6320" s="3" t="s">
        <v>41</v>
      </c>
      <c r="D6320" s="3" t="s">
        <v>41</v>
      </c>
      <c r="E6320" s="3" t="n">
        <v>35.78</v>
      </c>
      <c r="F6320" s="3" t="n">
        <v>3271706</v>
      </c>
      <c r="G6320" s="3" t="n">
        <v>2</v>
      </c>
      <c r="H6320" s="3" t="n">
        <v>309743.82</v>
      </c>
    </row>
    <row r="6321" customFormat="false" ht="15" hidden="false" customHeight="false" outlineLevel="0" collapsed="false">
      <c r="A6321" s="3" t="s">
        <v>375</v>
      </c>
      <c r="B6321" s="3" t="s">
        <v>39</v>
      </c>
      <c r="C6321" s="3" t="s">
        <v>41</v>
      </c>
      <c r="D6321" s="3" t="s">
        <v>41</v>
      </c>
      <c r="E6321" s="3" t="n">
        <v>35.56</v>
      </c>
      <c r="F6321" s="3" t="n">
        <v>2125621</v>
      </c>
      <c r="G6321" s="3" t="n">
        <v>4</v>
      </c>
      <c r="H6321" s="3" t="n">
        <v>253722.13</v>
      </c>
    </row>
    <row r="6322" customFormat="false" ht="15" hidden="false" customHeight="false" outlineLevel="0" collapsed="false">
      <c r="A6322" s="3" t="s">
        <v>376</v>
      </c>
      <c r="B6322" s="3" t="s">
        <v>39</v>
      </c>
      <c r="C6322" s="3" t="s">
        <v>41</v>
      </c>
      <c r="D6322" s="3" t="s">
        <v>41</v>
      </c>
      <c r="E6322" s="3" t="n">
        <v>35.11</v>
      </c>
      <c r="F6322" s="3" t="n">
        <v>6483817</v>
      </c>
      <c r="G6322" s="3" t="n">
        <v>0</v>
      </c>
      <c r="H6322" s="3" t="n">
        <v>0</v>
      </c>
    </row>
    <row r="6323" customFormat="false" ht="15" hidden="false" customHeight="false" outlineLevel="0" collapsed="false">
      <c r="A6323" s="3" t="s">
        <v>377</v>
      </c>
      <c r="B6323" s="3" t="s">
        <v>39</v>
      </c>
      <c r="C6323" s="3" t="s">
        <v>41</v>
      </c>
      <c r="D6323" s="3" t="s">
        <v>41</v>
      </c>
      <c r="E6323" s="3" t="n">
        <v>34.98</v>
      </c>
      <c r="F6323" s="3" t="n">
        <v>3676442</v>
      </c>
      <c r="G6323" s="3" t="n">
        <v>1</v>
      </c>
      <c r="H6323" s="3" t="n">
        <v>28934.78</v>
      </c>
    </row>
    <row r="6324" customFormat="false" ht="15" hidden="false" customHeight="false" outlineLevel="0" collapsed="false">
      <c r="A6324" s="3" t="s">
        <v>378</v>
      </c>
      <c r="B6324" s="3" t="s">
        <v>39</v>
      </c>
      <c r="C6324" s="3" t="s">
        <v>41</v>
      </c>
      <c r="D6324" s="3" t="s">
        <v>41</v>
      </c>
      <c r="E6324" s="3" t="n">
        <v>34.19</v>
      </c>
      <c r="F6324" s="3" t="n">
        <v>6316640</v>
      </c>
      <c r="G6324" s="3" t="n">
        <v>0</v>
      </c>
      <c r="H6324" s="3" t="n">
        <v>0</v>
      </c>
    </row>
    <row r="6325" customFormat="false" ht="15" hidden="false" customHeight="false" outlineLevel="0" collapsed="false">
      <c r="A6325" s="3" t="s">
        <v>379</v>
      </c>
      <c r="B6325" s="3" t="s">
        <v>39</v>
      </c>
      <c r="C6325" s="3" t="s">
        <v>41</v>
      </c>
      <c r="D6325" s="3" t="s">
        <v>41</v>
      </c>
      <c r="E6325" s="3" t="n">
        <v>34.69</v>
      </c>
      <c r="F6325" s="3" t="n">
        <v>3524232</v>
      </c>
      <c r="G6325" s="3" t="n">
        <v>0</v>
      </c>
      <c r="H6325" s="3" t="n">
        <v>0</v>
      </c>
    </row>
    <row r="6326" customFormat="false" ht="15" hidden="false" customHeight="false" outlineLevel="0" collapsed="false">
      <c r="A6326" s="3" t="s">
        <v>380</v>
      </c>
      <c r="B6326" s="3" t="s">
        <v>39</v>
      </c>
      <c r="C6326" s="3" t="s">
        <v>41</v>
      </c>
      <c r="D6326" s="3" t="s">
        <v>41</v>
      </c>
      <c r="E6326" s="3" t="n">
        <v>34.54</v>
      </c>
      <c r="F6326" s="3" t="n">
        <v>3262923</v>
      </c>
      <c r="G6326" s="3" t="n">
        <v>2</v>
      </c>
      <c r="H6326" s="3" t="n">
        <v>214141.56</v>
      </c>
    </row>
    <row r="6327" customFormat="false" ht="15" hidden="false" customHeight="false" outlineLevel="0" collapsed="false">
      <c r="A6327" s="3" t="s">
        <v>381</v>
      </c>
      <c r="B6327" s="3" t="s">
        <v>39</v>
      </c>
      <c r="C6327" s="3" t="s">
        <v>41</v>
      </c>
      <c r="D6327" s="3" t="s">
        <v>41</v>
      </c>
      <c r="E6327" s="3" t="n">
        <v>33.68</v>
      </c>
      <c r="F6327" s="3" t="n">
        <v>1120280</v>
      </c>
      <c r="G6327" s="3" t="n">
        <v>2</v>
      </c>
      <c r="H6327" s="3" t="n">
        <v>226618.43</v>
      </c>
    </row>
    <row r="6328" customFormat="false" ht="15" hidden="false" customHeight="false" outlineLevel="0" collapsed="false">
      <c r="A6328" s="3" t="s">
        <v>382</v>
      </c>
      <c r="B6328" s="3" t="s">
        <v>39</v>
      </c>
      <c r="C6328" s="3" t="s">
        <v>41</v>
      </c>
      <c r="D6328" s="3" t="s">
        <v>41</v>
      </c>
      <c r="E6328" s="3" t="n">
        <v>33.94</v>
      </c>
      <c r="F6328" s="3" t="n">
        <v>7495263</v>
      </c>
      <c r="G6328" s="3" t="n">
        <v>3</v>
      </c>
      <c r="H6328" s="3" t="n">
        <v>328475.04</v>
      </c>
    </row>
    <row r="6329" customFormat="false" ht="15" hidden="false" customHeight="false" outlineLevel="0" collapsed="false">
      <c r="A6329" s="3" t="s">
        <v>383</v>
      </c>
      <c r="B6329" s="3" t="s">
        <v>39</v>
      </c>
      <c r="C6329" s="3" t="s">
        <v>41</v>
      </c>
      <c r="D6329" s="3" t="s">
        <v>41</v>
      </c>
      <c r="E6329" s="3" t="n">
        <v>34.17</v>
      </c>
      <c r="F6329" s="3" t="n">
        <v>3301412</v>
      </c>
      <c r="G6329" s="3" t="n">
        <v>6</v>
      </c>
      <c r="H6329" s="3" t="n">
        <v>533220.44</v>
      </c>
    </row>
    <row r="6330" customFormat="false" ht="15" hidden="false" customHeight="false" outlineLevel="0" collapsed="false">
      <c r="A6330" s="3" t="s">
        <v>384</v>
      </c>
      <c r="B6330" s="3" t="s">
        <v>39</v>
      </c>
      <c r="C6330" s="3" t="s">
        <v>41</v>
      </c>
      <c r="D6330" s="3" t="s">
        <v>41</v>
      </c>
      <c r="E6330" s="3" t="n">
        <v>33.32</v>
      </c>
      <c r="F6330" s="3" t="n">
        <v>7740770</v>
      </c>
      <c r="G6330" s="3" t="n">
        <v>0</v>
      </c>
      <c r="H6330" s="3" t="n">
        <v>0</v>
      </c>
    </row>
    <row r="6331" customFormat="false" ht="15" hidden="false" customHeight="false" outlineLevel="0" collapsed="false">
      <c r="A6331" s="3" t="s">
        <v>385</v>
      </c>
      <c r="B6331" s="3" t="s">
        <v>39</v>
      </c>
      <c r="C6331" s="3" t="s">
        <v>41</v>
      </c>
      <c r="D6331" s="3" t="s">
        <v>41</v>
      </c>
      <c r="E6331" s="3" t="n">
        <v>33.04</v>
      </c>
      <c r="F6331" s="3" t="n">
        <v>2754916</v>
      </c>
      <c r="G6331" s="3" t="n">
        <v>0</v>
      </c>
      <c r="H6331" s="3" t="n">
        <v>0</v>
      </c>
    </row>
    <row r="6332" customFormat="false" ht="15" hidden="false" customHeight="false" outlineLevel="0" collapsed="false">
      <c r="A6332" s="3" t="s">
        <v>386</v>
      </c>
      <c r="B6332" s="3" t="s">
        <v>39</v>
      </c>
      <c r="C6332" s="3" t="s">
        <v>41</v>
      </c>
      <c r="D6332" s="3" t="s">
        <v>41</v>
      </c>
      <c r="E6332" s="3" t="n">
        <v>32.32</v>
      </c>
      <c r="F6332" s="3" t="n">
        <v>2763570</v>
      </c>
      <c r="G6332" s="3" t="n">
        <v>1</v>
      </c>
      <c r="H6332" s="3" t="n">
        <v>60639.11</v>
      </c>
    </row>
    <row r="6333" customFormat="false" ht="15" hidden="false" customHeight="false" outlineLevel="0" collapsed="false">
      <c r="A6333" s="3" t="s">
        <v>387</v>
      </c>
      <c r="B6333" s="3" t="s">
        <v>39</v>
      </c>
      <c r="C6333" s="3" t="s">
        <v>41</v>
      </c>
      <c r="D6333" s="3" t="s">
        <v>41</v>
      </c>
      <c r="E6333" s="3" t="n">
        <v>32.06</v>
      </c>
      <c r="F6333" s="3" t="n">
        <v>2978190</v>
      </c>
      <c r="G6333" s="3" t="n">
        <v>1</v>
      </c>
      <c r="H6333" s="3" t="n">
        <v>154143.6</v>
      </c>
    </row>
    <row r="6334" customFormat="false" ht="15" hidden="false" customHeight="false" outlineLevel="0" collapsed="false">
      <c r="A6334" s="3" t="s">
        <v>388</v>
      </c>
      <c r="B6334" s="3" t="s">
        <v>39</v>
      </c>
      <c r="C6334" s="3" t="s">
        <v>41</v>
      </c>
      <c r="D6334" s="3" t="s">
        <v>41</v>
      </c>
      <c r="E6334" s="3" t="n">
        <v>32.6</v>
      </c>
      <c r="F6334" s="3" t="n">
        <v>7765174</v>
      </c>
      <c r="G6334" s="3" t="n">
        <v>3</v>
      </c>
      <c r="H6334" s="3" t="n">
        <v>188840.08</v>
      </c>
    </row>
    <row r="6335" customFormat="false" ht="15" hidden="false" customHeight="false" outlineLevel="0" collapsed="false">
      <c r="A6335" s="3" t="s">
        <v>389</v>
      </c>
      <c r="B6335" s="3" t="s">
        <v>39</v>
      </c>
      <c r="C6335" s="3" t="s">
        <v>41</v>
      </c>
      <c r="D6335" s="3" t="s">
        <v>41</v>
      </c>
      <c r="E6335" s="3" t="n">
        <v>33.09</v>
      </c>
      <c r="F6335" s="3" t="n">
        <v>4936431</v>
      </c>
      <c r="G6335" s="3" t="n">
        <v>0</v>
      </c>
      <c r="H6335" s="3" t="n">
        <v>0</v>
      </c>
    </row>
    <row r="6336" customFormat="false" ht="15" hidden="false" customHeight="false" outlineLevel="0" collapsed="false">
      <c r="A6336" s="3" t="s">
        <v>390</v>
      </c>
      <c r="B6336" s="3" t="s">
        <v>39</v>
      </c>
      <c r="C6336" s="3" t="s">
        <v>41</v>
      </c>
      <c r="D6336" s="3" t="s">
        <v>41</v>
      </c>
      <c r="E6336" s="3" t="n">
        <v>33.86</v>
      </c>
      <c r="F6336" s="3" t="n">
        <v>3632790</v>
      </c>
      <c r="G6336" s="3" t="n">
        <v>3</v>
      </c>
      <c r="H6336" s="3" t="n">
        <v>315207.71</v>
      </c>
    </row>
    <row r="6337" customFormat="false" ht="15" hidden="false" customHeight="false" outlineLevel="0" collapsed="false">
      <c r="A6337" s="3" t="s">
        <v>391</v>
      </c>
      <c r="B6337" s="3" t="s">
        <v>39</v>
      </c>
      <c r="C6337" s="3" t="s">
        <v>41</v>
      </c>
      <c r="D6337" s="3" t="s">
        <v>41</v>
      </c>
      <c r="E6337" s="3" t="n">
        <v>34.24</v>
      </c>
      <c r="F6337" s="3" t="n">
        <v>7174341</v>
      </c>
      <c r="G6337" s="3" t="n">
        <v>2</v>
      </c>
      <c r="H6337" s="3" t="n">
        <v>260939.26</v>
      </c>
    </row>
    <row r="6338" customFormat="false" ht="15" hidden="false" customHeight="false" outlineLevel="0" collapsed="false">
      <c r="A6338" s="3" t="s">
        <v>392</v>
      </c>
      <c r="B6338" s="3" t="s">
        <v>39</v>
      </c>
      <c r="C6338" s="3" t="s">
        <v>41</v>
      </c>
      <c r="D6338" s="3" t="s">
        <v>41</v>
      </c>
      <c r="E6338" s="3" t="n">
        <v>33.88</v>
      </c>
      <c r="F6338" s="3" t="n">
        <v>4528303</v>
      </c>
      <c r="G6338" s="3" t="n">
        <v>0</v>
      </c>
      <c r="H6338" s="3" t="n">
        <v>0</v>
      </c>
    </row>
    <row r="6339" customFormat="false" ht="15" hidden="false" customHeight="false" outlineLevel="0" collapsed="false">
      <c r="A6339" s="3" t="s">
        <v>393</v>
      </c>
      <c r="B6339" s="3" t="s">
        <v>39</v>
      </c>
      <c r="C6339" s="3" t="s">
        <v>41</v>
      </c>
      <c r="D6339" s="3" t="s">
        <v>41</v>
      </c>
      <c r="E6339" s="3" t="n">
        <v>33.57</v>
      </c>
      <c r="F6339" s="3" t="n">
        <v>5324122</v>
      </c>
      <c r="G6339" s="3" t="n">
        <v>1</v>
      </c>
      <c r="H6339" s="3" t="n">
        <v>125443.56</v>
      </c>
    </row>
    <row r="6340" customFormat="false" ht="15" hidden="false" customHeight="false" outlineLevel="0" collapsed="false">
      <c r="A6340" s="3" t="s">
        <v>394</v>
      </c>
      <c r="B6340" s="3" t="s">
        <v>39</v>
      </c>
      <c r="C6340" s="3" t="s">
        <v>41</v>
      </c>
      <c r="D6340" s="3" t="s">
        <v>41</v>
      </c>
      <c r="E6340" s="3" t="n">
        <v>34.17</v>
      </c>
      <c r="F6340" s="3" t="n">
        <v>5876404</v>
      </c>
      <c r="G6340" s="3" t="n">
        <v>0</v>
      </c>
      <c r="H6340" s="3" t="n">
        <v>0</v>
      </c>
    </row>
    <row r="6341" customFormat="false" ht="15" hidden="false" customHeight="false" outlineLevel="0" collapsed="false">
      <c r="A6341" s="3" t="s">
        <v>395</v>
      </c>
      <c r="B6341" s="3" t="s">
        <v>39</v>
      </c>
      <c r="C6341" s="3" t="s">
        <v>41</v>
      </c>
      <c r="D6341" s="3" t="s">
        <v>41</v>
      </c>
      <c r="E6341" s="3" t="n">
        <v>34.55</v>
      </c>
      <c r="F6341" s="3" t="n">
        <v>5166753</v>
      </c>
      <c r="G6341" s="3" t="n">
        <v>2</v>
      </c>
      <c r="H6341" s="3" t="n">
        <v>98334.21</v>
      </c>
    </row>
    <row r="6342" customFormat="false" ht="15" hidden="false" customHeight="false" outlineLevel="0" collapsed="false">
      <c r="A6342" s="3" t="s">
        <v>396</v>
      </c>
      <c r="B6342" s="3" t="s">
        <v>39</v>
      </c>
      <c r="C6342" s="3" t="s">
        <v>41</v>
      </c>
      <c r="D6342" s="3" t="s">
        <v>41</v>
      </c>
      <c r="E6342" s="3" t="n">
        <v>34.59</v>
      </c>
      <c r="F6342" s="3" t="n">
        <v>7406168</v>
      </c>
      <c r="G6342" s="3" t="n">
        <v>2</v>
      </c>
      <c r="H6342" s="3" t="n">
        <v>174485.42</v>
      </c>
    </row>
    <row r="6343" customFormat="false" ht="15" hidden="false" customHeight="false" outlineLevel="0" collapsed="false">
      <c r="A6343" s="3" t="s">
        <v>397</v>
      </c>
      <c r="B6343" s="3" t="s">
        <v>39</v>
      </c>
      <c r="C6343" s="3" t="s">
        <v>41</v>
      </c>
      <c r="D6343" s="3" t="s">
        <v>41</v>
      </c>
      <c r="E6343" s="3" t="n">
        <v>35.94</v>
      </c>
      <c r="F6343" s="3" t="n">
        <v>5112144</v>
      </c>
      <c r="G6343" s="3" t="n">
        <v>1</v>
      </c>
      <c r="H6343" s="3" t="n">
        <v>145575.08</v>
      </c>
    </row>
    <row r="6344" customFormat="false" ht="15" hidden="false" customHeight="false" outlineLevel="0" collapsed="false">
      <c r="A6344" s="3" t="s">
        <v>398</v>
      </c>
      <c r="B6344" s="3" t="s">
        <v>39</v>
      </c>
      <c r="C6344" s="3" t="s">
        <v>41</v>
      </c>
      <c r="D6344" s="3" t="s">
        <v>41</v>
      </c>
      <c r="E6344" s="3" t="n">
        <v>35.95</v>
      </c>
      <c r="F6344" s="3" t="n">
        <v>2105959</v>
      </c>
      <c r="G6344" s="3" t="n">
        <v>3</v>
      </c>
      <c r="H6344" s="3" t="n">
        <v>370054.16</v>
      </c>
    </row>
    <row r="6345" customFormat="false" ht="15" hidden="false" customHeight="false" outlineLevel="0" collapsed="false">
      <c r="A6345" s="3" t="s">
        <v>399</v>
      </c>
      <c r="B6345" s="3" t="s">
        <v>39</v>
      </c>
      <c r="C6345" s="3" t="s">
        <v>41</v>
      </c>
      <c r="D6345" s="3" t="s">
        <v>41</v>
      </c>
      <c r="E6345" s="3" t="n">
        <v>36.72</v>
      </c>
      <c r="F6345" s="3" t="n">
        <v>7649326</v>
      </c>
      <c r="G6345" s="3" t="n">
        <v>2</v>
      </c>
      <c r="H6345" s="3" t="n">
        <v>131387.32</v>
      </c>
    </row>
    <row r="6346" customFormat="false" ht="15" hidden="false" customHeight="false" outlineLevel="0" collapsed="false">
      <c r="A6346" s="3" t="s">
        <v>400</v>
      </c>
      <c r="B6346" s="3" t="s">
        <v>39</v>
      </c>
      <c r="C6346" s="3" t="s">
        <v>41</v>
      </c>
      <c r="D6346" s="3" t="s">
        <v>41</v>
      </c>
      <c r="E6346" s="3" t="n">
        <v>37.9</v>
      </c>
      <c r="F6346" s="3" t="n">
        <v>5256207</v>
      </c>
      <c r="G6346" s="3" t="n">
        <v>0</v>
      </c>
      <c r="H6346" s="3" t="n">
        <v>0</v>
      </c>
    </row>
    <row r="6347" customFormat="false" ht="15" hidden="false" customHeight="false" outlineLevel="0" collapsed="false">
      <c r="A6347" s="3" t="s">
        <v>401</v>
      </c>
      <c r="B6347" s="3" t="s">
        <v>39</v>
      </c>
      <c r="C6347" s="3" t="s">
        <v>41</v>
      </c>
      <c r="D6347" s="3" t="s">
        <v>41</v>
      </c>
      <c r="E6347" s="3" t="n">
        <v>38.44</v>
      </c>
      <c r="F6347" s="3" t="n">
        <v>3270734</v>
      </c>
      <c r="G6347" s="3" t="n">
        <v>2</v>
      </c>
      <c r="H6347" s="3" t="n">
        <v>238550.92</v>
      </c>
    </row>
    <row r="6348" customFormat="false" ht="15" hidden="false" customHeight="false" outlineLevel="0" collapsed="false">
      <c r="A6348" s="3" t="s">
        <v>402</v>
      </c>
      <c r="B6348" s="3" t="s">
        <v>39</v>
      </c>
      <c r="C6348" s="3" t="s">
        <v>41</v>
      </c>
      <c r="D6348" s="3" t="s">
        <v>41</v>
      </c>
      <c r="E6348" s="3" t="n">
        <v>38.84</v>
      </c>
      <c r="F6348" s="3" t="n">
        <v>3590271</v>
      </c>
      <c r="G6348" s="3" t="n">
        <v>3</v>
      </c>
      <c r="H6348" s="3" t="n">
        <v>117620.58</v>
      </c>
    </row>
    <row r="6349" customFormat="false" ht="15" hidden="false" customHeight="false" outlineLevel="0" collapsed="false">
      <c r="A6349" s="3" t="s">
        <v>403</v>
      </c>
      <c r="B6349" s="3" t="s">
        <v>39</v>
      </c>
      <c r="C6349" s="3" t="s">
        <v>41</v>
      </c>
      <c r="D6349" s="3" t="s">
        <v>41</v>
      </c>
      <c r="E6349" s="3" t="n">
        <v>39.71</v>
      </c>
      <c r="F6349" s="3" t="n">
        <v>3007422</v>
      </c>
      <c r="G6349" s="3" t="n">
        <v>1</v>
      </c>
      <c r="H6349" s="3" t="n">
        <v>81520.4</v>
      </c>
    </row>
    <row r="6350" customFormat="false" ht="15" hidden="false" customHeight="false" outlineLevel="0" collapsed="false">
      <c r="A6350" s="3" t="s">
        <v>404</v>
      </c>
      <c r="B6350" s="3" t="s">
        <v>39</v>
      </c>
      <c r="C6350" s="3" t="s">
        <v>41</v>
      </c>
      <c r="D6350" s="3" t="s">
        <v>41</v>
      </c>
      <c r="E6350" s="3" t="n">
        <v>38.33</v>
      </c>
      <c r="F6350" s="3" t="n">
        <v>7340244</v>
      </c>
      <c r="G6350" s="3" t="n">
        <v>3</v>
      </c>
      <c r="H6350" s="3" t="n">
        <v>348408.56</v>
      </c>
    </row>
    <row r="6351" customFormat="false" ht="15" hidden="false" customHeight="false" outlineLevel="0" collapsed="false">
      <c r="A6351" s="3" t="s">
        <v>405</v>
      </c>
      <c r="B6351" s="3" t="s">
        <v>39</v>
      </c>
      <c r="C6351" s="3" t="s">
        <v>41</v>
      </c>
      <c r="D6351" s="3" t="s">
        <v>41</v>
      </c>
      <c r="E6351" s="3" t="n">
        <v>39.73</v>
      </c>
      <c r="F6351" s="3" t="n">
        <v>5818963</v>
      </c>
      <c r="G6351" s="3" t="n">
        <v>2</v>
      </c>
      <c r="H6351" s="3" t="n">
        <v>198368.95</v>
      </c>
    </row>
    <row r="6352" customFormat="false" ht="15" hidden="false" customHeight="false" outlineLevel="0" collapsed="false">
      <c r="A6352" s="3" t="s">
        <v>406</v>
      </c>
      <c r="B6352" s="3" t="s">
        <v>39</v>
      </c>
      <c r="C6352" s="3" t="s">
        <v>41</v>
      </c>
      <c r="D6352" s="3" t="s">
        <v>41</v>
      </c>
      <c r="E6352" s="3" t="n">
        <v>39.37</v>
      </c>
      <c r="F6352" s="3" t="n">
        <v>529745</v>
      </c>
      <c r="G6352" s="3" t="n">
        <v>2</v>
      </c>
      <c r="H6352" s="3" t="n">
        <v>172735.75</v>
      </c>
    </row>
    <row r="6353" customFormat="false" ht="15" hidden="false" customHeight="false" outlineLevel="0" collapsed="false">
      <c r="A6353" s="3" t="s">
        <v>407</v>
      </c>
      <c r="B6353" s="3" t="s">
        <v>39</v>
      </c>
      <c r="C6353" s="3" t="s">
        <v>41</v>
      </c>
      <c r="D6353" s="3" t="s">
        <v>41</v>
      </c>
      <c r="E6353" s="3" t="n">
        <v>39.54</v>
      </c>
      <c r="F6353" s="3" t="n">
        <v>3386908</v>
      </c>
      <c r="G6353" s="3" t="n">
        <v>4</v>
      </c>
      <c r="H6353" s="3" t="n">
        <v>530155.5</v>
      </c>
    </row>
    <row r="6354" customFormat="false" ht="15" hidden="false" customHeight="false" outlineLevel="0" collapsed="false">
      <c r="A6354" s="3" t="s">
        <v>408</v>
      </c>
      <c r="B6354" s="3" t="s">
        <v>39</v>
      </c>
      <c r="C6354" s="3" t="s">
        <v>41</v>
      </c>
      <c r="D6354" s="3" t="s">
        <v>41</v>
      </c>
      <c r="E6354" s="3" t="n">
        <v>39.25</v>
      </c>
      <c r="F6354" s="3" t="n">
        <v>7444386</v>
      </c>
      <c r="G6354" s="3" t="n">
        <v>3</v>
      </c>
      <c r="H6354" s="3" t="n">
        <v>228212.7</v>
      </c>
    </row>
    <row r="6355" customFormat="false" ht="15" hidden="false" customHeight="false" outlineLevel="0" collapsed="false">
      <c r="A6355" s="3" t="s">
        <v>409</v>
      </c>
      <c r="B6355" s="3" t="s">
        <v>39</v>
      </c>
      <c r="C6355" s="3" t="s">
        <v>41</v>
      </c>
      <c r="D6355" s="3" t="s">
        <v>41</v>
      </c>
      <c r="E6355" s="3" t="n">
        <v>39.55</v>
      </c>
      <c r="F6355" s="3" t="n">
        <v>880428</v>
      </c>
      <c r="G6355" s="3" t="n">
        <v>2</v>
      </c>
      <c r="H6355" s="3" t="n">
        <v>252249</v>
      </c>
    </row>
    <row r="6356" customFormat="false" ht="15" hidden="false" customHeight="false" outlineLevel="0" collapsed="false">
      <c r="A6356" s="3" t="s">
        <v>410</v>
      </c>
      <c r="B6356" s="3" t="s">
        <v>39</v>
      </c>
      <c r="C6356" s="3" t="s">
        <v>41</v>
      </c>
      <c r="D6356" s="3" t="s">
        <v>41</v>
      </c>
      <c r="E6356" s="3" t="n">
        <v>39.02</v>
      </c>
      <c r="F6356" s="3" t="n">
        <v>7889619</v>
      </c>
      <c r="G6356" s="3" t="n">
        <v>3</v>
      </c>
      <c r="H6356" s="3" t="n">
        <v>433167.06</v>
      </c>
    </row>
    <row r="6357" customFormat="false" ht="15" hidden="false" customHeight="false" outlineLevel="0" collapsed="false">
      <c r="A6357" s="3" t="s">
        <v>411</v>
      </c>
      <c r="B6357" s="3" t="s">
        <v>39</v>
      </c>
      <c r="C6357" s="3" t="s">
        <v>41</v>
      </c>
      <c r="D6357" s="3" t="s">
        <v>41</v>
      </c>
      <c r="E6357" s="3" t="n">
        <v>39.99</v>
      </c>
      <c r="F6357" s="3" t="n">
        <v>1500962</v>
      </c>
      <c r="G6357" s="3" t="n">
        <v>3</v>
      </c>
      <c r="H6357" s="3" t="n">
        <v>389879.54</v>
      </c>
    </row>
    <row r="6358" customFormat="false" ht="15" hidden="false" customHeight="false" outlineLevel="0" collapsed="false">
      <c r="A6358" s="3" t="s">
        <v>412</v>
      </c>
      <c r="B6358" s="3" t="s">
        <v>39</v>
      </c>
      <c r="C6358" s="3" t="s">
        <v>41</v>
      </c>
      <c r="D6358" s="3" t="s">
        <v>41</v>
      </c>
      <c r="E6358" s="3" t="n">
        <v>40.32</v>
      </c>
      <c r="F6358" s="3" t="n">
        <v>1829908</v>
      </c>
      <c r="G6358" s="3" t="n">
        <v>2</v>
      </c>
      <c r="H6358" s="3" t="n">
        <v>263553.27</v>
      </c>
    </row>
    <row r="6359" customFormat="false" ht="15" hidden="false" customHeight="false" outlineLevel="0" collapsed="false">
      <c r="A6359" s="3" t="s">
        <v>413</v>
      </c>
      <c r="B6359" s="3" t="s">
        <v>39</v>
      </c>
      <c r="C6359" s="3" t="s">
        <v>41</v>
      </c>
      <c r="D6359" s="3" t="s">
        <v>41</v>
      </c>
      <c r="E6359" s="3" t="n">
        <v>40.73</v>
      </c>
      <c r="F6359" s="3" t="n">
        <v>3372273</v>
      </c>
      <c r="G6359" s="3" t="n">
        <v>0</v>
      </c>
      <c r="H6359" s="3" t="n">
        <v>0</v>
      </c>
    </row>
    <row r="6360" customFormat="false" ht="15" hidden="false" customHeight="false" outlineLevel="0" collapsed="false">
      <c r="A6360" s="3" t="s">
        <v>414</v>
      </c>
      <c r="B6360" s="3" t="s">
        <v>39</v>
      </c>
      <c r="C6360" s="3" t="s">
        <v>41</v>
      </c>
      <c r="D6360" s="3" t="s">
        <v>41</v>
      </c>
      <c r="E6360" s="3" t="n">
        <v>40.47</v>
      </c>
      <c r="F6360" s="3" t="n">
        <v>5483431</v>
      </c>
      <c r="G6360" s="3" t="n">
        <v>0</v>
      </c>
      <c r="H6360" s="3" t="n">
        <v>0</v>
      </c>
    </row>
    <row r="6361" customFormat="false" ht="15" hidden="false" customHeight="false" outlineLevel="0" collapsed="false">
      <c r="A6361" s="3" t="s">
        <v>415</v>
      </c>
      <c r="B6361" s="3" t="s">
        <v>39</v>
      </c>
      <c r="C6361" s="3" t="s">
        <v>41</v>
      </c>
      <c r="D6361" s="3" t="s">
        <v>41</v>
      </c>
      <c r="E6361" s="3" t="n">
        <v>41.6</v>
      </c>
      <c r="F6361" s="3" t="n">
        <v>5555835</v>
      </c>
      <c r="G6361" s="3" t="n">
        <v>2</v>
      </c>
      <c r="H6361" s="3" t="n">
        <v>248062.62</v>
      </c>
    </row>
    <row r="6362" customFormat="false" ht="15" hidden="false" customHeight="false" outlineLevel="0" collapsed="false">
      <c r="A6362" s="3" t="s">
        <v>416</v>
      </c>
      <c r="B6362" s="3" t="s">
        <v>39</v>
      </c>
      <c r="C6362" s="3" t="s">
        <v>41</v>
      </c>
      <c r="D6362" s="3" t="s">
        <v>41</v>
      </c>
      <c r="E6362" s="3" t="n">
        <v>42.29</v>
      </c>
      <c r="F6362" s="3" t="n">
        <v>1553588</v>
      </c>
      <c r="G6362" s="3" t="n">
        <v>2</v>
      </c>
      <c r="H6362" s="3" t="n">
        <v>185606.53</v>
      </c>
    </row>
    <row r="6363" customFormat="false" ht="15" hidden="false" customHeight="false" outlineLevel="0" collapsed="false">
      <c r="A6363" s="3" t="s">
        <v>417</v>
      </c>
      <c r="B6363" s="3" t="s">
        <v>39</v>
      </c>
      <c r="C6363" s="3" t="s">
        <v>41</v>
      </c>
      <c r="D6363" s="3" t="s">
        <v>41</v>
      </c>
      <c r="E6363" s="3" t="n">
        <v>41.2</v>
      </c>
      <c r="F6363" s="3" t="n">
        <v>5724818</v>
      </c>
      <c r="G6363" s="3" t="n">
        <v>4</v>
      </c>
      <c r="H6363" s="3" t="n">
        <v>246175.27</v>
      </c>
    </row>
    <row r="6364" customFormat="false" ht="15" hidden="false" customHeight="false" outlineLevel="0" collapsed="false">
      <c r="A6364" s="3" t="s">
        <v>418</v>
      </c>
      <c r="B6364" s="3" t="s">
        <v>39</v>
      </c>
      <c r="C6364" s="3" t="s">
        <v>41</v>
      </c>
      <c r="D6364" s="3" t="s">
        <v>41</v>
      </c>
      <c r="E6364" s="3" t="n">
        <v>42.85</v>
      </c>
      <c r="F6364" s="3" t="n">
        <v>5094681</v>
      </c>
      <c r="G6364" s="3" t="n">
        <v>3</v>
      </c>
      <c r="H6364" s="3" t="n">
        <v>281865</v>
      </c>
    </row>
    <row r="6365" customFormat="false" ht="15" hidden="false" customHeight="false" outlineLevel="0" collapsed="false">
      <c r="A6365" s="3" t="s">
        <v>419</v>
      </c>
      <c r="B6365" s="3" t="s">
        <v>39</v>
      </c>
      <c r="C6365" s="3" t="s">
        <v>41</v>
      </c>
      <c r="D6365" s="3" t="s">
        <v>41</v>
      </c>
      <c r="E6365" s="3" t="n">
        <v>42.16</v>
      </c>
      <c r="F6365" s="3" t="n">
        <v>1832593</v>
      </c>
      <c r="G6365" s="3" t="n">
        <v>1</v>
      </c>
      <c r="H6365" s="3" t="n">
        <v>137853.73</v>
      </c>
    </row>
    <row r="6366" customFormat="false" ht="15" hidden="false" customHeight="false" outlineLevel="0" collapsed="false">
      <c r="A6366" s="3" t="s">
        <v>420</v>
      </c>
      <c r="B6366" s="3" t="s">
        <v>39</v>
      </c>
      <c r="C6366" s="3" t="s">
        <v>41</v>
      </c>
      <c r="D6366" s="3" t="s">
        <v>41</v>
      </c>
      <c r="E6366" s="3" t="n">
        <v>40.98</v>
      </c>
      <c r="F6366" s="3" t="n">
        <v>6608299</v>
      </c>
      <c r="G6366" s="3" t="n">
        <v>2</v>
      </c>
      <c r="H6366" s="3" t="n">
        <v>184501.6</v>
      </c>
    </row>
    <row r="6367" customFormat="false" ht="15" hidden="false" customHeight="false" outlineLevel="0" collapsed="false">
      <c r="A6367" s="3" t="s">
        <v>421</v>
      </c>
      <c r="B6367" s="3" t="s">
        <v>39</v>
      </c>
      <c r="C6367" s="3" t="s">
        <v>41</v>
      </c>
      <c r="D6367" s="3" t="s">
        <v>41</v>
      </c>
      <c r="E6367" s="3" t="n">
        <v>41.74</v>
      </c>
      <c r="F6367" s="3" t="n">
        <v>7328663</v>
      </c>
      <c r="G6367" s="3" t="n">
        <v>3</v>
      </c>
      <c r="H6367" s="3" t="n">
        <v>395290.98</v>
      </c>
    </row>
    <row r="6368" customFormat="false" ht="15" hidden="false" customHeight="false" outlineLevel="0" collapsed="false">
      <c r="A6368" s="3" t="s">
        <v>422</v>
      </c>
      <c r="B6368" s="3" t="s">
        <v>39</v>
      </c>
      <c r="C6368" s="3" t="s">
        <v>41</v>
      </c>
      <c r="D6368" s="3" t="s">
        <v>41</v>
      </c>
      <c r="E6368" s="3" t="n">
        <v>40.83</v>
      </c>
      <c r="F6368" s="3" t="n">
        <v>551298</v>
      </c>
      <c r="G6368" s="3" t="n">
        <v>1</v>
      </c>
      <c r="H6368" s="3" t="n">
        <v>118722.24</v>
      </c>
    </row>
    <row r="6369" customFormat="false" ht="15" hidden="false" customHeight="false" outlineLevel="0" collapsed="false">
      <c r="A6369" s="3" t="s">
        <v>423</v>
      </c>
      <c r="B6369" s="3" t="s">
        <v>39</v>
      </c>
      <c r="C6369" s="3" t="s">
        <v>41</v>
      </c>
      <c r="D6369" s="3" t="s">
        <v>41</v>
      </c>
      <c r="E6369" s="3" t="n">
        <v>42.12</v>
      </c>
      <c r="F6369" s="3" t="n">
        <v>4829348</v>
      </c>
      <c r="G6369" s="3" t="n">
        <v>2</v>
      </c>
      <c r="H6369" s="3" t="n">
        <v>211661.18</v>
      </c>
    </row>
    <row r="6370" customFormat="false" ht="15" hidden="false" customHeight="false" outlineLevel="0" collapsed="false">
      <c r="A6370" s="3" t="s">
        <v>424</v>
      </c>
      <c r="B6370" s="3" t="s">
        <v>39</v>
      </c>
      <c r="C6370" s="3" t="s">
        <v>41</v>
      </c>
      <c r="D6370" s="3" t="s">
        <v>41</v>
      </c>
      <c r="E6370" s="3" t="n">
        <v>42.9</v>
      </c>
      <c r="F6370" s="3" t="n">
        <v>3591410</v>
      </c>
      <c r="G6370" s="3" t="n">
        <v>3</v>
      </c>
      <c r="H6370" s="3" t="n">
        <v>361615.54</v>
      </c>
    </row>
    <row r="6371" customFormat="false" ht="15" hidden="false" customHeight="false" outlineLevel="0" collapsed="false">
      <c r="A6371" s="3" t="s">
        <v>425</v>
      </c>
      <c r="B6371" s="3" t="s">
        <v>39</v>
      </c>
      <c r="C6371" s="3" t="s">
        <v>41</v>
      </c>
      <c r="D6371" s="3" t="s">
        <v>41</v>
      </c>
      <c r="E6371" s="3" t="n">
        <v>43.95</v>
      </c>
      <c r="F6371" s="3" t="n">
        <v>3876684</v>
      </c>
      <c r="G6371" s="3" t="n">
        <v>3</v>
      </c>
      <c r="H6371" s="3" t="n">
        <v>323436.64</v>
      </c>
    </row>
    <row r="6372" customFormat="false" ht="15" hidden="false" customHeight="false" outlineLevel="0" collapsed="false">
      <c r="A6372" s="3" t="s">
        <v>426</v>
      </c>
      <c r="B6372" s="3" t="s">
        <v>39</v>
      </c>
      <c r="C6372" s="3" t="s">
        <v>41</v>
      </c>
      <c r="D6372" s="3" t="s">
        <v>41</v>
      </c>
      <c r="E6372" s="3" t="n">
        <v>45.52</v>
      </c>
      <c r="F6372" s="3" t="n">
        <v>4295665</v>
      </c>
      <c r="G6372" s="3" t="n">
        <v>1</v>
      </c>
      <c r="H6372" s="3" t="n">
        <v>22735</v>
      </c>
    </row>
    <row r="6373" customFormat="false" ht="15" hidden="false" customHeight="false" outlineLevel="0" collapsed="false">
      <c r="A6373" s="3" t="s">
        <v>427</v>
      </c>
      <c r="B6373" s="3" t="s">
        <v>39</v>
      </c>
      <c r="C6373" s="3" t="s">
        <v>41</v>
      </c>
      <c r="D6373" s="3" t="s">
        <v>41</v>
      </c>
      <c r="E6373" s="3" t="n">
        <v>45.26</v>
      </c>
      <c r="F6373" s="3" t="n">
        <v>3432528</v>
      </c>
      <c r="G6373" s="3" t="n">
        <v>2</v>
      </c>
      <c r="H6373" s="3" t="n">
        <v>245340.77</v>
      </c>
    </row>
    <row r="6374" customFormat="false" ht="15" hidden="false" customHeight="false" outlineLevel="0" collapsed="false">
      <c r="A6374" s="3" t="s">
        <v>428</v>
      </c>
      <c r="B6374" s="3" t="s">
        <v>39</v>
      </c>
      <c r="C6374" s="3" t="s">
        <v>41</v>
      </c>
      <c r="D6374" s="3" t="s">
        <v>41</v>
      </c>
      <c r="E6374" s="3" t="n">
        <v>45.99</v>
      </c>
      <c r="F6374" s="3" t="n">
        <v>4568469</v>
      </c>
      <c r="G6374" s="3" t="n">
        <v>5</v>
      </c>
      <c r="H6374" s="3" t="n">
        <v>599987.62</v>
      </c>
    </row>
    <row r="6375" customFormat="false" ht="15" hidden="false" customHeight="false" outlineLevel="0" collapsed="false">
      <c r="A6375" s="3" t="s">
        <v>429</v>
      </c>
      <c r="B6375" s="3" t="s">
        <v>39</v>
      </c>
      <c r="C6375" s="3" t="s">
        <v>41</v>
      </c>
      <c r="D6375" s="3" t="s">
        <v>41</v>
      </c>
      <c r="E6375" s="3" t="n">
        <v>43.87</v>
      </c>
      <c r="F6375" s="3" t="n">
        <v>7151864</v>
      </c>
      <c r="G6375" s="3" t="n">
        <v>3</v>
      </c>
      <c r="H6375" s="3" t="n">
        <v>244740.48</v>
      </c>
    </row>
    <row r="6376" customFormat="false" ht="15" hidden="false" customHeight="false" outlineLevel="0" collapsed="false">
      <c r="A6376" s="3" t="s">
        <v>430</v>
      </c>
      <c r="B6376" s="3" t="s">
        <v>39</v>
      </c>
      <c r="C6376" s="3" t="s">
        <v>41</v>
      </c>
      <c r="D6376" s="3" t="s">
        <v>41</v>
      </c>
      <c r="E6376" s="3" t="n">
        <v>44.34</v>
      </c>
      <c r="F6376" s="3" t="n">
        <v>3622567</v>
      </c>
      <c r="G6376" s="3" t="n">
        <v>3</v>
      </c>
      <c r="H6376" s="3" t="n">
        <v>136782.07</v>
      </c>
    </row>
    <row r="6377" customFormat="false" ht="15" hidden="false" customHeight="false" outlineLevel="0" collapsed="false">
      <c r="A6377" s="3" t="s">
        <v>431</v>
      </c>
      <c r="B6377" s="3" t="s">
        <v>39</v>
      </c>
      <c r="C6377" s="3" t="s">
        <v>41</v>
      </c>
      <c r="D6377" s="3" t="s">
        <v>41</v>
      </c>
      <c r="E6377" s="3" t="n">
        <v>45.65</v>
      </c>
      <c r="F6377" s="3" t="n">
        <v>1935415</v>
      </c>
      <c r="G6377" s="3" t="n">
        <v>2</v>
      </c>
      <c r="H6377" s="3" t="n">
        <v>135345.08</v>
      </c>
    </row>
    <row r="6378" customFormat="false" ht="15" hidden="false" customHeight="false" outlineLevel="0" collapsed="false">
      <c r="A6378" s="3" t="s">
        <v>432</v>
      </c>
      <c r="B6378" s="3" t="s">
        <v>39</v>
      </c>
      <c r="C6378" s="3" t="s">
        <v>41</v>
      </c>
      <c r="D6378" s="3" t="s">
        <v>41</v>
      </c>
      <c r="E6378" s="3" t="n">
        <v>45.27</v>
      </c>
      <c r="F6378" s="3" t="n">
        <v>7193227</v>
      </c>
      <c r="G6378" s="3" t="n">
        <v>4</v>
      </c>
      <c r="H6378" s="3" t="n">
        <v>307707.87</v>
      </c>
    </row>
    <row r="6379" customFormat="false" ht="15" hidden="false" customHeight="false" outlineLevel="0" collapsed="false">
      <c r="A6379" s="3" t="s">
        <v>433</v>
      </c>
      <c r="B6379" s="3" t="s">
        <v>39</v>
      </c>
      <c r="C6379" s="3" t="s">
        <v>41</v>
      </c>
      <c r="D6379" s="3" t="s">
        <v>41</v>
      </c>
      <c r="E6379" s="3" t="n">
        <v>45.53</v>
      </c>
      <c r="F6379" s="3" t="n">
        <v>3519816</v>
      </c>
      <c r="G6379" s="3" t="n">
        <v>1</v>
      </c>
      <c r="H6379" s="3" t="n">
        <v>223075.82</v>
      </c>
    </row>
    <row r="6380" customFormat="false" ht="15" hidden="false" customHeight="false" outlineLevel="0" collapsed="false">
      <c r="A6380" s="3" t="s">
        <v>434</v>
      </c>
      <c r="B6380" s="3" t="s">
        <v>39</v>
      </c>
      <c r="C6380" s="3" t="s">
        <v>41</v>
      </c>
      <c r="D6380" s="3" t="s">
        <v>41</v>
      </c>
      <c r="E6380" s="3" t="n">
        <v>45.71</v>
      </c>
      <c r="F6380" s="3" t="n">
        <v>2268669</v>
      </c>
      <c r="G6380" s="3" t="n">
        <v>3</v>
      </c>
      <c r="H6380" s="3" t="n">
        <v>393952.12</v>
      </c>
    </row>
    <row r="6381" customFormat="false" ht="15" hidden="false" customHeight="false" outlineLevel="0" collapsed="false">
      <c r="A6381" s="3" t="s">
        <v>435</v>
      </c>
      <c r="B6381" s="3" t="s">
        <v>39</v>
      </c>
      <c r="C6381" s="3" t="s">
        <v>41</v>
      </c>
      <c r="D6381" s="3" t="s">
        <v>41</v>
      </c>
      <c r="E6381" s="3" t="n">
        <v>46</v>
      </c>
      <c r="F6381" s="3" t="n">
        <v>7110559</v>
      </c>
      <c r="G6381" s="3" t="n">
        <v>4</v>
      </c>
      <c r="H6381" s="3" t="n">
        <v>553001.85</v>
      </c>
    </row>
    <row r="6382" customFormat="false" ht="15" hidden="false" customHeight="false" outlineLevel="0" collapsed="false">
      <c r="A6382" s="3" t="s">
        <v>436</v>
      </c>
      <c r="B6382" s="3" t="s">
        <v>39</v>
      </c>
      <c r="C6382" s="3" t="s">
        <v>41</v>
      </c>
      <c r="D6382" s="3" t="s">
        <v>41</v>
      </c>
      <c r="E6382" s="3" t="n">
        <v>46.63</v>
      </c>
      <c r="F6382" s="3" t="n">
        <v>7570021</v>
      </c>
      <c r="G6382" s="3" t="n">
        <v>0</v>
      </c>
      <c r="H6382" s="3" t="n">
        <v>0</v>
      </c>
    </row>
    <row r="6383" customFormat="false" ht="15" hidden="false" customHeight="false" outlineLevel="0" collapsed="false">
      <c r="A6383" s="3" t="s">
        <v>437</v>
      </c>
      <c r="B6383" s="3" t="s">
        <v>39</v>
      </c>
      <c r="C6383" s="3" t="s">
        <v>41</v>
      </c>
      <c r="D6383" s="3" t="s">
        <v>41</v>
      </c>
      <c r="E6383" s="3" t="n">
        <v>46.25</v>
      </c>
      <c r="F6383" s="3" t="n">
        <v>1545781</v>
      </c>
      <c r="G6383" s="3" t="n">
        <v>2</v>
      </c>
      <c r="H6383" s="3" t="n">
        <v>75928.04</v>
      </c>
    </row>
    <row r="6384" customFormat="false" ht="15" hidden="false" customHeight="false" outlineLevel="0" collapsed="false">
      <c r="A6384" s="3" t="s">
        <v>438</v>
      </c>
      <c r="B6384" s="3" t="s">
        <v>39</v>
      </c>
      <c r="C6384" s="3" t="s">
        <v>41</v>
      </c>
      <c r="D6384" s="3" t="s">
        <v>41</v>
      </c>
      <c r="E6384" s="3" t="n">
        <v>46.3</v>
      </c>
      <c r="F6384" s="3" t="n">
        <v>2398534</v>
      </c>
      <c r="G6384" s="3" t="n">
        <v>2</v>
      </c>
      <c r="H6384" s="3" t="n">
        <v>105726.81</v>
      </c>
    </row>
    <row r="6385" customFormat="false" ht="15" hidden="false" customHeight="false" outlineLevel="0" collapsed="false">
      <c r="A6385" s="3" t="s">
        <v>439</v>
      </c>
      <c r="B6385" s="3" t="s">
        <v>39</v>
      </c>
      <c r="C6385" s="3" t="s">
        <v>41</v>
      </c>
      <c r="D6385" s="3" t="s">
        <v>41</v>
      </c>
      <c r="E6385" s="3" t="n">
        <v>46.34</v>
      </c>
      <c r="F6385" s="3" t="n">
        <v>722283</v>
      </c>
      <c r="G6385" s="3" t="n">
        <v>0</v>
      </c>
      <c r="H6385" s="3" t="n">
        <v>0</v>
      </c>
    </row>
    <row r="6386" customFormat="false" ht="15" hidden="false" customHeight="false" outlineLevel="0" collapsed="false">
      <c r="A6386" s="3" t="s">
        <v>440</v>
      </c>
      <c r="B6386" s="3" t="s">
        <v>39</v>
      </c>
      <c r="C6386" s="3" t="s">
        <v>41</v>
      </c>
      <c r="D6386" s="3" t="s">
        <v>41</v>
      </c>
      <c r="E6386" s="3" t="n">
        <v>47.31</v>
      </c>
      <c r="F6386" s="3" t="n">
        <v>5388595</v>
      </c>
      <c r="G6386" s="3" t="n">
        <v>1</v>
      </c>
      <c r="H6386" s="3" t="n">
        <v>122076.96</v>
      </c>
    </row>
    <row r="6387" customFormat="false" ht="15" hidden="false" customHeight="false" outlineLevel="0" collapsed="false">
      <c r="A6387" s="3" t="s">
        <v>441</v>
      </c>
      <c r="B6387" s="3" t="s">
        <v>39</v>
      </c>
      <c r="C6387" s="3" t="s">
        <v>41</v>
      </c>
      <c r="D6387" s="3" t="s">
        <v>41</v>
      </c>
      <c r="E6387" s="3" t="n">
        <v>46.39</v>
      </c>
      <c r="F6387" s="3" t="n">
        <v>7324465</v>
      </c>
      <c r="G6387" s="3" t="n">
        <v>3</v>
      </c>
      <c r="H6387" s="3" t="n">
        <v>370530.78</v>
      </c>
    </row>
    <row r="6388" customFormat="false" ht="15" hidden="false" customHeight="false" outlineLevel="0" collapsed="false">
      <c r="A6388" s="3" t="s">
        <v>442</v>
      </c>
      <c r="B6388" s="3" t="s">
        <v>39</v>
      </c>
      <c r="C6388" s="3" t="s">
        <v>41</v>
      </c>
      <c r="D6388" s="3" t="s">
        <v>41</v>
      </c>
      <c r="E6388" s="3" t="n">
        <v>45.36</v>
      </c>
      <c r="F6388" s="3" t="n">
        <v>888567</v>
      </c>
      <c r="G6388" s="3" t="n">
        <v>2</v>
      </c>
      <c r="H6388" s="3" t="n">
        <v>317009.24</v>
      </c>
    </row>
    <row r="6389" customFormat="false" ht="15" hidden="false" customHeight="false" outlineLevel="0" collapsed="false">
      <c r="A6389" s="3" t="s">
        <v>443</v>
      </c>
      <c r="B6389" s="3" t="s">
        <v>39</v>
      </c>
      <c r="C6389" s="3" t="s">
        <v>41</v>
      </c>
      <c r="D6389" s="3" t="s">
        <v>41</v>
      </c>
      <c r="E6389" s="3" t="n">
        <v>43.56</v>
      </c>
      <c r="F6389" s="3" t="n">
        <v>797879</v>
      </c>
      <c r="G6389" s="3" t="n">
        <v>0</v>
      </c>
      <c r="H6389" s="3" t="n">
        <v>0</v>
      </c>
    </row>
    <row r="6390" customFormat="false" ht="15" hidden="false" customHeight="false" outlineLevel="0" collapsed="false">
      <c r="A6390" s="3" t="s">
        <v>444</v>
      </c>
      <c r="B6390" s="3" t="s">
        <v>39</v>
      </c>
      <c r="C6390" s="3" t="s">
        <v>41</v>
      </c>
      <c r="D6390" s="3" t="s">
        <v>41</v>
      </c>
      <c r="E6390" s="3" t="n">
        <v>43.12</v>
      </c>
      <c r="F6390" s="3" t="n">
        <v>5661118</v>
      </c>
      <c r="G6390" s="3" t="n">
        <v>4</v>
      </c>
      <c r="H6390" s="3" t="n">
        <v>506514</v>
      </c>
    </row>
    <row r="6391" customFormat="false" ht="15" hidden="false" customHeight="false" outlineLevel="0" collapsed="false">
      <c r="A6391" s="3" t="s">
        <v>445</v>
      </c>
      <c r="B6391" s="3" t="s">
        <v>39</v>
      </c>
      <c r="C6391" s="3" t="s">
        <v>41</v>
      </c>
      <c r="D6391" s="3" t="s">
        <v>41</v>
      </c>
      <c r="E6391" s="3" t="n">
        <v>44.74</v>
      </c>
      <c r="F6391" s="3" t="n">
        <v>1047819</v>
      </c>
      <c r="G6391" s="3" t="n">
        <v>1</v>
      </c>
      <c r="H6391" s="3" t="n">
        <v>183847.83</v>
      </c>
    </row>
    <row r="6392" customFormat="false" ht="15" hidden="false" customHeight="false" outlineLevel="0" collapsed="false">
      <c r="A6392" s="3" t="s">
        <v>446</v>
      </c>
      <c r="B6392" s="3" t="s">
        <v>39</v>
      </c>
      <c r="C6392" s="3" t="s">
        <v>41</v>
      </c>
      <c r="D6392" s="3" t="s">
        <v>41</v>
      </c>
      <c r="E6392" s="3" t="n">
        <v>44.95</v>
      </c>
      <c r="F6392" s="3" t="n">
        <v>5860135</v>
      </c>
      <c r="G6392" s="3" t="n">
        <v>4</v>
      </c>
      <c r="H6392" s="3" t="n">
        <v>523473.66</v>
      </c>
    </row>
    <row r="6393" customFormat="false" ht="15" hidden="false" customHeight="false" outlineLevel="0" collapsed="false">
      <c r="A6393" s="3" t="s">
        <v>447</v>
      </c>
      <c r="B6393" s="3" t="s">
        <v>39</v>
      </c>
      <c r="C6393" s="3" t="s">
        <v>41</v>
      </c>
      <c r="D6393" s="3" t="s">
        <v>41</v>
      </c>
      <c r="E6393" s="3" t="n">
        <v>42.94</v>
      </c>
      <c r="F6393" s="3" t="n">
        <v>3084989</v>
      </c>
      <c r="G6393" s="3" t="n">
        <v>4</v>
      </c>
      <c r="H6393" s="3" t="n">
        <v>132688.09</v>
      </c>
    </row>
    <row r="6394" customFormat="false" ht="15" hidden="false" customHeight="false" outlineLevel="0" collapsed="false">
      <c r="A6394" s="3" t="s">
        <v>448</v>
      </c>
      <c r="B6394" s="3" t="s">
        <v>39</v>
      </c>
      <c r="C6394" s="3" t="s">
        <v>41</v>
      </c>
      <c r="D6394" s="3" t="s">
        <v>41</v>
      </c>
      <c r="E6394" s="3" t="n">
        <v>43.02</v>
      </c>
      <c r="F6394" s="3" t="n">
        <v>3776510</v>
      </c>
      <c r="G6394" s="3" t="n">
        <v>4</v>
      </c>
      <c r="H6394" s="3" t="n">
        <v>504792.39</v>
      </c>
    </row>
    <row r="6395" customFormat="false" ht="15" hidden="false" customHeight="false" outlineLevel="0" collapsed="false">
      <c r="A6395" s="3" t="s">
        <v>449</v>
      </c>
      <c r="B6395" s="3" t="s">
        <v>39</v>
      </c>
      <c r="C6395" s="3" t="s">
        <v>41</v>
      </c>
      <c r="D6395" s="3" t="s">
        <v>41</v>
      </c>
      <c r="E6395" s="3" t="n">
        <v>43.98</v>
      </c>
      <c r="F6395" s="3" t="n">
        <v>7985668</v>
      </c>
      <c r="G6395" s="3" t="n">
        <v>4</v>
      </c>
      <c r="H6395" s="3" t="n">
        <v>479559.86</v>
      </c>
    </row>
    <row r="6396" customFormat="false" ht="15" hidden="false" customHeight="false" outlineLevel="0" collapsed="false">
      <c r="A6396" s="3" t="s">
        <v>450</v>
      </c>
      <c r="B6396" s="3" t="s">
        <v>39</v>
      </c>
      <c r="C6396" s="3" t="s">
        <v>41</v>
      </c>
      <c r="D6396" s="3" t="s">
        <v>41</v>
      </c>
      <c r="E6396" s="3" t="n">
        <v>41.53</v>
      </c>
      <c r="F6396" s="3" t="n">
        <v>5849820</v>
      </c>
      <c r="G6396" s="3" t="n">
        <v>5</v>
      </c>
      <c r="H6396" s="3" t="n">
        <v>492804.17</v>
      </c>
    </row>
    <row r="6397" customFormat="false" ht="15" hidden="false" customHeight="false" outlineLevel="0" collapsed="false">
      <c r="A6397" s="3" t="s">
        <v>451</v>
      </c>
      <c r="B6397" s="3" t="s">
        <v>39</v>
      </c>
      <c r="C6397" s="3" t="s">
        <v>41</v>
      </c>
      <c r="D6397" s="3" t="s">
        <v>41</v>
      </c>
      <c r="E6397" s="3" t="n">
        <v>40.89</v>
      </c>
      <c r="F6397" s="3" t="n">
        <v>4634989</v>
      </c>
      <c r="G6397" s="3" t="n">
        <v>1</v>
      </c>
      <c r="H6397" s="3" t="n">
        <v>11113.92</v>
      </c>
    </row>
    <row r="6398" customFormat="false" ht="15" hidden="false" customHeight="false" outlineLevel="0" collapsed="false">
      <c r="A6398" s="3" t="s">
        <v>452</v>
      </c>
      <c r="B6398" s="3" t="s">
        <v>39</v>
      </c>
      <c r="C6398" s="3" t="s">
        <v>41</v>
      </c>
      <c r="D6398" s="3" t="s">
        <v>41</v>
      </c>
      <c r="E6398" s="3" t="n">
        <v>40.54</v>
      </c>
      <c r="F6398" s="3" t="n">
        <v>3359950</v>
      </c>
      <c r="G6398" s="3" t="n">
        <v>2</v>
      </c>
      <c r="H6398" s="3" t="n">
        <v>270798.66</v>
      </c>
    </row>
    <row r="6399" customFormat="false" ht="15" hidden="false" customHeight="false" outlineLevel="0" collapsed="false">
      <c r="A6399" s="3" t="s">
        <v>453</v>
      </c>
      <c r="B6399" s="3" t="s">
        <v>39</v>
      </c>
      <c r="C6399" s="3" t="s">
        <v>41</v>
      </c>
      <c r="D6399" s="3" t="s">
        <v>41</v>
      </c>
      <c r="E6399" s="3" t="n">
        <v>40.97</v>
      </c>
      <c r="F6399" s="3" t="n">
        <v>3698594</v>
      </c>
      <c r="G6399" s="3" t="n">
        <v>2</v>
      </c>
      <c r="H6399" s="3" t="n">
        <v>102998.89</v>
      </c>
    </row>
    <row r="6400" customFormat="false" ht="15" hidden="false" customHeight="false" outlineLevel="0" collapsed="false">
      <c r="A6400" s="3" t="s">
        <v>454</v>
      </c>
      <c r="B6400" s="3" t="s">
        <v>39</v>
      </c>
      <c r="C6400" s="3" t="s">
        <v>41</v>
      </c>
      <c r="D6400" s="3" t="s">
        <v>41</v>
      </c>
      <c r="E6400" s="3" t="n">
        <v>42.11</v>
      </c>
      <c r="F6400" s="3" t="n">
        <v>797986</v>
      </c>
      <c r="G6400" s="3" t="n">
        <v>1</v>
      </c>
      <c r="H6400" s="3" t="n">
        <v>133350.88</v>
      </c>
    </row>
    <row r="6401" customFormat="false" ht="15" hidden="false" customHeight="false" outlineLevel="0" collapsed="false">
      <c r="A6401" s="3" t="s">
        <v>455</v>
      </c>
      <c r="B6401" s="3" t="s">
        <v>39</v>
      </c>
      <c r="C6401" s="3" t="s">
        <v>41</v>
      </c>
      <c r="D6401" s="3" t="s">
        <v>41</v>
      </c>
      <c r="E6401" s="3" t="n">
        <v>42.83</v>
      </c>
      <c r="F6401" s="3" t="n">
        <v>2232387</v>
      </c>
      <c r="G6401" s="3" t="n">
        <v>1</v>
      </c>
      <c r="H6401" s="3" t="n">
        <v>66165.19</v>
      </c>
    </row>
    <row r="6402" customFormat="false" ht="15" hidden="false" customHeight="false" outlineLevel="0" collapsed="false">
      <c r="A6402" s="3" t="s">
        <v>456</v>
      </c>
      <c r="B6402" s="3" t="s">
        <v>39</v>
      </c>
      <c r="C6402" s="3" t="s">
        <v>41</v>
      </c>
      <c r="D6402" s="3" t="s">
        <v>41</v>
      </c>
      <c r="E6402" s="3" t="n">
        <v>44.42</v>
      </c>
      <c r="F6402" s="3" t="n">
        <v>1030823</v>
      </c>
      <c r="G6402" s="3" t="n">
        <v>2</v>
      </c>
      <c r="H6402" s="3" t="n">
        <v>207688.56</v>
      </c>
    </row>
    <row r="6403" customFormat="false" ht="15" hidden="false" customHeight="false" outlineLevel="0" collapsed="false">
      <c r="A6403" s="3" t="s">
        <v>457</v>
      </c>
      <c r="B6403" s="3" t="s">
        <v>39</v>
      </c>
      <c r="C6403" s="3" t="s">
        <v>41</v>
      </c>
      <c r="D6403" s="3" t="s">
        <v>41</v>
      </c>
      <c r="E6403" s="3" t="n">
        <v>45.23</v>
      </c>
      <c r="F6403" s="3" t="n">
        <v>1933768</v>
      </c>
      <c r="G6403" s="3" t="n">
        <v>3</v>
      </c>
      <c r="H6403" s="3" t="n">
        <v>440728.26</v>
      </c>
    </row>
    <row r="6404" customFormat="false" ht="15" hidden="false" customHeight="false" outlineLevel="0" collapsed="false">
      <c r="A6404" s="3" t="s">
        <v>458</v>
      </c>
      <c r="B6404" s="3" t="s">
        <v>39</v>
      </c>
      <c r="C6404" s="3" t="s">
        <v>41</v>
      </c>
      <c r="D6404" s="3" t="s">
        <v>41</v>
      </c>
      <c r="E6404" s="3" t="n">
        <v>45.69</v>
      </c>
      <c r="F6404" s="3" t="n">
        <v>3096357</v>
      </c>
      <c r="G6404" s="3" t="n">
        <v>2</v>
      </c>
      <c r="H6404" s="3" t="n">
        <v>252793.12</v>
      </c>
    </row>
    <row r="6405" customFormat="false" ht="15" hidden="false" customHeight="false" outlineLevel="0" collapsed="false">
      <c r="A6405" s="3" t="s">
        <v>459</v>
      </c>
      <c r="B6405" s="3" t="s">
        <v>39</v>
      </c>
      <c r="C6405" s="3" t="s">
        <v>41</v>
      </c>
      <c r="D6405" s="3" t="s">
        <v>41</v>
      </c>
      <c r="E6405" s="3" t="n">
        <v>46.73</v>
      </c>
      <c r="F6405" s="3" t="n">
        <v>545974</v>
      </c>
      <c r="G6405" s="3" t="n">
        <v>0</v>
      </c>
      <c r="H6405" s="3" t="n">
        <v>0</v>
      </c>
    </row>
    <row r="6406" customFormat="false" ht="15" hidden="false" customHeight="false" outlineLevel="0" collapsed="false">
      <c r="A6406" s="3" t="s">
        <v>460</v>
      </c>
      <c r="B6406" s="3" t="s">
        <v>39</v>
      </c>
      <c r="C6406" s="3" t="s">
        <v>41</v>
      </c>
      <c r="D6406" s="3" t="s">
        <v>41</v>
      </c>
      <c r="E6406" s="3" t="n">
        <v>44.27</v>
      </c>
      <c r="F6406" s="3" t="n">
        <v>4747567</v>
      </c>
      <c r="G6406" s="3" t="n">
        <v>1</v>
      </c>
      <c r="H6406" s="3" t="n">
        <v>186212.52</v>
      </c>
    </row>
    <row r="6407" customFormat="false" ht="15" hidden="false" customHeight="false" outlineLevel="0" collapsed="false">
      <c r="A6407" s="3" t="s">
        <v>461</v>
      </c>
      <c r="B6407" s="3" t="s">
        <v>39</v>
      </c>
      <c r="C6407" s="3" t="s">
        <v>41</v>
      </c>
      <c r="D6407" s="3" t="s">
        <v>41</v>
      </c>
      <c r="E6407" s="3" t="n">
        <v>43.61</v>
      </c>
      <c r="F6407" s="3" t="n">
        <v>3920514</v>
      </c>
      <c r="G6407" s="3" t="n">
        <v>2</v>
      </c>
      <c r="H6407" s="3" t="n">
        <v>238933.76</v>
      </c>
    </row>
    <row r="6408" customFormat="false" ht="15" hidden="false" customHeight="false" outlineLevel="0" collapsed="false">
      <c r="A6408" s="3" t="s">
        <v>462</v>
      </c>
      <c r="B6408" s="3" t="s">
        <v>39</v>
      </c>
      <c r="C6408" s="3" t="s">
        <v>41</v>
      </c>
      <c r="D6408" s="3" t="s">
        <v>41</v>
      </c>
      <c r="E6408" s="3" t="n">
        <v>42.6</v>
      </c>
      <c r="F6408" s="3" t="n">
        <v>6265227</v>
      </c>
      <c r="G6408" s="3" t="n">
        <v>2</v>
      </c>
      <c r="H6408" s="3" t="n">
        <v>162911.58</v>
      </c>
    </row>
    <row r="6409" customFormat="false" ht="15" hidden="false" customHeight="false" outlineLevel="0" collapsed="false">
      <c r="A6409" s="3" t="s">
        <v>463</v>
      </c>
      <c r="B6409" s="3" t="s">
        <v>39</v>
      </c>
      <c r="C6409" s="3" t="s">
        <v>41</v>
      </c>
      <c r="D6409" s="3" t="s">
        <v>41</v>
      </c>
      <c r="E6409" s="3" t="n">
        <v>42.75</v>
      </c>
      <c r="F6409" s="3" t="n">
        <v>5081655</v>
      </c>
      <c r="G6409" s="3" t="n">
        <v>0</v>
      </c>
      <c r="H6409" s="3" t="n">
        <v>0</v>
      </c>
    </row>
    <row r="6410" customFormat="false" ht="15" hidden="false" customHeight="false" outlineLevel="0" collapsed="false">
      <c r="A6410" s="3" t="s">
        <v>464</v>
      </c>
      <c r="B6410" s="3" t="s">
        <v>39</v>
      </c>
      <c r="C6410" s="3" t="s">
        <v>41</v>
      </c>
      <c r="D6410" s="3" t="s">
        <v>41</v>
      </c>
      <c r="E6410" s="3" t="n">
        <v>44.74</v>
      </c>
      <c r="F6410" s="3" t="n">
        <v>2584279</v>
      </c>
      <c r="G6410" s="3" t="n">
        <v>4</v>
      </c>
      <c r="H6410" s="3" t="n">
        <v>295536.83</v>
      </c>
    </row>
    <row r="6411" customFormat="false" ht="15" hidden="false" customHeight="false" outlineLevel="0" collapsed="false">
      <c r="A6411" s="3" t="s">
        <v>465</v>
      </c>
      <c r="B6411" s="3" t="s">
        <v>39</v>
      </c>
      <c r="C6411" s="3" t="s">
        <v>41</v>
      </c>
      <c r="D6411" s="3" t="s">
        <v>41</v>
      </c>
      <c r="E6411" s="3" t="n">
        <v>45.64</v>
      </c>
      <c r="F6411" s="3" t="n">
        <v>6845807</v>
      </c>
      <c r="G6411" s="3" t="n">
        <v>2</v>
      </c>
      <c r="H6411" s="3" t="n">
        <v>301721.21</v>
      </c>
    </row>
    <row r="6412" customFormat="false" ht="15" hidden="false" customHeight="false" outlineLevel="0" collapsed="false">
      <c r="A6412" s="3" t="s">
        <v>466</v>
      </c>
      <c r="B6412" s="3" t="s">
        <v>39</v>
      </c>
      <c r="C6412" s="3" t="s">
        <v>41</v>
      </c>
      <c r="D6412" s="3" t="s">
        <v>41</v>
      </c>
      <c r="E6412" s="3" t="n">
        <v>47.37</v>
      </c>
      <c r="F6412" s="3" t="n">
        <v>1004906</v>
      </c>
      <c r="G6412" s="3" t="n">
        <v>0</v>
      </c>
      <c r="H6412" s="3" t="n">
        <v>0</v>
      </c>
    </row>
    <row r="6413" customFormat="false" ht="15" hidden="false" customHeight="false" outlineLevel="0" collapsed="false">
      <c r="A6413" s="3" t="s">
        <v>467</v>
      </c>
      <c r="B6413" s="3" t="s">
        <v>39</v>
      </c>
      <c r="C6413" s="3" t="s">
        <v>41</v>
      </c>
      <c r="D6413" s="3" t="s">
        <v>41</v>
      </c>
      <c r="E6413" s="3" t="n">
        <v>47.02</v>
      </c>
      <c r="F6413" s="3" t="n">
        <v>6107441</v>
      </c>
      <c r="G6413" s="3" t="n">
        <v>4</v>
      </c>
      <c r="H6413" s="3" t="n">
        <v>249806.84</v>
      </c>
    </row>
    <row r="6414" customFormat="false" ht="15" hidden="false" customHeight="false" outlineLevel="0" collapsed="false">
      <c r="A6414" s="3" t="s">
        <v>468</v>
      </c>
      <c r="B6414" s="3" t="s">
        <v>39</v>
      </c>
      <c r="C6414" s="3" t="s">
        <v>41</v>
      </c>
      <c r="D6414" s="3" t="s">
        <v>41</v>
      </c>
      <c r="E6414" s="3" t="n">
        <v>48.21</v>
      </c>
      <c r="F6414" s="3" t="n">
        <v>4234131</v>
      </c>
      <c r="G6414" s="3" t="n">
        <v>5</v>
      </c>
      <c r="H6414" s="3" t="n">
        <v>967314.72</v>
      </c>
    </row>
    <row r="6415" customFormat="false" ht="15" hidden="false" customHeight="false" outlineLevel="0" collapsed="false">
      <c r="A6415" s="3" t="s">
        <v>469</v>
      </c>
      <c r="B6415" s="3" t="s">
        <v>39</v>
      </c>
      <c r="C6415" s="3" t="s">
        <v>41</v>
      </c>
      <c r="D6415" s="3" t="s">
        <v>41</v>
      </c>
      <c r="E6415" s="3" t="n">
        <v>47.42</v>
      </c>
      <c r="F6415" s="3" t="n">
        <v>3514270</v>
      </c>
      <c r="G6415" s="3" t="n">
        <v>4</v>
      </c>
      <c r="H6415" s="3" t="n">
        <v>512324.26</v>
      </c>
    </row>
    <row r="6416" customFormat="false" ht="15" hidden="false" customHeight="false" outlineLevel="0" collapsed="false">
      <c r="A6416" s="3" t="s">
        <v>470</v>
      </c>
      <c r="B6416" s="3" t="s">
        <v>39</v>
      </c>
      <c r="C6416" s="3" t="s">
        <v>41</v>
      </c>
      <c r="D6416" s="3" t="s">
        <v>41</v>
      </c>
      <c r="E6416" s="3" t="n">
        <v>48.6</v>
      </c>
      <c r="F6416" s="3" t="n">
        <v>3013809</v>
      </c>
      <c r="G6416" s="3" t="n">
        <v>4</v>
      </c>
      <c r="H6416" s="3" t="n">
        <v>279523.38</v>
      </c>
    </row>
    <row r="6417" customFormat="false" ht="15" hidden="false" customHeight="false" outlineLevel="0" collapsed="false">
      <c r="A6417" s="3" t="s">
        <v>471</v>
      </c>
      <c r="B6417" s="3" t="s">
        <v>39</v>
      </c>
      <c r="C6417" s="3" t="s">
        <v>41</v>
      </c>
      <c r="D6417" s="3" t="s">
        <v>41</v>
      </c>
      <c r="E6417" s="3" t="n">
        <v>48.94</v>
      </c>
      <c r="F6417" s="3" t="n">
        <v>1555000</v>
      </c>
      <c r="G6417" s="3" t="n">
        <v>0</v>
      </c>
      <c r="H6417" s="3" t="n">
        <v>0</v>
      </c>
    </row>
    <row r="6418" customFormat="false" ht="15" hidden="false" customHeight="false" outlineLevel="0" collapsed="false">
      <c r="A6418" s="3" t="s">
        <v>472</v>
      </c>
      <c r="B6418" s="3" t="s">
        <v>39</v>
      </c>
      <c r="C6418" s="3" t="s">
        <v>41</v>
      </c>
      <c r="D6418" s="3" t="s">
        <v>41</v>
      </c>
      <c r="E6418" s="3" t="n">
        <v>49.01</v>
      </c>
      <c r="F6418" s="3" t="n">
        <v>6824585</v>
      </c>
      <c r="G6418" s="3" t="n">
        <v>3</v>
      </c>
      <c r="H6418" s="3" t="n">
        <v>374116.14</v>
      </c>
    </row>
    <row r="6419" customFormat="false" ht="15" hidden="false" customHeight="false" outlineLevel="0" collapsed="false">
      <c r="A6419" s="3" t="s">
        <v>473</v>
      </c>
      <c r="B6419" s="3" t="s">
        <v>39</v>
      </c>
      <c r="C6419" s="3" t="s">
        <v>41</v>
      </c>
      <c r="D6419" s="3" t="s">
        <v>41</v>
      </c>
      <c r="E6419" s="3" t="n">
        <v>49.25</v>
      </c>
      <c r="F6419" s="3" t="n">
        <v>7126397</v>
      </c>
      <c r="G6419" s="3" t="n">
        <v>0</v>
      </c>
      <c r="H6419" s="3" t="n">
        <v>0</v>
      </c>
    </row>
    <row r="6420" customFormat="false" ht="15" hidden="false" customHeight="false" outlineLevel="0" collapsed="false">
      <c r="A6420" s="3" t="s">
        <v>474</v>
      </c>
      <c r="B6420" s="3" t="s">
        <v>39</v>
      </c>
      <c r="C6420" s="3" t="s">
        <v>41</v>
      </c>
      <c r="D6420" s="3" t="s">
        <v>41</v>
      </c>
      <c r="E6420" s="3" t="n">
        <v>48.18</v>
      </c>
      <c r="F6420" s="3" t="n">
        <v>4587443</v>
      </c>
      <c r="G6420" s="3" t="n">
        <v>5</v>
      </c>
      <c r="H6420" s="3" t="n">
        <v>528017.85</v>
      </c>
    </row>
    <row r="6421" customFormat="false" ht="15" hidden="false" customHeight="false" outlineLevel="0" collapsed="false">
      <c r="A6421" s="3" t="s">
        <v>475</v>
      </c>
      <c r="B6421" s="3" t="s">
        <v>39</v>
      </c>
      <c r="C6421" s="3" t="s">
        <v>41</v>
      </c>
      <c r="D6421" s="3" t="s">
        <v>41</v>
      </c>
      <c r="E6421" s="3" t="n">
        <v>48.42</v>
      </c>
      <c r="F6421" s="3" t="n">
        <v>5165657</v>
      </c>
      <c r="G6421" s="3" t="n">
        <v>2</v>
      </c>
      <c r="H6421" s="3" t="n">
        <v>209194.33</v>
      </c>
    </row>
    <row r="6422" customFormat="false" ht="15" hidden="false" customHeight="false" outlineLevel="0" collapsed="false">
      <c r="A6422" s="3" t="s">
        <v>476</v>
      </c>
      <c r="B6422" s="3" t="s">
        <v>39</v>
      </c>
      <c r="C6422" s="3" t="s">
        <v>41</v>
      </c>
      <c r="D6422" s="3" t="s">
        <v>41</v>
      </c>
      <c r="E6422" s="3" t="n">
        <v>48.73</v>
      </c>
      <c r="F6422" s="3" t="n">
        <v>6955395</v>
      </c>
      <c r="G6422" s="3" t="n">
        <v>1</v>
      </c>
      <c r="H6422" s="3" t="n">
        <v>207370.04</v>
      </c>
    </row>
    <row r="6423" customFormat="false" ht="15" hidden="false" customHeight="false" outlineLevel="0" collapsed="false">
      <c r="A6423" s="3" t="s">
        <v>477</v>
      </c>
      <c r="B6423" s="3" t="s">
        <v>39</v>
      </c>
      <c r="C6423" s="3" t="s">
        <v>41</v>
      </c>
      <c r="D6423" s="3" t="s">
        <v>41</v>
      </c>
      <c r="E6423" s="3" t="n">
        <v>47.99</v>
      </c>
      <c r="F6423" s="3" t="n">
        <v>6658273</v>
      </c>
      <c r="G6423" s="3" t="n">
        <v>5</v>
      </c>
      <c r="H6423" s="3" t="n">
        <v>508464.71</v>
      </c>
    </row>
    <row r="6424" customFormat="false" ht="15" hidden="false" customHeight="false" outlineLevel="0" collapsed="false">
      <c r="A6424" s="3" t="s">
        <v>478</v>
      </c>
      <c r="B6424" s="3" t="s">
        <v>39</v>
      </c>
      <c r="C6424" s="3" t="s">
        <v>41</v>
      </c>
      <c r="D6424" s="3" t="s">
        <v>41</v>
      </c>
      <c r="E6424" s="3" t="n">
        <v>46.58</v>
      </c>
      <c r="F6424" s="3" t="n">
        <v>7609931</v>
      </c>
      <c r="G6424" s="3" t="n">
        <v>0</v>
      </c>
      <c r="H6424" s="3" t="n">
        <v>0</v>
      </c>
    </row>
    <row r="6425" customFormat="false" ht="15" hidden="false" customHeight="false" outlineLevel="0" collapsed="false">
      <c r="A6425" s="3" t="s">
        <v>479</v>
      </c>
      <c r="B6425" s="3" t="s">
        <v>39</v>
      </c>
      <c r="C6425" s="3" t="s">
        <v>41</v>
      </c>
      <c r="D6425" s="3" t="s">
        <v>41</v>
      </c>
      <c r="E6425" s="3" t="n">
        <v>45.19</v>
      </c>
      <c r="F6425" s="3" t="n">
        <v>2793599</v>
      </c>
      <c r="G6425" s="3" t="n">
        <v>1</v>
      </c>
      <c r="H6425" s="3" t="n">
        <v>79976.49</v>
      </c>
    </row>
    <row r="6426" customFormat="false" ht="15" hidden="false" customHeight="false" outlineLevel="0" collapsed="false">
      <c r="A6426" s="3" t="s">
        <v>480</v>
      </c>
      <c r="B6426" s="3" t="s">
        <v>39</v>
      </c>
      <c r="C6426" s="3" t="s">
        <v>41</v>
      </c>
      <c r="D6426" s="3" t="s">
        <v>41</v>
      </c>
      <c r="E6426" s="3" t="n">
        <v>45.89</v>
      </c>
      <c r="F6426" s="3" t="n">
        <v>1288664</v>
      </c>
      <c r="G6426" s="3" t="n">
        <v>4</v>
      </c>
      <c r="H6426" s="3" t="n">
        <v>308698.26</v>
      </c>
    </row>
    <row r="6427" customFormat="false" ht="15" hidden="false" customHeight="false" outlineLevel="0" collapsed="false">
      <c r="A6427" s="3" t="s">
        <v>481</v>
      </c>
      <c r="B6427" s="3" t="s">
        <v>39</v>
      </c>
      <c r="C6427" s="3" t="s">
        <v>41</v>
      </c>
      <c r="D6427" s="3" t="s">
        <v>41</v>
      </c>
      <c r="E6427" s="3" t="n">
        <v>47.02</v>
      </c>
      <c r="F6427" s="3" t="n">
        <v>3739885</v>
      </c>
      <c r="G6427" s="3" t="n">
        <v>1</v>
      </c>
      <c r="H6427" s="3" t="n">
        <v>48685.29</v>
      </c>
    </row>
    <row r="6428" customFormat="false" ht="15" hidden="false" customHeight="false" outlineLevel="0" collapsed="false">
      <c r="A6428" s="3" t="s">
        <v>482</v>
      </c>
      <c r="B6428" s="3" t="s">
        <v>39</v>
      </c>
      <c r="C6428" s="3" t="s">
        <v>41</v>
      </c>
      <c r="D6428" s="3" t="s">
        <v>41</v>
      </c>
      <c r="E6428" s="3" t="n">
        <v>47.13</v>
      </c>
      <c r="F6428" s="3" t="n">
        <v>2445618</v>
      </c>
      <c r="G6428" s="3" t="n">
        <v>1</v>
      </c>
      <c r="H6428" s="3" t="n">
        <v>77157.58</v>
      </c>
    </row>
    <row r="6429" customFormat="false" ht="15" hidden="false" customHeight="false" outlineLevel="0" collapsed="false">
      <c r="A6429" s="3" t="s">
        <v>483</v>
      </c>
      <c r="B6429" s="3" t="s">
        <v>39</v>
      </c>
      <c r="C6429" s="3" t="s">
        <v>41</v>
      </c>
      <c r="D6429" s="3" t="s">
        <v>41</v>
      </c>
      <c r="E6429" s="3" t="n">
        <v>47.24</v>
      </c>
      <c r="F6429" s="3" t="n">
        <v>640343</v>
      </c>
      <c r="G6429" s="3" t="n">
        <v>2</v>
      </c>
      <c r="H6429" s="3" t="n">
        <v>148794.98</v>
      </c>
    </row>
    <row r="6430" customFormat="false" ht="15" hidden="false" customHeight="false" outlineLevel="0" collapsed="false">
      <c r="A6430" s="3" t="s">
        <v>484</v>
      </c>
      <c r="B6430" s="3" t="s">
        <v>39</v>
      </c>
      <c r="C6430" s="3" t="s">
        <v>41</v>
      </c>
      <c r="D6430" s="3" t="s">
        <v>41</v>
      </c>
      <c r="E6430" s="3" t="n">
        <v>47.04</v>
      </c>
      <c r="F6430" s="3" t="n">
        <v>5864475</v>
      </c>
      <c r="G6430" s="3" t="n">
        <v>3</v>
      </c>
      <c r="H6430" s="3" t="n">
        <v>571479.96</v>
      </c>
    </row>
    <row r="6431" customFormat="false" ht="15" hidden="false" customHeight="false" outlineLevel="0" collapsed="false">
      <c r="A6431" s="3" t="s">
        <v>485</v>
      </c>
      <c r="B6431" s="3" t="s">
        <v>39</v>
      </c>
      <c r="C6431" s="3" t="s">
        <v>41</v>
      </c>
      <c r="D6431" s="3" t="s">
        <v>41</v>
      </c>
      <c r="E6431" s="3" t="n">
        <v>46.11</v>
      </c>
      <c r="F6431" s="3" t="n">
        <v>5798164</v>
      </c>
      <c r="G6431" s="3" t="n">
        <v>5</v>
      </c>
      <c r="H6431" s="3" t="n">
        <v>817116.89</v>
      </c>
    </row>
    <row r="6432" customFormat="false" ht="15" hidden="false" customHeight="false" outlineLevel="0" collapsed="false">
      <c r="A6432" s="3" t="s">
        <v>486</v>
      </c>
      <c r="B6432" s="3" t="s">
        <v>39</v>
      </c>
      <c r="C6432" s="3" t="s">
        <v>41</v>
      </c>
      <c r="D6432" s="3" t="s">
        <v>41</v>
      </c>
      <c r="E6432" s="3" t="n">
        <v>44.26</v>
      </c>
      <c r="F6432" s="3" t="n">
        <v>4383468</v>
      </c>
      <c r="G6432" s="3" t="n">
        <v>3</v>
      </c>
      <c r="H6432" s="3" t="n">
        <v>348104.16</v>
      </c>
    </row>
    <row r="6433" customFormat="false" ht="15" hidden="false" customHeight="false" outlineLevel="0" collapsed="false">
      <c r="A6433" s="3" t="s">
        <v>487</v>
      </c>
      <c r="B6433" s="3" t="s">
        <v>39</v>
      </c>
      <c r="C6433" s="3" t="s">
        <v>41</v>
      </c>
      <c r="D6433" s="3" t="s">
        <v>41</v>
      </c>
      <c r="E6433" s="3" t="n">
        <v>44.57</v>
      </c>
      <c r="F6433" s="3" t="n">
        <v>6444054</v>
      </c>
      <c r="G6433" s="3" t="n">
        <v>2</v>
      </c>
      <c r="H6433" s="3" t="n">
        <v>130518.58</v>
      </c>
    </row>
    <row r="6434" customFormat="false" ht="15" hidden="false" customHeight="false" outlineLevel="0" collapsed="false">
      <c r="A6434" s="3" t="s">
        <v>488</v>
      </c>
      <c r="B6434" s="3" t="s">
        <v>39</v>
      </c>
      <c r="C6434" s="3" t="s">
        <v>41</v>
      </c>
      <c r="D6434" s="3" t="s">
        <v>41</v>
      </c>
      <c r="E6434" s="3" t="n">
        <v>44.51</v>
      </c>
      <c r="F6434" s="3" t="n">
        <v>5049367</v>
      </c>
      <c r="G6434" s="3" t="n">
        <v>3</v>
      </c>
      <c r="H6434" s="3" t="n">
        <v>219798.4</v>
      </c>
    </row>
    <row r="6435" customFormat="false" ht="15" hidden="false" customHeight="false" outlineLevel="0" collapsed="false">
      <c r="A6435" s="3" t="s">
        <v>489</v>
      </c>
      <c r="B6435" s="3" t="s">
        <v>39</v>
      </c>
      <c r="C6435" s="3" t="s">
        <v>41</v>
      </c>
      <c r="D6435" s="3" t="s">
        <v>41</v>
      </c>
      <c r="E6435" s="3" t="n">
        <v>42.55</v>
      </c>
      <c r="F6435" s="3" t="n">
        <v>2600782</v>
      </c>
      <c r="G6435" s="3" t="n">
        <v>0</v>
      </c>
      <c r="H6435" s="3" t="n">
        <v>0</v>
      </c>
    </row>
    <row r="6436" customFormat="false" ht="15" hidden="false" customHeight="false" outlineLevel="0" collapsed="false">
      <c r="A6436" s="3" t="s">
        <v>490</v>
      </c>
      <c r="B6436" s="3" t="s">
        <v>39</v>
      </c>
      <c r="C6436" s="3" t="s">
        <v>41</v>
      </c>
      <c r="D6436" s="3" t="s">
        <v>41</v>
      </c>
      <c r="E6436" s="3" t="n">
        <v>42.8</v>
      </c>
      <c r="F6436" s="3" t="n">
        <v>5931776</v>
      </c>
      <c r="G6436" s="3" t="n">
        <v>2</v>
      </c>
      <c r="H6436" s="3" t="n">
        <v>215303.44</v>
      </c>
    </row>
    <row r="6437" customFormat="false" ht="15" hidden="false" customHeight="false" outlineLevel="0" collapsed="false">
      <c r="A6437" s="3" t="s">
        <v>491</v>
      </c>
      <c r="B6437" s="3" t="s">
        <v>39</v>
      </c>
      <c r="C6437" s="3" t="s">
        <v>41</v>
      </c>
      <c r="D6437" s="3" t="s">
        <v>41</v>
      </c>
      <c r="E6437" s="3" t="n">
        <v>42.64</v>
      </c>
      <c r="F6437" s="3" t="n">
        <v>6535921</v>
      </c>
      <c r="G6437" s="3" t="n">
        <v>2</v>
      </c>
      <c r="H6437" s="3" t="n">
        <v>319969.98</v>
      </c>
    </row>
    <row r="6438" customFormat="false" ht="15" hidden="false" customHeight="false" outlineLevel="0" collapsed="false">
      <c r="A6438" s="3" t="s">
        <v>492</v>
      </c>
      <c r="B6438" s="3" t="s">
        <v>39</v>
      </c>
      <c r="C6438" s="3" t="s">
        <v>41</v>
      </c>
      <c r="D6438" s="3" t="s">
        <v>41</v>
      </c>
      <c r="E6438" s="3" t="n">
        <v>43.06</v>
      </c>
      <c r="F6438" s="3" t="n">
        <v>5217546</v>
      </c>
      <c r="G6438" s="3" t="n">
        <v>1</v>
      </c>
      <c r="H6438" s="3" t="n">
        <v>201284.16</v>
      </c>
    </row>
    <row r="6439" customFormat="false" ht="15" hidden="false" customHeight="false" outlineLevel="0" collapsed="false">
      <c r="A6439" s="3" t="s">
        <v>493</v>
      </c>
      <c r="B6439" s="3" t="s">
        <v>39</v>
      </c>
      <c r="C6439" s="3" t="s">
        <v>41</v>
      </c>
      <c r="D6439" s="3" t="s">
        <v>41</v>
      </c>
      <c r="E6439" s="3" t="n">
        <v>43.4</v>
      </c>
      <c r="F6439" s="3" t="n">
        <v>4784185</v>
      </c>
      <c r="G6439" s="3" t="n">
        <v>3</v>
      </c>
      <c r="H6439" s="3" t="n">
        <v>303766.29</v>
      </c>
    </row>
    <row r="6440" customFormat="false" ht="15" hidden="false" customHeight="false" outlineLevel="0" collapsed="false">
      <c r="A6440" s="3" t="s">
        <v>494</v>
      </c>
      <c r="B6440" s="3" t="s">
        <v>39</v>
      </c>
      <c r="C6440" s="3" t="s">
        <v>41</v>
      </c>
      <c r="D6440" s="3" t="s">
        <v>41</v>
      </c>
      <c r="E6440" s="3" t="n">
        <v>43.68</v>
      </c>
      <c r="F6440" s="3" t="n">
        <v>7988798</v>
      </c>
      <c r="G6440" s="3" t="n">
        <v>1</v>
      </c>
      <c r="H6440" s="3" t="n">
        <v>160165.73</v>
      </c>
    </row>
    <row r="6441" customFormat="false" ht="15" hidden="false" customHeight="false" outlineLevel="0" collapsed="false">
      <c r="A6441" s="3" t="s">
        <v>495</v>
      </c>
      <c r="B6441" s="3" t="s">
        <v>39</v>
      </c>
      <c r="C6441" s="3" t="s">
        <v>41</v>
      </c>
      <c r="D6441" s="3" t="s">
        <v>41</v>
      </c>
      <c r="E6441" s="3" t="n">
        <v>43.49</v>
      </c>
      <c r="F6441" s="3" t="n">
        <v>6954688</v>
      </c>
      <c r="G6441" s="3" t="n">
        <v>3</v>
      </c>
      <c r="H6441" s="3" t="n">
        <v>368288.98</v>
      </c>
    </row>
    <row r="6442" customFormat="false" ht="15" hidden="false" customHeight="false" outlineLevel="0" collapsed="false">
      <c r="A6442" s="3" t="s">
        <v>496</v>
      </c>
      <c r="B6442" s="3" t="s">
        <v>39</v>
      </c>
      <c r="C6442" s="3" t="s">
        <v>41</v>
      </c>
      <c r="D6442" s="3" t="s">
        <v>41</v>
      </c>
      <c r="E6442" s="3" t="n">
        <v>43.07</v>
      </c>
      <c r="F6442" s="3" t="n">
        <v>3333296</v>
      </c>
      <c r="G6442" s="3" t="n">
        <v>2</v>
      </c>
      <c r="H6442" s="3" t="n">
        <v>167794.28</v>
      </c>
    </row>
    <row r="6443" customFormat="false" ht="15" hidden="false" customHeight="false" outlineLevel="0" collapsed="false">
      <c r="A6443" s="3" t="s">
        <v>497</v>
      </c>
      <c r="B6443" s="3" t="s">
        <v>39</v>
      </c>
      <c r="C6443" s="3" t="s">
        <v>41</v>
      </c>
      <c r="D6443" s="3" t="s">
        <v>41</v>
      </c>
      <c r="E6443" s="3" t="n">
        <v>43.33</v>
      </c>
      <c r="F6443" s="3" t="n">
        <v>7557077</v>
      </c>
      <c r="G6443" s="3" t="n">
        <v>4</v>
      </c>
      <c r="H6443" s="3" t="n">
        <v>660353.99</v>
      </c>
    </row>
    <row r="6444" customFormat="false" ht="15" hidden="false" customHeight="false" outlineLevel="0" collapsed="false">
      <c r="A6444" s="3" t="s">
        <v>498</v>
      </c>
      <c r="B6444" s="3" t="s">
        <v>39</v>
      </c>
      <c r="C6444" s="3" t="s">
        <v>41</v>
      </c>
      <c r="D6444" s="3" t="s">
        <v>41</v>
      </c>
      <c r="E6444" s="3" t="n">
        <v>41.99</v>
      </c>
      <c r="F6444" s="3" t="n">
        <v>6673785</v>
      </c>
      <c r="G6444" s="3" t="n">
        <v>1</v>
      </c>
      <c r="H6444" s="3" t="n">
        <v>39531.41</v>
      </c>
    </row>
    <row r="6445" customFormat="false" ht="15" hidden="false" customHeight="false" outlineLevel="0" collapsed="false">
      <c r="A6445" s="3" t="s">
        <v>499</v>
      </c>
      <c r="B6445" s="3" t="s">
        <v>39</v>
      </c>
      <c r="C6445" s="3" t="s">
        <v>41</v>
      </c>
      <c r="D6445" s="3" t="s">
        <v>41</v>
      </c>
      <c r="E6445" s="3" t="n">
        <v>41.03</v>
      </c>
      <c r="F6445" s="3" t="n">
        <v>4250757</v>
      </c>
      <c r="G6445" s="3" t="n">
        <v>2</v>
      </c>
      <c r="H6445" s="3" t="n">
        <v>230363.94</v>
      </c>
    </row>
    <row r="6446" customFormat="false" ht="15" hidden="false" customHeight="false" outlineLevel="0" collapsed="false">
      <c r="A6446" s="3" t="s">
        <v>500</v>
      </c>
      <c r="B6446" s="3" t="s">
        <v>39</v>
      </c>
      <c r="C6446" s="3" t="s">
        <v>41</v>
      </c>
      <c r="D6446" s="3" t="s">
        <v>41</v>
      </c>
      <c r="E6446" s="3" t="n">
        <v>41.08</v>
      </c>
      <c r="F6446" s="3" t="n">
        <v>5048536</v>
      </c>
      <c r="G6446" s="3" t="n">
        <v>2</v>
      </c>
      <c r="H6446" s="3" t="n">
        <v>301199.88</v>
      </c>
    </row>
    <row r="6447" customFormat="false" ht="15" hidden="false" customHeight="false" outlineLevel="0" collapsed="false">
      <c r="A6447" s="3" t="s">
        <v>501</v>
      </c>
      <c r="B6447" s="3" t="s">
        <v>39</v>
      </c>
      <c r="C6447" s="3" t="s">
        <v>41</v>
      </c>
      <c r="D6447" s="3" t="s">
        <v>41</v>
      </c>
      <c r="E6447" s="3" t="n">
        <v>42.97</v>
      </c>
      <c r="F6447" s="3" t="n">
        <v>1705526</v>
      </c>
      <c r="G6447" s="3" t="n">
        <v>2</v>
      </c>
      <c r="H6447" s="3" t="n">
        <v>183878.3</v>
      </c>
    </row>
    <row r="6448" customFormat="false" ht="15" hidden="false" customHeight="false" outlineLevel="0" collapsed="false">
      <c r="A6448" s="3" t="s">
        <v>502</v>
      </c>
      <c r="B6448" s="3" t="s">
        <v>39</v>
      </c>
      <c r="C6448" s="3" t="s">
        <v>41</v>
      </c>
      <c r="D6448" s="3" t="s">
        <v>41</v>
      </c>
      <c r="E6448" s="3" t="n">
        <v>44.11</v>
      </c>
      <c r="F6448" s="3" t="n">
        <v>3209345</v>
      </c>
      <c r="G6448" s="3" t="n">
        <v>1</v>
      </c>
      <c r="H6448" s="3" t="n">
        <v>178508</v>
      </c>
    </row>
    <row r="6449" customFormat="false" ht="15" hidden="false" customHeight="false" outlineLevel="0" collapsed="false">
      <c r="A6449" s="3" t="s">
        <v>503</v>
      </c>
      <c r="B6449" s="3" t="s">
        <v>39</v>
      </c>
      <c r="C6449" s="3" t="s">
        <v>41</v>
      </c>
      <c r="D6449" s="3" t="s">
        <v>41</v>
      </c>
      <c r="E6449" s="3" t="n">
        <v>43.45</v>
      </c>
      <c r="F6449" s="3" t="n">
        <v>6717768</v>
      </c>
      <c r="G6449" s="3" t="n">
        <v>1</v>
      </c>
      <c r="H6449" s="3" t="n">
        <v>22276.76</v>
      </c>
    </row>
    <row r="6450" customFormat="false" ht="15" hidden="false" customHeight="false" outlineLevel="0" collapsed="false">
      <c r="A6450" s="3" t="s">
        <v>504</v>
      </c>
      <c r="B6450" s="3" t="s">
        <v>39</v>
      </c>
      <c r="C6450" s="3" t="s">
        <v>41</v>
      </c>
      <c r="D6450" s="3" t="s">
        <v>41</v>
      </c>
      <c r="E6450" s="3" t="n">
        <v>43.05</v>
      </c>
      <c r="F6450" s="3" t="n">
        <v>2175098</v>
      </c>
      <c r="G6450" s="3" t="n">
        <v>0</v>
      </c>
      <c r="H6450" s="3" t="n">
        <v>0</v>
      </c>
    </row>
    <row r="6451" customFormat="false" ht="15" hidden="false" customHeight="false" outlineLevel="0" collapsed="false">
      <c r="A6451" s="3" t="s">
        <v>505</v>
      </c>
      <c r="B6451" s="3" t="s">
        <v>39</v>
      </c>
      <c r="C6451" s="3" t="s">
        <v>41</v>
      </c>
      <c r="D6451" s="3" t="s">
        <v>41</v>
      </c>
      <c r="E6451" s="3" t="n">
        <v>43.88</v>
      </c>
      <c r="F6451" s="3" t="n">
        <v>5429904</v>
      </c>
      <c r="G6451" s="3" t="n">
        <v>4</v>
      </c>
      <c r="H6451" s="3" t="n">
        <v>574439.52</v>
      </c>
    </row>
    <row r="6452" customFormat="false" ht="15" hidden="false" customHeight="false" outlineLevel="0" collapsed="false">
      <c r="A6452" s="3" t="s">
        <v>506</v>
      </c>
      <c r="B6452" s="3" t="s">
        <v>39</v>
      </c>
      <c r="C6452" s="3" t="s">
        <v>41</v>
      </c>
      <c r="D6452" s="3" t="s">
        <v>41</v>
      </c>
      <c r="E6452" s="3" t="n">
        <v>44.61</v>
      </c>
      <c r="F6452" s="3" t="n">
        <v>5197839</v>
      </c>
      <c r="G6452" s="3" t="n">
        <v>2</v>
      </c>
      <c r="H6452" s="3" t="n">
        <v>264395.15</v>
      </c>
    </row>
    <row r="6453" customFormat="false" ht="15" hidden="false" customHeight="false" outlineLevel="0" collapsed="false">
      <c r="A6453" s="3" t="s">
        <v>507</v>
      </c>
      <c r="B6453" s="3" t="s">
        <v>39</v>
      </c>
      <c r="C6453" s="3" t="s">
        <v>41</v>
      </c>
      <c r="D6453" s="3" t="s">
        <v>41</v>
      </c>
      <c r="E6453" s="3" t="n">
        <v>44.83</v>
      </c>
      <c r="F6453" s="3" t="n">
        <v>1945293</v>
      </c>
      <c r="G6453" s="3" t="n">
        <v>2</v>
      </c>
      <c r="H6453" s="3" t="n">
        <v>111475</v>
      </c>
    </row>
    <row r="6454" customFormat="false" ht="15" hidden="false" customHeight="false" outlineLevel="0" collapsed="false">
      <c r="A6454" s="3" t="s">
        <v>508</v>
      </c>
      <c r="B6454" s="3" t="s">
        <v>39</v>
      </c>
      <c r="C6454" s="3" t="s">
        <v>41</v>
      </c>
      <c r="D6454" s="3" t="s">
        <v>41</v>
      </c>
      <c r="E6454" s="3" t="n">
        <v>44.03</v>
      </c>
      <c r="F6454" s="3" t="n">
        <v>2939670</v>
      </c>
      <c r="G6454" s="3" t="n">
        <v>1</v>
      </c>
      <c r="H6454" s="3" t="n">
        <v>210809.01</v>
      </c>
    </row>
    <row r="6455" customFormat="false" ht="15" hidden="false" customHeight="false" outlineLevel="0" collapsed="false">
      <c r="A6455" s="3" t="s">
        <v>509</v>
      </c>
      <c r="B6455" s="3" t="s">
        <v>39</v>
      </c>
      <c r="C6455" s="3" t="s">
        <v>41</v>
      </c>
      <c r="D6455" s="3" t="s">
        <v>41</v>
      </c>
      <c r="E6455" s="3" t="n">
        <v>43.29</v>
      </c>
      <c r="F6455" s="3" t="n">
        <v>5007130</v>
      </c>
      <c r="G6455" s="3" t="n">
        <v>1</v>
      </c>
      <c r="H6455" s="3" t="n">
        <v>4156.8</v>
      </c>
    </row>
    <row r="6456" customFormat="false" ht="15" hidden="false" customHeight="false" outlineLevel="0" collapsed="false">
      <c r="A6456" s="3" t="s">
        <v>510</v>
      </c>
      <c r="B6456" s="3" t="s">
        <v>39</v>
      </c>
      <c r="C6456" s="3" t="s">
        <v>41</v>
      </c>
      <c r="D6456" s="3" t="s">
        <v>41</v>
      </c>
      <c r="E6456" s="3" t="n">
        <v>42.11</v>
      </c>
      <c r="F6456" s="3" t="n">
        <v>5557040</v>
      </c>
      <c r="G6456" s="3" t="n">
        <v>0</v>
      </c>
      <c r="H6456" s="3" t="n">
        <v>0</v>
      </c>
    </row>
    <row r="6457" customFormat="false" ht="15" hidden="false" customHeight="false" outlineLevel="0" collapsed="false">
      <c r="A6457" s="3" t="s">
        <v>511</v>
      </c>
      <c r="B6457" s="3" t="s">
        <v>39</v>
      </c>
      <c r="C6457" s="3" t="s">
        <v>41</v>
      </c>
      <c r="D6457" s="3" t="s">
        <v>41</v>
      </c>
      <c r="E6457" s="3" t="n">
        <v>42.02</v>
      </c>
      <c r="F6457" s="3" t="n">
        <v>7223040</v>
      </c>
      <c r="G6457" s="3" t="n">
        <v>1</v>
      </c>
      <c r="H6457" s="3" t="n">
        <v>90736.52</v>
      </c>
    </row>
    <row r="6458" customFormat="false" ht="15" hidden="false" customHeight="false" outlineLevel="0" collapsed="false">
      <c r="A6458" s="3" t="s">
        <v>512</v>
      </c>
      <c r="B6458" s="3" t="s">
        <v>39</v>
      </c>
      <c r="C6458" s="3" t="s">
        <v>41</v>
      </c>
      <c r="D6458" s="3" t="s">
        <v>41</v>
      </c>
      <c r="E6458" s="3" t="n">
        <v>42.21</v>
      </c>
      <c r="F6458" s="3" t="n">
        <v>7726504</v>
      </c>
      <c r="G6458" s="3" t="n">
        <v>3</v>
      </c>
      <c r="H6458" s="3" t="n">
        <v>165151.2</v>
      </c>
    </row>
    <row r="6459" customFormat="false" ht="15" hidden="false" customHeight="false" outlineLevel="0" collapsed="false">
      <c r="A6459" s="3" t="s">
        <v>513</v>
      </c>
      <c r="B6459" s="3" t="s">
        <v>39</v>
      </c>
      <c r="C6459" s="3" t="s">
        <v>41</v>
      </c>
      <c r="D6459" s="3" t="s">
        <v>41</v>
      </c>
      <c r="E6459" s="3" t="n">
        <v>42.92</v>
      </c>
      <c r="F6459" s="3" t="n">
        <v>5650872</v>
      </c>
      <c r="G6459" s="3" t="n">
        <v>0</v>
      </c>
      <c r="H6459" s="3" t="n">
        <v>0</v>
      </c>
    </row>
    <row r="6460" customFormat="false" ht="15" hidden="false" customHeight="false" outlineLevel="0" collapsed="false">
      <c r="A6460" s="3" t="s">
        <v>514</v>
      </c>
      <c r="B6460" s="3" t="s">
        <v>39</v>
      </c>
      <c r="C6460" s="3" t="s">
        <v>41</v>
      </c>
      <c r="D6460" s="3" t="s">
        <v>41</v>
      </c>
      <c r="E6460" s="3" t="n">
        <v>43.28</v>
      </c>
      <c r="F6460" s="3" t="n">
        <v>3024317</v>
      </c>
      <c r="G6460" s="3" t="n">
        <v>0</v>
      </c>
      <c r="H6460" s="3" t="n">
        <v>0</v>
      </c>
    </row>
    <row r="6461" customFormat="false" ht="15" hidden="false" customHeight="false" outlineLevel="0" collapsed="false">
      <c r="A6461" s="3" t="s">
        <v>515</v>
      </c>
      <c r="B6461" s="3" t="s">
        <v>39</v>
      </c>
      <c r="C6461" s="3" t="s">
        <v>41</v>
      </c>
      <c r="D6461" s="3" t="s">
        <v>41</v>
      </c>
      <c r="E6461" s="3" t="n">
        <v>43.42</v>
      </c>
      <c r="F6461" s="3" t="n">
        <v>6191335</v>
      </c>
      <c r="G6461" s="3" t="n">
        <v>2</v>
      </c>
      <c r="H6461" s="3" t="n">
        <v>358045.37</v>
      </c>
    </row>
    <row r="6462" customFormat="false" ht="15" hidden="false" customHeight="false" outlineLevel="0" collapsed="false">
      <c r="A6462" s="3" t="s">
        <v>516</v>
      </c>
      <c r="B6462" s="3" t="s">
        <v>39</v>
      </c>
      <c r="C6462" s="3" t="s">
        <v>41</v>
      </c>
      <c r="D6462" s="3" t="s">
        <v>41</v>
      </c>
      <c r="E6462" s="3" t="n">
        <v>44.17</v>
      </c>
      <c r="F6462" s="3" t="n">
        <v>3920243</v>
      </c>
      <c r="G6462" s="3" t="n">
        <v>1</v>
      </c>
      <c r="H6462" s="3" t="n">
        <v>95871.36</v>
      </c>
    </row>
    <row r="6463" customFormat="false" ht="15" hidden="false" customHeight="false" outlineLevel="0" collapsed="false">
      <c r="A6463" s="3" t="s">
        <v>517</v>
      </c>
      <c r="B6463" s="3" t="s">
        <v>39</v>
      </c>
      <c r="C6463" s="3" t="s">
        <v>41</v>
      </c>
      <c r="D6463" s="3" t="s">
        <v>41</v>
      </c>
      <c r="E6463" s="3" t="n">
        <v>43.83</v>
      </c>
      <c r="F6463" s="3" t="n">
        <v>7075453</v>
      </c>
      <c r="G6463" s="3" t="n">
        <v>2</v>
      </c>
      <c r="H6463" s="3" t="n">
        <v>173692.71</v>
      </c>
    </row>
    <row r="6464" customFormat="false" ht="15" hidden="false" customHeight="false" outlineLevel="0" collapsed="false">
      <c r="A6464" s="3" t="s">
        <v>518</v>
      </c>
      <c r="B6464" s="3" t="s">
        <v>39</v>
      </c>
      <c r="C6464" s="3" t="s">
        <v>41</v>
      </c>
      <c r="D6464" s="3" t="s">
        <v>41</v>
      </c>
      <c r="E6464" s="3" t="n">
        <v>42.84</v>
      </c>
      <c r="F6464" s="3" t="n">
        <v>7800748</v>
      </c>
      <c r="G6464" s="3" t="n">
        <v>3</v>
      </c>
      <c r="H6464" s="3" t="n">
        <v>425948.79</v>
      </c>
    </row>
    <row r="6465" customFormat="false" ht="15" hidden="false" customHeight="false" outlineLevel="0" collapsed="false">
      <c r="A6465" s="3" t="s">
        <v>519</v>
      </c>
      <c r="B6465" s="3" t="s">
        <v>39</v>
      </c>
      <c r="C6465" s="3" t="s">
        <v>41</v>
      </c>
      <c r="D6465" s="3" t="s">
        <v>41</v>
      </c>
      <c r="E6465" s="3" t="n">
        <v>44.37</v>
      </c>
      <c r="F6465" s="3" t="n">
        <v>5495631</v>
      </c>
      <c r="G6465" s="3" t="n">
        <v>1</v>
      </c>
      <c r="H6465" s="3" t="n">
        <v>56450.94</v>
      </c>
    </row>
    <row r="6466" customFormat="false" ht="15" hidden="false" customHeight="false" outlineLevel="0" collapsed="false">
      <c r="A6466" s="3" t="s">
        <v>520</v>
      </c>
      <c r="B6466" s="3" t="s">
        <v>39</v>
      </c>
      <c r="C6466" s="3" t="s">
        <v>41</v>
      </c>
      <c r="D6466" s="3" t="s">
        <v>41</v>
      </c>
      <c r="E6466" s="3" t="n">
        <v>45.62</v>
      </c>
      <c r="F6466" s="3" t="n">
        <v>2827667</v>
      </c>
      <c r="G6466" s="3" t="n">
        <v>4</v>
      </c>
      <c r="H6466" s="3" t="n">
        <v>390088.21</v>
      </c>
    </row>
    <row r="6467" customFormat="false" ht="15" hidden="false" customHeight="false" outlineLevel="0" collapsed="false">
      <c r="A6467" s="3" t="s">
        <v>521</v>
      </c>
      <c r="B6467" s="3" t="s">
        <v>39</v>
      </c>
      <c r="C6467" s="3" t="s">
        <v>41</v>
      </c>
      <c r="D6467" s="3" t="s">
        <v>41</v>
      </c>
      <c r="E6467" s="3" t="n">
        <v>45.64</v>
      </c>
      <c r="F6467" s="3" t="n">
        <v>5660619</v>
      </c>
      <c r="G6467" s="3" t="n">
        <v>3</v>
      </c>
      <c r="H6467" s="3" t="n">
        <v>422618.18</v>
      </c>
    </row>
    <row r="6468" customFormat="false" ht="15" hidden="false" customHeight="false" outlineLevel="0" collapsed="false">
      <c r="A6468" s="3" t="s">
        <v>522</v>
      </c>
      <c r="B6468" s="3" t="s">
        <v>39</v>
      </c>
      <c r="C6468" s="3" t="s">
        <v>41</v>
      </c>
      <c r="D6468" s="3" t="s">
        <v>41</v>
      </c>
      <c r="E6468" s="3" t="n">
        <v>45.29</v>
      </c>
      <c r="F6468" s="3" t="n">
        <v>7193785</v>
      </c>
      <c r="G6468" s="3" t="n">
        <v>3</v>
      </c>
      <c r="H6468" s="3" t="n">
        <v>335966.47</v>
      </c>
    </row>
    <row r="6469" customFormat="false" ht="15" hidden="false" customHeight="false" outlineLevel="0" collapsed="false">
      <c r="A6469" s="3" t="s">
        <v>523</v>
      </c>
      <c r="B6469" s="3" t="s">
        <v>39</v>
      </c>
      <c r="C6469" s="3" t="s">
        <v>41</v>
      </c>
      <c r="D6469" s="3" t="s">
        <v>41</v>
      </c>
      <c r="E6469" s="3" t="n">
        <v>44.89</v>
      </c>
      <c r="F6469" s="3" t="n">
        <v>3706425</v>
      </c>
      <c r="G6469" s="3" t="n">
        <v>3</v>
      </c>
      <c r="H6469" s="3" t="n">
        <v>216643.66</v>
      </c>
    </row>
    <row r="6470" customFormat="false" ht="15" hidden="false" customHeight="false" outlineLevel="0" collapsed="false">
      <c r="A6470" s="3" t="s">
        <v>524</v>
      </c>
      <c r="B6470" s="3" t="s">
        <v>39</v>
      </c>
      <c r="C6470" s="3" t="s">
        <v>41</v>
      </c>
      <c r="D6470" s="3" t="s">
        <v>41</v>
      </c>
      <c r="E6470" s="3" t="n">
        <v>46.99</v>
      </c>
      <c r="F6470" s="3" t="n">
        <v>2550660</v>
      </c>
      <c r="G6470" s="3" t="n">
        <v>2</v>
      </c>
      <c r="H6470" s="3" t="n">
        <v>170778.27</v>
      </c>
    </row>
    <row r="6471" customFormat="false" ht="15" hidden="false" customHeight="false" outlineLevel="0" collapsed="false">
      <c r="A6471" s="3" t="s">
        <v>525</v>
      </c>
      <c r="B6471" s="3" t="s">
        <v>39</v>
      </c>
      <c r="C6471" s="3" t="s">
        <v>41</v>
      </c>
      <c r="D6471" s="3" t="s">
        <v>41</v>
      </c>
      <c r="E6471" s="3" t="n">
        <v>47.46</v>
      </c>
      <c r="F6471" s="3" t="n">
        <v>944705</v>
      </c>
      <c r="G6471" s="3" t="n">
        <v>0</v>
      </c>
      <c r="H6471" s="3" t="n">
        <v>0</v>
      </c>
    </row>
    <row r="6472" customFormat="false" ht="15" hidden="false" customHeight="false" outlineLevel="0" collapsed="false">
      <c r="A6472" s="3" t="s">
        <v>526</v>
      </c>
      <c r="B6472" s="3" t="s">
        <v>39</v>
      </c>
      <c r="C6472" s="3" t="s">
        <v>41</v>
      </c>
      <c r="D6472" s="3" t="s">
        <v>41</v>
      </c>
      <c r="E6472" s="3" t="n">
        <v>47.34</v>
      </c>
      <c r="F6472" s="3" t="n">
        <v>1362352</v>
      </c>
      <c r="G6472" s="3" t="n">
        <v>0</v>
      </c>
      <c r="H6472" s="3" t="n">
        <v>0</v>
      </c>
    </row>
    <row r="6473" customFormat="false" ht="15" hidden="false" customHeight="false" outlineLevel="0" collapsed="false">
      <c r="A6473" s="3" t="s">
        <v>527</v>
      </c>
      <c r="B6473" s="3" t="s">
        <v>39</v>
      </c>
      <c r="C6473" s="3" t="s">
        <v>41</v>
      </c>
      <c r="D6473" s="3" t="s">
        <v>41</v>
      </c>
      <c r="E6473" s="3" t="n">
        <v>47.8</v>
      </c>
      <c r="F6473" s="3" t="n">
        <v>1677726</v>
      </c>
      <c r="G6473" s="3" t="n">
        <v>3</v>
      </c>
      <c r="H6473" s="3" t="n">
        <v>231671.74</v>
      </c>
    </row>
    <row r="6474" customFormat="false" ht="15" hidden="false" customHeight="false" outlineLevel="0" collapsed="false">
      <c r="A6474" s="3" t="s">
        <v>528</v>
      </c>
      <c r="B6474" s="3" t="s">
        <v>39</v>
      </c>
      <c r="C6474" s="3" t="s">
        <v>41</v>
      </c>
      <c r="D6474" s="3" t="s">
        <v>41</v>
      </c>
      <c r="E6474" s="3" t="n">
        <v>47.85</v>
      </c>
      <c r="F6474" s="3" t="n">
        <v>2703182</v>
      </c>
      <c r="G6474" s="3" t="n">
        <v>2</v>
      </c>
      <c r="H6474" s="3" t="n">
        <v>320001.84</v>
      </c>
    </row>
    <row r="6475" customFormat="false" ht="15" hidden="false" customHeight="false" outlineLevel="0" collapsed="false">
      <c r="A6475" s="3" t="s">
        <v>529</v>
      </c>
      <c r="B6475" s="3" t="s">
        <v>39</v>
      </c>
      <c r="C6475" s="3" t="s">
        <v>41</v>
      </c>
      <c r="D6475" s="3" t="s">
        <v>41</v>
      </c>
      <c r="E6475" s="3" t="n">
        <v>47.9</v>
      </c>
      <c r="F6475" s="3" t="n">
        <v>3673584</v>
      </c>
      <c r="G6475" s="3" t="n">
        <v>2</v>
      </c>
      <c r="H6475" s="3" t="n">
        <v>56365.08</v>
      </c>
    </row>
    <row r="6476" customFormat="false" ht="15" hidden="false" customHeight="false" outlineLevel="0" collapsed="false">
      <c r="A6476" s="3" t="s">
        <v>530</v>
      </c>
      <c r="B6476" s="3" t="s">
        <v>39</v>
      </c>
      <c r="C6476" s="3" t="s">
        <v>41</v>
      </c>
      <c r="D6476" s="3" t="s">
        <v>41</v>
      </c>
      <c r="E6476" s="3" t="n">
        <v>47.67</v>
      </c>
      <c r="F6476" s="3" t="n">
        <v>5429513</v>
      </c>
      <c r="G6476" s="3" t="n">
        <v>3</v>
      </c>
      <c r="H6476" s="3" t="n">
        <v>472014.71</v>
      </c>
    </row>
    <row r="6477" customFormat="false" ht="15" hidden="false" customHeight="false" outlineLevel="0" collapsed="false">
      <c r="A6477" s="3" t="s">
        <v>531</v>
      </c>
      <c r="B6477" s="3" t="s">
        <v>39</v>
      </c>
      <c r="C6477" s="3" t="s">
        <v>41</v>
      </c>
      <c r="D6477" s="3" t="s">
        <v>41</v>
      </c>
      <c r="E6477" s="3" t="n">
        <v>47.59</v>
      </c>
      <c r="F6477" s="3" t="n">
        <v>927852</v>
      </c>
      <c r="G6477" s="3" t="n">
        <v>1</v>
      </c>
      <c r="H6477" s="3" t="n">
        <v>130446.09</v>
      </c>
    </row>
    <row r="6478" customFormat="false" ht="15" hidden="false" customHeight="false" outlineLevel="0" collapsed="false">
      <c r="A6478" s="3" t="s">
        <v>532</v>
      </c>
      <c r="B6478" s="3" t="s">
        <v>39</v>
      </c>
      <c r="C6478" s="3" t="s">
        <v>41</v>
      </c>
      <c r="D6478" s="3" t="s">
        <v>41</v>
      </c>
      <c r="E6478" s="3" t="n">
        <v>49.33</v>
      </c>
      <c r="F6478" s="3" t="n">
        <v>6520992</v>
      </c>
      <c r="G6478" s="3" t="n">
        <v>2</v>
      </c>
      <c r="H6478" s="3" t="n">
        <v>350219.48</v>
      </c>
    </row>
    <row r="6479" customFormat="false" ht="15" hidden="false" customHeight="false" outlineLevel="0" collapsed="false">
      <c r="A6479" s="3" t="s">
        <v>533</v>
      </c>
      <c r="B6479" s="3" t="s">
        <v>39</v>
      </c>
      <c r="C6479" s="3" t="s">
        <v>41</v>
      </c>
      <c r="D6479" s="3" t="s">
        <v>41</v>
      </c>
      <c r="E6479" s="3" t="n">
        <v>48.08</v>
      </c>
      <c r="F6479" s="3" t="n">
        <v>2458413</v>
      </c>
      <c r="G6479" s="3" t="n">
        <v>5</v>
      </c>
      <c r="H6479" s="3" t="n">
        <v>682418.45</v>
      </c>
    </row>
    <row r="6480" customFormat="false" ht="15" hidden="false" customHeight="false" outlineLevel="0" collapsed="false">
      <c r="A6480" s="3" t="s">
        <v>534</v>
      </c>
      <c r="B6480" s="3" t="s">
        <v>39</v>
      </c>
      <c r="C6480" s="3" t="s">
        <v>41</v>
      </c>
      <c r="D6480" s="3" t="s">
        <v>41</v>
      </c>
      <c r="E6480" s="3" t="n">
        <v>48.54</v>
      </c>
      <c r="F6480" s="3" t="n">
        <v>2618824</v>
      </c>
      <c r="G6480" s="3" t="n">
        <v>2</v>
      </c>
      <c r="H6480" s="3" t="n">
        <v>264319.97</v>
      </c>
    </row>
    <row r="6481" customFormat="false" ht="15" hidden="false" customHeight="false" outlineLevel="0" collapsed="false">
      <c r="A6481" s="3" t="s">
        <v>535</v>
      </c>
      <c r="B6481" s="3" t="s">
        <v>39</v>
      </c>
      <c r="C6481" s="3" t="s">
        <v>41</v>
      </c>
      <c r="D6481" s="3" t="s">
        <v>41</v>
      </c>
      <c r="E6481" s="3" t="n">
        <v>48.08</v>
      </c>
      <c r="F6481" s="3" t="n">
        <v>3695037</v>
      </c>
      <c r="G6481" s="3" t="n">
        <v>2</v>
      </c>
      <c r="H6481" s="3" t="n">
        <v>219411.61</v>
      </c>
    </row>
    <row r="6482" customFormat="false" ht="15" hidden="false" customHeight="false" outlineLevel="0" collapsed="false">
      <c r="A6482" s="3" t="s">
        <v>536</v>
      </c>
      <c r="B6482" s="3" t="s">
        <v>39</v>
      </c>
      <c r="C6482" s="3" t="s">
        <v>41</v>
      </c>
      <c r="D6482" s="3" t="s">
        <v>41</v>
      </c>
      <c r="E6482" s="3" t="n">
        <v>48</v>
      </c>
      <c r="F6482" s="3" t="n">
        <v>6605536</v>
      </c>
      <c r="G6482" s="3" t="n">
        <v>2</v>
      </c>
      <c r="H6482" s="3" t="n">
        <v>228852.07</v>
      </c>
    </row>
    <row r="6483" customFormat="false" ht="15" hidden="false" customHeight="false" outlineLevel="0" collapsed="false">
      <c r="A6483" s="3" t="s">
        <v>537</v>
      </c>
      <c r="B6483" s="3" t="s">
        <v>39</v>
      </c>
      <c r="C6483" s="3" t="s">
        <v>41</v>
      </c>
      <c r="D6483" s="3" t="s">
        <v>41</v>
      </c>
      <c r="E6483" s="3" t="n">
        <v>49.29</v>
      </c>
      <c r="F6483" s="3" t="n">
        <v>1745383</v>
      </c>
      <c r="G6483" s="3" t="n">
        <v>1</v>
      </c>
      <c r="H6483" s="3" t="n">
        <v>174809.96</v>
      </c>
    </row>
    <row r="6484" customFormat="false" ht="15" hidden="false" customHeight="false" outlineLevel="0" collapsed="false">
      <c r="A6484" s="3" t="s">
        <v>538</v>
      </c>
      <c r="B6484" s="3" t="s">
        <v>39</v>
      </c>
      <c r="C6484" s="3" t="s">
        <v>41</v>
      </c>
      <c r="D6484" s="3" t="s">
        <v>41</v>
      </c>
      <c r="E6484" s="3" t="n">
        <v>48.58</v>
      </c>
      <c r="F6484" s="3" t="n">
        <v>926521</v>
      </c>
      <c r="G6484" s="3" t="n">
        <v>4</v>
      </c>
      <c r="H6484" s="3" t="n">
        <v>439220.49</v>
      </c>
    </row>
    <row r="6485" customFormat="false" ht="15" hidden="false" customHeight="false" outlineLevel="0" collapsed="false">
      <c r="A6485" s="3" t="s">
        <v>539</v>
      </c>
      <c r="B6485" s="3" t="s">
        <v>39</v>
      </c>
      <c r="C6485" s="3" t="s">
        <v>41</v>
      </c>
      <c r="D6485" s="3" t="s">
        <v>41</v>
      </c>
      <c r="E6485" s="3" t="n">
        <v>48.6</v>
      </c>
      <c r="F6485" s="3" t="n">
        <v>1659177</v>
      </c>
      <c r="G6485" s="3" t="n">
        <v>2</v>
      </c>
      <c r="H6485" s="3" t="n">
        <v>181303.68</v>
      </c>
    </row>
    <row r="6486" customFormat="false" ht="15" hidden="false" customHeight="false" outlineLevel="0" collapsed="false">
      <c r="A6486" s="3" t="s">
        <v>540</v>
      </c>
      <c r="B6486" s="3" t="s">
        <v>39</v>
      </c>
      <c r="C6486" s="3" t="s">
        <v>41</v>
      </c>
      <c r="D6486" s="3" t="s">
        <v>41</v>
      </c>
      <c r="E6486" s="3" t="n">
        <v>49.32</v>
      </c>
      <c r="F6486" s="3" t="n">
        <v>712508</v>
      </c>
      <c r="G6486" s="3" t="n">
        <v>3</v>
      </c>
      <c r="H6486" s="3" t="n">
        <v>243180.61</v>
      </c>
    </row>
    <row r="6487" customFormat="false" ht="15" hidden="false" customHeight="false" outlineLevel="0" collapsed="false">
      <c r="A6487" s="3" t="s">
        <v>541</v>
      </c>
      <c r="B6487" s="3" t="s">
        <v>39</v>
      </c>
      <c r="C6487" s="3" t="s">
        <v>41</v>
      </c>
      <c r="D6487" s="3" t="s">
        <v>41</v>
      </c>
      <c r="E6487" s="3" t="n">
        <v>50.3</v>
      </c>
      <c r="F6487" s="3" t="n">
        <v>1185571</v>
      </c>
      <c r="G6487" s="3" t="n">
        <v>2</v>
      </c>
      <c r="H6487" s="3" t="n">
        <v>369522.2</v>
      </c>
    </row>
    <row r="6488" customFormat="false" ht="15" hidden="false" customHeight="false" outlineLevel="0" collapsed="false">
      <c r="A6488" s="3" t="s">
        <v>542</v>
      </c>
      <c r="B6488" s="3" t="s">
        <v>39</v>
      </c>
      <c r="C6488" s="3" t="s">
        <v>41</v>
      </c>
      <c r="D6488" s="3" t="s">
        <v>41</v>
      </c>
      <c r="E6488" s="3" t="n">
        <v>47.87</v>
      </c>
      <c r="F6488" s="3" t="n">
        <v>6662142</v>
      </c>
      <c r="G6488" s="3" t="n">
        <v>3</v>
      </c>
      <c r="H6488" s="3" t="n">
        <v>259966.11</v>
      </c>
    </row>
    <row r="6489" customFormat="false" ht="15" hidden="false" customHeight="false" outlineLevel="0" collapsed="false">
      <c r="A6489" s="3" t="s">
        <v>543</v>
      </c>
      <c r="B6489" s="3" t="s">
        <v>39</v>
      </c>
      <c r="C6489" s="3" t="s">
        <v>41</v>
      </c>
      <c r="D6489" s="3" t="s">
        <v>41</v>
      </c>
      <c r="E6489" s="3" t="n">
        <v>47.8</v>
      </c>
      <c r="F6489" s="3" t="n">
        <v>5300582</v>
      </c>
      <c r="G6489" s="3" t="n">
        <v>0</v>
      </c>
      <c r="H6489" s="3" t="n">
        <v>0</v>
      </c>
    </row>
    <row r="6490" customFormat="false" ht="15" hidden="false" customHeight="false" outlineLevel="0" collapsed="false">
      <c r="A6490" s="3" t="s">
        <v>544</v>
      </c>
      <c r="B6490" s="3" t="s">
        <v>39</v>
      </c>
      <c r="C6490" s="3" t="s">
        <v>41</v>
      </c>
      <c r="D6490" s="3" t="s">
        <v>41</v>
      </c>
      <c r="E6490" s="3" t="n">
        <v>49.15</v>
      </c>
      <c r="F6490" s="3" t="n">
        <v>6027540</v>
      </c>
      <c r="G6490" s="3" t="n">
        <v>1</v>
      </c>
      <c r="H6490" s="3" t="n">
        <v>153482.12</v>
      </c>
    </row>
    <row r="6491" customFormat="false" ht="15" hidden="false" customHeight="false" outlineLevel="0" collapsed="false">
      <c r="A6491" s="3" t="s">
        <v>545</v>
      </c>
      <c r="B6491" s="3" t="s">
        <v>39</v>
      </c>
      <c r="C6491" s="3" t="s">
        <v>41</v>
      </c>
      <c r="D6491" s="3" t="s">
        <v>41</v>
      </c>
      <c r="E6491" s="3" t="n">
        <v>48.76</v>
      </c>
      <c r="F6491" s="3" t="n">
        <v>1065405</v>
      </c>
      <c r="G6491" s="3" t="n">
        <v>3</v>
      </c>
      <c r="H6491" s="3" t="n">
        <v>490341.47</v>
      </c>
    </row>
    <row r="6492" customFormat="false" ht="15" hidden="false" customHeight="false" outlineLevel="0" collapsed="false">
      <c r="A6492" s="3" t="s">
        <v>546</v>
      </c>
      <c r="B6492" s="3" t="s">
        <v>39</v>
      </c>
      <c r="C6492" s="3" t="s">
        <v>41</v>
      </c>
      <c r="D6492" s="3" t="s">
        <v>41</v>
      </c>
      <c r="E6492" s="3" t="n">
        <v>48.22</v>
      </c>
      <c r="F6492" s="3" t="n">
        <v>3678737</v>
      </c>
      <c r="G6492" s="3" t="n">
        <v>4</v>
      </c>
      <c r="H6492" s="3" t="n">
        <v>407033.16</v>
      </c>
    </row>
    <row r="6493" customFormat="false" ht="15" hidden="false" customHeight="false" outlineLevel="0" collapsed="false">
      <c r="A6493" s="3" t="s">
        <v>547</v>
      </c>
      <c r="B6493" s="3" t="s">
        <v>39</v>
      </c>
      <c r="C6493" s="3" t="s">
        <v>41</v>
      </c>
      <c r="D6493" s="3" t="s">
        <v>41</v>
      </c>
      <c r="E6493" s="3" t="n">
        <v>49.48</v>
      </c>
      <c r="F6493" s="3" t="n">
        <v>2001247</v>
      </c>
      <c r="G6493" s="3" t="n">
        <v>3</v>
      </c>
      <c r="H6493" s="3" t="n">
        <v>370353.4</v>
      </c>
    </row>
    <row r="6494" customFormat="false" ht="15" hidden="false" customHeight="false" outlineLevel="0" collapsed="false">
      <c r="A6494" s="3" t="s">
        <v>548</v>
      </c>
      <c r="B6494" s="3" t="s">
        <v>39</v>
      </c>
      <c r="C6494" s="3" t="s">
        <v>41</v>
      </c>
      <c r="D6494" s="3" t="s">
        <v>41</v>
      </c>
      <c r="E6494" s="3" t="n">
        <v>48.84</v>
      </c>
      <c r="F6494" s="3" t="n">
        <v>1399393</v>
      </c>
      <c r="G6494" s="3" t="n">
        <v>3</v>
      </c>
      <c r="H6494" s="3" t="n">
        <v>358823.57</v>
      </c>
    </row>
    <row r="6495" customFormat="false" ht="15" hidden="false" customHeight="false" outlineLevel="0" collapsed="false">
      <c r="A6495" s="3" t="s">
        <v>549</v>
      </c>
      <c r="B6495" s="3" t="s">
        <v>39</v>
      </c>
      <c r="C6495" s="3" t="s">
        <v>41</v>
      </c>
      <c r="D6495" s="3" t="s">
        <v>41</v>
      </c>
      <c r="E6495" s="3" t="n">
        <v>49.07</v>
      </c>
      <c r="F6495" s="3" t="n">
        <v>5865670</v>
      </c>
      <c r="G6495" s="3" t="n">
        <v>3</v>
      </c>
      <c r="H6495" s="3" t="n">
        <v>565839.3</v>
      </c>
    </row>
    <row r="6496" customFormat="false" ht="15" hidden="false" customHeight="false" outlineLevel="0" collapsed="false">
      <c r="A6496" s="3" t="s">
        <v>550</v>
      </c>
      <c r="B6496" s="3" t="s">
        <v>39</v>
      </c>
      <c r="C6496" s="3" t="s">
        <v>41</v>
      </c>
      <c r="D6496" s="3" t="s">
        <v>41</v>
      </c>
      <c r="E6496" s="3" t="n">
        <v>48.66</v>
      </c>
      <c r="F6496" s="3" t="n">
        <v>5763323</v>
      </c>
      <c r="G6496" s="3" t="n">
        <v>2</v>
      </c>
      <c r="H6496" s="3" t="n">
        <v>115692.39</v>
      </c>
    </row>
    <row r="6497" customFormat="false" ht="15" hidden="false" customHeight="false" outlineLevel="0" collapsed="false">
      <c r="A6497" s="3" t="s">
        <v>551</v>
      </c>
      <c r="B6497" s="3" t="s">
        <v>39</v>
      </c>
      <c r="C6497" s="3" t="s">
        <v>41</v>
      </c>
      <c r="D6497" s="3" t="s">
        <v>41</v>
      </c>
      <c r="E6497" s="3" t="n">
        <v>46.8</v>
      </c>
      <c r="F6497" s="3" t="n">
        <v>7975699</v>
      </c>
      <c r="G6497" s="3" t="n">
        <v>1</v>
      </c>
      <c r="H6497" s="3" t="n">
        <v>106429.3</v>
      </c>
    </row>
    <row r="6498" customFormat="false" ht="15" hidden="false" customHeight="false" outlineLevel="0" collapsed="false">
      <c r="A6498" s="3" t="s">
        <v>552</v>
      </c>
      <c r="B6498" s="3" t="s">
        <v>39</v>
      </c>
      <c r="C6498" s="3" t="s">
        <v>41</v>
      </c>
      <c r="D6498" s="3" t="s">
        <v>41</v>
      </c>
      <c r="E6498" s="3" t="n">
        <v>46.41</v>
      </c>
      <c r="F6498" s="3" t="n">
        <v>1454393</v>
      </c>
      <c r="G6498" s="3" t="n">
        <v>1</v>
      </c>
      <c r="H6498" s="3" t="n">
        <v>50592.36</v>
      </c>
    </row>
    <row r="6499" customFormat="false" ht="15" hidden="false" customHeight="false" outlineLevel="0" collapsed="false">
      <c r="A6499" s="3" t="s">
        <v>553</v>
      </c>
      <c r="B6499" s="3" t="s">
        <v>39</v>
      </c>
      <c r="C6499" s="3" t="s">
        <v>41</v>
      </c>
      <c r="D6499" s="3" t="s">
        <v>41</v>
      </c>
      <c r="E6499" s="3" t="n">
        <v>45.84</v>
      </c>
      <c r="F6499" s="3" t="n">
        <v>6627706</v>
      </c>
      <c r="G6499" s="3" t="n">
        <v>2</v>
      </c>
      <c r="H6499" s="3" t="n">
        <v>227846.47</v>
      </c>
    </row>
    <row r="6500" customFormat="false" ht="15" hidden="false" customHeight="false" outlineLevel="0" collapsed="false">
      <c r="A6500" s="3" t="s">
        <v>554</v>
      </c>
      <c r="B6500" s="3" t="s">
        <v>39</v>
      </c>
      <c r="C6500" s="3" t="s">
        <v>41</v>
      </c>
      <c r="D6500" s="3" t="s">
        <v>41</v>
      </c>
      <c r="E6500" s="3" t="n">
        <v>45.16</v>
      </c>
      <c r="F6500" s="3" t="n">
        <v>1936279</v>
      </c>
      <c r="G6500" s="3" t="n">
        <v>3</v>
      </c>
      <c r="H6500" s="3" t="n">
        <v>339593</v>
      </c>
    </row>
    <row r="6501" customFormat="false" ht="15" hidden="false" customHeight="false" outlineLevel="0" collapsed="false">
      <c r="A6501" s="3" t="s">
        <v>555</v>
      </c>
      <c r="B6501" s="3" t="s">
        <v>39</v>
      </c>
      <c r="C6501" s="3" t="s">
        <v>41</v>
      </c>
      <c r="D6501" s="3" t="s">
        <v>41</v>
      </c>
      <c r="E6501" s="3" t="n">
        <v>45.54</v>
      </c>
      <c r="F6501" s="3" t="n">
        <v>5702483</v>
      </c>
      <c r="G6501" s="3" t="n">
        <v>1</v>
      </c>
      <c r="H6501" s="3" t="n">
        <v>212534.04</v>
      </c>
    </row>
    <row r="6502" customFormat="false" ht="15" hidden="false" customHeight="false" outlineLevel="0" collapsed="false">
      <c r="A6502" s="3" t="s">
        <v>556</v>
      </c>
      <c r="B6502" s="3" t="s">
        <v>39</v>
      </c>
      <c r="C6502" s="3" t="s">
        <v>41</v>
      </c>
      <c r="D6502" s="3" t="s">
        <v>41</v>
      </c>
      <c r="E6502" s="3" t="n">
        <v>46.63</v>
      </c>
      <c r="F6502" s="3" t="n">
        <v>7069213</v>
      </c>
      <c r="G6502" s="3" t="n">
        <v>3</v>
      </c>
      <c r="H6502" s="3" t="n">
        <v>450553.25</v>
      </c>
    </row>
    <row r="6503" customFormat="false" ht="15" hidden="false" customHeight="false" outlineLevel="0" collapsed="false">
      <c r="A6503" s="3" t="s">
        <v>57</v>
      </c>
      <c r="B6503" s="3" t="s">
        <v>42</v>
      </c>
      <c r="C6503" s="3" t="s">
        <v>41</v>
      </c>
      <c r="D6503" s="3" t="s">
        <v>41</v>
      </c>
      <c r="E6503" s="3" t="n">
        <v>109.57</v>
      </c>
      <c r="F6503" s="3" t="n">
        <v>4228057</v>
      </c>
      <c r="G6503" s="3" t="n">
        <v>2</v>
      </c>
      <c r="H6503" s="3" t="n">
        <v>872050.3</v>
      </c>
    </row>
    <row r="6504" customFormat="false" ht="15" hidden="false" customHeight="false" outlineLevel="0" collapsed="false">
      <c r="A6504" s="3" t="s">
        <v>58</v>
      </c>
      <c r="B6504" s="3" t="s">
        <v>42</v>
      </c>
      <c r="C6504" s="3" t="s">
        <v>41</v>
      </c>
      <c r="D6504" s="3" t="s">
        <v>41</v>
      </c>
      <c r="E6504" s="3" t="n">
        <v>109.34</v>
      </c>
      <c r="F6504" s="3" t="n">
        <v>7187975</v>
      </c>
      <c r="G6504" s="3" t="n">
        <v>0</v>
      </c>
      <c r="H6504" s="3" t="n">
        <v>0</v>
      </c>
    </row>
    <row r="6505" customFormat="false" ht="15" hidden="false" customHeight="false" outlineLevel="0" collapsed="false">
      <c r="A6505" s="3" t="s">
        <v>59</v>
      </c>
      <c r="B6505" s="3" t="s">
        <v>42</v>
      </c>
      <c r="C6505" s="3" t="s">
        <v>41</v>
      </c>
      <c r="D6505" s="3" t="s">
        <v>41</v>
      </c>
      <c r="E6505" s="3" t="n">
        <v>111.05</v>
      </c>
      <c r="F6505" s="3" t="n">
        <v>7340516</v>
      </c>
      <c r="G6505" s="3" t="n">
        <v>3</v>
      </c>
      <c r="H6505" s="3" t="n">
        <v>1082013.09</v>
      </c>
    </row>
    <row r="6506" customFormat="false" ht="15" hidden="false" customHeight="false" outlineLevel="0" collapsed="false">
      <c r="A6506" s="3" t="s">
        <v>60</v>
      </c>
      <c r="B6506" s="3" t="s">
        <v>42</v>
      </c>
      <c r="C6506" s="3" t="s">
        <v>41</v>
      </c>
      <c r="D6506" s="3" t="s">
        <v>41</v>
      </c>
      <c r="E6506" s="3" t="n">
        <v>107.41</v>
      </c>
      <c r="F6506" s="3" t="n">
        <v>4192554</v>
      </c>
      <c r="G6506" s="3" t="n">
        <v>2</v>
      </c>
      <c r="H6506" s="3" t="n">
        <v>501297.5</v>
      </c>
    </row>
    <row r="6507" customFormat="false" ht="15" hidden="false" customHeight="false" outlineLevel="0" collapsed="false">
      <c r="A6507" s="3" t="s">
        <v>61</v>
      </c>
      <c r="B6507" s="3" t="s">
        <v>42</v>
      </c>
      <c r="C6507" s="3" t="s">
        <v>41</v>
      </c>
      <c r="D6507" s="3" t="s">
        <v>41</v>
      </c>
      <c r="E6507" s="3" t="n">
        <v>105.65</v>
      </c>
      <c r="F6507" s="3" t="n">
        <v>4904753</v>
      </c>
      <c r="G6507" s="3" t="n">
        <v>4</v>
      </c>
      <c r="H6507" s="3" t="n">
        <v>901399.17</v>
      </c>
    </row>
    <row r="6508" customFormat="false" ht="15" hidden="false" customHeight="false" outlineLevel="0" collapsed="false">
      <c r="A6508" s="3" t="s">
        <v>62</v>
      </c>
      <c r="B6508" s="3" t="s">
        <v>42</v>
      </c>
      <c r="C6508" s="3" t="s">
        <v>41</v>
      </c>
      <c r="D6508" s="3" t="s">
        <v>41</v>
      </c>
      <c r="E6508" s="3" t="n">
        <v>105.83</v>
      </c>
      <c r="F6508" s="3" t="n">
        <v>866066</v>
      </c>
      <c r="G6508" s="3" t="n">
        <v>2</v>
      </c>
      <c r="H6508" s="3" t="n">
        <v>488710.97</v>
      </c>
    </row>
    <row r="6509" customFormat="false" ht="15" hidden="false" customHeight="false" outlineLevel="0" collapsed="false">
      <c r="A6509" s="3" t="s">
        <v>63</v>
      </c>
      <c r="B6509" s="3" t="s">
        <v>42</v>
      </c>
      <c r="C6509" s="3" t="s">
        <v>41</v>
      </c>
      <c r="D6509" s="3" t="s">
        <v>41</v>
      </c>
      <c r="E6509" s="3" t="n">
        <v>108.57</v>
      </c>
      <c r="F6509" s="3" t="n">
        <v>4597525</v>
      </c>
      <c r="G6509" s="3" t="n">
        <v>4</v>
      </c>
      <c r="H6509" s="3" t="n">
        <v>946856.27</v>
      </c>
    </row>
    <row r="6510" customFormat="false" ht="15" hidden="false" customHeight="false" outlineLevel="0" collapsed="false">
      <c r="A6510" s="3" t="s">
        <v>64</v>
      </c>
      <c r="B6510" s="3" t="s">
        <v>42</v>
      </c>
      <c r="C6510" s="3" t="s">
        <v>41</v>
      </c>
      <c r="D6510" s="3" t="s">
        <v>41</v>
      </c>
      <c r="E6510" s="3" t="n">
        <v>108.71</v>
      </c>
      <c r="F6510" s="3" t="n">
        <v>6546705</v>
      </c>
      <c r="G6510" s="3" t="n">
        <v>2</v>
      </c>
      <c r="H6510" s="3" t="n">
        <v>308179.23</v>
      </c>
    </row>
    <row r="6511" customFormat="false" ht="15" hidden="false" customHeight="false" outlineLevel="0" collapsed="false">
      <c r="A6511" s="3" t="s">
        <v>65</v>
      </c>
      <c r="B6511" s="3" t="s">
        <v>42</v>
      </c>
      <c r="C6511" s="3" t="s">
        <v>41</v>
      </c>
      <c r="D6511" s="3" t="s">
        <v>41</v>
      </c>
      <c r="E6511" s="3" t="n">
        <v>109.53</v>
      </c>
      <c r="F6511" s="3" t="n">
        <v>4718540</v>
      </c>
      <c r="G6511" s="3" t="n">
        <v>5</v>
      </c>
      <c r="H6511" s="3" t="n">
        <v>1345213.17</v>
      </c>
    </row>
    <row r="6512" customFormat="false" ht="15" hidden="false" customHeight="false" outlineLevel="0" collapsed="false">
      <c r="A6512" s="3" t="s">
        <v>66</v>
      </c>
      <c r="B6512" s="3" t="s">
        <v>42</v>
      </c>
      <c r="C6512" s="3" t="s">
        <v>41</v>
      </c>
      <c r="D6512" s="3" t="s">
        <v>41</v>
      </c>
      <c r="E6512" s="3" t="n">
        <v>107.09</v>
      </c>
      <c r="F6512" s="3" t="n">
        <v>3348793</v>
      </c>
      <c r="G6512" s="3" t="n">
        <v>3</v>
      </c>
      <c r="H6512" s="3" t="n">
        <v>843684.12</v>
      </c>
    </row>
    <row r="6513" customFormat="false" ht="15" hidden="false" customHeight="false" outlineLevel="0" collapsed="false">
      <c r="A6513" s="3" t="s">
        <v>67</v>
      </c>
      <c r="B6513" s="3" t="s">
        <v>42</v>
      </c>
      <c r="C6513" s="3" t="s">
        <v>41</v>
      </c>
      <c r="D6513" s="3" t="s">
        <v>41</v>
      </c>
      <c r="E6513" s="3" t="n">
        <v>106.07</v>
      </c>
      <c r="F6513" s="3" t="n">
        <v>1678700</v>
      </c>
      <c r="G6513" s="3" t="n">
        <v>3</v>
      </c>
      <c r="H6513" s="3" t="n">
        <v>1340841.32</v>
      </c>
    </row>
    <row r="6514" customFormat="false" ht="15" hidden="false" customHeight="false" outlineLevel="0" collapsed="false">
      <c r="A6514" s="3" t="s">
        <v>68</v>
      </c>
      <c r="B6514" s="3" t="s">
        <v>42</v>
      </c>
      <c r="C6514" s="3" t="s">
        <v>41</v>
      </c>
      <c r="D6514" s="3" t="s">
        <v>41</v>
      </c>
      <c r="E6514" s="3" t="n">
        <v>105.48</v>
      </c>
      <c r="F6514" s="3" t="n">
        <v>1985866</v>
      </c>
      <c r="G6514" s="3" t="n">
        <v>1</v>
      </c>
      <c r="H6514" s="3" t="n">
        <v>516354.6</v>
      </c>
    </row>
    <row r="6515" customFormat="false" ht="15" hidden="false" customHeight="false" outlineLevel="0" collapsed="false">
      <c r="A6515" s="3" t="s">
        <v>69</v>
      </c>
      <c r="B6515" s="3" t="s">
        <v>42</v>
      </c>
      <c r="C6515" s="3" t="s">
        <v>41</v>
      </c>
      <c r="D6515" s="3" t="s">
        <v>41</v>
      </c>
      <c r="E6515" s="3" t="n">
        <v>104.62</v>
      </c>
      <c r="F6515" s="3" t="n">
        <v>6908257</v>
      </c>
      <c r="G6515" s="3" t="n">
        <v>1</v>
      </c>
      <c r="H6515" s="3" t="n">
        <v>195773.76</v>
      </c>
    </row>
    <row r="6516" customFormat="false" ht="15" hidden="false" customHeight="false" outlineLevel="0" collapsed="false">
      <c r="A6516" s="3" t="s">
        <v>70</v>
      </c>
      <c r="B6516" s="3" t="s">
        <v>42</v>
      </c>
      <c r="C6516" s="3" t="s">
        <v>41</v>
      </c>
      <c r="D6516" s="3" t="s">
        <v>41</v>
      </c>
      <c r="E6516" s="3" t="n">
        <v>104.98</v>
      </c>
      <c r="F6516" s="3" t="n">
        <v>2396542</v>
      </c>
      <c r="G6516" s="3" t="n">
        <v>4</v>
      </c>
      <c r="H6516" s="3" t="n">
        <v>418241.75</v>
      </c>
    </row>
    <row r="6517" customFormat="false" ht="15" hidden="false" customHeight="false" outlineLevel="0" collapsed="false">
      <c r="A6517" s="3" t="s">
        <v>71</v>
      </c>
      <c r="B6517" s="3" t="s">
        <v>42</v>
      </c>
      <c r="C6517" s="3" t="s">
        <v>41</v>
      </c>
      <c r="D6517" s="3" t="s">
        <v>41</v>
      </c>
      <c r="E6517" s="3" t="n">
        <v>107.63</v>
      </c>
      <c r="F6517" s="3" t="n">
        <v>7195668</v>
      </c>
      <c r="G6517" s="3" t="n">
        <v>2</v>
      </c>
      <c r="H6517" s="3" t="n">
        <v>505531.28</v>
      </c>
    </row>
    <row r="6518" customFormat="false" ht="15" hidden="false" customHeight="false" outlineLevel="0" collapsed="false">
      <c r="A6518" s="3" t="s">
        <v>72</v>
      </c>
      <c r="B6518" s="3" t="s">
        <v>42</v>
      </c>
      <c r="C6518" s="3" t="s">
        <v>41</v>
      </c>
      <c r="D6518" s="3" t="s">
        <v>41</v>
      </c>
      <c r="E6518" s="3" t="n">
        <v>108.16</v>
      </c>
      <c r="F6518" s="3" t="n">
        <v>5642282</v>
      </c>
      <c r="G6518" s="3" t="n">
        <v>1</v>
      </c>
      <c r="H6518" s="3" t="n">
        <v>181367.55</v>
      </c>
    </row>
    <row r="6519" customFormat="false" ht="15" hidden="false" customHeight="false" outlineLevel="0" collapsed="false">
      <c r="A6519" s="3" t="s">
        <v>73</v>
      </c>
      <c r="B6519" s="3" t="s">
        <v>42</v>
      </c>
      <c r="C6519" s="3" t="s">
        <v>41</v>
      </c>
      <c r="D6519" s="3" t="s">
        <v>41</v>
      </c>
      <c r="E6519" s="3" t="n">
        <v>108.38</v>
      </c>
      <c r="F6519" s="3" t="n">
        <v>5602981</v>
      </c>
      <c r="G6519" s="3" t="n">
        <v>2</v>
      </c>
      <c r="H6519" s="3" t="n">
        <v>839758.47</v>
      </c>
    </row>
    <row r="6520" customFormat="false" ht="15" hidden="false" customHeight="false" outlineLevel="0" collapsed="false">
      <c r="A6520" s="3" t="s">
        <v>74</v>
      </c>
      <c r="B6520" s="3" t="s">
        <v>42</v>
      </c>
      <c r="C6520" s="3" t="s">
        <v>41</v>
      </c>
      <c r="D6520" s="3" t="s">
        <v>41</v>
      </c>
      <c r="E6520" s="3" t="n">
        <v>106.87</v>
      </c>
      <c r="F6520" s="3" t="n">
        <v>5259660</v>
      </c>
      <c r="G6520" s="3" t="n">
        <v>1</v>
      </c>
      <c r="H6520" s="3" t="n">
        <v>467816.64</v>
      </c>
    </row>
    <row r="6521" customFormat="false" ht="15" hidden="false" customHeight="false" outlineLevel="0" collapsed="false">
      <c r="A6521" s="3" t="s">
        <v>75</v>
      </c>
      <c r="B6521" s="3" t="s">
        <v>42</v>
      </c>
      <c r="C6521" s="3" t="s">
        <v>41</v>
      </c>
      <c r="D6521" s="3" t="s">
        <v>41</v>
      </c>
      <c r="E6521" s="3" t="n">
        <v>104.24</v>
      </c>
      <c r="F6521" s="3" t="n">
        <v>4799054</v>
      </c>
      <c r="G6521" s="3" t="n">
        <v>2</v>
      </c>
      <c r="H6521" s="3" t="n">
        <v>644833.52</v>
      </c>
    </row>
    <row r="6522" customFormat="false" ht="15" hidden="false" customHeight="false" outlineLevel="0" collapsed="false">
      <c r="A6522" s="3" t="s">
        <v>76</v>
      </c>
      <c r="B6522" s="3" t="s">
        <v>42</v>
      </c>
      <c r="C6522" s="3" t="s">
        <v>41</v>
      </c>
      <c r="D6522" s="3" t="s">
        <v>41</v>
      </c>
      <c r="E6522" s="3" t="n">
        <v>104.09</v>
      </c>
      <c r="F6522" s="3" t="n">
        <v>6397686</v>
      </c>
      <c r="G6522" s="3" t="n">
        <v>3</v>
      </c>
      <c r="H6522" s="3" t="n">
        <v>810300.3</v>
      </c>
    </row>
    <row r="6523" customFormat="false" ht="15" hidden="false" customHeight="false" outlineLevel="0" collapsed="false">
      <c r="A6523" s="3" t="s">
        <v>77</v>
      </c>
      <c r="B6523" s="3" t="s">
        <v>42</v>
      </c>
      <c r="C6523" s="3" t="s">
        <v>41</v>
      </c>
      <c r="D6523" s="3" t="s">
        <v>41</v>
      </c>
      <c r="E6523" s="3" t="n">
        <v>99.51</v>
      </c>
      <c r="F6523" s="3" t="n">
        <v>6488288</v>
      </c>
      <c r="G6523" s="3" t="n">
        <v>3</v>
      </c>
      <c r="H6523" s="3" t="n">
        <v>442482.18</v>
      </c>
    </row>
    <row r="6524" customFormat="false" ht="15" hidden="false" customHeight="false" outlineLevel="0" collapsed="false">
      <c r="A6524" s="3" t="s">
        <v>78</v>
      </c>
      <c r="B6524" s="3" t="s">
        <v>42</v>
      </c>
      <c r="C6524" s="3" t="s">
        <v>41</v>
      </c>
      <c r="D6524" s="3" t="s">
        <v>41</v>
      </c>
      <c r="E6524" s="3" t="n">
        <v>99.52</v>
      </c>
      <c r="F6524" s="3" t="n">
        <v>5173844</v>
      </c>
      <c r="G6524" s="3" t="n">
        <v>3</v>
      </c>
      <c r="H6524" s="3" t="n">
        <v>898397.96</v>
      </c>
    </row>
    <row r="6525" customFormat="false" ht="15" hidden="false" customHeight="false" outlineLevel="0" collapsed="false">
      <c r="A6525" s="3" t="s">
        <v>79</v>
      </c>
      <c r="B6525" s="3" t="s">
        <v>42</v>
      </c>
      <c r="C6525" s="3" t="s">
        <v>41</v>
      </c>
      <c r="D6525" s="3" t="s">
        <v>41</v>
      </c>
      <c r="E6525" s="3" t="n">
        <v>101.3</v>
      </c>
      <c r="F6525" s="3" t="n">
        <v>5942358</v>
      </c>
      <c r="G6525" s="3" t="n">
        <v>4</v>
      </c>
      <c r="H6525" s="3" t="n">
        <v>875854.66</v>
      </c>
    </row>
    <row r="6526" customFormat="false" ht="15" hidden="false" customHeight="false" outlineLevel="0" collapsed="false">
      <c r="A6526" s="3" t="s">
        <v>80</v>
      </c>
      <c r="B6526" s="3" t="s">
        <v>42</v>
      </c>
      <c r="C6526" s="3" t="s">
        <v>41</v>
      </c>
      <c r="D6526" s="3" t="s">
        <v>41</v>
      </c>
      <c r="E6526" s="3" t="n">
        <v>98.54</v>
      </c>
      <c r="F6526" s="3" t="n">
        <v>6973754</v>
      </c>
      <c r="G6526" s="3" t="n">
        <v>3</v>
      </c>
      <c r="H6526" s="3" t="n">
        <v>496586.61</v>
      </c>
    </row>
    <row r="6527" customFormat="false" ht="15" hidden="false" customHeight="false" outlineLevel="0" collapsed="false">
      <c r="A6527" s="3" t="s">
        <v>81</v>
      </c>
      <c r="B6527" s="3" t="s">
        <v>42</v>
      </c>
      <c r="C6527" s="3" t="s">
        <v>41</v>
      </c>
      <c r="D6527" s="3" t="s">
        <v>41</v>
      </c>
      <c r="E6527" s="3" t="n">
        <v>99.2</v>
      </c>
      <c r="F6527" s="3" t="n">
        <v>7488313</v>
      </c>
      <c r="G6527" s="3" t="n">
        <v>3</v>
      </c>
      <c r="H6527" s="3" t="n">
        <v>474977.8</v>
      </c>
    </row>
    <row r="6528" customFormat="false" ht="15" hidden="false" customHeight="false" outlineLevel="0" collapsed="false">
      <c r="A6528" s="3" t="s">
        <v>82</v>
      </c>
      <c r="B6528" s="3" t="s">
        <v>42</v>
      </c>
      <c r="C6528" s="3" t="s">
        <v>41</v>
      </c>
      <c r="D6528" s="3" t="s">
        <v>41</v>
      </c>
      <c r="E6528" s="3" t="n">
        <v>97.17</v>
      </c>
      <c r="F6528" s="3" t="n">
        <v>7737431</v>
      </c>
      <c r="G6528" s="3" t="n">
        <v>1</v>
      </c>
      <c r="H6528" s="3" t="n">
        <v>185561</v>
      </c>
    </row>
    <row r="6529" customFormat="false" ht="15" hidden="false" customHeight="false" outlineLevel="0" collapsed="false">
      <c r="A6529" s="3" t="s">
        <v>83</v>
      </c>
      <c r="B6529" s="3" t="s">
        <v>42</v>
      </c>
      <c r="C6529" s="3" t="s">
        <v>41</v>
      </c>
      <c r="D6529" s="3" t="s">
        <v>41</v>
      </c>
      <c r="E6529" s="3" t="n">
        <v>94.9</v>
      </c>
      <c r="F6529" s="3" t="n">
        <v>7385914</v>
      </c>
      <c r="G6529" s="3" t="n">
        <v>4</v>
      </c>
      <c r="H6529" s="3" t="n">
        <v>1236671.7</v>
      </c>
    </row>
    <row r="6530" customFormat="false" ht="15" hidden="false" customHeight="false" outlineLevel="0" collapsed="false">
      <c r="A6530" s="3" t="s">
        <v>84</v>
      </c>
      <c r="B6530" s="3" t="s">
        <v>42</v>
      </c>
      <c r="C6530" s="3" t="s">
        <v>41</v>
      </c>
      <c r="D6530" s="3" t="s">
        <v>41</v>
      </c>
      <c r="E6530" s="3" t="n">
        <v>96.63</v>
      </c>
      <c r="F6530" s="3" t="n">
        <v>7838705</v>
      </c>
      <c r="G6530" s="3" t="n">
        <v>2</v>
      </c>
      <c r="H6530" s="3" t="n">
        <v>321558.5</v>
      </c>
    </row>
    <row r="6531" customFormat="false" ht="15" hidden="false" customHeight="false" outlineLevel="0" collapsed="false">
      <c r="A6531" s="3" t="s">
        <v>85</v>
      </c>
      <c r="B6531" s="3" t="s">
        <v>42</v>
      </c>
      <c r="C6531" s="3" t="s">
        <v>41</v>
      </c>
      <c r="D6531" s="3" t="s">
        <v>41</v>
      </c>
      <c r="E6531" s="3" t="n">
        <v>95.85</v>
      </c>
      <c r="F6531" s="3" t="n">
        <v>4643235</v>
      </c>
      <c r="G6531" s="3" t="n">
        <v>3</v>
      </c>
      <c r="H6531" s="3" t="n">
        <v>642809.31</v>
      </c>
    </row>
    <row r="6532" customFormat="false" ht="15" hidden="false" customHeight="false" outlineLevel="0" collapsed="false">
      <c r="A6532" s="3" t="s">
        <v>86</v>
      </c>
      <c r="B6532" s="3" t="s">
        <v>42</v>
      </c>
      <c r="C6532" s="3" t="s">
        <v>41</v>
      </c>
      <c r="D6532" s="3" t="s">
        <v>41</v>
      </c>
      <c r="E6532" s="3" t="n">
        <v>100.12</v>
      </c>
      <c r="F6532" s="3" t="n">
        <v>619311</v>
      </c>
      <c r="G6532" s="3" t="n">
        <v>1</v>
      </c>
      <c r="H6532" s="3" t="n">
        <v>400718.88</v>
      </c>
    </row>
    <row r="6533" customFormat="false" ht="15" hidden="false" customHeight="false" outlineLevel="0" collapsed="false">
      <c r="A6533" s="3" t="s">
        <v>87</v>
      </c>
      <c r="B6533" s="3" t="s">
        <v>42</v>
      </c>
      <c r="C6533" s="3" t="s">
        <v>41</v>
      </c>
      <c r="D6533" s="3" t="s">
        <v>41</v>
      </c>
      <c r="E6533" s="3" t="n">
        <v>101.2</v>
      </c>
      <c r="F6533" s="3" t="n">
        <v>1714514</v>
      </c>
      <c r="G6533" s="3" t="n">
        <v>3</v>
      </c>
      <c r="H6533" s="3" t="n">
        <v>803232.37</v>
      </c>
    </row>
    <row r="6534" customFormat="false" ht="15" hidden="false" customHeight="false" outlineLevel="0" collapsed="false">
      <c r="A6534" s="3" t="s">
        <v>88</v>
      </c>
      <c r="B6534" s="3" t="s">
        <v>42</v>
      </c>
      <c r="C6534" s="3" t="s">
        <v>41</v>
      </c>
      <c r="D6534" s="3" t="s">
        <v>41</v>
      </c>
      <c r="E6534" s="3" t="n">
        <v>101.23</v>
      </c>
      <c r="F6534" s="3" t="n">
        <v>3038824</v>
      </c>
      <c r="G6534" s="3" t="n">
        <v>1</v>
      </c>
      <c r="H6534" s="3" t="n">
        <v>296241.67</v>
      </c>
    </row>
    <row r="6535" customFormat="false" ht="15" hidden="false" customHeight="false" outlineLevel="0" collapsed="false">
      <c r="A6535" s="3" t="s">
        <v>89</v>
      </c>
      <c r="B6535" s="3" t="s">
        <v>42</v>
      </c>
      <c r="C6535" s="3" t="s">
        <v>41</v>
      </c>
      <c r="D6535" s="3" t="s">
        <v>41</v>
      </c>
      <c r="E6535" s="3" t="n">
        <v>99</v>
      </c>
      <c r="F6535" s="3" t="n">
        <v>3817650</v>
      </c>
      <c r="G6535" s="3" t="n">
        <v>3</v>
      </c>
      <c r="H6535" s="3" t="n">
        <v>1039913.83</v>
      </c>
    </row>
    <row r="6536" customFormat="false" ht="15" hidden="false" customHeight="false" outlineLevel="0" collapsed="false">
      <c r="A6536" s="3" t="s">
        <v>90</v>
      </c>
      <c r="B6536" s="3" t="s">
        <v>42</v>
      </c>
      <c r="C6536" s="3" t="s">
        <v>41</v>
      </c>
      <c r="D6536" s="3" t="s">
        <v>41</v>
      </c>
      <c r="E6536" s="3" t="n">
        <v>101.75</v>
      </c>
      <c r="F6536" s="3" t="n">
        <v>2546806</v>
      </c>
      <c r="G6536" s="3" t="n">
        <v>0</v>
      </c>
      <c r="H6536" s="3" t="n">
        <v>0</v>
      </c>
    </row>
    <row r="6537" customFormat="false" ht="15" hidden="false" customHeight="false" outlineLevel="0" collapsed="false">
      <c r="A6537" s="3" t="s">
        <v>91</v>
      </c>
      <c r="B6537" s="3" t="s">
        <v>42</v>
      </c>
      <c r="C6537" s="3" t="s">
        <v>41</v>
      </c>
      <c r="D6537" s="3" t="s">
        <v>41</v>
      </c>
      <c r="E6537" s="3" t="n">
        <v>102.12</v>
      </c>
      <c r="F6537" s="3" t="n">
        <v>6649396</v>
      </c>
      <c r="G6537" s="3" t="n">
        <v>0</v>
      </c>
      <c r="H6537" s="3" t="n">
        <v>0</v>
      </c>
    </row>
    <row r="6538" customFormat="false" ht="15" hidden="false" customHeight="false" outlineLevel="0" collapsed="false">
      <c r="A6538" s="3" t="s">
        <v>92</v>
      </c>
      <c r="B6538" s="3" t="s">
        <v>42</v>
      </c>
      <c r="C6538" s="3" t="s">
        <v>41</v>
      </c>
      <c r="D6538" s="3" t="s">
        <v>41</v>
      </c>
      <c r="E6538" s="3" t="n">
        <v>103.47</v>
      </c>
      <c r="F6538" s="3" t="n">
        <v>1498953</v>
      </c>
      <c r="G6538" s="3" t="n">
        <v>3</v>
      </c>
      <c r="H6538" s="3" t="n">
        <v>1214279.64</v>
      </c>
    </row>
    <row r="6539" customFormat="false" ht="15" hidden="false" customHeight="false" outlineLevel="0" collapsed="false">
      <c r="A6539" s="3" t="s">
        <v>93</v>
      </c>
      <c r="B6539" s="3" t="s">
        <v>42</v>
      </c>
      <c r="C6539" s="3" t="s">
        <v>41</v>
      </c>
      <c r="D6539" s="3" t="s">
        <v>41</v>
      </c>
      <c r="E6539" s="3" t="n">
        <v>98.51</v>
      </c>
      <c r="F6539" s="3" t="n">
        <v>1098588</v>
      </c>
      <c r="G6539" s="3" t="n">
        <v>1</v>
      </c>
      <c r="H6539" s="3" t="n">
        <v>337584.28</v>
      </c>
    </row>
    <row r="6540" customFormat="false" ht="15" hidden="false" customHeight="false" outlineLevel="0" collapsed="false">
      <c r="A6540" s="3" t="s">
        <v>94</v>
      </c>
      <c r="B6540" s="3" t="s">
        <v>42</v>
      </c>
      <c r="C6540" s="3" t="s">
        <v>41</v>
      </c>
      <c r="D6540" s="3" t="s">
        <v>41</v>
      </c>
      <c r="E6540" s="3" t="n">
        <v>100.35</v>
      </c>
      <c r="F6540" s="3" t="n">
        <v>3345165</v>
      </c>
      <c r="G6540" s="3" t="n">
        <v>3</v>
      </c>
      <c r="H6540" s="3" t="n">
        <v>657976.15</v>
      </c>
    </row>
    <row r="6541" customFormat="false" ht="15" hidden="false" customHeight="false" outlineLevel="0" collapsed="false">
      <c r="A6541" s="3" t="s">
        <v>95</v>
      </c>
      <c r="B6541" s="3" t="s">
        <v>42</v>
      </c>
      <c r="C6541" s="3" t="s">
        <v>41</v>
      </c>
      <c r="D6541" s="3" t="s">
        <v>41</v>
      </c>
      <c r="E6541" s="3" t="n">
        <v>96.98</v>
      </c>
      <c r="F6541" s="3" t="n">
        <v>2385357</v>
      </c>
      <c r="G6541" s="3" t="n">
        <v>0</v>
      </c>
      <c r="H6541" s="3" t="n">
        <v>0</v>
      </c>
    </row>
    <row r="6542" customFormat="false" ht="15" hidden="false" customHeight="false" outlineLevel="0" collapsed="false">
      <c r="A6542" s="3" t="s">
        <v>96</v>
      </c>
      <c r="B6542" s="3" t="s">
        <v>42</v>
      </c>
      <c r="C6542" s="3" t="s">
        <v>41</v>
      </c>
      <c r="D6542" s="3" t="s">
        <v>41</v>
      </c>
      <c r="E6542" s="3" t="n">
        <v>97.18</v>
      </c>
      <c r="F6542" s="3" t="n">
        <v>4769381</v>
      </c>
      <c r="G6542" s="3" t="n">
        <v>5</v>
      </c>
      <c r="H6542" s="3" t="n">
        <v>1721192.03</v>
      </c>
    </row>
    <row r="6543" customFormat="false" ht="15" hidden="false" customHeight="false" outlineLevel="0" collapsed="false">
      <c r="A6543" s="3" t="s">
        <v>97</v>
      </c>
      <c r="B6543" s="3" t="s">
        <v>42</v>
      </c>
      <c r="C6543" s="3" t="s">
        <v>41</v>
      </c>
      <c r="D6543" s="3" t="s">
        <v>41</v>
      </c>
      <c r="E6543" s="3" t="n">
        <v>98.38</v>
      </c>
      <c r="F6543" s="3" t="n">
        <v>1012123</v>
      </c>
      <c r="G6543" s="3" t="n">
        <v>1</v>
      </c>
      <c r="H6543" s="3" t="n">
        <v>198517.8</v>
      </c>
    </row>
    <row r="6544" customFormat="false" ht="15" hidden="false" customHeight="false" outlineLevel="0" collapsed="false">
      <c r="A6544" s="3" t="s">
        <v>98</v>
      </c>
      <c r="B6544" s="3" t="s">
        <v>42</v>
      </c>
      <c r="C6544" s="3" t="s">
        <v>41</v>
      </c>
      <c r="D6544" s="3" t="s">
        <v>41</v>
      </c>
      <c r="E6544" s="3" t="n">
        <v>93.27</v>
      </c>
      <c r="F6544" s="3" t="n">
        <v>697591</v>
      </c>
      <c r="G6544" s="3" t="n">
        <v>3</v>
      </c>
      <c r="H6544" s="3" t="n">
        <v>958242.03</v>
      </c>
    </row>
    <row r="6545" customFormat="false" ht="15" hidden="false" customHeight="false" outlineLevel="0" collapsed="false">
      <c r="A6545" s="3" t="s">
        <v>99</v>
      </c>
      <c r="B6545" s="3" t="s">
        <v>42</v>
      </c>
      <c r="C6545" s="3" t="s">
        <v>41</v>
      </c>
      <c r="D6545" s="3" t="s">
        <v>41</v>
      </c>
      <c r="E6545" s="3" t="n">
        <v>94.27</v>
      </c>
      <c r="F6545" s="3" t="n">
        <v>727409</v>
      </c>
      <c r="G6545" s="3" t="n">
        <v>0</v>
      </c>
      <c r="H6545" s="3" t="n">
        <v>0</v>
      </c>
    </row>
    <row r="6546" customFormat="false" ht="15" hidden="false" customHeight="false" outlineLevel="0" collapsed="false">
      <c r="A6546" s="3" t="s">
        <v>100</v>
      </c>
      <c r="B6546" s="3" t="s">
        <v>42</v>
      </c>
      <c r="C6546" s="3" t="s">
        <v>41</v>
      </c>
      <c r="D6546" s="3" t="s">
        <v>41</v>
      </c>
      <c r="E6546" s="3" t="n">
        <v>96.46</v>
      </c>
      <c r="F6546" s="3" t="n">
        <v>5170225</v>
      </c>
      <c r="G6546" s="3" t="n">
        <v>5</v>
      </c>
      <c r="H6546" s="3" t="n">
        <v>1327463.23</v>
      </c>
    </row>
    <row r="6547" customFormat="false" ht="15" hidden="false" customHeight="false" outlineLevel="0" collapsed="false">
      <c r="A6547" s="3" t="s">
        <v>101</v>
      </c>
      <c r="B6547" s="3" t="s">
        <v>42</v>
      </c>
      <c r="C6547" s="3" t="s">
        <v>41</v>
      </c>
      <c r="D6547" s="3" t="s">
        <v>41</v>
      </c>
      <c r="E6547" s="3" t="n">
        <v>97.62</v>
      </c>
      <c r="F6547" s="3" t="n">
        <v>1476341</v>
      </c>
      <c r="G6547" s="3" t="n">
        <v>1</v>
      </c>
      <c r="H6547" s="3" t="n">
        <v>22321.2</v>
      </c>
    </row>
    <row r="6548" customFormat="false" ht="15" hidden="false" customHeight="false" outlineLevel="0" collapsed="false">
      <c r="A6548" s="3" t="s">
        <v>102</v>
      </c>
      <c r="B6548" s="3" t="s">
        <v>42</v>
      </c>
      <c r="C6548" s="3" t="s">
        <v>41</v>
      </c>
      <c r="D6548" s="3" t="s">
        <v>41</v>
      </c>
      <c r="E6548" s="3" t="n">
        <v>95.78</v>
      </c>
      <c r="F6548" s="3" t="n">
        <v>7560061</v>
      </c>
      <c r="G6548" s="3" t="n">
        <v>3</v>
      </c>
      <c r="H6548" s="3" t="n">
        <v>794451.85</v>
      </c>
    </row>
    <row r="6549" customFormat="false" ht="15" hidden="false" customHeight="false" outlineLevel="0" collapsed="false">
      <c r="A6549" s="3" t="s">
        <v>103</v>
      </c>
      <c r="B6549" s="3" t="s">
        <v>42</v>
      </c>
      <c r="C6549" s="3" t="s">
        <v>41</v>
      </c>
      <c r="D6549" s="3" t="s">
        <v>41</v>
      </c>
      <c r="E6549" s="3" t="n">
        <v>95.66</v>
      </c>
      <c r="F6549" s="3" t="n">
        <v>5677466</v>
      </c>
      <c r="G6549" s="3" t="n">
        <v>3</v>
      </c>
      <c r="H6549" s="3" t="n">
        <v>898560.3</v>
      </c>
    </row>
    <row r="6550" customFormat="false" ht="15" hidden="false" customHeight="false" outlineLevel="0" collapsed="false">
      <c r="A6550" s="3" t="s">
        <v>104</v>
      </c>
      <c r="B6550" s="3" t="s">
        <v>42</v>
      </c>
      <c r="C6550" s="3" t="s">
        <v>41</v>
      </c>
      <c r="D6550" s="3" t="s">
        <v>41</v>
      </c>
      <c r="E6550" s="3" t="n">
        <v>93.35</v>
      </c>
      <c r="F6550" s="3" t="n">
        <v>6720923</v>
      </c>
      <c r="G6550" s="3" t="n">
        <v>3</v>
      </c>
      <c r="H6550" s="3" t="n">
        <v>1051729.54</v>
      </c>
    </row>
    <row r="6551" customFormat="false" ht="15" hidden="false" customHeight="false" outlineLevel="0" collapsed="false">
      <c r="A6551" s="3" t="s">
        <v>105</v>
      </c>
      <c r="B6551" s="3" t="s">
        <v>42</v>
      </c>
      <c r="C6551" s="3" t="s">
        <v>41</v>
      </c>
      <c r="D6551" s="3" t="s">
        <v>41</v>
      </c>
      <c r="E6551" s="3" t="n">
        <v>92.59</v>
      </c>
      <c r="F6551" s="3" t="n">
        <v>940941</v>
      </c>
      <c r="G6551" s="3" t="n">
        <v>2</v>
      </c>
      <c r="H6551" s="3" t="n">
        <v>507534.42</v>
      </c>
    </row>
    <row r="6552" customFormat="false" ht="15" hidden="false" customHeight="false" outlineLevel="0" collapsed="false">
      <c r="A6552" s="3" t="s">
        <v>106</v>
      </c>
      <c r="B6552" s="3" t="s">
        <v>42</v>
      </c>
      <c r="C6552" s="3" t="s">
        <v>41</v>
      </c>
      <c r="D6552" s="3" t="s">
        <v>41</v>
      </c>
      <c r="E6552" s="3" t="n">
        <v>90.45</v>
      </c>
      <c r="F6552" s="3" t="n">
        <v>4081918</v>
      </c>
      <c r="G6552" s="3" t="n">
        <v>1</v>
      </c>
      <c r="H6552" s="3" t="n">
        <v>280913.94</v>
      </c>
    </row>
    <row r="6553" customFormat="false" ht="15" hidden="false" customHeight="false" outlineLevel="0" collapsed="false">
      <c r="A6553" s="3" t="s">
        <v>107</v>
      </c>
      <c r="B6553" s="3" t="s">
        <v>42</v>
      </c>
      <c r="C6553" s="3" t="s">
        <v>41</v>
      </c>
      <c r="D6553" s="3" t="s">
        <v>41</v>
      </c>
      <c r="E6553" s="3" t="n">
        <v>93.44</v>
      </c>
      <c r="F6553" s="3" t="n">
        <v>2594574</v>
      </c>
      <c r="G6553" s="3" t="n">
        <v>1</v>
      </c>
      <c r="H6553" s="3" t="n">
        <v>154482.11</v>
      </c>
    </row>
    <row r="6554" customFormat="false" ht="15" hidden="false" customHeight="false" outlineLevel="0" collapsed="false">
      <c r="A6554" s="3" t="s">
        <v>108</v>
      </c>
      <c r="B6554" s="3" t="s">
        <v>42</v>
      </c>
      <c r="C6554" s="3" t="s">
        <v>41</v>
      </c>
      <c r="D6554" s="3" t="s">
        <v>41</v>
      </c>
      <c r="E6554" s="3" t="n">
        <v>90.2</v>
      </c>
      <c r="F6554" s="3" t="n">
        <v>2925117</v>
      </c>
      <c r="G6554" s="3" t="n">
        <v>1</v>
      </c>
      <c r="H6554" s="3" t="n">
        <v>75425.55</v>
      </c>
    </row>
    <row r="6555" customFormat="false" ht="15" hidden="false" customHeight="false" outlineLevel="0" collapsed="false">
      <c r="A6555" s="3" t="s">
        <v>109</v>
      </c>
      <c r="B6555" s="3" t="s">
        <v>42</v>
      </c>
      <c r="C6555" s="3" t="s">
        <v>41</v>
      </c>
      <c r="D6555" s="3" t="s">
        <v>41</v>
      </c>
      <c r="E6555" s="3" t="n">
        <v>89.76</v>
      </c>
      <c r="F6555" s="3" t="n">
        <v>5155110</v>
      </c>
      <c r="G6555" s="3" t="n">
        <v>0</v>
      </c>
      <c r="H6555" s="3" t="n">
        <v>0</v>
      </c>
    </row>
    <row r="6556" customFormat="false" ht="15" hidden="false" customHeight="false" outlineLevel="0" collapsed="false">
      <c r="A6556" s="3" t="s">
        <v>110</v>
      </c>
      <c r="B6556" s="3" t="s">
        <v>42</v>
      </c>
      <c r="C6556" s="3" t="s">
        <v>41</v>
      </c>
      <c r="D6556" s="3" t="s">
        <v>41</v>
      </c>
      <c r="E6556" s="3" t="n">
        <v>90.01</v>
      </c>
      <c r="F6556" s="3" t="n">
        <v>7595571</v>
      </c>
      <c r="G6556" s="3" t="n">
        <v>1</v>
      </c>
      <c r="H6556" s="3" t="n">
        <v>425546.64</v>
      </c>
    </row>
    <row r="6557" customFormat="false" ht="15" hidden="false" customHeight="false" outlineLevel="0" collapsed="false">
      <c r="A6557" s="3" t="s">
        <v>111</v>
      </c>
      <c r="B6557" s="3" t="s">
        <v>42</v>
      </c>
      <c r="C6557" s="3" t="s">
        <v>41</v>
      </c>
      <c r="D6557" s="3" t="s">
        <v>41</v>
      </c>
      <c r="E6557" s="3" t="n">
        <v>91.28</v>
      </c>
      <c r="F6557" s="3" t="n">
        <v>603204</v>
      </c>
      <c r="G6557" s="3" t="n">
        <v>6</v>
      </c>
      <c r="H6557" s="3" t="n">
        <v>1125068.66</v>
      </c>
    </row>
    <row r="6558" customFormat="false" ht="15" hidden="false" customHeight="false" outlineLevel="0" collapsed="false">
      <c r="A6558" s="3" t="s">
        <v>112</v>
      </c>
      <c r="B6558" s="3" t="s">
        <v>42</v>
      </c>
      <c r="C6558" s="3" t="s">
        <v>41</v>
      </c>
      <c r="D6558" s="3" t="s">
        <v>41</v>
      </c>
      <c r="E6558" s="3" t="n">
        <v>92.42</v>
      </c>
      <c r="F6558" s="3" t="n">
        <v>3754615</v>
      </c>
      <c r="G6558" s="3" t="n">
        <v>0</v>
      </c>
      <c r="H6558" s="3" t="n">
        <v>0</v>
      </c>
    </row>
    <row r="6559" customFormat="false" ht="15" hidden="false" customHeight="false" outlineLevel="0" collapsed="false">
      <c r="A6559" s="3" t="s">
        <v>113</v>
      </c>
      <c r="B6559" s="3" t="s">
        <v>42</v>
      </c>
      <c r="C6559" s="3" t="s">
        <v>41</v>
      </c>
      <c r="D6559" s="3" t="s">
        <v>41</v>
      </c>
      <c r="E6559" s="3" t="n">
        <v>94.93</v>
      </c>
      <c r="F6559" s="3" t="n">
        <v>7660577</v>
      </c>
      <c r="G6559" s="3" t="n">
        <v>1</v>
      </c>
      <c r="H6559" s="3" t="n">
        <v>87212.36</v>
      </c>
    </row>
    <row r="6560" customFormat="false" ht="15" hidden="false" customHeight="false" outlineLevel="0" collapsed="false">
      <c r="A6560" s="3" t="s">
        <v>114</v>
      </c>
      <c r="B6560" s="3" t="s">
        <v>42</v>
      </c>
      <c r="C6560" s="3" t="s">
        <v>41</v>
      </c>
      <c r="D6560" s="3" t="s">
        <v>41</v>
      </c>
      <c r="E6560" s="3" t="n">
        <v>94.98</v>
      </c>
      <c r="F6560" s="3" t="n">
        <v>680140</v>
      </c>
      <c r="G6560" s="3" t="n">
        <v>4</v>
      </c>
      <c r="H6560" s="3" t="n">
        <v>498019.52</v>
      </c>
    </row>
    <row r="6561" customFormat="false" ht="15" hidden="false" customHeight="false" outlineLevel="0" collapsed="false">
      <c r="A6561" s="3" t="s">
        <v>115</v>
      </c>
      <c r="B6561" s="3" t="s">
        <v>42</v>
      </c>
      <c r="C6561" s="3" t="s">
        <v>41</v>
      </c>
      <c r="D6561" s="3" t="s">
        <v>41</v>
      </c>
      <c r="E6561" s="3" t="n">
        <v>92.47</v>
      </c>
      <c r="F6561" s="3" t="n">
        <v>6360275</v>
      </c>
      <c r="G6561" s="3" t="n">
        <v>3</v>
      </c>
      <c r="H6561" s="3" t="n">
        <v>545860.76</v>
      </c>
    </row>
    <row r="6562" customFormat="false" ht="15" hidden="false" customHeight="false" outlineLevel="0" collapsed="false">
      <c r="A6562" s="3" t="s">
        <v>116</v>
      </c>
      <c r="B6562" s="3" t="s">
        <v>42</v>
      </c>
      <c r="C6562" s="3" t="s">
        <v>41</v>
      </c>
      <c r="D6562" s="3" t="s">
        <v>41</v>
      </c>
      <c r="E6562" s="3" t="n">
        <v>93.37</v>
      </c>
      <c r="F6562" s="3" t="n">
        <v>7931688</v>
      </c>
      <c r="G6562" s="3" t="n">
        <v>2</v>
      </c>
      <c r="H6562" s="3" t="n">
        <v>307919.35</v>
      </c>
    </row>
    <row r="6563" customFormat="false" ht="15" hidden="false" customHeight="false" outlineLevel="0" collapsed="false">
      <c r="A6563" s="3" t="s">
        <v>117</v>
      </c>
      <c r="B6563" s="3" t="s">
        <v>42</v>
      </c>
      <c r="C6563" s="3" t="s">
        <v>41</v>
      </c>
      <c r="D6563" s="3" t="s">
        <v>41</v>
      </c>
      <c r="E6563" s="3" t="n">
        <v>91.28</v>
      </c>
      <c r="F6563" s="3" t="n">
        <v>6716337</v>
      </c>
      <c r="G6563" s="3" t="n">
        <v>2</v>
      </c>
      <c r="H6563" s="3" t="n">
        <v>223658.28</v>
      </c>
    </row>
    <row r="6564" customFormat="false" ht="15" hidden="false" customHeight="false" outlineLevel="0" collapsed="false">
      <c r="A6564" s="3" t="s">
        <v>118</v>
      </c>
      <c r="B6564" s="3" t="s">
        <v>42</v>
      </c>
      <c r="C6564" s="3" t="s">
        <v>41</v>
      </c>
      <c r="D6564" s="3" t="s">
        <v>41</v>
      </c>
      <c r="E6564" s="3" t="n">
        <v>90.02</v>
      </c>
      <c r="F6564" s="3" t="n">
        <v>5165184</v>
      </c>
      <c r="G6564" s="3" t="n">
        <v>0</v>
      </c>
      <c r="H6564" s="3" t="n">
        <v>0</v>
      </c>
    </row>
    <row r="6565" customFormat="false" ht="15" hidden="false" customHeight="false" outlineLevel="0" collapsed="false">
      <c r="A6565" s="3" t="s">
        <v>119</v>
      </c>
      <c r="B6565" s="3" t="s">
        <v>42</v>
      </c>
      <c r="C6565" s="3" t="s">
        <v>41</v>
      </c>
      <c r="D6565" s="3" t="s">
        <v>41</v>
      </c>
      <c r="E6565" s="3" t="n">
        <v>89.6</v>
      </c>
      <c r="F6565" s="3" t="n">
        <v>4551325</v>
      </c>
      <c r="G6565" s="3" t="n">
        <v>8</v>
      </c>
      <c r="H6565" s="3" t="n">
        <v>2360282.83</v>
      </c>
    </row>
    <row r="6566" customFormat="false" ht="15" hidden="false" customHeight="false" outlineLevel="0" collapsed="false">
      <c r="A6566" s="3" t="s">
        <v>120</v>
      </c>
      <c r="B6566" s="3" t="s">
        <v>42</v>
      </c>
      <c r="C6566" s="3" t="s">
        <v>41</v>
      </c>
      <c r="D6566" s="3" t="s">
        <v>41</v>
      </c>
      <c r="E6566" s="3" t="n">
        <v>88.75</v>
      </c>
      <c r="F6566" s="3" t="n">
        <v>2813483</v>
      </c>
      <c r="G6566" s="3" t="n">
        <v>7</v>
      </c>
      <c r="H6566" s="3" t="n">
        <v>845919.98</v>
      </c>
    </row>
    <row r="6567" customFormat="false" ht="15" hidden="false" customHeight="false" outlineLevel="0" collapsed="false">
      <c r="A6567" s="3" t="s">
        <v>121</v>
      </c>
      <c r="B6567" s="3" t="s">
        <v>42</v>
      </c>
      <c r="C6567" s="3" t="s">
        <v>41</v>
      </c>
      <c r="D6567" s="3" t="s">
        <v>41</v>
      </c>
      <c r="E6567" s="3" t="n">
        <v>89.99</v>
      </c>
      <c r="F6567" s="3" t="n">
        <v>844886</v>
      </c>
      <c r="G6567" s="3" t="n">
        <v>2</v>
      </c>
      <c r="H6567" s="3" t="n">
        <v>428836.08</v>
      </c>
    </row>
    <row r="6568" customFormat="false" ht="15" hidden="false" customHeight="false" outlineLevel="0" collapsed="false">
      <c r="A6568" s="3" t="s">
        <v>122</v>
      </c>
      <c r="B6568" s="3" t="s">
        <v>42</v>
      </c>
      <c r="C6568" s="3" t="s">
        <v>41</v>
      </c>
      <c r="D6568" s="3" t="s">
        <v>41</v>
      </c>
      <c r="E6568" s="3" t="n">
        <v>89.73</v>
      </c>
      <c r="F6568" s="3" t="n">
        <v>1295341</v>
      </c>
      <c r="G6568" s="3" t="n">
        <v>3</v>
      </c>
      <c r="H6568" s="3" t="n">
        <v>553838.91</v>
      </c>
    </row>
    <row r="6569" customFormat="false" ht="15" hidden="false" customHeight="false" outlineLevel="0" collapsed="false">
      <c r="A6569" s="3" t="s">
        <v>123</v>
      </c>
      <c r="B6569" s="3" t="s">
        <v>42</v>
      </c>
      <c r="C6569" s="3" t="s">
        <v>41</v>
      </c>
      <c r="D6569" s="3" t="s">
        <v>41</v>
      </c>
      <c r="E6569" s="3" t="n">
        <v>90.72</v>
      </c>
      <c r="F6569" s="3" t="n">
        <v>6937355</v>
      </c>
      <c r="G6569" s="3" t="n">
        <v>4</v>
      </c>
      <c r="H6569" s="3" t="n">
        <v>1041484.26</v>
      </c>
    </row>
    <row r="6570" customFormat="false" ht="15" hidden="false" customHeight="false" outlineLevel="0" collapsed="false">
      <c r="A6570" s="3" t="s">
        <v>124</v>
      </c>
      <c r="B6570" s="3" t="s">
        <v>42</v>
      </c>
      <c r="C6570" s="3" t="s">
        <v>41</v>
      </c>
      <c r="D6570" s="3" t="s">
        <v>41</v>
      </c>
      <c r="E6570" s="3" t="n">
        <v>89.73</v>
      </c>
      <c r="F6570" s="3" t="n">
        <v>7410890</v>
      </c>
      <c r="G6570" s="3" t="n">
        <v>0</v>
      </c>
      <c r="H6570" s="3" t="n">
        <v>0</v>
      </c>
    </row>
    <row r="6571" customFormat="false" ht="15" hidden="false" customHeight="false" outlineLevel="0" collapsed="false">
      <c r="A6571" s="3" t="s">
        <v>125</v>
      </c>
      <c r="B6571" s="3" t="s">
        <v>42</v>
      </c>
      <c r="C6571" s="3" t="s">
        <v>41</v>
      </c>
      <c r="D6571" s="3" t="s">
        <v>41</v>
      </c>
      <c r="E6571" s="3" t="n">
        <v>88.9</v>
      </c>
      <c r="F6571" s="3" t="n">
        <v>7208050</v>
      </c>
      <c r="G6571" s="3" t="n">
        <v>0</v>
      </c>
      <c r="H6571" s="3" t="n">
        <v>0</v>
      </c>
    </row>
    <row r="6572" customFormat="false" ht="15" hidden="false" customHeight="false" outlineLevel="0" collapsed="false">
      <c r="A6572" s="3" t="s">
        <v>126</v>
      </c>
      <c r="B6572" s="3" t="s">
        <v>42</v>
      </c>
      <c r="C6572" s="3" t="s">
        <v>41</v>
      </c>
      <c r="D6572" s="3" t="s">
        <v>41</v>
      </c>
      <c r="E6572" s="3" t="n">
        <v>85.28</v>
      </c>
      <c r="F6572" s="3" t="n">
        <v>4330572</v>
      </c>
      <c r="G6572" s="3" t="n">
        <v>3</v>
      </c>
      <c r="H6572" s="3" t="n">
        <v>833297.92</v>
      </c>
    </row>
    <row r="6573" customFormat="false" ht="15" hidden="false" customHeight="false" outlineLevel="0" collapsed="false">
      <c r="A6573" s="3" t="s">
        <v>127</v>
      </c>
      <c r="B6573" s="3" t="s">
        <v>42</v>
      </c>
      <c r="C6573" s="3" t="s">
        <v>41</v>
      </c>
      <c r="D6573" s="3" t="s">
        <v>41</v>
      </c>
      <c r="E6573" s="3" t="n">
        <v>87.28</v>
      </c>
      <c r="F6573" s="3" t="n">
        <v>3848889</v>
      </c>
      <c r="G6573" s="3" t="n">
        <v>0</v>
      </c>
      <c r="H6573" s="3" t="n">
        <v>0</v>
      </c>
    </row>
    <row r="6574" customFormat="false" ht="15" hidden="false" customHeight="false" outlineLevel="0" collapsed="false">
      <c r="A6574" s="3" t="s">
        <v>128</v>
      </c>
      <c r="B6574" s="3" t="s">
        <v>42</v>
      </c>
      <c r="C6574" s="3" t="s">
        <v>41</v>
      </c>
      <c r="D6574" s="3" t="s">
        <v>41</v>
      </c>
      <c r="E6574" s="3" t="n">
        <v>83.74</v>
      </c>
      <c r="F6574" s="3" t="n">
        <v>3464687</v>
      </c>
      <c r="G6574" s="3" t="n">
        <v>1</v>
      </c>
      <c r="H6574" s="3" t="n">
        <v>216394.5</v>
      </c>
    </row>
    <row r="6575" customFormat="false" ht="15" hidden="false" customHeight="false" outlineLevel="0" collapsed="false">
      <c r="A6575" s="3" t="s">
        <v>129</v>
      </c>
      <c r="B6575" s="3" t="s">
        <v>42</v>
      </c>
      <c r="C6575" s="3" t="s">
        <v>41</v>
      </c>
      <c r="D6575" s="3" t="s">
        <v>41</v>
      </c>
      <c r="E6575" s="3" t="n">
        <v>84.41</v>
      </c>
      <c r="F6575" s="3" t="n">
        <v>1187360</v>
      </c>
      <c r="G6575" s="3" t="n">
        <v>3</v>
      </c>
      <c r="H6575" s="3" t="n">
        <v>682999.5</v>
      </c>
    </row>
    <row r="6576" customFormat="false" ht="15" hidden="false" customHeight="false" outlineLevel="0" collapsed="false">
      <c r="A6576" s="3" t="s">
        <v>130</v>
      </c>
      <c r="B6576" s="3" t="s">
        <v>42</v>
      </c>
      <c r="C6576" s="3" t="s">
        <v>41</v>
      </c>
      <c r="D6576" s="3" t="s">
        <v>41</v>
      </c>
      <c r="E6576" s="3" t="n">
        <v>82.72</v>
      </c>
      <c r="F6576" s="3" t="n">
        <v>4534812</v>
      </c>
      <c r="G6576" s="3" t="n">
        <v>3</v>
      </c>
      <c r="H6576" s="3" t="n">
        <v>359506.52</v>
      </c>
    </row>
    <row r="6577" customFormat="false" ht="15" hidden="false" customHeight="false" outlineLevel="0" collapsed="false">
      <c r="A6577" s="3" t="s">
        <v>131</v>
      </c>
      <c r="B6577" s="3" t="s">
        <v>42</v>
      </c>
      <c r="C6577" s="3" t="s">
        <v>41</v>
      </c>
      <c r="D6577" s="3" t="s">
        <v>41</v>
      </c>
      <c r="E6577" s="3" t="n">
        <v>83.62</v>
      </c>
      <c r="F6577" s="3" t="n">
        <v>4812432</v>
      </c>
      <c r="G6577" s="3" t="n">
        <v>1</v>
      </c>
      <c r="H6577" s="3" t="n">
        <v>401566.36</v>
      </c>
    </row>
    <row r="6578" customFormat="false" ht="15" hidden="false" customHeight="false" outlineLevel="0" collapsed="false">
      <c r="A6578" s="3" t="s">
        <v>132</v>
      </c>
      <c r="B6578" s="3" t="s">
        <v>42</v>
      </c>
      <c r="C6578" s="3" t="s">
        <v>41</v>
      </c>
      <c r="D6578" s="3" t="s">
        <v>41</v>
      </c>
      <c r="E6578" s="3" t="n">
        <v>82.89</v>
      </c>
      <c r="F6578" s="3" t="n">
        <v>3172805</v>
      </c>
      <c r="G6578" s="3" t="n">
        <v>1</v>
      </c>
      <c r="H6578" s="3" t="n">
        <v>166303.11</v>
      </c>
    </row>
    <row r="6579" customFormat="false" ht="15" hidden="false" customHeight="false" outlineLevel="0" collapsed="false">
      <c r="A6579" s="3" t="s">
        <v>133</v>
      </c>
      <c r="B6579" s="3" t="s">
        <v>42</v>
      </c>
      <c r="C6579" s="3" t="s">
        <v>41</v>
      </c>
      <c r="D6579" s="3" t="s">
        <v>41</v>
      </c>
      <c r="E6579" s="3" t="n">
        <v>81.91</v>
      </c>
      <c r="F6579" s="3" t="n">
        <v>7899245</v>
      </c>
      <c r="G6579" s="3" t="n">
        <v>1</v>
      </c>
      <c r="H6579" s="3" t="n">
        <v>1065.87</v>
      </c>
    </row>
    <row r="6580" customFormat="false" ht="15" hidden="false" customHeight="false" outlineLevel="0" collapsed="false">
      <c r="A6580" s="3" t="s">
        <v>134</v>
      </c>
      <c r="B6580" s="3" t="s">
        <v>42</v>
      </c>
      <c r="C6580" s="3" t="s">
        <v>41</v>
      </c>
      <c r="D6580" s="3" t="s">
        <v>41</v>
      </c>
      <c r="E6580" s="3" t="n">
        <v>80.16</v>
      </c>
      <c r="F6580" s="3" t="n">
        <v>2695440</v>
      </c>
      <c r="G6580" s="3" t="n">
        <v>3</v>
      </c>
      <c r="H6580" s="3" t="n">
        <v>561911.34</v>
      </c>
    </row>
    <row r="6581" customFormat="false" ht="15" hidden="false" customHeight="false" outlineLevel="0" collapsed="false">
      <c r="A6581" s="3" t="s">
        <v>135</v>
      </c>
      <c r="B6581" s="3" t="s">
        <v>42</v>
      </c>
      <c r="C6581" s="3" t="s">
        <v>41</v>
      </c>
      <c r="D6581" s="3" t="s">
        <v>41</v>
      </c>
      <c r="E6581" s="3" t="n">
        <v>78.03</v>
      </c>
      <c r="F6581" s="3" t="n">
        <v>3852923</v>
      </c>
      <c r="G6581" s="3" t="n">
        <v>1</v>
      </c>
      <c r="H6581" s="3" t="n">
        <v>32786.75</v>
      </c>
    </row>
    <row r="6582" customFormat="false" ht="15" hidden="false" customHeight="false" outlineLevel="0" collapsed="false">
      <c r="A6582" s="3" t="s">
        <v>136</v>
      </c>
      <c r="B6582" s="3" t="s">
        <v>42</v>
      </c>
      <c r="C6582" s="3" t="s">
        <v>41</v>
      </c>
      <c r="D6582" s="3" t="s">
        <v>41</v>
      </c>
      <c r="E6582" s="3" t="n">
        <v>78.26</v>
      </c>
      <c r="F6582" s="3" t="n">
        <v>7249512</v>
      </c>
      <c r="G6582" s="3" t="n">
        <v>2</v>
      </c>
      <c r="H6582" s="3" t="n">
        <v>414983.36</v>
      </c>
    </row>
    <row r="6583" customFormat="false" ht="15" hidden="false" customHeight="false" outlineLevel="0" collapsed="false">
      <c r="A6583" s="3" t="s">
        <v>137</v>
      </c>
      <c r="B6583" s="3" t="s">
        <v>42</v>
      </c>
      <c r="C6583" s="3" t="s">
        <v>41</v>
      </c>
      <c r="D6583" s="3" t="s">
        <v>41</v>
      </c>
      <c r="E6583" s="3" t="n">
        <v>78.96</v>
      </c>
      <c r="F6583" s="3" t="n">
        <v>7699141</v>
      </c>
      <c r="G6583" s="3" t="n">
        <v>3</v>
      </c>
      <c r="H6583" s="3" t="n">
        <v>543673.55</v>
      </c>
    </row>
    <row r="6584" customFormat="false" ht="15" hidden="false" customHeight="false" outlineLevel="0" collapsed="false">
      <c r="A6584" s="3" t="s">
        <v>138</v>
      </c>
      <c r="B6584" s="3" t="s">
        <v>42</v>
      </c>
      <c r="C6584" s="3" t="s">
        <v>41</v>
      </c>
      <c r="D6584" s="3" t="s">
        <v>41</v>
      </c>
      <c r="E6584" s="3" t="n">
        <v>78.45</v>
      </c>
      <c r="F6584" s="3" t="n">
        <v>7646218</v>
      </c>
      <c r="G6584" s="3" t="n">
        <v>3</v>
      </c>
      <c r="H6584" s="3" t="n">
        <v>759146.11</v>
      </c>
    </row>
    <row r="6585" customFormat="false" ht="15" hidden="false" customHeight="false" outlineLevel="0" collapsed="false">
      <c r="A6585" s="3" t="s">
        <v>139</v>
      </c>
      <c r="B6585" s="3" t="s">
        <v>42</v>
      </c>
      <c r="C6585" s="3" t="s">
        <v>41</v>
      </c>
      <c r="D6585" s="3" t="s">
        <v>41</v>
      </c>
      <c r="E6585" s="3" t="n">
        <v>81.1</v>
      </c>
      <c r="F6585" s="3" t="n">
        <v>7926686</v>
      </c>
      <c r="G6585" s="3" t="n">
        <v>1</v>
      </c>
      <c r="H6585" s="3" t="n">
        <v>386771.7</v>
      </c>
    </row>
    <row r="6586" customFormat="false" ht="15" hidden="false" customHeight="false" outlineLevel="0" collapsed="false">
      <c r="A6586" s="3" t="s">
        <v>140</v>
      </c>
      <c r="B6586" s="3" t="s">
        <v>42</v>
      </c>
      <c r="C6586" s="3" t="s">
        <v>41</v>
      </c>
      <c r="D6586" s="3" t="s">
        <v>41</v>
      </c>
      <c r="E6586" s="3" t="n">
        <v>80.46</v>
      </c>
      <c r="F6586" s="3" t="n">
        <v>701479</v>
      </c>
      <c r="G6586" s="3" t="n">
        <v>0</v>
      </c>
      <c r="H6586" s="3" t="n">
        <v>0</v>
      </c>
    </row>
    <row r="6587" customFormat="false" ht="15" hidden="false" customHeight="false" outlineLevel="0" collapsed="false">
      <c r="A6587" s="3" t="s">
        <v>141</v>
      </c>
      <c r="B6587" s="3" t="s">
        <v>42</v>
      </c>
      <c r="C6587" s="3" t="s">
        <v>41</v>
      </c>
      <c r="D6587" s="3" t="s">
        <v>41</v>
      </c>
      <c r="E6587" s="3" t="n">
        <v>80.79</v>
      </c>
      <c r="F6587" s="3" t="n">
        <v>1363541</v>
      </c>
      <c r="G6587" s="3" t="n">
        <v>4</v>
      </c>
      <c r="H6587" s="3" t="n">
        <v>1085294.4</v>
      </c>
    </row>
    <row r="6588" customFormat="false" ht="15" hidden="false" customHeight="false" outlineLevel="0" collapsed="false">
      <c r="A6588" s="3" t="s">
        <v>142</v>
      </c>
      <c r="B6588" s="3" t="s">
        <v>42</v>
      </c>
      <c r="C6588" s="3" t="s">
        <v>41</v>
      </c>
      <c r="D6588" s="3" t="s">
        <v>41</v>
      </c>
      <c r="E6588" s="3" t="n">
        <v>79.03</v>
      </c>
      <c r="F6588" s="3" t="n">
        <v>6316948</v>
      </c>
      <c r="G6588" s="3" t="n">
        <v>0</v>
      </c>
      <c r="H6588" s="3" t="n">
        <v>0</v>
      </c>
    </row>
    <row r="6589" customFormat="false" ht="15" hidden="false" customHeight="false" outlineLevel="0" collapsed="false">
      <c r="A6589" s="3" t="s">
        <v>143</v>
      </c>
      <c r="B6589" s="3" t="s">
        <v>42</v>
      </c>
      <c r="C6589" s="3" t="s">
        <v>41</v>
      </c>
      <c r="D6589" s="3" t="s">
        <v>41</v>
      </c>
      <c r="E6589" s="3" t="n">
        <v>78.89</v>
      </c>
      <c r="F6589" s="3" t="n">
        <v>7042401</v>
      </c>
      <c r="G6589" s="3" t="n">
        <v>1</v>
      </c>
      <c r="H6589" s="3" t="n">
        <v>120312.33</v>
      </c>
    </row>
    <row r="6590" customFormat="false" ht="15" hidden="false" customHeight="false" outlineLevel="0" collapsed="false">
      <c r="A6590" s="3" t="s">
        <v>144</v>
      </c>
      <c r="B6590" s="3" t="s">
        <v>42</v>
      </c>
      <c r="C6590" s="3" t="s">
        <v>41</v>
      </c>
      <c r="D6590" s="3" t="s">
        <v>41</v>
      </c>
      <c r="E6590" s="3" t="n">
        <v>79.01</v>
      </c>
      <c r="F6590" s="3" t="n">
        <v>5400225</v>
      </c>
      <c r="G6590" s="3" t="n">
        <v>3</v>
      </c>
      <c r="H6590" s="3" t="n">
        <v>341962.52</v>
      </c>
    </row>
    <row r="6591" customFormat="false" ht="15" hidden="false" customHeight="false" outlineLevel="0" collapsed="false">
      <c r="A6591" s="3" t="s">
        <v>145</v>
      </c>
      <c r="B6591" s="3" t="s">
        <v>42</v>
      </c>
      <c r="C6591" s="3" t="s">
        <v>41</v>
      </c>
      <c r="D6591" s="3" t="s">
        <v>41</v>
      </c>
      <c r="E6591" s="3" t="n">
        <v>82.76</v>
      </c>
      <c r="F6591" s="3" t="n">
        <v>6658652</v>
      </c>
      <c r="G6591" s="3" t="n">
        <v>3</v>
      </c>
      <c r="H6591" s="3" t="n">
        <v>596685.99</v>
      </c>
    </row>
    <row r="6592" customFormat="false" ht="15" hidden="false" customHeight="false" outlineLevel="0" collapsed="false">
      <c r="A6592" s="3" t="s">
        <v>146</v>
      </c>
      <c r="B6592" s="3" t="s">
        <v>42</v>
      </c>
      <c r="C6592" s="3" t="s">
        <v>41</v>
      </c>
      <c r="D6592" s="3" t="s">
        <v>41</v>
      </c>
      <c r="E6592" s="3" t="n">
        <v>83.93</v>
      </c>
      <c r="F6592" s="3" t="n">
        <v>5406769</v>
      </c>
      <c r="G6592" s="3" t="n">
        <v>2</v>
      </c>
      <c r="H6592" s="3" t="n">
        <v>455727.12</v>
      </c>
    </row>
    <row r="6593" customFormat="false" ht="15" hidden="false" customHeight="false" outlineLevel="0" collapsed="false">
      <c r="A6593" s="3" t="s">
        <v>147</v>
      </c>
      <c r="B6593" s="3" t="s">
        <v>42</v>
      </c>
      <c r="C6593" s="3" t="s">
        <v>41</v>
      </c>
      <c r="D6593" s="3" t="s">
        <v>41</v>
      </c>
      <c r="E6593" s="3" t="n">
        <v>85.35</v>
      </c>
      <c r="F6593" s="3" t="n">
        <v>7175188</v>
      </c>
      <c r="G6593" s="3" t="n">
        <v>2</v>
      </c>
      <c r="H6593" s="3" t="n">
        <v>606632.28</v>
      </c>
    </row>
    <row r="6594" customFormat="false" ht="15" hidden="false" customHeight="false" outlineLevel="0" collapsed="false">
      <c r="A6594" s="3" t="s">
        <v>148</v>
      </c>
      <c r="B6594" s="3" t="s">
        <v>42</v>
      </c>
      <c r="C6594" s="3" t="s">
        <v>41</v>
      </c>
      <c r="D6594" s="3" t="s">
        <v>41</v>
      </c>
      <c r="E6594" s="3" t="n">
        <v>86.8</v>
      </c>
      <c r="F6594" s="3" t="n">
        <v>6520258</v>
      </c>
      <c r="G6594" s="3" t="n">
        <v>0</v>
      </c>
      <c r="H6594" s="3" t="n">
        <v>0</v>
      </c>
    </row>
    <row r="6595" customFormat="false" ht="15" hidden="false" customHeight="false" outlineLevel="0" collapsed="false">
      <c r="A6595" s="3" t="s">
        <v>149</v>
      </c>
      <c r="B6595" s="3" t="s">
        <v>42</v>
      </c>
      <c r="C6595" s="3" t="s">
        <v>41</v>
      </c>
      <c r="D6595" s="3" t="s">
        <v>41</v>
      </c>
      <c r="E6595" s="3" t="n">
        <v>86.96</v>
      </c>
      <c r="F6595" s="3" t="n">
        <v>4240397</v>
      </c>
      <c r="G6595" s="3" t="n">
        <v>1</v>
      </c>
      <c r="H6595" s="3" t="n">
        <v>153687.38</v>
      </c>
    </row>
    <row r="6596" customFormat="false" ht="15" hidden="false" customHeight="false" outlineLevel="0" collapsed="false">
      <c r="A6596" s="3" t="s">
        <v>150</v>
      </c>
      <c r="B6596" s="3" t="s">
        <v>42</v>
      </c>
      <c r="C6596" s="3" t="s">
        <v>41</v>
      </c>
      <c r="D6596" s="3" t="s">
        <v>41</v>
      </c>
      <c r="E6596" s="3" t="n">
        <v>86.58</v>
      </c>
      <c r="F6596" s="3" t="n">
        <v>2297100</v>
      </c>
      <c r="G6596" s="3" t="n">
        <v>0</v>
      </c>
      <c r="H6596" s="3" t="n">
        <v>0</v>
      </c>
    </row>
    <row r="6597" customFormat="false" ht="15" hidden="false" customHeight="false" outlineLevel="0" collapsed="false">
      <c r="A6597" s="3" t="s">
        <v>151</v>
      </c>
      <c r="B6597" s="3" t="s">
        <v>42</v>
      </c>
      <c r="C6597" s="3" t="s">
        <v>41</v>
      </c>
      <c r="D6597" s="3" t="s">
        <v>41</v>
      </c>
      <c r="E6597" s="3" t="n">
        <v>86.88</v>
      </c>
      <c r="F6597" s="3" t="n">
        <v>5971788</v>
      </c>
      <c r="G6597" s="3" t="n">
        <v>4</v>
      </c>
      <c r="H6597" s="3" t="n">
        <v>914448.69</v>
      </c>
    </row>
    <row r="6598" customFormat="false" ht="15" hidden="false" customHeight="false" outlineLevel="0" collapsed="false">
      <c r="A6598" s="3" t="s">
        <v>152</v>
      </c>
      <c r="B6598" s="3" t="s">
        <v>42</v>
      </c>
      <c r="C6598" s="3" t="s">
        <v>41</v>
      </c>
      <c r="D6598" s="3" t="s">
        <v>41</v>
      </c>
      <c r="E6598" s="3" t="n">
        <v>86.56</v>
      </c>
      <c r="F6598" s="3" t="n">
        <v>2627837</v>
      </c>
      <c r="G6598" s="3" t="n">
        <v>2</v>
      </c>
      <c r="H6598" s="3" t="n">
        <v>268019.22</v>
      </c>
    </row>
    <row r="6599" customFormat="false" ht="15" hidden="false" customHeight="false" outlineLevel="0" collapsed="false">
      <c r="A6599" s="3" t="s">
        <v>153</v>
      </c>
      <c r="B6599" s="3" t="s">
        <v>42</v>
      </c>
      <c r="C6599" s="3" t="s">
        <v>41</v>
      </c>
      <c r="D6599" s="3" t="s">
        <v>41</v>
      </c>
      <c r="E6599" s="3" t="n">
        <v>85.14</v>
      </c>
      <c r="F6599" s="3" t="n">
        <v>3361824</v>
      </c>
      <c r="G6599" s="3" t="n">
        <v>2</v>
      </c>
      <c r="H6599" s="3" t="n">
        <v>172468.2</v>
      </c>
    </row>
    <row r="6600" customFormat="false" ht="15" hidden="false" customHeight="false" outlineLevel="0" collapsed="false">
      <c r="A6600" s="3" t="s">
        <v>154</v>
      </c>
      <c r="B6600" s="3" t="s">
        <v>42</v>
      </c>
      <c r="C6600" s="3" t="s">
        <v>41</v>
      </c>
      <c r="D6600" s="3" t="s">
        <v>41</v>
      </c>
      <c r="E6600" s="3" t="n">
        <v>86.32</v>
      </c>
      <c r="F6600" s="3" t="n">
        <v>7062397</v>
      </c>
      <c r="G6600" s="3" t="n">
        <v>0</v>
      </c>
      <c r="H6600" s="3" t="n">
        <v>0</v>
      </c>
    </row>
    <row r="6601" customFormat="false" ht="15" hidden="false" customHeight="false" outlineLevel="0" collapsed="false">
      <c r="A6601" s="3" t="s">
        <v>155</v>
      </c>
      <c r="B6601" s="3" t="s">
        <v>42</v>
      </c>
      <c r="C6601" s="3" t="s">
        <v>41</v>
      </c>
      <c r="D6601" s="3" t="s">
        <v>41</v>
      </c>
      <c r="E6601" s="3" t="n">
        <v>89.35</v>
      </c>
      <c r="F6601" s="3" t="n">
        <v>6042900</v>
      </c>
      <c r="G6601" s="3" t="n">
        <v>2</v>
      </c>
      <c r="H6601" s="3" t="n">
        <v>236090.81</v>
      </c>
    </row>
    <row r="6602" customFormat="false" ht="15" hidden="false" customHeight="false" outlineLevel="0" collapsed="false">
      <c r="A6602" s="3" t="s">
        <v>156</v>
      </c>
      <c r="B6602" s="3" t="s">
        <v>42</v>
      </c>
      <c r="C6602" s="3" t="s">
        <v>41</v>
      </c>
      <c r="D6602" s="3" t="s">
        <v>41</v>
      </c>
      <c r="E6602" s="3" t="n">
        <v>87.25</v>
      </c>
      <c r="F6602" s="3" t="n">
        <v>3718119</v>
      </c>
      <c r="G6602" s="3" t="n">
        <v>4</v>
      </c>
      <c r="H6602" s="3" t="n">
        <v>1123872.84</v>
      </c>
    </row>
    <row r="6603" customFormat="false" ht="15" hidden="false" customHeight="false" outlineLevel="0" collapsed="false">
      <c r="A6603" s="3" t="s">
        <v>157</v>
      </c>
      <c r="B6603" s="3" t="s">
        <v>42</v>
      </c>
      <c r="C6603" s="3" t="s">
        <v>41</v>
      </c>
      <c r="D6603" s="3" t="s">
        <v>41</v>
      </c>
      <c r="E6603" s="3" t="n">
        <v>85.82</v>
      </c>
      <c r="F6603" s="3" t="n">
        <v>1777549</v>
      </c>
      <c r="G6603" s="3" t="n">
        <v>2</v>
      </c>
      <c r="H6603" s="3" t="n">
        <v>182330.31</v>
      </c>
    </row>
    <row r="6604" customFormat="false" ht="15" hidden="false" customHeight="false" outlineLevel="0" collapsed="false">
      <c r="A6604" s="3" t="s">
        <v>158</v>
      </c>
      <c r="B6604" s="3" t="s">
        <v>42</v>
      </c>
      <c r="C6604" s="3" t="s">
        <v>41</v>
      </c>
      <c r="D6604" s="3" t="s">
        <v>41</v>
      </c>
      <c r="E6604" s="3" t="n">
        <v>85.6</v>
      </c>
      <c r="F6604" s="3" t="n">
        <v>2380194</v>
      </c>
      <c r="G6604" s="3" t="n">
        <v>3</v>
      </c>
      <c r="H6604" s="3" t="n">
        <v>725773.62</v>
      </c>
    </row>
    <row r="6605" customFormat="false" ht="15" hidden="false" customHeight="false" outlineLevel="0" collapsed="false">
      <c r="A6605" s="3" t="s">
        <v>159</v>
      </c>
      <c r="B6605" s="3" t="s">
        <v>42</v>
      </c>
      <c r="C6605" s="3" t="s">
        <v>41</v>
      </c>
      <c r="D6605" s="3" t="s">
        <v>41</v>
      </c>
      <c r="E6605" s="3" t="n">
        <v>85.24</v>
      </c>
      <c r="F6605" s="3" t="n">
        <v>2436792</v>
      </c>
      <c r="G6605" s="3" t="n">
        <v>0</v>
      </c>
      <c r="H6605" s="3" t="n">
        <v>0</v>
      </c>
    </row>
    <row r="6606" customFormat="false" ht="15" hidden="false" customHeight="false" outlineLevel="0" collapsed="false">
      <c r="A6606" s="3" t="s">
        <v>160</v>
      </c>
      <c r="B6606" s="3" t="s">
        <v>42</v>
      </c>
      <c r="C6606" s="3" t="s">
        <v>41</v>
      </c>
      <c r="D6606" s="3" t="s">
        <v>41</v>
      </c>
      <c r="E6606" s="3" t="n">
        <v>82.94</v>
      </c>
      <c r="F6606" s="3" t="n">
        <v>2037157</v>
      </c>
      <c r="G6606" s="3" t="n">
        <v>1</v>
      </c>
      <c r="H6606" s="3" t="n">
        <v>218949.64</v>
      </c>
    </row>
    <row r="6607" customFormat="false" ht="15" hidden="false" customHeight="false" outlineLevel="0" collapsed="false">
      <c r="A6607" s="3" t="s">
        <v>161</v>
      </c>
      <c r="B6607" s="3" t="s">
        <v>42</v>
      </c>
      <c r="C6607" s="3" t="s">
        <v>41</v>
      </c>
      <c r="D6607" s="3" t="s">
        <v>41</v>
      </c>
      <c r="E6607" s="3" t="n">
        <v>83.59</v>
      </c>
      <c r="F6607" s="3" t="n">
        <v>7387295</v>
      </c>
      <c r="G6607" s="3" t="n">
        <v>1</v>
      </c>
      <c r="H6607" s="3" t="n">
        <v>238867.2</v>
      </c>
    </row>
    <row r="6608" customFormat="false" ht="15" hidden="false" customHeight="false" outlineLevel="0" collapsed="false">
      <c r="A6608" s="3" t="s">
        <v>162</v>
      </c>
      <c r="B6608" s="3" t="s">
        <v>42</v>
      </c>
      <c r="C6608" s="3" t="s">
        <v>41</v>
      </c>
      <c r="D6608" s="3" t="s">
        <v>41</v>
      </c>
      <c r="E6608" s="3" t="n">
        <v>86.89</v>
      </c>
      <c r="F6608" s="3" t="n">
        <v>3957694</v>
      </c>
      <c r="G6608" s="3" t="n">
        <v>4</v>
      </c>
      <c r="H6608" s="3" t="n">
        <v>853007.88</v>
      </c>
    </row>
    <row r="6609" customFormat="false" ht="15" hidden="false" customHeight="false" outlineLevel="0" collapsed="false">
      <c r="A6609" s="3" t="s">
        <v>163</v>
      </c>
      <c r="B6609" s="3" t="s">
        <v>42</v>
      </c>
      <c r="C6609" s="3" t="s">
        <v>41</v>
      </c>
      <c r="D6609" s="3" t="s">
        <v>41</v>
      </c>
      <c r="E6609" s="3" t="n">
        <v>87.41</v>
      </c>
      <c r="F6609" s="3" t="n">
        <v>5887809</v>
      </c>
      <c r="G6609" s="3" t="n">
        <v>2</v>
      </c>
      <c r="H6609" s="3" t="n">
        <v>405308.22</v>
      </c>
    </row>
    <row r="6610" customFormat="false" ht="15" hidden="false" customHeight="false" outlineLevel="0" collapsed="false">
      <c r="A6610" s="3" t="s">
        <v>164</v>
      </c>
      <c r="B6610" s="3" t="s">
        <v>42</v>
      </c>
      <c r="C6610" s="3" t="s">
        <v>41</v>
      </c>
      <c r="D6610" s="3" t="s">
        <v>41</v>
      </c>
      <c r="E6610" s="3" t="n">
        <v>86.33</v>
      </c>
      <c r="F6610" s="3" t="n">
        <v>3649321</v>
      </c>
      <c r="G6610" s="3" t="n">
        <v>1</v>
      </c>
      <c r="H6610" s="3" t="n">
        <v>315345.6</v>
      </c>
    </row>
    <row r="6611" customFormat="false" ht="15" hidden="false" customHeight="false" outlineLevel="0" collapsed="false">
      <c r="A6611" s="3" t="s">
        <v>165</v>
      </c>
      <c r="B6611" s="3" t="s">
        <v>42</v>
      </c>
      <c r="C6611" s="3" t="s">
        <v>41</v>
      </c>
      <c r="D6611" s="3" t="s">
        <v>41</v>
      </c>
      <c r="E6611" s="3" t="n">
        <v>88.08</v>
      </c>
      <c r="F6611" s="3" t="n">
        <v>6005661</v>
      </c>
      <c r="G6611" s="3" t="n">
        <v>0</v>
      </c>
      <c r="H6611" s="3" t="n">
        <v>0</v>
      </c>
    </row>
    <row r="6612" customFormat="false" ht="15" hidden="false" customHeight="false" outlineLevel="0" collapsed="false">
      <c r="A6612" s="3" t="s">
        <v>166</v>
      </c>
      <c r="B6612" s="3" t="s">
        <v>42</v>
      </c>
      <c r="C6612" s="3" t="s">
        <v>41</v>
      </c>
      <c r="D6612" s="3" t="s">
        <v>41</v>
      </c>
      <c r="E6612" s="3" t="n">
        <v>87.14</v>
      </c>
      <c r="F6612" s="3" t="n">
        <v>2725256</v>
      </c>
      <c r="G6612" s="3" t="n">
        <v>4</v>
      </c>
      <c r="H6612" s="3" t="n">
        <v>380710.91</v>
      </c>
    </row>
    <row r="6613" customFormat="false" ht="15" hidden="false" customHeight="false" outlineLevel="0" collapsed="false">
      <c r="A6613" s="3" t="s">
        <v>167</v>
      </c>
      <c r="B6613" s="3" t="s">
        <v>42</v>
      </c>
      <c r="C6613" s="3" t="s">
        <v>41</v>
      </c>
      <c r="D6613" s="3" t="s">
        <v>41</v>
      </c>
      <c r="E6613" s="3" t="n">
        <v>85.11</v>
      </c>
      <c r="F6613" s="3" t="n">
        <v>5642166</v>
      </c>
      <c r="G6613" s="3" t="n">
        <v>6</v>
      </c>
      <c r="H6613" s="3" t="n">
        <v>1322462.61</v>
      </c>
    </row>
    <row r="6614" customFormat="false" ht="15" hidden="false" customHeight="false" outlineLevel="0" collapsed="false">
      <c r="A6614" s="3" t="s">
        <v>168</v>
      </c>
      <c r="B6614" s="3" t="s">
        <v>42</v>
      </c>
      <c r="C6614" s="3" t="s">
        <v>41</v>
      </c>
      <c r="D6614" s="3" t="s">
        <v>41</v>
      </c>
      <c r="E6614" s="3" t="n">
        <v>86.23</v>
      </c>
      <c r="F6614" s="3" t="n">
        <v>4186626</v>
      </c>
      <c r="G6614" s="3" t="n">
        <v>2</v>
      </c>
      <c r="H6614" s="3" t="n">
        <v>561949.77</v>
      </c>
    </row>
    <row r="6615" customFormat="false" ht="15" hidden="false" customHeight="false" outlineLevel="0" collapsed="false">
      <c r="A6615" s="3" t="s">
        <v>169</v>
      </c>
      <c r="B6615" s="3" t="s">
        <v>42</v>
      </c>
      <c r="C6615" s="3" t="s">
        <v>41</v>
      </c>
      <c r="D6615" s="3" t="s">
        <v>41</v>
      </c>
      <c r="E6615" s="3" t="n">
        <v>86.81</v>
      </c>
      <c r="F6615" s="3" t="n">
        <v>6623161</v>
      </c>
      <c r="G6615" s="3" t="n">
        <v>0</v>
      </c>
      <c r="H6615" s="3" t="n">
        <v>0</v>
      </c>
    </row>
    <row r="6616" customFormat="false" ht="15" hidden="false" customHeight="false" outlineLevel="0" collapsed="false">
      <c r="A6616" s="3" t="s">
        <v>170</v>
      </c>
      <c r="B6616" s="3" t="s">
        <v>42</v>
      </c>
      <c r="C6616" s="3" t="s">
        <v>41</v>
      </c>
      <c r="D6616" s="3" t="s">
        <v>41</v>
      </c>
      <c r="E6616" s="3" t="n">
        <v>84.3</v>
      </c>
      <c r="F6616" s="3" t="n">
        <v>4104934</v>
      </c>
      <c r="G6616" s="3" t="n">
        <v>0</v>
      </c>
      <c r="H6616" s="3" t="n">
        <v>0</v>
      </c>
    </row>
    <row r="6617" customFormat="false" ht="15" hidden="false" customHeight="false" outlineLevel="0" collapsed="false">
      <c r="A6617" s="3" t="s">
        <v>171</v>
      </c>
      <c r="B6617" s="3" t="s">
        <v>42</v>
      </c>
      <c r="C6617" s="3" t="s">
        <v>41</v>
      </c>
      <c r="D6617" s="3" t="s">
        <v>41</v>
      </c>
      <c r="E6617" s="3" t="n">
        <v>82.59</v>
      </c>
      <c r="F6617" s="3" t="n">
        <v>3065171</v>
      </c>
      <c r="G6617" s="3" t="n">
        <v>1</v>
      </c>
      <c r="H6617" s="3" t="n">
        <v>140522</v>
      </c>
    </row>
    <row r="6618" customFormat="false" ht="15" hidden="false" customHeight="false" outlineLevel="0" collapsed="false">
      <c r="A6618" s="3" t="s">
        <v>172</v>
      </c>
      <c r="B6618" s="3" t="s">
        <v>42</v>
      </c>
      <c r="C6618" s="3" t="s">
        <v>41</v>
      </c>
      <c r="D6618" s="3" t="s">
        <v>41</v>
      </c>
      <c r="E6618" s="3" t="n">
        <v>83.9</v>
      </c>
      <c r="F6618" s="3" t="n">
        <v>7103478</v>
      </c>
      <c r="G6618" s="3" t="n">
        <v>2</v>
      </c>
      <c r="H6618" s="3" t="n">
        <v>701454.48</v>
      </c>
    </row>
    <row r="6619" customFormat="false" ht="15" hidden="false" customHeight="false" outlineLevel="0" collapsed="false">
      <c r="A6619" s="3" t="s">
        <v>173</v>
      </c>
      <c r="B6619" s="3" t="s">
        <v>42</v>
      </c>
      <c r="C6619" s="3" t="s">
        <v>41</v>
      </c>
      <c r="D6619" s="3" t="s">
        <v>41</v>
      </c>
      <c r="E6619" s="3" t="n">
        <v>84.47</v>
      </c>
      <c r="F6619" s="3" t="n">
        <v>4395556</v>
      </c>
      <c r="G6619" s="3" t="n">
        <v>3</v>
      </c>
      <c r="H6619" s="3" t="n">
        <v>600303.52</v>
      </c>
    </row>
    <row r="6620" customFormat="false" ht="15" hidden="false" customHeight="false" outlineLevel="0" collapsed="false">
      <c r="A6620" s="3" t="s">
        <v>174</v>
      </c>
      <c r="B6620" s="3" t="s">
        <v>42</v>
      </c>
      <c r="C6620" s="3" t="s">
        <v>41</v>
      </c>
      <c r="D6620" s="3" t="s">
        <v>41</v>
      </c>
      <c r="E6620" s="3" t="n">
        <v>84.17</v>
      </c>
      <c r="F6620" s="3" t="n">
        <v>7970510</v>
      </c>
      <c r="G6620" s="3" t="n">
        <v>3</v>
      </c>
      <c r="H6620" s="3" t="n">
        <v>782619.4</v>
      </c>
    </row>
    <row r="6621" customFormat="false" ht="15" hidden="false" customHeight="false" outlineLevel="0" collapsed="false">
      <c r="A6621" s="3" t="s">
        <v>175</v>
      </c>
      <c r="B6621" s="3" t="s">
        <v>42</v>
      </c>
      <c r="C6621" s="3" t="s">
        <v>41</v>
      </c>
      <c r="D6621" s="3" t="s">
        <v>41</v>
      </c>
      <c r="E6621" s="3" t="n">
        <v>82.78</v>
      </c>
      <c r="F6621" s="3" t="n">
        <v>5652042</v>
      </c>
      <c r="G6621" s="3" t="n">
        <v>2</v>
      </c>
      <c r="H6621" s="3" t="n">
        <v>425167.16</v>
      </c>
    </row>
    <row r="6622" customFormat="false" ht="15" hidden="false" customHeight="false" outlineLevel="0" collapsed="false">
      <c r="A6622" s="3" t="s">
        <v>176</v>
      </c>
      <c r="B6622" s="3" t="s">
        <v>42</v>
      </c>
      <c r="C6622" s="3" t="s">
        <v>41</v>
      </c>
      <c r="D6622" s="3" t="s">
        <v>41</v>
      </c>
      <c r="E6622" s="3" t="n">
        <v>83.05</v>
      </c>
      <c r="F6622" s="3" t="n">
        <v>5054931</v>
      </c>
      <c r="G6622" s="3" t="n">
        <v>1</v>
      </c>
      <c r="H6622" s="3" t="n">
        <v>340455.74</v>
      </c>
    </row>
    <row r="6623" customFormat="false" ht="15" hidden="false" customHeight="false" outlineLevel="0" collapsed="false">
      <c r="A6623" s="3" t="s">
        <v>177</v>
      </c>
      <c r="B6623" s="3" t="s">
        <v>42</v>
      </c>
      <c r="C6623" s="3" t="s">
        <v>41</v>
      </c>
      <c r="D6623" s="3" t="s">
        <v>41</v>
      </c>
      <c r="E6623" s="3" t="n">
        <v>81.34</v>
      </c>
      <c r="F6623" s="3" t="n">
        <v>6388415</v>
      </c>
      <c r="G6623" s="3" t="n">
        <v>2</v>
      </c>
      <c r="H6623" s="3" t="n">
        <v>402994.09</v>
      </c>
    </row>
    <row r="6624" customFormat="false" ht="15" hidden="false" customHeight="false" outlineLevel="0" collapsed="false">
      <c r="A6624" s="3" t="s">
        <v>178</v>
      </c>
      <c r="B6624" s="3" t="s">
        <v>42</v>
      </c>
      <c r="C6624" s="3" t="s">
        <v>41</v>
      </c>
      <c r="D6624" s="3" t="s">
        <v>41</v>
      </c>
      <c r="E6624" s="3" t="n">
        <v>80.21</v>
      </c>
      <c r="F6624" s="3" t="n">
        <v>1547694</v>
      </c>
      <c r="G6624" s="3" t="n">
        <v>3</v>
      </c>
      <c r="H6624" s="3" t="n">
        <v>80612.32</v>
      </c>
    </row>
    <row r="6625" customFormat="false" ht="15" hidden="false" customHeight="false" outlineLevel="0" collapsed="false">
      <c r="A6625" s="3" t="s">
        <v>179</v>
      </c>
      <c r="B6625" s="3" t="s">
        <v>42</v>
      </c>
      <c r="C6625" s="3" t="s">
        <v>41</v>
      </c>
      <c r="D6625" s="3" t="s">
        <v>41</v>
      </c>
      <c r="E6625" s="3" t="n">
        <v>76.7</v>
      </c>
      <c r="F6625" s="3" t="n">
        <v>7000404</v>
      </c>
      <c r="G6625" s="3" t="n">
        <v>1</v>
      </c>
      <c r="H6625" s="3" t="n">
        <v>188869.59</v>
      </c>
    </row>
    <row r="6626" customFormat="false" ht="15" hidden="false" customHeight="false" outlineLevel="0" collapsed="false">
      <c r="A6626" s="3" t="s">
        <v>180</v>
      </c>
      <c r="B6626" s="3" t="s">
        <v>42</v>
      </c>
      <c r="C6626" s="3" t="s">
        <v>41</v>
      </c>
      <c r="D6626" s="3" t="s">
        <v>41</v>
      </c>
      <c r="E6626" s="3" t="n">
        <v>78.68</v>
      </c>
      <c r="F6626" s="3" t="n">
        <v>5722232</v>
      </c>
      <c r="G6626" s="3" t="n">
        <v>1</v>
      </c>
      <c r="H6626" s="3" t="n">
        <v>364941.41</v>
      </c>
    </row>
    <row r="6627" customFormat="false" ht="15" hidden="false" customHeight="false" outlineLevel="0" collapsed="false">
      <c r="A6627" s="3" t="s">
        <v>181</v>
      </c>
      <c r="B6627" s="3" t="s">
        <v>42</v>
      </c>
      <c r="C6627" s="3" t="s">
        <v>41</v>
      </c>
      <c r="D6627" s="3" t="s">
        <v>41</v>
      </c>
      <c r="E6627" s="3" t="n">
        <v>81.59</v>
      </c>
      <c r="F6627" s="3" t="n">
        <v>1313706</v>
      </c>
      <c r="G6627" s="3" t="n">
        <v>2</v>
      </c>
      <c r="H6627" s="3" t="n">
        <v>448122.07</v>
      </c>
    </row>
    <row r="6628" customFormat="false" ht="15" hidden="false" customHeight="false" outlineLevel="0" collapsed="false">
      <c r="A6628" s="3" t="s">
        <v>182</v>
      </c>
      <c r="B6628" s="3" t="s">
        <v>42</v>
      </c>
      <c r="C6628" s="3" t="s">
        <v>41</v>
      </c>
      <c r="D6628" s="3" t="s">
        <v>41</v>
      </c>
      <c r="E6628" s="3" t="n">
        <v>81.58</v>
      </c>
      <c r="F6628" s="3" t="n">
        <v>660891</v>
      </c>
      <c r="G6628" s="3" t="n">
        <v>2</v>
      </c>
      <c r="H6628" s="3" t="n">
        <v>354557.72</v>
      </c>
    </row>
    <row r="6629" customFormat="false" ht="15" hidden="false" customHeight="false" outlineLevel="0" collapsed="false">
      <c r="A6629" s="3" t="s">
        <v>183</v>
      </c>
      <c r="B6629" s="3" t="s">
        <v>42</v>
      </c>
      <c r="C6629" s="3" t="s">
        <v>41</v>
      </c>
      <c r="D6629" s="3" t="s">
        <v>41</v>
      </c>
      <c r="E6629" s="3" t="n">
        <v>80.41</v>
      </c>
      <c r="F6629" s="3" t="n">
        <v>1500723</v>
      </c>
      <c r="G6629" s="3" t="n">
        <v>2</v>
      </c>
      <c r="H6629" s="3" t="n">
        <v>354965.43</v>
      </c>
    </row>
    <row r="6630" customFormat="false" ht="15" hidden="false" customHeight="false" outlineLevel="0" collapsed="false">
      <c r="A6630" s="3" t="s">
        <v>184</v>
      </c>
      <c r="B6630" s="3" t="s">
        <v>42</v>
      </c>
      <c r="C6630" s="3" t="s">
        <v>41</v>
      </c>
      <c r="D6630" s="3" t="s">
        <v>41</v>
      </c>
      <c r="E6630" s="3" t="n">
        <v>81.91</v>
      </c>
      <c r="F6630" s="3" t="n">
        <v>3077021</v>
      </c>
      <c r="G6630" s="3" t="n">
        <v>1</v>
      </c>
      <c r="H6630" s="3" t="n">
        <v>380340.8</v>
      </c>
    </row>
    <row r="6631" customFormat="false" ht="15" hidden="false" customHeight="false" outlineLevel="0" collapsed="false">
      <c r="A6631" s="3" t="s">
        <v>185</v>
      </c>
      <c r="B6631" s="3" t="s">
        <v>42</v>
      </c>
      <c r="C6631" s="3" t="s">
        <v>41</v>
      </c>
      <c r="D6631" s="3" t="s">
        <v>41</v>
      </c>
      <c r="E6631" s="3" t="n">
        <v>81.63</v>
      </c>
      <c r="F6631" s="3" t="n">
        <v>7652739</v>
      </c>
      <c r="G6631" s="3" t="n">
        <v>0</v>
      </c>
      <c r="H6631" s="3" t="n">
        <v>0</v>
      </c>
    </row>
    <row r="6632" customFormat="false" ht="15" hidden="false" customHeight="false" outlineLevel="0" collapsed="false">
      <c r="A6632" s="3" t="s">
        <v>186</v>
      </c>
      <c r="B6632" s="3" t="s">
        <v>42</v>
      </c>
      <c r="C6632" s="3" t="s">
        <v>41</v>
      </c>
      <c r="D6632" s="3" t="s">
        <v>41</v>
      </c>
      <c r="E6632" s="3" t="n">
        <v>83.28</v>
      </c>
      <c r="F6632" s="3" t="n">
        <v>4789026</v>
      </c>
      <c r="G6632" s="3" t="n">
        <v>5</v>
      </c>
      <c r="H6632" s="3" t="n">
        <v>901590.59</v>
      </c>
    </row>
    <row r="6633" customFormat="false" ht="15" hidden="false" customHeight="false" outlineLevel="0" collapsed="false">
      <c r="A6633" s="3" t="s">
        <v>187</v>
      </c>
      <c r="B6633" s="3" t="s">
        <v>42</v>
      </c>
      <c r="C6633" s="3" t="s">
        <v>41</v>
      </c>
      <c r="D6633" s="3" t="s">
        <v>41</v>
      </c>
      <c r="E6633" s="3" t="n">
        <v>80.96</v>
      </c>
      <c r="F6633" s="3" t="n">
        <v>2961338</v>
      </c>
      <c r="G6633" s="3" t="n">
        <v>0</v>
      </c>
      <c r="H6633" s="3" t="n">
        <v>0</v>
      </c>
    </row>
    <row r="6634" customFormat="false" ht="15" hidden="false" customHeight="false" outlineLevel="0" collapsed="false">
      <c r="A6634" s="3" t="s">
        <v>188</v>
      </c>
      <c r="B6634" s="3" t="s">
        <v>42</v>
      </c>
      <c r="C6634" s="3" t="s">
        <v>41</v>
      </c>
      <c r="D6634" s="3" t="s">
        <v>41</v>
      </c>
      <c r="E6634" s="3" t="n">
        <v>80.29</v>
      </c>
      <c r="F6634" s="3" t="n">
        <v>3740196</v>
      </c>
      <c r="G6634" s="3" t="n">
        <v>2</v>
      </c>
      <c r="H6634" s="3" t="n">
        <v>483577.61</v>
      </c>
    </row>
    <row r="6635" customFormat="false" ht="15" hidden="false" customHeight="false" outlineLevel="0" collapsed="false">
      <c r="A6635" s="3" t="s">
        <v>189</v>
      </c>
      <c r="B6635" s="3" t="s">
        <v>42</v>
      </c>
      <c r="C6635" s="3" t="s">
        <v>41</v>
      </c>
      <c r="D6635" s="3" t="s">
        <v>41</v>
      </c>
      <c r="E6635" s="3" t="n">
        <v>81.96</v>
      </c>
      <c r="F6635" s="3" t="n">
        <v>4813758</v>
      </c>
      <c r="G6635" s="3" t="n">
        <v>2</v>
      </c>
      <c r="H6635" s="3" t="n">
        <v>598400.48</v>
      </c>
    </row>
    <row r="6636" customFormat="false" ht="15" hidden="false" customHeight="false" outlineLevel="0" collapsed="false">
      <c r="A6636" s="3" t="s">
        <v>190</v>
      </c>
      <c r="B6636" s="3" t="s">
        <v>42</v>
      </c>
      <c r="C6636" s="3" t="s">
        <v>41</v>
      </c>
      <c r="D6636" s="3" t="s">
        <v>41</v>
      </c>
      <c r="E6636" s="3" t="n">
        <v>80.28</v>
      </c>
      <c r="F6636" s="3" t="n">
        <v>2377520</v>
      </c>
      <c r="G6636" s="3" t="n">
        <v>2</v>
      </c>
      <c r="H6636" s="3" t="n">
        <v>220674.6</v>
      </c>
    </row>
    <row r="6637" customFormat="false" ht="15" hidden="false" customHeight="false" outlineLevel="0" collapsed="false">
      <c r="A6637" s="3" t="s">
        <v>191</v>
      </c>
      <c r="B6637" s="3" t="s">
        <v>42</v>
      </c>
      <c r="C6637" s="3" t="s">
        <v>41</v>
      </c>
      <c r="D6637" s="3" t="s">
        <v>41</v>
      </c>
      <c r="E6637" s="3" t="n">
        <v>78.34</v>
      </c>
      <c r="F6637" s="3" t="n">
        <v>844326</v>
      </c>
      <c r="G6637" s="3" t="n">
        <v>1</v>
      </c>
      <c r="H6637" s="3" t="n">
        <v>353373.6</v>
      </c>
    </row>
    <row r="6638" customFormat="false" ht="15" hidden="false" customHeight="false" outlineLevel="0" collapsed="false">
      <c r="A6638" s="3" t="s">
        <v>192</v>
      </c>
      <c r="B6638" s="3" t="s">
        <v>42</v>
      </c>
      <c r="C6638" s="3" t="s">
        <v>41</v>
      </c>
      <c r="D6638" s="3" t="s">
        <v>41</v>
      </c>
      <c r="E6638" s="3" t="n">
        <v>78.77</v>
      </c>
      <c r="F6638" s="3" t="n">
        <v>1331304</v>
      </c>
      <c r="G6638" s="3" t="n">
        <v>2</v>
      </c>
      <c r="H6638" s="3" t="n">
        <v>415344.52</v>
      </c>
    </row>
    <row r="6639" customFormat="false" ht="15" hidden="false" customHeight="false" outlineLevel="0" collapsed="false">
      <c r="A6639" s="3" t="s">
        <v>193</v>
      </c>
      <c r="B6639" s="3" t="s">
        <v>42</v>
      </c>
      <c r="C6639" s="3" t="s">
        <v>41</v>
      </c>
      <c r="D6639" s="3" t="s">
        <v>41</v>
      </c>
      <c r="E6639" s="3" t="n">
        <v>79.89</v>
      </c>
      <c r="F6639" s="3" t="n">
        <v>2798891</v>
      </c>
      <c r="G6639" s="3" t="n">
        <v>0</v>
      </c>
      <c r="H6639" s="3" t="n">
        <v>0</v>
      </c>
    </row>
    <row r="6640" customFormat="false" ht="15" hidden="false" customHeight="false" outlineLevel="0" collapsed="false">
      <c r="A6640" s="3" t="s">
        <v>194</v>
      </c>
      <c r="B6640" s="3" t="s">
        <v>42</v>
      </c>
      <c r="C6640" s="3" t="s">
        <v>41</v>
      </c>
      <c r="D6640" s="3" t="s">
        <v>41</v>
      </c>
      <c r="E6640" s="3" t="n">
        <v>77.55</v>
      </c>
      <c r="F6640" s="3" t="n">
        <v>1969446</v>
      </c>
      <c r="G6640" s="3" t="n">
        <v>3</v>
      </c>
      <c r="H6640" s="3" t="n">
        <v>863524.55</v>
      </c>
    </row>
    <row r="6641" customFormat="false" ht="15" hidden="false" customHeight="false" outlineLevel="0" collapsed="false">
      <c r="A6641" s="3" t="s">
        <v>195</v>
      </c>
      <c r="B6641" s="3" t="s">
        <v>42</v>
      </c>
      <c r="C6641" s="3" t="s">
        <v>41</v>
      </c>
      <c r="D6641" s="3" t="s">
        <v>41</v>
      </c>
      <c r="E6641" s="3" t="n">
        <v>78.29</v>
      </c>
      <c r="F6641" s="3" t="n">
        <v>3214156</v>
      </c>
      <c r="G6641" s="3" t="n">
        <v>1</v>
      </c>
      <c r="H6641" s="3" t="n">
        <v>349597.46</v>
      </c>
    </row>
    <row r="6642" customFormat="false" ht="15" hidden="false" customHeight="false" outlineLevel="0" collapsed="false">
      <c r="A6642" s="3" t="s">
        <v>196</v>
      </c>
      <c r="B6642" s="3" t="s">
        <v>42</v>
      </c>
      <c r="C6642" s="3" t="s">
        <v>41</v>
      </c>
      <c r="D6642" s="3" t="s">
        <v>41</v>
      </c>
      <c r="E6642" s="3" t="n">
        <v>76.04</v>
      </c>
      <c r="F6642" s="3" t="n">
        <v>3755803</v>
      </c>
      <c r="G6642" s="3" t="n">
        <v>4</v>
      </c>
      <c r="H6642" s="3" t="n">
        <v>558719.53</v>
      </c>
    </row>
    <row r="6643" customFormat="false" ht="15" hidden="false" customHeight="false" outlineLevel="0" collapsed="false">
      <c r="A6643" s="3" t="s">
        <v>197</v>
      </c>
      <c r="B6643" s="3" t="s">
        <v>42</v>
      </c>
      <c r="C6643" s="3" t="s">
        <v>41</v>
      </c>
      <c r="D6643" s="3" t="s">
        <v>41</v>
      </c>
      <c r="E6643" s="3" t="n">
        <v>73.36</v>
      </c>
      <c r="F6643" s="3" t="n">
        <v>529434</v>
      </c>
      <c r="G6643" s="3" t="n">
        <v>6</v>
      </c>
      <c r="H6643" s="3" t="n">
        <v>1092500.28</v>
      </c>
    </row>
    <row r="6644" customFormat="false" ht="15" hidden="false" customHeight="false" outlineLevel="0" collapsed="false">
      <c r="A6644" s="3" t="s">
        <v>198</v>
      </c>
      <c r="B6644" s="3" t="s">
        <v>42</v>
      </c>
      <c r="C6644" s="3" t="s">
        <v>41</v>
      </c>
      <c r="D6644" s="3" t="s">
        <v>41</v>
      </c>
      <c r="E6644" s="3" t="n">
        <v>72.25</v>
      </c>
      <c r="F6644" s="3" t="n">
        <v>6598926</v>
      </c>
      <c r="G6644" s="3" t="n">
        <v>2</v>
      </c>
      <c r="H6644" s="3" t="n">
        <v>235120.13</v>
      </c>
    </row>
    <row r="6645" customFormat="false" ht="15" hidden="false" customHeight="false" outlineLevel="0" collapsed="false">
      <c r="A6645" s="3" t="s">
        <v>199</v>
      </c>
      <c r="B6645" s="3" t="s">
        <v>42</v>
      </c>
      <c r="C6645" s="3" t="s">
        <v>41</v>
      </c>
      <c r="D6645" s="3" t="s">
        <v>41</v>
      </c>
      <c r="E6645" s="3" t="n">
        <v>71.86</v>
      </c>
      <c r="F6645" s="3" t="n">
        <v>6059044</v>
      </c>
      <c r="G6645" s="3" t="n">
        <v>2</v>
      </c>
      <c r="H6645" s="3" t="n">
        <v>395299.87</v>
      </c>
    </row>
    <row r="6646" customFormat="false" ht="15" hidden="false" customHeight="false" outlineLevel="0" collapsed="false">
      <c r="A6646" s="3" t="s">
        <v>200</v>
      </c>
      <c r="B6646" s="3" t="s">
        <v>42</v>
      </c>
      <c r="C6646" s="3" t="s">
        <v>41</v>
      </c>
      <c r="D6646" s="3" t="s">
        <v>41</v>
      </c>
      <c r="E6646" s="3" t="n">
        <v>71.54</v>
      </c>
      <c r="F6646" s="3" t="n">
        <v>7663306</v>
      </c>
      <c r="G6646" s="3" t="n">
        <v>1</v>
      </c>
      <c r="H6646" s="3" t="n">
        <v>348236.7</v>
      </c>
    </row>
    <row r="6647" customFormat="false" ht="15" hidden="false" customHeight="false" outlineLevel="0" collapsed="false">
      <c r="A6647" s="3" t="s">
        <v>201</v>
      </c>
      <c r="B6647" s="3" t="s">
        <v>42</v>
      </c>
      <c r="C6647" s="3" t="s">
        <v>41</v>
      </c>
      <c r="D6647" s="3" t="s">
        <v>41</v>
      </c>
      <c r="E6647" s="3" t="n">
        <v>70.91</v>
      </c>
      <c r="F6647" s="3" t="n">
        <v>5277062</v>
      </c>
      <c r="G6647" s="3" t="n">
        <v>2</v>
      </c>
      <c r="H6647" s="3" t="n">
        <v>445874.91</v>
      </c>
    </row>
    <row r="6648" customFormat="false" ht="15" hidden="false" customHeight="false" outlineLevel="0" collapsed="false">
      <c r="A6648" s="3" t="s">
        <v>202</v>
      </c>
      <c r="B6648" s="3" t="s">
        <v>42</v>
      </c>
      <c r="C6648" s="3" t="s">
        <v>41</v>
      </c>
      <c r="D6648" s="3" t="s">
        <v>41</v>
      </c>
      <c r="E6648" s="3" t="n">
        <v>71.09</v>
      </c>
      <c r="F6648" s="3" t="n">
        <v>5982572</v>
      </c>
      <c r="G6648" s="3" t="n">
        <v>1</v>
      </c>
      <c r="H6648" s="3" t="n">
        <v>120775.49</v>
      </c>
    </row>
    <row r="6649" customFormat="false" ht="15" hidden="false" customHeight="false" outlineLevel="0" collapsed="false">
      <c r="A6649" s="3" t="s">
        <v>203</v>
      </c>
      <c r="B6649" s="3" t="s">
        <v>42</v>
      </c>
      <c r="C6649" s="3" t="s">
        <v>41</v>
      </c>
      <c r="D6649" s="3" t="s">
        <v>41</v>
      </c>
      <c r="E6649" s="3" t="n">
        <v>69.11</v>
      </c>
      <c r="F6649" s="3" t="n">
        <v>1871541</v>
      </c>
      <c r="G6649" s="3" t="n">
        <v>1</v>
      </c>
      <c r="H6649" s="3" t="n">
        <v>73808.6</v>
      </c>
    </row>
    <row r="6650" customFormat="false" ht="15" hidden="false" customHeight="false" outlineLevel="0" collapsed="false">
      <c r="A6650" s="3" t="s">
        <v>204</v>
      </c>
      <c r="B6650" s="3" t="s">
        <v>42</v>
      </c>
      <c r="C6650" s="3" t="s">
        <v>41</v>
      </c>
      <c r="D6650" s="3" t="s">
        <v>41</v>
      </c>
      <c r="E6650" s="3" t="n">
        <v>70.85</v>
      </c>
      <c r="F6650" s="3" t="n">
        <v>2127996</v>
      </c>
      <c r="G6650" s="3" t="n">
        <v>1</v>
      </c>
      <c r="H6650" s="3" t="n">
        <v>145406.5</v>
      </c>
    </row>
    <row r="6651" customFormat="false" ht="15" hidden="false" customHeight="false" outlineLevel="0" collapsed="false">
      <c r="A6651" s="3" t="s">
        <v>205</v>
      </c>
      <c r="B6651" s="3" t="s">
        <v>42</v>
      </c>
      <c r="C6651" s="3" t="s">
        <v>41</v>
      </c>
      <c r="D6651" s="3" t="s">
        <v>41</v>
      </c>
      <c r="E6651" s="3" t="n">
        <v>71.34</v>
      </c>
      <c r="F6651" s="3" t="n">
        <v>2659616</v>
      </c>
      <c r="G6651" s="3" t="n">
        <v>2</v>
      </c>
      <c r="H6651" s="3" t="n">
        <v>119450.82</v>
      </c>
    </row>
    <row r="6652" customFormat="false" ht="15" hidden="false" customHeight="false" outlineLevel="0" collapsed="false">
      <c r="A6652" s="3" t="s">
        <v>206</v>
      </c>
      <c r="B6652" s="3" t="s">
        <v>42</v>
      </c>
      <c r="C6652" s="3" t="s">
        <v>41</v>
      </c>
      <c r="D6652" s="3" t="s">
        <v>41</v>
      </c>
      <c r="E6652" s="3" t="n">
        <v>69.47</v>
      </c>
      <c r="F6652" s="3" t="n">
        <v>5551974</v>
      </c>
      <c r="G6652" s="3" t="n">
        <v>2</v>
      </c>
      <c r="H6652" s="3" t="n">
        <v>382503.09</v>
      </c>
    </row>
    <row r="6653" customFormat="false" ht="15" hidden="false" customHeight="false" outlineLevel="0" collapsed="false">
      <c r="A6653" s="3" t="s">
        <v>207</v>
      </c>
      <c r="B6653" s="3" t="s">
        <v>42</v>
      </c>
      <c r="C6653" s="3" t="s">
        <v>41</v>
      </c>
      <c r="D6653" s="3" t="s">
        <v>41</v>
      </c>
      <c r="E6653" s="3" t="n">
        <v>70.4</v>
      </c>
      <c r="F6653" s="3" t="n">
        <v>7582997</v>
      </c>
      <c r="G6653" s="3" t="n">
        <v>1</v>
      </c>
      <c r="H6653" s="3" t="n">
        <v>91733.44</v>
      </c>
    </row>
    <row r="6654" customFormat="false" ht="15" hidden="false" customHeight="false" outlineLevel="0" collapsed="false">
      <c r="A6654" s="3" t="s">
        <v>208</v>
      </c>
      <c r="B6654" s="3" t="s">
        <v>42</v>
      </c>
      <c r="C6654" s="3" t="s">
        <v>41</v>
      </c>
      <c r="D6654" s="3" t="s">
        <v>41</v>
      </c>
      <c r="E6654" s="3" t="n">
        <v>71.01</v>
      </c>
      <c r="F6654" s="3" t="n">
        <v>5544219</v>
      </c>
      <c r="G6654" s="3" t="n">
        <v>1</v>
      </c>
      <c r="H6654" s="3" t="n">
        <v>314583.3</v>
      </c>
    </row>
    <row r="6655" customFormat="false" ht="15" hidden="false" customHeight="false" outlineLevel="0" collapsed="false">
      <c r="A6655" s="3" t="s">
        <v>209</v>
      </c>
      <c r="B6655" s="3" t="s">
        <v>42</v>
      </c>
      <c r="C6655" s="3" t="s">
        <v>41</v>
      </c>
      <c r="D6655" s="3" t="s">
        <v>41</v>
      </c>
      <c r="E6655" s="3" t="n">
        <v>71.41</v>
      </c>
      <c r="F6655" s="3" t="n">
        <v>7610495</v>
      </c>
      <c r="G6655" s="3" t="n">
        <v>1</v>
      </c>
      <c r="H6655" s="3" t="n">
        <v>186758.88</v>
      </c>
    </row>
    <row r="6656" customFormat="false" ht="15" hidden="false" customHeight="false" outlineLevel="0" collapsed="false">
      <c r="A6656" s="3" t="s">
        <v>210</v>
      </c>
      <c r="B6656" s="3" t="s">
        <v>42</v>
      </c>
      <c r="C6656" s="3" t="s">
        <v>41</v>
      </c>
      <c r="D6656" s="3" t="s">
        <v>41</v>
      </c>
      <c r="E6656" s="3" t="n">
        <v>71.09</v>
      </c>
      <c r="F6656" s="3" t="n">
        <v>7660721</v>
      </c>
      <c r="G6656" s="3" t="n">
        <v>2</v>
      </c>
      <c r="H6656" s="3" t="n">
        <v>420735.52</v>
      </c>
    </row>
    <row r="6657" customFormat="false" ht="15" hidden="false" customHeight="false" outlineLevel="0" collapsed="false">
      <c r="A6657" s="3" t="s">
        <v>211</v>
      </c>
      <c r="B6657" s="3" t="s">
        <v>42</v>
      </c>
      <c r="C6657" s="3" t="s">
        <v>41</v>
      </c>
      <c r="D6657" s="3" t="s">
        <v>41</v>
      </c>
      <c r="E6657" s="3" t="n">
        <v>69.21</v>
      </c>
      <c r="F6657" s="3" t="n">
        <v>4881930</v>
      </c>
      <c r="G6657" s="3" t="n">
        <v>0</v>
      </c>
      <c r="H6657" s="3" t="n">
        <v>0</v>
      </c>
    </row>
    <row r="6658" customFormat="false" ht="15" hidden="false" customHeight="false" outlineLevel="0" collapsed="false">
      <c r="A6658" s="3" t="s">
        <v>212</v>
      </c>
      <c r="B6658" s="3" t="s">
        <v>42</v>
      </c>
      <c r="C6658" s="3" t="s">
        <v>41</v>
      </c>
      <c r="D6658" s="3" t="s">
        <v>41</v>
      </c>
      <c r="E6658" s="3" t="n">
        <v>67.87</v>
      </c>
      <c r="F6658" s="3" t="n">
        <v>683326</v>
      </c>
      <c r="G6658" s="3" t="n">
        <v>1</v>
      </c>
      <c r="H6658" s="3" t="n">
        <v>237724.08</v>
      </c>
    </row>
    <row r="6659" customFormat="false" ht="15" hidden="false" customHeight="false" outlineLevel="0" collapsed="false">
      <c r="A6659" s="3" t="s">
        <v>213</v>
      </c>
      <c r="B6659" s="3" t="s">
        <v>42</v>
      </c>
      <c r="C6659" s="3" t="s">
        <v>41</v>
      </c>
      <c r="D6659" s="3" t="s">
        <v>41</v>
      </c>
      <c r="E6659" s="3" t="n">
        <v>67.85</v>
      </c>
      <c r="F6659" s="3" t="n">
        <v>5148017</v>
      </c>
      <c r="G6659" s="3" t="n">
        <v>0</v>
      </c>
      <c r="H6659" s="3" t="n">
        <v>0</v>
      </c>
    </row>
    <row r="6660" customFormat="false" ht="15" hidden="false" customHeight="false" outlineLevel="0" collapsed="false">
      <c r="A6660" s="3" t="s">
        <v>214</v>
      </c>
      <c r="B6660" s="3" t="s">
        <v>42</v>
      </c>
      <c r="C6660" s="3" t="s">
        <v>41</v>
      </c>
      <c r="D6660" s="3" t="s">
        <v>41</v>
      </c>
      <c r="E6660" s="3" t="n">
        <v>67.97</v>
      </c>
      <c r="F6660" s="3" t="n">
        <v>2267072</v>
      </c>
      <c r="G6660" s="3" t="n">
        <v>1</v>
      </c>
      <c r="H6660" s="3" t="n">
        <v>13009.01</v>
      </c>
    </row>
    <row r="6661" customFormat="false" ht="15" hidden="false" customHeight="false" outlineLevel="0" collapsed="false">
      <c r="A6661" s="3" t="s">
        <v>215</v>
      </c>
      <c r="B6661" s="3" t="s">
        <v>42</v>
      </c>
      <c r="C6661" s="3" t="s">
        <v>41</v>
      </c>
      <c r="D6661" s="3" t="s">
        <v>41</v>
      </c>
      <c r="E6661" s="3" t="n">
        <v>66.98</v>
      </c>
      <c r="F6661" s="3" t="n">
        <v>4060363</v>
      </c>
      <c r="G6661" s="3" t="n">
        <v>2</v>
      </c>
      <c r="H6661" s="3" t="n">
        <v>151116.9</v>
      </c>
    </row>
    <row r="6662" customFormat="false" ht="15" hidden="false" customHeight="false" outlineLevel="0" collapsed="false">
      <c r="A6662" s="3" t="s">
        <v>216</v>
      </c>
      <c r="B6662" s="3" t="s">
        <v>42</v>
      </c>
      <c r="C6662" s="3" t="s">
        <v>41</v>
      </c>
      <c r="D6662" s="3" t="s">
        <v>41</v>
      </c>
      <c r="E6662" s="3" t="n">
        <v>68.78</v>
      </c>
      <c r="F6662" s="3" t="n">
        <v>2429413</v>
      </c>
      <c r="G6662" s="3" t="n">
        <v>2</v>
      </c>
      <c r="H6662" s="3" t="n">
        <v>353456.72</v>
      </c>
    </row>
    <row r="6663" customFormat="false" ht="15" hidden="false" customHeight="false" outlineLevel="0" collapsed="false">
      <c r="A6663" s="3" t="s">
        <v>217</v>
      </c>
      <c r="B6663" s="3" t="s">
        <v>42</v>
      </c>
      <c r="C6663" s="3" t="s">
        <v>41</v>
      </c>
      <c r="D6663" s="3" t="s">
        <v>41</v>
      </c>
      <c r="E6663" s="3" t="n">
        <v>67.59</v>
      </c>
      <c r="F6663" s="3" t="n">
        <v>2903679</v>
      </c>
      <c r="G6663" s="3" t="n">
        <v>2</v>
      </c>
      <c r="H6663" s="3" t="n">
        <v>176052.3</v>
      </c>
    </row>
    <row r="6664" customFormat="false" ht="15" hidden="false" customHeight="false" outlineLevel="0" collapsed="false">
      <c r="A6664" s="3" t="s">
        <v>218</v>
      </c>
      <c r="B6664" s="3" t="s">
        <v>42</v>
      </c>
      <c r="C6664" s="3" t="s">
        <v>41</v>
      </c>
      <c r="D6664" s="3" t="s">
        <v>41</v>
      </c>
      <c r="E6664" s="3" t="n">
        <v>68.46</v>
      </c>
      <c r="F6664" s="3" t="n">
        <v>1229930</v>
      </c>
      <c r="G6664" s="3" t="n">
        <v>2</v>
      </c>
      <c r="H6664" s="3" t="n">
        <v>357733.72</v>
      </c>
    </row>
    <row r="6665" customFormat="false" ht="15" hidden="false" customHeight="false" outlineLevel="0" collapsed="false">
      <c r="A6665" s="3" t="s">
        <v>219</v>
      </c>
      <c r="B6665" s="3" t="s">
        <v>42</v>
      </c>
      <c r="C6665" s="3" t="s">
        <v>41</v>
      </c>
      <c r="D6665" s="3" t="s">
        <v>41</v>
      </c>
      <c r="E6665" s="3" t="n">
        <v>69.63</v>
      </c>
      <c r="F6665" s="3" t="n">
        <v>2128668</v>
      </c>
      <c r="G6665" s="3" t="n">
        <v>1</v>
      </c>
      <c r="H6665" s="3" t="n">
        <v>120912.4</v>
      </c>
    </row>
    <row r="6666" customFormat="false" ht="15" hidden="false" customHeight="false" outlineLevel="0" collapsed="false">
      <c r="A6666" s="3" t="s">
        <v>220</v>
      </c>
      <c r="B6666" s="3" t="s">
        <v>42</v>
      </c>
      <c r="C6666" s="3" t="s">
        <v>41</v>
      </c>
      <c r="D6666" s="3" t="s">
        <v>41</v>
      </c>
      <c r="E6666" s="3" t="n">
        <v>68.85</v>
      </c>
      <c r="F6666" s="3" t="n">
        <v>2496919</v>
      </c>
      <c r="G6666" s="3" t="n">
        <v>0</v>
      </c>
      <c r="H6666" s="3" t="n">
        <v>0</v>
      </c>
    </row>
    <row r="6667" customFormat="false" ht="15" hidden="false" customHeight="false" outlineLevel="0" collapsed="false">
      <c r="A6667" s="3" t="s">
        <v>221</v>
      </c>
      <c r="B6667" s="3" t="s">
        <v>42</v>
      </c>
      <c r="C6667" s="3" t="s">
        <v>41</v>
      </c>
      <c r="D6667" s="3" t="s">
        <v>41</v>
      </c>
      <c r="E6667" s="3" t="n">
        <v>68.42</v>
      </c>
      <c r="F6667" s="3" t="n">
        <v>5312512</v>
      </c>
      <c r="G6667" s="3" t="n">
        <v>4</v>
      </c>
      <c r="H6667" s="3" t="n">
        <v>694394.42</v>
      </c>
    </row>
    <row r="6668" customFormat="false" ht="15" hidden="false" customHeight="false" outlineLevel="0" collapsed="false">
      <c r="A6668" s="3" t="s">
        <v>222</v>
      </c>
      <c r="B6668" s="3" t="s">
        <v>42</v>
      </c>
      <c r="C6668" s="3" t="s">
        <v>41</v>
      </c>
      <c r="D6668" s="3" t="s">
        <v>41</v>
      </c>
      <c r="E6668" s="3" t="n">
        <v>68.52</v>
      </c>
      <c r="F6668" s="3" t="n">
        <v>5274407</v>
      </c>
      <c r="G6668" s="3" t="n">
        <v>0</v>
      </c>
      <c r="H6668" s="3" t="n">
        <v>0</v>
      </c>
    </row>
    <row r="6669" customFormat="false" ht="15" hidden="false" customHeight="false" outlineLevel="0" collapsed="false">
      <c r="A6669" s="3" t="s">
        <v>223</v>
      </c>
      <c r="B6669" s="3" t="s">
        <v>42</v>
      </c>
      <c r="C6669" s="3" t="s">
        <v>41</v>
      </c>
      <c r="D6669" s="3" t="s">
        <v>41</v>
      </c>
      <c r="E6669" s="3" t="n">
        <v>67.18</v>
      </c>
      <c r="F6669" s="3" t="n">
        <v>5097755</v>
      </c>
      <c r="G6669" s="3" t="n">
        <v>2</v>
      </c>
      <c r="H6669" s="3" t="n">
        <v>403293.21</v>
      </c>
    </row>
    <row r="6670" customFormat="false" ht="15" hidden="false" customHeight="false" outlineLevel="0" collapsed="false">
      <c r="A6670" s="3" t="s">
        <v>224</v>
      </c>
      <c r="B6670" s="3" t="s">
        <v>42</v>
      </c>
      <c r="C6670" s="3" t="s">
        <v>41</v>
      </c>
      <c r="D6670" s="3" t="s">
        <v>41</v>
      </c>
      <c r="E6670" s="3" t="n">
        <v>66.57</v>
      </c>
      <c r="F6670" s="3" t="n">
        <v>6592671</v>
      </c>
      <c r="G6670" s="3" t="n">
        <v>1</v>
      </c>
      <c r="H6670" s="3" t="n">
        <v>237478.54</v>
      </c>
    </row>
    <row r="6671" customFormat="false" ht="15" hidden="false" customHeight="false" outlineLevel="0" collapsed="false">
      <c r="A6671" s="3" t="s">
        <v>225</v>
      </c>
      <c r="B6671" s="3" t="s">
        <v>42</v>
      </c>
      <c r="C6671" s="3" t="s">
        <v>41</v>
      </c>
      <c r="D6671" s="3" t="s">
        <v>41</v>
      </c>
      <c r="E6671" s="3" t="n">
        <v>65.65</v>
      </c>
      <c r="F6671" s="3" t="n">
        <v>5022658</v>
      </c>
      <c r="G6671" s="3" t="n">
        <v>2</v>
      </c>
      <c r="H6671" s="3" t="n">
        <v>336908.49</v>
      </c>
    </row>
    <row r="6672" customFormat="false" ht="15" hidden="false" customHeight="false" outlineLevel="0" collapsed="false">
      <c r="A6672" s="3" t="s">
        <v>226</v>
      </c>
      <c r="B6672" s="3" t="s">
        <v>42</v>
      </c>
      <c r="C6672" s="3" t="s">
        <v>41</v>
      </c>
      <c r="D6672" s="3" t="s">
        <v>41</v>
      </c>
      <c r="E6672" s="3" t="n">
        <v>65.8</v>
      </c>
      <c r="F6672" s="3" t="n">
        <v>1339416</v>
      </c>
      <c r="G6672" s="3" t="n">
        <v>2</v>
      </c>
      <c r="H6672" s="3" t="n">
        <v>296748.97</v>
      </c>
    </row>
    <row r="6673" customFormat="false" ht="15" hidden="false" customHeight="false" outlineLevel="0" collapsed="false">
      <c r="A6673" s="3" t="s">
        <v>227</v>
      </c>
      <c r="B6673" s="3" t="s">
        <v>42</v>
      </c>
      <c r="C6673" s="3" t="s">
        <v>41</v>
      </c>
      <c r="D6673" s="3" t="s">
        <v>41</v>
      </c>
      <c r="E6673" s="3" t="n">
        <v>65.19</v>
      </c>
      <c r="F6673" s="3" t="n">
        <v>6406342</v>
      </c>
      <c r="G6673" s="3" t="n">
        <v>3</v>
      </c>
      <c r="H6673" s="3" t="n">
        <v>531337.67</v>
      </c>
    </row>
    <row r="6674" customFormat="false" ht="15" hidden="false" customHeight="false" outlineLevel="0" collapsed="false">
      <c r="A6674" s="3" t="s">
        <v>228</v>
      </c>
      <c r="B6674" s="3" t="s">
        <v>42</v>
      </c>
      <c r="C6674" s="3" t="s">
        <v>41</v>
      </c>
      <c r="D6674" s="3" t="s">
        <v>41</v>
      </c>
      <c r="E6674" s="3" t="n">
        <v>64.75</v>
      </c>
      <c r="F6674" s="3" t="n">
        <v>2658675</v>
      </c>
      <c r="G6674" s="3" t="n">
        <v>3</v>
      </c>
      <c r="H6674" s="3" t="n">
        <v>494491.32</v>
      </c>
    </row>
    <row r="6675" customFormat="false" ht="15" hidden="false" customHeight="false" outlineLevel="0" collapsed="false">
      <c r="A6675" s="3" t="s">
        <v>229</v>
      </c>
      <c r="B6675" s="3" t="s">
        <v>42</v>
      </c>
      <c r="C6675" s="3" t="s">
        <v>41</v>
      </c>
      <c r="D6675" s="3" t="s">
        <v>41</v>
      </c>
      <c r="E6675" s="3" t="n">
        <v>65.71</v>
      </c>
      <c r="F6675" s="3" t="n">
        <v>1829564</v>
      </c>
      <c r="G6675" s="3" t="n">
        <v>1</v>
      </c>
      <c r="H6675" s="3" t="n">
        <v>103301.62</v>
      </c>
    </row>
    <row r="6676" customFormat="false" ht="15" hidden="false" customHeight="false" outlineLevel="0" collapsed="false">
      <c r="A6676" s="3" t="s">
        <v>230</v>
      </c>
      <c r="B6676" s="3" t="s">
        <v>42</v>
      </c>
      <c r="C6676" s="3" t="s">
        <v>41</v>
      </c>
      <c r="D6676" s="3" t="s">
        <v>41</v>
      </c>
      <c r="E6676" s="3" t="n">
        <v>67.82</v>
      </c>
      <c r="F6676" s="3" t="n">
        <v>5912334</v>
      </c>
      <c r="G6676" s="3" t="n">
        <v>1</v>
      </c>
      <c r="H6676" s="3" t="n">
        <v>156103.14</v>
      </c>
    </row>
    <row r="6677" customFormat="false" ht="15" hidden="false" customHeight="false" outlineLevel="0" collapsed="false">
      <c r="A6677" s="3" t="s">
        <v>231</v>
      </c>
      <c r="B6677" s="3" t="s">
        <v>42</v>
      </c>
      <c r="C6677" s="3" t="s">
        <v>41</v>
      </c>
      <c r="D6677" s="3" t="s">
        <v>41</v>
      </c>
      <c r="E6677" s="3" t="n">
        <v>67.55</v>
      </c>
      <c r="F6677" s="3" t="n">
        <v>3454055</v>
      </c>
      <c r="G6677" s="3" t="n">
        <v>2</v>
      </c>
      <c r="H6677" s="3" t="n">
        <v>490479.2</v>
      </c>
    </row>
    <row r="6678" customFormat="false" ht="15" hidden="false" customHeight="false" outlineLevel="0" collapsed="false">
      <c r="A6678" s="3" t="s">
        <v>232</v>
      </c>
      <c r="B6678" s="3" t="s">
        <v>42</v>
      </c>
      <c r="C6678" s="3" t="s">
        <v>41</v>
      </c>
      <c r="D6678" s="3" t="s">
        <v>41</v>
      </c>
      <c r="E6678" s="3" t="n">
        <v>68.06</v>
      </c>
      <c r="F6678" s="3" t="n">
        <v>2076989</v>
      </c>
      <c r="G6678" s="3" t="n">
        <v>3</v>
      </c>
      <c r="H6678" s="3" t="n">
        <v>557333.26</v>
      </c>
    </row>
    <row r="6679" customFormat="false" ht="15" hidden="false" customHeight="false" outlineLevel="0" collapsed="false">
      <c r="A6679" s="3" t="s">
        <v>233</v>
      </c>
      <c r="B6679" s="3" t="s">
        <v>42</v>
      </c>
      <c r="C6679" s="3" t="s">
        <v>41</v>
      </c>
      <c r="D6679" s="3" t="s">
        <v>41</v>
      </c>
      <c r="E6679" s="3" t="n">
        <v>69.32</v>
      </c>
      <c r="F6679" s="3" t="n">
        <v>1605156</v>
      </c>
      <c r="G6679" s="3" t="n">
        <v>1</v>
      </c>
      <c r="H6679" s="3" t="n">
        <v>244350.56</v>
      </c>
    </row>
    <row r="6680" customFormat="false" ht="15" hidden="false" customHeight="false" outlineLevel="0" collapsed="false">
      <c r="A6680" s="3" t="s">
        <v>234</v>
      </c>
      <c r="B6680" s="3" t="s">
        <v>42</v>
      </c>
      <c r="C6680" s="3" t="s">
        <v>41</v>
      </c>
      <c r="D6680" s="3" t="s">
        <v>41</v>
      </c>
      <c r="E6680" s="3" t="n">
        <v>71.35</v>
      </c>
      <c r="F6680" s="3" t="n">
        <v>5236554</v>
      </c>
      <c r="G6680" s="3" t="n">
        <v>1</v>
      </c>
      <c r="H6680" s="3" t="n">
        <v>128676.47</v>
      </c>
    </row>
    <row r="6681" customFormat="false" ht="15" hidden="false" customHeight="false" outlineLevel="0" collapsed="false">
      <c r="A6681" s="3" t="s">
        <v>235</v>
      </c>
      <c r="B6681" s="3" t="s">
        <v>42</v>
      </c>
      <c r="C6681" s="3" t="s">
        <v>41</v>
      </c>
      <c r="D6681" s="3" t="s">
        <v>41</v>
      </c>
      <c r="E6681" s="3" t="n">
        <v>70.55</v>
      </c>
      <c r="F6681" s="3" t="n">
        <v>4251694</v>
      </c>
      <c r="G6681" s="3" t="n">
        <v>2</v>
      </c>
      <c r="H6681" s="3" t="n">
        <v>223450.43</v>
      </c>
    </row>
    <row r="6682" customFormat="false" ht="15" hidden="false" customHeight="false" outlineLevel="0" collapsed="false">
      <c r="A6682" s="3" t="s">
        <v>236</v>
      </c>
      <c r="B6682" s="3" t="s">
        <v>42</v>
      </c>
      <c r="C6682" s="3" t="s">
        <v>41</v>
      </c>
      <c r="D6682" s="3" t="s">
        <v>41</v>
      </c>
      <c r="E6682" s="3" t="n">
        <v>70.73</v>
      </c>
      <c r="F6682" s="3" t="n">
        <v>5203999</v>
      </c>
      <c r="G6682" s="3" t="n">
        <v>4</v>
      </c>
      <c r="H6682" s="3" t="n">
        <v>1107659.47</v>
      </c>
    </row>
    <row r="6683" customFormat="false" ht="15" hidden="false" customHeight="false" outlineLevel="0" collapsed="false">
      <c r="A6683" s="3" t="s">
        <v>237</v>
      </c>
      <c r="B6683" s="3" t="s">
        <v>42</v>
      </c>
      <c r="C6683" s="3" t="s">
        <v>41</v>
      </c>
      <c r="D6683" s="3" t="s">
        <v>41</v>
      </c>
      <c r="E6683" s="3" t="n">
        <v>73.32</v>
      </c>
      <c r="F6683" s="3" t="n">
        <v>922836</v>
      </c>
      <c r="G6683" s="3" t="n">
        <v>2</v>
      </c>
      <c r="H6683" s="3" t="n">
        <v>193171.85</v>
      </c>
    </row>
    <row r="6684" customFormat="false" ht="15" hidden="false" customHeight="false" outlineLevel="0" collapsed="false">
      <c r="A6684" s="3" t="s">
        <v>238</v>
      </c>
      <c r="B6684" s="3" t="s">
        <v>42</v>
      </c>
      <c r="C6684" s="3" t="s">
        <v>41</v>
      </c>
      <c r="D6684" s="3" t="s">
        <v>41</v>
      </c>
      <c r="E6684" s="3" t="n">
        <v>71.42</v>
      </c>
      <c r="F6684" s="3" t="n">
        <v>2135355</v>
      </c>
      <c r="G6684" s="3" t="n">
        <v>1</v>
      </c>
      <c r="H6684" s="3" t="n">
        <v>40056.8</v>
      </c>
    </row>
    <row r="6685" customFormat="false" ht="15" hidden="false" customHeight="false" outlineLevel="0" collapsed="false">
      <c r="A6685" s="3" t="s">
        <v>239</v>
      </c>
      <c r="B6685" s="3" t="s">
        <v>42</v>
      </c>
      <c r="C6685" s="3" t="s">
        <v>41</v>
      </c>
      <c r="D6685" s="3" t="s">
        <v>41</v>
      </c>
      <c r="E6685" s="3" t="n">
        <v>73.31</v>
      </c>
      <c r="F6685" s="3" t="n">
        <v>7816021</v>
      </c>
      <c r="G6685" s="3" t="n">
        <v>1</v>
      </c>
      <c r="H6685" s="3" t="n">
        <v>270111.52</v>
      </c>
    </row>
    <row r="6686" customFormat="false" ht="15" hidden="false" customHeight="false" outlineLevel="0" collapsed="false">
      <c r="A6686" s="3" t="s">
        <v>240</v>
      </c>
      <c r="B6686" s="3" t="s">
        <v>42</v>
      </c>
      <c r="C6686" s="3" t="s">
        <v>41</v>
      </c>
      <c r="D6686" s="3" t="s">
        <v>41</v>
      </c>
      <c r="E6686" s="3" t="n">
        <v>73.48</v>
      </c>
      <c r="F6686" s="3" t="n">
        <v>7680050</v>
      </c>
      <c r="G6686" s="3" t="n">
        <v>2</v>
      </c>
      <c r="H6686" s="3" t="n">
        <v>426371.98</v>
      </c>
    </row>
    <row r="6687" customFormat="false" ht="15" hidden="false" customHeight="false" outlineLevel="0" collapsed="false">
      <c r="A6687" s="3" t="s">
        <v>241</v>
      </c>
      <c r="B6687" s="3" t="s">
        <v>42</v>
      </c>
      <c r="C6687" s="3" t="s">
        <v>41</v>
      </c>
      <c r="D6687" s="3" t="s">
        <v>41</v>
      </c>
      <c r="E6687" s="3" t="n">
        <v>76.26</v>
      </c>
      <c r="F6687" s="3" t="n">
        <v>4095756</v>
      </c>
      <c r="G6687" s="3" t="n">
        <v>1</v>
      </c>
      <c r="H6687" s="3" t="n">
        <v>95784.72</v>
      </c>
    </row>
    <row r="6688" customFormat="false" ht="15" hidden="false" customHeight="false" outlineLevel="0" collapsed="false">
      <c r="A6688" s="3" t="s">
        <v>242</v>
      </c>
      <c r="B6688" s="3" t="s">
        <v>42</v>
      </c>
      <c r="C6688" s="3" t="s">
        <v>41</v>
      </c>
      <c r="D6688" s="3" t="s">
        <v>41</v>
      </c>
      <c r="E6688" s="3" t="n">
        <v>74.94</v>
      </c>
      <c r="F6688" s="3" t="n">
        <v>708574</v>
      </c>
      <c r="G6688" s="3" t="n">
        <v>1</v>
      </c>
      <c r="H6688" s="3" t="n">
        <v>132228.72</v>
      </c>
    </row>
    <row r="6689" customFormat="false" ht="15" hidden="false" customHeight="false" outlineLevel="0" collapsed="false">
      <c r="A6689" s="3" t="s">
        <v>243</v>
      </c>
      <c r="B6689" s="3" t="s">
        <v>42</v>
      </c>
      <c r="C6689" s="3" t="s">
        <v>41</v>
      </c>
      <c r="D6689" s="3" t="s">
        <v>41</v>
      </c>
      <c r="E6689" s="3" t="n">
        <v>74.27</v>
      </c>
      <c r="F6689" s="3" t="n">
        <v>6650340</v>
      </c>
      <c r="G6689" s="3" t="n">
        <v>0</v>
      </c>
      <c r="H6689" s="3" t="n">
        <v>0</v>
      </c>
    </row>
    <row r="6690" customFormat="false" ht="15" hidden="false" customHeight="false" outlineLevel="0" collapsed="false">
      <c r="A6690" s="3" t="s">
        <v>244</v>
      </c>
      <c r="B6690" s="3" t="s">
        <v>42</v>
      </c>
      <c r="C6690" s="3" t="s">
        <v>41</v>
      </c>
      <c r="D6690" s="3" t="s">
        <v>41</v>
      </c>
      <c r="E6690" s="3" t="n">
        <v>76.87</v>
      </c>
      <c r="F6690" s="3" t="n">
        <v>3598318</v>
      </c>
      <c r="G6690" s="3" t="n">
        <v>2</v>
      </c>
      <c r="H6690" s="3" t="n">
        <v>360247.35</v>
      </c>
    </row>
    <row r="6691" customFormat="false" ht="15" hidden="false" customHeight="false" outlineLevel="0" collapsed="false">
      <c r="A6691" s="3" t="s">
        <v>245</v>
      </c>
      <c r="B6691" s="3" t="s">
        <v>42</v>
      </c>
      <c r="C6691" s="3" t="s">
        <v>41</v>
      </c>
      <c r="D6691" s="3" t="s">
        <v>41</v>
      </c>
      <c r="E6691" s="3" t="n">
        <v>77.69</v>
      </c>
      <c r="F6691" s="3" t="n">
        <v>3581139</v>
      </c>
      <c r="G6691" s="3" t="n">
        <v>2</v>
      </c>
      <c r="H6691" s="3" t="n">
        <v>58316.7</v>
      </c>
    </row>
    <row r="6692" customFormat="false" ht="15" hidden="false" customHeight="false" outlineLevel="0" collapsed="false">
      <c r="A6692" s="3" t="s">
        <v>246</v>
      </c>
      <c r="B6692" s="3" t="s">
        <v>42</v>
      </c>
      <c r="C6692" s="3" t="s">
        <v>41</v>
      </c>
      <c r="D6692" s="3" t="s">
        <v>41</v>
      </c>
      <c r="E6692" s="3" t="n">
        <v>76.72</v>
      </c>
      <c r="F6692" s="3" t="n">
        <v>2030097</v>
      </c>
      <c r="G6692" s="3" t="n">
        <v>0</v>
      </c>
      <c r="H6692" s="3" t="n">
        <v>0</v>
      </c>
    </row>
    <row r="6693" customFormat="false" ht="15" hidden="false" customHeight="false" outlineLevel="0" collapsed="false">
      <c r="A6693" s="3" t="s">
        <v>247</v>
      </c>
      <c r="B6693" s="3" t="s">
        <v>42</v>
      </c>
      <c r="C6693" s="3" t="s">
        <v>41</v>
      </c>
      <c r="D6693" s="3" t="s">
        <v>41</v>
      </c>
      <c r="E6693" s="3" t="n">
        <v>79.26</v>
      </c>
      <c r="F6693" s="3" t="n">
        <v>5968164</v>
      </c>
      <c r="G6693" s="3" t="n">
        <v>4</v>
      </c>
      <c r="H6693" s="3" t="n">
        <v>554800.38</v>
      </c>
    </row>
    <row r="6694" customFormat="false" ht="15" hidden="false" customHeight="false" outlineLevel="0" collapsed="false">
      <c r="A6694" s="3" t="s">
        <v>248</v>
      </c>
      <c r="B6694" s="3" t="s">
        <v>42</v>
      </c>
      <c r="C6694" s="3" t="s">
        <v>41</v>
      </c>
      <c r="D6694" s="3" t="s">
        <v>41</v>
      </c>
      <c r="E6694" s="3" t="n">
        <v>78.8</v>
      </c>
      <c r="F6694" s="3" t="n">
        <v>3192315</v>
      </c>
      <c r="G6694" s="3" t="n">
        <v>3</v>
      </c>
      <c r="H6694" s="3" t="n">
        <v>652561.51</v>
      </c>
    </row>
    <row r="6695" customFormat="false" ht="15" hidden="false" customHeight="false" outlineLevel="0" collapsed="false">
      <c r="A6695" s="3" t="s">
        <v>249</v>
      </c>
      <c r="B6695" s="3" t="s">
        <v>42</v>
      </c>
      <c r="C6695" s="3" t="s">
        <v>41</v>
      </c>
      <c r="D6695" s="3" t="s">
        <v>41</v>
      </c>
      <c r="E6695" s="3" t="n">
        <v>79.4</v>
      </c>
      <c r="F6695" s="3" t="n">
        <v>813312</v>
      </c>
      <c r="G6695" s="3" t="n">
        <v>2</v>
      </c>
      <c r="H6695" s="3" t="n">
        <v>154279.05</v>
      </c>
    </row>
    <row r="6696" customFormat="false" ht="15" hidden="false" customHeight="false" outlineLevel="0" collapsed="false">
      <c r="A6696" s="3" t="s">
        <v>250</v>
      </c>
      <c r="B6696" s="3" t="s">
        <v>42</v>
      </c>
      <c r="C6696" s="3" t="s">
        <v>41</v>
      </c>
      <c r="D6696" s="3" t="s">
        <v>41</v>
      </c>
      <c r="E6696" s="3" t="n">
        <v>78.03</v>
      </c>
      <c r="F6696" s="3" t="n">
        <v>2214995</v>
      </c>
      <c r="G6696" s="3" t="n">
        <v>0</v>
      </c>
      <c r="H6696" s="3" t="n">
        <v>0</v>
      </c>
    </row>
    <row r="6697" customFormat="false" ht="15" hidden="false" customHeight="false" outlineLevel="0" collapsed="false">
      <c r="A6697" s="3" t="s">
        <v>251</v>
      </c>
      <c r="B6697" s="3" t="s">
        <v>42</v>
      </c>
      <c r="C6697" s="3" t="s">
        <v>41</v>
      </c>
      <c r="D6697" s="3" t="s">
        <v>41</v>
      </c>
      <c r="E6697" s="3" t="n">
        <v>78.52</v>
      </c>
      <c r="F6697" s="3" t="n">
        <v>2540355</v>
      </c>
      <c r="G6697" s="3" t="n">
        <v>3</v>
      </c>
      <c r="H6697" s="3" t="n">
        <v>589244.35</v>
      </c>
    </row>
    <row r="6698" customFormat="false" ht="15" hidden="false" customHeight="false" outlineLevel="0" collapsed="false">
      <c r="A6698" s="3" t="s">
        <v>252</v>
      </c>
      <c r="B6698" s="3" t="s">
        <v>42</v>
      </c>
      <c r="C6698" s="3" t="s">
        <v>41</v>
      </c>
      <c r="D6698" s="3" t="s">
        <v>41</v>
      </c>
      <c r="E6698" s="3" t="n">
        <v>81.06</v>
      </c>
      <c r="F6698" s="3" t="n">
        <v>1698168</v>
      </c>
      <c r="G6698" s="3" t="n">
        <v>1</v>
      </c>
      <c r="H6698" s="3" t="n">
        <v>323600</v>
      </c>
    </row>
    <row r="6699" customFormat="false" ht="15" hidden="false" customHeight="false" outlineLevel="0" collapsed="false">
      <c r="A6699" s="3" t="s">
        <v>253</v>
      </c>
      <c r="B6699" s="3" t="s">
        <v>42</v>
      </c>
      <c r="C6699" s="3" t="s">
        <v>41</v>
      </c>
      <c r="D6699" s="3" t="s">
        <v>41</v>
      </c>
      <c r="E6699" s="3" t="n">
        <v>81.89</v>
      </c>
      <c r="F6699" s="3" t="n">
        <v>7383567</v>
      </c>
      <c r="G6699" s="3" t="n">
        <v>2</v>
      </c>
      <c r="H6699" s="3" t="n">
        <v>79405.49</v>
      </c>
    </row>
    <row r="6700" customFormat="false" ht="15" hidden="false" customHeight="false" outlineLevel="0" collapsed="false">
      <c r="A6700" s="3" t="s">
        <v>254</v>
      </c>
      <c r="B6700" s="3" t="s">
        <v>42</v>
      </c>
      <c r="C6700" s="3" t="s">
        <v>41</v>
      </c>
      <c r="D6700" s="3" t="s">
        <v>41</v>
      </c>
      <c r="E6700" s="3" t="n">
        <v>81.73</v>
      </c>
      <c r="F6700" s="3" t="n">
        <v>5308805</v>
      </c>
      <c r="G6700" s="3" t="n">
        <v>0</v>
      </c>
      <c r="H6700" s="3" t="n">
        <v>0</v>
      </c>
    </row>
    <row r="6701" customFormat="false" ht="15" hidden="false" customHeight="false" outlineLevel="0" collapsed="false">
      <c r="A6701" s="3" t="s">
        <v>255</v>
      </c>
      <c r="B6701" s="3" t="s">
        <v>42</v>
      </c>
      <c r="C6701" s="3" t="s">
        <v>41</v>
      </c>
      <c r="D6701" s="3" t="s">
        <v>41</v>
      </c>
      <c r="E6701" s="3" t="n">
        <v>81.93</v>
      </c>
      <c r="F6701" s="3" t="n">
        <v>3722327</v>
      </c>
      <c r="G6701" s="3" t="n">
        <v>1</v>
      </c>
      <c r="H6701" s="3" t="n">
        <v>377955</v>
      </c>
    </row>
    <row r="6702" customFormat="false" ht="15" hidden="false" customHeight="false" outlineLevel="0" collapsed="false">
      <c r="A6702" s="3" t="s">
        <v>256</v>
      </c>
      <c r="B6702" s="3" t="s">
        <v>42</v>
      </c>
      <c r="C6702" s="3" t="s">
        <v>41</v>
      </c>
      <c r="D6702" s="3" t="s">
        <v>41</v>
      </c>
      <c r="E6702" s="3" t="n">
        <v>83.56</v>
      </c>
      <c r="F6702" s="3" t="n">
        <v>846788</v>
      </c>
      <c r="G6702" s="3" t="n">
        <v>1</v>
      </c>
      <c r="H6702" s="3" t="n">
        <v>81839.04</v>
      </c>
    </row>
    <row r="6703" customFormat="false" ht="15" hidden="false" customHeight="false" outlineLevel="0" collapsed="false">
      <c r="A6703" s="3" t="s">
        <v>257</v>
      </c>
      <c r="B6703" s="3" t="s">
        <v>42</v>
      </c>
      <c r="C6703" s="3" t="s">
        <v>41</v>
      </c>
      <c r="D6703" s="3" t="s">
        <v>41</v>
      </c>
      <c r="E6703" s="3" t="n">
        <v>86.16</v>
      </c>
      <c r="F6703" s="3" t="n">
        <v>621057</v>
      </c>
      <c r="G6703" s="3" t="n">
        <v>2</v>
      </c>
      <c r="H6703" s="3" t="n">
        <v>553313.8</v>
      </c>
    </row>
    <row r="6704" customFormat="false" ht="15" hidden="false" customHeight="false" outlineLevel="0" collapsed="false">
      <c r="A6704" s="3" t="s">
        <v>258</v>
      </c>
      <c r="B6704" s="3" t="s">
        <v>42</v>
      </c>
      <c r="C6704" s="3" t="s">
        <v>41</v>
      </c>
      <c r="D6704" s="3" t="s">
        <v>41</v>
      </c>
      <c r="E6704" s="3" t="n">
        <v>87.58</v>
      </c>
      <c r="F6704" s="3" t="n">
        <v>2835479</v>
      </c>
      <c r="G6704" s="3" t="n">
        <v>2</v>
      </c>
      <c r="H6704" s="3" t="n">
        <v>473323.9</v>
      </c>
    </row>
    <row r="6705" customFormat="false" ht="15" hidden="false" customHeight="false" outlineLevel="0" collapsed="false">
      <c r="A6705" s="3" t="s">
        <v>259</v>
      </c>
      <c r="B6705" s="3" t="s">
        <v>42</v>
      </c>
      <c r="C6705" s="3" t="s">
        <v>41</v>
      </c>
      <c r="D6705" s="3" t="s">
        <v>41</v>
      </c>
      <c r="E6705" s="3" t="n">
        <v>88.7</v>
      </c>
      <c r="F6705" s="3" t="n">
        <v>1152119</v>
      </c>
      <c r="G6705" s="3" t="n">
        <v>1</v>
      </c>
      <c r="H6705" s="3" t="n">
        <v>359236.06</v>
      </c>
    </row>
    <row r="6706" customFormat="false" ht="15" hidden="false" customHeight="false" outlineLevel="0" collapsed="false">
      <c r="A6706" s="3" t="s">
        <v>260</v>
      </c>
      <c r="B6706" s="3" t="s">
        <v>42</v>
      </c>
      <c r="C6706" s="3" t="s">
        <v>41</v>
      </c>
      <c r="D6706" s="3" t="s">
        <v>41</v>
      </c>
      <c r="E6706" s="3" t="n">
        <v>88.55</v>
      </c>
      <c r="F6706" s="3" t="n">
        <v>4758243</v>
      </c>
      <c r="G6706" s="3" t="n">
        <v>0</v>
      </c>
      <c r="H6706" s="3" t="n">
        <v>0</v>
      </c>
    </row>
    <row r="6707" customFormat="false" ht="15" hidden="false" customHeight="false" outlineLevel="0" collapsed="false">
      <c r="A6707" s="3" t="s">
        <v>261</v>
      </c>
      <c r="B6707" s="3" t="s">
        <v>42</v>
      </c>
      <c r="C6707" s="3" t="s">
        <v>41</v>
      </c>
      <c r="D6707" s="3" t="s">
        <v>41</v>
      </c>
      <c r="E6707" s="3" t="n">
        <v>90.35</v>
      </c>
      <c r="F6707" s="3" t="n">
        <v>5507110</v>
      </c>
      <c r="G6707" s="3" t="n">
        <v>0</v>
      </c>
      <c r="H6707" s="3" t="n">
        <v>0</v>
      </c>
    </row>
    <row r="6708" customFormat="false" ht="15" hidden="false" customHeight="false" outlineLevel="0" collapsed="false">
      <c r="A6708" s="3" t="s">
        <v>262</v>
      </c>
      <c r="B6708" s="3" t="s">
        <v>42</v>
      </c>
      <c r="C6708" s="3" t="s">
        <v>41</v>
      </c>
      <c r="D6708" s="3" t="s">
        <v>41</v>
      </c>
      <c r="E6708" s="3" t="n">
        <v>88.96</v>
      </c>
      <c r="F6708" s="3" t="n">
        <v>4593274</v>
      </c>
      <c r="G6708" s="3" t="n">
        <v>1</v>
      </c>
      <c r="H6708" s="3" t="n">
        <v>298561.45</v>
      </c>
    </row>
    <row r="6709" customFormat="false" ht="15" hidden="false" customHeight="false" outlineLevel="0" collapsed="false">
      <c r="A6709" s="3" t="s">
        <v>263</v>
      </c>
      <c r="B6709" s="3" t="s">
        <v>42</v>
      </c>
      <c r="C6709" s="3" t="s">
        <v>41</v>
      </c>
      <c r="D6709" s="3" t="s">
        <v>41</v>
      </c>
      <c r="E6709" s="3" t="n">
        <v>87.76</v>
      </c>
      <c r="F6709" s="3" t="n">
        <v>3934304</v>
      </c>
      <c r="G6709" s="3" t="n">
        <v>1</v>
      </c>
      <c r="H6709" s="3" t="n">
        <v>406866.09</v>
      </c>
    </row>
    <row r="6710" customFormat="false" ht="15" hidden="false" customHeight="false" outlineLevel="0" collapsed="false">
      <c r="A6710" s="3" t="s">
        <v>264</v>
      </c>
      <c r="B6710" s="3" t="s">
        <v>42</v>
      </c>
      <c r="C6710" s="3" t="s">
        <v>41</v>
      </c>
      <c r="D6710" s="3" t="s">
        <v>41</v>
      </c>
      <c r="E6710" s="3" t="n">
        <v>87.47</v>
      </c>
      <c r="F6710" s="3" t="n">
        <v>4293348</v>
      </c>
      <c r="G6710" s="3" t="n">
        <v>3</v>
      </c>
      <c r="H6710" s="3" t="n">
        <v>706397.79</v>
      </c>
    </row>
    <row r="6711" customFormat="false" ht="15" hidden="false" customHeight="false" outlineLevel="0" collapsed="false">
      <c r="A6711" s="3" t="s">
        <v>265</v>
      </c>
      <c r="B6711" s="3" t="s">
        <v>42</v>
      </c>
      <c r="C6711" s="3" t="s">
        <v>41</v>
      </c>
      <c r="D6711" s="3" t="s">
        <v>41</v>
      </c>
      <c r="E6711" s="3" t="n">
        <v>86.81</v>
      </c>
      <c r="F6711" s="3" t="n">
        <v>4715061</v>
      </c>
      <c r="G6711" s="3" t="n">
        <v>3</v>
      </c>
      <c r="H6711" s="3" t="n">
        <v>229841.96</v>
      </c>
    </row>
    <row r="6712" customFormat="false" ht="15" hidden="false" customHeight="false" outlineLevel="0" collapsed="false">
      <c r="A6712" s="3" t="s">
        <v>266</v>
      </c>
      <c r="B6712" s="3" t="s">
        <v>42</v>
      </c>
      <c r="C6712" s="3" t="s">
        <v>41</v>
      </c>
      <c r="D6712" s="3" t="s">
        <v>41</v>
      </c>
      <c r="E6712" s="3" t="n">
        <v>88.43</v>
      </c>
      <c r="F6712" s="3" t="n">
        <v>7758163</v>
      </c>
      <c r="G6712" s="3" t="n">
        <v>3</v>
      </c>
      <c r="H6712" s="3" t="n">
        <v>868267.97</v>
      </c>
    </row>
    <row r="6713" customFormat="false" ht="15" hidden="false" customHeight="false" outlineLevel="0" collapsed="false">
      <c r="A6713" s="3" t="s">
        <v>267</v>
      </c>
      <c r="B6713" s="3" t="s">
        <v>42</v>
      </c>
      <c r="C6713" s="3" t="s">
        <v>41</v>
      </c>
      <c r="D6713" s="3" t="s">
        <v>41</v>
      </c>
      <c r="E6713" s="3" t="n">
        <v>87.61</v>
      </c>
      <c r="F6713" s="3" t="n">
        <v>3169857</v>
      </c>
      <c r="G6713" s="3" t="n">
        <v>5</v>
      </c>
      <c r="H6713" s="3" t="n">
        <v>1056397.63</v>
      </c>
    </row>
    <row r="6714" customFormat="false" ht="15" hidden="false" customHeight="false" outlineLevel="0" collapsed="false">
      <c r="A6714" s="3" t="s">
        <v>268</v>
      </c>
      <c r="B6714" s="3" t="s">
        <v>42</v>
      </c>
      <c r="C6714" s="3" t="s">
        <v>41</v>
      </c>
      <c r="D6714" s="3" t="s">
        <v>41</v>
      </c>
      <c r="E6714" s="3" t="n">
        <v>86.71</v>
      </c>
      <c r="F6714" s="3" t="n">
        <v>1855756</v>
      </c>
      <c r="G6714" s="3" t="n">
        <v>3</v>
      </c>
      <c r="H6714" s="3" t="n">
        <v>853009.72</v>
      </c>
    </row>
    <row r="6715" customFormat="false" ht="15" hidden="false" customHeight="false" outlineLevel="0" collapsed="false">
      <c r="A6715" s="3" t="s">
        <v>269</v>
      </c>
      <c r="B6715" s="3" t="s">
        <v>42</v>
      </c>
      <c r="C6715" s="3" t="s">
        <v>41</v>
      </c>
      <c r="D6715" s="3" t="s">
        <v>41</v>
      </c>
      <c r="E6715" s="3" t="n">
        <v>87.13</v>
      </c>
      <c r="F6715" s="3" t="n">
        <v>4741740</v>
      </c>
      <c r="G6715" s="3" t="n">
        <v>1</v>
      </c>
      <c r="H6715" s="3" t="n">
        <v>289523.07</v>
      </c>
    </row>
    <row r="6716" customFormat="false" ht="15" hidden="false" customHeight="false" outlineLevel="0" collapsed="false">
      <c r="A6716" s="3" t="s">
        <v>270</v>
      </c>
      <c r="B6716" s="3" t="s">
        <v>42</v>
      </c>
      <c r="C6716" s="3" t="s">
        <v>41</v>
      </c>
      <c r="D6716" s="3" t="s">
        <v>41</v>
      </c>
      <c r="E6716" s="3" t="n">
        <v>85.33</v>
      </c>
      <c r="F6716" s="3" t="n">
        <v>1570650</v>
      </c>
      <c r="G6716" s="3" t="n">
        <v>3</v>
      </c>
      <c r="H6716" s="3" t="n">
        <v>477934.06</v>
      </c>
    </row>
    <row r="6717" customFormat="false" ht="15" hidden="false" customHeight="false" outlineLevel="0" collapsed="false">
      <c r="A6717" s="3" t="s">
        <v>271</v>
      </c>
      <c r="B6717" s="3" t="s">
        <v>42</v>
      </c>
      <c r="C6717" s="3" t="s">
        <v>41</v>
      </c>
      <c r="D6717" s="3" t="s">
        <v>41</v>
      </c>
      <c r="E6717" s="3" t="n">
        <v>82.36</v>
      </c>
      <c r="F6717" s="3" t="n">
        <v>6709316</v>
      </c>
      <c r="G6717" s="3" t="n">
        <v>3</v>
      </c>
      <c r="H6717" s="3" t="n">
        <v>448392.64</v>
      </c>
    </row>
    <row r="6718" customFormat="false" ht="15" hidden="false" customHeight="false" outlineLevel="0" collapsed="false">
      <c r="A6718" s="3" t="s">
        <v>272</v>
      </c>
      <c r="B6718" s="3" t="s">
        <v>42</v>
      </c>
      <c r="C6718" s="3" t="s">
        <v>41</v>
      </c>
      <c r="D6718" s="3" t="s">
        <v>41</v>
      </c>
      <c r="E6718" s="3" t="n">
        <v>83.32</v>
      </c>
      <c r="F6718" s="3" t="n">
        <v>5837033</v>
      </c>
      <c r="G6718" s="3" t="n">
        <v>3</v>
      </c>
      <c r="H6718" s="3" t="n">
        <v>844425.84</v>
      </c>
    </row>
    <row r="6719" customFormat="false" ht="15" hidden="false" customHeight="false" outlineLevel="0" collapsed="false">
      <c r="A6719" s="3" t="s">
        <v>273</v>
      </c>
      <c r="B6719" s="3" t="s">
        <v>42</v>
      </c>
      <c r="C6719" s="3" t="s">
        <v>41</v>
      </c>
      <c r="D6719" s="3" t="s">
        <v>41</v>
      </c>
      <c r="E6719" s="3" t="n">
        <v>82.77</v>
      </c>
      <c r="F6719" s="3" t="n">
        <v>5539805</v>
      </c>
      <c r="G6719" s="3" t="n">
        <v>0</v>
      </c>
      <c r="H6719" s="3" t="n">
        <v>0</v>
      </c>
    </row>
    <row r="6720" customFormat="false" ht="15" hidden="false" customHeight="false" outlineLevel="0" collapsed="false">
      <c r="A6720" s="3" t="s">
        <v>274</v>
      </c>
      <c r="B6720" s="3" t="s">
        <v>42</v>
      </c>
      <c r="C6720" s="3" t="s">
        <v>41</v>
      </c>
      <c r="D6720" s="3" t="s">
        <v>41</v>
      </c>
      <c r="E6720" s="3" t="n">
        <v>82.85</v>
      </c>
      <c r="F6720" s="3" t="n">
        <v>7836057</v>
      </c>
      <c r="G6720" s="3" t="n">
        <v>1</v>
      </c>
      <c r="H6720" s="3" t="n">
        <v>259016.4</v>
      </c>
    </row>
    <row r="6721" customFormat="false" ht="15" hidden="false" customHeight="false" outlineLevel="0" collapsed="false">
      <c r="A6721" s="3" t="s">
        <v>275</v>
      </c>
      <c r="B6721" s="3" t="s">
        <v>42</v>
      </c>
      <c r="C6721" s="3" t="s">
        <v>41</v>
      </c>
      <c r="D6721" s="3" t="s">
        <v>41</v>
      </c>
      <c r="E6721" s="3" t="n">
        <v>82.17</v>
      </c>
      <c r="F6721" s="3" t="n">
        <v>5966507</v>
      </c>
      <c r="G6721" s="3" t="n">
        <v>3</v>
      </c>
      <c r="H6721" s="3" t="n">
        <v>649799.26</v>
      </c>
    </row>
    <row r="6722" customFormat="false" ht="15" hidden="false" customHeight="false" outlineLevel="0" collapsed="false">
      <c r="A6722" s="3" t="s">
        <v>276</v>
      </c>
      <c r="B6722" s="3" t="s">
        <v>42</v>
      </c>
      <c r="C6722" s="3" t="s">
        <v>41</v>
      </c>
      <c r="D6722" s="3" t="s">
        <v>41</v>
      </c>
      <c r="E6722" s="3" t="n">
        <v>82.56</v>
      </c>
      <c r="F6722" s="3" t="n">
        <v>7025666</v>
      </c>
      <c r="G6722" s="3" t="n">
        <v>5</v>
      </c>
      <c r="H6722" s="3" t="n">
        <v>1200394.36</v>
      </c>
    </row>
    <row r="6723" customFormat="false" ht="15" hidden="false" customHeight="false" outlineLevel="0" collapsed="false">
      <c r="A6723" s="3" t="s">
        <v>277</v>
      </c>
      <c r="B6723" s="3" t="s">
        <v>42</v>
      </c>
      <c r="C6723" s="3" t="s">
        <v>41</v>
      </c>
      <c r="D6723" s="3" t="s">
        <v>41</v>
      </c>
      <c r="E6723" s="3" t="n">
        <v>81.01</v>
      </c>
      <c r="F6723" s="3" t="n">
        <v>5715477</v>
      </c>
      <c r="G6723" s="3" t="n">
        <v>5</v>
      </c>
      <c r="H6723" s="3" t="n">
        <v>1483223.36</v>
      </c>
    </row>
    <row r="6724" customFormat="false" ht="15" hidden="false" customHeight="false" outlineLevel="0" collapsed="false">
      <c r="A6724" s="3" t="s">
        <v>278</v>
      </c>
      <c r="B6724" s="3" t="s">
        <v>42</v>
      </c>
      <c r="C6724" s="3" t="s">
        <v>41</v>
      </c>
      <c r="D6724" s="3" t="s">
        <v>41</v>
      </c>
      <c r="E6724" s="3" t="n">
        <v>82.16</v>
      </c>
      <c r="F6724" s="3" t="n">
        <v>1770579</v>
      </c>
      <c r="G6724" s="3" t="n">
        <v>0</v>
      </c>
      <c r="H6724" s="3" t="n">
        <v>0</v>
      </c>
    </row>
    <row r="6725" customFormat="false" ht="15" hidden="false" customHeight="false" outlineLevel="0" collapsed="false">
      <c r="A6725" s="3" t="s">
        <v>279</v>
      </c>
      <c r="B6725" s="3" t="s">
        <v>42</v>
      </c>
      <c r="C6725" s="3" t="s">
        <v>41</v>
      </c>
      <c r="D6725" s="3" t="s">
        <v>41</v>
      </c>
      <c r="E6725" s="3" t="n">
        <v>84.36</v>
      </c>
      <c r="F6725" s="3" t="n">
        <v>5601356</v>
      </c>
      <c r="G6725" s="3" t="n">
        <v>1</v>
      </c>
      <c r="H6725" s="3" t="n">
        <v>9614.76</v>
      </c>
    </row>
    <row r="6726" customFormat="false" ht="15" hidden="false" customHeight="false" outlineLevel="0" collapsed="false">
      <c r="A6726" s="3" t="s">
        <v>280</v>
      </c>
      <c r="B6726" s="3" t="s">
        <v>42</v>
      </c>
      <c r="C6726" s="3" t="s">
        <v>41</v>
      </c>
      <c r="D6726" s="3" t="s">
        <v>41</v>
      </c>
      <c r="E6726" s="3" t="n">
        <v>83.95</v>
      </c>
      <c r="F6726" s="3" t="n">
        <v>3201699</v>
      </c>
      <c r="G6726" s="3" t="n">
        <v>1</v>
      </c>
      <c r="H6726" s="3" t="n">
        <v>263205.15</v>
      </c>
    </row>
    <row r="6727" customFormat="false" ht="15" hidden="false" customHeight="false" outlineLevel="0" collapsed="false">
      <c r="A6727" s="3" t="s">
        <v>281</v>
      </c>
      <c r="B6727" s="3" t="s">
        <v>42</v>
      </c>
      <c r="C6727" s="3" t="s">
        <v>41</v>
      </c>
      <c r="D6727" s="3" t="s">
        <v>41</v>
      </c>
      <c r="E6727" s="3" t="n">
        <v>82.19</v>
      </c>
      <c r="F6727" s="3" t="n">
        <v>5504157</v>
      </c>
      <c r="G6727" s="3" t="n">
        <v>0</v>
      </c>
      <c r="H6727" s="3" t="n">
        <v>0</v>
      </c>
    </row>
    <row r="6728" customFormat="false" ht="15" hidden="false" customHeight="false" outlineLevel="0" collapsed="false">
      <c r="A6728" s="3" t="s">
        <v>282</v>
      </c>
      <c r="B6728" s="3" t="s">
        <v>42</v>
      </c>
      <c r="C6728" s="3" t="s">
        <v>41</v>
      </c>
      <c r="D6728" s="3" t="s">
        <v>41</v>
      </c>
      <c r="E6728" s="3" t="n">
        <v>81.96</v>
      </c>
      <c r="F6728" s="3" t="n">
        <v>2208935</v>
      </c>
      <c r="G6728" s="3" t="n">
        <v>3</v>
      </c>
      <c r="H6728" s="3" t="n">
        <v>786234.09</v>
      </c>
    </row>
    <row r="6729" customFormat="false" ht="15" hidden="false" customHeight="false" outlineLevel="0" collapsed="false">
      <c r="A6729" s="3" t="s">
        <v>283</v>
      </c>
      <c r="B6729" s="3" t="s">
        <v>42</v>
      </c>
      <c r="C6729" s="3" t="s">
        <v>41</v>
      </c>
      <c r="D6729" s="3" t="s">
        <v>41</v>
      </c>
      <c r="E6729" s="3" t="n">
        <v>80.12</v>
      </c>
      <c r="F6729" s="3" t="n">
        <v>4844766</v>
      </c>
      <c r="G6729" s="3" t="n">
        <v>3</v>
      </c>
      <c r="H6729" s="3" t="n">
        <v>419300.19</v>
      </c>
    </row>
    <row r="6730" customFormat="false" ht="15" hidden="false" customHeight="false" outlineLevel="0" collapsed="false">
      <c r="A6730" s="3" t="s">
        <v>284</v>
      </c>
      <c r="B6730" s="3" t="s">
        <v>42</v>
      </c>
      <c r="C6730" s="3" t="s">
        <v>41</v>
      </c>
      <c r="D6730" s="3" t="s">
        <v>41</v>
      </c>
      <c r="E6730" s="3" t="n">
        <v>77.43</v>
      </c>
      <c r="F6730" s="3" t="n">
        <v>6533757</v>
      </c>
      <c r="G6730" s="3" t="n">
        <v>3</v>
      </c>
      <c r="H6730" s="3" t="n">
        <v>357340.18</v>
      </c>
    </row>
    <row r="6731" customFormat="false" ht="15" hidden="false" customHeight="false" outlineLevel="0" collapsed="false">
      <c r="A6731" s="3" t="s">
        <v>285</v>
      </c>
      <c r="B6731" s="3" t="s">
        <v>42</v>
      </c>
      <c r="C6731" s="3" t="s">
        <v>41</v>
      </c>
      <c r="D6731" s="3" t="s">
        <v>41</v>
      </c>
      <c r="E6731" s="3" t="n">
        <v>75.75</v>
      </c>
      <c r="F6731" s="3" t="n">
        <v>6387869</v>
      </c>
      <c r="G6731" s="3" t="n">
        <v>0</v>
      </c>
      <c r="H6731" s="3" t="n">
        <v>0</v>
      </c>
    </row>
    <row r="6732" customFormat="false" ht="15" hidden="false" customHeight="false" outlineLevel="0" collapsed="false">
      <c r="A6732" s="3" t="s">
        <v>286</v>
      </c>
      <c r="B6732" s="3" t="s">
        <v>42</v>
      </c>
      <c r="C6732" s="3" t="s">
        <v>41</v>
      </c>
      <c r="D6732" s="3" t="s">
        <v>41</v>
      </c>
      <c r="E6732" s="3" t="n">
        <v>73.63</v>
      </c>
      <c r="F6732" s="3" t="n">
        <v>1182942</v>
      </c>
      <c r="G6732" s="3" t="n">
        <v>1</v>
      </c>
      <c r="H6732" s="3" t="n">
        <v>181473.84</v>
      </c>
    </row>
    <row r="6733" customFormat="false" ht="15" hidden="false" customHeight="false" outlineLevel="0" collapsed="false">
      <c r="A6733" s="3" t="s">
        <v>287</v>
      </c>
      <c r="B6733" s="3" t="s">
        <v>42</v>
      </c>
      <c r="C6733" s="3" t="s">
        <v>41</v>
      </c>
      <c r="D6733" s="3" t="s">
        <v>41</v>
      </c>
      <c r="E6733" s="3" t="n">
        <v>73.23</v>
      </c>
      <c r="F6733" s="3" t="n">
        <v>1218501</v>
      </c>
      <c r="G6733" s="3" t="n">
        <v>2</v>
      </c>
      <c r="H6733" s="3" t="n">
        <v>434493.27</v>
      </c>
    </row>
    <row r="6734" customFormat="false" ht="15" hidden="false" customHeight="false" outlineLevel="0" collapsed="false">
      <c r="A6734" s="3" t="s">
        <v>288</v>
      </c>
      <c r="B6734" s="3" t="s">
        <v>42</v>
      </c>
      <c r="C6734" s="3" t="s">
        <v>41</v>
      </c>
      <c r="D6734" s="3" t="s">
        <v>41</v>
      </c>
      <c r="E6734" s="3" t="n">
        <v>72.46</v>
      </c>
      <c r="F6734" s="3" t="n">
        <v>1649672</v>
      </c>
      <c r="G6734" s="3" t="n">
        <v>4</v>
      </c>
      <c r="H6734" s="3" t="n">
        <v>864317.36</v>
      </c>
    </row>
    <row r="6735" customFormat="false" ht="15" hidden="false" customHeight="false" outlineLevel="0" collapsed="false">
      <c r="A6735" s="3" t="s">
        <v>289</v>
      </c>
      <c r="B6735" s="3" t="s">
        <v>42</v>
      </c>
      <c r="C6735" s="3" t="s">
        <v>41</v>
      </c>
      <c r="D6735" s="3" t="s">
        <v>41</v>
      </c>
      <c r="E6735" s="3" t="n">
        <v>71.25</v>
      </c>
      <c r="F6735" s="3" t="n">
        <v>6694775</v>
      </c>
      <c r="G6735" s="3" t="n">
        <v>1</v>
      </c>
      <c r="H6735" s="3" t="n">
        <v>175515.98</v>
      </c>
    </row>
    <row r="6736" customFormat="false" ht="15" hidden="false" customHeight="false" outlineLevel="0" collapsed="false">
      <c r="A6736" s="3" t="s">
        <v>290</v>
      </c>
      <c r="B6736" s="3" t="s">
        <v>42</v>
      </c>
      <c r="C6736" s="3" t="s">
        <v>41</v>
      </c>
      <c r="D6736" s="3" t="s">
        <v>41</v>
      </c>
      <c r="E6736" s="3" t="n">
        <v>70.59</v>
      </c>
      <c r="F6736" s="3" t="n">
        <v>2683165</v>
      </c>
      <c r="G6736" s="3" t="n">
        <v>2</v>
      </c>
      <c r="H6736" s="3" t="n">
        <v>324739.2</v>
      </c>
    </row>
    <row r="6737" customFormat="false" ht="15" hidden="false" customHeight="false" outlineLevel="0" collapsed="false">
      <c r="A6737" s="3" t="s">
        <v>291</v>
      </c>
      <c r="B6737" s="3" t="s">
        <v>42</v>
      </c>
      <c r="C6737" s="3" t="s">
        <v>41</v>
      </c>
      <c r="D6737" s="3" t="s">
        <v>41</v>
      </c>
      <c r="E6737" s="3" t="n">
        <v>72.38</v>
      </c>
      <c r="F6737" s="3" t="n">
        <v>1416449</v>
      </c>
      <c r="G6737" s="3" t="n">
        <v>3</v>
      </c>
      <c r="H6737" s="3" t="n">
        <v>289652.64</v>
      </c>
    </row>
    <row r="6738" customFormat="false" ht="15" hidden="false" customHeight="false" outlineLevel="0" collapsed="false">
      <c r="A6738" s="3" t="s">
        <v>292</v>
      </c>
      <c r="B6738" s="3" t="s">
        <v>42</v>
      </c>
      <c r="C6738" s="3" t="s">
        <v>41</v>
      </c>
      <c r="D6738" s="3" t="s">
        <v>41</v>
      </c>
      <c r="E6738" s="3" t="n">
        <v>72.43</v>
      </c>
      <c r="F6738" s="3" t="n">
        <v>6753078</v>
      </c>
      <c r="G6738" s="3" t="n">
        <v>0</v>
      </c>
      <c r="H6738" s="3" t="n">
        <v>0</v>
      </c>
    </row>
    <row r="6739" customFormat="false" ht="15" hidden="false" customHeight="false" outlineLevel="0" collapsed="false">
      <c r="A6739" s="3" t="s">
        <v>293</v>
      </c>
      <c r="B6739" s="3" t="s">
        <v>42</v>
      </c>
      <c r="C6739" s="3" t="s">
        <v>41</v>
      </c>
      <c r="D6739" s="3" t="s">
        <v>41</v>
      </c>
      <c r="E6739" s="3" t="n">
        <v>72.97</v>
      </c>
      <c r="F6739" s="3" t="n">
        <v>5473149</v>
      </c>
      <c r="G6739" s="3" t="n">
        <v>1</v>
      </c>
      <c r="H6739" s="3" t="n">
        <v>147197.4</v>
      </c>
    </row>
    <row r="6740" customFormat="false" ht="15" hidden="false" customHeight="false" outlineLevel="0" collapsed="false">
      <c r="A6740" s="3" t="s">
        <v>294</v>
      </c>
      <c r="B6740" s="3" t="s">
        <v>42</v>
      </c>
      <c r="C6740" s="3" t="s">
        <v>41</v>
      </c>
      <c r="D6740" s="3" t="s">
        <v>41</v>
      </c>
      <c r="E6740" s="3" t="n">
        <v>74.2</v>
      </c>
      <c r="F6740" s="3" t="n">
        <v>4814713</v>
      </c>
      <c r="G6740" s="3" t="n">
        <v>3</v>
      </c>
      <c r="H6740" s="3" t="n">
        <v>765391.26</v>
      </c>
    </row>
    <row r="6741" customFormat="false" ht="15" hidden="false" customHeight="false" outlineLevel="0" collapsed="false">
      <c r="A6741" s="3" t="s">
        <v>295</v>
      </c>
      <c r="B6741" s="3" t="s">
        <v>42</v>
      </c>
      <c r="C6741" s="3" t="s">
        <v>41</v>
      </c>
      <c r="D6741" s="3" t="s">
        <v>41</v>
      </c>
      <c r="E6741" s="3" t="n">
        <v>74.13</v>
      </c>
      <c r="F6741" s="3" t="n">
        <v>7982635</v>
      </c>
      <c r="G6741" s="3" t="n">
        <v>1</v>
      </c>
      <c r="H6741" s="3" t="n">
        <v>73299.72</v>
      </c>
    </row>
    <row r="6742" customFormat="false" ht="15" hidden="false" customHeight="false" outlineLevel="0" collapsed="false">
      <c r="A6742" s="3" t="s">
        <v>296</v>
      </c>
      <c r="B6742" s="3" t="s">
        <v>42</v>
      </c>
      <c r="C6742" s="3" t="s">
        <v>41</v>
      </c>
      <c r="D6742" s="3" t="s">
        <v>41</v>
      </c>
      <c r="E6742" s="3" t="n">
        <v>73.95</v>
      </c>
      <c r="F6742" s="3" t="n">
        <v>3070652</v>
      </c>
      <c r="G6742" s="3" t="n">
        <v>1</v>
      </c>
      <c r="H6742" s="3" t="n">
        <v>162314.35</v>
      </c>
    </row>
    <row r="6743" customFormat="false" ht="15" hidden="false" customHeight="false" outlineLevel="0" collapsed="false">
      <c r="A6743" s="3" t="s">
        <v>297</v>
      </c>
      <c r="B6743" s="3" t="s">
        <v>42</v>
      </c>
      <c r="C6743" s="3" t="s">
        <v>41</v>
      </c>
      <c r="D6743" s="3" t="s">
        <v>41</v>
      </c>
      <c r="E6743" s="3" t="n">
        <v>74.93</v>
      </c>
      <c r="F6743" s="3" t="n">
        <v>4471993</v>
      </c>
      <c r="G6743" s="3" t="n">
        <v>2</v>
      </c>
      <c r="H6743" s="3" t="n">
        <v>295699.35</v>
      </c>
    </row>
    <row r="6744" customFormat="false" ht="15" hidden="false" customHeight="false" outlineLevel="0" collapsed="false">
      <c r="A6744" s="3" t="s">
        <v>298</v>
      </c>
      <c r="B6744" s="3" t="s">
        <v>42</v>
      </c>
      <c r="C6744" s="3" t="s">
        <v>41</v>
      </c>
      <c r="D6744" s="3" t="s">
        <v>41</v>
      </c>
      <c r="E6744" s="3" t="n">
        <v>74.67</v>
      </c>
      <c r="F6744" s="3" t="n">
        <v>7322529</v>
      </c>
      <c r="G6744" s="3" t="n">
        <v>1</v>
      </c>
      <c r="H6744" s="3" t="n">
        <v>268868.16</v>
      </c>
    </row>
    <row r="6745" customFormat="false" ht="15" hidden="false" customHeight="false" outlineLevel="0" collapsed="false">
      <c r="A6745" s="3" t="s">
        <v>299</v>
      </c>
      <c r="B6745" s="3" t="s">
        <v>42</v>
      </c>
      <c r="C6745" s="3" t="s">
        <v>41</v>
      </c>
      <c r="D6745" s="3" t="s">
        <v>41</v>
      </c>
      <c r="E6745" s="3" t="n">
        <v>73.23</v>
      </c>
      <c r="F6745" s="3" t="n">
        <v>3765223</v>
      </c>
      <c r="G6745" s="3" t="n">
        <v>0</v>
      </c>
      <c r="H6745" s="3" t="n">
        <v>0</v>
      </c>
    </row>
    <row r="6746" customFormat="false" ht="15" hidden="false" customHeight="false" outlineLevel="0" collapsed="false">
      <c r="A6746" s="3" t="s">
        <v>300</v>
      </c>
      <c r="B6746" s="3" t="s">
        <v>42</v>
      </c>
      <c r="C6746" s="3" t="s">
        <v>41</v>
      </c>
      <c r="D6746" s="3" t="s">
        <v>41</v>
      </c>
      <c r="E6746" s="3" t="n">
        <v>73.4</v>
      </c>
      <c r="F6746" s="3" t="n">
        <v>7234319</v>
      </c>
      <c r="G6746" s="3" t="n">
        <v>4</v>
      </c>
      <c r="H6746" s="3" t="n">
        <v>703644.18</v>
      </c>
    </row>
    <row r="6747" customFormat="false" ht="15" hidden="false" customHeight="false" outlineLevel="0" collapsed="false">
      <c r="A6747" s="3" t="s">
        <v>301</v>
      </c>
      <c r="B6747" s="3" t="s">
        <v>42</v>
      </c>
      <c r="C6747" s="3" t="s">
        <v>41</v>
      </c>
      <c r="D6747" s="3" t="s">
        <v>41</v>
      </c>
      <c r="E6747" s="3" t="n">
        <v>72.8</v>
      </c>
      <c r="F6747" s="3" t="n">
        <v>7295852</v>
      </c>
      <c r="G6747" s="3" t="n">
        <v>3</v>
      </c>
      <c r="H6747" s="3" t="n">
        <v>627187.91</v>
      </c>
    </row>
    <row r="6748" customFormat="false" ht="15" hidden="false" customHeight="false" outlineLevel="0" collapsed="false">
      <c r="A6748" s="3" t="s">
        <v>302</v>
      </c>
      <c r="B6748" s="3" t="s">
        <v>42</v>
      </c>
      <c r="C6748" s="3" t="s">
        <v>41</v>
      </c>
      <c r="D6748" s="3" t="s">
        <v>41</v>
      </c>
      <c r="E6748" s="3" t="n">
        <v>71.31</v>
      </c>
      <c r="F6748" s="3" t="n">
        <v>5425915</v>
      </c>
      <c r="G6748" s="3" t="n">
        <v>3</v>
      </c>
      <c r="H6748" s="3" t="n">
        <v>562502.42</v>
      </c>
    </row>
    <row r="6749" customFormat="false" ht="15" hidden="false" customHeight="false" outlineLevel="0" collapsed="false">
      <c r="A6749" s="3" t="s">
        <v>303</v>
      </c>
      <c r="B6749" s="3" t="s">
        <v>42</v>
      </c>
      <c r="C6749" s="3" t="s">
        <v>41</v>
      </c>
      <c r="D6749" s="3" t="s">
        <v>41</v>
      </c>
      <c r="E6749" s="3" t="n">
        <v>71.12</v>
      </c>
      <c r="F6749" s="3" t="n">
        <v>2622741</v>
      </c>
      <c r="G6749" s="3" t="n">
        <v>1</v>
      </c>
      <c r="H6749" s="3" t="n">
        <v>309170.41</v>
      </c>
    </row>
    <row r="6750" customFormat="false" ht="15" hidden="false" customHeight="false" outlineLevel="0" collapsed="false">
      <c r="A6750" s="3" t="s">
        <v>304</v>
      </c>
      <c r="B6750" s="3" t="s">
        <v>42</v>
      </c>
      <c r="C6750" s="3" t="s">
        <v>41</v>
      </c>
      <c r="D6750" s="3" t="s">
        <v>41</v>
      </c>
      <c r="E6750" s="3" t="n">
        <v>69.4</v>
      </c>
      <c r="F6750" s="3" t="n">
        <v>2036714</v>
      </c>
      <c r="G6750" s="3" t="n">
        <v>1</v>
      </c>
      <c r="H6750" s="3" t="n">
        <v>322126</v>
      </c>
    </row>
    <row r="6751" customFormat="false" ht="15" hidden="false" customHeight="false" outlineLevel="0" collapsed="false">
      <c r="A6751" s="3" t="s">
        <v>305</v>
      </c>
      <c r="B6751" s="3" t="s">
        <v>42</v>
      </c>
      <c r="C6751" s="3" t="s">
        <v>41</v>
      </c>
      <c r="D6751" s="3" t="s">
        <v>41</v>
      </c>
      <c r="E6751" s="3" t="n">
        <v>70.95</v>
      </c>
      <c r="F6751" s="3" t="n">
        <v>5826415</v>
      </c>
      <c r="G6751" s="3" t="n">
        <v>2</v>
      </c>
      <c r="H6751" s="3" t="n">
        <v>533277.74</v>
      </c>
    </row>
    <row r="6752" customFormat="false" ht="15" hidden="false" customHeight="false" outlineLevel="0" collapsed="false">
      <c r="A6752" s="3" t="s">
        <v>306</v>
      </c>
      <c r="B6752" s="3" t="s">
        <v>42</v>
      </c>
      <c r="C6752" s="3" t="s">
        <v>41</v>
      </c>
      <c r="D6752" s="3" t="s">
        <v>41</v>
      </c>
      <c r="E6752" s="3" t="n">
        <v>72.32</v>
      </c>
      <c r="F6752" s="3" t="n">
        <v>1541242</v>
      </c>
      <c r="G6752" s="3" t="n">
        <v>4</v>
      </c>
      <c r="H6752" s="3" t="n">
        <v>1129727.74</v>
      </c>
    </row>
    <row r="6753" customFormat="false" ht="15" hidden="false" customHeight="false" outlineLevel="0" collapsed="false">
      <c r="A6753" s="3" t="s">
        <v>307</v>
      </c>
      <c r="B6753" s="3" t="s">
        <v>42</v>
      </c>
      <c r="C6753" s="3" t="s">
        <v>41</v>
      </c>
      <c r="D6753" s="3" t="s">
        <v>41</v>
      </c>
      <c r="E6753" s="3" t="n">
        <v>72.2</v>
      </c>
      <c r="F6753" s="3" t="n">
        <v>5416554</v>
      </c>
      <c r="G6753" s="3" t="n">
        <v>3</v>
      </c>
      <c r="H6753" s="3" t="n">
        <v>486917.46</v>
      </c>
    </row>
    <row r="6754" customFormat="false" ht="15" hidden="false" customHeight="false" outlineLevel="0" collapsed="false">
      <c r="A6754" s="3" t="s">
        <v>308</v>
      </c>
      <c r="B6754" s="3" t="s">
        <v>42</v>
      </c>
      <c r="C6754" s="3" t="s">
        <v>41</v>
      </c>
      <c r="D6754" s="3" t="s">
        <v>41</v>
      </c>
      <c r="E6754" s="3" t="n">
        <v>70.86</v>
      </c>
      <c r="F6754" s="3" t="n">
        <v>1240461</v>
      </c>
      <c r="G6754" s="3" t="n">
        <v>0</v>
      </c>
      <c r="H6754" s="3" t="n">
        <v>0</v>
      </c>
    </row>
    <row r="6755" customFormat="false" ht="15" hidden="false" customHeight="false" outlineLevel="0" collapsed="false">
      <c r="A6755" s="3" t="s">
        <v>309</v>
      </c>
      <c r="B6755" s="3" t="s">
        <v>42</v>
      </c>
      <c r="C6755" s="3" t="s">
        <v>41</v>
      </c>
      <c r="D6755" s="3" t="s">
        <v>41</v>
      </c>
      <c r="E6755" s="3" t="n">
        <v>69.57</v>
      </c>
      <c r="F6755" s="3" t="n">
        <v>2113288</v>
      </c>
      <c r="G6755" s="3" t="n">
        <v>2</v>
      </c>
      <c r="H6755" s="3" t="n">
        <v>596445.18</v>
      </c>
    </row>
    <row r="6756" customFormat="false" ht="15" hidden="false" customHeight="false" outlineLevel="0" collapsed="false">
      <c r="A6756" s="3" t="s">
        <v>310</v>
      </c>
      <c r="B6756" s="3" t="s">
        <v>42</v>
      </c>
      <c r="C6756" s="3" t="s">
        <v>41</v>
      </c>
      <c r="D6756" s="3" t="s">
        <v>41</v>
      </c>
      <c r="E6756" s="3" t="n">
        <v>69.83</v>
      </c>
      <c r="F6756" s="3" t="n">
        <v>6119749</v>
      </c>
      <c r="G6756" s="3" t="n">
        <v>1</v>
      </c>
      <c r="H6756" s="3" t="n">
        <v>149613.08</v>
      </c>
    </row>
    <row r="6757" customFormat="false" ht="15" hidden="false" customHeight="false" outlineLevel="0" collapsed="false">
      <c r="A6757" s="3" t="s">
        <v>311</v>
      </c>
      <c r="B6757" s="3" t="s">
        <v>42</v>
      </c>
      <c r="C6757" s="3" t="s">
        <v>41</v>
      </c>
      <c r="D6757" s="3" t="s">
        <v>41</v>
      </c>
      <c r="E6757" s="3" t="n">
        <v>71.14</v>
      </c>
      <c r="F6757" s="3" t="n">
        <v>4012109</v>
      </c>
      <c r="G6757" s="3" t="n">
        <v>3</v>
      </c>
      <c r="H6757" s="3" t="n">
        <v>287168.18</v>
      </c>
    </row>
    <row r="6758" customFormat="false" ht="15" hidden="false" customHeight="false" outlineLevel="0" collapsed="false">
      <c r="A6758" s="3" t="s">
        <v>312</v>
      </c>
      <c r="B6758" s="3" t="s">
        <v>42</v>
      </c>
      <c r="C6758" s="3" t="s">
        <v>41</v>
      </c>
      <c r="D6758" s="3" t="s">
        <v>41</v>
      </c>
      <c r="E6758" s="3" t="n">
        <v>71.91</v>
      </c>
      <c r="F6758" s="3" t="n">
        <v>7648137</v>
      </c>
      <c r="G6758" s="3" t="n">
        <v>0</v>
      </c>
      <c r="H6758" s="3" t="n">
        <v>0</v>
      </c>
    </row>
    <row r="6759" customFormat="false" ht="15" hidden="false" customHeight="false" outlineLevel="0" collapsed="false">
      <c r="A6759" s="3" t="s">
        <v>313</v>
      </c>
      <c r="B6759" s="3" t="s">
        <v>42</v>
      </c>
      <c r="C6759" s="3" t="s">
        <v>41</v>
      </c>
      <c r="D6759" s="3" t="s">
        <v>41</v>
      </c>
      <c r="E6759" s="3" t="n">
        <v>73.17</v>
      </c>
      <c r="F6759" s="3" t="n">
        <v>6155093</v>
      </c>
      <c r="G6759" s="3" t="n">
        <v>2</v>
      </c>
      <c r="H6759" s="3" t="n">
        <v>206319.68</v>
      </c>
    </row>
    <row r="6760" customFormat="false" ht="15" hidden="false" customHeight="false" outlineLevel="0" collapsed="false">
      <c r="A6760" s="3" t="s">
        <v>314</v>
      </c>
      <c r="B6760" s="3" t="s">
        <v>42</v>
      </c>
      <c r="C6760" s="3" t="s">
        <v>41</v>
      </c>
      <c r="D6760" s="3" t="s">
        <v>41</v>
      </c>
      <c r="E6760" s="3" t="n">
        <v>73.22</v>
      </c>
      <c r="F6760" s="3" t="n">
        <v>1783373</v>
      </c>
      <c r="G6760" s="3" t="n">
        <v>2</v>
      </c>
      <c r="H6760" s="3" t="n">
        <v>134006.99</v>
      </c>
    </row>
    <row r="6761" customFormat="false" ht="15" hidden="false" customHeight="false" outlineLevel="0" collapsed="false">
      <c r="A6761" s="3" t="s">
        <v>315</v>
      </c>
      <c r="B6761" s="3" t="s">
        <v>42</v>
      </c>
      <c r="C6761" s="3" t="s">
        <v>41</v>
      </c>
      <c r="D6761" s="3" t="s">
        <v>41</v>
      </c>
      <c r="E6761" s="3" t="n">
        <v>72.29</v>
      </c>
      <c r="F6761" s="3" t="n">
        <v>2065367</v>
      </c>
      <c r="G6761" s="3" t="n">
        <v>4</v>
      </c>
      <c r="H6761" s="3" t="n">
        <v>682040.49</v>
      </c>
    </row>
    <row r="6762" customFormat="false" ht="15" hidden="false" customHeight="false" outlineLevel="0" collapsed="false">
      <c r="A6762" s="3" t="s">
        <v>316</v>
      </c>
      <c r="B6762" s="3" t="s">
        <v>42</v>
      </c>
      <c r="C6762" s="3" t="s">
        <v>41</v>
      </c>
      <c r="D6762" s="3" t="s">
        <v>41</v>
      </c>
      <c r="E6762" s="3" t="n">
        <v>71.48</v>
      </c>
      <c r="F6762" s="3" t="n">
        <v>3207605</v>
      </c>
      <c r="G6762" s="3" t="n">
        <v>5</v>
      </c>
      <c r="H6762" s="3" t="n">
        <v>505212.63</v>
      </c>
    </row>
    <row r="6763" customFormat="false" ht="15" hidden="false" customHeight="false" outlineLevel="0" collapsed="false">
      <c r="A6763" s="3" t="s">
        <v>317</v>
      </c>
      <c r="B6763" s="3" t="s">
        <v>42</v>
      </c>
      <c r="C6763" s="3" t="s">
        <v>41</v>
      </c>
      <c r="D6763" s="3" t="s">
        <v>41</v>
      </c>
      <c r="E6763" s="3" t="n">
        <v>72.11</v>
      </c>
      <c r="F6763" s="3" t="n">
        <v>706014</v>
      </c>
      <c r="G6763" s="3" t="n">
        <v>2</v>
      </c>
      <c r="H6763" s="3" t="n">
        <v>484697.24</v>
      </c>
    </row>
    <row r="6764" customFormat="false" ht="15" hidden="false" customHeight="false" outlineLevel="0" collapsed="false">
      <c r="A6764" s="3" t="s">
        <v>318</v>
      </c>
      <c r="B6764" s="3" t="s">
        <v>42</v>
      </c>
      <c r="C6764" s="3" t="s">
        <v>41</v>
      </c>
      <c r="D6764" s="3" t="s">
        <v>41</v>
      </c>
      <c r="E6764" s="3" t="n">
        <v>73.97</v>
      </c>
      <c r="F6764" s="3" t="n">
        <v>4263504</v>
      </c>
      <c r="G6764" s="3" t="n">
        <v>4</v>
      </c>
      <c r="H6764" s="3" t="n">
        <v>772627.69</v>
      </c>
    </row>
    <row r="6765" customFormat="false" ht="15" hidden="false" customHeight="false" outlineLevel="0" collapsed="false">
      <c r="A6765" s="3" t="s">
        <v>319</v>
      </c>
      <c r="B6765" s="3" t="s">
        <v>42</v>
      </c>
      <c r="C6765" s="3" t="s">
        <v>41</v>
      </c>
      <c r="D6765" s="3" t="s">
        <v>41</v>
      </c>
      <c r="E6765" s="3" t="n">
        <v>74.6</v>
      </c>
      <c r="F6765" s="3" t="n">
        <v>4224300</v>
      </c>
      <c r="G6765" s="3" t="n">
        <v>1</v>
      </c>
      <c r="H6765" s="3" t="n">
        <v>62740.42</v>
      </c>
    </row>
    <row r="6766" customFormat="false" ht="15" hidden="false" customHeight="false" outlineLevel="0" collapsed="false">
      <c r="A6766" s="3" t="s">
        <v>320</v>
      </c>
      <c r="B6766" s="3" t="s">
        <v>42</v>
      </c>
      <c r="C6766" s="3" t="s">
        <v>41</v>
      </c>
      <c r="D6766" s="3" t="s">
        <v>41</v>
      </c>
      <c r="E6766" s="3" t="n">
        <v>75.66</v>
      </c>
      <c r="F6766" s="3" t="n">
        <v>6003774</v>
      </c>
      <c r="G6766" s="3" t="n">
        <v>0</v>
      </c>
      <c r="H6766" s="3" t="n">
        <v>0</v>
      </c>
    </row>
    <row r="6767" customFormat="false" ht="15" hidden="false" customHeight="false" outlineLevel="0" collapsed="false">
      <c r="A6767" s="3" t="s">
        <v>321</v>
      </c>
      <c r="B6767" s="3" t="s">
        <v>42</v>
      </c>
      <c r="C6767" s="3" t="s">
        <v>41</v>
      </c>
      <c r="D6767" s="3" t="s">
        <v>41</v>
      </c>
      <c r="E6767" s="3" t="n">
        <v>73.38</v>
      </c>
      <c r="F6767" s="3" t="n">
        <v>5449095</v>
      </c>
      <c r="G6767" s="3" t="n">
        <v>1</v>
      </c>
      <c r="H6767" s="3" t="n">
        <v>53611.68</v>
      </c>
    </row>
    <row r="6768" customFormat="false" ht="15" hidden="false" customHeight="false" outlineLevel="0" collapsed="false">
      <c r="A6768" s="3" t="s">
        <v>322</v>
      </c>
      <c r="B6768" s="3" t="s">
        <v>42</v>
      </c>
      <c r="C6768" s="3" t="s">
        <v>41</v>
      </c>
      <c r="D6768" s="3" t="s">
        <v>41</v>
      </c>
      <c r="E6768" s="3" t="n">
        <v>72.52</v>
      </c>
      <c r="F6768" s="3" t="n">
        <v>2914480</v>
      </c>
      <c r="G6768" s="3" t="n">
        <v>0</v>
      </c>
      <c r="H6768" s="3" t="n">
        <v>0</v>
      </c>
    </row>
    <row r="6769" customFormat="false" ht="15" hidden="false" customHeight="false" outlineLevel="0" collapsed="false">
      <c r="A6769" s="3" t="s">
        <v>323</v>
      </c>
      <c r="B6769" s="3" t="s">
        <v>42</v>
      </c>
      <c r="C6769" s="3" t="s">
        <v>41</v>
      </c>
      <c r="D6769" s="3" t="s">
        <v>41</v>
      </c>
      <c r="E6769" s="3" t="n">
        <v>72.48</v>
      </c>
      <c r="F6769" s="3" t="n">
        <v>5309306</v>
      </c>
      <c r="G6769" s="3" t="n">
        <v>1</v>
      </c>
      <c r="H6769" s="3" t="n">
        <v>31247.5</v>
      </c>
    </row>
    <row r="6770" customFormat="false" ht="15" hidden="false" customHeight="false" outlineLevel="0" collapsed="false">
      <c r="A6770" s="3" t="s">
        <v>324</v>
      </c>
      <c r="B6770" s="3" t="s">
        <v>42</v>
      </c>
      <c r="C6770" s="3" t="s">
        <v>41</v>
      </c>
      <c r="D6770" s="3" t="s">
        <v>41</v>
      </c>
      <c r="E6770" s="3" t="n">
        <v>72.3</v>
      </c>
      <c r="F6770" s="3" t="n">
        <v>4613734</v>
      </c>
      <c r="G6770" s="3" t="n">
        <v>2</v>
      </c>
      <c r="H6770" s="3" t="n">
        <v>230764.03</v>
      </c>
    </row>
    <row r="6771" customFormat="false" ht="15" hidden="false" customHeight="false" outlineLevel="0" collapsed="false">
      <c r="A6771" s="3" t="s">
        <v>325</v>
      </c>
      <c r="B6771" s="3" t="s">
        <v>42</v>
      </c>
      <c r="C6771" s="3" t="s">
        <v>41</v>
      </c>
      <c r="D6771" s="3" t="s">
        <v>41</v>
      </c>
      <c r="E6771" s="3" t="n">
        <v>71.63</v>
      </c>
      <c r="F6771" s="3" t="n">
        <v>3207548</v>
      </c>
      <c r="G6771" s="3" t="n">
        <v>1</v>
      </c>
      <c r="H6771" s="3" t="n">
        <v>258226.15</v>
      </c>
    </row>
    <row r="6772" customFormat="false" ht="15" hidden="false" customHeight="false" outlineLevel="0" collapsed="false">
      <c r="A6772" s="3" t="s">
        <v>326</v>
      </c>
      <c r="B6772" s="3" t="s">
        <v>42</v>
      </c>
      <c r="C6772" s="3" t="s">
        <v>41</v>
      </c>
      <c r="D6772" s="3" t="s">
        <v>41</v>
      </c>
      <c r="E6772" s="3" t="n">
        <v>71.34</v>
      </c>
      <c r="F6772" s="3" t="n">
        <v>2417141</v>
      </c>
      <c r="G6772" s="3" t="n">
        <v>1</v>
      </c>
      <c r="H6772" s="3" t="n">
        <v>279207.5</v>
      </c>
    </row>
    <row r="6773" customFormat="false" ht="15" hidden="false" customHeight="false" outlineLevel="0" collapsed="false">
      <c r="A6773" s="3" t="s">
        <v>327</v>
      </c>
      <c r="B6773" s="3" t="s">
        <v>42</v>
      </c>
      <c r="C6773" s="3" t="s">
        <v>41</v>
      </c>
      <c r="D6773" s="3" t="s">
        <v>41</v>
      </c>
      <c r="E6773" s="3" t="n">
        <v>70.49</v>
      </c>
      <c r="F6773" s="3" t="n">
        <v>4974034</v>
      </c>
      <c r="G6773" s="3" t="n">
        <v>2</v>
      </c>
      <c r="H6773" s="3" t="n">
        <v>293676.51</v>
      </c>
    </row>
    <row r="6774" customFormat="false" ht="15" hidden="false" customHeight="false" outlineLevel="0" collapsed="false">
      <c r="A6774" s="3" t="s">
        <v>328</v>
      </c>
      <c r="B6774" s="3" t="s">
        <v>42</v>
      </c>
      <c r="C6774" s="3" t="s">
        <v>41</v>
      </c>
      <c r="D6774" s="3" t="s">
        <v>41</v>
      </c>
      <c r="E6774" s="3" t="n">
        <v>70.9</v>
      </c>
      <c r="F6774" s="3" t="n">
        <v>2860985</v>
      </c>
      <c r="G6774" s="3" t="n">
        <v>0</v>
      </c>
      <c r="H6774" s="3" t="n">
        <v>0</v>
      </c>
    </row>
    <row r="6775" customFormat="false" ht="15" hidden="false" customHeight="false" outlineLevel="0" collapsed="false">
      <c r="A6775" s="3" t="s">
        <v>329</v>
      </c>
      <c r="B6775" s="3" t="s">
        <v>42</v>
      </c>
      <c r="C6775" s="3" t="s">
        <v>41</v>
      </c>
      <c r="D6775" s="3" t="s">
        <v>41</v>
      </c>
      <c r="E6775" s="3" t="n">
        <v>72.35</v>
      </c>
      <c r="F6775" s="3" t="n">
        <v>6514790</v>
      </c>
      <c r="G6775" s="3" t="n">
        <v>2</v>
      </c>
      <c r="H6775" s="3" t="n">
        <v>307820.15</v>
      </c>
    </row>
    <row r="6776" customFormat="false" ht="15" hidden="false" customHeight="false" outlineLevel="0" collapsed="false">
      <c r="A6776" s="3" t="s">
        <v>330</v>
      </c>
      <c r="B6776" s="3" t="s">
        <v>42</v>
      </c>
      <c r="C6776" s="3" t="s">
        <v>41</v>
      </c>
      <c r="D6776" s="3" t="s">
        <v>41</v>
      </c>
      <c r="E6776" s="3" t="n">
        <v>73.01</v>
      </c>
      <c r="F6776" s="3" t="n">
        <v>2536373</v>
      </c>
      <c r="G6776" s="3" t="n">
        <v>2</v>
      </c>
      <c r="H6776" s="3" t="n">
        <v>303593</v>
      </c>
    </row>
    <row r="6777" customFormat="false" ht="15" hidden="false" customHeight="false" outlineLevel="0" collapsed="false">
      <c r="A6777" s="3" t="s">
        <v>331</v>
      </c>
      <c r="B6777" s="3" t="s">
        <v>42</v>
      </c>
      <c r="C6777" s="3" t="s">
        <v>41</v>
      </c>
      <c r="D6777" s="3" t="s">
        <v>41</v>
      </c>
      <c r="E6777" s="3" t="n">
        <v>71.41</v>
      </c>
      <c r="F6777" s="3" t="n">
        <v>3541542</v>
      </c>
      <c r="G6777" s="3" t="n">
        <v>1</v>
      </c>
      <c r="H6777" s="3" t="n">
        <v>169385.02</v>
      </c>
    </row>
    <row r="6778" customFormat="false" ht="15" hidden="false" customHeight="false" outlineLevel="0" collapsed="false">
      <c r="A6778" s="3" t="s">
        <v>332</v>
      </c>
      <c r="B6778" s="3" t="s">
        <v>42</v>
      </c>
      <c r="C6778" s="3" t="s">
        <v>41</v>
      </c>
      <c r="D6778" s="3" t="s">
        <v>41</v>
      </c>
      <c r="E6778" s="3" t="n">
        <v>73.5</v>
      </c>
      <c r="F6778" s="3" t="n">
        <v>7664949</v>
      </c>
      <c r="G6778" s="3" t="n">
        <v>1</v>
      </c>
      <c r="H6778" s="3" t="n">
        <v>359243.72</v>
      </c>
    </row>
    <row r="6779" customFormat="false" ht="15" hidden="false" customHeight="false" outlineLevel="0" collapsed="false">
      <c r="A6779" s="3" t="s">
        <v>333</v>
      </c>
      <c r="B6779" s="3" t="s">
        <v>42</v>
      </c>
      <c r="C6779" s="3" t="s">
        <v>41</v>
      </c>
      <c r="D6779" s="3" t="s">
        <v>41</v>
      </c>
      <c r="E6779" s="3" t="n">
        <v>74.24</v>
      </c>
      <c r="F6779" s="3" t="n">
        <v>5260399</v>
      </c>
      <c r="G6779" s="3" t="n">
        <v>1</v>
      </c>
      <c r="H6779" s="3" t="n">
        <v>135146.72</v>
      </c>
    </row>
    <row r="6780" customFormat="false" ht="15" hidden="false" customHeight="false" outlineLevel="0" collapsed="false">
      <c r="A6780" s="3" t="s">
        <v>334</v>
      </c>
      <c r="B6780" s="3" t="s">
        <v>42</v>
      </c>
      <c r="C6780" s="3" t="s">
        <v>41</v>
      </c>
      <c r="D6780" s="3" t="s">
        <v>41</v>
      </c>
      <c r="E6780" s="3" t="n">
        <v>71.54</v>
      </c>
      <c r="F6780" s="3" t="n">
        <v>7869973</v>
      </c>
      <c r="G6780" s="3" t="n">
        <v>2</v>
      </c>
      <c r="H6780" s="3" t="n">
        <v>79481.64</v>
      </c>
    </row>
    <row r="6781" customFormat="false" ht="15" hidden="false" customHeight="false" outlineLevel="0" collapsed="false">
      <c r="A6781" s="3" t="s">
        <v>335</v>
      </c>
      <c r="B6781" s="3" t="s">
        <v>42</v>
      </c>
      <c r="C6781" s="3" t="s">
        <v>41</v>
      </c>
      <c r="D6781" s="3" t="s">
        <v>41</v>
      </c>
      <c r="E6781" s="3" t="n">
        <v>69.68</v>
      </c>
      <c r="F6781" s="3" t="n">
        <v>6833869</v>
      </c>
      <c r="G6781" s="3" t="n">
        <v>1</v>
      </c>
      <c r="H6781" s="3" t="n">
        <v>217992.72</v>
      </c>
    </row>
    <row r="6782" customFormat="false" ht="15" hidden="false" customHeight="false" outlineLevel="0" collapsed="false">
      <c r="A6782" s="3" t="s">
        <v>336</v>
      </c>
      <c r="B6782" s="3" t="s">
        <v>42</v>
      </c>
      <c r="C6782" s="3" t="s">
        <v>41</v>
      </c>
      <c r="D6782" s="3" t="s">
        <v>41</v>
      </c>
      <c r="E6782" s="3" t="n">
        <v>69.43</v>
      </c>
      <c r="F6782" s="3" t="n">
        <v>6467962</v>
      </c>
      <c r="G6782" s="3" t="n">
        <v>2</v>
      </c>
      <c r="H6782" s="3" t="n">
        <v>296476.43</v>
      </c>
    </row>
    <row r="6783" customFormat="false" ht="15" hidden="false" customHeight="false" outlineLevel="0" collapsed="false">
      <c r="A6783" s="3" t="s">
        <v>337</v>
      </c>
      <c r="B6783" s="3" t="s">
        <v>42</v>
      </c>
      <c r="C6783" s="3" t="s">
        <v>41</v>
      </c>
      <c r="D6783" s="3" t="s">
        <v>41</v>
      </c>
      <c r="E6783" s="3" t="n">
        <v>68.21</v>
      </c>
      <c r="F6783" s="3" t="n">
        <v>2509807</v>
      </c>
      <c r="G6783" s="3" t="n">
        <v>0</v>
      </c>
      <c r="H6783" s="3" t="n">
        <v>0</v>
      </c>
    </row>
    <row r="6784" customFormat="false" ht="15" hidden="false" customHeight="false" outlineLevel="0" collapsed="false">
      <c r="A6784" s="3" t="s">
        <v>338</v>
      </c>
      <c r="B6784" s="3" t="s">
        <v>42</v>
      </c>
      <c r="C6784" s="3" t="s">
        <v>41</v>
      </c>
      <c r="D6784" s="3" t="s">
        <v>41</v>
      </c>
      <c r="E6784" s="3" t="n">
        <v>69.05</v>
      </c>
      <c r="F6784" s="3" t="n">
        <v>4761832</v>
      </c>
      <c r="G6784" s="3" t="n">
        <v>1</v>
      </c>
      <c r="H6784" s="3" t="n">
        <v>153272.38</v>
      </c>
    </row>
    <row r="6785" customFormat="false" ht="15" hidden="false" customHeight="false" outlineLevel="0" collapsed="false">
      <c r="A6785" s="3" t="s">
        <v>339</v>
      </c>
      <c r="B6785" s="3" t="s">
        <v>42</v>
      </c>
      <c r="C6785" s="3" t="s">
        <v>41</v>
      </c>
      <c r="D6785" s="3" t="s">
        <v>41</v>
      </c>
      <c r="E6785" s="3" t="n">
        <v>69.42</v>
      </c>
      <c r="F6785" s="3" t="n">
        <v>7025012</v>
      </c>
      <c r="G6785" s="3" t="n">
        <v>1</v>
      </c>
      <c r="H6785" s="3" t="n">
        <v>12782.48</v>
      </c>
    </row>
    <row r="6786" customFormat="false" ht="15" hidden="false" customHeight="false" outlineLevel="0" collapsed="false">
      <c r="A6786" s="3" t="s">
        <v>340</v>
      </c>
      <c r="B6786" s="3" t="s">
        <v>42</v>
      </c>
      <c r="C6786" s="3" t="s">
        <v>41</v>
      </c>
      <c r="D6786" s="3" t="s">
        <v>41</v>
      </c>
      <c r="E6786" s="3" t="n">
        <v>67.95</v>
      </c>
      <c r="F6786" s="3" t="n">
        <v>1644278</v>
      </c>
      <c r="G6786" s="3" t="n">
        <v>2</v>
      </c>
      <c r="H6786" s="3" t="n">
        <v>324971.9</v>
      </c>
    </row>
    <row r="6787" customFormat="false" ht="15" hidden="false" customHeight="false" outlineLevel="0" collapsed="false">
      <c r="A6787" s="3" t="s">
        <v>341</v>
      </c>
      <c r="B6787" s="3" t="s">
        <v>42</v>
      </c>
      <c r="C6787" s="3" t="s">
        <v>41</v>
      </c>
      <c r="D6787" s="3" t="s">
        <v>41</v>
      </c>
      <c r="E6787" s="3" t="n">
        <v>67.98</v>
      </c>
      <c r="F6787" s="3" t="n">
        <v>3890871</v>
      </c>
      <c r="G6787" s="3" t="n">
        <v>5</v>
      </c>
      <c r="H6787" s="3" t="n">
        <v>649542.03</v>
      </c>
    </row>
    <row r="6788" customFormat="false" ht="15" hidden="false" customHeight="false" outlineLevel="0" collapsed="false">
      <c r="A6788" s="3" t="s">
        <v>342</v>
      </c>
      <c r="B6788" s="3" t="s">
        <v>42</v>
      </c>
      <c r="C6788" s="3" t="s">
        <v>41</v>
      </c>
      <c r="D6788" s="3" t="s">
        <v>41</v>
      </c>
      <c r="E6788" s="3" t="n">
        <v>68.09</v>
      </c>
      <c r="F6788" s="3" t="n">
        <v>2919464</v>
      </c>
      <c r="G6788" s="3" t="n">
        <v>1</v>
      </c>
      <c r="H6788" s="3" t="n">
        <v>247088.6</v>
      </c>
    </row>
    <row r="6789" customFormat="false" ht="15" hidden="false" customHeight="false" outlineLevel="0" collapsed="false">
      <c r="A6789" s="3" t="s">
        <v>343</v>
      </c>
      <c r="B6789" s="3" t="s">
        <v>42</v>
      </c>
      <c r="C6789" s="3" t="s">
        <v>41</v>
      </c>
      <c r="D6789" s="3" t="s">
        <v>41</v>
      </c>
      <c r="E6789" s="3" t="n">
        <v>68.37</v>
      </c>
      <c r="F6789" s="3" t="n">
        <v>5672903</v>
      </c>
      <c r="G6789" s="3" t="n">
        <v>0</v>
      </c>
      <c r="H6789" s="3" t="n">
        <v>0</v>
      </c>
    </row>
    <row r="6790" customFormat="false" ht="15" hidden="false" customHeight="false" outlineLevel="0" collapsed="false">
      <c r="A6790" s="3" t="s">
        <v>344</v>
      </c>
      <c r="B6790" s="3" t="s">
        <v>42</v>
      </c>
      <c r="C6790" s="3" t="s">
        <v>41</v>
      </c>
      <c r="D6790" s="3" t="s">
        <v>41</v>
      </c>
      <c r="E6790" s="3" t="n">
        <v>69.09</v>
      </c>
      <c r="F6790" s="3" t="n">
        <v>6378801</v>
      </c>
      <c r="G6790" s="3" t="n">
        <v>0</v>
      </c>
      <c r="H6790" s="3" t="n">
        <v>0</v>
      </c>
    </row>
    <row r="6791" customFormat="false" ht="15" hidden="false" customHeight="false" outlineLevel="0" collapsed="false">
      <c r="A6791" s="3" t="s">
        <v>345</v>
      </c>
      <c r="B6791" s="3" t="s">
        <v>42</v>
      </c>
      <c r="C6791" s="3" t="s">
        <v>41</v>
      </c>
      <c r="D6791" s="3" t="s">
        <v>41</v>
      </c>
      <c r="E6791" s="3" t="n">
        <v>68.04</v>
      </c>
      <c r="F6791" s="3" t="n">
        <v>5057629</v>
      </c>
      <c r="G6791" s="3" t="n">
        <v>4</v>
      </c>
      <c r="H6791" s="3" t="n">
        <v>904349.27</v>
      </c>
    </row>
    <row r="6792" customFormat="false" ht="15" hidden="false" customHeight="false" outlineLevel="0" collapsed="false">
      <c r="A6792" s="3" t="s">
        <v>346</v>
      </c>
      <c r="B6792" s="3" t="s">
        <v>42</v>
      </c>
      <c r="C6792" s="3" t="s">
        <v>41</v>
      </c>
      <c r="D6792" s="3" t="s">
        <v>41</v>
      </c>
      <c r="E6792" s="3" t="n">
        <v>69.27</v>
      </c>
      <c r="F6792" s="3" t="n">
        <v>5754404</v>
      </c>
      <c r="G6792" s="3" t="n">
        <v>3</v>
      </c>
      <c r="H6792" s="3" t="n">
        <v>707346.2</v>
      </c>
    </row>
    <row r="6793" customFormat="false" ht="15" hidden="false" customHeight="false" outlineLevel="0" collapsed="false">
      <c r="A6793" s="3" t="s">
        <v>347</v>
      </c>
      <c r="B6793" s="3" t="s">
        <v>42</v>
      </c>
      <c r="C6793" s="3" t="s">
        <v>41</v>
      </c>
      <c r="D6793" s="3" t="s">
        <v>41</v>
      </c>
      <c r="E6793" s="3" t="n">
        <v>70.78</v>
      </c>
      <c r="F6793" s="3" t="n">
        <v>6616830</v>
      </c>
      <c r="G6793" s="3" t="n">
        <v>5</v>
      </c>
      <c r="H6793" s="3" t="n">
        <v>706848.67</v>
      </c>
    </row>
    <row r="6794" customFormat="false" ht="15" hidden="false" customHeight="false" outlineLevel="0" collapsed="false">
      <c r="A6794" s="3" t="s">
        <v>348</v>
      </c>
      <c r="B6794" s="3" t="s">
        <v>42</v>
      </c>
      <c r="C6794" s="3" t="s">
        <v>41</v>
      </c>
      <c r="D6794" s="3" t="s">
        <v>41</v>
      </c>
      <c r="E6794" s="3" t="n">
        <v>69.52</v>
      </c>
      <c r="F6794" s="3" t="n">
        <v>1965861</v>
      </c>
      <c r="G6794" s="3" t="n">
        <v>5</v>
      </c>
      <c r="H6794" s="3" t="n">
        <v>983075.26</v>
      </c>
    </row>
    <row r="6795" customFormat="false" ht="15" hidden="false" customHeight="false" outlineLevel="0" collapsed="false">
      <c r="A6795" s="3" t="s">
        <v>349</v>
      </c>
      <c r="B6795" s="3" t="s">
        <v>42</v>
      </c>
      <c r="C6795" s="3" t="s">
        <v>41</v>
      </c>
      <c r="D6795" s="3" t="s">
        <v>41</v>
      </c>
      <c r="E6795" s="3" t="n">
        <v>68.18</v>
      </c>
      <c r="F6795" s="3" t="n">
        <v>1514863</v>
      </c>
      <c r="G6795" s="3" t="n">
        <v>4</v>
      </c>
      <c r="H6795" s="3" t="n">
        <v>772733.77</v>
      </c>
    </row>
    <row r="6796" customFormat="false" ht="15" hidden="false" customHeight="false" outlineLevel="0" collapsed="false">
      <c r="A6796" s="3" t="s">
        <v>350</v>
      </c>
      <c r="B6796" s="3" t="s">
        <v>42</v>
      </c>
      <c r="C6796" s="3" t="s">
        <v>41</v>
      </c>
      <c r="D6796" s="3" t="s">
        <v>41</v>
      </c>
      <c r="E6796" s="3" t="n">
        <v>67.14</v>
      </c>
      <c r="F6796" s="3" t="n">
        <v>5921273</v>
      </c>
      <c r="G6796" s="3" t="n">
        <v>1</v>
      </c>
      <c r="H6796" s="3" t="n">
        <v>316949.36</v>
      </c>
    </row>
    <row r="6797" customFormat="false" ht="15" hidden="false" customHeight="false" outlineLevel="0" collapsed="false">
      <c r="A6797" s="3" t="s">
        <v>351</v>
      </c>
      <c r="B6797" s="3" t="s">
        <v>42</v>
      </c>
      <c r="C6797" s="3" t="s">
        <v>41</v>
      </c>
      <c r="D6797" s="3" t="s">
        <v>41</v>
      </c>
      <c r="E6797" s="3" t="n">
        <v>65.56</v>
      </c>
      <c r="F6797" s="3" t="n">
        <v>5997820</v>
      </c>
      <c r="G6797" s="3" t="n">
        <v>2</v>
      </c>
      <c r="H6797" s="3" t="n">
        <v>305563.99</v>
      </c>
    </row>
    <row r="6798" customFormat="false" ht="15" hidden="false" customHeight="false" outlineLevel="0" collapsed="false">
      <c r="A6798" s="3" t="s">
        <v>352</v>
      </c>
      <c r="B6798" s="3" t="s">
        <v>42</v>
      </c>
      <c r="C6798" s="3" t="s">
        <v>41</v>
      </c>
      <c r="D6798" s="3" t="s">
        <v>41</v>
      </c>
      <c r="E6798" s="3" t="n">
        <v>66.78</v>
      </c>
      <c r="F6798" s="3" t="n">
        <v>7784112</v>
      </c>
      <c r="G6798" s="3" t="n">
        <v>3</v>
      </c>
      <c r="H6798" s="3" t="n">
        <v>515062.93</v>
      </c>
    </row>
    <row r="6799" customFormat="false" ht="15" hidden="false" customHeight="false" outlineLevel="0" collapsed="false">
      <c r="A6799" s="3" t="s">
        <v>353</v>
      </c>
      <c r="B6799" s="3" t="s">
        <v>42</v>
      </c>
      <c r="C6799" s="3" t="s">
        <v>41</v>
      </c>
      <c r="D6799" s="3" t="s">
        <v>41</v>
      </c>
      <c r="E6799" s="3" t="n">
        <v>65.59</v>
      </c>
      <c r="F6799" s="3" t="n">
        <v>2838033</v>
      </c>
      <c r="G6799" s="3" t="n">
        <v>2</v>
      </c>
      <c r="H6799" s="3" t="n">
        <v>70056.11</v>
      </c>
    </row>
    <row r="6800" customFormat="false" ht="15" hidden="false" customHeight="false" outlineLevel="0" collapsed="false">
      <c r="A6800" s="3" t="s">
        <v>354</v>
      </c>
      <c r="B6800" s="3" t="s">
        <v>42</v>
      </c>
      <c r="C6800" s="3" t="s">
        <v>41</v>
      </c>
      <c r="D6800" s="3" t="s">
        <v>41</v>
      </c>
      <c r="E6800" s="3" t="n">
        <v>65.78</v>
      </c>
      <c r="F6800" s="3" t="n">
        <v>6890747</v>
      </c>
      <c r="G6800" s="3" t="n">
        <v>1</v>
      </c>
      <c r="H6800" s="3" t="n">
        <v>258582.2</v>
      </c>
    </row>
    <row r="6801" customFormat="false" ht="15" hidden="false" customHeight="false" outlineLevel="0" collapsed="false">
      <c r="A6801" s="3" t="s">
        <v>355</v>
      </c>
      <c r="B6801" s="3" t="s">
        <v>42</v>
      </c>
      <c r="C6801" s="3" t="s">
        <v>41</v>
      </c>
      <c r="D6801" s="3" t="s">
        <v>41</v>
      </c>
      <c r="E6801" s="3" t="n">
        <v>65.05</v>
      </c>
      <c r="F6801" s="3" t="n">
        <v>7081455</v>
      </c>
      <c r="G6801" s="3" t="n">
        <v>5</v>
      </c>
      <c r="H6801" s="3" t="n">
        <v>711676.45</v>
      </c>
    </row>
    <row r="6802" customFormat="false" ht="15" hidden="false" customHeight="false" outlineLevel="0" collapsed="false">
      <c r="A6802" s="3" t="s">
        <v>356</v>
      </c>
      <c r="B6802" s="3" t="s">
        <v>42</v>
      </c>
      <c r="C6802" s="3" t="s">
        <v>41</v>
      </c>
      <c r="D6802" s="3" t="s">
        <v>41</v>
      </c>
      <c r="E6802" s="3" t="n">
        <v>65.5</v>
      </c>
      <c r="F6802" s="3" t="n">
        <v>7116791</v>
      </c>
      <c r="G6802" s="3" t="n">
        <v>1</v>
      </c>
      <c r="H6802" s="3" t="n">
        <v>303064.54</v>
      </c>
    </row>
    <row r="6803" customFormat="false" ht="15" hidden="false" customHeight="false" outlineLevel="0" collapsed="false">
      <c r="A6803" s="3" t="s">
        <v>357</v>
      </c>
      <c r="B6803" s="3" t="s">
        <v>42</v>
      </c>
      <c r="C6803" s="3" t="s">
        <v>41</v>
      </c>
      <c r="D6803" s="3" t="s">
        <v>41</v>
      </c>
      <c r="E6803" s="3" t="n">
        <v>66.31</v>
      </c>
      <c r="F6803" s="3" t="n">
        <v>7015567</v>
      </c>
      <c r="G6803" s="3" t="n">
        <v>2</v>
      </c>
      <c r="H6803" s="3" t="n">
        <v>382240.74</v>
      </c>
    </row>
    <row r="6804" customFormat="false" ht="15" hidden="false" customHeight="false" outlineLevel="0" collapsed="false">
      <c r="A6804" s="3" t="s">
        <v>358</v>
      </c>
      <c r="B6804" s="3" t="s">
        <v>42</v>
      </c>
      <c r="C6804" s="3" t="s">
        <v>41</v>
      </c>
      <c r="D6804" s="3" t="s">
        <v>41</v>
      </c>
      <c r="E6804" s="3" t="n">
        <v>66.22</v>
      </c>
      <c r="F6804" s="3" t="n">
        <v>3233278</v>
      </c>
      <c r="G6804" s="3" t="n">
        <v>1</v>
      </c>
      <c r="H6804" s="3" t="n">
        <v>269683.5</v>
      </c>
    </row>
    <row r="6805" customFormat="false" ht="15" hidden="false" customHeight="false" outlineLevel="0" collapsed="false">
      <c r="A6805" s="3" t="s">
        <v>359</v>
      </c>
      <c r="B6805" s="3" t="s">
        <v>42</v>
      </c>
      <c r="C6805" s="3" t="s">
        <v>41</v>
      </c>
      <c r="D6805" s="3" t="s">
        <v>41</v>
      </c>
      <c r="E6805" s="3" t="n">
        <v>67.26</v>
      </c>
      <c r="F6805" s="3" t="n">
        <v>7308200</v>
      </c>
      <c r="G6805" s="3" t="n">
        <v>1</v>
      </c>
      <c r="H6805" s="3" t="n">
        <v>238791.2</v>
      </c>
    </row>
    <row r="6806" customFormat="false" ht="15" hidden="false" customHeight="false" outlineLevel="0" collapsed="false">
      <c r="A6806" s="3" t="s">
        <v>360</v>
      </c>
      <c r="B6806" s="3" t="s">
        <v>42</v>
      </c>
      <c r="C6806" s="3" t="s">
        <v>41</v>
      </c>
      <c r="D6806" s="3" t="s">
        <v>41</v>
      </c>
      <c r="E6806" s="3" t="n">
        <v>67.48</v>
      </c>
      <c r="F6806" s="3" t="n">
        <v>2678678</v>
      </c>
      <c r="G6806" s="3" t="n">
        <v>5</v>
      </c>
      <c r="H6806" s="3" t="n">
        <v>1068463.79</v>
      </c>
    </row>
    <row r="6807" customFormat="false" ht="15" hidden="false" customHeight="false" outlineLevel="0" collapsed="false">
      <c r="A6807" s="3" t="s">
        <v>361</v>
      </c>
      <c r="B6807" s="3" t="s">
        <v>42</v>
      </c>
      <c r="C6807" s="3" t="s">
        <v>41</v>
      </c>
      <c r="D6807" s="3" t="s">
        <v>41</v>
      </c>
      <c r="E6807" s="3" t="n">
        <v>67.8</v>
      </c>
      <c r="F6807" s="3" t="n">
        <v>2697708</v>
      </c>
      <c r="G6807" s="3" t="n">
        <v>2</v>
      </c>
      <c r="H6807" s="3" t="n">
        <v>445541.38</v>
      </c>
    </row>
    <row r="6808" customFormat="false" ht="15" hidden="false" customHeight="false" outlineLevel="0" collapsed="false">
      <c r="A6808" s="3" t="s">
        <v>362</v>
      </c>
      <c r="B6808" s="3" t="s">
        <v>42</v>
      </c>
      <c r="C6808" s="3" t="s">
        <v>41</v>
      </c>
      <c r="D6808" s="3" t="s">
        <v>41</v>
      </c>
      <c r="E6808" s="3" t="n">
        <v>68.23</v>
      </c>
      <c r="F6808" s="3" t="n">
        <v>6239819</v>
      </c>
      <c r="G6808" s="3" t="n">
        <v>1</v>
      </c>
      <c r="H6808" s="3" t="n">
        <v>125267.2</v>
      </c>
    </row>
    <row r="6809" customFormat="false" ht="15" hidden="false" customHeight="false" outlineLevel="0" collapsed="false">
      <c r="A6809" s="3" t="s">
        <v>363</v>
      </c>
      <c r="B6809" s="3" t="s">
        <v>42</v>
      </c>
      <c r="C6809" s="3" t="s">
        <v>41</v>
      </c>
      <c r="D6809" s="3" t="s">
        <v>41</v>
      </c>
      <c r="E6809" s="3" t="n">
        <v>69.74</v>
      </c>
      <c r="F6809" s="3" t="n">
        <v>2751911</v>
      </c>
      <c r="G6809" s="3" t="n">
        <v>1</v>
      </c>
      <c r="H6809" s="3" t="n">
        <v>248791.57</v>
      </c>
    </row>
    <row r="6810" customFormat="false" ht="15" hidden="false" customHeight="false" outlineLevel="0" collapsed="false">
      <c r="A6810" s="3" t="s">
        <v>364</v>
      </c>
      <c r="B6810" s="3" t="s">
        <v>42</v>
      </c>
      <c r="C6810" s="3" t="s">
        <v>41</v>
      </c>
      <c r="D6810" s="3" t="s">
        <v>41</v>
      </c>
      <c r="E6810" s="3" t="n">
        <v>70.6</v>
      </c>
      <c r="F6810" s="3" t="n">
        <v>1710650</v>
      </c>
      <c r="G6810" s="3" t="n">
        <v>1</v>
      </c>
      <c r="H6810" s="3" t="n">
        <v>291286.17</v>
      </c>
    </row>
    <row r="6811" customFormat="false" ht="15" hidden="false" customHeight="false" outlineLevel="0" collapsed="false">
      <c r="A6811" s="3" t="s">
        <v>365</v>
      </c>
      <c r="B6811" s="3" t="s">
        <v>42</v>
      </c>
      <c r="C6811" s="3" t="s">
        <v>41</v>
      </c>
      <c r="D6811" s="3" t="s">
        <v>41</v>
      </c>
      <c r="E6811" s="3" t="n">
        <v>73.59</v>
      </c>
      <c r="F6811" s="3" t="n">
        <v>1802281</v>
      </c>
      <c r="G6811" s="3" t="n">
        <v>2</v>
      </c>
      <c r="H6811" s="3" t="n">
        <v>395429.86</v>
      </c>
    </row>
    <row r="6812" customFormat="false" ht="15" hidden="false" customHeight="false" outlineLevel="0" collapsed="false">
      <c r="A6812" s="3" t="s">
        <v>366</v>
      </c>
      <c r="B6812" s="3" t="s">
        <v>42</v>
      </c>
      <c r="C6812" s="3" t="s">
        <v>41</v>
      </c>
      <c r="D6812" s="3" t="s">
        <v>41</v>
      </c>
      <c r="E6812" s="3" t="n">
        <v>76.22</v>
      </c>
      <c r="F6812" s="3" t="n">
        <v>4971739</v>
      </c>
      <c r="G6812" s="3" t="n">
        <v>1</v>
      </c>
      <c r="H6812" s="3" t="n">
        <v>343772.1</v>
      </c>
    </row>
    <row r="6813" customFormat="false" ht="15" hidden="false" customHeight="false" outlineLevel="0" collapsed="false">
      <c r="A6813" s="3" t="s">
        <v>367</v>
      </c>
      <c r="B6813" s="3" t="s">
        <v>42</v>
      </c>
      <c r="C6813" s="3" t="s">
        <v>41</v>
      </c>
      <c r="D6813" s="3" t="s">
        <v>41</v>
      </c>
      <c r="E6813" s="3" t="n">
        <v>74.56</v>
      </c>
      <c r="F6813" s="3" t="n">
        <v>5388606</v>
      </c>
      <c r="G6813" s="3" t="n">
        <v>5</v>
      </c>
      <c r="H6813" s="3" t="n">
        <v>783330.76</v>
      </c>
    </row>
    <row r="6814" customFormat="false" ht="15" hidden="false" customHeight="false" outlineLevel="0" collapsed="false">
      <c r="A6814" s="3" t="s">
        <v>368</v>
      </c>
      <c r="B6814" s="3" t="s">
        <v>42</v>
      </c>
      <c r="C6814" s="3" t="s">
        <v>41</v>
      </c>
      <c r="D6814" s="3" t="s">
        <v>41</v>
      </c>
      <c r="E6814" s="3" t="n">
        <v>74.55</v>
      </c>
      <c r="F6814" s="3" t="n">
        <v>6235051</v>
      </c>
      <c r="G6814" s="3" t="n">
        <v>1</v>
      </c>
      <c r="H6814" s="3" t="n">
        <v>361437</v>
      </c>
    </row>
    <row r="6815" customFormat="false" ht="15" hidden="false" customHeight="false" outlineLevel="0" collapsed="false">
      <c r="A6815" s="3" t="s">
        <v>369</v>
      </c>
      <c r="B6815" s="3" t="s">
        <v>42</v>
      </c>
      <c r="C6815" s="3" t="s">
        <v>41</v>
      </c>
      <c r="D6815" s="3" t="s">
        <v>41</v>
      </c>
      <c r="E6815" s="3" t="n">
        <v>73.87</v>
      </c>
      <c r="F6815" s="3" t="n">
        <v>6571407</v>
      </c>
      <c r="G6815" s="3" t="n">
        <v>0</v>
      </c>
      <c r="H6815" s="3" t="n">
        <v>0</v>
      </c>
    </row>
    <row r="6816" customFormat="false" ht="15" hidden="false" customHeight="false" outlineLevel="0" collapsed="false">
      <c r="A6816" s="3" t="s">
        <v>370</v>
      </c>
      <c r="B6816" s="3" t="s">
        <v>42</v>
      </c>
      <c r="C6816" s="3" t="s">
        <v>41</v>
      </c>
      <c r="D6816" s="3" t="s">
        <v>41</v>
      </c>
      <c r="E6816" s="3" t="n">
        <v>73.55</v>
      </c>
      <c r="F6816" s="3" t="n">
        <v>6477031</v>
      </c>
      <c r="G6816" s="3" t="n">
        <v>2</v>
      </c>
      <c r="H6816" s="3" t="n">
        <v>315917.52</v>
      </c>
    </row>
    <row r="6817" customFormat="false" ht="15" hidden="false" customHeight="false" outlineLevel="0" collapsed="false">
      <c r="A6817" s="3" t="s">
        <v>371</v>
      </c>
      <c r="B6817" s="3" t="s">
        <v>42</v>
      </c>
      <c r="C6817" s="3" t="s">
        <v>41</v>
      </c>
      <c r="D6817" s="3" t="s">
        <v>41</v>
      </c>
      <c r="E6817" s="3" t="n">
        <v>73.76</v>
      </c>
      <c r="F6817" s="3" t="n">
        <v>2259562</v>
      </c>
      <c r="G6817" s="3" t="n">
        <v>2</v>
      </c>
      <c r="H6817" s="3" t="n">
        <v>191238.19</v>
      </c>
    </row>
    <row r="6818" customFormat="false" ht="15" hidden="false" customHeight="false" outlineLevel="0" collapsed="false">
      <c r="A6818" s="3" t="s">
        <v>372</v>
      </c>
      <c r="B6818" s="3" t="s">
        <v>42</v>
      </c>
      <c r="C6818" s="3" t="s">
        <v>41</v>
      </c>
      <c r="D6818" s="3" t="s">
        <v>41</v>
      </c>
      <c r="E6818" s="3" t="n">
        <v>74.93</v>
      </c>
      <c r="F6818" s="3" t="n">
        <v>1786372</v>
      </c>
      <c r="G6818" s="3" t="n">
        <v>2</v>
      </c>
      <c r="H6818" s="3" t="n">
        <v>484495.83</v>
      </c>
    </row>
    <row r="6819" customFormat="false" ht="15" hidden="false" customHeight="false" outlineLevel="0" collapsed="false">
      <c r="A6819" s="3" t="s">
        <v>373</v>
      </c>
      <c r="B6819" s="3" t="s">
        <v>42</v>
      </c>
      <c r="C6819" s="3" t="s">
        <v>41</v>
      </c>
      <c r="D6819" s="3" t="s">
        <v>41</v>
      </c>
      <c r="E6819" s="3" t="n">
        <v>74.48</v>
      </c>
      <c r="F6819" s="3" t="n">
        <v>2382455</v>
      </c>
      <c r="G6819" s="3" t="n">
        <v>3</v>
      </c>
      <c r="H6819" s="3" t="n">
        <v>576134.77</v>
      </c>
    </row>
    <row r="6820" customFormat="false" ht="15" hidden="false" customHeight="false" outlineLevel="0" collapsed="false">
      <c r="A6820" s="3" t="s">
        <v>374</v>
      </c>
      <c r="B6820" s="3" t="s">
        <v>42</v>
      </c>
      <c r="C6820" s="3" t="s">
        <v>41</v>
      </c>
      <c r="D6820" s="3" t="s">
        <v>41</v>
      </c>
      <c r="E6820" s="3" t="n">
        <v>75.35</v>
      </c>
      <c r="F6820" s="3" t="n">
        <v>4088006</v>
      </c>
      <c r="G6820" s="3" t="n">
        <v>2</v>
      </c>
      <c r="H6820" s="3" t="n">
        <v>427264.76</v>
      </c>
    </row>
    <row r="6821" customFormat="false" ht="15" hidden="false" customHeight="false" outlineLevel="0" collapsed="false">
      <c r="A6821" s="3" t="s">
        <v>375</v>
      </c>
      <c r="B6821" s="3" t="s">
        <v>42</v>
      </c>
      <c r="C6821" s="3" t="s">
        <v>41</v>
      </c>
      <c r="D6821" s="3" t="s">
        <v>41</v>
      </c>
      <c r="E6821" s="3" t="n">
        <v>73.55</v>
      </c>
      <c r="F6821" s="3" t="n">
        <v>855843</v>
      </c>
      <c r="G6821" s="3" t="n">
        <v>1</v>
      </c>
      <c r="H6821" s="3" t="n">
        <v>225718.92</v>
      </c>
    </row>
    <row r="6822" customFormat="false" ht="15" hidden="false" customHeight="false" outlineLevel="0" collapsed="false">
      <c r="A6822" s="3" t="s">
        <v>376</v>
      </c>
      <c r="B6822" s="3" t="s">
        <v>42</v>
      </c>
      <c r="C6822" s="3" t="s">
        <v>41</v>
      </c>
      <c r="D6822" s="3" t="s">
        <v>41</v>
      </c>
      <c r="E6822" s="3" t="n">
        <v>71.43</v>
      </c>
      <c r="F6822" s="3" t="n">
        <v>3618220</v>
      </c>
      <c r="G6822" s="3" t="n">
        <v>0</v>
      </c>
      <c r="H6822" s="3" t="n">
        <v>0</v>
      </c>
    </row>
    <row r="6823" customFormat="false" ht="15" hidden="false" customHeight="false" outlineLevel="0" collapsed="false">
      <c r="A6823" s="3" t="s">
        <v>377</v>
      </c>
      <c r="B6823" s="3" t="s">
        <v>42</v>
      </c>
      <c r="C6823" s="3" t="s">
        <v>41</v>
      </c>
      <c r="D6823" s="3" t="s">
        <v>41</v>
      </c>
      <c r="E6823" s="3" t="n">
        <v>69.34</v>
      </c>
      <c r="F6823" s="3" t="n">
        <v>6567519</v>
      </c>
      <c r="G6823" s="3" t="n">
        <v>0</v>
      </c>
      <c r="H6823" s="3" t="n">
        <v>0</v>
      </c>
    </row>
    <row r="6824" customFormat="false" ht="15" hidden="false" customHeight="false" outlineLevel="0" collapsed="false">
      <c r="A6824" s="3" t="s">
        <v>378</v>
      </c>
      <c r="B6824" s="3" t="s">
        <v>42</v>
      </c>
      <c r="C6824" s="3" t="s">
        <v>41</v>
      </c>
      <c r="D6824" s="3" t="s">
        <v>41</v>
      </c>
      <c r="E6824" s="3" t="n">
        <v>70.35</v>
      </c>
      <c r="F6824" s="3" t="n">
        <v>7348510</v>
      </c>
      <c r="G6824" s="3" t="n">
        <v>0</v>
      </c>
      <c r="H6824" s="3" t="n">
        <v>0</v>
      </c>
    </row>
    <row r="6825" customFormat="false" ht="15" hidden="false" customHeight="false" outlineLevel="0" collapsed="false">
      <c r="A6825" s="3" t="s">
        <v>379</v>
      </c>
      <c r="B6825" s="3" t="s">
        <v>42</v>
      </c>
      <c r="C6825" s="3" t="s">
        <v>41</v>
      </c>
      <c r="D6825" s="3" t="s">
        <v>41</v>
      </c>
      <c r="E6825" s="3" t="n">
        <v>68.08</v>
      </c>
      <c r="F6825" s="3" t="n">
        <v>7346462</v>
      </c>
      <c r="G6825" s="3" t="n">
        <v>3</v>
      </c>
      <c r="H6825" s="3" t="n">
        <v>406188.7</v>
      </c>
    </row>
    <row r="6826" customFormat="false" ht="15" hidden="false" customHeight="false" outlineLevel="0" collapsed="false">
      <c r="A6826" s="3" t="s">
        <v>380</v>
      </c>
      <c r="B6826" s="3" t="s">
        <v>42</v>
      </c>
      <c r="C6826" s="3" t="s">
        <v>41</v>
      </c>
      <c r="D6826" s="3" t="s">
        <v>41</v>
      </c>
      <c r="E6826" s="3" t="n">
        <v>66.32</v>
      </c>
      <c r="F6826" s="3" t="n">
        <v>3036240</v>
      </c>
      <c r="G6826" s="3" t="n">
        <v>2</v>
      </c>
      <c r="H6826" s="3" t="n">
        <v>374558.39</v>
      </c>
    </row>
    <row r="6827" customFormat="false" ht="15" hidden="false" customHeight="false" outlineLevel="0" collapsed="false">
      <c r="A6827" s="3" t="s">
        <v>381</v>
      </c>
      <c r="B6827" s="3" t="s">
        <v>42</v>
      </c>
      <c r="C6827" s="3" t="s">
        <v>41</v>
      </c>
      <c r="D6827" s="3" t="s">
        <v>41</v>
      </c>
      <c r="E6827" s="3" t="n">
        <v>64.02</v>
      </c>
      <c r="F6827" s="3" t="n">
        <v>1267814</v>
      </c>
      <c r="G6827" s="3" t="n">
        <v>1</v>
      </c>
      <c r="H6827" s="3" t="n">
        <v>152879.76</v>
      </c>
    </row>
    <row r="6828" customFormat="false" ht="15" hidden="false" customHeight="false" outlineLevel="0" collapsed="false">
      <c r="A6828" s="3" t="s">
        <v>382</v>
      </c>
      <c r="B6828" s="3" t="s">
        <v>42</v>
      </c>
      <c r="C6828" s="3" t="s">
        <v>41</v>
      </c>
      <c r="D6828" s="3" t="s">
        <v>41</v>
      </c>
      <c r="E6828" s="3" t="n">
        <v>65.15</v>
      </c>
      <c r="F6828" s="3" t="n">
        <v>7932031</v>
      </c>
      <c r="G6828" s="3" t="n">
        <v>2</v>
      </c>
      <c r="H6828" s="3" t="n">
        <v>501541.47</v>
      </c>
    </row>
    <row r="6829" customFormat="false" ht="15" hidden="false" customHeight="false" outlineLevel="0" collapsed="false">
      <c r="A6829" s="3" t="s">
        <v>383</v>
      </c>
      <c r="B6829" s="3" t="s">
        <v>42</v>
      </c>
      <c r="C6829" s="3" t="s">
        <v>41</v>
      </c>
      <c r="D6829" s="3" t="s">
        <v>41</v>
      </c>
      <c r="E6829" s="3" t="n">
        <v>65.49</v>
      </c>
      <c r="F6829" s="3" t="n">
        <v>7871335</v>
      </c>
      <c r="G6829" s="3" t="n">
        <v>2</v>
      </c>
      <c r="H6829" s="3" t="n">
        <v>393227.59</v>
      </c>
    </row>
    <row r="6830" customFormat="false" ht="15" hidden="false" customHeight="false" outlineLevel="0" collapsed="false">
      <c r="A6830" s="3" t="s">
        <v>384</v>
      </c>
      <c r="B6830" s="3" t="s">
        <v>42</v>
      </c>
      <c r="C6830" s="3" t="s">
        <v>41</v>
      </c>
      <c r="D6830" s="3" t="s">
        <v>41</v>
      </c>
      <c r="E6830" s="3" t="n">
        <v>65.68</v>
      </c>
      <c r="F6830" s="3" t="n">
        <v>3617179</v>
      </c>
      <c r="G6830" s="3" t="n">
        <v>2</v>
      </c>
      <c r="H6830" s="3" t="n">
        <v>332234.4</v>
      </c>
    </row>
    <row r="6831" customFormat="false" ht="15" hidden="false" customHeight="false" outlineLevel="0" collapsed="false">
      <c r="A6831" s="3" t="s">
        <v>385</v>
      </c>
      <c r="B6831" s="3" t="s">
        <v>42</v>
      </c>
      <c r="C6831" s="3" t="s">
        <v>41</v>
      </c>
      <c r="D6831" s="3" t="s">
        <v>41</v>
      </c>
      <c r="E6831" s="3" t="n">
        <v>68.28</v>
      </c>
      <c r="F6831" s="3" t="n">
        <v>1794890</v>
      </c>
      <c r="G6831" s="3" t="n">
        <v>3</v>
      </c>
      <c r="H6831" s="3" t="n">
        <v>614677.18</v>
      </c>
    </row>
    <row r="6832" customFormat="false" ht="15" hidden="false" customHeight="false" outlineLevel="0" collapsed="false">
      <c r="A6832" s="3" t="s">
        <v>386</v>
      </c>
      <c r="B6832" s="3" t="s">
        <v>42</v>
      </c>
      <c r="C6832" s="3" t="s">
        <v>41</v>
      </c>
      <c r="D6832" s="3" t="s">
        <v>41</v>
      </c>
      <c r="E6832" s="3" t="n">
        <v>68.19</v>
      </c>
      <c r="F6832" s="3" t="n">
        <v>5765121</v>
      </c>
      <c r="G6832" s="3" t="n">
        <v>4</v>
      </c>
      <c r="H6832" s="3" t="n">
        <v>528096.74</v>
      </c>
    </row>
    <row r="6833" customFormat="false" ht="15" hidden="false" customHeight="false" outlineLevel="0" collapsed="false">
      <c r="A6833" s="3" t="s">
        <v>387</v>
      </c>
      <c r="B6833" s="3" t="s">
        <v>42</v>
      </c>
      <c r="C6833" s="3" t="s">
        <v>41</v>
      </c>
      <c r="D6833" s="3" t="s">
        <v>41</v>
      </c>
      <c r="E6833" s="3" t="n">
        <v>67.47</v>
      </c>
      <c r="F6833" s="3" t="n">
        <v>3355450</v>
      </c>
      <c r="G6833" s="3" t="n">
        <v>2</v>
      </c>
      <c r="H6833" s="3" t="n">
        <v>516649.99</v>
      </c>
    </row>
    <row r="6834" customFormat="false" ht="15" hidden="false" customHeight="false" outlineLevel="0" collapsed="false">
      <c r="A6834" s="3" t="s">
        <v>388</v>
      </c>
      <c r="B6834" s="3" t="s">
        <v>42</v>
      </c>
      <c r="C6834" s="3" t="s">
        <v>41</v>
      </c>
      <c r="D6834" s="3" t="s">
        <v>41</v>
      </c>
      <c r="E6834" s="3" t="n">
        <v>67.24</v>
      </c>
      <c r="F6834" s="3" t="n">
        <v>4289412</v>
      </c>
      <c r="G6834" s="3" t="n">
        <v>0</v>
      </c>
      <c r="H6834" s="3" t="n">
        <v>0</v>
      </c>
    </row>
    <row r="6835" customFormat="false" ht="15" hidden="false" customHeight="false" outlineLevel="0" collapsed="false">
      <c r="A6835" s="3" t="s">
        <v>389</v>
      </c>
      <c r="B6835" s="3" t="s">
        <v>42</v>
      </c>
      <c r="C6835" s="3" t="s">
        <v>41</v>
      </c>
      <c r="D6835" s="3" t="s">
        <v>41</v>
      </c>
      <c r="E6835" s="3" t="n">
        <v>67.21</v>
      </c>
      <c r="F6835" s="3" t="n">
        <v>6786107</v>
      </c>
      <c r="G6835" s="3" t="n">
        <v>1</v>
      </c>
      <c r="H6835" s="3" t="n">
        <v>135171.45</v>
      </c>
    </row>
    <row r="6836" customFormat="false" ht="15" hidden="false" customHeight="false" outlineLevel="0" collapsed="false">
      <c r="A6836" s="3" t="s">
        <v>390</v>
      </c>
      <c r="B6836" s="3" t="s">
        <v>42</v>
      </c>
      <c r="C6836" s="3" t="s">
        <v>41</v>
      </c>
      <c r="D6836" s="3" t="s">
        <v>41</v>
      </c>
      <c r="E6836" s="3" t="n">
        <v>67.55</v>
      </c>
      <c r="F6836" s="3" t="n">
        <v>2171284</v>
      </c>
      <c r="G6836" s="3" t="n">
        <v>5</v>
      </c>
      <c r="H6836" s="3" t="n">
        <v>605747.01</v>
      </c>
    </row>
    <row r="6837" customFormat="false" ht="15" hidden="false" customHeight="false" outlineLevel="0" collapsed="false">
      <c r="A6837" s="3" t="s">
        <v>391</v>
      </c>
      <c r="B6837" s="3" t="s">
        <v>42</v>
      </c>
      <c r="C6837" s="3" t="s">
        <v>41</v>
      </c>
      <c r="D6837" s="3" t="s">
        <v>41</v>
      </c>
      <c r="E6837" s="3" t="n">
        <v>66.53</v>
      </c>
      <c r="F6837" s="3" t="n">
        <v>7848166</v>
      </c>
      <c r="G6837" s="3" t="n">
        <v>0</v>
      </c>
      <c r="H6837" s="3" t="n">
        <v>0</v>
      </c>
    </row>
    <row r="6838" customFormat="false" ht="15" hidden="false" customHeight="false" outlineLevel="0" collapsed="false">
      <c r="A6838" s="3" t="s">
        <v>392</v>
      </c>
      <c r="B6838" s="3" t="s">
        <v>42</v>
      </c>
      <c r="C6838" s="3" t="s">
        <v>41</v>
      </c>
      <c r="D6838" s="3" t="s">
        <v>41</v>
      </c>
      <c r="E6838" s="3" t="n">
        <v>66.6</v>
      </c>
      <c r="F6838" s="3" t="n">
        <v>6822926</v>
      </c>
      <c r="G6838" s="3" t="n">
        <v>1</v>
      </c>
      <c r="H6838" s="3" t="n">
        <v>287539.2</v>
      </c>
    </row>
    <row r="6839" customFormat="false" ht="15" hidden="false" customHeight="false" outlineLevel="0" collapsed="false">
      <c r="A6839" s="3" t="s">
        <v>393</v>
      </c>
      <c r="B6839" s="3" t="s">
        <v>42</v>
      </c>
      <c r="C6839" s="3" t="s">
        <v>41</v>
      </c>
      <c r="D6839" s="3" t="s">
        <v>41</v>
      </c>
      <c r="E6839" s="3" t="n">
        <v>66.47</v>
      </c>
      <c r="F6839" s="3" t="n">
        <v>4029034</v>
      </c>
      <c r="G6839" s="3" t="n">
        <v>3</v>
      </c>
      <c r="H6839" s="3" t="n">
        <v>516683.1</v>
      </c>
    </row>
    <row r="6840" customFormat="false" ht="15" hidden="false" customHeight="false" outlineLevel="0" collapsed="false">
      <c r="A6840" s="3" t="s">
        <v>394</v>
      </c>
      <c r="B6840" s="3" t="s">
        <v>42</v>
      </c>
      <c r="C6840" s="3" t="s">
        <v>41</v>
      </c>
      <c r="D6840" s="3" t="s">
        <v>41</v>
      </c>
      <c r="E6840" s="3" t="n">
        <v>64.38</v>
      </c>
      <c r="F6840" s="3" t="n">
        <v>5767457</v>
      </c>
      <c r="G6840" s="3" t="n">
        <v>2</v>
      </c>
      <c r="H6840" s="3" t="n">
        <v>461397.25</v>
      </c>
    </row>
    <row r="6841" customFormat="false" ht="15" hidden="false" customHeight="false" outlineLevel="0" collapsed="false">
      <c r="A6841" s="3" t="s">
        <v>395</v>
      </c>
      <c r="B6841" s="3" t="s">
        <v>42</v>
      </c>
      <c r="C6841" s="3" t="s">
        <v>41</v>
      </c>
      <c r="D6841" s="3" t="s">
        <v>41</v>
      </c>
      <c r="E6841" s="3" t="n">
        <v>63.76</v>
      </c>
      <c r="F6841" s="3" t="n">
        <v>4810861</v>
      </c>
      <c r="G6841" s="3" t="n">
        <v>3</v>
      </c>
      <c r="H6841" s="3" t="n">
        <v>542530.53</v>
      </c>
    </row>
    <row r="6842" customFormat="false" ht="15" hidden="false" customHeight="false" outlineLevel="0" collapsed="false">
      <c r="A6842" s="3" t="s">
        <v>396</v>
      </c>
      <c r="B6842" s="3" t="s">
        <v>42</v>
      </c>
      <c r="C6842" s="3" t="s">
        <v>41</v>
      </c>
      <c r="D6842" s="3" t="s">
        <v>41</v>
      </c>
      <c r="E6842" s="3" t="n">
        <v>63.27</v>
      </c>
      <c r="F6842" s="3" t="n">
        <v>6738622</v>
      </c>
      <c r="G6842" s="3" t="n">
        <v>2</v>
      </c>
      <c r="H6842" s="3" t="n">
        <v>108331.33</v>
      </c>
    </row>
    <row r="6843" customFormat="false" ht="15" hidden="false" customHeight="false" outlineLevel="0" collapsed="false">
      <c r="A6843" s="3" t="s">
        <v>397</v>
      </c>
      <c r="B6843" s="3" t="s">
        <v>42</v>
      </c>
      <c r="C6843" s="3" t="s">
        <v>41</v>
      </c>
      <c r="D6843" s="3" t="s">
        <v>41</v>
      </c>
      <c r="E6843" s="3" t="n">
        <v>62.22</v>
      </c>
      <c r="F6843" s="3" t="n">
        <v>3267288</v>
      </c>
      <c r="G6843" s="3" t="n">
        <v>1</v>
      </c>
      <c r="H6843" s="3" t="n">
        <v>165336.6</v>
      </c>
    </row>
    <row r="6844" customFormat="false" ht="15" hidden="false" customHeight="false" outlineLevel="0" collapsed="false">
      <c r="A6844" s="3" t="s">
        <v>398</v>
      </c>
      <c r="B6844" s="3" t="s">
        <v>42</v>
      </c>
      <c r="C6844" s="3" t="s">
        <v>41</v>
      </c>
      <c r="D6844" s="3" t="s">
        <v>41</v>
      </c>
      <c r="E6844" s="3" t="n">
        <v>63.07</v>
      </c>
      <c r="F6844" s="3" t="n">
        <v>1275326</v>
      </c>
      <c r="G6844" s="3" t="n">
        <v>1</v>
      </c>
      <c r="H6844" s="3" t="n">
        <v>89829.65</v>
      </c>
    </row>
    <row r="6845" customFormat="false" ht="15" hidden="false" customHeight="false" outlineLevel="0" collapsed="false">
      <c r="A6845" s="3" t="s">
        <v>399</v>
      </c>
      <c r="B6845" s="3" t="s">
        <v>42</v>
      </c>
      <c r="C6845" s="3" t="s">
        <v>41</v>
      </c>
      <c r="D6845" s="3" t="s">
        <v>41</v>
      </c>
      <c r="E6845" s="3" t="n">
        <v>64.09</v>
      </c>
      <c r="F6845" s="3" t="n">
        <v>3057501</v>
      </c>
      <c r="G6845" s="3" t="n">
        <v>2</v>
      </c>
      <c r="H6845" s="3" t="n">
        <v>217555.23</v>
      </c>
    </row>
    <row r="6846" customFormat="false" ht="15" hidden="false" customHeight="false" outlineLevel="0" collapsed="false">
      <c r="A6846" s="3" t="s">
        <v>400</v>
      </c>
      <c r="B6846" s="3" t="s">
        <v>42</v>
      </c>
      <c r="C6846" s="3" t="s">
        <v>41</v>
      </c>
      <c r="D6846" s="3" t="s">
        <v>41</v>
      </c>
      <c r="E6846" s="3" t="n">
        <v>64.11</v>
      </c>
      <c r="F6846" s="3" t="n">
        <v>4480542</v>
      </c>
      <c r="G6846" s="3" t="n">
        <v>2</v>
      </c>
      <c r="H6846" s="3" t="n">
        <v>253249.05</v>
      </c>
    </row>
    <row r="6847" customFormat="false" ht="15" hidden="false" customHeight="false" outlineLevel="0" collapsed="false">
      <c r="A6847" s="3" t="s">
        <v>401</v>
      </c>
      <c r="B6847" s="3" t="s">
        <v>42</v>
      </c>
      <c r="C6847" s="3" t="s">
        <v>41</v>
      </c>
      <c r="D6847" s="3" t="s">
        <v>41</v>
      </c>
      <c r="E6847" s="3" t="n">
        <v>64.31</v>
      </c>
      <c r="F6847" s="3" t="n">
        <v>613087</v>
      </c>
      <c r="G6847" s="3" t="n">
        <v>3</v>
      </c>
      <c r="H6847" s="3" t="n">
        <v>495630.48</v>
      </c>
    </row>
    <row r="6848" customFormat="false" ht="15" hidden="false" customHeight="false" outlineLevel="0" collapsed="false">
      <c r="A6848" s="3" t="s">
        <v>402</v>
      </c>
      <c r="B6848" s="3" t="s">
        <v>42</v>
      </c>
      <c r="C6848" s="3" t="s">
        <v>41</v>
      </c>
      <c r="D6848" s="3" t="s">
        <v>41</v>
      </c>
      <c r="E6848" s="3" t="n">
        <v>62.49</v>
      </c>
      <c r="F6848" s="3" t="n">
        <v>4010022</v>
      </c>
      <c r="G6848" s="3" t="n">
        <v>0</v>
      </c>
      <c r="H6848" s="3" t="n">
        <v>0</v>
      </c>
    </row>
    <row r="6849" customFormat="false" ht="15" hidden="false" customHeight="false" outlineLevel="0" collapsed="false">
      <c r="A6849" s="3" t="s">
        <v>403</v>
      </c>
      <c r="B6849" s="3" t="s">
        <v>42</v>
      </c>
      <c r="C6849" s="3" t="s">
        <v>41</v>
      </c>
      <c r="D6849" s="3" t="s">
        <v>41</v>
      </c>
      <c r="E6849" s="3" t="n">
        <v>62.69</v>
      </c>
      <c r="F6849" s="3" t="n">
        <v>1153044</v>
      </c>
      <c r="G6849" s="3" t="n">
        <v>2</v>
      </c>
      <c r="H6849" s="3" t="n">
        <v>473883.55</v>
      </c>
    </row>
    <row r="6850" customFormat="false" ht="15" hidden="false" customHeight="false" outlineLevel="0" collapsed="false">
      <c r="A6850" s="3" t="s">
        <v>404</v>
      </c>
      <c r="B6850" s="3" t="s">
        <v>42</v>
      </c>
      <c r="C6850" s="3" t="s">
        <v>41</v>
      </c>
      <c r="D6850" s="3" t="s">
        <v>41</v>
      </c>
      <c r="E6850" s="3" t="n">
        <v>62.57</v>
      </c>
      <c r="F6850" s="3" t="n">
        <v>5474642</v>
      </c>
      <c r="G6850" s="3" t="n">
        <v>0</v>
      </c>
      <c r="H6850" s="3" t="n">
        <v>0</v>
      </c>
    </row>
    <row r="6851" customFormat="false" ht="15" hidden="false" customHeight="false" outlineLevel="0" collapsed="false">
      <c r="A6851" s="3" t="s">
        <v>405</v>
      </c>
      <c r="B6851" s="3" t="s">
        <v>42</v>
      </c>
      <c r="C6851" s="3" t="s">
        <v>41</v>
      </c>
      <c r="D6851" s="3" t="s">
        <v>41</v>
      </c>
      <c r="E6851" s="3" t="n">
        <v>60.83</v>
      </c>
      <c r="F6851" s="3" t="n">
        <v>6387911</v>
      </c>
      <c r="G6851" s="3" t="n">
        <v>1</v>
      </c>
      <c r="H6851" s="3" t="n">
        <v>146108.08</v>
      </c>
    </row>
    <row r="6852" customFormat="false" ht="15" hidden="false" customHeight="false" outlineLevel="0" collapsed="false">
      <c r="A6852" s="3" t="s">
        <v>406</v>
      </c>
      <c r="B6852" s="3" t="s">
        <v>42</v>
      </c>
      <c r="C6852" s="3" t="s">
        <v>41</v>
      </c>
      <c r="D6852" s="3" t="s">
        <v>41</v>
      </c>
      <c r="E6852" s="3" t="n">
        <v>62.42</v>
      </c>
      <c r="F6852" s="3" t="n">
        <v>4262819</v>
      </c>
      <c r="G6852" s="3" t="n">
        <v>2</v>
      </c>
      <c r="H6852" s="3" t="n">
        <v>487999.12</v>
      </c>
    </row>
    <row r="6853" customFormat="false" ht="15" hidden="false" customHeight="false" outlineLevel="0" collapsed="false">
      <c r="A6853" s="3" t="s">
        <v>407</v>
      </c>
      <c r="B6853" s="3" t="s">
        <v>42</v>
      </c>
      <c r="C6853" s="3" t="s">
        <v>41</v>
      </c>
      <c r="D6853" s="3" t="s">
        <v>41</v>
      </c>
      <c r="E6853" s="3" t="n">
        <v>64.11</v>
      </c>
      <c r="F6853" s="3" t="n">
        <v>1681081</v>
      </c>
      <c r="G6853" s="3" t="n">
        <v>4</v>
      </c>
      <c r="H6853" s="3" t="n">
        <v>223124.44</v>
      </c>
    </row>
    <row r="6854" customFormat="false" ht="15" hidden="false" customHeight="false" outlineLevel="0" collapsed="false">
      <c r="A6854" s="3" t="s">
        <v>408</v>
      </c>
      <c r="B6854" s="3" t="s">
        <v>42</v>
      </c>
      <c r="C6854" s="3" t="s">
        <v>41</v>
      </c>
      <c r="D6854" s="3" t="s">
        <v>41</v>
      </c>
      <c r="E6854" s="3" t="n">
        <v>63.91</v>
      </c>
      <c r="F6854" s="3" t="n">
        <v>6228386</v>
      </c>
      <c r="G6854" s="3" t="n">
        <v>2</v>
      </c>
      <c r="H6854" s="3" t="n">
        <v>439647.17</v>
      </c>
    </row>
    <row r="6855" customFormat="false" ht="15" hidden="false" customHeight="false" outlineLevel="0" collapsed="false">
      <c r="A6855" s="3" t="s">
        <v>409</v>
      </c>
      <c r="B6855" s="3" t="s">
        <v>42</v>
      </c>
      <c r="C6855" s="3" t="s">
        <v>41</v>
      </c>
      <c r="D6855" s="3" t="s">
        <v>41</v>
      </c>
      <c r="E6855" s="3" t="n">
        <v>64.99</v>
      </c>
      <c r="F6855" s="3" t="n">
        <v>5613529</v>
      </c>
      <c r="G6855" s="3" t="n">
        <v>1</v>
      </c>
      <c r="H6855" s="3" t="n">
        <v>322836.54</v>
      </c>
    </row>
    <row r="6856" customFormat="false" ht="15" hidden="false" customHeight="false" outlineLevel="0" collapsed="false">
      <c r="A6856" s="3" t="s">
        <v>410</v>
      </c>
      <c r="B6856" s="3" t="s">
        <v>42</v>
      </c>
      <c r="C6856" s="3" t="s">
        <v>41</v>
      </c>
      <c r="D6856" s="3" t="s">
        <v>41</v>
      </c>
      <c r="E6856" s="3" t="n">
        <v>64.59</v>
      </c>
      <c r="F6856" s="3" t="n">
        <v>2176317</v>
      </c>
      <c r="G6856" s="3" t="n">
        <v>3</v>
      </c>
      <c r="H6856" s="3" t="n">
        <v>544511.62</v>
      </c>
    </row>
    <row r="6857" customFormat="false" ht="15" hidden="false" customHeight="false" outlineLevel="0" collapsed="false">
      <c r="A6857" s="3" t="s">
        <v>411</v>
      </c>
      <c r="B6857" s="3" t="s">
        <v>42</v>
      </c>
      <c r="C6857" s="3" t="s">
        <v>41</v>
      </c>
      <c r="D6857" s="3" t="s">
        <v>41</v>
      </c>
      <c r="E6857" s="3" t="n">
        <v>65.29</v>
      </c>
      <c r="F6857" s="3" t="n">
        <v>7403636</v>
      </c>
      <c r="G6857" s="3" t="n">
        <v>3</v>
      </c>
      <c r="H6857" s="3" t="n">
        <v>275364.1</v>
      </c>
    </row>
    <row r="6858" customFormat="false" ht="15" hidden="false" customHeight="false" outlineLevel="0" collapsed="false">
      <c r="A6858" s="3" t="s">
        <v>412</v>
      </c>
      <c r="B6858" s="3" t="s">
        <v>42</v>
      </c>
      <c r="C6858" s="3" t="s">
        <v>41</v>
      </c>
      <c r="D6858" s="3" t="s">
        <v>41</v>
      </c>
      <c r="E6858" s="3" t="n">
        <v>64.58</v>
      </c>
      <c r="F6858" s="3" t="n">
        <v>2982183</v>
      </c>
      <c r="G6858" s="3" t="n">
        <v>2</v>
      </c>
      <c r="H6858" s="3" t="n">
        <v>538310.28</v>
      </c>
    </row>
    <row r="6859" customFormat="false" ht="15" hidden="false" customHeight="false" outlineLevel="0" collapsed="false">
      <c r="A6859" s="3" t="s">
        <v>413</v>
      </c>
      <c r="B6859" s="3" t="s">
        <v>42</v>
      </c>
      <c r="C6859" s="3" t="s">
        <v>41</v>
      </c>
      <c r="D6859" s="3" t="s">
        <v>41</v>
      </c>
      <c r="E6859" s="3" t="n">
        <v>65.25</v>
      </c>
      <c r="F6859" s="3" t="n">
        <v>5301669</v>
      </c>
      <c r="G6859" s="3" t="n">
        <v>1</v>
      </c>
      <c r="H6859" s="3" t="n">
        <v>242821.32</v>
      </c>
    </row>
    <row r="6860" customFormat="false" ht="15" hidden="false" customHeight="false" outlineLevel="0" collapsed="false">
      <c r="A6860" s="3" t="s">
        <v>414</v>
      </c>
      <c r="B6860" s="3" t="s">
        <v>42</v>
      </c>
      <c r="C6860" s="3" t="s">
        <v>41</v>
      </c>
      <c r="D6860" s="3" t="s">
        <v>41</v>
      </c>
      <c r="E6860" s="3" t="n">
        <v>63.74</v>
      </c>
      <c r="F6860" s="3" t="n">
        <v>1774230</v>
      </c>
      <c r="G6860" s="3" t="n">
        <v>3</v>
      </c>
      <c r="H6860" s="3" t="n">
        <v>429013.21</v>
      </c>
    </row>
    <row r="6861" customFormat="false" ht="15" hidden="false" customHeight="false" outlineLevel="0" collapsed="false">
      <c r="A6861" s="3" t="s">
        <v>415</v>
      </c>
      <c r="B6861" s="3" t="s">
        <v>42</v>
      </c>
      <c r="C6861" s="3" t="s">
        <v>41</v>
      </c>
      <c r="D6861" s="3" t="s">
        <v>41</v>
      </c>
      <c r="E6861" s="3" t="n">
        <v>64.54</v>
      </c>
      <c r="F6861" s="3" t="n">
        <v>4719559</v>
      </c>
      <c r="G6861" s="3" t="n">
        <v>2</v>
      </c>
      <c r="H6861" s="3" t="n">
        <v>521921.61</v>
      </c>
    </row>
    <row r="6862" customFormat="false" ht="15" hidden="false" customHeight="false" outlineLevel="0" collapsed="false">
      <c r="A6862" s="3" t="s">
        <v>416</v>
      </c>
      <c r="B6862" s="3" t="s">
        <v>42</v>
      </c>
      <c r="C6862" s="3" t="s">
        <v>41</v>
      </c>
      <c r="D6862" s="3" t="s">
        <v>41</v>
      </c>
      <c r="E6862" s="3" t="n">
        <v>65.77</v>
      </c>
      <c r="F6862" s="3" t="n">
        <v>1715813</v>
      </c>
      <c r="G6862" s="3" t="n">
        <v>2</v>
      </c>
      <c r="H6862" s="3" t="n">
        <v>239149.94</v>
      </c>
    </row>
    <row r="6863" customFormat="false" ht="15" hidden="false" customHeight="false" outlineLevel="0" collapsed="false">
      <c r="A6863" s="3" t="s">
        <v>417</v>
      </c>
      <c r="B6863" s="3" t="s">
        <v>42</v>
      </c>
      <c r="C6863" s="3" t="s">
        <v>41</v>
      </c>
      <c r="D6863" s="3" t="s">
        <v>41</v>
      </c>
      <c r="E6863" s="3" t="n">
        <v>66.07</v>
      </c>
      <c r="F6863" s="3" t="n">
        <v>4728046</v>
      </c>
      <c r="G6863" s="3" t="n">
        <v>2</v>
      </c>
      <c r="H6863" s="3" t="n">
        <v>256095.05</v>
      </c>
    </row>
    <row r="6864" customFormat="false" ht="15" hidden="false" customHeight="false" outlineLevel="0" collapsed="false">
      <c r="A6864" s="3" t="s">
        <v>418</v>
      </c>
      <c r="B6864" s="3" t="s">
        <v>42</v>
      </c>
      <c r="C6864" s="3" t="s">
        <v>41</v>
      </c>
      <c r="D6864" s="3" t="s">
        <v>41</v>
      </c>
      <c r="E6864" s="3" t="n">
        <v>64.77</v>
      </c>
      <c r="F6864" s="3" t="n">
        <v>4377552</v>
      </c>
      <c r="G6864" s="3" t="n">
        <v>0</v>
      </c>
      <c r="H6864" s="3" t="n">
        <v>0</v>
      </c>
    </row>
    <row r="6865" customFormat="false" ht="15" hidden="false" customHeight="false" outlineLevel="0" collapsed="false">
      <c r="A6865" s="3" t="s">
        <v>419</v>
      </c>
      <c r="B6865" s="3" t="s">
        <v>42</v>
      </c>
      <c r="C6865" s="3" t="s">
        <v>41</v>
      </c>
      <c r="D6865" s="3" t="s">
        <v>41</v>
      </c>
      <c r="E6865" s="3" t="n">
        <v>64.6</v>
      </c>
      <c r="F6865" s="3" t="n">
        <v>4777625</v>
      </c>
      <c r="G6865" s="3" t="n">
        <v>1</v>
      </c>
      <c r="H6865" s="3" t="n">
        <v>230731</v>
      </c>
    </row>
    <row r="6866" customFormat="false" ht="15" hidden="false" customHeight="false" outlineLevel="0" collapsed="false">
      <c r="A6866" s="3" t="s">
        <v>420</v>
      </c>
      <c r="B6866" s="3" t="s">
        <v>42</v>
      </c>
      <c r="C6866" s="3" t="s">
        <v>41</v>
      </c>
      <c r="D6866" s="3" t="s">
        <v>41</v>
      </c>
      <c r="E6866" s="3" t="n">
        <v>65.97</v>
      </c>
      <c r="F6866" s="3" t="n">
        <v>4731739</v>
      </c>
      <c r="G6866" s="3" t="n">
        <v>3</v>
      </c>
      <c r="H6866" s="3" t="n">
        <v>554965.74</v>
      </c>
    </row>
    <row r="6867" customFormat="false" ht="15" hidden="false" customHeight="false" outlineLevel="0" collapsed="false">
      <c r="A6867" s="3" t="s">
        <v>421</v>
      </c>
      <c r="B6867" s="3" t="s">
        <v>42</v>
      </c>
      <c r="C6867" s="3" t="s">
        <v>41</v>
      </c>
      <c r="D6867" s="3" t="s">
        <v>41</v>
      </c>
      <c r="E6867" s="3" t="n">
        <v>64.79</v>
      </c>
      <c r="F6867" s="3" t="n">
        <v>5803744</v>
      </c>
      <c r="G6867" s="3" t="n">
        <v>5</v>
      </c>
      <c r="H6867" s="3" t="n">
        <v>378724.47</v>
      </c>
    </row>
    <row r="6868" customFormat="false" ht="15" hidden="false" customHeight="false" outlineLevel="0" collapsed="false">
      <c r="A6868" s="3" t="s">
        <v>422</v>
      </c>
      <c r="B6868" s="3" t="s">
        <v>42</v>
      </c>
      <c r="C6868" s="3" t="s">
        <v>41</v>
      </c>
      <c r="D6868" s="3" t="s">
        <v>41</v>
      </c>
      <c r="E6868" s="3" t="n">
        <v>67.24</v>
      </c>
      <c r="F6868" s="3" t="n">
        <v>3313370</v>
      </c>
      <c r="G6868" s="3" t="n">
        <v>2</v>
      </c>
      <c r="H6868" s="3" t="n">
        <v>257893.92</v>
      </c>
    </row>
    <row r="6869" customFormat="false" ht="15" hidden="false" customHeight="false" outlineLevel="0" collapsed="false">
      <c r="A6869" s="3" t="s">
        <v>423</v>
      </c>
      <c r="B6869" s="3" t="s">
        <v>42</v>
      </c>
      <c r="C6869" s="3" t="s">
        <v>41</v>
      </c>
      <c r="D6869" s="3" t="s">
        <v>41</v>
      </c>
      <c r="E6869" s="3" t="n">
        <v>67.25</v>
      </c>
      <c r="F6869" s="3" t="n">
        <v>3757896</v>
      </c>
      <c r="G6869" s="3" t="n">
        <v>3</v>
      </c>
      <c r="H6869" s="3" t="n">
        <v>474489.5</v>
      </c>
    </row>
    <row r="6870" customFormat="false" ht="15" hidden="false" customHeight="false" outlineLevel="0" collapsed="false">
      <c r="A6870" s="3" t="s">
        <v>424</v>
      </c>
      <c r="B6870" s="3" t="s">
        <v>42</v>
      </c>
      <c r="C6870" s="3" t="s">
        <v>41</v>
      </c>
      <c r="D6870" s="3" t="s">
        <v>41</v>
      </c>
      <c r="E6870" s="3" t="n">
        <v>68.04</v>
      </c>
      <c r="F6870" s="3" t="n">
        <v>1555529</v>
      </c>
      <c r="G6870" s="3" t="n">
        <v>5</v>
      </c>
      <c r="H6870" s="3" t="n">
        <v>853729.51</v>
      </c>
    </row>
    <row r="6871" customFormat="false" ht="15" hidden="false" customHeight="false" outlineLevel="0" collapsed="false">
      <c r="A6871" s="3" t="s">
        <v>425</v>
      </c>
      <c r="B6871" s="3" t="s">
        <v>42</v>
      </c>
      <c r="C6871" s="3" t="s">
        <v>41</v>
      </c>
      <c r="D6871" s="3" t="s">
        <v>41</v>
      </c>
      <c r="E6871" s="3" t="n">
        <v>67.22</v>
      </c>
      <c r="F6871" s="3" t="n">
        <v>4991137</v>
      </c>
      <c r="G6871" s="3" t="n">
        <v>4</v>
      </c>
      <c r="H6871" s="3" t="n">
        <v>671392.51</v>
      </c>
    </row>
    <row r="6872" customFormat="false" ht="15" hidden="false" customHeight="false" outlineLevel="0" collapsed="false">
      <c r="A6872" s="3" t="s">
        <v>426</v>
      </c>
      <c r="B6872" s="3" t="s">
        <v>42</v>
      </c>
      <c r="C6872" s="3" t="s">
        <v>41</v>
      </c>
      <c r="D6872" s="3" t="s">
        <v>41</v>
      </c>
      <c r="E6872" s="3" t="n">
        <v>67.82</v>
      </c>
      <c r="F6872" s="3" t="n">
        <v>1846685</v>
      </c>
      <c r="G6872" s="3" t="n">
        <v>2</v>
      </c>
      <c r="H6872" s="3" t="n">
        <v>385710.36</v>
      </c>
    </row>
    <row r="6873" customFormat="false" ht="15" hidden="false" customHeight="false" outlineLevel="0" collapsed="false">
      <c r="A6873" s="3" t="s">
        <v>427</v>
      </c>
      <c r="B6873" s="3" t="s">
        <v>42</v>
      </c>
      <c r="C6873" s="3" t="s">
        <v>41</v>
      </c>
      <c r="D6873" s="3" t="s">
        <v>41</v>
      </c>
      <c r="E6873" s="3" t="n">
        <v>66.89</v>
      </c>
      <c r="F6873" s="3" t="n">
        <v>5686576</v>
      </c>
      <c r="G6873" s="3" t="n">
        <v>1</v>
      </c>
      <c r="H6873" s="3" t="n">
        <v>1475.1</v>
      </c>
    </row>
    <row r="6874" customFormat="false" ht="15" hidden="false" customHeight="false" outlineLevel="0" collapsed="false">
      <c r="A6874" s="3" t="s">
        <v>428</v>
      </c>
      <c r="B6874" s="3" t="s">
        <v>42</v>
      </c>
      <c r="C6874" s="3" t="s">
        <v>41</v>
      </c>
      <c r="D6874" s="3" t="s">
        <v>41</v>
      </c>
      <c r="E6874" s="3" t="n">
        <v>67.72</v>
      </c>
      <c r="F6874" s="3" t="n">
        <v>994675</v>
      </c>
      <c r="G6874" s="3" t="n">
        <v>2</v>
      </c>
      <c r="H6874" s="3" t="n">
        <v>375652.96</v>
      </c>
    </row>
    <row r="6875" customFormat="false" ht="15" hidden="false" customHeight="false" outlineLevel="0" collapsed="false">
      <c r="A6875" s="3" t="s">
        <v>429</v>
      </c>
      <c r="B6875" s="3" t="s">
        <v>42</v>
      </c>
      <c r="C6875" s="3" t="s">
        <v>41</v>
      </c>
      <c r="D6875" s="3" t="s">
        <v>41</v>
      </c>
      <c r="E6875" s="3" t="n">
        <v>70.13</v>
      </c>
      <c r="F6875" s="3" t="n">
        <v>6712040</v>
      </c>
      <c r="G6875" s="3" t="n">
        <v>1</v>
      </c>
      <c r="H6875" s="3" t="n">
        <v>7138.98</v>
      </c>
    </row>
    <row r="6876" customFormat="false" ht="15" hidden="false" customHeight="false" outlineLevel="0" collapsed="false">
      <c r="A6876" s="3" t="s">
        <v>430</v>
      </c>
      <c r="B6876" s="3" t="s">
        <v>42</v>
      </c>
      <c r="C6876" s="3" t="s">
        <v>41</v>
      </c>
      <c r="D6876" s="3" t="s">
        <v>41</v>
      </c>
      <c r="E6876" s="3" t="n">
        <v>71.61</v>
      </c>
      <c r="F6876" s="3" t="n">
        <v>3302784</v>
      </c>
      <c r="G6876" s="3" t="n">
        <v>0</v>
      </c>
      <c r="H6876" s="3" t="n">
        <v>0</v>
      </c>
    </row>
    <row r="6877" customFormat="false" ht="15" hidden="false" customHeight="false" outlineLevel="0" collapsed="false">
      <c r="A6877" s="3" t="s">
        <v>431</v>
      </c>
      <c r="B6877" s="3" t="s">
        <v>42</v>
      </c>
      <c r="C6877" s="3" t="s">
        <v>41</v>
      </c>
      <c r="D6877" s="3" t="s">
        <v>41</v>
      </c>
      <c r="E6877" s="3" t="n">
        <v>71.26</v>
      </c>
      <c r="F6877" s="3" t="n">
        <v>3724139</v>
      </c>
      <c r="G6877" s="3" t="n">
        <v>5</v>
      </c>
      <c r="H6877" s="3" t="n">
        <v>863507.76</v>
      </c>
    </row>
    <row r="6878" customFormat="false" ht="15" hidden="false" customHeight="false" outlineLevel="0" collapsed="false">
      <c r="A6878" s="3" t="s">
        <v>432</v>
      </c>
      <c r="B6878" s="3" t="s">
        <v>42</v>
      </c>
      <c r="C6878" s="3" t="s">
        <v>41</v>
      </c>
      <c r="D6878" s="3" t="s">
        <v>41</v>
      </c>
      <c r="E6878" s="3" t="n">
        <v>72.98</v>
      </c>
      <c r="F6878" s="3" t="n">
        <v>7385227</v>
      </c>
      <c r="G6878" s="3" t="n">
        <v>4</v>
      </c>
      <c r="H6878" s="3" t="n">
        <v>973554.25</v>
      </c>
    </row>
    <row r="6879" customFormat="false" ht="15" hidden="false" customHeight="false" outlineLevel="0" collapsed="false">
      <c r="A6879" s="3" t="s">
        <v>433</v>
      </c>
      <c r="B6879" s="3" t="s">
        <v>42</v>
      </c>
      <c r="C6879" s="3" t="s">
        <v>41</v>
      </c>
      <c r="D6879" s="3" t="s">
        <v>41</v>
      </c>
      <c r="E6879" s="3" t="n">
        <v>74.38</v>
      </c>
      <c r="F6879" s="3" t="n">
        <v>7313786</v>
      </c>
      <c r="G6879" s="3" t="n">
        <v>1</v>
      </c>
      <c r="H6879" s="3" t="n">
        <v>277212.58</v>
      </c>
    </row>
    <row r="6880" customFormat="false" ht="15" hidden="false" customHeight="false" outlineLevel="0" collapsed="false">
      <c r="A6880" s="3" t="s">
        <v>434</v>
      </c>
      <c r="B6880" s="3" t="s">
        <v>42</v>
      </c>
      <c r="C6880" s="3" t="s">
        <v>41</v>
      </c>
      <c r="D6880" s="3" t="s">
        <v>41</v>
      </c>
      <c r="E6880" s="3" t="n">
        <v>75.25</v>
      </c>
      <c r="F6880" s="3" t="n">
        <v>5936501</v>
      </c>
      <c r="G6880" s="3" t="n">
        <v>1</v>
      </c>
      <c r="H6880" s="3" t="n">
        <v>226140</v>
      </c>
    </row>
    <row r="6881" customFormat="false" ht="15" hidden="false" customHeight="false" outlineLevel="0" collapsed="false">
      <c r="A6881" s="3" t="s">
        <v>435</v>
      </c>
      <c r="B6881" s="3" t="s">
        <v>42</v>
      </c>
      <c r="C6881" s="3" t="s">
        <v>41</v>
      </c>
      <c r="D6881" s="3" t="s">
        <v>41</v>
      </c>
      <c r="E6881" s="3" t="n">
        <v>74.98</v>
      </c>
      <c r="F6881" s="3" t="n">
        <v>6899837</v>
      </c>
      <c r="G6881" s="3" t="n">
        <v>1</v>
      </c>
      <c r="H6881" s="3" t="n">
        <v>223216.47</v>
      </c>
    </row>
    <row r="6882" customFormat="false" ht="15" hidden="false" customHeight="false" outlineLevel="0" collapsed="false">
      <c r="A6882" s="3" t="s">
        <v>436</v>
      </c>
      <c r="B6882" s="3" t="s">
        <v>42</v>
      </c>
      <c r="C6882" s="3" t="s">
        <v>41</v>
      </c>
      <c r="D6882" s="3" t="s">
        <v>41</v>
      </c>
      <c r="E6882" s="3" t="n">
        <v>73.45</v>
      </c>
      <c r="F6882" s="3" t="n">
        <v>3178103</v>
      </c>
      <c r="G6882" s="3" t="n">
        <v>1</v>
      </c>
      <c r="H6882" s="3" t="n">
        <v>13478</v>
      </c>
    </row>
    <row r="6883" customFormat="false" ht="15" hidden="false" customHeight="false" outlineLevel="0" collapsed="false">
      <c r="A6883" s="3" t="s">
        <v>437</v>
      </c>
      <c r="B6883" s="3" t="s">
        <v>42</v>
      </c>
      <c r="C6883" s="3" t="s">
        <v>41</v>
      </c>
      <c r="D6883" s="3" t="s">
        <v>41</v>
      </c>
      <c r="E6883" s="3" t="n">
        <v>72.83</v>
      </c>
      <c r="F6883" s="3" t="n">
        <v>1331200</v>
      </c>
      <c r="G6883" s="3" t="n">
        <v>6</v>
      </c>
      <c r="H6883" s="3" t="n">
        <v>972204.15</v>
      </c>
    </row>
    <row r="6884" customFormat="false" ht="15" hidden="false" customHeight="false" outlineLevel="0" collapsed="false">
      <c r="A6884" s="3" t="s">
        <v>438</v>
      </c>
      <c r="B6884" s="3" t="s">
        <v>42</v>
      </c>
      <c r="C6884" s="3" t="s">
        <v>41</v>
      </c>
      <c r="D6884" s="3" t="s">
        <v>41</v>
      </c>
      <c r="E6884" s="3" t="n">
        <v>74.75</v>
      </c>
      <c r="F6884" s="3" t="n">
        <v>3186711</v>
      </c>
      <c r="G6884" s="3" t="n">
        <v>2</v>
      </c>
      <c r="H6884" s="3" t="n">
        <v>323439.56</v>
      </c>
    </row>
    <row r="6885" customFormat="false" ht="15" hidden="false" customHeight="false" outlineLevel="0" collapsed="false">
      <c r="A6885" s="3" t="s">
        <v>439</v>
      </c>
      <c r="B6885" s="3" t="s">
        <v>42</v>
      </c>
      <c r="C6885" s="3" t="s">
        <v>41</v>
      </c>
      <c r="D6885" s="3" t="s">
        <v>41</v>
      </c>
      <c r="E6885" s="3" t="n">
        <v>74.7</v>
      </c>
      <c r="F6885" s="3" t="n">
        <v>4806487</v>
      </c>
      <c r="G6885" s="3" t="n">
        <v>1</v>
      </c>
      <c r="H6885" s="3" t="n">
        <v>212300.79</v>
      </c>
    </row>
    <row r="6886" customFormat="false" ht="15" hidden="false" customHeight="false" outlineLevel="0" collapsed="false">
      <c r="A6886" s="3" t="s">
        <v>440</v>
      </c>
      <c r="B6886" s="3" t="s">
        <v>42</v>
      </c>
      <c r="C6886" s="3" t="s">
        <v>41</v>
      </c>
      <c r="D6886" s="3" t="s">
        <v>41</v>
      </c>
      <c r="E6886" s="3" t="n">
        <v>73.97</v>
      </c>
      <c r="F6886" s="3" t="n">
        <v>5137016</v>
      </c>
      <c r="G6886" s="3" t="n">
        <v>2</v>
      </c>
      <c r="H6886" s="3" t="n">
        <v>549299.34</v>
      </c>
    </row>
    <row r="6887" customFormat="false" ht="15" hidden="false" customHeight="false" outlineLevel="0" collapsed="false">
      <c r="A6887" s="3" t="s">
        <v>441</v>
      </c>
      <c r="B6887" s="3" t="s">
        <v>42</v>
      </c>
      <c r="C6887" s="3" t="s">
        <v>41</v>
      </c>
      <c r="D6887" s="3" t="s">
        <v>41</v>
      </c>
      <c r="E6887" s="3" t="n">
        <v>73.97</v>
      </c>
      <c r="F6887" s="3" t="n">
        <v>2043312</v>
      </c>
      <c r="G6887" s="3" t="n">
        <v>7</v>
      </c>
      <c r="H6887" s="3" t="n">
        <v>1201541.72</v>
      </c>
    </row>
    <row r="6888" customFormat="false" ht="15" hidden="false" customHeight="false" outlineLevel="0" collapsed="false">
      <c r="A6888" s="3" t="s">
        <v>442</v>
      </c>
      <c r="B6888" s="3" t="s">
        <v>42</v>
      </c>
      <c r="C6888" s="3" t="s">
        <v>41</v>
      </c>
      <c r="D6888" s="3" t="s">
        <v>41</v>
      </c>
      <c r="E6888" s="3" t="n">
        <v>73</v>
      </c>
      <c r="F6888" s="3" t="n">
        <v>5411189</v>
      </c>
      <c r="G6888" s="3" t="n">
        <v>1</v>
      </c>
      <c r="H6888" s="3" t="n">
        <v>225605.52</v>
      </c>
    </row>
    <row r="6889" customFormat="false" ht="15" hidden="false" customHeight="false" outlineLevel="0" collapsed="false">
      <c r="A6889" s="3" t="s">
        <v>443</v>
      </c>
      <c r="B6889" s="3" t="s">
        <v>42</v>
      </c>
      <c r="C6889" s="3" t="s">
        <v>41</v>
      </c>
      <c r="D6889" s="3" t="s">
        <v>41</v>
      </c>
      <c r="E6889" s="3" t="n">
        <v>72.04</v>
      </c>
      <c r="F6889" s="3" t="n">
        <v>630229</v>
      </c>
      <c r="G6889" s="3" t="n">
        <v>1</v>
      </c>
      <c r="H6889" s="3" t="n">
        <v>268548.99</v>
      </c>
    </row>
    <row r="6890" customFormat="false" ht="15" hidden="false" customHeight="false" outlineLevel="0" collapsed="false">
      <c r="A6890" s="3" t="s">
        <v>444</v>
      </c>
      <c r="B6890" s="3" t="s">
        <v>42</v>
      </c>
      <c r="C6890" s="3" t="s">
        <v>41</v>
      </c>
      <c r="D6890" s="3" t="s">
        <v>41</v>
      </c>
      <c r="E6890" s="3" t="n">
        <v>74.22</v>
      </c>
      <c r="F6890" s="3" t="n">
        <v>3800122</v>
      </c>
      <c r="G6890" s="3" t="n">
        <v>1</v>
      </c>
      <c r="H6890" s="3" t="n">
        <v>187086.13</v>
      </c>
    </row>
    <row r="6891" customFormat="false" ht="15" hidden="false" customHeight="false" outlineLevel="0" collapsed="false">
      <c r="A6891" s="3" t="s">
        <v>445</v>
      </c>
      <c r="B6891" s="3" t="s">
        <v>42</v>
      </c>
      <c r="C6891" s="3" t="s">
        <v>41</v>
      </c>
      <c r="D6891" s="3" t="s">
        <v>41</v>
      </c>
      <c r="E6891" s="3" t="n">
        <v>73.95</v>
      </c>
      <c r="F6891" s="3" t="n">
        <v>6612248</v>
      </c>
      <c r="G6891" s="3" t="n">
        <v>3</v>
      </c>
      <c r="H6891" s="3" t="n">
        <v>649136.75</v>
      </c>
    </row>
    <row r="6892" customFormat="false" ht="15" hidden="false" customHeight="false" outlineLevel="0" collapsed="false">
      <c r="A6892" s="3" t="s">
        <v>446</v>
      </c>
      <c r="B6892" s="3" t="s">
        <v>42</v>
      </c>
      <c r="C6892" s="3" t="s">
        <v>41</v>
      </c>
      <c r="D6892" s="3" t="s">
        <v>41</v>
      </c>
      <c r="E6892" s="3" t="n">
        <v>72.68</v>
      </c>
      <c r="F6892" s="3" t="n">
        <v>7283519</v>
      </c>
      <c r="G6892" s="3" t="n">
        <v>1</v>
      </c>
      <c r="H6892" s="3" t="n">
        <v>348771.42</v>
      </c>
    </row>
    <row r="6893" customFormat="false" ht="15" hidden="false" customHeight="false" outlineLevel="0" collapsed="false">
      <c r="A6893" s="3" t="s">
        <v>447</v>
      </c>
      <c r="B6893" s="3" t="s">
        <v>42</v>
      </c>
      <c r="C6893" s="3" t="s">
        <v>41</v>
      </c>
      <c r="D6893" s="3" t="s">
        <v>41</v>
      </c>
      <c r="E6893" s="3" t="n">
        <v>71.63</v>
      </c>
      <c r="F6893" s="3" t="n">
        <v>1518573</v>
      </c>
      <c r="G6893" s="3" t="n">
        <v>0</v>
      </c>
      <c r="H6893" s="3" t="n">
        <v>0</v>
      </c>
    </row>
    <row r="6894" customFormat="false" ht="15" hidden="false" customHeight="false" outlineLevel="0" collapsed="false">
      <c r="A6894" s="3" t="s">
        <v>448</v>
      </c>
      <c r="B6894" s="3" t="s">
        <v>42</v>
      </c>
      <c r="C6894" s="3" t="s">
        <v>41</v>
      </c>
      <c r="D6894" s="3" t="s">
        <v>41</v>
      </c>
      <c r="E6894" s="3" t="n">
        <v>72.19</v>
      </c>
      <c r="F6894" s="3" t="n">
        <v>2369361</v>
      </c>
      <c r="G6894" s="3" t="n">
        <v>1</v>
      </c>
      <c r="H6894" s="3" t="n">
        <v>67185.28</v>
      </c>
    </row>
    <row r="6895" customFormat="false" ht="15" hidden="false" customHeight="false" outlineLevel="0" collapsed="false">
      <c r="A6895" s="3" t="s">
        <v>449</v>
      </c>
      <c r="B6895" s="3" t="s">
        <v>42</v>
      </c>
      <c r="C6895" s="3" t="s">
        <v>41</v>
      </c>
      <c r="D6895" s="3" t="s">
        <v>41</v>
      </c>
      <c r="E6895" s="3" t="n">
        <v>72.72</v>
      </c>
      <c r="F6895" s="3" t="n">
        <v>1766561</v>
      </c>
      <c r="G6895" s="3" t="n">
        <v>4</v>
      </c>
      <c r="H6895" s="3" t="n">
        <v>830920.71</v>
      </c>
    </row>
    <row r="6896" customFormat="false" ht="15" hidden="false" customHeight="false" outlineLevel="0" collapsed="false">
      <c r="A6896" s="3" t="s">
        <v>450</v>
      </c>
      <c r="B6896" s="3" t="s">
        <v>42</v>
      </c>
      <c r="C6896" s="3" t="s">
        <v>41</v>
      </c>
      <c r="D6896" s="3" t="s">
        <v>41</v>
      </c>
      <c r="E6896" s="3" t="n">
        <v>73.77</v>
      </c>
      <c r="F6896" s="3" t="n">
        <v>6482052</v>
      </c>
      <c r="G6896" s="3" t="n">
        <v>3</v>
      </c>
      <c r="H6896" s="3" t="n">
        <v>584928.2</v>
      </c>
    </row>
    <row r="6897" customFormat="false" ht="15" hidden="false" customHeight="false" outlineLevel="0" collapsed="false">
      <c r="A6897" s="3" t="s">
        <v>451</v>
      </c>
      <c r="B6897" s="3" t="s">
        <v>42</v>
      </c>
      <c r="C6897" s="3" t="s">
        <v>41</v>
      </c>
      <c r="D6897" s="3" t="s">
        <v>41</v>
      </c>
      <c r="E6897" s="3" t="n">
        <v>75.46</v>
      </c>
      <c r="F6897" s="3" t="n">
        <v>3306795</v>
      </c>
      <c r="G6897" s="3" t="n">
        <v>1</v>
      </c>
      <c r="H6897" s="3" t="n">
        <v>314506.92</v>
      </c>
    </row>
    <row r="6898" customFormat="false" ht="15" hidden="false" customHeight="false" outlineLevel="0" collapsed="false">
      <c r="A6898" s="3" t="s">
        <v>452</v>
      </c>
      <c r="B6898" s="3" t="s">
        <v>42</v>
      </c>
      <c r="C6898" s="3" t="s">
        <v>41</v>
      </c>
      <c r="D6898" s="3" t="s">
        <v>41</v>
      </c>
      <c r="E6898" s="3" t="n">
        <v>74.98</v>
      </c>
      <c r="F6898" s="3" t="n">
        <v>4695044</v>
      </c>
      <c r="G6898" s="3" t="n">
        <v>2</v>
      </c>
      <c r="H6898" s="3" t="n">
        <v>313016.06</v>
      </c>
    </row>
    <row r="6899" customFormat="false" ht="15" hidden="false" customHeight="false" outlineLevel="0" collapsed="false">
      <c r="A6899" s="3" t="s">
        <v>453</v>
      </c>
      <c r="B6899" s="3" t="s">
        <v>42</v>
      </c>
      <c r="C6899" s="3" t="s">
        <v>41</v>
      </c>
      <c r="D6899" s="3" t="s">
        <v>41</v>
      </c>
      <c r="E6899" s="3" t="n">
        <v>76.56</v>
      </c>
      <c r="F6899" s="3" t="n">
        <v>2751169</v>
      </c>
      <c r="G6899" s="3" t="n">
        <v>1</v>
      </c>
      <c r="H6899" s="3" t="n">
        <v>366435</v>
      </c>
    </row>
    <row r="6900" customFormat="false" ht="15" hidden="false" customHeight="false" outlineLevel="0" collapsed="false">
      <c r="A6900" s="3" t="s">
        <v>454</v>
      </c>
      <c r="B6900" s="3" t="s">
        <v>42</v>
      </c>
      <c r="C6900" s="3" t="s">
        <v>41</v>
      </c>
      <c r="D6900" s="3" t="s">
        <v>41</v>
      </c>
      <c r="E6900" s="3" t="n">
        <v>75.29</v>
      </c>
      <c r="F6900" s="3" t="n">
        <v>5939213</v>
      </c>
      <c r="G6900" s="3" t="n">
        <v>1</v>
      </c>
      <c r="H6900" s="3" t="n">
        <v>175450.18</v>
      </c>
    </row>
    <row r="6901" customFormat="false" ht="15" hidden="false" customHeight="false" outlineLevel="0" collapsed="false">
      <c r="A6901" s="3" t="s">
        <v>455</v>
      </c>
      <c r="B6901" s="3" t="s">
        <v>42</v>
      </c>
      <c r="C6901" s="3" t="s">
        <v>41</v>
      </c>
      <c r="D6901" s="3" t="s">
        <v>41</v>
      </c>
      <c r="E6901" s="3" t="n">
        <v>74.88</v>
      </c>
      <c r="F6901" s="3" t="n">
        <v>6623747</v>
      </c>
      <c r="G6901" s="3" t="n">
        <v>5</v>
      </c>
      <c r="H6901" s="3" t="n">
        <v>573442.79</v>
      </c>
    </row>
    <row r="6902" customFormat="false" ht="15" hidden="false" customHeight="false" outlineLevel="0" collapsed="false">
      <c r="A6902" s="3" t="s">
        <v>456</v>
      </c>
      <c r="B6902" s="3" t="s">
        <v>42</v>
      </c>
      <c r="C6902" s="3" t="s">
        <v>41</v>
      </c>
      <c r="D6902" s="3" t="s">
        <v>41</v>
      </c>
      <c r="E6902" s="3" t="n">
        <v>74.48</v>
      </c>
      <c r="F6902" s="3" t="n">
        <v>2385659</v>
      </c>
      <c r="G6902" s="3" t="n">
        <v>6</v>
      </c>
      <c r="H6902" s="3" t="n">
        <v>1376296.66</v>
      </c>
    </row>
    <row r="6903" customFormat="false" ht="15" hidden="false" customHeight="false" outlineLevel="0" collapsed="false">
      <c r="A6903" s="3" t="s">
        <v>457</v>
      </c>
      <c r="B6903" s="3" t="s">
        <v>42</v>
      </c>
      <c r="C6903" s="3" t="s">
        <v>41</v>
      </c>
      <c r="D6903" s="3" t="s">
        <v>41</v>
      </c>
      <c r="E6903" s="3" t="n">
        <v>74</v>
      </c>
      <c r="F6903" s="3" t="n">
        <v>3278009</v>
      </c>
      <c r="G6903" s="3" t="n">
        <v>0</v>
      </c>
      <c r="H6903" s="3" t="n">
        <v>0</v>
      </c>
    </row>
    <row r="6904" customFormat="false" ht="15" hidden="false" customHeight="false" outlineLevel="0" collapsed="false">
      <c r="A6904" s="3" t="s">
        <v>458</v>
      </c>
      <c r="B6904" s="3" t="s">
        <v>42</v>
      </c>
      <c r="C6904" s="3" t="s">
        <v>41</v>
      </c>
      <c r="D6904" s="3" t="s">
        <v>41</v>
      </c>
      <c r="E6904" s="3" t="n">
        <v>74.98</v>
      </c>
      <c r="F6904" s="3" t="n">
        <v>6903606</v>
      </c>
      <c r="G6904" s="3" t="n">
        <v>3</v>
      </c>
      <c r="H6904" s="3" t="n">
        <v>427289.39</v>
      </c>
    </row>
    <row r="6905" customFormat="false" ht="15" hidden="false" customHeight="false" outlineLevel="0" collapsed="false">
      <c r="A6905" s="3" t="s">
        <v>459</v>
      </c>
      <c r="B6905" s="3" t="s">
        <v>42</v>
      </c>
      <c r="C6905" s="3" t="s">
        <v>41</v>
      </c>
      <c r="D6905" s="3" t="s">
        <v>41</v>
      </c>
      <c r="E6905" s="3" t="n">
        <v>73.25</v>
      </c>
      <c r="F6905" s="3" t="n">
        <v>6405972</v>
      </c>
      <c r="G6905" s="3" t="n">
        <v>3</v>
      </c>
      <c r="H6905" s="3" t="n">
        <v>592936.98</v>
      </c>
    </row>
    <row r="6906" customFormat="false" ht="15" hidden="false" customHeight="false" outlineLevel="0" collapsed="false">
      <c r="A6906" s="3" t="s">
        <v>460</v>
      </c>
      <c r="B6906" s="3" t="s">
        <v>42</v>
      </c>
      <c r="C6906" s="3" t="s">
        <v>41</v>
      </c>
      <c r="D6906" s="3" t="s">
        <v>41</v>
      </c>
      <c r="E6906" s="3" t="n">
        <v>72.96</v>
      </c>
      <c r="F6906" s="3" t="n">
        <v>5656200</v>
      </c>
      <c r="G6906" s="3" t="n">
        <v>3</v>
      </c>
      <c r="H6906" s="3" t="n">
        <v>417659.69</v>
      </c>
    </row>
    <row r="6907" customFormat="false" ht="15" hidden="false" customHeight="false" outlineLevel="0" collapsed="false">
      <c r="A6907" s="3" t="s">
        <v>461</v>
      </c>
      <c r="B6907" s="3" t="s">
        <v>42</v>
      </c>
      <c r="C6907" s="3" t="s">
        <v>41</v>
      </c>
      <c r="D6907" s="3" t="s">
        <v>41</v>
      </c>
      <c r="E6907" s="3" t="n">
        <v>73.02</v>
      </c>
      <c r="F6907" s="3" t="n">
        <v>6114577</v>
      </c>
      <c r="G6907" s="3" t="n">
        <v>1</v>
      </c>
      <c r="H6907" s="3" t="n">
        <v>127786.35</v>
      </c>
    </row>
    <row r="6908" customFormat="false" ht="15" hidden="false" customHeight="false" outlineLevel="0" collapsed="false">
      <c r="A6908" s="3" t="s">
        <v>462</v>
      </c>
      <c r="B6908" s="3" t="s">
        <v>42</v>
      </c>
      <c r="C6908" s="3" t="s">
        <v>41</v>
      </c>
      <c r="D6908" s="3" t="s">
        <v>41</v>
      </c>
      <c r="E6908" s="3" t="n">
        <v>72.27</v>
      </c>
      <c r="F6908" s="3" t="n">
        <v>1574395</v>
      </c>
      <c r="G6908" s="3" t="n">
        <v>1</v>
      </c>
      <c r="H6908" s="3" t="n">
        <v>1155.84</v>
      </c>
    </row>
    <row r="6909" customFormat="false" ht="15" hidden="false" customHeight="false" outlineLevel="0" collapsed="false">
      <c r="A6909" s="3" t="s">
        <v>463</v>
      </c>
      <c r="B6909" s="3" t="s">
        <v>42</v>
      </c>
      <c r="C6909" s="3" t="s">
        <v>41</v>
      </c>
      <c r="D6909" s="3" t="s">
        <v>41</v>
      </c>
      <c r="E6909" s="3" t="n">
        <v>71.43</v>
      </c>
      <c r="F6909" s="3" t="n">
        <v>708941</v>
      </c>
      <c r="G6909" s="3" t="n">
        <v>1</v>
      </c>
      <c r="H6909" s="3" t="n">
        <v>346775</v>
      </c>
    </row>
    <row r="6910" customFormat="false" ht="15" hidden="false" customHeight="false" outlineLevel="0" collapsed="false">
      <c r="A6910" s="3" t="s">
        <v>464</v>
      </c>
      <c r="B6910" s="3" t="s">
        <v>42</v>
      </c>
      <c r="C6910" s="3" t="s">
        <v>41</v>
      </c>
      <c r="D6910" s="3" t="s">
        <v>41</v>
      </c>
      <c r="E6910" s="3" t="n">
        <v>70.41</v>
      </c>
      <c r="F6910" s="3" t="n">
        <v>4126683</v>
      </c>
      <c r="G6910" s="3" t="n">
        <v>1</v>
      </c>
      <c r="H6910" s="3" t="n">
        <v>250239.99</v>
      </c>
    </row>
    <row r="6911" customFormat="false" ht="15" hidden="false" customHeight="false" outlineLevel="0" collapsed="false">
      <c r="A6911" s="3" t="s">
        <v>465</v>
      </c>
      <c r="B6911" s="3" t="s">
        <v>42</v>
      </c>
      <c r="C6911" s="3" t="s">
        <v>41</v>
      </c>
      <c r="D6911" s="3" t="s">
        <v>41</v>
      </c>
      <c r="E6911" s="3" t="n">
        <v>69.76</v>
      </c>
      <c r="F6911" s="3" t="n">
        <v>821696</v>
      </c>
      <c r="G6911" s="3" t="n">
        <v>4</v>
      </c>
      <c r="H6911" s="3" t="n">
        <v>885888.97</v>
      </c>
    </row>
    <row r="6912" customFormat="false" ht="15" hidden="false" customHeight="false" outlineLevel="0" collapsed="false">
      <c r="A6912" s="3" t="s">
        <v>466</v>
      </c>
      <c r="B6912" s="3" t="s">
        <v>42</v>
      </c>
      <c r="C6912" s="3" t="s">
        <v>41</v>
      </c>
      <c r="D6912" s="3" t="s">
        <v>41</v>
      </c>
      <c r="E6912" s="3" t="n">
        <v>67.21</v>
      </c>
      <c r="F6912" s="3" t="n">
        <v>2735545</v>
      </c>
      <c r="G6912" s="3" t="n">
        <v>2</v>
      </c>
      <c r="H6912" s="3" t="n">
        <v>242627.25</v>
      </c>
    </row>
    <row r="6913" customFormat="false" ht="15" hidden="false" customHeight="false" outlineLevel="0" collapsed="false">
      <c r="A6913" s="3" t="s">
        <v>467</v>
      </c>
      <c r="B6913" s="3" t="s">
        <v>42</v>
      </c>
      <c r="C6913" s="3" t="s">
        <v>41</v>
      </c>
      <c r="D6913" s="3" t="s">
        <v>41</v>
      </c>
      <c r="E6913" s="3" t="n">
        <v>67.17</v>
      </c>
      <c r="F6913" s="3" t="n">
        <v>7139318</v>
      </c>
      <c r="G6913" s="3" t="n">
        <v>5</v>
      </c>
      <c r="H6913" s="3" t="n">
        <v>906755.58</v>
      </c>
    </row>
    <row r="6914" customFormat="false" ht="15" hidden="false" customHeight="false" outlineLevel="0" collapsed="false">
      <c r="A6914" s="3" t="s">
        <v>468</v>
      </c>
      <c r="B6914" s="3" t="s">
        <v>42</v>
      </c>
      <c r="C6914" s="3" t="s">
        <v>41</v>
      </c>
      <c r="D6914" s="3" t="s">
        <v>41</v>
      </c>
      <c r="E6914" s="3" t="n">
        <v>65.38</v>
      </c>
      <c r="F6914" s="3" t="n">
        <v>3089832</v>
      </c>
      <c r="G6914" s="3" t="n">
        <v>1</v>
      </c>
      <c r="H6914" s="3" t="n">
        <v>208459.98</v>
      </c>
    </row>
    <row r="6915" customFormat="false" ht="15" hidden="false" customHeight="false" outlineLevel="0" collapsed="false">
      <c r="A6915" s="3" t="s">
        <v>469</v>
      </c>
      <c r="B6915" s="3" t="s">
        <v>42</v>
      </c>
      <c r="C6915" s="3" t="s">
        <v>41</v>
      </c>
      <c r="D6915" s="3" t="s">
        <v>41</v>
      </c>
      <c r="E6915" s="3" t="n">
        <v>64.13</v>
      </c>
      <c r="F6915" s="3" t="n">
        <v>1441265</v>
      </c>
      <c r="G6915" s="3" t="n">
        <v>2</v>
      </c>
      <c r="H6915" s="3" t="n">
        <v>321489</v>
      </c>
    </row>
    <row r="6916" customFormat="false" ht="15" hidden="false" customHeight="false" outlineLevel="0" collapsed="false">
      <c r="A6916" s="3" t="s">
        <v>470</v>
      </c>
      <c r="B6916" s="3" t="s">
        <v>42</v>
      </c>
      <c r="C6916" s="3" t="s">
        <v>41</v>
      </c>
      <c r="D6916" s="3" t="s">
        <v>41</v>
      </c>
      <c r="E6916" s="3" t="n">
        <v>62.49</v>
      </c>
      <c r="F6916" s="3" t="n">
        <v>4265924</v>
      </c>
      <c r="G6916" s="3" t="n">
        <v>0</v>
      </c>
      <c r="H6916" s="3" t="n">
        <v>0</v>
      </c>
    </row>
    <row r="6917" customFormat="false" ht="15" hidden="false" customHeight="false" outlineLevel="0" collapsed="false">
      <c r="A6917" s="3" t="s">
        <v>471</v>
      </c>
      <c r="B6917" s="3" t="s">
        <v>42</v>
      </c>
      <c r="C6917" s="3" t="s">
        <v>41</v>
      </c>
      <c r="D6917" s="3" t="s">
        <v>41</v>
      </c>
      <c r="E6917" s="3" t="n">
        <v>65.27</v>
      </c>
      <c r="F6917" s="3" t="n">
        <v>4408014</v>
      </c>
      <c r="G6917" s="3" t="n">
        <v>1</v>
      </c>
      <c r="H6917" s="3" t="n">
        <v>212584.5</v>
      </c>
    </row>
    <row r="6918" customFormat="false" ht="15" hidden="false" customHeight="false" outlineLevel="0" collapsed="false">
      <c r="A6918" s="3" t="s">
        <v>472</v>
      </c>
      <c r="B6918" s="3" t="s">
        <v>42</v>
      </c>
      <c r="C6918" s="3" t="s">
        <v>41</v>
      </c>
      <c r="D6918" s="3" t="s">
        <v>41</v>
      </c>
      <c r="E6918" s="3" t="n">
        <v>63.68</v>
      </c>
      <c r="F6918" s="3" t="n">
        <v>1323587</v>
      </c>
      <c r="G6918" s="3" t="n">
        <v>4</v>
      </c>
      <c r="H6918" s="3" t="n">
        <v>606516.12</v>
      </c>
    </row>
    <row r="6919" customFormat="false" ht="15" hidden="false" customHeight="false" outlineLevel="0" collapsed="false">
      <c r="A6919" s="3" t="s">
        <v>473</v>
      </c>
      <c r="B6919" s="3" t="s">
        <v>42</v>
      </c>
      <c r="C6919" s="3" t="s">
        <v>41</v>
      </c>
      <c r="D6919" s="3" t="s">
        <v>41</v>
      </c>
      <c r="E6919" s="3" t="n">
        <v>62.57</v>
      </c>
      <c r="F6919" s="3" t="n">
        <v>4697584</v>
      </c>
      <c r="G6919" s="3" t="n">
        <v>4</v>
      </c>
      <c r="H6919" s="3" t="n">
        <v>773730.38</v>
      </c>
    </row>
    <row r="6920" customFormat="false" ht="15" hidden="false" customHeight="false" outlineLevel="0" collapsed="false">
      <c r="A6920" s="3" t="s">
        <v>474</v>
      </c>
      <c r="B6920" s="3" t="s">
        <v>42</v>
      </c>
      <c r="C6920" s="3" t="s">
        <v>41</v>
      </c>
      <c r="D6920" s="3" t="s">
        <v>41</v>
      </c>
      <c r="E6920" s="3" t="n">
        <v>64.69</v>
      </c>
      <c r="F6920" s="3" t="n">
        <v>2296353</v>
      </c>
      <c r="G6920" s="3" t="n">
        <v>2</v>
      </c>
      <c r="H6920" s="3" t="n">
        <v>526837.63</v>
      </c>
    </row>
    <row r="6921" customFormat="false" ht="15" hidden="false" customHeight="false" outlineLevel="0" collapsed="false">
      <c r="A6921" s="3" t="s">
        <v>475</v>
      </c>
      <c r="B6921" s="3" t="s">
        <v>42</v>
      </c>
      <c r="C6921" s="3" t="s">
        <v>41</v>
      </c>
      <c r="D6921" s="3" t="s">
        <v>41</v>
      </c>
      <c r="E6921" s="3" t="n">
        <v>65.56</v>
      </c>
      <c r="F6921" s="3" t="n">
        <v>7119561</v>
      </c>
      <c r="G6921" s="3" t="n">
        <v>2</v>
      </c>
      <c r="H6921" s="3" t="n">
        <v>478164.4</v>
      </c>
    </row>
    <row r="6922" customFormat="false" ht="15" hidden="false" customHeight="false" outlineLevel="0" collapsed="false">
      <c r="A6922" s="3" t="s">
        <v>476</v>
      </c>
      <c r="B6922" s="3" t="s">
        <v>42</v>
      </c>
      <c r="C6922" s="3" t="s">
        <v>41</v>
      </c>
      <c r="D6922" s="3" t="s">
        <v>41</v>
      </c>
      <c r="E6922" s="3" t="n">
        <v>65.17</v>
      </c>
      <c r="F6922" s="3" t="n">
        <v>7298843</v>
      </c>
      <c r="G6922" s="3" t="n">
        <v>2</v>
      </c>
      <c r="H6922" s="3" t="n">
        <v>447992.31</v>
      </c>
    </row>
    <row r="6923" customFormat="false" ht="15" hidden="false" customHeight="false" outlineLevel="0" collapsed="false">
      <c r="A6923" s="3" t="s">
        <v>477</v>
      </c>
      <c r="B6923" s="3" t="s">
        <v>42</v>
      </c>
      <c r="C6923" s="3" t="s">
        <v>41</v>
      </c>
      <c r="D6923" s="3" t="s">
        <v>41</v>
      </c>
      <c r="E6923" s="3" t="n">
        <v>65.5</v>
      </c>
      <c r="F6923" s="3" t="n">
        <v>7297244</v>
      </c>
      <c r="G6923" s="3" t="n">
        <v>2</v>
      </c>
      <c r="H6923" s="3" t="n">
        <v>490134.27</v>
      </c>
    </row>
    <row r="6924" customFormat="false" ht="15" hidden="false" customHeight="false" outlineLevel="0" collapsed="false">
      <c r="A6924" s="3" t="s">
        <v>478</v>
      </c>
      <c r="B6924" s="3" t="s">
        <v>42</v>
      </c>
      <c r="C6924" s="3" t="s">
        <v>41</v>
      </c>
      <c r="D6924" s="3" t="s">
        <v>41</v>
      </c>
      <c r="E6924" s="3" t="n">
        <v>67.2</v>
      </c>
      <c r="F6924" s="3" t="n">
        <v>5052436</v>
      </c>
      <c r="G6924" s="3" t="n">
        <v>1</v>
      </c>
      <c r="H6924" s="3" t="n">
        <v>75051.33</v>
      </c>
    </row>
    <row r="6925" customFormat="false" ht="15" hidden="false" customHeight="false" outlineLevel="0" collapsed="false">
      <c r="A6925" s="3" t="s">
        <v>479</v>
      </c>
      <c r="B6925" s="3" t="s">
        <v>42</v>
      </c>
      <c r="C6925" s="3" t="s">
        <v>41</v>
      </c>
      <c r="D6925" s="3" t="s">
        <v>41</v>
      </c>
      <c r="E6925" s="3" t="n">
        <v>67.84</v>
      </c>
      <c r="F6925" s="3" t="n">
        <v>4756312</v>
      </c>
      <c r="G6925" s="3" t="n">
        <v>1</v>
      </c>
      <c r="H6925" s="3" t="n">
        <v>249621.9</v>
      </c>
    </row>
    <row r="6926" customFormat="false" ht="15" hidden="false" customHeight="false" outlineLevel="0" collapsed="false">
      <c r="A6926" s="3" t="s">
        <v>480</v>
      </c>
      <c r="B6926" s="3" t="s">
        <v>42</v>
      </c>
      <c r="C6926" s="3" t="s">
        <v>41</v>
      </c>
      <c r="D6926" s="3" t="s">
        <v>41</v>
      </c>
      <c r="E6926" s="3" t="n">
        <v>68.13</v>
      </c>
      <c r="F6926" s="3" t="n">
        <v>6198584</v>
      </c>
      <c r="G6926" s="3" t="n">
        <v>3</v>
      </c>
      <c r="H6926" s="3" t="n">
        <v>511841.34</v>
      </c>
    </row>
    <row r="6927" customFormat="false" ht="15" hidden="false" customHeight="false" outlineLevel="0" collapsed="false">
      <c r="A6927" s="3" t="s">
        <v>481</v>
      </c>
      <c r="B6927" s="3" t="s">
        <v>42</v>
      </c>
      <c r="C6927" s="3" t="s">
        <v>41</v>
      </c>
      <c r="D6927" s="3" t="s">
        <v>41</v>
      </c>
      <c r="E6927" s="3" t="n">
        <v>69.41</v>
      </c>
      <c r="F6927" s="3" t="n">
        <v>6704579</v>
      </c>
      <c r="G6927" s="3" t="n">
        <v>1</v>
      </c>
      <c r="H6927" s="3" t="n">
        <v>143977.6</v>
      </c>
    </row>
    <row r="6928" customFormat="false" ht="15" hidden="false" customHeight="false" outlineLevel="0" collapsed="false">
      <c r="A6928" s="3" t="s">
        <v>482</v>
      </c>
      <c r="B6928" s="3" t="s">
        <v>42</v>
      </c>
      <c r="C6928" s="3" t="s">
        <v>41</v>
      </c>
      <c r="D6928" s="3" t="s">
        <v>41</v>
      </c>
      <c r="E6928" s="3" t="n">
        <v>68.13</v>
      </c>
      <c r="F6928" s="3" t="n">
        <v>1139559</v>
      </c>
      <c r="G6928" s="3" t="n">
        <v>1</v>
      </c>
      <c r="H6928" s="3" t="n">
        <v>312605.3</v>
      </c>
    </row>
    <row r="6929" customFormat="false" ht="15" hidden="false" customHeight="false" outlineLevel="0" collapsed="false">
      <c r="A6929" s="3" t="s">
        <v>483</v>
      </c>
      <c r="B6929" s="3" t="s">
        <v>42</v>
      </c>
      <c r="C6929" s="3" t="s">
        <v>41</v>
      </c>
      <c r="D6929" s="3" t="s">
        <v>41</v>
      </c>
      <c r="E6929" s="3" t="n">
        <v>67.26</v>
      </c>
      <c r="F6929" s="3" t="n">
        <v>5814660</v>
      </c>
      <c r="G6929" s="3" t="n">
        <v>1</v>
      </c>
      <c r="H6929" s="3" t="n">
        <v>174871.38</v>
      </c>
    </row>
    <row r="6930" customFormat="false" ht="15" hidden="false" customHeight="false" outlineLevel="0" collapsed="false">
      <c r="A6930" s="3" t="s">
        <v>484</v>
      </c>
      <c r="B6930" s="3" t="s">
        <v>42</v>
      </c>
      <c r="C6930" s="3" t="s">
        <v>41</v>
      </c>
      <c r="D6930" s="3" t="s">
        <v>41</v>
      </c>
      <c r="E6930" s="3" t="n">
        <v>67.7</v>
      </c>
      <c r="F6930" s="3" t="n">
        <v>1853231</v>
      </c>
      <c r="G6930" s="3" t="n">
        <v>3</v>
      </c>
      <c r="H6930" s="3" t="n">
        <v>513097.29</v>
      </c>
    </row>
    <row r="6931" customFormat="false" ht="15" hidden="false" customHeight="false" outlineLevel="0" collapsed="false">
      <c r="A6931" s="3" t="s">
        <v>485</v>
      </c>
      <c r="B6931" s="3" t="s">
        <v>42</v>
      </c>
      <c r="C6931" s="3" t="s">
        <v>41</v>
      </c>
      <c r="D6931" s="3" t="s">
        <v>41</v>
      </c>
      <c r="E6931" s="3" t="n">
        <v>66.69</v>
      </c>
      <c r="F6931" s="3" t="n">
        <v>7559685</v>
      </c>
      <c r="G6931" s="3" t="n">
        <v>1</v>
      </c>
      <c r="H6931" s="3" t="n">
        <v>60285.24</v>
      </c>
    </row>
    <row r="6932" customFormat="false" ht="15" hidden="false" customHeight="false" outlineLevel="0" collapsed="false">
      <c r="A6932" s="3" t="s">
        <v>486</v>
      </c>
      <c r="B6932" s="3" t="s">
        <v>42</v>
      </c>
      <c r="C6932" s="3" t="s">
        <v>41</v>
      </c>
      <c r="D6932" s="3" t="s">
        <v>41</v>
      </c>
      <c r="E6932" s="3" t="n">
        <v>68.09</v>
      </c>
      <c r="F6932" s="3" t="n">
        <v>5888674</v>
      </c>
      <c r="G6932" s="3" t="n">
        <v>3</v>
      </c>
      <c r="H6932" s="3" t="n">
        <v>647188.06</v>
      </c>
    </row>
    <row r="6933" customFormat="false" ht="15" hidden="false" customHeight="false" outlineLevel="0" collapsed="false">
      <c r="A6933" s="3" t="s">
        <v>487</v>
      </c>
      <c r="B6933" s="3" t="s">
        <v>42</v>
      </c>
      <c r="C6933" s="3" t="s">
        <v>41</v>
      </c>
      <c r="D6933" s="3" t="s">
        <v>41</v>
      </c>
      <c r="E6933" s="3" t="n">
        <v>69.66</v>
      </c>
      <c r="F6933" s="3" t="n">
        <v>4780010</v>
      </c>
      <c r="G6933" s="3" t="n">
        <v>1</v>
      </c>
      <c r="H6933" s="3" t="n">
        <v>262077.48</v>
      </c>
    </row>
    <row r="6934" customFormat="false" ht="15" hidden="false" customHeight="false" outlineLevel="0" collapsed="false">
      <c r="A6934" s="3" t="s">
        <v>488</v>
      </c>
      <c r="B6934" s="3" t="s">
        <v>42</v>
      </c>
      <c r="C6934" s="3" t="s">
        <v>41</v>
      </c>
      <c r="D6934" s="3" t="s">
        <v>41</v>
      </c>
      <c r="E6934" s="3" t="n">
        <v>69.75</v>
      </c>
      <c r="F6934" s="3" t="n">
        <v>5616309</v>
      </c>
      <c r="G6934" s="3" t="n">
        <v>2</v>
      </c>
      <c r="H6934" s="3" t="n">
        <v>344709.75</v>
      </c>
    </row>
    <row r="6935" customFormat="false" ht="15" hidden="false" customHeight="false" outlineLevel="0" collapsed="false">
      <c r="A6935" s="3" t="s">
        <v>489</v>
      </c>
      <c r="B6935" s="3" t="s">
        <v>42</v>
      </c>
      <c r="C6935" s="3" t="s">
        <v>41</v>
      </c>
      <c r="D6935" s="3" t="s">
        <v>41</v>
      </c>
      <c r="E6935" s="3" t="n">
        <v>71.44</v>
      </c>
      <c r="F6935" s="3" t="n">
        <v>3650458</v>
      </c>
      <c r="G6935" s="3" t="n">
        <v>1</v>
      </c>
      <c r="H6935" s="3" t="n">
        <v>286500.5</v>
      </c>
    </row>
    <row r="6936" customFormat="false" ht="15" hidden="false" customHeight="false" outlineLevel="0" collapsed="false">
      <c r="A6936" s="3" t="s">
        <v>490</v>
      </c>
      <c r="B6936" s="3" t="s">
        <v>42</v>
      </c>
      <c r="C6936" s="3" t="s">
        <v>41</v>
      </c>
      <c r="D6936" s="3" t="s">
        <v>41</v>
      </c>
      <c r="E6936" s="3" t="n">
        <v>71.62</v>
      </c>
      <c r="F6936" s="3" t="n">
        <v>3112235</v>
      </c>
      <c r="G6936" s="3" t="n">
        <v>0</v>
      </c>
      <c r="H6936" s="3" t="n">
        <v>0</v>
      </c>
    </row>
    <row r="6937" customFormat="false" ht="15" hidden="false" customHeight="false" outlineLevel="0" collapsed="false">
      <c r="A6937" s="3" t="s">
        <v>491</v>
      </c>
      <c r="B6937" s="3" t="s">
        <v>42</v>
      </c>
      <c r="C6937" s="3" t="s">
        <v>41</v>
      </c>
      <c r="D6937" s="3" t="s">
        <v>41</v>
      </c>
      <c r="E6937" s="3" t="n">
        <v>69.6</v>
      </c>
      <c r="F6937" s="3" t="n">
        <v>5985579</v>
      </c>
      <c r="G6937" s="3" t="n">
        <v>3</v>
      </c>
      <c r="H6937" s="3" t="n">
        <v>505076.64</v>
      </c>
    </row>
    <row r="6938" customFormat="false" ht="15" hidden="false" customHeight="false" outlineLevel="0" collapsed="false">
      <c r="A6938" s="3" t="s">
        <v>492</v>
      </c>
      <c r="B6938" s="3" t="s">
        <v>42</v>
      </c>
      <c r="C6938" s="3" t="s">
        <v>41</v>
      </c>
      <c r="D6938" s="3" t="s">
        <v>41</v>
      </c>
      <c r="E6938" s="3" t="n">
        <v>69.97</v>
      </c>
      <c r="F6938" s="3" t="n">
        <v>986631</v>
      </c>
      <c r="G6938" s="3" t="n">
        <v>3</v>
      </c>
      <c r="H6938" s="3" t="n">
        <v>492782.28</v>
      </c>
    </row>
    <row r="6939" customFormat="false" ht="15" hidden="false" customHeight="false" outlineLevel="0" collapsed="false">
      <c r="A6939" s="3" t="s">
        <v>493</v>
      </c>
      <c r="B6939" s="3" t="s">
        <v>42</v>
      </c>
      <c r="C6939" s="3" t="s">
        <v>41</v>
      </c>
      <c r="D6939" s="3" t="s">
        <v>41</v>
      </c>
      <c r="E6939" s="3" t="n">
        <v>70.84</v>
      </c>
      <c r="F6939" s="3" t="n">
        <v>6083694</v>
      </c>
      <c r="G6939" s="3" t="n">
        <v>3</v>
      </c>
      <c r="H6939" s="3" t="n">
        <v>622770.32</v>
      </c>
    </row>
    <row r="6940" customFormat="false" ht="15" hidden="false" customHeight="false" outlineLevel="0" collapsed="false">
      <c r="A6940" s="3" t="s">
        <v>494</v>
      </c>
      <c r="B6940" s="3" t="s">
        <v>42</v>
      </c>
      <c r="C6940" s="3" t="s">
        <v>41</v>
      </c>
      <c r="D6940" s="3" t="s">
        <v>41</v>
      </c>
      <c r="E6940" s="3" t="n">
        <v>68.06</v>
      </c>
      <c r="F6940" s="3" t="n">
        <v>2814034</v>
      </c>
      <c r="G6940" s="3" t="n">
        <v>3</v>
      </c>
      <c r="H6940" s="3" t="n">
        <v>363396.8</v>
      </c>
    </row>
    <row r="6941" customFormat="false" ht="15" hidden="false" customHeight="false" outlineLevel="0" collapsed="false">
      <c r="A6941" s="3" t="s">
        <v>495</v>
      </c>
      <c r="B6941" s="3" t="s">
        <v>42</v>
      </c>
      <c r="C6941" s="3" t="s">
        <v>41</v>
      </c>
      <c r="D6941" s="3" t="s">
        <v>41</v>
      </c>
      <c r="E6941" s="3" t="n">
        <v>65.94</v>
      </c>
      <c r="F6941" s="3" t="n">
        <v>6111122</v>
      </c>
      <c r="G6941" s="3" t="n">
        <v>2</v>
      </c>
      <c r="H6941" s="3" t="n">
        <v>211877.08</v>
      </c>
    </row>
    <row r="6942" customFormat="false" ht="15" hidden="false" customHeight="false" outlineLevel="0" collapsed="false">
      <c r="A6942" s="3" t="s">
        <v>496</v>
      </c>
      <c r="B6942" s="3" t="s">
        <v>42</v>
      </c>
      <c r="C6942" s="3" t="s">
        <v>41</v>
      </c>
      <c r="D6942" s="3" t="s">
        <v>41</v>
      </c>
      <c r="E6942" s="3" t="n">
        <v>65.62</v>
      </c>
      <c r="F6942" s="3" t="n">
        <v>3061554</v>
      </c>
      <c r="G6942" s="3" t="n">
        <v>3</v>
      </c>
      <c r="H6942" s="3" t="n">
        <v>539460.72</v>
      </c>
    </row>
    <row r="6943" customFormat="false" ht="15" hidden="false" customHeight="false" outlineLevel="0" collapsed="false">
      <c r="A6943" s="3" t="s">
        <v>497</v>
      </c>
      <c r="B6943" s="3" t="s">
        <v>42</v>
      </c>
      <c r="C6943" s="3" t="s">
        <v>41</v>
      </c>
      <c r="D6943" s="3" t="s">
        <v>41</v>
      </c>
      <c r="E6943" s="3" t="n">
        <v>65.06</v>
      </c>
      <c r="F6943" s="3" t="n">
        <v>2321261</v>
      </c>
      <c r="G6943" s="3" t="n">
        <v>3</v>
      </c>
      <c r="H6943" s="3" t="n">
        <v>502451.16</v>
      </c>
    </row>
    <row r="6944" customFormat="false" ht="15" hidden="false" customHeight="false" outlineLevel="0" collapsed="false">
      <c r="A6944" s="3" t="s">
        <v>498</v>
      </c>
      <c r="B6944" s="3" t="s">
        <v>42</v>
      </c>
      <c r="C6944" s="3" t="s">
        <v>41</v>
      </c>
      <c r="D6944" s="3" t="s">
        <v>41</v>
      </c>
      <c r="E6944" s="3" t="n">
        <v>65.39</v>
      </c>
      <c r="F6944" s="3" t="n">
        <v>6927106</v>
      </c>
      <c r="G6944" s="3" t="n">
        <v>3</v>
      </c>
      <c r="H6944" s="3" t="n">
        <v>526186.27</v>
      </c>
    </row>
    <row r="6945" customFormat="false" ht="15" hidden="false" customHeight="false" outlineLevel="0" collapsed="false">
      <c r="A6945" s="3" t="s">
        <v>499</v>
      </c>
      <c r="B6945" s="3" t="s">
        <v>42</v>
      </c>
      <c r="C6945" s="3" t="s">
        <v>41</v>
      </c>
      <c r="D6945" s="3" t="s">
        <v>41</v>
      </c>
      <c r="E6945" s="3" t="n">
        <v>64.41</v>
      </c>
      <c r="F6945" s="3" t="n">
        <v>1540552</v>
      </c>
      <c r="G6945" s="3" t="n">
        <v>2</v>
      </c>
      <c r="H6945" s="3" t="n">
        <v>322891.17</v>
      </c>
    </row>
    <row r="6946" customFormat="false" ht="15" hidden="false" customHeight="false" outlineLevel="0" collapsed="false">
      <c r="A6946" s="3" t="s">
        <v>500</v>
      </c>
      <c r="B6946" s="3" t="s">
        <v>42</v>
      </c>
      <c r="C6946" s="3" t="s">
        <v>41</v>
      </c>
      <c r="D6946" s="3" t="s">
        <v>41</v>
      </c>
      <c r="E6946" s="3" t="n">
        <v>62.59</v>
      </c>
      <c r="F6946" s="3" t="n">
        <v>7758295</v>
      </c>
      <c r="G6946" s="3" t="n">
        <v>0</v>
      </c>
      <c r="H6946" s="3" t="n">
        <v>0</v>
      </c>
    </row>
    <row r="6947" customFormat="false" ht="15" hidden="false" customHeight="false" outlineLevel="0" collapsed="false">
      <c r="A6947" s="3" t="s">
        <v>501</v>
      </c>
      <c r="B6947" s="3" t="s">
        <v>42</v>
      </c>
      <c r="C6947" s="3" t="s">
        <v>41</v>
      </c>
      <c r="D6947" s="3" t="s">
        <v>41</v>
      </c>
      <c r="E6947" s="3" t="n">
        <v>63.98</v>
      </c>
      <c r="F6947" s="3" t="n">
        <v>1089515</v>
      </c>
      <c r="G6947" s="3" t="n">
        <v>1</v>
      </c>
      <c r="H6947" s="3" t="n">
        <v>133850.56</v>
      </c>
    </row>
    <row r="6948" customFormat="false" ht="15" hidden="false" customHeight="false" outlineLevel="0" collapsed="false">
      <c r="A6948" s="3" t="s">
        <v>502</v>
      </c>
      <c r="B6948" s="3" t="s">
        <v>42</v>
      </c>
      <c r="C6948" s="3" t="s">
        <v>41</v>
      </c>
      <c r="D6948" s="3" t="s">
        <v>41</v>
      </c>
      <c r="E6948" s="3" t="n">
        <v>62.55</v>
      </c>
      <c r="F6948" s="3" t="n">
        <v>2068234</v>
      </c>
      <c r="G6948" s="3" t="n">
        <v>2</v>
      </c>
      <c r="H6948" s="3" t="n">
        <v>369004.98</v>
      </c>
    </row>
    <row r="6949" customFormat="false" ht="15" hidden="false" customHeight="false" outlineLevel="0" collapsed="false">
      <c r="A6949" s="3" t="s">
        <v>503</v>
      </c>
      <c r="B6949" s="3" t="s">
        <v>42</v>
      </c>
      <c r="C6949" s="3" t="s">
        <v>41</v>
      </c>
      <c r="D6949" s="3" t="s">
        <v>41</v>
      </c>
      <c r="E6949" s="3" t="n">
        <v>61.59</v>
      </c>
      <c r="F6949" s="3" t="n">
        <v>2777888</v>
      </c>
      <c r="G6949" s="3" t="n">
        <v>3</v>
      </c>
      <c r="H6949" s="3" t="n">
        <v>648425.75</v>
      </c>
    </row>
    <row r="6950" customFormat="false" ht="15" hidden="false" customHeight="false" outlineLevel="0" collapsed="false">
      <c r="A6950" s="3" t="s">
        <v>504</v>
      </c>
      <c r="B6950" s="3" t="s">
        <v>42</v>
      </c>
      <c r="C6950" s="3" t="s">
        <v>41</v>
      </c>
      <c r="D6950" s="3" t="s">
        <v>41</v>
      </c>
      <c r="E6950" s="3" t="n">
        <v>62.35</v>
      </c>
      <c r="F6950" s="3" t="n">
        <v>3606093</v>
      </c>
      <c r="G6950" s="3" t="n">
        <v>3</v>
      </c>
      <c r="H6950" s="3" t="n">
        <v>359922.99</v>
      </c>
    </row>
    <row r="6951" customFormat="false" ht="15" hidden="false" customHeight="false" outlineLevel="0" collapsed="false">
      <c r="A6951" s="3" t="s">
        <v>505</v>
      </c>
      <c r="B6951" s="3" t="s">
        <v>42</v>
      </c>
      <c r="C6951" s="3" t="s">
        <v>41</v>
      </c>
      <c r="D6951" s="3" t="s">
        <v>41</v>
      </c>
      <c r="E6951" s="3" t="n">
        <v>63.3</v>
      </c>
      <c r="F6951" s="3" t="n">
        <v>5629013</v>
      </c>
      <c r="G6951" s="3" t="n">
        <v>1</v>
      </c>
      <c r="H6951" s="3" t="n">
        <v>199742.24</v>
      </c>
    </row>
    <row r="6952" customFormat="false" ht="15" hidden="false" customHeight="false" outlineLevel="0" collapsed="false">
      <c r="A6952" s="3" t="s">
        <v>506</v>
      </c>
      <c r="B6952" s="3" t="s">
        <v>42</v>
      </c>
      <c r="C6952" s="3" t="s">
        <v>41</v>
      </c>
      <c r="D6952" s="3" t="s">
        <v>41</v>
      </c>
      <c r="E6952" s="3" t="n">
        <v>61.94</v>
      </c>
      <c r="F6952" s="3" t="n">
        <v>5009130</v>
      </c>
      <c r="G6952" s="3" t="n">
        <v>1</v>
      </c>
      <c r="H6952" s="3" t="n">
        <v>11710.44</v>
      </c>
    </row>
    <row r="6953" customFormat="false" ht="15" hidden="false" customHeight="false" outlineLevel="0" collapsed="false">
      <c r="A6953" s="3" t="s">
        <v>507</v>
      </c>
      <c r="B6953" s="3" t="s">
        <v>42</v>
      </c>
      <c r="C6953" s="3" t="s">
        <v>41</v>
      </c>
      <c r="D6953" s="3" t="s">
        <v>41</v>
      </c>
      <c r="E6953" s="3" t="n">
        <v>62.25</v>
      </c>
      <c r="F6953" s="3" t="n">
        <v>5663713</v>
      </c>
      <c r="G6953" s="3" t="n">
        <v>0</v>
      </c>
      <c r="H6953" s="3" t="n">
        <v>0</v>
      </c>
    </row>
    <row r="6954" customFormat="false" ht="15" hidden="false" customHeight="false" outlineLevel="0" collapsed="false">
      <c r="A6954" s="3" t="s">
        <v>508</v>
      </c>
      <c r="B6954" s="3" t="s">
        <v>42</v>
      </c>
      <c r="C6954" s="3" t="s">
        <v>41</v>
      </c>
      <c r="D6954" s="3" t="s">
        <v>41</v>
      </c>
      <c r="E6954" s="3" t="n">
        <v>62.22</v>
      </c>
      <c r="F6954" s="3" t="n">
        <v>5828703</v>
      </c>
      <c r="G6954" s="3" t="n">
        <v>2</v>
      </c>
      <c r="H6954" s="3" t="n">
        <v>78014.7</v>
      </c>
    </row>
    <row r="6955" customFormat="false" ht="15" hidden="false" customHeight="false" outlineLevel="0" collapsed="false">
      <c r="A6955" s="3" t="s">
        <v>509</v>
      </c>
      <c r="B6955" s="3" t="s">
        <v>42</v>
      </c>
      <c r="C6955" s="3" t="s">
        <v>41</v>
      </c>
      <c r="D6955" s="3" t="s">
        <v>41</v>
      </c>
      <c r="E6955" s="3" t="n">
        <v>62.17</v>
      </c>
      <c r="F6955" s="3" t="n">
        <v>3887209</v>
      </c>
      <c r="G6955" s="3" t="n">
        <v>1</v>
      </c>
      <c r="H6955" s="3" t="n">
        <v>300591.28</v>
      </c>
    </row>
    <row r="6956" customFormat="false" ht="15" hidden="false" customHeight="false" outlineLevel="0" collapsed="false">
      <c r="A6956" s="3" t="s">
        <v>510</v>
      </c>
      <c r="B6956" s="3" t="s">
        <v>42</v>
      </c>
      <c r="C6956" s="3" t="s">
        <v>41</v>
      </c>
      <c r="D6956" s="3" t="s">
        <v>41</v>
      </c>
      <c r="E6956" s="3" t="n">
        <v>61.53</v>
      </c>
      <c r="F6956" s="3" t="n">
        <v>6546786</v>
      </c>
      <c r="G6956" s="3" t="n">
        <v>1</v>
      </c>
      <c r="H6956" s="3" t="n">
        <v>66499.72</v>
      </c>
    </row>
    <row r="6957" customFormat="false" ht="15" hidden="false" customHeight="false" outlineLevel="0" collapsed="false">
      <c r="A6957" s="3" t="s">
        <v>511</v>
      </c>
      <c r="B6957" s="3" t="s">
        <v>42</v>
      </c>
      <c r="C6957" s="3" t="s">
        <v>41</v>
      </c>
      <c r="D6957" s="3" t="s">
        <v>41</v>
      </c>
      <c r="E6957" s="3" t="n">
        <v>61.72</v>
      </c>
      <c r="F6957" s="3" t="n">
        <v>3920609</v>
      </c>
      <c r="G6957" s="3" t="n">
        <v>0</v>
      </c>
      <c r="H6957" s="3" t="n">
        <v>0</v>
      </c>
    </row>
    <row r="6958" customFormat="false" ht="15" hidden="false" customHeight="false" outlineLevel="0" collapsed="false">
      <c r="A6958" s="3" t="s">
        <v>512</v>
      </c>
      <c r="B6958" s="3" t="s">
        <v>42</v>
      </c>
      <c r="C6958" s="3" t="s">
        <v>41</v>
      </c>
      <c r="D6958" s="3" t="s">
        <v>41</v>
      </c>
      <c r="E6958" s="3" t="n">
        <v>60.8</v>
      </c>
      <c r="F6958" s="3" t="n">
        <v>2973220</v>
      </c>
      <c r="G6958" s="3" t="n">
        <v>1</v>
      </c>
      <c r="H6958" s="3" t="n">
        <v>116384.24</v>
      </c>
    </row>
    <row r="6959" customFormat="false" ht="15" hidden="false" customHeight="false" outlineLevel="0" collapsed="false">
      <c r="A6959" s="3" t="s">
        <v>513</v>
      </c>
      <c r="B6959" s="3" t="s">
        <v>42</v>
      </c>
      <c r="C6959" s="3" t="s">
        <v>41</v>
      </c>
      <c r="D6959" s="3" t="s">
        <v>41</v>
      </c>
      <c r="E6959" s="3" t="n">
        <v>60.29</v>
      </c>
      <c r="F6959" s="3" t="n">
        <v>3166550</v>
      </c>
      <c r="G6959" s="3" t="n">
        <v>1</v>
      </c>
      <c r="H6959" s="3" t="n">
        <v>41634.6</v>
      </c>
    </row>
    <row r="6960" customFormat="false" ht="15" hidden="false" customHeight="false" outlineLevel="0" collapsed="false">
      <c r="A6960" s="3" t="s">
        <v>514</v>
      </c>
      <c r="B6960" s="3" t="s">
        <v>42</v>
      </c>
      <c r="C6960" s="3" t="s">
        <v>41</v>
      </c>
      <c r="D6960" s="3" t="s">
        <v>41</v>
      </c>
      <c r="E6960" s="3" t="n">
        <v>62.6</v>
      </c>
      <c r="F6960" s="3" t="n">
        <v>4307588</v>
      </c>
      <c r="G6960" s="3" t="n">
        <v>2</v>
      </c>
      <c r="H6960" s="3" t="n">
        <v>254217.87</v>
      </c>
    </row>
    <row r="6961" customFormat="false" ht="15" hidden="false" customHeight="false" outlineLevel="0" collapsed="false">
      <c r="A6961" s="3" t="s">
        <v>515</v>
      </c>
      <c r="B6961" s="3" t="s">
        <v>42</v>
      </c>
      <c r="C6961" s="3" t="s">
        <v>41</v>
      </c>
      <c r="D6961" s="3" t="s">
        <v>41</v>
      </c>
      <c r="E6961" s="3" t="n">
        <v>64.81</v>
      </c>
      <c r="F6961" s="3" t="n">
        <v>4903260</v>
      </c>
      <c r="G6961" s="3" t="n">
        <v>2</v>
      </c>
      <c r="H6961" s="3" t="n">
        <v>289840.98</v>
      </c>
    </row>
    <row r="6962" customFormat="false" ht="15" hidden="false" customHeight="false" outlineLevel="0" collapsed="false">
      <c r="A6962" s="3" t="s">
        <v>516</v>
      </c>
      <c r="B6962" s="3" t="s">
        <v>42</v>
      </c>
      <c r="C6962" s="3" t="s">
        <v>41</v>
      </c>
      <c r="D6962" s="3" t="s">
        <v>41</v>
      </c>
      <c r="E6962" s="3" t="n">
        <v>63.13</v>
      </c>
      <c r="F6962" s="3" t="n">
        <v>2345689</v>
      </c>
      <c r="G6962" s="3" t="n">
        <v>2</v>
      </c>
      <c r="H6962" s="3" t="n">
        <v>64309.42</v>
      </c>
    </row>
    <row r="6963" customFormat="false" ht="15" hidden="false" customHeight="false" outlineLevel="0" collapsed="false">
      <c r="A6963" s="3" t="s">
        <v>517</v>
      </c>
      <c r="B6963" s="3" t="s">
        <v>42</v>
      </c>
      <c r="C6963" s="3" t="s">
        <v>41</v>
      </c>
      <c r="D6963" s="3" t="s">
        <v>41</v>
      </c>
      <c r="E6963" s="3" t="n">
        <v>62.93</v>
      </c>
      <c r="F6963" s="3" t="n">
        <v>4311079</v>
      </c>
      <c r="G6963" s="3" t="n">
        <v>3</v>
      </c>
      <c r="H6963" s="3" t="n">
        <v>671601.48</v>
      </c>
    </row>
    <row r="6964" customFormat="false" ht="15" hidden="false" customHeight="false" outlineLevel="0" collapsed="false">
      <c r="A6964" s="3" t="s">
        <v>518</v>
      </c>
      <c r="B6964" s="3" t="s">
        <v>42</v>
      </c>
      <c r="C6964" s="3" t="s">
        <v>41</v>
      </c>
      <c r="D6964" s="3" t="s">
        <v>41</v>
      </c>
      <c r="E6964" s="3" t="n">
        <v>61.65</v>
      </c>
      <c r="F6964" s="3" t="n">
        <v>6537173</v>
      </c>
      <c r="G6964" s="3" t="n">
        <v>2</v>
      </c>
      <c r="H6964" s="3" t="n">
        <v>236284.45</v>
      </c>
    </row>
    <row r="6965" customFormat="false" ht="15" hidden="false" customHeight="false" outlineLevel="0" collapsed="false">
      <c r="A6965" s="3" t="s">
        <v>519</v>
      </c>
      <c r="B6965" s="3" t="s">
        <v>42</v>
      </c>
      <c r="C6965" s="3" t="s">
        <v>41</v>
      </c>
      <c r="D6965" s="3" t="s">
        <v>41</v>
      </c>
      <c r="E6965" s="3" t="n">
        <v>59.86</v>
      </c>
      <c r="F6965" s="3" t="n">
        <v>4726651</v>
      </c>
      <c r="G6965" s="3" t="n">
        <v>3</v>
      </c>
      <c r="H6965" s="3" t="n">
        <v>687411.77</v>
      </c>
    </row>
    <row r="6966" customFormat="false" ht="15" hidden="false" customHeight="false" outlineLevel="0" collapsed="false">
      <c r="A6966" s="3" t="s">
        <v>520</v>
      </c>
      <c r="B6966" s="3" t="s">
        <v>42</v>
      </c>
      <c r="C6966" s="3" t="s">
        <v>41</v>
      </c>
      <c r="D6966" s="3" t="s">
        <v>41</v>
      </c>
      <c r="E6966" s="3" t="n">
        <v>61.35</v>
      </c>
      <c r="F6966" s="3" t="n">
        <v>4720423</v>
      </c>
      <c r="G6966" s="3" t="n">
        <v>2</v>
      </c>
      <c r="H6966" s="3" t="n">
        <v>326293.08</v>
      </c>
    </row>
    <row r="6967" customFormat="false" ht="15" hidden="false" customHeight="false" outlineLevel="0" collapsed="false">
      <c r="A6967" s="3" t="s">
        <v>521</v>
      </c>
      <c r="B6967" s="3" t="s">
        <v>42</v>
      </c>
      <c r="C6967" s="3" t="s">
        <v>41</v>
      </c>
      <c r="D6967" s="3" t="s">
        <v>41</v>
      </c>
      <c r="E6967" s="3" t="n">
        <v>60.46</v>
      </c>
      <c r="F6967" s="3" t="n">
        <v>6607984</v>
      </c>
      <c r="G6967" s="3" t="n">
        <v>1</v>
      </c>
      <c r="H6967" s="3" t="n">
        <v>26752.77</v>
      </c>
    </row>
    <row r="6968" customFormat="false" ht="15" hidden="false" customHeight="false" outlineLevel="0" collapsed="false">
      <c r="A6968" s="3" t="s">
        <v>522</v>
      </c>
      <c r="B6968" s="3" t="s">
        <v>42</v>
      </c>
      <c r="C6968" s="3" t="s">
        <v>41</v>
      </c>
      <c r="D6968" s="3" t="s">
        <v>41</v>
      </c>
      <c r="E6968" s="3" t="n">
        <v>60.1</v>
      </c>
      <c r="F6968" s="3" t="n">
        <v>6565907</v>
      </c>
      <c r="G6968" s="3" t="n">
        <v>3</v>
      </c>
      <c r="H6968" s="3" t="n">
        <v>324582.09</v>
      </c>
    </row>
    <row r="6969" customFormat="false" ht="15" hidden="false" customHeight="false" outlineLevel="0" collapsed="false">
      <c r="A6969" s="3" t="s">
        <v>523</v>
      </c>
      <c r="B6969" s="3" t="s">
        <v>42</v>
      </c>
      <c r="C6969" s="3" t="s">
        <v>41</v>
      </c>
      <c r="D6969" s="3" t="s">
        <v>41</v>
      </c>
      <c r="E6969" s="3" t="n">
        <v>59.08</v>
      </c>
      <c r="F6969" s="3" t="n">
        <v>6831807</v>
      </c>
      <c r="G6969" s="3" t="n">
        <v>2</v>
      </c>
      <c r="H6969" s="3" t="n">
        <v>247449.77</v>
      </c>
    </row>
    <row r="6970" customFormat="false" ht="15" hidden="false" customHeight="false" outlineLevel="0" collapsed="false">
      <c r="A6970" s="3" t="s">
        <v>524</v>
      </c>
      <c r="B6970" s="3" t="s">
        <v>42</v>
      </c>
      <c r="C6970" s="3" t="s">
        <v>41</v>
      </c>
      <c r="D6970" s="3" t="s">
        <v>41</v>
      </c>
      <c r="E6970" s="3" t="n">
        <v>59.71</v>
      </c>
      <c r="F6970" s="3" t="n">
        <v>7674618</v>
      </c>
      <c r="G6970" s="3" t="n">
        <v>2</v>
      </c>
      <c r="H6970" s="3" t="n">
        <v>309538.8</v>
      </c>
    </row>
    <row r="6971" customFormat="false" ht="15" hidden="false" customHeight="false" outlineLevel="0" collapsed="false">
      <c r="A6971" s="3" t="s">
        <v>525</v>
      </c>
      <c r="B6971" s="3" t="s">
        <v>42</v>
      </c>
      <c r="C6971" s="3" t="s">
        <v>41</v>
      </c>
      <c r="D6971" s="3" t="s">
        <v>41</v>
      </c>
      <c r="E6971" s="3" t="n">
        <v>61.33</v>
      </c>
      <c r="F6971" s="3" t="n">
        <v>3100091</v>
      </c>
      <c r="G6971" s="3" t="n">
        <v>5</v>
      </c>
      <c r="H6971" s="3" t="n">
        <v>821724.29</v>
      </c>
    </row>
    <row r="6972" customFormat="false" ht="15" hidden="false" customHeight="false" outlineLevel="0" collapsed="false">
      <c r="A6972" s="3" t="s">
        <v>526</v>
      </c>
      <c r="B6972" s="3" t="s">
        <v>42</v>
      </c>
      <c r="C6972" s="3" t="s">
        <v>41</v>
      </c>
      <c r="D6972" s="3" t="s">
        <v>41</v>
      </c>
      <c r="E6972" s="3" t="n">
        <v>60.35</v>
      </c>
      <c r="F6972" s="3" t="n">
        <v>7595672</v>
      </c>
      <c r="G6972" s="3" t="n">
        <v>1</v>
      </c>
      <c r="H6972" s="3" t="n">
        <v>18451.8</v>
      </c>
    </row>
    <row r="6973" customFormat="false" ht="15" hidden="false" customHeight="false" outlineLevel="0" collapsed="false">
      <c r="A6973" s="3" t="s">
        <v>527</v>
      </c>
      <c r="B6973" s="3" t="s">
        <v>42</v>
      </c>
      <c r="C6973" s="3" t="s">
        <v>41</v>
      </c>
      <c r="D6973" s="3" t="s">
        <v>41</v>
      </c>
      <c r="E6973" s="3" t="n">
        <v>58.74</v>
      </c>
      <c r="F6973" s="3" t="n">
        <v>6175945</v>
      </c>
      <c r="G6973" s="3" t="n">
        <v>1</v>
      </c>
      <c r="H6973" s="3" t="n">
        <v>118743.86</v>
      </c>
    </row>
    <row r="6974" customFormat="false" ht="15" hidden="false" customHeight="false" outlineLevel="0" collapsed="false">
      <c r="A6974" s="3" t="s">
        <v>528</v>
      </c>
      <c r="B6974" s="3" t="s">
        <v>42</v>
      </c>
      <c r="C6974" s="3" t="s">
        <v>41</v>
      </c>
      <c r="D6974" s="3" t="s">
        <v>41</v>
      </c>
      <c r="E6974" s="3" t="n">
        <v>58.06</v>
      </c>
      <c r="F6974" s="3" t="n">
        <v>1377667</v>
      </c>
      <c r="G6974" s="3" t="n">
        <v>2</v>
      </c>
      <c r="H6974" s="3" t="n">
        <v>331049.54</v>
      </c>
    </row>
    <row r="6975" customFormat="false" ht="15" hidden="false" customHeight="false" outlineLevel="0" collapsed="false">
      <c r="A6975" s="3" t="s">
        <v>529</v>
      </c>
      <c r="B6975" s="3" t="s">
        <v>42</v>
      </c>
      <c r="C6975" s="3" t="s">
        <v>41</v>
      </c>
      <c r="D6975" s="3" t="s">
        <v>41</v>
      </c>
      <c r="E6975" s="3" t="n">
        <v>58.15</v>
      </c>
      <c r="F6975" s="3" t="n">
        <v>4714405</v>
      </c>
      <c r="G6975" s="3" t="n">
        <v>2</v>
      </c>
      <c r="H6975" s="3" t="n">
        <v>493705.92</v>
      </c>
    </row>
    <row r="6976" customFormat="false" ht="15" hidden="false" customHeight="false" outlineLevel="0" collapsed="false">
      <c r="A6976" s="3" t="s">
        <v>530</v>
      </c>
      <c r="B6976" s="3" t="s">
        <v>42</v>
      </c>
      <c r="C6976" s="3" t="s">
        <v>41</v>
      </c>
      <c r="D6976" s="3" t="s">
        <v>41</v>
      </c>
      <c r="E6976" s="3" t="n">
        <v>57.66</v>
      </c>
      <c r="F6976" s="3" t="n">
        <v>4482896</v>
      </c>
      <c r="G6976" s="3" t="n">
        <v>2</v>
      </c>
      <c r="H6976" s="3" t="n">
        <v>234245.16</v>
      </c>
    </row>
    <row r="6977" customFormat="false" ht="15" hidden="false" customHeight="false" outlineLevel="0" collapsed="false">
      <c r="A6977" s="3" t="s">
        <v>531</v>
      </c>
      <c r="B6977" s="3" t="s">
        <v>42</v>
      </c>
      <c r="C6977" s="3" t="s">
        <v>41</v>
      </c>
      <c r="D6977" s="3" t="s">
        <v>41</v>
      </c>
      <c r="E6977" s="3" t="n">
        <v>53.97</v>
      </c>
      <c r="F6977" s="3" t="n">
        <v>7267859</v>
      </c>
      <c r="G6977" s="3" t="n">
        <v>2</v>
      </c>
      <c r="H6977" s="3" t="n">
        <v>304129.64</v>
      </c>
    </row>
    <row r="6978" customFormat="false" ht="15" hidden="false" customHeight="false" outlineLevel="0" collapsed="false">
      <c r="A6978" s="3" t="s">
        <v>532</v>
      </c>
      <c r="B6978" s="3" t="s">
        <v>42</v>
      </c>
      <c r="C6978" s="3" t="s">
        <v>41</v>
      </c>
      <c r="D6978" s="3" t="s">
        <v>41</v>
      </c>
      <c r="E6978" s="3" t="n">
        <v>53.2</v>
      </c>
      <c r="F6978" s="3" t="n">
        <v>4629354</v>
      </c>
      <c r="G6978" s="3" t="n">
        <v>2</v>
      </c>
      <c r="H6978" s="3" t="n">
        <v>24640.89</v>
      </c>
    </row>
    <row r="6979" customFormat="false" ht="15" hidden="false" customHeight="false" outlineLevel="0" collapsed="false">
      <c r="A6979" s="3" t="s">
        <v>533</v>
      </c>
      <c r="B6979" s="3" t="s">
        <v>42</v>
      </c>
      <c r="C6979" s="3" t="s">
        <v>41</v>
      </c>
      <c r="D6979" s="3" t="s">
        <v>41</v>
      </c>
      <c r="E6979" s="3" t="n">
        <v>50.77</v>
      </c>
      <c r="F6979" s="3" t="n">
        <v>3701925</v>
      </c>
      <c r="G6979" s="3" t="n">
        <v>1</v>
      </c>
      <c r="H6979" s="3" t="n">
        <v>156995.34</v>
      </c>
    </row>
    <row r="6980" customFormat="false" ht="15" hidden="false" customHeight="false" outlineLevel="0" collapsed="false">
      <c r="A6980" s="3" t="s">
        <v>534</v>
      </c>
      <c r="B6980" s="3" t="s">
        <v>42</v>
      </c>
      <c r="C6980" s="3" t="s">
        <v>41</v>
      </c>
      <c r="D6980" s="3" t="s">
        <v>41</v>
      </c>
      <c r="E6980" s="3" t="n">
        <v>50.03</v>
      </c>
      <c r="F6980" s="3" t="n">
        <v>1729188</v>
      </c>
      <c r="G6980" s="3" t="n">
        <v>2</v>
      </c>
      <c r="H6980" s="3" t="n">
        <v>204685.86</v>
      </c>
    </row>
    <row r="6981" customFormat="false" ht="15" hidden="false" customHeight="false" outlineLevel="0" collapsed="false">
      <c r="A6981" s="3" t="s">
        <v>535</v>
      </c>
      <c r="B6981" s="3" t="s">
        <v>42</v>
      </c>
      <c r="C6981" s="3" t="s">
        <v>41</v>
      </c>
      <c r="D6981" s="3" t="s">
        <v>41</v>
      </c>
      <c r="E6981" s="3" t="n">
        <v>51.46</v>
      </c>
      <c r="F6981" s="3" t="n">
        <v>7901952</v>
      </c>
      <c r="G6981" s="3" t="n">
        <v>0</v>
      </c>
      <c r="H6981" s="3" t="n">
        <v>0</v>
      </c>
    </row>
    <row r="6982" customFormat="false" ht="15" hidden="false" customHeight="false" outlineLevel="0" collapsed="false">
      <c r="A6982" s="3" t="s">
        <v>536</v>
      </c>
      <c r="B6982" s="3" t="s">
        <v>42</v>
      </c>
      <c r="C6982" s="3" t="s">
        <v>41</v>
      </c>
      <c r="D6982" s="3" t="s">
        <v>41</v>
      </c>
      <c r="E6982" s="3" t="n">
        <v>51.62</v>
      </c>
      <c r="F6982" s="3" t="n">
        <v>5304492</v>
      </c>
      <c r="G6982" s="3" t="n">
        <v>1</v>
      </c>
      <c r="H6982" s="3" t="n">
        <v>178914.92</v>
      </c>
    </row>
    <row r="6983" customFormat="false" ht="15" hidden="false" customHeight="false" outlineLevel="0" collapsed="false">
      <c r="A6983" s="3" t="s">
        <v>537</v>
      </c>
      <c r="B6983" s="3" t="s">
        <v>42</v>
      </c>
      <c r="C6983" s="3" t="s">
        <v>41</v>
      </c>
      <c r="D6983" s="3" t="s">
        <v>41</v>
      </c>
      <c r="E6983" s="3" t="n">
        <v>50.21</v>
      </c>
      <c r="F6983" s="3" t="n">
        <v>6541466</v>
      </c>
      <c r="G6983" s="3" t="n">
        <v>4</v>
      </c>
      <c r="H6983" s="3" t="n">
        <v>373401.14</v>
      </c>
    </row>
    <row r="6984" customFormat="false" ht="15" hidden="false" customHeight="false" outlineLevel="0" collapsed="false">
      <c r="A6984" s="3" t="s">
        <v>538</v>
      </c>
      <c r="B6984" s="3" t="s">
        <v>42</v>
      </c>
      <c r="C6984" s="3" t="s">
        <v>41</v>
      </c>
      <c r="D6984" s="3" t="s">
        <v>41</v>
      </c>
      <c r="E6984" s="3" t="n">
        <v>49.47</v>
      </c>
      <c r="F6984" s="3" t="n">
        <v>4168389</v>
      </c>
      <c r="G6984" s="3" t="n">
        <v>4</v>
      </c>
      <c r="H6984" s="3" t="n">
        <v>528990.29</v>
      </c>
    </row>
    <row r="6985" customFormat="false" ht="15" hidden="false" customHeight="false" outlineLevel="0" collapsed="false">
      <c r="A6985" s="3" t="s">
        <v>539</v>
      </c>
      <c r="B6985" s="3" t="s">
        <v>42</v>
      </c>
      <c r="C6985" s="3" t="s">
        <v>41</v>
      </c>
      <c r="D6985" s="3" t="s">
        <v>41</v>
      </c>
      <c r="E6985" s="3" t="n">
        <v>50.22</v>
      </c>
      <c r="F6985" s="3" t="n">
        <v>3443525</v>
      </c>
      <c r="G6985" s="3" t="n">
        <v>2</v>
      </c>
      <c r="H6985" s="3" t="n">
        <v>232987.13</v>
      </c>
    </row>
    <row r="6986" customFormat="false" ht="15" hidden="false" customHeight="false" outlineLevel="0" collapsed="false">
      <c r="A6986" s="3" t="s">
        <v>540</v>
      </c>
      <c r="B6986" s="3" t="s">
        <v>42</v>
      </c>
      <c r="C6986" s="3" t="s">
        <v>41</v>
      </c>
      <c r="D6986" s="3" t="s">
        <v>41</v>
      </c>
      <c r="E6986" s="3" t="n">
        <v>50.38</v>
      </c>
      <c r="F6986" s="3" t="n">
        <v>7959253</v>
      </c>
      <c r="G6986" s="3" t="n">
        <v>3</v>
      </c>
      <c r="H6986" s="3" t="n">
        <v>119639.86</v>
      </c>
    </row>
    <row r="6987" customFormat="false" ht="15" hidden="false" customHeight="false" outlineLevel="0" collapsed="false">
      <c r="A6987" s="3" t="s">
        <v>541</v>
      </c>
      <c r="B6987" s="3" t="s">
        <v>42</v>
      </c>
      <c r="C6987" s="3" t="s">
        <v>41</v>
      </c>
      <c r="D6987" s="3" t="s">
        <v>41</v>
      </c>
      <c r="E6987" s="3" t="n">
        <v>50.24</v>
      </c>
      <c r="F6987" s="3" t="n">
        <v>2308151</v>
      </c>
      <c r="G6987" s="3" t="n">
        <v>2</v>
      </c>
      <c r="H6987" s="3" t="n">
        <v>335669.76</v>
      </c>
    </row>
    <row r="6988" customFormat="false" ht="15" hidden="false" customHeight="false" outlineLevel="0" collapsed="false">
      <c r="A6988" s="3" t="s">
        <v>542</v>
      </c>
      <c r="B6988" s="3" t="s">
        <v>42</v>
      </c>
      <c r="C6988" s="3" t="s">
        <v>41</v>
      </c>
      <c r="D6988" s="3" t="s">
        <v>41</v>
      </c>
      <c r="E6988" s="3" t="n">
        <v>51.29</v>
      </c>
      <c r="F6988" s="3" t="n">
        <v>4269602</v>
      </c>
      <c r="G6988" s="3" t="n">
        <v>3</v>
      </c>
      <c r="H6988" s="3" t="n">
        <v>390938.71</v>
      </c>
    </row>
    <row r="6989" customFormat="false" ht="15" hidden="false" customHeight="false" outlineLevel="0" collapsed="false">
      <c r="A6989" s="3" t="s">
        <v>543</v>
      </c>
      <c r="B6989" s="3" t="s">
        <v>42</v>
      </c>
      <c r="C6989" s="3" t="s">
        <v>41</v>
      </c>
      <c r="D6989" s="3" t="s">
        <v>41</v>
      </c>
      <c r="E6989" s="3" t="n">
        <v>50.94</v>
      </c>
      <c r="F6989" s="3" t="n">
        <v>7757091</v>
      </c>
      <c r="G6989" s="3" t="n">
        <v>0</v>
      </c>
      <c r="H6989" s="3" t="n">
        <v>0</v>
      </c>
    </row>
    <row r="6990" customFormat="false" ht="15" hidden="false" customHeight="false" outlineLevel="0" collapsed="false">
      <c r="A6990" s="3" t="s">
        <v>544</v>
      </c>
      <c r="B6990" s="3" t="s">
        <v>42</v>
      </c>
      <c r="C6990" s="3" t="s">
        <v>41</v>
      </c>
      <c r="D6990" s="3" t="s">
        <v>41</v>
      </c>
      <c r="E6990" s="3" t="n">
        <v>50.86</v>
      </c>
      <c r="F6990" s="3" t="n">
        <v>1458349</v>
      </c>
      <c r="G6990" s="3" t="n">
        <v>0</v>
      </c>
      <c r="H6990" s="3" t="n">
        <v>0</v>
      </c>
    </row>
    <row r="6991" customFormat="false" ht="15" hidden="false" customHeight="false" outlineLevel="0" collapsed="false">
      <c r="A6991" s="3" t="s">
        <v>545</v>
      </c>
      <c r="B6991" s="3" t="s">
        <v>42</v>
      </c>
      <c r="C6991" s="3" t="s">
        <v>41</v>
      </c>
      <c r="D6991" s="3" t="s">
        <v>41</v>
      </c>
      <c r="E6991" s="3" t="n">
        <v>50.69</v>
      </c>
      <c r="F6991" s="3" t="n">
        <v>2958344</v>
      </c>
      <c r="G6991" s="3" t="n">
        <v>4</v>
      </c>
      <c r="H6991" s="3" t="n">
        <v>757744.12</v>
      </c>
    </row>
    <row r="6992" customFormat="false" ht="15" hidden="false" customHeight="false" outlineLevel="0" collapsed="false">
      <c r="A6992" s="3" t="s">
        <v>546</v>
      </c>
      <c r="B6992" s="3" t="s">
        <v>42</v>
      </c>
      <c r="C6992" s="3" t="s">
        <v>41</v>
      </c>
      <c r="D6992" s="3" t="s">
        <v>41</v>
      </c>
      <c r="E6992" s="3" t="n">
        <v>51.86</v>
      </c>
      <c r="F6992" s="3" t="n">
        <v>2704108</v>
      </c>
      <c r="G6992" s="3" t="n">
        <v>2</v>
      </c>
      <c r="H6992" s="3" t="n">
        <v>273621.42</v>
      </c>
    </row>
    <row r="6993" customFormat="false" ht="15" hidden="false" customHeight="false" outlineLevel="0" collapsed="false">
      <c r="A6993" s="3" t="s">
        <v>547</v>
      </c>
      <c r="B6993" s="3" t="s">
        <v>42</v>
      </c>
      <c r="C6993" s="3" t="s">
        <v>41</v>
      </c>
      <c r="D6993" s="3" t="s">
        <v>41</v>
      </c>
      <c r="E6993" s="3" t="n">
        <v>52.51</v>
      </c>
      <c r="F6993" s="3" t="n">
        <v>691815</v>
      </c>
      <c r="G6993" s="3" t="n">
        <v>3</v>
      </c>
      <c r="H6993" s="3" t="n">
        <v>345140.53</v>
      </c>
    </row>
    <row r="6994" customFormat="false" ht="15" hidden="false" customHeight="false" outlineLevel="0" collapsed="false">
      <c r="A6994" s="3" t="s">
        <v>548</v>
      </c>
      <c r="B6994" s="3" t="s">
        <v>42</v>
      </c>
      <c r="C6994" s="3" t="s">
        <v>41</v>
      </c>
      <c r="D6994" s="3" t="s">
        <v>41</v>
      </c>
      <c r="E6994" s="3" t="n">
        <v>53.14</v>
      </c>
      <c r="F6994" s="3" t="n">
        <v>7439122</v>
      </c>
      <c r="G6994" s="3" t="n">
        <v>4</v>
      </c>
      <c r="H6994" s="3" t="n">
        <v>343490.88</v>
      </c>
    </row>
    <row r="6995" customFormat="false" ht="15" hidden="false" customHeight="false" outlineLevel="0" collapsed="false">
      <c r="A6995" s="3" t="s">
        <v>549</v>
      </c>
      <c r="B6995" s="3" t="s">
        <v>42</v>
      </c>
      <c r="C6995" s="3" t="s">
        <v>41</v>
      </c>
      <c r="D6995" s="3" t="s">
        <v>41</v>
      </c>
      <c r="E6995" s="3" t="n">
        <v>51.91</v>
      </c>
      <c r="F6995" s="3" t="n">
        <v>6187072</v>
      </c>
      <c r="G6995" s="3" t="n">
        <v>2</v>
      </c>
      <c r="H6995" s="3" t="n">
        <v>348351.64</v>
      </c>
    </row>
    <row r="6996" customFormat="false" ht="15" hidden="false" customHeight="false" outlineLevel="0" collapsed="false">
      <c r="A6996" s="3" t="s">
        <v>550</v>
      </c>
      <c r="B6996" s="3" t="s">
        <v>42</v>
      </c>
      <c r="C6996" s="3" t="s">
        <v>41</v>
      </c>
      <c r="D6996" s="3" t="s">
        <v>41</v>
      </c>
      <c r="E6996" s="3" t="n">
        <v>52.29</v>
      </c>
      <c r="F6996" s="3" t="n">
        <v>2330087</v>
      </c>
      <c r="G6996" s="3" t="n">
        <v>1</v>
      </c>
      <c r="H6996" s="3" t="n">
        <v>58560.84</v>
      </c>
    </row>
    <row r="6997" customFormat="false" ht="15" hidden="false" customHeight="false" outlineLevel="0" collapsed="false">
      <c r="A6997" s="3" t="s">
        <v>551</v>
      </c>
      <c r="B6997" s="3" t="s">
        <v>42</v>
      </c>
      <c r="C6997" s="3" t="s">
        <v>41</v>
      </c>
      <c r="D6997" s="3" t="s">
        <v>41</v>
      </c>
      <c r="E6997" s="3" t="n">
        <v>51.18</v>
      </c>
      <c r="F6997" s="3" t="n">
        <v>5032868</v>
      </c>
      <c r="G6997" s="3" t="n">
        <v>4</v>
      </c>
      <c r="H6997" s="3" t="n">
        <v>700294.06</v>
      </c>
    </row>
    <row r="6998" customFormat="false" ht="15" hidden="false" customHeight="false" outlineLevel="0" collapsed="false">
      <c r="A6998" s="3" t="s">
        <v>552</v>
      </c>
      <c r="B6998" s="3" t="s">
        <v>42</v>
      </c>
      <c r="C6998" s="3" t="s">
        <v>41</v>
      </c>
      <c r="D6998" s="3" t="s">
        <v>41</v>
      </c>
      <c r="E6998" s="3" t="n">
        <v>51.94</v>
      </c>
      <c r="F6998" s="3" t="n">
        <v>7597365</v>
      </c>
      <c r="G6998" s="3" t="n">
        <v>0</v>
      </c>
      <c r="H6998" s="3" t="n">
        <v>0</v>
      </c>
    </row>
    <row r="6999" customFormat="false" ht="15" hidden="false" customHeight="false" outlineLevel="0" collapsed="false">
      <c r="A6999" s="3" t="s">
        <v>553</v>
      </c>
      <c r="B6999" s="3" t="s">
        <v>42</v>
      </c>
      <c r="C6999" s="3" t="s">
        <v>41</v>
      </c>
      <c r="D6999" s="3" t="s">
        <v>41</v>
      </c>
      <c r="E6999" s="3" t="n">
        <v>51.66</v>
      </c>
      <c r="F6999" s="3" t="n">
        <v>3126146</v>
      </c>
      <c r="G6999" s="3" t="n">
        <v>2</v>
      </c>
      <c r="H6999" s="3" t="n">
        <v>152520.76</v>
      </c>
    </row>
    <row r="7000" customFormat="false" ht="15" hidden="false" customHeight="false" outlineLevel="0" collapsed="false">
      <c r="A7000" s="3" t="s">
        <v>554</v>
      </c>
      <c r="B7000" s="3" t="s">
        <v>42</v>
      </c>
      <c r="C7000" s="3" t="s">
        <v>41</v>
      </c>
      <c r="D7000" s="3" t="s">
        <v>41</v>
      </c>
      <c r="E7000" s="3" t="n">
        <v>51.93</v>
      </c>
      <c r="F7000" s="3" t="n">
        <v>5410595</v>
      </c>
      <c r="G7000" s="3" t="n">
        <v>5</v>
      </c>
      <c r="H7000" s="3" t="n">
        <v>597468.5</v>
      </c>
    </row>
    <row r="7001" customFormat="false" ht="15" hidden="false" customHeight="false" outlineLevel="0" collapsed="false">
      <c r="A7001" s="3" t="s">
        <v>555</v>
      </c>
      <c r="B7001" s="3" t="s">
        <v>42</v>
      </c>
      <c r="C7001" s="3" t="s">
        <v>41</v>
      </c>
      <c r="D7001" s="3" t="s">
        <v>41</v>
      </c>
      <c r="E7001" s="3" t="n">
        <v>51.68</v>
      </c>
      <c r="F7001" s="3" t="n">
        <v>5421616</v>
      </c>
      <c r="G7001" s="3" t="n">
        <v>0</v>
      </c>
      <c r="H7001" s="3" t="n">
        <v>0</v>
      </c>
    </row>
    <row r="7002" customFormat="false" ht="15" hidden="false" customHeight="false" outlineLevel="0" collapsed="false">
      <c r="A7002" s="3" t="s">
        <v>556</v>
      </c>
      <c r="B7002" s="3" t="s">
        <v>42</v>
      </c>
      <c r="C7002" s="3" t="s">
        <v>41</v>
      </c>
      <c r="D7002" s="3" t="s">
        <v>41</v>
      </c>
      <c r="E7002" s="3" t="n">
        <v>50.73</v>
      </c>
      <c r="F7002" s="3" t="n">
        <v>6109918</v>
      </c>
      <c r="G7002" s="3" t="n">
        <v>3</v>
      </c>
      <c r="H7002" s="3" t="n">
        <v>315142.73</v>
      </c>
    </row>
    <row r="7003" customFormat="false" ht="15" hidden="false" customHeight="false" outlineLevel="0" collapsed="false">
      <c r="A7003" s="3" t="s">
        <v>57</v>
      </c>
      <c r="B7003" s="3" t="s">
        <v>44</v>
      </c>
      <c r="C7003" s="3" t="s">
        <v>46</v>
      </c>
      <c r="D7003" s="3" t="s">
        <v>46</v>
      </c>
      <c r="E7003" s="3" t="n">
        <v>275.12</v>
      </c>
      <c r="F7003" s="3" t="n">
        <v>5160857</v>
      </c>
      <c r="G7003" s="3" t="n">
        <v>1</v>
      </c>
      <c r="H7003" s="3" t="n">
        <v>1227084.9</v>
      </c>
    </row>
    <row r="7004" customFormat="false" ht="15" hidden="false" customHeight="false" outlineLevel="0" collapsed="false">
      <c r="A7004" s="3" t="s">
        <v>58</v>
      </c>
      <c r="B7004" s="3" t="s">
        <v>44</v>
      </c>
      <c r="C7004" s="3" t="s">
        <v>46</v>
      </c>
      <c r="D7004" s="3" t="s">
        <v>46</v>
      </c>
      <c r="E7004" s="3" t="n">
        <v>277.06</v>
      </c>
      <c r="F7004" s="3" t="n">
        <v>2212019</v>
      </c>
      <c r="G7004" s="3" t="n">
        <v>2</v>
      </c>
      <c r="H7004" s="3" t="n">
        <v>1846948.4</v>
      </c>
    </row>
    <row r="7005" customFormat="false" ht="15" hidden="false" customHeight="false" outlineLevel="0" collapsed="false">
      <c r="A7005" s="3" t="s">
        <v>59</v>
      </c>
      <c r="B7005" s="3" t="s">
        <v>44</v>
      </c>
      <c r="C7005" s="3" t="s">
        <v>46</v>
      </c>
      <c r="D7005" s="3" t="s">
        <v>46</v>
      </c>
      <c r="E7005" s="3" t="n">
        <v>277.3</v>
      </c>
      <c r="F7005" s="3" t="n">
        <v>4011951</v>
      </c>
      <c r="G7005" s="3" t="n">
        <v>2</v>
      </c>
      <c r="H7005" s="3" t="n">
        <v>499267.86</v>
      </c>
    </row>
    <row r="7006" customFormat="false" ht="15" hidden="false" customHeight="false" outlineLevel="0" collapsed="false">
      <c r="A7006" s="3" t="s">
        <v>60</v>
      </c>
      <c r="B7006" s="3" t="s">
        <v>44</v>
      </c>
      <c r="C7006" s="3" t="s">
        <v>46</v>
      </c>
      <c r="D7006" s="3" t="s">
        <v>46</v>
      </c>
      <c r="E7006" s="3" t="n">
        <v>276.13</v>
      </c>
      <c r="F7006" s="3" t="n">
        <v>6735431</v>
      </c>
      <c r="G7006" s="3" t="n">
        <v>1</v>
      </c>
      <c r="H7006" s="3" t="n">
        <v>1173975.04</v>
      </c>
    </row>
    <row r="7007" customFormat="false" ht="15" hidden="false" customHeight="false" outlineLevel="0" collapsed="false">
      <c r="A7007" s="3" t="s">
        <v>61</v>
      </c>
      <c r="B7007" s="3" t="s">
        <v>44</v>
      </c>
      <c r="C7007" s="3" t="s">
        <v>46</v>
      </c>
      <c r="D7007" s="3" t="s">
        <v>46</v>
      </c>
      <c r="E7007" s="3" t="n">
        <v>277.3</v>
      </c>
      <c r="F7007" s="3" t="n">
        <v>7206827</v>
      </c>
      <c r="G7007" s="3" t="n">
        <v>0</v>
      </c>
      <c r="H7007" s="3" t="n">
        <v>0</v>
      </c>
    </row>
    <row r="7008" customFormat="false" ht="15" hidden="false" customHeight="false" outlineLevel="0" collapsed="false">
      <c r="A7008" s="3" t="s">
        <v>62</v>
      </c>
      <c r="B7008" s="3" t="s">
        <v>44</v>
      </c>
      <c r="C7008" s="3" t="s">
        <v>46</v>
      </c>
      <c r="D7008" s="3" t="s">
        <v>46</v>
      </c>
      <c r="E7008" s="3" t="n">
        <v>275.68</v>
      </c>
      <c r="F7008" s="3" t="n">
        <v>2093393</v>
      </c>
      <c r="G7008" s="3" t="n">
        <v>1</v>
      </c>
      <c r="H7008" s="3" t="n">
        <v>805791.14</v>
      </c>
    </row>
    <row r="7009" customFormat="false" ht="15" hidden="false" customHeight="false" outlineLevel="0" collapsed="false">
      <c r="A7009" s="3" t="s">
        <v>63</v>
      </c>
      <c r="B7009" s="3" t="s">
        <v>44</v>
      </c>
      <c r="C7009" s="3" t="s">
        <v>46</v>
      </c>
      <c r="D7009" s="3" t="s">
        <v>46</v>
      </c>
      <c r="E7009" s="3" t="n">
        <v>272.34</v>
      </c>
      <c r="F7009" s="3" t="n">
        <v>5518408</v>
      </c>
      <c r="G7009" s="3" t="n">
        <v>3</v>
      </c>
      <c r="H7009" s="3" t="n">
        <v>1028401.58</v>
      </c>
    </row>
    <row r="7010" customFormat="false" ht="15" hidden="false" customHeight="false" outlineLevel="0" collapsed="false">
      <c r="A7010" s="3" t="s">
        <v>64</v>
      </c>
      <c r="B7010" s="3" t="s">
        <v>44</v>
      </c>
      <c r="C7010" s="3" t="s">
        <v>46</v>
      </c>
      <c r="D7010" s="3" t="s">
        <v>46</v>
      </c>
      <c r="E7010" s="3" t="n">
        <v>269.56</v>
      </c>
      <c r="F7010" s="3" t="n">
        <v>1974146</v>
      </c>
      <c r="G7010" s="3" t="n">
        <v>3</v>
      </c>
      <c r="H7010" s="3" t="n">
        <v>1154885.81</v>
      </c>
    </row>
    <row r="7011" customFormat="false" ht="15" hidden="false" customHeight="false" outlineLevel="0" collapsed="false">
      <c r="A7011" s="3" t="s">
        <v>65</v>
      </c>
      <c r="B7011" s="3" t="s">
        <v>44</v>
      </c>
      <c r="C7011" s="3" t="s">
        <v>46</v>
      </c>
      <c r="D7011" s="3" t="s">
        <v>46</v>
      </c>
      <c r="E7011" s="3" t="n">
        <v>269.81</v>
      </c>
      <c r="F7011" s="3" t="n">
        <v>5630627</v>
      </c>
      <c r="G7011" s="3" t="n">
        <v>1</v>
      </c>
      <c r="H7011" s="3" t="n">
        <v>46786.12</v>
      </c>
    </row>
    <row r="7012" customFormat="false" ht="15" hidden="false" customHeight="false" outlineLevel="0" collapsed="false">
      <c r="A7012" s="3" t="s">
        <v>66</v>
      </c>
      <c r="B7012" s="3" t="s">
        <v>44</v>
      </c>
      <c r="C7012" s="3" t="s">
        <v>46</v>
      </c>
      <c r="D7012" s="3" t="s">
        <v>46</v>
      </c>
      <c r="E7012" s="3" t="n">
        <v>272.35</v>
      </c>
      <c r="F7012" s="3" t="n">
        <v>3364094</v>
      </c>
      <c r="G7012" s="3" t="n">
        <v>3</v>
      </c>
      <c r="H7012" s="3" t="n">
        <v>1138760.87</v>
      </c>
    </row>
    <row r="7013" customFormat="false" ht="15" hidden="false" customHeight="false" outlineLevel="0" collapsed="false">
      <c r="A7013" s="3" t="s">
        <v>67</v>
      </c>
      <c r="B7013" s="3" t="s">
        <v>44</v>
      </c>
      <c r="C7013" s="3" t="s">
        <v>46</v>
      </c>
      <c r="D7013" s="3" t="s">
        <v>46</v>
      </c>
      <c r="E7013" s="3" t="n">
        <v>269.08</v>
      </c>
      <c r="F7013" s="3" t="n">
        <v>1098836</v>
      </c>
      <c r="G7013" s="3" t="n">
        <v>1</v>
      </c>
      <c r="H7013" s="3" t="n">
        <v>419097.69</v>
      </c>
    </row>
    <row r="7014" customFormat="false" ht="15" hidden="false" customHeight="false" outlineLevel="0" collapsed="false">
      <c r="A7014" s="3" t="s">
        <v>68</v>
      </c>
      <c r="B7014" s="3" t="s">
        <v>44</v>
      </c>
      <c r="C7014" s="3" t="s">
        <v>46</v>
      </c>
      <c r="D7014" s="3" t="s">
        <v>46</v>
      </c>
      <c r="E7014" s="3" t="n">
        <v>268.95</v>
      </c>
      <c r="F7014" s="3" t="n">
        <v>1290796</v>
      </c>
      <c r="G7014" s="3" t="n">
        <v>2</v>
      </c>
      <c r="H7014" s="3" t="n">
        <v>862381.26</v>
      </c>
    </row>
    <row r="7015" customFormat="false" ht="15" hidden="false" customHeight="false" outlineLevel="0" collapsed="false">
      <c r="A7015" s="3" t="s">
        <v>69</v>
      </c>
      <c r="B7015" s="3" t="s">
        <v>44</v>
      </c>
      <c r="C7015" s="3" t="s">
        <v>46</v>
      </c>
      <c r="D7015" s="3" t="s">
        <v>46</v>
      </c>
      <c r="E7015" s="3" t="n">
        <v>269.76</v>
      </c>
      <c r="F7015" s="3" t="n">
        <v>6816620</v>
      </c>
      <c r="G7015" s="3" t="n">
        <v>2</v>
      </c>
      <c r="H7015" s="3" t="n">
        <v>1468870.07</v>
      </c>
    </row>
    <row r="7016" customFormat="false" ht="15" hidden="false" customHeight="false" outlineLevel="0" collapsed="false">
      <c r="A7016" s="3" t="s">
        <v>70</v>
      </c>
      <c r="B7016" s="3" t="s">
        <v>44</v>
      </c>
      <c r="C7016" s="3" t="s">
        <v>46</v>
      </c>
      <c r="D7016" s="3" t="s">
        <v>46</v>
      </c>
      <c r="E7016" s="3" t="n">
        <v>268.05</v>
      </c>
      <c r="F7016" s="3" t="n">
        <v>6366762</v>
      </c>
      <c r="G7016" s="3" t="n">
        <v>3</v>
      </c>
      <c r="H7016" s="3" t="n">
        <v>3262922.79</v>
      </c>
    </row>
    <row r="7017" customFormat="false" ht="15" hidden="false" customHeight="false" outlineLevel="0" collapsed="false">
      <c r="A7017" s="3" t="s">
        <v>71</v>
      </c>
      <c r="B7017" s="3" t="s">
        <v>44</v>
      </c>
      <c r="C7017" s="3" t="s">
        <v>46</v>
      </c>
      <c r="D7017" s="3" t="s">
        <v>46</v>
      </c>
      <c r="E7017" s="3" t="n">
        <v>268.91</v>
      </c>
      <c r="F7017" s="3" t="n">
        <v>943066</v>
      </c>
      <c r="G7017" s="3" t="n">
        <v>4</v>
      </c>
      <c r="H7017" s="3" t="n">
        <v>2466871.02</v>
      </c>
    </row>
    <row r="7018" customFormat="false" ht="15" hidden="false" customHeight="false" outlineLevel="0" collapsed="false">
      <c r="A7018" s="3" t="s">
        <v>72</v>
      </c>
      <c r="B7018" s="3" t="s">
        <v>44</v>
      </c>
      <c r="C7018" s="3" t="s">
        <v>46</v>
      </c>
      <c r="D7018" s="3" t="s">
        <v>46</v>
      </c>
      <c r="E7018" s="3" t="n">
        <v>267.07</v>
      </c>
      <c r="F7018" s="3" t="n">
        <v>2896923</v>
      </c>
      <c r="G7018" s="3" t="n">
        <v>2</v>
      </c>
      <c r="H7018" s="3" t="n">
        <v>1585902.85</v>
      </c>
    </row>
    <row r="7019" customFormat="false" ht="15" hidden="false" customHeight="false" outlineLevel="0" collapsed="false">
      <c r="A7019" s="3" t="s">
        <v>73</v>
      </c>
      <c r="B7019" s="3" t="s">
        <v>44</v>
      </c>
      <c r="C7019" s="3" t="s">
        <v>46</v>
      </c>
      <c r="D7019" s="3" t="s">
        <v>46</v>
      </c>
      <c r="E7019" s="3" t="n">
        <v>266.76</v>
      </c>
      <c r="F7019" s="3" t="n">
        <v>5596816</v>
      </c>
      <c r="G7019" s="3" t="n">
        <v>2</v>
      </c>
      <c r="H7019" s="3" t="n">
        <v>2031220.27</v>
      </c>
    </row>
    <row r="7020" customFormat="false" ht="15" hidden="false" customHeight="false" outlineLevel="0" collapsed="false">
      <c r="A7020" s="3" t="s">
        <v>74</v>
      </c>
      <c r="B7020" s="3" t="s">
        <v>44</v>
      </c>
      <c r="C7020" s="3" t="s">
        <v>46</v>
      </c>
      <c r="D7020" s="3" t="s">
        <v>46</v>
      </c>
      <c r="E7020" s="3" t="n">
        <v>266.98</v>
      </c>
      <c r="F7020" s="3" t="n">
        <v>4166024</v>
      </c>
      <c r="G7020" s="3" t="n">
        <v>3</v>
      </c>
      <c r="H7020" s="3" t="n">
        <v>1493856.38</v>
      </c>
    </row>
    <row r="7021" customFormat="false" ht="15" hidden="false" customHeight="false" outlineLevel="0" collapsed="false">
      <c r="A7021" s="3" t="s">
        <v>75</v>
      </c>
      <c r="B7021" s="3" t="s">
        <v>44</v>
      </c>
      <c r="C7021" s="3" t="s">
        <v>46</v>
      </c>
      <c r="D7021" s="3" t="s">
        <v>46</v>
      </c>
      <c r="E7021" s="3" t="n">
        <v>264.92</v>
      </c>
      <c r="F7021" s="3" t="n">
        <v>5467926</v>
      </c>
      <c r="G7021" s="3" t="n">
        <v>1</v>
      </c>
      <c r="H7021" s="3" t="n">
        <v>190502.62</v>
      </c>
    </row>
    <row r="7022" customFormat="false" ht="15" hidden="false" customHeight="false" outlineLevel="0" collapsed="false">
      <c r="A7022" s="3" t="s">
        <v>76</v>
      </c>
      <c r="B7022" s="3" t="s">
        <v>44</v>
      </c>
      <c r="C7022" s="3" t="s">
        <v>46</v>
      </c>
      <c r="D7022" s="3" t="s">
        <v>46</v>
      </c>
      <c r="E7022" s="3" t="n">
        <v>265.22</v>
      </c>
      <c r="F7022" s="3" t="n">
        <v>3990010</v>
      </c>
      <c r="G7022" s="3" t="n">
        <v>4</v>
      </c>
      <c r="H7022" s="3" t="n">
        <v>2061201.08</v>
      </c>
    </row>
    <row r="7023" customFormat="false" ht="15" hidden="false" customHeight="false" outlineLevel="0" collapsed="false">
      <c r="A7023" s="3" t="s">
        <v>77</v>
      </c>
      <c r="B7023" s="3" t="s">
        <v>44</v>
      </c>
      <c r="C7023" s="3" t="s">
        <v>46</v>
      </c>
      <c r="D7023" s="3" t="s">
        <v>46</v>
      </c>
      <c r="E7023" s="3" t="n">
        <v>265.9</v>
      </c>
      <c r="F7023" s="3" t="n">
        <v>5735101</v>
      </c>
      <c r="G7023" s="3" t="n">
        <v>2</v>
      </c>
      <c r="H7023" s="3" t="n">
        <v>1442019.7</v>
      </c>
    </row>
    <row r="7024" customFormat="false" ht="15" hidden="false" customHeight="false" outlineLevel="0" collapsed="false">
      <c r="A7024" s="3" t="s">
        <v>78</v>
      </c>
      <c r="B7024" s="3" t="s">
        <v>44</v>
      </c>
      <c r="C7024" s="3" t="s">
        <v>46</v>
      </c>
      <c r="D7024" s="3" t="s">
        <v>46</v>
      </c>
      <c r="E7024" s="3" t="n">
        <v>267.48</v>
      </c>
      <c r="F7024" s="3" t="n">
        <v>3894556</v>
      </c>
      <c r="G7024" s="3" t="n">
        <v>1</v>
      </c>
      <c r="H7024" s="3" t="n">
        <v>930883</v>
      </c>
    </row>
    <row r="7025" customFormat="false" ht="15" hidden="false" customHeight="false" outlineLevel="0" collapsed="false">
      <c r="A7025" s="3" t="s">
        <v>79</v>
      </c>
      <c r="B7025" s="3" t="s">
        <v>44</v>
      </c>
      <c r="C7025" s="3" t="s">
        <v>46</v>
      </c>
      <c r="D7025" s="3" t="s">
        <v>46</v>
      </c>
      <c r="E7025" s="3" t="n">
        <v>267.69</v>
      </c>
      <c r="F7025" s="3" t="n">
        <v>6581564</v>
      </c>
      <c r="G7025" s="3" t="n">
        <v>5</v>
      </c>
      <c r="H7025" s="3" t="n">
        <v>3421539.83</v>
      </c>
    </row>
    <row r="7026" customFormat="false" ht="15" hidden="false" customHeight="false" outlineLevel="0" collapsed="false">
      <c r="A7026" s="3" t="s">
        <v>80</v>
      </c>
      <c r="B7026" s="3" t="s">
        <v>44</v>
      </c>
      <c r="C7026" s="3" t="s">
        <v>46</v>
      </c>
      <c r="D7026" s="3" t="s">
        <v>46</v>
      </c>
      <c r="E7026" s="3" t="n">
        <v>266.26</v>
      </c>
      <c r="F7026" s="3" t="n">
        <v>2923541</v>
      </c>
      <c r="G7026" s="3" t="n">
        <v>3</v>
      </c>
      <c r="H7026" s="3" t="n">
        <v>798535.22</v>
      </c>
    </row>
    <row r="7027" customFormat="false" ht="15" hidden="false" customHeight="false" outlineLevel="0" collapsed="false">
      <c r="A7027" s="3" t="s">
        <v>81</v>
      </c>
      <c r="B7027" s="3" t="s">
        <v>44</v>
      </c>
      <c r="C7027" s="3" t="s">
        <v>46</v>
      </c>
      <c r="D7027" s="3" t="s">
        <v>46</v>
      </c>
      <c r="E7027" s="3" t="n">
        <v>265.9</v>
      </c>
      <c r="F7027" s="3" t="n">
        <v>1343764</v>
      </c>
      <c r="G7027" s="3" t="n">
        <v>0</v>
      </c>
      <c r="H7027" s="3" t="n">
        <v>0</v>
      </c>
    </row>
    <row r="7028" customFormat="false" ht="15" hidden="false" customHeight="false" outlineLevel="0" collapsed="false">
      <c r="A7028" s="3" t="s">
        <v>82</v>
      </c>
      <c r="B7028" s="3" t="s">
        <v>44</v>
      </c>
      <c r="C7028" s="3" t="s">
        <v>46</v>
      </c>
      <c r="D7028" s="3" t="s">
        <v>46</v>
      </c>
      <c r="E7028" s="3" t="n">
        <v>263.68</v>
      </c>
      <c r="F7028" s="3" t="n">
        <v>1272692</v>
      </c>
      <c r="G7028" s="3" t="n">
        <v>1</v>
      </c>
      <c r="H7028" s="3" t="n">
        <v>315517.23</v>
      </c>
    </row>
    <row r="7029" customFormat="false" ht="15" hidden="false" customHeight="false" outlineLevel="0" collapsed="false">
      <c r="A7029" s="3" t="s">
        <v>83</v>
      </c>
      <c r="B7029" s="3" t="s">
        <v>44</v>
      </c>
      <c r="C7029" s="3" t="s">
        <v>46</v>
      </c>
      <c r="D7029" s="3" t="s">
        <v>46</v>
      </c>
      <c r="E7029" s="3" t="n">
        <v>265.72</v>
      </c>
      <c r="F7029" s="3" t="n">
        <v>6984507</v>
      </c>
      <c r="G7029" s="3" t="n">
        <v>2</v>
      </c>
      <c r="H7029" s="3" t="n">
        <v>1739657.97</v>
      </c>
    </row>
    <row r="7030" customFormat="false" ht="15" hidden="false" customHeight="false" outlineLevel="0" collapsed="false">
      <c r="A7030" s="3" t="s">
        <v>84</v>
      </c>
      <c r="B7030" s="3" t="s">
        <v>44</v>
      </c>
      <c r="C7030" s="3" t="s">
        <v>46</v>
      </c>
      <c r="D7030" s="3" t="s">
        <v>46</v>
      </c>
      <c r="E7030" s="3" t="n">
        <v>267.48</v>
      </c>
      <c r="F7030" s="3" t="n">
        <v>3653448</v>
      </c>
      <c r="G7030" s="3" t="n">
        <v>1</v>
      </c>
      <c r="H7030" s="3" t="n">
        <v>100019.95</v>
      </c>
    </row>
    <row r="7031" customFormat="false" ht="15" hidden="false" customHeight="false" outlineLevel="0" collapsed="false">
      <c r="A7031" s="3" t="s">
        <v>85</v>
      </c>
      <c r="B7031" s="3" t="s">
        <v>44</v>
      </c>
      <c r="C7031" s="3" t="s">
        <v>46</v>
      </c>
      <c r="D7031" s="3" t="s">
        <v>46</v>
      </c>
      <c r="E7031" s="3" t="n">
        <v>269.87</v>
      </c>
      <c r="F7031" s="3" t="n">
        <v>7924285</v>
      </c>
      <c r="G7031" s="3" t="n">
        <v>2</v>
      </c>
      <c r="H7031" s="3" t="n">
        <v>1552567.34</v>
      </c>
    </row>
    <row r="7032" customFormat="false" ht="15" hidden="false" customHeight="false" outlineLevel="0" collapsed="false">
      <c r="A7032" s="3" t="s">
        <v>86</v>
      </c>
      <c r="B7032" s="3" t="s">
        <v>44</v>
      </c>
      <c r="C7032" s="3" t="s">
        <v>46</v>
      </c>
      <c r="D7032" s="3" t="s">
        <v>46</v>
      </c>
      <c r="E7032" s="3" t="n">
        <v>269.84</v>
      </c>
      <c r="F7032" s="3" t="n">
        <v>6014245</v>
      </c>
      <c r="G7032" s="3" t="n">
        <v>2</v>
      </c>
      <c r="H7032" s="3" t="n">
        <v>1429931.53</v>
      </c>
    </row>
    <row r="7033" customFormat="false" ht="15" hidden="false" customHeight="false" outlineLevel="0" collapsed="false">
      <c r="A7033" s="3" t="s">
        <v>87</v>
      </c>
      <c r="B7033" s="3" t="s">
        <v>44</v>
      </c>
      <c r="C7033" s="3" t="s">
        <v>46</v>
      </c>
      <c r="D7033" s="3" t="s">
        <v>46</v>
      </c>
      <c r="E7033" s="3" t="n">
        <v>273.11</v>
      </c>
      <c r="F7033" s="3" t="n">
        <v>1831080</v>
      </c>
      <c r="G7033" s="3" t="n">
        <v>2</v>
      </c>
      <c r="H7033" s="3" t="n">
        <v>1242108.08</v>
      </c>
    </row>
    <row r="7034" customFormat="false" ht="15" hidden="false" customHeight="false" outlineLevel="0" collapsed="false">
      <c r="A7034" s="3" t="s">
        <v>88</v>
      </c>
      <c r="B7034" s="3" t="s">
        <v>44</v>
      </c>
      <c r="C7034" s="3" t="s">
        <v>46</v>
      </c>
      <c r="D7034" s="3" t="s">
        <v>46</v>
      </c>
      <c r="E7034" s="3" t="n">
        <v>273.03</v>
      </c>
      <c r="F7034" s="3" t="n">
        <v>2364680</v>
      </c>
      <c r="G7034" s="3" t="n">
        <v>4</v>
      </c>
      <c r="H7034" s="3" t="n">
        <v>4212493.84</v>
      </c>
    </row>
    <row r="7035" customFormat="false" ht="15" hidden="false" customHeight="false" outlineLevel="0" collapsed="false">
      <c r="A7035" s="3" t="s">
        <v>89</v>
      </c>
      <c r="B7035" s="3" t="s">
        <v>44</v>
      </c>
      <c r="C7035" s="3" t="s">
        <v>46</v>
      </c>
      <c r="D7035" s="3" t="s">
        <v>46</v>
      </c>
      <c r="E7035" s="3" t="n">
        <v>271.19</v>
      </c>
      <c r="F7035" s="3" t="n">
        <v>6905826</v>
      </c>
      <c r="G7035" s="3" t="n">
        <v>3</v>
      </c>
      <c r="H7035" s="3" t="n">
        <v>1576150.45</v>
      </c>
    </row>
    <row r="7036" customFormat="false" ht="15" hidden="false" customHeight="false" outlineLevel="0" collapsed="false">
      <c r="A7036" s="3" t="s">
        <v>90</v>
      </c>
      <c r="B7036" s="3" t="s">
        <v>44</v>
      </c>
      <c r="C7036" s="3" t="s">
        <v>46</v>
      </c>
      <c r="D7036" s="3" t="s">
        <v>46</v>
      </c>
      <c r="E7036" s="3" t="n">
        <v>269.35</v>
      </c>
      <c r="F7036" s="3" t="n">
        <v>5177509</v>
      </c>
      <c r="G7036" s="3" t="n">
        <v>1</v>
      </c>
      <c r="H7036" s="3" t="n">
        <v>894654.6</v>
      </c>
    </row>
    <row r="7037" customFormat="false" ht="15" hidden="false" customHeight="false" outlineLevel="0" collapsed="false">
      <c r="A7037" s="3" t="s">
        <v>91</v>
      </c>
      <c r="B7037" s="3" t="s">
        <v>44</v>
      </c>
      <c r="C7037" s="3" t="s">
        <v>46</v>
      </c>
      <c r="D7037" s="3" t="s">
        <v>46</v>
      </c>
      <c r="E7037" s="3" t="n">
        <v>270.08</v>
      </c>
      <c r="F7037" s="3" t="n">
        <v>2875942</v>
      </c>
      <c r="G7037" s="3" t="n">
        <v>1</v>
      </c>
      <c r="H7037" s="3" t="n">
        <v>294261.77</v>
      </c>
    </row>
    <row r="7038" customFormat="false" ht="15" hidden="false" customHeight="false" outlineLevel="0" collapsed="false">
      <c r="A7038" s="3" t="s">
        <v>92</v>
      </c>
      <c r="B7038" s="3" t="s">
        <v>44</v>
      </c>
      <c r="C7038" s="3" t="s">
        <v>46</v>
      </c>
      <c r="D7038" s="3" t="s">
        <v>46</v>
      </c>
      <c r="E7038" s="3" t="n">
        <v>269.57</v>
      </c>
      <c r="F7038" s="3" t="n">
        <v>4478495</v>
      </c>
      <c r="G7038" s="3" t="n">
        <v>1</v>
      </c>
      <c r="H7038" s="3" t="n">
        <v>514514.11</v>
      </c>
    </row>
    <row r="7039" customFormat="false" ht="15" hidden="false" customHeight="false" outlineLevel="0" collapsed="false">
      <c r="A7039" s="3" t="s">
        <v>93</v>
      </c>
      <c r="B7039" s="3" t="s">
        <v>44</v>
      </c>
      <c r="C7039" s="3" t="s">
        <v>46</v>
      </c>
      <c r="D7039" s="3" t="s">
        <v>46</v>
      </c>
      <c r="E7039" s="3" t="n">
        <v>270.47</v>
      </c>
      <c r="F7039" s="3" t="n">
        <v>2018973</v>
      </c>
      <c r="G7039" s="3" t="n">
        <v>6</v>
      </c>
      <c r="H7039" s="3" t="n">
        <v>5118408.42</v>
      </c>
    </row>
    <row r="7040" customFormat="false" ht="15" hidden="false" customHeight="false" outlineLevel="0" collapsed="false">
      <c r="A7040" s="3" t="s">
        <v>94</v>
      </c>
      <c r="B7040" s="3" t="s">
        <v>44</v>
      </c>
      <c r="C7040" s="3" t="s">
        <v>46</v>
      </c>
      <c r="D7040" s="3" t="s">
        <v>46</v>
      </c>
      <c r="E7040" s="3" t="n">
        <v>270.29</v>
      </c>
      <c r="F7040" s="3" t="n">
        <v>7053921</v>
      </c>
      <c r="G7040" s="3" t="n">
        <v>1</v>
      </c>
      <c r="H7040" s="3" t="n">
        <v>260144.82</v>
      </c>
    </row>
    <row r="7041" customFormat="false" ht="15" hidden="false" customHeight="false" outlineLevel="0" collapsed="false">
      <c r="A7041" s="3" t="s">
        <v>95</v>
      </c>
      <c r="B7041" s="3" t="s">
        <v>44</v>
      </c>
      <c r="C7041" s="3" t="s">
        <v>46</v>
      </c>
      <c r="D7041" s="3" t="s">
        <v>46</v>
      </c>
      <c r="E7041" s="3" t="n">
        <v>270.78</v>
      </c>
      <c r="F7041" s="3" t="n">
        <v>6296738</v>
      </c>
      <c r="G7041" s="3" t="n">
        <v>3</v>
      </c>
      <c r="H7041" s="3" t="n">
        <v>2517114.98</v>
      </c>
    </row>
    <row r="7042" customFormat="false" ht="15" hidden="false" customHeight="false" outlineLevel="0" collapsed="false">
      <c r="A7042" s="3" t="s">
        <v>96</v>
      </c>
      <c r="B7042" s="3" t="s">
        <v>44</v>
      </c>
      <c r="C7042" s="3" t="s">
        <v>46</v>
      </c>
      <c r="D7042" s="3" t="s">
        <v>46</v>
      </c>
      <c r="E7042" s="3" t="n">
        <v>271.41</v>
      </c>
      <c r="F7042" s="3" t="n">
        <v>3333752</v>
      </c>
      <c r="G7042" s="3" t="n">
        <v>3</v>
      </c>
      <c r="H7042" s="3" t="n">
        <v>1629430.5</v>
      </c>
    </row>
    <row r="7043" customFormat="false" ht="15" hidden="false" customHeight="false" outlineLevel="0" collapsed="false">
      <c r="A7043" s="3" t="s">
        <v>97</v>
      </c>
      <c r="B7043" s="3" t="s">
        <v>44</v>
      </c>
      <c r="C7043" s="3" t="s">
        <v>46</v>
      </c>
      <c r="D7043" s="3" t="s">
        <v>46</v>
      </c>
      <c r="E7043" s="3" t="n">
        <v>275.26</v>
      </c>
      <c r="F7043" s="3" t="n">
        <v>7645059</v>
      </c>
      <c r="G7043" s="3" t="n">
        <v>2</v>
      </c>
      <c r="H7043" s="3" t="n">
        <v>1478050.69</v>
      </c>
    </row>
    <row r="7044" customFormat="false" ht="15" hidden="false" customHeight="false" outlineLevel="0" collapsed="false">
      <c r="A7044" s="3" t="s">
        <v>98</v>
      </c>
      <c r="B7044" s="3" t="s">
        <v>44</v>
      </c>
      <c r="C7044" s="3" t="s">
        <v>46</v>
      </c>
      <c r="D7044" s="3" t="s">
        <v>46</v>
      </c>
      <c r="E7044" s="3" t="n">
        <v>273.69</v>
      </c>
      <c r="F7044" s="3" t="n">
        <v>5633973</v>
      </c>
      <c r="G7044" s="3" t="n">
        <v>2</v>
      </c>
      <c r="H7044" s="3" t="n">
        <v>654804.61</v>
      </c>
    </row>
    <row r="7045" customFormat="false" ht="15" hidden="false" customHeight="false" outlineLevel="0" collapsed="false">
      <c r="A7045" s="3" t="s">
        <v>99</v>
      </c>
      <c r="B7045" s="3" t="s">
        <v>44</v>
      </c>
      <c r="C7045" s="3" t="s">
        <v>46</v>
      </c>
      <c r="D7045" s="3" t="s">
        <v>46</v>
      </c>
      <c r="E7045" s="3" t="n">
        <v>270.84</v>
      </c>
      <c r="F7045" s="3" t="n">
        <v>5712981</v>
      </c>
      <c r="G7045" s="3" t="n">
        <v>0</v>
      </c>
      <c r="H7045" s="3" t="n">
        <v>0</v>
      </c>
    </row>
    <row r="7046" customFormat="false" ht="15" hidden="false" customHeight="false" outlineLevel="0" collapsed="false">
      <c r="A7046" s="3" t="s">
        <v>100</v>
      </c>
      <c r="B7046" s="3" t="s">
        <v>44</v>
      </c>
      <c r="C7046" s="3" t="s">
        <v>46</v>
      </c>
      <c r="D7046" s="3" t="s">
        <v>46</v>
      </c>
      <c r="E7046" s="3" t="n">
        <v>275.19</v>
      </c>
      <c r="F7046" s="3" t="n">
        <v>1919076</v>
      </c>
      <c r="G7046" s="3" t="n">
        <v>4</v>
      </c>
      <c r="H7046" s="3" t="n">
        <v>2936283.5</v>
      </c>
    </row>
    <row r="7047" customFormat="false" ht="15" hidden="false" customHeight="false" outlineLevel="0" collapsed="false">
      <c r="A7047" s="3" t="s">
        <v>101</v>
      </c>
      <c r="B7047" s="3" t="s">
        <v>44</v>
      </c>
      <c r="C7047" s="3" t="s">
        <v>46</v>
      </c>
      <c r="D7047" s="3" t="s">
        <v>46</v>
      </c>
      <c r="E7047" s="3" t="n">
        <v>276.89</v>
      </c>
      <c r="F7047" s="3" t="n">
        <v>6289199</v>
      </c>
      <c r="G7047" s="3" t="n">
        <v>1</v>
      </c>
      <c r="H7047" s="3" t="n">
        <v>986088.16</v>
      </c>
    </row>
    <row r="7048" customFormat="false" ht="15" hidden="false" customHeight="false" outlineLevel="0" collapsed="false">
      <c r="A7048" s="3" t="s">
        <v>102</v>
      </c>
      <c r="B7048" s="3" t="s">
        <v>44</v>
      </c>
      <c r="C7048" s="3" t="s">
        <v>46</v>
      </c>
      <c r="D7048" s="3" t="s">
        <v>46</v>
      </c>
      <c r="E7048" s="3" t="n">
        <v>278.55</v>
      </c>
      <c r="F7048" s="3" t="n">
        <v>2171901</v>
      </c>
      <c r="G7048" s="3" t="n">
        <v>0</v>
      </c>
      <c r="H7048" s="3" t="n">
        <v>0</v>
      </c>
    </row>
    <row r="7049" customFormat="false" ht="15" hidden="false" customHeight="false" outlineLevel="0" collapsed="false">
      <c r="A7049" s="3" t="s">
        <v>103</v>
      </c>
      <c r="B7049" s="3" t="s">
        <v>44</v>
      </c>
      <c r="C7049" s="3" t="s">
        <v>46</v>
      </c>
      <c r="D7049" s="3" t="s">
        <v>46</v>
      </c>
      <c r="E7049" s="3" t="n">
        <v>276.04</v>
      </c>
      <c r="F7049" s="3" t="n">
        <v>1890723</v>
      </c>
      <c r="G7049" s="3" t="n">
        <v>3</v>
      </c>
      <c r="H7049" s="3" t="n">
        <v>1140214.41</v>
      </c>
    </row>
    <row r="7050" customFormat="false" ht="15" hidden="false" customHeight="false" outlineLevel="0" collapsed="false">
      <c r="A7050" s="3" t="s">
        <v>104</v>
      </c>
      <c r="B7050" s="3" t="s">
        <v>44</v>
      </c>
      <c r="C7050" s="3" t="s">
        <v>46</v>
      </c>
      <c r="D7050" s="3" t="s">
        <v>46</v>
      </c>
      <c r="E7050" s="3" t="n">
        <v>275.95</v>
      </c>
      <c r="F7050" s="3" t="n">
        <v>1210948</v>
      </c>
      <c r="G7050" s="3" t="n">
        <v>1</v>
      </c>
      <c r="H7050" s="3" t="n">
        <v>827787.35</v>
      </c>
    </row>
    <row r="7051" customFormat="false" ht="15" hidden="false" customHeight="false" outlineLevel="0" collapsed="false">
      <c r="A7051" s="3" t="s">
        <v>105</v>
      </c>
      <c r="B7051" s="3" t="s">
        <v>44</v>
      </c>
      <c r="C7051" s="3" t="s">
        <v>46</v>
      </c>
      <c r="D7051" s="3" t="s">
        <v>46</v>
      </c>
      <c r="E7051" s="3" t="n">
        <v>274.7</v>
      </c>
      <c r="F7051" s="3" t="n">
        <v>1731399</v>
      </c>
      <c r="G7051" s="3" t="n">
        <v>1</v>
      </c>
      <c r="H7051" s="3" t="n">
        <v>1196465.49</v>
      </c>
    </row>
    <row r="7052" customFormat="false" ht="15" hidden="false" customHeight="false" outlineLevel="0" collapsed="false">
      <c r="A7052" s="3" t="s">
        <v>106</v>
      </c>
      <c r="B7052" s="3" t="s">
        <v>44</v>
      </c>
      <c r="C7052" s="3" t="s">
        <v>46</v>
      </c>
      <c r="D7052" s="3" t="s">
        <v>46</v>
      </c>
      <c r="E7052" s="3" t="n">
        <v>274.75</v>
      </c>
      <c r="F7052" s="3" t="n">
        <v>2292773</v>
      </c>
      <c r="G7052" s="3" t="n">
        <v>1</v>
      </c>
      <c r="H7052" s="3" t="n">
        <v>650868.75</v>
      </c>
    </row>
    <row r="7053" customFormat="false" ht="15" hidden="false" customHeight="false" outlineLevel="0" collapsed="false">
      <c r="A7053" s="3" t="s">
        <v>107</v>
      </c>
      <c r="B7053" s="3" t="s">
        <v>44</v>
      </c>
      <c r="C7053" s="3" t="s">
        <v>46</v>
      </c>
      <c r="D7053" s="3" t="s">
        <v>46</v>
      </c>
      <c r="E7053" s="3" t="n">
        <v>274.81</v>
      </c>
      <c r="F7053" s="3" t="n">
        <v>2022689</v>
      </c>
      <c r="G7053" s="3" t="n">
        <v>3</v>
      </c>
      <c r="H7053" s="3" t="n">
        <v>2573413.08</v>
      </c>
    </row>
    <row r="7054" customFormat="false" ht="15" hidden="false" customHeight="false" outlineLevel="0" collapsed="false">
      <c r="A7054" s="3" t="s">
        <v>108</v>
      </c>
      <c r="B7054" s="3" t="s">
        <v>44</v>
      </c>
      <c r="C7054" s="3" t="s">
        <v>46</v>
      </c>
      <c r="D7054" s="3" t="s">
        <v>46</v>
      </c>
      <c r="E7054" s="3" t="n">
        <v>275.03</v>
      </c>
      <c r="F7054" s="3" t="n">
        <v>1930880</v>
      </c>
      <c r="G7054" s="3" t="n">
        <v>1</v>
      </c>
      <c r="H7054" s="3" t="n">
        <v>1333571.98</v>
      </c>
    </row>
    <row r="7055" customFormat="false" ht="15" hidden="false" customHeight="false" outlineLevel="0" collapsed="false">
      <c r="A7055" s="3" t="s">
        <v>109</v>
      </c>
      <c r="B7055" s="3" t="s">
        <v>44</v>
      </c>
      <c r="C7055" s="3" t="s">
        <v>46</v>
      </c>
      <c r="D7055" s="3" t="s">
        <v>46</v>
      </c>
      <c r="E7055" s="3" t="n">
        <v>273.45</v>
      </c>
      <c r="F7055" s="3" t="n">
        <v>6162567</v>
      </c>
      <c r="G7055" s="3" t="n">
        <v>2</v>
      </c>
      <c r="H7055" s="3" t="n">
        <v>1670872.43</v>
      </c>
    </row>
    <row r="7056" customFormat="false" ht="15" hidden="false" customHeight="false" outlineLevel="0" collapsed="false">
      <c r="A7056" s="3" t="s">
        <v>110</v>
      </c>
      <c r="B7056" s="3" t="s">
        <v>44</v>
      </c>
      <c r="C7056" s="3" t="s">
        <v>46</v>
      </c>
      <c r="D7056" s="3" t="s">
        <v>46</v>
      </c>
      <c r="E7056" s="3" t="n">
        <v>270.63</v>
      </c>
      <c r="F7056" s="3" t="n">
        <v>6712387</v>
      </c>
      <c r="G7056" s="3" t="n">
        <v>3</v>
      </c>
      <c r="H7056" s="3" t="n">
        <v>894898.81</v>
      </c>
    </row>
    <row r="7057" customFormat="false" ht="15" hidden="false" customHeight="false" outlineLevel="0" collapsed="false">
      <c r="A7057" s="3" t="s">
        <v>111</v>
      </c>
      <c r="B7057" s="3" t="s">
        <v>44</v>
      </c>
      <c r="C7057" s="3" t="s">
        <v>46</v>
      </c>
      <c r="D7057" s="3" t="s">
        <v>46</v>
      </c>
      <c r="E7057" s="3" t="n">
        <v>268.14</v>
      </c>
      <c r="F7057" s="3" t="n">
        <v>6043585</v>
      </c>
      <c r="G7057" s="3" t="n">
        <v>0</v>
      </c>
      <c r="H7057" s="3" t="n">
        <v>0</v>
      </c>
    </row>
    <row r="7058" customFormat="false" ht="15" hidden="false" customHeight="false" outlineLevel="0" collapsed="false">
      <c r="A7058" s="3" t="s">
        <v>112</v>
      </c>
      <c r="B7058" s="3" t="s">
        <v>44</v>
      </c>
      <c r="C7058" s="3" t="s">
        <v>46</v>
      </c>
      <c r="D7058" s="3" t="s">
        <v>46</v>
      </c>
      <c r="E7058" s="3" t="n">
        <v>268.15</v>
      </c>
      <c r="F7058" s="3" t="n">
        <v>4549210</v>
      </c>
      <c r="G7058" s="3" t="n">
        <v>3</v>
      </c>
      <c r="H7058" s="3" t="n">
        <v>2166386.98</v>
      </c>
    </row>
    <row r="7059" customFormat="false" ht="15" hidden="false" customHeight="false" outlineLevel="0" collapsed="false">
      <c r="A7059" s="3" t="s">
        <v>113</v>
      </c>
      <c r="B7059" s="3" t="s">
        <v>44</v>
      </c>
      <c r="C7059" s="3" t="s">
        <v>46</v>
      </c>
      <c r="D7059" s="3" t="s">
        <v>46</v>
      </c>
      <c r="E7059" s="3" t="n">
        <v>269.38</v>
      </c>
      <c r="F7059" s="3" t="n">
        <v>3399510</v>
      </c>
      <c r="G7059" s="3" t="n">
        <v>2</v>
      </c>
      <c r="H7059" s="3" t="n">
        <v>801913.13</v>
      </c>
    </row>
    <row r="7060" customFormat="false" ht="15" hidden="false" customHeight="false" outlineLevel="0" collapsed="false">
      <c r="A7060" s="3" t="s">
        <v>114</v>
      </c>
      <c r="B7060" s="3" t="s">
        <v>44</v>
      </c>
      <c r="C7060" s="3" t="s">
        <v>46</v>
      </c>
      <c r="D7060" s="3" t="s">
        <v>46</v>
      </c>
      <c r="E7060" s="3" t="n">
        <v>268.68</v>
      </c>
      <c r="F7060" s="3" t="n">
        <v>4536992</v>
      </c>
      <c r="G7060" s="3" t="n">
        <v>4</v>
      </c>
      <c r="H7060" s="3" t="n">
        <v>4041664.91</v>
      </c>
    </row>
    <row r="7061" customFormat="false" ht="15" hidden="false" customHeight="false" outlineLevel="0" collapsed="false">
      <c r="A7061" s="3" t="s">
        <v>115</v>
      </c>
      <c r="B7061" s="3" t="s">
        <v>44</v>
      </c>
      <c r="C7061" s="3" t="s">
        <v>46</v>
      </c>
      <c r="D7061" s="3" t="s">
        <v>46</v>
      </c>
      <c r="E7061" s="3" t="n">
        <v>269.26</v>
      </c>
      <c r="F7061" s="3" t="n">
        <v>4984886</v>
      </c>
      <c r="G7061" s="3" t="n">
        <v>4</v>
      </c>
      <c r="H7061" s="3" t="n">
        <v>4113609.73</v>
      </c>
    </row>
    <row r="7062" customFormat="false" ht="15" hidden="false" customHeight="false" outlineLevel="0" collapsed="false">
      <c r="A7062" s="3" t="s">
        <v>116</v>
      </c>
      <c r="B7062" s="3" t="s">
        <v>44</v>
      </c>
      <c r="C7062" s="3" t="s">
        <v>46</v>
      </c>
      <c r="D7062" s="3" t="s">
        <v>46</v>
      </c>
      <c r="E7062" s="3" t="n">
        <v>271.39</v>
      </c>
      <c r="F7062" s="3" t="n">
        <v>7063410</v>
      </c>
      <c r="G7062" s="3" t="n">
        <v>2</v>
      </c>
      <c r="H7062" s="3" t="n">
        <v>1207067.06</v>
      </c>
    </row>
    <row r="7063" customFormat="false" ht="15" hidden="false" customHeight="false" outlineLevel="0" collapsed="false">
      <c r="A7063" s="3" t="s">
        <v>117</v>
      </c>
      <c r="B7063" s="3" t="s">
        <v>44</v>
      </c>
      <c r="C7063" s="3" t="s">
        <v>46</v>
      </c>
      <c r="D7063" s="3" t="s">
        <v>46</v>
      </c>
      <c r="E7063" s="3" t="n">
        <v>271.72</v>
      </c>
      <c r="F7063" s="3" t="n">
        <v>2701350</v>
      </c>
      <c r="G7063" s="3" t="n">
        <v>4</v>
      </c>
      <c r="H7063" s="3" t="n">
        <v>1725137.27</v>
      </c>
    </row>
    <row r="7064" customFormat="false" ht="15" hidden="false" customHeight="false" outlineLevel="0" collapsed="false">
      <c r="A7064" s="3" t="s">
        <v>118</v>
      </c>
      <c r="B7064" s="3" t="s">
        <v>44</v>
      </c>
      <c r="C7064" s="3" t="s">
        <v>46</v>
      </c>
      <c r="D7064" s="3" t="s">
        <v>46</v>
      </c>
      <c r="E7064" s="3" t="n">
        <v>272.87</v>
      </c>
      <c r="F7064" s="3" t="n">
        <v>7755854</v>
      </c>
      <c r="G7064" s="3" t="n">
        <v>2</v>
      </c>
      <c r="H7064" s="3" t="n">
        <v>356520.7</v>
      </c>
    </row>
    <row r="7065" customFormat="false" ht="15" hidden="false" customHeight="false" outlineLevel="0" collapsed="false">
      <c r="A7065" s="3" t="s">
        <v>119</v>
      </c>
      <c r="B7065" s="3" t="s">
        <v>44</v>
      </c>
      <c r="C7065" s="3" t="s">
        <v>46</v>
      </c>
      <c r="D7065" s="3" t="s">
        <v>46</v>
      </c>
      <c r="E7065" s="3" t="n">
        <v>274.56</v>
      </c>
      <c r="F7065" s="3" t="n">
        <v>2836973</v>
      </c>
      <c r="G7065" s="3" t="n">
        <v>2</v>
      </c>
      <c r="H7065" s="3" t="n">
        <v>1564896.64</v>
      </c>
    </row>
    <row r="7066" customFormat="false" ht="15" hidden="false" customHeight="false" outlineLevel="0" collapsed="false">
      <c r="A7066" s="3" t="s">
        <v>120</v>
      </c>
      <c r="B7066" s="3" t="s">
        <v>44</v>
      </c>
      <c r="C7066" s="3" t="s">
        <v>46</v>
      </c>
      <c r="D7066" s="3" t="s">
        <v>46</v>
      </c>
      <c r="E7066" s="3" t="n">
        <v>276.94</v>
      </c>
      <c r="F7066" s="3" t="n">
        <v>7147078</v>
      </c>
      <c r="G7066" s="3" t="n">
        <v>0</v>
      </c>
      <c r="H7066" s="3" t="n">
        <v>0</v>
      </c>
    </row>
    <row r="7067" customFormat="false" ht="15" hidden="false" customHeight="false" outlineLevel="0" collapsed="false">
      <c r="A7067" s="3" t="s">
        <v>121</v>
      </c>
      <c r="B7067" s="3" t="s">
        <v>44</v>
      </c>
      <c r="C7067" s="3" t="s">
        <v>46</v>
      </c>
      <c r="D7067" s="3" t="s">
        <v>46</v>
      </c>
      <c r="E7067" s="3" t="n">
        <v>274.85</v>
      </c>
      <c r="F7067" s="3" t="n">
        <v>2405953</v>
      </c>
      <c r="G7067" s="3" t="n">
        <v>1</v>
      </c>
      <c r="H7067" s="3" t="n">
        <v>479439.6</v>
      </c>
    </row>
    <row r="7068" customFormat="false" ht="15" hidden="false" customHeight="false" outlineLevel="0" collapsed="false">
      <c r="A7068" s="3" t="s">
        <v>122</v>
      </c>
      <c r="B7068" s="3" t="s">
        <v>44</v>
      </c>
      <c r="C7068" s="3" t="s">
        <v>46</v>
      </c>
      <c r="D7068" s="3" t="s">
        <v>46</v>
      </c>
      <c r="E7068" s="3" t="n">
        <v>274.93</v>
      </c>
      <c r="F7068" s="3" t="n">
        <v>759270</v>
      </c>
      <c r="G7068" s="3" t="n">
        <v>3</v>
      </c>
      <c r="H7068" s="3" t="n">
        <v>2751528.26</v>
      </c>
    </row>
    <row r="7069" customFormat="false" ht="15" hidden="false" customHeight="false" outlineLevel="0" collapsed="false">
      <c r="A7069" s="3" t="s">
        <v>123</v>
      </c>
      <c r="B7069" s="3" t="s">
        <v>44</v>
      </c>
      <c r="C7069" s="3" t="s">
        <v>46</v>
      </c>
      <c r="D7069" s="3" t="s">
        <v>46</v>
      </c>
      <c r="E7069" s="3" t="n">
        <v>275.55</v>
      </c>
      <c r="F7069" s="3" t="n">
        <v>6264525</v>
      </c>
      <c r="G7069" s="3" t="n">
        <v>2</v>
      </c>
      <c r="H7069" s="3" t="n">
        <v>960522.68</v>
      </c>
    </row>
    <row r="7070" customFormat="false" ht="15" hidden="false" customHeight="false" outlineLevel="0" collapsed="false">
      <c r="A7070" s="3" t="s">
        <v>124</v>
      </c>
      <c r="B7070" s="3" t="s">
        <v>44</v>
      </c>
      <c r="C7070" s="3" t="s">
        <v>46</v>
      </c>
      <c r="D7070" s="3" t="s">
        <v>46</v>
      </c>
      <c r="E7070" s="3" t="n">
        <v>275.42</v>
      </c>
      <c r="F7070" s="3" t="n">
        <v>4431211</v>
      </c>
      <c r="G7070" s="3" t="n">
        <v>1</v>
      </c>
      <c r="H7070" s="3" t="n">
        <v>303677</v>
      </c>
    </row>
    <row r="7071" customFormat="false" ht="15" hidden="false" customHeight="false" outlineLevel="0" collapsed="false">
      <c r="A7071" s="3" t="s">
        <v>125</v>
      </c>
      <c r="B7071" s="3" t="s">
        <v>44</v>
      </c>
      <c r="C7071" s="3" t="s">
        <v>46</v>
      </c>
      <c r="D7071" s="3" t="s">
        <v>46</v>
      </c>
      <c r="E7071" s="3" t="n">
        <v>274.55</v>
      </c>
      <c r="F7071" s="3" t="n">
        <v>2984680</v>
      </c>
      <c r="G7071" s="3" t="n">
        <v>4</v>
      </c>
      <c r="H7071" s="3" t="n">
        <v>3539236.02</v>
      </c>
    </row>
    <row r="7072" customFormat="false" ht="15" hidden="false" customHeight="false" outlineLevel="0" collapsed="false">
      <c r="A7072" s="3" t="s">
        <v>126</v>
      </c>
      <c r="B7072" s="3" t="s">
        <v>44</v>
      </c>
      <c r="C7072" s="3" t="s">
        <v>46</v>
      </c>
      <c r="D7072" s="3" t="s">
        <v>46</v>
      </c>
      <c r="E7072" s="3" t="n">
        <v>275.71</v>
      </c>
      <c r="F7072" s="3" t="n">
        <v>1641976</v>
      </c>
      <c r="G7072" s="3" t="n">
        <v>1</v>
      </c>
      <c r="H7072" s="3" t="n">
        <v>1000653.03</v>
      </c>
    </row>
    <row r="7073" customFormat="false" ht="15" hidden="false" customHeight="false" outlineLevel="0" collapsed="false">
      <c r="A7073" s="3" t="s">
        <v>127</v>
      </c>
      <c r="B7073" s="3" t="s">
        <v>44</v>
      </c>
      <c r="C7073" s="3" t="s">
        <v>46</v>
      </c>
      <c r="D7073" s="3" t="s">
        <v>46</v>
      </c>
      <c r="E7073" s="3" t="n">
        <v>277</v>
      </c>
      <c r="F7073" s="3" t="n">
        <v>2841490</v>
      </c>
      <c r="G7073" s="3" t="n">
        <v>2</v>
      </c>
      <c r="H7073" s="3" t="n">
        <v>942215.65</v>
      </c>
    </row>
    <row r="7074" customFormat="false" ht="15" hidden="false" customHeight="false" outlineLevel="0" collapsed="false">
      <c r="A7074" s="3" t="s">
        <v>128</v>
      </c>
      <c r="B7074" s="3" t="s">
        <v>44</v>
      </c>
      <c r="C7074" s="3" t="s">
        <v>46</v>
      </c>
      <c r="D7074" s="3" t="s">
        <v>46</v>
      </c>
      <c r="E7074" s="3" t="n">
        <v>276.13</v>
      </c>
      <c r="F7074" s="3" t="n">
        <v>6306030</v>
      </c>
      <c r="G7074" s="3" t="n">
        <v>4</v>
      </c>
      <c r="H7074" s="3" t="n">
        <v>1678398.93</v>
      </c>
    </row>
    <row r="7075" customFormat="false" ht="15" hidden="false" customHeight="false" outlineLevel="0" collapsed="false">
      <c r="A7075" s="3" t="s">
        <v>129</v>
      </c>
      <c r="B7075" s="3" t="s">
        <v>44</v>
      </c>
      <c r="C7075" s="3" t="s">
        <v>46</v>
      </c>
      <c r="D7075" s="3" t="s">
        <v>46</v>
      </c>
      <c r="E7075" s="3" t="n">
        <v>276.16</v>
      </c>
      <c r="F7075" s="3" t="n">
        <v>545954</v>
      </c>
      <c r="G7075" s="3" t="n">
        <v>1</v>
      </c>
      <c r="H7075" s="3" t="n">
        <v>988535.05</v>
      </c>
    </row>
    <row r="7076" customFormat="false" ht="15" hidden="false" customHeight="false" outlineLevel="0" collapsed="false">
      <c r="A7076" s="3" t="s">
        <v>130</v>
      </c>
      <c r="B7076" s="3" t="s">
        <v>44</v>
      </c>
      <c r="C7076" s="3" t="s">
        <v>46</v>
      </c>
      <c r="D7076" s="3" t="s">
        <v>46</v>
      </c>
      <c r="E7076" s="3" t="n">
        <v>273.51</v>
      </c>
      <c r="F7076" s="3" t="n">
        <v>2463850</v>
      </c>
      <c r="G7076" s="3" t="n">
        <v>3</v>
      </c>
      <c r="H7076" s="3" t="n">
        <v>1820086.53</v>
      </c>
    </row>
    <row r="7077" customFormat="false" ht="15" hidden="false" customHeight="false" outlineLevel="0" collapsed="false">
      <c r="A7077" s="3" t="s">
        <v>131</v>
      </c>
      <c r="B7077" s="3" t="s">
        <v>44</v>
      </c>
      <c r="C7077" s="3" t="s">
        <v>46</v>
      </c>
      <c r="D7077" s="3" t="s">
        <v>46</v>
      </c>
      <c r="E7077" s="3" t="n">
        <v>273</v>
      </c>
      <c r="F7077" s="3" t="n">
        <v>5892917</v>
      </c>
      <c r="G7077" s="3" t="n">
        <v>2</v>
      </c>
      <c r="H7077" s="3" t="n">
        <v>654447.45</v>
      </c>
    </row>
    <row r="7078" customFormat="false" ht="15" hidden="false" customHeight="false" outlineLevel="0" collapsed="false">
      <c r="A7078" s="3" t="s">
        <v>132</v>
      </c>
      <c r="B7078" s="3" t="s">
        <v>44</v>
      </c>
      <c r="C7078" s="3" t="s">
        <v>46</v>
      </c>
      <c r="D7078" s="3" t="s">
        <v>46</v>
      </c>
      <c r="E7078" s="3" t="n">
        <v>272.15</v>
      </c>
      <c r="F7078" s="3" t="n">
        <v>1044435</v>
      </c>
      <c r="G7078" s="3" t="n">
        <v>0</v>
      </c>
      <c r="H7078" s="3" t="n">
        <v>0</v>
      </c>
    </row>
    <row r="7079" customFormat="false" ht="15" hidden="false" customHeight="false" outlineLevel="0" collapsed="false">
      <c r="A7079" s="3" t="s">
        <v>133</v>
      </c>
      <c r="B7079" s="3" t="s">
        <v>44</v>
      </c>
      <c r="C7079" s="3" t="s">
        <v>46</v>
      </c>
      <c r="D7079" s="3" t="s">
        <v>46</v>
      </c>
      <c r="E7079" s="3" t="n">
        <v>273.82</v>
      </c>
      <c r="F7079" s="3" t="n">
        <v>4029787</v>
      </c>
      <c r="G7079" s="3" t="n">
        <v>1</v>
      </c>
      <c r="H7079" s="3" t="n">
        <v>252072.51</v>
      </c>
    </row>
    <row r="7080" customFormat="false" ht="15" hidden="false" customHeight="false" outlineLevel="0" collapsed="false">
      <c r="A7080" s="3" t="s">
        <v>134</v>
      </c>
      <c r="B7080" s="3" t="s">
        <v>44</v>
      </c>
      <c r="C7080" s="3" t="s">
        <v>46</v>
      </c>
      <c r="D7080" s="3" t="s">
        <v>46</v>
      </c>
      <c r="E7080" s="3" t="n">
        <v>274.13</v>
      </c>
      <c r="F7080" s="3" t="n">
        <v>1071147</v>
      </c>
      <c r="G7080" s="3" t="n">
        <v>1</v>
      </c>
      <c r="H7080" s="3" t="n">
        <v>592826.19</v>
      </c>
    </row>
    <row r="7081" customFormat="false" ht="15" hidden="false" customHeight="false" outlineLevel="0" collapsed="false">
      <c r="A7081" s="3" t="s">
        <v>135</v>
      </c>
      <c r="B7081" s="3" t="s">
        <v>44</v>
      </c>
      <c r="C7081" s="3" t="s">
        <v>46</v>
      </c>
      <c r="D7081" s="3" t="s">
        <v>46</v>
      </c>
      <c r="E7081" s="3" t="n">
        <v>272.25</v>
      </c>
      <c r="F7081" s="3" t="n">
        <v>6306401</v>
      </c>
      <c r="G7081" s="3" t="n">
        <v>3</v>
      </c>
      <c r="H7081" s="3" t="n">
        <v>2131200.9</v>
      </c>
    </row>
    <row r="7082" customFormat="false" ht="15" hidden="false" customHeight="false" outlineLevel="0" collapsed="false">
      <c r="A7082" s="3" t="s">
        <v>136</v>
      </c>
      <c r="B7082" s="3" t="s">
        <v>44</v>
      </c>
      <c r="C7082" s="3" t="s">
        <v>46</v>
      </c>
      <c r="D7082" s="3" t="s">
        <v>46</v>
      </c>
      <c r="E7082" s="3" t="n">
        <v>275.03</v>
      </c>
      <c r="F7082" s="3" t="n">
        <v>6853532</v>
      </c>
      <c r="G7082" s="3" t="n">
        <v>3</v>
      </c>
      <c r="H7082" s="3" t="n">
        <v>2399877.73</v>
      </c>
    </row>
    <row r="7083" customFormat="false" ht="15" hidden="false" customHeight="false" outlineLevel="0" collapsed="false">
      <c r="A7083" s="3" t="s">
        <v>137</v>
      </c>
      <c r="B7083" s="3" t="s">
        <v>44</v>
      </c>
      <c r="C7083" s="3" t="s">
        <v>46</v>
      </c>
      <c r="D7083" s="3" t="s">
        <v>46</v>
      </c>
      <c r="E7083" s="3" t="n">
        <v>275.75</v>
      </c>
      <c r="F7083" s="3" t="n">
        <v>6169620</v>
      </c>
      <c r="G7083" s="3" t="n">
        <v>2</v>
      </c>
      <c r="H7083" s="3" t="n">
        <v>746265.51</v>
      </c>
    </row>
    <row r="7084" customFormat="false" ht="15" hidden="false" customHeight="false" outlineLevel="0" collapsed="false">
      <c r="A7084" s="3" t="s">
        <v>138</v>
      </c>
      <c r="B7084" s="3" t="s">
        <v>44</v>
      </c>
      <c r="C7084" s="3" t="s">
        <v>46</v>
      </c>
      <c r="D7084" s="3" t="s">
        <v>46</v>
      </c>
      <c r="E7084" s="3" t="n">
        <v>275.88</v>
      </c>
      <c r="F7084" s="3" t="n">
        <v>5459174</v>
      </c>
      <c r="G7084" s="3" t="n">
        <v>2</v>
      </c>
      <c r="H7084" s="3" t="n">
        <v>1942821.32</v>
      </c>
    </row>
    <row r="7085" customFormat="false" ht="15" hidden="false" customHeight="false" outlineLevel="0" collapsed="false">
      <c r="A7085" s="3" t="s">
        <v>139</v>
      </c>
      <c r="B7085" s="3" t="s">
        <v>44</v>
      </c>
      <c r="C7085" s="3" t="s">
        <v>46</v>
      </c>
      <c r="D7085" s="3" t="s">
        <v>46</v>
      </c>
      <c r="E7085" s="3" t="n">
        <v>277.46</v>
      </c>
      <c r="F7085" s="3" t="n">
        <v>3833799</v>
      </c>
      <c r="G7085" s="3" t="n">
        <v>0</v>
      </c>
      <c r="H7085" s="3" t="n">
        <v>0</v>
      </c>
    </row>
    <row r="7086" customFormat="false" ht="15" hidden="false" customHeight="false" outlineLevel="0" collapsed="false">
      <c r="A7086" s="3" t="s">
        <v>140</v>
      </c>
      <c r="B7086" s="3" t="s">
        <v>44</v>
      </c>
      <c r="C7086" s="3" t="s">
        <v>46</v>
      </c>
      <c r="D7086" s="3" t="s">
        <v>46</v>
      </c>
      <c r="E7086" s="3" t="n">
        <v>277.78</v>
      </c>
      <c r="F7086" s="3" t="n">
        <v>5427936</v>
      </c>
      <c r="G7086" s="3" t="n">
        <v>4</v>
      </c>
      <c r="H7086" s="3" t="n">
        <v>2461026.99</v>
      </c>
    </row>
    <row r="7087" customFormat="false" ht="15" hidden="false" customHeight="false" outlineLevel="0" collapsed="false">
      <c r="A7087" s="3" t="s">
        <v>141</v>
      </c>
      <c r="B7087" s="3" t="s">
        <v>44</v>
      </c>
      <c r="C7087" s="3" t="s">
        <v>46</v>
      </c>
      <c r="D7087" s="3" t="s">
        <v>46</v>
      </c>
      <c r="E7087" s="3" t="n">
        <v>278.17</v>
      </c>
      <c r="F7087" s="3" t="n">
        <v>3176238</v>
      </c>
      <c r="G7087" s="3" t="n">
        <v>5</v>
      </c>
      <c r="H7087" s="3" t="n">
        <v>4187966.82</v>
      </c>
    </row>
    <row r="7088" customFormat="false" ht="15" hidden="false" customHeight="false" outlineLevel="0" collapsed="false">
      <c r="A7088" s="3" t="s">
        <v>142</v>
      </c>
      <c r="B7088" s="3" t="s">
        <v>44</v>
      </c>
      <c r="C7088" s="3" t="s">
        <v>46</v>
      </c>
      <c r="D7088" s="3" t="s">
        <v>46</v>
      </c>
      <c r="E7088" s="3" t="n">
        <v>276.31</v>
      </c>
      <c r="F7088" s="3" t="n">
        <v>6497305</v>
      </c>
      <c r="G7088" s="3" t="n">
        <v>2</v>
      </c>
      <c r="H7088" s="3" t="n">
        <v>1947778</v>
      </c>
    </row>
    <row r="7089" customFormat="false" ht="15" hidden="false" customHeight="false" outlineLevel="0" collapsed="false">
      <c r="A7089" s="3" t="s">
        <v>143</v>
      </c>
      <c r="B7089" s="3" t="s">
        <v>44</v>
      </c>
      <c r="C7089" s="3" t="s">
        <v>46</v>
      </c>
      <c r="D7089" s="3" t="s">
        <v>46</v>
      </c>
      <c r="E7089" s="3" t="n">
        <v>275.44</v>
      </c>
      <c r="F7089" s="3" t="n">
        <v>6655172</v>
      </c>
      <c r="G7089" s="3" t="n">
        <v>2</v>
      </c>
      <c r="H7089" s="3" t="n">
        <v>465926.55</v>
      </c>
    </row>
    <row r="7090" customFormat="false" ht="15" hidden="false" customHeight="false" outlineLevel="0" collapsed="false">
      <c r="A7090" s="3" t="s">
        <v>144</v>
      </c>
      <c r="B7090" s="3" t="s">
        <v>44</v>
      </c>
      <c r="C7090" s="3" t="s">
        <v>46</v>
      </c>
      <c r="D7090" s="3" t="s">
        <v>46</v>
      </c>
      <c r="E7090" s="3" t="n">
        <v>275.19</v>
      </c>
      <c r="F7090" s="3" t="n">
        <v>1041687</v>
      </c>
      <c r="G7090" s="3" t="n">
        <v>4</v>
      </c>
      <c r="H7090" s="3" t="n">
        <v>2245399.45</v>
      </c>
    </row>
    <row r="7091" customFormat="false" ht="15" hidden="false" customHeight="false" outlineLevel="0" collapsed="false">
      <c r="A7091" s="3" t="s">
        <v>145</v>
      </c>
      <c r="B7091" s="3" t="s">
        <v>44</v>
      </c>
      <c r="C7091" s="3" t="s">
        <v>46</v>
      </c>
      <c r="D7091" s="3" t="s">
        <v>46</v>
      </c>
      <c r="E7091" s="3" t="n">
        <v>275.49</v>
      </c>
      <c r="F7091" s="3" t="n">
        <v>1540187</v>
      </c>
      <c r="G7091" s="3" t="n">
        <v>2</v>
      </c>
      <c r="H7091" s="3" t="n">
        <v>1326566.1</v>
      </c>
    </row>
    <row r="7092" customFormat="false" ht="15" hidden="false" customHeight="false" outlineLevel="0" collapsed="false">
      <c r="A7092" s="3" t="s">
        <v>146</v>
      </c>
      <c r="B7092" s="3" t="s">
        <v>44</v>
      </c>
      <c r="C7092" s="3" t="s">
        <v>46</v>
      </c>
      <c r="D7092" s="3" t="s">
        <v>46</v>
      </c>
      <c r="E7092" s="3" t="n">
        <v>274.55</v>
      </c>
      <c r="F7092" s="3" t="n">
        <v>1401486</v>
      </c>
      <c r="G7092" s="3" t="n">
        <v>0</v>
      </c>
      <c r="H7092" s="3" t="n">
        <v>0</v>
      </c>
    </row>
    <row r="7093" customFormat="false" ht="15" hidden="false" customHeight="false" outlineLevel="0" collapsed="false">
      <c r="A7093" s="3" t="s">
        <v>147</v>
      </c>
      <c r="B7093" s="3" t="s">
        <v>44</v>
      </c>
      <c r="C7093" s="3" t="s">
        <v>46</v>
      </c>
      <c r="D7093" s="3" t="s">
        <v>46</v>
      </c>
      <c r="E7093" s="3" t="n">
        <v>275.3</v>
      </c>
      <c r="F7093" s="3" t="n">
        <v>2957073</v>
      </c>
      <c r="G7093" s="3" t="n">
        <v>3</v>
      </c>
      <c r="H7093" s="3" t="n">
        <v>2282322</v>
      </c>
    </row>
    <row r="7094" customFormat="false" ht="15" hidden="false" customHeight="false" outlineLevel="0" collapsed="false">
      <c r="A7094" s="3" t="s">
        <v>148</v>
      </c>
      <c r="B7094" s="3" t="s">
        <v>44</v>
      </c>
      <c r="C7094" s="3" t="s">
        <v>46</v>
      </c>
      <c r="D7094" s="3" t="s">
        <v>46</v>
      </c>
      <c r="E7094" s="3" t="n">
        <v>273.8</v>
      </c>
      <c r="F7094" s="3" t="n">
        <v>1519032</v>
      </c>
      <c r="G7094" s="3" t="n">
        <v>3</v>
      </c>
      <c r="H7094" s="3" t="n">
        <v>1419591.06</v>
      </c>
    </row>
    <row r="7095" customFormat="false" ht="15" hidden="false" customHeight="false" outlineLevel="0" collapsed="false">
      <c r="A7095" s="3" t="s">
        <v>149</v>
      </c>
      <c r="B7095" s="3" t="s">
        <v>44</v>
      </c>
      <c r="C7095" s="3" t="s">
        <v>46</v>
      </c>
      <c r="D7095" s="3" t="s">
        <v>46</v>
      </c>
      <c r="E7095" s="3" t="n">
        <v>273.87</v>
      </c>
      <c r="F7095" s="3" t="n">
        <v>2352986</v>
      </c>
      <c r="G7095" s="3" t="n">
        <v>0</v>
      </c>
      <c r="H7095" s="3" t="n">
        <v>0</v>
      </c>
    </row>
    <row r="7096" customFormat="false" ht="15" hidden="false" customHeight="false" outlineLevel="0" collapsed="false">
      <c r="A7096" s="3" t="s">
        <v>150</v>
      </c>
      <c r="B7096" s="3" t="s">
        <v>44</v>
      </c>
      <c r="C7096" s="3" t="s">
        <v>46</v>
      </c>
      <c r="D7096" s="3" t="s">
        <v>46</v>
      </c>
      <c r="E7096" s="3" t="n">
        <v>271.72</v>
      </c>
      <c r="F7096" s="3" t="n">
        <v>6064018</v>
      </c>
      <c r="G7096" s="3" t="n">
        <v>2</v>
      </c>
      <c r="H7096" s="3" t="n">
        <v>1612092.83</v>
      </c>
    </row>
    <row r="7097" customFormat="false" ht="15" hidden="false" customHeight="false" outlineLevel="0" collapsed="false">
      <c r="A7097" s="3" t="s">
        <v>151</v>
      </c>
      <c r="B7097" s="3" t="s">
        <v>44</v>
      </c>
      <c r="C7097" s="3" t="s">
        <v>46</v>
      </c>
      <c r="D7097" s="3" t="s">
        <v>46</v>
      </c>
      <c r="E7097" s="3" t="n">
        <v>272.4</v>
      </c>
      <c r="F7097" s="3" t="n">
        <v>4708653</v>
      </c>
      <c r="G7097" s="3" t="n">
        <v>1</v>
      </c>
      <c r="H7097" s="3" t="n">
        <v>631999.68</v>
      </c>
    </row>
    <row r="7098" customFormat="false" ht="15" hidden="false" customHeight="false" outlineLevel="0" collapsed="false">
      <c r="A7098" s="3" t="s">
        <v>152</v>
      </c>
      <c r="B7098" s="3" t="s">
        <v>44</v>
      </c>
      <c r="C7098" s="3" t="s">
        <v>46</v>
      </c>
      <c r="D7098" s="3" t="s">
        <v>46</v>
      </c>
      <c r="E7098" s="3" t="n">
        <v>273.55</v>
      </c>
      <c r="F7098" s="3" t="n">
        <v>7344442</v>
      </c>
      <c r="G7098" s="3" t="n">
        <v>1</v>
      </c>
      <c r="H7098" s="3" t="n">
        <v>1199287.8</v>
      </c>
    </row>
    <row r="7099" customFormat="false" ht="15" hidden="false" customHeight="false" outlineLevel="0" collapsed="false">
      <c r="A7099" s="3" t="s">
        <v>153</v>
      </c>
      <c r="B7099" s="3" t="s">
        <v>44</v>
      </c>
      <c r="C7099" s="3" t="s">
        <v>46</v>
      </c>
      <c r="D7099" s="3" t="s">
        <v>46</v>
      </c>
      <c r="E7099" s="3" t="n">
        <v>277.74</v>
      </c>
      <c r="F7099" s="3" t="n">
        <v>2426680</v>
      </c>
      <c r="G7099" s="3" t="n">
        <v>1</v>
      </c>
      <c r="H7099" s="3" t="n">
        <v>987216.03</v>
      </c>
    </row>
    <row r="7100" customFormat="false" ht="15" hidden="false" customHeight="false" outlineLevel="0" collapsed="false">
      <c r="A7100" s="3" t="s">
        <v>154</v>
      </c>
      <c r="B7100" s="3" t="s">
        <v>44</v>
      </c>
      <c r="C7100" s="3" t="s">
        <v>46</v>
      </c>
      <c r="D7100" s="3" t="s">
        <v>46</v>
      </c>
      <c r="E7100" s="3" t="n">
        <v>276.42</v>
      </c>
      <c r="F7100" s="3" t="n">
        <v>5985067</v>
      </c>
      <c r="G7100" s="3" t="n">
        <v>2</v>
      </c>
      <c r="H7100" s="3" t="n">
        <v>2244233.52</v>
      </c>
    </row>
    <row r="7101" customFormat="false" ht="15" hidden="false" customHeight="false" outlineLevel="0" collapsed="false">
      <c r="A7101" s="3" t="s">
        <v>155</v>
      </c>
      <c r="B7101" s="3" t="s">
        <v>44</v>
      </c>
      <c r="C7101" s="3" t="s">
        <v>46</v>
      </c>
      <c r="D7101" s="3" t="s">
        <v>46</v>
      </c>
      <c r="E7101" s="3" t="n">
        <v>276.62</v>
      </c>
      <c r="F7101" s="3" t="n">
        <v>3581651</v>
      </c>
      <c r="G7101" s="3" t="n">
        <v>3</v>
      </c>
      <c r="H7101" s="3" t="n">
        <v>1641144.7</v>
      </c>
    </row>
    <row r="7102" customFormat="false" ht="15" hidden="false" customHeight="false" outlineLevel="0" collapsed="false">
      <c r="A7102" s="3" t="s">
        <v>156</v>
      </c>
      <c r="B7102" s="3" t="s">
        <v>44</v>
      </c>
      <c r="C7102" s="3" t="s">
        <v>46</v>
      </c>
      <c r="D7102" s="3" t="s">
        <v>46</v>
      </c>
      <c r="E7102" s="3" t="n">
        <v>273.98</v>
      </c>
      <c r="F7102" s="3" t="n">
        <v>5415204</v>
      </c>
      <c r="G7102" s="3" t="n">
        <v>3</v>
      </c>
      <c r="H7102" s="3" t="n">
        <v>906361.64</v>
      </c>
    </row>
    <row r="7103" customFormat="false" ht="15" hidden="false" customHeight="false" outlineLevel="0" collapsed="false">
      <c r="A7103" s="3" t="s">
        <v>157</v>
      </c>
      <c r="B7103" s="3" t="s">
        <v>44</v>
      </c>
      <c r="C7103" s="3" t="s">
        <v>46</v>
      </c>
      <c r="D7103" s="3" t="s">
        <v>46</v>
      </c>
      <c r="E7103" s="3" t="n">
        <v>275.1</v>
      </c>
      <c r="F7103" s="3" t="n">
        <v>7809479</v>
      </c>
      <c r="G7103" s="3" t="n">
        <v>4</v>
      </c>
      <c r="H7103" s="3" t="n">
        <v>2685204.17</v>
      </c>
    </row>
    <row r="7104" customFormat="false" ht="15" hidden="false" customHeight="false" outlineLevel="0" collapsed="false">
      <c r="A7104" s="3" t="s">
        <v>158</v>
      </c>
      <c r="B7104" s="3" t="s">
        <v>44</v>
      </c>
      <c r="C7104" s="3" t="s">
        <v>46</v>
      </c>
      <c r="D7104" s="3" t="s">
        <v>46</v>
      </c>
      <c r="E7104" s="3" t="n">
        <v>273.24</v>
      </c>
      <c r="F7104" s="3" t="n">
        <v>6912056</v>
      </c>
      <c r="G7104" s="3" t="n">
        <v>1</v>
      </c>
      <c r="H7104" s="3" t="n">
        <v>832716.39</v>
      </c>
    </row>
    <row r="7105" customFormat="false" ht="15" hidden="false" customHeight="false" outlineLevel="0" collapsed="false">
      <c r="A7105" s="3" t="s">
        <v>159</v>
      </c>
      <c r="B7105" s="3" t="s">
        <v>44</v>
      </c>
      <c r="C7105" s="3" t="s">
        <v>46</v>
      </c>
      <c r="D7105" s="3" t="s">
        <v>46</v>
      </c>
      <c r="E7105" s="3" t="n">
        <v>272.52</v>
      </c>
      <c r="F7105" s="3" t="n">
        <v>7334789</v>
      </c>
      <c r="G7105" s="3" t="n">
        <v>3</v>
      </c>
      <c r="H7105" s="3" t="n">
        <v>1784005.11</v>
      </c>
    </row>
    <row r="7106" customFormat="false" ht="15" hidden="false" customHeight="false" outlineLevel="0" collapsed="false">
      <c r="A7106" s="3" t="s">
        <v>160</v>
      </c>
      <c r="B7106" s="3" t="s">
        <v>44</v>
      </c>
      <c r="C7106" s="3" t="s">
        <v>46</v>
      </c>
      <c r="D7106" s="3" t="s">
        <v>46</v>
      </c>
      <c r="E7106" s="3" t="n">
        <v>271.35</v>
      </c>
      <c r="F7106" s="3" t="n">
        <v>889893</v>
      </c>
      <c r="G7106" s="3" t="n">
        <v>4</v>
      </c>
      <c r="H7106" s="3" t="n">
        <v>1843387.24</v>
      </c>
    </row>
    <row r="7107" customFormat="false" ht="15" hidden="false" customHeight="false" outlineLevel="0" collapsed="false">
      <c r="A7107" s="3" t="s">
        <v>161</v>
      </c>
      <c r="B7107" s="3" t="s">
        <v>44</v>
      </c>
      <c r="C7107" s="3" t="s">
        <v>46</v>
      </c>
      <c r="D7107" s="3" t="s">
        <v>46</v>
      </c>
      <c r="E7107" s="3" t="n">
        <v>271.39</v>
      </c>
      <c r="F7107" s="3" t="n">
        <v>1037918</v>
      </c>
      <c r="G7107" s="3" t="n">
        <v>3</v>
      </c>
      <c r="H7107" s="3" t="n">
        <v>2720467.73</v>
      </c>
    </row>
    <row r="7108" customFormat="false" ht="15" hidden="false" customHeight="false" outlineLevel="0" collapsed="false">
      <c r="A7108" s="3" t="s">
        <v>162</v>
      </c>
      <c r="B7108" s="3" t="s">
        <v>44</v>
      </c>
      <c r="C7108" s="3" t="s">
        <v>46</v>
      </c>
      <c r="D7108" s="3" t="s">
        <v>46</v>
      </c>
      <c r="E7108" s="3" t="n">
        <v>272.72</v>
      </c>
      <c r="F7108" s="3" t="n">
        <v>574143</v>
      </c>
      <c r="G7108" s="3" t="n">
        <v>2</v>
      </c>
      <c r="H7108" s="3" t="n">
        <v>508662.61</v>
      </c>
    </row>
    <row r="7109" customFormat="false" ht="15" hidden="false" customHeight="false" outlineLevel="0" collapsed="false">
      <c r="A7109" s="3" t="s">
        <v>163</v>
      </c>
      <c r="B7109" s="3" t="s">
        <v>44</v>
      </c>
      <c r="C7109" s="3" t="s">
        <v>46</v>
      </c>
      <c r="D7109" s="3" t="s">
        <v>46</v>
      </c>
      <c r="E7109" s="3" t="n">
        <v>273.18</v>
      </c>
      <c r="F7109" s="3" t="n">
        <v>2577808</v>
      </c>
      <c r="G7109" s="3" t="n">
        <v>2</v>
      </c>
      <c r="H7109" s="3" t="n">
        <v>1022925.83</v>
      </c>
    </row>
    <row r="7110" customFormat="false" ht="15" hidden="false" customHeight="false" outlineLevel="0" collapsed="false">
      <c r="A7110" s="3" t="s">
        <v>164</v>
      </c>
      <c r="B7110" s="3" t="s">
        <v>44</v>
      </c>
      <c r="C7110" s="3" t="s">
        <v>46</v>
      </c>
      <c r="D7110" s="3" t="s">
        <v>46</v>
      </c>
      <c r="E7110" s="3" t="n">
        <v>274.45</v>
      </c>
      <c r="F7110" s="3" t="n">
        <v>4150725</v>
      </c>
      <c r="G7110" s="3" t="n">
        <v>3</v>
      </c>
      <c r="H7110" s="3" t="n">
        <v>2593982.02</v>
      </c>
    </row>
    <row r="7111" customFormat="false" ht="15" hidden="false" customHeight="false" outlineLevel="0" collapsed="false">
      <c r="A7111" s="3" t="s">
        <v>165</v>
      </c>
      <c r="B7111" s="3" t="s">
        <v>44</v>
      </c>
      <c r="C7111" s="3" t="s">
        <v>46</v>
      </c>
      <c r="D7111" s="3" t="s">
        <v>46</v>
      </c>
      <c r="E7111" s="3" t="n">
        <v>274.88</v>
      </c>
      <c r="F7111" s="3" t="n">
        <v>536840</v>
      </c>
      <c r="G7111" s="3" t="n">
        <v>0</v>
      </c>
      <c r="H7111" s="3" t="n">
        <v>0</v>
      </c>
    </row>
    <row r="7112" customFormat="false" ht="15" hidden="false" customHeight="false" outlineLevel="0" collapsed="false">
      <c r="A7112" s="3" t="s">
        <v>166</v>
      </c>
      <c r="B7112" s="3" t="s">
        <v>44</v>
      </c>
      <c r="C7112" s="3" t="s">
        <v>46</v>
      </c>
      <c r="D7112" s="3" t="s">
        <v>46</v>
      </c>
      <c r="E7112" s="3" t="n">
        <v>276.28</v>
      </c>
      <c r="F7112" s="3" t="n">
        <v>6256153</v>
      </c>
      <c r="G7112" s="3" t="n">
        <v>2</v>
      </c>
      <c r="H7112" s="3" t="n">
        <v>1680878.72</v>
      </c>
    </row>
    <row r="7113" customFormat="false" ht="15" hidden="false" customHeight="false" outlineLevel="0" collapsed="false">
      <c r="A7113" s="3" t="s">
        <v>167</v>
      </c>
      <c r="B7113" s="3" t="s">
        <v>44</v>
      </c>
      <c r="C7113" s="3" t="s">
        <v>46</v>
      </c>
      <c r="D7113" s="3" t="s">
        <v>46</v>
      </c>
      <c r="E7113" s="3" t="n">
        <v>278.1</v>
      </c>
      <c r="F7113" s="3" t="n">
        <v>4574234</v>
      </c>
      <c r="G7113" s="3" t="n">
        <v>3</v>
      </c>
      <c r="H7113" s="3" t="n">
        <v>716222.28</v>
      </c>
    </row>
    <row r="7114" customFormat="false" ht="15" hidden="false" customHeight="false" outlineLevel="0" collapsed="false">
      <c r="A7114" s="3" t="s">
        <v>168</v>
      </c>
      <c r="B7114" s="3" t="s">
        <v>44</v>
      </c>
      <c r="C7114" s="3" t="s">
        <v>46</v>
      </c>
      <c r="D7114" s="3" t="s">
        <v>46</v>
      </c>
      <c r="E7114" s="3" t="n">
        <v>275.79</v>
      </c>
      <c r="F7114" s="3" t="n">
        <v>5295558</v>
      </c>
      <c r="G7114" s="3" t="n">
        <v>3</v>
      </c>
      <c r="H7114" s="3" t="n">
        <v>2597032.78</v>
      </c>
    </row>
    <row r="7115" customFormat="false" ht="15" hidden="false" customHeight="false" outlineLevel="0" collapsed="false">
      <c r="A7115" s="3" t="s">
        <v>169</v>
      </c>
      <c r="B7115" s="3" t="s">
        <v>44</v>
      </c>
      <c r="C7115" s="3" t="s">
        <v>46</v>
      </c>
      <c r="D7115" s="3" t="s">
        <v>46</v>
      </c>
      <c r="E7115" s="3" t="n">
        <v>273.85</v>
      </c>
      <c r="F7115" s="3" t="n">
        <v>2615294</v>
      </c>
      <c r="G7115" s="3" t="n">
        <v>2</v>
      </c>
      <c r="H7115" s="3" t="n">
        <v>1362945</v>
      </c>
    </row>
    <row r="7116" customFormat="false" ht="15" hidden="false" customHeight="false" outlineLevel="0" collapsed="false">
      <c r="A7116" s="3" t="s">
        <v>170</v>
      </c>
      <c r="B7116" s="3" t="s">
        <v>44</v>
      </c>
      <c r="C7116" s="3" t="s">
        <v>46</v>
      </c>
      <c r="D7116" s="3" t="s">
        <v>46</v>
      </c>
      <c r="E7116" s="3" t="n">
        <v>276.47</v>
      </c>
      <c r="F7116" s="3" t="n">
        <v>1377250</v>
      </c>
      <c r="G7116" s="3" t="n">
        <v>2</v>
      </c>
      <c r="H7116" s="3" t="n">
        <v>1923073.2</v>
      </c>
    </row>
    <row r="7117" customFormat="false" ht="15" hidden="false" customHeight="false" outlineLevel="0" collapsed="false">
      <c r="A7117" s="3" t="s">
        <v>171</v>
      </c>
      <c r="B7117" s="3" t="s">
        <v>44</v>
      </c>
      <c r="C7117" s="3" t="s">
        <v>46</v>
      </c>
      <c r="D7117" s="3" t="s">
        <v>46</v>
      </c>
      <c r="E7117" s="3" t="n">
        <v>278.2</v>
      </c>
      <c r="F7117" s="3" t="n">
        <v>3301006</v>
      </c>
      <c r="G7117" s="3" t="n">
        <v>2</v>
      </c>
      <c r="H7117" s="3" t="n">
        <v>1491130.5</v>
      </c>
    </row>
    <row r="7118" customFormat="false" ht="15" hidden="false" customHeight="false" outlineLevel="0" collapsed="false">
      <c r="A7118" s="3" t="s">
        <v>172</v>
      </c>
      <c r="B7118" s="3" t="s">
        <v>44</v>
      </c>
      <c r="C7118" s="3" t="s">
        <v>46</v>
      </c>
      <c r="D7118" s="3" t="s">
        <v>46</v>
      </c>
      <c r="E7118" s="3" t="n">
        <v>278.47</v>
      </c>
      <c r="F7118" s="3" t="n">
        <v>7603612</v>
      </c>
      <c r="G7118" s="3" t="n">
        <v>1</v>
      </c>
      <c r="H7118" s="3" t="n">
        <v>884650.25</v>
      </c>
    </row>
    <row r="7119" customFormat="false" ht="15" hidden="false" customHeight="false" outlineLevel="0" collapsed="false">
      <c r="A7119" s="3" t="s">
        <v>173</v>
      </c>
      <c r="B7119" s="3" t="s">
        <v>44</v>
      </c>
      <c r="C7119" s="3" t="s">
        <v>46</v>
      </c>
      <c r="D7119" s="3" t="s">
        <v>46</v>
      </c>
      <c r="E7119" s="3" t="n">
        <v>279.61</v>
      </c>
      <c r="F7119" s="3" t="n">
        <v>4424298</v>
      </c>
      <c r="G7119" s="3" t="n">
        <v>1</v>
      </c>
      <c r="H7119" s="3" t="n">
        <v>1339613.94</v>
      </c>
    </row>
    <row r="7120" customFormat="false" ht="15" hidden="false" customHeight="false" outlineLevel="0" collapsed="false">
      <c r="A7120" s="3" t="s">
        <v>174</v>
      </c>
      <c r="B7120" s="3" t="s">
        <v>44</v>
      </c>
      <c r="C7120" s="3" t="s">
        <v>46</v>
      </c>
      <c r="D7120" s="3" t="s">
        <v>46</v>
      </c>
      <c r="E7120" s="3" t="n">
        <v>279.22</v>
      </c>
      <c r="F7120" s="3" t="n">
        <v>4651066</v>
      </c>
      <c r="G7120" s="3" t="n">
        <v>3</v>
      </c>
      <c r="H7120" s="3" t="n">
        <v>3642991.7</v>
      </c>
    </row>
    <row r="7121" customFormat="false" ht="15" hidden="false" customHeight="false" outlineLevel="0" collapsed="false">
      <c r="A7121" s="3" t="s">
        <v>175</v>
      </c>
      <c r="B7121" s="3" t="s">
        <v>44</v>
      </c>
      <c r="C7121" s="3" t="s">
        <v>46</v>
      </c>
      <c r="D7121" s="3" t="s">
        <v>46</v>
      </c>
      <c r="E7121" s="3" t="n">
        <v>279.31</v>
      </c>
      <c r="F7121" s="3" t="n">
        <v>7093905</v>
      </c>
      <c r="G7121" s="3" t="n">
        <v>0</v>
      </c>
      <c r="H7121" s="3" t="n">
        <v>0</v>
      </c>
    </row>
    <row r="7122" customFormat="false" ht="15" hidden="false" customHeight="false" outlineLevel="0" collapsed="false">
      <c r="A7122" s="3" t="s">
        <v>176</v>
      </c>
      <c r="B7122" s="3" t="s">
        <v>44</v>
      </c>
      <c r="C7122" s="3" t="s">
        <v>46</v>
      </c>
      <c r="D7122" s="3" t="s">
        <v>46</v>
      </c>
      <c r="E7122" s="3" t="n">
        <v>280.63</v>
      </c>
      <c r="F7122" s="3" t="n">
        <v>2068946</v>
      </c>
      <c r="G7122" s="3" t="n">
        <v>0</v>
      </c>
      <c r="H7122" s="3" t="n">
        <v>0</v>
      </c>
    </row>
    <row r="7123" customFormat="false" ht="15" hidden="false" customHeight="false" outlineLevel="0" collapsed="false">
      <c r="A7123" s="3" t="s">
        <v>177</v>
      </c>
      <c r="B7123" s="3" t="s">
        <v>44</v>
      </c>
      <c r="C7123" s="3" t="s">
        <v>46</v>
      </c>
      <c r="D7123" s="3" t="s">
        <v>46</v>
      </c>
      <c r="E7123" s="3" t="n">
        <v>277.4</v>
      </c>
      <c r="F7123" s="3" t="n">
        <v>7118540</v>
      </c>
      <c r="G7123" s="3" t="n">
        <v>1</v>
      </c>
      <c r="H7123" s="3" t="n">
        <v>948236.2</v>
      </c>
    </row>
    <row r="7124" customFormat="false" ht="15" hidden="false" customHeight="false" outlineLevel="0" collapsed="false">
      <c r="A7124" s="3" t="s">
        <v>178</v>
      </c>
      <c r="B7124" s="3" t="s">
        <v>44</v>
      </c>
      <c r="C7124" s="3" t="s">
        <v>46</v>
      </c>
      <c r="D7124" s="3" t="s">
        <v>46</v>
      </c>
      <c r="E7124" s="3" t="n">
        <v>274.24</v>
      </c>
      <c r="F7124" s="3" t="n">
        <v>3092944</v>
      </c>
      <c r="G7124" s="3" t="n">
        <v>2</v>
      </c>
      <c r="H7124" s="3" t="n">
        <v>1941545.41</v>
      </c>
    </row>
    <row r="7125" customFormat="false" ht="15" hidden="false" customHeight="false" outlineLevel="0" collapsed="false">
      <c r="A7125" s="3" t="s">
        <v>179</v>
      </c>
      <c r="B7125" s="3" t="s">
        <v>44</v>
      </c>
      <c r="C7125" s="3" t="s">
        <v>46</v>
      </c>
      <c r="D7125" s="3" t="s">
        <v>46</v>
      </c>
      <c r="E7125" s="3" t="n">
        <v>275.56</v>
      </c>
      <c r="F7125" s="3" t="n">
        <v>6988071</v>
      </c>
      <c r="G7125" s="3" t="n">
        <v>4</v>
      </c>
      <c r="H7125" s="3" t="n">
        <v>3729590.95</v>
      </c>
    </row>
    <row r="7126" customFormat="false" ht="15" hidden="false" customHeight="false" outlineLevel="0" collapsed="false">
      <c r="A7126" s="3" t="s">
        <v>180</v>
      </c>
      <c r="B7126" s="3" t="s">
        <v>44</v>
      </c>
      <c r="C7126" s="3" t="s">
        <v>46</v>
      </c>
      <c r="D7126" s="3" t="s">
        <v>46</v>
      </c>
      <c r="E7126" s="3" t="n">
        <v>278.35</v>
      </c>
      <c r="F7126" s="3" t="n">
        <v>4166264</v>
      </c>
      <c r="G7126" s="3" t="n">
        <v>2</v>
      </c>
      <c r="H7126" s="3" t="n">
        <v>1080655.38</v>
      </c>
    </row>
    <row r="7127" customFormat="false" ht="15" hidden="false" customHeight="false" outlineLevel="0" collapsed="false">
      <c r="A7127" s="3" t="s">
        <v>181</v>
      </c>
      <c r="B7127" s="3" t="s">
        <v>44</v>
      </c>
      <c r="C7127" s="3" t="s">
        <v>46</v>
      </c>
      <c r="D7127" s="3" t="s">
        <v>46</v>
      </c>
      <c r="E7127" s="3" t="n">
        <v>278.07</v>
      </c>
      <c r="F7127" s="3" t="n">
        <v>7020712</v>
      </c>
      <c r="G7127" s="3" t="n">
        <v>3</v>
      </c>
      <c r="H7127" s="3" t="n">
        <v>2040002.8</v>
      </c>
    </row>
    <row r="7128" customFormat="false" ht="15" hidden="false" customHeight="false" outlineLevel="0" collapsed="false">
      <c r="A7128" s="3" t="s">
        <v>182</v>
      </c>
      <c r="B7128" s="3" t="s">
        <v>44</v>
      </c>
      <c r="C7128" s="3" t="s">
        <v>46</v>
      </c>
      <c r="D7128" s="3" t="s">
        <v>46</v>
      </c>
      <c r="E7128" s="3" t="n">
        <v>276.34</v>
      </c>
      <c r="F7128" s="3" t="n">
        <v>4913477</v>
      </c>
      <c r="G7128" s="3" t="n">
        <v>0</v>
      </c>
      <c r="H7128" s="3" t="n">
        <v>0</v>
      </c>
    </row>
    <row r="7129" customFormat="false" ht="15" hidden="false" customHeight="false" outlineLevel="0" collapsed="false">
      <c r="A7129" s="3" t="s">
        <v>183</v>
      </c>
      <c r="B7129" s="3" t="s">
        <v>44</v>
      </c>
      <c r="C7129" s="3" t="s">
        <v>46</v>
      </c>
      <c r="D7129" s="3" t="s">
        <v>46</v>
      </c>
      <c r="E7129" s="3" t="n">
        <v>274.79</v>
      </c>
      <c r="F7129" s="3" t="n">
        <v>3234454</v>
      </c>
      <c r="G7129" s="3" t="n">
        <v>0</v>
      </c>
      <c r="H7129" s="3" t="n">
        <v>0</v>
      </c>
    </row>
    <row r="7130" customFormat="false" ht="15" hidden="false" customHeight="false" outlineLevel="0" collapsed="false">
      <c r="A7130" s="3" t="s">
        <v>184</v>
      </c>
      <c r="B7130" s="3" t="s">
        <v>44</v>
      </c>
      <c r="C7130" s="3" t="s">
        <v>46</v>
      </c>
      <c r="D7130" s="3" t="s">
        <v>46</v>
      </c>
      <c r="E7130" s="3" t="n">
        <v>273.43</v>
      </c>
      <c r="F7130" s="3" t="n">
        <v>4094561</v>
      </c>
      <c r="G7130" s="3" t="n">
        <v>3</v>
      </c>
      <c r="H7130" s="3" t="n">
        <v>795490.24</v>
      </c>
    </row>
    <row r="7131" customFormat="false" ht="15" hidden="false" customHeight="false" outlineLevel="0" collapsed="false">
      <c r="A7131" s="3" t="s">
        <v>185</v>
      </c>
      <c r="B7131" s="3" t="s">
        <v>44</v>
      </c>
      <c r="C7131" s="3" t="s">
        <v>46</v>
      </c>
      <c r="D7131" s="3" t="s">
        <v>46</v>
      </c>
      <c r="E7131" s="3" t="n">
        <v>271.36</v>
      </c>
      <c r="F7131" s="3" t="n">
        <v>6299862</v>
      </c>
      <c r="G7131" s="3" t="n">
        <v>0</v>
      </c>
      <c r="H7131" s="3" t="n">
        <v>0</v>
      </c>
    </row>
    <row r="7132" customFormat="false" ht="15" hidden="false" customHeight="false" outlineLevel="0" collapsed="false">
      <c r="A7132" s="3" t="s">
        <v>186</v>
      </c>
      <c r="B7132" s="3" t="s">
        <v>44</v>
      </c>
      <c r="C7132" s="3" t="s">
        <v>46</v>
      </c>
      <c r="D7132" s="3" t="s">
        <v>46</v>
      </c>
      <c r="E7132" s="3" t="n">
        <v>272.11</v>
      </c>
      <c r="F7132" s="3" t="n">
        <v>7227627</v>
      </c>
      <c r="G7132" s="3" t="n">
        <v>2</v>
      </c>
      <c r="H7132" s="3" t="n">
        <v>573320.17</v>
      </c>
    </row>
    <row r="7133" customFormat="false" ht="15" hidden="false" customHeight="false" outlineLevel="0" collapsed="false">
      <c r="A7133" s="3" t="s">
        <v>187</v>
      </c>
      <c r="B7133" s="3" t="s">
        <v>44</v>
      </c>
      <c r="C7133" s="3" t="s">
        <v>46</v>
      </c>
      <c r="D7133" s="3" t="s">
        <v>46</v>
      </c>
      <c r="E7133" s="3" t="n">
        <v>269.11</v>
      </c>
      <c r="F7133" s="3" t="n">
        <v>6093636</v>
      </c>
      <c r="G7133" s="3" t="n">
        <v>3</v>
      </c>
      <c r="H7133" s="3" t="n">
        <v>2962890.35</v>
      </c>
    </row>
    <row r="7134" customFormat="false" ht="15" hidden="false" customHeight="false" outlineLevel="0" collapsed="false">
      <c r="A7134" s="3" t="s">
        <v>188</v>
      </c>
      <c r="B7134" s="3" t="s">
        <v>44</v>
      </c>
      <c r="C7134" s="3" t="s">
        <v>46</v>
      </c>
      <c r="D7134" s="3" t="s">
        <v>46</v>
      </c>
      <c r="E7134" s="3" t="n">
        <v>268.37</v>
      </c>
      <c r="F7134" s="3" t="n">
        <v>7747820</v>
      </c>
      <c r="G7134" s="3" t="n">
        <v>2</v>
      </c>
      <c r="H7134" s="3" t="n">
        <v>2111192.98</v>
      </c>
    </row>
    <row r="7135" customFormat="false" ht="15" hidden="false" customHeight="false" outlineLevel="0" collapsed="false">
      <c r="A7135" s="3" t="s">
        <v>189</v>
      </c>
      <c r="B7135" s="3" t="s">
        <v>44</v>
      </c>
      <c r="C7135" s="3" t="s">
        <v>46</v>
      </c>
      <c r="D7135" s="3" t="s">
        <v>46</v>
      </c>
      <c r="E7135" s="3" t="n">
        <v>267.57</v>
      </c>
      <c r="F7135" s="3" t="n">
        <v>5850572</v>
      </c>
      <c r="G7135" s="3" t="n">
        <v>4</v>
      </c>
      <c r="H7135" s="3" t="n">
        <v>3138840.05</v>
      </c>
    </row>
    <row r="7136" customFormat="false" ht="15" hidden="false" customHeight="false" outlineLevel="0" collapsed="false">
      <c r="A7136" s="3" t="s">
        <v>190</v>
      </c>
      <c r="B7136" s="3" t="s">
        <v>44</v>
      </c>
      <c r="C7136" s="3" t="s">
        <v>46</v>
      </c>
      <c r="D7136" s="3" t="s">
        <v>46</v>
      </c>
      <c r="E7136" s="3" t="n">
        <v>269.71</v>
      </c>
      <c r="F7136" s="3" t="n">
        <v>5451770</v>
      </c>
      <c r="G7136" s="3" t="n">
        <v>1</v>
      </c>
      <c r="H7136" s="3" t="n">
        <v>524421.94</v>
      </c>
    </row>
    <row r="7137" customFormat="false" ht="15" hidden="false" customHeight="false" outlineLevel="0" collapsed="false">
      <c r="A7137" s="3" t="s">
        <v>191</v>
      </c>
      <c r="B7137" s="3" t="s">
        <v>44</v>
      </c>
      <c r="C7137" s="3" t="s">
        <v>46</v>
      </c>
      <c r="D7137" s="3" t="s">
        <v>46</v>
      </c>
      <c r="E7137" s="3" t="n">
        <v>267.4</v>
      </c>
      <c r="F7137" s="3" t="n">
        <v>7423978</v>
      </c>
      <c r="G7137" s="3" t="n">
        <v>4</v>
      </c>
      <c r="H7137" s="3" t="n">
        <v>3510985.77</v>
      </c>
    </row>
    <row r="7138" customFormat="false" ht="15" hidden="false" customHeight="false" outlineLevel="0" collapsed="false">
      <c r="A7138" s="3" t="s">
        <v>192</v>
      </c>
      <c r="B7138" s="3" t="s">
        <v>44</v>
      </c>
      <c r="C7138" s="3" t="s">
        <v>46</v>
      </c>
      <c r="D7138" s="3" t="s">
        <v>46</v>
      </c>
      <c r="E7138" s="3" t="n">
        <v>267.37</v>
      </c>
      <c r="F7138" s="3" t="n">
        <v>1857786</v>
      </c>
      <c r="G7138" s="3" t="n">
        <v>2</v>
      </c>
      <c r="H7138" s="3" t="n">
        <v>1276529.54</v>
      </c>
    </row>
    <row r="7139" customFormat="false" ht="15" hidden="false" customHeight="false" outlineLevel="0" collapsed="false">
      <c r="A7139" s="3" t="s">
        <v>193</v>
      </c>
      <c r="B7139" s="3" t="s">
        <v>44</v>
      </c>
      <c r="C7139" s="3" t="s">
        <v>46</v>
      </c>
      <c r="D7139" s="3" t="s">
        <v>46</v>
      </c>
      <c r="E7139" s="3" t="n">
        <v>266.28</v>
      </c>
      <c r="F7139" s="3" t="n">
        <v>2988602</v>
      </c>
      <c r="G7139" s="3" t="n">
        <v>6</v>
      </c>
      <c r="H7139" s="3" t="n">
        <v>3885284.42</v>
      </c>
    </row>
    <row r="7140" customFormat="false" ht="15" hidden="false" customHeight="false" outlineLevel="0" collapsed="false">
      <c r="A7140" s="3" t="s">
        <v>194</v>
      </c>
      <c r="B7140" s="3" t="s">
        <v>44</v>
      </c>
      <c r="C7140" s="3" t="s">
        <v>46</v>
      </c>
      <c r="D7140" s="3" t="s">
        <v>46</v>
      </c>
      <c r="E7140" s="3" t="n">
        <v>267.08</v>
      </c>
      <c r="F7140" s="3" t="n">
        <v>7497834</v>
      </c>
      <c r="G7140" s="3" t="n">
        <v>1</v>
      </c>
      <c r="H7140" s="3" t="n">
        <v>522990.72</v>
      </c>
    </row>
    <row r="7141" customFormat="false" ht="15" hidden="false" customHeight="false" outlineLevel="0" collapsed="false">
      <c r="A7141" s="3" t="s">
        <v>195</v>
      </c>
      <c r="B7141" s="3" t="s">
        <v>44</v>
      </c>
      <c r="C7141" s="3" t="s">
        <v>46</v>
      </c>
      <c r="D7141" s="3" t="s">
        <v>46</v>
      </c>
      <c r="E7141" s="3" t="n">
        <v>267.84</v>
      </c>
      <c r="F7141" s="3" t="n">
        <v>6739364</v>
      </c>
      <c r="G7141" s="3" t="n">
        <v>2</v>
      </c>
      <c r="H7141" s="3" t="n">
        <v>884041.2</v>
      </c>
    </row>
    <row r="7142" customFormat="false" ht="15" hidden="false" customHeight="false" outlineLevel="0" collapsed="false">
      <c r="A7142" s="3" t="s">
        <v>196</v>
      </c>
      <c r="B7142" s="3" t="s">
        <v>44</v>
      </c>
      <c r="C7142" s="3" t="s">
        <v>46</v>
      </c>
      <c r="D7142" s="3" t="s">
        <v>46</v>
      </c>
      <c r="E7142" s="3" t="n">
        <v>268.49</v>
      </c>
      <c r="F7142" s="3" t="n">
        <v>6800497</v>
      </c>
      <c r="G7142" s="3" t="n">
        <v>3</v>
      </c>
      <c r="H7142" s="3" t="n">
        <v>1477405.85</v>
      </c>
    </row>
    <row r="7143" customFormat="false" ht="15" hidden="false" customHeight="false" outlineLevel="0" collapsed="false">
      <c r="A7143" s="3" t="s">
        <v>197</v>
      </c>
      <c r="B7143" s="3" t="s">
        <v>44</v>
      </c>
      <c r="C7143" s="3" t="s">
        <v>46</v>
      </c>
      <c r="D7143" s="3" t="s">
        <v>46</v>
      </c>
      <c r="E7143" s="3" t="n">
        <v>269.5</v>
      </c>
      <c r="F7143" s="3" t="n">
        <v>3252736</v>
      </c>
      <c r="G7143" s="3" t="n">
        <v>0</v>
      </c>
      <c r="H7143" s="3" t="n">
        <v>0</v>
      </c>
    </row>
    <row r="7144" customFormat="false" ht="15" hidden="false" customHeight="false" outlineLevel="0" collapsed="false">
      <c r="A7144" s="3" t="s">
        <v>198</v>
      </c>
      <c r="B7144" s="3" t="s">
        <v>44</v>
      </c>
      <c r="C7144" s="3" t="s">
        <v>46</v>
      </c>
      <c r="D7144" s="3" t="s">
        <v>46</v>
      </c>
      <c r="E7144" s="3" t="n">
        <v>271.19</v>
      </c>
      <c r="F7144" s="3" t="n">
        <v>4868749</v>
      </c>
      <c r="G7144" s="3" t="n">
        <v>0</v>
      </c>
      <c r="H7144" s="3" t="n">
        <v>0</v>
      </c>
    </row>
    <row r="7145" customFormat="false" ht="15" hidden="false" customHeight="false" outlineLevel="0" collapsed="false">
      <c r="A7145" s="3" t="s">
        <v>199</v>
      </c>
      <c r="B7145" s="3" t="s">
        <v>44</v>
      </c>
      <c r="C7145" s="3" t="s">
        <v>46</v>
      </c>
      <c r="D7145" s="3" t="s">
        <v>46</v>
      </c>
      <c r="E7145" s="3" t="n">
        <v>270.09</v>
      </c>
      <c r="F7145" s="3" t="n">
        <v>3107560</v>
      </c>
      <c r="G7145" s="3" t="n">
        <v>1</v>
      </c>
      <c r="H7145" s="3" t="n">
        <v>361484.69</v>
      </c>
    </row>
    <row r="7146" customFormat="false" ht="15" hidden="false" customHeight="false" outlineLevel="0" collapsed="false">
      <c r="A7146" s="3" t="s">
        <v>200</v>
      </c>
      <c r="B7146" s="3" t="s">
        <v>44</v>
      </c>
      <c r="C7146" s="3" t="s">
        <v>46</v>
      </c>
      <c r="D7146" s="3" t="s">
        <v>46</v>
      </c>
      <c r="E7146" s="3" t="n">
        <v>269</v>
      </c>
      <c r="F7146" s="3" t="n">
        <v>1949757</v>
      </c>
      <c r="G7146" s="3" t="n">
        <v>3</v>
      </c>
      <c r="H7146" s="3" t="n">
        <v>1892233.12</v>
      </c>
    </row>
    <row r="7147" customFormat="false" ht="15" hidden="false" customHeight="false" outlineLevel="0" collapsed="false">
      <c r="A7147" s="3" t="s">
        <v>201</v>
      </c>
      <c r="B7147" s="3" t="s">
        <v>44</v>
      </c>
      <c r="C7147" s="3" t="s">
        <v>46</v>
      </c>
      <c r="D7147" s="3" t="s">
        <v>46</v>
      </c>
      <c r="E7147" s="3" t="n">
        <v>268.94</v>
      </c>
      <c r="F7147" s="3" t="n">
        <v>2024013</v>
      </c>
      <c r="G7147" s="3" t="n">
        <v>2</v>
      </c>
      <c r="H7147" s="3" t="n">
        <v>1757060.11</v>
      </c>
    </row>
    <row r="7148" customFormat="false" ht="15" hidden="false" customHeight="false" outlineLevel="0" collapsed="false">
      <c r="A7148" s="3" t="s">
        <v>202</v>
      </c>
      <c r="B7148" s="3" t="s">
        <v>44</v>
      </c>
      <c r="C7148" s="3" t="s">
        <v>46</v>
      </c>
      <c r="D7148" s="3" t="s">
        <v>46</v>
      </c>
      <c r="E7148" s="3" t="n">
        <v>268.45</v>
      </c>
      <c r="F7148" s="3" t="n">
        <v>4205142</v>
      </c>
      <c r="G7148" s="3" t="n">
        <v>4</v>
      </c>
      <c r="H7148" s="3" t="n">
        <v>3029092.58</v>
      </c>
    </row>
    <row r="7149" customFormat="false" ht="15" hidden="false" customHeight="false" outlineLevel="0" collapsed="false">
      <c r="A7149" s="3" t="s">
        <v>203</v>
      </c>
      <c r="B7149" s="3" t="s">
        <v>44</v>
      </c>
      <c r="C7149" s="3" t="s">
        <v>46</v>
      </c>
      <c r="D7149" s="3" t="s">
        <v>46</v>
      </c>
      <c r="E7149" s="3" t="n">
        <v>267.69</v>
      </c>
      <c r="F7149" s="3" t="n">
        <v>5824897</v>
      </c>
      <c r="G7149" s="3" t="n">
        <v>0</v>
      </c>
      <c r="H7149" s="3" t="n">
        <v>0</v>
      </c>
    </row>
    <row r="7150" customFormat="false" ht="15" hidden="false" customHeight="false" outlineLevel="0" collapsed="false">
      <c r="A7150" s="3" t="s">
        <v>204</v>
      </c>
      <c r="B7150" s="3" t="s">
        <v>44</v>
      </c>
      <c r="C7150" s="3" t="s">
        <v>46</v>
      </c>
      <c r="D7150" s="3" t="s">
        <v>46</v>
      </c>
      <c r="E7150" s="3" t="n">
        <v>267.8</v>
      </c>
      <c r="F7150" s="3" t="n">
        <v>535834</v>
      </c>
      <c r="G7150" s="3" t="n">
        <v>4</v>
      </c>
      <c r="H7150" s="3" t="n">
        <v>2563119.14</v>
      </c>
    </row>
    <row r="7151" customFormat="false" ht="15" hidden="false" customHeight="false" outlineLevel="0" collapsed="false">
      <c r="A7151" s="3" t="s">
        <v>205</v>
      </c>
      <c r="B7151" s="3" t="s">
        <v>44</v>
      </c>
      <c r="C7151" s="3" t="s">
        <v>46</v>
      </c>
      <c r="D7151" s="3" t="s">
        <v>46</v>
      </c>
      <c r="E7151" s="3" t="n">
        <v>267.84</v>
      </c>
      <c r="F7151" s="3" t="n">
        <v>2288312</v>
      </c>
      <c r="G7151" s="3" t="n">
        <v>6</v>
      </c>
      <c r="H7151" s="3" t="n">
        <v>3699519.57</v>
      </c>
    </row>
    <row r="7152" customFormat="false" ht="15" hidden="false" customHeight="false" outlineLevel="0" collapsed="false">
      <c r="A7152" s="3" t="s">
        <v>206</v>
      </c>
      <c r="B7152" s="3" t="s">
        <v>44</v>
      </c>
      <c r="C7152" s="3" t="s">
        <v>46</v>
      </c>
      <c r="D7152" s="3" t="s">
        <v>46</v>
      </c>
      <c r="E7152" s="3" t="n">
        <v>266.63</v>
      </c>
      <c r="F7152" s="3" t="n">
        <v>2842614</v>
      </c>
      <c r="G7152" s="3" t="n">
        <v>1</v>
      </c>
      <c r="H7152" s="3" t="n">
        <v>65706.6</v>
      </c>
    </row>
    <row r="7153" customFormat="false" ht="15" hidden="false" customHeight="false" outlineLevel="0" collapsed="false">
      <c r="A7153" s="3" t="s">
        <v>207</v>
      </c>
      <c r="B7153" s="3" t="s">
        <v>44</v>
      </c>
      <c r="C7153" s="3" t="s">
        <v>46</v>
      </c>
      <c r="D7153" s="3" t="s">
        <v>46</v>
      </c>
      <c r="E7153" s="3" t="n">
        <v>266.98</v>
      </c>
      <c r="F7153" s="3" t="n">
        <v>4430409</v>
      </c>
      <c r="G7153" s="3" t="n">
        <v>2</v>
      </c>
      <c r="H7153" s="3" t="n">
        <v>1285427.77</v>
      </c>
    </row>
    <row r="7154" customFormat="false" ht="15" hidden="false" customHeight="false" outlineLevel="0" collapsed="false">
      <c r="A7154" s="3" t="s">
        <v>208</v>
      </c>
      <c r="B7154" s="3" t="s">
        <v>44</v>
      </c>
      <c r="C7154" s="3" t="s">
        <v>46</v>
      </c>
      <c r="D7154" s="3" t="s">
        <v>46</v>
      </c>
      <c r="E7154" s="3" t="n">
        <v>265.33</v>
      </c>
      <c r="F7154" s="3" t="n">
        <v>7237816</v>
      </c>
      <c r="G7154" s="3" t="n">
        <v>3</v>
      </c>
      <c r="H7154" s="3" t="n">
        <v>2791024.82</v>
      </c>
    </row>
    <row r="7155" customFormat="false" ht="15" hidden="false" customHeight="false" outlineLevel="0" collapsed="false">
      <c r="A7155" s="3" t="s">
        <v>209</v>
      </c>
      <c r="B7155" s="3" t="s">
        <v>44</v>
      </c>
      <c r="C7155" s="3" t="s">
        <v>46</v>
      </c>
      <c r="D7155" s="3" t="s">
        <v>46</v>
      </c>
      <c r="E7155" s="3" t="n">
        <v>265.39</v>
      </c>
      <c r="F7155" s="3" t="n">
        <v>7961670</v>
      </c>
      <c r="G7155" s="3" t="n">
        <v>2</v>
      </c>
      <c r="H7155" s="3" t="n">
        <v>437775.56</v>
      </c>
    </row>
    <row r="7156" customFormat="false" ht="15" hidden="false" customHeight="false" outlineLevel="0" collapsed="false">
      <c r="A7156" s="3" t="s">
        <v>210</v>
      </c>
      <c r="B7156" s="3" t="s">
        <v>44</v>
      </c>
      <c r="C7156" s="3" t="s">
        <v>46</v>
      </c>
      <c r="D7156" s="3" t="s">
        <v>46</v>
      </c>
      <c r="E7156" s="3" t="n">
        <v>264.1</v>
      </c>
      <c r="F7156" s="3" t="n">
        <v>1619014</v>
      </c>
      <c r="G7156" s="3" t="n">
        <v>6</v>
      </c>
      <c r="H7156" s="3" t="n">
        <v>3702722.51</v>
      </c>
    </row>
    <row r="7157" customFormat="false" ht="15" hidden="false" customHeight="false" outlineLevel="0" collapsed="false">
      <c r="A7157" s="3" t="s">
        <v>211</v>
      </c>
      <c r="B7157" s="3" t="s">
        <v>44</v>
      </c>
      <c r="C7157" s="3" t="s">
        <v>46</v>
      </c>
      <c r="D7157" s="3" t="s">
        <v>46</v>
      </c>
      <c r="E7157" s="3" t="n">
        <v>264.69</v>
      </c>
      <c r="F7157" s="3" t="n">
        <v>1961796</v>
      </c>
      <c r="G7157" s="3" t="n">
        <v>0</v>
      </c>
      <c r="H7157" s="3" t="n">
        <v>0</v>
      </c>
    </row>
    <row r="7158" customFormat="false" ht="15" hidden="false" customHeight="false" outlineLevel="0" collapsed="false">
      <c r="A7158" s="3" t="s">
        <v>212</v>
      </c>
      <c r="B7158" s="3" t="s">
        <v>44</v>
      </c>
      <c r="C7158" s="3" t="s">
        <v>46</v>
      </c>
      <c r="D7158" s="3" t="s">
        <v>46</v>
      </c>
      <c r="E7158" s="3" t="n">
        <v>264.16</v>
      </c>
      <c r="F7158" s="3" t="n">
        <v>7938408</v>
      </c>
      <c r="G7158" s="3" t="n">
        <v>1</v>
      </c>
      <c r="H7158" s="3" t="n">
        <v>1174598.06</v>
      </c>
    </row>
    <row r="7159" customFormat="false" ht="15" hidden="false" customHeight="false" outlineLevel="0" collapsed="false">
      <c r="A7159" s="3" t="s">
        <v>213</v>
      </c>
      <c r="B7159" s="3" t="s">
        <v>44</v>
      </c>
      <c r="C7159" s="3" t="s">
        <v>46</v>
      </c>
      <c r="D7159" s="3" t="s">
        <v>46</v>
      </c>
      <c r="E7159" s="3" t="n">
        <v>260.7</v>
      </c>
      <c r="F7159" s="3" t="n">
        <v>5766848</v>
      </c>
      <c r="G7159" s="3" t="n">
        <v>7</v>
      </c>
      <c r="H7159" s="3" t="n">
        <v>4126247.45</v>
      </c>
    </row>
    <row r="7160" customFormat="false" ht="15" hidden="false" customHeight="false" outlineLevel="0" collapsed="false">
      <c r="A7160" s="3" t="s">
        <v>214</v>
      </c>
      <c r="B7160" s="3" t="s">
        <v>44</v>
      </c>
      <c r="C7160" s="3" t="s">
        <v>46</v>
      </c>
      <c r="D7160" s="3" t="s">
        <v>46</v>
      </c>
      <c r="E7160" s="3" t="n">
        <v>262.01</v>
      </c>
      <c r="F7160" s="3" t="n">
        <v>5501187</v>
      </c>
      <c r="G7160" s="3" t="n">
        <v>1</v>
      </c>
      <c r="H7160" s="3" t="n">
        <v>1239361.2</v>
      </c>
    </row>
    <row r="7161" customFormat="false" ht="15" hidden="false" customHeight="false" outlineLevel="0" collapsed="false">
      <c r="A7161" s="3" t="s">
        <v>215</v>
      </c>
      <c r="B7161" s="3" t="s">
        <v>44</v>
      </c>
      <c r="C7161" s="3" t="s">
        <v>46</v>
      </c>
      <c r="D7161" s="3" t="s">
        <v>46</v>
      </c>
      <c r="E7161" s="3" t="n">
        <v>264.99</v>
      </c>
      <c r="F7161" s="3" t="n">
        <v>6086420</v>
      </c>
      <c r="G7161" s="3" t="n">
        <v>0</v>
      </c>
      <c r="H7161" s="3" t="n">
        <v>0</v>
      </c>
    </row>
    <row r="7162" customFormat="false" ht="15" hidden="false" customHeight="false" outlineLevel="0" collapsed="false">
      <c r="A7162" s="3" t="s">
        <v>216</v>
      </c>
      <c r="B7162" s="3" t="s">
        <v>44</v>
      </c>
      <c r="C7162" s="3" t="s">
        <v>46</v>
      </c>
      <c r="D7162" s="3" t="s">
        <v>46</v>
      </c>
      <c r="E7162" s="3" t="n">
        <v>263.19</v>
      </c>
      <c r="F7162" s="3" t="n">
        <v>6470711</v>
      </c>
      <c r="G7162" s="3" t="n">
        <v>3</v>
      </c>
      <c r="H7162" s="3" t="n">
        <v>2581606.56</v>
      </c>
    </row>
    <row r="7163" customFormat="false" ht="15" hidden="false" customHeight="false" outlineLevel="0" collapsed="false">
      <c r="A7163" s="3" t="s">
        <v>217</v>
      </c>
      <c r="B7163" s="3" t="s">
        <v>44</v>
      </c>
      <c r="C7163" s="3" t="s">
        <v>46</v>
      </c>
      <c r="D7163" s="3" t="s">
        <v>46</v>
      </c>
      <c r="E7163" s="3" t="n">
        <v>262.61</v>
      </c>
      <c r="F7163" s="3" t="n">
        <v>515168</v>
      </c>
      <c r="G7163" s="3" t="n">
        <v>3</v>
      </c>
      <c r="H7163" s="3" t="n">
        <v>1502811.29</v>
      </c>
    </row>
    <row r="7164" customFormat="false" ht="15" hidden="false" customHeight="false" outlineLevel="0" collapsed="false">
      <c r="A7164" s="3" t="s">
        <v>218</v>
      </c>
      <c r="B7164" s="3" t="s">
        <v>44</v>
      </c>
      <c r="C7164" s="3" t="s">
        <v>46</v>
      </c>
      <c r="D7164" s="3" t="s">
        <v>46</v>
      </c>
      <c r="E7164" s="3" t="n">
        <v>260.95</v>
      </c>
      <c r="F7164" s="3" t="n">
        <v>5754800</v>
      </c>
      <c r="G7164" s="3" t="n">
        <v>3</v>
      </c>
      <c r="H7164" s="3" t="n">
        <v>1256199.61</v>
      </c>
    </row>
    <row r="7165" customFormat="false" ht="15" hidden="false" customHeight="false" outlineLevel="0" collapsed="false">
      <c r="A7165" s="3" t="s">
        <v>219</v>
      </c>
      <c r="B7165" s="3" t="s">
        <v>44</v>
      </c>
      <c r="C7165" s="3" t="s">
        <v>46</v>
      </c>
      <c r="D7165" s="3" t="s">
        <v>46</v>
      </c>
      <c r="E7165" s="3" t="n">
        <v>260.84</v>
      </c>
      <c r="F7165" s="3" t="n">
        <v>850560</v>
      </c>
      <c r="G7165" s="3" t="n">
        <v>4</v>
      </c>
      <c r="H7165" s="3" t="n">
        <v>2893661.54</v>
      </c>
    </row>
    <row r="7166" customFormat="false" ht="15" hidden="false" customHeight="false" outlineLevel="0" collapsed="false">
      <c r="A7166" s="3" t="s">
        <v>220</v>
      </c>
      <c r="B7166" s="3" t="s">
        <v>44</v>
      </c>
      <c r="C7166" s="3" t="s">
        <v>46</v>
      </c>
      <c r="D7166" s="3" t="s">
        <v>46</v>
      </c>
      <c r="E7166" s="3" t="n">
        <v>264.92</v>
      </c>
      <c r="F7166" s="3" t="n">
        <v>3476343</v>
      </c>
      <c r="G7166" s="3" t="n">
        <v>0</v>
      </c>
      <c r="H7166" s="3" t="n">
        <v>0</v>
      </c>
    </row>
    <row r="7167" customFormat="false" ht="15" hidden="false" customHeight="false" outlineLevel="0" collapsed="false">
      <c r="A7167" s="3" t="s">
        <v>221</v>
      </c>
      <c r="B7167" s="3" t="s">
        <v>44</v>
      </c>
      <c r="C7167" s="3" t="s">
        <v>46</v>
      </c>
      <c r="D7167" s="3" t="s">
        <v>46</v>
      </c>
      <c r="E7167" s="3" t="n">
        <v>263.51</v>
      </c>
      <c r="F7167" s="3" t="n">
        <v>7929594</v>
      </c>
      <c r="G7167" s="3" t="n">
        <v>0</v>
      </c>
      <c r="H7167" s="3" t="n">
        <v>0</v>
      </c>
    </row>
    <row r="7168" customFormat="false" ht="15" hidden="false" customHeight="false" outlineLevel="0" collapsed="false">
      <c r="A7168" s="3" t="s">
        <v>222</v>
      </c>
      <c r="B7168" s="3" t="s">
        <v>44</v>
      </c>
      <c r="C7168" s="3" t="s">
        <v>46</v>
      </c>
      <c r="D7168" s="3" t="s">
        <v>46</v>
      </c>
      <c r="E7168" s="3" t="n">
        <v>263.64</v>
      </c>
      <c r="F7168" s="3" t="n">
        <v>5663986</v>
      </c>
      <c r="G7168" s="3" t="n">
        <v>1</v>
      </c>
      <c r="H7168" s="3" t="n">
        <v>1090373.68</v>
      </c>
    </row>
    <row r="7169" customFormat="false" ht="15" hidden="false" customHeight="false" outlineLevel="0" collapsed="false">
      <c r="A7169" s="3" t="s">
        <v>223</v>
      </c>
      <c r="B7169" s="3" t="s">
        <v>44</v>
      </c>
      <c r="C7169" s="3" t="s">
        <v>46</v>
      </c>
      <c r="D7169" s="3" t="s">
        <v>46</v>
      </c>
      <c r="E7169" s="3" t="n">
        <v>265.05</v>
      </c>
      <c r="F7169" s="3" t="n">
        <v>6475678</v>
      </c>
      <c r="G7169" s="3" t="n">
        <v>5</v>
      </c>
      <c r="H7169" s="3" t="n">
        <v>2397382.41</v>
      </c>
    </row>
    <row r="7170" customFormat="false" ht="15" hidden="false" customHeight="false" outlineLevel="0" collapsed="false">
      <c r="A7170" s="3" t="s">
        <v>224</v>
      </c>
      <c r="B7170" s="3" t="s">
        <v>44</v>
      </c>
      <c r="C7170" s="3" t="s">
        <v>46</v>
      </c>
      <c r="D7170" s="3" t="s">
        <v>46</v>
      </c>
      <c r="E7170" s="3" t="n">
        <v>266.13</v>
      </c>
      <c r="F7170" s="3" t="n">
        <v>4771023</v>
      </c>
      <c r="G7170" s="3" t="n">
        <v>4</v>
      </c>
      <c r="H7170" s="3" t="n">
        <v>2749508.26</v>
      </c>
    </row>
    <row r="7171" customFormat="false" ht="15" hidden="false" customHeight="false" outlineLevel="0" collapsed="false">
      <c r="A7171" s="3" t="s">
        <v>225</v>
      </c>
      <c r="B7171" s="3" t="s">
        <v>44</v>
      </c>
      <c r="C7171" s="3" t="s">
        <v>46</v>
      </c>
      <c r="D7171" s="3" t="s">
        <v>46</v>
      </c>
      <c r="E7171" s="3" t="n">
        <v>265.93</v>
      </c>
      <c r="F7171" s="3" t="n">
        <v>4153105</v>
      </c>
      <c r="G7171" s="3" t="n">
        <v>5</v>
      </c>
      <c r="H7171" s="3" t="n">
        <v>2659276.63</v>
      </c>
    </row>
    <row r="7172" customFormat="false" ht="15" hidden="false" customHeight="false" outlineLevel="0" collapsed="false">
      <c r="A7172" s="3" t="s">
        <v>226</v>
      </c>
      <c r="B7172" s="3" t="s">
        <v>44</v>
      </c>
      <c r="C7172" s="3" t="s">
        <v>46</v>
      </c>
      <c r="D7172" s="3" t="s">
        <v>46</v>
      </c>
      <c r="E7172" s="3" t="n">
        <v>265.78</v>
      </c>
      <c r="F7172" s="3" t="n">
        <v>6984568</v>
      </c>
      <c r="G7172" s="3" t="n">
        <v>2</v>
      </c>
      <c r="H7172" s="3" t="n">
        <v>1586510</v>
      </c>
    </row>
    <row r="7173" customFormat="false" ht="15" hidden="false" customHeight="false" outlineLevel="0" collapsed="false">
      <c r="A7173" s="3" t="s">
        <v>227</v>
      </c>
      <c r="B7173" s="3" t="s">
        <v>44</v>
      </c>
      <c r="C7173" s="3" t="s">
        <v>46</v>
      </c>
      <c r="D7173" s="3" t="s">
        <v>46</v>
      </c>
      <c r="E7173" s="3" t="n">
        <v>266.84</v>
      </c>
      <c r="F7173" s="3" t="n">
        <v>1038969</v>
      </c>
      <c r="G7173" s="3" t="n">
        <v>3</v>
      </c>
      <c r="H7173" s="3" t="n">
        <v>807947.61</v>
      </c>
    </row>
    <row r="7174" customFormat="false" ht="15" hidden="false" customHeight="false" outlineLevel="0" collapsed="false">
      <c r="A7174" s="3" t="s">
        <v>228</v>
      </c>
      <c r="B7174" s="3" t="s">
        <v>44</v>
      </c>
      <c r="C7174" s="3" t="s">
        <v>46</v>
      </c>
      <c r="D7174" s="3" t="s">
        <v>46</v>
      </c>
      <c r="E7174" s="3" t="n">
        <v>265.51</v>
      </c>
      <c r="F7174" s="3" t="n">
        <v>2889254</v>
      </c>
      <c r="G7174" s="3" t="n">
        <v>1</v>
      </c>
      <c r="H7174" s="3" t="n">
        <v>736409.38</v>
      </c>
    </row>
    <row r="7175" customFormat="false" ht="15" hidden="false" customHeight="false" outlineLevel="0" collapsed="false">
      <c r="A7175" s="3" t="s">
        <v>229</v>
      </c>
      <c r="B7175" s="3" t="s">
        <v>44</v>
      </c>
      <c r="C7175" s="3" t="s">
        <v>46</v>
      </c>
      <c r="D7175" s="3" t="s">
        <v>46</v>
      </c>
      <c r="E7175" s="3" t="n">
        <v>264.97</v>
      </c>
      <c r="F7175" s="3" t="n">
        <v>6696208</v>
      </c>
      <c r="G7175" s="3" t="n">
        <v>2</v>
      </c>
      <c r="H7175" s="3" t="n">
        <v>1633950.33</v>
      </c>
    </row>
    <row r="7176" customFormat="false" ht="15" hidden="false" customHeight="false" outlineLevel="0" collapsed="false">
      <c r="A7176" s="3" t="s">
        <v>230</v>
      </c>
      <c r="B7176" s="3" t="s">
        <v>44</v>
      </c>
      <c r="C7176" s="3" t="s">
        <v>46</v>
      </c>
      <c r="D7176" s="3" t="s">
        <v>46</v>
      </c>
      <c r="E7176" s="3" t="n">
        <v>266.59</v>
      </c>
      <c r="F7176" s="3" t="n">
        <v>1681814</v>
      </c>
      <c r="G7176" s="3" t="n">
        <v>2</v>
      </c>
      <c r="H7176" s="3" t="n">
        <v>1592295.72</v>
      </c>
    </row>
    <row r="7177" customFormat="false" ht="15" hidden="false" customHeight="false" outlineLevel="0" collapsed="false">
      <c r="A7177" s="3" t="s">
        <v>231</v>
      </c>
      <c r="B7177" s="3" t="s">
        <v>44</v>
      </c>
      <c r="C7177" s="3" t="s">
        <v>46</v>
      </c>
      <c r="D7177" s="3" t="s">
        <v>46</v>
      </c>
      <c r="E7177" s="3" t="n">
        <v>265.28</v>
      </c>
      <c r="F7177" s="3" t="n">
        <v>1306245</v>
      </c>
      <c r="G7177" s="3" t="n">
        <v>0</v>
      </c>
      <c r="H7177" s="3" t="n">
        <v>0</v>
      </c>
    </row>
    <row r="7178" customFormat="false" ht="15" hidden="false" customHeight="false" outlineLevel="0" collapsed="false">
      <c r="A7178" s="3" t="s">
        <v>232</v>
      </c>
      <c r="B7178" s="3" t="s">
        <v>44</v>
      </c>
      <c r="C7178" s="3" t="s">
        <v>46</v>
      </c>
      <c r="D7178" s="3" t="s">
        <v>46</v>
      </c>
      <c r="E7178" s="3" t="n">
        <v>263.37</v>
      </c>
      <c r="F7178" s="3" t="n">
        <v>6598559</v>
      </c>
      <c r="G7178" s="3" t="n">
        <v>5</v>
      </c>
      <c r="H7178" s="3" t="n">
        <v>4198557.22</v>
      </c>
    </row>
    <row r="7179" customFormat="false" ht="15" hidden="false" customHeight="false" outlineLevel="0" collapsed="false">
      <c r="A7179" s="3" t="s">
        <v>233</v>
      </c>
      <c r="B7179" s="3" t="s">
        <v>44</v>
      </c>
      <c r="C7179" s="3" t="s">
        <v>46</v>
      </c>
      <c r="D7179" s="3" t="s">
        <v>46</v>
      </c>
      <c r="E7179" s="3" t="n">
        <v>262.99</v>
      </c>
      <c r="F7179" s="3" t="n">
        <v>4034484</v>
      </c>
      <c r="G7179" s="3" t="n">
        <v>3</v>
      </c>
      <c r="H7179" s="3" t="n">
        <v>2271538.26</v>
      </c>
    </row>
    <row r="7180" customFormat="false" ht="15" hidden="false" customHeight="false" outlineLevel="0" collapsed="false">
      <c r="A7180" s="3" t="s">
        <v>234</v>
      </c>
      <c r="B7180" s="3" t="s">
        <v>44</v>
      </c>
      <c r="C7180" s="3" t="s">
        <v>46</v>
      </c>
      <c r="D7180" s="3" t="s">
        <v>46</v>
      </c>
      <c r="E7180" s="3" t="n">
        <v>263.42</v>
      </c>
      <c r="F7180" s="3" t="n">
        <v>5540112</v>
      </c>
      <c r="G7180" s="3" t="n">
        <v>4</v>
      </c>
      <c r="H7180" s="3" t="n">
        <v>2354234.28</v>
      </c>
    </row>
    <row r="7181" customFormat="false" ht="15" hidden="false" customHeight="false" outlineLevel="0" collapsed="false">
      <c r="A7181" s="3" t="s">
        <v>235</v>
      </c>
      <c r="B7181" s="3" t="s">
        <v>44</v>
      </c>
      <c r="C7181" s="3" t="s">
        <v>46</v>
      </c>
      <c r="D7181" s="3" t="s">
        <v>46</v>
      </c>
      <c r="E7181" s="3" t="n">
        <v>264.48</v>
      </c>
      <c r="F7181" s="3" t="n">
        <v>2648652</v>
      </c>
      <c r="G7181" s="3" t="n">
        <v>0</v>
      </c>
      <c r="H7181" s="3" t="n">
        <v>0</v>
      </c>
    </row>
    <row r="7182" customFormat="false" ht="15" hidden="false" customHeight="false" outlineLevel="0" collapsed="false">
      <c r="A7182" s="3" t="s">
        <v>236</v>
      </c>
      <c r="B7182" s="3" t="s">
        <v>44</v>
      </c>
      <c r="C7182" s="3" t="s">
        <v>46</v>
      </c>
      <c r="D7182" s="3" t="s">
        <v>46</v>
      </c>
      <c r="E7182" s="3" t="n">
        <v>262.26</v>
      </c>
      <c r="F7182" s="3" t="n">
        <v>2582871</v>
      </c>
      <c r="G7182" s="3" t="n">
        <v>1</v>
      </c>
      <c r="H7182" s="3" t="n">
        <v>288803.31</v>
      </c>
    </row>
    <row r="7183" customFormat="false" ht="15" hidden="false" customHeight="false" outlineLevel="0" collapsed="false">
      <c r="A7183" s="3" t="s">
        <v>237</v>
      </c>
      <c r="B7183" s="3" t="s">
        <v>44</v>
      </c>
      <c r="C7183" s="3" t="s">
        <v>46</v>
      </c>
      <c r="D7183" s="3" t="s">
        <v>46</v>
      </c>
      <c r="E7183" s="3" t="n">
        <v>260.73</v>
      </c>
      <c r="F7183" s="3" t="n">
        <v>2159409</v>
      </c>
      <c r="G7183" s="3" t="n">
        <v>2</v>
      </c>
      <c r="H7183" s="3" t="n">
        <v>1340332.59</v>
      </c>
    </row>
    <row r="7184" customFormat="false" ht="15" hidden="false" customHeight="false" outlineLevel="0" collapsed="false">
      <c r="A7184" s="3" t="s">
        <v>238</v>
      </c>
      <c r="B7184" s="3" t="s">
        <v>44</v>
      </c>
      <c r="C7184" s="3" t="s">
        <v>46</v>
      </c>
      <c r="D7184" s="3" t="s">
        <v>46</v>
      </c>
      <c r="E7184" s="3" t="n">
        <v>259.17</v>
      </c>
      <c r="F7184" s="3" t="n">
        <v>6090605</v>
      </c>
      <c r="G7184" s="3" t="n">
        <v>1</v>
      </c>
      <c r="H7184" s="3" t="n">
        <v>1117109.43</v>
      </c>
    </row>
    <row r="7185" customFormat="false" ht="15" hidden="false" customHeight="false" outlineLevel="0" collapsed="false">
      <c r="A7185" s="3" t="s">
        <v>239</v>
      </c>
      <c r="B7185" s="3" t="s">
        <v>44</v>
      </c>
      <c r="C7185" s="3" t="s">
        <v>46</v>
      </c>
      <c r="D7185" s="3" t="s">
        <v>46</v>
      </c>
      <c r="E7185" s="3" t="n">
        <v>260.73</v>
      </c>
      <c r="F7185" s="3" t="n">
        <v>2298203</v>
      </c>
      <c r="G7185" s="3" t="n">
        <v>1</v>
      </c>
      <c r="H7185" s="3" t="n">
        <v>1080572.85</v>
      </c>
    </row>
    <row r="7186" customFormat="false" ht="15" hidden="false" customHeight="false" outlineLevel="0" collapsed="false">
      <c r="A7186" s="3" t="s">
        <v>240</v>
      </c>
      <c r="B7186" s="3" t="s">
        <v>44</v>
      </c>
      <c r="C7186" s="3" t="s">
        <v>46</v>
      </c>
      <c r="D7186" s="3" t="s">
        <v>46</v>
      </c>
      <c r="E7186" s="3" t="n">
        <v>259.89</v>
      </c>
      <c r="F7186" s="3" t="n">
        <v>2182635</v>
      </c>
      <c r="G7186" s="3" t="n">
        <v>2</v>
      </c>
      <c r="H7186" s="3" t="n">
        <v>1440843.16</v>
      </c>
    </row>
    <row r="7187" customFormat="false" ht="15" hidden="false" customHeight="false" outlineLevel="0" collapsed="false">
      <c r="A7187" s="3" t="s">
        <v>241</v>
      </c>
      <c r="B7187" s="3" t="s">
        <v>44</v>
      </c>
      <c r="C7187" s="3" t="s">
        <v>46</v>
      </c>
      <c r="D7187" s="3" t="s">
        <v>46</v>
      </c>
      <c r="E7187" s="3" t="n">
        <v>261.1</v>
      </c>
      <c r="F7187" s="3" t="n">
        <v>7344640</v>
      </c>
      <c r="G7187" s="3" t="n">
        <v>2</v>
      </c>
      <c r="H7187" s="3" t="n">
        <v>1603390.8</v>
      </c>
    </row>
    <row r="7188" customFormat="false" ht="15" hidden="false" customHeight="false" outlineLevel="0" collapsed="false">
      <c r="A7188" s="3" t="s">
        <v>242</v>
      </c>
      <c r="B7188" s="3" t="s">
        <v>44</v>
      </c>
      <c r="C7188" s="3" t="s">
        <v>46</v>
      </c>
      <c r="D7188" s="3" t="s">
        <v>46</v>
      </c>
      <c r="E7188" s="3" t="n">
        <v>262.18</v>
      </c>
      <c r="F7188" s="3" t="n">
        <v>3292173</v>
      </c>
      <c r="G7188" s="3" t="n">
        <v>0</v>
      </c>
      <c r="H7188" s="3" t="n">
        <v>0</v>
      </c>
    </row>
    <row r="7189" customFormat="false" ht="15" hidden="false" customHeight="false" outlineLevel="0" collapsed="false">
      <c r="A7189" s="3" t="s">
        <v>243</v>
      </c>
      <c r="B7189" s="3" t="s">
        <v>44</v>
      </c>
      <c r="C7189" s="3" t="s">
        <v>46</v>
      </c>
      <c r="D7189" s="3" t="s">
        <v>46</v>
      </c>
      <c r="E7189" s="3" t="n">
        <v>261.1</v>
      </c>
      <c r="F7189" s="3" t="n">
        <v>5491956</v>
      </c>
      <c r="G7189" s="3" t="n">
        <v>3</v>
      </c>
      <c r="H7189" s="3" t="n">
        <v>1765903.44</v>
      </c>
    </row>
    <row r="7190" customFormat="false" ht="15" hidden="false" customHeight="false" outlineLevel="0" collapsed="false">
      <c r="A7190" s="3" t="s">
        <v>244</v>
      </c>
      <c r="B7190" s="3" t="s">
        <v>44</v>
      </c>
      <c r="C7190" s="3" t="s">
        <v>46</v>
      </c>
      <c r="D7190" s="3" t="s">
        <v>46</v>
      </c>
      <c r="E7190" s="3" t="n">
        <v>261.91</v>
      </c>
      <c r="F7190" s="3" t="n">
        <v>1673296</v>
      </c>
      <c r="G7190" s="3" t="n">
        <v>1</v>
      </c>
      <c r="H7190" s="3" t="n">
        <v>785685.86</v>
      </c>
    </row>
    <row r="7191" customFormat="false" ht="15" hidden="false" customHeight="false" outlineLevel="0" collapsed="false">
      <c r="A7191" s="3" t="s">
        <v>245</v>
      </c>
      <c r="B7191" s="3" t="s">
        <v>44</v>
      </c>
      <c r="C7191" s="3" t="s">
        <v>46</v>
      </c>
      <c r="D7191" s="3" t="s">
        <v>46</v>
      </c>
      <c r="E7191" s="3" t="n">
        <v>262.38</v>
      </c>
      <c r="F7191" s="3" t="n">
        <v>2669703</v>
      </c>
      <c r="G7191" s="3" t="n">
        <v>2</v>
      </c>
      <c r="H7191" s="3" t="n">
        <v>1175816.06</v>
      </c>
    </row>
    <row r="7192" customFormat="false" ht="15" hidden="false" customHeight="false" outlineLevel="0" collapsed="false">
      <c r="A7192" s="3" t="s">
        <v>246</v>
      </c>
      <c r="B7192" s="3" t="s">
        <v>44</v>
      </c>
      <c r="C7192" s="3" t="s">
        <v>46</v>
      </c>
      <c r="D7192" s="3" t="s">
        <v>46</v>
      </c>
      <c r="E7192" s="3" t="n">
        <v>262.31</v>
      </c>
      <c r="F7192" s="3" t="n">
        <v>4900092</v>
      </c>
      <c r="G7192" s="3" t="n">
        <v>1</v>
      </c>
      <c r="H7192" s="3" t="n">
        <v>997557.06</v>
      </c>
    </row>
    <row r="7193" customFormat="false" ht="15" hidden="false" customHeight="false" outlineLevel="0" collapsed="false">
      <c r="A7193" s="3" t="s">
        <v>247</v>
      </c>
      <c r="B7193" s="3" t="s">
        <v>44</v>
      </c>
      <c r="C7193" s="3" t="s">
        <v>46</v>
      </c>
      <c r="D7193" s="3" t="s">
        <v>46</v>
      </c>
      <c r="E7193" s="3" t="n">
        <v>264.52</v>
      </c>
      <c r="F7193" s="3" t="n">
        <v>7502502</v>
      </c>
      <c r="G7193" s="3" t="n">
        <v>0</v>
      </c>
      <c r="H7193" s="3" t="n">
        <v>0</v>
      </c>
    </row>
    <row r="7194" customFormat="false" ht="15" hidden="false" customHeight="false" outlineLevel="0" collapsed="false">
      <c r="A7194" s="3" t="s">
        <v>248</v>
      </c>
      <c r="B7194" s="3" t="s">
        <v>44</v>
      </c>
      <c r="C7194" s="3" t="s">
        <v>46</v>
      </c>
      <c r="D7194" s="3" t="s">
        <v>46</v>
      </c>
      <c r="E7194" s="3" t="n">
        <v>261.05</v>
      </c>
      <c r="F7194" s="3" t="n">
        <v>2348818</v>
      </c>
      <c r="G7194" s="3" t="n">
        <v>2</v>
      </c>
      <c r="H7194" s="3" t="n">
        <v>902239.22</v>
      </c>
    </row>
    <row r="7195" customFormat="false" ht="15" hidden="false" customHeight="false" outlineLevel="0" collapsed="false">
      <c r="A7195" s="3" t="s">
        <v>249</v>
      </c>
      <c r="B7195" s="3" t="s">
        <v>44</v>
      </c>
      <c r="C7195" s="3" t="s">
        <v>46</v>
      </c>
      <c r="D7195" s="3" t="s">
        <v>46</v>
      </c>
      <c r="E7195" s="3" t="n">
        <v>260.74</v>
      </c>
      <c r="F7195" s="3" t="n">
        <v>3246533</v>
      </c>
      <c r="G7195" s="3" t="n">
        <v>2</v>
      </c>
      <c r="H7195" s="3" t="n">
        <v>585504.02</v>
      </c>
    </row>
    <row r="7196" customFormat="false" ht="15" hidden="false" customHeight="false" outlineLevel="0" collapsed="false">
      <c r="A7196" s="3" t="s">
        <v>250</v>
      </c>
      <c r="B7196" s="3" t="s">
        <v>44</v>
      </c>
      <c r="C7196" s="3" t="s">
        <v>46</v>
      </c>
      <c r="D7196" s="3" t="s">
        <v>46</v>
      </c>
      <c r="E7196" s="3" t="n">
        <v>260.98</v>
      </c>
      <c r="F7196" s="3" t="n">
        <v>6164671</v>
      </c>
      <c r="G7196" s="3" t="n">
        <v>7</v>
      </c>
      <c r="H7196" s="3" t="n">
        <v>4609992.82</v>
      </c>
    </row>
    <row r="7197" customFormat="false" ht="15" hidden="false" customHeight="false" outlineLevel="0" collapsed="false">
      <c r="A7197" s="3" t="s">
        <v>251</v>
      </c>
      <c r="B7197" s="3" t="s">
        <v>44</v>
      </c>
      <c r="C7197" s="3" t="s">
        <v>46</v>
      </c>
      <c r="D7197" s="3" t="s">
        <v>46</v>
      </c>
      <c r="E7197" s="3" t="n">
        <v>260.55</v>
      </c>
      <c r="F7197" s="3" t="n">
        <v>2378480</v>
      </c>
      <c r="G7197" s="3" t="n">
        <v>1</v>
      </c>
      <c r="H7197" s="3" t="n">
        <v>264746.39</v>
      </c>
    </row>
    <row r="7198" customFormat="false" ht="15" hidden="false" customHeight="false" outlineLevel="0" collapsed="false">
      <c r="A7198" s="3" t="s">
        <v>252</v>
      </c>
      <c r="B7198" s="3" t="s">
        <v>44</v>
      </c>
      <c r="C7198" s="3" t="s">
        <v>46</v>
      </c>
      <c r="D7198" s="3" t="s">
        <v>46</v>
      </c>
      <c r="E7198" s="3" t="n">
        <v>259.22</v>
      </c>
      <c r="F7198" s="3" t="n">
        <v>3907568</v>
      </c>
      <c r="G7198" s="3" t="n">
        <v>1</v>
      </c>
      <c r="H7198" s="3" t="n">
        <v>131178.8</v>
      </c>
    </row>
    <row r="7199" customFormat="false" ht="15" hidden="false" customHeight="false" outlineLevel="0" collapsed="false">
      <c r="A7199" s="3" t="s">
        <v>253</v>
      </c>
      <c r="B7199" s="3" t="s">
        <v>44</v>
      </c>
      <c r="C7199" s="3" t="s">
        <v>46</v>
      </c>
      <c r="D7199" s="3" t="s">
        <v>46</v>
      </c>
      <c r="E7199" s="3" t="n">
        <v>260.14</v>
      </c>
      <c r="F7199" s="3" t="n">
        <v>649204</v>
      </c>
      <c r="G7199" s="3" t="n">
        <v>1</v>
      </c>
      <c r="H7199" s="3" t="n">
        <v>1010473.09</v>
      </c>
    </row>
    <row r="7200" customFormat="false" ht="15" hidden="false" customHeight="false" outlineLevel="0" collapsed="false">
      <c r="A7200" s="3" t="s">
        <v>254</v>
      </c>
      <c r="B7200" s="3" t="s">
        <v>44</v>
      </c>
      <c r="C7200" s="3" t="s">
        <v>46</v>
      </c>
      <c r="D7200" s="3" t="s">
        <v>46</v>
      </c>
      <c r="E7200" s="3" t="n">
        <v>262.72</v>
      </c>
      <c r="F7200" s="3" t="n">
        <v>1696277</v>
      </c>
      <c r="G7200" s="3" t="n">
        <v>4</v>
      </c>
      <c r="H7200" s="3" t="n">
        <v>2940820.32</v>
      </c>
    </row>
    <row r="7201" customFormat="false" ht="15" hidden="false" customHeight="false" outlineLevel="0" collapsed="false">
      <c r="A7201" s="3" t="s">
        <v>255</v>
      </c>
      <c r="B7201" s="3" t="s">
        <v>44</v>
      </c>
      <c r="C7201" s="3" t="s">
        <v>46</v>
      </c>
      <c r="D7201" s="3" t="s">
        <v>46</v>
      </c>
      <c r="E7201" s="3" t="n">
        <v>263.2</v>
      </c>
      <c r="F7201" s="3" t="n">
        <v>1077088</v>
      </c>
      <c r="G7201" s="3" t="n">
        <v>2</v>
      </c>
      <c r="H7201" s="3" t="n">
        <v>1860978.03</v>
      </c>
    </row>
    <row r="7202" customFormat="false" ht="15" hidden="false" customHeight="false" outlineLevel="0" collapsed="false">
      <c r="A7202" s="3" t="s">
        <v>256</v>
      </c>
      <c r="B7202" s="3" t="s">
        <v>44</v>
      </c>
      <c r="C7202" s="3" t="s">
        <v>46</v>
      </c>
      <c r="D7202" s="3" t="s">
        <v>46</v>
      </c>
      <c r="E7202" s="3" t="n">
        <v>264.45</v>
      </c>
      <c r="F7202" s="3" t="n">
        <v>6275159</v>
      </c>
      <c r="G7202" s="3" t="n">
        <v>0</v>
      </c>
      <c r="H7202" s="3" t="n">
        <v>0</v>
      </c>
    </row>
    <row r="7203" customFormat="false" ht="15" hidden="false" customHeight="false" outlineLevel="0" collapsed="false">
      <c r="A7203" s="3" t="s">
        <v>257</v>
      </c>
      <c r="B7203" s="3" t="s">
        <v>44</v>
      </c>
      <c r="C7203" s="3" t="s">
        <v>46</v>
      </c>
      <c r="D7203" s="3" t="s">
        <v>46</v>
      </c>
      <c r="E7203" s="3" t="n">
        <v>264.55</v>
      </c>
      <c r="F7203" s="3" t="n">
        <v>7090596</v>
      </c>
      <c r="G7203" s="3" t="n">
        <v>4</v>
      </c>
      <c r="H7203" s="3" t="n">
        <v>2739616.84</v>
      </c>
    </row>
    <row r="7204" customFormat="false" ht="15" hidden="false" customHeight="false" outlineLevel="0" collapsed="false">
      <c r="A7204" s="3" t="s">
        <v>258</v>
      </c>
      <c r="B7204" s="3" t="s">
        <v>44</v>
      </c>
      <c r="C7204" s="3" t="s">
        <v>46</v>
      </c>
      <c r="D7204" s="3" t="s">
        <v>46</v>
      </c>
      <c r="E7204" s="3" t="n">
        <v>267.52</v>
      </c>
      <c r="F7204" s="3" t="n">
        <v>7851686</v>
      </c>
      <c r="G7204" s="3" t="n">
        <v>0</v>
      </c>
      <c r="H7204" s="3" t="n">
        <v>0</v>
      </c>
    </row>
    <row r="7205" customFormat="false" ht="15" hidden="false" customHeight="false" outlineLevel="0" collapsed="false">
      <c r="A7205" s="3" t="s">
        <v>259</v>
      </c>
      <c r="B7205" s="3" t="s">
        <v>44</v>
      </c>
      <c r="C7205" s="3" t="s">
        <v>46</v>
      </c>
      <c r="D7205" s="3" t="s">
        <v>46</v>
      </c>
      <c r="E7205" s="3" t="n">
        <v>268.86</v>
      </c>
      <c r="F7205" s="3" t="n">
        <v>1042262</v>
      </c>
      <c r="G7205" s="3" t="n">
        <v>0</v>
      </c>
      <c r="H7205" s="3" t="n">
        <v>0</v>
      </c>
    </row>
    <row r="7206" customFormat="false" ht="15" hidden="false" customHeight="false" outlineLevel="0" collapsed="false">
      <c r="A7206" s="3" t="s">
        <v>260</v>
      </c>
      <c r="B7206" s="3" t="s">
        <v>44</v>
      </c>
      <c r="C7206" s="3" t="s">
        <v>46</v>
      </c>
      <c r="D7206" s="3" t="s">
        <v>46</v>
      </c>
      <c r="E7206" s="3" t="n">
        <v>268.95</v>
      </c>
      <c r="F7206" s="3" t="n">
        <v>4666673</v>
      </c>
      <c r="G7206" s="3" t="n">
        <v>4</v>
      </c>
      <c r="H7206" s="3" t="n">
        <v>2392919.2</v>
      </c>
    </row>
    <row r="7207" customFormat="false" ht="15" hidden="false" customHeight="false" outlineLevel="0" collapsed="false">
      <c r="A7207" s="3" t="s">
        <v>261</v>
      </c>
      <c r="B7207" s="3" t="s">
        <v>44</v>
      </c>
      <c r="C7207" s="3" t="s">
        <v>46</v>
      </c>
      <c r="D7207" s="3" t="s">
        <v>46</v>
      </c>
      <c r="E7207" s="3" t="n">
        <v>270.74</v>
      </c>
      <c r="F7207" s="3" t="n">
        <v>4653524</v>
      </c>
      <c r="G7207" s="3" t="n">
        <v>4</v>
      </c>
      <c r="H7207" s="3" t="n">
        <v>2839503.02</v>
      </c>
    </row>
    <row r="7208" customFormat="false" ht="15" hidden="false" customHeight="false" outlineLevel="0" collapsed="false">
      <c r="A7208" s="3" t="s">
        <v>262</v>
      </c>
      <c r="B7208" s="3" t="s">
        <v>44</v>
      </c>
      <c r="C7208" s="3" t="s">
        <v>46</v>
      </c>
      <c r="D7208" s="3" t="s">
        <v>46</v>
      </c>
      <c r="E7208" s="3" t="n">
        <v>269.18</v>
      </c>
      <c r="F7208" s="3" t="n">
        <v>5999540</v>
      </c>
      <c r="G7208" s="3" t="n">
        <v>1</v>
      </c>
      <c r="H7208" s="3" t="n">
        <v>772301.88</v>
      </c>
    </row>
    <row r="7209" customFormat="false" ht="15" hidden="false" customHeight="false" outlineLevel="0" collapsed="false">
      <c r="A7209" s="3" t="s">
        <v>263</v>
      </c>
      <c r="B7209" s="3" t="s">
        <v>44</v>
      </c>
      <c r="C7209" s="3" t="s">
        <v>46</v>
      </c>
      <c r="D7209" s="3" t="s">
        <v>46</v>
      </c>
      <c r="E7209" s="3" t="n">
        <v>269.89</v>
      </c>
      <c r="F7209" s="3" t="n">
        <v>5011054</v>
      </c>
      <c r="G7209" s="3" t="n">
        <v>3</v>
      </c>
      <c r="H7209" s="3" t="n">
        <v>1969946.45</v>
      </c>
    </row>
    <row r="7210" customFormat="false" ht="15" hidden="false" customHeight="false" outlineLevel="0" collapsed="false">
      <c r="A7210" s="3" t="s">
        <v>264</v>
      </c>
      <c r="B7210" s="3" t="s">
        <v>44</v>
      </c>
      <c r="C7210" s="3" t="s">
        <v>46</v>
      </c>
      <c r="D7210" s="3" t="s">
        <v>46</v>
      </c>
      <c r="E7210" s="3" t="n">
        <v>270.56</v>
      </c>
      <c r="F7210" s="3" t="n">
        <v>2927228</v>
      </c>
      <c r="G7210" s="3" t="n">
        <v>3</v>
      </c>
      <c r="H7210" s="3" t="n">
        <v>2552444.13</v>
      </c>
    </row>
    <row r="7211" customFormat="false" ht="15" hidden="false" customHeight="false" outlineLevel="0" collapsed="false">
      <c r="A7211" s="3" t="s">
        <v>265</v>
      </c>
      <c r="B7211" s="3" t="s">
        <v>44</v>
      </c>
      <c r="C7211" s="3" t="s">
        <v>46</v>
      </c>
      <c r="D7211" s="3" t="s">
        <v>46</v>
      </c>
      <c r="E7211" s="3" t="n">
        <v>268.53</v>
      </c>
      <c r="F7211" s="3" t="n">
        <v>7919389</v>
      </c>
      <c r="G7211" s="3" t="n">
        <v>1</v>
      </c>
      <c r="H7211" s="3" t="n">
        <v>265139.68</v>
      </c>
    </row>
    <row r="7212" customFormat="false" ht="15" hidden="false" customHeight="false" outlineLevel="0" collapsed="false">
      <c r="A7212" s="3" t="s">
        <v>266</v>
      </c>
      <c r="B7212" s="3" t="s">
        <v>44</v>
      </c>
      <c r="C7212" s="3" t="s">
        <v>46</v>
      </c>
      <c r="D7212" s="3" t="s">
        <v>46</v>
      </c>
      <c r="E7212" s="3" t="n">
        <v>268.04</v>
      </c>
      <c r="F7212" s="3" t="n">
        <v>2124727</v>
      </c>
      <c r="G7212" s="3" t="n">
        <v>2</v>
      </c>
      <c r="H7212" s="3" t="n">
        <v>775470.16</v>
      </c>
    </row>
    <row r="7213" customFormat="false" ht="15" hidden="false" customHeight="false" outlineLevel="0" collapsed="false">
      <c r="A7213" s="3" t="s">
        <v>267</v>
      </c>
      <c r="B7213" s="3" t="s">
        <v>44</v>
      </c>
      <c r="C7213" s="3" t="s">
        <v>46</v>
      </c>
      <c r="D7213" s="3" t="s">
        <v>46</v>
      </c>
      <c r="E7213" s="3" t="n">
        <v>268.02</v>
      </c>
      <c r="F7213" s="3" t="n">
        <v>5711586</v>
      </c>
      <c r="G7213" s="3" t="n">
        <v>1</v>
      </c>
      <c r="H7213" s="3" t="n">
        <v>306186.84</v>
      </c>
    </row>
    <row r="7214" customFormat="false" ht="15" hidden="false" customHeight="false" outlineLevel="0" collapsed="false">
      <c r="A7214" s="3" t="s">
        <v>268</v>
      </c>
      <c r="B7214" s="3" t="s">
        <v>44</v>
      </c>
      <c r="C7214" s="3" t="s">
        <v>46</v>
      </c>
      <c r="D7214" s="3" t="s">
        <v>46</v>
      </c>
      <c r="E7214" s="3" t="n">
        <v>267.74</v>
      </c>
      <c r="F7214" s="3" t="n">
        <v>5826528</v>
      </c>
      <c r="G7214" s="3" t="n">
        <v>3</v>
      </c>
      <c r="H7214" s="3" t="n">
        <v>1761158.24</v>
      </c>
    </row>
    <row r="7215" customFormat="false" ht="15" hidden="false" customHeight="false" outlineLevel="0" collapsed="false">
      <c r="A7215" s="3" t="s">
        <v>269</v>
      </c>
      <c r="B7215" s="3" t="s">
        <v>44</v>
      </c>
      <c r="C7215" s="3" t="s">
        <v>46</v>
      </c>
      <c r="D7215" s="3" t="s">
        <v>46</v>
      </c>
      <c r="E7215" s="3" t="n">
        <v>266.56</v>
      </c>
      <c r="F7215" s="3" t="n">
        <v>4934816</v>
      </c>
      <c r="G7215" s="3" t="n">
        <v>1</v>
      </c>
      <c r="H7215" s="3" t="n">
        <v>650272.2</v>
      </c>
    </row>
    <row r="7216" customFormat="false" ht="15" hidden="false" customHeight="false" outlineLevel="0" collapsed="false">
      <c r="A7216" s="3" t="s">
        <v>270</v>
      </c>
      <c r="B7216" s="3" t="s">
        <v>44</v>
      </c>
      <c r="C7216" s="3" t="s">
        <v>46</v>
      </c>
      <c r="D7216" s="3" t="s">
        <v>46</v>
      </c>
      <c r="E7216" s="3" t="n">
        <v>268.56</v>
      </c>
      <c r="F7216" s="3" t="n">
        <v>2269352</v>
      </c>
      <c r="G7216" s="3" t="n">
        <v>2</v>
      </c>
      <c r="H7216" s="3" t="n">
        <v>1543477.3</v>
      </c>
    </row>
    <row r="7217" customFormat="false" ht="15" hidden="false" customHeight="false" outlineLevel="0" collapsed="false">
      <c r="A7217" s="3" t="s">
        <v>271</v>
      </c>
      <c r="B7217" s="3" t="s">
        <v>44</v>
      </c>
      <c r="C7217" s="3" t="s">
        <v>46</v>
      </c>
      <c r="D7217" s="3" t="s">
        <v>46</v>
      </c>
      <c r="E7217" s="3" t="n">
        <v>270.13</v>
      </c>
      <c r="F7217" s="3" t="n">
        <v>1528225</v>
      </c>
      <c r="G7217" s="3" t="n">
        <v>4</v>
      </c>
      <c r="H7217" s="3" t="n">
        <v>3426842.79</v>
      </c>
    </row>
    <row r="7218" customFormat="false" ht="15" hidden="false" customHeight="false" outlineLevel="0" collapsed="false">
      <c r="A7218" s="3" t="s">
        <v>272</v>
      </c>
      <c r="B7218" s="3" t="s">
        <v>44</v>
      </c>
      <c r="C7218" s="3" t="s">
        <v>46</v>
      </c>
      <c r="D7218" s="3" t="s">
        <v>46</v>
      </c>
      <c r="E7218" s="3" t="n">
        <v>270.9</v>
      </c>
      <c r="F7218" s="3" t="n">
        <v>2679591</v>
      </c>
      <c r="G7218" s="3" t="n">
        <v>2</v>
      </c>
      <c r="H7218" s="3" t="n">
        <v>1526723.6</v>
      </c>
    </row>
    <row r="7219" customFormat="false" ht="15" hidden="false" customHeight="false" outlineLevel="0" collapsed="false">
      <c r="A7219" s="3" t="s">
        <v>273</v>
      </c>
      <c r="B7219" s="3" t="s">
        <v>44</v>
      </c>
      <c r="C7219" s="3" t="s">
        <v>46</v>
      </c>
      <c r="D7219" s="3" t="s">
        <v>46</v>
      </c>
      <c r="E7219" s="3" t="n">
        <v>269.37</v>
      </c>
      <c r="F7219" s="3" t="n">
        <v>1617743</v>
      </c>
      <c r="G7219" s="3" t="n">
        <v>0</v>
      </c>
      <c r="H7219" s="3" t="n">
        <v>0</v>
      </c>
    </row>
    <row r="7220" customFormat="false" ht="15" hidden="false" customHeight="false" outlineLevel="0" collapsed="false">
      <c r="A7220" s="3" t="s">
        <v>274</v>
      </c>
      <c r="B7220" s="3" t="s">
        <v>44</v>
      </c>
      <c r="C7220" s="3" t="s">
        <v>46</v>
      </c>
      <c r="D7220" s="3" t="s">
        <v>46</v>
      </c>
      <c r="E7220" s="3" t="n">
        <v>270.19</v>
      </c>
      <c r="F7220" s="3" t="n">
        <v>6979625</v>
      </c>
      <c r="G7220" s="3" t="n">
        <v>2</v>
      </c>
      <c r="H7220" s="3" t="n">
        <v>1549042.5</v>
      </c>
    </row>
    <row r="7221" customFormat="false" ht="15" hidden="false" customHeight="false" outlineLevel="0" collapsed="false">
      <c r="A7221" s="3" t="s">
        <v>275</v>
      </c>
      <c r="B7221" s="3" t="s">
        <v>44</v>
      </c>
      <c r="C7221" s="3" t="s">
        <v>46</v>
      </c>
      <c r="D7221" s="3" t="s">
        <v>46</v>
      </c>
      <c r="E7221" s="3" t="n">
        <v>269.5</v>
      </c>
      <c r="F7221" s="3" t="n">
        <v>6676883</v>
      </c>
      <c r="G7221" s="3" t="n">
        <v>5</v>
      </c>
      <c r="H7221" s="3" t="n">
        <v>2744089.39</v>
      </c>
    </row>
    <row r="7222" customFormat="false" ht="15" hidden="false" customHeight="false" outlineLevel="0" collapsed="false">
      <c r="A7222" s="3" t="s">
        <v>276</v>
      </c>
      <c r="B7222" s="3" t="s">
        <v>44</v>
      </c>
      <c r="C7222" s="3" t="s">
        <v>46</v>
      </c>
      <c r="D7222" s="3" t="s">
        <v>46</v>
      </c>
      <c r="E7222" s="3" t="n">
        <v>270.14</v>
      </c>
      <c r="F7222" s="3" t="n">
        <v>5932854</v>
      </c>
      <c r="G7222" s="3" t="n">
        <v>2</v>
      </c>
      <c r="H7222" s="3" t="n">
        <v>661569.52</v>
      </c>
    </row>
    <row r="7223" customFormat="false" ht="15" hidden="false" customHeight="false" outlineLevel="0" collapsed="false">
      <c r="A7223" s="3" t="s">
        <v>277</v>
      </c>
      <c r="B7223" s="3" t="s">
        <v>44</v>
      </c>
      <c r="C7223" s="3" t="s">
        <v>46</v>
      </c>
      <c r="D7223" s="3" t="s">
        <v>46</v>
      </c>
      <c r="E7223" s="3" t="n">
        <v>267.66</v>
      </c>
      <c r="F7223" s="3" t="n">
        <v>2335185</v>
      </c>
      <c r="G7223" s="3" t="n">
        <v>1</v>
      </c>
      <c r="H7223" s="3" t="n">
        <v>625173.47</v>
      </c>
    </row>
    <row r="7224" customFormat="false" ht="15" hidden="false" customHeight="false" outlineLevel="0" collapsed="false">
      <c r="A7224" s="3" t="s">
        <v>278</v>
      </c>
      <c r="B7224" s="3" t="s">
        <v>44</v>
      </c>
      <c r="C7224" s="3" t="s">
        <v>46</v>
      </c>
      <c r="D7224" s="3" t="s">
        <v>46</v>
      </c>
      <c r="E7224" s="3" t="n">
        <v>265.92</v>
      </c>
      <c r="F7224" s="3" t="n">
        <v>3270831</v>
      </c>
      <c r="G7224" s="3" t="n">
        <v>0</v>
      </c>
      <c r="H7224" s="3" t="n">
        <v>0</v>
      </c>
    </row>
    <row r="7225" customFormat="false" ht="15" hidden="false" customHeight="false" outlineLevel="0" collapsed="false">
      <c r="A7225" s="3" t="s">
        <v>279</v>
      </c>
      <c r="B7225" s="3" t="s">
        <v>44</v>
      </c>
      <c r="C7225" s="3" t="s">
        <v>46</v>
      </c>
      <c r="D7225" s="3" t="s">
        <v>46</v>
      </c>
      <c r="E7225" s="3" t="n">
        <v>267.45</v>
      </c>
      <c r="F7225" s="3" t="n">
        <v>3430573</v>
      </c>
      <c r="G7225" s="3" t="n">
        <v>7</v>
      </c>
      <c r="H7225" s="3" t="n">
        <v>4900459.74</v>
      </c>
    </row>
    <row r="7226" customFormat="false" ht="15" hidden="false" customHeight="false" outlineLevel="0" collapsed="false">
      <c r="A7226" s="3" t="s">
        <v>280</v>
      </c>
      <c r="B7226" s="3" t="s">
        <v>44</v>
      </c>
      <c r="C7226" s="3" t="s">
        <v>46</v>
      </c>
      <c r="D7226" s="3" t="s">
        <v>46</v>
      </c>
      <c r="E7226" s="3" t="n">
        <v>267.23</v>
      </c>
      <c r="F7226" s="3" t="n">
        <v>1224133</v>
      </c>
      <c r="G7226" s="3" t="n">
        <v>3</v>
      </c>
      <c r="H7226" s="3" t="n">
        <v>2600046.97</v>
      </c>
    </row>
    <row r="7227" customFormat="false" ht="15" hidden="false" customHeight="false" outlineLevel="0" collapsed="false">
      <c r="A7227" s="3" t="s">
        <v>281</v>
      </c>
      <c r="B7227" s="3" t="s">
        <v>44</v>
      </c>
      <c r="C7227" s="3" t="s">
        <v>46</v>
      </c>
      <c r="D7227" s="3" t="s">
        <v>46</v>
      </c>
      <c r="E7227" s="3" t="n">
        <v>271.74</v>
      </c>
      <c r="F7227" s="3" t="n">
        <v>7453382</v>
      </c>
      <c r="G7227" s="3" t="n">
        <v>2</v>
      </c>
      <c r="H7227" s="3" t="n">
        <v>1826388.07</v>
      </c>
    </row>
    <row r="7228" customFormat="false" ht="15" hidden="false" customHeight="false" outlineLevel="0" collapsed="false">
      <c r="A7228" s="3" t="s">
        <v>282</v>
      </c>
      <c r="B7228" s="3" t="s">
        <v>44</v>
      </c>
      <c r="C7228" s="3" t="s">
        <v>46</v>
      </c>
      <c r="D7228" s="3" t="s">
        <v>46</v>
      </c>
      <c r="E7228" s="3" t="n">
        <v>272.46</v>
      </c>
      <c r="F7228" s="3" t="n">
        <v>1253202</v>
      </c>
      <c r="G7228" s="3" t="n">
        <v>1</v>
      </c>
      <c r="H7228" s="3" t="n">
        <v>767543.55</v>
      </c>
    </row>
    <row r="7229" customFormat="false" ht="15" hidden="false" customHeight="false" outlineLevel="0" collapsed="false">
      <c r="A7229" s="3" t="s">
        <v>283</v>
      </c>
      <c r="B7229" s="3" t="s">
        <v>44</v>
      </c>
      <c r="C7229" s="3" t="s">
        <v>46</v>
      </c>
      <c r="D7229" s="3" t="s">
        <v>46</v>
      </c>
      <c r="E7229" s="3" t="n">
        <v>272.47</v>
      </c>
      <c r="F7229" s="3" t="n">
        <v>4726542</v>
      </c>
      <c r="G7229" s="3" t="n">
        <v>0</v>
      </c>
      <c r="H7229" s="3" t="n">
        <v>0</v>
      </c>
    </row>
    <row r="7230" customFormat="false" ht="15" hidden="false" customHeight="false" outlineLevel="0" collapsed="false">
      <c r="A7230" s="3" t="s">
        <v>284</v>
      </c>
      <c r="B7230" s="3" t="s">
        <v>44</v>
      </c>
      <c r="C7230" s="3" t="s">
        <v>46</v>
      </c>
      <c r="D7230" s="3" t="s">
        <v>46</v>
      </c>
      <c r="E7230" s="3" t="n">
        <v>273</v>
      </c>
      <c r="F7230" s="3" t="n">
        <v>1453086</v>
      </c>
      <c r="G7230" s="3" t="n">
        <v>1</v>
      </c>
      <c r="H7230" s="3" t="n">
        <v>963459.2</v>
      </c>
    </row>
    <row r="7231" customFormat="false" ht="15" hidden="false" customHeight="false" outlineLevel="0" collapsed="false">
      <c r="A7231" s="3" t="s">
        <v>285</v>
      </c>
      <c r="B7231" s="3" t="s">
        <v>44</v>
      </c>
      <c r="C7231" s="3" t="s">
        <v>46</v>
      </c>
      <c r="D7231" s="3" t="s">
        <v>46</v>
      </c>
      <c r="E7231" s="3" t="n">
        <v>273.35</v>
      </c>
      <c r="F7231" s="3" t="n">
        <v>7865625</v>
      </c>
      <c r="G7231" s="3" t="n">
        <v>3</v>
      </c>
      <c r="H7231" s="3" t="n">
        <v>1114879.86</v>
      </c>
    </row>
    <row r="7232" customFormat="false" ht="15" hidden="false" customHeight="false" outlineLevel="0" collapsed="false">
      <c r="A7232" s="3" t="s">
        <v>286</v>
      </c>
      <c r="B7232" s="3" t="s">
        <v>44</v>
      </c>
      <c r="C7232" s="3" t="s">
        <v>46</v>
      </c>
      <c r="D7232" s="3" t="s">
        <v>46</v>
      </c>
      <c r="E7232" s="3" t="n">
        <v>275.25</v>
      </c>
      <c r="F7232" s="3" t="n">
        <v>1897619</v>
      </c>
      <c r="G7232" s="3" t="n">
        <v>6</v>
      </c>
      <c r="H7232" s="3" t="n">
        <v>4718147.01</v>
      </c>
    </row>
    <row r="7233" customFormat="false" ht="15" hidden="false" customHeight="false" outlineLevel="0" collapsed="false">
      <c r="A7233" s="3" t="s">
        <v>287</v>
      </c>
      <c r="B7233" s="3" t="s">
        <v>44</v>
      </c>
      <c r="C7233" s="3" t="s">
        <v>46</v>
      </c>
      <c r="D7233" s="3" t="s">
        <v>46</v>
      </c>
      <c r="E7233" s="3" t="n">
        <v>276.26</v>
      </c>
      <c r="F7233" s="3" t="n">
        <v>6344598</v>
      </c>
      <c r="G7233" s="3" t="n">
        <v>4</v>
      </c>
      <c r="H7233" s="3" t="n">
        <v>3153110.57</v>
      </c>
    </row>
    <row r="7234" customFormat="false" ht="15" hidden="false" customHeight="false" outlineLevel="0" collapsed="false">
      <c r="A7234" s="3" t="s">
        <v>288</v>
      </c>
      <c r="B7234" s="3" t="s">
        <v>44</v>
      </c>
      <c r="C7234" s="3" t="s">
        <v>46</v>
      </c>
      <c r="D7234" s="3" t="s">
        <v>46</v>
      </c>
      <c r="E7234" s="3" t="n">
        <v>277.01</v>
      </c>
      <c r="F7234" s="3" t="n">
        <v>4279890</v>
      </c>
      <c r="G7234" s="3" t="n">
        <v>1</v>
      </c>
      <c r="H7234" s="3" t="n">
        <v>688877.44</v>
      </c>
    </row>
    <row r="7235" customFormat="false" ht="15" hidden="false" customHeight="false" outlineLevel="0" collapsed="false">
      <c r="A7235" s="3" t="s">
        <v>289</v>
      </c>
      <c r="B7235" s="3" t="s">
        <v>44</v>
      </c>
      <c r="C7235" s="3" t="s">
        <v>46</v>
      </c>
      <c r="D7235" s="3" t="s">
        <v>46</v>
      </c>
      <c r="E7235" s="3" t="n">
        <v>278.55</v>
      </c>
      <c r="F7235" s="3" t="n">
        <v>7732727</v>
      </c>
      <c r="G7235" s="3" t="n">
        <v>4</v>
      </c>
      <c r="H7235" s="3" t="n">
        <v>2937692.63</v>
      </c>
    </row>
    <row r="7236" customFormat="false" ht="15" hidden="false" customHeight="false" outlineLevel="0" collapsed="false">
      <c r="A7236" s="3" t="s">
        <v>290</v>
      </c>
      <c r="B7236" s="3" t="s">
        <v>44</v>
      </c>
      <c r="C7236" s="3" t="s">
        <v>46</v>
      </c>
      <c r="D7236" s="3" t="s">
        <v>46</v>
      </c>
      <c r="E7236" s="3" t="n">
        <v>278.74</v>
      </c>
      <c r="F7236" s="3" t="n">
        <v>7441317</v>
      </c>
      <c r="G7236" s="3" t="n">
        <v>1</v>
      </c>
      <c r="H7236" s="3" t="n">
        <v>561180.96</v>
      </c>
    </row>
    <row r="7237" customFormat="false" ht="15" hidden="false" customHeight="false" outlineLevel="0" collapsed="false">
      <c r="A7237" s="3" t="s">
        <v>291</v>
      </c>
      <c r="B7237" s="3" t="s">
        <v>44</v>
      </c>
      <c r="C7237" s="3" t="s">
        <v>46</v>
      </c>
      <c r="D7237" s="3" t="s">
        <v>46</v>
      </c>
      <c r="E7237" s="3" t="n">
        <v>280.17</v>
      </c>
      <c r="F7237" s="3" t="n">
        <v>7459070</v>
      </c>
      <c r="G7237" s="3" t="n">
        <v>1</v>
      </c>
      <c r="H7237" s="3" t="n">
        <v>565110.44</v>
      </c>
    </row>
    <row r="7238" customFormat="false" ht="15" hidden="false" customHeight="false" outlineLevel="0" collapsed="false">
      <c r="A7238" s="3" t="s">
        <v>292</v>
      </c>
      <c r="B7238" s="3" t="s">
        <v>44</v>
      </c>
      <c r="C7238" s="3" t="s">
        <v>46</v>
      </c>
      <c r="D7238" s="3" t="s">
        <v>46</v>
      </c>
      <c r="E7238" s="3" t="n">
        <v>278.11</v>
      </c>
      <c r="F7238" s="3" t="n">
        <v>3373053</v>
      </c>
      <c r="G7238" s="3" t="n">
        <v>1</v>
      </c>
      <c r="H7238" s="3" t="n">
        <v>954209.52</v>
      </c>
    </row>
    <row r="7239" customFormat="false" ht="15" hidden="false" customHeight="false" outlineLevel="0" collapsed="false">
      <c r="A7239" s="3" t="s">
        <v>293</v>
      </c>
      <c r="B7239" s="3" t="s">
        <v>44</v>
      </c>
      <c r="C7239" s="3" t="s">
        <v>46</v>
      </c>
      <c r="D7239" s="3" t="s">
        <v>46</v>
      </c>
      <c r="E7239" s="3" t="n">
        <v>277.38</v>
      </c>
      <c r="F7239" s="3" t="n">
        <v>1565537</v>
      </c>
      <c r="G7239" s="3" t="n">
        <v>2</v>
      </c>
      <c r="H7239" s="3" t="n">
        <v>1634966.85</v>
      </c>
    </row>
    <row r="7240" customFormat="false" ht="15" hidden="false" customHeight="false" outlineLevel="0" collapsed="false">
      <c r="A7240" s="3" t="s">
        <v>294</v>
      </c>
      <c r="B7240" s="3" t="s">
        <v>44</v>
      </c>
      <c r="C7240" s="3" t="s">
        <v>46</v>
      </c>
      <c r="D7240" s="3" t="s">
        <v>46</v>
      </c>
      <c r="E7240" s="3" t="n">
        <v>278.2</v>
      </c>
      <c r="F7240" s="3" t="n">
        <v>3607385</v>
      </c>
      <c r="G7240" s="3" t="n">
        <v>3</v>
      </c>
      <c r="H7240" s="3" t="n">
        <v>3409009.58</v>
      </c>
    </row>
    <row r="7241" customFormat="false" ht="15" hidden="false" customHeight="false" outlineLevel="0" collapsed="false">
      <c r="A7241" s="3" t="s">
        <v>295</v>
      </c>
      <c r="B7241" s="3" t="s">
        <v>44</v>
      </c>
      <c r="C7241" s="3" t="s">
        <v>46</v>
      </c>
      <c r="D7241" s="3" t="s">
        <v>46</v>
      </c>
      <c r="E7241" s="3" t="n">
        <v>278.54</v>
      </c>
      <c r="F7241" s="3" t="n">
        <v>4493175</v>
      </c>
      <c r="G7241" s="3" t="n">
        <v>1</v>
      </c>
      <c r="H7241" s="3" t="n">
        <v>1066720.2</v>
      </c>
    </row>
    <row r="7242" customFormat="false" ht="15" hidden="false" customHeight="false" outlineLevel="0" collapsed="false">
      <c r="A7242" s="3" t="s">
        <v>296</v>
      </c>
      <c r="B7242" s="3" t="s">
        <v>44</v>
      </c>
      <c r="C7242" s="3" t="s">
        <v>46</v>
      </c>
      <c r="D7242" s="3" t="s">
        <v>46</v>
      </c>
      <c r="E7242" s="3" t="n">
        <v>281.63</v>
      </c>
      <c r="F7242" s="3" t="n">
        <v>3082906</v>
      </c>
      <c r="G7242" s="3" t="n">
        <v>1</v>
      </c>
      <c r="H7242" s="3" t="n">
        <v>940587.12</v>
      </c>
    </row>
    <row r="7243" customFormat="false" ht="15" hidden="false" customHeight="false" outlineLevel="0" collapsed="false">
      <c r="A7243" s="3" t="s">
        <v>297</v>
      </c>
      <c r="B7243" s="3" t="s">
        <v>44</v>
      </c>
      <c r="C7243" s="3" t="s">
        <v>46</v>
      </c>
      <c r="D7243" s="3" t="s">
        <v>46</v>
      </c>
      <c r="E7243" s="3" t="n">
        <v>278.97</v>
      </c>
      <c r="F7243" s="3" t="n">
        <v>745370</v>
      </c>
      <c r="G7243" s="3" t="n">
        <v>3</v>
      </c>
      <c r="H7243" s="3" t="n">
        <v>1302604.7</v>
      </c>
    </row>
    <row r="7244" customFormat="false" ht="15" hidden="false" customHeight="false" outlineLevel="0" collapsed="false">
      <c r="A7244" s="3" t="s">
        <v>298</v>
      </c>
      <c r="B7244" s="3" t="s">
        <v>44</v>
      </c>
      <c r="C7244" s="3" t="s">
        <v>46</v>
      </c>
      <c r="D7244" s="3" t="s">
        <v>46</v>
      </c>
      <c r="E7244" s="3" t="n">
        <v>283.35</v>
      </c>
      <c r="F7244" s="3" t="n">
        <v>6833021</v>
      </c>
      <c r="G7244" s="3" t="n">
        <v>0</v>
      </c>
      <c r="H7244" s="3" t="n">
        <v>0</v>
      </c>
    </row>
    <row r="7245" customFormat="false" ht="15" hidden="false" customHeight="false" outlineLevel="0" collapsed="false">
      <c r="A7245" s="3" t="s">
        <v>299</v>
      </c>
      <c r="B7245" s="3" t="s">
        <v>44</v>
      </c>
      <c r="C7245" s="3" t="s">
        <v>46</v>
      </c>
      <c r="D7245" s="3" t="s">
        <v>46</v>
      </c>
      <c r="E7245" s="3" t="n">
        <v>283.68</v>
      </c>
      <c r="F7245" s="3" t="n">
        <v>700518</v>
      </c>
      <c r="G7245" s="3" t="n">
        <v>1</v>
      </c>
      <c r="H7245" s="3" t="n">
        <v>1394746.64</v>
      </c>
    </row>
    <row r="7246" customFormat="false" ht="15" hidden="false" customHeight="false" outlineLevel="0" collapsed="false">
      <c r="A7246" s="3" t="s">
        <v>300</v>
      </c>
      <c r="B7246" s="3" t="s">
        <v>44</v>
      </c>
      <c r="C7246" s="3" t="s">
        <v>46</v>
      </c>
      <c r="D7246" s="3" t="s">
        <v>46</v>
      </c>
      <c r="E7246" s="3" t="n">
        <v>283.56</v>
      </c>
      <c r="F7246" s="3" t="n">
        <v>632975</v>
      </c>
      <c r="G7246" s="3" t="n">
        <v>2</v>
      </c>
      <c r="H7246" s="3" t="n">
        <v>1478326.9</v>
      </c>
    </row>
    <row r="7247" customFormat="false" ht="15" hidden="false" customHeight="false" outlineLevel="0" collapsed="false">
      <c r="A7247" s="3" t="s">
        <v>301</v>
      </c>
      <c r="B7247" s="3" t="s">
        <v>44</v>
      </c>
      <c r="C7247" s="3" t="s">
        <v>46</v>
      </c>
      <c r="D7247" s="3" t="s">
        <v>46</v>
      </c>
      <c r="E7247" s="3" t="n">
        <v>283.61</v>
      </c>
      <c r="F7247" s="3" t="n">
        <v>3235657</v>
      </c>
      <c r="G7247" s="3" t="n">
        <v>1</v>
      </c>
      <c r="H7247" s="3" t="n">
        <v>1355715.36</v>
      </c>
    </row>
    <row r="7248" customFormat="false" ht="15" hidden="false" customHeight="false" outlineLevel="0" collapsed="false">
      <c r="A7248" s="3" t="s">
        <v>302</v>
      </c>
      <c r="B7248" s="3" t="s">
        <v>44</v>
      </c>
      <c r="C7248" s="3" t="s">
        <v>46</v>
      </c>
      <c r="D7248" s="3" t="s">
        <v>46</v>
      </c>
      <c r="E7248" s="3" t="n">
        <v>281.19</v>
      </c>
      <c r="F7248" s="3" t="n">
        <v>5319037</v>
      </c>
      <c r="G7248" s="3" t="n">
        <v>0</v>
      </c>
      <c r="H7248" s="3" t="n">
        <v>0</v>
      </c>
    </row>
    <row r="7249" customFormat="false" ht="15" hidden="false" customHeight="false" outlineLevel="0" collapsed="false">
      <c r="A7249" s="3" t="s">
        <v>303</v>
      </c>
      <c r="B7249" s="3" t="s">
        <v>44</v>
      </c>
      <c r="C7249" s="3" t="s">
        <v>46</v>
      </c>
      <c r="D7249" s="3" t="s">
        <v>46</v>
      </c>
      <c r="E7249" s="3" t="n">
        <v>280.48</v>
      </c>
      <c r="F7249" s="3" t="n">
        <v>6019670</v>
      </c>
      <c r="G7249" s="3" t="n">
        <v>2</v>
      </c>
      <c r="H7249" s="3" t="n">
        <v>1596542.81</v>
      </c>
    </row>
    <row r="7250" customFormat="false" ht="15" hidden="false" customHeight="false" outlineLevel="0" collapsed="false">
      <c r="A7250" s="3" t="s">
        <v>304</v>
      </c>
      <c r="B7250" s="3" t="s">
        <v>44</v>
      </c>
      <c r="C7250" s="3" t="s">
        <v>46</v>
      </c>
      <c r="D7250" s="3" t="s">
        <v>46</v>
      </c>
      <c r="E7250" s="3" t="n">
        <v>278.34</v>
      </c>
      <c r="F7250" s="3" t="n">
        <v>6113110</v>
      </c>
      <c r="G7250" s="3" t="n">
        <v>5</v>
      </c>
      <c r="H7250" s="3" t="n">
        <v>2716365.88</v>
      </c>
    </row>
    <row r="7251" customFormat="false" ht="15" hidden="false" customHeight="false" outlineLevel="0" collapsed="false">
      <c r="A7251" s="3" t="s">
        <v>305</v>
      </c>
      <c r="B7251" s="3" t="s">
        <v>44</v>
      </c>
      <c r="C7251" s="3" t="s">
        <v>46</v>
      </c>
      <c r="D7251" s="3" t="s">
        <v>46</v>
      </c>
      <c r="E7251" s="3" t="n">
        <v>281.64</v>
      </c>
      <c r="F7251" s="3" t="n">
        <v>4147642</v>
      </c>
      <c r="G7251" s="3" t="n">
        <v>0</v>
      </c>
      <c r="H7251" s="3" t="n">
        <v>0</v>
      </c>
    </row>
    <row r="7252" customFormat="false" ht="15" hidden="false" customHeight="false" outlineLevel="0" collapsed="false">
      <c r="A7252" s="3" t="s">
        <v>306</v>
      </c>
      <c r="B7252" s="3" t="s">
        <v>44</v>
      </c>
      <c r="C7252" s="3" t="s">
        <v>46</v>
      </c>
      <c r="D7252" s="3" t="s">
        <v>46</v>
      </c>
      <c r="E7252" s="3" t="n">
        <v>281.01</v>
      </c>
      <c r="F7252" s="3" t="n">
        <v>1518075</v>
      </c>
      <c r="G7252" s="3" t="n">
        <v>0</v>
      </c>
      <c r="H7252" s="3" t="n">
        <v>0</v>
      </c>
    </row>
    <row r="7253" customFormat="false" ht="15" hidden="false" customHeight="false" outlineLevel="0" collapsed="false">
      <c r="A7253" s="3" t="s">
        <v>307</v>
      </c>
      <c r="B7253" s="3" t="s">
        <v>44</v>
      </c>
      <c r="C7253" s="3" t="s">
        <v>46</v>
      </c>
      <c r="D7253" s="3" t="s">
        <v>46</v>
      </c>
      <c r="E7253" s="3" t="n">
        <v>284.74</v>
      </c>
      <c r="F7253" s="3" t="n">
        <v>4634781</v>
      </c>
      <c r="G7253" s="3" t="n">
        <v>5</v>
      </c>
      <c r="H7253" s="3" t="n">
        <v>2420063.3</v>
      </c>
    </row>
    <row r="7254" customFormat="false" ht="15" hidden="false" customHeight="false" outlineLevel="0" collapsed="false">
      <c r="A7254" s="3" t="s">
        <v>308</v>
      </c>
      <c r="B7254" s="3" t="s">
        <v>44</v>
      </c>
      <c r="C7254" s="3" t="s">
        <v>46</v>
      </c>
      <c r="D7254" s="3" t="s">
        <v>46</v>
      </c>
      <c r="E7254" s="3" t="n">
        <v>286.06</v>
      </c>
      <c r="F7254" s="3" t="n">
        <v>4683568</v>
      </c>
      <c r="G7254" s="3" t="n">
        <v>6</v>
      </c>
      <c r="H7254" s="3" t="n">
        <v>3731315.2</v>
      </c>
    </row>
    <row r="7255" customFormat="false" ht="15" hidden="false" customHeight="false" outlineLevel="0" collapsed="false">
      <c r="A7255" s="3" t="s">
        <v>309</v>
      </c>
      <c r="B7255" s="3" t="s">
        <v>44</v>
      </c>
      <c r="C7255" s="3" t="s">
        <v>46</v>
      </c>
      <c r="D7255" s="3" t="s">
        <v>46</v>
      </c>
      <c r="E7255" s="3" t="n">
        <v>283.74</v>
      </c>
      <c r="F7255" s="3" t="n">
        <v>6393860</v>
      </c>
      <c r="G7255" s="3" t="n">
        <v>3</v>
      </c>
      <c r="H7255" s="3" t="n">
        <v>1943726.99</v>
      </c>
    </row>
    <row r="7256" customFormat="false" ht="15" hidden="false" customHeight="false" outlineLevel="0" collapsed="false">
      <c r="A7256" s="3" t="s">
        <v>310</v>
      </c>
      <c r="B7256" s="3" t="s">
        <v>44</v>
      </c>
      <c r="C7256" s="3" t="s">
        <v>46</v>
      </c>
      <c r="D7256" s="3" t="s">
        <v>46</v>
      </c>
      <c r="E7256" s="3" t="n">
        <v>285.67</v>
      </c>
      <c r="F7256" s="3" t="n">
        <v>7498962</v>
      </c>
      <c r="G7256" s="3" t="n">
        <v>3</v>
      </c>
      <c r="H7256" s="3" t="n">
        <v>1746245.52</v>
      </c>
    </row>
    <row r="7257" customFormat="false" ht="15" hidden="false" customHeight="false" outlineLevel="0" collapsed="false">
      <c r="A7257" s="3" t="s">
        <v>311</v>
      </c>
      <c r="B7257" s="3" t="s">
        <v>44</v>
      </c>
      <c r="C7257" s="3" t="s">
        <v>46</v>
      </c>
      <c r="D7257" s="3" t="s">
        <v>46</v>
      </c>
      <c r="E7257" s="3" t="n">
        <v>286.61</v>
      </c>
      <c r="F7257" s="3" t="n">
        <v>1472538</v>
      </c>
      <c r="G7257" s="3" t="n">
        <v>2</v>
      </c>
      <c r="H7257" s="3" t="n">
        <v>1189245.48</v>
      </c>
    </row>
    <row r="7258" customFormat="false" ht="15" hidden="false" customHeight="false" outlineLevel="0" collapsed="false">
      <c r="A7258" s="3" t="s">
        <v>312</v>
      </c>
      <c r="B7258" s="3" t="s">
        <v>44</v>
      </c>
      <c r="C7258" s="3" t="s">
        <v>46</v>
      </c>
      <c r="D7258" s="3" t="s">
        <v>46</v>
      </c>
      <c r="E7258" s="3" t="n">
        <v>286.3</v>
      </c>
      <c r="F7258" s="3" t="n">
        <v>4076698</v>
      </c>
      <c r="G7258" s="3" t="n">
        <v>1</v>
      </c>
      <c r="H7258" s="3" t="n">
        <v>202795.88</v>
      </c>
    </row>
    <row r="7259" customFormat="false" ht="15" hidden="false" customHeight="false" outlineLevel="0" collapsed="false">
      <c r="A7259" s="3" t="s">
        <v>313</v>
      </c>
      <c r="B7259" s="3" t="s">
        <v>44</v>
      </c>
      <c r="C7259" s="3" t="s">
        <v>46</v>
      </c>
      <c r="D7259" s="3" t="s">
        <v>46</v>
      </c>
      <c r="E7259" s="3" t="n">
        <v>286.61</v>
      </c>
      <c r="F7259" s="3" t="n">
        <v>1736416</v>
      </c>
      <c r="G7259" s="3" t="n">
        <v>3</v>
      </c>
      <c r="H7259" s="3" t="n">
        <v>1178412.42</v>
      </c>
    </row>
    <row r="7260" customFormat="false" ht="15" hidden="false" customHeight="false" outlineLevel="0" collapsed="false">
      <c r="A7260" s="3" t="s">
        <v>314</v>
      </c>
      <c r="B7260" s="3" t="s">
        <v>44</v>
      </c>
      <c r="C7260" s="3" t="s">
        <v>46</v>
      </c>
      <c r="D7260" s="3" t="s">
        <v>46</v>
      </c>
      <c r="E7260" s="3" t="n">
        <v>284.8</v>
      </c>
      <c r="F7260" s="3" t="n">
        <v>3082062</v>
      </c>
      <c r="G7260" s="3" t="n">
        <v>1</v>
      </c>
      <c r="H7260" s="3" t="n">
        <v>168358.17</v>
      </c>
    </row>
    <row r="7261" customFormat="false" ht="15" hidden="false" customHeight="false" outlineLevel="0" collapsed="false">
      <c r="A7261" s="3" t="s">
        <v>315</v>
      </c>
      <c r="B7261" s="3" t="s">
        <v>44</v>
      </c>
      <c r="C7261" s="3" t="s">
        <v>46</v>
      </c>
      <c r="D7261" s="3" t="s">
        <v>46</v>
      </c>
      <c r="E7261" s="3" t="n">
        <v>288.21</v>
      </c>
      <c r="F7261" s="3" t="n">
        <v>2204557</v>
      </c>
      <c r="G7261" s="3" t="n">
        <v>3</v>
      </c>
      <c r="H7261" s="3" t="n">
        <v>1208040.46</v>
      </c>
    </row>
    <row r="7262" customFormat="false" ht="15" hidden="false" customHeight="false" outlineLevel="0" collapsed="false">
      <c r="A7262" s="3" t="s">
        <v>316</v>
      </c>
      <c r="B7262" s="3" t="s">
        <v>44</v>
      </c>
      <c r="C7262" s="3" t="s">
        <v>46</v>
      </c>
      <c r="D7262" s="3" t="s">
        <v>46</v>
      </c>
      <c r="E7262" s="3" t="n">
        <v>290.53</v>
      </c>
      <c r="F7262" s="3" t="n">
        <v>3471770</v>
      </c>
      <c r="G7262" s="3" t="n">
        <v>4</v>
      </c>
      <c r="H7262" s="3" t="n">
        <v>2434406.08</v>
      </c>
    </row>
    <row r="7263" customFormat="false" ht="15" hidden="false" customHeight="false" outlineLevel="0" collapsed="false">
      <c r="A7263" s="3" t="s">
        <v>317</v>
      </c>
      <c r="B7263" s="3" t="s">
        <v>44</v>
      </c>
      <c r="C7263" s="3" t="s">
        <v>46</v>
      </c>
      <c r="D7263" s="3" t="s">
        <v>46</v>
      </c>
      <c r="E7263" s="3" t="n">
        <v>290.8</v>
      </c>
      <c r="F7263" s="3" t="n">
        <v>6378280</v>
      </c>
      <c r="G7263" s="3" t="n">
        <v>1</v>
      </c>
      <c r="H7263" s="3" t="n">
        <v>1000003.06</v>
      </c>
    </row>
    <row r="7264" customFormat="false" ht="15" hidden="false" customHeight="false" outlineLevel="0" collapsed="false">
      <c r="A7264" s="3" t="s">
        <v>318</v>
      </c>
      <c r="B7264" s="3" t="s">
        <v>44</v>
      </c>
      <c r="C7264" s="3" t="s">
        <v>46</v>
      </c>
      <c r="D7264" s="3" t="s">
        <v>46</v>
      </c>
      <c r="E7264" s="3" t="n">
        <v>288.87</v>
      </c>
      <c r="F7264" s="3" t="n">
        <v>2984192</v>
      </c>
      <c r="G7264" s="3" t="n">
        <v>3</v>
      </c>
      <c r="H7264" s="3" t="n">
        <v>3230255.51</v>
      </c>
    </row>
    <row r="7265" customFormat="false" ht="15" hidden="false" customHeight="false" outlineLevel="0" collapsed="false">
      <c r="A7265" s="3" t="s">
        <v>319</v>
      </c>
      <c r="B7265" s="3" t="s">
        <v>44</v>
      </c>
      <c r="C7265" s="3" t="s">
        <v>46</v>
      </c>
      <c r="D7265" s="3" t="s">
        <v>46</v>
      </c>
      <c r="E7265" s="3" t="n">
        <v>287.93</v>
      </c>
      <c r="F7265" s="3" t="n">
        <v>4272264</v>
      </c>
      <c r="G7265" s="3" t="n">
        <v>4</v>
      </c>
      <c r="H7265" s="3" t="n">
        <v>2626443.22</v>
      </c>
    </row>
    <row r="7266" customFormat="false" ht="15" hidden="false" customHeight="false" outlineLevel="0" collapsed="false">
      <c r="A7266" s="3" t="s">
        <v>320</v>
      </c>
      <c r="B7266" s="3" t="s">
        <v>44</v>
      </c>
      <c r="C7266" s="3" t="s">
        <v>46</v>
      </c>
      <c r="D7266" s="3" t="s">
        <v>46</v>
      </c>
      <c r="E7266" s="3" t="n">
        <v>285.56</v>
      </c>
      <c r="F7266" s="3" t="n">
        <v>7103450</v>
      </c>
      <c r="G7266" s="3" t="n">
        <v>5</v>
      </c>
      <c r="H7266" s="3" t="n">
        <v>3048057.58</v>
      </c>
    </row>
    <row r="7267" customFormat="false" ht="15" hidden="false" customHeight="false" outlineLevel="0" collapsed="false">
      <c r="A7267" s="3" t="s">
        <v>321</v>
      </c>
      <c r="B7267" s="3" t="s">
        <v>44</v>
      </c>
      <c r="C7267" s="3" t="s">
        <v>46</v>
      </c>
      <c r="D7267" s="3" t="s">
        <v>46</v>
      </c>
      <c r="E7267" s="3" t="n">
        <v>281.88</v>
      </c>
      <c r="F7267" s="3" t="n">
        <v>3052497</v>
      </c>
      <c r="G7267" s="3" t="n">
        <v>1</v>
      </c>
      <c r="H7267" s="3" t="n">
        <v>1333872</v>
      </c>
    </row>
    <row r="7268" customFormat="false" ht="15" hidden="false" customHeight="false" outlineLevel="0" collapsed="false">
      <c r="A7268" s="3" t="s">
        <v>322</v>
      </c>
      <c r="B7268" s="3" t="s">
        <v>44</v>
      </c>
      <c r="C7268" s="3" t="s">
        <v>46</v>
      </c>
      <c r="D7268" s="3" t="s">
        <v>46</v>
      </c>
      <c r="E7268" s="3" t="n">
        <v>280.03</v>
      </c>
      <c r="F7268" s="3" t="n">
        <v>7800117</v>
      </c>
      <c r="G7268" s="3" t="n">
        <v>1</v>
      </c>
      <c r="H7268" s="3" t="n">
        <v>254672.6</v>
      </c>
    </row>
    <row r="7269" customFormat="false" ht="15" hidden="false" customHeight="false" outlineLevel="0" collapsed="false">
      <c r="A7269" s="3" t="s">
        <v>323</v>
      </c>
      <c r="B7269" s="3" t="s">
        <v>44</v>
      </c>
      <c r="C7269" s="3" t="s">
        <v>46</v>
      </c>
      <c r="D7269" s="3" t="s">
        <v>46</v>
      </c>
      <c r="E7269" s="3" t="n">
        <v>279.4</v>
      </c>
      <c r="F7269" s="3" t="n">
        <v>4056506</v>
      </c>
      <c r="G7269" s="3" t="n">
        <v>4</v>
      </c>
      <c r="H7269" s="3" t="n">
        <v>1975964.64</v>
      </c>
    </row>
    <row r="7270" customFormat="false" ht="15" hidden="false" customHeight="false" outlineLevel="0" collapsed="false">
      <c r="A7270" s="3" t="s">
        <v>324</v>
      </c>
      <c r="B7270" s="3" t="s">
        <v>44</v>
      </c>
      <c r="C7270" s="3" t="s">
        <v>46</v>
      </c>
      <c r="D7270" s="3" t="s">
        <v>46</v>
      </c>
      <c r="E7270" s="3" t="n">
        <v>281.04</v>
      </c>
      <c r="F7270" s="3" t="n">
        <v>5336335</v>
      </c>
      <c r="G7270" s="3" t="n">
        <v>0</v>
      </c>
      <c r="H7270" s="3" t="n">
        <v>0</v>
      </c>
    </row>
    <row r="7271" customFormat="false" ht="15" hidden="false" customHeight="false" outlineLevel="0" collapsed="false">
      <c r="A7271" s="3" t="s">
        <v>325</v>
      </c>
      <c r="B7271" s="3" t="s">
        <v>44</v>
      </c>
      <c r="C7271" s="3" t="s">
        <v>46</v>
      </c>
      <c r="D7271" s="3" t="s">
        <v>46</v>
      </c>
      <c r="E7271" s="3" t="n">
        <v>278.16</v>
      </c>
      <c r="F7271" s="3" t="n">
        <v>3758887</v>
      </c>
      <c r="G7271" s="3" t="n">
        <v>2</v>
      </c>
      <c r="H7271" s="3" t="n">
        <v>501915.96</v>
      </c>
    </row>
    <row r="7272" customFormat="false" ht="15" hidden="false" customHeight="false" outlineLevel="0" collapsed="false">
      <c r="A7272" s="3" t="s">
        <v>326</v>
      </c>
      <c r="B7272" s="3" t="s">
        <v>44</v>
      </c>
      <c r="C7272" s="3" t="s">
        <v>46</v>
      </c>
      <c r="D7272" s="3" t="s">
        <v>46</v>
      </c>
      <c r="E7272" s="3" t="n">
        <v>277.76</v>
      </c>
      <c r="F7272" s="3" t="n">
        <v>2186188</v>
      </c>
      <c r="G7272" s="3" t="n">
        <v>2</v>
      </c>
      <c r="H7272" s="3" t="n">
        <v>935838.6</v>
      </c>
    </row>
    <row r="7273" customFormat="false" ht="15" hidden="false" customHeight="false" outlineLevel="0" collapsed="false">
      <c r="A7273" s="3" t="s">
        <v>327</v>
      </c>
      <c r="B7273" s="3" t="s">
        <v>44</v>
      </c>
      <c r="C7273" s="3" t="s">
        <v>46</v>
      </c>
      <c r="D7273" s="3" t="s">
        <v>46</v>
      </c>
      <c r="E7273" s="3" t="n">
        <v>275.77</v>
      </c>
      <c r="F7273" s="3" t="n">
        <v>4893314</v>
      </c>
      <c r="G7273" s="3" t="n">
        <v>2</v>
      </c>
      <c r="H7273" s="3" t="n">
        <v>1869039.9</v>
      </c>
    </row>
    <row r="7274" customFormat="false" ht="15" hidden="false" customHeight="false" outlineLevel="0" collapsed="false">
      <c r="A7274" s="3" t="s">
        <v>328</v>
      </c>
      <c r="B7274" s="3" t="s">
        <v>44</v>
      </c>
      <c r="C7274" s="3" t="s">
        <v>46</v>
      </c>
      <c r="D7274" s="3" t="s">
        <v>46</v>
      </c>
      <c r="E7274" s="3" t="n">
        <v>274.81</v>
      </c>
      <c r="F7274" s="3" t="n">
        <v>3014869</v>
      </c>
      <c r="G7274" s="3" t="n">
        <v>3</v>
      </c>
      <c r="H7274" s="3" t="n">
        <v>1512500.11</v>
      </c>
    </row>
    <row r="7275" customFormat="false" ht="15" hidden="false" customHeight="false" outlineLevel="0" collapsed="false">
      <c r="A7275" s="3" t="s">
        <v>329</v>
      </c>
      <c r="B7275" s="3" t="s">
        <v>44</v>
      </c>
      <c r="C7275" s="3" t="s">
        <v>46</v>
      </c>
      <c r="D7275" s="3" t="s">
        <v>46</v>
      </c>
      <c r="E7275" s="3" t="n">
        <v>273.78</v>
      </c>
      <c r="F7275" s="3" t="n">
        <v>5140795</v>
      </c>
      <c r="G7275" s="3" t="n">
        <v>1</v>
      </c>
      <c r="H7275" s="3" t="n">
        <v>486972.96</v>
      </c>
    </row>
    <row r="7276" customFormat="false" ht="15" hidden="false" customHeight="false" outlineLevel="0" collapsed="false">
      <c r="A7276" s="3" t="s">
        <v>330</v>
      </c>
      <c r="B7276" s="3" t="s">
        <v>44</v>
      </c>
      <c r="C7276" s="3" t="s">
        <v>46</v>
      </c>
      <c r="D7276" s="3" t="s">
        <v>46</v>
      </c>
      <c r="E7276" s="3" t="n">
        <v>274.3</v>
      </c>
      <c r="F7276" s="3" t="n">
        <v>1532295</v>
      </c>
      <c r="G7276" s="3" t="n">
        <v>0</v>
      </c>
      <c r="H7276" s="3" t="n">
        <v>0</v>
      </c>
    </row>
    <row r="7277" customFormat="false" ht="15" hidden="false" customHeight="false" outlineLevel="0" collapsed="false">
      <c r="A7277" s="3" t="s">
        <v>331</v>
      </c>
      <c r="B7277" s="3" t="s">
        <v>44</v>
      </c>
      <c r="C7277" s="3" t="s">
        <v>46</v>
      </c>
      <c r="D7277" s="3" t="s">
        <v>46</v>
      </c>
      <c r="E7277" s="3" t="n">
        <v>273.48</v>
      </c>
      <c r="F7277" s="3" t="n">
        <v>2690447</v>
      </c>
      <c r="G7277" s="3" t="n">
        <v>4</v>
      </c>
      <c r="H7277" s="3" t="n">
        <v>3304018.7</v>
      </c>
    </row>
    <row r="7278" customFormat="false" ht="15" hidden="false" customHeight="false" outlineLevel="0" collapsed="false">
      <c r="A7278" s="3" t="s">
        <v>332</v>
      </c>
      <c r="B7278" s="3" t="s">
        <v>44</v>
      </c>
      <c r="C7278" s="3" t="s">
        <v>46</v>
      </c>
      <c r="D7278" s="3" t="s">
        <v>46</v>
      </c>
      <c r="E7278" s="3" t="n">
        <v>271.82</v>
      </c>
      <c r="F7278" s="3" t="n">
        <v>5592247</v>
      </c>
      <c r="G7278" s="3" t="n">
        <v>1</v>
      </c>
      <c r="H7278" s="3" t="n">
        <v>563387.36</v>
      </c>
    </row>
    <row r="7279" customFormat="false" ht="15" hidden="false" customHeight="false" outlineLevel="0" collapsed="false">
      <c r="A7279" s="3" t="s">
        <v>333</v>
      </c>
      <c r="B7279" s="3" t="s">
        <v>44</v>
      </c>
      <c r="C7279" s="3" t="s">
        <v>46</v>
      </c>
      <c r="D7279" s="3" t="s">
        <v>46</v>
      </c>
      <c r="E7279" s="3" t="n">
        <v>269.58</v>
      </c>
      <c r="F7279" s="3" t="n">
        <v>6457233</v>
      </c>
      <c r="G7279" s="3" t="n">
        <v>3</v>
      </c>
      <c r="H7279" s="3" t="n">
        <v>2235167.11</v>
      </c>
    </row>
    <row r="7280" customFormat="false" ht="15" hidden="false" customHeight="false" outlineLevel="0" collapsed="false">
      <c r="A7280" s="3" t="s">
        <v>334</v>
      </c>
      <c r="B7280" s="3" t="s">
        <v>44</v>
      </c>
      <c r="C7280" s="3" t="s">
        <v>46</v>
      </c>
      <c r="D7280" s="3" t="s">
        <v>46</v>
      </c>
      <c r="E7280" s="3" t="n">
        <v>268.56</v>
      </c>
      <c r="F7280" s="3" t="n">
        <v>674310</v>
      </c>
      <c r="G7280" s="3" t="n">
        <v>2</v>
      </c>
      <c r="H7280" s="3" t="n">
        <v>1608704.6</v>
      </c>
    </row>
    <row r="7281" customFormat="false" ht="15" hidden="false" customHeight="false" outlineLevel="0" collapsed="false">
      <c r="A7281" s="3" t="s">
        <v>335</v>
      </c>
      <c r="B7281" s="3" t="s">
        <v>44</v>
      </c>
      <c r="C7281" s="3" t="s">
        <v>46</v>
      </c>
      <c r="D7281" s="3" t="s">
        <v>46</v>
      </c>
      <c r="E7281" s="3" t="n">
        <v>271.24</v>
      </c>
      <c r="F7281" s="3" t="n">
        <v>4971129</v>
      </c>
      <c r="G7281" s="3" t="n">
        <v>2</v>
      </c>
      <c r="H7281" s="3" t="n">
        <v>1658079.46</v>
      </c>
    </row>
    <row r="7282" customFormat="false" ht="15" hidden="false" customHeight="false" outlineLevel="0" collapsed="false">
      <c r="A7282" s="3" t="s">
        <v>336</v>
      </c>
      <c r="B7282" s="3" t="s">
        <v>44</v>
      </c>
      <c r="C7282" s="3" t="s">
        <v>46</v>
      </c>
      <c r="D7282" s="3" t="s">
        <v>46</v>
      </c>
      <c r="E7282" s="3" t="n">
        <v>271.82</v>
      </c>
      <c r="F7282" s="3" t="n">
        <v>2925222</v>
      </c>
      <c r="G7282" s="3" t="n">
        <v>4</v>
      </c>
      <c r="H7282" s="3" t="n">
        <v>2427322.41</v>
      </c>
    </row>
    <row r="7283" customFormat="false" ht="15" hidden="false" customHeight="false" outlineLevel="0" collapsed="false">
      <c r="A7283" s="3" t="s">
        <v>337</v>
      </c>
      <c r="B7283" s="3" t="s">
        <v>44</v>
      </c>
      <c r="C7283" s="3" t="s">
        <v>46</v>
      </c>
      <c r="D7283" s="3" t="s">
        <v>46</v>
      </c>
      <c r="E7283" s="3" t="n">
        <v>271.22</v>
      </c>
      <c r="F7283" s="3" t="n">
        <v>5744635</v>
      </c>
      <c r="G7283" s="3" t="n">
        <v>1</v>
      </c>
      <c r="H7283" s="3" t="n">
        <v>871750.6</v>
      </c>
    </row>
    <row r="7284" customFormat="false" ht="15" hidden="false" customHeight="false" outlineLevel="0" collapsed="false">
      <c r="A7284" s="3" t="s">
        <v>338</v>
      </c>
      <c r="B7284" s="3" t="s">
        <v>44</v>
      </c>
      <c r="C7284" s="3" t="s">
        <v>46</v>
      </c>
      <c r="D7284" s="3" t="s">
        <v>46</v>
      </c>
      <c r="E7284" s="3" t="n">
        <v>272.34</v>
      </c>
      <c r="F7284" s="3" t="n">
        <v>7931683</v>
      </c>
      <c r="G7284" s="3" t="n">
        <v>5</v>
      </c>
      <c r="H7284" s="3" t="n">
        <v>1936882.99</v>
      </c>
    </row>
    <row r="7285" customFormat="false" ht="15" hidden="false" customHeight="false" outlineLevel="0" collapsed="false">
      <c r="A7285" s="3" t="s">
        <v>339</v>
      </c>
      <c r="B7285" s="3" t="s">
        <v>44</v>
      </c>
      <c r="C7285" s="3" t="s">
        <v>46</v>
      </c>
      <c r="D7285" s="3" t="s">
        <v>46</v>
      </c>
      <c r="E7285" s="3" t="n">
        <v>274.36</v>
      </c>
      <c r="F7285" s="3" t="n">
        <v>4361332</v>
      </c>
      <c r="G7285" s="3" t="n">
        <v>2</v>
      </c>
      <c r="H7285" s="3" t="n">
        <v>186312.18</v>
      </c>
    </row>
    <row r="7286" customFormat="false" ht="15" hidden="false" customHeight="false" outlineLevel="0" collapsed="false">
      <c r="A7286" s="3" t="s">
        <v>340</v>
      </c>
      <c r="B7286" s="3" t="s">
        <v>44</v>
      </c>
      <c r="C7286" s="3" t="s">
        <v>46</v>
      </c>
      <c r="D7286" s="3" t="s">
        <v>46</v>
      </c>
      <c r="E7286" s="3" t="n">
        <v>274.6</v>
      </c>
      <c r="F7286" s="3" t="n">
        <v>1808715</v>
      </c>
      <c r="G7286" s="3" t="n">
        <v>1</v>
      </c>
      <c r="H7286" s="3" t="n">
        <v>458529.28</v>
      </c>
    </row>
    <row r="7287" customFormat="false" ht="15" hidden="false" customHeight="false" outlineLevel="0" collapsed="false">
      <c r="A7287" s="3" t="s">
        <v>341</v>
      </c>
      <c r="B7287" s="3" t="s">
        <v>44</v>
      </c>
      <c r="C7287" s="3" t="s">
        <v>46</v>
      </c>
      <c r="D7287" s="3" t="s">
        <v>46</v>
      </c>
      <c r="E7287" s="3" t="n">
        <v>276.89</v>
      </c>
      <c r="F7287" s="3" t="n">
        <v>7689534</v>
      </c>
      <c r="G7287" s="3" t="n">
        <v>5</v>
      </c>
      <c r="H7287" s="3" t="n">
        <v>2906533.4</v>
      </c>
    </row>
    <row r="7288" customFormat="false" ht="15" hidden="false" customHeight="false" outlineLevel="0" collapsed="false">
      <c r="A7288" s="3" t="s">
        <v>342</v>
      </c>
      <c r="B7288" s="3" t="s">
        <v>44</v>
      </c>
      <c r="C7288" s="3" t="s">
        <v>46</v>
      </c>
      <c r="D7288" s="3" t="s">
        <v>46</v>
      </c>
      <c r="E7288" s="3" t="n">
        <v>274.19</v>
      </c>
      <c r="F7288" s="3" t="n">
        <v>2730582</v>
      </c>
      <c r="G7288" s="3" t="n">
        <v>2</v>
      </c>
      <c r="H7288" s="3" t="n">
        <v>440402.49</v>
      </c>
    </row>
    <row r="7289" customFormat="false" ht="15" hidden="false" customHeight="false" outlineLevel="0" collapsed="false">
      <c r="A7289" s="3" t="s">
        <v>343</v>
      </c>
      <c r="B7289" s="3" t="s">
        <v>44</v>
      </c>
      <c r="C7289" s="3" t="s">
        <v>46</v>
      </c>
      <c r="D7289" s="3" t="s">
        <v>46</v>
      </c>
      <c r="E7289" s="3" t="n">
        <v>271.05</v>
      </c>
      <c r="F7289" s="3" t="n">
        <v>4897427</v>
      </c>
      <c r="G7289" s="3" t="n">
        <v>4</v>
      </c>
      <c r="H7289" s="3" t="n">
        <v>2287081.74</v>
      </c>
    </row>
    <row r="7290" customFormat="false" ht="15" hidden="false" customHeight="false" outlineLevel="0" collapsed="false">
      <c r="A7290" s="3" t="s">
        <v>344</v>
      </c>
      <c r="B7290" s="3" t="s">
        <v>44</v>
      </c>
      <c r="C7290" s="3" t="s">
        <v>46</v>
      </c>
      <c r="D7290" s="3" t="s">
        <v>46</v>
      </c>
      <c r="E7290" s="3" t="n">
        <v>270.8</v>
      </c>
      <c r="F7290" s="3" t="n">
        <v>2128575</v>
      </c>
      <c r="G7290" s="3" t="n">
        <v>2</v>
      </c>
      <c r="H7290" s="3" t="n">
        <v>2271715.89</v>
      </c>
    </row>
    <row r="7291" customFormat="false" ht="15" hidden="false" customHeight="false" outlineLevel="0" collapsed="false">
      <c r="A7291" s="3" t="s">
        <v>345</v>
      </c>
      <c r="B7291" s="3" t="s">
        <v>44</v>
      </c>
      <c r="C7291" s="3" t="s">
        <v>46</v>
      </c>
      <c r="D7291" s="3" t="s">
        <v>46</v>
      </c>
      <c r="E7291" s="3" t="n">
        <v>271.8</v>
      </c>
      <c r="F7291" s="3" t="n">
        <v>3974718</v>
      </c>
      <c r="G7291" s="3" t="n">
        <v>2</v>
      </c>
      <c r="H7291" s="3" t="n">
        <v>837260.72</v>
      </c>
    </row>
    <row r="7292" customFormat="false" ht="15" hidden="false" customHeight="false" outlineLevel="0" collapsed="false">
      <c r="A7292" s="3" t="s">
        <v>346</v>
      </c>
      <c r="B7292" s="3" t="s">
        <v>44</v>
      </c>
      <c r="C7292" s="3" t="s">
        <v>46</v>
      </c>
      <c r="D7292" s="3" t="s">
        <v>46</v>
      </c>
      <c r="E7292" s="3" t="n">
        <v>271.28</v>
      </c>
      <c r="F7292" s="3" t="n">
        <v>2095069</v>
      </c>
      <c r="G7292" s="3" t="n">
        <v>2</v>
      </c>
      <c r="H7292" s="3" t="n">
        <v>2245548.44</v>
      </c>
    </row>
    <row r="7293" customFormat="false" ht="15" hidden="false" customHeight="false" outlineLevel="0" collapsed="false">
      <c r="A7293" s="3" t="s">
        <v>347</v>
      </c>
      <c r="B7293" s="3" t="s">
        <v>44</v>
      </c>
      <c r="C7293" s="3" t="s">
        <v>46</v>
      </c>
      <c r="D7293" s="3" t="s">
        <v>46</v>
      </c>
      <c r="E7293" s="3" t="n">
        <v>273.7</v>
      </c>
      <c r="F7293" s="3" t="n">
        <v>4490243</v>
      </c>
      <c r="G7293" s="3" t="n">
        <v>1</v>
      </c>
      <c r="H7293" s="3" t="n">
        <v>673083.5</v>
      </c>
    </row>
    <row r="7294" customFormat="false" ht="15" hidden="false" customHeight="false" outlineLevel="0" collapsed="false">
      <c r="A7294" s="3" t="s">
        <v>348</v>
      </c>
      <c r="B7294" s="3" t="s">
        <v>44</v>
      </c>
      <c r="C7294" s="3" t="s">
        <v>46</v>
      </c>
      <c r="D7294" s="3" t="s">
        <v>46</v>
      </c>
      <c r="E7294" s="3" t="n">
        <v>272.12</v>
      </c>
      <c r="F7294" s="3" t="n">
        <v>568063</v>
      </c>
      <c r="G7294" s="3" t="n">
        <v>1</v>
      </c>
      <c r="H7294" s="3" t="n">
        <v>813429.5</v>
      </c>
    </row>
    <row r="7295" customFormat="false" ht="15" hidden="false" customHeight="false" outlineLevel="0" collapsed="false">
      <c r="A7295" s="3" t="s">
        <v>349</v>
      </c>
      <c r="B7295" s="3" t="s">
        <v>44</v>
      </c>
      <c r="C7295" s="3" t="s">
        <v>46</v>
      </c>
      <c r="D7295" s="3" t="s">
        <v>46</v>
      </c>
      <c r="E7295" s="3" t="n">
        <v>271.63</v>
      </c>
      <c r="F7295" s="3" t="n">
        <v>4080373</v>
      </c>
      <c r="G7295" s="3" t="n">
        <v>3</v>
      </c>
      <c r="H7295" s="3" t="n">
        <v>3585515.96</v>
      </c>
    </row>
    <row r="7296" customFormat="false" ht="15" hidden="false" customHeight="false" outlineLevel="0" collapsed="false">
      <c r="A7296" s="3" t="s">
        <v>350</v>
      </c>
      <c r="B7296" s="3" t="s">
        <v>44</v>
      </c>
      <c r="C7296" s="3" t="s">
        <v>46</v>
      </c>
      <c r="D7296" s="3" t="s">
        <v>46</v>
      </c>
      <c r="E7296" s="3" t="n">
        <v>269.6</v>
      </c>
      <c r="F7296" s="3" t="n">
        <v>4325034</v>
      </c>
      <c r="G7296" s="3" t="n">
        <v>0</v>
      </c>
      <c r="H7296" s="3" t="n">
        <v>0</v>
      </c>
    </row>
    <row r="7297" customFormat="false" ht="15" hidden="false" customHeight="false" outlineLevel="0" collapsed="false">
      <c r="A7297" s="3" t="s">
        <v>351</v>
      </c>
      <c r="B7297" s="3" t="s">
        <v>44</v>
      </c>
      <c r="C7297" s="3" t="s">
        <v>46</v>
      </c>
      <c r="D7297" s="3" t="s">
        <v>46</v>
      </c>
      <c r="E7297" s="3" t="n">
        <v>271.28</v>
      </c>
      <c r="F7297" s="3" t="n">
        <v>4110269</v>
      </c>
      <c r="G7297" s="3" t="n">
        <v>2</v>
      </c>
      <c r="H7297" s="3" t="n">
        <v>1961345.6</v>
      </c>
    </row>
    <row r="7298" customFormat="false" ht="15" hidden="false" customHeight="false" outlineLevel="0" collapsed="false">
      <c r="A7298" s="3" t="s">
        <v>352</v>
      </c>
      <c r="B7298" s="3" t="s">
        <v>44</v>
      </c>
      <c r="C7298" s="3" t="s">
        <v>46</v>
      </c>
      <c r="D7298" s="3" t="s">
        <v>46</v>
      </c>
      <c r="E7298" s="3" t="n">
        <v>270.88</v>
      </c>
      <c r="F7298" s="3" t="n">
        <v>7845104</v>
      </c>
      <c r="G7298" s="3" t="n">
        <v>4</v>
      </c>
      <c r="H7298" s="3" t="n">
        <v>1355974.58</v>
      </c>
    </row>
    <row r="7299" customFormat="false" ht="15" hidden="false" customHeight="false" outlineLevel="0" collapsed="false">
      <c r="A7299" s="3" t="s">
        <v>353</v>
      </c>
      <c r="B7299" s="3" t="s">
        <v>44</v>
      </c>
      <c r="C7299" s="3" t="s">
        <v>46</v>
      </c>
      <c r="D7299" s="3" t="s">
        <v>46</v>
      </c>
      <c r="E7299" s="3" t="n">
        <v>269.44</v>
      </c>
      <c r="F7299" s="3" t="n">
        <v>7234425</v>
      </c>
      <c r="G7299" s="3" t="n">
        <v>1</v>
      </c>
      <c r="H7299" s="3" t="n">
        <v>718904.9</v>
      </c>
    </row>
    <row r="7300" customFormat="false" ht="15" hidden="false" customHeight="false" outlineLevel="0" collapsed="false">
      <c r="A7300" s="3" t="s">
        <v>354</v>
      </c>
      <c r="B7300" s="3" t="s">
        <v>44</v>
      </c>
      <c r="C7300" s="3" t="s">
        <v>46</v>
      </c>
      <c r="D7300" s="3" t="s">
        <v>46</v>
      </c>
      <c r="E7300" s="3" t="n">
        <v>268.36</v>
      </c>
      <c r="F7300" s="3" t="n">
        <v>1777087</v>
      </c>
      <c r="G7300" s="3" t="n">
        <v>1</v>
      </c>
      <c r="H7300" s="3" t="n">
        <v>145109.66</v>
      </c>
    </row>
    <row r="7301" customFormat="false" ht="15" hidden="false" customHeight="false" outlineLevel="0" collapsed="false">
      <c r="A7301" s="3" t="s">
        <v>355</v>
      </c>
      <c r="B7301" s="3" t="s">
        <v>44</v>
      </c>
      <c r="C7301" s="3" t="s">
        <v>46</v>
      </c>
      <c r="D7301" s="3" t="s">
        <v>46</v>
      </c>
      <c r="E7301" s="3" t="n">
        <v>268.6</v>
      </c>
      <c r="F7301" s="3" t="n">
        <v>7921770</v>
      </c>
      <c r="G7301" s="3" t="n">
        <v>5</v>
      </c>
      <c r="H7301" s="3" t="n">
        <v>3854293.45</v>
      </c>
    </row>
    <row r="7302" customFormat="false" ht="15" hidden="false" customHeight="false" outlineLevel="0" collapsed="false">
      <c r="A7302" s="3" t="s">
        <v>356</v>
      </c>
      <c r="B7302" s="3" t="s">
        <v>44</v>
      </c>
      <c r="C7302" s="3" t="s">
        <v>46</v>
      </c>
      <c r="D7302" s="3" t="s">
        <v>46</v>
      </c>
      <c r="E7302" s="3" t="n">
        <v>267.14</v>
      </c>
      <c r="F7302" s="3" t="n">
        <v>3401430</v>
      </c>
      <c r="G7302" s="3" t="n">
        <v>0</v>
      </c>
      <c r="H7302" s="3" t="n">
        <v>0</v>
      </c>
    </row>
    <row r="7303" customFormat="false" ht="15" hidden="false" customHeight="false" outlineLevel="0" collapsed="false">
      <c r="A7303" s="3" t="s">
        <v>357</v>
      </c>
      <c r="B7303" s="3" t="s">
        <v>44</v>
      </c>
      <c r="C7303" s="3" t="s">
        <v>46</v>
      </c>
      <c r="D7303" s="3" t="s">
        <v>46</v>
      </c>
      <c r="E7303" s="3" t="n">
        <v>270.78</v>
      </c>
      <c r="F7303" s="3" t="n">
        <v>4490141</v>
      </c>
      <c r="G7303" s="3" t="n">
        <v>1</v>
      </c>
      <c r="H7303" s="3" t="n">
        <v>1271563.02</v>
      </c>
    </row>
    <row r="7304" customFormat="false" ht="15" hidden="false" customHeight="false" outlineLevel="0" collapsed="false">
      <c r="A7304" s="3" t="s">
        <v>358</v>
      </c>
      <c r="B7304" s="3" t="s">
        <v>44</v>
      </c>
      <c r="C7304" s="3" t="s">
        <v>46</v>
      </c>
      <c r="D7304" s="3" t="s">
        <v>46</v>
      </c>
      <c r="E7304" s="3" t="n">
        <v>270.6</v>
      </c>
      <c r="F7304" s="3" t="n">
        <v>2901319</v>
      </c>
      <c r="G7304" s="3" t="n">
        <v>1</v>
      </c>
      <c r="H7304" s="3" t="n">
        <v>1029310.8</v>
      </c>
    </row>
    <row r="7305" customFormat="false" ht="15" hidden="false" customHeight="false" outlineLevel="0" collapsed="false">
      <c r="A7305" s="3" t="s">
        <v>359</v>
      </c>
      <c r="B7305" s="3" t="s">
        <v>44</v>
      </c>
      <c r="C7305" s="3" t="s">
        <v>46</v>
      </c>
      <c r="D7305" s="3" t="s">
        <v>46</v>
      </c>
      <c r="E7305" s="3" t="n">
        <v>274.95</v>
      </c>
      <c r="F7305" s="3" t="n">
        <v>1818931</v>
      </c>
      <c r="G7305" s="3" t="n">
        <v>1</v>
      </c>
      <c r="H7305" s="3" t="n">
        <v>26160.15</v>
      </c>
    </row>
    <row r="7306" customFormat="false" ht="15" hidden="false" customHeight="false" outlineLevel="0" collapsed="false">
      <c r="A7306" s="3" t="s">
        <v>360</v>
      </c>
      <c r="B7306" s="3" t="s">
        <v>44</v>
      </c>
      <c r="C7306" s="3" t="s">
        <v>46</v>
      </c>
      <c r="D7306" s="3" t="s">
        <v>46</v>
      </c>
      <c r="E7306" s="3" t="n">
        <v>275.31</v>
      </c>
      <c r="F7306" s="3" t="n">
        <v>3959387</v>
      </c>
      <c r="G7306" s="3" t="n">
        <v>1</v>
      </c>
      <c r="H7306" s="3" t="n">
        <v>653756.4</v>
      </c>
    </row>
    <row r="7307" customFormat="false" ht="15" hidden="false" customHeight="false" outlineLevel="0" collapsed="false">
      <c r="A7307" s="3" t="s">
        <v>361</v>
      </c>
      <c r="B7307" s="3" t="s">
        <v>44</v>
      </c>
      <c r="C7307" s="3" t="s">
        <v>46</v>
      </c>
      <c r="D7307" s="3" t="s">
        <v>46</v>
      </c>
      <c r="E7307" s="3" t="n">
        <v>272.36</v>
      </c>
      <c r="F7307" s="3" t="n">
        <v>1875604</v>
      </c>
      <c r="G7307" s="3" t="n">
        <v>1</v>
      </c>
      <c r="H7307" s="3" t="n">
        <v>288114.56</v>
      </c>
    </row>
    <row r="7308" customFormat="false" ht="15" hidden="false" customHeight="false" outlineLevel="0" collapsed="false">
      <c r="A7308" s="3" t="s">
        <v>362</v>
      </c>
      <c r="B7308" s="3" t="s">
        <v>44</v>
      </c>
      <c r="C7308" s="3" t="s">
        <v>46</v>
      </c>
      <c r="D7308" s="3" t="s">
        <v>46</v>
      </c>
      <c r="E7308" s="3" t="n">
        <v>275.03</v>
      </c>
      <c r="F7308" s="3" t="n">
        <v>6415063</v>
      </c>
      <c r="G7308" s="3" t="n">
        <v>0</v>
      </c>
      <c r="H7308" s="3" t="n">
        <v>0</v>
      </c>
    </row>
    <row r="7309" customFormat="false" ht="15" hidden="false" customHeight="false" outlineLevel="0" collapsed="false">
      <c r="A7309" s="3" t="s">
        <v>363</v>
      </c>
      <c r="B7309" s="3" t="s">
        <v>44</v>
      </c>
      <c r="C7309" s="3" t="s">
        <v>46</v>
      </c>
      <c r="D7309" s="3" t="s">
        <v>46</v>
      </c>
      <c r="E7309" s="3" t="n">
        <v>275.58</v>
      </c>
      <c r="F7309" s="3" t="n">
        <v>1820410</v>
      </c>
      <c r="G7309" s="3" t="n">
        <v>5</v>
      </c>
      <c r="H7309" s="3" t="n">
        <v>3110426.98</v>
      </c>
    </row>
    <row r="7310" customFormat="false" ht="15" hidden="false" customHeight="false" outlineLevel="0" collapsed="false">
      <c r="A7310" s="3" t="s">
        <v>364</v>
      </c>
      <c r="B7310" s="3" t="s">
        <v>44</v>
      </c>
      <c r="C7310" s="3" t="s">
        <v>46</v>
      </c>
      <c r="D7310" s="3" t="s">
        <v>46</v>
      </c>
      <c r="E7310" s="3" t="n">
        <v>277.27</v>
      </c>
      <c r="F7310" s="3" t="n">
        <v>2735848</v>
      </c>
      <c r="G7310" s="3" t="n">
        <v>3</v>
      </c>
      <c r="H7310" s="3" t="n">
        <v>2637606.17</v>
      </c>
    </row>
    <row r="7311" customFormat="false" ht="15" hidden="false" customHeight="false" outlineLevel="0" collapsed="false">
      <c r="A7311" s="3" t="s">
        <v>365</v>
      </c>
      <c r="B7311" s="3" t="s">
        <v>44</v>
      </c>
      <c r="C7311" s="3" t="s">
        <v>46</v>
      </c>
      <c r="D7311" s="3" t="s">
        <v>46</v>
      </c>
      <c r="E7311" s="3" t="n">
        <v>277.91</v>
      </c>
      <c r="F7311" s="3" t="n">
        <v>6776296</v>
      </c>
      <c r="G7311" s="3" t="n">
        <v>2</v>
      </c>
      <c r="H7311" s="3" t="n">
        <v>1788807.09</v>
      </c>
    </row>
    <row r="7312" customFormat="false" ht="15" hidden="false" customHeight="false" outlineLevel="0" collapsed="false">
      <c r="A7312" s="3" t="s">
        <v>366</v>
      </c>
      <c r="B7312" s="3" t="s">
        <v>44</v>
      </c>
      <c r="C7312" s="3" t="s">
        <v>46</v>
      </c>
      <c r="D7312" s="3" t="s">
        <v>46</v>
      </c>
      <c r="E7312" s="3" t="n">
        <v>281.28</v>
      </c>
      <c r="F7312" s="3" t="n">
        <v>623824</v>
      </c>
      <c r="G7312" s="3" t="n">
        <v>2</v>
      </c>
      <c r="H7312" s="3" t="n">
        <v>1260891.58</v>
      </c>
    </row>
    <row r="7313" customFormat="false" ht="15" hidden="false" customHeight="false" outlineLevel="0" collapsed="false">
      <c r="A7313" s="3" t="s">
        <v>367</v>
      </c>
      <c r="B7313" s="3" t="s">
        <v>44</v>
      </c>
      <c r="C7313" s="3" t="s">
        <v>46</v>
      </c>
      <c r="D7313" s="3" t="s">
        <v>46</v>
      </c>
      <c r="E7313" s="3" t="n">
        <v>280.7</v>
      </c>
      <c r="F7313" s="3" t="n">
        <v>903626</v>
      </c>
      <c r="G7313" s="3" t="n">
        <v>0</v>
      </c>
      <c r="H7313" s="3" t="n">
        <v>0</v>
      </c>
    </row>
    <row r="7314" customFormat="false" ht="15" hidden="false" customHeight="false" outlineLevel="0" collapsed="false">
      <c r="A7314" s="3" t="s">
        <v>368</v>
      </c>
      <c r="B7314" s="3" t="s">
        <v>44</v>
      </c>
      <c r="C7314" s="3" t="s">
        <v>46</v>
      </c>
      <c r="D7314" s="3" t="s">
        <v>46</v>
      </c>
      <c r="E7314" s="3" t="n">
        <v>279.86</v>
      </c>
      <c r="F7314" s="3" t="n">
        <v>4328132</v>
      </c>
      <c r="G7314" s="3" t="n">
        <v>2</v>
      </c>
      <c r="H7314" s="3" t="n">
        <v>1337097.56</v>
      </c>
    </row>
    <row r="7315" customFormat="false" ht="15" hidden="false" customHeight="false" outlineLevel="0" collapsed="false">
      <c r="A7315" s="3" t="s">
        <v>369</v>
      </c>
      <c r="B7315" s="3" t="s">
        <v>44</v>
      </c>
      <c r="C7315" s="3" t="s">
        <v>46</v>
      </c>
      <c r="D7315" s="3" t="s">
        <v>46</v>
      </c>
      <c r="E7315" s="3" t="n">
        <v>282.91</v>
      </c>
      <c r="F7315" s="3" t="n">
        <v>2753449</v>
      </c>
      <c r="G7315" s="3" t="n">
        <v>2</v>
      </c>
      <c r="H7315" s="3" t="n">
        <v>824215.25</v>
      </c>
    </row>
    <row r="7316" customFormat="false" ht="15" hidden="false" customHeight="false" outlineLevel="0" collapsed="false">
      <c r="A7316" s="3" t="s">
        <v>370</v>
      </c>
      <c r="B7316" s="3" t="s">
        <v>44</v>
      </c>
      <c r="C7316" s="3" t="s">
        <v>46</v>
      </c>
      <c r="D7316" s="3" t="s">
        <v>46</v>
      </c>
      <c r="E7316" s="3" t="n">
        <v>279.78</v>
      </c>
      <c r="F7316" s="3" t="n">
        <v>5405269</v>
      </c>
      <c r="G7316" s="3" t="n">
        <v>2</v>
      </c>
      <c r="H7316" s="3" t="n">
        <v>1331159.16</v>
      </c>
    </row>
    <row r="7317" customFormat="false" ht="15" hidden="false" customHeight="false" outlineLevel="0" collapsed="false">
      <c r="A7317" s="3" t="s">
        <v>371</v>
      </c>
      <c r="B7317" s="3" t="s">
        <v>44</v>
      </c>
      <c r="C7317" s="3" t="s">
        <v>46</v>
      </c>
      <c r="D7317" s="3" t="s">
        <v>46</v>
      </c>
      <c r="E7317" s="3" t="n">
        <v>280.19</v>
      </c>
      <c r="F7317" s="3" t="n">
        <v>6114685</v>
      </c>
      <c r="G7317" s="3" t="n">
        <v>0</v>
      </c>
      <c r="H7317" s="3" t="n">
        <v>0</v>
      </c>
    </row>
    <row r="7318" customFormat="false" ht="15" hidden="false" customHeight="false" outlineLevel="0" collapsed="false">
      <c r="A7318" s="3" t="s">
        <v>372</v>
      </c>
      <c r="B7318" s="3" t="s">
        <v>44</v>
      </c>
      <c r="C7318" s="3" t="s">
        <v>46</v>
      </c>
      <c r="D7318" s="3" t="s">
        <v>46</v>
      </c>
      <c r="E7318" s="3" t="n">
        <v>276.73</v>
      </c>
      <c r="F7318" s="3" t="n">
        <v>3236678</v>
      </c>
      <c r="G7318" s="3" t="n">
        <v>3</v>
      </c>
      <c r="H7318" s="3" t="n">
        <v>3546192.48</v>
      </c>
    </row>
    <row r="7319" customFormat="false" ht="15" hidden="false" customHeight="false" outlineLevel="0" collapsed="false">
      <c r="A7319" s="3" t="s">
        <v>373</v>
      </c>
      <c r="B7319" s="3" t="s">
        <v>44</v>
      </c>
      <c r="C7319" s="3" t="s">
        <v>46</v>
      </c>
      <c r="D7319" s="3" t="s">
        <v>46</v>
      </c>
      <c r="E7319" s="3" t="n">
        <v>278.81</v>
      </c>
      <c r="F7319" s="3" t="n">
        <v>4855587</v>
      </c>
      <c r="G7319" s="3" t="n">
        <v>3</v>
      </c>
      <c r="H7319" s="3" t="n">
        <v>990242.05</v>
      </c>
    </row>
    <row r="7320" customFormat="false" ht="15" hidden="false" customHeight="false" outlineLevel="0" collapsed="false">
      <c r="A7320" s="3" t="s">
        <v>374</v>
      </c>
      <c r="B7320" s="3" t="s">
        <v>44</v>
      </c>
      <c r="C7320" s="3" t="s">
        <v>46</v>
      </c>
      <c r="D7320" s="3" t="s">
        <v>46</v>
      </c>
      <c r="E7320" s="3" t="n">
        <v>282.08</v>
      </c>
      <c r="F7320" s="3" t="n">
        <v>958918</v>
      </c>
      <c r="G7320" s="3" t="n">
        <v>0</v>
      </c>
      <c r="H7320" s="3" t="n">
        <v>0</v>
      </c>
    </row>
    <row r="7321" customFormat="false" ht="15" hidden="false" customHeight="false" outlineLevel="0" collapsed="false">
      <c r="A7321" s="3" t="s">
        <v>375</v>
      </c>
      <c r="B7321" s="3" t="s">
        <v>44</v>
      </c>
      <c r="C7321" s="3" t="s">
        <v>46</v>
      </c>
      <c r="D7321" s="3" t="s">
        <v>46</v>
      </c>
      <c r="E7321" s="3" t="n">
        <v>280.85</v>
      </c>
      <c r="F7321" s="3" t="n">
        <v>7892684</v>
      </c>
      <c r="G7321" s="3" t="n">
        <v>1</v>
      </c>
      <c r="H7321" s="3" t="n">
        <v>315248.28</v>
      </c>
    </row>
    <row r="7322" customFormat="false" ht="15" hidden="false" customHeight="false" outlineLevel="0" collapsed="false">
      <c r="A7322" s="3" t="s">
        <v>376</v>
      </c>
      <c r="B7322" s="3" t="s">
        <v>44</v>
      </c>
      <c r="C7322" s="3" t="s">
        <v>46</v>
      </c>
      <c r="D7322" s="3" t="s">
        <v>46</v>
      </c>
      <c r="E7322" s="3" t="n">
        <v>282.48</v>
      </c>
      <c r="F7322" s="3" t="n">
        <v>6241839</v>
      </c>
      <c r="G7322" s="3" t="n">
        <v>2</v>
      </c>
      <c r="H7322" s="3" t="n">
        <v>792878.47</v>
      </c>
    </row>
    <row r="7323" customFormat="false" ht="15" hidden="false" customHeight="false" outlineLevel="0" collapsed="false">
      <c r="A7323" s="3" t="s">
        <v>377</v>
      </c>
      <c r="B7323" s="3" t="s">
        <v>44</v>
      </c>
      <c r="C7323" s="3" t="s">
        <v>46</v>
      </c>
      <c r="D7323" s="3" t="s">
        <v>46</v>
      </c>
      <c r="E7323" s="3" t="n">
        <v>283.92</v>
      </c>
      <c r="F7323" s="3" t="n">
        <v>4086936</v>
      </c>
      <c r="G7323" s="3" t="n">
        <v>2</v>
      </c>
      <c r="H7323" s="3" t="n">
        <v>504017.27</v>
      </c>
    </row>
    <row r="7324" customFormat="false" ht="15" hidden="false" customHeight="false" outlineLevel="0" collapsed="false">
      <c r="A7324" s="3" t="s">
        <v>378</v>
      </c>
      <c r="B7324" s="3" t="s">
        <v>44</v>
      </c>
      <c r="C7324" s="3" t="s">
        <v>46</v>
      </c>
      <c r="D7324" s="3" t="s">
        <v>46</v>
      </c>
      <c r="E7324" s="3" t="n">
        <v>283.35</v>
      </c>
      <c r="F7324" s="3" t="n">
        <v>6319477</v>
      </c>
      <c r="G7324" s="3" t="n">
        <v>2</v>
      </c>
      <c r="H7324" s="3" t="n">
        <v>958407.6</v>
      </c>
    </row>
    <row r="7325" customFormat="false" ht="15" hidden="false" customHeight="false" outlineLevel="0" collapsed="false">
      <c r="A7325" s="3" t="s">
        <v>379</v>
      </c>
      <c r="B7325" s="3" t="s">
        <v>44</v>
      </c>
      <c r="C7325" s="3" t="s">
        <v>46</v>
      </c>
      <c r="D7325" s="3" t="s">
        <v>46</v>
      </c>
      <c r="E7325" s="3" t="n">
        <v>283.96</v>
      </c>
      <c r="F7325" s="3" t="n">
        <v>6615281</v>
      </c>
      <c r="G7325" s="3" t="n">
        <v>1</v>
      </c>
      <c r="H7325" s="3" t="n">
        <v>1113005.6</v>
      </c>
    </row>
    <row r="7326" customFormat="false" ht="15" hidden="false" customHeight="false" outlineLevel="0" collapsed="false">
      <c r="A7326" s="3" t="s">
        <v>380</v>
      </c>
      <c r="B7326" s="3" t="s">
        <v>44</v>
      </c>
      <c r="C7326" s="3" t="s">
        <v>46</v>
      </c>
      <c r="D7326" s="3" t="s">
        <v>46</v>
      </c>
      <c r="E7326" s="3" t="n">
        <v>282.99</v>
      </c>
      <c r="F7326" s="3" t="n">
        <v>6183834</v>
      </c>
      <c r="G7326" s="3" t="n">
        <v>3</v>
      </c>
      <c r="H7326" s="3" t="n">
        <v>1873007.29</v>
      </c>
    </row>
    <row r="7327" customFormat="false" ht="15" hidden="false" customHeight="false" outlineLevel="0" collapsed="false">
      <c r="A7327" s="3" t="s">
        <v>381</v>
      </c>
      <c r="B7327" s="3" t="s">
        <v>44</v>
      </c>
      <c r="C7327" s="3" t="s">
        <v>46</v>
      </c>
      <c r="D7327" s="3" t="s">
        <v>46</v>
      </c>
      <c r="E7327" s="3" t="n">
        <v>283.84</v>
      </c>
      <c r="F7327" s="3" t="n">
        <v>6063871</v>
      </c>
      <c r="G7327" s="3" t="n">
        <v>0</v>
      </c>
      <c r="H7327" s="3" t="n">
        <v>0</v>
      </c>
    </row>
    <row r="7328" customFormat="false" ht="15" hidden="false" customHeight="false" outlineLevel="0" collapsed="false">
      <c r="A7328" s="3" t="s">
        <v>382</v>
      </c>
      <c r="B7328" s="3" t="s">
        <v>44</v>
      </c>
      <c r="C7328" s="3" t="s">
        <v>46</v>
      </c>
      <c r="D7328" s="3" t="s">
        <v>46</v>
      </c>
      <c r="E7328" s="3" t="n">
        <v>282.76</v>
      </c>
      <c r="F7328" s="3" t="n">
        <v>5190529</v>
      </c>
      <c r="G7328" s="3" t="n">
        <v>1</v>
      </c>
      <c r="H7328" s="3" t="n">
        <v>2824.6</v>
      </c>
    </row>
    <row r="7329" customFormat="false" ht="15" hidden="false" customHeight="false" outlineLevel="0" collapsed="false">
      <c r="A7329" s="3" t="s">
        <v>383</v>
      </c>
      <c r="B7329" s="3" t="s">
        <v>44</v>
      </c>
      <c r="C7329" s="3" t="s">
        <v>46</v>
      </c>
      <c r="D7329" s="3" t="s">
        <v>46</v>
      </c>
      <c r="E7329" s="3" t="n">
        <v>280.92</v>
      </c>
      <c r="F7329" s="3" t="n">
        <v>3767999</v>
      </c>
      <c r="G7329" s="3" t="n">
        <v>3</v>
      </c>
      <c r="H7329" s="3" t="n">
        <v>2059783.88</v>
      </c>
    </row>
    <row r="7330" customFormat="false" ht="15" hidden="false" customHeight="false" outlineLevel="0" collapsed="false">
      <c r="A7330" s="3" t="s">
        <v>384</v>
      </c>
      <c r="B7330" s="3" t="s">
        <v>44</v>
      </c>
      <c r="C7330" s="3" t="s">
        <v>46</v>
      </c>
      <c r="D7330" s="3" t="s">
        <v>46</v>
      </c>
      <c r="E7330" s="3" t="n">
        <v>282.91</v>
      </c>
      <c r="F7330" s="3" t="n">
        <v>1673832</v>
      </c>
      <c r="G7330" s="3" t="n">
        <v>1</v>
      </c>
      <c r="H7330" s="3" t="n">
        <v>1123466.76</v>
      </c>
    </row>
    <row r="7331" customFormat="false" ht="15" hidden="false" customHeight="false" outlineLevel="0" collapsed="false">
      <c r="A7331" s="3" t="s">
        <v>385</v>
      </c>
      <c r="B7331" s="3" t="s">
        <v>44</v>
      </c>
      <c r="C7331" s="3" t="s">
        <v>46</v>
      </c>
      <c r="D7331" s="3" t="s">
        <v>46</v>
      </c>
      <c r="E7331" s="3" t="n">
        <v>283.28</v>
      </c>
      <c r="F7331" s="3" t="n">
        <v>4176846</v>
      </c>
      <c r="G7331" s="3" t="n">
        <v>1</v>
      </c>
      <c r="H7331" s="3" t="n">
        <v>319631.19</v>
      </c>
    </row>
    <row r="7332" customFormat="false" ht="15" hidden="false" customHeight="false" outlineLevel="0" collapsed="false">
      <c r="A7332" s="3" t="s">
        <v>386</v>
      </c>
      <c r="B7332" s="3" t="s">
        <v>44</v>
      </c>
      <c r="C7332" s="3" t="s">
        <v>46</v>
      </c>
      <c r="D7332" s="3" t="s">
        <v>46</v>
      </c>
      <c r="E7332" s="3" t="n">
        <v>284.96</v>
      </c>
      <c r="F7332" s="3" t="n">
        <v>543065</v>
      </c>
      <c r="G7332" s="3" t="n">
        <v>0</v>
      </c>
      <c r="H7332" s="3" t="n">
        <v>0</v>
      </c>
    </row>
    <row r="7333" customFormat="false" ht="15" hidden="false" customHeight="false" outlineLevel="0" collapsed="false">
      <c r="A7333" s="3" t="s">
        <v>387</v>
      </c>
      <c r="B7333" s="3" t="s">
        <v>44</v>
      </c>
      <c r="C7333" s="3" t="s">
        <v>46</v>
      </c>
      <c r="D7333" s="3" t="s">
        <v>46</v>
      </c>
      <c r="E7333" s="3" t="n">
        <v>283.58</v>
      </c>
      <c r="F7333" s="3" t="n">
        <v>7462897</v>
      </c>
      <c r="G7333" s="3" t="n">
        <v>1</v>
      </c>
      <c r="H7333" s="3" t="n">
        <v>681999.86</v>
      </c>
    </row>
    <row r="7334" customFormat="false" ht="15" hidden="false" customHeight="false" outlineLevel="0" collapsed="false">
      <c r="A7334" s="3" t="s">
        <v>388</v>
      </c>
      <c r="B7334" s="3" t="s">
        <v>44</v>
      </c>
      <c r="C7334" s="3" t="s">
        <v>46</v>
      </c>
      <c r="D7334" s="3" t="s">
        <v>46</v>
      </c>
      <c r="E7334" s="3" t="n">
        <v>281.13</v>
      </c>
      <c r="F7334" s="3" t="n">
        <v>6903963</v>
      </c>
      <c r="G7334" s="3" t="n">
        <v>4</v>
      </c>
      <c r="H7334" s="3" t="n">
        <v>3302229.38</v>
      </c>
    </row>
    <row r="7335" customFormat="false" ht="15" hidden="false" customHeight="false" outlineLevel="0" collapsed="false">
      <c r="A7335" s="3" t="s">
        <v>389</v>
      </c>
      <c r="B7335" s="3" t="s">
        <v>44</v>
      </c>
      <c r="C7335" s="3" t="s">
        <v>46</v>
      </c>
      <c r="D7335" s="3" t="s">
        <v>46</v>
      </c>
      <c r="E7335" s="3" t="n">
        <v>279.25</v>
      </c>
      <c r="F7335" s="3" t="n">
        <v>7290876</v>
      </c>
      <c r="G7335" s="3" t="n">
        <v>4</v>
      </c>
      <c r="H7335" s="3" t="n">
        <v>3302786.19</v>
      </c>
    </row>
    <row r="7336" customFormat="false" ht="15" hidden="false" customHeight="false" outlineLevel="0" collapsed="false">
      <c r="A7336" s="3" t="s">
        <v>390</v>
      </c>
      <c r="B7336" s="3" t="s">
        <v>44</v>
      </c>
      <c r="C7336" s="3" t="s">
        <v>46</v>
      </c>
      <c r="D7336" s="3" t="s">
        <v>46</v>
      </c>
      <c r="E7336" s="3" t="n">
        <v>278.99</v>
      </c>
      <c r="F7336" s="3" t="n">
        <v>3579038</v>
      </c>
      <c r="G7336" s="3" t="n">
        <v>3</v>
      </c>
      <c r="H7336" s="3" t="n">
        <v>1319123.29</v>
      </c>
    </row>
    <row r="7337" customFormat="false" ht="15" hidden="false" customHeight="false" outlineLevel="0" collapsed="false">
      <c r="A7337" s="3" t="s">
        <v>391</v>
      </c>
      <c r="B7337" s="3" t="s">
        <v>44</v>
      </c>
      <c r="C7337" s="3" t="s">
        <v>46</v>
      </c>
      <c r="D7337" s="3" t="s">
        <v>46</v>
      </c>
      <c r="E7337" s="3" t="n">
        <v>277.39</v>
      </c>
      <c r="F7337" s="3" t="n">
        <v>2907191</v>
      </c>
      <c r="G7337" s="3" t="n">
        <v>2</v>
      </c>
      <c r="H7337" s="3" t="n">
        <v>827127.79</v>
      </c>
    </row>
    <row r="7338" customFormat="false" ht="15" hidden="false" customHeight="false" outlineLevel="0" collapsed="false">
      <c r="A7338" s="3" t="s">
        <v>392</v>
      </c>
      <c r="B7338" s="3" t="s">
        <v>44</v>
      </c>
      <c r="C7338" s="3" t="s">
        <v>46</v>
      </c>
      <c r="D7338" s="3" t="s">
        <v>46</v>
      </c>
      <c r="E7338" s="3" t="n">
        <v>274.68</v>
      </c>
      <c r="F7338" s="3" t="n">
        <v>1270312</v>
      </c>
      <c r="G7338" s="3" t="n">
        <v>3</v>
      </c>
      <c r="H7338" s="3" t="n">
        <v>3092951.95</v>
      </c>
    </row>
    <row r="7339" customFormat="false" ht="15" hidden="false" customHeight="false" outlineLevel="0" collapsed="false">
      <c r="A7339" s="3" t="s">
        <v>393</v>
      </c>
      <c r="B7339" s="3" t="s">
        <v>44</v>
      </c>
      <c r="C7339" s="3" t="s">
        <v>46</v>
      </c>
      <c r="D7339" s="3" t="s">
        <v>46</v>
      </c>
      <c r="E7339" s="3" t="n">
        <v>279.01</v>
      </c>
      <c r="F7339" s="3" t="n">
        <v>869602</v>
      </c>
      <c r="G7339" s="3" t="n">
        <v>1</v>
      </c>
      <c r="H7339" s="3" t="n">
        <v>1073449.92</v>
      </c>
    </row>
    <row r="7340" customFormat="false" ht="15" hidden="false" customHeight="false" outlineLevel="0" collapsed="false">
      <c r="A7340" s="3" t="s">
        <v>394</v>
      </c>
      <c r="B7340" s="3" t="s">
        <v>44</v>
      </c>
      <c r="C7340" s="3" t="s">
        <v>46</v>
      </c>
      <c r="D7340" s="3" t="s">
        <v>46</v>
      </c>
      <c r="E7340" s="3" t="n">
        <v>279.35</v>
      </c>
      <c r="F7340" s="3" t="n">
        <v>3523409</v>
      </c>
      <c r="G7340" s="3" t="n">
        <v>1</v>
      </c>
      <c r="H7340" s="3" t="n">
        <v>1251667.2</v>
      </c>
    </row>
    <row r="7341" customFormat="false" ht="15" hidden="false" customHeight="false" outlineLevel="0" collapsed="false">
      <c r="A7341" s="3" t="s">
        <v>395</v>
      </c>
      <c r="B7341" s="3" t="s">
        <v>44</v>
      </c>
      <c r="C7341" s="3" t="s">
        <v>46</v>
      </c>
      <c r="D7341" s="3" t="s">
        <v>46</v>
      </c>
      <c r="E7341" s="3" t="n">
        <v>277.97</v>
      </c>
      <c r="F7341" s="3" t="n">
        <v>4572024</v>
      </c>
      <c r="G7341" s="3" t="n">
        <v>2</v>
      </c>
      <c r="H7341" s="3" t="n">
        <v>1619646.44</v>
      </c>
    </row>
    <row r="7342" customFormat="false" ht="15" hidden="false" customHeight="false" outlineLevel="0" collapsed="false">
      <c r="A7342" s="3" t="s">
        <v>396</v>
      </c>
      <c r="B7342" s="3" t="s">
        <v>44</v>
      </c>
      <c r="C7342" s="3" t="s">
        <v>46</v>
      </c>
      <c r="D7342" s="3" t="s">
        <v>46</v>
      </c>
      <c r="E7342" s="3" t="n">
        <v>281.67</v>
      </c>
      <c r="F7342" s="3" t="n">
        <v>511313</v>
      </c>
      <c r="G7342" s="3" t="n">
        <v>1</v>
      </c>
      <c r="H7342" s="3" t="n">
        <v>672330.9</v>
      </c>
    </row>
    <row r="7343" customFormat="false" ht="15" hidden="false" customHeight="false" outlineLevel="0" collapsed="false">
      <c r="A7343" s="3" t="s">
        <v>397</v>
      </c>
      <c r="B7343" s="3" t="s">
        <v>44</v>
      </c>
      <c r="C7343" s="3" t="s">
        <v>46</v>
      </c>
      <c r="D7343" s="3" t="s">
        <v>46</v>
      </c>
      <c r="E7343" s="3" t="n">
        <v>283.52</v>
      </c>
      <c r="F7343" s="3" t="n">
        <v>6527867</v>
      </c>
      <c r="G7343" s="3" t="n">
        <v>5</v>
      </c>
      <c r="H7343" s="3" t="n">
        <v>3424676.71</v>
      </c>
    </row>
    <row r="7344" customFormat="false" ht="15" hidden="false" customHeight="false" outlineLevel="0" collapsed="false">
      <c r="A7344" s="3" t="s">
        <v>398</v>
      </c>
      <c r="B7344" s="3" t="s">
        <v>44</v>
      </c>
      <c r="C7344" s="3" t="s">
        <v>46</v>
      </c>
      <c r="D7344" s="3" t="s">
        <v>46</v>
      </c>
      <c r="E7344" s="3" t="n">
        <v>282.37</v>
      </c>
      <c r="F7344" s="3" t="n">
        <v>2091090</v>
      </c>
      <c r="G7344" s="3" t="n">
        <v>1</v>
      </c>
      <c r="H7344" s="3" t="n">
        <v>799611.75</v>
      </c>
    </row>
    <row r="7345" customFormat="false" ht="15" hidden="false" customHeight="false" outlineLevel="0" collapsed="false">
      <c r="A7345" s="3" t="s">
        <v>399</v>
      </c>
      <c r="B7345" s="3" t="s">
        <v>44</v>
      </c>
      <c r="C7345" s="3" t="s">
        <v>46</v>
      </c>
      <c r="D7345" s="3" t="s">
        <v>46</v>
      </c>
      <c r="E7345" s="3" t="n">
        <v>279.58</v>
      </c>
      <c r="F7345" s="3" t="n">
        <v>3380728</v>
      </c>
      <c r="G7345" s="3" t="n">
        <v>0</v>
      </c>
      <c r="H7345" s="3" t="n">
        <v>0</v>
      </c>
    </row>
    <row r="7346" customFormat="false" ht="15" hidden="false" customHeight="false" outlineLevel="0" collapsed="false">
      <c r="A7346" s="3" t="s">
        <v>400</v>
      </c>
      <c r="B7346" s="3" t="s">
        <v>44</v>
      </c>
      <c r="C7346" s="3" t="s">
        <v>46</v>
      </c>
      <c r="D7346" s="3" t="s">
        <v>46</v>
      </c>
      <c r="E7346" s="3" t="n">
        <v>279.09</v>
      </c>
      <c r="F7346" s="3" t="n">
        <v>7520169</v>
      </c>
      <c r="G7346" s="3" t="n">
        <v>2</v>
      </c>
      <c r="H7346" s="3" t="n">
        <v>2075702.5</v>
      </c>
    </row>
    <row r="7347" customFormat="false" ht="15" hidden="false" customHeight="false" outlineLevel="0" collapsed="false">
      <c r="A7347" s="3" t="s">
        <v>401</v>
      </c>
      <c r="B7347" s="3" t="s">
        <v>44</v>
      </c>
      <c r="C7347" s="3" t="s">
        <v>46</v>
      </c>
      <c r="D7347" s="3" t="s">
        <v>46</v>
      </c>
      <c r="E7347" s="3" t="n">
        <v>279.48</v>
      </c>
      <c r="F7347" s="3" t="n">
        <v>2216531</v>
      </c>
      <c r="G7347" s="3" t="n">
        <v>2</v>
      </c>
      <c r="H7347" s="3" t="n">
        <v>1182986.61</v>
      </c>
    </row>
    <row r="7348" customFormat="false" ht="15" hidden="false" customHeight="false" outlineLevel="0" collapsed="false">
      <c r="A7348" s="3" t="s">
        <v>402</v>
      </c>
      <c r="B7348" s="3" t="s">
        <v>44</v>
      </c>
      <c r="C7348" s="3" t="s">
        <v>46</v>
      </c>
      <c r="D7348" s="3" t="s">
        <v>46</v>
      </c>
      <c r="E7348" s="3" t="n">
        <v>282.63</v>
      </c>
      <c r="F7348" s="3" t="n">
        <v>1671627</v>
      </c>
      <c r="G7348" s="3" t="n">
        <v>4</v>
      </c>
      <c r="H7348" s="3" t="n">
        <v>2673385.23</v>
      </c>
    </row>
    <row r="7349" customFormat="false" ht="15" hidden="false" customHeight="false" outlineLevel="0" collapsed="false">
      <c r="A7349" s="3" t="s">
        <v>403</v>
      </c>
      <c r="B7349" s="3" t="s">
        <v>44</v>
      </c>
      <c r="C7349" s="3" t="s">
        <v>46</v>
      </c>
      <c r="D7349" s="3" t="s">
        <v>46</v>
      </c>
      <c r="E7349" s="3" t="n">
        <v>284.42</v>
      </c>
      <c r="F7349" s="3" t="n">
        <v>7436523</v>
      </c>
      <c r="G7349" s="3" t="n">
        <v>3</v>
      </c>
      <c r="H7349" s="3" t="n">
        <v>1545976.92</v>
      </c>
    </row>
    <row r="7350" customFormat="false" ht="15" hidden="false" customHeight="false" outlineLevel="0" collapsed="false">
      <c r="A7350" s="3" t="s">
        <v>404</v>
      </c>
      <c r="B7350" s="3" t="s">
        <v>44</v>
      </c>
      <c r="C7350" s="3" t="s">
        <v>46</v>
      </c>
      <c r="D7350" s="3" t="s">
        <v>46</v>
      </c>
      <c r="E7350" s="3" t="n">
        <v>282.54</v>
      </c>
      <c r="F7350" s="3" t="n">
        <v>2050520</v>
      </c>
      <c r="G7350" s="3" t="n">
        <v>1</v>
      </c>
      <c r="H7350" s="3" t="n">
        <v>965568</v>
      </c>
    </row>
    <row r="7351" customFormat="false" ht="15" hidden="false" customHeight="false" outlineLevel="0" collapsed="false">
      <c r="A7351" s="3" t="s">
        <v>405</v>
      </c>
      <c r="B7351" s="3" t="s">
        <v>44</v>
      </c>
      <c r="C7351" s="3" t="s">
        <v>46</v>
      </c>
      <c r="D7351" s="3" t="s">
        <v>46</v>
      </c>
      <c r="E7351" s="3" t="n">
        <v>284.11</v>
      </c>
      <c r="F7351" s="3" t="n">
        <v>1734420</v>
      </c>
      <c r="G7351" s="3" t="n">
        <v>2</v>
      </c>
      <c r="H7351" s="3" t="n">
        <v>1579619.85</v>
      </c>
    </row>
    <row r="7352" customFormat="false" ht="15" hidden="false" customHeight="false" outlineLevel="0" collapsed="false">
      <c r="A7352" s="3" t="s">
        <v>406</v>
      </c>
      <c r="B7352" s="3" t="s">
        <v>44</v>
      </c>
      <c r="C7352" s="3" t="s">
        <v>46</v>
      </c>
      <c r="D7352" s="3" t="s">
        <v>46</v>
      </c>
      <c r="E7352" s="3" t="n">
        <v>282.87</v>
      </c>
      <c r="F7352" s="3" t="n">
        <v>529286</v>
      </c>
      <c r="G7352" s="3" t="n">
        <v>0</v>
      </c>
      <c r="H7352" s="3" t="n">
        <v>0</v>
      </c>
    </row>
    <row r="7353" customFormat="false" ht="15" hidden="false" customHeight="false" outlineLevel="0" collapsed="false">
      <c r="A7353" s="3" t="s">
        <v>407</v>
      </c>
      <c r="B7353" s="3" t="s">
        <v>44</v>
      </c>
      <c r="C7353" s="3" t="s">
        <v>46</v>
      </c>
      <c r="D7353" s="3" t="s">
        <v>46</v>
      </c>
      <c r="E7353" s="3" t="n">
        <v>280.16</v>
      </c>
      <c r="F7353" s="3" t="n">
        <v>4727544</v>
      </c>
      <c r="G7353" s="3" t="n">
        <v>2</v>
      </c>
      <c r="H7353" s="3" t="n">
        <v>1294917.47</v>
      </c>
    </row>
    <row r="7354" customFormat="false" ht="15" hidden="false" customHeight="false" outlineLevel="0" collapsed="false">
      <c r="A7354" s="3" t="s">
        <v>408</v>
      </c>
      <c r="B7354" s="3" t="s">
        <v>44</v>
      </c>
      <c r="C7354" s="3" t="s">
        <v>46</v>
      </c>
      <c r="D7354" s="3" t="s">
        <v>46</v>
      </c>
      <c r="E7354" s="3" t="n">
        <v>280.7</v>
      </c>
      <c r="F7354" s="3" t="n">
        <v>4906236</v>
      </c>
      <c r="G7354" s="3" t="n">
        <v>2</v>
      </c>
      <c r="H7354" s="3" t="n">
        <v>1049233.71</v>
      </c>
    </row>
    <row r="7355" customFormat="false" ht="15" hidden="false" customHeight="false" outlineLevel="0" collapsed="false">
      <c r="A7355" s="3" t="s">
        <v>409</v>
      </c>
      <c r="B7355" s="3" t="s">
        <v>44</v>
      </c>
      <c r="C7355" s="3" t="s">
        <v>46</v>
      </c>
      <c r="D7355" s="3" t="s">
        <v>46</v>
      </c>
      <c r="E7355" s="3" t="n">
        <v>276.38</v>
      </c>
      <c r="F7355" s="3" t="n">
        <v>6061122</v>
      </c>
      <c r="G7355" s="3" t="n">
        <v>1</v>
      </c>
      <c r="H7355" s="3" t="n">
        <v>875106.18</v>
      </c>
    </row>
    <row r="7356" customFormat="false" ht="15" hidden="false" customHeight="false" outlineLevel="0" collapsed="false">
      <c r="A7356" s="3" t="s">
        <v>410</v>
      </c>
      <c r="B7356" s="3" t="s">
        <v>44</v>
      </c>
      <c r="C7356" s="3" t="s">
        <v>46</v>
      </c>
      <c r="D7356" s="3" t="s">
        <v>46</v>
      </c>
      <c r="E7356" s="3" t="n">
        <v>277.83</v>
      </c>
      <c r="F7356" s="3" t="n">
        <v>3793127</v>
      </c>
      <c r="G7356" s="3" t="n">
        <v>4</v>
      </c>
      <c r="H7356" s="3" t="n">
        <v>2610632.71</v>
      </c>
    </row>
    <row r="7357" customFormat="false" ht="15" hidden="false" customHeight="false" outlineLevel="0" collapsed="false">
      <c r="A7357" s="3" t="s">
        <v>411</v>
      </c>
      <c r="B7357" s="3" t="s">
        <v>44</v>
      </c>
      <c r="C7357" s="3" t="s">
        <v>46</v>
      </c>
      <c r="D7357" s="3" t="s">
        <v>46</v>
      </c>
      <c r="E7357" s="3" t="n">
        <v>276.54</v>
      </c>
      <c r="F7357" s="3" t="n">
        <v>3809152</v>
      </c>
      <c r="G7357" s="3" t="n">
        <v>4</v>
      </c>
      <c r="H7357" s="3" t="n">
        <v>3103901.74</v>
      </c>
    </row>
    <row r="7358" customFormat="false" ht="15" hidden="false" customHeight="false" outlineLevel="0" collapsed="false">
      <c r="A7358" s="3" t="s">
        <v>412</v>
      </c>
      <c r="B7358" s="3" t="s">
        <v>44</v>
      </c>
      <c r="C7358" s="3" t="s">
        <v>46</v>
      </c>
      <c r="D7358" s="3" t="s">
        <v>46</v>
      </c>
      <c r="E7358" s="3" t="n">
        <v>280.96</v>
      </c>
      <c r="F7358" s="3" t="n">
        <v>2745791</v>
      </c>
      <c r="G7358" s="3" t="n">
        <v>3</v>
      </c>
      <c r="H7358" s="3" t="n">
        <v>1968071.56</v>
      </c>
    </row>
    <row r="7359" customFormat="false" ht="15" hidden="false" customHeight="false" outlineLevel="0" collapsed="false">
      <c r="A7359" s="3" t="s">
        <v>413</v>
      </c>
      <c r="B7359" s="3" t="s">
        <v>44</v>
      </c>
      <c r="C7359" s="3" t="s">
        <v>46</v>
      </c>
      <c r="D7359" s="3" t="s">
        <v>46</v>
      </c>
      <c r="E7359" s="3" t="n">
        <v>281</v>
      </c>
      <c r="F7359" s="3" t="n">
        <v>1373513</v>
      </c>
      <c r="G7359" s="3" t="n">
        <v>1</v>
      </c>
      <c r="H7359" s="3" t="n">
        <v>1201488.75</v>
      </c>
    </row>
    <row r="7360" customFormat="false" ht="15" hidden="false" customHeight="false" outlineLevel="0" collapsed="false">
      <c r="A7360" s="3" t="s">
        <v>414</v>
      </c>
      <c r="B7360" s="3" t="s">
        <v>44</v>
      </c>
      <c r="C7360" s="3" t="s">
        <v>46</v>
      </c>
      <c r="D7360" s="3" t="s">
        <v>46</v>
      </c>
      <c r="E7360" s="3" t="n">
        <v>278.52</v>
      </c>
      <c r="F7360" s="3" t="n">
        <v>7693923</v>
      </c>
      <c r="G7360" s="3" t="n">
        <v>4</v>
      </c>
      <c r="H7360" s="3" t="n">
        <v>2385415.79</v>
      </c>
    </row>
    <row r="7361" customFormat="false" ht="15" hidden="false" customHeight="false" outlineLevel="0" collapsed="false">
      <c r="A7361" s="3" t="s">
        <v>415</v>
      </c>
      <c r="B7361" s="3" t="s">
        <v>44</v>
      </c>
      <c r="C7361" s="3" t="s">
        <v>46</v>
      </c>
      <c r="D7361" s="3" t="s">
        <v>46</v>
      </c>
      <c r="E7361" s="3" t="n">
        <v>278.33</v>
      </c>
      <c r="F7361" s="3" t="n">
        <v>2323687</v>
      </c>
      <c r="G7361" s="3" t="n">
        <v>2</v>
      </c>
      <c r="H7361" s="3" t="n">
        <v>1013776.58</v>
      </c>
    </row>
    <row r="7362" customFormat="false" ht="15" hidden="false" customHeight="false" outlineLevel="0" collapsed="false">
      <c r="A7362" s="3" t="s">
        <v>416</v>
      </c>
      <c r="B7362" s="3" t="s">
        <v>44</v>
      </c>
      <c r="C7362" s="3" t="s">
        <v>46</v>
      </c>
      <c r="D7362" s="3" t="s">
        <v>46</v>
      </c>
      <c r="E7362" s="3" t="n">
        <v>281.35</v>
      </c>
      <c r="F7362" s="3" t="n">
        <v>4081037</v>
      </c>
      <c r="G7362" s="3" t="n">
        <v>3</v>
      </c>
      <c r="H7362" s="3" t="n">
        <v>3606887.32</v>
      </c>
    </row>
    <row r="7363" customFormat="false" ht="15" hidden="false" customHeight="false" outlineLevel="0" collapsed="false">
      <c r="A7363" s="3" t="s">
        <v>417</v>
      </c>
      <c r="B7363" s="3" t="s">
        <v>44</v>
      </c>
      <c r="C7363" s="3" t="s">
        <v>46</v>
      </c>
      <c r="D7363" s="3" t="s">
        <v>46</v>
      </c>
      <c r="E7363" s="3" t="n">
        <v>280.19</v>
      </c>
      <c r="F7363" s="3" t="n">
        <v>2556237</v>
      </c>
      <c r="G7363" s="3" t="n">
        <v>1</v>
      </c>
      <c r="H7363" s="3" t="n">
        <v>1375338.51</v>
      </c>
    </row>
    <row r="7364" customFormat="false" ht="15" hidden="false" customHeight="false" outlineLevel="0" collapsed="false">
      <c r="A7364" s="3" t="s">
        <v>418</v>
      </c>
      <c r="B7364" s="3" t="s">
        <v>44</v>
      </c>
      <c r="C7364" s="3" t="s">
        <v>46</v>
      </c>
      <c r="D7364" s="3" t="s">
        <v>46</v>
      </c>
      <c r="E7364" s="3" t="n">
        <v>280.4</v>
      </c>
      <c r="F7364" s="3" t="n">
        <v>1045309</v>
      </c>
      <c r="G7364" s="3" t="n">
        <v>1</v>
      </c>
      <c r="H7364" s="3" t="n">
        <v>962197.96</v>
      </c>
    </row>
    <row r="7365" customFormat="false" ht="15" hidden="false" customHeight="false" outlineLevel="0" collapsed="false">
      <c r="A7365" s="3" t="s">
        <v>419</v>
      </c>
      <c r="B7365" s="3" t="s">
        <v>44</v>
      </c>
      <c r="C7365" s="3" t="s">
        <v>46</v>
      </c>
      <c r="D7365" s="3" t="s">
        <v>46</v>
      </c>
      <c r="E7365" s="3" t="n">
        <v>281.93</v>
      </c>
      <c r="F7365" s="3" t="n">
        <v>4018062</v>
      </c>
      <c r="G7365" s="3" t="n">
        <v>2</v>
      </c>
      <c r="H7365" s="3" t="n">
        <v>658383.87</v>
      </c>
    </row>
    <row r="7366" customFormat="false" ht="15" hidden="false" customHeight="false" outlineLevel="0" collapsed="false">
      <c r="A7366" s="3" t="s">
        <v>420</v>
      </c>
      <c r="B7366" s="3" t="s">
        <v>44</v>
      </c>
      <c r="C7366" s="3" t="s">
        <v>46</v>
      </c>
      <c r="D7366" s="3" t="s">
        <v>46</v>
      </c>
      <c r="E7366" s="3" t="n">
        <v>280.16</v>
      </c>
      <c r="F7366" s="3" t="n">
        <v>6862578</v>
      </c>
      <c r="G7366" s="3" t="n">
        <v>2</v>
      </c>
      <c r="H7366" s="3" t="n">
        <v>1858955.03</v>
      </c>
    </row>
    <row r="7367" customFormat="false" ht="15" hidden="false" customHeight="false" outlineLevel="0" collapsed="false">
      <c r="A7367" s="3" t="s">
        <v>421</v>
      </c>
      <c r="B7367" s="3" t="s">
        <v>44</v>
      </c>
      <c r="C7367" s="3" t="s">
        <v>46</v>
      </c>
      <c r="D7367" s="3" t="s">
        <v>46</v>
      </c>
      <c r="E7367" s="3" t="n">
        <v>280.73</v>
      </c>
      <c r="F7367" s="3" t="n">
        <v>7386085</v>
      </c>
      <c r="G7367" s="3" t="n">
        <v>4</v>
      </c>
      <c r="H7367" s="3" t="n">
        <v>1543409.05</v>
      </c>
    </row>
    <row r="7368" customFormat="false" ht="15" hidden="false" customHeight="false" outlineLevel="0" collapsed="false">
      <c r="A7368" s="3" t="s">
        <v>422</v>
      </c>
      <c r="B7368" s="3" t="s">
        <v>44</v>
      </c>
      <c r="C7368" s="3" t="s">
        <v>46</v>
      </c>
      <c r="D7368" s="3" t="s">
        <v>46</v>
      </c>
      <c r="E7368" s="3" t="n">
        <v>283.49</v>
      </c>
      <c r="F7368" s="3" t="n">
        <v>6045790</v>
      </c>
      <c r="G7368" s="3" t="n">
        <v>1</v>
      </c>
      <c r="H7368" s="3" t="n">
        <v>761575.6</v>
      </c>
    </row>
    <row r="7369" customFormat="false" ht="15" hidden="false" customHeight="false" outlineLevel="0" collapsed="false">
      <c r="A7369" s="3" t="s">
        <v>423</v>
      </c>
      <c r="B7369" s="3" t="s">
        <v>44</v>
      </c>
      <c r="C7369" s="3" t="s">
        <v>46</v>
      </c>
      <c r="D7369" s="3" t="s">
        <v>46</v>
      </c>
      <c r="E7369" s="3" t="n">
        <v>282.02</v>
      </c>
      <c r="F7369" s="3" t="n">
        <v>4754563</v>
      </c>
      <c r="G7369" s="3" t="n">
        <v>3</v>
      </c>
      <c r="H7369" s="3" t="n">
        <v>901191.74</v>
      </c>
    </row>
    <row r="7370" customFormat="false" ht="15" hidden="false" customHeight="false" outlineLevel="0" collapsed="false">
      <c r="A7370" s="3" t="s">
        <v>424</v>
      </c>
      <c r="B7370" s="3" t="s">
        <v>44</v>
      </c>
      <c r="C7370" s="3" t="s">
        <v>46</v>
      </c>
      <c r="D7370" s="3" t="s">
        <v>46</v>
      </c>
      <c r="E7370" s="3" t="n">
        <v>282.72</v>
      </c>
      <c r="F7370" s="3" t="n">
        <v>2678374</v>
      </c>
      <c r="G7370" s="3" t="n">
        <v>2</v>
      </c>
      <c r="H7370" s="3" t="n">
        <v>1676892.65</v>
      </c>
    </row>
    <row r="7371" customFormat="false" ht="15" hidden="false" customHeight="false" outlineLevel="0" collapsed="false">
      <c r="A7371" s="3" t="s">
        <v>425</v>
      </c>
      <c r="B7371" s="3" t="s">
        <v>44</v>
      </c>
      <c r="C7371" s="3" t="s">
        <v>46</v>
      </c>
      <c r="D7371" s="3" t="s">
        <v>46</v>
      </c>
      <c r="E7371" s="3" t="n">
        <v>284.55</v>
      </c>
      <c r="F7371" s="3" t="n">
        <v>5075507</v>
      </c>
      <c r="G7371" s="3" t="n">
        <v>3</v>
      </c>
      <c r="H7371" s="3" t="n">
        <v>824742.38</v>
      </c>
    </row>
    <row r="7372" customFormat="false" ht="15" hidden="false" customHeight="false" outlineLevel="0" collapsed="false">
      <c r="A7372" s="3" t="s">
        <v>426</v>
      </c>
      <c r="B7372" s="3" t="s">
        <v>44</v>
      </c>
      <c r="C7372" s="3" t="s">
        <v>46</v>
      </c>
      <c r="D7372" s="3" t="s">
        <v>46</v>
      </c>
      <c r="E7372" s="3" t="n">
        <v>286.4</v>
      </c>
      <c r="F7372" s="3" t="n">
        <v>7842539</v>
      </c>
      <c r="G7372" s="3" t="n">
        <v>1</v>
      </c>
      <c r="H7372" s="3" t="n">
        <v>1198506.61</v>
      </c>
    </row>
    <row r="7373" customFormat="false" ht="15" hidden="false" customHeight="false" outlineLevel="0" collapsed="false">
      <c r="A7373" s="3" t="s">
        <v>427</v>
      </c>
      <c r="B7373" s="3" t="s">
        <v>44</v>
      </c>
      <c r="C7373" s="3" t="s">
        <v>46</v>
      </c>
      <c r="D7373" s="3" t="s">
        <v>46</v>
      </c>
      <c r="E7373" s="3" t="n">
        <v>285.42</v>
      </c>
      <c r="F7373" s="3" t="n">
        <v>3263205</v>
      </c>
      <c r="G7373" s="3" t="n">
        <v>2</v>
      </c>
      <c r="H7373" s="3" t="n">
        <v>1722347.52</v>
      </c>
    </row>
    <row r="7374" customFormat="false" ht="15" hidden="false" customHeight="false" outlineLevel="0" collapsed="false">
      <c r="A7374" s="3" t="s">
        <v>428</v>
      </c>
      <c r="B7374" s="3" t="s">
        <v>44</v>
      </c>
      <c r="C7374" s="3" t="s">
        <v>46</v>
      </c>
      <c r="D7374" s="3" t="s">
        <v>46</v>
      </c>
      <c r="E7374" s="3" t="n">
        <v>286.19</v>
      </c>
      <c r="F7374" s="3" t="n">
        <v>4889890</v>
      </c>
      <c r="G7374" s="3" t="n">
        <v>3</v>
      </c>
      <c r="H7374" s="3" t="n">
        <v>644136.94</v>
      </c>
    </row>
    <row r="7375" customFormat="false" ht="15" hidden="false" customHeight="false" outlineLevel="0" collapsed="false">
      <c r="A7375" s="3" t="s">
        <v>429</v>
      </c>
      <c r="B7375" s="3" t="s">
        <v>44</v>
      </c>
      <c r="C7375" s="3" t="s">
        <v>46</v>
      </c>
      <c r="D7375" s="3" t="s">
        <v>46</v>
      </c>
      <c r="E7375" s="3" t="n">
        <v>284.11</v>
      </c>
      <c r="F7375" s="3" t="n">
        <v>5779444</v>
      </c>
      <c r="G7375" s="3" t="n">
        <v>2</v>
      </c>
      <c r="H7375" s="3" t="n">
        <v>749097.42</v>
      </c>
    </row>
    <row r="7376" customFormat="false" ht="15" hidden="false" customHeight="false" outlineLevel="0" collapsed="false">
      <c r="A7376" s="3" t="s">
        <v>430</v>
      </c>
      <c r="B7376" s="3" t="s">
        <v>44</v>
      </c>
      <c r="C7376" s="3" t="s">
        <v>46</v>
      </c>
      <c r="D7376" s="3" t="s">
        <v>46</v>
      </c>
      <c r="E7376" s="3" t="n">
        <v>283.61</v>
      </c>
      <c r="F7376" s="3" t="n">
        <v>4701051</v>
      </c>
      <c r="G7376" s="3" t="n">
        <v>6</v>
      </c>
      <c r="H7376" s="3" t="n">
        <v>4947512.67</v>
      </c>
    </row>
    <row r="7377" customFormat="false" ht="15" hidden="false" customHeight="false" outlineLevel="0" collapsed="false">
      <c r="A7377" s="3" t="s">
        <v>431</v>
      </c>
      <c r="B7377" s="3" t="s">
        <v>44</v>
      </c>
      <c r="C7377" s="3" t="s">
        <v>46</v>
      </c>
      <c r="D7377" s="3" t="s">
        <v>46</v>
      </c>
      <c r="E7377" s="3" t="n">
        <v>283.82</v>
      </c>
      <c r="F7377" s="3" t="n">
        <v>6337006</v>
      </c>
      <c r="G7377" s="3" t="n">
        <v>1</v>
      </c>
      <c r="H7377" s="3" t="n">
        <v>510760.85</v>
      </c>
    </row>
    <row r="7378" customFormat="false" ht="15" hidden="false" customHeight="false" outlineLevel="0" collapsed="false">
      <c r="A7378" s="3" t="s">
        <v>432</v>
      </c>
      <c r="B7378" s="3" t="s">
        <v>44</v>
      </c>
      <c r="C7378" s="3" t="s">
        <v>46</v>
      </c>
      <c r="D7378" s="3" t="s">
        <v>46</v>
      </c>
      <c r="E7378" s="3" t="n">
        <v>282.39</v>
      </c>
      <c r="F7378" s="3" t="n">
        <v>7545869</v>
      </c>
      <c r="G7378" s="3" t="n">
        <v>3</v>
      </c>
      <c r="H7378" s="3" t="n">
        <v>1549325.19</v>
      </c>
    </row>
    <row r="7379" customFormat="false" ht="15" hidden="false" customHeight="false" outlineLevel="0" collapsed="false">
      <c r="A7379" s="3" t="s">
        <v>433</v>
      </c>
      <c r="B7379" s="3" t="s">
        <v>44</v>
      </c>
      <c r="C7379" s="3" t="s">
        <v>46</v>
      </c>
      <c r="D7379" s="3" t="s">
        <v>46</v>
      </c>
      <c r="E7379" s="3" t="n">
        <v>282.5</v>
      </c>
      <c r="F7379" s="3" t="n">
        <v>4366035</v>
      </c>
      <c r="G7379" s="3" t="n">
        <v>1</v>
      </c>
      <c r="H7379" s="3" t="n">
        <v>295681.68</v>
      </c>
    </row>
    <row r="7380" customFormat="false" ht="15" hidden="false" customHeight="false" outlineLevel="0" collapsed="false">
      <c r="A7380" s="3" t="s">
        <v>434</v>
      </c>
      <c r="B7380" s="3" t="s">
        <v>44</v>
      </c>
      <c r="C7380" s="3" t="s">
        <v>46</v>
      </c>
      <c r="D7380" s="3" t="s">
        <v>46</v>
      </c>
      <c r="E7380" s="3" t="n">
        <v>284.83</v>
      </c>
      <c r="F7380" s="3" t="n">
        <v>704189</v>
      </c>
      <c r="G7380" s="3" t="n">
        <v>2</v>
      </c>
      <c r="H7380" s="3" t="n">
        <v>2316081.03</v>
      </c>
    </row>
    <row r="7381" customFormat="false" ht="15" hidden="false" customHeight="false" outlineLevel="0" collapsed="false">
      <c r="A7381" s="3" t="s">
        <v>435</v>
      </c>
      <c r="B7381" s="3" t="s">
        <v>44</v>
      </c>
      <c r="C7381" s="3" t="s">
        <v>46</v>
      </c>
      <c r="D7381" s="3" t="s">
        <v>46</v>
      </c>
      <c r="E7381" s="3" t="n">
        <v>282.68</v>
      </c>
      <c r="F7381" s="3" t="n">
        <v>7820616</v>
      </c>
      <c r="G7381" s="3" t="n">
        <v>2</v>
      </c>
      <c r="H7381" s="3" t="n">
        <v>2470733.17</v>
      </c>
    </row>
    <row r="7382" customFormat="false" ht="15" hidden="false" customHeight="false" outlineLevel="0" collapsed="false">
      <c r="A7382" s="3" t="s">
        <v>436</v>
      </c>
      <c r="B7382" s="3" t="s">
        <v>44</v>
      </c>
      <c r="C7382" s="3" t="s">
        <v>46</v>
      </c>
      <c r="D7382" s="3" t="s">
        <v>46</v>
      </c>
      <c r="E7382" s="3" t="n">
        <v>282.77</v>
      </c>
      <c r="F7382" s="3" t="n">
        <v>2692522</v>
      </c>
      <c r="G7382" s="3" t="n">
        <v>1</v>
      </c>
      <c r="H7382" s="3" t="n">
        <v>172489.7</v>
      </c>
    </row>
    <row r="7383" customFormat="false" ht="15" hidden="false" customHeight="false" outlineLevel="0" collapsed="false">
      <c r="A7383" s="3" t="s">
        <v>437</v>
      </c>
      <c r="B7383" s="3" t="s">
        <v>44</v>
      </c>
      <c r="C7383" s="3" t="s">
        <v>46</v>
      </c>
      <c r="D7383" s="3" t="s">
        <v>46</v>
      </c>
      <c r="E7383" s="3" t="n">
        <v>285.34</v>
      </c>
      <c r="F7383" s="3" t="n">
        <v>7588658</v>
      </c>
      <c r="G7383" s="3" t="n">
        <v>1</v>
      </c>
      <c r="H7383" s="3" t="n">
        <v>646059.26</v>
      </c>
    </row>
    <row r="7384" customFormat="false" ht="15" hidden="false" customHeight="false" outlineLevel="0" collapsed="false">
      <c r="A7384" s="3" t="s">
        <v>438</v>
      </c>
      <c r="B7384" s="3" t="s">
        <v>44</v>
      </c>
      <c r="C7384" s="3" t="s">
        <v>46</v>
      </c>
      <c r="D7384" s="3" t="s">
        <v>46</v>
      </c>
      <c r="E7384" s="3" t="n">
        <v>285.35</v>
      </c>
      <c r="F7384" s="3" t="n">
        <v>6053125</v>
      </c>
      <c r="G7384" s="3" t="n">
        <v>4</v>
      </c>
      <c r="H7384" s="3" t="n">
        <v>2505557.9</v>
      </c>
    </row>
    <row r="7385" customFormat="false" ht="15" hidden="false" customHeight="false" outlineLevel="0" collapsed="false">
      <c r="A7385" s="3" t="s">
        <v>439</v>
      </c>
      <c r="B7385" s="3" t="s">
        <v>44</v>
      </c>
      <c r="C7385" s="3" t="s">
        <v>46</v>
      </c>
      <c r="D7385" s="3" t="s">
        <v>46</v>
      </c>
      <c r="E7385" s="3" t="n">
        <v>285.3</v>
      </c>
      <c r="F7385" s="3" t="n">
        <v>7621792</v>
      </c>
      <c r="G7385" s="3" t="n">
        <v>3</v>
      </c>
      <c r="H7385" s="3" t="n">
        <v>2752004.5</v>
      </c>
    </row>
    <row r="7386" customFormat="false" ht="15" hidden="false" customHeight="false" outlineLevel="0" collapsed="false">
      <c r="A7386" s="3" t="s">
        <v>440</v>
      </c>
      <c r="B7386" s="3" t="s">
        <v>44</v>
      </c>
      <c r="C7386" s="3" t="s">
        <v>46</v>
      </c>
      <c r="D7386" s="3" t="s">
        <v>46</v>
      </c>
      <c r="E7386" s="3" t="n">
        <v>285.08</v>
      </c>
      <c r="F7386" s="3" t="n">
        <v>3092237</v>
      </c>
      <c r="G7386" s="3" t="n">
        <v>3</v>
      </c>
      <c r="H7386" s="3" t="n">
        <v>2021319.02</v>
      </c>
    </row>
    <row r="7387" customFormat="false" ht="15" hidden="false" customHeight="false" outlineLevel="0" collapsed="false">
      <c r="A7387" s="3" t="s">
        <v>441</v>
      </c>
      <c r="B7387" s="3" t="s">
        <v>44</v>
      </c>
      <c r="C7387" s="3" t="s">
        <v>46</v>
      </c>
      <c r="D7387" s="3" t="s">
        <v>46</v>
      </c>
      <c r="E7387" s="3" t="n">
        <v>284.92</v>
      </c>
      <c r="F7387" s="3" t="n">
        <v>3690162</v>
      </c>
      <c r="G7387" s="3" t="n">
        <v>5</v>
      </c>
      <c r="H7387" s="3" t="n">
        <v>2913274.62</v>
      </c>
    </row>
    <row r="7388" customFormat="false" ht="15" hidden="false" customHeight="false" outlineLevel="0" collapsed="false">
      <c r="A7388" s="3" t="s">
        <v>442</v>
      </c>
      <c r="B7388" s="3" t="s">
        <v>44</v>
      </c>
      <c r="C7388" s="3" t="s">
        <v>46</v>
      </c>
      <c r="D7388" s="3" t="s">
        <v>46</v>
      </c>
      <c r="E7388" s="3" t="n">
        <v>285.2</v>
      </c>
      <c r="F7388" s="3" t="n">
        <v>4880402</v>
      </c>
      <c r="G7388" s="3" t="n">
        <v>1</v>
      </c>
      <c r="H7388" s="3" t="n">
        <v>325160.64</v>
      </c>
    </row>
    <row r="7389" customFormat="false" ht="15" hidden="false" customHeight="false" outlineLevel="0" collapsed="false">
      <c r="A7389" s="3" t="s">
        <v>443</v>
      </c>
      <c r="B7389" s="3" t="s">
        <v>44</v>
      </c>
      <c r="C7389" s="3" t="s">
        <v>46</v>
      </c>
      <c r="D7389" s="3" t="s">
        <v>46</v>
      </c>
      <c r="E7389" s="3" t="n">
        <v>287.58</v>
      </c>
      <c r="F7389" s="3" t="n">
        <v>5281319</v>
      </c>
      <c r="G7389" s="3" t="n">
        <v>1</v>
      </c>
      <c r="H7389" s="3" t="n">
        <v>1240960.38</v>
      </c>
    </row>
    <row r="7390" customFormat="false" ht="15" hidden="false" customHeight="false" outlineLevel="0" collapsed="false">
      <c r="A7390" s="3" t="s">
        <v>444</v>
      </c>
      <c r="B7390" s="3" t="s">
        <v>44</v>
      </c>
      <c r="C7390" s="3" t="s">
        <v>46</v>
      </c>
      <c r="D7390" s="3" t="s">
        <v>46</v>
      </c>
      <c r="E7390" s="3" t="n">
        <v>284</v>
      </c>
      <c r="F7390" s="3" t="n">
        <v>6847455</v>
      </c>
      <c r="G7390" s="3" t="n">
        <v>1</v>
      </c>
      <c r="H7390" s="3" t="n">
        <v>1210531.39</v>
      </c>
    </row>
    <row r="7391" customFormat="false" ht="15" hidden="false" customHeight="false" outlineLevel="0" collapsed="false">
      <c r="A7391" s="3" t="s">
        <v>445</v>
      </c>
      <c r="B7391" s="3" t="s">
        <v>44</v>
      </c>
      <c r="C7391" s="3" t="s">
        <v>46</v>
      </c>
      <c r="D7391" s="3" t="s">
        <v>46</v>
      </c>
      <c r="E7391" s="3" t="n">
        <v>281.68</v>
      </c>
      <c r="F7391" s="3" t="n">
        <v>4211331</v>
      </c>
      <c r="G7391" s="3" t="n">
        <v>0</v>
      </c>
      <c r="H7391" s="3" t="n">
        <v>0</v>
      </c>
    </row>
    <row r="7392" customFormat="false" ht="15" hidden="false" customHeight="false" outlineLevel="0" collapsed="false">
      <c r="A7392" s="3" t="s">
        <v>446</v>
      </c>
      <c r="B7392" s="3" t="s">
        <v>44</v>
      </c>
      <c r="C7392" s="3" t="s">
        <v>46</v>
      </c>
      <c r="D7392" s="3" t="s">
        <v>46</v>
      </c>
      <c r="E7392" s="3" t="n">
        <v>280.92</v>
      </c>
      <c r="F7392" s="3" t="n">
        <v>6548104</v>
      </c>
      <c r="G7392" s="3" t="n">
        <v>0</v>
      </c>
      <c r="H7392" s="3" t="n">
        <v>0</v>
      </c>
    </row>
    <row r="7393" customFormat="false" ht="15" hidden="false" customHeight="false" outlineLevel="0" collapsed="false">
      <c r="A7393" s="3" t="s">
        <v>447</v>
      </c>
      <c r="B7393" s="3" t="s">
        <v>44</v>
      </c>
      <c r="C7393" s="3" t="s">
        <v>46</v>
      </c>
      <c r="D7393" s="3" t="s">
        <v>46</v>
      </c>
      <c r="E7393" s="3" t="n">
        <v>279.17</v>
      </c>
      <c r="F7393" s="3" t="n">
        <v>4411802</v>
      </c>
      <c r="G7393" s="3" t="n">
        <v>0</v>
      </c>
      <c r="H7393" s="3" t="n">
        <v>0</v>
      </c>
    </row>
    <row r="7394" customFormat="false" ht="15" hidden="false" customHeight="false" outlineLevel="0" collapsed="false">
      <c r="A7394" s="3" t="s">
        <v>448</v>
      </c>
      <c r="B7394" s="3" t="s">
        <v>44</v>
      </c>
      <c r="C7394" s="3" t="s">
        <v>46</v>
      </c>
      <c r="D7394" s="3" t="s">
        <v>46</v>
      </c>
      <c r="E7394" s="3" t="n">
        <v>281.32</v>
      </c>
      <c r="F7394" s="3" t="n">
        <v>3900790</v>
      </c>
      <c r="G7394" s="3" t="n">
        <v>4</v>
      </c>
      <c r="H7394" s="3" t="n">
        <v>3610540.21</v>
      </c>
    </row>
    <row r="7395" customFormat="false" ht="15" hidden="false" customHeight="false" outlineLevel="0" collapsed="false">
      <c r="A7395" s="3" t="s">
        <v>449</v>
      </c>
      <c r="B7395" s="3" t="s">
        <v>44</v>
      </c>
      <c r="C7395" s="3" t="s">
        <v>46</v>
      </c>
      <c r="D7395" s="3" t="s">
        <v>46</v>
      </c>
      <c r="E7395" s="3" t="n">
        <v>281.27</v>
      </c>
      <c r="F7395" s="3" t="n">
        <v>5045073</v>
      </c>
      <c r="G7395" s="3" t="n">
        <v>4</v>
      </c>
      <c r="H7395" s="3" t="n">
        <v>4033793</v>
      </c>
    </row>
    <row r="7396" customFormat="false" ht="15" hidden="false" customHeight="false" outlineLevel="0" collapsed="false">
      <c r="A7396" s="3" t="s">
        <v>450</v>
      </c>
      <c r="B7396" s="3" t="s">
        <v>44</v>
      </c>
      <c r="C7396" s="3" t="s">
        <v>46</v>
      </c>
      <c r="D7396" s="3" t="s">
        <v>46</v>
      </c>
      <c r="E7396" s="3" t="n">
        <v>280.99</v>
      </c>
      <c r="F7396" s="3" t="n">
        <v>1300679</v>
      </c>
      <c r="G7396" s="3" t="n">
        <v>1</v>
      </c>
      <c r="H7396" s="3" t="n">
        <v>1171857.35</v>
      </c>
    </row>
    <row r="7397" customFormat="false" ht="15" hidden="false" customHeight="false" outlineLevel="0" collapsed="false">
      <c r="A7397" s="3" t="s">
        <v>451</v>
      </c>
      <c r="B7397" s="3" t="s">
        <v>44</v>
      </c>
      <c r="C7397" s="3" t="s">
        <v>46</v>
      </c>
      <c r="D7397" s="3" t="s">
        <v>46</v>
      </c>
      <c r="E7397" s="3" t="n">
        <v>280.11</v>
      </c>
      <c r="F7397" s="3" t="n">
        <v>4126288</v>
      </c>
      <c r="G7397" s="3" t="n">
        <v>1</v>
      </c>
      <c r="H7397" s="3" t="n">
        <v>1200767.75</v>
      </c>
    </row>
    <row r="7398" customFormat="false" ht="15" hidden="false" customHeight="false" outlineLevel="0" collapsed="false">
      <c r="A7398" s="3" t="s">
        <v>452</v>
      </c>
      <c r="B7398" s="3" t="s">
        <v>44</v>
      </c>
      <c r="C7398" s="3" t="s">
        <v>46</v>
      </c>
      <c r="D7398" s="3" t="s">
        <v>46</v>
      </c>
      <c r="E7398" s="3" t="n">
        <v>280.99</v>
      </c>
      <c r="F7398" s="3" t="n">
        <v>4768717</v>
      </c>
      <c r="G7398" s="3" t="n">
        <v>3</v>
      </c>
      <c r="H7398" s="3" t="n">
        <v>2548207.15</v>
      </c>
    </row>
    <row r="7399" customFormat="false" ht="15" hidden="false" customHeight="false" outlineLevel="0" collapsed="false">
      <c r="A7399" s="3" t="s">
        <v>453</v>
      </c>
      <c r="B7399" s="3" t="s">
        <v>44</v>
      </c>
      <c r="C7399" s="3" t="s">
        <v>46</v>
      </c>
      <c r="D7399" s="3" t="s">
        <v>46</v>
      </c>
      <c r="E7399" s="3" t="n">
        <v>282.2</v>
      </c>
      <c r="F7399" s="3" t="n">
        <v>1779868</v>
      </c>
      <c r="G7399" s="3" t="n">
        <v>2</v>
      </c>
      <c r="H7399" s="3" t="n">
        <v>592680.31</v>
      </c>
    </row>
    <row r="7400" customFormat="false" ht="15" hidden="false" customHeight="false" outlineLevel="0" collapsed="false">
      <c r="A7400" s="3" t="s">
        <v>454</v>
      </c>
      <c r="B7400" s="3" t="s">
        <v>44</v>
      </c>
      <c r="C7400" s="3" t="s">
        <v>46</v>
      </c>
      <c r="D7400" s="3" t="s">
        <v>46</v>
      </c>
      <c r="E7400" s="3" t="n">
        <v>279.6</v>
      </c>
      <c r="F7400" s="3" t="n">
        <v>518917</v>
      </c>
      <c r="G7400" s="3" t="n">
        <v>3</v>
      </c>
      <c r="H7400" s="3" t="n">
        <v>3669789.76</v>
      </c>
    </row>
    <row r="7401" customFormat="false" ht="15" hidden="false" customHeight="false" outlineLevel="0" collapsed="false">
      <c r="A7401" s="3" t="s">
        <v>455</v>
      </c>
      <c r="B7401" s="3" t="s">
        <v>44</v>
      </c>
      <c r="C7401" s="3" t="s">
        <v>46</v>
      </c>
      <c r="D7401" s="3" t="s">
        <v>46</v>
      </c>
      <c r="E7401" s="3" t="n">
        <v>281.61</v>
      </c>
      <c r="F7401" s="3" t="n">
        <v>4480211</v>
      </c>
      <c r="G7401" s="3" t="n">
        <v>0</v>
      </c>
      <c r="H7401" s="3" t="n">
        <v>0</v>
      </c>
    </row>
    <row r="7402" customFormat="false" ht="15" hidden="false" customHeight="false" outlineLevel="0" collapsed="false">
      <c r="A7402" s="3" t="s">
        <v>456</v>
      </c>
      <c r="B7402" s="3" t="s">
        <v>44</v>
      </c>
      <c r="C7402" s="3" t="s">
        <v>46</v>
      </c>
      <c r="D7402" s="3" t="s">
        <v>46</v>
      </c>
      <c r="E7402" s="3" t="n">
        <v>279.99</v>
      </c>
      <c r="F7402" s="3" t="n">
        <v>4263948</v>
      </c>
      <c r="G7402" s="3" t="n">
        <v>2</v>
      </c>
      <c r="H7402" s="3" t="n">
        <v>1730111.38</v>
      </c>
    </row>
    <row r="7403" customFormat="false" ht="15" hidden="false" customHeight="false" outlineLevel="0" collapsed="false">
      <c r="A7403" s="3" t="s">
        <v>457</v>
      </c>
      <c r="B7403" s="3" t="s">
        <v>44</v>
      </c>
      <c r="C7403" s="3" t="s">
        <v>46</v>
      </c>
      <c r="D7403" s="3" t="s">
        <v>46</v>
      </c>
      <c r="E7403" s="3" t="n">
        <v>281.82</v>
      </c>
      <c r="F7403" s="3" t="n">
        <v>3822840</v>
      </c>
      <c r="G7403" s="3" t="n">
        <v>5</v>
      </c>
      <c r="H7403" s="3" t="n">
        <v>4051824.48</v>
      </c>
    </row>
    <row r="7404" customFormat="false" ht="15" hidden="false" customHeight="false" outlineLevel="0" collapsed="false">
      <c r="A7404" s="3" t="s">
        <v>458</v>
      </c>
      <c r="B7404" s="3" t="s">
        <v>44</v>
      </c>
      <c r="C7404" s="3" t="s">
        <v>46</v>
      </c>
      <c r="D7404" s="3" t="s">
        <v>46</v>
      </c>
      <c r="E7404" s="3" t="n">
        <v>281.64</v>
      </c>
      <c r="F7404" s="3" t="n">
        <v>3603225</v>
      </c>
      <c r="G7404" s="3" t="n">
        <v>0</v>
      </c>
      <c r="H7404" s="3" t="n">
        <v>0</v>
      </c>
    </row>
    <row r="7405" customFormat="false" ht="15" hidden="false" customHeight="false" outlineLevel="0" collapsed="false">
      <c r="A7405" s="3" t="s">
        <v>459</v>
      </c>
      <c r="B7405" s="3" t="s">
        <v>44</v>
      </c>
      <c r="C7405" s="3" t="s">
        <v>46</v>
      </c>
      <c r="D7405" s="3" t="s">
        <v>46</v>
      </c>
      <c r="E7405" s="3" t="n">
        <v>283.47</v>
      </c>
      <c r="F7405" s="3" t="n">
        <v>3866767</v>
      </c>
      <c r="G7405" s="3" t="n">
        <v>2</v>
      </c>
      <c r="H7405" s="3" t="n">
        <v>1455091.92</v>
      </c>
    </row>
    <row r="7406" customFormat="false" ht="15" hidden="false" customHeight="false" outlineLevel="0" collapsed="false">
      <c r="A7406" s="3" t="s">
        <v>460</v>
      </c>
      <c r="B7406" s="3" t="s">
        <v>44</v>
      </c>
      <c r="C7406" s="3" t="s">
        <v>46</v>
      </c>
      <c r="D7406" s="3" t="s">
        <v>46</v>
      </c>
      <c r="E7406" s="3" t="n">
        <v>282.77</v>
      </c>
      <c r="F7406" s="3" t="n">
        <v>2679579</v>
      </c>
      <c r="G7406" s="3" t="n">
        <v>2</v>
      </c>
      <c r="H7406" s="3" t="n">
        <v>898865.12</v>
      </c>
    </row>
    <row r="7407" customFormat="false" ht="15" hidden="false" customHeight="false" outlineLevel="0" collapsed="false">
      <c r="A7407" s="3" t="s">
        <v>461</v>
      </c>
      <c r="B7407" s="3" t="s">
        <v>44</v>
      </c>
      <c r="C7407" s="3" t="s">
        <v>46</v>
      </c>
      <c r="D7407" s="3" t="s">
        <v>46</v>
      </c>
      <c r="E7407" s="3" t="n">
        <v>283.4</v>
      </c>
      <c r="F7407" s="3" t="n">
        <v>4110431</v>
      </c>
      <c r="G7407" s="3" t="n">
        <v>2</v>
      </c>
      <c r="H7407" s="3" t="n">
        <v>845176.7</v>
      </c>
    </row>
    <row r="7408" customFormat="false" ht="15" hidden="false" customHeight="false" outlineLevel="0" collapsed="false">
      <c r="A7408" s="3" t="s">
        <v>462</v>
      </c>
      <c r="B7408" s="3" t="s">
        <v>44</v>
      </c>
      <c r="C7408" s="3" t="s">
        <v>46</v>
      </c>
      <c r="D7408" s="3" t="s">
        <v>46</v>
      </c>
      <c r="E7408" s="3" t="n">
        <v>282.1</v>
      </c>
      <c r="F7408" s="3" t="n">
        <v>793244</v>
      </c>
      <c r="G7408" s="3" t="n">
        <v>1</v>
      </c>
      <c r="H7408" s="3" t="n">
        <v>1085923.72</v>
      </c>
    </row>
    <row r="7409" customFormat="false" ht="15" hidden="false" customHeight="false" outlineLevel="0" collapsed="false">
      <c r="A7409" s="3" t="s">
        <v>463</v>
      </c>
      <c r="B7409" s="3" t="s">
        <v>44</v>
      </c>
      <c r="C7409" s="3" t="s">
        <v>46</v>
      </c>
      <c r="D7409" s="3" t="s">
        <v>46</v>
      </c>
      <c r="E7409" s="3" t="n">
        <v>280.68</v>
      </c>
      <c r="F7409" s="3" t="n">
        <v>4610919</v>
      </c>
      <c r="G7409" s="3" t="n">
        <v>1</v>
      </c>
      <c r="H7409" s="3" t="n">
        <v>99616.55</v>
      </c>
    </row>
    <row r="7410" customFormat="false" ht="15" hidden="false" customHeight="false" outlineLevel="0" collapsed="false">
      <c r="A7410" s="3" t="s">
        <v>464</v>
      </c>
      <c r="B7410" s="3" t="s">
        <v>44</v>
      </c>
      <c r="C7410" s="3" t="s">
        <v>46</v>
      </c>
      <c r="D7410" s="3" t="s">
        <v>46</v>
      </c>
      <c r="E7410" s="3" t="n">
        <v>283.53</v>
      </c>
      <c r="F7410" s="3" t="n">
        <v>2940000</v>
      </c>
      <c r="G7410" s="3" t="n">
        <v>3</v>
      </c>
      <c r="H7410" s="3" t="n">
        <v>1868154.27</v>
      </c>
    </row>
    <row r="7411" customFormat="false" ht="15" hidden="false" customHeight="false" outlineLevel="0" collapsed="false">
      <c r="A7411" s="3" t="s">
        <v>465</v>
      </c>
      <c r="B7411" s="3" t="s">
        <v>44</v>
      </c>
      <c r="C7411" s="3" t="s">
        <v>46</v>
      </c>
      <c r="D7411" s="3" t="s">
        <v>46</v>
      </c>
      <c r="E7411" s="3" t="n">
        <v>282.49</v>
      </c>
      <c r="F7411" s="3" t="n">
        <v>4044731</v>
      </c>
      <c r="G7411" s="3" t="n">
        <v>3</v>
      </c>
      <c r="H7411" s="3" t="n">
        <v>2223494.6</v>
      </c>
    </row>
    <row r="7412" customFormat="false" ht="15" hidden="false" customHeight="false" outlineLevel="0" collapsed="false">
      <c r="A7412" s="3" t="s">
        <v>466</v>
      </c>
      <c r="B7412" s="3" t="s">
        <v>44</v>
      </c>
      <c r="C7412" s="3" t="s">
        <v>46</v>
      </c>
      <c r="D7412" s="3" t="s">
        <v>46</v>
      </c>
      <c r="E7412" s="3" t="n">
        <v>282.94</v>
      </c>
      <c r="F7412" s="3" t="n">
        <v>7558997</v>
      </c>
      <c r="G7412" s="3" t="n">
        <v>1</v>
      </c>
      <c r="H7412" s="3" t="n">
        <v>734060.32</v>
      </c>
    </row>
    <row r="7413" customFormat="false" ht="15" hidden="false" customHeight="false" outlineLevel="0" collapsed="false">
      <c r="A7413" s="3" t="s">
        <v>467</v>
      </c>
      <c r="B7413" s="3" t="s">
        <v>44</v>
      </c>
      <c r="C7413" s="3" t="s">
        <v>46</v>
      </c>
      <c r="D7413" s="3" t="s">
        <v>46</v>
      </c>
      <c r="E7413" s="3" t="n">
        <v>284.4</v>
      </c>
      <c r="F7413" s="3" t="n">
        <v>7522395</v>
      </c>
      <c r="G7413" s="3" t="n">
        <v>0</v>
      </c>
      <c r="H7413" s="3" t="n">
        <v>0</v>
      </c>
    </row>
    <row r="7414" customFormat="false" ht="15" hidden="false" customHeight="false" outlineLevel="0" collapsed="false">
      <c r="A7414" s="3" t="s">
        <v>468</v>
      </c>
      <c r="B7414" s="3" t="s">
        <v>44</v>
      </c>
      <c r="C7414" s="3" t="s">
        <v>46</v>
      </c>
      <c r="D7414" s="3" t="s">
        <v>46</v>
      </c>
      <c r="E7414" s="3" t="n">
        <v>284.62</v>
      </c>
      <c r="F7414" s="3" t="n">
        <v>603329</v>
      </c>
      <c r="G7414" s="3" t="n">
        <v>2</v>
      </c>
      <c r="H7414" s="3" t="n">
        <v>2031233.58</v>
      </c>
    </row>
    <row r="7415" customFormat="false" ht="15" hidden="false" customHeight="false" outlineLevel="0" collapsed="false">
      <c r="A7415" s="3" t="s">
        <v>469</v>
      </c>
      <c r="B7415" s="3" t="s">
        <v>44</v>
      </c>
      <c r="C7415" s="3" t="s">
        <v>46</v>
      </c>
      <c r="D7415" s="3" t="s">
        <v>46</v>
      </c>
      <c r="E7415" s="3" t="n">
        <v>283.84</v>
      </c>
      <c r="F7415" s="3" t="n">
        <v>3250430</v>
      </c>
      <c r="G7415" s="3" t="n">
        <v>0</v>
      </c>
      <c r="H7415" s="3" t="n">
        <v>0</v>
      </c>
    </row>
    <row r="7416" customFormat="false" ht="15" hidden="false" customHeight="false" outlineLevel="0" collapsed="false">
      <c r="A7416" s="3" t="s">
        <v>470</v>
      </c>
      <c r="B7416" s="3" t="s">
        <v>44</v>
      </c>
      <c r="C7416" s="3" t="s">
        <v>46</v>
      </c>
      <c r="D7416" s="3" t="s">
        <v>46</v>
      </c>
      <c r="E7416" s="3" t="n">
        <v>282.33</v>
      </c>
      <c r="F7416" s="3" t="n">
        <v>2633995</v>
      </c>
      <c r="G7416" s="3" t="n">
        <v>6</v>
      </c>
      <c r="H7416" s="3" t="n">
        <v>5461306.12</v>
      </c>
    </row>
    <row r="7417" customFormat="false" ht="15" hidden="false" customHeight="false" outlineLevel="0" collapsed="false">
      <c r="A7417" s="3" t="s">
        <v>471</v>
      </c>
      <c r="B7417" s="3" t="s">
        <v>44</v>
      </c>
      <c r="C7417" s="3" t="s">
        <v>46</v>
      </c>
      <c r="D7417" s="3" t="s">
        <v>46</v>
      </c>
      <c r="E7417" s="3" t="n">
        <v>281.89</v>
      </c>
      <c r="F7417" s="3" t="n">
        <v>6719448</v>
      </c>
      <c r="G7417" s="3" t="n">
        <v>4</v>
      </c>
      <c r="H7417" s="3" t="n">
        <v>1975734.37</v>
      </c>
    </row>
    <row r="7418" customFormat="false" ht="15" hidden="false" customHeight="false" outlineLevel="0" collapsed="false">
      <c r="A7418" s="3" t="s">
        <v>472</v>
      </c>
      <c r="B7418" s="3" t="s">
        <v>44</v>
      </c>
      <c r="C7418" s="3" t="s">
        <v>46</v>
      </c>
      <c r="D7418" s="3" t="s">
        <v>46</v>
      </c>
      <c r="E7418" s="3" t="n">
        <v>280.21</v>
      </c>
      <c r="F7418" s="3" t="n">
        <v>4652981</v>
      </c>
      <c r="G7418" s="3" t="n">
        <v>1</v>
      </c>
      <c r="H7418" s="3" t="n">
        <v>141151.86</v>
      </c>
    </row>
    <row r="7419" customFormat="false" ht="15" hidden="false" customHeight="false" outlineLevel="0" collapsed="false">
      <c r="A7419" s="3" t="s">
        <v>473</v>
      </c>
      <c r="B7419" s="3" t="s">
        <v>44</v>
      </c>
      <c r="C7419" s="3" t="s">
        <v>46</v>
      </c>
      <c r="D7419" s="3" t="s">
        <v>46</v>
      </c>
      <c r="E7419" s="3" t="n">
        <v>281.82</v>
      </c>
      <c r="F7419" s="3" t="n">
        <v>5613282</v>
      </c>
      <c r="G7419" s="3" t="n">
        <v>2</v>
      </c>
      <c r="H7419" s="3" t="n">
        <v>1563211.54</v>
      </c>
    </row>
    <row r="7420" customFormat="false" ht="15" hidden="false" customHeight="false" outlineLevel="0" collapsed="false">
      <c r="A7420" s="3" t="s">
        <v>474</v>
      </c>
      <c r="B7420" s="3" t="s">
        <v>44</v>
      </c>
      <c r="C7420" s="3" t="s">
        <v>46</v>
      </c>
      <c r="D7420" s="3" t="s">
        <v>46</v>
      </c>
      <c r="E7420" s="3" t="n">
        <v>283.7</v>
      </c>
      <c r="F7420" s="3" t="n">
        <v>2808129</v>
      </c>
      <c r="G7420" s="3" t="n">
        <v>0</v>
      </c>
      <c r="H7420" s="3" t="n">
        <v>0</v>
      </c>
    </row>
    <row r="7421" customFormat="false" ht="15" hidden="false" customHeight="false" outlineLevel="0" collapsed="false">
      <c r="A7421" s="3" t="s">
        <v>475</v>
      </c>
      <c r="B7421" s="3" t="s">
        <v>44</v>
      </c>
      <c r="C7421" s="3" t="s">
        <v>46</v>
      </c>
      <c r="D7421" s="3" t="s">
        <v>46</v>
      </c>
      <c r="E7421" s="3" t="n">
        <v>283.86</v>
      </c>
      <c r="F7421" s="3" t="n">
        <v>6682947</v>
      </c>
      <c r="G7421" s="3" t="n">
        <v>1</v>
      </c>
      <c r="H7421" s="3" t="n">
        <v>1369175.3</v>
      </c>
    </row>
    <row r="7422" customFormat="false" ht="15" hidden="false" customHeight="false" outlineLevel="0" collapsed="false">
      <c r="A7422" s="3" t="s">
        <v>476</v>
      </c>
      <c r="B7422" s="3" t="s">
        <v>44</v>
      </c>
      <c r="C7422" s="3" t="s">
        <v>46</v>
      </c>
      <c r="D7422" s="3" t="s">
        <v>46</v>
      </c>
      <c r="E7422" s="3" t="n">
        <v>285.76</v>
      </c>
      <c r="F7422" s="3" t="n">
        <v>5415616</v>
      </c>
      <c r="G7422" s="3" t="n">
        <v>2</v>
      </c>
      <c r="H7422" s="3" t="n">
        <v>1566328.92</v>
      </c>
    </row>
    <row r="7423" customFormat="false" ht="15" hidden="false" customHeight="false" outlineLevel="0" collapsed="false">
      <c r="A7423" s="3" t="s">
        <v>477</v>
      </c>
      <c r="B7423" s="3" t="s">
        <v>44</v>
      </c>
      <c r="C7423" s="3" t="s">
        <v>46</v>
      </c>
      <c r="D7423" s="3" t="s">
        <v>46</v>
      </c>
      <c r="E7423" s="3" t="n">
        <v>286.13</v>
      </c>
      <c r="F7423" s="3" t="n">
        <v>3221149</v>
      </c>
      <c r="G7423" s="3" t="n">
        <v>2</v>
      </c>
      <c r="H7423" s="3" t="n">
        <v>1578933.42</v>
      </c>
    </row>
    <row r="7424" customFormat="false" ht="15" hidden="false" customHeight="false" outlineLevel="0" collapsed="false">
      <c r="A7424" s="3" t="s">
        <v>478</v>
      </c>
      <c r="B7424" s="3" t="s">
        <v>44</v>
      </c>
      <c r="C7424" s="3" t="s">
        <v>46</v>
      </c>
      <c r="D7424" s="3" t="s">
        <v>46</v>
      </c>
      <c r="E7424" s="3" t="n">
        <v>287.37</v>
      </c>
      <c r="F7424" s="3" t="n">
        <v>787861</v>
      </c>
      <c r="G7424" s="3" t="n">
        <v>1</v>
      </c>
      <c r="H7424" s="3" t="n">
        <v>306740.28</v>
      </c>
    </row>
    <row r="7425" customFormat="false" ht="15" hidden="false" customHeight="false" outlineLevel="0" collapsed="false">
      <c r="A7425" s="3" t="s">
        <v>479</v>
      </c>
      <c r="B7425" s="3" t="s">
        <v>44</v>
      </c>
      <c r="C7425" s="3" t="s">
        <v>46</v>
      </c>
      <c r="D7425" s="3" t="s">
        <v>46</v>
      </c>
      <c r="E7425" s="3" t="n">
        <v>287.28</v>
      </c>
      <c r="F7425" s="3" t="n">
        <v>5321167</v>
      </c>
      <c r="G7425" s="3" t="n">
        <v>1</v>
      </c>
      <c r="H7425" s="3" t="n">
        <v>1307241.1</v>
      </c>
    </row>
    <row r="7426" customFormat="false" ht="15" hidden="false" customHeight="false" outlineLevel="0" collapsed="false">
      <c r="A7426" s="3" t="s">
        <v>480</v>
      </c>
      <c r="B7426" s="3" t="s">
        <v>44</v>
      </c>
      <c r="C7426" s="3" t="s">
        <v>46</v>
      </c>
      <c r="D7426" s="3" t="s">
        <v>46</v>
      </c>
      <c r="E7426" s="3" t="n">
        <v>286.1</v>
      </c>
      <c r="F7426" s="3" t="n">
        <v>6375709</v>
      </c>
      <c r="G7426" s="3" t="n">
        <v>2</v>
      </c>
      <c r="H7426" s="3" t="n">
        <v>864345.48</v>
      </c>
    </row>
    <row r="7427" customFormat="false" ht="15" hidden="false" customHeight="false" outlineLevel="0" collapsed="false">
      <c r="A7427" s="3" t="s">
        <v>481</v>
      </c>
      <c r="B7427" s="3" t="s">
        <v>44</v>
      </c>
      <c r="C7427" s="3" t="s">
        <v>46</v>
      </c>
      <c r="D7427" s="3" t="s">
        <v>46</v>
      </c>
      <c r="E7427" s="3" t="n">
        <v>284.34</v>
      </c>
      <c r="F7427" s="3" t="n">
        <v>6278106</v>
      </c>
      <c r="G7427" s="3" t="n">
        <v>0</v>
      </c>
      <c r="H7427" s="3" t="n">
        <v>0</v>
      </c>
    </row>
    <row r="7428" customFormat="false" ht="15" hidden="false" customHeight="false" outlineLevel="0" collapsed="false">
      <c r="A7428" s="3" t="s">
        <v>482</v>
      </c>
      <c r="B7428" s="3" t="s">
        <v>44</v>
      </c>
      <c r="C7428" s="3" t="s">
        <v>46</v>
      </c>
      <c r="D7428" s="3" t="s">
        <v>46</v>
      </c>
      <c r="E7428" s="3" t="n">
        <v>282.45</v>
      </c>
      <c r="F7428" s="3" t="n">
        <v>7303862</v>
      </c>
      <c r="G7428" s="3" t="n">
        <v>3</v>
      </c>
      <c r="H7428" s="3" t="n">
        <v>1562120.86</v>
      </c>
    </row>
    <row r="7429" customFormat="false" ht="15" hidden="false" customHeight="false" outlineLevel="0" collapsed="false">
      <c r="A7429" s="3" t="s">
        <v>483</v>
      </c>
      <c r="B7429" s="3" t="s">
        <v>44</v>
      </c>
      <c r="C7429" s="3" t="s">
        <v>46</v>
      </c>
      <c r="D7429" s="3" t="s">
        <v>46</v>
      </c>
      <c r="E7429" s="3" t="n">
        <v>282.44</v>
      </c>
      <c r="F7429" s="3" t="n">
        <v>7008349</v>
      </c>
      <c r="G7429" s="3" t="n">
        <v>1</v>
      </c>
      <c r="H7429" s="3" t="n">
        <v>650814.74</v>
      </c>
    </row>
    <row r="7430" customFormat="false" ht="15" hidden="false" customHeight="false" outlineLevel="0" collapsed="false">
      <c r="A7430" s="3" t="s">
        <v>484</v>
      </c>
      <c r="B7430" s="3" t="s">
        <v>44</v>
      </c>
      <c r="C7430" s="3" t="s">
        <v>46</v>
      </c>
      <c r="D7430" s="3" t="s">
        <v>46</v>
      </c>
      <c r="E7430" s="3" t="n">
        <v>282.2</v>
      </c>
      <c r="F7430" s="3" t="n">
        <v>1742875</v>
      </c>
      <c r="G7430" s="3" t="n">
        <v>2</v>
      </c>
      <c r="H7430" s="3" t="n">
        <v>939708.54</v>
      </c>
    </row>
    <row r="7431" customFormat="false" ht="15" hidden="false" customHeight="false" outlineLevel="0" collapsed="false">
      <c r="A7431" s="3" t="s">
        <v>485</v>
      </c>
      <c r="B7431" s="3" t="s">
        <v>44</v>
      </c>
      <c r="C7431" s="3" t="s">
        <v>46</v>
      </c>
      <c r="D7431" s="3" t="s">
        <v>46</v>
      </c>
      <c r="E7431" s="3" t="n">
        <v>281.69</v>
      </c>
      <c r="F7431" s="3" t="n">
        <v>881972</v>
      </c>
      <c r="G7431" s="3" t="n">
        <v>2</v>
      </c>
      <c r="H7431" s="3" t="n">
        <v>2056834.15</v>
      </c>
    </row>
    <row r="7432" customFormat="false" ht="15" hidden="false" customHeight="false" outlineLevel="0" collapsed="false">
      <c r="A7432" s="3" t="s">
        <v>486</v>
      </c>
      <c r="B7432" s="3" t="s">
        <v>44</v>
      </c>
      <c r="C7432" s="3" t="s">
        <v>46</v>
      </c>
      <c r="D7432" s="3" t="s">
        <v>46</v>
      </c>
      <c r="E7432" s="3" t="n">
        <v>283.08</v>
      </c>
      <c r="F7432" s="3" t="n">
        <v>4233622</v>
      </c>
      <c r="G7432" s="3" t="n">
        <v>2</v>
      </c>
      <c r="H7432" s="3" t="n">
        <v>683434.35</v>
      </c>
    </row>
    <row r="7433" customFormat="false" ht="15" hidden="false" customHeight="false" outlineLevel="0" collapsed="false">
      <c r="A7433" s="3" t="s">
        <v>487</v>
      </c>
      <c r="B7433" s="3" t="s">
        <v>44</v>
      </c>
      <c r="C7433" s="3" t="s">
        <v>46</v>
      </c>
      <c r="D7433" s="3" t="s">
        <v>46</v>
      </c>
      <c r="E7433" s="3" t="n">
        <v>285.41</v>
      </c>
      <c r="F7433" s="3" t="n">
        <v>7694352</v>
      </c>
      <c r="G7433" s="3" t="n">
        <v>4</v>
      </c>
      <c r="H7433" s="3" t="n">
        <v>2333664.64</v>
      </c>
    </row>
    <row r="7434" customFormat="false" ht="15" hidden="false" customHeight="false" outlineLevel="0" collapsed="false">
      <c r="A7434" s="3" t="s">
        <v>488</v>
      </c>
      <c r="B7434" s="3" t="s">
        <v>44</v>
      </c>
      <c r="C7434" s="3" t="s">
        <v>46</v>
      </c>
      <c r="D7434" s="3" t="s">
        <v>46</v>
      </c>
      <c r="E7434" s="3" t="n">
        <v>285.69</v>
      </c>
      <c r="F7434" s="3" t="n">
        <v>2223670</v>
      </c>
      <c r="G7434" s="3" t="n">
        <v>3</v>
      </c>
      <c r="H7434" s="3" t="n">
        <v>1300939.71</v>
      </c>
    </row>
    <row r="7435" customFormat="false" ht="15" hidden="false" customHeight="false" outlineLevel="0" collapsed="false">
      <c r="A7435" s="3" t="s">
        <v>489</v>
      </c>
      <c r="B7435" s="3" t="s">
        <v>44</v>
      </c>
      <c r="C7435" s="3" t="s">
        <v>46</v>
      </c>
      <c r="D7435" s="3" t="s">
        <v>46</v>
      </c>
      <c r="E7435" s="3" t="n">
        <v>284.76</v>
      </c>
      <c r="F7435" s="3" t="n">
        <v>3236257</v>
      </c>
      <c r="G7435" s="3" t="n">
        <v>1</v>
      </c>
      <c r="H7435" s="3" t="n">
        <v>968328.27</v>
      </c>
    </row>
    <row r="7436" customFormat="false" ht="15" hidden="false" customHeight="false" outlineLevel="0" collapsed="false">
      <c r="A7436" s="3" t="s">
        <v>490</v>
      </c>
      <c r="B7436" s="3" t="s">
        <v>44</v>
      </c>
      <c r="C7436" s="3" t="s">
        <v>46</v>
      </c>
      <c r="D7436" s="3" t="s">
        <v>46</v>
      </c>
      <c r="E7436" s="3" t="n">
        <v>283.82</v>
      </c>
      <c r="F7436" s="3" t="n">
        <v>3566403</v>
      </c>
      <c r="G7436" s="3" t="n">
        <v>1</v>
      </c>
      <c r="H7436" s="3" t="n">
        <v>200567.54</v>
      </c>
    </row>
    <row r="7437" customFormat="false" ht="15" hidden="false" customHeight="false" outlineLevel="0" collapsed="false">
      <c r="A7437" s="3" t="s">
        <v>491</v>
      </c>
      <c r="B7437" s="3" t="s">
        <v>44</v>
      </c>
      <c r="C7437" s="3" t="s">
        <v>46</v>
      </c>
      <c r="D7437" s="3" t="s">
        <v>46</v>
      </c>
      <c r="E7437" s="3" t="n">
        <v>285.53</v>
      </c>
      <c r="F7437" s="3" t="n">
        <v>3662777</v>
      </c>
      <c r="G7437" s="3" t="n">
        <v>2</v>
      </c>
      <c r="H7437" s="3" t="n">
        <v>1271185.96</v>
      </c>
    </row>
    <row r="7438" customFormat="false" ht="15" hidden="false" customHeight="false" outlineLevel="0" collapsed="false">
      <c r="A7438" s="3" t="s">
        <v>492</v>
      </c>
      <c r="B7438" s="3" t="s">
        <v>44</v>
      </c>
      <c r="C7438" s="3" t="s">
        <v>46</v>
      </c>
      <c r="D7438" s="3" t="s">
        <v>46</v>
      </c>
      <c r="E7438" s="3" t="n">
        <v>285.55</v>
      </c>
      <c r="F7438" s="3" t="n">
        <v>3459966</v>
      </c>
      <c r="G7438" s="3" t="n">
        <v>1</v>
      </c>
      <c r="H7438" s="3" t="n">
        <v>895972.72</v>
      </c>
    </row>
    <row r="7439" customFormat="false" ht="15" hidden="false" customHeight="false" outlineLevel="0" collapsed="false">
      <c r="A7439" s="3" t="s">
        <v>493</v>
      </c>
      <c r="B7439" s="3" t="s">
        <v>44</v>
      </c>
      <c r="C7439" s="3" t="s">
        <v>46</v>
      </c>
      <c r="D7439" s="3" t="s">
        <v>46</v>
      </c>
      <c r="E7439" s="3" t="n">
        <v>285.76</v>
      </c>
      <c r="F7439" s="3" t="n">
        <v>4236286</v>
      </c>
      <c r="G7439" s="3" t="n">
        <v>5</v>
      </c>
      <c r="H7439" s="3" t="n">
        <v>4611650.82</v>
      </c>
    </row>
    <row r="7440" customFormat="false" ht="15" hidden="false" customHeight="false" outlineLevel="0" collapsed="false">
      <c r="A7440" s="3" t="s">
        <v>494</v>
      </c>
      <c r="B7440" s="3" t="s">
        <v>44</v>
      </c>
      <c r="C7440" s="3" t="s">
        <v>46</v>
      </c>
      <c r="D7440" s="3" t="s">
        <v>46</v>
      </c>
      <c r="E7440" s="3" t="n">
        <v>284.82</v>
      </c>
      <c r="F7440" s="3" t="n">
        <v>2600734</v>
      </c>
      <c r="G7440" s="3" t="n">
        <v>1</v>
      </c>
      <c r="H7440" s="3" t="n">
        <v>247433.13</v>
      </c>
    </row>
    <row r="7441" customFormat="false" ht="15" hidden="false" customHeight="false" outlineLevel="0" collapsed="false">
      <c r="A7441" s="3" t="s">
        <v>495</v>
      </c>
      <c r="B7441" s="3" t="s">
        <v>44</v>
      </c>
      <c r="C7441" s="3" t="s">
        <v>46</v>
      </c>
      <c r="D7441" s="3" t="s">
        <v>46</v>
      </c>
      <c r="E7441" s="3" t="n">
        <v>285.48</v>
      </c>
      <c r="F7441" s="3" t="n">
        <v>1397997</v>
      </c>
      <c r="G7441" s="3" t="n">
        <v>2</v>
      </c>
      <c r="H7441" s="3" t="n">
        <v>650549.68</v>
      </c>
    </row>
    <row r="7442" customFormat="false" ht="15" hidden="false" customHeight="false" outlineLevel="0" collapsed="false">
      <c r="A7442" s="3" t="s">
        <v>496</v>
      </c>
      <c r="B7442" s="3" t="s">
        <v>44</v>
      </c>
      <c r="C7442" s="3" t="s">
        <v>46</v>
      </c>
      <c r="D7442" s="3" t="s">
        <v>46</v>
      </c>
      <c r="E7442" s="3" t="n">
        <v>285.7</v>
      </c>
      <c r="F7442" s="3" t="n">
        <v>3026386</v>
      </c>
      <c r="G7442" s="3" t="n">
        <v>2</v>
      </c>
      <c r="H7442" s="3" t="n">
        <v>1898801.26</v>
      </c>
    </row>
    <row r="7443" customFormat="false" ht="15" hidden="false" customHeight="false" outlineLevel="0" collapsed="false">
      <c r="A7443" s="3" t="s">
        <v>497</v>
      </c>
      <c r="B7443" s="3" t="s">
        <v>44</v>
      </c>
      <c r="C7443" s="3" t="s">
        <v>46</v>
      </c>
      <c r="D7443" s="3" t="s">
        <v>46</v>
      </c>
      <c r="E7443" s="3" t="n">
        <v>281.79</v>
      </c>
      <c r="F7443" s="3" t="n">
        <v>7578044</v>
      </c>
      <c r="G7443" s="3" t="n">
        <v>2</v>
      </c>
      <c r="H7443" s="3" t="n">
        <v>2057503.35</v>
      </c>
    </row>
    <row r="7444" customFormat="false" ht="15" hidden="false" customHeight="false" outlineLevel="0" collapsed="false">
      <c r="A7444" s="3" t="s">
        <v>498</v>
      </c>
      <c r="B7444" s="3" t="s">
        <v>44</v>
      </c>
      <c r="C7444" s="3" t="s">
        <v>46</v>
      </c>
      <c r="D7444" s="3" t="s">
        <v>46</v>
      </c>
      <c r="E7444" s="3" t="n">
        <v>281.96</v>
      </c>
      <c r="F7444" s="3" t="n">
        <v>3858479</v>
      </c>
      <c r="G7444" s="3" t="n">
        <v>1</v>
      </c>
      <c r="H7444" s="3" t="n">
        <v>1315761.04</v>
      </c>
    </row>
    <row r="7445" customFormat="false" ht="15" hidden="false" customHeight="false" outlineLevel="0" collapsed="false">
      <c r="A7445" s="3" t="s">
        <v>499</v>
      </c>
      <c r="B7445" s="3" t="s">
        <v>44</v>
      </c>
      <c r="C7445" s="3" t="s">
        <v>46</v>
      </c>
      <c r="D7445" s="3" t="s">
        <v>46</v>
      </c>
      <c r="E7445" s="3" t="n">
        <v>283.25</v>
      </c>
      <c r="F7445" s="3" t="n">
        <v>1890163</v>
      </c>
      <c r="G7445" s="3" t="n">
        <v>2</v>
      </c>
      <c r="H7445" s="3" t="n">
        <v>1934305.81</v>
      </c>
    </row>
    <row r="7446" customFormat="false" ht="15" hidden="false" customHeight="false" outlineLevel="0" collapsed="false">
      <c r="A7446" s="3" t="s">
        <v>500</v>
      </c>
      <c r="B7446" s="3" t="s">
        <v>44</v>
      </c>
      <c r="C7446" s="3" t="s">
        <v>46</v>
      </c>
      <c r="D7446" s="3" t="s">
        <v>46</v>
      </c>
      <c r="E7446" s="3" t="n">
        <v>282.4</v>
      </c>
      <c r="F7446" s="3" t="n">
        <v>4251690</v>
      </c>
      <c r="G7446" s="3" t="n">
        <v>0</v>
      </c>
      <c r="H7446" s="3" t="n">
        <v>0</v>
      </c>
    </row>
    <row r="7447" customFormat="false" ht="15" hidden="false" customHeight="false" outlineLevel="0" collapsed="false">
      <c r="A7447" s="3" t="s">
        <v>501</v>
      </c>
      <c r="B7447" s="3" t="s">
        <v>44</v>
      </c>
      <c r="C7447" s="3" t="s">
        <v>46</v>
      </c>
      <c r="D7447" s="3" t="s">
        <v>46</v>
      </c>
      <c r="E7447" s="3" t="n">
        <v>280.93</v>
      </c>
      <c r="F7447" s="3" t="n">
        <v>7895180</v>
      </c>
      <c r="G7447" s="3" t="n">
        <v>3</v>
      </c>
      <c r="H7447" s="3" t="n">
        <v>3132384.07</v>
      </c>
    </row>
    <row r="7448" customFormat="false" ht="15" hidden="false" customHeight="false" outlineLevel="0" collapsed="false">
      <c r="A7448" s="3" t="s">
        <v>502</v>
      </c>
      <c r="B7448" s="3" t="s">
        <v>44</v>
      </c>
      <c r="C7448" s="3" t="s">
        <v>46</v>
      </c>
      <c r="D7448" s="3" t="s">
        <v>46</v>
      </c>
      <c r="E7448" s="3" t="n">
        <v>279.31</v>
      </c>
      <c r="F7448" s="3" t="n">
        <v>6486211</v>
      </c>
      <c r="G7448" s="3" t="n">
        <v>4</v>
      </c>
      <c r="H7448" s="3" t="n">
        <v>3084032.66</v>
      </c>
    </row>
    <row r="7449" customFormat="false" ht="15" hidden="false" customHeight="false" outlineLevel="0" collapsed="false">
      <c r="A7449" s="3" t="s">
        <v>503</v>
      </c>
      <c r="B7449" s="3" t="s">
        <v>44</v>
      </c>
      <c r="C7449" s="3" t="s">
        <v>46</v>
      </c>
      <c r="D7449" s="3" t="s">
        <v>46</v>
      </c>
      <c r="E7449" s="3" t="n">
        <v>280.27</v>
      </c>
      <c r="F7449" s="3" t="n">
        <v>4962028</v>
      </c>
      <c r="G7449" s="3" t="n">
        <v>4</v>
      </c>
      <c r="H7449" s="3" t="n">
        <v>3828199.78</v>
      </c>
    </row>
    <row r="7450" customFormat="false" ht="15" hidden="false" customHeight="false" outlineLevel="0" collapsed="false">
      <c r="A7450" s="3" t="s">
        <v>504</v>
      </c>
      <c r="B7450" s="3" t="s">
        <v>44</v>
      </c>
      <c r="C7450" s="3" t="s">
        <v>46</v>
      </c>
      <c r="D7450" s="3" t="s">
        <v>46</v>
      </c>
      <c r="E7450" s="3" t="n">
        <v>281.13</v>
      </c>
      <c r="F7450" s="3" t="n">
        <v>1920130</v>
      </c>
      <c r="G7450" s="3" t="n">
        <v>1</v>
      </c>
      <c r="H7450" s="3" t="n">
        <v>1028777.61</v>
      </c>
    </row>
    <row r="7451" customFormat="false" ht="15" hidden="false" customHeight="false" outlineLevel="0" collapsed="false">
      <c r="A7451" s="3" t="s">
        <v>505</v>
      </c>
      <c r="B7451" s="3" t="s">
        <v>44</v>
      </c>
      <c r="C7451" s="3" t="s">
        <v>46</v>
      </c>
      <c r="D7451" s="3" t="s">
        <v>46</v>
      </c>
      <c r="E7451" s="3" t="n">
        <v>280.15</v>
      </c>
      <c r="F7451" s="3" t="n">
        <v>1735858</v>
      </c>
      <c r="G7451" s="3" t="n">
        <v>1</v>
      </c>
      <c r="H7451" s="3" t="n">
        <v>928820.24</v>
      </c>
    </row>
    <row r="7452" customFormat="false" ht="15" hidden="false" customHeight="false" outlineLevel="0" collapsed="false">
      <c r="A7452" s="3" t="s">
        <v>506</v>
      </c>
      <c r="B7452" s="3" t="s">
        <v>44</v>
      </c>
      <c r="C7452" s="3" t="s">
        <v>46</v>
      </c>
      <c r="D7452" s="3" t="s">
        <v>46</v>
      </c>
      <c r="E7452" s="3" t="n">
        <v>279.9</v>
      </c>
      <c r="F7452" s="3" t="n">
        <v>518230</v>
      </c>
      <c r="G7452" s="3" t="n">
        <v>4</v>
      </c>
      <c r="H7452" s="3" t="n">
        <v>2641225.87</v>
      </c>
    </row>
    <row r="7453" customFormat="false" ht="15" hidden="false" customHeight="false" outlineLevel="0" collapsed="false">
      <c r="A7453" s="3" t="s">
        <v>507</v>
      </c>
      <c r="B7453" s="3" t="s">
        <v>44</v>
      </c>
      <c r="C7453" s="3" t="s">
        <v>46</v>
      </c>
      <c r="D7453" s="3" t="s">
        <v>46</v>
      </c>
      <c r="E7453" s="3" t="n">
        <v>280.41</v>
      </c>
      <c r="F7453" s="3" t="n">
        <v>6221746</v>
      </c>
      <c r="G7453" s="3" t="n">
        <v>0</v>
      </c>
      <c r="H7453" s="3" t="n">
        <v>0</v>
      </c>
    </row>
    <row r="7454" customFormat="false" ht="15" hidden="false" customHeight="false" outlineLevel="0" collapsed="false">
      <c r="A7454" s="3" t="s">
        <v>508</v>
      </c>
      <c r="B7454" s="3" t="s">
        <v>44</v>
      </c>
      <c r="C7454" s="3" t="s">
        <v>46</v>
      </c>
      <c r="D7454" s="3" t="s">
        <v>46</v>
      </c>
      <c r="E7454" s="3" t="n">
        <v>279.18</v>
      </c>
      <c r="F7454" s="3" t="n">
        <v>1429806</v>
      </c>
      <c r="G7454" s="3" t="n">
        <v>0</v>
      </c>
      <c r="H7454" s="3" t="n">
        <v>0</v>
      </c>
    </row>
    <row r="7455" customFormat="false" ht="15" hidden="false" customHeight="false" outlineLevel="0" collapsed="false">
      <c r="A7455" s="3" t="s">
        <v>509</v>
      </c>
      <c r="B7455" s="3" t="s">
        <v>44</v>
      </c>
      <c r="C7455" s="3" t="s">
        <v>46</v>
      </c>
      <c r="D7455" s="3" t="s">
        <v>46</v>
      </c>
      <c r="E7455" s="3" t="n">
        <v>278.44</v>
      </c>
      <c r="F7455" s="3" t="n">
        <v>1980927</v>
      </c>
      <c r="G7455" s="3" t="n">
        <v>4</v>
      </c>
      <c r="H7455" s="3" t="n">
        <v>2787671.84</v>
      </c>
    </row>
    <row r="7456" customFormat="false" ht="15" hidden="false" customHeight="false" outlineLevel="0" collapsed="false">
      <c r="A7456" s="3" t="s">
        <v>510</v>
      </c>
      <c r="B7456" s="3" t="s">
        <v>44</v>
      </c>
      <c r="C7456" s="3" t="s">
        <v>46</v>
      </c>
      <c r="D7456" s="3" t="s">
        <v>46</v>
      </c>
      <c r="E7456" s="3" t="n">
        <v>279.6</v>
      </c>
      <c r="F7456" s="3" t="n">
        <v>1162134</v>
      </c>
      <c r="G7456" s="3" t="n">
        <v>2</v>
      </c>
      <c r="H7456" s="3" t="n">
        <v>2496594.3</v>
      </c>
    </row>
    <row r="7457" customFormat="false" ht="15" hidden="false" customHeight="false" outlineLevel="0" collapsed="false">
      <c r="A7457" s="3" t="s">
        <v>511</v>
      </c>
      <c r="B7457" s="3" t="s">
        <v>44</v>
      </c>
      <c r="C7457" s="3" t="s">
        <v>46</v>
      </c>
      <c r="D7457" s="3" t="s">
        <v>46</v>
      </c>
      <c r="E7457" s="3" t="n">
        <v>275.79</v>
      </c>
      <c r="F7457" s="3" t="n">
        <v>566703</v>
      </c>
      <c r="G7457" s="3" t="n">
        <v>2</v>
      </c>
      <c r="H7457" s="3" t="n">
        <v>1864745.43</v>
      </c>
    </row>
    <row r="7458" customFormat="false" ht="15" hidden="false" customHeight="false" outlineLevel="0" collapsed="false">
      <c r="A7458" s="3" t="s">
        <v>512</v>
      </c>
      <c r="B7458" s="3" t="s">
        <v>44</v>
      </c>
      <c r="C7458" s="3" t="s">
        <v>46</v>
      </c>
      <c r="D7458" s="3" t="s">
        <v>46</v>
      </c>
      <c r="E7458" s="3" t="n">
        <v>275.05</v>
      </c>
      <c r="F7458" s="3" t="n">
        <v>7758065</v>
      </c>
      <c r="G7458" s="3" t="n">
        <v>1</v>
      </c>
      <c r="H7458" s="3" t="n">
        <v>151216.56</v>
      </c>
    </row>
    <row r="7459" customFormat="false" ht="15" hidden="false" customHeight="false" outlineLevel="0" collapsed="false">
      <c r="A7459" s="3" t="s">
        <v>513</v>
      </c>
      <c r="B7459" s="3" t="s">
        <v>44</v>
      </c>
      <c r="C7459" s="3" t="s">
        <v>46</v>
      </c>
      <c r="D7459" s="3" t="s">
        <v>46</v>
      </c>
      <c r="E7459" s="3" t="n">
        <v>274.54</v>
      </c>
      <c r="F7459" s="3" t="n">
        <v>4558755</v>
      </c>
      <c r="G7459" s="3" t="n">
        <v>5</v>
      </c>
      <c r="H7459" s="3" t="n">
        <v>2060013</v>
      </c>
    </row>
    <row r="7460" customFormat="false" ht="15" hidden="false" customHeight="false" outlineLevel="0" collapsed="false">
      <c r="A7460" s="3" t="s">
        <v>514</v>
      </c>
      <c r="B7460" s="3" t="s">
        <v>44</v>
      </c>
      <c r="C7460" s="3" t="s">
        <v>46</v>
      </c>
      <c r="D7460" s="3" t="s">
        <v>46</v>
      </c>
      <c r="E7460" s="3" t="n">
        <v>275.3</v>
      </c>
      <c r="F7460" s="3" t="n">
        <v>7076108</v>
      </c>
      <c r="G7460" s="3" t="n">
        <v>1</v>
      </c>
      <c r="H7460" s="3" t="n">
        <v>77370.54</v>
      </c>
    </row>
    <row r="7461" customFormat="false" ht="15" hidden="false" customHeight="false" outlineLevel="0" collapsed="false">
      <c r="A7461" s="3" t="s">
        <v>515</v>
      </c>
      <c r="B7461" s="3" t="s">
        <v>44</v>
      </c>
      <c r="C7461" s="3" t="s">
        <v>46</v>
      </c>
      <c r="D7461" s="3" t="s">
        <v>46</v>
      </c>
      <c r="E7461" s="3" t="n">
        <v>277.63</v>
      </c>
      <c r="F7461" s="3" t="n">
        <v>1911105</v>
      </c>
      <c r="G7461" s="3" t="n">
        <v>2</v>
      </c>
      <c r="H7461" s="3" t="n">
        <v>1025200.79</v>
      </c>
    </row>
    <row r="7462" customFormat="false" ht="15" hidden="false" customHeight="false" outlineLevel="0" collapsed="false">
      <c r="A7462" s="3" t="s">
        <v>516</v>
      </c>
      <c r="B7462" s="3" t="s">
        <v>44</v>
      </c>
      <c r="C7462" s="3" t="s">
        <v>46</v>
      </c>
      <c r="D7462" s="3" t="s">
        <v>46</v>
      </c>
      <c r="E7462" s="3" t="n">
        <v>276.5</v>
      </c>
      <c r="F7462" s="3" t="n">
        <v>5137274</v>
      </c>
      <c r="G7462" s="3" t="n">
        <v>1</v>
      </c>
      <c r="H7462" s="3" t="n">
        <v>1360816.05</v>
      </c>
    </row>
    <row r="7463" customFormat="false" ht="15" hidden="false" customHeight="false" outlineLevel="0" collapsed="false">
      <c r="A7463" s="3" t="s">
        <v>517</v>
      </c>
      <c r="B7463" s="3" t="s">
        <v>44</v>
      </c>
      <c r="C7463" s="3" t="s">
        <v>46</v>
      </c>
      <c r="D7463" s="3" t="s">
        <v>46</v>
      </c>
      <c r="E7463" s="3" t="n">
        <v>272.69</v>
      </c>
      <c r="F7463" s="3" t="n">
        <v>1687680</v>
      </c>
      <c r="G7463" s="3" t="n">
        <v>2</v>
      </c>
      <c r="H7463" s="3" t="n">
        <v>1239555.22</v>
      </c>
    </row>
    <row r="7464" customFormat="false" ht="15" hidden="false" customHeight="false" outlineLevel="0" collapsed="false">
      <c r="A7464" s="3" t="s">
        <v>518</v>
      </c>
      <c r="B7464" s="3" t="s">
        <v>44</v>
      </c>
      <c r="C7464" s="3" t="s">
        <v>46</v>
      </c>
      <c r="D7464" s="3" t="s">
        <v>46</v>
      </c>
      <c r="E7464" s="3" t="n">
        <v>273.03</v>
      </c>
      <c r="F7464" s="3" t="n">
        <v>3866189</v>
      </c>
      <c r="G7464" s="3" t="n">
        <v>1</v>
      </c>
      <c r="H7464" s="3" t="n">
        <v>287677.4</v>
      </c>
    </row>
    <row r="7465" customFormat="false" ht="15" hidden="false" customHeight="false" outlineLevel="0" collapsed="false">
      <c r="A7465" s="3" t="s">
        <v>519</v>
      </c>
      <c r="B7465" s="3" t="s">
        <v>44</v>
      </c>
      <c r="C7465" s="3" t="s">
        <v>46</v>
      </c>
      <c r="D7465" s="3" t="s">
        <v>46</v>
      </c>
      <c r="E7465" s="3" t="n">
        <v>274.6</v>
      </c>
      <c r="F7465" s="3" t="n">
        <v>4299567</v>
      </c>
      <c r="G7465" s="3" t="n">
        <v>0</v>
      </c>
      <c r="H7465" s="3" t="n">
        <v>0</v>
      </c>
    </row>
    <row r="7466" customFormat="false" ht="15" hidden="false" customHeight="false" outlineLevel="0" collapsed="false">
      <c r="A7466" s="3" t="s">
        <v>520</v>
      </c>
      <c r="B7466" s="3" t="s">
        <v>44</v>
      </c>
      <c r="C7466" s="3" t="s">
        <v>46</v>
      </c>
      <c r="D7466" s="3" t="s">
        <v>46</v>
      </c>
      <c r="E7466" s="3" t="n">
        <v>273.8</v>
      </c>
      <c r="F7466" s="3" t="n">
        <v>2696725</v>
      </c>
      <c r="G7466" s="3" t="n">
        <v>1</v>
      </c>
      <c r="H7466" s="3" t="n">
        <v>133686.37</v>
      </c>
    </row>
    <row r="7467" customFormat="false" ht="15" hidden="false" customHeight="false" outlineLevel="0" collapsed="false">
      <c r="A7467" s="3" t="s">
        <v>521</v>
      </c>
      <c r="B7467" s="3" t="s">
        <v>44</v>
      </c>
      <c r="C7467" s="3" t="s">
        <v>46</v>
      </c>
      <c r="D7467" s="3" t="s">
        <v>46</v>
      </c>
      <c r="E7467" s="3" t="n">
        <v>270.62</v>
      </c>
      <c r="F7467" s="3" t="n">
        <v>5644965</v>
      </c>
      <c r="G7467" s="3" t="n">
        <v>1</v>
      </c>
      <c r="H7467" s="3" t="n">
        <v>1267386.2</v>
      </c>
    </row>
    <row r="7468" customFormat="false" ht="15" hidden="false" customHeight="false" outlineLevel="0" collapsed="false">
      <c r="A7468" s="3" t="s">
        <v>522</v>
      </c>
      <c r="B7468" s="3" t="s">
        <v>44</v>
      </c>
      <c r="C7468" s="3" t="s">
        <v>46</v>
      </c>
      <c r="D7468" s="3" t="s">
        <v>46</v>
      </c>
      <c r="E7468" s="3" t="n">
        <v>273.53</v>
      </c>
      <c r="F7468" s="3" t="n">
        <v>1954118</v>
      </c>
      <c r="G7468" s="3" t="n">
        <v>2</v>
      </c>
      <c r="H7468" s="3" t="n">
        <v>932681.63</v>
      </c>
    </row>
    <row r="7469" customFormat="false" ht="15" hidden="false" customHeight="false" outlineLevel="0" collapsed="false">
      <c r="A7469" s="3" t="s">
        <v>523</v>
      </c>
      <c r="B7469" s="3" t="s">
        <v>44</v>
      </c>
      <c r="C7469" s="3" t="s">
        <v>46</v>
      </c>
      <c r="D7469" s="3" t="s">
        <v>46</v>
      </c>
      <c r="E7469" s="3" t="n">
        <v>275.13</v>
      </c>
      <c r="F7469" s="3" t="n">
        <v>6997495</v>
      </c>
      <c r="G7469" s="3" t="n">
        <v>0</v>
      </c>
      <c r="H7469" s="3" t="n">
        <v>0</v>
      </c>
    </row>
    <row r="7470" customFormat="false" ht="15" hidden="false" customHeight="false" outlineLevel="0" collapsed="false">
      <c r="A7470" s="3" t="s">
        <v>524</v>
      </c>
      <c r="B7470" s="3" t="s">
        <v>44</v>
      </c>
      <c r="C7470" s="3" t="s">
        <v>46</v>
      </c>
      <c r="D7470" s="3" t="s">
        <v>46</v>
      </c>
      <c r="E7470" s="3" t="n">
        <v>275.96</v>
      </c>
      <c r="F7470" s="3" t="n">
        <v>2454757</v>
      </c>
      <c r="G7470" s="3" t="n">
        <v>2</v>
      </c>
      <c r="H7470" s="3" t="n">
        <v>557127</v>
      </c>
    </row>
    <row r="7471" customFormat="false" ht="15" hidden="false" customHeight="false" outlineLevel="0" collapsed="false">
      <c r="A7471" s="3" t="s">
        <v>525</v>
      </c>
      <c r="B7471" s="3" t="s">
        <v>44</v>
      </c>
      <c r="C7471" s="3" t="s">
        <v>46</v>
      </c>
      <c r="D7471" s="3" t="s">
        <v>46</v>
      </c>
      <c r="E7471" s="3" t="n">
        <v>277.73</v>
      </c>
      <c r="F7471" s="3" t="n">
        <v>5368514</v>
      </c>
      <c r="G7471" s="3" t="n">
        <v>1</v>
      </c>
      <c r="H7471" s="3" t="n">
        <v>1292701.76</v>
      </c>
    </row>
    <row r="7472" customFormat="false" ht="15" hidden="false" customHeight="false" outlineLevel="0" collapsed="false">
      <c r="A7472" s="3" t="s">
        <v>526</v>
      </c>
      <c r="B7472" s="3" t="s">
        <v>44</v>
      </c>
      <c r="C7472" s="3" t="s">
        <v>46</v>
      </c>
      <c r="D7472" s="3" t="s">
        <v>46</v>
      </c>
      <c r="E7472" s="3" t="n">
        <v>273.86</v>
      </c>
      <c r="F7472" s="3" t="n">
        <v>1900441</v>
      </c>
      <c r="G7472" s="3" t="n">
        <v>3</v>
      </c>
      <c r="H7472" s="3" t="n">
        <v>2149430.84</v>
      </c>
    </row>
    <row r="7473" customFormat="false" ht="15" hidden="false" customHeight="false" outlineLevel="0" collapsed="false">
      <c r="A7473" s="3" t="s">
        <v>527</v>
      </c>
      <c r="B7473" s="3" t="s">
        <v>44</v>
      </c>
      <c r="C7473" s="3" t="s">
        <v>46</v>
      </c>
      <c r="D7473" s="3" t="s">
        <v>46</v>
      </c>
      <c r="E7473" s="3" t="n">
        <v>274.52</v>
      </c>
      <c r="F7473" s="3" t="n">
        <v>1304773</v>
      </c>
      <c r="G7473" s="3" t="n">
        <v>4</v>
      </c>
      <c r="H7473" s="3" t="n">
        <v>3572896.45</v>
      </c>
    </row>
    <row r="7474" customFormat="false" ht="15" hidden="false" customHeight="false" outlineLevel="0" collapsed="false">
      <c r="A7474" s="3" t="s">
        <v>528</v>
      </c>
      <c r="B7474" s="3" t="s">
        <v>44</v>
      </c>
      <c r="C7474" s="3" t="s">
        <v>46</v>
      </c>
      <c r="D7474" s="3" t="s">
        <v>46</v>
      </c>
      <c r="E7474" s="3" t="n">
        <v>276.14</v>
      </c>
      <c r="F7474" s="3" t="n">
        <v>809231</v>
      </c>
      <c r="G7474" s="3" t="n">
        <v>1</v>
      </c>
      <c r="H7474" s="3" t="n">
        <v>270559.8</v>
      </c>
    </row>
    <row r="7475" customFormat="false" ht="15" hidden="false" customHeight="false" outlineLevel="0" collapsed="false">
      <c r="A7475" s="3" t="s">
        <v>529</v>
      </c>
      <c r="B7475" s="3" t="s">
        <v>44</v>
      </c>
      <c r="C7475" s="3" t="s">
        <v>46</v>
      </c>
      <c r="D7475" s="3" t="s">
        <v>46</v>
      </c>
      <c r="E7475" s="3" t="n">
        <v>276.88</v>
      </c>
      <c r="F7475" s="3" t="n">
        <v>6466166</v>
      </c>
      <c r="G7475" s="3" t="n">
        <v>3</v>
      </c>
      <c r="H7475" s="3" t="n">
        <v>1237637.92</v>
      </c>
    </row>
    <row r="7476" customFormat="false" ht="15" hidden="false" customHeight="false" outlineLevel="0" collapsed="false">
      <c r="A7476" s="3" t="s">
        <v>530</v>
      </c>
      <c r="B7476" s="3" t="s">
        <v>44</v>
      </c>
      <c r="C7476" s="3" t="s">
        <v>46</v>
      </c>
      <c r="D7476" s="3" t="s">
        <v>46</v>
      </c>
      <c r="E7476" s="3" t="n">
        <v>279.37</v>
      </c>
      <c r="F7476" s="3" t="n">
        <v>617931</v>
      </c>
      <c r="G7476" s="3" t="n">
        <v>3</v>
      </c>
      <c r="H7476" s="3" t="n">
        <v>1291433.04</v>
      </c>
    </row>
    <row r="7477" customFormat="false" ht="15" hidden="false" customHeight="false" outlineLevel="0" collapsed="false">
      <c r="A7477" s="3" t="s">
        <v>531</v>
      </c>
      <c r="B7477" s="3" t="s">
        <v>44</v>
      </c>
      <c r="C7477" s="3" t="s">
        <v>46</v>
      </c>
      <c r="D7477" s="3" t="s">
        <v>46</v>
      </c>
      <c r="E7477" s="3" t="n">
        <v>278.35</v>
      </c>
      <c r="F7477" s="3" t="n">
        <v>4533091</v>
      </c>
      <c r="G7477" s="3" t="n">
        <v>4</v>
      </c>
      <c r="H7477" s="3" t="n">
        <v>1717993.68</v>
      </c>
    </row>
    <row r="7478" customFormat="false" ht="15" hidden="false" customHeight="false" outlineLevel="0" collapsed="false">
      <c r="A7478" s="3" t="s">
        <v>532</v>
      </c>
      <c r="B7478" s="3" t="s">
        <v>44</v>
      </c>
      <c r="C7478" s="3" t="s">
        <v>46</v>
      </c>
      <c r="D7478" s="3" t="s">
        <v>46</v>
      </c>
      <c r="E7478" s="3" t="n">
        <v>279.23</v>
      </c>
      <c r="F7478" s="3" t="n">
        <v>4463794</v>
      </c>
      <c r="G7478" s="3" t="n">
        <v>0</v>
      </c>
      <c r="H7478" s="3" t="n">
        <v>0</v>
      </c>
    </row>
    <row r="7479" customFormat="false" ht="15" hidden="false" customHeight="false" outlineLevel="0" collapsed="false">
      <c r="A7479" s="3" t="s">
        <v>533</v>
      </c>
      <c r="B7479" s="3" t="s">
        <v>44</v>
      </c>
      <c r="C7479" s="3" t="s">
        <v>46</v>
      </c>
      <c r="D7479" s="3" t="s">
        <v>46</v>
      </c>
      <c r="E7479" s="3" t="n">
        <v>278.01</v>
      </c>
      <c r="F7479" s="3" t="n">
        <v>1327614</v>
      </c>
      <c r="G7479" s="3" t="n">
        <v>2</v>
      </c>
      <c r="H7479" s="3" t="n">
        <v>2265216.87</v>
      </c>
    </row>
    <row r="7480" customFormat="false" ht="15" hidden="false" customHeight="false" outlineLevel="0" collapsed="false">
      <c r="A7480" s="3" t="s">
        <v>534</v>
      </c>
      <c r="B7480" s="3" t="s">
        <v>44</v>
      </c>
      <c r="C7480" s="3" t="s">
        <v>46</v>
      </c>
      <c r="D7480" s="3" t="s">
        <v>46</v>
      </c>
      <c r="E7480" s="3" t="n">
        <v>274.62</v>
      </c>
      <c r="F7480" s="3" t="n">
        <v>4725258</v>
      </c>
      <c r="G7480" s="3" t="n">
        <v>1</v>
      </c>
      <c r="H7480" s="3" t="n">
        <v>294399.01</v>
      </c>
    </row>
    <row r="7481" customFormat="false" ht="15" hidden="false" customHeight="false" outlineLevel="0" collapsed="false">
      <c r="A7481" s="3" t="s">
        <v>535</v>
      </c>
      <c r="B7481" s="3" t="s">
        <v>44</v>
      </c>
      <c r="C7481" s="3" t="s">
        <v>46</v>
      </c>
      <c r="D7481" s="3" t="s">
        <v>46</v>
      </c>
      <c r="E7481" s="3" t="n">
        <v>273.98</v>
      </c>
      <c r="F7481" s="3" t="n">
        <v>2881406</v>
      </c>
      <c r="G7481" s="3" t="n">
        <v>1</v>
      </c>
      <c r="H7481" s="3" t="n">
        <v>265979.28</v>
      </c>
    </row>
    <row r="7482" customFormat="false" ht="15" hidden="false" customHeight="false" outlineLevel="0" collapsed="false">
      <c r="A7482" s="3" t="s">
        <v>536</v>
      </c>
      <c r="B7482" s="3" t="s">
        <v>44</v>
      </c>
      <c r="C7482" s="3" t="s">
        <v>46</v>
      </c>
      <c r="D7482" s="3" t="s">
        <v>46</v>
      </c>
      <c r="E7482" s="3" t="n">
        <v>273.85</v>
      </c>
      <c r="F7482" s="3" t="n">
        <v>3697302</v>
      </c>
      <c r="G7482" s="3" t="n">
        <v>0</v>
      </c>
      <c r="H7482" s="3" t="n">
        <v>0</v>
      </c>
    </row>
    <row r="7483" customFormat="false" ht="15" hidden="false" customHeight="false" outlineLevel="0" collapsed="false">
      <c r="A7483" s="3" t="s">
        <v>537</v>
      </c>
      <c r="B7483" s="3" t="s">
        <v>44</v>
      </c>
      <c r="C7483" s="3" t="s">
        <v>46</v>
      </c>
      <c r="D7483" s="3" t="s">
        <v>46</v>
      </c>
      <c r="E7483" s="3" t="n">
        <v>270.75</v>
      </c>
      <c r="F7483" s="3" t="n">
        <v>3478835</v>
      </c>
      <c r="G7483" s="3" t="n">
        <v>2</v>
      </c>
      <c r="H7483" s="3" t="n">
        <v>1155568.34</v>
      </c>
    </row>
    <row r="7484" customFormat="false" ht="15" hidden="false" customHeight="false" outlineLevel="0" collapsed="false">
      <c r="A7484" s="3" t="s">
        <v>538</v>
      </c>
      <c r="B7484" s="3" t="s">
        <v>44</v>
      </c>
      <c r="C7484" s="3" t="s">
        <v>46</v>
      </c>
      <c r="D7484" s="3" t="s">
        <v>46</v>
      </c>
      <c r="E7484" s="3" t="n">
        <v>270.82</v>
      </c>
      <c r="F7484" s="3" t="n">
        <v>1809419</v>
      </c>
      <c r="G7484" s="3" t="n">
        <v>1</v>
      </c>
      <c r="H7484" s="3" t="n">
        <v>1311465.78</v>
      </c>
    </row>
    <row r="7485" customFormat="false" ht="15" hidden="false" customHeight="false" outlineLevel="0" collapsed="false">
      <c r="A7485" s="3" t="s">
        <v>539</v>
      </c>
      <c r="B7485" s="3" t="s">
        <v>44</v>
      </c>
      <c r="C7485" s="3" t="s">
        <v>46</v>
      </c>
      <c r="D7485" s="3" t="s">
        <v>46</v>
      </c>
      <c r="E7485" s="3" t="n">
        <v>272.9</v>
      </c>
      <c r="F7485" s="3" t="n">
        <v>7498250</v>
      </c>
      <c r="G7485" s="3" t="n">
        <v>1</v>
      </c>
      <c r="H7485" s="3" t="n">
        <v>443617.82</v>
      </c>
    </row>
    <row r="7486" customFormat="false" ht="15" hidden="false" customHeight="false" outlineLevel="0" collapsed="false">
      <c r="A7486" s="3" t="s">
        <v>540</v>
      </c>
      <c r="B7486" s="3" t="s">
        <v>44</v>
      </c>
      <c r="C7486" s="3" t="s">
        <v>46</v>
      </c>
      <c r="D7486" s="3" t="s">
        <v>46</v>
      </c>
      <c r="E7486" s="3" t="n">
        <v>275.53</v>
      </c>
      <c r="F7486" s="3" t="n">
        <v>7948474</v>
      </c>
      <c r="G7486" s="3" t="n">
        <v>2</v>
      </c>
      <c r="H7486" s="3" t="n">
        <v>1615599.71</v>
      </c>
    </row>
    <row r="7487" customFormat="false" ht="15" hidden="false" customHeight="false" outlineLevel="0" collapsed="false">
      <c r="A7487" s="3" t="s">
        <v>541</v>
      </c>
      <c r="B7487" s="3" t="s">
        <v>44</v>
      </c>
      <c r="C7487" s="3" t="s">
        <v>46</v>
      </c>
      <c r="D7487" s="3" t="s">
        <v>46</v>
      </c>
      <c r="E7487" s="3" t="n">
        <v>278.13</v>
      </c>
      <c r="F7487" s="3" t="n">
        <v>6322619</v>
      </c>
      <c r="G7487" s="3" t="n">
        <v>2</v>
      </c>
      <c r="H7487" s="3" t="n">
        <v>902448.65</v>
      </c>
    </row>
    <row r="7488" customFormat="false" ht="15" hidden="false" customHeight="false" outlineLevel="0" collapsed="false">
      <c r="A7488" s="3" t="s">
        <v>542</v>
      </c>
      <c r="B7488" s="3" t="s">
        <v>44</v>
      </c>
      <c r="C7488" s="3" t="s">
        <v>46</v>
      </c>
      <c r="D7488" s="3" t="s">
        <v>46</v>
      </c>
      <c r="E7488" s="3" t="n">
        <v>281.54</v>
      </c>
      <c r="F7488" s="3" t="n">
        <v>952591</v>
      </c>
      <c r="G7488" s="3" t="n">
        <v>1</v>
      </c>
      <c r="H7488" s="3" t="n">
        <v>153466.55</v>
      </c>
    </row>
    <row r="7489" customFormat="false" ht="15" hidden="false" customHeight="false" outlineLevel="0" collapsed="false">
      <c r="A7489" s="3" t="s">
        <v>543</v>
      </c>
      <c r="B7489" s="3" t="s">
        <v>44</v>
      </c>
      <c r="C7489" s="3" t="s">
        <v>46</v>
      </c>
      <c r="D7489" s="3" t="s">
        <v>46</v>
      </c>
      <c r="E7489" s="3" t="n">
        <v>281.45</v>
      </c>
      <c r="F7489" s="3" t="n">
        <v>4223145</v>
      </c>
      <c r="G7489" s="3" t="n">
        <v>3</v>
      </c>
      <c r="H7489" s="3" t="n">
        <v>1090259.99</v>
      </c>
    </row>
    <row r="7490" customFormat="false" ht="15" hidden="false" customHeight="false" outlineLevel="0" collapsed="false">
      <c r="A7490" s="3" t="s">
        <v>544</v>
      </c>
      <c r="B7490" s="3" t="s">
        <v>44</v>
      </c>
      <c r="C7490" s="3" t="s">
        <v>46</v>
      </c>
      <c r="D7490" s="3" t="s">
        <v>46</v>
      </c>
      <c r="E7490" s="3" t="n">
        <v>282.18</v>
      </c>
      <c r="F7490" s="3" t="n">
        <v>7132061</v>
      </c>
      <c r="G7490" s="3" t="n">
        <v>2</v>
      </c>
      <c r="H7490" s="3" t="n">
        <v>999764.74</v>
      </c>
    </row>
    <row r="7491" customFormat="false" ht="15" hidden="false" customHeight="false" outlineLevel="0" collapsed="false">
      <c r="A7491" s="3" t="s">
        <v>545</v>
      </c>
      <c r="B7491" s="3" t="s">
        <v>44</v>
      </c>
      <c r="C7491" s="3" t="s">
        <v>46</v>
      </c>
      <c r="D7491" s="3" t="s">
        <v>46</v>
      </c>
      <c r="E7491" s="3" t="n">
        <v>284.27</v>
      </c>
      <c r="F7491" s="3" t="n">
        <v>7670118</v>
      </c>
      <c r="G7491" s="3" t="n">
        <v>0</v>
      </c>
      <c r="H7491" s="3" t="n">
        <v>0</v>
      </c>
    </row>
    <row r="7492" customFormat="false" ht="15" hidden="false" customHeight="false" outlineLevel="0" collapsed="false">
      <c r="A7492" s="3" t="s">
        <v>546</v>
      </c>
      <c r="B7492" s="3" t="s">
        <v>44</v>
      </c>
      <c r="C7492" s="3" t="s">
        <v>46</v>
      </c>
      <c r="D7492" s="3" t="s">
        <v>46</v>
      </c>
      <c r="E7492" s="3" t="n">
        <v>285.2</v>
      </c>
      <c r="F7492" s="3" t="n">
        <v>7854648</v>
      </c>
      <c r="G7492" s="3" t="n">
        <v>2</v>
      </c>
      <c r="H7492" s="3" t="n">
        <v>1181760.4</v>
      </c>
    </row>
    <row r="7493" customFormat="false" ht="15" hidden="false" customHeight="false" outlineLevel="0" collapsed="false">
      <c r="A7493" s="3" t="s">
        <v>547</v>
      </c>
      <c r="B7493" s="3" t="s">
        <v>44</v>
      </c>
      <c r="C7493" s="3" t="s">
        <v>46</v>
      </c>
      <c r="D7493" s="3" t="s">
        <v>46</v>
      </c>
      <c r="E7493" s="3" t="n">
        <v>285.76</v>
      </c>
      <c r="F7493" s="3" t="n">
        <v>7496416</v>
      </c>
      <c r="G7493" s="3" t="n">
        <v>1</v>
      </c>
      <c r="H7493" s="3" t="n">
        <v>665428.3</v>
      </c>
    </row>
    <row r="7494" customFormat="false" ht="15" hidden="false" customHeight="false" outlineLevel="0" collapsed="false">
      <c r="A7494" s="3" t="s">
        <v>548</v>
      </c>
      <c r="B7494" s="3" t="s">
        <v>44</v>
      </c>
      <c r="C7494" s="3" t="s">
        <v>46</v>
      </c>
      <c r="D7494" s="3" t="s">
        <v>46</v>
      </c>
      <c r="E7494" s="3" t="n">
        <v>287.95</v>
      </c>
      <c r="F7494" s="3" t="n">
        <v>4032832</v>
      </c>
      <c r="G7494" s="3" t="n">
        <v>2</v>
      </c>
      <c r="H7494" s="3" t="n">
        <v>1684295.4</v>
      </c>
    </row>
    <row r="7495" customFormat="false" ht="15" hidden="false" customHeight="false" outlineLevel="0" collapsed="false">
      <c r="A7495" s="3" t="s">
        <v>549</v>
      </c>
      <c r="B7495" s="3" t="s">
        <v>44</v>
      </c>
      <c r="C7495" s="3" t="s">
        <v>46</v>
      </c>
      <c r="D7495" s="3" t="s">
        <v>46</v>
      </c>
      <c r="E7495" s="3" t="n">
        <v>288.73</v>
      </c>
      <c r="F7495" s="3" t="n">
        <v>1982623</v>
      </c>
      <c r="G7495" s="3" t="n">
        <v>1</v>
      </c>
      <c r="H7495" s="3" t="n">
        <v>627819.52</v>
      </c>
    </row>
    <row r="7496" customFormat="false" ht="15" hidden="false" customHeight="false" outlineLevel="0" collapsed="false">
      <c r="A7496" s="3" t="s">
        <v>550</v>
      </c>
      <c r="B7496" s="3" t="s">
        <v>44</v>
      </c>
      <c r="C7496" s="3" t="s">
        <v>46</v>
      </c>
      <c r="D7496" s="3" t="s">
        <v>46</v>
      </c>
      <c r="E7496" s="3" t="n">
        <v>290.8</v>
      </c>
      <c r="F7496" s="3" t="n">
        <v>7655375</v>
      </c>
      <c r="G7496" s="3" t="n">
        <v>2</v>
      </c>
      <c r="H7496" s="3" t="n">
        <v>1603023.83</v>
      </c>
    </row>
    <row r="7497" customFormat="false" ht="15" hidden="false" customHeight="false" outlineLevel="0" collapsed="false">
      <c r="A7497" s="3" t="s">
        <v>551</v>
      </c>
      <c r="B7497" s="3" t="s">
        <v>44</v>
      </c>
      <c r="C7497" s="3" t="s">
        <v>46</v>
      </c>
      <c r="D7497" s="3" t="s">
        <v>46</v>
      </c>
      <c r="E7497" s="3" t="n">
        <v>291.44</v>
      </c>
      <c r="F7497" s="3" t="n">
        <v>3483530</v>
      </c>
      <c r="G7497" s="3" t="n">
        <v>3</v>
      </c>
      <c r="H7497" s="3" t="n">
        <v>2965101.09</v>
      </c>
    </row>
    <row r="7498" customFormat="false" ht="15" hidden="false" customHeight="false" outlineLevel="0" collapsed="false">
      <c r="A7498" s="3" t="s">
        <v>552</v>
      </c>
      <c r="B7498" s="3" t="s">
        <v>44</v>
      </c>
      <c r="C7498" s="3" t="s">
        <v>46</v>
      </c>
      <c r="D7498" s="3" t="s">
        <v>46</v>
      </c>
      <c r="E7498" s="3" t="n">
        <v>291.61</v>
      </c>
      <c r="F7498" s="3" t="n">
        <v>5389788</v>
      </c>
      <c r="G7498" s="3" t="n">
        <v>2</v>
      </c>
      <c r="H7498" s="3" t="n">
        <v>1187761.02</v>
      </c>
    </row>
    <row r="7499" customFormat="false" ht="15" hidden="false" customHeight="false" outlineLevel="0" collapsed="false">
      <c r="A7499" s="3" t="s">
        <v>553</v>
      </c>
      <c r="B7499" s="3" t="s">
        <v>44</v>
      </c>
      <c r="C7499" s="3" t="s">
        <v>46</v>
      </c>
      <c r="D7499" s="3" t="s">
        <v>46</v>
      </c>
      <c r="E7499" s="3" t="n">
        <v>291.38</v>
      </c>
      <c r="F7499" s="3" t="n">
        <v>4425767</v>
      </c>
      <c r="G7499" s="3" t="n">
        <v>3</v>
      </c>
      <c r="H7499" s="3" t="n">
        <v>1697263.17</v>
      </c>
    </row>
    <row r="7500" customFormat="false" ht="15" hidden="false" customHeight="false" outlineLevel="0" collapsed="false">
      <c r="A7500" s="3" t="s">
        <v>554</v>
      </c>
      <c r="B7500" s="3" t="s">
        <v>44</v>
      </c>
      <c r="C7500" s="3" t="s">
        <v>46</v>
      </c>
      <c r="D7500" s="3" t="s">
        <v>46</v>
      </c>
      <c r="E7500" s="3" t="n">
        <v>292.86</v>
      </c>
      <c r="F7500" s="3" t="n">
        <v>2232773</v>
      </c>
      <c r="G7500" s="3" t="n">
        <v>1</v>
      </c>
      <c r="H7500" s="3" t="n">
        <v>1029811.2</v>
      </c>
    </row>
    <row r="7501" customFormat="false" ht="15" hidden="false" customHeight="false" outlineLevel="0" collapsed="false">
      <c r="A7501" s="3" t="s">
        <v>555</v>
      </c>
      <c r="B7501" s="3" t="s">
        <v>44</v>
      </c>
      <c r="C7501" s="3" t="s">
        <v>46</v>
      </c>
      <c r="D7501" s="3" t="s">
        <v>46</v>
      </c>
      <c r="E7501" s="3" t="n">
        <v>290.83</v>
      </c>
      <c r="F7501" s="3" t="n">
        <v>6385026</v>
      </c>
      <c r="G7501" s="3" t="n">
        <v>2</v>
      </c>
      <c r="H7501" s="3" t="n">
        <v>454912.49</v>
      </c>
    </row>
    <row r="7502" customFormat="false" ht="15" hidden="false" customHeight="false" outlineLevel="0" collapsed="false">
      <c r="A7502" s="3" t="s">
        <v>556</v>
      </c>
      <c r="B7502" s="3" t="s">
        <v>44</v>
      </c>
      <c r="C7502" s="3" t="s">
        <v>46</v>
      </c>
      <c r="D7502" s="3" t="s">
        <v>46</v>
      </c>
      <c r="E7502" s="3" t="n">
        <v>291.41</v>
      </c>
      <c r="F7502" s="3" t="n">
        <v>5592511</v>
      </c>
      <c r="G7502" s="3" t="n">
        <v>5</v>
      </c>
      <c r="H7502" s="3" t="n">
        <v>3954786.09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2026-08-22T13:45:22Z</dcterms:created>
  <dc:creator>openpyxl</dc:creator>
  <dc:description/>
  <dc:language>en-US</dc:language>
  <cp:lastModifiedBy/>
  <dcterms:modified xsi:type="dcterms:W3CDTF">2026-08-22T13:46:18Z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